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E:\TỐT NGHIỆP\2021\Tốt nghiệp K23 tháng 6.2021\PĐT gửi Điều kiện xét TTTN-KLTN\điểm chốt 10.3.21\"/>
    </mc:Choice>
  </mc:AlternateContent>
  <bookViews>
    <workbookView xWindow="480" yWindow="105" windowWidth="17100" windowHeight="9855"/>
  </bookViews>
  <sheets>
    <sheet name="TN01-10 (IN)" sheetId="5" r:id="rId1"/>
    <sheet name="TN01-04" sheetId="4" r:id="rId2"/>
    <sheet name="TN01-10" sheetId="2" r:id="rId3"/>
    <sheet name="TN02" sheetId="7" r:id="rId4"/>
    <sheet name="TN03" sheetId="8" r:id="rId5"/>
    <sheet name="TN04" sheetId="9" r:id="rId6"/>
    <sheet name="CodeMon" sheetId="3" r:id="rId7"/>
    <sheet name="Sheet" sheetId="1" r:id="rId8"/>
    <sheet name="TTCN" sheetId="6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</externalReferences>
  <definedNames>
    <definedName name="_____________DST1" localSheetId="1">#REF!</definedName>
    <definedName name="_____________DST1" localSheetId="0">#REF!</definedName>
    <definedName name="_____________DST1">#REF!</definedName>
    <definedName name="____________DST1" localSheetId="1">#REF!</definedName>
    <definedName name="____________DST1" localSheetId="0">#REF!</definedName>
    <definedName name="____________DST1">#REF!</definedName>
    <definedName name="____________NPV1" localSheetId="1">#REF!</definedName>
    <definedName name="____________NPV1" localSheetId="0">#REF!</definedName>
    <definedName name="____________NPV1">#REF!</definedName>
    <definedName name="___________DST1" localSheetId="1">#REF!</definedName>
    <definedName name="___________DST1" localSheetId="0">#REF!</definedName>
    <definedName name="___________DST1">#REF!</definedName>
    <definedName name="___________NPV1" localSheetId="1">#REF!</definedName>
    <definedName name="___________NPV1" localSheetId="0">#REF!</definedName>
    <definedName name="___________NPV1">#REF!</definedName>
    <definedName name="__________DST1" localSheetId="1">#REF!</definedName>
    <definedName name="__________DST1" localSheetId="0">#REF!</definedName>
    <definedName name="__________DST1">#REF!</definedName>
    <definedName name="__________NPV1" localSheetId="1">#REF!</definedName>
    <definedName name="__________NPV1" localSheetId="0">#REF!</definedName>
    <definedName name="__________NPV1">#REF!</definedName>
    <definedName name="_________DST1" localSheetId="1">#REF!</definedName>
    <definedName name="_________DST1" localSheetId="0">#REF!</definedName>
    <definedName name="_________DST1">#REF!</definedName>
    <definedName name="_________NPV1" localSheetId="1">#REF!</definedName>
    <definedName name="_________NPV1" localSheetId="0">#REF!</definedName>
    <definedName name="_________NPV1">#REF!</definedName>
    <definedName name="________DST1" localSheetId="1">#REF!</definedName>
    <definedName name="________DST1" localSheetId="0">#REF!</definedName>
    <definedName name="________DST1">#REF!</definedName>
    <definedName name="________NPV1" localSheetId="1">#REF!</definedName>
    <definedName name="________NPV1" localSheetId="0">#REF!</definedName>
    <definedName name="________NPV1">#REF!</definedName>
    <definedName name="_______DST1" localSheetId="1">#REF!</definedName>
    <definedName name="_______DST1" localSheetId="0">#REF!</definedName>
    <definedName name="_______DST1">#REF!</definedName>
    <definedName name="_______NPV1" localSheetId="1">#REF!</definedName>
    <definedName name="_______NPV1" localSheetId="0">#REF!</definedName>
    <definedName name="_______NPV1">#REF!</definedName>
    <definedName name="______DST1" localSheetId="1">#REF!</definedName>
    <definedName name="______DST1" localSheetId="0">#REF!</definedName>
    <definedName name="______DST1">#REF!</definedName>
    <definedName name="______NPV1" localSheetId="1">#REF!</definedName>
    <definedName name="______NPV1" localSheetId="0">#REF!</definedName>
    <definedName name="______NPV1">#REF!</definedName>
    <definedName name="_____DST1" localSheetId="1">#REF!</definedName>
    <definedName name="_____DST1" localSheetId="0">#REF!</definedName>
    <definedName name="_____DST1">#REF!</definedName>
    <definedName name="_____NPV1" localSheetId="1">#REF!</definedName>
    <definedName name="_____NPV1" localSheetId="0">#REF!</definedName>
    <definedName name="_____NPV1">#REF!</definedName>
    <definedName name="____DST1" localSheetId="1">#REF!</definedName>
    <definedName name="____DST1" localSheetId="0">#REF!</definedName>
    <definedName name="____DST1">#REF!</definedName>
    <definedName name="____NPV1" localSheetId="1">#REF!</definedName>
    <definedName name="____NPV1" localSheetId="0">#REF!</definedName>
    <definedName name="____NPV1">#REF!</definedName>
    <definedName name="___A65700" localSheetId="1">'[1]MTO REV.2(ARMOR)'!#REF!</definedName>
    <definedName name="___A65700" localSheetId="0">'[1]MTO REV.2(ARMOR)'!#REF!</definedName>
    <definedName name="___A65700">'[1]MTO REV.2(ARMOR)'!#REF!</definedName>
    <definedName name="___A65800" localSheetId="1">'[1]MTO REV.2(ARMOR)'!#REF!</definedName>
    <definedName name="___A65800" localSheetId="0">'[1]MTO REV.2(ARMOR)'!#REF!</definedName>
    <definedName name="___A65800">'[1]MTO REV.2(ARMOR)'!#REF!</definedName>
    <definedName name="___A66000" localSheetId="1">'[1]MTO REV.2(ARMOR)'!#REF!</definedName>
    <definedName name="___A66000" localSheetId="0">'[1]MTO REV.2(ARMOR)'!#REF!</definedName>
    <definedName name="___A66000">'[1]MTO REV.2(ARMOR)'!#REF!</definedName>
    <definedName name="___A67000" localSheetId="1">'[1]MTO REV.2(ARMOR)'!#REF!</definedName>
    <definedName name="___A67000" localSheetId="0">'[1]MTO REV.2(ARMOR)'!#REF!</definedName>
    <definedName name="___A67000">'[1]MTO REV.2(ARMOR)'!#REF!</definedName>
    <definedName name="___A68000" localSheetId="1">'[1]MTO REV.2(ARMOR)'!#REF!</definedName>
    <definedName name="___A68000" localSheetId="0">'[1]MTO REV.2(ARMOR)'!#REF!</definedName>
    <definedName name="___A68000">'[1]MTO REV.2(ARMOR)'!#REF!</definedName>
    <definedName name="___A70000" localSheetId="1">'[1]MTO REV.2(ARMOR)'!#REF!</definedName>
    <definedName name="___A70000" localSheetId="0">'[1]MTO REV.2(ARMOR)'!#REF!</definedName>
    <definedName name="___A70000">'[1]MTO REV.2(ARMOR)'!#REF!</definedName>
    <definedName name="___A75000" localSheetId="1">'[1]MTO REV.2(ARMOR)'!#REF!</definedName>
    <definedName name="___A75000" localSheetId="0">'[1]MTO REV.2(ARMOR)'!#REF!</definedName>
    <definedName name="___A75000">'[1]MTO REV.2(ARMOR)'!#REF!</definedName>
    <definedName name="___A85000" localSheetId="1">'[1]MTO REV.2(ARMOR)'!#REF!</definedName>
    <definedName name="___A85000" localSheetId="0">'[1]MTO REV.2(ARMOR)'!#REF!</definedName>
    <definedName name="___A85000">'[1]MTO REV.2(ARMOR)'!#REF!</definedName>
    <definedName name="___DST1" localSheetId="1">#REF!</definedName>
    <definedName name="___DST1" localSheetId="0">#REF!</definedName>
    <definedName name="___DST1">#REF!</definedName>
    <definedName name="___JK4" localSheetId="1">#REF!</definedName>
    <definedName name="___JK4" localSheetId="0">#REF!</definedName>
    <definedName name="___JK4">#REF!</definedName>
    <definedName name="___NPV1" localSheetId="1">#REF!</definedName>
    <definedName name="___NPV1" localSheetId="0">#REF!</definedName>
    <definedName name="___NPV1">#REF!</definedName>
    <definedName name="___oto10" localSheetId="1">[2]VL!#REF!</definedName>
    <definedName name="___oto10" localSheetId="0">[2]VL!#REF!</definedName>
    <definedName name="___oto10">[2]VL!#REF!</definedName>
    <definedName name="___qa7" localSheetId="1">#REF!</definedName>
    <definedName name="___qa7" localSheetId="0">#REF!</definedName>
    <definedName name="___qa7">#REF!</definedName>
    <definedName name="__A65700" localSheetId="1">'[1]MTO REV.2(ARMOR)'!#REF!</definedName>
    <definedName name="__A65700" localSheetId="0">'[1]MTO REV.2(ARMOR)'!#REF!</definedName>
    <definedName name="__A65700">'[1]MTO REV.2(ARMOR)'!#REF!</definedName>
    <definedName name="__A65800" localSheetId="1">'[1]MTO REV.2(ARMOR)'!#REF!</definedName>
    <definedName name="__A65800" localSheetId="0">'[1]MTO REV.2(ARMOR)'!#REF!</definedName>
    <definedName name="__A65800">'[1]MTO REV.2(ARMOR)'!#REF!</definedName>
    <definedName name="__A66000" localSheetId="1">'[1]MTO REV.2(ARMOR)'!#REF!</definedName>
    <definedName name="__A66000" localSheetId="0">'[1]MTO REV.2(ARMOR)'!#REF!</definedName>
    <definedName name="__A66000">'[1]MTO REV.2(ARMOR)'!#REF!</definedName>
    <definedName name="__A67000" localSheetId="1">'[1]MTO REV.2(ARMOR)'!#REF!</definedName>
    <definedName name="__A67000" localSheetId="0">'[1]MTO REV.2(ARMOR)'!#REF!</definedName>
    <definedName name="__A67000">'[1]MTO REV.2(ARMOR)'!#REF!</definedName>
    <definedName name="__A68000" localSheetId="1">'[1]MTO REV.2(ARMOR)'!#REF!</definedName>
    <definedName name="__A68000" localSheetId="0">'[1]MTO REV.2(ARMOR)'!#REF!</definedName>
    <definedName name="__A68000">'[1]MTO REV.2(ARMOR)'!#REF!</definedName>
    <definedName name="__A70000" localSheetId="1">'[1]MTO REV.2(ARMOR)'!#REF!</definedName>
    <definedName name="__A70000" localSheetId="0">'[1]MTO REV.2(ARMOR)'!#REF!</definedName>
    <definedName name="__A70000">'[1]MTO REV.2(ARMOR)'!#REF!</definedName>
    <definedName name="__A75000" localSheetId="1">'[1]MTO REV.2(ARMOR)'!#REF!</definedName>
    <definedName name="__A75000" localSheetId="0">'[1]MTO REV.2(ARMOR)'!#REF!</definedName>
    <definedName name="__A75000">'[1]MTO REV.2(ARMOR)'!#REF!</definedName>
    <definedName name="__A85000" localSheetId="1">'[1]MTO REV.2(ARMOR)'!#REF!</definedName>
    <definedName name="__A85000" localSheetId="0">'[1]MTO REV.2(ARMOR)'!#REF!</definedName>
    <definedName name="__A85000">'[1]MTO REV.2(ARMOR)'!#REF!</definedName>
    <definedName name="__atn1" localSheetId="1">#REF!</definedName>
    <definedName name="__atn1" localSheetId="0">#REF!</definedName>
    <definedName name="__atn1">#REF!</definedName>
    <definedName name="__atn10" localSheetId="1">#REF!</definedName>
    <definedName name="__atn10" localSheetId="0">#REF!</definedName>
    <definedName name="__atn10">#REF!</definedName>
    <definedName name="__atn2" localSheetId="1">#REF!</definedName>
    <definedName name="__atn2" localSheetId="0">#REF!</definedName>
    <definedName name="__atn2">#REF!</definedName>
    <definedName name="__atn3" localSheetId="1">#REF!</definedName>
    <definedName name="__atn3" localSheetId="0">#REF!</definedName>
    <definedName name="__atn3">#REF!</definedName>
    <definedName name="__atn4" localSheetId="1">#REF!</definedName>
    <definedName name="__atn4" localSheetId="0">#REF!</definedName>
    <definedName name="__atn4">#REF!</definedName>
    <definedName name="__atn5" localSheetId="1">#REF!</definedName>
    <definedName name="__atn5" localSheetId="0">#REF!</definedName>
    <definedName name="__atn5">#REF!</definedName>
    <definedName name="__atn6" localSheetId="1">#REF!</definedName>
    <definedName name="__atn6" localSheetId="0">#REF!</definedName>
    <definedName name="__atn6">#REF!</definedName>
    <definedName name="__atn7" localSheetId="1">#REF!</definedName>
    <definedName name="__atn7" localSheetId="0">#REF!</definedName>
    <definedName name="__atn7">#REF!</definedName>
    <definedName name="__atn8" localSheetId="1">#REF!</definedName>
    <definedName name="__atn8" localSheetId="0">#REF!</definedName>
    <definedName name="__atn8">#REF!</definedName>
    <definedName name="__atn9" localSheetId="1">#REF!</definedName>
    <definedName name="__atn9" localSheetId="0">#REF!</definedName>
    <definedName name="__atn9">#REF!</definedName>
    <definedName name="__bac3">[3]bluong!$B$15</definedName>
    <definedName name="__bac4">[3]bluong!$B$25</definedName>
    <definedName name="__CON1" localSheetId="1">#REF!</definedName>
    <definedName name="__CON1" localSheetId="0">#REF!</definedName>
    <definedName name="__CON1">#REF!</definedName>
    <definedName name="__CON2" localSheetId="1">#REF!</definedName>
    <definedName name="__CON2" localSheetId="0">#REF!</definedName>
    <definedName name="__CON2">#REF!</definedName>
    <definedName name="__deo1" localSheetId="1">#REF!</definedName>
    <definedName name="__deo1" localSheetId="0">#REF!</definedName>
    <definedName name="__deo1">#REF!</definedName>
    <definedName name="__deo10" localSheetId="1">#REF!</definedName>
    <definedName name="__deo10" localSheetId="0">#REF!</definedName>
    <definedName name="__deo10">#REF!</definedName>
    <definedName name="__deo2" localSheetId="1">#REF!</definedName>
    <definedName name="__deo2" localSheetId="0">#REF!</definedName>
    <definedName name="__deo2">#REF!</definedName>
    <definedName name="__deo3" localSheetId="1">#REF!</definedName>
    <definedName name="__deo3" localSheetId="0">#REF!</definedName>
    <definedName name="__deo3">#REF!</definedName>
    <definedName name="__deo4" localSheetId="1">#REF!</definedName>
    <definedName name="__deo4" localSheetId="0">#REF!</definedName>
    <definedName name="__deo4">#REF!</definedName>
    <definedName name="__deo5" localSheetId="1">#REF!</definedName>
    <definedName name="__deo5" localSheetId="0">#REF!</definedName>
    <definedName name="__deo5">#REF!</definedName>
    <definedName name="__deo6" localSheetId="1">#REF!</definedName>
    <definedName name="__deo6" localSheetId="0">#REF!</definedName>
    <definedName name="__deo6">#REF!</definedName>
    <definedName name="__deo7" localSheetId="1">#REF!</definedName>
    <definedName name="__deo7" localSheetId="0">#REF!</definedName>
    <definedName name="__deo7">#REF!</definedName>
    <definedName name="__deo8" localSheetId="1">#REF!</definedName>
    <definedName name="__deo8" localSheetId="0">#REF!</definedName>
    <definedName name="__deo8">#REF!</definedName>
    <definedName name="__deo9" localSheetId="1">#REF!</definedName>
    <definedName name="__deo9" localSheetId="0">#REF!</definedName>
    <definedName name="__deo9">#REF!</definedName>
    <definedName name="__DST1" localSheetId="1">#REF!</definedName>
    <definedName name="__DST1" localSheetId="0">#REF!</definedName>
    <definedName name="__DST1">#REF!</definedName>
    <definedName name="__JK4" localSheetId="1">#REF!</definedName>
    <definedName name="__JK4" localSheetId="0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 localSheetId="1">#REF!</definedName>
    <definedName name="__NET2" localSheetId="0">#REF!</definedName>
    <definedName name="__NET2">#REF!</definedName>
    <definedName name="__NPV1" localSheetId="1">#REF!</definedName>
    <definedName name="__NPV1" localSheetId="0">#REF!</definedName>
    <definedName name="__NPV1">#REF!</definedName>
    <definedName name="__oto10" localSheetId="1">[2]VL!#REF!</definedName>
    <definedName name="__oto10" localSheetId="0">[2]VL!#REF!</definedName>
    <definedName name="__oto10">[2]VL!#REF!</definedName>
    <definedName name="__pcb40">[3]dg!$D$16</definedName>
    <definedName name="__qa7" localSheetId="1">#REF!</definedName>
    <definedName name="__qa7" localSheetId="0">#REF!</definedName>
    <definedName name="__qa7">#REF!</definedName>
    <definedName name="__tct3">[5]gVL!$Q$23</definedName>
    <definedName name="__tct5">[6]gVL!$N$19</definedName>
    <definedName name="_1" localSheetId="1">#REF!</definedName>
    <definedName name="_1" localSheetId="0">#REF!</definedName>
    <definedName name="_1">#REF!</definedName>
    <definedName name="_2" localSheetId="1">#REF!</definedName>
    <definedName name="_2" localSheetId="0">#REF!</definedName>
    <definedName name="_2">#REF!</definedName>
    <definedName name="_atn1" localSheetId="1">#REF!</definedName>
    <definedName name="_atn1" localSheetId="0">#REF!</definedName>
    <definedName name="_atn1">#REF!</definedName>
    <definedName name="_atn10" localSheetId="1">#REF!</definedName>
    <definedName name="_atn10" localSheetId="0">#REF!</definedName>
    <definedName name="_atn10">#REF!</definedName>
    <definedName name="_atn2" localSheetId="1">#REF!</definedName>
    <definedName name="_atn2" localSheetId="0">#REF!</definedName>
    <definedName name="_atn2">#REF!</definedName>
    <definedName name="_atn3" localSheetId="1">#REF!</definedName>
    <definedName name="_atn3" localSheetId="0">#REF!</definedName>
    <definedName name="_atn3">#REF!</definedName>
    <definedName name="_atn4" localSheetId="1">#REF!</definedName>
    <definedName name="_atn4" localSheetId="0">#REF!</definedName>
    <definedName name="_atn4">#REF!</definedName>
    <definedName name="_atn5" localSheetId="1">#REF!</definedName>
    <definedName name="_atn5" localSheetId="0">#REF!</definedName>
    <definedName name="_atn5">#REF!</definedName>
    <definedName name="_atn6" localSheetId="1">#REF!</definedName>
    <definedName name="_atn6" localSheetId="0">#REF!</definedName>
    <definedName name="_atn6">#REF!</definedName>
    <definedName name="_atn7" localSheetId="1">#REF!</definedName>
    <definedName name="_atn7" localSheetId="0">#REF!</definedName>
    <definedName name="_atn7">#REF!</definedName>
    <definedName name="_atn8" localSheetId="1">#REF!</definedName>
    <definedName name="_atn8" localSheetId="0">#REF!</definedName>
    <definedName name="_atn8">#REF!</definedName>
    <definedName name="_atn9" localSheetId="1">#REF!</definedName>
    <definedName name="_atn9" localSheetId="0">#REF!</definedName>
    <definedName name="_atn9">#REF!</definedName>
    <definedName name="_bac3">[3]bluong!$B$15</definedName>
    <definedName name="_bac4">[3]bluong!$B$25</definedName>
    <definedName name="_CON1" localSheetId="1">#REF!</definedName>
    <definedName name="_CON1" localSheetId="0">#REF!</definedName>
    <definedName name="_CON1">#REF!</definedName>
    <definedName name="_CON2" localSheetId="1">#REF!</definedName>
    <definedName name="_CON2" localSheetId="0">#REF!</definedName>
    <definedName name="_CON2">#REF!</definedName>
    <definedName name="_deo1" localSheetId="1">#REF!</definedName>
    <definedName name="_deo1" localSheetId="0">#REF!</definedName>
    <definedName name="_deo1">#REF!</definedName>
    <definedName name="_deo10" localSheetId="1">#REF!</definedName>
    <definedName name="_deo10" localSheetId="0">#REF!</definedName>
    <definedName name="_deo10">#REF!</definedName>
    <definedName name="_deo2" localSheetId="1">#REF!</definedName>
    <definedName name="_deo2" localSheetId="0">#REF!</definedName>
    <definedName name="_deo2">#REF!</definedName>
    <definedName name="_deo3" localSheetId="1">#REF!</definedName>
    <definedName name="_deo3" localSheetId="0">#REF!</definedName>
    <definedName name="_deo3">#REF!</definedName>
    <definedName name="_deo4" localSheetId="1">#REF!</definedName>
    <definedName name="_deo4" localSheetId="0">#REF!</definedName>
    <definedName name="_deo4">#REF!</definedName>
    <definedName name="_deo5" localSheetId="1">#REF!</definedName>
    <definedName name="_deo5" localSheetId="0">#REF!</definedName>
    <definedName name="_deo5">#REF!</definedName>
    <definedName name="_deo6" localSheetId="1">#REF!</definedName>
    <definedName name="_deo6" localSheetId="0">#REF!</definedName>
    <definedName name="_deo6">#REF!</definedName>
    <definedName name="_deo7" localSheetId="1">#REF!</definedName>
    <definedName name="_deo7" localSheetId="0">#REF!</definedName>
    <definedName name="_deo7">#REF!</definedName>
    <definedName name="_deo8" localSheetId="1">#REF!</definedName>
    <definedName name="_deo8" localSheetId="0">#REF!</definedName>
    <definedName name="_deo8">#REF!</definedName>
    <definedName name="_deo9" localSheetId="1">#REF!</definedName>
    <definedName name="_deo9" localSheetId="0">#REF!</definedName>
    <definedName name="_deo9">#REF!</definedName>
    <definedName name="_DST1" localSheetId="1">#REF!</definedName>
    <definedName name="_DST1" localSheetId="0">#REF!</definedName>
    <definedName name="_DST1">#REF!</definedName>
    <definedName name="_Fill" localSheetId="1" hidden="1">#REF!</definedName>
    <definedName name="_Fill" localSheetId="0" hidden="1">#REF!</definedName>
    <definedName name="_Fill" hidden="1">#REF!</definedName>
    <definedName name="_xlnm._FilterDatabase" localSheetId="2" hidden="1">'TN01-10'!$A$8:$EV$165</definedName>
    <definedName name="_xlnm._FilterDatabase" localSheetId="8">TTCN!$A$5:$H$159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 localSheetId="1">#REF!</definedName>
    <definedName name="_NET2" localSheetId="0">#REF!</definedName>
    <definedName name="_NET2">#REF!</definedName>
    <definedName name="_NPV1" localSheetId="1">#REF!</definedName>
    <definedName name="_NPV1" localSheetId="0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localSheetId="1" hidden="1">#REF!</definedName>
    <definedName name="_Sort" localSheetId="0" hidden="1">#REF!</definedName>
    <definedName name="_Sort" hidden="1">#REF!</definedName>
    <definedName name="_tct3">[5]gVL!$Q$23</definedName>
    <definedName name="_tct5">[6]gVL!$N$19</definedName>
    <definedName name="A" localSheetId="1">#REF!</definedName>
    <definedName name="A" localSheetId="0">#REF!</definedName>
    <definedName name="A">#REF!</definedName>
    <definedName name="a277Print_Titles" localSheetId="1">#REF!</definedName>
    <definedName name="a277Print_Titles" localSheetId="0">#REF!</definedName>
    <definedName name="a277Print_Titles">#REF!</definedName>
    <definedName name="AAA" localSheetId="1">'[7]MTL$-INTER'!#REF!</definedName>
    <definedName name="AAA" localSheetId="0">'[7]MTL$-INTER'!#REF!</definedName>
    <definedName name="AAA">'[7]MTL$-INTER'!#REF!</definedName>
    <definedName name="AAAAA" localSheetId="1">#REF!</definedName>
    <definedName name="AAAAA" localSheetId="0">#REF!</definedName>
    <definedName name="AAAAA">#REF!</definedName>
    <definedName name="aaaaâ" localSheetId="1">#REF!</definedName>
    <definedName name="aaaaâ" localSheetId="0">#REF!</definedName>
    <definedName name="aaaaâ">#REF!</definedName>
    <definedName name="aaaaaa" localSheetId="1">#REF!</definedName>
    <definedName name="aaaaaa" localSheetId="0">#REF!</definedName>
    <definedName name="aaaaaa">#REF!</definedName>
    <definedName name="AAAAAAÁ" localSheetId="1">#REF!</definedName>
    <definedName name="AAAAAAÁ" localSheetId="0">#REF!</definedName>
    <definedName name="AAAAAAÁ">#REF!</definedName>
    <definedName name="AAAAAAAAAAAA" localSheetId="1">#REF!</definedName>
    <definedName name="AAAAAAAAAAAA" localSheetId="0">#REF!</definedName>
    <definedName name="AAAAAAAAAAAA">#REF!</definedName>
    <definedName name="AAAAAAAAAAAAAAA" localSheetId="1">#REF!</definedName>
    <definedName name="AAAAAAAAAAAAAAA" localSheetId="0">#REF!</definedName>
    <definedName name="AAAAAAAAAAAAAAA">#REF!</definedName>
    <definedName name="ÁÂGÁÚ" localSheetId="1">[8]gVL!#REF!</definedName>
    <definedName name="ÁÂGÁÚ" localSheetId="0">[8]gVL!#REF!</definedName>
    <definedName name="ÁÂGÁÚ">[8]gVL!#REF!</definedName>
    <definedName name="ÁD" localSheetId="1">#REF!</definedName>
    <definedName name="ÁD" localSheetId="0">#REF!</definedName>
    <definedName name="ÁD">#REF!</definedName>
    <definedName name="ADASD" localSheetId="1">#REF!</definedName>
    <definedName name="ADASD" localSheetId="0">#REF!</definedName>
    <definedName name="ADASD">#REF!</definedName>
    <definedName name="ádasf" localSheetId="1">'[9]Diem _98AV'!#REF!</definedName>
    <definedName name="ádasf" localSheetId="0">'[9]Diem _98AV'!#REF!</definedName>
    <definedName name="ádasf">'[9]Diem _98AV'!#REF!</definedName>
    <definedName name="ẦĐFÀ" localSheetId="1">'[12]DO AM DT'!#REF!</definedName>
    <definedName name="ẦĐFÀ" localSheetId="0">'[12]DO AM DT'!#REF!</definedName>
    <definedName name="ẦĐFÀ">'[12]DO AM DT'!#REF!</definedName>
    <definedName name="ẤĐFHJĐFJFH" localSheetId="1" hidden="1">#REF!</definedName>
    <definedName name="ẤĐFHJĐFJFH" localSheetId="0" hidden="1">#REF!</definedName>
    <definedName name="ẤĐFHJĐFJFH" hidden="1">#REF!</definedName>
    <definedName name="ads" localSheetId="1">'[10]Diem _98AV'!#REF!</definedName>
    <definedName name="ads" localSheetId="0">'[10]Diem _98AV'!#REF!</definedName>
    <definedName name="ads">'[10]Diem _98AV'!#REF!</definedName>
    <definedName name="ÆSD" localSheetId="1">[2]ND!#REF!</definedName>
    <definedName name="ÆSD" localSheetId="0">[2]ND!#REF!</definedName>
    <definedName name="ÆSD">[2]ND!#REF!</definedName>
    <definedName name="ÆTÆÍ" localSheetId="1">'[1]MTO REV.2(ARMOR)'!#REF!</definedName>
    <definedName name="ÆTÆÍ" localSheetId="0">'[1]MTO REV.2(ARMOR)'!#REF!</definedName>
    <definedName name="ÆTÆÍ">'[1]MTO REV.2(ARMOR)'!#REF!</definedName>
    <definedName name="ăf" localSheetId="1">'[9]Diem _98AV'!#REF!</definedName>
    <definedName name="ăf" localSheetId="0">'[9]Diem _98AV'!#REF!</definedName>
    <definedName name="ăf">'[9]Diem _98AV'!#REF!</definedName>
    <definedName name="âhhd" localSheetId="1">#REF!</definedName>
    <definedName name="âhhd" localSheetId="0">#REF!</definedName>
    <definedName name="âhhd">#REF!</definedName>
    <definedName name="amiang" localSheetId="1">[11]gvl!#REF!</definedName>
    <definedName name="amiang" localSheetId="0">[11]gvl!#REF!</definedName>
    <definedName name="amiang">[11]gvl!#REF!</definedName>
    <definedName name="ASEFAS" localSheetId="1">#REF!</definedName>
    <definedName name="ASEFAS" localSheetId="0">#REF!</definedName>
    <definedName name="ASEFAS">#REF!</definedName>
    <definedName name="ASS" localSheetId="1">#REF!</definedName>
    <definedName name="ASS" localSheetId="0">#REF!</definedName>
    <definedName name="ASS">#REF!</definedName>
    <definedName name="ASSSSSSS" localSheetId="1">#REF!</definedName>
    <definedName name="ASSSSSSS" localSheetId="0">#REF!</definedName>
    <definedName name="ASSSSSSS">#REF!</definedName>
    <definedName name="ASSSSSSSS" localSheetId="1">#REF!</definedName>
    <definedName name="ASSSSSSSS" localSheetId="0">#REF!</definedName>
    <definedName name="ASSSSSSSS">#REF!</definedName>
    <definedName name="âssssssss" localSheetId="1">#REF!</definedName>
    <definedName name="âssssssss" localSheetId="0">#REF!</definedName>
    <definedName name="âssssssss">#REF!</definedName>
    <definedName name="ASSSSSSSSSSS" localSheetId="1">#REF!</definedName>
    <definedName name="ASSSSSSSSSSS" localSheetId="0">#REF!</definedName>
    <definedName name="ASSSSSSSSSSS">#REF!</definedName>
    <definedName name="Ã­TÆE" localSheetId="1">#REF!</definedName>
    <definedName name="Ã­TÆE" localSheetId="0">#REF!</definedName>
    <definedName name="Ã­TÆE">#REF!</definedName>
    <definedName name="ÁÚGDFG" localSheetId="1">'[12]DO AM DT'!#REF!</definedName>
    <definedName name="ÁÚGDFG" localSheetId="0">'[12]DO AM DT'!#REF!</definedName>
    <definedName name="ÁÚGDFG">'[12]DO AM DT'!#REF!</definedName>
    <definedName name="ÄUI" localSheetId="1">#REF!</definedName>
    <definedName name="ÄUI" localSheetId="0">#REF!</definedName>
    <definedName name="ÄUI">#REF!</definedName>
    <definedName name="ÄUIPÅ" localSheetId="1">'[10]Diem _98AV'!#REF!</definedName>
    <definedName name="ÄUIPÅ" localSheetId="0">'[10]Diem _98AV'!#REF!</definedName>
    <definedName name="ÄUIPÅ">'[10]Diem _98AV'!#REF!</definedName>
    <definedName name="ayat" localSheetId="1">#REF!</definedName>
    <definedName name="ayat" localSheetId="0">#REF!</definedName>
    <definedName name="ayat">#REF!</definedName>
    <definedName name="ÄYIPIOY" localSheetId="1">'[7]MTL$-INTER'!#REF!</definedName>
    <definedName name="ÄYIPIOY" localSheetId="0">'[7]MTL$-INTER'!#REF!</definedName>
    <definedName name="ÄYIPIOY">'[7]MTL$-INTER'!#REF!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 localSheetId="1">#REF!</definedName>
    <definedName name="Bang_cly" localSheetId="0">#REF!</definedName>
    <definedName name="Bang_cly">#REF!</definedName>
    <definedName name="Bang_CVC" localSheetId="1">#REF!</definedName>
    <definedName name="Bang_CVC" localSheetId="0">#REF!</definedName>
    <definedName name="Bang_CVC">#REF!</definedName>
    <definedName name="bang_gia" localSheetId="1">#REF!</definedName>
    <definedName name="bang_gia" localSheetId="0">#REF!</definedName>
    <definedName name="bang_gia">#REF!</definedName>
    <definedName name="Bang_travl" localSheetId="1">#REF!</definedName>
    <definedName name="Bang_travl" localSheetId="0">#REF!</definedName>
    <definedName name="Bang_travl">#REF!</definedName>
    <definedName name="bang1" localSheetId="1">#REF!</definedName>
    <definedName name="bang1" localSheetId="0">#REF!</definedName>
    <definedName name="bang1">#REF!</definedName>
    <definedName name="bb" localSheetId="1">'[10]Diem _98AV'!#REF!</definedName>
    <definedName name="bb" localSheetId="0">'[10]Diem _98AV'!#REF!</definedName>
    <definedName name="bb">'[10]Diem _98AV'!#REF!</definedName>
    <definedName name="bc" localSheetId="1">'[10]Diem _98AV'!#REF!</definedName>
    <definedName name="bc" localSheetId="0">'[10]Diem _98AV'!#REF!</definedName>
    <definedName name="bc">'[10]Diem _98AV'!#REF!</definedName>
    <definedName name="bd">[5]gVL!$Q$15</definedName>
    <definedName name="BD26QT" localSheetId="1">'[9]Diem _98AV'!#REF!</definedName>
    <definedName name="BD26QT" localSheetId="0">'[9]Diem _98AV'!#REF!</definedName>
    <definedName name="BD26QT">'[9]Diem _98AV'!#REF!</definedName>
    <definedName name="BD4HK" localSheetId="1">#REF!</definedName>
    <definedName name="BD4HK" localSheetId="0">#REF!</definedName>
    <definedName name="BD4HK">#REF!</definedName>
    <definedName name="BD4HKAV" localSheetId="1">#REF!</definedName>
    <definedName name="BD4HKAV" localSheetId="0">#REF!</definedName>
    <definedName name="BD4HKAV">#REF!</definedName>
    <definedName name="BD4HKDL">'[13]97DL_HK1234'!$E$6:$FC$151</definedName>
    <definedName name="BD6HK" localSheetId="1">#REF!</definedName>
    <definedName name="BD6HK" localSheetId="0">#REF!</definedName>
    <definedName name="BD6HK">#REF!</definedName>
    <definedName name="BD6HK34" localSheetId="1">#REF!</definedName>
    <definedName name="BD6HK34" localSheetId="0">#REF!</definedName>
    <definedName name="BD6HK34">#REF!</definedName>
    <definedName name="BD6HK58">'[14]97KT58'!$E$6:$DD$275</definedName>
    <definedName name="BD6HKAV" localSheetId="1">#REF!</definedName>
    <definedName name="BD6HKAV" localSheetId="0">#REF!</definedName>
    <definedName name="BD6HKAV">#REF!</definedName>
    <definedName name="BD6HKDL">'[13]97DL_GD2'!$E$6:$DA$146</definedName>
    <definedName name="BD8HK" localSheetId="1">#REF!</definedName>
    <definedName name="BD8HK" localSheetId="0">#REF!</definedName>
    <definedName name="BD8HK">#REF!</definedName>
    <definedName name="BD98AV" localSheetId="1">#REF!</definedName>
    <definedName name="BD98AV" localSheetId="0">#REF!</definedName>
    <definedName name="BD98AV">#REF!</definedName>
    <definedName name="BD98TIN" localSheetId="1">#REF!</definedName>
    <definedName name="BD98TIN" localSheetId="0">#REF!</definedName>
    <definedName name="BD98TIN">#REF!</definedName>
    <definedName name="bdiem" localSheetId="1">#REF!</definedName>
    <definedName name="bdiem" localSheetId="0">#REF!</definedName>
    <definedName name="bdiem">#REF!</definedName>
    <definedName name="BMB" localSheetId="1">#REF!</definedName>
    <definedName name="BMB" localSheetId="0">#REF!</definedName>
    <definedName name="BMB">#REF!</definedName>
    <definedName name="BOQ" localSheetId="1">#REF!</definedName>
    <definedName name="BOQ" localSheetId="0">#REF!</definedName>
    <definedName name="BOQ">#REF!</definedName>
    <definedName name="botda">[3]dg!$D$43</definedName>
    <definedName name="btai">[11]gvl!$Q$63</definedName>
    <definedName name="btnit">[3]dg!$D$62</definedName>
    <definedName name="bulong">[3]dg!$D$35</definedName>
    <definedName name="BVCISUMMARY" localSheetId="1">#REF!</definedName>
    <definedName name="BVCISUMMARY" localSheetId="0">#REF!</definedName>
    <definedName name="BVCISUMMARY">#REF!</definedName>
    <definedName name="C0" localSheetId="1">#REF!</definedName>
    <definedName name="C0" localSheetId="0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H" localSheetId="1">[2]TN!#REF!</definedName>
    <definedName name="CH" localSheetId="0">[2]TN!#REF!</definedName>
    <definedName name="CH">[2]TN!#REF!</definedName>
    <definedName name="chay1" localSheetId="1">#REF!</definedName>
    <definedName name="chay1" localSheetId="0">#REF!</definedName>
    <definedName name="chay1">#REF!</definedName>
    <definedName name="chay10" localSheetId="1">#REF!</definedName>
    <definedName name="chay10" localSheetId="0">#REF!</definedName>
    <definedName name="chay10">#REF!</definedName>
    <definedName name="chay2" localSheetId="1">#REF!</definedName>
    <definedName name="chay2" localSheetId="0">#REF!</definedName>
    <definedName name="chay2">#REF!</definedName>
    <definedName name="chay3" localSheetId="1">#REF!</definedName>
    <definedName name="chay3" localSheetId="0">#REF!</definedName>
    <definedName name="chay3">#REF!</definedName>
    <definedName name="chay4" localSheetId="1">#REF!</definedName>
    <definedName name="chay4" localSheetId="0">#REF!</definedName>
    <definedName name="chay4">#REF!</definedName>
    <definedName name="chay5" localSheetId="1">#REF!</definedName>
    <definedName name="chay5" localSheetId="0">#REF!</definedName>
    <definedName name="chay5">#REF!</definedName>
    <definedName name="chay6" localSheetId="1">#REF!</definedName>
    <definedName name="chay6" localSheetId="0">#REF!</definedName>
    <definedName name="chay6">#REF!</definedName>
    <definedName name="chay7" localSheetId="1">#REF!</definedName>
    <definedName name="chay7" localSheetId="0">#REF!</definedName>
    <definedName name="chay7">#REF!</definedName>
    <definedName name="chay8" localSheetId="1">#REF!</definedName>
    <definedName name="chay8" localSheetId="0">#REF!</definedName>
    <definedName name="chay8">#REF!</definedName>
    <definedName name="chay9" localSheetId="1">#REF!</definedName>
    <definedName name="chay9" localSheetId="0">#REF!</definedName>
    <definedName name="chay9">#REF!</definedName>
    <definedName name="Chu" localSheetId="1">[2]ND!#REF!</definedName>
    <definedName name="Chu" localSheetId="0">[2]ND!#REF!</definedName>
    <definedName name="Chu">[2]ND!#REF!</definedName>
    <definedName name="CMC">[3]dg!$D$61</definedName>
    <definedName name="Co" localSheetId="1">#REF!</definedName>
    <definedName name="Co" localSheetId="0">#REF!</definedName>
    <definedName name="Co">#REF!</definedName>
    <definedName name="coc">[6]gVL!$N$25</definedName>
    <definedName name="COMMON" localSheetId="1">#REF!</definedName>
    <definedName name="COMMON" localSheetId="0">#REF!</definedName>
    <definedName name="COMMON">#REF!</definedName>
    <definedName name="CON_EQP_COS" localSheetId="1">#REF!</definedName>
    <definedName name="CON_EQP_COS" localSheetId="0">#REF!</definedName>
    <definedName name="CON_EQP_COS">#REF!</definedName>
    <definedName name="Cong_HM_DTCT" localSheetId="1">#REF!</definedName>
    <definedName name="Cong_HM_DTCT" localSheetId="0">#REF!</definedName>
    <definedName name="Cong_HM_DTCT">#REF!</definedName>
    <definedName name="Cong_M_DTCT" localSheetId="1">#REF!</definedName>
    <definedName name="Cong_M_DTCT" localSheetId="0">#REF!</definedName>
    <definedName name="Cong_M_DTCT">#REF!</definedName>
    <definedName name="Cong_NC_DTCT" localSheetId="1">#REF!</definedName>
    <definedName name="Cong_NC_DTCT" localSheetId="0">#REF!</definedName>
    <definedName name="Cong_NC_DTCT">#REF!</definedName>
    <definedName name="Cong_VL_DTCT" localSheetId="1">#REF!</definedName>
    <definedName name="Cong_VL_DTCT" localSheetId="0">#REF!</definedName>
    <definedName name="Cong_VL_DTCT">#REF!</definedName>
    <definedName name="cot">[16]gVL!$Q$64</definedName>
    <definedName name="COVER" localSheetId="1">#REF!</definedName>
    <definedName name="COVER" localSheetId="0">#REF!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PT" localSheetId="0">#REF!</definedName>
    <definedName name="CPT">#REF!</definedName>
    <definedName name="CRITINST" localSheetId="1">#REF!</definedName>
    <definedName name="CRITINST" localSheetId="0">#REF!</definedName>
    <definedName name="CRITINST">#REF!</definedName>
    <definedName name="CRITPURC" localSheetId="1">#REF!</definedName>
    <definedName name="CRITPURC" localSheetId="0">#REF!</definedName>
    <definedName name="CRITPURC">#REF!</definedName>
    <definedName name="CS_10" localSheetId="1">#REF!</definedName>
    <definedName name="CS_10" localSheetId="0">#REF!</definedName>
    <definedName name="CS_10">#REF!</definedName>
    <definedName name="CS_100" localSheetId="1">#REF!</definedName>
    <definedName name="CS_100" localSheetId="0">#REF!</definedName>
    <definedName name="CS_100">#REF!</definedName>
    <definedName name="CS_10S" localSheetId="1">#REF!</definedName>
    <definedName name="CS_10S" localSheetId="0">#REF!</definedName>
    <definedName name="CS_10S">#REF!</definedName>
    <definedName name="CS_120" localSheetId="1">#REF!</definedName>
    <definedName name="CS_120" localSheetId="0">#REF!</definedName>
    <definedName name="CS_120">#REF!</definedName>
    <definedName name="CS_140" localSheetId="1">#REF!</definedName>
    <definedName name="CS_140" localSheetId="0">#REF!</definedName>
    <definedName name="CS_140">#REF!</definedName>
    <definedName name="CS_160" localSheetId="1">#REF!</definedName>
    <definedName name="CS_160" localSheetId="0">#REF!</definedName>
    <definedName name="CS_160">#REF!</definedName>
    <definedName name="CS_20" localSheetId="1">#REF!</definedName>
    <definedName name="CS_20" localSheetId="0">#REF!</definedName>
    <definedName name="CS_20">#REF!</definedName>
    <definedName name="CS_30" localSheetId="1">#REF!</definedName>
    <definedName name="CS_30" localSheetId="0">#REF!</definedName>
    <definedName name="CS_30">#REF!</definedName>
    <definedName name="CS_40" localSheetId="1">#REF!</definedName>
    <definedName name="CS_40" localSheetId="0">#REF!</definedName>
    <definedName name="CS_40">#REF!</definedName>
    <definedName name="CS_40S" localSheetId="1">#REF!</definedName>
    <definedName name="CS_40S" localSheetId="0">#REF!</definedName>
    <definedName name="CS_40S">#REF!</definedName>
    <definedName name="CS_5S" localSheetId="1">#REF!</definedName>
    <definedName name="CS_5S" localSheetId="0">#REF!</definedName>
    <definedName name="CS_5S">#REF!</definedName>
    <definedName name="CS_60" localSheetId="1">#REF!</definedName>
    <definedName name="CS_60" localSheetId="0">#REF!</definedName>
    <definedName name="CS_60">#REF!</definedName>
    <definedName name="CS_80" localSheetId="1">#REF!</definedName>
    <definedName name="CS_80" localSheetId="0">#REF!</definedName>
    <definedName name="CS_80">#REF!</definedName>
    <definedName name="CS_80S" localSheetId="1">#REF!</definedName>
    <definedName name="CS_80S" localSheetId="0">#REF!</definedName>
    <definedName name="CS_80S">#REF!</definedName>
    <definedName name="CS_STD" localSheetId="1">#REF!</definedName>
    <definedName name="CS_STD" localSheetId="0">#REF!</definedName>
    <definedName name="CS_STD">#REF!</definedName>
    <definedName name="CS_XS" localSheetId="1">#REF!</definedName>
    <definedName name="CS_XS" localSheetId="0">#REF!</definedName>
    <definedName name="CS_XS">#REF!</definedName>
    <definedName name="CS_XXS" localSheetId="1">#REF!</definedName>
    <definedName name="CS_XXS" localSheetId="0">#REF!</definedName>
    <definedName name="CS_XXS">#REF!</definedName>
    <definedName name="CSDL">[18]DSSV!$A$5:$L$504</definedName>
    <definedName name="ctiep" localSheetId="1">#REF!</definedName>
    <definedName name="ctiep" localSheetId="0">#REF!</definedName>
    <definedName name="ctiep">#REF!</definedName>
    <definedName name="cu_ly_1">'[19]tra-vat-lieu'!$A$219:$A$319</definedName>
    <definedName name="cui">[6]gVL!$N$39</definedName>
    <definedName name="Cuoc_vc_1">'[19]tra-vat-lieu'!$B$219:$G$319</definedName>
    <definedName name="cv">[20]gvl!$N$17</definedName>
    <definedName name="cvc">[21]TVL!$A$307:$G$320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ÂF¸" localSheetId="1">'[12]DO AM DT'!#REF!</definedName>
    <definedName name="DÂF¸" localSheetId="0">'[12]DO AM DT'!#REF!</definedName>
    <definedName name="DÂF¸">'[12]DO AM DT'!#REF!</definedName>
    <definedName name="dahoc">[3]dg!$D$10</definedName>
    <definedName name="DAK" localSheetId="1">#REF!</definedName>
    <definedName name="DAK" localSheetId="0">#REF!</definedName>
    <definedName name="DAK">#REF!</definedName>
    <definedName name="das" localSheetId="1">'[10]Diem _98AV'!#REF!</definedName>
    <definedName name="das" localSheetId="0">'[10]Diem _98AV'!#REF!</definedName>
    <definedName name="das">'[10]Diem _98AV'!#REF!</definedName>
    <definedName name="_xlnm.Database" localSheetId="1">#REF!</definedName>
    <definedName name="_xlnm.Database" localSheetId="0">#REF!</definedName>
    <definedName name="_xlnm.Database">#REF!</definedName>
    <definedName name="DataFilter" localSheetId="1">[22]!DataFilter</definedName>
    <definedName name="DataFilter" localSheetId="0">[22]!DataFilter</definedName>
    <definedName name="DataFilter">[22]!DataFilter</definedName>
    <definedName name="DataSort" localSheetId="1">[22]!DataSort</definedName>
    <definedName name="DataSort" localSheetId="0">[22]!DataSort</definedName>
    <definedName name="DataSort">[22]!DataSort</definedName>
    <definedName name="datden">[3]dg!$D$28</definedName>
    <definedName name="db">[11]gvl!$Q$67</definedName>
    <definedName name="dcc">[5]gVL!$Q$50</definedName>
    <definedName name="dcl">[5]gVL!$Q$40</definedName>
    <definedName name="dd0.5x1">[5]gVL!$Q$10</definedName>
    <definedName name="dd1x2">[20]gvl!$N$9</definedName>
    <definedName name="dd2x4">[5]gVL!$Q$12</definedName>
    <definedName name="dd4x6">[6]gVL!$N$10</definedName>
    <definedName name="dday">[6]gVL!$N$48</definedName>
    <definedName name="DĐFGGGF" localSheetId="1">'[23]NEW-PANEL'!#REF!</definedName>
    <definedName name="DĐFGGGF" localSheetId="0">'[23]NEW-PANEL'!#REF!</definedName>
    <definedName name="DĐFGGGF">'[23]NEW-PANEL'!#REF!</definedName>
    <definedName name="ddia">[6]gVL!$N$41</definedName>
    <definedName name="ddien">[5]gVL!$Q$51</definedName>
    <definedName name="DDT" localSheetId="1">#REF!</definedName>
    <definedName name="DDT" localSheetId="0">#REF!</definedName>
    <definedName name="DDT">#REF!</definedName>
    <definedName name="den_bu" localSheetId="1">#REF!</definedName>
    <definedName name="den_bu" localSheetId="0">#REF!</definedName>
    <definedName name="den_bu">#REF!</definedName>
    <definedName name="DFG" localSheetId="1">'[7]MTL$-INTER'!#REF!</definedName>
    <definedName name="DFG" localSheetId="0">'[7]MTL$-INTER'!#REF!</definedName>
    <definedName name="DFG">'[7]MTL$-INTER'!#REF!</definedName>
    <definedName name="DFGĐFG" localSheetId="1">'[12]DO AM DT'!#REF!</definedName>
    <definedName name="DFGĐFG" localSheetId="0">'[12]DO AM DT'!#REF!</definedName>
    <definedName name="DFGĐFG">'[12]DO AM DT'!#REF!</definedName>
    <definedName name="DFGHDF" localSheetId="1">'[12]DO AM DT'!#REF!</definedName>
    <definedName name="DFGHDF" localSheetId="0">'[12]DO AM DT'!#REF!</definedName>
    <definedName name="DFGHDF">'[12]DO AM DT'!#REF!</definedName>
    <definedName name="DFGHEFGH" localSheetId="1">'[12]DO AM DT'!#REF!</definedName>
    <definedName name="DFGHEFGH" localSheetId="0">'[12]DO AM DT'!#REF!</definedName>
    <definedName name="DFGHEFGH">'[12]DO AM DT'!#REF!</definedName>
    <definedName name="ĐFHSH" localSheetId="1">'[12]DO AM DT'!#REF!</definedName>
    <definedName name="ĐFHSH" localSheetId="0">'[12]DO AM DT'!#REF!</definedName>
    <definedName name="ĐFHSH">'[12]DO AM DT'!#REF!</definedName>
    <definedName name="DGCTI592" localSheetId="1">#REF!</definedName>
    <definedName name="DGCTI592" localSheetId="0">#REF!</definedName>
    <definedName name="DGCTI592">#REF!</definedName>
    <definedName name="DGHJGHJ" localSheetId="1">[24]BO!#REF!</definedName>
    <definedName name="DGHJGHJ" localSheetId="0">[24]BO!#REF!</definedName>
    <definedName name="DGHJGHJ">[24]BO!#REF!</definedName>
    <definedName name="DGJGKJHK" localSheetId="1">[25]tuong!#REF!</definedName>
    <definedName name="DGJGKJHK" localSheetId="0">[25]tuong!#REF!</definedName>
    <definedName name="DGJGKJHK">[25]tuong!#REF!</definedName>
    <definedName name="DGSAGà" localSheetId="1">'[23]NEW-PANEL'!#REF!</definedName>
    <definedName name="DGSAGà" localSheetId="0">'[23]NEW-PANEL'!#REF!</definedName>
    <definedName name="DGSAGà">'[23]NEW-PANEL'!#REF!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'[26]TONG KET'!$AC$9:$AD$24</definedName>
    <definedName name="DS96T">[27]DSSV!$A$6:$H$227</definedName>
    <definedName name="DSH" localSheetId="1">#REF!</definedName>
    <definedName name="DSH" localSheetId="0">#REF!</definedName>
    <definedName name="DSH">#REF!</definedName>
    <definedName name="DSUMDATA" localSheetId="1">#REF!</definedName>
    <definedName name="DSUMDATA" localSheetId="0">#REF!</definedName>
    <definedName name="DSUMDATA">#REF!</definedName>
    <definedName name="du_dkien" localSheetId="1">#REF!</definedName>
    <definedName name="du_dkien" localSheetId="0">#REF!</definedName>
    <definedName name="du_dkien">#REF!</definedName>
    <definedName name="DYÕ" localSheetId="1">#REF!</definedName>
    <definedName name="DYÕ" localSheetId="0">#REF!</definedName>
    <definedName name="DYÕ">#REF!</definedName>
    <definedName name="EÏTGAÂFSAÌ" localSheetId="1">'[1]MTO REV.2(ARMOR)'!#REF!</definedName>
    <definedName name="EÏTGAÂFSAÌ" localSheetId="0">'[1]MTO REV.2(ARMOR)'!#REF!</definedName>
    <definedName name="EÏTGAÂFSAÌ">'[1]MTO REV.2(ARMOR)'!#REF!</definedName>
    <definedName name="End_1" localSheetId="1">#REF!</definedName>
    <definedName name="End_1" localSheetId="0">#REF!</definedName>
    <definedName name="End_1">#REF!</definedName>
    <definedName name="End_10" localSheetId="1">#REF!</definedName>
    <definedName name="End_10" localSheetId="0">#REF!</definedName>
    <definedName name="End_10">#REF!</definedName>
    <definedName name="End_11" localSheetId="1">#REF!</definedName>
    <definedName name="End_11" localSheetId="0">#REF!</definedName>
    <definedName name="End_11">#REF!</definedName>
    <definedName name="End_12" localSheetId="1">#REF!</definedName>
    <definedName name="End_12" localSheetId="0">#REF!</definedName>
    <definedName name="End_12">#REF!</definedName>
    <definedName name="End_13" localSheetId="1">#REF!</definedName>
    <definedName name="End_13" localSheetId="0">#REF!</definedName>
    <definedName name="End_13">#REF!</definedName>
    <definedName name="End_2" localSheetId="1">#REF!</definedName>
    <definedName name="End_2" localSheetId="0">#REF!</definedName>
    <definedName name="End_2">#REF!</definedName>
    <definedName name="End_3" localSheetId="1">#REF!</definedName>
    <definedName name="End_3" localSheetId="0">#REF!</definedName>
    <definedName name="End_3">#REF!</definedName>
    <definedName name="End_4" localSheetId="1">#REF!</definedName>
    <definedName name="End_4" localSheetId="0">#REF!</definedName>
    <definedName name="End_4">#REF!</definedName>
    <definedName name="End_5" localSheetId="1">#REF!</definedName>
    <definedName name="End_5" localSheetId="0">#REF!</definedName>
    <definedName name="End_5">#REF!</definedName>
    <definedName name="End_6" localSheetId="1">#REF!</definedName>
    <definedName name="End_6" localSheetId="0">#REF!</definedName>
    <definedName name="End_6">#REF!</definedName>
    <definedName name="End_7" localSheetId="1">#REF!</definedName>
    <definedName name="End_7" localSheetId="0">#REF!</definedName>
    <definedName name="End_7">#REF!</definedName>
    <definedName name="End_8" localSheetId="1">#REF!</definedName>
    <definedName name="End_8" localSheetId="0">#REF!</definedName>
    <definedName name="End_8">#REF!</definedName>
    <definedName name="End_9" localSheetId="1">#REF!</definedName>
    <definedName name="End_9" localSheetId="0">#REF!</definedName>
    <definedName name="End_9">#REF!</definedName>
    <definedName name="ERTQE" localSheetId="1">[11]gvl!#REF!</definedName>
    <definedName name="ERTQE" localSheetId="0">[11]gvl!#REF!</definedName>
    <definedName name="ERTQE">[11]gvl!#REF!</definedName>
    <definedName name="ERY" localSheetId="1">'[10]Diem _98AV'!#REF!</definedName>
    <definedName name="ERY" localSheetId="0">'[10]Diem _98AV'!#REF!</definedName>
    <definedName name="ERY">'[10]Diem _98AV'!#REF!</definedName>
    <definedName name="ethg" localSheetId="1">#REF!</definedName>
    <definedName name="ethg" localSheetId="0">#REF!</definedName>
    <definedName name="ethg">#REF!</definedName>
    <definedName name="_xlnm.Extract" localSheetId="1">#REF!</definedName>
    <definedName name="_xlnm.Extract" localSheetId="0">#REF!</definedName>
    <definedName name="_xlnm.Extract">#REF!</definedName>
    <definedName name="fffff" localSheetId="1">#REF!</definedName>
    <definedName name="fffff" localSheetId="0">#REF!</definedName>
    <definedName name="fffff">#REF!</definedName>
    <definedName name="FG" localSheetId="1">[2]ND!#REF!</definedName>
    <definedName name="FG" localSheetId="0">[2]ND!#REF!</definedName>
    <definedName name="FG">[2]ND!#REF!</definedName>
    <definedName name="fgdfht" localSheetId="1">#REF!</definedName>
    <definedName name="fgdfht" localSheetId="0">#REF!</definedName>
    <definedName name="fgdfht">#REF!</definedName>
    <definedName name="FGDJFH" localSheetId="1">'[12]DO AM DT'!#REF!</definedName>
    <definedName name="FGDJFH" localSheetId="0">'[12]DO AM DT'!#REF!</definedName>
    <definedName name="FGDJFH">'[12]DO AM DT'!#REF!</definedName>
    <definedName name="FGF" localSheetId="1">'[10]Diem _98AV'!#REF!</definedName>
    <definedName name="FGF" localSheetId="0">'[10]Diem _98AV'!#REF!</definedName>
    <definedName name="FGF">'[10]Diem _98AV'!#REF!</definedName>
    <definedName name="FGHFG" localSheetId="1">#REF!</definedName>
    <definedName name="FGHFG" localSheetId="0">#REF!</definedName>
    <definedName name="FGHFG">#REF!</definedName>
    <definedName name="FGHKGFKGF" localSheetId="1">#REF!</definedName>
    <definedName name="FGHKGFKGF" localSheetId="0">#REF!</definedName>
    <definedName name="FGHKGFKGF">#REF!</definedName>
    <definedName name="FGN" localSheetId="1">[2]TN!#REF!</definedName>
    <definedName name="FGN" localSheetId="0">[2]TN!#REF!</definedName>
    <definedName name="FGN">[2]TN!#REF!</definedName>
    <definedName name="FH" localSheetId="1">[11]gvl!#REF!</definedName>
    <definedName name="FH" localSheetId="0">[11]gvl!#REF!</definedName>
    <definedName name="FH">[11]gvl!#REF!</definedName>
    <definedName name="FHDGKFGJF" localSheetId="1">'[1]MTO REV.2(ARMOR)'!#REF!</definedName>
    <definedName name="FHDGKFGJF" localSheetId="0">'[1]MTO REV.2(ARMOR)'!#REF!</definedName>
    <definedName name="FHDGKFGJF">'[1]MTO REV.2(ARMOR)'!#REF!</definedName>
    <definedName name="FJK" localSheetId="1">#REF!</definedName>
    <definedName name="FJK" localSheetId="0">#REF!</definedName>
    <definedName name="FJK">#REF!</definedName>
    <definedName name="FJKJGHJ" localSheetId="1">#REF!</definedName>
    <definedName name="FJKJGHJ" localSheetId="0">#REF!</definedName>
    <definedName name="FJKJGHJ">#REF!</definedName>
    <definedName name="FKFKFJKGJFKFJGFJK" localSheetId="1">'[1]MTO REV.2(ARMOR)'!#REF!</definedName>
    <definedName name="FKFKFJKGJFKFJGFJK" localSheetId="0">'[1]MTO REV.2(ARMOR)'!#REF!</definedName>
    <definedName name="FKFKFJKGJFKFJGFJK">'[1]MTO REV.2(ARMOR)'!#REF!</definedName>
    <definedName name="fte" localSheetId="1">'[9]Diem _98AV'!#REF!</definedName>
    <definedName name="fte" localSheetId="0">'[9]Diem _98AV'!#REF!</definedName>
    <definedName name="fte">'[9]Diem _98AV'!#REF!</definedName>
    <definedName name="g" localSheetId="1" hidden="1">#REF!</definedName>
    <definedName name="g" localSheetId="0" hidden="1">#REF!</definedName>
    <definedName name="g" hidden="1">#REF!</definedName>
    <definedName name="g40g40" localSheetId="1">[25]tuong!#REF!</definedName>
    <definedName name="g40g40" localSheetId="0">[25]tuong!#REF!</definedName>
    <definedName name="g40g40">[25]tuong!#REF!</definedName>
    <definedName name="gamatc">'[12]DO AM DT'!$AD$84</definedName>
    <definedName name="gc">[28]gvl!$N$28</definedName>
    <definedName name="gcm">'[29]gia vt,nc,may'!$H$7:$I$17</definedName>
    <definedName name="gd">[6]gVL!$N$29</definedName>
    <definedName name="gẻg" localSheetId="1">#REF!</definedName>
    <definedName name="gẻg" localSheetId="0">#REF!</definedName>
    <definedName name="gẻg">#REF!</definedName>
    <definedName name="GFHG" localSheetId="1">#REF!</definedName>
    <definedName name="GFHG" localSheetId="0">#REF!</definedName>
    <definedName name="GFHG">#REF!</definedName>
    <definedName name="GFHJFG" localSheetId="1">'[10]Diem _98AV'!#REF!</definedName>
    <definedName name="GFHJFG" localSheetId="0">'[10]Diem _98AV'!#REF!</definedName>
    <definedName name="GFHJFG">'[10]Diem _98AV'!#REF!</definedName>
    <definedName name="GFHKFFGJF" localSheetId="1">#REF!</definedName>
    <definedName name="GFHKFFGJF" localSheetId="0">#REF!</definedName>
    <definedName name="GFHKFFGJF">#REF!</definedName>
    <definedName name="gggg" localSheetId="1">'[9]Diem _98AV'!#REF!</definedName>
    <definedName name="gggg" localSheetId="0">'[9]Diem _98AV'!#REF!</definedName>
    <definedName name="gggg">'[9]Diem _98AV'!#REF!</definedName>
    <definedName name="gggggggggg" localSheetId="1">#REF!</definedName>
    <definedName name="gggggggggg" localSheetId="0">#REF!</definedName>
    <definedName name="gggggggggg">#REF!</definedName>
    <definedName name="GHHGJ" localSheetId="1">[2]ND!#REF!</definedName>
    <definedName name="GHHGJ" localSheetId="0">[2]ND!#REF!</definedName>
    <definedName name="GHHGJ">[2]ND!#REF!</definedName>
    <definedName name="GHJKGFHJ" localSheetId="1">[22]!DataSort</definedName>
    <definedName name="GHJKGFHJ" localSheetId="0">[22]!DataSort</definedName>
    <definedName name="GHJKGFHJ">[22]!DataSort</definedName>
    <definedName name="GHJKGHJKHJ" localSheetId="1">[22]Sheet1!GoBack</definedName>
    <definedName name="GHJKGHJKHJ" localSheetId="0">[22]Sheet1!GoBack</definedName>
    <definedName name="GHJKGHJKHJ">[22]Sheet1!GoBack</definedName>
    <definedName name="GHKFFGFGH" localSheetId="1">'[1]MTO REV.2(ARMOR)'!#REF!</definedName>
    <definedName name="GHKFFGFGH" localSheetId="0">'[1]MTO REV.2(ARMOR)'!#REF!</definedName>
    <definedName name="GHKFFGFGH">'[1]MTO REV.2(ARMOR)'!#REF!</definedName>
    <definedName name="GHKGHJKGH" localSheetId="1">[8]gVL!#REF!</definedName>
    <definedName name="GHKGHJKGH" localSheetId="0">[8]gVL!#REF!</definedName>
    <definedName name="GHKGHJKGH">[8]gVL!#REF!</definedName>
    <definedName name="GHKJHJ" localSheetId="1">#REF!</definedName>
    <definedName name="GHKJHJ" localSheetId="0">#REF!</definedName>
    <definedName name="GHKJHJ">#REF!</definedName>
    <definedName name="ghnhk" localSheetId="1">#REF!</definedName>
    <definedName name="ghnhk" localSheetId="0">#REF!</definedName>
    <definedName name="ghnhk">#REF!</definedName>
    <definedName name="GHUTYU" localSheetId="1">[2]VL!#REF!</definedName>
    <definedName name="GHUTYU" localSheetId="0">[2]VL!#REF!</definedName>
    <definedName name="GHUTYU">[2]VL!#REF!</definedName>
    <definedName name="gia_tien" localSheetId="1">#REF!</definedName>
    <definedName name="gia_tien" localSheetId="0">#REF!</definedName>
    <definedName name="gia_tien">#REF!</definedName>
    <definedName name="gia_tien_BTN" localSheetId="1">#REF!</definedName>
    <definedName name="gia_tien_BTN" localSheetId="0">#REF!</definedName>
    <definedName name="gia_tien_BTN">#REF!</definedName>
    <definedName name="GJKGHJGJ" localSheetId="1">#REF!</definedName>
    <definedName name="GJKGHJGJ" localSheetId="0">#REF!</definedName>
    <definedName name="GJKGHJGJ">#REF!</definedName>
    <definedName name="GJKL.JKGHJ" localSheetId="1">#REF!</definedName>
    <definedName name="GJKL.JKGHJ" localSheetId="0">#REF!</definedName>
    <definedName name="GJKL.JKGHJ">#REF!</definedName>
    <definedName name="GJKLG" localSheetId="1">'[23]NEW-PANEL'!#REF!</definedName>
    <definedName name="GJKLG" localSheetId="0">'[23]NEW-PANEL'!#REF!</definedName>
    <definedName name="GJKLG">'[23]NEW-PANEL'!#REF!</definedName>
    <definedName name="GJKLH" localSheetId="1">#REF!</definedName>
    <definedName name="GJKLH" localSheetId="0">#REF!</definedName>
    <definedName name="GJKLH">#REF!</definedName>
    <definedName name="GKFGHF" localSheetId="1">#REF!</definedName>
    <definedName name="GKFGHF" localSheetId="0">#REF!</definedName>
    <definedName name="GKFGHF">#REF!</definedName>
    <definedName name="GoBack" localSheetId="1">[22]Sheet1!GoBack</definedName>
    <definedName name="GoBack" localSheetId="0">[22]Sheet1!GoBack</definedName>
    <definedName name="GoBack">[22]Sheet1!GoBack</definedName>
    <definedName name="goch">[3]dg!$D$26</definedName>
    <definedName name="govk">[3]dg!$D$24</definedName>
    <definedName name="GPT_GROUNDING_PT" localSheetId="1">'[23]NEW-PANEL'!#REF!</definedName>
    <definedName name="GPT_GROUNDING_PT" localSheetId="0">'[23]NEW-PANEL'!#REF!</definedName>
    <definedName name="GPT_GROUNDING_PT">'[23]NEW-PANEL'!#REF!</definedName>
    <definedName name="GTXL" localSheetId="1">#REF!</definedName>
    <definedName name="GTXL" localSheetId="0">#REF!</definedName>
    <definedName name="GTXL">#REF!</definedName>
    <definedName name="gv">[5]gVL!$Q$28</definedName>
    <definedName name="gvl">[30]GVL!$A$6:$F$131</definedName>
    <definedName name="H">{"'Sheet1'!$L$16"}</definedName>
    <definedName name="HAH" localSheetId="1">'[9]Diem _98AV'!#REF!</definedName>
    <definedName name="HAH" localSheetId="0">'[9]Diem _98AV'!#REF!</definedName>
    <definedName name="HAH">'[9]Diem _98AV'!#REF!</definedName>
    <definedName name="hâhh" localSheetId="1">#REF!</definedName>
    <definedName name="hâhh" localSheetId="0">#REF!</definedName>
    <definedName name="hâhh">#REF!</definedName>
    <definedName name="hâhhd" localSheetId="1">#REF!</definedName>
    <definedName name="hâhhd" localSheetId="0">#REF!</definedName>
    <definedName name="hâhhd">#REF!</definedName>
    <definedName name="HAT" localSheetId="1">#REF!</definedName>
    <definedName name="HAT" localSheetId="0">#REF!</definedName>
    <definedName name="HAT">#REF!</definedName>
    <definedName name="hf" localSheetId="1">#REF!</definedName>
    <definedName name="hf" localSheetId="0">#REF!</definedName>
    <definedName name="hf">#REF!</definedName>
    <definedName name="HGFD" localSheetId="1">'[10]Diem _98AV'!#REF!</definedName>
    <definedName name="HGFD" localSheetId="0">'[10]Diem _98AV'!#REF!</definedName>
    <definedName name="HGFD">'[10]Diem _98AV'!#REF!</definedName>
    <definedName name="hghhj" localSheetId="1">#REF!</definedName>
    <definedName name="hghhj" localSheetId="0">#REF!</definedName>
    <definedName name="hghhj">#REF!</definedName>
    <definedName name="HGKH" localSheetId="1">#REF!</definedName>
    <definedName name="HGKH" localSheetId="0">#REF!</definedName>
    <definedName name="HGKH">#REF!</definedName>
    <definedName name="HH" localSheetId="1">#REF!</definedName>
    <definedName name="HH" localSheetId="0">#REF!</definedName>
    <definedName name="HH">#REF!</definedName>
    <definedName name="hhhh" localSheetId="1">#REF!</definedName>
    <definedName name="hhhh" localSheetId="0">#REF!</definedName>
    <definedName name="hhhh">#REF!</definedName>
    <definedName name="hhhhh" localSheetId="1">#REF!</definedName>
    <definedName name="hhhhh" localSheetId="0">#REF!</definedName>
    <definedName name="hhhhh">#REF!</definedName>
    <definedName name="hien" localSheetId="1">#REF!</definedName>
    <definedName name="hien" localSheetId="0">#REF!</definedName>
    <definedName name="hien">#REF!</definedName>
    <definedName name="hjđfhfgdsdfgsdg">[31]DSSV!$A$6:$H$227</definedName>
    <definedName name="HJGHJGGJ" localSheetId="1">[22]!DataFilter</definedName>
    <definedName name="HJGHJGGJ" localSheetId="0">[22]!DataFilter</definedName>
    <definedName name="HJGHJGGJ">[22]!DataFilter</definedName>
    <definedName name="HJGKGG" localSheetId="1">'[23]NEW-PANEL'!#REF!</definedName>
    <definedName name="HJGKGG" localSheetId="0">'[23]NEW-PANEL'!#REF!</definedName>
    <definedName name="HJGKGG">'[23]NEW-PANEL'!#REF!</definedName>
    <definedName name="HJK" localSheetId="1">'[12]DO AM DT'!#REF!</definedName>
    <definedName name="HJK" localSheetId="0">'[12]DO AM DT'!#REF!</definedName>
    <definedName name="HJK">'[12]DO AM DT'!#REF!</definedName>
    <definedName name="HJKGHJK" localSheetId="1">[2]ND!#REF!</definedName>
    <definedName name="HJKGHJK" localSheetId="0">[2]ND!#REF!</definedName>
    <definedName name="HJKGHJK">[2]ND!#REF!</definedName>
    <definedName name="HJKHJKJ" localSheetId="1">'[12]DO AM DT'!#REF!</definedName>
    <definedName name="HJKHJKJ" localSheetId="0">'[12]DO AM DT'!#REF!</definedName>
    <definedName name="HJKHJKJ">'[12]DO AM DT'!#REF!</definedName>
    <definedName name="HJKJ" localSheetId="1">[32]Tra_bang!#REF!</definedName>
    <definedName name="HJKJ" localSheetId="0">[32]Tra_bang!#REF!</definedName>
    <definedName name="HJKJ">[32]Tra_bang!#REF!</definedName>
    <definedName name="HJKJJGKLJKGJ" localSheetId="1">#REF!</definedName>
    <definedName name="HJKJJGKLJKGJ" localSheetId="0">#REF!</definedName>
    <definedName name="HJKJJGKLJKGJ">#REF!</definedName>
    <definedName name="HLHKGLGJ" localSheetId="1">#REF!</definedName>
    <definedName name="HLHKGLGJ" localSheetId="0">#REF!</definedName>
    <definedName name="HLHKGLGJ">#REF!</definedName>
    <definedName name="HOME_MANP" localSheetId="1">#REF!</definedName>
    <definedName name="HOME_MANP" localSheetId="0">#REF!</definedName>
    <definedName name="HOME_MANP">#REF!</definedName>
    <definedName name="HOMEOFFICE_COST" localSheetId="1">#REF!</definedName>
    <definedName name="HOMEOFFICE_COST" localSheetId="0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 localSheetId="1">#REF!</definedName>
    <definedName name="I" localSheetId="0">#REF!</definedName>
    <definedName name="I">#REF!</definedName>
    <definedName name="I_A" localSheetId="1">#REF!</definedName>
    <definedName name="I_A" localSheetId="0">#REF!</definedName>
    <definedName name="I_A">#REF!</definedName>
    <definedName name="I_B" localSheetId="1">#REF!</definedName>
    <definedName name="I_B" localSheetId="0">#REF!</definedName>
    <definedName name="I_B">#REF!</definedName>
    <definedName name="I_c" localSheetId="1">#REF!</definedName>
    <definedName name="I_c" localSheetId="0">#REF!</definedName>
    <definedName name="I_c">#REF!</definedName>
    <definedName name="IDLAB_COST" localSheetId="1">#REF!</definedName>
    <definedName name="IDLAB_COST" localSheetId="0">#REF!</definedName>
    <definedName name="IDLAB_COST">#REF!</definedName>
    <definedName name="II_A" localSheetId="1">#REF!</definedName>
    <definedName name="II_A" localSheetId="0">#REF!</definedName>
    <definedName name="II_A">#REF!</definedName>
    <definedName name="II_B" localSheetId="1">#REF!</definedName>
    <definedName name="II_B" localSheetId="0">#REF!</definedName>
    <definedName name="II_B">#REF!</definedName>
    <definedName name="II_c" localSheetId="1">#REF!</definedName>
    <definedName name="II_c" localSheetId="0">#REF!</definedName>
    <definedName name="II_c">#REF!</definedName>
    <definedName name="III_a" localSheetId="1">#REF!</definedName>
    <definedName name="III_a" localSheetId="0">#REF!</definedName>
    <definedName name="III_a">#REF!</definedName>
    <definedName name="III_B" localSheetId="1">#REF!</definedName>
    <definedName name="III_B" localSheetId="0">#REF!</definedName>
    <definedName name="III_B">#REF!</definedName>
    <definedName name="III_c" localSheetId="1">#REF!</definedName>
    <definedName name="III_c" localSheetId="0">#REF!</definedName>
    <definedName name="III_c">#REF!</definedName>
    <definedName name="INDMANP" localSheetId="1">#REF!</definedName>
    <definedName name="INDMANP" localSheetId="0">#REF!</definedName>
    <definedName name="INDMANP">#REF!</definedName>
    <definedName name="IOUIUOPIO" localSheetId="1">[22]!DataFilter</definedName>
    <definedName name="IOUIUOPIO" localSheetId="0">[22]!DataFilter</definedName>
    <definedName name="IOUIUOPIO">[22]!DataFilter</definedName>
    <definedName name="IUPUIOÅUPIOÅP" localSheetId="1">#REF!</definedName>
    <definedName name="IUPUIOÅUPIOÅP" localSheetId="0">#REF!</definedName>
    <definedName name="IUPUIOÅUPIOÅP">#REF!</definedName>
    <definedName name="IUY" localSheetId="1">#REF!</definedName>
    <definedName name="IUY" localSheetId="0">#REF!</definedName>
    <definedName name="IUY">#REF!</definedName>
    <definedName name="j356C8" localSheetId="1">#REF!</definedName>
    <definedName name="j356C8" localSheetId="0">#REF!</definedName>
    <definedName name="j356C8">#REF!</definedName>
    <definedName name="JHYUIK" localSheetId="1">#REF!</definedName>
    <definedName name="JHYUIK" localSheetId="0">#REF!</definedName>
    <definedName name="JHYUIK">#REF!</definedName>
    <definedName name="JKGDF" localSheetId="1">#REF!</definedName>
    <definedName name="JKGDF" localSheetId="0">#REF!</definedName>
    <definedName name="JKGDF">#REF!</definedName>
    <definedName name="JKHJ" localSheetId="1">[2]ND!#REF!</definedName>
    <definedName name="JKHJ" localSheetId="0">[2]ND!#REF!</definedName>
    <definedName name="JKHJ">[2]ND!#REF!</definedName>
    <definedName name="JKHJKHK" localSheetId="1">#REF!</definedName>
    <definedName name="JKHJKHK" localSheetId="0">#REF!</definedName>
    <definedName name="JKHJKHK">#REF!</definedName>
    <definedName name="jyjtyii" localSheetId="1">#REF!</definedName>
    <definedName name="jyjtyii" localSheetId="0">#REF!</definedName>
    <definedName name="jyjtyii">#REF!</definedName>
    <definedName name="KAKLAÏ" localSheetId="1">#REF!</definedName>
    <definedName name="KAKLAÏ" localSheetId="0">#REF!</definedName>
    <definedName name="KAKLAÏ">#REF!</definedName>
    <definedName name="kcong" localSheetId="1">#REF!</definedName>
    <definedName name="kcong" localSheetId="0">#REF!</definedName>
    <definedName name="kcong">#REF!</definedName>
    <definedName name="KHKHKHK" localSheetId="1">#REF!</definedName>
    <definedName name="KHKHKHK" localSheetId="0">#REF!</definedName>
    <definedName name="KHKHKHK">#REF!</definedName>
    <definedName name="kj" localSheetId="1">#REF!</definedName>
    <definedName name="kj" localSheetId="0">#REF!</definedName>
    <definedName name="kj">#REF!</definedName>
    <definedName name="KJHY" localSheetId="1">#REF!</definedName>
    <definedName name="KJHY" localSheetId="0">#REF!</definedName>
    <definedName name="KJHY">#REF!</definedName>
    <definedName name="kjnh" localSheetId="1">#REF!</definedName>
    <definedName name="kjnh" localSheetId="0">#REF!</definedName>
    <definedName name="kjnh">#REF!</definedName>
    <definedName name="KKJH" localSheetId="1">#REF!</definedName>
    <definedName name="KKJH" localSheetId="0">#REF!</definedName>
    <definedName name="KKJH">#REF!</definedName>
    <definedName name="kno">[11]gvl!$Q$59</definedName>
    <definedName name="ko" localSheetId="1">'[9]Diem _98AV'!#REF!</definedName>
    <definedName name="ko" localSheetId="0">'[9]Diem _98AV'!#REF!</definedName>
    <definedName name="ko">'[9]Diem _98AV'!#REF!</definedName>
    <definedName name="L" localSheetId="1">#REF!</definedName>
    <definedName name="L" localSheetId="0">#REF!</definedName>
    <definedName name="L">#REF!</definedName>
    <definedName name="LKHHLS" localSheetId="1">#REF!</definedName>
    <definedName name="LKHHLS" localSheetId="0">#REF!</definedName>
    <definedName name="LKHHLS">#REF!</definedName>
    <definedName name="LKJJH" localSheetId="1">#REF!</definedName>
    <definedName name="LKJJH" localSheetId="0">#REF!</definedName>
    <definedName name="LKJJH">#REF!</definedName>
    <definedName name="LKMNH" localSheetId="1">#REF!</definedName>
    <definedName name="LKMNH" localSheetId="0">#REF!</definedName>
    <definedName name="LKMNH">#REF!</definedName>
    <definedName name="ll" localSheetId="1">#REF!</definedName>
    <definedName name="ll" localSheetId="0">#REF!</definedName>
    <definedName name="ll">#REF!</definedName>
    <definedName name="lp" localSheetId="1">'[9]Diem _98AV'!#REF!</definedName>
    <definedName name="lp" localSheetId="0">'[9]Diem _98AV'!#REF!</definedName>
    <definedName name="lp">'[9]Diem _98AV'!#REF!</definedName>
    <definedName name="luoicua">[3]dg!$D$56</definedName>
    <definedName name="m" localSheetId="1">#REF!</definedName>
    <definedName name="m" localSheetId="0">#REF!</definedName>
    <definedName name="m">#REF!</definedName>
    <definedName name="MAJ_CON_EQP" localSheetId="1">#REF!</definedName>
    <definedName name="MAJ_CON_EQP" localSheetId="0">#REF!</definedName>
    <definedName name="MAJ_CON_EQP">#REF!</definedName>
    <definedName name="matit">[11]gvl!$Q$69</definedName>
    <definedName name="MG_A" localSheetId="1">#REF!</definedName>
    <definedName name="MG_A" localSheetId="0">#REF!</definedName>
    <definedName name="MG_A">#REF!</definedName>
    <definedName name="MNJKL" localSheetId="1">#REF!</definedName>
    <definedName name="MNJKL" localSheetId="0">#REF!</definedName>
    <definedName name="MNJKL">#REF!</definedName>
    <definedName name="mstn_b">[33]BC.TN!$B$7:$B$50</definedName>
    <definedName name="mstn_cnv">[34]MSTN!$B$9:$T$97</definedName>
    <definedName name="n">'[12]DO AM DT'!$G$102</definedName>
    <definedName name="nbnbnb" localSheetId="1">#REF!</definedName>
    <definedName name="nbnbnb" localSheetId="0">#REF!</definedName>
    <definedName name="nbnbnb">#REF!</definedName>
    <definedName name="nd">[5]gVL!$Q$30</definedName>
    <definedName name="NET" localSheetId="1">#REF!</definedName>
    <definedName name="NET" localSheetId="0">#REF!</definedName>
    <definedName name="NET">#REF!</definedName>
    <definedName name="NET_1" localSheetId="1">#REF!</definedName>
    <definedName name="NET_1" localSheetId="0">#REF!</definedName>
    <definedName name="NET_1">#REF!</definedName>
    <definedName name="NET_ANA" localSheetId="1">#REF!</definedName>
    <definedName name="NET_ANA" localSheetId="0">#REF!</definedName>
    <definedName name="NET_ANA">#REF!</definedName>
    <definedName name="NET_ANA_1" localSheetId="1">#REF!</definedName>
    <definedName name="NET_ANA_1" localSheetId="0">#REF!</definedName>
    <definedName name="NET_ANA_1">#REF!</definedName>
    <definedName name="NET_ANA_2" localSheetId="1">#REF!</definedName>
    <definedName name="NET_ANA_2" localSheetId="0">#REF!</definedName>
    <definedName name="NET_ANA_2">#REF!</definedName>
    <definedName name="NH" localSheetId="1">#REF!</definedName>
    <definedName name="NH" localSheetId="0">#REF!</definedName>
    <definedName name="NH">#REF!</definedName>
    <definedName name="NHG" localSheetId="1">#REF!</definedName>
    <definedName name="NHG" localSheetId="0">#REF!</definedName>
    <definedName name="NHG">#REF!</definedName>
    <definedName name="NHot" localSheetId="1">#REF!</definedName>
    <definedName name="NHot" localSheetId="0">#REF!</definedName>
    <definedName name="NHot">#REF!</definedName>
    <definedName name="nhua">[3]dg!$D$13</definedName>
    <definedName name="No" localSheetId="1">#REF!</definedName>
    <definedName name="No" localSheetId="0">#REF!</definedName>
    <definedName name="No">#REF!</definedName>
    <definedName name="nuoc">[20]gvl!$N$38</definedName>
    <definedName name="oi" localSheetId="1">#REF!</definedName>
    <definedName name="oi" localSheetId="0">#REF!</definedName>
    <definedName name="oi">#REF!</definedName>
    <definedName name="OIUHT" localSheetId="1">#REF!</definedName>
    <definedName name="OIUHT" localSheetId="0">#REF!</definedName>
    <definedName name="OIUHT">#REF!</definedName>
    <definedName name="ok" localSheetId="1">#REF!</definedName>
    <definedName name="ok" localSheetId="0">#REF!</definedName>
    <definedName name="ok">#REF!</definedName>
    <definedName name="ongnhua">[3]dg!$D$54</definedName>
    <definedName name="OO" localSheetId="1">#REF!</definedName>
    <definedName name="OO" localSheetId="0">#REF!</definedName>
    <definedName name="OO">#REF!</definedName>
    <definedName name="OOO" localSheetId="1">#REF!</definedName>
    <definedName name="OOO" localSheetId="0">#REF!</definedName>
    <definedName name="OOO">#REF!</definedName>
    <definedName name="OTHER_PANEL" localSheetId="1">'[23]NEW-PANEL'!#REF!</definedName>
    <definedName name="OTHER_PANEL" localSheetId="0">'[23]NEW-PANEL'!#REF!</definedName>
    <definedName name="OTHER_PANEL">'[23]NEW-PANEL'!#REF!</definedName>
    <definedName name="OUIUIYIOPIO" localSheetId="1">#REF!</definedName>
    <definedName name="OUIUIYIOPIO" localSheetId="0">#REF!</definedName>
    <definedName name="OUIUIYIOPIO">#REF!</definedName>
    <definedName name="oxy">[4]dg!$D$27</definedName>
    <definedName name="phgnc">[3]dg!$D$47</definedName>
    <definedName name="phu_luc_vua" localSheetId="1">#REF!</definedName>
    <definedName name="phu_luc_vua" localSheetId="0">#REF!</definedName>
    <definedName name="phu_luc_vua">#REF!</definedName>
    <definedName name="phugiabt">[3]dg!$D$44</definedName>
    <definedName name="phugiavua">[3]dg!$D$45</definedName>
    <definedName name="PL_指示燈___P.B.___REST_P.B._壓扣開關" localSheetId="1">'[23]NEW-PANEL'!#REF!</definedName>
    <definedName name="PL_指示燈___P.B.___REST_P.B._壓扣開關" localSheetId="0">'[23]NEW-PANEL'!#REF!</definedName>
    <definedName name="PL_指示燈___P.B.___REST_P.B._壓扣開關">'[23]NEW-PANEL'!#REF!</definedName>
    <definedName name="pm" localSheetId="1">#REF!</definedName>
    <definedName name="pm" localSheetId="0">#REF!</definedName>
    <definedName name="pm">#REF!</definedName>
    <definedName name="POKJU" localSheetId="1">#REF!</definedName>
    <definedName name="POKJU" localSheetId="0">#REF!</definedName>
    <definedName name="POKJU">#REF!</definedName>
    <definedName name="_xlnm.Print_Area" localSheetId="1">#REF!</definedName>
    <definedName name="_xlnm.Print_Area">#REF!</definedName>
    <definedName name="PRINT_AREA_MI" localSheetId="1">#REF!</definedName>
    <definedName name="PRINT_AREA_MI" localSheetId="0">#REF!</definedName>
    <definedName name="PRINT_AREA_MI">#REF!</definedName>
    <definedName name="_xlnm.Print_Titles" localSheetId="0">'TN01-10 (IN)'!$1:$13</definedName>
    <definedName name="_xlnm.Print_Titles">#N/A</definedName>
    <definedName name="PRINT_TITLES_MI" localSheetId="1">#REF!</definedName>
    <definedName name="PRINT_TITLES_MI" localSheetId="0">#REF!</definedName>
    <definedName name="PRINT_TITLES_MI">#REF!</definedName>
    <definedName name="PRINTA" localSheetId="1">#REF!</definedName>
    <definedName name="PRINTA" localSheetId="0">#REF!</definedName>
    <definedName name="PRINTA">#REF!</definedName>
    <definedName name="PRINTB" localSheetId="1">#REF!</definedName>
    <definedName name="PRINTB" localSheetId="0">#REF!</definedName>
    <definedName name="PRINTB">#REF!</definedName>
    <definedName name="PRINTC" localSheetId="1">#REF!</definedName>
    <definedName name="PRINTC" localSheetId="0">#REF!</definedName>
    <definedName name="PRINTC">#REF!</definedName>
    <definedName name="PROPOSAL" localSheetId="1">#REF!</definedName>
    <definedName name="PROPOSAL" localSheetId="0">#REF!</definedName>
    <definedName name="PROPOSAL">#REF!</definedName>
    <definedName name="PT_Duong" localSheetId="1">#REF!</definedName>
    <definedName name="PT_Duong" localSheetId="0">#REF!</definedName>
    <definedName name="PT_Duong">#REF!</definedName>
    <definedName name="ptdg" localSheetId="1">#REF!</definedName>
    <definedName name="ptdg" localSheetId="0">#REF!</definedName>
    <definedName name="ptdg">#REF!</definedName>
    <definedName name="PTDG_cau" localSheetId="1">#REF!</definedName>
    <definedName name="PTDG_cau" localSheetId="0">#REF!</definedName>
    <definedName name="PTDG_cau">#REF!</definedName>
    <definedName name="QÆ" localSheetId="1">#REF!</definedName>
    <definedName name="QÆ" localSheetId="0">#REF!</definedName>
    <definedName name="QÆ">#REF!</definedName>
    <definedName name="QÆÍÆETÆEQTÆÍETÆÍET" localSheetId="1">'[1]MTO REV.2(ARMOR)'!#REF!</definedName>
    <definedName name="QÆÍÆETÆEQTÆÍETÆÍET" localSheetId="0">'[1]MTO REV.2(ARMOR)'!#REF!</definedName>
    <definedName name="QÆÍÆETÆEQTÆÍETÆÍET">'[1]MTO REV.2(ARMOR)'!#REF!</definedName>
    <definedName name="QÆÍEQÆ" localSheetId="1">[2]VL!#REF!</definedName>
    <definedName name="QÆÍEQÆ" localSheetId="0">[2]VL!#REF!</definedName>
    <definedName name="QÆÍEQÆ">[2]VL!#REF!</definedName>
    <definedName name="QE" localSheetId="1">#REF!</definedName>
    <definedName name="QE" localSheetId="0">#REF!</definedName>
    <definedName name="QE">#REF!</definedName>
    <definedName name="QERTQWT" localSheetId="1">#REF!</definedName>
    <definedName name="QERTQWT" localSheetId="0">#REF!</definedName>
    <definedName name="QERTQWT">#REF!</definedName>
    <definedName name="qh">[6]gVL!$N$40</definedName>
    <definedName name="qqqqqqqqq" localSheetId="1">#REF!</definedName>
    <definedName name="qqqqqqqqq" localSheetId="0">#REF!</definedName>
    <definedName name="qqqqqqqqq">#REF!</definedName>
    <definedName name="qqqqqqqqqq" localSheetId="1" hidden="1">#REF!</definedName>
    <definedName name="qqqqqqqqqq" localSheetId="0" hidden="1">#REF!</definedName>
    <definedName name="qqqqqqqqqq" hidden="1">#REF!</definedName>
    <definedName name="QR" localSheetId="1">'[10]Diem _98AV'!#REF!</definedName>
    <definedName name="QR" localSheetId="0">'[10]Diem _98AV'!#REF!</definedName>
    <definedName name="QR">'[10]Diem _98AV'!#REF!</definedName>
    <definedName name="QRQÆÍE" localSheetId="1">'[23]NEW-PANEL'!#REF!</definedName>
    <definedName name="QRQÆÍE" localSheetId="0">'[23]NEW-PANEL'!#REF!</definedName>
    <definedName name="QRQÆÍE">'[23]NEW-PANEL'!#REF!</definedName>
    <definedName name="quehan">[4]dg!$D$25</definedName>
    <definedName name="rêreeeeee" localSheetId="1">#REF!</definedName>
    <definedName name="rêreeeeee" localSheetId="0">#REF!</definedName>
    <definedName name="rêreeeeee">#REF!</definedName>
    <definedName name="rêrerere" localSheetId="1">#REF!</definedName>
    <definedName name="rêrerere" localSheetId="0">#REF!</definedName>
    <definedName name="rêrerere">#REF!</definedName>
    <definedName name="rqrqrq" localSheetId="1">#REF!</definedName>
    <definedName name="rqrqrq" localSheetId="0">#REF!</definedName>
    <definedName name="rqrqrq">#REF!</definedName>
    <definedName name="rrr" localSheetId="1">'[9]Diem _98AV'!#REF!</definedName>
    <definedName name="rrr" localSheetId="0">'[9]Diem _98AV'!#REF!</definedName>
    <definedName name="rrr">'[9]Diem _98AV'!#REF!</definedName>
    <definedName name="rrrrrrrrr" localSheetId="1">#REF!</definedName>
    <definedName name="rrrrrrrrr" localSheetId="0">#REF!</definedName>
    <definedName name="rrrrrrrrr">#REF!</definedName>
    <definedName name="rtrtrtrt" localSheetId="1">'[9]Diem _98AV'!#REF!</definedName>
    <definedName name="rtrtrtrt" localSheetId="0">'[9]Diem _98AV'!#REF!</definedName>
    <definedName name="rtrtrtrt">'[9]Diem _98AV'!#REF!</definedName>
    <definedName name="RTUTUÍ" localSheetId="1">'[23]NEW-PANEL'!#REF!</definedName>
    <definedName name="RTUTUÍ" localSheetId="0">'[23]NEW-PANEL'!#REF!</definedName>
    <definedName name="RTUTUÍ">'[23]NEW-PANEL'!#REF!</definedName>
    <definedName name="RTY" localSheetId="1">'[1]MTO REV.2(ARMOR)'!#REF!</definedName>
    <definedName name="RTY" localSheetId="0">'[1]MTO REV.2(ARMOR)'!#REF!</definedName>
    <definedName name="RTY">'[1]MTO REV.2(ARMOR)'!#REF!</definedName>
    <definedName name="SAAAÂ" localSheetId="1">'[9]Diem _98AV'!#REF!</definedName>
    <definedName name="SAAAÂ" localSheetId="0">'[9]Diem _98AV'!#REF!</definedName>
    <definedName name="SAAAÂ">'[9]Diem _98AV'!#REF!</definedName>
    <definedName name="saaaaaaaaaa" localSheetId="1">#REF!</definedName>
    <definedName name="saaaaaaaaaa" localSheetId="0">#REF!</definedName>
    <definedName name="saaaaaaaaaa">#REF!</definedName>
    <definedName name="SADFGA" localSheetId="1">[11]gvl!#REF!</definedName>
    <definedName name="SADFGA" localSheetId="0">[11]gvl!#REF!</definedName>
    <definedName name="SADFGA">[11]gvl!#REF!</definedName>
    <definedName name="SÂGSG" localSheetId="1">'[1]MTO REV.2(ARMOR)'!#REF!</definedName>
    <definedName name="SÂGSG" localSheetId="0">'[1]MTO REV.2(ARMOR)'!#REF!</definedName>
    <definedName name="SÂGSG">'[1]MTO REV.2(ARMOR)'!#REF!</definedName>
    <definedName name="SB">[35]IBASE!$AH$7:$AL$14</definedName>
    <definedName name="scr">[5]gVL!$Q$33</definedName>
    <definedName name="SD" localSheetId="1">'[1]MTO REV.2(ARMOR)'!#REF!</definedName>
    <definedName name="SD" localSheetId="0">'[1]MTO REV.2(ARMOR)'!#REF!</definedName>
    <definedName name="SD">'[1]MTO REV.2(ARMOR)'!#REF!</definedName>
    <definedName name="SDF" localSheetId="1">'[1]MTO REV.2(ARMOR)'!#REF!</definedName>
    <definedName name="SDF" localSheetId="0">'[1]MTO REV.2(ARMOR)'!#REF!</definedName>
    <definedName name="SDF">'[1]MTO REV.2(ARMOR)'!#REF!</definedName>
    <definedName name="SDFGSDFHFGH" localSheetId="1">'[12]DO AM DT'!#REF!</definedName>
    <definedName name="SDFGSDFHFGH" localSheetId="0">'[12]DO AM DT'!#REF!</definedName>
    <definedName name="SDFGSDFHFGH">'[12]DO AM DT'!#REF!</definedName>
    <definedName name="SDFS" localSheetId="1">'[12]DO AM DT'!#REF!</definedName>
    <definedName name="SDFS" localSheetId="0">'[12]DO AM DT'!#REF!</definedName>
    <definedName name="SDFS">'[12]DO AM DT'!#REF!</definedName>
    <definedName name="SDGF" localSheetId="1">'[1]MTO REV.2(ARMOR)'!#REF!</definedName>
    <definedName name="SDGF" localSheetId="0">'[1]MTO REV.2(ARMOR)'!#REF!</definedName>
    <definedName name="SDGF">'[1]MTO REV.2(ARMOR)'!#REF!</definedName>
    <definedName name="SDGS" localSheetId="1">'[1]MTO REV.2(ARMOR)'!#REF!</definedName>
    <definedName name="SDGS" localSheetId="0">'[1]MTO REV.2(ARMOR)'!#REF!</definedName>
    <definedName name="SDGS">'[1]MTO REV.2(ARMOR)'!#REF!</definedName>
    <definedName name="sdo">[28]gvl!$N$35</definedName>
    <definedName name="SFIO" localSheetId="1">'[9]Diem _98AV'!#REF!</definedName>
    <definedName name="SFIO" localSheetId="0">'[9]Diem _98AV'!#REF!</definedName>
    <definedName name="SFIO">'[9]Diem _98AV'!#REF!</definedName>
    <definedName name="SGFD" localSheetId="1" hidden="1">#REF!</definedName>
    <definedName name="SGFD" localSheetId="0" hidden="1">#REF!</definedName>
    <definedName name="SGFD" hidden="1">#REF!</definedName>
    <definedName name="SGFDFGDF" localSheetId="1">'[12]DO AM DT'!#REF!</definedName>
    <definedName name="SGFDFGDF" localSheetId="0">'[12]DO AM DT'!#REF!</definedName>
    <definedName name="SGFDFGDF">'[12]DO AM DT'!#REF!</definedName>
    <definedName name="skd" localSheetId="1">[8]gVL!#REF!</definedName>
    <definedName name="skd" localSheetId="0">[8]gVL!#REF!</definedName>
    <definedName name="skd">[8]gVL!#REF!</definedName>
    <definedName name="SORT" localSheetId="1">#REF!</definedName>
    <definedName name="SORT" localSheetId="0">#REF!</definedName>
    <definedName name="SORT">#REF!</definedName>
    <definedName name="SORT_AREA">'[36]DI-ESTI'!$A$8:$R$489</definedName>
    <definedName name="SPEC" localSheetId="1">#REF!</definedName>
    <definedName name="SPEC" localSheetId="0">#REF!</definedName>
    <definedName name="SPEC">#REF!</definedName>
    <definedName name="SPECSUMMARY" localSheetId="1">#REF!</definedName>
    <definedName name="SPECSUMMARY" localSheetId="0">#REF!</definedName>
    <definedName name="SPECSUMMARY">#REF!</definedName>
    <definedName name="SRDFTSFSD" localSheetId="1">#REF!</definedName>
    <definedName name="SRDFTSFSD" localSheetId="0">#REF!</definedName>
    <definedName name="SRDFTSFSD">#REF!</definedName>
    <definedName name="SRUÍT" localSheetId="1">'[12]DO AM DT'!#REF!</definedName>
    <definedName name="SRUÍT" localSheetId="0">'[12]DO AM DT'!#REF!</definedName>
    <definedName name="SRUÍT">'[12]DO AM DT'!#REF!</definedName>
    <definedName name="Start_1" localSheetId="1">#REF!</definedName>
    <definedName name="Start_1" localSheetId="0">#REF!</definedName>
    <definedName name="Start_1">#REF!</definedName>
    <definedName name="Start_10" localSheetId="1">#REF!</definedName>
    <definedName name="Start_10" localSheetId="0">#REF!</definedName>
    <definedName name="Start_10">#REF!</definedName>
    <definedName name="Start_11" localSheetId="1">#REF!</definedName>
    <definedName name="Start_11" localSheetId="0">#REF!</definedName>
    <definedName name="Start_11">#REF!</definedName>
    <definedName name="Start_12" localSheetId="1">#REF!</definedName>
    <definedName name="Start_12" localSheetId="0">#REF!</definedName>
    <definedName name="Start_12">#REF!</definedName>
    <definedName name="Start_13" localSheetId="1">#REF!</definedName>
    <definedName name="Start_13" localSheetId="0">#REF!</definedName>
    <definedName name="Start_13">#REF!</definedName>
    <definedName name="Start_2" localSheetId="1">#REF!</definedName>
    <definedName name="Start_2" localSheetId="0">#REF!</definedName>
    <definedName name="Start_2">#REF!</definedName>
    <definedName name="Start_3" localSheetId="1">#REF!</definedName>
    <definedName name="Start_3" localSheetId="0">#REF!</definedName>
    <definedName name="Start_3">#REF!</definedName>
    <definedName name="Start_4" localSheetId="1">#REF!</definedName>
    <definedName name="Start_4" localSheetId="0">#REF!</definedName>
    <definedName name="Start_4">#REF!</definedName>
    <definedName name="Start_5" localSheetId="1">#REF!</definedName>
    <definedName name="Start_5" localSheetId="0">#REF!</definedName>
    <definedName name="Start_5">#REF!</definedName>
    <definedName name="Start_6" localSheetId="1">#REF!</definedName>
    <definedName name="Start_6" localSheetId="0">#REF!</definedName>
    <definedName name="Start_6">#REF!</definedName>
    <definedName name="Start_7" localSheetId="1">#REF!</definedName>
    <definedName name="Start_7" localSheetId="0">#REF!</definedName>
    <definedName name="Start_7">#REF!</definedName>
    <definedName name="Start_8" localSheetId="1">#REF!</definedName>
    <definedName name="Start_8" localSheetId="0">#REF!</definedName>
    <definedName name="Start_8">#REF!</definedName>
    <definedName name="Start_9" localSheetId="1">#REF!</definedName>
    <definedName name="Start_9" localSheetId="0">#REF!</definedName>
    <definedName name="Start_9">#REF!</definedName>
    <definedName name="str">[28]gvl!$N$34</definedName>
    <definedName name="SUMMARY" localSheetId="1">#REF!</definedName>
    <definedName name="SUMMARY" localSheetId="0">#REF!</definedName>
    <definedName name="SUMMARY">#REF!</definedName>
    <definedName name="T" localSheetId="1">#REF!</definedName>
    <definedName name="T" localSheetId="0">#REF!</definedName>
    <definedName name="T">#REF!</definedName>
    <definedName name="Taikhoan">'[37]Tai khoan'!$A$3:$C$93</definedName>
    <definedName name="tavet">[3]dg!$D$40</definedName>
    <definedName name="TaxTV">10%</definedName>
    <definedName name="TaxXL">5%</definedName>
    <definedName name="tb">'[12]DO AM DT'!$B$100</definedName>
    <definedName name="TDTRUERJYIEYT" localSheetId="1">'[1]MTO REV.2(ARMOR)'!#REF!</definedName>
    <definedName name="TDTRUERJYIEYT" localSheetId="0">'[1]MTO REV.2(ARMOR)'!#REF!</definedName>
    <definedName name="TDTRUERJYIEYT">'[1]MTO REV.2(ARMOR)'!#REF!</definedName>
    <definedName name="TGSH" localSheetId="1">#REF!</definedName>
    <definedName name="TGSH" localSheetId="0">#REF!</definedName>
    <definedName name="TGSH">#REF!</definedName>
    <definedName name="th">[6]gVL!$N$20</definedName>
    <definedName name="thepbuoc">[3]dg!$D$31</definedName>
    <definedName name="thepcdc">[3]dg!$D$42</definedName>
    <definedName name="thephinh">[4]dg!$D$17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inh">[28]gvl!$N$23</definedName>
    <definedName name="thucthanh">'[38]Thuc thanh'!$E$29</definedName>
    <definedName name="Tien" localSheetId="1">#REF!</definedName>
    <definedName name="Tien" localSheetId="0">#REF!</definedName>
    <definedName name="Tien">#REF!</definedName>
    <definedName name="TL" localSheetId="1">[2]ND!#REF!</definedName>
    <definedName name="TL" localSheetId="0">[2]ND!#REF!</definedName>
    <definedName name="TL">[2]ND!#REF!</definedName>
    <definedName name="Tle" localSheetId="1">#REF!</definedName>
    <definedName name="Tle" localSheetId="0">#REF!</definedName>
    <definedName name="Tle">#REF!</definedName>
    <definedName name="tno">[5]gVL!$Q$47</definedName>
    <definedName name="ton">'[12]DO AM DT'!$AC$84</definedName>
    <definedName name="tongdt" localSheetId="1">[24]BO!#REF!</definedName>
    <definedName name="tongdt" localSheetId="0">[24]BO!#REF!</definedName>
    <definedName name="tongdt">[24]BO!#REF!</definedName>
    <definedName name="totb" localSheetId="1">'[12]DO AM DT'!#REF!</definedName>
    <definedName name="totb" localSheetId="0">'[12]DO AM DT'!#REF!</definedName>
    <definedName name="totb">'[12]DO AM DT'!#REF!</definedName>
    <definedName name="totb1" localSheetId="1">'[12]DO AM DT'!#REF!</definedName>
    <definedName name="totb1" localSheetId="0">'[12]DO AM DT'!#REF!</definedName>
    <definedName name="totb1">'[12]DO AM DT'!#REF!</definedName>
    <definedName name="totb2" localSheetId="1">'[12]DO AM DT'!#REF!</definedName>
    <definedName name="totb2" localSheetId="0">'[12]DO AM DT'!#REF!</definedName>
    <definedName name="totb2">'[12]DO AM DT'!#REF!</definedName>
    <definedName name="totb3" localSheetId="1">'[12]DO AM DT'!#REF!</definedName>
    <definedName name="totb3" localSheetId="0">'[12]DO AM DT'!#REF!</definedName>
    <definedName name="totb3">'[12]DO AM DT'!#REF!</definedName>
    <definedName name="totb4" localSheetId="1">'[12]DO AM DT'!#REF!</definedName>
    <definedName name="totb4" localSheetId="0">'[12]DO AM DT'!#REF!</definedName>
    <definedName name="totb4">'[12]DO AM DT'!#REF!</definedName>
    <definedName name="totb5" localSheetId="1">'[12]DO AM DT'!#REF!</definedName>
    <definedName name="totb5" localSheetId="0">'[12]DO AM DT'!#REF!</definedName>
    <definedName name="totb5">'[12]DO AM DT'!#REF!</definedName>
    <definedName name="totb6" localSheetId="1">'[12]DO AM DT'!#REF!</definedName>
    <definedName name="totb6" localSheetId="0">'[12]DO AM DT'!#REF!</definedName>
    <definedName name="totb6">'[12]DO AM DT'!#REF!</definedName>
    <definedName name="Tra_DM_su_dung" localSheetId="1">#REF!</definedName>
    <definedName name="Tra_DM_su_dung" localSheetId="0">#REF!</definedName>
    <definedName name="Tra_DM_su_dung">#REF!</definedName>
    <definedName name="Tra_don_gia_KS" localSheetId="1">#REF!</definedName>
    <definedName name="Tra_don_gia_KS" localSheetId="0">#REF!</definedName>
    <definedName name="Tra_don_gia_KS">#REF!</definedName>
    <definedName name="Tra_DTCT" localSheetId="1">#REF!</definedName>
    <definedName name="Tra_DTCT" localSheetId="0">#REF!</definedName>
    <definedName name="Tra_DTCT">#REF!</definedName>
    <definedName name="Tra_GTXLST">[39]DTCT!$C$10:$J$438</definedName>
    <definedName name="Tra_phan_tram" localSheetId="1">[32]Tra_bang!#REF!</definedName>
    <definedName name="Tra_phan_tram" localSheetId="0">[32]Tra_bang!#REF!</definedName>
    <definedName name="Tra_phan_tram">[32]Tra_bang!#REF!</definedName>
    <definedName name="Tra_tim_hang_mucPT_trung" localSheetId="1">#REF!</definedName>
    <definedName name="Tra_tim_hang_mucPT_trung" localSheetId="0">#REF!</definedName>
    <definedName name="Tra_tim_hang_mucPT_trung">#REF!</definedName>
    <definedName name="Tra_TL" localSheetId="1">#REF!</definedName>
    <definedName name="Tra_TL" localSheetId="0">#REF!</definedName>
    <definedName name="Tra_TL">#REF!</definedName>
    <definedName name="Tra_ty_le2" localSheetId="1">#REF!</definedName>
    <definedName name="Tra_ty_le2" localSheetId="0">#REF!</definedName>
    <definedName name="Tra_ty_le2">#REF!</definedName>
    <definedName name="Tra_ty_le3" localSheetId="1">#REF!</definedName>
    <definedName name="Tra_ty_le3" localSheetId="0">#REF!</definedName>
    <definedName name="Tra_ty_le3">#REF!</definedName>
    <definedName name="Tra_ty_le4" localSheetId="1">#REF!</definedName>
    <definedName name="Tra_ty_le4" localSheetId="0">#REF!</definedName>
    <definedName name="Tra_ty_le4">#REF!</definedName>
    <definedName name="Tra_ty_le5" localSheetId="1">#REF!</definedName>
    <definedName name="Tra_ty_le5" localSheetId="0">#REF!</definedName>
    <definedName name="Tra_ty_le5">#REF!</definedName>
    <definedName name="tra_vat_lieu1">'[40]tra-vat-lieu'!$G$4:$J$193</definedName>
    <definedName name="Tra_VL">[41]TVL!$A$1:$D$227</definedName>
    <definedName name="tra_VL_1">'[19]tra-vat-lieu'!$A$201:$H$215</definedName>
    <definedName name="Tracp" localSheetId="1">#REF!</definedName>
    <definedName name="Tracp" localSheetId="0">#REF!</definedName>
    <definedName name="Tracp">#REF!</definedName>
    <definedName name="TRANSFORMER" localSheetId="1">'[23]NEW-PANEL'!#REF!</definedName>
    <definedName name="TRANSFORMER" localSheetId="0">'[23]NEW-PANEL'!#REF!</definedName>
    <definedName name="TRANSFORMER">'[23]NEW-PANEL'!#REF!</definedName>
    <definedName name="TraTH">'[42]dtct cong'!$A$9:$A$649</definedName>
    <definedName name="trrree" localSheetId="1">#REF!</definedName>
    <definedName name="trrree" localSheetId="0">#REF!</definedName>
    <definedName name="trrree">#REF!</definedName>
    <definedName name="trtrt" localSheetId="1">#REF!</definedName>
    <definedName name="trtrt" localSheetId="0">#REF!</definedName>
    <definedName name="trtrt">#REF!</definedName>
    <definedName name="trtrtr" localSheetId="1">#REF!</definedName>
    <definedName name="trtrtr" localSheetId="0">#REF!</definedName>
    <definedName name="trtrtr">#REF!</definedName>
    <definedName name="trtrtrt" localSheetId="1">#REF!</definedName>
    <definedName name="trtrtrt" localSheetId="0">#REF!</definedName>
    <definedName name="trtrtrt">#REF!</definedName>
    <definedName name="TRTRTRT\" localSheetId="1">'[9]Diem _98AV'!#REF!</definedName>
    <definedName name="TRTRTRT\" localSheetId="0">'[9]Diem _98AV'!#REF!</definedName>
    <definedName name="TRTRTRT\">'[9]Diem _98AV'!#REF!</definedName>
    <definedName name="trtrtrtrtr" localSheetId="1">#REF!</definedName>
    <definedName name="trtrtrtrtr" localSheetId="0">#REF!</definedName>
    <definedName name="trtrtrtrtr">#REF!</definedName>
    <definedName name="TRW" localSheetId="1">#REF!</definedName>
    <definedName name="TRW" localSheetId="0">#REF!</definedName>
    <definedName name="TRW">#REF!</definedName>
    <definedName name="TRY" localSheetId="1">'[1]MTO REV.2(ARMOR)'!#REF!</definedName>
    <definedName name="TRY" localSheetId="0">'[1]MTO REV.2(ARMOR)'!#REF!</definedName>
    <definedName name="TRY">'[1]MTO REV.2(ARMOR)'!#REF!</definedName>
    <definedName name="ttam">[6]gVL!$N$21</definedName>
    <definedName name="tthi" localSheetId="1">#REF!</definedName>
    <definedName name="tthi" localSheetId="0">#REF!</definedName>
    <definedName name="tthi">#REF!</definedName>
    <definedName name="TTT" localSheetId="1">#REF!</definedName>
    <definedName name="TTT" localSheetId="0">#REF!</definedName>
    <definedName name="TTT">#REF!</definedName>
    <definedName name="tttt" localSheetId="1">#REF!</definedName>
    <definedName name="tttt" localSheetId="0">#REF!</definedName>
    <definedName name="tttt">#REF!</definedName>
    <definedName name="ttttt" localSheetId="1">'[9]Diem _98AV'!#REF!</definedName>
    <definedName name="ttttt" localSheetId="0">'[9]Diem _98AV'!#REF!</definedName>
    <definedName name="ttttt">'[9]Diem _98AV'!#REF!</definedName>
    <definedName name="ty_le" localSheetId="1">#REF!</definedName>
    <definedName name="ty_le" localSheetId="0">#REF!</definedName>
    <definedName name="ty_le">#REF!</definedName>
    <definedName name="ty_le_BTN" localSheetId="1">#REF!</definedName>
    <definedName name="ty_le_BTN" localSheetId="0">#REF!</definedName>
    <definedName name="ty_le_BTN">#REF!</definedName>
    <definedName name="Ty_le1" localSheetId="1">#REF!</definedName>
    <definedName name="Ty_le1" localSheetId="0">#REF!</definedName>
    <definedName name="Ty_le1">#REF!</definedName>
    <definedName name="TYÍEUT" localSheetId="1">'[12]DO AM DT'!#REF!</definedName>
    <definedName name="TYÍEUT" localSheetId="0">'[12]DO AM DT'!#REF!</definedName>
    <definedName name="TYÍEUT">'[12]DO AM DT'!#REF!</definedName>
    <definedName name="TYR" localSheetId="1">'[7]MTL$-INTER'!#REF!</definedName>
    <definedName name="TYR" localSheetId="0">'[7]MTL$-INTER'!#REF!</definedName>
    <definedName name="TYR">'[7]MTL$-INTER'!#REF!</definedName>
    <definedName name="tyrt" localSheetId="1">#REF!</definedName>
    <definedName name="tyrt" localSheetId="0">#REF!</definedName>
    <definedName name="tyrt">#REF!</definedName>
    <definedName name="tyty" localSheetId="1">#REF!</definedName>
    <definedName name="tyty" localSheetId="0">#REF!</definedName>
    <definedName name="tyty">#REF!</definedName>
    <definedName name="TYURU" localSheetId="1">#REF!</definedName>
    <definedName name="TYURU" localSheetId="0">#REF!</definedName>
    <definedName name="TYURU">#REF!</definedName>
    <definedName name="Ử" localSheetId="1">'[1]MTO REV.2(ARMOR)'!#REF!</definedName>
    <definedName name="Ử" localSheetId="0">'[1]MTO REV.2(ARMOR)'!#REF!</definedName>
    <definedName name="Ử">'[1]MTO REV.2(ARMOR)'!#REF!</definedName>
    <definedName name="ỨADF" localSheetId="1">'[1]MTO REV.2(ARMOR)'!#REF!</definedName>
    <definedName name="ỨADF" localSheetId="0">'[1]MTO REV.2(ARMOR)'!#REF!</definedName>
    <definedName name="ỨADF">'[1]MTO REV.2(ARMOR)'!#REF!</definedName>
    <definedName name="ỤGHGHFKHG" localSheetId="1">'[23]NEW-PANEL'!#REF!</definedName>
    <definedName name="ỤGHGHFKHG" localSheetId="0">'[23]NEW-PANEL'!#REF!</definedName>
    <definedName name="ỤGHGHFKHG">'[23]NEW-PANEL'!#REF!</definedName>
    <definedName name="UIOPYIO" localSheetId="1">[22]!DataSort</definedName>
    <definedName name="UIOPYIO" localSheetId="0">[22]!DataSort</definedName>
    <definedName name="UIOPYIO">[22]!DataSort</definedName>
    <definedName name="UIOUIGyGF" localSheetId="1">#REF!</definedName>
    <definedName name="UIOUIGyGF" localSheetId="0">#REF!</definedName>
    <definedName name="UIOUIGyGF">#REF!</definedName>
    <definedName name="UÌTGHDFG" localSheetId="1">[32]Tra_bang!#REF!</definedName>
    <definedName name="UÌTGHDFG" localSheetId="0">[32]Tra_bang!#REF!</definedName>
    <definedName name="UÌTGHDFG">[32]Tra_bang!#REF!</definedName>
    <definedName name="uuu" localSheetId="1">'[9]Diem _98AV'!#REF!</definedName>
    <definedName name="uuu" localSheetId="0">'[9]Diem _98AV'!#REF!</definedName>
    <definedName name="uuu">'[9]Diem _98AV'!#REF!</definedName>
    <definedName name="uwy" localSheetId="1">#REF!</definedName>
    <definedName name="uwy" localSheetId="0">#REF!</definedName>
    <definedName name="uwy">#REF!</definedName>
    <definedName name="UY" localSheetId="1">#REF!</definedName>
    <definedName name="UY" localSheetId="0">#REF!</definedName>
    <definedName name="UY">#REF!</definedName>
    <definedName name="VA" localSheetId="1">[2]ND!#REF!</definedName>
    <definedName name="VA" localSheetId="0">[2]ND!#REF!</definedName>
    <definedName name="VA">[2]ND!#REF!</definedName>
    <definedName name="VARIINST" localSheetId="1">#REF!</definedName>
    <definedName name="VARIINST" localSheetId="0">#REF!</definedName>
    <definedName name="VARIINST">#REF!</definedName>
    <definedName name="VARIPURC" localSheetId="1">#REF!</definedName>
    <definedName name="VARIPURC" localSheetId="0">#REF!</definedName>
    <definedName name="VARIPURC">#REF!</definedName>
    <definedName name="vdkt">[5]gVL!$Q$55</definedName>
    <definedName name="W" localSheetId="1">#REF!</definedName>
    <definedName name="W" localSheetId="0">#REF!</definedName>
    <definedName name="W">#REF!</definedName>
    <definedName name="WERQYUTIK" localSheetId="1">#REF!</definedName>
    <definedName name="WERQYUTIK" localSheetId="0">#REF!</definedName>
    <definedName name="WERQYUTIK">#REF!</definedName>
    <definedName name="WERT" localSheetId="1">[2]TN!#REF!</definedName>
    <definedName name="WERT" localSheetId="0">[2]TN!#REF!</definedName>
    <definedName name="WERT">[2]TN!#REF!</definedName>
    <definedName name="WERTRQWETR" localSheetId="1">#REF!</definedName>
    <definedName name="WERTRQWETR" localSheetId="0">#REF!</definedName>
    <definedName name="WERTRQWETR">#REF!</definedName>
    <definedName name="X" localSheetId="1">#REF!</definedName>
    <definedName name="X" localSheetId="0">#REF!</definedName>
    <definedName name="X">#REF!</definedName>
    <definedName name="xh" localSheetId="1">#REF!</definedName>
    <definedName name="xh" localSheetId="0">#REF!</definedName>
    <definedName name="xh">#REF!</definedName>
    <definedName name="xm">[20]gvl!$N$16</definedName>
    <definedName name="xmpc30">[4]dg!$D$14</definedName>
    <definedName name="xn" localSheetId="1">#REF!</definedName>
    <definedName name="xn" localSheetId="0">#REF!</definedName>
    <definedName name="xn">#REF!</definedName>
    <definedName name="xuat_hien">[43]DTCT!$D$7:$D$227</definedName>
    <definedName name="Xuat_hien1">[44]DTCT!$A$7:$A$238</definedName>
    <definedName name="ya">'[45]97KT58'!$E$6:$DD$275</definedName>
    <definedName name="yetet" localSheetId="1">#REF!</definedName>
    <definedName name="yetet" localSheetId="0">#REF!</definedName>
    <definedName name="yetet">#REF!</definedName>
    <definedName name="YHYH" localSheetId="1">#REF!</definedName>
    <definedName name="YHYH" localSheetId="0">#REF!</definedName>
    <definedName name="YHYH">#REF!</definedName>
    <definedName name="ykykk" localSheetId="1">#REF!</definedName>
    <definedName name="ykykk" localSheetId="0">#REF!</definedName>
    <definedName name="ykykk">#REF!</definedName>
    <definedName name="YP" localSheetId="1">[25]tuong!#REF!</definedName>
    <definedName name="YP" localSheetId="0">[25]tuong!#REF!</definedName>
    <definedName name="YP">[25]tuong!#REF!</definedName>
    <definedName name="YTHY" localSheetId="1">#REF!</definedName>
    <definedName name="YTHY" localSheetId="0">#REF!</definedName>
    <definedName name="YTHY">#REF!</definedName>
    <definedName name="YTTTT" localSheetId="1">#REF!</definedName>
    <definedName name="YTTTT" localSheetId="0">#REF!</definedName>
    <definedName name="YTTTT">#REF!</definedName>
    <definedName name="YTTTT\" localSheetId="1">#REF!</definedName>
    <definedName name="YTTTT\" localSheetId="0">#REF!</definedName>
    <definedName name="YTTTT\">#REF!</definedName>
    <definedName name="YTTTTTTTTT" localSheetId="1">'[10]Diem _98AV'!#REF!</definedName>
    <definedName name="YTTTTTTTTT" localSheetId="0">'[10]Diem _98AV'!#REF!</definedName>
    <definedName name="YTTTTTTTTT">'[10]Diem _98AV'!#REF!</definedName>
    <definedName name="ytttttttttt" localSheetId="1">#REF!</definedName>
    <definedName name="ytttttttttt" localSheetId="0">#REF!</definedName>
    <definedName name="ytttttttttt">#REF!</definedName>
    <definedName name="YTYTYT" localSheetId="1">#REF!</definedName>
    <definedName name="YTYTYT" localSheetId="0">#REF!</definedName>
    <definedName name="YTYTYT">#REF!</definedName>
    <definedName name="YTYTYTYTY" localSheetId="1">#REF!</definedName>
    <definedName name="YTYTYTYTY" localSheetId="0">#REF!</definedName>
    <definedName name="YTYTYTYTY">#REF!</definedName>
    <definedName name="YUIPYU" localSheetId="1">#REF!</definedName>
    <definedName name="YUIPYU" localSheetId="0">#REF!</definedName>
    <definedName name="YUIPYU">#REF!</definedName>
    <definedName name="YUIPYUIO" localSheetId="1">[2]ND!#REF!</definedName>
    <definedName name="YUIPYUIO" localSheetId="0">[2]ND!#REF!</definedName>
    <definedName name="YUIPYUIO">[2]ND!#REF!</definedName>
    <definedName name="YUY" localSheetId="1">[2]ND!#REF!</definedName>
    <definedName name="YUY" localSheetId="0">[2]ND!#REF!</definedName>
    <definedName name="YUY">[2]ND!#REF!</definedName>
    <definedName name="yy" localSheetId="1">#REF!</definedName>
    <definedName name="yy" localSheetId="0">#REF!</definedName>
    <definedName name="yy">#REF!</definedName>
    <definedName name="YYTYTYT" localSheetId="1">#REF!</definedName>
    <definedName name="YYTYTYT" localSheetId="0">#REF!</definedName>
    <definedName name="YYTYTYT">#REF!</definedName>
    <definedName name="yyy" localSheetId="1">#REF!</definedName>
    <definedName name="yyy" localSheetId="0">#REF!</definedName>
    <definedName name="yyy">#REF!</definedName>
    <definedName name="YYYY" localSheetId="1">#REF!</definedName>
    <definedName name="YYYY" localSheetId="0">#REF!</definedName>
    <definedName name="YYYY">#REF!</definedName>
    <definedName name="yyyyyrrrrr" localSheetId="1">#REF!</definedName>
    <definedName name="yyyyyrrrrr" localSheetId="0">#REF!</definedName>
    <definedName name="yyyyyrrrrr">#REF!</definedName>
    <definedName name="YYYYYYYYY" localSheetId="1">#REF!</definedName>
    <definedName name="YYYYYYYYY" localSheetId="0">#REF!</definedName>
    <definedName name="YYYYYYYYY">#REF!</definedName>
    <definedName name="ZYX" localSheetId="1">#REF!</definedName>
    <definedName name="ZYX" localSheetId="0">#REF!</definedName>
    <definedName name="ZYX">#REF!</definedName>
    <definedName name="ZZZ" localSheetId="1">#REF!</definedName>
    <definedName name="ZZZ" localSheetId="0">#REF!</definedName>
    <definedName name="ZZZ">#REF!</definedName>
  </definedNames>
  <calcPr calcId="152511"/>
</workbook>
</file>

<file path=xl/calcChain.xml><?xml version="1.0" encoding="utf-8"?>
<calcChain xmlns="http://schemas.openxmlformats.org/spreadsheetml/2006/main">
  <c r="O121" i="9" l="1"/>
  <c r="L121" i="9"/>
  <c r="G121" i="9"/>
  <c r="F121" i="9"/>
  <c r="E121" i="9"/>
  <c r="D121" i="9"/>
  <c r="C121" i="9"/>
  <c r="Z174" i="8"/>
  <c r="S174" i="8"/>
  <c r="R174" i="8"/>
  <c r="Q174" i="8"/>
  <c r="P174" i="8"/>
  <c r="O174" i="8"/>
  <c r="L174" i="8"/>
  <c r="K174" i="8"/>
  <c r="J174" i="8"/>
  <c r="I174" i="8"/>
  <c r="G174" i="8"/>
  <c r="F174" i="8"/>
  <c r="E174" i="8"/>
  <c r="D174" i="8"/>
  <c r="C174" i="8"/>
  <c r="O119" i="9" l="1"/>
  <c r="L119" i="9"/>
  <c r="G119" i="9"/>
  <c r="F119" i="9"/>
  <c r="E119" i="9"/>
  <c r="D119" i="9"/>
  <c r="C119" i="9"/>
  <c r="O118" i="9" l="1"/>
  <c r="L118" i="9"/>
  <c r="G118" i="9"/>
  <c r="F118" i="9"/>
  <c r="E118" i="9"/>
  <c r="D118" i="9"/>
  <c r="C118" i="9"/>
  <c r="J123" i="9"/>
  <c r="O117" i="9"/>
  <c r="L117" i="9"/>
  <c r="G117" i="9"/>
  <c r="F117" i="9"/>
  <c r="E117" i="9"/>
  <c r="D117" i="9"/>
  <c r="C117" i="9"/>
  <c r="O116" i="9"/>
  <c r="L116" i="9"/>
  <c r="G116" i="9"/>
  <c r="F116" i="9"/>
  <c r="E116" i="9"/>
  <c r="D116" i="9"/>
  <c r="C116" i="9"/>
  <c r="O115" i="9"/>
  <c r="L115" i="9"/>
  <c r="G115" i="9"/>
  <c r="F115" i="9"/>
  <c r="E115" i="9"/>
  <c r="D115" i="9"/>
  <c r="C115" i="9"/>
  <c r="O114" i="9"/>
  <c r="L114" i="9"/>
  <c r="G114" i="9"/>
  <c r="F114" i="9"/>
  <c r="E114" i="9"/>
  <c r="D114" i="9"/>
  <c r="C114" i="9"/>
  <c r="O113" i="9"/>
  <c r="L113" i="9"/>
  <c r="G113" i="9"/>
  <c r="F113" i="9"/>
  <c r="E113" i="9"/>
  <c r="D113" i="9"/>
  <c r="C113" i="9"/>
  <c r="O112" i="9"/>
  <c r="L112" i="9"/>
  <c r="G112" i="9"/>
  <c r="F112" i="9"/>
  <c r="E112" i="9"/>
  <c r="D112" i="9"/>
  <c r="C112" i="9"/>
  <c r="O111" i="9"/>
  <c r="L111" i="9"/>
  <c r="G111" i="9"/>
  <c r="F111" i="9"/>
  <c r="E111" i="9"/>
  <c r="D111" i="9"/>
  <c r="C111" i="9"/>
  <c r="O110" i="9"/>
  <c r="L110" i="9"/>
  <c r="G110" i="9"/>
  <c r="F110" i="9"/>
  <c r="E110" i="9"/>
  <c r="D110" i="9"/>
  <c r="C110" i="9"/>
  <c r="O109" i="9"/>
  <c r="L109" i="9"/>
  <c r="G109" i="9"/>
  <c r="F109" i="9"/>
  <c r="E109" i="9"/>
  <c r="D109" i="9"/>
  <c r="C109" i="9"/>
  <c r="O108" i="9"/>
  <c r="L108" i="9"/>
  <c r="G108" i="9"/>
  <c r="F108" i="9"/>
  <c r="E108" i="9"/>
  <c r="D108" i="9"/>
  <c r="C108" i="9"/>
  <c r="O107" i="9"/>
  <c r="L107" i="9"/>
  <c r="G107" i="9"/>
  <c r="F107" i="9"/>
  <c r="E107" i="9"/>
  <c r="D107" i="9"/>
  <c r="C107" i="9"/>
  <c r="O106" i="9"/>
  <c r="L106" i="9"/>
  <c r="G106" i="9"/>
  <c r="F106" i="9"/>
  <c r="E106" i="9"/>
  <c r="D106" i="9"/>
  <c r="C106" i="9"/>
  <c r="O105" i="9"/>
  <c r="L105" i="9"/>
  <c r="G105" i="9"/>
  <c r="F105" i="9"/>
  <c r="E105" i="9"/>
  <c r="D105" i="9"/>
  <c r="C105" i="9"/>
  <c r="O104" i="9"/>
  <c r="L104" i="9"/>
  <c r="G104" i="9"/>
  <c r="F104" i="9"/>
  <c r="E104" i="9"/>
  <c r="D104" i="9"/>
  <c r="C104" i="9"/>
  <c r="O103" i="9"/>
  <c r="L103" i="9"/>
  <c r="G103" i="9"/>
  <c r="F103" i="9"/>
  <c r="E103" i="9"/>
  <c r="D103" i="9"/>
  <c r="C103" i="9"/>
  <c r="O102" i="9"/>
  <c r="L102" i="9"/>
  <c r="G102" i="9"/>
  <c r="F102" i="9"/>
  <c r="E102" i="9"/>
  <c r="D102" i="9"/>
  <c r="C102" i="9"/>
  <c r="O101" i="9"/>
  <c r="L101" i="9"/>
  <c r="G101" i="9"/>
  <c r="F101" i="9"/>
  <c r="E101" i="9"/>
  <c r="D101" i="9"/>
  <c r="C101" i="9"/>
  <c r="O100" i="9"/>
  <c r="L100" i="9"/>
  <c r="G100" i="9"/>
  <c r="F100" i="9"/>
  <c r="E100" i="9"/>
  <c r="D100" i="9"/>
  <c r="C100" i="9"/>
  <c r="Z172" i="8" l="1"/>
  <c r="S172" i="8"/>
  <c r="R172" i="8"/>
  <c r="Q172" i="8"/>
  <c r="P172" i="8"/>
  <c r="O172" i="8"/>
  <c r="L172" i="8"/>
  <c r="K172" i="8"/>
  <c r="J172" i="8"/>
  <c r="I172" i="8"/>
  <c r="G172" i="8"/>
  <c r="F172" i="8"/>
  <c r="E172" i="8"/>
  <c r="D172" i="8"/>
  <c r="C172" i="8"/>
  <c r="Z145" i="8" l="1"/>
  <c r="S145" i="8"/>
  <c r="R145" i="8"/>
  <c r="Q145" i="8"/>
  <c r="P145" i="8"/>
  <c r="O145" i="8"/>
  <c r="G145" i="8"/>
  <c r="F145" i="8"/>
  <c r="E145" i="8"/>
  <c r="D145" i="8"/>
  <c r="C145" i="8"/>
  <c r="Z171" i="8" l="1"/>
  <c r="S171" i="8"/>
  <c r="R171" i="8"/>
  <c r="Q171" i="8"/>
  <c r="P171" i="8"/>
  <c r="O171" i="8"/>
  <c r="G171" i="8"/>
  <c r="F171" i="8"/>
  <c r="E171" i="8"/>
  <c r="D171" i="8"/>
  <c r="C171" i="8"/>
  <c r="Z170" i="8"/>
  <c r="S170" i="8"/>
  <c r="R170" i="8"/>
  <c r="Q170" i="8"/>
  <c r="P170" i="8"/>
  <c r="O170" i="8"/>
  <c r="G170" i="8"/>
  <c r="F170" i="8"/>
  <c r="E170" i="8"/>
  <c r="D170" i="8"/>
  <c r="C170" i="8"/>
  <c r="Z169" i="8"/>
  <c r="S169" i="8"/>
  <c r="R169" i="8"/>
  <c r="Q169" i="8"/>
  <c r="P169" i="8"/>
  <c r="O169" i="8"/>
  <c r="G169" i="8"/>
  <c r="F169" i="8"/>
  <c r="E169" i="8"/>
  <c r="D169" i="8"/>
  <c r="C169" i="8"/>
  <c r="T179" i="8"/>
  <c r="Z167" i="8"/>
  <c r="S167" i="8"/>
  <c r="R167" i="8"/>
  <c r="Q167" i="8"/>
  <c r="P167" i="8"/>
  <c r="O167" i="8"/>
  <c r="G167" i="8"/>
  <c r="F167" i="8"/>
  <c r="E167" i="8"/>
  <c r="D167" i="8"/>
  <c r="C167" i="8"/>
  <c r="Z166" i="8"/>
  <c r="S166" i="8"/>
  <c r="R166" i="8"/>
  <c r="Q166" i="8"/>
  <c r="P166" i="8"/>
  <c r="O166" i="8"/>
  <c r="G166" i="8"/>
  <c r="F166" i="8"/>
  <c r="E166" i="8"/>
  <c r="D166" i="8"/>
  <c r="C166" i="8"/>
  <c r="Z165" i="8"/>
  <c r="S165" i="8"/>
  <c r="R165" i="8"/>
  <c r="Q165" i="8"/>
  <c r="P165" i="8"/>
  <c r="O165" i="8"/>
  <c r="G165" i="8"/>
  <c r="F165" i="8"/>
  <c r="E165" i="8"/>
  <c r="D165" i="8"/>
  <c r="C165" i="8"/>
  <c r="Z163" i="8"/>
  <c r="S163" i="8"/>
  <c r="R163" i="8"/>
  <c r="Q163" i="8"/>
  <c r="P163" i="8"/>
  <c r="O163" i="8"/>
  <c r="G163" i="8"/>
  <c r="F163" i="8"/>
  <c r="E163" i="8"/>
  <c r="D163" i="8"/>
  <c r="C163" i="8"/>
  <c r="Z162" i="8"/>
  <c r="S162" i="8"/>
  <c r="R162" i="8"/>
  <c r="Q162" i="8"/>
  <c r="P162" i="8"/>
  <c r="O162" i="8"/>
  <c r="G162" i="8"/>
  <c r="F162" i="8"/>
  <c r="E162" i="8"/>
  <c r="D162" i="8"/>
  <c r="C162" i="8"/>
  <c r="Z161" i="8"/>
  <c r="S161" i="8"/>
  <c r="R161" i="8"/>
  <c r="Q161" i="8"/>
  <c r="P161" i="8"/>
  <c r="O161" i="8"/>
  <c r="G161" i="8"/>
  <c r="F161" i="8"/>
  <c r="E161" i="8"/>
  <c r="D161" i="8"/>
  <c r="C161" i="8"/>
  <c r="Z160" i="8"/>
  <c r="S160" i="8"/>
  <c r="R160" i="8"/>
  <c r="Q160" i="8"/>
  <c r="P160" i="8"/>
  <c r="O160" i="8"/>
  <c r="G160" i="8"/>
  <c r="F160" i="8"/>
  <c r="E160" i="8"/>
  <c r="D160" i="8"/>
  <c r="C160" i="8"/>
  <c r="Z159" i="8"/>
  <c r="S159" i="8"/>
  <c r="R159" i="8"/>
  <c r="Q159" i="8"/>
  <c r="P159" i="8"/>
  <c r="O159" i="8"/>
  <c r="G159" i="8"/>
  <c r="F159" i="8"/>
  <c r="E159" i="8"/>
  <c r="D159" i="8"/>
  <c r="C159" i="8"/>
  <c r="Z158" i="8"/>
  <c r="S158" i="8"/>
  <c r="R158" i="8"/>
  <c r="Q158" i="8"/>
  <c r="P158" i="8"/>
  <c r="O158" i="8"/>
  <c r="G158" i="8"/>
  <c r="F158" i="8"/>
  <c r="E158" i="8"/>
  <c r="D158" i="8"/>
  <c r="C158" i="8"/>
  <c r="Z157" i="8"/>
  <c r="S157" i="8"/>
  <c r="R157" i="8"/>
  <c r="Q157" i="8"/>
  <c r="P157" i="8"/>
  <c r="O157" i="8"/>
  <c r="G157" i="8"/>
  <c r="F157" i="8"/>
  <c r="E157" i="8"/>
  <c r="D157" i="8"/>
  <c r="C157" i="8"/>
  <c r="Z156" i="8"/>
  <c r="S156" i="8"/>
  <c r="R156" i="8"/>
  <c r="Q156" i="8"/>
  <c r="P156" i="8"/>
  <c r="O156" i="8"/>
  <c r="G156" i="8"/>
  <c r="F156" i="8"/>
  <c r="E156" i="8"/>
  <c r="D156" i="8"/>
  <c r="C156" i="8"/>
  <c r="Z155" i="8"/>
  <c r="S155" i="8"/>
  <c r="R155" i="8"/>
  <c r="Q155" i="8"/>
  <c r="P155" i="8"/>
  <c r="O155" i="8"/>
  <c r="G155" i="8"/>
  <c r="F155" i="8"/>
  <c r="E155" i="8"/>
  <c r="D155" i="8"/>
  <c r="C155" i="8"/>
  <c r="Z154" i="8"/>
  <c r="S154" i="8"/>
  <c r="R154" i="8"/>
  <c r="Q154" i="8"/>
  <c r="P154" i="8"/>
  <c r="O154" i="8"/>
  <c r="G154" i="8"/>
  <c r="F154" i="8"/>
  <c r="E154" i="8"/>
  <c r="D154" i="8"/>
  <c r="C154" i="8"/>
  <c r="Z153" i="8"/>
  <c r="S153" i="8"/>
  <c r="R153" i="8"/>
  <c r="Q153" i="8"/>
  <c r="P153" i="8"/>
  <c r="O153" i="8"/>
  <c r="G153" i="8"/>
  <c r="F153" i="8"/>
  <c r="E153" i="8"/>
  <c r="D153" i="8"/>
  <c r="C153" i="8"/>
  <c r="Z152" i="8"/>
  <c r="S152" i="8"/>
  <c r="R152" i="8"/>
  <c r="Q152" i="8"/>
  <c r="P152" i="8"/>
  <c r="O152" i="8"/>
  <c r="G152" i="8"/>
  <c r="F152" i="8"/>
  <c r="E152" i="8"/>
  <c r="D152" i="8"/>
  <c r="C152" i="8"/>
  <c r="Z151" i="8"/>
  <c r="S151" i="8"/>
  <c r="R151" i="8"/>
  <c r="Q151" i="8"/>
  <c r="P151" i="8"/>
  <c r="O151" i="8"/>
  <c r="G151" i="8"/>
  <c r="F151" i="8"/>
  <c r="E151" i="8"/>
  <c r="D151" i="8"/>
  <c r="C151" i="8"/>
  <c r="Z150" i="8"/>
  <c r="S150" i="8"/>
  <c r="R150" i="8"/>
  <c r="Q150" i="8"/>
  <c r="P150" i="8"/>
  <c r="O150" i="8"/>
  <c r="G150" i="8"/>
  <c r="F150" i="8"/>
  <c r="E150" i="8"/>
  <c r="D150" i="8"/>
  <c r="C150" i="8"/>
  <c r="Z149" i="8"/>
  <c r="S149" i="8"/>
  <c r="R149" i="8"/>
  <c r="Q149" i="8"/>
  <c r="P149" i="8"/>
  <c r="O149" i="8"/>
  <c r="G149" i="8"/>
  <c r="F149" i="8"/>
  <c r="E149" i="8"/>
  <c r="D149" i="8"/>
  <c r="C149" i="8"/>
  <c r="Z148" i="8"/>
  <c r="S148" i="8"/>
  <c r="R148" i="8"/>
  <c r="Q148" i="8"/>
  <c r="P148" i="8"/>
  <c r="O148" i="8"/>
  <c r="G148" i="8"/>
  <c r="F148" i="8"/>
  <c r="E148" i="8"/>
  <c r="D148" i="8"/>
  <c r="C148" i="8"/>
  <c r="Z147" i="8"/>
  <c r="S147" i="8"/>
  <c r="R147" i="8"/>
  <c r="Q147" i="8"/>
  <c r="P147" i="8"/>
  <c r="O147" i="8"/>
  <c r="G147" i="8"/>
  <c r="F147" i="8"/>
  <c r="E147" i="8"/>
  <c r="D147" i="8"/>
  <c r="C147" i="8"/>
  <c r="O86" i="9" l="1"/>
  <c r="L86" i="9"/>
  <c r="G86" i="9"/>
  <c r="F86" i="9"/>
  <c r="E86" i="9"/>
  <c r="D86" i="9"/>
  <c r="C86" i="9"/>
  <c r="O85" i="9"/>
  <c r="L85" i="9"/>
  <c r="G85" i="9"/>
  <c r="F85" i="9"/>
  <c r="E85" i="9"/>
  <c r="D85" i="9"/>
  <c r="C85" i="9"/>
  <c r="O84" i="9"/>
  <c r="L84" i="9"/>
  <c r="G84" i="9"/>
  <c r="F84" i="9"/>
  <c r="E84" i="9"/>
  <c r="D84" i="9"/>
  <c r="C84" i="9"/>
  <c r="O83" i="9"/>
  <c r="L83" i="9"/>
  <c r="G83" i="9"/>
  <c r="F83" i="9"/>
  <c r="E83" i="9"/>
  <c r="D83" i="9"/>
  <c r="C83" i="9"/>
  <c r="Z125" i="8" l="1"/>
  <c r="S125" i="8"/>
  <c r="R125" i="8"/>
  <c r="Q125" i="8"/>
  <c r="P125" i="8"/>
  <c r="O125" i="8"/>
  <c r="G125" i="8"/>
  <c r="F125" i="8"/>
  <c r="E125" i="8"/>
  <c r="D125" i="8"/>
  <c r="C125" i="8"/>
  <c r="Z124" i="8"/>
  <c r="S124" i="8"/>
  <c r="R124" i="8"/>
  <c r="Q124" i="8"/>
  <c r="P124" i="8"/>
  <c r="O124" i="8"/>
  <c r="G124" i="8"/>
  <c r="F124" i="8"/>
  <c r="E124" i="8"/>
  <c r="D124" i="8"/>
  <c r="C124" i="8"/>
  <c r="Z123" i="8"/>
  <c r="S123" i="8"/>
  <c r="R123" i="8"/>
  <c r="Q123" i="8"/>
  <c r="P123" i="8"/>
  <c r="O123" i="8"/>
  <c r="G123" i="8"/>
  <c r="F123" i="8"/>
  <c r="E123" i="8"/>
  <c r="D123" i="8"/>
  <c r="C123" i="8"/>
  <c r="Z122" i="8"/>
  <c r="S122" i="8"/>
  <c r="R122" i="8"/>
  <c r="Q122" i="8"/>
  <c r="P122" i="8"/>
  <c r="O122" i="8"/>
  <c r="G122" i="8"/>
  <c r="F122" i="8"/>
  <c r="E122" i="8"/>
  <c r="D122" i="8"/>
  <c r="C122" i="8"/>
  <c r="J88" i="9" l="1"/>
  <c r="O81" i="9"/>
  <c r="L81" i="9"/>
  <c r="G81" i="9"/>
  <c r="F81" i="9"/>
  <c r="E81" i="9"/>
  <c r="D81" i="9"/>
  <c r="C81" i="9"/>
  <c r="O80" i="9"/>
  <c r="L80" i="9"/>
  <c r="G80" i="9"/>
  <c r="F80" i="9"/>
  <c r="E80" i="9"/>
  <c r="D80" i="9"/>
  <c r="C80" i="9"/>
  <c r="O79" i="9"/>
  <c r="L79" i="9"/>
  <c r="G79" i="9"/>
  <c r="F79" i="9"/>
  <c r="E79" i="9"/>
  <c r="D79" i="9"/>
  <c r="C79" i="9"/>
  <c r="O78" i="9"/>
  <c r="L78" i="9"/>
  <c r="G78" i="9"/>
  <c r="F78" i="9"/>
  <c r="E78" i="9"/>
  <c r="D78" i="9"/>
  <c r="C78" i="9"/>
  <c r="O77" i="9"/>
  <c r="L77" i="9"/>
  <c r="G77" i="9"/>
  <c r="F77" i="9"/>
  <c r="E77" i="9"/>
  <c r="D77" i="9"/>
  <c r="C77" i="9"/>
  <c r="O76" i="9"/>
  <c r="L76" i="9"/>
  <c r="G76" i="9"/>
  <c r="F76" i="9"/>
  <c r="E76" i="9"/>
  <c r="D76" i="9"/>
  <c r="C76" i="9"/>
  <c r="O75" i="9"/>
  <c r="L75" i="9"/>
  <c r="G75" i="9"/>
  <c r="F75" i="9"/>
  <c r="E75" i="9"/>
  <c r="D75" i="9"/>
  <c r="C75" i="9"/>
  <c r="O74" i="9"/>
  <c r="L74" i="9"/>
  <c r="G74" i="9"/>
  <c r="F74" i="9"/>
  <c r="E74" i="9"/>
  <c r="D74" i="9"/>
  <c r="C74" i="9"/>
  <c r="O73" i="9"/>
  <c r="L73" i="9"/>
  <c r="G73" i="9"/>
  <c r="F73" i="9"/>
  <c r="E73" i="9"/>
  <c r="D73" i="9"/>
  <c r="C73" i="9"/>
  <c r="O72" i="9"/>
  <c r="L72" i="9"/>
  <c r="G72" i="9"/>
  <c r="F72" i="9"/>
  <c r="E72" i="9"/>
  <c r="D72" i="9"/>
  <c r="C72" i="9"/>
  <c r="O71" i="9"/>
  <c r="L71" i="9"/>
  <c r="G71" i="9"/>
  <c r="F71" i="9"/>
  <c r="E71" i="9"/>
  <c r="D71" i="9"/>
  <c r="C71" i="9"/>
  <c r="O70" i="9"/>
  <c r="L70" i="9"/>
  <c r="G70" i="9"/>
  <c r="F70" i="9"/>
  <c r="E70" i="9"/>
  <c r="D70" i="9"/>
  <c r="C70" i="9"/>
  <c r="O69" i="9"/>
  <c r="L69" i="9"/>
  <c r="G69" i="9"/>
  <c r="F69" i="9"/>
  <c r="E69" i="9"/>
  <c r="D69" i="9"/>
  <c r="C69" i="9"/>
  <c r="O68" i="9"/>
  <c r="L68" i="9"/>
  <c r="G68" i="9"/>
  <c r="F68" i="9"/>
  <c r="E68" i="9"/>
  <c r="D68" i="9"/>
  <c r="C68" i="9"/>
  <c r="Z120" i="8" l="1"/>
  <c r="S120" i="8"/>
  <c r="R120" i="8"/>
  <c r="Q120" i="8"/>
  <c r="P120" i="8"/>
  <c r="O120" i="8"/>
  <c r="G120" i="8"/>
  <c r="F120" i="8"/>
  <c r="E120" i="8"/>
  <c r="D120" i="8"/>
  <c r="C120" i="8"/>
  <c r="T130" i="8" l="1"/>
  <c r="Z119" i="8"/>
  <c r="S119" i="8"/>
  <c r="R119" i="8"/>
  <c r="Q119" i="8"/>
  <c r="P119" i="8"/>
  <c r="O119" i="8"/>
  <c r="G119" i="8"/>
  <c r="F119" i="8"/>
  <c r="E119" i="8"/>
  <c r="D119" i="8"/>
  <c r="C119" i="8"/>
  <c r="Z118" i="8"/>
  <c r="S118" i="8"/>
  <c r="R118" i="8"/>
  <c r="Q118" i="8"/>
  <c r="P118" i="8"/>
  <c r="O118" i="8"/>
  <c r="G118" i="8"/>
  <c r="F118" i="8"/>
  <c r="E118" i="8"/>
  <c r="D118" i="8"/>
  <c r="C118" i="8"/>
  <c r="Z117" i="8"/>
  <c r="S117" i="8"/>
  <c r="R117" i="8"/>
  <c r="Q117" i="8"/>
  <c r="P117" i="8"/>
  <c r="O117" i="8"/>
  <c r="G117" i="8"/>
  <c r="F117" i="8"/>
  <c r="E117" i="8"/>
  <c r="D117" i="8"/>
  <c r="C117" i="8"/>
  <c r="Z116" i="8"/>
  <c r="S116" i="8"/>
  <c r="R116" i="8"/>
  <c r="Q116" i="8"/>
  <c r="P116" i="8"/>
  <c r="O116" i="8"/>
  <c r="G116" i="8"/>
  <c r="F116" i="8"/>
  <c r="E116" i="8"/>
  <c r="D116" i="8"/>
  <c r="C116" i="8"/>
  <c r="Z115" i="8"/>
  <c r="S115" i="8"/>
  <c r="R115" i="8"/>
  <c r="Q115" i="8"/>
  <c r="P115" i="8"/>
  <c r="O115" i="8"/>
  <c r="G115" i="8"/>
  <c r="F115" i="8"/>
  <c r="E115" i="8"/>
  <c r="D115" i="8"/>
  <c r="C115" i="8"/>
  <c r="Z114" i="8"/>
  <c r="S114" i="8"/>
  <c r="R114" i="8"/>
  <c r="Q114" i="8"/>
  <c r="P114" i="8"/>
  <c r="O114" i="8"/>
  <c r="G114" i="8"/>
  <c r="F114" i="8"/>
  <c r="E114" i="8"/>
  <c r="D114" i="8"/>
  <c r="C114" i="8"/>
  <c r="Z113" i="8"/>
  <c r="S113" i="8"/>
  <c r="R113" i="8"/>
  <c r="Q113" i="8"/>
  <c r="P113" i="8"/>
  <c r="O113" i="8"/>
  <c r="G113" i="8"/>
  <c r="F113" i="8"/>
  <c r="E113" i="8"/>
  <c r="D113" i="8"/>
  <c r="C113" i="8"/>
  <c r="Z112" i="8"/>
  <c r="S112" i="8"/>
  <c r="R112" i="8"/>
  <c r="Q112" i="8"/>
  <c r="P112" i="8"/>
  <c r="O112" i="8"/>
  <c r="G112" i="8"/>
  <c r="F112" i="8"/>
  <c r="E112" i="8"/>
  <c r="D112" i="8"/>
  <c r="C112" i="8"/>
  <c r="Z111" i="8"/>
  <c r="S111" i="8"/>
  <c r="R111" i="8"/>
  <c r="Q111" i="8"/>
  <c r="P111" i="8"/>
  <c r="O111" i="8"/>
  <c r="G111" i="8"/>
  <c r="F111" i="8"/>
  <c r="E111" i="8"/>
  <c r="D111" i="8"/>
  <c r="C111" i="8"/>
  <c r="Z110" i="8"/>
  <c r="S110" i="8"/>
  <c r="R110" i="8"/>
  <c r="Q110" i="8"/>
  <c r="P110" i="8"/>
  <c r="O110" i="8"/>
  <c r="G110" i="8"/>
  <c r="F110" i="8"/>
  <c r="E110" i="8"/>
  <c r="D110" i="8"/>
  <c r="C110" i="8"/>
  <c r="Z109" i="8"/>
  <c r="S109" i="8"/>
  <c r="R109" i="8"/>
  <c r="Q109" i="8"/>
  <c r="P109" i="8"/>
  <c r="O109" i="8"/>
  <c r="G109" i="8"/>
  <c r="F109" i="8"/>
  <c r="E109" i="8"/>
  <c r="D109" i="8"/>
  <c r="C109" i="8"/>
  <c r="Z108" i="8"/>
  <c r="S108" i="8"/>
  <c r="R108" i="8"/>
  <c r="Q108" i="8"/>
  <c r="P108" i="8"/>
  <c r="O108" i="8"/>
  <c r="G108" i="8"/>
  <c r="F108" i="8"/>
  <c r="E108" i="8"/>
  <c r="D108" i="8"/>
  <c r="C108" i="8"/>
  <c r="Z107" i="8"/>
  <c r="S107" i="8"/>
  <c r="R107" i="8"/>
  <c r="Q107" i="8"/>
  <c r="P107" i="8"/>
  <c r="O107" i="8"/>
  <c r="G107" i="8"/>
  <c r="F107" i="8"/>
  <c r="E107" i="8"/>
  <c r="D107" i="8"/>
  <c r="C107" i="8"/>
  <c r="Z106" i="8"/>
  <c r="S106" i="8"/>
  <c r="R106" i="8"/>
  <c r="Q106" i="8"/>
  <c r="P106" i="8"/>
  <c r="O106" i="8"/>
  <c r="G106" i="8"/>
  <c r="F106" i="8"/>
  <c r="E106" i="8"/>
  <c r="D106" i="8"/>
  <c r="C106" i="8"/>
  <c r="E53" i="9" l="1"/>
  <c r="E54" i="9"/>
  <c r="E52" i="9"/>
  <c r="E9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E34" i="9"/>
  <c r="E35" i="9"/>
  <c r="E36" i="9"/>
  <c r="E37" i="9"/>
  <c r="E38" i="9"/>
  <c r="E39" i="9"/>
  <c r="E40" i="9"/>
  <c r="E41" i="9"/>
  <c r="E42" i="9"/>
  <c r="E43" i="9"/>
  <c r="E44" i="9"/>
  <c r="E45" i="9"/>
  <c r="E46" i="9"/>
  <c r="E47" i="9"/>
  <c r="E48" i="9"/>
  <c r="E49" i="9"/>
  <c r="E50" i="9"/>
  <c r="E8" i="9"/>
  <c r="O54" i="9" l="1"/>
  <c r="L54" i="9"/>
  <c r="G54" i="9"/>
  <c r="F54" i="9"/>
  <c r="D54" i="9"/>
  <c r="C54" i="9"/>
  <c r="O53" i="9"/>
  <c r="L53" i="9"/>
  <c r="G53" i="9"/>
  <c r="F53" i="9"/>
  <c r="D53" i="9"/>
  <c r="C53" i="9"/>
  <c r="O52" i="9"/>
  <c r="L52" i="9"/>
  <c r="G52" i="9"/>
  <c r="F52" i="9"/>
  <c r="D52" i="9"/>
  <c r="C52" i="9"/>
  <c r="DA14" i="4" l="1"/>
  <c r="DB14" i="4"/>
  <c r="DC14" i="4"/>
  <c r="DD14" i="4"/>
  <c r="DA15" i="4"/>
  <c r="DB15" i="4"/>
  <c r="DC15" i="4"/>
  <c r="DD15" i="4"/>
  <c r="DA16" i="4"/>
  <c r="DB16" i="4"/>
  <c r="DC16" i="4"/>
  <c r="DD16" i="4"/>
  <c r="DA17" i="4"/>
  <c r="DB17" i="4"/>
  <c r="DC17" i="4"/>
  <c r="DD17" i="4"/>
  <c r="DA18" i="4"/>
  <c r="DB18" i="4"/>
  <c r="DC18" i="4"/>
  <c r="DD18" i="4"/>
  <c r="DA19" i="4"/>
  <c r="DB19" i="4"/>
  <c r="DC19" i="4"/>
  <c r="DD19" i="4"/>
  <c r="DA20" i="4"/>
  <c r="DB20" i="4"/>
  <c r="DC20" i="4"/>
  <c r="DD20" i="4"/>
  <c r="DA21" i="4"/>
  <c r="DB21" i="4"/>
  <c r="DC21" i="4"/>
  <c r="DD21" i="4"/>
  <c r="DA22" i="4"/>
  <c r="DB22" i="4"/>
  <c r="DC22" i="4"/>
  <c r="DD22" i="4"/>
  <c r="DA23" i="4"/>
  <c r="DB23" i="4"/>
  <c r="DC23" i="4"/>
  <c r="DD23" i="4"/>
  <c r="DA24" i="4"/>
  <c r="DB24" i="4"/>
  <c r="DC24" i="4"/>
  <c r="DD24" i="4"/>
  <c r="DA25" i="4"/>
  <c r="DB25" i="4"/>
  <c r="DC25" i="4"/>
  <c r="DD25" i="4"/>
  <c r="DA26" i="4"/>
  <c r="DB26" i="4"/>
  <c r="DC26" i="4"/>
  <c r="DD26" i="4"/>
  <c r="DA27" i="4"/>
  <c r="DB27" i="4"/>
  <c r="DC27" i="4"/>
  <c r="DD27" i="4"/>
  <c r="DA28" i="4"/>
  <c r="DB28" i="4"/>
  <c r="DC28" i="4"/>
  <c r="DD28" i="4"/>
  <c r="DA29" i="4"/>
  <c r="DB29" i="4"/>
  <c r="DC29" i="4"/>
  <c r="DD29" i="4"/>
  <c r="DA30" i="4"/>
  <c r="DB30" i="4"/>
  <c r="DC30" i="4"/>
  <c r="DD30" i="4"/>
  <c r="DA31" i="4"/>
  <c r="DB31" i="4"/>
  <c r="DC31" i="4"/>
  <c r="DD31" i="4"/>
  <c r="DA32" i="4"/>
  <c r="DB32" i="4"/>
  <c r="DC32" i="4"/>
  <c r="DD32" i="4"/>
  <c r="DA33" i="4"/>
  <c r="DB33" i="4"/>
  <c r="DC33" i="4"/>
  <c r="DD33" i="4"/>
  <c r="DA34" i="4"/>
  <c r="DB34" i="4"/>
  <c r="DC34" i="4"/>
  <c r="DD34" i="4"/>
  <c r="DA35" i="4"/>
  <c r="DB35" i="4"/>
  <c r="DC35" i="4"/>
  <c r="DD35" i="4"/>
  <c r="DA36" i="4"/>
  <c r="DB36" i="4"/>
  <c r="DC36" i="4"/>
  <c r="DD36" i="4"/>
  <c r="DA37" i="4"/>
  <c r="DB37" i="4"/>
  <c r="DC37" i="4"/>
  <c r="DD37" i="4"/>
  <c r="DA38" i="4"/>
  <c r="DB38" i="4"/>
  <c r="DC38" i="4"/>
  <c r="DD38" i="4"/>
  <c r="DA39" i="4"/>
  <c r="DB39" i="4"/>
  <c r="DC39" i="4"/>
  <c r="DD39" i="4"/>
  <c r="DA40" i="4"/>
  <c r="DB40" i="4"/>
  <c r="DC40" i="4"/>
  <c r="DD40" i="4"/>
  <c r="DA41" i="4"/>
  <c r="DB41" i="4"/>
  <c r="DC41" i="4"/>
  <c r="DD41" i="4"/>
  <c r="DA42" i="4"/>
  <c r="DB42" i="4"/>
  <c r="DC42" i="4"/>
  <c r="DD42" i="4"/>
  <c r="DA43" i="4"/>
  <c r="DB43" i="4"/>
  <c r="DC43" i="4"/>
  <c r="DD43" i="4"/>
  <c r="DA44" i="4"/>
  <c r="DB44" i="4"/>
  <c r="DC44" i="4"/>
  <c r="DD44" i="4"/>
  <c r="DA45" i="4"/>
  <c r="DB45" i="4"/>
  <c r="DC45" i="4"/>
  <c r="DD45" i="4"/>
  <c r="DA46" i="4"/>
  <c r="DB46" i="4"/>
  <c r="DC46" i="4"/>
  <c r="DD46" i="4"/>
  <c r="DA47" i="4"/>
  <c r="DB47" i="4"/>
  <c r="DC47" i="4"/>
  <c r="DD47" i="4"/>
  <c r="DA48" i="4"/>
  <c r="DB48" i="4"/>
  <c r="DC48" i="4"/>
  <c r="DD48" i="4"/>
  <c r="DA49" i="4"/>
  <c r="DB49" i="4"/>
  <c r="DC49" i="4"/>
  <c r="DD49" i="4"/>
  <c r="DA50" i="4"/>
  <c r="DB50" i="4"/>
  <c r="DC50" i="4"/>
  <c r="DD50" i="4"/>
  <c r="DA51" i="4"/>
  <c r="DB51" i="4"/>
  <c r="DC51" i="4"/>
  <c r="DD51" i="4"/>
  <c r="DA52" i="4"/>
  <c r="DB52" i="4"/>
  <c r="DC52" i="4"/>
  <c r="DD52" i="4"/>
  <c r="DA53" i="4"/>
  <c r="DB53" i="4"/>
  <c r="DC53" i="4"/>
  <c r="DD53" i="4"/>
  <c r="DA54" i="4"/>
  <c r="DB54" i="4"/>
  <c r="DC54" i="4"/>
  <c r="DD54" i="4"/>
  <c r="DA55" i="4"/>
  <c r="DB55" i="4"/>
  <c r="DC55" i="4"/>
  <c r="DD55" i="4"/>
  <c r="DA56" i="4"/>
  <c r="DB56" i="4"/>
  <c r="DC56" i="4"/>
  <c r="DD56" i="4"/>
  <c r="DA57" i="4"/>
  <c r="DB57" i="4"/>
  <c r="DC57" i="4"/>
  <c r="DD57" i="4"/>
  <c r="DA58" i="4"/>
  <c r="DB58" i="4"/>
  <c r="DC58" i="4"/>
  <c r="DD58" i="4"/>
  <c r="DA59" i="4"/>
  <c r="DB59" i="4"/>
  <c r="DC59" i="4"/>
  <c r="DD59" i="4"/>
  <c r="DA60" i="4"/>
  <c r="DB60" i="4"/>
  <c r="DC60" i="4"/>
  <c r="DD60" i="4"/>
  <c r="DA61" i="4"/>
  <c r="DB61" i="4"/>
  <c r="DC61" i="4"/>
  <c r="DD61" i="4"/>
  <c r="DA62" i="4"/>
  <c r="DB62" i="4"/>
  <c r="DC62" i="4"/>
  <c r="DD62" i="4"/>
  <c r="DA63" i="4"/>
  <c r="DB63" i="4"/>
  <c r="DC63" i="4"/>
  <c r="DD63" i="4"/>
  <c r="DA64" i="4"/>
  <c r="DB64" i="4"/>
  <c r="DC64" i="4"/>
  <c r="DD64" i="4"/>
  <c r="DA65" i="4"/>
  <c r="DB65" i="4"/>
  <c r="DC65" i="4"/>
  <c r="DD65" i="4"/>
  <c r="DA66" i="4"/>
  <c r="DB66" i="4"/>
  <c r="DC66" i="4"/>
  <c r="DD66" i="4"/>
  <c r="DA67" i="4"/>
  <c r="DB67" i="4"/>
  <c r="DC67" i="4"/>
  <c r="DD67" i="4"/>
  <c r="DA68" i="4"/>
  <c r="DB68" i="4"/>
  <c r="DC68" i="4"/>
  <c r="DD68" i="4"/>
  <c r="DA69" i="4"/>
  <c r="DB69" i="4"/>
  <c r="DC69" i="4"/>
  <c r="DD69" i="4"/>
  <c r="DA70" i="4"/>
  <c r="DB70" i="4"/>
  <c r="DC70" i="4"/>
  <c r="DD70" i="4"/>
  <c r="DA71" i="4"/>
  <c r="DB71" i="4"/>
  <c r="DC71" i="4"/>
  <c r="DD71" i="4"/>
  <c r="DA72" i="4"/>
  <c r="DB72" i="4"/>
  <c r="DC72" i="4"/>
  <c r="DD72" i="4"/>
  <c r="DA73" i="4"/>
  <c r="DB73" i="4"/>
  <c r="DC73" i="4"/>
  <c r="DD73" i="4"/>
  <c r="DA74" i="4"/>
  <c r="DB74" i="4"/>
  <c r="DC74" i="4"/>
  <c r="DD74" i="4"/>
  <c r="DA75" i="4"/>
  <c r="DB75" i="4"/>
  <c r="DC75" i="4"/>
  <c r="DD75" i="4"/>
  <c r="DA76" i="4"/>
  <c r="DB76" i="4"/>
  <c r="DC76" i="4"/>
  <c r="DD76" i="4"/>
  <c r="DA77" i="4"/>
  <c r="DB77" i="4"/>
  <c r="DC77" i="4"/>
  <c r="DD77" i="4"/>
  <c r="DA78" i="4"/>
  <c r="DB78" i="4"/>
  <c r="DC78" i="4"/>
  <c r="DD78" i="4"/>
  <c r="DA79" i="4"/>
  <c r="DB79" i="4"/>
  <c r="DC79" i="4"/>
  <c r="DD79" i="4"/>
  <c r="DA80" i="4"/>
  <c r="DB80" i="4"/>
  <c r="DC80" i="4"/>
  <c r="DD80" i="4"/>
  <c r="DA81" i="4"/>
  <c r="DB81" i="4"/>
  <c r="DC81" i="4"/>
  <c r="DD81" i="4"/>
  <c r="DA82" i="4"/>
  <c r="DB82" i="4"/>
  <c r="DC82" i="4"/>
  <c r="DD82" i="4"/>
  <c r="DA83" i="4"/>
  <c r="DB83" i="4"/>
  <c r="DC83" i="4"/>
  <c r="DD83" i="4"/>
  <c r="DA84" i="4"/>
  <c r="DB84" i="4"/>
  <c r="DC84" i="4"/>
  <c r="DD84" i="4"/>
  <c r="DA85" i="4"/>
  <c r="DB85" i="4"/>
  <c r="DC85" i="4"/>
  <c r="DD85" i="4"/>
  <c r="DA86" i="4"/>
  <c r="DB86" i="4"/>
  <c r="DC86" i="4"/>
  <c r="DD86" i="4"/>
  <c r="DA87" i="4"/>
  <c r="DB87" i="4"/>
  <c r="DC87" i="4"/>
  <c r="DD87" i="4"/>
  <c r="DA88" i="4"/>
  <c r="DB88" i="4"/>
  <c r="DC88" i="4"/>
  <c r="DD88" i="4"/>
  <c r="DA89" i="4"/>
  <c r="DB89" i="4"/>
  <c r="DC89" i="4"/>
  <c r="DD89" i="4"/>
  <c r="DA90" i="4"/>
  <c r="DB90" i="4"/>
  <c r="DC90" i="4"/>
  <c r="DD90" i="4"/>
  <c r="DA91" i="4"/>
  <c r="DB91" i="4"/>
  <c r="DC91" i="4"/>
  <c r="DD91" i="4"/>
  <c r="DA92" i="4"/>
  <c r="DB92" i="4"/>
  <c r="DC92" i="4"/>
  <c r="DD92" i="4"/>
  <c r="DA93" i="4"/>
  <c r="DB93" i="4"/>
  <c r="DC93" i="4"/>
  <c r="DD93" i="4"/>
  <c r="DA94" i="4"/>
  <c r="DB94" i="4"/>
  <c r="DC94" i="4"/>
  <c r="DD94" i="4"/>
  <c r="DA95" i="4"/>
  <c r="DB95" i="4"/>
  <c r="DC95" i="4"/>
  <c r="DD95" i="4"/>
  <c r="DA96" i="4"/>
  <c r="DB96" i="4"/>
  <c r="DC96" i="4"/>
  <c r="DD96" i="4"/>
  <c r="DA97" i="4"/>
  <c r="DB97" i="4"/>
  <c r="DC97" i="4"/>
  <c r="DD97" i="4"/>
  <c r="DA98" i="4"/>
  <c r="DB98" i="4"/>
  <c r="DC98" i="4"/>
  <c r="DD98" i="4"/>
  <c r="DA99" i="4"/>
  <c r="DB99" i="4"/>
  <c r="DC99" i="4"/>
  <c r="DD99" i="4"/>
  <c r="DA100" i="4"/>
  <c r="DB100" i="4"/>
  <c r="DC100" i="4"/>
  <c r="DD100" i="4"/>
  <c r="DA101" i="4"/>
  <c r="DB101" i="4"/>
  <c r="DC101" i="4"/>
  <c r="DD101" i="4"/>
  <c r="DA102" i="4"/>
  <c r="DB102" i="4"/>
  <c r="DC102" i="4"/>
  <c r="DD102" i="4"/>
  <c r="DA103" i="4"/>
  <c r="DB103" i="4"/>
  <c r="DC103" i="4"/>
  <c r="DD103" i="4"/>
  <c r="DA104" i="4"/>
  <c r="DB104" i="4"/>
  <c r="DC104" i="4"/>
  <c r="DD104" i="4"/>
  <c r="DA105" i="4"/>
  <c r="DB105" i="4"/>
  <c r="DC105" i="4"/>
  <c r="DD105" i="4"/>
  <c r="DA106" i="4"/>
  <c r="DB106" i="4"/>
  <c r="DC106" i="4"/>
  <c r="DD106" i="4"/>
  <c r="DA107" i="4"/>
  <c r="DB107" i="4"/>
  <c r="DC107" i="4"/>
  <c r="DD107" i="4"/>
  <c r="DA108" i="4"/>
  <c r="DB108" i="4"/>
  <c r="DC108" i="4"/>
  <c r="DD108" i="4"/>
  <c r="DA109" i="4"/>
  <c r="DB109" i="4"/>
  <c r="DC109" i="4"/>
  <c r="DD109" i="4"/>
  <c r="DA110" i="4"/>
  <c r="DB110" i="4"/>
  <c r="DC110" i="4"/>
  <c r="DD110" i="4"/>
  <c r="DA111" i="4"/>
  <c r="DB111" i="4"/>
  <c r="DC111" i="4"/>
  <c r="DD111" i="4"/>
  <c r="DA112" i="4"/>
  <c r="DB112" i="4"/>
  <c r="DC112" i="4"/>
  <c r="DD112" i="4"/>
  <c r="DA113" i="4"/>
  <c r="DB113" i="4"/>
  <c r="DC113" i="4"/>
  <c r="DD113" i="4"/>
  <c r="DA114" i="4"/>
  <c r="DB114" i="4"/>
  <c r="DC114" i="4"/>
  <c r="DD114" i="4"/>
  <c r="DA115" i="4"/>
  <c r="DB115" i="4"/>
  <c r="DC115" i="4"/>
  <c r="DD115" i="4"/>
  <c r="DA116" i="4"/>
  <c r="DB116" i="4"/>
  <c r="DC116" i="4"/>
  <c r="DD116" i="4"/>
  <c r="DA117" i="4"/>
  <c r="DB117" i="4"/>
  <c r="DC117" i="4"/>
  <c r="DD117" i="4"/>
  <c r="DA118" i="4"/>
  <c r="DB118" i="4"/>
  <c r="DC118" i="4"/>
  <c r="DD118" i="4"/>
  <c r="DA119" i="4"/>
  <c r="DB119" i="4"/>
  <c r="DC119" i="4"/>
  <c r="DD119" i="4"/>
  <c r="DA120" i="4"/>
  <c r="DB120" i="4"/>
  <c r="DC120" i="4"/>
  <c r="DD120" i="4"/>
  <c r="DA121" i="4"/>
  <c r="DB121" i="4"/>
  <c r="DC121" i="4"/>
  <c r="DD121" i="4"/>
  <c r="DA122" i="4"/>
  <c r="DB122" i="4"/>
  <c r="DC122" i="4"/>
  <c r="DD122" i="4"/>
  <c r="DA123" i="4"/>
  <c r="DB123" i="4"/>
  <c r="DC123" i="4"/>
  <c r="DD123" i="4"/>
  <c r="DA124" i="4"/>
  <c r="DB124" i="4"/>
  <c r="DC124" i="4"/>
  <c r="DD124" i="4"/>
  <c r="DA125" i="4"/>
  <c r="DB125" i="4"/>
  <c r="DC125" i="4"/>
  <c r="DD125" i="4"/>
  <c r="DA126" i="4"/>
  <c r="DB126" i="4"/>
  <c r="DC126" i="4"/>
  <c r="DD126" i="4"/>
  <c r="DA127" i="4"/>
  <c r="DB127" i="4"/>
  <c r="DC127" i="4"/>
  <c r="DD127" i="4"/>
  <c r="DA128" i="4"/>
  <c r="DB128" i="4"/>
  <c r="DC128" i="4"/>
  <c r="DD128" i="4"/>
  <c r="DA129" i="4"/>
  <c r="DB129" i="4"/>
  <c r="DC129" i="4"/>
  <c r="DD129" i="4"/>
  <c r="DA130" i="4"/>
  <c r="DB130" i="4"/>
  <c r="DC130" i="4"/>
  <c r="DD130" i="4"/>
  <c r="DA131" i="4"/>
  <c r="DB131" i="4"/>
  <c r="DC131" i="4"/>
  <c r="DD131" i="4"/>
  <c r="DA132" i="4"/>
  <c r="DB132" i="4"/>
  <c r="DC132" i="4"/>
  <c r="DD132" i="4"/>
  <c r="DA133" i="4"/>
  <c r="DB133" i="4"/>
  <c r="DC133" i="4"/>
  <c r="DD133" i="4"/>
  <c r="DA134" i="4"/>
  <c r="DB134" i="4"/>
  <c r="DC134" i="4"/>
  <c r="DD134" i="4"/>
  <c r="DA135" i="4"/>
  <c r="DB135" i="4"/>
  <c r="DC135" i="4"/>
  <c r="DD135" i="4"/>
  <c r="DA136" i="4"/>
  <c r="DB136" i="4"/>
  <c r="DC136" i="4"/>
  <c r="DD136" i="4"/>
  <c r="DA137" i="4"/>
  <c r="DB137" i="4"/>
  <c r="DC137" i="4"/>
  <c r="DD137" i="4"/>
  <c r="DA138" i="4"/>
  <c r="DB138" i="4"/>
  <c r="DC138" i="4"/>
  <c r="DD138" i="4"/>
  <c r="DA139" i="4"/>
  <c r="DB139" i="4"/>
  <c r="DC139" i="4"/>
  <c r="DD139" i="4"/>
  <c r="DA140" i="4"/>
  <c r="DB140" i="4"/>
  <c r="DC140" i="4"/>
  <c r="DD140" i="4"/>
  <c r="DA141" i="4"/>
  <c r="DB141" i="4"/>
  <c r="DC141" i="4"/>
  <c r="DD141" i="4"/>
  <c r="DA142" i="4"/>
  <c r="DB142" i="4"/>
  <c r="DC142" i="4"/>
  <c r="DD142" i="4"/>
  <c r="DA143" i="4"/>
  <c r="DB143" i="4"/>
  <c r="DC143" i="4"/>
  <c r="DD143" i="4"/>
  <c r="DA144" i="4"/>
  <c r="DB144" i="4"/>
  <c r="DC144" i="4"/>
  <c r="DD144" i="4"/>
  <c r="DA145" i="4"/>
  <c r="DB145" i="4"/>
  <c r="DC145" i="4"/>
  <c r="DD145" i="4"/>
  <c r="DA146" i="4"/>
  <c r="DB146" i="4"/>
  <c r="DC146" i="4"/>
  <c r="DD146" i="4"/>
  <c r="DA147" i="4"/>
  <c r="DB147" i="4"/>
  <c r="DC147" i="4"/>
  <c r="DD147" i="4"/>
  <c r="DA148" i="4"/>
  <c r="DB148" i="4"/>
  <c r="DC148" i="4"/>
  <c r="DD148" i="4"/>
  <c r="DA149" i="4"/>
  <c r="DB149" i="4"/>
  <c r="DC149" i="4"/>
  <c r="DD149" i="4"/>
  <c r="DA150" i="4"/>
  <c r="DB150" i="4"/>
  <c r="DC150" i="4"/>
  <c r="DD150" i="4"/>
  <c r="DA151" i="4"/>
  <c r="DB151" i="4"/>
  <c r="DC151" i="4"/>
  <c r="DD151" i="4"/>
  <c r="DA152" i="4"/>
  <c r="DB152" i="4"/>
  <c r="DC152" i="4"/>
  <c r="DD152" i="4"/>
  <c r="DA153" i="4"/>
  <c r="DB153" i="4"/>
  <c r="DC153" i="4"/>
  <c r="DD153" i="4"/>
  <c r="DA154" i="4"/>
  <c r="DB154" i="4"/>
  <c r="DC154" i="4"/>
  <c r="DD154" i="4"/>
  <c r="DA155" i="4"/>
  <c r="DB155" i="4"/>
  <c r="DC155" i="4"/>
  <c r="DD155" i="4"/>
  <c r="DA156" i="4"/>
  <c r="DB156" i="4"/>
  <c r="DC156" i="4"/>
  <c r="DD156" i="4"/>
  <c r="DA157" i="4"/>
  <c r="DB157" i="4"/>
  <c r="DC157" i="4"/>
  <c r="DD157" i="4"/>
  <c r="DA158" i="4"/>
  <c r="DB158" i="4"/>
  <c r="DC158" i="4"/>
  <c r="DD158" i="4"/>
  <c r="DA159" i="4"/>
  <c r="DB159" i="4"/>
  <c r="DC159" i="4"/>
  <c r="DD159" i="4"/>
  <c r="DA160" i="4"/>
  <c r="DB160" i="4"/>
  <c r="DC160" i="4"/>
  <c r="DD160" i="4"/>
  <c r="DA161" i="4"/>
  <c r="DB161" i="4"/>
  <c r="DC161" i="4"/>
  <c r="DD161" i="4"/>
  <c r="DA162" i="4"/>
  <c r="DB162" i="4"/>
  <c r="DC162" i="4"/>
  <c r="DD162" i="4"/>
  <c r="DA163" i="4"/>
  <c r="DB163" i="4"/>
  <c r="DC163" i="4"/>
  <c r="DD163" i="4"/>
  <c r="DA164" i="4"/>
  <c r="DB164" i="4"/>
  <c r="DC164" i="4"/>
  <c r="DD164" i="4"/>
  <c r="DA165" i="4"/>
  <c r="DB165" i="4"/>
  <c r="DC165" i="4"/>
  <c r="DD165" i="4"/>
  <c r="DA166" i="4"/>
  <c r="DB166" i="4"/>
  <c r="DC166" i="4"/>
  <c r="DD166" i="4"/>
  <c r="DB13" i="4"/>
  <c r="DC13" i="4"/>
  <c r="DD13" i="4"/>
  <c r="DA13" i="4"/>
  <c r="C50" i="9"/>
  <c r="D50" i="9"/>
  <c r="F50" i="9"/>
  <c r="G50" i="9"/>
  <c r="L50" i="9"/>
  <c r="O50" i="9"/>
  <c r="C23" i="9"/>
  <c r="D23" i="9"/>
  <c r="F23" i="9"/>
  <c r="G23" i="9"/>
  <c r="L23" i="9"/>
  <c r="O23" i="9"/>
  <c r="C24" i="9"/>
  <c r="D24" i="9"/>
  <c r="F24" i="9"/>
  <c r="G24" i="9"/>
  <c r="L24" i="9"/>
  <c r="O24" i="9"/>
  <c r="C25" i="9"/>
  <c r="D25" i="9"/>
  <c r="F25" i="9"/>
  <c r="G25" i="9"/>
  <c r="L25" i="9"/>
  <c r="O25" i="9"/>
  <c r="C26" i="9"/>
  <c r="D26" i="9"/>
  <c r="F26" i="9"/>
  <c r="G26" i="9"/>
  <c r="L26" i="9"/>
  <c r="O26" i="9"/>
  <c r="C27" i="9"/>
  <c r="D27" i="9"/>
  <c r="F27" i="9"/>
  <c r="G27" i="9"/>
  <c r="L27" i="9"/>
  <c r="O27" i="9"/>
  <c r="C28" i="9"/>
  <c r="D28" i="9"/>
  <c r="F28" i="9"/>
  <c r="G28" i="9"/>
  <c r="L28" i="9"/>
  <c r="O28" i="9"/>
  <c r="C29" i="9"/>
  <c r="D29" i="9"/>
  <c r="F29" i="9"/>
  <c r="G29" i="9"/>
  <c r="L29" i="9"/>
  <c r="O29" i="9"/>
  <c r="C30" i="9"/>
  <c r="D30" i="9"/>
  <c r="F30" i="9"/>
  <c r="G30" i="9"/>
  <c r="L30" i="9"/>
  <c r="O30" i="9"/>
  <c r="C31" i="9"/>
  <c r="D31" i="9"/>
  <c r="F31" i="9"/>
  <c r="G31" i="9"/>
  <c r="L31" i="9"/>
  <c r="O31" i="9"/>
  <c r="C32" i="9"/>
  <c r="D32" i="9"/>
  <c r="F32" i="9"/>
  <c r="G32" i="9"/>
  <c r="L32" i="9"/>
  <c r="O32" i="9"/>
  <c r="C33" i="9"/>
  <c r="D33" i="9"/>
  <c r="F33" i="9"/>
  <c r="G33" i="9"/>
  <c r="L33" i="9"/>
  <c r="O33" i="9"/>
  <c r="C34" i="9"/>
  <c r="D34" i="9"/>
  <c r="F34" i="9"/>
  <c r="G34" i="9"/>
  <c r="L34" i="9"/>
  <c r="O34" i="9"/>
  <c r="C35" i="9"/>
  <c r="D35" i="9"/>
  <c r="F35" i="9"/>
  <c r="G35" i="9"/>
  <c r="L35" i="9"/>
  <c r="O35" i="9"/>
  <c r="C36" i="9"/>
  <c r="D36" i="9"/>
  <c r="F36" i="9"/>
  <c r="G36" i="9"/>
  <c r="L36" i="9"/>
  <c r="O36" i="9"/>
  <c r="C37" i="9"/>
  <c r="D37" i="9"/>
  <c r="F37" i="9"/>
  <c r="G37" i="9"/>
  <c r="L37" i="9"/>
  <c r="O37" i="9"/>
  <c r="C38" i="9"/>
  <c r="D38" i="9"/>
  <c r="F38" i="9"/>
  <c r="G38" i="9"/>
  <c r="L38" i="9"/>
  <c r="O38" i="9"/>
  <c r="C39" i="9"/>
  <c r="D39" i="9"/>
  <c r="F39" i="9"/>
  <c r="G39" i="9"/>
  <c r="L39" i="9"/>
  <c r="O39" i="9"/>
  <c r="C40" i="9"/>
  <c r="D40" i="9"/>
  <c r="F40" i="9"/>
  <c r="G40" i="9"/>
  <c r="L40" i="9"/>
  <c r="O40" i="9"/>
  <c r="C41" i="9"/>
  <c r="D41" i="9"/>
  <c r="F41" i="9"/>
  <c r="G41" i="9"/>
  <c r="L41" i="9"/>
  <c r="O41" i="9"/>
  <c r="C42" i="9"/>
  <c r="D42" i="9"/>
  <c r="F42" i="9"/>
  <c r="G42" i="9"/>
  <c r="L42" i="9"/>
  <c r="O42" i="9"/>
  <c r="C43" i="9"/>
  <c r="D43" i="9"/>
  <c r="F43" i="9"/>
  <c r="G43" i="9"/>
  <c r="L43" i="9"/>
  <c r="O43" i="9"/>
  <c r="C44" i="9"/>
  <c r="D44" i="9"/>
  <c r="F44" i="9"/>
  <c r="G44" i="9"/>
  <c r="L44" i="9"/>
  <c r="O44" i="9"/>
  <c r="C45" i="9"/>
  <c r="D45" i="9"/>
  <c r="F45" i="9"/>
  <c r="G45" i="9"/>
  <c r="L45" i="9"/>
  <c r="O45" i="9"/>
  <c r="C46" i="9"/>
  <c r="D46" i="9"/>
  <c r="F46" i="9"/>
  <c r="G46" i="9"/>
  <c r="L46" i="9"/>
  <c r="O46" i="9"/>
  <c r="C47" i="9"/>
  <c r="D47" i="9"/>
  <c r="F47" i="9"/>
  <c r="G47" i="9"/>
  <c r="L47" i="9"/>
  <c r="O47" i="9"/>
  <c r="C48" i="9"/>
  <c r="D48" i="9"/>
  <c r="F48" i="9"/>
  <c r="G48" i="9"/>
  <c r="L48" i="9"/>
  <c r="O48" i="9"/>
  <c r="C49" i="9"/>
  <c r="D49" i="9"/>
  <c r="F49" i="9"/>
  <c r="G49" i="9"/>
  <c r="L49" i="9"/>
  <c r="O49" i="9"/>
  <c r="L9" i="9"/>
  <c r="L10" i="9"/>
  <c r="L11" i="9"/>
  <c r="L12" i="9"/>
  <c r="L13" i="9"/>
  <c r="L14" i="9"/>
  <c r="L15" i="9"/>
  <c r="L16" i="9"/>
  <c r="L17" i="9"/>
  <c r="L18" i="9"/>
  <c r="L19" i="9"/>
  <c r="L20" i="9"/>
  <c r="L21" i="9"/>
  <c r="L22" i="9"/>
  <c r="L8" i="9"/>
  <c r="Z11" i="8" l="1"/>
  <c r="Z12" i="8"/>
  <c r="Z13" i="8"/>
  <c r="Z14" i="8"/>
  <c r="Z15" i="8"/>
  <c r="Z16" i="8"/>
  <c r="Z17" i="8"/>
  <c r="Z18" i="8"/>
  <c r="Z19" i="8"/>
  <c r="Z20" i="8"/>
  <c r="Z21" i="8"/>
  <c r="Z22" i="8"/>
  <c r="Z23" i="8"/>
  <c r="Z24" i="8"/>
  <c r="Z25" i="8"/>
  <c r="Z27" i="8"/>
  <c r="Z28" i="8"/>
  <c r="Z29" i="8"/>
  <c r="Z30" i="8"/>
  <c r="Z31" i="8"/>
  <c r="Z32" i="8"/>
  <c r="Z33" i="8"/>
  <c r="Z34" i="8"/>
  <c r="Z35" i="8"/>
  <c r="Z36" i="8"/>
  <c r="Z37" i="8"/>
  <c r="Z38" i="8"/>
  <c r="Z39" i="8"/>
  <c r="Z40" i="8"/>
  <c r="Z41" i="8"/>
  <c r="Z42" i="8"/>
  <c r="Z43" i="8"/>
  <c r="Z44" i="8"/>
  <c r="Z45" i="8"/>
  <c r="Z46" i="8"/>
  <c r="Z47" i="8"/>
  <c r="Z48" i="8"/>
  <c r="Z49" i="8"/>
  <c r="Z50" i="8"/>
  <c r="Z51" i="8"/>
  <c r="Z52" i="8"/>
  <c r="Z53" i="8"/>
  <c r="Z54" i="8"/>
  <c r="Z55" i="8"/>
  <c r="Z56" i="8"/>
  <c r="Z57" i="8"/>
  <c r="Z58" i="8"/>
  <c r="Z59" i="8"/>
  <c r="Z60" i="8"/>
  <c r="Z61" i="8"/>
  <c r="Z62" i="8"/>
  <c r="Z63" i="8"/>
  <c r="Z64" i="8"/>
  <c r="Z65" i="8"/>
  <c r="Z66" i="8"/>
  <c r="Z67" i="8"/>
  <c r="Z68" i="8"/>
  <c r="Z70" i="8"/>
  <c r="Z71" i="8"/>
  <c r="Z72" i="8"/>
  <c r="Z73" i="8"/>
  <c r="Z74" i="8"/>
  <c r="Z75" i="8"/>
  <c r="Z76" i="8"/>
  <c r="Z77" i="8"/>
  <c r="Z78" i="8"/>
  <c r="Z79" i="8"/>
  <c r="Z80" i="8"/>
  <c r="Z81" i="8"/>
  <c r="Z82" i="8"/>
  <c r="Z83" i="8"/>
  <c r="Z84" i="8"/>
  <c r="Z85" i="8"/>
  <c r="Z86" i="8"/>
  <c r="Z87" i="8"/>
  <c r="Z88" i="8"/>
  <c r="Z89" i="8"/>
  <c r="Z90" i="8"/>
  <c r="Z91" i="8"/>
  <c r="Z10" i="8"/>
  <c r="EF12" i="2" l="1"/>
  <c r="EF13" i="2"/>
  <c r="EF16" i="2"/>
  <c r="EF17" i="2"/>
  <c r="EF20" i="2"/>
  <c r="EF21" i="2"/>
  <c r="EF24" i="2"/>
  <c r="EF25" i="2"/>
  <c r="EF28" i="2"/>
  <c r="EF29" i="2"/>
  <c r="EF32" i="2"/>
  <c r="EF33" i="2"/>
  <c r="EF36" i="2"/>
  <c r="EF37" i="2"/>
  <c r="EF40" i="2"/>
  <c r="EF41" i="2"/>
  <c r="EF44" i="2"/>
  <c r="EF45" i="2"/>
  <c r="EF48" i="2"/>
  <c r="EF49" i="2"/>
  <c r="EF52" i="2"/>
  <c r="EF53" i="2"/>
  <c r="EF56" i="2"/>
  <c r="EF57" i="2"/>
  <c r="EF60" i="2"/>
  <c r="EF61" i="2"/>
  <c r="EF64" i="2"/>
  <c r="I145" i="8" s="1"/>
  <c r="EF65" i="2"/>
  <c r="EF68" i="2"/>
  <c r="EF69" i="2"/>
  <c r="EF72" i="2"/>
  <c r="EF73" i="2"/>
  <c r="EF76" i="2"/>
  <c r="EF77" i="2"/>
  <c r="EF80" i="2"/>
  <c r="EF81" i="2"/>
  <c r="EF84" i="2"/>
  <c r="EF85" i="2"/>
  <c r="EF88" i="2"/>
  <c r="EF89" i="2"/>
  <c r="EF92" i="2"/>
  <c r="EF93" i="2"/>
  <c r="EF96" i="2"/>
  <c r="EF97" i="2"/>
  <c r="EF100" i="2"/>
  <c r="EF101" i="2"/>
  <c r="EF104" i="2"/>
  <c r="EF105" i="2"/>
  <c r="EF108" i="2"/>
  <c r="EF109" i="2"/>
  <c r="EF112" i="2"/>
  <c r="EF113" i="2"/>
  <c r="EF116" i="2"/>
  <c r="EF117" i="2"/>
  <c r="EF120" i="2"/>
  <c r="EF121" i="2"/>
  <c r="EF124" i="2"/>
  <c r="EF125" i="2"/>
  <c r="EF128" i="2"/>
  <c r="EF129" i="2"/>
  <c r="EF132" i="2"/>
  <c r="EF133" i="2"/>
  <c r="EF136" i="2"/>
  <c r="EF137" i="2"/>
  <c r="EF140" i="2"/>
  <c r="EF141" i="2"/>
  <c r="EF144" i="2"/>
  <c r="EF145" i="2"/>
  <c r="EF148" i="2"/>
  <c r="EF149" i="2"/>
  <c r="EF152" i="2"/>
  <c r="EF153" i="2"/>
  <c r="EF156" i="2"/>
  <c r="EF157" i="2"/>
  <c r="EF160" i="2"/>
  <c r="EF161" i="2"/>
  <c r="EF164" i="2"/>
  <c r="EF11" i="2"/>
  <c r="EF14" i="2"/>
  <c r="EF15" i="2"/>
  <c r="EF18" i="2"/>
  <c r="EF19" i="2"/>
  <c r="EF22" i="2"/>
  <c r="EF23" i="2"/>
  <c r="EF26" i="2"/>
  <c r="EF27" i="2"/>
  <c r="EF30" i="2"/>
  <c r="EF31" i="2"/>
  <c r="EF34" i="2"/>
  <c r="EF35" i="2"/>
  <c r="EF38" i="2"/>
  <c r="EF39" i="2"/>
  <c r="EF42" i="2"/>
  <c r="EF43" i="2"/>
  <c r="EF46" i="2"/>
  <c r="EF47" i="2"/>
  <c r="EF50" i="2"/>
  <c r="EF51" i="2"/>
  <c r="EF54" i="2"/>
  <c r="EF55" i="2"/>
  <c r="EF58" i="2"/>
  <c r="EF59" i="2"/>
  <c r="EF62" i="2"/>
  <c r="EF63" i="2"/>
  <c r="EF66" i="2"/>
  <c r="EF67" i="2"/>
  <c r="EF70" i="2"/>
  <c r="EF71" i="2"/>
  <c r="EF74" i="2"/>
  <c r="EF75" i="2"/>
  <c r="EF78" i="2"/>
  <c r="EF79" i="2"/>
  <c r="EF82" i="2"/>
  <c r="EF83" i="2"/>
  <c r="EF86" i="2"/>
  <c r="EF87" i="2"/>
  <c r="EF90" i="2"/>
  <c r="EF91" i="2"/>
  <c r="EF94" i="2"/>
  <c r="EF95" i="2"/>
  <c r="EF98" i="2"/>
  <c r="EF99" i="2"/>
  <c r="EF102" i="2"/>
  <c r="EF103" i="2"/>
  <c r="EF106" i="2"/>
  <c r="EF107" i="2"/>
  <c r="EF110" i="2"/>
  <c r="EF111" i="2"/>
  <c r="EF114" i="2"/>
  <c r="EF115" i="2"/>
  <c r="EF118" i="2"/>
  <c r="EF119" i="2"/>
  <c r="EF122" i="2"/>
  <c r="EF123" i="2"/>
  <c r="EF126" i="2"/>
  <c r="EF127" i="2"/>
  <c r="EF130" i="2"/>
  <c r="EF131" i="2"/>
  <c r="EF134" i="2"/>
  <c r="EF135" i="2"/>
  <c r="EF138" i="2"/>
  <c r="EF139" i="2"/>
  <c r="EF142" i="2"/>
  <c r="EF143" i="2"/>
  <c r="EF146" i="2"/>
  <c r="EF147" i="2"/>
  <c r="EF150" i="2"/>
  <c r="EF151" i="2"/>
  <c r="EF154" i="2"/>
  <c r="EF155" i="2"/>
  <c r="EF158" i="2"/>
  <c r="EF159" i="2"/>
  <c r="EF162" i="2"/>
  <c r="EF163" i="2"/>
  <c r="C9" i="9" l="1"/>
  <c r="D9" i="9"/>
  <c r="F9" i="9"/>
  <c r="G9" i="9"/>
  <c r="C10" i="9"/>
  <c r="D10" i="9"/>
  <c r="F10" i="9"/>
  <c r="G10" i="9"/>
  <c r="C11" i="9"/>
  <c r="D11" i="9"/>
  <c r="F11" i="9"/>
  <c r="G11" i="9"/>
  <c r="C12" i="9"/>
  <c r="D12" i="9"/>
  <c r="F12" i="9"/>
  <c r="G12" i="9"/>
  <c r="C13" i="9"/>
  <c r="D13" i="9"/>
  <c r="F13" i="9"/>
  <c r="G13" i="9"/>
  <c r="C14" i="9"/>
  <c r="D14" i="9"/>
  <c r="F14" i="9"/>
  <c r="G14" i="9"/>
  <c r="C15" i="9"/>
  <c r="D15" i="9"/>
  <c r="F15" i="9"/>
  <c r="G15" i="9"/>
  <c r="C16" i="9"/>
  <c r="D16" i="9"/>
  <c r="F16" i="9"/>
  <c r="G16" i="9"/>
  <c r="C17" i="9"/>
  <c r="D17" i="9"/>
  <c r="F17" i="9"/>
  <c r="G17" i="9"/>
  <c r="C18" i="9"/>
  <c r="D18" i="9"/>
  <c r="F18" i="9"/>
  <c r="G18" i="9"/>
  <c r="C19" i="9"/>
  <c r="D19" i="9"/>
  <c r="F19" i="9"/>
  <c r="G19" i="9"/>
  <c r="C20" i="9"/>
  <c r="D20" i="9"/>
  <c r="F20" i="9"/>
  <c r="G20" i="9"/>
  <c r="C21" i="9"/>
  <c r="D21" i="9"/>
  <c r="F21" i="9"/>
  <c r="G21" i="9"/>
  <c r="C22" i="9"/>
  <c r="D22" i="9"/>
  <c r="F22" i="9"/>
  <c r="G22" i="9"/>
  <c r="G8" i="9"/>
  <c r="F8" i="9"/>
  <c r="D8" i="9"/>
  <c r="C8" i="9"/>
  <c r="EU12" i="2" l="1"/>
  <c r="K147" i="8" s="1"/>
  <c r="EU13" i="2"/>
  <c r="EU14" i="2"/>
  <c r="EU15" i="2"/>
  <c r="EU16" i="2"/>
  <c r="K165" i="8" s="1"/>
  <c r="EU17" i="2"/>
  <c r="EU18" i="2"/>
  <c r="EU19" i="2"/>
  <c r="K106" i="8" s="1"/>
  <c r="EU20" i="2"/>
  <c r="EU21" i="2"/>
  <c r="EU22" i="2"/>
  <c r="K107" i="8" s="1"/>
  <c r="EU23" i="2"/>
  <c r="K148" i="8" s="1"/>
  <c r="EU24" i="2"/>
  <c r="K108" i="8" s="1"/>
  <c r="EU25" i="2"/>
  <c r="EU26" i="2"/>
  <c r="K150" i="8" s="1"/>
  <c r="EU27" i="2"/>
  <c r="EU28" i="2"/>
  <c r="EU29" i="2"/>
  <c r="EU30" i="2"/>
  <c r="K149" i="8" s="1"/>
  <c r="EU31" i="2"/>
  <c r="EU32" i="2"/>
  <c r="EU33" i="2"/>
  <c r="K110" i="8" s="1"/>
  <c r="EU34" i="2"/>
  <c r="EU35" i="2"/>
  <c r="K109" i="8" s="1"/>
  <c r="EU36" i="2"/>
  <c r="EU37" i="2"/>
  <c r="EU38" i="2"/>
  <c r="K170" i="8" s="1"/>
  <c r="EU39" i="2"/>
  <c r="EU40" i="2"/>
  <c r="EU41" i="2"/>
  <c r="EU42" i="2"/>
  <c r="K171" i="8" s="1"/>
  <c r="EU43" i="2"/>
  <c r="EU44" i="2"/>
  <c r="EU45" i="2"/>
  <c r="EU46" i="2"/>
  <c r="EU47" i="2"/>
  <c r="EU48" i="2"/>
  <c r="EU49" i="2"/>
  <c r="K111" i="8" s="1"/>
  <c r="EU50" i="2"/>
  <c r="EU51" i="2"/>
  <c r="EU52" i="2"/>
  <c r="K112" i="8" s="1"/>
  <c r="EU53" i="2"/>
  <c r="K125" i="8" s="1"/>
  <c r="EU54" i="2"/>
  <c r="EU55" i="2"/>
  <c r="K151" i="8" s="1"/>
  <c r="EU56" i="2"/>
  <c r="EU57" i="2"/>
  <c r="EU58" i="2"/>
  <c r="EU59" i="2"/>
  <c r="EU60" i="2"/>
  <c r="EU61" i="2"/>
  <c r="EU62" i="2"/>
  <c r="EU63" i="2"/>
  <c r="EU64" i="2"/>
  <c r="EU65" i="2"/>
  <c r="K154" i="8" s="1"/>
  <c r="EU66" i="2"/>
  <c r="EU67" i="2"/>
  <c r="EU68" i="2"/>
  <c r="K152" i="8" s="1"/>
  <c r="EU69" i="2"/>
  <c r="EU70" i="2"/>
  <c r="K153" i="8" s="1"/>
  <c r="EU71" i="2"/>
  <c r="EU72" i="2"/>
  <c r="K123" i="8" s="1"/>
  <c r="EU73" i="2"/>
  <c r="EU74" i="2"/>
  <c r="K113" i="8" s="1"/>
  <c r="EU75" i="2"/>
  <c r="K155" i="8" s="1"/>
  <c r="EU76" i="2"/>
  <c r="K114" i="8" s="1"/>
  <c r="EU77" i="2"/>
  <c r="EU78" i="2"/>
  <c r="K156" i="8" s="1"/>
  <c r="EU79" i="2"/>
  <c r="EU80" i="2"/>
  <c r="EU81" i="2"/>
  <c r="EU82" i="2"/>
  <c r="EU83" i="2"/>
  <c r="EU84" i="2"/>
  <c r="EU85" i="2"/>
  <c r="EU86" i="2"/>
  <c r="K120" i="8" s="1"/>
  <c r="EU87" i="2"/>
  <c r="EU88" i="2"/>
  <c r="EU89" i="2"/>
  <c r="EU90" i="2"/>
  <c r="EU91" i="2"/>
  <c r="EU92" i="2"/>
  <c r="EU93" i="2"/>
  <c r="EU94" i="2"/>
  <c r="EU95" i="2"/>
  <c r="K166" i="8" s="1"/>
  <c r="EU96" i="2"/>
  <c r="EU97" i="2"/>
  <c r="EU98" i="2"/>
  <c r="EU99" i="2"/>
  <c r="EU100" i="2"/>
  <c r="K124" i="8" s="1"/>
  <c r="EU101" i="2"/>
  <c r="K116" i="8" s="1"/>
  <c r="EU102" i="2"/>
  <c r="EU103" i="2"/>
  <c r="EU104" i="2"/>
  <c r="EU105" i="2"/>
  <c r="EU106" i="2"/>
  <c r="EU107" i="2"/>
  <c r="EU108" i="2"/>
  <c r="EU109" i="2"/>
  <c r="EU110" i="2"/>
  <c r="EU111" i="2"/>
  <c r="EU112" i="2"/>
  <c r="EU113" i="2"/>
  <c r="EU114" i="2"/>
  <c r="EU115" i="2"/>
  <c r="K157" i="8" s="1"/>
  <c r="EU116" i="2"/>
  <c r="EU117" i="2"/>
  <c r="EU118" i="2"/>
  <c r="EU119" i="2"/>
  <c r="K158" i="8" s="1"/>
  <c r="EU120" i="2"/>
  <c r="EU121" i="2"/>
  <c r="EU122" i="2"/>
  <c r="EU123" i="2"/>
  <c r="EU124" i="2"/>
  <c r="K122" i="8" s="1"/>
  <c r="EU125" i="2"/>
  <c r="K159" i="8" s="1"/>
  <c r="EU126" i="2"/>
  <c r="EU127" i="2"/>
  <c r="EU128" i="2"/>
  <c r="EU129" i="2"/>
  <c r="K160" i="8" s="1"/>
  <c r="EU130" i="2"/>
  <c r="EU131" i="2"/>
  <c r="EU132" i="2"/>
  <c r="EU133" i="2"/>
  <c r="EU134" i="2"/>
  <c r="EU135" i="2"/>
  <c r="EU136" i="2"/>
  <c r="EU137" i="2"/>
  <c r="K117" i="8" s="1"/>
  <c r="EU138" i="2"/>
  <c r="K161" i="8" s="1"/>
  <c r="EU139" i="2"/>
  <c r="EU140" i="2"/>
  <c r="EU141" i="2"/>
  <c r="EU142" i="2"/>
  <c r="EU143" i="2"/>
  <c r="EU144" i="2"/>
  <c r="EU145" i="2"/>
  <c r="K118" i="8" s="1"/>
  <c r="EU146" i="2"/>
  <c r="EU147" i="2"/>
  <c r="EU148" i="2"/>
  <c r="EU149" i="2"/>
  <c r="EU150" i="2"/>
  <c r="EU151" i="2"/>
  <c r="EU152" i="2"/>
  <c r="EU153" i="2"/>
  <c r="EU154" i="2"/>
  <c r="EU155" i="2"/>
  <c r="EU156" i="2"/>
  <c r="EU157" i="2"/>
  <c r="EU158" i="2"/>
  <c r="EU159" i="2"/>
  <c r="K162" i="8" s="1"/>
  <c r="EU160" i="2"/>
  <c r="EU161" i="2"/>
  <c r="K167" i="8" s="1"/>
  <c r="EU162" i="2"/>
  <c r="K163" i="8" s="1"/>
  <c r="EU163" i="2"/>
  <c r="EU164" i="2"/>
  <c r="K119" i="8" s="1"/>
  <c r="EP12" i="2"/>
  <c r="J147" i="8" s="1"/>
  <c r="EP13" i="2"/>
  <c r="EP14" i="2"/>
  <c r="EP15" i="2"/>
  <c r="EP16" i="2"/>
  <c r="J165" i="8" s="1"/>
  <c r="EP17" i="2"/>
  <c r="EP18" i="2"/>
  <c r="EP19" i="2"/>
  <c r="J106" i="8" s="1"/>
  <c r="EP20" i="2"/>
  <c r="EP21" i="2"/>
  <c r="EP22" i="2"/>
  <c r="J107" i="8" s="1"/>
  <c r="EP23" i="2"/>
  <c r="J148" i="8" s="1"/>
  <c r="EP24" i="2"/>
  <c r="J108" i="8" s="1"/>
  <c r="EP25" i="2"/>
  <c r="EP26" i="2"/>
  <c r="J150" i="8" s="1"/>
  <c r="EP27" i="2"/>
  <c r="EP28" i="2"/>
  <c r="EP29" i="2"/>
  <c r="EP30" i="2"/>
  <c r="J149" i="8" s="1"/>
  <c r="EP31" i="2"/>
  <c r="EP32" i="2"/>
  <c r="EP33" i="2"/>
  <c r="J110" i="8" s="1"/>
  <c r="EP34" i="2"/>
  <c r="EP35" i="2"/>
  <c r="J109" i="8" s="1"/>
  <c r="EP36" i="2"/>
  <c r="EP37" i="2"/>
  <c r="EP38" i="2"/>
  <c r="J170" i="8" s="1"/>
  <c r="EP39" i="2"/>
  <c r="EP40" i="2"/>
  <c r="EP41" i="2"/>
  <c r="EP42" i="2"/>
  <c r="J171" i="8" s="1"/>
  <c r="EP43" i="2"/>
  <c r="EP44" i="2"/>
  <c r="EP45" i="2"/>
  <c r="EP46" i="2"/>
  <c r="EP47" i="2"/>
  <c r="EP48" i="2"/>
  <c r="EP49" i="2"/>
  <c r="J111" i="8" s="1"/>
  <c r="EP50" i="2"/>
  <c r="EP51" i="2"/>
  <c r="EP52" i="2"/>
  <c r="J112" i="8" s="1"/>
  <c r="EP53" i="2"/>
  <c r="J125" i="8" s="1"/>
  <c r="EP54" i="2"/>
  <c r="EP55" i="2"/>
  <c r="J151" i="8" s="1"/>
  <c r="EP56" i="2"/>
  <c r="EP57" i="2"/>
  <c r="EP58" i="2"/>
  <c r="EP59" i="2"/>
  <c r="EP60" i="2"/>
  <c r="EP61" i="2"/>
  <c r="EP62" i="2"/>
  <c r="EP63" i="2"/>
  <c r="EP64" i="2"/>
  <c r="EP65" i="2"/>
  <c r="J154" i="8" s="1"/>
  <c r="EP66" i="2"/>
  <c r="EP67" i="2"/>
  <c r="EP68" i="2"/>
  <c r="J152" i="8" s="1"/>
  <c r="EP69" i="2"/>
  <c r="EP70" i="2"/>
  <c r="J153" i="8" s="1"/>
  <c r="EP71" i="2"/>
  <c r="EP72" i="2"/>
  <c r="J123" i="8" s="1"/>
  <c r="EP73" i="2"/>
  <c r="EP74" i="2"/>
  <c r="J113" i="8" s="1"/>
  <c r="EP75" i="2"/>
  <c r="J155" i="8" s="1"/>
  <c r="EP76" i="2"/>
  <c r="J114" i="8" s="1"/>
  <c r="EP77" i="2"/>
  <c r="EP78" i="2"/>
  <c r="J156" i="8" s="1"/>
  <c r="EP79" i="2"/>
  <c r="EP80" i="2"/>
  <c r="EP81" i="2"/>
  <c r="EP82" i="2"/>
  <c r="EP83" i="2"/>
  <c r="EP84" i="2"/>
  <c r="EP85" i="2"/>
  <c r="EP86" i="2"/>
  <c r="J120" i="8" s="1"/>
  <c r="EP87" i="2"/>
  <c r="EP88" i="2"/>
  <c r="EP89" i="2"/>
  <c r="EP90" i="2"/>
  <c r="EP91" i="2"/>
  <c r="EP92" i="2"/>
  <c r="EP93" i="2"/>
  <c r="EP94" i="2"/>
  <c r="EP95" i="2"/>
  <c r="J166" i="8" s="1"/>
  <c r="EP96" i="2"/>
  <c r="EP97" i="2"/>
  <c r="EP98" i="2"/>
  <c r="EP99" i="2"/>
  <c r="EP100" i="2"/>
  <c r="J124" i="8" s="1"/>
  <c r="EP101" i="2"/>
  <c r="J116" i="8" s="1"/>
  <c r="EP102" i="2"/>
  <c r="EP103" i="2"/>
  <c r="EP104" i="2"/>
  <c r="EP105" i="2"/>
  <c r="EP106" i="2"/>
  <c r="EP107" i="2"/>
  <c r="EP108" i="2"/>
  <c r="EP109" i="2"/>
  <c r="EP110" i="2"/>
  <c r="EP111" i="2"/>
  <c r="EP112" i="2"/>
  <c r="EP113" i="2"/>
  <c r="EP114" i="2"/>
  <c r="EP115" i="2"/>
  <c r="J157" i="8" s="1"/>
  <c r="EP116" i="2"/>
  <c r="EP117" i="2"/>
  <c r="EP118" i="2"/>
  <c r="EP119" i="2"/>
  <c r="J158" i="8" s="1"/>
  <c r="EP120" i="2"/>
  <c r="EP121" i="2"/>
  <c r="EP122" i="2"/>
  <c r="EP123" i="2"/>
  <c r="EP124" i="2"/>
  <c r="J122" i="8" s="1"/>
  <c r="EP125" i="2"/>
  <c r="J159" i="8" s="1"/>
  <c r="EP126" i="2"/>
  <c r="EP127" i="2"/>
  <c r="EP128" i="2"/>
  <c r="EP129" i="2"/>
  <c r="J160" i="8" s="1"/>
  <c r="EP130" i="2"/>
  <c r="EP131" i="2"/>
  <c r="EP132" i="2"/>
  <c r="EP133" i="2"/>
  <c r="EP134" i="2"/>
  <c r="EP135" i="2"/>
  <c r="EP136" i="2"/>
  <c r="EP137" i="2"/>
  <c r="J117" i="8" s="1"/>
  <c r="EP138" i="2"/>
  <c r="J161" i="8" s="1"/>
  <c r="EP139" i="2"/>
  <c r="EP140" i="2"/>
  <c r="EP141" i="2"/>
  <c r="EP142" i="2"/>
  <c r="EP143" i="2"/>
  <c r="EP144" i="2"/>
  <c r="EP145" i="2"/>
  <c r="J118" i="8" s="1"/>
  <c r="EP146" i="2"/>
  <c r="EP147" i="2"/>
  <c r="EP148" i="2"/>
  <c r="EP149" i="2"/>
  <c r="EP150" i="2"/>
  <c r="EP151" i="2"/>
  <c r="EP152" i="2"/>
  <c r="EP153" i="2"/>
  <c r="EP154" i="2"/>
  <c r="EP155" i="2"/>
  <c r="EP156" i="2"/>
  <c r="EP157" i="2"/>
  <c r="EP158" i="2"/>
  <c r="EP159" i="2"/>
  <c r="J162" i="8" s="1"/>
  <c r="EP160" i="2"/>
  <c r="EP161" i="2"/>
  <c r="J167" i="8" s="1"/>
  <c r="EP162" i="2"/>
  <c r="J163" i="8" s="1"/>
  <c r="EP163" i="2"/>
  <c r="EP164" i="2"/>
  <c r="J119" i="8" s="1"/>
  <c r="EK12" i="2"/>
  <c r="I147" i="8" s="1"/>
  <c r="EK13" i="2"/>
  <c r="EK14" i="2"/>
  <c r="EK15" i="2"/>
  <c r="EK16" i="2"/>
  <c r="I165" i="8" s="1"/>
  <c r="EK17" i="2"/>
  <c r="EK18" i="2"/>
  <c r="EK19" i="2"/>
  <c r="I106" i="8" s="1"/>
  <c r="EK20" i="2"/>
  <c r="EK21" i="2"/>
  <c r="EK22" i="2"/>
  <c r="I107" i="8" s="1"/>
  <c r="EK23" i="2"/>
  <c r="I148" i="8" s="1"/>
  <c r="EK24" i="2"/>
  <c r="I108" i="8" s="1"/>
  <c r="EK25" i="2"/>
  <c r="EK26" i="2"/>
  <c r="I150" i="8" s="1"/>
  <c r="EK27" i="2"/>
  <c r="EK28" i="2"/>
  <c r="EK29" i="2"/>
  <c r="EK30" i="2"/>
  <c r="I149" i="8" s="1"/>
  <c r="EK31" i="2"/>
  <c r="EK32" i="2"/>
  <c r="EK33" i="2"/>
  <c r="I110" i="8" s="1"/>
  <c r="EK34" i="2"/>
  <c r="EK35" i="2"/>
  <c r="I109" i="8" s="1"/>
  <c r="EK36" i="2"/>
  <c r="EK37" i="2"/>
  <c r="EK38" i="2"/>
  <c r="I170" i="8" s="1"/>
  <c r="EK39" i="2"/>
  <c r="EK40" i="2"/>
  <c r="EK41" i="2"/>
  <c r="EK42" i="2"/>
  <c r="I171" i="8" s="1"/>
  <c r="EK43" i="2"/>
  <c r="EK44" i="2"/>
  <c r="EK45" i="2"/>
  <c r="EK46" i="2"/>
  <c r="EK47" i="2"/>
  <c r="EK48" i="2"/>
  <c r="EK49" i="2"/>
  <c r="I111" i="8" s="1"/>
  <c r="EK50" i="2"/>
  <c r="EK51" i="2"/>
  <c r="EK52" i="2"/>
  <c r="I112" i="8" s="1"/>
  <c r="EK53" i="2"/>
  <c r="I125" i="8" s="1"/>
  <c r="EK54" i="2"/>
  <c r="EK55" i="2"/>
  <c r="I151" i="8" s="1"/>
  <c r="EK56" i="2"/>
  <c r="EK57" i="2"/>
  <c r="EK58" i="2"/>
  <c r="EK59" i="2"/>
  <c r="EK60" i="2"/>
  <c r="EK61" i="2"/>
  <c r="EK62" i="2"/>
  <c r="EK63" i="2"/>
  <c r="EK64" i="2"/>
  <c r="EK65" i="2"/>
  <c r="I154" i="8" s="1"/>
  <c r="EK66" i="2"/>
  <c r="EK67" i="2"/>
  <c r="EK68" i="2"/>
  <c r="I152" i="8" s="1"/>
  <c r="EK69" i="2"/>
  <c r="EK70" i="2"/>
  <c r="I153" i="8" s="1"/>
  <c r="EK71" i="2"/>
  <c r="EK72" i="2"/>
  <c r="I123" i="8" s="1"/>
  <c r="EK73" i="2"/>
  <c r="EK74" i="2"/>
  <c r="I113" i="8" s="1"/>
  <c r="EK75" i="2"/>
  <c r="I155" i="8" s="1"/>
  <c r="EK76" i="2"/>
  <c r="I114" i="8" s="1"/>
  <c r="EK77" i="2"/>
  <c r="EK78" i="2"/>
  <c r="I156" i="8" s="1"/>
  <c r="EK79" i="2"/>
  <c r="EK80" i="2"/>
  <c r="EK81" i="2"/>
  <c r="EK82" i="2"/>
  <c r="EK83" i="2"/>
  <c r="EK84" i="2"/>
  <c r="EK85" i="2"/>
  <c r="EK86" i="2"/>
  <c r="I120" i="8" s="1"/>
  <c r="EK87" i="2"/>
  <c r="EK88" i="2"/>
  <c r="EK89" i="2"/>
  <c r="EK90" i="2"/>
  <c r="EK91" i="2"/>
  <c r="EK92" i="2"/>
  <c r="EK93" i="2"/>
  <c r="EK94" i="2"/>
  <c r="EK95" i="2"/>
  <c r="I166" i="8" s="1"/>
  <c r="EK96" i="2"/>
  <c r="EK97" i="2"/>
  <c r="EK98" i="2"/>
  <c r="EK99" i="2"/>
  <c r="EK100" i="2"/>
  <c r="I124" i="8" s="1"/>
  <c r="EK101" i="2"/>
  <c r="I116" i="8" s="1"/>
  <c r="EK102" i="2"/>
  <c r="EK103" i="2"/>
  <c r="EK104" i="2"/>
  <c r="EK105" i="2"/>
  <c r="EK106" i="2"/>
  <c r="EK107" i="2"/>
  <c r="EK108" i="2"/>
  <c r="EK109" i="2"/>
  <c r="EK110" i="2"/>
  <c r="EK111" i="2"/>
  <c r="EK112" i="2"/>
  <c r="EK113" i="2"/>
  <c r="EK114" i="2"/>
  <c r="EK115" i="2"/>
  <c r="I157" i="8" s="1"/>
  <c r="EK116" i="2"/>
  <c r="EK117" i="2"/>
  <c r="EK118" i="2"/>
  <c r="EK119" i="2"/>
  <c r="I158" i="8" s="1"/>
  <c r="EK120" i="2"/>
  <c r="EK121" i="2"/>
  <c r="EK122" i="2"/>
  <c r="EK123" i="2"/>
  <c r="EK124" i="2"/>
  <c r="I122" i="8" s="1"/>
  <c r="EK125" i="2"/>
  <c r="I159" i="8" s="1"/>
  <c r="EK126" i="2"/>
  <c r="EK127" i="2"/>
  <c r="EK128" i="2"/>
  <c r="EK129" i="2"/>
  <c r="I160" i="8" s="1"/>
  <c r="EK130" i="2"/>
  <c r="EK131" i="2"/>
  <c r="EK132" i="2"/>
  <c r="EK133" i="2"/>
  <c r="EK134" i="2"/>
  <c r="EK135" i="2"/>
  <c r="EK136" i="2"/>
  <c r="EK137" i="2"/>
  <c r="I117" i="8" s="1"/>
  <c r="EK138" i="2"/>
  <c r="I161" i="8" s="1"/>
  <c r="EK139" i="2"/>
  <c r="EK140" i="2"/>
  <c r="EK141" i="2"/>
  <c r="EK142" i="2"/>
  <c r="EK143" i="2"/>
  <c r="EK144" i="2"/>
  <c r="EK145" i="2"/>
  <c r="I118" i="8" s="1"/>
  <c r="EK146" i="2"/>
  <c r="EK147" i="2"/>
  <c r="EK148" i="2"/>
  <c r="EK149" i="2"/>
  <c r="EK150" i="2"/>
  <c r="EK151" i="2"/>
  <c r="EK152" i="2"/>
  <c r="EK153" i="2"/>
  <c r="EK154" i="2"/>
  <c r="EK155" i="2"/>
  <c r="EK156" i="2"/>
  <c r="EK157" i="2"/>
  <c r="EK158" i="2"/>
  <c r="EK159" i="2"/>
  <c r="I162" i="8" s="1"/>
  <c r="EK160" i="2"/>
  <c r="EK161" i="2"/>
  <c r="I167" i="8" s="1"/>
  <c r="EK162" i="2"/>
  <c r="I163" i="8" s="1"/>
  <c r="EK163" i="2"/>
  <c r="EK164" i="2"/>
  <c r="I119" i="8" s="1"/>
  <c r="EU11" i="2"/>
  <c r="EP11" i="2"/>
  <c r="EK11" i="2"/>
  <c r="K115" i="8" l="1"/>
  <c r="K169" i="8"/>
  <c r="J115" i="8"/>
  <c r="J169" i="8"/>
  <c r="I115" i="8"/>
  <c r="I169" i="8"/>
  <c r="EV158" i="2"/>
  <c r="EV150" i="2"/>
  <c r="L87" i="8" s="1"/>
  <c r="EV142" i="2"/>
  <c r="L62" i="8" s="1"/>
  <c r="EV134" i="2"/>
  <c r="L55" i="8" s="1"/>
  <c r="EV126" i="2"/>
  <c r="EV118" i="2"/>
  <c r="EV110" i="2"/>
  <c r="EV102" i="2"/>
  <c r="L51" i="8" s="1"/>
  <c r="EV94" i="2"/>
  <c r="L49" i="8" s="1"/>
  <c r="EV86" i="2"/>
  <c r="EV78" i="2"/>
  <c r="EV70" i="2"/>
  <c r="L153" i="8" s="1"/>
  <c r="EV62" i="2"/>
  <c r="EV54" i="2"/>
  <c r="L81" i="8" s="1"/>
  <c r="EV46" i="2"/>
  <c r="L35" i="8" s="1"/>
  <c r="EV38" i="2"/>
  <c r="EV30" i="2"/>
  <c r="L149" i="8" s="1"/>
  <c r="EV22" i="2"/>
  <c r="EV18" i="2"/>
  <c r="EV162" i="2"/>
  <c r="L163" i="8" s="1"/>
  <c r="EV154" i="2"/>
  <c r="EV146" i="2"/>
  <c r="L66" i="8" s="1"/>
  <c r="EV138" i="2"/>
  <c r="EV130" i="2"/>
  <c r="L60" i="8" s="1"/>
  <c r="EV122" i="2"/>
  <c r="L57" i="8" s="1"/>
  <c r="EV114" i="2"/>
  <c r="EV106" i="2"/>
  <c r="L52" i="8" s="1"/>
  <c r="EV98" i="2"/>
  <c r="EV90" i="2"/>
  <c r="EV82" i="2"/>
  <c r="L169" i="8" s="1"/>
  <c r="EV74" i="2"/>
  <c r="EV66" i="2"/>
  <c r="L42" i="8" s="1"/>
  <c r="EV58" i="2"/>
  <c r="EV50" i="2"/>
  <c r="EV42" i="2"/>
  <c r="EV34" i="2"/>
  <c r="L77" i="8" s="1"/>
  <c r="EV26" i="2"/>
  <c r="L150" i="8" s="1"/>
  <c r="EV14" i="2"/>
  <c r="L70" i="8" s="1"/>
  <c r="EV164" i="2"/>
  <c r="EV160" i="2"/>
  <c r="EV156" i="2"/>
  <c r="EV152" i="2"/>
  <c r="L90" i="8" s="1"/>
  <c r="EV148" i="2"/>
  <c r="EV144" i="2"/>
  <c r="EV140" i="2"/>
  <c r="L89" i="8" s="1"/>
  <c r="EV136" i="2"/>
  <c r="L61" i="8" s="1"/>
  <c r="EV132" i="2"/>
  <c r="EV128" i="2"/>
  <c r="L58" i="8" s="1"/>
  <c r="EV124" i="2"/>
  <c r="EV120" i="2"/>
  <c r="EV116" i="2"/>
  <c r="EV112" i="2"/>
  <c r="EV108" i="2"/>
  <c r="EV104" i="2"/>
  <c r="EV100" i="2"/>
  <c r="EV96" i="2"/>
  <c r="EV92" i="2"/>
  <c r="L50" i="8" s="1"/>
  <c r="EV88" i="2"/>
  <c r="EV84" i="2"/>
  <c r="EV80" i="2"/>
  <c r="EV76" i="2"/>
  <c r="EV72" i="2"/>
  <c r="EV68" i="2"/>
  <c r="L152" i="8" s="1"/>
  <c r="EV64" i="2"/>
  <c r="EV60" i="2"/>
  <c r="EV56" i="2"/>
  <c r="L38" i="8" s="1"/>
  <c r="EV52" i="2"/>
  <c r="EV48" i="2"/>
  <c r="EV44" i="2"/>
  <c r="L36" i="8" s="1"/>
  <c r="EV40" i="2"/>
  <c r="L31" i="8" s="1"/>
  <c r="EV36" i="2"/>
  <c r="L30" i="8" s="1"/>
  <c r="EV32" i="2"/>
  <c r="EV28" i="2"/>
  <c r="L74" i="8" s="1"/>
  <c r="EV24" i="2"/>
  <c r="EV20" i="2"/>
  <c r="EV16" i="2"/>
  <c r="L165" i="8" s="1"/>
  <c r="EV12" i="2"/>
  <c r="L147" i="8" s="1"/>
  <c r="EV161" i="2"/>
  <c r="L167" i="8" s="1"/>
  <c r="EV157" i="2"/>
  <c r="EV153" i="2"/>
  <c r="EV149" i="2"/>
  <c r="EV145" i="2"/>
  <c r="EV141" i="2"/>
  <c r="EV137" i="2"/>
  <c r="EV133" i="2"/>
  <c r="EV129" i="2"/>
  <c r="EV125" i="2"/>
  <c r="L159" i="8" s="1"/>
  <c r="EV121" i="2"/>
  <c r="EV117" i="2"/>
  <c r="L56" i="8" s="1"/>
  <c r="EV113" i="2"/>
  <c r="EV109" i="2"/>
  <c r="EV105" i="2"/>
  <c r="EV101" i="2"/>
  <c r="EV97" i="2"/>
  <c r="EV93" i="2"/>
  <c r="EV89" i="2"/>
  <c r="EV85" i="2"/>
  <c r="EV81" i="2"/>
  <c r="EV77" i="2"/>
  <c r="EV73" i="2"/>
  <c r="EV69" i="2"/>
  <c r="L40" i="8" s="1"/>
  <c r="EV65" i="2"/>
  <c r="L154" i="8" s="1"/>
  <c r="EV61" i="2"/>
  <c r="EV57" i="2"/>
  <c r="L39" i="8" s="1"/>
  <c r="EV53" i="2"/>
  <c r="EV49" i="2"/>
  <c r="EV45" i="2"/>
  <c r="EV41" i="2"/>
  <c r="L33" i="8" s="1"/>
  <c r="EV37" i="2"/>
  <c r="L78" i="8" s="1"/>
  <c r="EV33" i="2"/>
  <c r="EV29" i="2"/>
  <c r="EV25" i="2"/>
  <c r="EV21" i="2"/>
  <c r="L29" i="8" s="1"/>
  <c r="EV17" i="2"/>
  <c r="EV13" i="2"/>
  <c r="L28" i="8" s="1"/>
  <c r="EV163" i="2"/>
  <c r="L67" i="8" s="1"/>
  <c r="EV159" i="2"/>
  <c r="EV155" i="2"/>
  <c r="EV151" i="2"/>
  <c r="EV147" i="2"/>
  <c r="EV143" i="2"/>
  <c r="EV139" i="2"/>
  <c r="EV135" i="2"/>
  <c r="EV131" i="2"/>
  <c r="EV127" i="2"/>
  <c r="EV123" i="2"/>
  <c r="EV119" i="2"/>
  <c r="L158" i="8" s="1"/>
  <c r="EV115" i="2"/>
  <c r="L157" i="8" s="1"/>
  <c r="EV111" i="2"/>
  <c r="L54" i="8" s="1"/>
  <c r="EV107" i="2"/>
  <c r="L53" i="8" s="1"/>
  <c r="EV103" i="2"/>
  <c r="EV99" i="2"/>
  <c r="EV95" i="2"/>
  <c r="L166" i="8" s="1"/>
  <c r="EV91" i="2"/>
  <c r="EV87" i="2"/>
  <c r="L48" i="8" s="1"/>
  <c r="EV83" i="2"/>
  <c r="L47" i="8" s="1"/>
  <c r="EV79" i="2"/>
  <c r="EV75" i="2"/>
  <c r="L155" i="8" s="1"/>
  <c r="EV71" i="2"/>
  <c r="L41" i="8" s="1"/>
  <c r="EV67" i="2"/>
  <c r="L43" i="8" s="1"/>
  <c r="EV63" i="2"/>
  <c r="EV59" i="2"/>
  <c r="EV55" i="2"/>
  <c r="L151" i="8" s="1"/>
  <c r="EV51" i="2"/>
  <c r="EV47" i="2"/>
  <c r="EV43" i="2"/>
  <c r="EV39" i="2"/>
  <c r="EV35" i="2"/>
  <c r="EV31" i="2"/>
  <c r="EV27" i="2"/>
  <c r="EV23" i="2"/>
  <c r="L148" i="8" s="1"/>
  <c r="EV19" i="2"/>
  <c r="EV15" i="2"/>
  <c r="EV11" i="2"/>
  <c r="L27" i="8" s="1"/>
  <c r="O9" i="9"/>
  <c r="O10" i="9"/>
  <c r="O11" i="9"/>
  <c r="O12" i="9"/>
  <c r="O13" i="9"/>
  <c r="O14" i="9"/>
  <c r="O15" i="9"/>
  <c r="O16" i="9"/>
  <c r="O17" i="9"/>
  <c r="O18" i="9"/>
  <c r="O19" i="9"/>
  <c r="O20" i="9"/>
  <c r="O21" i="9"/>
  <c r="O22" i="9"/>
  <c r="O8" i="9"/>
  <c r="J57" i="9"/>
  <c r="L86" i="8" l="1"/>
  <c r="L124" i="8"/>
  <c r="L34" i="8"/>
  <c r="L171" i="8"/>
  <c r="L64" i="8"/>
  <c r="L161" i="8"/>
  <c r="L83" i="8"/>
  <c r="L156" i="8"/>
  <c r="L32" i="8"/>
  <c r="L170" i="8"/>
  <c r="L59" i="8"/>
  <c r="L160" i="8"/>
  <c r="L82" i="8"/>
  <c r="L123" i="8"/>
  <c r="L84" i="8"/>
  <c r="L120" i="8"/>
  <c r="L91" i="8"/>
  <c r="L162" i="8"/>
  <c r="L37" i="8"/>
  <c r="L125" i="8"/>
  <c r="L88" i="8"/>
  <c r="L122" i="8"/>
  <c r="L79" i="8"/>
  <c r="L111" i="8"/>
  <c r="L72" i="8"/>
  <c r="L107" i="8"/>
  <c r="L85" i="8"/>
  <c r="L116" i="8"/>
  <c r="L45" i="8"/>
  <c r="L114" i="8"/>
  <c r="L73" i="8"/>
  <c r="L108" i="8"/>
  <c r="L46" i="8"/>
  <c r="L115" i="8"/>
  <c r="L71" i="8"/>
  <c r="L106" i="8"/>
  <c r="L75" i="8"/>
  <c r="L109" i="8"/>
  <c r="L63" i="8"/>
  <c r="L117" i="8"/>
  <c r="L76" i="8"/>
  <c r="L110" i="8"/>
  <c r="L65" i="8"/>
  <c r="L118" i="8"/>
  <c r="L80" i="8"/>
  <c r="L112" i="8"/>
  <c r="L68" i="8"/>
  <c r="L119" i="8"/>
  <c r="L44" i="8"/>
  <c r="L113" i="8"/>
  <c r="C28" i="8"/>
  <c r="D28" i="8"/>
  <c r="E28" i="8"/>
  <c r="F28" i="8"/>
  <c r="G28" i="8"/>
  <c r="I28" i="8"/>
  <c r="J28" i="8"/>
  <c r="K28" i="8"/>
  <c r="O28" i="8"/>
  <c r="P28" i="8"/>
  <c r="Q28" i="8"/>
  <c r="R28" i="8"/>
  <c r="S28" i="8"/>
  <c r="C29" i="8"/>
  <c r="D29" i="8"/>
  <c r="E29" i="8"/>
  <c r="F29" i="8"/>
  <c r="G29" i="8"/>
  <c r="I29" i="8"/>
  <c r="J29" i="8"/>
  <c r="K29" i="8"/>
  <c r="O29" i="8"/>
  <c r="P29" i="8"/>
  <c r="Q29" i="8"/>
  <c r="R29" i="8"/>
  <c r="S29" i="8"/>
  <c r="C30" i="8"/>
  <c r="D30" i="8"/>
  <c r="E30" i="8"/>
  <c r="F30" i="8"/>
  <c r="G30" i="8"/>
  <c r="I30" i="8"/>
  <c r="J30" i="8"/>
  <c r="K30" i="8"/>
  <c r="O30" i="8"/>
  <c r="P30" i="8"/>
  <c r="Q30" i="8"/>
  <c r="R30" i="8"/>
  <c r="S30" i="8"/>
  <c r="C31" i="8"/>
  <c r="D31" i="8"/>
  <c r="E31" i="8"/>
  <c r="F31" i="8"/>
  <c r="G31" i="8"/>
  <c r="I31" i="8"/>
  <c r="J31" i="8"/>
  <c r="K31" i="8"/>
  <c r="O31" i="8"/>
  <c r="P31" i="8"/>
  <c r="Q31" i="8"/>
  <c r="R31" i="8"/>
  <c r="S31" i="8"/>
  <c r="C32" i="8"/>
  <c r="D32" i="8"/>
  <c r="E32" i="8"/>
  <c r="F32" i="8"/>
  <c r="G32" i="8"/>
  <c r="I32" i="8"/>
  <c r="J32" i="8"/>
  <c r="K32" i="8"/>
  <c r="O32" i="8"/>
  <c r="P32" i="8"/>
  <c r="Q32" i="8"/>
  <c r="R32" i="8"/>
  <c r="S32" i="8"/>
  <c r="C33" i="8"/>
  <c r="D33" i="8"/>
  <c r="E33" i="8"/>
  <c r="F33" i="8"/>
  <c r="G33" i="8"/>
  <c r="I33" i="8"/>
  <c r="J33" i="8"/>
  <c r="K33" i="8"/>
  <c r="O33" i="8"/>
  <c r="P33" i="8"/>
  <c r="Q33" i="8"/>
  <c r="R33" i="8"/>
  <c r="S33" i="8"/>
  <c r="C34" i="8"/>
  <c r="D34" i="8"/>
  <c r="E34" i="8"/>
  <c r="F34" i="8"/>
  <c r="G34" i="8"/>
  <c r="I34" i="8"/>
  <c r="J34" i="8"/>
  <c r="K34" i="8"/>
  <c r="O34" i="8"/>
  <c r="P34" i="8"/>
  <c r="Q34" i="8"/>
  <c r="R34" i="8"/>
  <c r="S34" i="8"/>
  <c r="C35" i="8"/>
  <c r="D35" i="8"/>
  <c r="E35" i="8"/>
  <c r="F35" i="8"/>
  <c r="G35" i="8"/>
  <c r="I35" i="8"/>
  <c r="J35" i="8"/>
  <c r="K35" i="8"/>
  <c r="O35" i="8"/>
  <c r="P35" i="8"/>
  <c r="Q35" i="8"/>
  <c r="R35" i="8"/>
  <c r="S35" i="8"/>
  <c r="C36" i="8"/>
  <c r="D36" i="8"/>
  <c r="E36" i="8"/>
  <c r="F36" i="8"/>
  <c r="G36" i="8"/>
  <c r="I36" i="8"/>
  <c r="J36" i="8"/>
  <c r="K36" i="8"/>
  <c r="O36" i="8"/>
  <c r="P36" i="8"/>
  <c r="Q36" i="8"/>
  <c r="R36" i="8"/>
  <c r="S36" i="8"/>
  <c r="C37" i="8"/>
  <c r="D37" i="8"/>
  <c r="E37" i="8"/>
  <c r="F37" i="8"/>
  <c r="G37" i="8"/>
  <c r="I37" i="8"/>
  <c r="J37" i="8"/>
  <c r="K37" i="8"/>
  <c r="O37" i="8"/>
  <c r="P37" i="8"/>
  <c r="Q37" i="8"/>
  <c r="R37" i="8"/>
  <c r="S37" i="8"/>
  <c r="C38" i="8"/>
  <c r="D38" i="8"/>
  <c r="E38" i="8"/>
  <c r="F38" i="8"/>
  <c r="G38" i="8"/>
  <c r="I38" i="8"/>
  <c r="J38" i="8"/>
  <c r="K38" i="8"/>
  <c r="O38" i="8"/>
  <c r="P38" i="8"/>
  <c r="Q38" i="8"/>
  <c r="R38" i="8"/>
  <c r="S38" i="8"/>
  <c r="C39" i="8"/>
  <c r="D39" i="8"/>
  <c r="E39" i="8"/>
  <c r="F39" i="8"/>
  <c r="G39" i="8"/>
  <c r="I39" i="8"/>
  <c r="J39" i="8"/>
  <c r="K39" i="8"/>
  <c r="O39" i="8"/>
  <c r="P39" i="8"/>
  <c r="Q39" i="8"/>
  <c r="R39" i="8"/>
  <c r="S39" i="8"/>
  <c r="C40" i="8"/>
  <c r="D40" i="8"/>
  <c r="E40" i="8"/>
  <c r="F40" i="8"/>
  <c r="G40" i="8"/>
  <c r="I40" i="8"/>
  <c r="J40" i="8"/>
  <c r="K40" i="8"/>
  <c r="O40" i="8"/>
  <c r="P40" i="8"/>
  <c r="Q40" i="8"/>
  <c r="R40" i="8"/>
  <c r="S40" i="8"/>
  <c r="C41" i="8"/>
  <c r="D41" i="8"/>
  <c r="E41" i="8"/>
  <c r="F41" i="8"/>
  <c r="G41" i="8"/>
  <c r="I41" i="8"/>
  <c r="J41" i="8"/>
  <c r="K41" i="8"/>
  <c r="O41" i="8"/>
  <c r="P41" i="8"/>
  <c r="Q41" i="8"/>
  <c r="R41" i="8"/>
  <c r="S41" i="8"/>
  <c r="C42" i="8"/>
  <c r="D42" i="8"/>
  <c r="E42" i="8"/>
  <c r="F42" i="8"/>
  <c r="G42" i="8"/>
  <c r="I42" i="8"/>
  <c r="J42" i="8"/>
  <c r="K42" i="8"/>
  <c r="O42" i="8"/>
  <c r="P42" i="8"/>
  <c r="Q42" i="8"/>
  <c r="R42" i="8"/>
  <c r="S42" i="8"/>
  <c r="C43" i="8"/>
  <c r="D43" i="8"/>
  <c r="E43" i="8"/>
  <c r="F43" i="8"/>
  <c r="G43" i="8"/>
  <c r="I43" i="8"/>
  <c r="J43" i="8"/>
  <c r="K43" i="8"/>
  <c r="O43" i="8"/>
  <c r="P43" i="8"/>
  <c r="Q43" i="8"/>
  <c r="R43" i="8"/>
  <c r="S43" i="8"/>
  <c r="C44" i="8"/>
  <c r="D44" i="8"/>
  <c r="E44" i="8"/>
  <c r="F44" i="8"/>
  <c r="G44" i="8"/>
  <c r="I44" i="8"/>
  <c r="J44" i="8"/>
  <c r="K44" i="8"/>
  <c r="O44" i="8"/>
  <c r="P44" i="8"/>
  <c r="Q44" i="8"/>
  <c r="R44" i="8"/>
  <c r="S44" i="8"/>
  <c r="C45" i="8"/>
  <c r="D45" i="8"/>
  <c r="E45" i="8"/>
  <c r="F45" i="8"/>
  <c r="G45" i="8"/>
  <c r="I45" i="8"/>
  <c r="J45" i="8"/>
  <c r="K45" i="8"/>
  <c r="O45" i="8"/>
  <c r="P45" i="8"/>
  <c r="Q45" i="8"/>
  <c r="R45" i="8"/>
  <c r="S45" i="8"/>
  <c r="C46" i="8"/>
  <c r="D46" i="8"/>
  <c r="E46" i="8"/>
  <c r="F46" i="8"/>
  <c r="G46" i="8"/>
  <c r="I46" i="8"/>
  <c r="J46" i="8"/>
  <c r="K46" i="8"/>
  <c r="O46" i="8"/>
  <c r="P46" i="8"/>
  <c r="Q46" i="8"/>
  <c r="R46" i="8"/>
  <c r="S46" i="8"/>
  <c r="C47" i="8"/>
  <c r="D47" i="8"/>
  <c r="E47" i="8"/>
  <c r="F47" i="8"/>
  <c r="G47" i="8"/>
  <c r="I47" i="8"/>
  <c r="J47" i="8"/>
  <c r="K47" i="8"/>
  <c r="O47" i="8"/>
  <c r="P47" i="8"/>
  <c r="Q47" i="8"/>
  <c r="R47" i="8"/>
  <c r="S47" i="8"/>
  <c r="C48" i="8"/>
  <c r="D48" i="8"/>
  <c r="E48" i="8"/>
  <c r="F48" i="8"/>
  <c r="G48" i="8"/>
  <c r="I48" i="8"/>
  <c r="J48" i="8"/>
  <c r="K48" i="8"/>
  <c r="O48" i="8"/>
  <c r="P48" i="8"/>
  <c r="Q48" i="8"/>
  <c r="R48" i="8"/>
  <c r="S48" i="8"/>
  <c r="C49" i="8"/>
  <c r="D49" i="8"/>
  <c r="E49" i="8"/>
  <c r="F49" i="8"/>
  <c r="G49" i="8"/>
  <c r="I49" i="8"/>
  <c r="J49" i="8"/>
  <c r="K49" i="8"/>
  <c r="O49" i="8"/>
  <c r="P49" i="8"/>
  <c r="Q49" i="8"/>
  <c r="R49" i="8"/>
  <c r="S49" i="8"/>
  <c r="C50" i="8"/>
  <c r="D50" i="8"/>
  <c r="E50" i="8"/>
  <c r="F50" i="8"/>
  <c r="G50" i="8"/>
  <c r="I50" i="8"/>
  <c r="J50" i="8"/>
  <c r="K50" i="8"/>
  <c r="O50" i="8"/>
  <c r="P50" i="8"/>
  <c r="Q50" i="8"/>
  <c r="R50" i="8"/>
  <c r="S50" i="8"/>
  <c r="C51" i="8"/>
  <c r="D51" i="8"/>
  <c r="E51" i="8"/>
  <c r="F51" i="8"/>
  <c r="G51" i="8"/>
  <c r="I51" i="8"/>
  <c r="J51" i="8"/>
  <c r="K51" i="8"/>
  <c r="O51" i="8"/>
  <c r="P51" i="8"/>
  <c r="Q51" i="8"/>
  <c r="R51" i="8"/>
  <c r="S51" i="8"/>
  <c r="C52" i="8"/>
  <c r="D52" i="8"/>
  <c r="E52" i="8"/>
  <c r="F52" i="8"/>
  <c r="G52" i="8"/>
  <c r="I52" i="8"/>
  <c r="J52" i="8"/>
  <c r="K52" i="8"/>
  <c r="O52" i="8"/>
  <c r="P52" i="8"/>
  <c r="Q52" i="8"/>
  <c r="R52" i="8"/>
  <c r="S52" i="8"/>
  <c r="C53" i="8"/>
  <c r="D53" i="8"/>
  <c r="E53" i="8"/>
  <c r="F53" i="8"/>
  <c r="G53" i="8"/>
  <c r="I53" i="8"/>
  <c r="J53" i="8"/>
  <c r="K53" i="8"/>
  <c r="O53" i="8"/>
  <c r="P53" i="8"/>
  <c r="Q53" i="8"/>
  <c r="R53" i="8"/>
  <c r="S53" i="8"/>
  <c r="C54" i="8"/>
  <c r="D54" i="8"/>
  <c r="E54" i="8"/>
  <c r="F54" i="8"/>
  <c r="G54" i="8"/>
  <c r="I54" i="8"/>
  <c r="J54" i="8"/>
  <c r="K54" i="8"/>
  <c r="O54" i="8"/>
  <c r="P54" i="8"/>
  <c r="Q54" i="8"/>
  <c r="R54" i="8"/>
  <c r="S54" i="8"/>
  <c r="C55" i="8"/>
  <c r="D55" i="8"/>
  <c r="E55" i="8"/>
  <c r="F55" i="8"/>
  <c r="G55" i="8"/>
  <c r="I55" i="8"/>
  <c r="J55" i="8"/>
  <c r="K55" i="8"/>
  <c r="O55" i="8"/>
  <c r="P55" i="8"/>
  <c r="Q55" i="8"/>
  <c r="R55" i="8"/>
  <c r="S55" i="8"/>
  <c r="C56" i="8"/>
  <c r="D56" i="8"/>
  <c r="E56" i="8"/>
  <c r="F56" i="8"/>
  <c r="G56" i="8"/>
  <c r="I56" i="8"/>
  <c r="J56" i="8"/>
  <c r="K56" i="8"/>
  <c r="O56" i="8"/>
  <c r="P56" i="8"/>
  <c r="Q56" i="8"/>
  <c r="R56" i="8"/>
  <c r="S56" i="8"/>
  <c r="C57" i="8"/>
  <c r="D57" i="8"/>
  <c r="E57" i="8"/>
  <c r="F57" i="8"/>
  <c r="G57" i="8"/>
  <c r="I57" i="8"/>
  <c r="J57" i="8"/>
  <c r="K57" i="8"/>
  <c r="O57" i="8"/>
  <c r="P57" i="8"/>
  <c r="Q57" i="8"/>
  <c r="R57" i="8"/>
  <c r="S57" i="8"/>
  <c r="C58" i="8"/>
  <c r="D58" i="8"/>
  <c r="E58" i="8"/>
  <c r="F58" i="8"/>
  <c r="G58" i="8"/>
  <c r="I58" i="8"/>
  <c r="J58" i="8"/>
  <c r="K58" i="8"/>
  <c r="O58" i="8"/>
  <c r="P58" i="8"/>
  <c r="Q58" i="8"/>
  <c r="R58" i="8"/>
  <c r="S58" i="8"/>
  <c r="C59" i="8"/>
  <c r="D59" i="8"/>
  <c r="E59" i="8"/>
  <c r="F59" i="8"/>
  <c r="G59" i="8"/>
  <c r="I59" i="8"/>
  <c r="J59" i="8"/>
  <c r="K59" i="8"/>
  <c r="O59" i="8"/>
  <c r="P59" i="8"/>
  <c r="Q59" i="8"/>
  <c r="R59" i="8"/>
  <c r="S59" i="8"/>
  <c r="C60" i="8"/>
  <c r="D60" i="8"/>
  <c r="E60" i="8"/>
  <c r="F60" i="8"/>
  <c r="G60" i="8"/>
  <c r="I60" i="8"/>
  <c r="J60" i="8"/>
  <c r="K60" i="8"/>
  <c r="O60" i="8"/>
  <c r="P60" i="8"/>
  <c r="Q60" i="8"/>
  <c r="R60" i="8"/>
  <c r="S60" i="8"/>
  <c r="C61" i="8"/>
  <c r="D61" i="8"/>
  <c r="E61" i="8"/>
  <c r="F61" i="8"/>
  <c r="G61" i="8"/>
  <c r="I61" i="8"/>
  <c r="J61" i="8"/>
  <c r="K61" i="8"/>
  <c r="O61" i="8"/>
  <c r="P61" i="8"/>
  <c r="Q61" i="8"/>
  <c r="R61" i="8"/>
  <c r="S61" i="8"/>
  <c r="C62" i="8"/>
  <c r="D62" i="8"/>
  <c r="E62" i="8"/>
  <c r="F62" i="8"/>
  <c r="G62" i="8"/>
  <c r="I62" i="8"/>
  <c r="J62" i="8"/>
  <c r="K62" i="8"/>
  <c r="O62" i="8"/>
  <c r="P62" i="8"/>
  <c r="Q62" i="8"/>
  <c r="R62" i="8"/>
  <c r="S62" i="8"/>
  <c r="C63" i="8"/>
  <c r="D63" i="8"/>
  <c r="E63" i="8"/>
  <c r="F63" i="8"/>
  <c r="G63" i="8"/>
  <c r="I63" i="8"/>
  <c r="J63" i="8"/>
  <c r="K63" i="8"/>
  <c r="O63" i="8"/>
  <c r="P63" i="8"/>
  <c r="Q63" i="8"/>
  <c r="R63" i="8"/>
  <c r="S63" i="8"/>
  <c r="C64" i="8"/>
  <c r="D64" i="8"/>
  <c r="E64" i="8"/>
  <c r="F64" i="8"/>
  <c r="G64" i="8"/>
  <c r="I64" i="8"/>
  <c r="J64" i="8"/>
  <c r="K64" i="8"/>
  <c r="O64" i="8"/>
  <c r="P64" i="8"/>
  <c r="Q64" i="8"/>
  <c r="R64" i="8"/>
  <c r="S64" i="8"/>
  <c r="C65" i="8"/>
  <c r="D65" i="8"/>
  <c r="E65" i="8"/>
  <c r="F65" i="8"/>
  <c r="G65" i="8"/>
  <c r="I65" i="8"/>
  <c r="J65" i="8"/>
  <c r="K65" i="8"/>
  <c r="O65" i="8"/>
  <c r="P65" i="8"/>
  <c r="Q65" i="8"/>
  <c r="R65" i="8"/>
  <c r="S65" i="8"/>
  <c r="C66" i="8"/>
  <c r="D66" i="8"/>
  <c r="E66" i="8"/>
  <c r="F66" i="8"/>
  <c r="G66" i="8"/>
  <c r="I66" i="8"/>
  <c r="J66" i="8"/>
  <c r="K66" i="8"/>
  <c r="O66" i="8"/>
  <c r="P66" i="8"/>
  <c r="Q66" i="8"/>
  <c r="R66" i="8"/>
  <c r="S66" i="8"/>
  <c r="C67" i="8"/>
  <c r="D67" i="8"/>
  <c r="E67" i="8"/>
  <c r="F67" i="8"/>
  <c r="G67" i="8"/>
  <c r="I67" i="8"/>
  <c r="J67" i="8"/>
  <c r="K67" i="8"/>
  <c r="O67" i="8"/>
  <c r="P67" i="8"/>
  <c r="Q67" i="8"/>
  <c r="R67" i="8"/>
  <c r="S67" i="8"/>
  <c r="C68" i="8"/>
  <c r="D68" i="8"/>
  <c r="E68" i="8"/>
  <c r="F68" i="8"/>
  <c r="G68" i="8"/>
  <c r="I68" i="8"/>
  <c r="J68" i="8"/>
  <c r="K68" i="8"/>
  <c r="O68" i="8"/>
  <c r="P68" i="8"/>
  <c r="Q68" i="8"/>
  <c r="R68" i="8"/>
  <c r="S68" i="8"/>
  <c r="C70" i="8"/>
  <c r="D70" i="8"/>
  <c r="E70" i="8"/>
  <c r="F70" i="8"/>
  <c r="G70" i="8"/>
  <c r="I70" i="8"/>
  <c r="J70" i="8"/>
  <c r="K70" i="8"/>
  <c r="O70" i="8"/>
  <c r="P70" i="8"/>
  <c r="Q70" i="8"/>
  <c r="R70" i="8"/>
  <c r="S70" i="8"/>
  <c r="C71" i="8"/>
  <c r="D71" i="8"/>
  <c r="E71" i="8"/>
  <c r="F71" i="8"/>
  <c r="G71" i="8"/>
  <c r="I71" i="8"/>
  <c r="J71" i="8"/>
  <c r="K71" i="8"/>
  <c r="O71" i="8"/>
  <c r="P71" i="8"/>
  <c r="Q71" i="8"/>
  <c r="R71" i="8"/>
  <c r="S71" i="8"/>
  <c r="C72" i="8"/>
  <c r="D72" i="8"/>
  <c r="E72" i="8"/>
  <c r="F72" i="8"/>
  <c r="G72" i="8"/>
  <c r="I72" i="8"/>
  <c r="J72" i="8"/>
  <c r="K72" i="8"/>
  <c r="O72" i="8"/>
  <c r="P72" i="8"/>
  <c r="Q72" i="8"/>
  <c r="R72" i="8"/>
  <c r="S72" i="8"/>
  <c r="C73" i="8"/>
  <c r="D73" i="8"/>
  <c r="E73" i="8"/>
  <c r="F73" i="8"/>
  <c r="G73" i="8"/>
  <c r="I73" i="8"/>
  <c r="J73" i="8"/>
  <c r="K73" i="8"/>
  <c r="O73" i="8"/>
  <c r="P73" i="8"/>
  <c r="Q73" i="8"/>
  <c r="R73" i="8"/>
  <c r="S73" i="8"/>
  <c r="C74" i="8"/>
  <c r="D74" i="8"/>
  <c r="E74" i="8"/>
  <c r="F74" i="8"/>
  <c r="G74" i="8"/>
  <c r="I74" i="8"/>
  <c r="J74" i="8"/>
  <c r="K74" i="8"/>
  <c r="O74" i="8"/>
  <c r="P74" i="8"/>
  <c r="Q74" i="8"/>
  <c r="R74" i="8"/>
  <c r="S74" i="8"/>
  <c r="C75" i="8"/>
  <c r="D75" i="8"/>
  <c r="E75" i="8"/>
  <c r="F75" i="8"/>
  <c r="G75" i="8"/>
  <c r="I75" i="8"/>
  <c r="J75" i="8"/>
  <c r="K75" i="8"/>
  <c r="O75" i="8"/>
  <c r="P75" i="8"/>
  <c r="Q75" i="8"/>
  <c r="R75" i="8"/>
  <c r="S75" i="8"/>
  <c r="C76" i="8"/>
  <c r="D76" i="8"/>
  <c r="E76" i="8"/>
  <c r="F76" i="8"/>
  <c r="G76" i="8"/>
  <c r="I76" i="8"/>
  <c r="J76" i="8"/>
  <c r="K76" i="8"/>
  <c r="O76" i="8"/>
  <c r="P76" i="8"/>
  <c r="Q76" i="8"/>
  <c r="R76" i="8"/>
  <c r="S76" i="8"/>
  <c r="C77" i="8"/>
  <c r="D77" i="8"/>
  <c r="E77" i="8"/>
  <c r="F77" i="8"/>
  <c r="G77" i="8"/>
  <c r="I77" i="8"/>
  <c r="J77" i="8"/>
  <c r="K77" i="8"/>
  <c r="O77" i="8"/>
  <c r="P77" i="8"/>
  <c r="Q77" i="8"/>
  <c r="R77" i="8"/>
  <c r="S77" i="8"/>
  <c r="C78" i="8"/>
  <c r="D78" i="8"/>
  <c r="E78" i="8"/>
  <c r="F78" i="8"/>
  <c r="G78" i="8"/>
  <c r="I78" i="8"/>
  <c r="J78" i="8"/>
  <c r="K78" i="8"/>
  <c r="O78" i="8"/>
  <c r="P78" i="8"/>
  <c r="Q78" i="8"/>
  <c r="R78" i="8"/>
  <c r="S78" i="8"/>
  <c r="C79" i="8"/>
  <c r="D79" i="8"/>
  <c r="E79" i="8"/>
  <c r="F79" i="8"/>
  <c r="G79" i="8"/>
  <c r="I79" i="8"/>
  <c r="J79" i="8"/>
  <c r="K79" i="8"/>
  <c r="O79" i="8"/>
  <c r="P79" i="8"/>
  <c r="Q79" i="8"/>
  <c r="R79" i="8"/>
  <c r="S79" i="8"/>
  <c r="C80" i="8"/>
  <c r="D80" i="8"/>
  <c r="E80" i="8"/>
  <c r="F80" i="8"/>
  <c r="G80" i="8"/>
  <c r="I80" i="8"/>
  <c r="J80" i="8"/>
  <c r="K80" i="8"/>
  <c r="O80" i="8"/>
  <c r="P80" i="8"/>
  <c r="Q80" i="8"/>
  <c r="R80" i="8"/>
  <c r="S80" i="8"/>
  <c r="C81" i="8"/>
  <c r="D81" i="8"/>
  <c r="E81" i="8"/>
  <c r="F81" i="8"/>
  <c r="G81" i="8"/>
  <c r="I81" i="8"/>
  <c r="J81" i="8"/>
  <c r="K81" i="8"/>
  <c r="O81" i="8"/>
  <c r="P81" i="8"/>
  <c r="Q81" i="8"/>
  <c r="R81" i="8"/>
  <c r="S81" i="8"/>
  <c r="C82" i="8"/>
  <c r="D82" i="8"/>
  <c r="E82" i="8"/>
  <c r="F82" i="8"/>
  <c r="G82" i="8"/>
  <c r="I82" i="8"/>
  <c r="J82" i="8"/>
  <c r="K82" i="8"/>
  <c r="O82" i="8"/>
  <c r="P82" i="8"/>
  <c r="Q82" i="8"/>
  <c r="R82" i="8"/>
  <c r="S82" i="8"/>
  <c r="C83" i="8"/>
  <c r="D83" i="8"/>
  <c r="E83" i="8"/>
  <c r="F83" i="8"/>
  <c r="G83" i="8"/>
  <c r="I83" i="8"/>
  <c r="J83" i="8"/>
  <c r="K83" i="8"/>
  <c r="O83" i="8"/>
  <c r="P83" i="8"/>
  <c r="Q83" i="8"/>
  <c r="R83" i="8"/>
  <c r="S83" i="8"/>
  <c r="C84" i="8"/>
  <c r="D84" i="8"/>
  <c r="E84" i="8"/>
  <c r="F84" i="8"/>
  <c r="G84" i="8"/>
  <c r="I84" i="8"/>
  <c r="J84" i="8"/>
  <c r="K84" i="8"/>
  <c r="O84" i="8"/>
  <c r="P84" i="8"/>
  <c r="Q84" i="8"/>
  <c r="R84" i="8"/>
  <c r="S84" i="8"/>
  <c r="C85" i="8"/>
  <c r="D85" i="8"/>
  <c r="E85" i="8"/>
  <c r="F85" i="8"/>
  <c r="G85" i="8"/>
  <c r="I85" i="8"/>
  <c r="J85" i="8"/>
  <c r="K85" i="8"/>
  <c r="O85" i="8"/>
  <c r="P85" i="8"/>
  <c r="Q85" i="8"/>
  <c r="R85" i="8"/>
  <c r="S85" i="8"/>
  <c r="C86" i="8"/>
  <c r="D86" i="8"/>
  <c r="E86" i="8"/>
  <c r="F86" i="8"/>
  <c r="G86" i="8"/>
  <c r="I86" i="8"/>
  <c r="J86" i="8"/>
  <c r="K86" i="8"/>
  <c r="O86" i="8"/>
  <c r="P86" i="8"/>
  <c r="Q86" i="8"/>
  <c r="R86" i="8"/>
  <c r="S86" i="8"/>
  <c r="C87" i="8"/>
  <c r="D87" i="8"/>
  <c r="E87" i="8"/>
  <c r="F87" i="8"/>
  <c r="G87" i="8"/>
  <c r="I87" i="8"/>
  <c r="J87" i="8"/>
  <c r="K87" i="8"/>
  <c r="O87" i="8"/>
  <c r="P87" i="8"/>
  <c r="Q87" i="8"/>
  <c r="R87" i="8"/>
  <c r="S87" i="8"/>
  <c r="C88" i="8"/>
  <c r="D88" i="8"/>
  <c r="E88" i="8"/>
  <c r="F88" i="8"/>
  <c r="G88" i="8"/>
  <c r="I88" i="8"/>
  <c r="J88" i="8"/>
  <c r="K88" i="8"/>
  <c r="O88" i="8"/>
  <c r="P88" i="8"/>
  <c r="Q88" i="8"/>
  <c r="R88" i="8"/>
  <c r="S88" i="8"/>
  <c r="C89" i="8"/>
  <c r="D89" i="8"/>
  <c r="E89" i="8"/>
  <c r="F89" i="8"/>
  <c r="G89" i="8"/>
  <c r="I89" i="8"/>
  <c r="J89" i="8"/>
  <c r="K89" i="8"/>
  <c r="O89" i="8"/>
  <c r="P89" i="8"/>
  <c r="Q89" i="8"/>
  <c r="R89" i="8"/>
  <c r="S89" i="8"/>
  <c r="C90" i="8"/>
  <c r="D90" i="8"/>
  <c r="E90" i="8"/>
  <c r="F90" i="8"/>
  <c r="G90" i="8"/>
  <c r="I90" i="8"/>
  <c r="J90" i="8"/>
  <c r="K90" i="8"/>
  <c r="O90" i="8"/>
  <c r="P90" i="8"/>
  <c r="Q90" i="8"/>
  <c r="R90" i="8"/>
  <c r="S90" i="8"/>
  <c r="C91" i="8"/>
  <c r="D91" i="8"/>
  <c r="E91" i="8"/>
  <c r="F91" i="8"/>
  <c r="G91" i="8"/>
  <c r="I91" i="8"/>
  <c r="J91" i="8"/>
  <c r="K91" i="8"/>
  <c r="O91" i="8"/>
  <c r="P91" i="8"/>
  <c r="Q91" i="8"/>
  <c r="R91" i="8"/>
  <c r="S91" i="8"/>
  <c r="K27" i="8"/>
  <c r="J27" i="8"/>
  <c r="I27" i="8"/>
  <c r="S27" i="8"/>
  <c r="R27" i="8"/>
  <c r="Q27" i="8"/>
  <c r="P27" i="8"/>
  <c r="O27" i="8"/>
  <c r="G27" i="8"/>
  <c r="F27" i="8"/>
  <c r="E27" i="8"/>
  <c r="D27" i="8"/>
  <c r="C27" i="8"/>
  <c r="O11" i="8" l="1"/>
  <c r="P11" i="8"/>
  <c r="Q11" i="8"/>
  <c r="R11" i="8"/>
  <c r="S11" i="8"/>
  <c r="O12" i="8"/>
  <c r="P12" i="8"/>
  <c r="Q12" i="8"/>
  <c r="R12" i="8"/>
  <c r="S12" i="8"/>
  <c r="O13" i="8"/>
  <c r="P13" i="8"/>
  <c r="Q13" i="8"/>
  <c r="R13" i="8"/>
  <c r="S13" i="8"/>
  <c r="O14" i="8"/>
  <c r="P14" i="8"/>
  <c r="Q14" i="8"/>
  <c r="R14" i="8"/>
  <c r="S14" i="8"/>
  <c r="O15" i="8"/>
  <c r="P15" i="8"/>
  <c r="Q15" i="8"/>
  <c r="R15" i="8"/>
  <c r="S15" i="8"/>
  <c r="O16" i="8"/>
  <c r="P16" i="8"/>
  <c r="Q16" i="8"/>
  <c r="R16" i="8"/>
  <c r="S16" i="8"/>
  <c r="O17" i="8"/>
  <c r="P17" i="8"/>
  <c r="Q17" i="8"/>
  <c r="R17" i="8"/>
  <c r="S17" i="8"/>
  <c r="O18" i="8"/>
  <c r="P18" i="8"/>
  <c r="Q18" i="8"/>
  <c r="R18" i="8"/>
  <c r="S18" i="8"/>
  <c r="O19" i="8"/>
  <c r="P19" i="8"/>
  <c r="Q19" i="8"/>
  <c r="R19" i="8"/>
  <c r="S19" i="8"/>
  <c r="O20" i="8"/>
  <c r="P20" i="8"/>
  <c r="Q20" i="8"/>
  <c r="R20" i="8"/>
  <c r="S20" i="8"/>
  <c r="O21" i="8"/>
  <c r="P21" i="8"/>
  <c r="Q21" i="8"/>
  <c r="R21" i="8"/>
  <c r="S21" i="8"/>
  <c r="O22" i="8"/>
  <c r="P22" i="8"/>
  <c r="Q22" i="8"/>
  <c r="R22" i="8"/>
  <c r="S22" i="8"/>
  <c r="O23" i="8"/>
  <c r="P23" i="8"/>
  <c r="Q23" i="8"/>
  <c r="R23" i="8"/>
  <c r="S23" i="8"/>
  <c r="O24" i="8"/>
  <c r="P24" i="8"/>
  <c r="Q24" i="8"/>
  <c r="R24" i="8"/>
  <c r="S24" i="8"/>
  <c r="O25" i="8"/>
  <c r="P25" i="8"/>
  <c r="Q25" i="8"/>
  <c r="R25" i="8"/>
  <c r="S25" i="8"/>
  <c r="S10" i="8"/>
  <c r="R10" i="8"/>
  <c r="Q10" i="8"/>
  <c r="P10" i="8"/>
  <c r="O10" i="8"/>
  <c r="I11" i="8"/>
  <c r="I12" i="8"/>
  <c r="I13" i="8"/>
  <c r="I14" i="8"/>
  <c r="I15" i="8"/>
  <c r="I16" i="8"/>
  <c r="I17" i="8"/>
  <c r="I18" i="8"/>
  <c r="I19" i="8"/>
  <c r="I20" i="8"/>
  <c r="I21" i="8"/>
  <c r="I22" i="8"/>
  <c r="I23" i="8"/>
  <c r="I24" i="8"/>
  <c r="I25" i="8"/>
  <c r="I10" i="8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10" i="8"/>
  <c r="G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10" i="8"/>
  <c r="T93" i="8"/>
  <c r="DV167" i="5" l="1"/>
  <c r="DU167" i="5"/>
  <c r="DT167" i="5"/>
  <c r="DS167" i="5"/>
  <c r="DR167" i="5"/>
  <c r="DQ167" i="5"/>
  <c r="DP167" i="5"/>
  <c r="DK167" i="5"/>
  <c r="DJ167" i="5"/>
  <c r="DF167" i="5"/>
  <c r="DE167" i="5"/>
  <c r="DD167" i="5"/>
  <c r="DC167" i="5"/>
  <c r="CV167" i="5"/>
  <c r="CU167" i="5"/>
  <c r="CT167" i="5"/>
  <c r="CS167" i="5"/>
  <c r="CR167" i="5"/>
  <c r="CQ167" i="5"/>
  <c r="CP167" i="5"/>
  <c r="CO167" i="5"/>
  <c r="CN167" i="5"/>
  <c r="CM167" i="5"/>
  <c r="CL167" i="5"/>
  <c r="CK167" i="5"/>
  <c r="CJ167" i="5"/>
  <c r="CI167" i="5"/>
  <c r="CH167" i="5"/>
  <c r="CG167" i="5"/>
  <c r="CF167" i="5"/>
  <c r="CE167" i="5"/>
  <c r="CD167" i="5"/>
  <c r="CC167" i="5"/>
  <c r="CB167" i="5"/>
  <c r="CA167" i="5"/>
  <c r="BZ167" i="5"/>
  <c r="BY167" i="5"/>
  <c r="BX167" i="5"/>
  <c r="BW167" i="5"/>
  <c r="BV167" i="5"/>
  <c r="BU167" i="5"/>
  <c r="BT167" i="5"/>
  <c r="BS167" i="5"/>
  <c r="BR167" i="5"/>
  <c r="BQ167" i="5"/>
  <c r="BP167" i="5"/>
  <c r="BO167" i="5"/>
  <c r="BN167" i="5"/>
  <c r="BM167" i="5"/>
  <c r="BL167" i="5"/>
  <c r="BK167" i="5"/>
  <c r="BJ167" i="5"/>
  <c r="BI167" i="5"/>
  <c r="BH167" i="5"/>
  <c r="BG167" i="5"/>
  <c r="BF167" i="5"/>
  <c r="BE167" i="5"/>
  <c r="BD167" i="5"/>
  <c r="BC167" i="5"/>
  <c r="BB167" i="5"/>
  <c r="BA167" i="5"/>
  <c r="AZ167" i="5"/>
  <c r="AY167" i="5"/>
  <c r="AX167" i="5"/>
  <c r="AW167" i="5"/>
  <c r="AV167" i="5"/>
  <c r="AU167" i="5"/>
  <c r="AT167" i="5"/>
  <c r="AS167" i="5"/>
  <c r="AR167" i="5"/>
  <c r="AQ167" i="5"/>
  <c r="AP167" i="5"/>
  <c r="AO167" i="5"/>
  <c r="AN167" i="5"/>
  <c r="AM167" i="5"/>
  <c r="AL167" i="5"/>
  <c r="AK167" i="5"/>
  <c r="AJ167" i="5"/>
  <c r="AI167" i="5"/>
  <c r="AH167" i="5"/>
  <c r="AG167" i="5"/>
  <c r="AF167" i="5"/>
  <c r="AE167" i="5"/>
  <c r="AD167" i="5"/>
  <c r="AC167" i="5"/>
  <c r="AB167" i="5"/>
  <c r="AA167" i="5"/>
  <c r="Z167" i="5"/>
  <c r="Y167" i="5"/>
  <c r="X167" i="5"/>
  <c r="W167" i="5"/>
  <c r="V167" i="5"/>
  <c r="U167" i="5"/>
  <c r="T167" i="5"/>
  <c r="S167" i="5"/>
  <c r="R167" i="5"/>
  <c r="Q167" i="5"/>
  <c r="P167" i="5"/>
  <c r="O167" i="5"/>
  <c r="N167" i="5"/>
  <c r="M167" i="5"/>
  <c r="L167" i="5"/>
  <c r="K167" i="5"/>
  <c r="J167" i="5"/>
  <c r="DV166" i="5"/>
  <c r="DU166" i="5"/>
  <c r="DT166" i="5"/>
  <c r="DS166" i="5"/>
  <c r="DR166" i="5"/>
  <c r="DQ166" i="5"/>
  <c r="DP166" i="5"/>
  <c r="DK166" i="5"/>
  <c r="DJ166" i="5"/>
  <c r="DF166" i="5"/>
  <c r="DE166" i="5"/>
  <c r="DD166" i="5"/>
  <c r="DC166" i="5"/>
  <c r="CV166" i="5"/>
  <c r="CU166" i="5"/>
  <c r="CT166" i="5"/>
  <c r="CS166" i="5"/>
  <c r="CR166" i="5"/>
  <c r="CQ166" i="5"/>
  <c r="CP166" i="5"/>
  <c r="CO166" i="5"/>
  <c r="CN166" i="5"/>
  <c r="CM166" i="5"/>
  <c r="CL166" i="5"/>
  <c r="CK166" i="5"/>
  <c r="CJ166" i="5"/>
  <c r="CI166" i="5"/>
  <c r="CH166" i="5"/>
  <c r="CG166" i="5"/>
  <c r="CF166" i="5"/>
  <c r="CE166" i="5"/>
  <c r="CD166" i="5"/>
  <c r="CC166" i="5"/>
  <c r="CB166" i="5"/>
  <c r="CA166" i="5"/>
  <c r="BZ166" i="5"/>
  <c r="BY166" i="5"/>
  <c r="BX166" i="5"/>
  <c r="BW166" i="5"/>
  <c r="BV166" i="5"/>
  <c r="BU166" i="5"/>
  <c r="BT166" i="5"/>
  <c r="BS166" i="5"/>
  <c r="BR166" i="5"/>
  <c r="BQ166" i="5"/>
  <c r="BP166" i="5"/>
  <c r="BO166" i="5"/>
  <c r="BN166" i="5"/>
  <c r="BM166" i="5"/>
  <c r="BL166" i="5"/>
  <c r="BK166" i="5"/>
  <c r="BJ166" i="5"/>
  <c r="BI166" i="5"/>
  <c r="BH166" i="5"/>
  <c r="BG166" i="5"/>
  <c r="BF166" i="5"/>
  <c r="BE166" i="5"/>
  <c r="BD166" i="5"/>
  <c r="BC166" i="5"/>
  <c r="BB166" i="5"/>
  <c r="BA166" i="5"/>
  <c r="AZ166" i="5"/>
  <c r="AY166" i="5"/>
  <c r="AX166" i="5"/>
  <c r="AW166" i="5"/>
  <c r="AV166" i="5"/>
  <c r="AU166" i="5"/>
  <c r="AT166" i="5"/>
  <c r="AS166" i="5"/>
  <c r="AR166" i="5"/>
  <c r="AQ166" i="5"/>
  <c r="AP166" i="5"/>
  <c r="AO166" i="5"/>
  <c r="AN166" i="5"/>
  <c r="AM166" i="5"/>
  <c r="AL166" i="5"/>
  <c r="AK166" i="5"/>
  <c r="AJ166" i="5"/>
  <c r="AI166" i="5"/>
  <c r="AH166" i="5"/>
  <c r="AG166" i="5"/>
  <c r="AF166" i="5"/>
  <c r="AE166" i="5"/>
  <c r="AD166" i="5"/>
  <c r="AC166" i="5"/>
  <c r="AB166" i="5"/>
  <c r="AA166" i="5"/>
  <c r="Z166" i="5"/>
  <c r="Y166" i="5"/>
  <c r="X166" i="5"/>
  <c r="W166" i="5"/>
  <c r="V166" i="5"/>
  <c r="U166" i="5"/>
  <c r="T166" i="5"/>
  <c r="S166" i="5"/>
  <c r="R166" i="5"/>
  <c r="Q166" i="5"/>
  <c r="P166" i="5"/>
  <c r="O166" i="5"/>
  <c r="N166" i="5"/>
  <c r="M166" i="5"/>
  <c r="L166" i="5"/>
  <c r="K166" i="5"/>
  <c r="J166" i="5"/>
  <c r="DV165" i="5"/>
  <c r="DU165" i="5"/>
  <c r="DT165" i="5"/>
  <c r="DS165" i="5"/>
  <c r="DR165" i="5"/>
  <c r="DQ165" i="5"/>
  <c r="DP165" i="5"/>
  <c r="DK165" i="5"/>
  <c r="DJ165" i="5"/>
  <c r="DF165" i="5"/>
  <c r="DE165" i="5"/>
  <c r="DD165" i="5"/>
  <c r="DC165" i="5"/>
  <c r="CV165" i="5"/>
  <c r="CU165" i="5"/>
  <c r="CT165" i="5"/>
  <c r="CS165" i="5"/>
  <c r="CR165" i="5"/>
  <c r="CQ165" i="5"/>
  <c r="CP165" i="5"/>
  <c r="CO165" i="5"/>
  <c r="CN165" i="5"/>
  <c r="CM165" i="5"/>
  <c r="CL165" i="5"/>
  <c r="CK165" i="5"/>
  <c r="CJ165" i="5"/>
  <c r="CI165" i="5"/>
  <c r="CH165" i="5"/>
  <c r="CG165" i="5"/>
  <c r="CF165" i="5"/>
  <c r="CE165" i="5"/>
  <c r="CD165" i="5"/>
  <c r="CC165" i="5"/>
  <c r="CB165" i="5"/>
  <c r="CA165" i="5"/>
  <c r="BZ165" i="5"/>
  <c r="BY165" i="5"/>
  <c r="BX165" i="5"/>
  <c r="BW165" i="5"/>
  <c r="BV165" i="5"/>
  <c r="BU165" i="5"/>
  <c r="BT165" i="5"/>
  <c r="BS165" i="5"/>
  <c r="BR165" i="5"/>
  <c r="BQ165" i="5"/>
  <c r="BP165" i="5"/>
  <c r="BO165" i="5"/>
  <c r="BN165" i="5"/>
  <c r="BM165" i="5"/>
  <c r="BL165" i="5"/>
  <c r="BK165" i="5"/>
  <c r="BJ165" i="5"/>
  <c r="BI165" i="5"/>
  <c r="BH165" i="5"/>
  <c r="BG165" i="5"/>
  <c r="BF165" i="5"/>
  <c r="BE165" i="5"/>
  <c r="BD165" i="5"/>
  <c r="BC165" i="5"/>
  <c r="BB165" i="5"/>
  <c r="BA165" i="5"/>
  <c r="AZ165" i="5"/>
  <c r="AY165" i="5"/>
  <c r="AX165" i="5"/>
  <c r="AW165" i="5"/>
  <c r="AV165" i="5"/>
  <c r="AU165" i="5"/>
  <c r="AT165" i="5"/>
  <c r="AS165" i="5"/>
  <c r="AR165" i="5"/>
  <c r="AQ165" i="5"/>
  <c r="AP165" i="5"/>
  <c r="AO165" i="5"/>
  <c r="AN165" i="5"/>
  <c r="AM165" i="5"/>
  <c r="AL165" i="5"/>
  <c r="AK165" i="5"/>
  <c r="AJ165" i="5"/>
  <c r="AI165" i="5"/>
  <c r="AH165" i="5"/>
  <c r="AG165" i="5"/>
  <c r="AF165" i="5"/>
  <c r="AE165" i="5"/>
  <c r="AD165" i="5"/>
  <c r="AC165" i="5"/>
  <c r="AB165" i="5"/>
  <c r="AA165" i="5"/>
  <c r="Z165" i="5"/>
  <c r="Y165" i="5"/>
  <c r="X165" i="5"/>
  <c r="W165" i="5"/>
  <c r="V165" i="5"/>
  <c r="U165" i="5"/>
  <c r="T165" i="5"/>
  <c r="S165" i="5"/>
  <c r="R165" i="5"/>
  <c r="Q165" i="5"/>
  <c r="P165" i="5"/>
  <c r="O165" i="5"/>
  <c r="N165" i="5"/>
  <c r="M165" i="5"/>
  <c r="L165" i="5"/>
  <c r="K165" i="5"/>
  <c r="J165" i="5"/>
  <c r="DV164" i="5"/>
  <c r="DU164" i="5"/>
  <c r="DT164" i="5"/>
  <c r="DS164" i="5"/>
  <c r="DR164" i="5"/>
  <c r="DQ164" i="5"/>
  <c r="DP164" i="5"/>
  <c r="DK164" i="5"/>
  <c r="DJ164" i="5"/>
  <c r="DF164" i="5"/>
  <c r="DE164" i="5"/>
  <c r="DD164" i="5"/>
  <c r="DC164" i="5"/>
  <c r="CV164" i="5"/>
  <c r="CU164" i="5"/>
  <c r="CT164" i="5"/>
  <c r="CS164" i="5"/>
  <c r="CR164" i="5"/>
  <c r="CQ164" i="5"/>
  <c r="CP164" i="5"/>
  <c r="CO164" i="5"/>
  <c r="CN164" i="5"/>
  <c r="CM164" i="5"/>
  <c r="CL164" i="5"/>
  <c r="CK164" i="5"/>
  <c r="CJ164" i="5"/>
  <c r="CI164" i="5"/>
  <c r="CH164" i="5"/>
  <c r="CG164" i="5"/>
  <c r="CF164" i="5"/>
  <c r="CE164" i="5"/>
  <c r="CD164" i="5"/>
  <c r="CC164" i="5"/>
  <c r="CB164" i="5"/>
  <c r="CA164" i="5"/>
  <c r="BZ164" i="5"/>
  <c r="BY164" i="5"/>
  <c r="BX164" i="5"/>
  <c r="BW164" i="5"/>
  <c r="BV164" i="5"/>
  <c r="BU164" i="5"/>
  <c r="BT164" i="5"/>
  <c r="BS164" i="5"/>
  <c r="BR164" i="5"/>
  <c r="BQ164" i="5"/>
  <c r="BP164" i="5"/>
  <c r="BO164" i="5"/>
  <c r="BN164" i="5"/>
  <c r="BM164" i="5"/>
  <c r="BL164" i="5"/>
  <c r="BK164" i="5"/>
  <c r="BJ164" i="5"/>
  <c r="BI164" i="5"/>
  <c r="BH164" i="5"/>
  <c r="BG164" i="5"/>
  <c r="BF164" i="5"/>
  <c r="BE164" i="5"/>
  <c r="BD164" i="5"/>
  <c r="BC164" i="5"/>
  <c r="BB164" i="5"/>
  <c r="BA164" i="5"/>
  <c r="AZ164" i="5"/>
  <c r="AY164" i="5"/>
  <c r="AX164" i="5"/>
  <c r="AW164" i="5"/>
  <c r="AV164" i="5"/>
  <c r="AU164" i="5"/>
  <c r="AT164" i="5"/>
  <c r="AS164" i="5"/>
  <c r="AR164" i="5"/>
  <c r="AQ164" i="5"/>
  <c r="AP164" i="5"/>
  <c r="AO164" i="5"/>
  <c r="AN164" i="5"/>
  <c r="AM164" i="5"/>
  <c r="AL164" i="5"/>
  <c r="AK164" i="5"/>
  <c r="AJ164" i="5"/>
  <c r="AI164" i="5"/>
  <c r="AH164" i="5"/>
  <c r="AG164" i="5"/>
  <c r="AF164" i="5"/>
  <c r="AE164" i="5"/>
  <c r="AD164" i="5"/>
  <c r="AC164" i="5"/>
  <c r="AB164" i="5"/>
  <c r="AA164" i="5"/>
  <c r="Z164" i="5"/>
  <c r="Y164" i="5"/>
  <c r="X164" i="5"/>
  <c r="W164" i="5"/>
  <c r="V164" i="5"/>
  <c r="U164" i="5"/>
  <c r="T164" i="5"/>
  <c r="S164" i="5"/>
  <c r="R164" i="5"/>
  <c r="Q164" i="5"/>
  <c r="P164" i="5"/>
  <c r="O164" i="5"/>
  <c r="N164" i="5"/>
  <c r="M164" i="5"/>
  <c r="L164" i="5"/>
  <c r="K164" i="5"/>
  <c r="J164" i="5"/>
  <c r="DV163" i="5"/>
  <c r="DU163" i="5"/>
  <c r="DT163" i="5"/>
  <c r="DS163" i="5"/>
  <c r="DR163" i="5"/>
  <c r="DQ163" i="5"/>
  <c r="DP163" i="5"/>
  <c r="DK163" i="5"/>
  <c r="DJ163" i="5"/>
  <c r="DF163" i="5"/>
  <c r="DE163" i="5"/>
  <c r="DD163" i="5"/>
  <c r="DC163" i="5"/>
  <c r="CV163" i="5"/>
  <c r="CU163" i="5"/>
  <c r="CT163" i="5"/>
  <c r="CS163" i="5"/>
  <c r="CR163" i="5"/>
  <c r="CQ163" i="5"/>
  <c r="CP163" i="5"/>
  <c r="CO163" i="5"/>
  <c r="CN163" i="5"/>
  <c r="CM163" i="5"/>
  <c r="CL163" i="5"/>
  <c r="CK163" i="5"/>
  <c r="CJ163" i="5"/>
  <c r="CI163" i="5"/>
  <c r="CH163" i="5"/>
  <c r="CG163" i="5"/>
  <c r="CF163" i="5"/>
  <c r="CE163" i="5"/>
  <c r="CD163" i="5"/>
  <c r="CC163" i="5"/>
  <c r="CB163" i="5"/>
  <c r="CA163" i="5"/>
  <c r="BZ163" i="5"/>
  <c r="BY163" i="5"/>
  <c r="BX163" i="5"/>
  <c r="BW163" i="5"/>
  <c r="BV163" i="5"/>
  <c r="BU163" i="5"/>
  <c r="BT163" i="5"/>
  <c r="BS163" i="5"/>
  <c r="BR163" i="5"/>
  <c r="BQ163" i="5"/>
  <c r="BP163" i="5"/>
  <c r="BO163" i="5"/>
  <c r="BN163" i="5"/>
  <c r="BM163" i="5"/>
  <c r="BL163" i="5"/>
  <c r="BK163" i="5"/>
  <c r="BJ163" i="5"/>
  <c r="BI163" i="5"/>
  <c r="BH163" i="5"/>
  <c r="BG163" i="5"/>
  <c r="BF163" i="5"/>
  <c r="BE163" i="5"/>
  <c r="BD163" i="5"/>
  <c r="BC163" i="5"/>
  <c r="BB163" i="5"/>
  <c r="BA163" i="5"/>
  <c r="AZ163" i="5"/>
  <c r="AY163" i="5"/>
  <c r="AX163" i="5"/>
  <c r="AW163" i="5"/>
  <c r="AV163" i="5"/>
  <c r="AU163" i="5"/>
  <c r="AT163" i="5"/>
  <c r="AS163" i="5"/>
  <c r="AR163" i="5"/>
  <c r="AQ163" i="5"/>
  <c r="AP163" i="5"/>
  <c r="AO163" i="5"/>
  <c r="AN163" i="5"/>
  <c r="AM163" i="5"/>
  <c r="AL163" i="5"/>
  <c r="AK163" i="5"/>
  <c r="AJ163" i="5"/>
  <c r="AI163" i="5"/>
  <c r="AH163" i="5"/>
  <c r="AG163" i="5"/>
  <c r="AF163" i="5"/>
  <c r="AE163" i="5"/>
  <c r="AD163" i="5"/>
  <c r="AC163" i="5"/>
  <c r="AB163" i="5"/>
  <c r="AA163" i="5"/>
  <c r="Z163" i="5"/>
  <c r="Y163" i="5"/>
  <c r="X163" i="5"/>
  <c r="W163" i="5"/>
  <c r="V163" i="5"/>
  <c r="U163" i="5"/>
  <c r="T163" i="5"/>
  <c r="S163" i="5"/>
  <c r="R163" i="5"/>
  <c r="Q163" i="5"/>
  <c r="P163" i="5"/>
  <c r="O163" i="5"/>
  <c r="N163" i="5"/>
  <c r="M163" i="5"/>
  <c r="L163" i="5"/>
  <c r="K163" i="5"/>
  <c r="J163" i="5"/>
  <c r="DV162" i="5"/>
  <c r="DU162" i="5"/>
  <c r="DT162" i="5"/>
  <c r="DS162" i="5"/>
  <c r="DR162" i="5"/>
  <c r="DQ162" i="5"/>
  <c r="DP162" i="5"/>
  <c r="DK162" i="5"/>
  <c r="DJ162" i="5"/>
  <c r="DF162" i="5"/>
  <c r="DE162" i="5"/>
  <c r="DD162" i="5"/>
  <c r="DC162" i="5"/>
  <c r="CV162" i="5"/>
  <c r="CU162" i="5"/>
  <c r="CT162" i="5"/>
  <c r="CS162" i="5"/>
  <c r="CR162" i="5"/>
  <c r="CQ162" i="5"/>
  <c r="CP162" i="5"/>
  <c r="CO162" i="5"/>
  <c r="CN162" i="5"/>
  <c r="CM162" i="5"/>
  <c r="CL162" i="5"/>
  <c r="CK162" i="5"/>
  <c r="CJ162" i="5"/>
  <c r="CI162" i="5"/>
  <c r="CH162" i="5"/>
  <c r="CG162" i="5"/>
  <c r="CF162" i="5"/>
  <c r="CE162" i="5"/>
  <c r="CD162" i="5"/>
  <c r="CC162" i="5"/>
  <c r="CB162" i="5"/>
  <c r="CA162" i="5"/>
  <c r="BZ162" i="5"/>
  <c r="BY162" i="5"/>
  <c r="BX162" i="5"/>
  <c r="BW162" i="5"/>
  <c r="BV162" i="5"/>
  <c r="BU162" i="5"/>
  <c r="BT162" i="5"/>
  <c r="BS162" i="5"/>
  <c r="BR162" i="5"/>
  <c r="BQ162" i="5"/>
  <c r="BP162" i="5"/>
  <c r="BO162" i="5"/>
  <c r="BN162" i="5"/>
  <c r="BM162" i="5"/>
  <c r="BL162" i="5"/>
  <c r="BK162" i="5"/>
  <c r="BJ162" i="5"/>
  <c r="BI162" i="5"/>
  <c r="BH162" i="5"/>
  <c r="BG162" i="5"/>
  <c r="BF162" i="5"/>
  <c r="BE162" i="5"/>
  <c r="BD162" i="5"/>
  <c r="BC162" i="5"/>
  <c r="BB162" i="5"/>
  <c r="BA162" i="5"/>
  <c r="AZ162" i="5"/>
  <c r="AY162" i="5"/>
  <c r="AX162" i="5"/>
  <c r="AW162" i="5"/>
  <c r="AV162" i="5"/>
  <c r="AU162" i="5"/>
  <c r="AT162" i="5"/>
  <c r="AS162" i="5"/>
  <c r="AR162" i="5"/>
  <c r="AQ162" i="5"/>
  <c r="AP162" i="5"/>
  <c r="AO162" i="5"/>
  <c r="AN162" i="5"/>
  <c r="AM162" i="5"/>
  <c r="AL162" i="5"/>
  <c r="AK162" i="5"/>
  <c r="AJ162" i="5"/>
  <c r="AI162" i="5"/>
  <c r="AH162" i="5"/>
  <c r="AG162" i="5"/>
  <c r="AF162" i="5"/>
  <c r="AE162" i="5"/>
  <c r="AD162" i="5"/>
  <c r="AC162" i="5"/>
  <c r="AB162" i="5"/>
  <c r="AA162" i="5"/>
  <c r="Z162" i="5"/>
  <c r="Y162" i="5"/>
  <c r="X162" i="5"/>
  <c r="W162" i="5"/>
  <c r="V162" i="5"/>
  <c r="U162" i="5"/>
  <c r="T162" i="5"/>
  <c r="S162" i="5"/>
  <c r="R162" i="5"/>
  <c r="Q162" i="5"/>
  <c r="P162" i="5"/>
  <c r="O162" i="5"/>
  <c r="N162" i="5"/>
  <c r="M162" i="5"/>
  <c r="L162" i="5"/>
  <c r="K162" i="5"/>
  <c r="J162" i="5"/>
  <c r="DV161" i="5"/>
  <c r="DU161" i="5"/>
  <c r="DT161" i="5"/>
  <c r="DS161" i="5"/>
  <c r="DR161" i="5"/>
  <c r="DQ161" i="5"/>
  <c r="DP161" i="5"/>
  <c r="DK161" i="5"/>
  <c r="DJ161" i="5"/>
  <c r="DF161" i="5"/>
  <c r="DE161" i="5"/>
  <c r="DD161" i="5"/>
  <c r="DC161" i="5"/>
  <c r="CV161" i="5"/>
  <c r="CU161" i="5"/>
  <c r="CT161" i="5"/>
  <c r="CS161" i="5"/>
  <c r="CR161" i="5"/>
  <c r="CQ161" i="5"/>
  <c r="CP161" i="5"/>
  <c r="CO161" i="5"/>
  <c r="CN161" i="5"/>
  <c r="CM161" i="5"/>
  <c r="CL161" i="5"/>
  <c r="CK161" i="5"/>
  <c r="CJ161" i="5"/>
  <c r="CI161" i="5"/>
  <c r="CH161" i="5"/>
  <c r="CG161" i="5"/>
  <c r="CF161" i="5"/>
  <c r="CE161" i="5"/>
  <c r="CD161" i="5"/>
  <c r="CC161" i="5"/>
  <c r="CB161" i="5"/>
  <c r="CA161" i="5"/>
  <c r="BZ161" i="5"/>
  <c r="BY161" i="5"/>
  <c r="BX161" i="5"/>
  <c r="BW161" i="5"/>
  <c r="BV161" i="5"/>
  <c r="BU161" i="5"/>
  <c r="BT161" i="5"/>
  <c r="BS161" i="5"/>
  <c r="BR161" i="5"/>
  <c r="BQ161" i="5"/>
  <c r="BP161" i="5"/>
  <c r="BO161" i="5"/>
  <c r="BN161" i="5"/>
  <c r="BM161" i="5"/>
  <c r="BL161" i="5"/>
  <c r="BK161" i="5"/>
  <c r="BJ161" i="5"/>
  <c r="BI161" i="5"/>
  <c r="BH161" i="5"/>
  <c r="BG161" i="5"/>
  <c r="BF161" i="5"/>
  <c r="BE161" i="5"/>
  <c r="BD161" i="5"/>
  <c r="BC161" i="5"/>
  <c r="BB161" i="5"/>
  <c r="BA161" i="5"/>
  <c r="AZ161" i="5"/>
  <c r="AY161" i="5"/>
  <c r="AX161" i="5"/>
  <c r="AW161" i="5"/>
  <c r="AV161" i="5"/>
  <c r="AU161" i="5"/>
  <c r="AT161" i="5"/>
  <c r="AS161" i="5"/>
  <c r="AR161" i="5"/>
  <c r="AQ161" i="5"/>
  <c r="AP161" i="5"/>
  <c r="AO161" i="5"/>
  <c r="AN161" i="5"/>
  <c r="AM161" i="5"/>
  <c r="AL161" i="5"/>
  <c r="AK161" i="5"/>
  <c r="AJ161" i="5"/>
  <c r="AI161" i="5"/>
  <c r="AH161" i="5"/>
  <c r="AG161" i="5"/>
  <c r="AF161" i="5"/>
  <c r="AE161" i="5"/>
  <c r="AD161" i="5"/>
  <c r="AC161" i="5"/>
  <c r="AB161" i="5"/>
  <c r="AA161" i="5"/>
  <c r="Z161" i="5"/>
  <c r="Y161" i="5"/>
  <c r="X161" i="5"/>
  <c r="W161" i="5"/>
  <c r="V161" i="5"/>
  <c r="U161" i="5"/>
  <c r="T161" i="5"/>
  <c r="S161" i="5"/>
  <c r="R161" i="5"/>
  <c r="Q161" i="5"/>
  <c r="P161" i="5"/>
  <c r="O161" i="5"/>
  <c r="N161" i="5"/>
  <c r="M161" i="5"/>
  <c r="L161" i="5"/>
  <c r="K161" i="5"/>
  <c r="J161" i="5"/>
  <c r="DV160" i="5"/>
  <c r="DU160" i="5"/>
  <c r="DT160" i="5"/>
  <c r="DS160" i="5"/>
  <c r="DR160" i="5"/>
  <c r="DQ160" i="5"/>
  <c r="DP160" i="5"/>
  <c r="DK160" i="5"/>
  <c r="DJ160" i="5"/>
  <c r="DF160" i="5"/>
  <c r="DE160" i="5"/>
  <c r="DD160" i="5"/>
  <c r="DC160" i="5"/>
  <c r="CV160" i="5"/>
  <c r="CU160" i="5"/>
  <c r="CT160" i="5"/>
  <c r="CS160" i="5"/>
  <c r="CR160" i="5"/>
  <c r="CQ160" i="5"/>
  <c r="CP160" i="5"/>
  <c r="CO160" i="5"/>
  <c r="CN160" i="5"/>
  <c r="CM160" i="5"/>
  <c r="CL160" i="5"/>
  <c r="CK160" i="5"/>
  <c r="CJ160" i="5"/>
  <c r="CI160" i="5"/>
  <c r="CH160" i="5"/>
  <c r="CG160" i="5"/>
  <c r="CF160" i="5"/>
  <c r="CE160" i="5"/>
  <c r="CD160" i="5"/>
  <c r="CC160" i="5"/>
  <c r="CB160" i="5"/>
  <c r="CA160" i="5"/>
  <c r="BZ160" i="5"/>
  <c r="BY160" i="5"/>
  <c r="BX160" i="5"/>
  <c r="BW160" i="5"/>
  <c r="BV160" i="5"/>
  <c r="BU160" i="5"/>
  <c r="BT160" i="5"/>
  <c r="BS160" i="5"/>
  <c r="BR160" i="5"/>
  <c r="BQ160" i="5"/>
  <c r="BP160" i="5"/>
  <c r="BO160" i="5"/>
  <c r="BN160" i="5"/>
  <c r="BM160" i="5"/>
  <c r="BL160" i="5"/>
  <c r="BK160" i="5"/>
  <c r="BJ160" i="5"/>
  <c r="BI160" i="5"/>
  <c r="BH160" i="5"/>
  <c r="BG160" i="5"/>
  <c r="BF160" i="5"/>
  <c r="BE160" i="5"/>
  <c r="BD160" i="5"/>
  <c r="BC160" i="5"/>
  <c r="BB160" i="5"/>
  <c r="BA160" i="5"/>
  <c r="AZ160" i="5"/>
  <c r="AY160" i="5"/>
  <c r="AX160" i="5"/>
  <c r="AW160" i="5"/>
  <c r="AV160" i="5"/>
  <c r="AU160" i="5"/>
  <c r="AT160" i="5"/>
  <c r="AS160" i="5"/>
  <c r="AR160" i="5"/>
  <c r="AQ160" i="5"/>
  <c r="AP160" i="5"/>
  <c r="AO160" i="5"/>
  <c r="AN160" i="5"/>
  <c r="AM160" i="5"/>
  <c r="AL160" i="5"/>
  <c r="AK160" i="5"/>
  <c r="AJ160" i="5"/>
  <c r="AI160" i="5"/>
  <c r="AH160" i="5"/>
  <c r="AG160" i="5"/>
  <c r="AF160" i="5"/>
  <c r="AE160" i="5"/>
  <c r="AD160" i="5"/>
  <c r="AC160" i="5"/>
  <c r="AB160" i="5"/>
  <c r="AA160" i="5"/>
  <c r="Z160" i="5"/>
  <c r="Y160" i="5"/>
  <c r="X160" i="5"/>
  <c r="W160" i="5"/>
  <c r="V160" i="5"/>
  <c r="U160" i="5"/>
  <c r="T160" i="5"/>
  <c r="S160" i="5"/>
  <c r="R160" i="5"/>
  <c r="Q160" i="5"/>
  <c r="P160" i="5"/>
  <c r="O160" i="5"/>
  <c r="N160" i="5"/>
  <c r="M160" i="5"/>
  <c r="L160" i="5"/>
  <c r="K160" i="5"/>
  <c r="J160" i="5"/>
  <c r="DV159" i="5"/>
  <c r="DU159" i="5"/>
  <c r="DT159" i="5"/>
  <c r="DS159" i="5"/>
  <c r="DR159" i="5"/>
  <c r="DQ159" i="5"/>
  <c r="DP159" i="5"/>
  <c r="DK159" i="5"/>
  <c r="DJ159" i="5"/>
  <c r="DF159" i="5"/>
  <c r="DE159" i="5"/>
  <c r="DD159" i="5"/>
  <c r="DC159" i="5"/>
  <c r="CV159" i="5"/>
  <c r="CU159" i="5"/>
  <c r="CT159" i="5"/>
  <c r="CS159" i="5"/>
  <c r="CR159" i="5"/>
  <c r="CQ159" i="5"/>
  <c r="CP159" i="5"/>
  <c r="CO159" i="5"/>
  <c r="CN159" i="5"/>
  <c r="CM159" i="5"/>
  <c r="CL159" i="5"/>
  <c r="CK159" i="5"/>
  <c r="CJ159" i="5"/>
  <c r="CI159" i="5"/>
  <c r="CH159" i="5"/>
  <c r="CG159" i="5"/>
  <c r="CF159" i="5"/>
  <c r="CE159" i="5"/>
  <c r="CD159" i="5"/>
  <c r="CC159" i="5"/>
  <c r="CB159" i="5"/>
  <c r="CA159" i="5"/>
  <c r="BZ159" i="5"/>
  <c r="BY159" i="5"/>
  <c r="BX159" i="5"/>
  <c r="BW159" i="5"/>
  <c r="BV159" i="5"/>
  <c r="BU159" i="5"/>
  <c r="BT159" i="5"/>
  <c r="BS159" i="5"/>
  <c r="BR159" i="5"/>
  <c r="BQ159" i="5"/>
  <c r="BP159" i="5"/>
  <c r="BO159" i="5"/>
  <c r="BN159" i="5"/>
  <c r="BM159" i="5"/>
  <c r="BL159" i="5"/>
  <c r="BK159" i="5"/>
  <c r="BJ159" i="5"/>
  <c r="BI159" i="5"/>
  <c r="BH159" i="5"/>
  <c r="BG159" i="5"/>
  <c r="BF159" i="5"/>
  <c r="BE159" i="5"/>
  <c r="BD159" i="5"/>
  <c r="BC159" i="5"/>
  <c r="BB159" i="5"/>
  <c r="BA159" i="5"/>
  <c r="AZ159" i="5"/>
  <c r="AY159" i="5"/>
  <c r="AX159" i="5"/>
  <c r="AW159" i="5"/>
  <c r="AV159" i="5"/>
  <c r="AU159" i="5"/>
  <c r="AT159" i="5"/>
  <c r="AS159" i="5"/>
  <c r="AR159" i="5"/>
  <c r="AQ159" i="5"/>
  <c r="AP159" i="5"/>
  <c r="AO159" i="5"/>
  <c r="AN159" i="5"/>
  <c r="AM159" i="5"/>
  <c r="AL159" i="5"/>
  <c r="AK159" i="5"/>
  <c r="AJ159" i="5"/>
  <c r="AI159" i="5"/>
  <c r="AH159" i="5"/>
  <c r="AG159" i="5"/>
  <c r="AF159" i="5"/>
  <c r="AE159" i="5"/>
  <c r="AD159" i="5"/>
  <c r="AC159" i="5"/>
  <c r="AB159" i="5"/>
  <c r="AA159" i="5"/>
  <c r="Z159" i="5"/>
  <c r="Y159" i="5"/>
  <c r="X159" i="5"/>
  <c r="W159" i="5"/>
  <c r="V159" i="5"/>
  <c r="U159" i="5"/>
  <c r="T159" i="5"/>
  <c r="S159" i="5"/>
  <c r="R159" i="5"/>
  <c r="Q159" i="5"/>
  <c r="P159" i="5"/>
  <c r="O159" i="5"/>
  <c r="N159" i="5"/>
  <c r="M159" i="5"/>
  <c r="L159" i="5"/>
  <c r="K159" i="5"/>
  <c r="J159" i="5"/>
  <c r="DV158" i="5"/>
  <c r="DU158" i="5"/>
  <c r="DT158" i="5"/>
  <c r="DS158" i="5"/>
  <c r="DR158" i="5"/>
  <c r="DQ158" i="5"/>
  <c r="DP158" i="5"/>
  <c r="DK158" i="5"/>
  <c r="DJ158" i="5"/>
  <c r="DF158" i="5"/>
  <c r="DE158" i="5"/>
  <c r="DD158" i="5"/>
  <c r="DC158" i="5"/>
  <c r="CV158" i="5"/>
  <c r="CU158" i="5"/>
  <c r="CT158" i="5"/>
  <c r="CS158" i="5"/>
  <c r="CR158" i="5"/>
  <c r="CQ158" i="5"/>
  <c r="CP158" i="5"/>
  <c r="CO158" i="5"/>
  <c r="CN158" i="5"/>
  <c r="CM158" i="5"/>
  <c r="CL158" i="5"/>
  <c r="CK158" i="5"/>
  <c r="CJ158" i="5"/>
  <c r="CI158" i="5"/>
  <c r="CH158" i="5"/>
  <c r="CG158" i="5"/>
  <c r="CF158" i="5"/>
  <c r="CE158" i="5"/>
  <c r="CD158" i="5"/>
  <c r="CC158" i="5"/>
  <c r="CB158" i="5"/>
  <c r="CA158" i="5"/>
  <c r="BZ158" i="5"/>
  <c r="BY158" i="5"/>
  <c r="BX158" i="5"/>
  <c r="BW158" i="5"/>
  <c r="BV158" i="5"/>
  <c r="BU158" i="5"/>
  <c r="BT158" i="5"/>
  <c r="BS158" i="5"/>
  <c r="BR158" i="5"/>
  <c r="BQ158" i="5"/>
  <c r="BP158" i="5"/>
  <c r="BO158" i="5"/>
  <c r="BN158" i="5"/>
  <c r="BM158" i="5"/>
  <c r="BL158" i="5"/>
  <c r="BK158" i="5"/>
  <c r="BJ158" i="5"/>
  <c r="BI158" i="5"/>
  <c r="BH158" i="5"/>
  <c r="BG158" i="5"/>
  <c r="BF158" i="5"/>
  <c r="BE158" i="5"/>
  <c r="BD158" i="5"/>
  <c r="BC158" i="5"/>
  <c r="BB158" i="5"/>
  <c r="BA158" i="5"/>
  <c r="AZ158" i="5"/>
  <c r="AY158" i="5"/>
  <c r="AX158" i="5"/>
  <c r="AW158" i="5"/>
  <c r="AV158" i="5"/>
  <c r="AU158" i="5"/>
  <c r="AT158" i="5"/>
  <c r="AS158" i="5"/>
  <c r="AR158" i="5"/>
  <c r="AQ158" i="5"/>
  <c r="AP158" i="5"/>
  <c r="AO158" i="5"/>
  <c r="AN158" i="5"/>
  <c r="AM158" i="5"/>
  <c r="AL158" i="5"/>
  <c r="AK158" i="5"/>
  <c r="AJ158" i="5"/>
  <c r="AI158" i="5"/>
  <c r="AH158" i="5"/>
  <c r="AG158" i="5"/>
  <c r="AF158" i="5"/>
  <c r="AE158" i="5"/>
  <c r="AD158" i="5"/>
  <c r="AC158" i="5"/>
  <c r="AB158" i="5"/>
  <c r="AA158" i="5"/>
  <c r="Z158" i="5"/>
  <c r="Y158" i="5"/>
  <c r="X158" i="5"/>
  <c r="W158" i="5"/>
  <c r="V158" i="5"/>
  <c r="U158" i="5"/>
  <c r="T158" i="5"/>
  <c r="S158" i="5"/>
  <c r="R158" i="5"/>
  <c r="Q158" i="5"/>
  <c r="P158" i="5"/>
  <c r="O158" i="5"/>
  <c r="N158" i="5"/>
  <c r="M158" i="5"/>
  <c r="L158" i="5"/>
  <c r="K158" i="5"/>
  <c r="J158" i="5"/>
  <c r="DV157" i="5"/>
  <c r="DU157" i="5"/>
  <c r="DT157" i="5"/>
  <c r="DS157" i="5"/>
  <c r="DR157" i="5"/>
  <c r="DQ157" i="5"/>
  <c r="DP157" i="5"/>
  <c r="DK157" i="5"/>
  <c r="DJ157" i="5"/>
  <c r="DF157" i="5"/>
  <c r="DE157" i="5"/>
  <c r="DD157" i="5"/>
  <c r="DC157" i="5"/>
  <c r="CV157" i="5"/>
  <c r="CU157" i="5"/>
  <c r="CT157" i="5"/>
  <c r="CS157" i="5"/>
  <c r="CR157" i="5"/>
  <c r="CQ157" i="5"/>
  <c r="CP157" i="5"/>
  <c r="CO157" i="5"/>
  <c r="CN157" i="5"/>
  <c r="CM157" i="5"/>
  <c r="CL157" i="5"/>
  <c r="CK157" i="5"/>
  <c r="CJ157" i="5"/>
  <c r="CI157" i="5"/>
  <c r="CH157" i="5"/>
  <c r="CG157" i="5"/>
  <c r="CF157" i="5"/>
  <c r="CE157" i="5"/>
  <c r="CD157" i="5"/>
  <c r="CC157" i="5"/>
  <c r="CB157" i="5"/>
  <c r="CA157" i="5"/>
  <c r="BZ157" i="5"/>
  <c r="BY157" i="5"/>
  <c r="BX157" i="5"/>
  <c r="BW157" i="5"/>
  <c r="BV157" i="5"/>
  <c r="BU157" i="5"/>
  <c r="BT157" i="5"/>
  <c r="BS157" i="5"/>
  <c r="BR157" i="5"/>
  <c r="BQ157" i="5"/>
  <c r="BP157" i="5"/>
  <c r="BO157" i="5"/>
  <c r="BN157" i="5"/>
  <c r="BM157" i="5"/>
  <c r="BL157" i="5"/>
  <c r="BK157" i="5"/>
  <c r="BJ157" i="5"/>
  <c r="BI157" i="5"/>
  <c r="BH157" i="5"/>
  <c r="BG157" i="5"/>
  <c r="BF157" i="5"/>
  <c r="BE157" i="5"/>
  <c r="BD157" i="5"/>
  <c r="BC157" i="5"/>
  <c r="BB157" i="5"/>
  <c r="BA157" i="5"/>
  <c r="AZ157" i="5"/>
  <c r="AY157" i="5"/>
  <c r="AX157" i="5"/>
  <c r="AW157" i="5"/>
  <c r="AV157" i="5"/>
  <c r="AU157" i="5"/>
  <c r="AT157" i="5"/>
  <c r="AS157" i="5"/>
  <c r="AR157" i="5"/>
  <c r="AQ157" i="5"/>
  <c r="AP157" i="5"/>
  <c r="AO157" i="5"/>
  <c r="AN157" i="5"/>
  <c r="AM157" i="5"/>
  <c r="AL157" i="5"/>
  <c r="AK157" i="5"/>
  <c r="AJ157" i="5"/>
  <c r="AI157" i="5"/>
  <c r="AH157" i="5"/>
  <c r="AG157" i="5"/>
  <c r="AF157" i="5"/>
  <c r="AE157" i="5"/>
  <c r="AD157" i="5"/>
  <c r="AC157" i="5"/>
  <c r="AB157" i="5"/>
  <c r="AA157" i="5"/>
  <c r="Z157" i="5"/>
  <c r="Y157" i="5"/>
  <c r="X157" i="5"/>
  <c r="W157" i="5"/>
  <c r="V157" i="5"/>
  <c r="U157" i="5"/>
  <c r="T157" i="5"/>
  <c r="S157" i="5"/>
  <c r="R157" i="5"/>
  <c r="Q157" i="5"/>
  <c r="P157" i="5"/>
  <c r="O157" i="5"/>
  <c r="N157" i="5"/>
  <c r="M157" i="5"/>
  <c r="L157" i="5"/>
  <c r="K157" i="5"/>
  <c r="J157" i="5"/>
  <c r="DV156" i="5"/>
  <c r="DU156" i="5"/>
  <c r="DT156" i="5"/>
  <c r="DS156" i="5"/>
  <c r="DR156" i="5"/>
  <c r="DQ156" i="5"/>
  <c r="DP156" i="5"/>
  <c r="DK156" i="5"/>
  <c r="DJ156" i="5"/>
  <c r="DF156" i="5"/>
  <c r="DE156" i="5"/>
  <c r="DD156" i="5"/>
  <c r="DC156" i="5"/>
  <c r="CV156" i="5"/>
  <c r="CU156" i="5"/>
  <c r="CT156" i="5"/>
  <c r="CS156" i="5"/>
  <c r="CR156" i="5"/>
  <c r="CQ156" i="5"/>
  <c r="CP156" i="5"/>
  <c r="CO156" i="5"/>
  <c r="CN156" i="5"/>
  <c r="CM156" i="5"/>
  <c r="CL156" i="5"/>
  <c r="CK156" i="5"/>
  <c r="CJ156" i="5"/>
  <c r="CI156" i="5"/>
  <c r="CH156" i="5"/>
  <c r="CG156" i="5"/>
  <c r="CF156" i="5"/>
  <c r="CE156" i="5"/>
  <c r="CD156" i="5"/>
  <c r="CC156" i="5"/>
  <c r="CB156" i="5"/>
  <c r="CA156" i="5"/>
  <c r="BZ156" i="5"/>
  <c r="BY156" i="5"/>
  <c r="BX156" i="5"/>
  <c r="BW156" i="5"/>
  <c r="BV156" i="5"/>
  <c r="BU156" i="5"/>
  <c r="BT156" i="5"/>
  <c r="BS156" i="5"/>
  <c r="BR156" i="5"/>
  <c r="BQ156" i="5"/>
  <c r="BP156" i="5"/>
  <c r="BO156" i="5"/>
  <c r="BN156" i="5"/>
  <c r="BM156" i="5"/>
  <c r="BL156" i="5"/>
  <c r="BK156" i="5"/>
  <c r="BJ156" i="5"/>
  <c r="BI156" i="5"/>
  <c r="BH156" i="5"/>
  <c r="BG156" i="5"/>
  <c r="BF156" i="5"/>
  <c r="BE156" i="5"/>
  <c r="BD156" i="5"/>
  <c r="BC156" i="5"/>
  <c r="BB156" i="5"/>
  <c r="BA156" i="5"/>
  <c r="AZ156" i="5"/>
  <c r="AY156" i="5"/>
  <c r="AX156" i="5"/>
  <c r="AW156" i="5"/>
  <c r="AV156" i="5"/>
  <c r="AU156" i="5"/>
  <c r="AT156" i="5"/>
  <c r="AS156" i="5"/>
  <c r="AR156" i="5"/>
  <c r="AQ156" i="5"/>
  <c r="AP156" i="5"/>
  <c r="AO156" i="5"/>
  <c r="AN156" i="5"/>
  <c r="AM156" i="5"/>
  <c r="AL156" i="5"/>
  <c r="AK156" i="5"/>
  <c r="AJ156" i="5"/>
  <c r="AI156" i="5"/>
  <c r="AH156" i="5"/>
  <c r="AG156" i="5"/>
  <c r="AF156" i="5"/>
  <c r="AE156" i="5"/>
  <c r="AD156" i="5"/>
  <c r="AC156" i="5"/>
  <c r="AB156" i="5"/>
  <c r="AA156" i="5"/>
  <c r="Z156" i="5"/>
  <c r="Y156" i="5"/>
  <c r="X156" i="5"/>
  <c r="W156" i="5"/>
  <c r="V156" i="5"/>
  <c r="U156" i="5"/>
  <c r="T156" i="5"/>
  <c r="S156" i="5"/>
  <c r="R156" i="5"/>
  <c r="Q156" i="5"/>
  <c r="P156" i="5"/>
  <c r="O156" i="5"/>
  <c r="N156" i="5"/>
  <c r="M156" i="5"/>
  <c r="L156" i="5"/>
  <c r="K156" i="5"/>
  <c r="J156" i="5"/>
  <c r="DV155" i="5"/>
  <c r="DU155" i="5"/>
  <c r="DT155" i="5"/>
  <c r="DS155" i="5"/>
  <c r="DR155" i="5"/>
  <c r="DQ155" i="5"/>
  <c r="DP155" i="5"/>
  <c r="DK155" i="5"/>
  <c r="DJ155" i="5"/>
  <c r="DF155" i="5"/>
  <c r="DE155" i="5"/>
  <c r="DD155" i="5"/>
  <c r="DC155" i="5"/>
  <c r="CV155" i="5"/>
  <c r="CU155" i="5"/>
  <c r="CT155" i="5"/>
  <c r="CS155" i="5"/>
  <c r="CR155" i="5"/>
  <c r="CQ155" i="5"/>
  <c r="CP155" i="5"/>
  <c r="CO155" i="5"/>
  <c r="CN155" i="5"/>
  <c r="CM155" i="5"/>
  <c r="CL155" i="5"/>
  <c r="CK155" i="5"/>
  <c r="CJ155" i="5"/>
  <c r="CI155" i="5"/>
  <c r="CH155" i="5"/>
  <c r="CG155" i="5"/>
  <c r="CF155" i="5"/>
  <c r="CE155" i="5"/>
  <c r="CD155" i="5"/>
  <c r="CC155" i="5"/>
  <c r="CB155" i="5"/>
  <c r="CA155" i="5"/>
  <c r="BZ155" i="5"/>
  <c r="BY155" i="5"/>
  <c r="BX155" i="5"/>
  <c r="BW155" i="5"/>
  <c r="BV155" i="5"/>
  <c r="BU155" i="5"/>
  <c r="BT155" i="5"/>
  <c r="BS155" i="5"/>
  <c r="BR155" i="5"/>
  <c r="BQ155" i="5"/>
  <c r="BP155" i="5"/>
  <c r="BO155" i="5"/>
  <c r="BN155" i="5"/>
  <c r="BM155" i="5"/>
  <c r="BL155" i="5"/>
  <c r="BK155" i="5"/>
  <c r="BJ155" i="5"/>
  <c r="BI155" i="5"/>
  <c r="BH155" i="5"/>
  <c r="BG155" i="5"/>
  <c r="BF155" i="5"/>
  <c r="BE155" i="5"/>
  <c r="BD155" i="5"/>
  <c r="BC155" i="5"/>
  <c r="BB155" i="5"/>
  <c r="BA155" i="5"/>
  <c r="AZ155" i="5"/>
  <c r="AY155" i="5"/>
  <c r="AX155" i="5"/>
  <c r="AW155" i="5"/>
  <c r="AV155" i="5"/>
  <c r="AU155" i="5"/>
  <c r="AT155" i="5"/>
  <c r="AS155" i="5"/>
  <c r="AR155" i="5"/>
  <c r="AQ155" i="5"/>
  <c r="AP155" i="5"/>
  <c r="AO155" i="5"/>
  <c r="AN155" i="5"/>
  <c r="AM155" i="5"/>
  <c r="AL155" i="5"/>
  <c r="AK155" i="5"/>
  <c r="AJ155" i="5"/>
  <c r="AI155" i="5"/>
  <c r="AH155" i="5"/>
  <c r="AG155" i="5"/>
  <c r="AF155" i="5"/>
  <c r="AE155" i="5"/>
  <c r="AD155" i="5"/>
  <c r="AC155" i="5"/>
  <c r="AB155" i="5"/>
  <c r="AA155" i="5"/>
  <c r="Z155" i="5"/>
  <c r="Y155" i="5"/>
  <c r="X155" i="5"/>
  <c r="W155" i="5"/>
  <c r="V155" i="5"/>
  <c r="U155" i="5"/>
  <c r="T155" i="5"/>
  <c r="S155" i="5"/>
  <c r="R155" i="5"/>
  <c r="Q155" i="5"/>
  <c r="P155" i="5"/>
  <c r="O155" i="5"/>
  <c r="N155" i="5"/>
  <c r="M155" i="5"/>
  <c r="L155" i="5"/>
  <c r="K155" i="5"/>
  <c r="J155" i="5"/>
  <c r="DV154" i="5"/>
  <c r="DU154" i="5"/>
  <c r="DT154" i="5"/>
  <c r="DS154" i="5"/>
  <c r="DR154" i="5"/>
  <c r="DQ154" i="5"/>
  <c r="DP154" i="5"/>
  <c r="DK154" i="5"/>
  <c r="DJ154" i="5"/>
  <c r="DF154" i="5"/>
  <c r="DE154" i="5"/>
  <c r="DD154" i="5"/>
  <c r="DC154" i="5"/>
  <c r="CV154" i="5"/>
  <c r="CU154" i="5"/>
  <c r="CT154" i="5"/>
  <c r="CS154" i="5"/>
  <c r="CR154" i="5"/>
  <c r="CQ154" i="5"/>
  <c r="CP154" i="5"/>
  <c r="CO154" i="5"/>
  <c r="CN154" i="5"/>
  <c r="CM154" i="5"/>
  <c r="CL154" i="5"/>
  <c r="CK154" i="5"/>
  <c r="CJ154" i="5"/>
  <c r="CI154" i="5"/>
  <c r="CH154" i="5"/>
  <c r="CG154" i="5"/>
  <c r="CF154" i="5"/>
  <c r="CE154" i="5"/>
  <c r="CD154" i="5"/>
  <c r="CC154" i="5"/>
  <c r="CB154" i="5"/>
  <c r="CA154" i="5"/>
  <c r="BZ154" i="5"/>
  <c r="BY154" i="5"/>
  <c r="BX154" i="5"/>
  <c r="BW154" i="5"/>
  <c r="BV154" i="5"/>
  <c r="BU154" i="5"/>
  <c r="BT154" i="5"/>
  <c r="BS154" i="5"/>
  <c r="BR154" i="5"/>
  <c r="BQ154" i="5"/>
  <c r="BP154" i="5"/>
  <c r="BO154" i="5"/>
  <c r="BN154" i="5"/>
  <c r="BM154" i="5"/>
  <c r="BL154" i="5"/>
  <c r="BK154" i="5"/>
  <c r="BJ154" i="5"/>
  <c r="BI154" i="5"/>
  <c r="BH154" i="5"/>
  <c r="BG154" i="5"/>
  <c r="BF154" i="5"/>
  <c r="BE154" i="5"/>
  <c r="BD154" i="5"/>
  <c r="BC154" i="5"/>
  <c r="BB154" i="5"/>
  <c r="BA154" i="5"/>
  <c r="AZ154" i="5"/>
  <c r="AY154" i="5"/>
  <c r="AX154" i="5"/>
  <c r="AW154" i="5"/>
  <c r="AV154" i="5"/>
  <c r="AU154" i="5"/>
  <c r="AT154" i="5"/>
  <c r="AS154" i="5"/>
  <c r="AR154" i="5"/>
  <c r="AQ154" i="5"/>
  <c r="AP154" i="5"/>
  <c r="AO154" i="5"/>
  <c r="AN154" i="5"/>
  <c r="AM154" i="5"/>
  <c r="AL154" i="5"/>
  <c r="AK154" i="5"/>
  <c r="AJ154" i="5"/>
  <c r="AI154" i="5"/>
  <c r="AH154" i="5"/>
  <c r="AG154" i="5"/>
  <c r="AF154" i="5"/>
  <c r="AE154" i="5"/>
  <c r="AD154" i="5"/>
  <c r="AC154" i="5"/>
  <c r="AB154" i="5"/>
  <c r="AA154" i="5"/>
  <c r="Z154" i="5"/>
  <c r="Y154" i="5"/>
  <c r="X154" i="5"/>
  <c r="W154" i="5"/>
  <c r="V154" i="5"/>
  <c r="U154" i="5"/>
  <c r="T154" i="5"/>
  <c r="S154" i="5"/>
  <c r="R154" i="5"/>
  <c r="Q154" i="5"/>
  <c r="P154" i="5"/>
  <c r="O154" i="5"/>
  <c r="N154" i="5"/>
  <c r="M154" i="5"/>
  <c r="L154" i="5"/>
  <c r="K154" i="5"/>
  <c r="J154" i="5"/>
  <c r="DV153" i="5"/>
  <c r="DU153" i="5"/>
  <c r="DT153" i="5"/>
  <c r="DS153" i="5"/>
  <c r="DR153" i="5"/>
  <c r="DQ153" i="5"/>
  <c r="DP153" i="5"/>
  <c r="DK153" i="5"/>
  <c r="DJ153" i="5"/>
  <c r="DF153" i="5"/>
  <c r="DE153" i="5"/>
  <c r="DD153" i="5"/>
  <c r="DC153" i="5"/>
  <c r="CV153" i="5"/>
  <c r="CU153" i="5"/>
  <c r="CT153" i="5"/>
  <c r="CS153" i="5"/>
  <c r="CR153" i="5"/>
  <c r="CQ153" i="5"/>
  <c r="CP153" i="5"/>
  <c r="CO153" i="5"/>
  <c r="CN153" i="5"/>
  <c r="CM153" i="5"/>
  <c r="CL153" i="5"/>
  <c r="CK153" i="5"/>
  <c r="CJ153" i="5"/>
  <c r="CI153" i="5"/>
  <c r="CH153" i="5"/>
  <c r="CG153" i="5"/>
  <c r="CF153" i="5"/>
  <c r="CE153" i="5"/>
  <c r="CD153" i="5"/>
  <c r="CC153" i="5"/>
  <c r="CB153" i="5"/>
  <c r="CA153" i="5"/>
  <c r="BZ153" i="5"/>
  <c r="BY153" i="5"/>
  <c r="BX153" i="5"/>
  <c r="BW153" i="5"/>
  <c r="BV153" i="5"/>
  <c r="BU153" i="5"/>
  <c r="BT153" i="5"/>
  <c r="BS153" i="5"/>
  <c r="BR153" i="5"/>
  <c r="BQ153" i="5"/>
  <c r="BP153" i="5"/>
  <c r="BO153" i="5"/>
  <c r="BN153" i="5"/>
  <c r="BM153" i="5"/>
  <c r="BL153" i="5"/>
  <c r="BK153" i="5"/>
  <c r="BJ153" i="5"/>
  <c r="BI153" i="5"/>
  <c r="BH153" i="5"/>
  <c r="BG153" i="5"/>
  <c r="BF153" i="5"/>
  <c r="BE153" i="5"/>
  <c r="BD153" i="5"/>
  <c r="BC153" i="5"/>
  <c r="BB153" i="5"/>
  <c r="BA153" i="5"/>
  <c r="AZ153" i="5"/>
  <c r="AY153" i="5"/>
  <c r="AX153" i="5"/>
  <c r="AW153" i="5"/>
  <c r="AV153" i="5"/>
  <c r="AU153" i="5"/>
  <c r="AT153" i="5"/>
  <c r="AS153" i="5"/>
  <c r="AR153" i="5"/>
  <c r="AQ153" i="5"/>
  <c r="AP153" i="5"/>
  <c r="AO153" i="5"/>
  <c r="AN153" i="5"/>
  <c r="AM153" i="5"/>
  <c r="AL153" i="5"/>
  <c r="AK153" i="5"/>
  <c r="AJ153" i="5"/>
  <c r="AI153" i="5"/>
  <c r="AH153" i="5"/>
  <c r="AG153" i="5"/>
  <c r="AF153" i="5"/>
  <c r="AE153" i="5"/>
  <c r="AD153" i="5"/>
  <c r="AC153" i="5"/>
  <c r="AB153" i="5"/>
  <c r="AA153" i="5"/>
  <c r="Z153" i="5"/>
  <c r="Y153" i="5"/>
  <c r="X153" i="5"/>
  <c r="W153" i="5"/>
  <c r="V153" i="5"/>
  <c r="U153" i="5"/>
  <c r="T153" i="5"/>
  <c r="S153" i="5"/>
  <c r="R153" i="5"/>
  <c r="Q153" i="5"/>
  <c r="P153" i="5"/>
  <c r="O153" i="5"/>
  <c r="N153" i="5"/>
  <c r="M153" i="5"/>
  <c r="L153" i="5"/>
  <c r="K153" i="5"/>
  <c r="J153" i="5"/>
  <c r="DV152" i="5"/>
  <c r="DU152" i="5"/>
  <c r="DT152" i="5"/>
  <c r="DS152" i="5"/>
  <c r="DR152" i="5"/>
  <c r="DQ152" i="5"/>
  <c r="DP152" i="5"/>
  <c r="DK152" i="5"/>
  <c r="DJ152" i="5"/>
  <c r="DF152" i="5"/>
  <c r="DE152" i="5"/>
  <c r="DD152" i="5"/>
  <c r="DC152" i="5"/>
  <c r="CV152" i="5"/>
  <c r="CU152" i="5"/>
  <c r="CT152" i="5"/>
  <c r="CS152" i="5"/>
  <c r="CR152" i="5"/>
  <c r="CQ152" i="5"/>
  <c r="CP152" i="5"/>
  <c r="CO152" i="5"/>
  <c r="CN152" i="5"/>
  <c r="CM152" i="5"/>
  <c r="CL152" i="5"/>
  <c r="CK152" i="5"/>
  <c r="CJ152" i="5"/>
  <c r="CI152" i="5"/>
  <c r="CH152" i="5"/>
  <c r="CG152" i="5"/>
  <c r="CF152" i="5"/>
  <c r="CE152" i="5"/>
  <c r="CD152" i="5"/>
  <c r="CC152" i="5"/>
  <c r="CB152" i="5"/>
  <c r="CA152" i="5"/>
  <c r="BZ152" i="5"/>
  <c r="BY152" i="5"/>
  <c r="BX152" i="5"/>
  <c r="BW152" i="5"/>
  <c r="BV152" i="5"/>
  <c r="BU152" i="5"/>
  <c r="BT152" i="5"/>
  <c r="BS152" i="5"/>
  <c r="BR152" i="5"/>
  <c r="BQ152" i="5"/>
  <c r="BP152" i="5"/>
  <c r="BO152" i="5"/>
  <c r="BN152" i="5"/>
  <c r="BM152" i="5"/>
  <c r="BL152" i="5"/>
  <c r="BK152" i="5"/>
  <c r="BJ152" i="5"/>
  <c r="BI152" i="5"/>
  <c r="BH152" i="5"/>
  <c r="BG152" i="5"/>
  <c r="BF152" i="5"/>
  <c r="BE152" i="5"/>
  <c r="BD152" i="5"/>
  <c r="BC152" i="5"/>
  <c r="BB152" i="5"/>
  <c r="BA152" i="5"/>
  <c r="AZ152" i="5"/>
  <c r="AY152" i="5"/>
  <c r="AX152" i="5"/>
  <c r="AW152" i="5"/>
  <c r="AV152" i="5"/>
  <c r="AU152" i="5"/>
  <c r="AT152" i="5"/>
  <c r="AS152" i="5"/>
  <c r="AR152" i="5"/>
  <c r="AQ152" i="5"/>
  <c r="AP152" i="5"/>
  <c r="AO152" i="5"/>
  <c r="AN152" i="5"/>
  <c r="AM152" i="5"/>
  <c r="AL152" i="5"/>
  <c r="AK152" i="5"/>
  <c r="AJ152" i="5"/>
  <c r="AI152" i="5"/>
  <c r="AH152" i="5"/>
  <c r="AG152" i="5"/>
  <c r="AF152" i="5"/>
  <c r="AE152" i="5"/>
  <c r="AD152" i="5"/>
  <c r="AC152" i="5"/>
  <c r="AB152" i="5"/>
  <c r="AA152" i="5"/>
  <c r="Z152" i="5"/>
  <c r="Y152" i="5"/>
  <c r="X152" i="5"/>
  <c r="W152" i="5"/>
  <c r="V152" i="5"/>
  <c r="U152" i="5"/>
  <c r="T152" i="5"/>
  <c r="S152" i="5"/>
  <c r="R152" i="5"/>
  <c r="Q152" i="5"/>
  <c r="P152" i="5"/>
  <c r="O152" i="5"/>
  <c r="N152" i="5"/>
  <c r="M152" i="5"/>
  <c r="L152" i="5"/>
  <c r="K152" i="5"/>
  <c r="J152" i="5"/>
  <c r="DV151" i="5"/>
  <c r="DU151" i="5"/>
  <c r="DT151" i="5"/>
  <c r="DS151" i="5"/>
  <c r="DR151" i="5"/>
  <c r="DQ151" i="5"/>
  <c r="DP151" i="5"/>
  <c r="DK151" i="5"/>
  <c r="DJ151" i="5"/>
  <c r="DF151" i="5"/>
  <c r="DE151" i="5"/>
  <c r="DD151" i="5"/>
  <c r="DC151" i="5"/>
  <c r="CV151" i="5"/>
  <c r="CU151" i="5"/>
  <c r="CT151" i="5"/>
  <c r="CS151" i="5"/>
  <c r="CR151" i="5"/>
  <c r="CQ151" i="5"/>
  <c r="CP151" i="5"/>
  <c r="CO151" i="5"/>
  <c r="CN151" i="5"/>
  <c r="CM151" i="5"/>
  <c r="CL151" i="5"/>
  <c r="CK151" i="5"/>
  <c r="CJ151" i="5"/>
  <c r="CI151" i="5"/>
  <c r="CH151" i="5"/>
  <c r="CG151" i="5"/>
  <c r="CF151" i="5"/>
  <c r="CE151" i="5"/>
  <c r="CD151" i="5"/>
  <c r="CC151" i="5"/>
  <c r="CB151" i="5"/>
  <c r="CA151" i="5"/>
  <c r="BZ151" i="5"/>
  <c r="BY151" i="5"/>
  <c r="BX151" i="5"/>
  <c r="BW151" i="5"/>
  <c r="BV151" i="5"/>
  <c r="BU151" i="5"/>
  <c r="BT151" i="5"/>
  <c r="BS151" i="5"/>
  <c r="BR151" i="5"/>
  <c r="BQ151" i="5"/>
  <c r="BP151" i="5"/>
  <c r="BO151" i="5"/>
  <c r="BN151" i="5"/>
  <c r="BM151" i="5"/>
  <c r="BL151" i="5"/>
  <c r="BK151" i="5"/>
  <c r="BJ151" i="5"/>
  <c r="BI151" i="5"/>
  <c r="BH151" i="5"/>
  <c r="BG151" i="5"/>
  <c r="BF151" i="5"/>
  <c r="BE151" i="5"/>
  <c r="BD151" i="5"/>
  <c r="BC151" i="5"/>
  <c r="BB151" i="5"/>
  <c r="BA151" i="5"/>
  <c r="AZ151" i="5"/>
  <c r="AY151" i="5"/>
  <c r="AX151" i="5"/>
  <c r="AW151" i="5"/>
  <c r="AV151" i="5"/>
  <c r="AU151" i="5"/>
  <c r="AT151" i="5"/>
  <c r="AS151" i="5"/>
  <c r="AR151" i="5"/>
  <c r="AQ151" i="5"/>
  <c r="AP151" i="5"/>
  <c r="AO151" i="5"/>
  <c r="AN151" i="5"/>
  <c r="AM151" i="5"/>
  <c r="AL151" i="5"/>
  <c r="AK151" i="5"/>
  <c r="AJ151" i="5"/>
  <c r="AI151" i="5"/>
  <c r="AH151" i="5"/>
  <c r="AG151" i="5"/>
  <c r="AF151" i="5"/>
  <c r="AE151" i="5"/>
  <c r="AD151" i="5"/>
  <c r="AC151" i="5"/>
  <c r="AB151" i="5"/>
  <c r="AA151" i="5"/>
  <c r="Z151" i="5"/>
  <c r="Y151" i="5"/>
  <c r="X151" i="5"/>
  <c r="W151" i="5"/>
  <c r="V151" i="5"/>
  <c r="U151" i="5"/>
  <c r="T151" i="5"/>
  <c r="S151" i="5"/>
  <c r="R151" i="5"/>
  <c r="Q151" i="5"/>
  <c r="P151" i="5"/>
  <c r="O151" i="5"/>
  <c r="N151" i="5"/>
  <c r="M151" i="5"/>
  <c r="L151" i="5"/>
  <c r="K151" i="5"/>
  <c r="J151" i="5"/>
  <c r="DV150" i="5"/>
  <c r="DU150" i="5"/>
  <c r="DT150" i="5"/>
  <c r="DS150" i="5"/>
  <c r="DR150" i="5"/>
  <c r="DQ150" i="5"/>
  <c r="DP150" i="5"/>
  <c r="DK150" i="5"/>
  <c r="DJ150" i="5"/>
  <c r="DF150" i="5"/>
  <c r="DE150" i="5"/>
  <c r="DD150" i="5"/>
  <c r="DC150" i="5"/>
  <c r="CV150" i="5"/>
  <c r="CU150" i="5"/>
  <c r="CT150" i="5"/>
  <c r="CS150" i="5"/>
  <c r="CR150" i="5"/>
  <c r="CQ150" i="5"/>
  <c r="CP150" i="5"/>
  <c r="CO150" i="5"/>
  <c r="CN150" i="5"/>
  <c r="CM150" i="5"/>
  <c r="CL150" i="5"/>
  <c r="CK150" i="5"/>
  <c r="CJ150" i="5"/>
  <c r="CI150" i="5"/>
  <c r="CH150" i="5"/>
  <c r="CG150" i="5"/>
  <c r="CF150" i="5"/>
  <c r="CE150" i="5"/>
  <c r="CD150" i="5"/>
  <c r="CC150" i="5"/>
  <c r="CB150" i="5"/>
  <c r="CA150" i="5"/>
  <c r="BZ150" i="5"/>
  <c r="BY150" i="5"/>
  <c r="BX150" i="5"/>
  <c r="BW150" i="5"/>
  <c r="BV150" i="5"/>
  <c r="BU150" i="5"/>
  <c r="BT150" i="5"/>
  <c r="BS150" i="5"/>
  <c r="BR150" i="5"/>
  <c r="BQ150" i="5"/>
  <c r="BP150" i="5"/>
  <c r="BO150" i="5"/>
  <c r="BN150" i="5"/>
  <c r="BM150" i="5"/>
  <c r="BL150" i="5"/>
  <c r="BK150" i="5"/>
  <c r="BJ150" i="5"/>
  <c r="BI150" i="5"/>
  <c r="BH150" i="5"/>
  <c r="BG150" i="5"/>
  <c r="BF150" i="5"/>
  <c r="BE150" i="5"/>
  <c r="BD150" i="5"/>
  <c r="BC150" i="5"/>
  <c r="BB150" i="5"/>
  <c r="BA150" i="5"/>
  <c r="AZ150" i="5"/>
  <c r="AY150" i="5"/>
  <c r="AX150" i="5"/>
  <c r="AW150" i="5"/>
  <c r="AV150" i="5"/>
  <c r="AU150" i="5"/>
  <c r="AT150" i="5"/>
  <c r="AS150" i="5"/>
  <c r="AR150" i="5"/>
  <c r="AQ150" i="5"/>
  <c r="AP150" i="5"/>
  <c r="AO150" i="5"/>
  <c r="AN150" i="5"/>
  <c r="AM150" i="5"/>
  <c r="AL150" i="5"/>
  <c r="AK150" i="5"/>
  <c r="AJ150" i="5"/>
  <c r="AI150" i="5"/>
  <c r="AH150" i="5"/>
  <c r="AG150" i="5"/>
  <c r="AF150" i="5"/>
  <c r="AE150" i="5"/>
  <c r="AD150" i="5"/>
  <c r="AC150" i="5"/>
  <c r="AB150" i="5"/>
  <c r="AA150" i="5"/>
  <c r="Z150" i="5"/>
  <c r="Y150" i="5"/>
  <c r="X150" i="5"/>
  <c r="W150" i="5"/>
  <c r="V150" i="5"/>
  <c r="U150" i="5"/>
  <c r="T150" i="5"/>
  <c r="S150" i="5"/>
  <c r="R150" i="5"/>
  <c r="Q150" i="5"/>
  <c r="P150" i="5"/>
  <c r="O150" i="5"/>
  <c r="N150" i="5"/>
  <c r="M150" i="5"/>
  <c r="L150" i="5"/>
  <c r="K150" i="5"/>
  <c r="J150" i="5"/>
  <c r="DV149" i="5"/>
  <c r="DU149" i="5"/>
  <c r="DT149" i="5"/>
  <c r="DS149" i="5"/>
  <c r="DR149" i="5"/>
  <c r="DQ149" i="5"/>
  <c r="DP149" i="5"/>
  <c r="DK149" i="5"/>
  <c r="DJ149" i="5"/>
  <c r="DF149" i="5"/>
  <c r="DE149" i="5"/>
  <c r="DD149" i="5"/>
  <c r="DC149" i="5"/>
  <c r="CV149" i="5"/>
  <c r="CU149" i="5"/>
  <c r="CT149" i="5"/>
  <c r="CS149" i="5"/>
  <c r="CR149" i="5"/>
  <c r="CQ149" i="5"/>
  <c r="CP149" i="5"/>
  <c r="CO149" i="5"/>
  <c r="CN149" i="5"/>
  <c r="CM149" i="5"/>
  <c r="CL149" i="5"/>
  <c r="CK149" i="5"/>
  <c r="CJ149" i="5"/>
  <c r="CI149" i="5"/>
  <c r="CH149" i="5"/>
  <c r="CG149" i="5"/>
  <c r="CF149" i="5"/>
  <c r="CE149" i="5"/>
  <c r="CD149" i="5"/>
  <c r="CC149" i="5"/>
  <c r="CB149" i="5"/>
  <c r="CA149" i="5"/>
  <c r="BZ149" i="5"/>
  <c r="BY149" i="5"/>
  <c r="BX149" i="5"/>
  <c r="BW149" i="5"/>
  <c r="BV149" i="5"/>
  <c r="BU149" i="5"/>
  <c r="BT149" i="5"/>
  <c r="BS149" i="5"/>
  <c r="BR149" i="5"/>
  <c r="BQ149" i="5"/>
  <c r="BP149" i="5"/>
  <c r="BO149" i="5"/>
  <c r="BN149" i="5"/>
  <c r="BM149" i="5"/>
  <c r="BL149" i="5"/>
  <c r="BK149" i="5"/>
  <c r="BJ149" i="5"/>
  <c r="BI149" i="5"/>
  <c r="BH149" i="5"/>
  <c r="BG149" i="5"/>
  <c r="BF149" i="5"/>
  <c r="BE149" i="5"/>
  <c r="BD149" i="5"/>
  <c r="BC149" i="5"/>
  <c r="BB149" i="5"/>
  <c r="BA149" i="5"/>
  <c r="AZ149" i="5"/>
  <c r="AY149" i="5"/>
  <c r="AX149" i="5"/>
  <c r="AW149" i="5"/>
  <c r="AV149" i="5"/>
  <c r="AU149" i="5"/>
  <c r="AT149" i="5"/>
  <c r="AS149" i="5"/>
  <c r="AR149" i="5"/>
  <c r="AQ149" i="5"/>
  <c r="AP149" i="5"/>
  <c r="AO149" i="5"/>
  <c r="AN149" i="5"/>
  <c r="AM149" i="5"/>
  <c r="AL149" i="5"/>
  <c r="AK149" i="5"/>
  <c r="AJ149" i="5"/>
  <c r="AI149" i="5"/>
  <c r="AH149" i="5"/>
  <c r="AG149" i="5"/>
  <c r="AF149" i="5"/>
  <c r="AE149" i="5"/>
  <c r="AD149" i="5"/>
  <c r="AC149" i="5"/>
  <c r="AB149" i="5"/>
  <c r="AA149" i="5"/>
  <c r="Z149" i="5"/>
  <c r="Y149" i="5"/>
  <c r="X149" i="5"/>
  <c r="W149" i="5"/>
  <c r="V149" i="5"/>
  <c r="U149" i="5"/>
  <c r="T149" i="5"/>
  <c r="S149" i="5"/>
  <c r="R149" i="5"/>
  <c r="Q149" i="5"/>
  <c r="P149" i="5"/>
  <c r="O149" i="5"/>
  <c r="N149" i="5"/>
  <c r="M149" i="5"/>
  <c r="L149" i="5"/>
  <c r="K149" i="5"/>
  <c r="J149" i="5"/>
  <c r="DV148" i="5"/>
  <c r="DU148" i="5"/>
  <c r="DT148" i="5"/>
  <c r="DS148" i="5"/>
  <c r="DR148" i="5"/>
  <c r="DQ148" i="5"/>
  <c r="DP148" i="5"/>
  <c r="DK148" i="5"/>
  <c r="DJ148" i="5"/>
  <c r="DF148" i="5"/>
  <c r="DE148" i="5"/>
  <c r="DD148" i="5"/>
  <c r="DC148" i="5"/>
  <c r="CV148" i="5"/>
  <c r="CU148" i="5"/>
  <c r="CT148" i="5"/>
  <c r="CS148" i="5"/>
  <c r="CR148" i="5"/>
  <c r="CQ148" i="5"/>
  <c r="CP148" i="5"/>
  <c r="CO148" i="5"/>
  <c r="CN148" i="5"/>
  <c r="CM148" i="5"/>
  <c r="CL148" i="5"/>
  <c r="CK148" i="5"/>
  <c r="CJ148" i="5"/>
  <c r="CI148" i="5"/>
  <c r="CH148" i="5"/>
  <c r="CG148" i="5"/>
  <c r="CF148" i="5"/>
  <c r="CE148" i="5"/>
  <c r="CD148" i="5"/>
  <c r="CC148" i="5"/>
  <c r="CB148" i="5"/>
  <c r="CA148" i="5"/>
  <c r="BZ148" i="5"/>
  <c r="BY148" i="5"/>
  <c r="BX148" i="5"/>
  <c r="BW148" i="5"/>
  <c r="BV148" i="5"/>
  <c r="BU148" i="5"/>
  <c r="BT148" i="5"/>
  <c r="BS148" i="5"/>
  <c r="BR148" i="5"/>
  <c r="BQ148" i="5"/>
  <c r="BP148" i="5"/>
  <c r="BO148" i="5"/>
  <c r="BN148" i="5"/>
  <c r="BM148" i="5"/>
  <c r="BL148" i="5"/>
  <c r="BK148" i="5"/>
  <c r="BJ148" i="5"/>
  <c r="BI148" i="5"/>
  <c r="BH148" i="5"/>
  <c r="BG148" i="5"/>
  <c r="BF148" i="5"/>
  <c r="BE148" i="5"/>
  <c r="BD148" i="5"/>
  <c r="BC148" i="5"/>
  <c r="BB148" i="5"/>
  <c r="BA148" i="5"/>
  <c r="AZ148" i="5"/>
  <c r="AY148" i="5"/>
  <c r="AX148" i="5"/>
  <c r="AW148" i="5"/>
  <c r="AV148" i="5"/>
  <c r="AU148" i="5"/>
  <c r="AT148" i="5"/>
  <c r="AS148" i="5"/>
  <c r="AR148" i="5"/>
  <c r="AQ148" i="5"/>
  <c r="AP148" i="5"/>
  <c r="AO148" i="5"/>
  <c r="AN148" i="5"/>
  <c r="AM148" i="5"/>
  <c r="AL148" i="5"/>
  <c r="AK148" i="5"/>
  <c r="AJ148" i="5"/>
  <c r="AI148" i="5"/>
  <c r="AH148" i="5"/>
  <c r="AG148" i="5"/>
  <c r="AF148" i="5"/>
  <c r="AE148" i="5"/>
  <c r="AD148" i="5"/>
  <c r="AC148" i="5"/>
  <c r="AB148" i="5"/>
  <c r="AA148" i="5"/>
  <c r="Z148" i="5"/>
  <c r="Y148" i="5"/>
  <c r="X148" i="5"/>
  <c r="W148" i="5"/>
  <c r="V148" i="5"/>
  <c r="U148" i="5"/>
  <c r="T148" i="5"/>
  <c r="S148" i="5"/>
  <c r="R148" i="5"/>
  <c r="Q148" i="5"/>
  <c r="P148" i="5"/>
  <c r="O148" i="5"/>
  <c r="N148" i="5"/>
  <c r="M148" i="5"/>
  <c r="L148" i="5"/>
  <c r="K148" i="5"/>
  <c r="J148" i="5"/>
  <c r="DV147" i="5"/>
  <c r="DU147" i="5"/>
  <c r="DT147" i="5"/>
  <c r="DS147" i="5"/>
  <c r="DR147" i="5"/>
  <c r="DQ147" i="5"/>
  <c r="DP147" i="5"/>
  <c r="DK147" i="5"/>
  <c r="DJ147" i="5"/>
  <c r="DF147" i="5"/>
  <c r="DE147" i="5"/>
  <c r="DD147" i="5"/>
  <c r="DC147" i="5"/>
  <c r="CV147" i="5"/>
  <c r="CU147" i="5"/>
  <c r="CT147" i="5"/>
  <c r="CS147" i="5"/>
  <c r="CR147" i="5"/>
  <c r="CQ147" i="5"/>
  <c r="CP147" i="5"/>
  <c r="CO147" i="5"/>
  <c r="CN147" i="5"/>
  <c r="CM147" i="5"/>
  <c r="CL147" i="5"/>
  <c r="CK147" i="5"/>
  <c r="CJ147" i="5"/>
  <c r="CI147" i="5"/>
  <c r="CH147" i="5"/>
  <c r="CG147" i="5"/>
  <c r="CF147" i="5"/>
  <c r="CE147" i="5"/>
  <c r="CD147" i="5"/>
  <c r="CC147" i="5"/>
  <c r="CB147" i="5"/>
  <c r="CA147" i="5"/>
  <c r="BZ147" i="5"/>
  <c r="BY147" i="5"/>
  <c r="BX147" i="5"/>
  <c r="BW147" i="5"/>
  <c r="BV147" i="5"/>
  <c r="BU147" i="5"/>
  <c r="BT147" i="5"/>
  <c r="BS147" i="5"/>
  <c r="BR147" i="5"/>
  <c r="BQ147" i="5"/>
  <c r="BP147" i="5"/>
  <c r="BO147" i="5"/>
  <c r="BN147" i="5"/>
  <c r="BM147" i="5"/>
  <c r="BL147" i="5"/>
  <c r="BK147" i="5"/>
  <c r="BJ147" i="5"/>
  <c r="BI147" i="5"/>
  <c r="BH147" i="5"/>
  <c r="BG147" i="5"/>
  <c r="BF147" i="5"/>
  <c r="BE147" i="5"/>
  <c r="BD147" i="5"/>
  <c r="BC147" i="5"/>
  <c r="BB147" i="5"/>
  <c r="BA147" i="5"/>
  <c r="AZ147" i="5"/>
  <c r="AY147" i="5"/>
  <c r="AX147" i="5"/>
  <c r="AW147" i="5"/>
  <c r="AV147" i="5"/>
  <c r="AU147" i="5"/>
  <c r="AT147" i="5"/>
  <c r="AS147" i="5"/>
  <c r="AR147" i="5"/>
  <c r="AQ147" i="5"/>
  <c r="AP147" i="5"/>
  <c r="AO147" i="5"/>
  <c r="AN147" i="5"/>
  <c r="AM147" i="5"/>
  <c r="AL147" i="5"/>
  <c r="AK147" i="5"/>
  <c r="AJ147" i="5"/>
  <c r="AI147" i="5"/>
  <c r="AH147" i="5"/>
  <c r="AG147" i="5"/>
  <c r="AF147" i="5"/>
  <c r="AE147" i="5"/>
  <c r="AD147" i="5"/>
  <c r="AC147" i="5"/>
  <c r="AB147" i="5"/>
  <c r="AA147" i="5"/>
  <c r="Z147" i="5"/>
  <c r="Y147" i="5"/>
  <c r="X147" i="5"/>
  <c r="W147" i="5"/>
  <c r="V147" i="5"/>
  <c r="U147" i="5"/>
  <c r="T147" i="5"/>
  <c r="S147" i="5"/>
  <c r="R147" i="5"/>
  <c r="Q147" i="5"/>
  <c r="P147" i="5"/>
  <c r="O147" i="5"/>
  <c r="N147" i="5"/>
  <c r="M147" i="5"/>
  <c r="L147" i="5"/>
  <c r="K147" i="5"/>
  <c r="J147" i="5"/>
  <c r="DV146" i="5"/>
  <c r="DU146" i="5"/>
  <c r="DT146" i="5"/>
  <c r="DS146" i="5"/>
  <c r="DR146" i="5"/>
  <c r="DQ146" i="5"/>
  <c r="DP146" i="5"/>
  <c r="DK146" i="5"/>
  <c r="DJ146" i="5"/>
  <c r="DF146" i="5"/>
  <c r="DE146" i="5"/>
  <c r="DD146" i="5"/>
  <c r="DC146" i="5"/>
  <c r="CV146" i="5"/>
  <c r="CU146" i="5"/>
  <c r="CT146" i="5"/>
  <c r="CS146" i="5"/>
  <c r="CR146" i="5"/>
  <c r="CQ146" i="5"/>
  <c r="CP146" i="5"/>
  <c r="CO146" i="5"/>
  <c r="CN146" i="5"/>
  <c r="CM146" i="5"/>
  <c r="CL146" i="5"/>
  <c r="CK146" i="5"/>
  <c r="CJ146" i="5"/>
  <c r="CI146" i="5"/>
  <c r="CH146" i="5"/>
  <c r="CG146" i="5"/>
  <c r="CF146" i="5"/>
  <c r="CE146" i="5"/>
  <c r="CD146" i="5"/>
  <c r="CC146" i="5"/>
  <c r="CB146" i="5"/>
  <c r="CA146" i="5"/>
  <c r="BZ146" i="5"/>
  <c r="BY146" i="5"/>
  <c r="BX146" i="5"/>
  <c r="BW146" i="5"/>
  <c r="BV146" i="5"/>
  <c r="BU146" i="5"/>
  <c r="BT146" i="5"/>
  <c r="BS146" i="5"/>
  <c r="BR146" i="5"/>
  <c r="BQ146" i="5"/>
  <c r="BP146" i="5"/>
  <c r="BO146" i="5"/>
  <c r="BN146" i="5"/>
  <c r="BM146" i="5"/>
  <c r="BL146" i="5"/>
  <c r="BK146" i="5"/>
  <c r="BJ146" i="5"/>
  <c r="BI146" i="5"/>
  <c r="BH146" i="5"/>
  <c r="BG146" i="5"/>
  <c r="BF146" i="5"/>
  <c r="BE146" i="5"/>
  <c r="BD146" i="5"/>
  <c r="BC146" i="5"/>
  <c r="BB146" i="5"/>
  <c r="BA146" i="5"/>
  <c r="AZ146" i="5"/>
  <c r="AY146" i="5"/>
  <c r="AX146" i="5"/>
  <c r="AW146" i="5"/>
  <c r="AV146" i="5"/>
  <c r="AU146" i="5"/>
  <c r="AT146" i="5"/>
  <c r="AS146" i="5"/>
  <c r="AR146" i="5"/>
  <c r="AQ146" i="5"/>
  <c r="AP146" i="5"/>
  <c r="AO146" i="5"/>
  <c r="AN146" i="5"/>
  <c r="AM146" i="5"/>
  <c r="AL146" i="5"/>
  <c r="AK146" i="5"/>
  <c r="AJ146" i="5"/>
  <c r="AI146" i="5"/>
  <c r="AH146" i="5"/>
  <c r="AG146" i="5"/>
  <c r="AF146" i="5"/>
  <c r="AE146" i="5"/>
  <c r="AD146" i="5"/>
  <c r="AC146" i="5"/>
  <c r="AB146" i="5"/>
  <c r="AA146" i="5"/>
  <c r="Z146" i="5"/>
  <c r="Y146" i="5"/>
  <c r="X146" i="5"/>
  <c r="W146" i="5"/>
  <c r="V146" i="5"/>
  <c r="U146" i="5"/>
  <c r="T146" i="5"/>
  <c r="S146" i="5"/>
  <c r="R146" i="5"/>
  <c r="Q146" i="5"/>
  <c r="P146" i="5"/>
  <c r="O146" i="5"/>
  <c r="N146" i="5"/>
  <c r="M146" i="5"/>
  <c r="L146" i="5"/>
  <c r="K146" i="5"/>
  <c r="J146" i="5"/>
  <c r="DV145" i="5"/>
  <c r="DU145" i="5"/>
  <c r="DT145" i="5"/>
  <c r="DS145" i="5"/>
  <c r="DR145" i="5"/>
  <c r="DQ145" i="5"/>
  <c r="DP145" i="5"/>
  <c r="DK145" i="5"/>
  <c r="DJ145" i="5"/>
  <c r="DF145" i="5"/>
  <c r="DE145" i="5"/>
  <c r="DD145" i="5"/>
  <c r="DC145" i="5"/>
  <c r="CV145" i="5"/>
  <c r="CU145" i="5"/>
  <c r="CT145" i="5"/>
  <c r="CS145" i="5"/>
  <c r="CR145" i="5"/>
  <c r="CQ145" i="5"/>
  <c r="CP145" i="5"/>
  <c r="CO145" i="5"/>
  <c r="CN145" i="5"/>
  <c r="CM145" i="5"/>
  <c r="CL145" i="5"/>
  <c r="CK145" i="5"/>
  <c r="CJ145" i="5"/>
  <c r="CI145" i="5"/>
  <c r="CH145" i="5"/>
  <c r="CG145" i="5"/>
  <c r="CF145" i="5"/>
  <c r="CE145" i="5"/>
  <c r="CD145" i="5"/>
  <c r="CC145" i="5"/>
  <c r="CB145" i="5"/>
  <c r="CA145" i="5"/>
  <c r="BZ145" i="5"/>
  <c r="BY145" i="5"/>
  <c r="BX145" i="5"/>
  <c r="BW145" i="5"/>
  <c r="BV145" i="5"/>
  <c r="BU145" i="5"/>
  <c r="BT145" i="5"/>
  <c r="BS145" i="5"/>
  <c r="BR145" i="5"/>
  <c r="BQ145" i="5"/>
  <c r="BP145" i="5"/>
  <c r="BO145" i="5"/>
  <c r="BN145" i="5"/>
  <c r="BM145" i="5"/>
  <c r="BL145" i="5"/>
  <c r="BK145" i="5"/>
  <c r="BJ145" i="5"/>
  <c r="BI145" i="5"/>
  <c r="BH145" i="5"/>
  <c r="BG145" i="5"/>
  <c r="BF145" i="5"/>
  <c r="BE145" i="5"/>
  <c r="BD145" i="5"/>
  <c r="BC145" i="5"/>
  <c r="BB145" i="5"/>
  <c r="BA145" i="5"/>
  <c r="AZ145" i="5"/>
  <c r="AY145" i="5"/>
  <c r="AX145" i="5"/>
  <c r="AW145" i="5"/>
  <c r="AV145" i="5"/>
  <c r="AU145" i="5"/>
  <c r="AT145" i="5"/>
  <c r="AS145" i="5"/>
  <c r="AR145" i="5"/>
  <c r="AQ145" i="5"/>
  <c r="AP145" i="5"/>
  <c r="AO145" i="5"/>
  <c r="AN145" i="5"/>
  <c r="AM145" i="5"/>
  <c r="AL145" i="5"/>
  <c r="AK145" i="5"/>
  <c r="AJ145" i="5"/>
  <c r="AI145" i="5"/>
  <c r="AH145" i="5"/>
  <c r="AG145" i="5"/>
  <c r="AF145" i="5"/>
  <c r="AE145" i="5"/>
  <c r="AD145" i="5"/>
  <c r="AC145" i="5"/>
  <c r="AB145" i="5"/>
  <c r="AA145" i="5"/>
  <c r="Z145" i="5"/>
  <c r="Y145" i="5"/>
  <c r="X145" i="5"/>
  <c r="W145" i="5"/>
  <c r="V145" i="5"/>
  <c r="U145" i="5"/>
  <c r="T145" i="5"/>
  <c r="S145" i="5"/>
  <c r="R145" i="5"/>
  <c r="Q145" i="5"/>
  <c r="P145" i="5"/>
  <c r="O145" i="5"/>
  <c r="N145" i="5"/>
  <c r="M145" i="5"/>
  <c r="L145" i="5"/>
  <c r="K145" i="5"/>
  <c r="J145" i="5"/>
  <c r="DV144" i="5"/>
  <c r="DU144" i="5"/>
  <c r="DT144" i="5"/>
  <c r="DS144" i="5"/>
  <c r="DR144" i="5"/>
  <c r="DQ144" i="5"/>
  <c r="DP144" i="5"/>
  <c r="DK144" i="5"/>
  <c r="DJ144" i="5"/>
  <c r="DF144" i="5"/>
  <c r="DE144" i="5"/>
  <c r="DD144" i="5"/>
  <c r="DC144" i="5"/>
  <c r="CV144" i="5"/>
  <c r="CU144" i="5"/>
  <c r="CT144" i="5"/>
  <c r="CS144" i="5"/>
  <c r="CR144" i="5"/>
  <c r="CQ144" i="5"/>
  <c r="CP144" i="5"/>
  <c r="CO144" i="5"/>
  <c r="CN144" i="5"/>
  <c r="CM144" i="5"/>
  <c r="CL144" i="5"/>
  <c r="CK144" i="5"/>
  <c r="CJ144" i="5"/>
  <c r="CI144" i="5"/>
  <c r="CH144" i="5"/>
  <c r="CG144" i="5"/>
  <c r="CF144" i="5"/>
  <c r="CE144" i="5"/>
  <c r="CD144" i="5"/>
  <c r="CC144" i="5"/>
  <c r="CB144" i="5"/>
  <c r="CA144" i="5"/>
  <c r="BZ144" i="5"/>
  <c r="BY144" i="5"/>
  <c r="BX144" i="5"/>
  <c r="BW144" i="5"/>
  <c r="BV144" i="5"/>
  <c r="BU144" i="5"/>
  <c r="BT144" i="5"/>
  <c r="BS144" i="5"/>
  <c r="BR144" i="5"/>
  <c r="BQ144" i="5"/>
  <c r="BP144" i="5"/>
  <c r="BO144" i="5"/>
  <c r="BN144" i="5"/>
  <c r="BM144" i="5"/>
  <c r="BL144" i="5"/>
  <c r="BK144" i="5"/>
  <c r="BJ144" i="5"/>
  <c r="BI144" i="5"/>
  <c r="BH144" i="5"/>
  <c r="BG144" i="5"/>
  <c r="BF144" i="5"/>
  <c r="BE144" i="5"/>
  <c r="BD144" i="5"/>
  <c r="BC144" i="5"/>
  <c r="BB144" i="5"/>
  <c r="BA144" i="5"/>
  <c r="AZ144" i="5"/>
  <c r="AY144" i="5"/>
  <c r="AX144" i="5"/>
  <c r="AW144" i="5"/>
  <c r="AV144" i="5"/>
  <c r="AU144" i="5"/>
  <c r="AT144" i="5"/>
  <c r="AS144" i="5"/>
  <c r="AR144" i="5"/>
  <c r="AQ144" i="5"/>
  <c r="AP144" i="5"/>
  <c r="AO144" i="5"/>
  <c r="AN144" i="5"/>
  <c r="AM144" i="5"/>
  <c r="AL144" i="5"/>
  <c r="AK144" i="5"/>
  <c r="AJ144" i="5"/>
  <c r="AI144" i="5"/>
  <c r="AH144" i="5"/>
  <c r="AG144" i="5"/>
  <c r="AF144" i="5"/>
  <c r="AE144" i="5"/>
  <c r="AD144" i="5"/>
  <c r="AC144" i="5"/>
  <c r="AB144" i="5"/>
  <c r="AA144" i="5"/>
  <c r="Z144" i="5"/>
  <c r="Y144" i="5"/>
  <c r="X144" i="5"/>
  <c r="W144" i="5"/>
  <c r="V144" i="5"/>
  <c r="U144" i="5"/>
  <c r="T144" i="5"/>
  <c r="S144" i="5"/>
  <c r="R144" i="5"/>
  <c r="Q144" i="5"/>
  <c r="P144" i="5"/>
  <c r="O144" i="5"/>
  <c r="N144" i="5"/>
  <c r="M144" i="5"/>
  <c r="L144" i="5"/>
  <c r="K144" i="5"/>
  <c r="J144" i="5"/>
  <c r="DV143" i="5"/>
  <c r="DU143" i="5"/>
  <c r="DT143" i="5"/>
  <c r="DS143" i="5"/>
  <c r="DR143" i="5"/>
  <c r="DQ143" i="5"/>
  <c r="DP143" i="5"/>
  <c r="DK143" i="5"/>
  <c r="DJ143" i="5"/>
  <c r="DF143" i="5"/>
  <c r="DE143" i="5"/>
  <c r="DD143" i="5"/>
  <c r="DC143" i="5"/>
  <c r="CV143" i="5"/>
  <c r="CU143" i="5"/>
  <c r="CT143" i="5"/>
  <c r="CS143" i="5"/>
  <c r="CR143" i="5"/>
  <c r="CQ143" i="5"/>
  <c r="CP143" i="5"/>
  <c r="CO143" i="5"/>
  <c r="CN143" i="5"/>
  <c r="CM143" i="5"/>
  <c r="CL143" i="5"/>
  <c r="CK143" i="5"/>
  <c r="CJ143" i="5"/>
  <c r="CI143" i="5"/>
  <c r="CH143" i="5"/>
  <c r="CG143" i="5"/>
  <c r="CF143" i="5"/>
  <c r="CE143" i="5"/>
  <c r="CD143" i="5"/>
  <c r="CC143" i="5"/>
  <c r="CB143" i="5"/>
  <c r="CA143" i="5"/>
  <c r="BZ143" i="5"/>
  <c r="BY143" i="5"/>
  <c r="BX143" i="5"/>
  <c r="BW143" i="5"/>
  <c r="BV143" i="5"/>
  <c r="BU143" i="5"/>
  <c r="BT143" i="5"/>
  <c r="BS143" i="5"/>
  <c r="BR143" i="5"/>
  <c r="BQ143" i="5"/>
  <c r="BP143" i="5"/>
  <c r="BO143" i="5"/>
  <c r="BN143" i="5"/>
  <c r="BM143" i="5"/>
  <c r="BL143" i="5"/>
  <c r="BK143" i="5"/>
  <c r="BJ143" i="5"/>
  <c r="BI143" i="5"/>
  <c r="BH143" i="5"/>
  <c r="BG143" i="5"/>
  <c r="BF143" i="5"/>
  <c r="BE143" i="5"/>
  <c r="BD143" i="5"/>
  <c r="BC143" i="5"/>
  <c r="BB143" i="5"/>
  <c r="BA143" i="5"/>
  <c r="AZ143" i="5"/>
  <c r="AY143" i="5"/>
  <c r="AX143" i="5"/>
  <c r="AW143" i="5"/>
  <c r="AV143" i="5"/>
  <c r="AU143" i="5"/>
  <c r="AT143" i="5"/>
  <c r="AS143" i="5"/>
  <c r="AR143" i="5"/>
  <c r="AQ143" i="5"/>
  <c r="AP143" i="5"/>
  <c r="AO143" i="5"/>
  <c r="AN143" i="5"/>
  <c r="AM143" i="5"/>
  <c r="AL143" i="5"/>
  <c r="AK143" i="5"/>
  <c r="AJ143" i="5"/>
  <c r="AI143" i="5"/>
  <c r="AH143" i="5"/>
  <c r="AG143" i="5"/>
  <c r="AF143" i="5"/>
  <c r="AE143" i="5"/>
  <c r="AD143" i="5"/>
  <c r="AC143" i="5"/>
  <c r="AB143" i="5"/>
  <c r="AA143" i="5"/>
  <c r="Z143" i="5"/>
  <c r="Y143" i="5"/>
  <c r="X143" i="5"/>
  <c r="W143" i="5"/>
  <c r="V143" i="5"/>
  <c r="U143" i="5"/>
  <c r="T143" i="5"/>
  <c r="S143" i="5"/>
  <c r="R143" i="5"/>
  <c r="Q143" i="5"/>
  <c r="P143" i="5"/>
  <c r="O143" i="5"/>
  <c r="N143" i="5"/>
  <c r="M143" i="5"/>
  <c r="L143" i="5"/>
  <c r="K143" i="5"/>
  <c r="J143" i="5"/>
  <c r="DV142" i="5"/>
  <c r="DU142" i="5"/>
  <c r="DT142" i="5"/>
  <c r="DS142" i="5"/>
  <c r="DR142" i="5"/>
  <c r="DQ142" i="5"/>
  <c r="DP142" i="5"/>
  <c r="DK142" i="5"/>
  <c r="DJ142" i="5"/>
  <c r="DF142" i="5"/>
  <c r="DE142" i="5"/>
  <c r="DD142" i="5"/>
  <c r="DC142" i="5"/>
  <c r="CV142" i="5"/>
  <c r="CU142" i="5"/>
  <c r="CT142" i="5"/>
  <c r="CS142" i="5"/>
  <c r="CR142" i="5"/>
  <c r="CQ142" i="5"/>
  <c r="CP142" i="5"/>
  <c r="CO142" i="5"/>
  <c r="CN142" i="5"/>
  <c r="CM142" i="5"/>
  <c r="CL142" i="5"/>
  <c r="CK142" i="5"/>
  <c r="CJ142" i="5"/>
  <c r="CI142" i="5"/>
  <c r="CH142" i="5"/>
  <c r="CG142" i="5"/>
  <c r="CF142" i="5"/>
  <c r="CE142" i="5"/>
  <c r="CD142" i="5"/>
  <c r="CC142" i="5"/>
  <c r="CB142" i="5"/>
  <c r="CA142" i="5"/>
  <c r="BZ142" i="5"/>
  <c r="BY142" i="5"/>
  <c r="BX142" i="5"/>
  <c r="BW142" i="5"/>
  <c r="BV142" i="5"/>
  <c r="BU142" i="5"/>
  <c r="BT142" i="5"/>
  <c r="BS142" i="5"/>
  <c r="BR142" i="5"/>
  <c r="BQ142" i="5"/>
  <c r="BP142" i="5"/>
  <c r="BO142" i="5"/>
  <c r="BN142" i="5"/>
  <c r="BM142" i="5"/>
  <c r="BL142" i="5"/>
  <c r="BK142" i="5"/>
  <c r="BJ142" i="5"/>
  <c r="BI142" i="5"/>
  <c r="BH142" i="5"/>
  <c r="BG142" i="5"/>
  <c r="BF142" i="5"/>
  <c r="BE142" i="5"/>
  <c r="BD142" i="5"/>
  <c r="BC142" i="5"/>
  <c r="BB142" i="5"/>
  <c r="BA142" i="5"/>
  <c r="AZ142" i="5"/>
  <c r="AY142" i="5"/>
  <c r="AX142" i="5"/>
  <c r="AW142" i="5"/>
  <c r="AV142" i="5"/>
  <c r="AU142" i="5"/>
  <c r="AT142" i="5"/>
  <c r="AS142" i="5"/>
  <c r="AR142" i="5"/>
  <c r="AQ142" i="5"/>
  <c r="AP142" i="5"/>
  <c r="AO142" i="5"/>
  <c r="AN142" i="5"/>
  <c r="AM142" i="5"/>
  <c r="AL142" i="5"/>
  <c r="AK142" i="5"/>
  <c r="AJ142" i="5"/>
  <c r="AI142" i="5"/>
  <c r="AH142" i="5"/>
  <c r="AG142" i="5"/>
  <c r="AF142" i="5"/>
  <c r="AE142" i="5"/>
  <c r="AD142" i="5"/>
  <c r="AC142" i="5"/>
  <c r="AB142" i="5"/>
  <c r="AA142" i="5"/>
  <c r="Z142" i="5"/>
  <c r="Y142" i="5"/>
  <c r="X142" i="5"/>
  <c r="W142" i="5"/>
  <c r="V142" i="5"/>
  <c r="U142" i="5"/>
  <c r="T142" i="5"/>
  <c r="S142" i="5"/>
  <c r="R142" i="5"/>
  <c r="Q142" i="5"/>
  <c r="P142" i="5"/>
  <c r="O142" i="5"/>
  <c r="N142" i="5"/>
  <c r="M142" i="5"/>
  <c r="L142" i="5"/>
  <c r="K142" i="5"/>
  <c r="J142" i="5"/>
  <c r="DV141" i="5"/>
  <c r="DU141" i="5"/>
  <c r="DT141" i="5"/>
  <c r="DS141" i="5"/>
  <c r="DR141" i="5"/>
  <c r="DQ141" i="5"/>
  <c r="DP141" i="5"/>
  <c r="DK141" i="5"/>
  <c r="DJ141" i="5"/>
  <c r="DF141" i="5"/>
  <c r="DE141" i="5"/>
  <c r="DD141" i="5"/>
  <c r="DC141" i="5"/>
  <c r="CV141" i="5"/>
  <c r="CU141" i="5"/>
  <c r="CT141" i="5"/>
  <c r="CS141" i="5"/>
  <c r="CR141" i="5"/>
  <c r="CQ141" i="5"/>
  <c r="CP141" i="5"/>
  <c r="CO141" i="5"/>
  <c r="CN141" i="5"/>
  <c r="CM141" i="5"/>
  <c r="CL141" i="5"/>
  <c r="CK141" i="5"/>
  <c r="CJ141" i="5"/>
  <c r="CI141" i="5"/>
  <c r="CH141" i="5"/>
  <c r="CG141" i="5"/>
  <c r="CF141" i="5"/>
  <c r="CE141" i="5"/>
  <c r="CD141" i="5"/>
  <c r="CC141" i="5"/>
  <c r="CB141" i="5"/>
  <c r="CA141" i="5"/>
  <c r="BZ141" i="5"/>
  <c r="BY141" i="5"/>
  <c r="BX141" i="5"/>
  <c r="BW141" i="5"/>
  <c r="BV141" i="5"/>
  <c r="BU141" i="5"/>
  <c r="BT141" i="5"/>
  <c r="BS141" i="5"/>
  <c r="BR141" i="5"/>
  <c r="BQ141" i="5"/>
  <c r="BP141" i="5"/>
  <c r="BO141" i="5"/>
  <c r="BN141" i="5"/>
  <c r="BM141" i="5"/>
  <c r="BL141" i="5"/>
  <c r="BK141" i="5"/>
  <c r="BJ141" i="5"/>
  <c r="BI141" i="5"/>
  <c r="BH141" i="5"/>
  <c r="BG141" i="5"/>
  <c r="BF141" i="5"/>
  <c r="BE141" i="5"/>
  <c r="BD141" i="5"/>
  <c r="BC141" i="5"/>
  <c r="BB141" i="5"/>
  <c r="BA141" i="5"/>
  <c r="AZ141" i="5"/>
  <c r="AY141" i="5"/>
  <c r="AX141" i="5"/>
  <c r="AW141" i="5"/>
  <c r="AV141" i="5"/>
  <c r="AU141" i="5"/>
  <c r="AT141" i="5"/>
  <c r="AS141" i="5"/>
  <c r="AR141" i="5"/>
  <c r="AQ141" i="5"/>
  <c r="AP141" i="5"/>
  <c r="AO141" i="5"/>
  <c r="AN141" i="5"/>
  <c r="AM141" i="5"/>
  <c r="AL141" i="5"/>
  <c r="AK141" i="5"/>
  <c r="AJ141" i="5"/>
  <c r="AI141" i="5"/>
  <c r="AH141" i="5"/>
  <c r="AG141" i="5"/>
  <c r="AF141" i="5"/>
  <c r="AE141" i="5"/>
  <c r="AD141" i="5"/>
  <c r="AC141" i="5"/>
  <c r="AB141" i="5"/>
  <c r="AA141" i="5"/>
  <c r="Z141" i="5"/>
  <c r="Y141" i="5"/>
  <c r="X141" i="5"/>
  <c r="W141" i="5"/>
  <c r="V141" i="5"/>
  <c r="U141" i="5"/>
  <c r="T141" i="5"/>
  <c r="S141" i="5"/>
  <c r="R141" i="5"/>
  <c r="Q141" i="5"/>
  <c r="P141" i="5"/>
  <c r="O141" i="5"/>
  <c r="N141" i="5"/>
  <c r="M141" i="5"/>
  <c r="L141" i="5"/>
  <c r="K141" i="5"/>
  <c r="J141" i="5"/>
  <c r="DV140" i="5"/>
  <c r="DU140" i="5"/>
  <c r="DT140" i="5"/>
  <c r="DS140" i="5"/>
  <c r="DR140" i="5"/>
  <c r="DQ140" i="5"/>
  <c r="DP140" i="5"/>
  <c r="DK140" i="5"/>
  <c r="DJ140" i="5"/>
  <c r="DF140" i="5"/>
  <c r="DE140" i="5"/>
  <c r="DD140" i="5"/>
  <c r="DC140" i="5"/>
  <c r="CV140" i="5"/>
  <c r="CU140" i="5"/>
  <c r="CT140" i="5"/>
  <c r="CS140" i="5"/>
  <c r="CR140" i="5"/>
  <c r="CQ140" i="5"/>
  <c r="CP140" i="5"/>
  <c r="CO140" i="5"/>
  <c r="CN140" i="5"/>
  <c r="CM140" i="5"/>
  <c r="CL140" i="5"/>
  <c r="CK140" i="5"/>
  <c r="CJ140" i="5"/>
  <c r="CI140" i="5"/>
  <c r="CH140" i="5"/>
  <c r="CG140" i="5"/>
  <c r="CF140" i="5"/>
  <c r="CE140" i="5"/>
  <c r="CD140" i="5"/>
  <c r="CC140" i="5"/>
  <c r="CB140" i="5"/>
  <c r="CA140" i="5"/>
  <c r="BZ140" i="5"/>
  <c r="BY140" i="5"/>
  <c r="BX140" i="5"/>
  <c r="BW140" i="5"/>
  <c r="BV140" i="5"/>
  <c r="BU140" i="5"/>
  <c r="BT140" i="5"/>
  <c r="BS140" i="5"/>
  <c r="BR140" i="5"/>
  <c r="BQ140" i="5"/>
  <c r="BP140" i="5"/>
  <c r="BO140" i="5"/>
  <c r="BN140" i="5"/>
  <c r="BM140" i="5"/>
  <c r="BL140" i="5"/>
  <c r="BK140" i="5"/>
  <c r="BJ140" i="5"/>
  <c r="BI140" i="5"/>
  <c r="BH140" i="5"/>
  <c r="BG140" i="5"/>
  <c r="BF140" i="5"/>
  <c r="BE140" i="5"/>
  <c r="BD140" i="5"/>
  <c r="BC140" i="5"/>
  <c r="BB140" i="5"/>
  <c r="BA140" i="5"/>
  <c r="AZ140" i="5"/>
  <c r="AY140" i="5"/>
  <c r="AX140" i="5"/>
  <c r="AW140" i="5"/>
  <c r="AV140" i="5"/>
  <c r="AU140" i="5"/>
  <c r="AT140" i="5"/>
  <c r="AS140" i="5"/>
  <c r="AR140" i="5"/>
  <c r="AQ140" i="5"/>
  <c r="AP140" i="5"/>
  <c r="AO140" i="5"/>
  <c r="AN140" i="5"/>
  <c r="AM140" i="5"/>
  <c r="AL140" i="5"/>
  <c r="AK140" i="5"/>
  <c r="AJ140" i="5"/>
  <c r="AI140" i="5"/>
  <c r="AH140" i="5"/>
  <c r="AG140" i="5"/>
  <c r="AF140" i="5"/>
  <c r="AE140" i="5"/>
  <c r="AD140" i="5"/>
  <c r="AC140" i="5"/>
  <c r="AB140" i="5"/>
  <c r="AA140" i="5"/>
  <c r="Z140" i="5"/>
  <c r="Y140" i="5"/>
  <c r="X140" i="5"/>
  <c r="W140" i="5"/>
  <c r="V140" i="5"/>
  <c r="U140" i="5"/>
  <c r="T140" i="5"/>
  <c r="S140" i="5"/>
  <c r="R140" i="5"/>
  <c r="Q140" i="5"/>
  <c r="P140" i="5"/>
  <c r="O140" i="5"/>
  <c r="N140" i="5"/>
  <c r="M140" i="5"/>
  <c r="L140" i="5"/>
  <c r="K140" i="5"/>
  <c r="J140" i="5"/>
  <c r="DV139" i="5"/>
  <c r="DU139" i="5"/>
  <c r="DT139" i="5"/>
  <c r="DS139" i="5"/>
  <c r="DR139" i="5"/>
  <c r="DQ139" i="5"/>
  <c r="DP139" i="5"/>
  <c r="DK139" i="5"/>
  <c r="DJ139" i="5"/>
  <c r="DF139" i="5"/>
  <c r="DE139" i="5"/>
  <c r="DD139" i="5"/>
  <c r="DC139" i="5"/>
  <c r="CV139" i="5"/>
  <c r="CU139" i="5"/>
  <c r="CT139" i="5"/>
  <c r="CS139" i="5"/>
  <c r="CR139" i="5"/>
  <c r="CQ139" i="5"/>
  <c r="CP139" i="5"/>
  <c r="CO139" i="5"/>
  <c r="CN139" i="5"/>
  <c r="CM139" i="5"/>
  <c r="CL139" i="5"/>
  <c r="CK139" i="5"/>
  <c r="CJ139" i="5"/>
  <c r="CI139" i="5"/>
  <c r="CH139" i="5"/>
  <c r="CG139" i="5"/>
  <c r="CF139" i="5"/>
  <c r="CE139" i="5"/>
  <c r="CD139" i="5"/>
  <c r="CC139" i="5"/>
  <c r="CB139" i="5"/>
  <c r="CA139" i="5"/>
  <c r="BZ139" i="5"/>
  <c r="BY139" i="5"/>
  <c r="BX139" i="5"/>
  <c r="BW139" i="5"/>
  <c r="BV139" i="5"/>
  <c r="BU139" i="5"/>
  <c r="BT139" i="5"/>
  <c r="BS139" i="5"/>
  <c r="BR139" i="5"/>
  <c r="BQ139" i="5"/>
  <c r="BP139" i="5"/>
  <c r="BO139" i="5"/>
  <c r="BN139" i="5"/>
  <c r="BM139" i="5"/>
  <c r="BL139" i="5"/>
  <c r="BK139" i="5"/>
  <c r="BJ139" i="5"/>
  <c r="BI139" i="5"/>
  <c r="BH139" i="5"/>
  <c r="BG139" i="5"/>
  <c r="BF139" i="5"/>
  <c r="BE139" i="5"/>
  <c r="BD139" i="5"/>
  <c r="BC139" i="5"/>
  <c r="BB139" i="5"/>
  <c r="BA139" i="5"/>
  <c r="AZ139" i="5"/>
  <c r="AY139" i="5"/>
  <c r="AX139" i="5"/>
  <c r="AW139" i="5"/>
  <c r="AV139" i="5"/>
  <c r="AU139" i="5"/>
  <c r="AT139" i="5"/>
  <c r="AS139" i="5"/>
  <c r="AR139" i="5"/>
  <c r="AQ139" i="5"/>
  <c r="AP139" i="5"/>
  <c r="AO139" i="5"/>
  <c r="AN139" i="5"/>
  <c r="AM139" i="5"/>
  <c r="AL139" i="5"/>
  <c r="AK139" i="5"/>
  <c r="AJ139" i="5"/>
  <c r="AI139" i="5"/>
  <c r="AH139" i="5"/>
  <c r="AG139" i="5"/>
  <c r="AF139" i="5"/>
  <c r="AE139" i="5"/>
  <c r="AD139" i="5"/>
  <c r="AC139" i="5"/>
  <c r="AB139" i="5"/>
  <c r="AA139" i="5"/>
  <c r="Z139" i="5"/>
  <c r="Y139" i="5"/>
  <c r="X139" i="5"/>
  <c r="W139" i="5"/>
  <c r="V139" i="5"/>
  <c r="U139" i="5"/>
  <c r="T139" i="5"/>
  <c r="S139" i="5"/>
  <c r="R139" i="5"/>
  <c r="Q139" i="5"/>
  <c r="P139" i="5"/>
  <c r="O139" i="5"/>
  <c r="N139" i="5"/>
  <c r="M139" i="5"/>
  <c r="L139" i="5"/>
  <c r="K139" i="5"/>
  <c r="J139" i="5"/>
  <c r="DV138" i="5"/>
  <c r="DU138" i="5"/>
  <c r="DT138" i="5"/>
  <c r="DS138" i="5"/>
  <c r="DR138" i="5"/>
  <c r="DQ138" i="5"/>
  <c r="DP138" i="5"/>
  <c r="DK138" i="5"/>
  <c r="DJ138" i="5"/>
  <c r="DF138" i="5"/>
  <c r="DE138" i="5"/>
  <c r="DD138" i="5"/>
  <c r="DC138" i="5"/>
  <c r="CV138" i="5"/>
  <c r="CU138" i="5"/>
  <c r="CT138" i="5"/>
  <c r="CS138" i="5"/>
  <c r="CR138" i="5"/>
  <c r="CQ138" i="5"/>
  <c r="CP138" i="5"/>
  <c r="CO138" i="5"/>
  <c r="CN138" i="5"/>
  <c r="CM138" i="5"/>
  <c r="CL138" i="5"/>
  <c r="CK138" i="5"/>
  <c r="CJ138" i="5"/>
  <c r="CI138" i="5"/>
  <c r="CH138" i="5"/>
  <c r="CG138" i="5"/>
  <c r="CF138" i="5"/>
  <c r="CE138" i="5"/>
  <c r="CD138" i="5"/>
  <c r="CC138" i="5"/>
  <c r="CB138" i="5"/>
  <c r="CA138" i="5"/>
  <c r="BZ138" i="5"/>
  <c r="BY138" i="5"/>
  <c r="BX138" i="5"/>
  <c r="BW138" i="5"/>
  <c r="BV138" i="5"/>
  <c r="BU138" i="5"/>
  <c r="BT138" i="5"/>
  <c r="BS138" i="5"/>
  <c r="BR138" i="5"/>
  <c r="BQ138" i="5"/>
  <c r="BP138" i="5"/>
  <c r="BO138" i="5"/>
  <c r="BN138" i="5"/>
  <c r="BM138" i="5"/>
  <c r="BL138" i="5"/>
  <c r="BK138" i="5"/>
  <c r="BJ138" i="5"/>
  <c r="BI138" i="5"/>
  <c r="BH138" i="5"/>
  <c r="BG138" i="5"/>
  <c r="BF138" i="5"/>
  <c r="BE138" i="5"/>
  <c r="BD138" i="5"/>
  <c r="BC138" i="5"/>
  <c r="BB138" i="5"/>
  <c r="BA138" i="5"/>
  <c r="AZ138" i="5"/>
  <c r="AY138" i="5"/>
  <c r="AX138" i="5"/>
  <c r="AW138" i="5"/>
  <c r="AV138" i="5"/>
  <c r="AU138" i="5"/>
  <c r="AT138" i="5"/>
  <c r="AS138" i="5"/>
  <c r="AR138" i="5"/>
  <c r="AQ138" i="5"/>
  <c r="AP138" i="5"/>
  <c r="AO138" i="5"/>
  <c r="AN138" i="5"/>
  <c r="AM138" i="5"/>
  <c r="AL138" i="5"/>
  <c r="AK138" i="5"/>
  <c r="AJ138" i="5"/>
  <c r="AI138" i="5"/>
  <c r="AH138" i="5"/>
  <c r="AG138" i="5"/>
  <c r="AF138" i="5"/>
  <c r="AE138" i="5"/>
  <c r="AD138" i="5"/>
  <c r="AC138" i="5"/>
  <c r="AB138" i="5"/>
  <c r="AA138" i="5"/>
  <c r="Z138" i="5"/>
  <c r="Y138" i="5"/>
  <c r="X138" i="5"/>
  <c r="W138" i="5"/>
  <c r="V138" i="5"/>
  <c r="U138" i="5"/>
  <c r="T138" i="5"/>
  <c r="S138" i="5"/>
  <c r="R138" i="5"/>
  <c r="Q138" i="5"/>
  <c r="P138" i="5"/>
  <c r="O138" i="5"/>
  <c r="N138" i="5"/>
  <c r="M138" i="5"/>
  <c r="L138" i="5"/>
  <c r="K138" i="5"/>
  <c r="J138" i="5"/>
  <c r="DV137" i="5"/>
  <c r="DU137" i="5"/>
  <c r="DT137" i="5"/>
  <c r="DS137" i="5"/>
  <c r="DR137" i="5"/>
  <c r="DQ137" i="5"/>
  <c r="DP137" i="5"/>
  <c r="DK137" i="5"/>
  <c r="DJ137" i="5"/>
  <c r="DF137" i="5"/>
  <c r="DE137" i="5"/>
  <c r="DD137" i="5"/>
  <c r="DC137" i="5"/>
  <c r="CV137" i="5"/>
  <c r="CU137" i="5"/>
  <c r="CT137" i="5"/>
  <c r="CS137" i="5"/>
  <c r="CR137" i="5"/>
  <c r="CQ137" i="5"/>
  <c r="CP137" i="5"/>
  <c r="CO137" i="5"/>
  <c r="CN137" i="5"/>
  <c r="CM137" i="5"/>
  <c r="CL137" i="5"/>
  <c r="CK137" i="5"/>
  <c r="CJ137" i="5"/>
  <c r="CI137" i="5"/>
  <c r="CH137" i="5"/>
  <c r="CG137" i="5"/>
  <c r="CF137" i="5"/>
  <c r="CE137" i="5"/>
  <c r="CD137" i="5"/>
  <c r="CC137" i="5"/>
  <c r="CB137" i="5"/>
  <c r="CA137" i="5"/>
  <c r="BZ137" i="5"/>
  <c r="BY137" i="5"/>
  <c r="BX137" i="5"/>
  <c r="BW137" i="5"/>
  <c r="BV137" i="5"/>
  <c r="BU137" i="5"/>
  <c r="BT137" i="5"/>
  <c r="BS137" i="5"/>
  <c r="BR137" i="5"/>
  <c r="BQ137" i="5"/>
  <c r="BP137" i="5"/>
  <c r="BO137" i="5"/>
  <c r="BN137" i="5"/>
  <c r="BM137" i="5"/>
  <c r="BL137" i="5"/>
  <c r="BK137" i="5"/>
  <c r="BJ137" i="5"/>
  <c r="BI137" i="5"/>
  <c r="BH137" i="5"/>
  <c r="BG137" i="5"/>
  <c r="BF137" i="5"/>
  <c r="BE137" i="5"/>
  <c r="BD137" i="5"/>
  <c r="BC137" i="5"/>
  <c r="BB137" i="5"/>
  <c r="BA137" i="5"/>
  <c r="AZ137" i="5"/>
  <c r="AY137" i="5"/>
  <c r="AX137" i="5"/>
  <c r="AW137" i="5"/>
  <c r="AV137" i="5"/>
  <c r="AU137" i="5"/>
  <c r="AT137" i="5"/>
  <c r="AS137" i="5"/>
  <c r="AR137" i="5"/>
  <c r="AQ137" i="5"/>
  <c r="AP137" i="5"/>
  <c r="AO137" i="5"/>
  <c r="AN137" i="5"/>
  <c r="AM137" i="5"/>
  <c r="AL137" i="5"/>
  <c r="AK137" i="5"/>
  <c r="AJ137" i="5"/>
  <c r="AI137" i="5"/>
  <c r="AH137" i="5"/>
  <c r="AG137" i="5"/>
  <c r="AF137" i="5"/>
  <c r="AE137" i="5"/>
  <c r="AD137" i="5"/>
  <c r="AC137" i="5"/>
  <c r="AB137" i="5"/>
  <c r="AA137" i="5"/>
  <c r="Z137" i="5"/>
  <c r="Y137" i="5"/>
  <c r="X137" i="5"/>
  <c r="W137" i="5"/>
  <c r="V137" i="5"/>
  <c r="U137" i="5"/>
  <c r="T137" i="5"/>
  <c r="S137" i="5"/>
  <c r="R137" i="5"/>
  <c r="Q137" i="5"/>
  <c r="P137" i="5"/>
  <c r="O137" i="5"/>
  <c r="N137" i="5"/>
  <c r="M137" i="5"/>
  <c r="L137" i="5"/>
  <c r="K137" i="5"/>
  <c r="J137" i="5"/>
  <c r="DV136" i="5"/>
  <c r="DU136" i="5"/>
  <c r="DT136" i="5"/>
  <c r="DS136" i="5"/>
  <c r="DR136" i="5"/>
  <c r="DQ136" i="5"/>
  <c r="DP136" i="5"/>
  <c r="DK136" i="5"/>
  <c r="DJ136" i="5"/>
  <c r="DF136" i="5"/>
  <c r="DE136" i="5"/>
  <c r="DD136" i="5"/>
  <c r="DC136" i="5"/>
  <c r="CV136" i="5"/>
  <c r="CU136" i="5"/>
  <c r="CT136" i="5"/>
  <c r="CS136" i="5"/>
  <c r="CR136" i="5"/>
  <c r="CQ136" i="5"/>
  <c r="CP136" i="5"/>
  <c r="CO136" i="5"/>
  <c r="CN136" i="5"/>
  <c r="CM136" i="5"/>
  <c r="CL136" i="5"/>
  <c r="CK136" i="5"/>
  <c r="CJ136" i="5"/>
  <c r="CI136" i="5"/>
  <c r="CH136" i="5"/>
  <c r="CG136" i="5"/>
  <c r="CF136" i="5"/>
  <c r="CE136" i="5"/>
  <c r="CD136" i="5"/>
  <c r="CC136" i="5"/>
  <c r="CB136" i="5"/>
  <c r="CA136" i="5"/>
  <c r="BZ136" i="5"/>
  <c r="BY136" i="5"/>
  <c r="BX136" i="5"/>
  <c r="BW136" i="5"/>
  <c r="BV136" i="5"/>
  <c r="BU136" i="5"/>
  <c r="BT136" i="5"/>
  <c r="BS136" i="5"/>
  <c r="BR136" i="5"/>
  <c r="BQ136" i="5"/>
  <c r="BP136" i="5"/>
  <c r="BO136" i="5"/>
  <c r="BN136" i="5"/>
  <c r="BM136" i="5"/>
  <c r="BL136" i="5"/>
  <c r="BK136" i="5"/>
  <c r="BJ136" i="5"/>
  <c r="BI136" i="5"/>
  <c r="BH136" i="5"/>
  <c r="BG136" i="5"/>
  <c r="BF136" i="5"/>
  <c r="BE136" i="5"/>
  <c r="BD136" i="5"/>
  <c r="BC136" i="5"/>
  <c r="BB136" i="5"/>
  <c r="BA136" i="5"/>
  <c r="AZ136" i="5"/>
  <c r="AY136" i="5"/>
  <c r="AX136" i="5"/>
  <c r="AW136" i="5"/>
  <c r="AV136" i="5"/>
  <c r="AU136" i="5"/>
  <c r="AT136" i="5"/>
  <c r="AS136" i="5"/>
  <c r="AR136" i="5"/>
  <c r="AQ136" i="5"/>
  <c r="AP136" i="5"/>
  <c r="AO136" i="5"/>
  <c r="AN136" i="5"/>
  <c r="AM136" i="5"/>
  <c r="AL136" i="5"/>
  <c r="AK136" i="5"/>
  <c r="AJ136" i="5"/>
  <c r="AI136" i="5"/>
  <c r="AH136" i="5"/>
  <c r="AG136" i="5"/>
  <c r="AF136" i="5"/>
  <c r="AE136" i="5"/>
  <c r="AD136" i="5"/>
  <c r="AC136" i="5"/>
  <c r="AB136" i="5"/>
  <c r="AA136" i="5"/>
  <c r="Z136" i="5"/>
  <c r="Y136" i="5"/>
  <c r="X136" i="5"/>
  <c r="W136" i="5"/>
  <c r="V136" i="5"/>
  <c r="U136" i="5"/>
  <c r="T136" i="5"/>
  <c r="S136" i="5"/>
  <c r="R136" i="5"/>
  <c r="Q136" i="5"/>
  <c r="P136" i="5"/>
  <c r="O136" i="5"/>
  <c r="N136" i="5"/>
  <c r="M136" i="5"/>
  <c r="L136" i="5"/>
  <c r="K136" i="5"/>
  <c r="J136" i="5"/>
  <c r="DV135" i="5"/>
  <c r="DU135" i="5"/>
  <c r="DT135" i="5"/>
  <c r="DS135" i="5"/>
  <c r="DR135" i="5"/>
  <c r="DQ135" i="5"/>
  <c r="DP135" i="5"/>
  <c r="DK135" i="5"/>
  <c r="DJ135" i="5"/>
  <c r="DF135" i="5"/>
  <c r="DE135" i="5"/>
  <c r="DD135" i="5"/>
  <c r="DC135" i="5"/>
  <c r="CV135" i="5"/>
  <c r="CU135" i="5"/>
  <c r="CT135" i="5"/>
  <c r="CS135" i="5"/>
  <c r="CR135" i="5"/>
  <c r="CQ135" i="5"/>
  <c r="CP135" i="5"/>
  <c r="CO135" i="5"/>
  <c r="CN135" i="5"/>
  <c r="CM135" i="5"/>
  <c r="CL135" i="5"/>
  <c r="CK135" i="5"/>
  <c r="CJ135" i="5"/>
  <c r="CI135" i="5"/>
  <c r="CH135" i="5"/>
  <c r="CG135" i="5"/>
  <c r="CF135" i="5"/>
  <c r="CE135" i="5"/>
  <c r="CD135" i="5"/>
  <c r="CC135" i="5"/>
  <c r="CB135" i="5"/>
  <c r="CA135" i="5"/>
  <c r="BZ135" i="5"/>
  <c r="BY135" i="5"/>
  <c r="BX135" i="5"/>
  <c r="BW135" i="5"/>
  <c r="BV135" i="5"/>
  <c r="BU135" i="5"/>
  <c r="BT135" i="5"/>
  <c r="BS135" i="5"/>
  <c r="BR135" i="5"/>
  <c r="BQ135" i="5"/>
  <c r="BP135" i="5"/>
  <c r="BO135" i="5"/>
  <c r="BN135" i="5"/>
  <c r="BM135" i="5"/>
  <c r="BL135" i="5"/>
  <c r="BK135" i="5"/>
  <c r="BJ135" i="5"/>
  <c r="BI135" i="5"/>
  <c r="BH135" i="5"/>
  <c r="BG135" i="5"/>
  <c r="BF135" i="5"/>
  <c r="BE135" i="5"/>
  <c r="BD135" i="5"/>
  <c r="BC135" i="5"/>
  <c r="BB135" i="5"/>
  <c r="BA135" i="5"/>
  <c r="AZ135" i="5"/>
  <c r="AY135" i="5"/>
  <c r="AX135" i="5"/>
  <c r="AW135" i="5"/>
  <c r="AV135" i="5"/>
  <c r="AU135" i="5"/>
  <c r="AT135" i="5"/>
  <c r="AS135" i="5"/>
  <c r="AR135" i="5"/>
  <c r="AQ135" i="5"/>
  <c r="AP135" i="5"/>
  <c r="AO135" i="5"/>
  <c r="AN135" i="5"/>
  <c r="AM135" i="5"/>
  <c r="AL135" i="5"/>
  <c r="AK135" i="5"/>
  <c r="AJ135" i="5"/>
  <c r="AI135" i="5"/>
  <c r="AH135" i="5"/>
  <c r="AG135" i="5"/>
  <c r="AF135" i="5"/>
  <c r="AE135" i="5"/>
  <c r="AD135" i="5"/>
  <c r="AC135" i="5"/>
  <c r="AB135" i="5"/>
  <c r="AA135" i="5"/>
  <c r="Z135" i="5"/>
  <c r="Y135" i="5"/>
  <c r="X135" i="5"/>
  <c r="W135" i="5"/>
  <c r="V135" i="5"/>
  <c r="U135" i="5"/>
  <c r="T135" i="5"/>
  <c r="S135" i="5"/>
  <c r="R135" i="5"/>
  <c r="Q135" i="5"/>
  <c r="P135" i="5"/>
  <c r="O135" i="5"/>
  <c r="N135" i="5"/>
  <c r="M135" i="5"/>
  <c r="L135" i="5"/>
  <c r="K135" i="5"/>
  <c r="J135" i="5"/>
  <c r="DV134" i="5"/>
  <c r="DU134" i="5"/>
  <c r="DT134" i="5"/>
  <c r="DS134" i="5"/>
  <c r="DR134" i="5"/>
  <c r="DQ134" i="5"/>
  <c r="DP134" i="5"/>
  <c r="DK134" i="5"/>
  <c r="DJ134" i="5"/>
  <c r="DF134" i="5"/>
  <c r="DE134" i="5"/>
  <c r="DD134" i="5"/>
  <c r="DC134" i="5"/>
  <c r="CV134" i="5"/>
  <c r="CU134" i="5"/>
  <c r="CT134" i="5"/>
  <c r="CS134" i="5"/>
  <c r="CR134" i="5"/>
  <c r="CQ134" i="5"/>
  <c r="CP134" i="5"/>
  <c r="CO134" i="5"/>
  <c r="CN134" i="5"/>
  <c r="CM134" i="5"/>
  <c r="CL134" i="5"/>
  <c r="CK134" i="5"/>
  <c r="CJ134" i="5"/>
  <c r="CI134" i="5"/>
  <c r="CH134" i="5"/>
  <c r="CG134" i="5"/>
  <c r="CF134" i="5"/>
  <c r="CE134" i="5"/>
  <c r="CD134" i="5"/>
  <c r="CC134" i="5"/>
  <c r="CB134" i="5"/>
  <c r="CA134" i="5"/>
  <c r="BZ134" i="5"/>
  <c r="BY134" i="5"/>
  <c r="BX134" i="5"/>
  <c r="BW134" i="5"/>
  <c r="BV134" i="5"/>
  <c r="BU134" i="5"/>
  <c r="BT134" i="5"/>
  <c r="BS134" i="5"/>
  <c r="BR134" i="5"/>
  <c r="BQ134" i="5"/>
  <c r="BP134" i="5"/>
  <c r="BO134" i="5"/>
  <c r="BN134" i="5"/>
  <c r="BM134" i="5"/>
  <c r="BL134" i="5"/>
  <c r="BK134" i="5"/>
  <c r="BJ134" i="5"/>
  <c r="BI134" i="5"/>
  <c r="BH134" i="5"/>
  <c r="BG134" i="5"/>
  <c r="BF134" i="5"/>
  <c r="BE134" i="5"/>
  <c r="BD134" i="5"/>
  <c r="BC134" i="5"/>
  <c r="BB134" i="5"/>
  <c r="BA134" i="5"/>
  <c r="AZ134" i="5"/>
  <c r="AY134" i="5"/>
  <c r="AX134" i="5"/>
  <c r="AW134" i="5"/>
  <c r="AV134" i="5"/>
  <c r="AU134" i="5"/>
  <c r="AT134" i="5"/>
  <c r="AS134" i="5"/>
  <c r="AR134" i="5"/>
  <c r="AQ134" i="5"/>
  <c r="AP134" i="5"/>
  <c r="AO134" i="5"/>
  <c r="AN134" i="5"/>
  <c r="AM134" i="5"/>
  <c r="AL134" i="5"/>
  <c r="AK134" i="5"/>
  <c r="AJ134" i="5"/>
  <c r="AI134" i="5"/>
  <c r="AH134" i="5"/>
  <c r="AG134" i="5"/>
  <c r="AF134" i="5"/>
  <c r="AE134" i="5"/>
  <c r="AD134" i="5"/>
  <c r="AC134" i="5"/>
  <c r="AB134" i="5"/>
  <c r="AA134" i="5"/>
  <c r="Z134" i="5"/>
  <c r="Y134" i="5"/>
  <c r="X134" i="5"/>
  <c r="W134" i="5"/>
  <c r="V134" i="5"/>
  <c r="U134" i="5"/>
  <c r="T134" i="5"/>
  <c r="S134" i="5"/>
  <c r="R134" i="5"/>
  <c r="Q134" i="5"/>
  <c r="P134" i="5"/>
  <c r="O134" i="5"/>
  <c r="N134" i="5"/>
  <c r="M134" i="5"/>
  <c r="L134" i="5"/>
  <c r="K134" i="5"/>
  <c r="J134" i="5"/>
  <c r="DV133" i="5"/>
  <c r="DU133" i="5"/>
  <c r="DT133" i="5"/>
  <c r="DS133" i="5"/>
  <c r="DR133" i="5"/>
  <c r="DQ133" i="5"/>
  <c r="DP133" i="5"/>
  <c r="DK133" i="5"/>
  <c r="DJ133" i="5"/>
  <c r="DF133" i="5"/>
  <c r="DE133" i="5"/>
  <c r="DD133" i="5"/>
  <c r="DC133" i="5"/>
  <c r="CV133" i="5"/>
  <c r="CU133" i="5"/>
  <c r="CT133" i="5"/>
  <c r="CS133" i="5"/>
  <c r="CR133" i="5"/>
  <c r="CQ133" i="5"/>
  <c r="CP133" i="5"/>
  <c r="CO133" i="5"/>
  <c r="CN133" i="5"/>
  <c r="CM133" i="5"/>
  <c r="CL133" i="5"/>
  <c r="CK133" i="5"/>
  <c r="CJ133" i="5"/>
  <c r="CI133" i="5"/>
  <c r="CH133" i="5"/>
  <c r="CG133" i="5"/>
  <c r="CF133" i="5"/>
  <c r="CE133" i="5"/>
  <c r="CD133" i="5"/>
  <c r="CC133" i="5"/>
  <c r="CB133" i="5"/>
  <c r="CA133" i="5"/>
  <c r="BZ133" i="5"/>
  <c r="BY133" i="5"/>
  <c r="BX133" i="5"/>
  <c r="BW133" i="5"/>
  <c r="BV133" i="5"/>
  <c r="BU133" i="5"/>
  <c r="BT133" i="5"/>
  <c r="BS133" i="5"/>
  <c r="BR133" i="5"/>
  <c r="BQ133" i="5"/>
  <c r="BP133" i="5"/>
  <c r="BO133" i="5"/>
  <c r="BN133" i="5"/>
  <c r="BM133" i="5"/>
  <c r="BL133" i="5"/>
  <c r="BK133" i="5"/>
  <c r="BJ133" i="5"/>
  <c r="BI133" i="5"/>
  <c r="BH133" i="5"/>
  <c r="BG133" i="5"/>
  <c r="BF133" i="5"/>
  <c r="BE133" i="5"/>
  <c r="BD133" i="5"/>
  <c r="BC133" i="5"/>
  <c r="BB133" i="5"/>
  <c r="BA133" i="5"/>
  <c r="AZ133" i="5"/>
  <c r="AY133" i="5"/>
  <c r="AX133" i="5"/>
  <c r="AW133" i="5"/>
  <c r="AV133" i="5"/>
  <c r="AU133" i="5"/>
  <c r="AT133" i="5"/>
  <c r="AS133" i="5"/>
  <c r="AR133" i="5"/>
  <c r="AQ133" i="5"/>
  <c r="AP133" i="5"/>
  <c r="AO133" i="5"/>
  <c r="AN133" i="5"/>
  <c r="AM133" i="5"/>
  <c r="AL133" i="5"/>
  <c r="AK133" i="5"/>
  <c r="AJ133" i="5"/>
  <c r="AI133" i="5"/>
  <c r="AH133" i="5"/>
  <c r="AG133" i="5"/>
  <c r="AF133" i="5"/>
  <c r="AE133" i="5"/>
  <c r="AD133" i="5"/>
  <c r="AC133" i="5"/>
  <c r="AB133" i="5"/>
  <c r="AA133" i="5"/>
  <c r="Z133" i="5"/>
  <c r="Y133" i="5"/>
  <c r="X133" i="5"/>
  <c r="W133" i="5"/>
  <c r="V133" i="5"/>
  <c r="U133" i="5"/>
  <c r="T133" i="5"/>
  <c r="S133" i="5"/>
  <c r="R133" i="5"/>
  <c r="Q133" i="5"/>
  <c r="P133" i="5"/>
  <c r="O133" i="5"/>
  <c r="N133" i="5"/>
  <c r="M133" i="5"/>
  <c r="L133" i="5"/>
  <c r="K133" i="5"/>
  <c r="J133" i="5"/>
  <c r="DV132" i="5"/>
  <c r="DU132" i="5"/>
  <c r="DT132" i="5"/>
  <c r="DS132" i="5"/>
  <c r="DR132" i="5"/>
  <c r="DQ132" i="5"/>
  <c r="DP132" i="5"/>
  <c r="DK132" i="5"/>
  <c r="DJ132" i="5"/>
  <c r="DF132" i="5"/>
  <c r="DE132" i="5"/>
  <c r="DD132" i="5"/>
  <c r="DC132" i="5"/>
  <c r="CV132" i="5"/>
  <c r="CU132" i="5"/>
  <c r="CT132" i="5"/>
  <c r="CS132" i="5"/>
  <c r="CR132" i="5"/>
  <c r="CQ132" i="5"/>
  <c r="CP132" i="5"/>
  <c r="CO132" i="5"/>
  <c r="CN132" i="5"/>
  <c r="CM132" i="5"/>
  <c r="CL132" i="5"/>
  <c r="CK132" i="5"/>
  <c r="CJ132" i="5"/>
  <c r="CI132" i="5"/>
  <c r="CH132" i="5"/>
  <c r="CG132" i="5"/>
  <c r="CF132" i="5"/>
  <c r="CE132" i="5"/>
  <c r="CD132" i="5"/>
  <c r="CC132" i="5"/>
  <c r="CB132" i="5"/>
  <c r="CA132" i="5"/>
  <c r="BZ132" i="5"/>
  <c r="BY132" i="5"/>
  <c r="BX132" i="5"/>
  <c r="BW132" i="5"/>
  <c r="BV132" i="5"/>
  <c r="BU132" i="5"/>
  <c r="BT132" i="5"/>
  <c r="BS132" i="5"/>
  <c r="BR132" i="5"/>
  <c r="BQ132" i="5"/>
  <c r="BP132" i="5"/>
  <c r="BO132" i="5"/>
  <c r="BN132" i="5"/>
  <c r="BM132" i="5"/>
  <c r="BL132" i="5"/>
  <c r="BK132" i="5"/>
  <c r="BJ132" i="5"/>
  <c r="BI132" i="5"/>
  <c r="BH132" i="5"/>
  <c r="BG132" i="5"/>
  <c r="BF132" i="5"/>
  <c r="BE132" i="5"/>
  <c r="BD132" i="5"/>
  <c r="BC132" i="5"/>
  <c r="BB132" i="5"/>
  <c r="BA132" i="5"/>
  <c r="AZ132" i="5"/>
  <c r="AY132" i="5"/>
  <c r="AX132" i="5"/>
  <c r="AW132" i="5"/>
  <c r="AV132" i="5"/>
  <c r="AU132" i="5"/>
  <c r="AT132" i="5"/>
  <c r="AS132" i="5"/>
  <c r="AR132" i="5"/>
  <c r="AQ132" i="5"/>
  <c r="AP132" i="5"/>
  <c r="AO132" i="5"/>
  <c r="AN132" i="5"/>
  <c r="AM132" i="5"/>
  <c r="AL132" i="5"/>
  <c r="AK132" i="5"/>
  <c r="AJ132" i="5"/>
  <c r="AI132" i="5"/>
  <c r="AH132" i="5"/>
  <c r="AG132" i="5"/>
  <c r="AF132" i="5"/>
  <c r="AE132" i="5"/>
  <c r="AD132" i="5"/>
  <c r="AC132" i="5"/>
  <c r="AB132" i="5"/>
  <c r="AA132" i="5"/>
  <c r="Z132" i="5"/>
  <c r="Y132" i="5"/>
  <c r="X132" i="5"/>
  <c r="W132" i="5"/>
  <c r="V132" i="5"/>
  <c r="U132" i="5"/>
  <c r="T132" i="5"/>
  <c r="S132" i="5"/>
  <c r="R132" i="5"/>
  <c r="Q132" i="5"/>
  <c r="P132" i="5"/>
  <c r="O132" i="5"/>
  <c r="N132" i="5"/>
  <c r="M132" i="5"/>
  <c r="L132" i="5"/>
  <c r="K132" i="5"/>
  <c r="J132" i="5"/>
  <c r="DV131" i="5"/>
  <c r="DU131" i="5"/>
  <c r="DT131" i="5"/>
  <c r="DS131" i="5"/>
  <c r="DR131" i="5"/>
  <c r="DQ131" i="5"/>
  <c r="DP131" i="5"/>
  <c r="DK131" i="5"/>
  <c r="DJ131" i="5"/>
  <c r="DF131" i="5"/>
  <c r="DE131" i="5"/>
  <c r="DD131" i="5"/>
  <c r="DC131" i="5"/>
  <c r="CV131" i="5"/>
  <c r="CU131" i="5"/>
  <c r="CT131" i="5"/>
  <c r="CS131" i="5"/>
  <c r="CR131" i="5"/>
  <c r="CQ131" i="5"/>
  <c r="CP131" i="5"/>
  <c r="CO131" i="5"/>
  <c r="CN131" i="5"/>
  <c r="CM131" i="5"/>
  <c r="CL131" i="5"/>
  <c r="CK131" i="5"/>
  <c r="CJ131" i="5"/>
  <c r="CI131" i="5"/>
  <c r="CH131" i="5"/>
  <c r="CG131" i="5"/>
  <c r="CF131" i="5"/>
  <c r="CE131" i="5"/>
  <c r="CD131" i="5"/>
  <c r="CC131" i="5"/>
  <c r="CB131" i="5"/>
  <c r="CA131" i="5"/>
  <c r="BZ131" i="5"/>
  <c r="BY131" i="5"/>
  <c r="BX131" i="5"/>
  <c r="BW131" i="5"/>
  <c r="BV131" i="5"/>
  <c r="BU131" i="5"/>
  <c r="BT131" i="5"/>
  <c r="BS131" i="5"/>
  <c r="BR131" i="5"/>
  <c r="BQ131" i="5"/>
  <c r="BP131" i="5"/>
  <c r="BO131" i="5"/>
  <c r="BN131" i="5"/>
  <c r="BM131" i="5"/>
  <c r="BL131" i="5"/>
  <c r="BK131" i="5"/>
  <c r="BJ131" i="5"/>
  <c r="BI131" i="5"/>
  <c r="BH131" i="5"/>
  <c r="BG131" i="5"/>
  <c r="BF131" i="5"/>
  <c r="BE131" i="5"/>
  <c r="BD131" i="5"/>
  <c r="BC131" i="5"/>
  <c r="BB131" i="5"/>
  <c r="BA131" i="5"/>
  <c r="AZ131" i="5"/>
  <c r="AY131" i="5"/>
  <c r="AX131" i="5"/>
  <c r="AW131" i="5"/>
  <c r="AV131" i="5"/>
  <c r="AU131" i="5"/>
  <c r="AT131" i="5"/>
  <c r="AS131" i="5"/>
  <c r="AR131" i="5"/>
  <c r="AQ131" i="5"/>
  <c r="AP131" i="5"/>
  <c r="AO131" i="5"/>
  <c r="AN131" i="5"/>
  <c r="AM131" i="5"/>
  <c r="AL131" i="5"/>
  <c r="AK131" i="5"/>
  <c r="AJ131" i="5"/>
  <c r="AI131" i="5"/>
  <c r="AH131" i="5"/>
  <c r="AG131" i="5"/>
  <c r="AF131" i="5"/>
  <c r="AE131" i="5"/>
  <c r="AD131" i="5"/>
  <c r="AC131" i="5"/>
  <c r="AB131" i="5"/>
  <c r="AA131" i="5"/>
  <c r="Z131" i="5"/>
  <c r="Y131" i="5"/>
  <c r="X131" i="5"/>
  <c r="W131" i="5"/>
  <c r="V131" i="5"/>
  <c r="U131" i="5"/>
  <c r="T131" i="5"/>
  <c r="S131" i="5"/>
  <c r="R131" i="5"/>
  <c r="Q131" i="5"/>
  <c r="P131" i="5"/>
  <c r="O131" i="5"/>
  <c r="N131" i="5"/>
  <c r="M131" i="5"/>
  <c r="L131" i="5"/>
  <c r="K131" i="5"/>
  <c r="J131" i="5"/>
  <c r="DV130" i="5"/>
  <c r="DU130" i="5"/>
  <c r="DT130" i="5"/>
  <c r="DS130" i="5"/>
  <c r="DR130" i="5"/>
  <c r="DQ130" i="5"/>
  <c r="DP130" i="5"/>
  <c r="DK130" i="5"/>
  <c r="DJ130" i="5"/>
  <c r="DF130" i="5"/>
  <c r="DE130" i="5"/>
  <c r="DD130" i="5"/>
  <c r="DC130" i="5"/>
  <c r="CV130" i="5"/>
  <c r="CU130" i="5"/>
  <c r="CT130" i="5"/>
  <c r="CS130" i="5"/>
  <c r="CR130" i="5"/>
  <c r="CQ130" i="5"/>
  <c r="CP130" i="5"/>
  <c r="CO130" i="5"/>
  <c r="CN130" i="5"/>
  <c r="CM130" i="5"/>
  <c r="CL130" i="5"/>
  <c r="CK130" i="5"/>
  <c r="CJ130" i="5"/>
  <c r="CI130" i="5"/>
  <c r="CH130" i="5"/>
  <c r="CG130" i="5"/>
  <c r="CF130" i="5"/>
  <c r="CE130" i="5"/>
  <c r="CD130" i="5"/>
  <c r="CC130" i="5"/>
  <c r="CB130" i="5"/>
  <c r="CA130" i="5"/>
  <c r="BZ130" i="5"/>
  <c r="BY130" i="5"/>
  <c r="BX130" i="5"/>
  <c r="BW130" i="5"/>
  <c r="BV130" i="5"/>
  <c r="BU130" i="5"/>
  <c r="BT130" i="5"/>
  <c r="BS130" i="5"/>
  <c r="BR130" i="5"/>
  <c r="BQ130" i="5"/>
  <c r="BP130" i="5"/>
  <c r="BO130" i="5"/>
  <c r="BN130" i="5"/>
  <c r="BM130" i="5"/>
  <c r="BL130" i="5"/>
  <c r="BK130" i="5"/>
  <c r="BJ130" i="5"/>
  <c r="BI130" i="5"/>
  <c r="BH130" i="5"/>
  <c r="BG130" i="5"/>
  <c r="BF130" i="5"/>
  <c r="BE130" i="5"/>
  <c r="BD130" i="5"/>
  <c r="BC130" i="5"/>
  <c r="BB130" i="5"/>
  <c r="BA130" i="5"/>
  <c r="AZ130" i="5"/>
  <c r="AY130" i="5"/>
  <c r="AX130" i="5"/>
  <c r="AW130" i="5"/>
  <c r="AV130" i="5"/>
  <c r="AU130" i="5"/>
  <c r="AT130" i="5"/>
  <c r="AS130" i="5"/>
  <c r="AR130" i="5"/>
  <c r="AQ130" i="5"/>
  <c r="AP130" i="5"/>
  <c r="AO130" i="5"/>
  <c r="AN130" i="5"/>
  <c r="AM130" i="5"/>
  <c r="AL130" i="5"/>
  <c r="AK130" i="5"/>
  <c r="AJ130" i="5"/>
  <c r="AI130" i="5"/>
  <c r="AH130" i="5"/>
  <c r="AG130" i="5"/>
  <c r="AF130" i="5"/>
  <c r="AE130" i="5"/>
  <c r="AD130" i="5"/>
  <c r="AC130" i="5"/>
  <c r="AB130" i="5"/>
  <c r="AA130" i="5"/>
  <c r="Z130" i="5"/>
  <c r="Y130" i="5"/>
  <c r="X130" i="5"/>
  <c r="W130" i="5"/>
  <c r="V130" i="5"/>
  <c r="U130" i="5"/>
  <c r="T130" i="5"/>
  <c r="S130" i="5"/>
  <c r="R130" i="5"/>
  <c r="Q130" i="5"/>
  <c r="P130" i="5"/>
  <c r="O130" i="5"/>
  <c r="N130" i="5"/>
  <c r="M130" i="5"/>
  <c r="L130" i="5"/>
  <c r="K130" i="5"/>
  <c r="J130" i="5"/>
  <c r="DV129" i="5"/>
  <c r="DU129" i="5"/>
  <c r="DT129" i="5"/>
  <c r="DS129" i="5"/>
  <c r="DR129" i="5"/>
  <c r="DQ129" i="5"/>
  <c r="DP129" i="5"/>
  <c r="DK129" i="5"/>
  <c r="DJ129" i="5"/>
  <c r="DF129" i="5"/>
  <c r="DE129" i="5"/>
  <c r="DD129" i="5"/>
  <c r="DC129" i="5"/>
  <c r="CV129" i="5"/>
  <c r="CU129" i="5"/>
  <c r="CT129" i="5"/>
  <c r="CS129" i="5"/>
  <c r="CR129" i="5"/>
  <c r="CQ129" i="5"/>
  <c r="CP129" i="5"/>
  <c r="CO129" i="5"/>
  <c r="CN129" i="5"/>
  <c r="CM129" i="5"/>
  <c r="CL129" i="5"/>
  <c r="CK129" i="5"/>
  <c r="CJ129" i="5"/>
  <c r="CI129" i="5"/>
  <c r="CH129" i="5"/>
  <c r="CG129" i="5"/>
  <c r="CF129" i="5"/>
  <c r="CE129" i="5"/>
  <c r="CD129" i="5"/>
  <c r="CC129" i="5"/>
  <c r="CB129" i="5"/>
  <c r="CA129" i="5"/>
  <c r="BZ129" i="5"/>
  <c r="BY129" i="5"/>
  <c r="BX129" i="5"/>
  <c r="BW129" i="5"/>
  <c r="BV129" i="5"/>
  <c r="BU129" i="5"/>
  <c r="BT129" i="5"/>
  <c r="BS129" i="5"/>
  <c r="BR129" i="5"/>
  <c r="BQ129" i="5"/>
  <c r="BP129" i="5"/>
  <c r="BO129" i="5"/>
  <c r="BN129" i="5"/>
  <c r="BM129" i="5"/>
  <c r="BL129" i="5"/>
  <c r="BK129" i="5"/>
  <c r="BJ129" i="5"/>
  <c r="BI129" i="5"/>
  <c r="BH129" i="5"/>
  <c r="BG129" i="5"/>
  <c r="BF129" i="5"/>
  <c r="BE129" i="5"/>
  <c r="BD129" i="5"/>
  <c r="BC129" i="5"/>
  <c r="BB129" i="5"/>
  <c r="BA129" i="5"/>
  <c r="AZ129" i="5"/>
  <c r="AY129" i="5"/>
  <c r="AX129" i="5"/>
  <c r="AW129" i="5"/>
  <c r="AV129" i="5"/>
  <c r="AU129" i="5"/>
  <c r="AT129" i="5"/>
  <c r="AS129" i="5"/>
  <c r="AR129" i="5"/>
  <c r="AQ129" i="5"/>
  <c r="AP129" i="5"/>
  <c r="AO129" i="5"/>
  <c r="AN129" i="5"/>
  <c r="AM129" i="5"/>
  <c r="AL129" i="5"/>
  <c r="AK129" i="5"/>
  <c r="AJ129" i="5"/>
  <c r="AI129" i="5"/>
  <c r="AH129" i="5"/>
  <c r="AG129" i="5"/>
  <c r="AF129" i="5"/>
  <c r="AE129" i="5"/>
  <c r="AD129" i="5"/>
  <c r="AC129" i="5"/>
  <c r="AB129" i="5"/>
  <c r="AA129" i="5"/>
  <c r="Z129" i="5"/>
  <c r="Y129" i="5"/>
  <c r="X129" i="5"/>
  <c r="W129" i="5"/>
  <c r="V129" i="5"/>
  <c r="U129" i="5"/>
  <c r="T129" i="5"/>
  <c r="S129" i="5"/>
  <c r="R129" i="5"/>
  <c r="Q129" i="5"/>
  <c r="P129" i="5"/>
  <c r="O129" i="5"/>
  <c r="N129" i="5"/>
  <c r="M129" i="5"/>
  <c r="L129" i="5"/>
  <c r="K129" i="5"/>
  <c r="J129" i="5"/>
  <c r="DV128" i="5"/>
  <c r="DU128" i="5"/>
  <c r="DT128" i="5"/>
  <c r="DS128" i="5"/>
  <c r="DR128" i="5"/>
  <c r="DQ128" i="5"/>
  <c r="DP128" i="5"/>
  <c r="DK128" i="5"/>
  <c r="DJ128" i="5"/>
  <c r="DF128" i="5"/>
  <c r="DE128" i="5"/>
  <c r="DD128" i="5"/>
  <c r="DC128" i="5"/>
  <c r="CV128" i="5"/>
  <c r="CU128" i="5"/>
  <c r="CT128" i="5"/>
  <c r="CS128" i="5"/>
  <c r="CR128" i="5"/>
  <c r="CQ128" i="5"/>
  <c r="CP128" i="5"/>
  <c r="CO128" i="5"/>
  <c r="CN128" i="5"/>
  <c r="CM128" i="5"/>
  <c r="CL128" i="5"/>
  <c r="CK128" i="5"/>
  <c r="CJ128" i="5"/>
  <c r="CI128" i="5"/>
  <c r="CH128" i="5"/>
  <c r="CG128" i="5"/>
  <c r="CF128" i="5"/>
  <c r="CE128" i="5"/>
  <c r="CD128" i="5"/>
  <c r="CC128" i="5"/>
  <c r="CB128" i="5"/>
  <c r="CA128" i="5"/>
  <c r="BZ128" i="5"/>
  <c r="BY128" i="5"/>
  <c r="BX128" i="5"/>
  <c r="BW128" i="5"/>
  <c r="BV128" i="5"/>
  <c r="BU128" i="5"/>
  <c r="BT128" i="5"/>
  <c r="BS128" i="5"/>
  <c r="BR128" i="5"/>
  <c r="BQ128" i="5"/>
  <c r="BP128" i="5"/>
  <c r="BO128" i="5"/>
  <c r="BN128" i="5"/>
  <c r="BM128" i="5"/>
  <c r="BL128" i="5"/>
  <c r="BK128" i="5"/>
  <c r="BJ128" i="5"/>
  <c r="BI128" i="5"/>
  <c r="BH128" i="5"/>
  <c r="BG128" i="5"/>
  <c r="BF128" i="5"/>
  <c r="BE128" i="5"/>
  <c r="BD128" i="5"/>
  <c r="BC128" i="5"/>
  <c r="BB128" i="5"/>
  <c r="BA128" i="5"/>
  <c r="AZ128" i="5"/>
  <c r="AY128" i="5"/>
  <c r="AX128" i="5"/>
  <c r="AW128" i="5"/>
  <c r="AV128" i="5"/>
  <c r="AU128" i="5"/>
  <c r="AT128" i="5"/>
  <c r="AS128" i="5"/>
  <c r="AR128" i="5"/>
  <c r="AQ128" i="5"/>
  <c r="AP128" i="5"/>
  <c r="AO128" i="5"/>
  <c r="AN128" i="5"/>
  <c r="AM128" i="5"/>
  <c r="AL128" i="5"/>
  <c r="AK128" i="5"/>
  <c r="AJ128" i="5"/>
  <c r="AI128" i="5"/>
  <c r="AH128" i="5"/>
  <c r="AG128" i="5"/>
  <c r="AF128" i="5"/>
  <c r="AE128" i="5"/>
  <c r="AD128" i="5"/>
  <c r="AC128" i="5"/>
  <c r="AB128" i="5"/>
  <c r="AA128" i="5"/>
  <c r="Z128" i="5"/>
  <c r="Y128" i="5"/>
  <c r="X128" i="5"/>
  <c r="W128" i="5"/>
  <c r="V128" i="5"/>
  <c r="U128" i="5"/>
  <c r="T128" i="5"/>
  <c r="S128" i="5"/>
  <c r="R128" i="5"/>
  <c r="Q128" i="5"/>
  <c r="P128" i="5"/>
  <c r="O128" i="5"/>
  <c r="N128" i="5"/>
  <c r="M128" i="5"/>
  <c r="L128" i="5"/>
  <c r="K128" i="5"/>
  <c r="J128" i="5"/>
  <c r="DV127" i="5"/>
  <c r="DU127" i="5"/>
  <c r="DT127" i="5"/>
  <c r="DS127" i="5"/>
  <c r="DR127" i="5"/>
  <c r="DQ127" i="5"/>
  <c r="DP127" i="5"/>
  <c r="DK127" i="5"/>
  <c r="DJ127" i="5"/>
  <c r="DF127" i="5"/>
  <c r="DE127" i="5"/>
  <c r="DD127" i="5"/>
  <c r="DC127" i="5"/>
  <c r="CV127" i="5"/>
  <c r="CU127" i="5"/>
  <c r="CT127" i="5"/>
  <c r="CS127" i="5"/>
  <c r="CR127" i="5"/>
  <c r="CQ127" i="5"/>
  <c r="CP127" i="5"/>
  <c r="CO127" i="5"/>
  <c r="CN127" i="5"/>
  <c r="CM127" i="5"/>
  <c r="CL127" i="5"/>
  <c r="CK127" i="5"/>
  <c r="CJ127" i="5"/>
  <c r="CI127" i="5"/>
  <c r="CH127" i="5"/>
  <c r="CG127" i="5"/>
  <c r="CF127" i="5"/>
  <c r="CE127" i="5"/>
  <c r="CD127" i="5"/>
  <c r="CC127" i="5"/>
  <c r="CB127" i="5"/>
  <c r="CA127" i="5"/>
  <c r="BZ127" i="5"/>
  <c r="BY127" i="5"/>
  <c r="BX127" i="5"/>
  <c r="BW127" i="5"/>
  <c r="BV127" i="5"/>
  <c r="BU127" i="5"/>
  <c r="BT127" i="5"/>
  <c r="BS127" i="5"/>
  <c r="BR127" i="5"/>
  <c r="BQ127" i="5"/>
  <c r="BP127" i="5"/>
  <c r="BO127" i="5"/>
  <c r="BN127" i="5"/>
  <c r="BM127" i="5"/>
  <c r="BL127" i="5"/>
  <c r="BK127" i="5"/>
  <c r="BJ127" i="5"/>
  <c r="BI127" i="5"/>
  <c r="BH127" i="5"/>
  <c r="BG127" i="5"/>
  <c r="BF127" i="5"/>
  <c r="BE127" i="5"/>
  <c r="BD127" i="5"/>
  <c r="BC127" i="5"/>
  <c r="BB127" i="5"/>
  <c r="BA127" i="5"/>
  <c r="AZ127" i="5"/>
  <c r="AY127" i="5"/>
  <c r="AX127" i="5"/>
  <c r="AW127" i="5"/>
  <c r="AV127" i="5"/>
  <c r="AU127" i="5"/>
  <c r="AT127" i="5"/>
  <c r="AS127" i="5"/>
  <c r="AR127" i="5"/>
  <c r="AQ127" i="5"/>
  <c r="AP127" i="5"/>
  <c r="AO127" i="5"/>
  <c r="AN127" i="5"/>
  <c r="AM127" i="5"/>
  <c r="AL127" i="5"/>
  <c r="AK127" i="5"/>
  <c r="AJ127" i="5"/>
  <c r="AI127" i="5"/>
  <c r="AH127" i="5"/>
  <c r="AG127" i="5"/>
  <c r="AF127" i="5"/>
  <c r="AE127" i="5"/>
  <c r="AD127" i="5"/>
  <c r="AC127" i="5"/>
  <c r="AB127" i="5"/>
  <c r="AA127" i="5"/>
  <c r="Z127" i="5"/>
  <c r="Y127" i="5"/>
  <c r="X127" i="5"/>
  <c r="W127" i="5"/>
  <c r="V127" i="5"/>
  <c r="U127" i="5"/>
  <c r="T127" i="5"/>
  <c r="S127" i="5"/>
  <c r="R127" i="5"/>
  <c r="Q127" i="5"/>
  <c r="P127" i="5"/>
  <c r="O127" i="5"/>
  <c r="N127" i="5"/>
  <c r="M127" i="5"/>
  <c r="L127" i="5"/>
  <c r="K127" i="5"/>
  <c r="J127" i="5"/>
  <c r="DV126" i="5"/>
  <c r="DU126" i="5"/>
  <c r="DT126" i="5"/>
  <c r="DS126" i="5"/>
  <c r="DR126" i="5"/>
  <c r="DQ126" i="5"/>
  <c r="DP126" i="5"/>
  <c r="DK126" i="5"/>
  <c r="DJ126" i="5"/>
  <c r="DF126" i="5"/>
  <c r="DE126" i="5"/>
  <c r="DD126" i="5"/>
  <c r="DC126" i="5"/>
  <c r="CV126" i="5"/>
  <c r="CU126" i="5"/>
  <c r="CT126" i="5"/>
  <c r="CS126" i="5"/>
  <c r="CR126" i="5"/>
  <c r="CQ126" i="5"/>
  <c r="CP126" i="5"/>
  <c r="CO126" i="5"/>
  <c r="CN126" i="5"/>
  <c r="CM126" i="5"/>
  <c r="CL126" i="5"/>
  <c r="CK126" i="5"/>
  <c r="CJ126" i="5"/>
  <c r="CI126" i="5"/>
  <c r="CH126" i="5"/>
  <c r="CG126" i="5"/>
  <c r="CF126" i="5"/>
  <c r="CE126" i="5"/>
  <c r="CD126" i="5"/>
  <c r="CC126" i="5"/>
  <c r="CB126" i="5"/>
  <c r="CA126" i="5"/>
  <c r="BZ126" i="5"/>
  <c r="BY126" i="5"/>
  <c r="BX126" i="5"/>
  <c r="BW126" i="5"/>
  <c r="BV126" i="5"/>
  <c r="BU126" i="5"/>
  <c r="BT126" i="5"/>
  <c r="BS126" i="5"/>
  <c r="BR126" i="5"/>
  <c r="BQ126" i="5"/>
  <c r="BP126" i="5"/>
  <c r="BO126" i="5"/>
  <c r="BN126" i="5"/>
  <c r="BM126" i="5"/>
  <c r="BL126" i="5"/>
  <c r="BK126" i="5"/>
  <c r="BJ126" i="5"/>
  <c r="BI126" i="5"/>
  <c r="BH126" i="5"/>
  <c r="BG126" i="5"/>
  <c r="BF126" i="5"/>
  <c r="BE126" i="5"/>
  <c r="BD126" i="5"/>
  <c r="BC126" i="5"/>
  <c r="BB126" i="5"/>
  <c r="BA126" i="5"/>
  <c r="AZ126" i="5"/>
  <c r="AY126" i="5"/>
  <c r="AX126" i="5"/>
  <c r="AW126" i="5"/>
  <c r="AV126" i="5"/>
  <c r="AU126" i="5"/>
  <c r="AT126" i="5"/>
  <c r="AS126" i="5"/>
  <c r="AR126" i="5"/>
  <c r="AQ126" i="5"/>
  <c r="AP126" i="5"/>
  <c r="AO126" i="5"/>
  <c r="AN126" i="5"/>
  <c r="AM126" i="5"/>
  <c r="AL126" i="5"/>
  <c r="AK126" i="5"/>
  <c r="AJ126" i="5"/>
  <c r="AI126" i="5"/>
  <c r="AH126" i="5"/>
  <c r="AG126" i="5"/>
  <c r="AF126" i="5"/>
  <c r="AE126" i="5"/>
  <c r="AD126" i="5"/>
  <c r="AC126" i="5"/>
  <c r="AB126" i="5"/>
  <c r="AA126" i="5"/>
  <c r="Z126" i="5"/>
  <c r="Y126" i="5"/>
  <c r="X126" i="5"/>
  <c r="W126" i="5"/>
  <c r="V126" i="5"/>
  <c r="U126" i="5"/>
  <c r="T126" i="5"/>
  <c r="S126" i="5"/>
  <c r="R126" i="5"/>
  <c r="Q126" i="5"/>
  <c r="P126" i="5"/>
  <c r="O126" i="5"/>
  <c r="N126" i="5"/>
  <c r="M126" i="5"/>
  <c r="L126" i="5"/>
  <c r="K126" i="5"/>
  <c r="J126" i="5"/>
  <c r="DV125" i="5"/>
  <c r="DU125" i="5"/>
  <c r="DT125" i="5"/>
  <c r="DS125" i="5"/>
  <c r="DR125" i="5"/>
  <c r="DQ125" i="5"/>
  <c r="DP125" i="5"/>
  <c r="DK125" i="5"/>
  <c r="DJ125" i="5"/>
  <c r="DF125" i="5"/>
  <c r="DE125" i="5"/>
  <c r="DD125" i="5"/>
  <c r="DC125" i="5"/>
  <c r="CV125" i="5"/>
  <c r="CU125" i="5"/>
  <c r="CT125" i="5"/>
  <c r="CS125" i="5"/>
  <c r="CR125" i="5"/>
  <c r="CQ125" i="5"/>
  <c r="CP125" i="5"/>
  <c r="CO125" i="5"/>
  <c r="CN125" i="5"/>
  <c r="CM125" i="5"/>
  <c r="CL125" i="5"/>
  <c r="CK125" i="5"/>
  <c r="CJ125" i="5"/>
  <c r="CI125" i="5"/>
  <c r="CH125" i="5"/>
  <c r="CG125" i="5"/>
  <c r="CF125" i="5"/>
  <c r="CE125" i="5"/>
  <c r="CD125" i="5"/>
  <c r="CC125" i="5"/>
  <c r="CB125" i="5"/>
  <c r="CA125" i="5"/>
  <c r="BZ125" i="5"/>
  <c r="BY125" i="5"/>
  <c r="BX125" i="5"/>
  <c r="BW125" i="5"/>
  <c r="BV125" i="5"/>
  <c r="BU125" i="5"/>
  <c r="BT125" i="5"/>
  <c r="BS125" i="5"/>
  <c r="BR125" i="5"/>
  <c r="BQ125" i="5"/>
  <c r="BP125" i="5"/>
  <c r="BO125" i="5"/>
  <c r="BN125" i="5"/>
  <c r="BM125" i="5"/>
  <c r="BL125" i="5"/>
  <c r="BK125" i="5"/>
  <c r="BJ125" i="5"/>
  <c r="BI125" i="5"/>
  <c r="BH125" i="5"/>
  <c r="BG125" i="5"/>
  <c r="BF125" i="5"/>
  <c r="BE125" i="5"/>
  <c r="BD125" i="5"/>
  <c r="BC125" i="5"/>
  <c r="BB125" i="5"/>
  <c r="BA125" i="5"/>
  <c r="AZ125" i="5"/>
  <c r="AY125" i="5"/>
  <c r="AX125" i="5"/>
  <c r="AW125" i="5"/>
  <c r="AV125" i="5"/>
  <c r="AU125" i="5"/>
  <c r="AT125" i="5"/>
  <c r="AS125" i="5"/>
  <c r="AR125" i="5"/>
  <c r="AQ125" i="5"/>
  <c r="AP125" i="5"/>
  <c r="AO125" i="5"/>
  <c r="AN125" i="5"/>
  <c r="AM125" i="5"/>
  <c r="AL125" i="5"/>
  <c r="AK125" i="5"/>
  <c r="AJ125" i="5"/>
  <c r="AI125" i="5"/>
  <c r="AH125" i="5"/>
  <c r="AG125" i="5"/>
  <c r="AF125" i="5"/>
  <c r="AE125" i="5"/>
  <c r="AD125" i="5"/>
  <c r="AC125" i="5"/>
  <c r="AB125" i="5"/>
  <c r="AA125" i="5"/>
  <c r="Z125" i="5"/>
  <c r="Y125" i="5"/>
  <c r="X125" i="5"/>
  <c r="W125" i="5"/>
  <c r="V125" i="5"/>
  <c r="U125" i="5"/>
  <c r="T125" i="5"/>
  <c r="S125" i="5"/>
  <c r="R125" i="5"/>
  <c r="Q125" i="5"/>
  <c r="P125" i="5"/>
  <c r="O125" i="5"/>
  <c r="N125" i="5"/>
  <c r="M125" i="5"/>
  <c r="L125" i="5"/>
  <c r="K125" i="5"/>
  <c r="J125" i="5"/>
  <c r="DV124" i="5"/>
  <c r="DU124" i="5"/>
  <c r="DT124" i="5"/>
  <c r="DS124" i="5"/>
  <c r="DR124" i="5"/>
  <c r="DQ124" i="5"/>
  <c r="DP124" i="5"/>
  <c r="DK124" i="5"/>
  <c r="DJ124" i="5"/>
  <c r="DF124" i="5"/>
  <c r="DE124" i="5"/>
  <c r="DD124" i="5"/>
  <c r="DC124" i="5"/>
  <c r="CV124" i="5"/>
  <c r="CU124" i="5"/>
  <c r="CT124" i="5"/>
  <c r="CS124" i="5"/>
  <c r="CR124" i="5"/>
  <c r="CQ124" i="5"/>
  <c r="CP124" i="5"/>
  <c r="CO124" i="5"/>
  <c r="CN124" i="5"/>
  <c r="CM124" i="5"/>
  <c r="CL124" i="5"/>
  <c r="CK124" i="5"/>
  <c r="CJ124" i="5"/>
  <c r="CI124" i="5"/>
  <c r="CH124" i="5"/>
  <c r="CG124" i="5"/>
  <c r="CF124" i="5"/>
  <c r="CE124" i="5"/>
  <c r="CD124" i="5"/>
  <c r="CC124" i="5"/>
  <c r="CB124" i="5"/>
  <c r="CA124" i="5"/>
  <c r="BZ124" i="5"/>
  <c r="BY124" i="5"/>
  <c r="BX124" i="5"/>
  <c r="BW124" i="5"/>
  <c r="BV124" i="5"/>
  <c r="BU124" i="5"/>
  <c r="BT124" i="5"/>
  <c r="BS124" i="5"/>
  <c r="BR124" i="5"/>
  <c r="BQ124" i="5"/>
  <c r="BP124" i="5"/>
  <c r="BO124" i="5"/>
  <c r="BN124" i="5"/>
  <c r="BM124" i="5"/>
  <c r="BL124" i="5"/>
  <c r="BK124" i="5"/>
  <c r="BJ124" i="5"/>
  <c r="BI124" i="5"/>
  <c r="BH124" i="5"/>
  <c r="BG124" i="5"/>
  <c r="BF124" i="5"/>
  <c r="BE124" i="5"/>
  <c r="BD124" i="5"/>
  <c r="BC124" i="5"/>
  <c r="BB124" i="5"/>
  <c r="BA124" i="5"/>
  <c r="AZ124" i="5"/>
  <c r="AY124" i="5"/>
  <c r="AX124" i="5"/>
  <c r="AW124" i="5"/>
  <c r="AV124" i="5"/>
  <c r="AU124" i="5"/>
  <c r="AT124" i="5"/>
  <c r="AS124" i="5"/>
  <c r="AR124" i="5"/>
  <c r="AQ124" i="5"/>
  <c r="AP124" i="5"/>
  <c r="AO124" i="5"/>
  <c r="AN124" i="5"/>
  <c r="AM124" i="5"/>
  <c r="AL124" i="5"/>
  <c r="AK124" i="5"/>
  <c r="AJ124" i="5"/>
  <c r="AI124" i="5"/>
  <c r="AH124" i="5"/>
  <c r="AG124" i="5"/>
  <c r="AF124" i="5"/>
  <c r="AE124" i="5"/>
  <c r="AD124" i="5"/>
  <c r="AC124" i="5"/>
  <c r="AB124" i="5"/>
  <c r="AA124" i="5"/>
  <c r="Z124" i="5"/>
  <c r="Y124" i="5"/>
  <c r="X124" i="5"/>
  <c r="W124" i="5"/>
  <c r="V124" i="5"/>
  <c r="U124" i="5"/>
  <c r="T124" i="5"/>
  <c r="S124" i="5"/>
  <c r="R124" i="5"/>
  <c r="Q124" i="5"/>
  <c r="P124" i="5"/>
  <c r="O124" i="5"/>
  <c r="N124" i="5"/>
  <c r="M124" i="5"/>
  <c r="L124" i="5"/>
  <c r="K124" i="5"/>
  <c r="J124" i="5"/>
  <c r="DV123" i="5"/>
  <c r="DU123" i="5"/>
  <c r="DT123" i="5"/>
  <c r="DS123" i="5"/>
  <c r="DR123" i="5"/>
  <c r="DQ123" i="5"/>
  <c r="DP123" i="5"/>
  <c r="DK123" i="5"/>
  <c r="DJ123" i="5"/>
  <c r="DF123" i="5"/>
  <c r="DE123" i="5"/>
  <c r="DD123" i="5"/>
  <c r="DC123" i="5"/>
  <c r="CV123" i="5"/>
  <c r="CU123" i="5"/>
  <c r="CT123" i="5"/>
  <c r="CS123" i="5"/>
  <c r="CR123" i="5"/>
  <c r="CQ123" i="5"/>
  <c r="CP123" i="5"/>
  <c r="CO123" i="5"/>
  <c r="CN123" i="5"/>
  <c r="CM123" i="5"/>
  <c r="CL123" i="5"/>
  <c r="CK123" i="5"/>
  <c r="CJ123" i="5"/>
  <c r="CI123" i="5"/>
  <c r="CH123" i="5"/>
  <c r="CG123" i="5"/>
  <c r="CF123" i="5"/>
  <c r="CE123" i="5"/>
  <c r="CD123" i="5"/>
  <c r="CC123" i="5"/>
  <c r="CB123" i="5"/>
  <c r="CA123" i="5"/>
  <c r="BZ123" i="5"/>
  <c r="BY123" i="5"/>
  <c r="BX123" i="5"/>
  <c r="BW123" i="5"/>
  <c r="BV123" i="5"/>
  <c r="BU123" i="5"/>
  <c r="BT123" i="5"/>
  <c r="BS123" i="5"/>
  <c r="BR123" i="5"/>
  <c r="BQ123" i="5"/>
  <c r="BP123" i="5"/>
  <c r="BO123" i="5"/>
  <c r="BN123" i="5"/>
  <c r="BM123" i="5"/>
  <c r="BL123" i="5"/>
  <c r="BK123" i="5"/>
  <c r="BJ123" i="5"/>
  <c r="BI123" i="5"/>
  <c r="BH123" i="5"/>
  <c r="BG123" i="5"/>
  <c r="BF123" i="5"/>
  <c r="BE123" i="5"/>
  <c r="BD123" i="5"/>
  <c r="BC123" i="5"/>
  <c r="BB123" i="5"/>
  <c r="BA123" i="5"/>
  <c r="AZ123" i="5"/>
  <c r="AY123" i="5"/>
  <c r="AX123" i="5"/>
  <c r="AW123" i="5"/>
  <c r="AV123" i="5"/>
  <c r="AU123" i="5"/>
  <c r="AT123" i="5"/>
  <c r="AS123" i="5"/>
  <c r="AR123" i="5"/>
  <c r="AQ123" i="5"/>
  <c r="AP123" i="5"/>
  <c r="AO123" i="5"/>
  <c r="AN123" i="5"/>
  <c r="AM123" i="5"/>
  <c r="AL123" i="5"/>
  <c r="AK123" i="5"/>
  <c r="AJ123" i="5"/>
  <c r="AI123" i="5"/>
  <c r="AH123" i="5"/>
  <c r="AG123" i="5"/>
  <c r="AF123" i="5"/>
  <c r="AE123" i="5"/>
  <c r="AD123" i="5"/>
  <c r="AC123" i="5"/>
  <c r="AB123" i="5"/>
  <c r="AA123" i="5"/>
  <c r="Z123" i="5"/>
  <c r="Y123" i="5"/>
  <c r="X123" i="5"/>
  <c r="W123" i="5"/>
  <c r="V123" i="5"/>
  <c r="U123" i="5"/>
  <c r="T123" i="5"/>
  <c r="S123" i="5"/>
  <c r="R123" i="5"/>
  <c r="Q123" i="5"/>
  <c r="P123" i="5"/>
  <c r="O123" i="5"/>
  <c r="N123" i="5"/>
  <c r="M123" i="5"/>
  <c r="L123" i="5"/>
  <c r="K123" i="5"/>
  <c r="J123" i="5"/>
  <c r="DV122" i="5"/>
  <c r="DU122" i="5"/>
  <c r="DT122" i="5"/>
  <c r="DS122" i="5"/>
  <c r="DR122" i="5"/>
  <c r="DQ122" i="5"/>
  <c r="DP122" i="5"/>
  <c r="DK122" i="5"/>
  <c r="DJ122" i="5"/>
  <c r="DF122" i="5"/>
  <c r="DE122" i="5"/>
  <c r="DD122" i="5"/>
  <c r="DC122" i="5"/>
  <c r="CV122" i="5"/>
  <c r="CU122" i="5"/>
  <c r="CT122" i="5"/>
  <c r="CS122" i="5"/>
  <c r="CR122" i="5"/>
  <c r="CQ122" i="5"/>
  <c r="CP122" i="5"/>
  <c r="CO122" i="5"/>
  <c r="CN122" i="5"/>
  <c r="CM122" i="5"/>
  <c r="CL122" i="5"/>
  <c r="CK122" i="5"/>
  <c r="CJ122" i="5"/>
  <c r="CI122" i="5"/>
  <c r="CH122" i="5"/>
  <c r="CG122" i="5"/>
  <c r="CF122" i="5"/>
  <c r="CE122" i="5"/>
  <c r="CD122" i="5"/>
  <c r="CC122" i="5"/>
  <c r="CB122" i="5"/>
  <c r="CA122" i="5"/>
  <c r="BZ122" i="5"/>
  <c r="BY122" i="5"/>
  <c r="BX122" i="5"/>
  <c r="BW122" i="5"/>
  <c r="BV122" i="5"/>
  <c r="BU122" i="5"/>
  <c r="BT122" i="5"/>
  <c r="BS122" i="5"/>
  <c r="BR122" i="5"/>
  <c r="BQ122" i="5"/>
  <c r="BP122" i="5"/>
  <c r="BO122" i="5"/>
  <c r="BN122" i="5"/>
  <c r="BM122" i="5"/>
  <c r="BL122" i="5"/>
  <c r="BK122" i="5"/>
  <c r="BJ122" i="5"/>
  <c r="BI122" i="5"/>
  <c r="BH122" i="5"/>
  <c r="BG122" i="5"/>
  <c r="BF122" i="5"/>
  <c r="BE122" i="5"/>
  <c r="BD122" i="5"/>
  <c r="BC122" i="5"/>
  <c r="BB122" i="5"/>
  <c r="BA122" i="5"/>
  <c r="AZ122" i="5"/>
  <c r="AY122" i="5"/>
  <c r="AX122" i="5"/>
  <c r="AW122" i="5"/>
  <c r="AV122" i="5"/>
  <c r="AU122" i="5"/>
  <c r="AT122" i="5"/>
  <c r="AS122" i="5"/>
  <c r="AR122" i="5"/>
  <c r="AQ122" i="5"/>
  <c r="AP122" i="5"/>
  <c r="AO122" i="5"/>
  <c r="AN122" i="5"/>
  <c r="AM122" i="5"/>
  <c r="AL122" i="5"/>
  <c r="AK122" i="5"/>
  <c r="AJ122" i="5"/>
  <c r="AI122" i="5"/>
  <c r="AH122" i="5"/>
  <c r="AG122" i="5"/>
  <c r="AF122" i="5"/>
  <c r="AE122" i="5"/>
  <c r="AD122" i="5"/>
  <c r="AC122" i="5"/>
  <c r="AB122" i="5"/>
  <c r="AA122" i="5"/>
  <c r="Z122" i="5"/>
  <c r="Y122" i="5"/>
  <c r="X122" i="5"/>
  <c r="W122" i="5"/>
  <c r="V122" i="5"/>
  <c r="U122" i="5"/>
  <c r="T122" i="5"/>
  <c r="S122" i="5"/>
  <c r="R122" i="5"/>
  <c r="Q122" i="5"/>
  <c r="P122" i="5"/>
  <c r="O122" i="5"/>
  <c r="N122" i="5"/>
  <c r="M122" i="5"/>
  <c r="L122" i="5"/>
  <c r="K122" i="5"/>
  <c r="J122" i="5"/>
  <c r="DV121" i="5"/>
  <c r="DU121" i="5"/>
  <c r="DT121" i="5"/>
  <c r="DS121" i="5"/>
  <c r="DR121" i="5"/>
  <c r="DQ121" i="5"/>
  <c r="DP121" i="5"/>
  <c r="DK121" i="5"/>
  <c r="DJ121" i="5"/>
  <c r="DF121" i="5"/>
  <c r="DE121" i="5"/>
  <c r="DD121" i="5"/>
  <c r="DC121" i="5"/>
  <c r="CV121" i="5"/>
  <c r="CU121" i="5"/>
  <c r="CT121" i="5"/>
  <c r="CS121" i="5"/>
  <c r="CR121" i="5"/>
  <c r="CQ121" i="5"/>
  <c r="CP121" i="5"/>
  <c r="CO121" i="5"/>
  <c r="CN121" i="5"/>
  <c r="CM121" i="5"/>
  <c r="CL121" i="5"/>
  <c r="CK121" i="5"/>
  <c r="CJ121" i="5"/>
  <c r="CI121" i="5"/>
  <c r="CH121" i="5"/>
  <c r="CG121" i="5"/>
  <c r="CF121" i="5"/>
  <c r="CE121" i="5"/>
  <c r="CD121" i="5"/>
  <c r="CC121" i="5"/>
  <c r="CB121" i="5"/>
  <c r="CA121" i="5"/>
  <c r="BZ121" i="5"/>
  <c r="BY121" i="5"/>
  <c r="BX121" i="5"/>
  <c r="BW121" i="5"/>
  <c r="BV121" i="5"/>
  <c r="BU121" i="5"/>
  <c r="BT121" i="5"/>
  <c r="BS121" i="5"/>
  <c r="BR121" i="5"/>
  <c r="BQ121" i="5"/>
  <c r="BP121" i="5"/>
  <c r="BO121" i="5"/>
  <c r="BN121" i="5"/>
  <c r="BM121" i="5"/>
  <c r="BL121" i="5"/>
  <c r="BK121" i="5"/>
  <c r="BJ121" i="5"/>
  <c r="BI121" i="5"/>
  <c r="BH121" i="5"/>
  <c r="BG121" i="5"/>
  <c r="BF121" i="5"/>
  <c r="BE121" i="5"/>
  <c r="BD121" i="5"/>
  <c r="BC121" i="5"/>
  <c r="BB121" i="5"/>
  <c r="BA121" i="5"/>
  <c r="AZ121" i="5"/>
  <c r="AY121" i="5"/>
  <c r="AX121" i="5"/>
  <c r="AW121" i="5"/>
  <c r="AV121" i="5"/>
  <c r="AU121" i="5"/>
  <c r="AT121" i="5"/>
  <c r="AS121" i="5"/>
  <c r="AR121" i="5"/>
  <c r="AQ121" i="5"/>
  <c r="AP121" i="5"/>
  <c r="AO121" i="5"/>
  <c r="AN121" i="5"/>
  <c r="AM121" i="5"/>
  <c r="AL121" i="5"/>
  <c r="AK121" i="5"/>
  <c r="AJ121" i="5"/>
  <c r="AI121" i="5"/>
  <c r="AH121" i="5"/>
  <c r="AG121" i="5"/>
  <c r="AF121" i="5"/>
  <c r="AE121" i="5"/>
  <c r="AD121" i="5"/>
  <c r="AC121" i="5"/>
  <c r="AB121" i="5"/>
  <c r="AA121" i="5"/>
  <c r="Z121" i="5"/>
  <c r="Y121" i="5"/>
  <c r="X121" i="5"/>
  <c r="W121" i="5"/>
  <c r="V121" i="5"/>
  <c r="U121" i="5"/>
  <c r="T121" i="5"/>
  <c r="S121" i="5"/>
  <c r="R121" i="5"/>
  <c r="Q121" i="5"/>
  <c r="P121" i="5"/>
  <c r="O121" i="5"/>
  <c r="N121" i="5"/>
  <c r="M121" i="5"/>
  <c r="L121" i="5"/>
  <c r="K121" i="5"/>
  <c r="J121" i="5"/>
  <c r="DV120" i="5"/>
  <c r="DU120" i="5"/>
  <c r="DT120" i="5"/>
  <c r="DS120" i="5"/>
  <c r="DR120" i="5"/>
  <c r="DQ120" i="5"/>
  <c r="DP120" i="5"/>
  <c r="DK120" i="5"/>
  <c r="DJ120" i="5"/>
  <c r="DF120" i="5"/>
  <c r="DE120" i="5"/>
  <c r="DD120" i="5"/>
  <c r="DC120" i="5"/>
  <c r="CV120" i="5"/>
  <c r="CU120" i="5"/>
  <c r="CT120" i="5"/>
  <c r="CS120" i="5"/>
  <c r="CR120" i="5"/>
  <c r="CQ120" i="5"/>
  <c r="CP120" i="5"/>
  <c r="CO120" i="5"/>
  <c r="CN120" i="5"/>
  <c r="CM120" i="5"/>
  <c r="CL120" i="5"/>
  <c r="CK120" i="5"/>
  <c r="CJ120" i="5"/>
  <c r="CI120" i="5"/>
  <c r="CH120" i="5"/>
  <c r="CG120" i="5"/>
  <c r="CF120" i="5"/>
  <c r="CE120" i="5"/>
  <c r="CD120" i="5"/>
  <c r="CC120" i="5"/>
  <c r="CB120" i="5"/>
  <c r="CA120" i="5"/>
  <c r="BZ120" i="5"/>
  <c r="BY120" i="5"/>
  <c r="BX120" i="5"/>
  <c r="BW120" i="5"/>
  <c r="BV120" i="5"/>
  <c r="BU120" i="5"/>
  <c r="BT120" i="5"/>
  <c r="BS120" i="5"/>
  <c r="BR120" i="5"/>
  <c r="BQ120" i="5"/>
  <c r="BP120" i="5"/>
  <c r="BO120" i="5"/>
  <c r="BN120" i="5"/>
  <c r="BM120" i="5"/>
  <c r="BL120" i="5"/>
  <c r="BK120" i="5"/>
  <c r="BJ120" i="5"/>
  <c r="BI120" i="5"/>
  <c r="BH120" i="5"/>
  <c r="BG120" i="5"/>
  <c r="BF120" i="5"/>
  <c r="BE120" i="5"/>
  <c r="BD120" i="5"/>
  <c r="BC120" i="5"/>
  <c r="BB120" i="5"/>
  <c r="BA120" i="5"/>
  <c r="AZ120" i="5"/>
  <c r="AY120" i="5"/>
  <c r="AX120" i="5"/>
  <c r="AW120" i="5"/>
  <c r="AV120" i="5"/>
  <c r="AU120" i="5"/>
  <c r="AT120" i="5"/>
  <c r="AS120" i="5"/>
  <c r="AR120" i="5"/>
  <c r="AQ120" i="5"/>
  <c r="AP120" i="5"/>
  <c r="AO120" i="5"/>
  <c r="AN120" i="5"/>
  <c r="AM120" i="5"/>
  <c r="AL120" i="5"/>
  <c r="AK120" i="5"/>
  <c r="AJ120" i="5"/>
  <c r="AI120" i="5"/>
  <c r="AH120" i="5"/>
  <c r="AG120" i="5"/>
  <c r="AF120" i="5"/>
  <c r="AE120" i="5"/>
  <c r="AD120" i="5"/>
  <c r="AC120" i="5"/>
  <c r="AB120" i="5"/>
  <c r="AA120" i="5"/>
  <c r="Z120" i="5"/>
  <c r="Y120" i="5"/>
  <c r="X120" i="5"/>
  <c r="W120" i="5"/>
  <c r="V120" i="5"/>
  <c r="U120" i="5"/>
  <c r="T120" i="5"/>
  <c r="S120" i="5"/>
  <c r="R120" i="5"/>
  <c r="Q120" i="5"/>
  <c r="P120" i="5"/>
  <c r="O120" i="5"/>
  <c r="N120" i="5"/>
  <c r="M120" i="5"/>
  <c r="L120" i="5"/>
  <c r="K120" i="5"/>
  <c r="J120" i="5"/>
  <c r="DV119" i="5"/>
  <c r="DU119" i="5"/>
  <c r="DT119" i="5"/>
  <c r="DS119" i="5"/>
  <c r="DR119" i="5"/>
  <c r="DQ119" i="5"/>
  <c r="DP119" i="5"/>
  <c r="DK119" i="5"/>
  <c r="DJ119" i="5"/>
  <c r="DF119" i="5"/>
  <c r="DE119" i="5"/>
  <c r="DD119" i="5"/>
  <c r="DC119" i="5"/>
  <c r="CV119" i="5"/>
  <c r="CU119" i="5"/>
  <c r="CT119" i="5"/>
  <c r="CS119" i="5"/>
  <c r="CR119" i="5"/>
  <c r="CQ119" i="5"/>
  <c r="CP119" i="5"/>
  <c r="CO119" i="5"/>
  <c r="CN119" i="5"/>
  <c r="CM119" i="5"/>
  <c r="CL119" i="5"/>
  <c r="CK119" i="5"/>
  <c r="CJ119" i="5"/>
  <c r="CI119" i="5"/>
  <c r="CH119" i="5"/>
  <c r="CG119" i="5"/>
  <c r="CF119" i="5"/>
  <c r="CE119" i="5"/>
  <c r="CD119" i="5"/>
  <c r="CC119" i="5"/>
  <c r="CB119" i="5"/>
  <c r="CA119" i="5"/>
  <c r="BZ119" i="5"/>
  <c r="BY119" i="5"/>
  <c r="BX119" i="5"/>
  <c r="BW119" i="5"/>
  <c r="BV119" i="5"/>
  <c r="BU119" i="5"/>
  <c r="BT119" i="5"/>
  <c r="BS119" i="5"/>
  <c r="BR119" i="5"/>
  <c r="BQ119" i="5"/>
  <c r="BP119" i="5"/>
  <c r="BO119" i="5"/>
  <c r="BN119" i="5"/>
  <c r="BM119" i="5"/>
  <c r="BL119" i="5"/>
  <c r="BK119" i="5"/>
  <c r="BJ119" i="5"/>
  <c r="BI119" i="5"/>
  <c r="BH119" i="5"/>
  <c r="BG119" i="5"/>
  <c r="BF119" i="5"/>
  <c r="BE119" i="5"/>
  <c r="BD119" i="5"/>
  <c r="BC119" i="5"/>
  <c r="BB119" i="5"/>
  <c r="BA119" i="5"/>
  <c r="AZ119" i="5"/>
  <c r="AY119" i="5"/>
  <c r="AX119" i="5"/>
  <c r="AW119" i="5"/>
  <c r="AV119" i="5"/>
  <c r="AU119" i="5"/>
  <c r="AT119" i="5"/>
  <c r="AS119" i="5"/>
  <c r="AR119" i="5"/>
  <c r="AQ119" i="5"/>
  <c r="AP119" i="5"/>
  <c r="AO119" i="5"/>
  <c r="AN119" i="5"/>
  <c r="AM119" i="5"/>
  <c r="AL119" i="5"/>
  <c r="AK119" i="5"/>
  <c r="AJ119" i="5"/>
  <c r="AI119" i="5"/>
  <c r="AH119" i="5"/>
  <c r="AG119" i="5"/>
  <c r="AF119" i="5"/>
  <c r="AE119" i="5"/>
  <c r="AD119" i="5"/>
  <c r="AC119" i="5"/>
  <c r="AB119" i="5"/>
  <c r="AA119" i="5"/>
  <c r="Z119" i="5"/>
  <c r="Y119" i="5"/>
  <c r="X119" i="5"/>
  <c r="W119" i="5"/>
  <c r="V119" i="5"/>
  <c r="U119" i="5"/>
  <c r="T119" i="5"/>
  <c r="S119" i="5"/>
  <c r="R119" i="5"/>
  <c r="Q119" i="5"/>
  <c r="P119" i="5"/>
  <c r="O119" i="5"/>
  <c r="N119" i="5"/>
  <c r="M119" i="5"/>
  <c r="L119" i="5"/>
  <c r="K119" i="5"/>
  <c r="J119" i="5"/>
  <c r="DV118" i="5"/>
  <c r="DU118" i="5"/>
  <c r="DT118" i="5"/>
  <c r="DS118" i="5"/>
  <c r="DR118" i="5"/>
  <c r="DQ118" i="5"/>
  <c r="DP118" i="5"/>
  <c r="DK118" i="5"/>
  <c r="DJ118" i="5"/>
  <c r="DF118" i="5"/>
  <c r="DE118" i="5"/>
  <c r="DD118" i="5"/>
  <c r="DC118" i="5"/>
  <c r="CV118" i="5"/>
  <c r="CU118" i="5"/>
  <c r="CT118" i="5"/>
  <c r="CS118" i="5"/>
  <c r="CR118" i="5"/>
  <c r="CQ118" i="5"/>
  <c r="CP118" i="5"/>
  <c r="CO118" i="5"/>
  <c r="CN118" i="5"/>
  <c r="CM118" i="5"/>
  <c r="CL118" i="5"/>
  <c r="CK118" i="5"/>
  <c r="CJ118" i="5"/>
  <c r="CI118" i="5"/>
  <c r="CH118" i="5"/>
  <c r="CG118" i="5"/>
  <c r="CF118" i="5"/>
  <c r="CE118" i="5"/>
  <c r="CD118" i="5"/>
  <c r="CC118" i="5"/>
  <c r="CB118" i="5"/>
  <c r="CA118" i="5"/>
  <c r="BZ118" i="5"/>
  <c r="BY118" i="5"/>
  <c r="BX118" i="5"/>
  <c r="BW118" i="5"/>
  <c r="BV118" i="5"/>
  <c r="BU118" i="5"/>
  <c r="BT118" i="5"/>
  <c r="BS118" i="5"/>
  <c r="BR118" i="5"/>
  <c r="BQ118" i="5"/>
  <c r="BP118" i="5"/>
  <c r="BO118" i="5"/>
  <c r="BN118" i="5"/>
  <c r="BM118" i="5"/>
  <c r="BL118" i="5"/>
  <c r="BK118" i="5"/>
  <c r="BJ118" i="5"/>
  <c r="BI118" i="5"/>
  <c r="BH118" i="5"/>
  <c r="BG118" i="5"/>
  <c r="BF118" i="5"/>
  <c r="BE118" i="5"/>
  <c r="BD118" i="5"/>
  <c r="BC118" i="5"/>
  <c r="BB118" i="5"/>
  <c r="BA118" i="5"/>
  <c r="AZ118" i="5"/>
  <c r="AY118" i="5"/>
  <c r="AX118" i="5"/>
  <c r="AW118" i="5"/>
  <c r="AV118" i="5"/>
  <c r="AU118" i="5"/>
  <c r="AT118" i="5"/>
  <c r="AS118" i="5"/>
  <c r="AR118" i="5"/>
  <c r="AQ118" i="5"/>
  <c r="AP118" i="5"/>
  <c r="AO118" i="5"/>
  <c r="AN118" i="5"/>
  <c r="AM118" i="5"/>
  <c r="AL118" i="5"/>
  <c r="AK118" i="5"/>
  <c r="AJ118" i="5"/>
  <c r="AI118" i="5"/>
  <c r="AH118" i="5"/>
  <c r="AG118" i="5"/>
  <c r="AF118" i="5"/>
  <c r="AE118" i="5"/>
  <c r="AD118" i="5"/>
  <c r="AC118" i="5"/>
  <c r="AB118" i="5"/>
  <c r="AA118" i="5"/>
  <c r="Z118" i="5"/>
  <c r="Y118" i="5"/>
  <c r="X118" i="5"/>
  <c r="W118" i="5"/>
  <c r="V118" i="5"/>
  <c r="U118" i="5"/>
  <c r="T118" i="5"/>
  <c r="S118" i="5"/>
  <c r="R118" i="5"/>
  <c r="Q118" i="5"/>
  <c r="P118" i="5"/>
  <c r="O118" i="5"/>
  <c r="N118" i="5"/>
  <c r="M118" i="5"/>
  <c r="L118" i="5"/>
  <c r="K118" i="5"/>
  <c r="J118" i="5"/>
  <c r="DV117" i="5"/>
  <c r="DU117" i="5"/>
  <c r="DT117" i="5"/>
  <c r="DS117" i="5"/>
  <c r="DR117" i="5"/>
  <c r="DQ117" i="5"/>
  <c r="DP117" i="5"/>
  <c r="DK117" i="5"/>
  <c r="DJ117" i="5"/>
  <c r="DF117" i="5"/>
  <c r="DE117" i="5"/>
  <c r="DD117" i="5"/>
  <c r="DC117" i="5"/>
  <c r="CV117" i="5"/>
  <c r="CU117" i="5"/>
  <c r="CT117" i="5"/>
  <c r="CS117" i="5"/>
  <c r="CR117" i="5"/>
  <c r="CQ117" i="5"/>
  <c r="CP117" i="5"/>
  <c r="CO117" i="5"/>
  <c r="CN117" i="5"/>
  <c r="CM117" i="5"/>
  <c r="CL117" i="5"/>
  <c r="CK117" i="5"/>
  <c r="CJ117" i="5"/>
  <c r="CI117" i="5"/>
  <c r="CH117" i="5"/>
  <c r="CG117" i="5"/>
  <c r="CF117" i="5"/>
  <c r="CE117" i="5"/>
  <c r="CD117" i="5"/>
  <c r="CC117" i="5"/>
  <c r="CB117" i="5"/>
  <c r="CA117" i="5"/>
  <c r="BZ117" i="5"/>
  <c r="BY117" i="5"/>
  <c r="BX117" i="5"/>
  <c r="BW117" i="5"/>
  <c r="BV117" i="5"/>
  <c r="BU117" i="5"/>
  <c r="BT117" i="5"/>
  <c r="BS117" i="5"/>
  <c r="BR117" i="5"/>
  <c r="BQ117" i="5"/>
  <c r="BP117" i="5"/>
  <c r="BO117" i="5"/>
  <c r="BN117" i="5"/>
  <c r="BM117" i="5"/>
  <c r="BL117" i="5"/>
  <c r="BK117" i="5"/>
  <c r="BJ117" i="5"/>
  <c r="BI117" i="5"/>
  <c r="BH117" i="5"/>
  <c r="BG117" i="5"/>
  <c r="BF117" i="5"/>
  <c r="BE117" i="5"/>
  <c r="BD117" i="5"/>
  <c r="BC117" i="5"/>
  <c r="BB117" i="5"/>
  <c r="BA117" i="5"/>
  <c r="AZ117" i="5"/>
  <c r="AY117" i="5"/>
  <c r="AX117" i="5"/>
  <c r="AW117" i="5"/>
  <c r="AV117" i="5"/>
  <c r="AU117" i="5"/>
  <c r="AT117" i="5"/>
  <c r="AS117" i="5"/>
  <c r="AR117" i="5"/>
  <c r="AQ117" i="5"/>
  <c r="AP117" i="5"/>
  <c r="AO117" i="5"/>
  <c r="AN117" i="5"/>
  <c r="AM117" i="5"/>
  <c r="AL117" i="5"/>
  <c r="AK117" i="5"/>
  <c r="AJ117" i="5"/>
  <c r="AI117" i="5"/>
  <c r="AH117" i="5"/>
  <c r="AG117" i="5"/>
  <c r="AF117" i="5"/>
  <c r="AE117" i="5"/>
  <c r="AD117" i="5"/>
  <c r="AC117" i="5"/>
  <c r="AB117" i="5"/>
  <c r="AA117" i="5"/>
  <c r="Z117" i="5"/>
  <c r="Y117" i="5"/>
  <c r="X117" i="5"/>
  <c r="W117" i="5"/>
  <c r="V117" i="5"/>
  <c r="U117" i="5"/>
  <c r="T117" i="5"/>
  <c r="S117" i="5"/>
  <c r="R117" i="5"/>
  <c r="Q117" i="5"/>
  <c r="P117" i="5"/>
  <c r="O117" i="5"/>
  <c r="N117" i="5"/>
  <c r="M117" i="5"/>
  <c r="L117" i="5"/>
  <c r="K117" i="5"/>
  <c r="J117" i="5"/>
  <c r="DV116" i="5"/>
  <c r="DU116" i="5"/>
  <c r="DT116" i="5"/>
  <c r="DS116" i="5"/>
  <c r="DR116" i="5"/>
  <c r="DQ116" i="5"/>
  <c r="DP116" i="5"/>
  <c r="DK116" i="5"/>
  <c r="DJ116" i="5"/>
  <c r="DF116" i="5"/>
  <c r="DE116" i="5"/>
  <c r="DD116" i="5"/>
  <c r="DC116" i="5"/>
  <c r="CV116" i="5"/>
  <c r="CU116" i="5"/>
  <c r="CT116" i="5"/>
  <c r="CS116" i="5"/>
  <c r="CR116" i="5"/>
  <c r="CQ116" i="5"/>
  <c r="CP116" i="5"/>
  <c r="CO116" i="5"/>
  <c r="CN116" i="5"/>
  <c r="CM116" i="5"/>
  <c r="CL116" i="5"/>
  <c r="CK116" i="5"/>
  <c r="CJ116" i="5"/>
  <c r="CI116" i="5"/>
  <c r="CH116" i="5"/>
  <c r="CG116" i="5"/>
  <c r="CF116" i="5"/>
  <c r="CE116" i="5"/>
  <c r="CD116" i="5"/>
  <c r="CC116" i="5"/>
  <c r="CB116" i="5"/>
  <c r="CA116" i="5"/>
  <c r="BZ116" i="5"/>
  <c r="BY116" i="5"/>
  <c r="BX116" i="5"/>
  <c r="BW116" i="5"/>
  <c r="BV116" i="5"/>
  <c r="BU116" i="5"/>
  <c r="BT116" i="5"/>
  <c r="BS116" i="5"/>
  <c r="BR116" i="5"/>
  <c r="BQ116" i="5"/>
  <c r="BP116" i="5"/>
  <c r="BO116" i="5"/>
  <c r="BN116" i="5"/>
  <c r="BM116" i="5"/>
  <c r="BL116" i="5"/>
  <c r="BK116" i="5"/>
  <c r="BJ116" i="5"/>
  <c r="BI116" i="5"/>
  <c r="BH116" i="5"/>
  <c r="BG116" i="5"/>
  <c r="BF116" i="5"/>
  <c r="BE116" i="5"/>
  <c r="BD116" i="5"/>
  <c r="BC116" i="5"/>
  <c r="BB116" i="5"/>
  <c r="BA116" i="5"/>
  <c r="AZ116" i="5"/>
  <c r="AY116" i="5"/>
  <c r="AX116" i="5"/>
  <c r="AW116" i="5"/>
  <c r="AV116" i="5"/>
  <c r="AU116" i="5"/>
  <c r="AT116" i="5"/>
  <c r="AS116" i="5"/>
  <c r="AR116" i="5"/>
  <c r="AQ116" i="5"/>
  <c r="AP116" i="5"/>
  <c r="AO116" i="5"/>
  <c r="AN116" i="5"/>
  <c r="AM116" i="5"/>
  <c r="AL116" i="5"/>
  <c r="AK116" i="5"/>
  <c r="AJ116" i="5"/>
  <c r="AI116" i="5"/>
  <c r="AH116" i="5"/>
  <c r="AG116" i="5"/>
  <c r="AF116" i="5"/>
  <c r="AE116" i="5"/>
  <c r="AD116" i="5"/>
  <c r="AC116" i="5"/>
  <c r="AB116" i="5"/>
  <c r="AA116" i="5"/>
  <c r="Z116" i="5"/>
  <c r="Y116" i="5"/>
  <c r="X116" i="5"/>
  <c r="W116" i="5"/>
  <c r="V116" i="5"/>
  <c r="U116" i="5"/>
  <c r="T116" i="5"/>
  <c r="S116" i="5"/>
  <c r="R116" i="5"/>
  <c r="Q116" i="5"/>
  <c r="P116" i="5"/>
  <c r="O116" i="5"/>
  <c r="N116" i="5"/>
  <c r="M116" i="5"/>
  <c r="L116" i="5"/>
  <c r="K116" i="5"/>
  <c r="J116" i="5"/>
  <c r="DV115" i="5"/>
  <c r="DU115" i="5"/>
  <c r="DT115" i="5"/>
  <c r="DS115" i="5"/>
  <c r="DR115" i="5"/>
  <c r="DQ115" i="5"/>
  <c r="DP115" i="5"/>
  <c r="DK115" i="5"/>
  <c r="DJ115" i="5"/>
  <c r="DF115" i="5"/>
  <c r="DE115" i="5"/>
  <c r="DD115" i="5"/>
  <c r="DC115" i="5"/>
  <c r="CV115" i="5"/>
  <c r="CU115" i="5"/>
  <c r="CT115" i="5"/>
  <c r="CS115" i="5"/>
  <c r="CR115" i="5"/>
  <c r="CQ115" i="5"/>
  <c r="CP115" i="5"/>
  <c r="CO115" i="5"/>
  <c r="CN115" i="5"/>
  <c r="CM115" i="5"/>
  <c r="CL115" i="5"/>
  <c r="CK115" i="5"/>
  <c r="CJ115" i="5"/>
  <c r="CI115" i="5"/>
  <c r="CH115" i="5"/>
  <c r="CG115" i="5"/>
  <c r="CF115" i="5"/>
  <c r="CE115" i="5"/>
  <c r="CD115" i="5"/>
  <c r="CC115" i="5"/>
  <c r="CB115" i="5"/>
  <c r="CA115" i="5"/>
  <c r="BZ115" i="5"/>
  <c r="BY115" i="5"/>
  <c r="BX115" i="5"/>
  <c r="BW115" i="5"/>
  <c r="BV115" i="5"/>
  <c r="BU115" i="5"/>
  <c r="BT115" i="5"/>
  <c r="BS115" i="5"/>
  <c r="BR115" i="5"/>
  <c r="BQ115" i="5"/>
  <c r="BP115" i="5"/>
  <c r="BO115" i="5"/>
  <c r="BN115" i="5"/>
  <c r="BM115" i="5"/>
  <c r="BL115" i="5"/>
  <c r="BK115" i="5"/>
  <c r="BJ115" i="5"/>
  <c r="BI115" i="5"/>
  <c r="BH115" i="5"/>
  <c r="BG115" i="5"/>
  <c r="BF115" i="5"/>
  <c r="BE115" i="5"/>
  <c r="BD115" i="5"/>
  <c r="BC115" i="5"/>
  <c r="BB115" i="5"/>
  <c r="BA115" i="5"/>
  <c r="AZ115" i="5"/>
  <c r="AY115" i="5"/>
  <c r="AX115" i="5"/>
  <c r="AW115" i="5"/>
  <c r="AV115" i="5"/>
  <c r="AU115" i="5"/>
  <c r="AT115" i="5"/>
  <c r="AS115" i="5"/>
  <c r="AR115" i="5"/>
  <c r="AQ115" i="5"/>
  <c r="AP115" i="5"/>
  <c r="AO115" i="5"/>
  <c r="AN115" i="5"/>
  <c r="AM115" i="5"/>
  <c r="AL115" i="5"/>
  <c r="AK115" i="5"/>
  <c r="AJ115" i="5"/>
  <c r="AI115" i="5"/>
  <c r="AH115" i="5"/>
  <c r="AG115" i="5"/>
  <c r="AF115" i="5"/>
  <c r="AE115" i="5"/>
  <c r="AD115" i="5"/>
  <c r="AC115" i="5"/>
  <c r="AB115" i="5"/>
  <c r="AA115" i="5"/>
  <c r="Z115" i="5"/>
  <c r="Y115" i="5"/>
  <c r="X115" i="5"/>
  <c r="W115" i="5"/>
  <c r="V115" i="5"/>
  <c r="U115" i="5"/>
  <c r="T115" i="5"/>
  <c r="S115" i="5"/>
  <c r="R115" i="5"/>
  <c r="Q115" i="5"/>
  <c r="P115" i="5"/>
  <c r="O115" i="5"/>
  <c r="N115" i="5"/>
  <c r="M115" i="5"/>
  <c r="L115" i="5"/>
  <c r="K115" i="5"/>
  <c r="J115" i="5"/>
  <c r="DV114" i="5"/>
  <c r="DU114" i="5"/>
  <c r="DT114" i="5"/>
  <c r="DS114" i="5"/>
  <c r="DR114" i="5"/>
  <c r="DQ114" i="5"/>
  <c r="DP114" i="5"/>
  <c r="DK114" i="5"/>
  <c r="DJ114" i="5"/>
  <c r="DF114" i="5"/>
  <c r="DE114" i="5"/>
  <c r="DD114" i="5"/>
  <c r="DC114" i="5"/>
  <c r="CV114" i="5"/>
  <c r="CU114" i="5"/>
  <c r="CT114" i="5"/>
  <c r="CS114" i="5"/>
  <c r="CR114" i="5"/>
  <c r="CQ114" i="5"/>
  <c r="CP114" i="5"/>
  <c r="CO114" i="5"/>
  <c r="CN114" i="5"/>
  <c r="CM114" i="5"/>
  <c r="CL114" i="5"/>
  <c r="CK114" i="5"/>
  <c r="CJ114" i="5"/>
  <c r="CI114" i="5"/>
  <c r="CH114" i="5"/>
  <c r="CG114" i="5"/>
  <c r="CF114" i="5"/>
  <c r="CE114" i="5"/>
  <c r="CD114" i="5"/>
  <c r="CC114" i="5"/>
  <c r="CB114" i="5"/>
  <c r="CA114" i="5"/>
  <c r="BZ114" i="5"/>
  <c r="BY114" i="5"/>
  <c r="BX114" i="5"/>
  <c r="BW114" i="5"/>
  <c r="BV114" i="5"/>
  <c r="BU114" i="5"/>
  <c r="BT114" i="5"/>
  <c r="BS114" i="5"/>
  <c r="BR114" i="5"/>
  <c r="BQ114" i="5"/>
  <c r="BP114" i="5"/>
  <c r="BO114" i="5"/>
  <c r="BN114" i="5"/>
  <c r="BM114" i="5"/>
  <c r="BL114" i="5"/>
  <c r="BK114" i="5"/>
  <c r="BJ114" i="5"/>
  <c r="BI114" i="5"/>
  <c r="BH114" i="5"/>
  <c r="BG114" i="5"/>
  <c r="BF114" i="5"/>
  <c r="BE114" i="5"/>
  <c r="BD114" i="5"/>
  <c r="BC114" i="5"/>
  <c r="BB114" i="5"/>
  <c r="BA114" i="5"/>
  <c r="AZ114" i="5"/>
  <c r="AY114" i="5"/>
  <c r="AX114" i="5"/>
  <c r="AW114" i="5"/>
  <c r="AV114" i="5"/>
  <c r="AU114" i="5"/>
  <c r="AT114" i="5"/>
  <c r="AS114" i="5"/>
  <c r="AR114" i="5"/>
  <c r="AQ114" i="5"/>
  <c r="AP114" i="5"/>
  <c r="AO114" i="5"/>
  <c r="AN114" i="5"/>
  <c r="AM114" i="5"/>
  <c r="AL114" i="5"/>
  <c r="AK114" i="5"/>
  <c r="AJ114" i="5"/>
  <c r="AI114" i="5"/>
  <c r="AH114" i="5"/>
  <c r="AG114" i="5"/>
  <c r="AF114" i="5"/>
  <c r="AE114" i="5"/>
  <c r="AD114" i="5"/>
  <c r="AC114" i="5"/>
  <c r="AB114" i="5"/>
  <c r="AA114" i="5"/>
  <c r="Z114" i="5"/>
  <c r="Y114" i="5"/>
  <c r="X114" i="5"/>
  <c r="W114" i="5"/>
  <c r="V114" i="5"/>
  <c r="U114" i="5"/>
  <c r="T114" i="5"/>
  <c r="S114" i="5"/>
  <c r="R114" i="5"/>
  <c r="Q114" i="5"/>
  <c r="P114" i="5"/>
  <c r="O114" i="5"/>
  <c r="N114" i="5"/>
  <c r="M114" i="5"/>
  <c r="L114" i="5"/>
  <c r="K114" i="5"/>
  <c r="J114" i="5"/>
  <c r="DV113" i="5"/>
  <c r="DU113" i="5"/>
  <c r="DT113" i="5"/>
  <c r="DS113" i="5"/>
  <c r="DR113" i="5"/>
  <c r="DQ113" i="5"/>
  <c r="DP113" i="5"/>
  <c r="DK113" i="5"/>
  <c r="DJ113" i="5"/>
  <c r="DF113" i="5"/>
  <c r="DE113" i="5"/>
  <c r="DD113" i="5"/>
  <c r="DC113" i="5"/>
  <c r="CV113" i="5"/>
  <c r="CU113" i="5"/>
  <c r="CT113" i="5"/>
  <c r="CS113" i="5"/>
  <c r="CR113" i="5"/>
  <c r="CQ113" i="5"/>
  <c r="CP113" i="5"/>
  <c r="CO113" i="5"/>
  <c r="CN113" i="5"/>
  <c r="CM113" i="5"/>
  <c r="CL113" i="5"/>
  <c r="CK113" i="5"/>
  <c r="CJ113" i="5"/>
  <c r="CI113" i="5"/>
  <c r="CH113" i="5"/>
  <c r="CG113" i="5"/>
  <c r="CF113" i="5"/>
  <c r="CE113" i="5"/>
  <c r="CD113" i="5"/>
  <c r="CC113" i="5"/>
  <c r="CB113" i="5"/>
  <c r="CA113" i="5"/>
  <c r="BZ113" i="5"/>
  <c r="BY113" i="5"/>
  <c r="BX113" i="5"/>
  <c r="BW113" i="5"/>
  <c r="BV113" i="5"/>
  <c r="BU113" i="5"/>
  <c r="BT113" i="5"/>
  <c r="BS113" i="5"/>
  <c r="BR113" i="5"/>
  <c r="BQ113" i="5"/>
  <c r="BP113" i="5"/>
  <c r="BO113" i="5"/>
  <c r="BN113" i="5"/>
  <c r="BM113" i="5"/>
  <c r="BL113" i="5"/>
  <c r="BK113" i="5"/>
  <c r="BJ113" i="5"/>
  <c r="BI113" i="5"/>
  <c r="BH113" i="5"/>
  <c r="BG113" i="5"/>
  <c r="BF113" i="5"/>
  <c r="BE113" i="5"/>
  <c r="BD113" i="5"/>
  <c r="BC113" i="5"/>
  <c r="BB113" i="5"/>
  <c r="BA113" i="5"/>
  <c r="AZ113" i="5"/>
  <c r="AY113" i="5"/>
  <c r="AX113" i="5"/>
  <c r="AW113" i="5"/>
  <c r="AV113" i="5"/>
  <c r="AU113" i="5"/>
  <c r="AT113" i="5"/>
  <c r="AS113" i="5"/>
  <c r="AR113" i="5"/>
  <c r="AQ113" i="5"/>
  <c r="AP113" i="5"/>
  <c r="AO113" i="5"/>
  <c r="AN113" i="5"/>
  <c r="AM113" i="5"/>
  <c r="AL113" i="5"/>
  <c r="AK113" i="5"/>
  <c r="AJ113" i="5"/>
  <c r="AI113" i="5"/>
  <c r="AH113" i="5"/>
  <c r="AG113" i="5"/>
  <c r="AF113" i="5"/>
  <c r="AE113" i="5"/>
  <c r="AD113" i="5"/>
  <c r="AC113" i="5"/>
  <c r="AB113" i="5"/>
  <c r="AA113" i="5"/>
  <c r="Z113" i="5"/>
  <c r="Y113" i="5"/>
  <c r="X113" i="5"/>
  <c r="W113" i="5"/>
  <c r="V113" i="5"/>
  <c r="U113" i="5"/>
  <c r="T113" i="5"/>
  <c r="S113" i="5"/>
  <c r="R113" i="5"/>
  <c r="Q113" i="5"/>
  <c r="P113" i="5"/>
  <c r="O113" i="5"/>
  <c r="N113" i="5"/>
  <c r="M113" i="5"/>
  <c r="L113" i="5"/>
  <c r="K113" i="5"/>
  <c r="J113" i="5"/>
  <c r="DV112" i="5"/>
  <c r="DU112" i="5"/>
  <c r="DT112" i="5"/>
  <c r="DS112" i="5"/>
  <c r="DR112" i="5"/>
  <c r="DQ112" i="5"/>
  <c r="DP112" i="5"/>
  <c r="DK112" i="5"/>
  <c r="DJ112" i="5"/>
  <c r="DF112" i="5"/>
  <c r="DE112" i="5"/>
  <c r="DD112" i="5"/>
  <c r="DC112" i="5"/>
  <c r="CV112" i="5"/>
  <c r="CU112" i="5"/>
  <c r="CT112" i="5"/>
  <c r="CS112" i="5"/>
  <c r="CR112" i="5"/>
  <c r="CQ112" i="5"/>
  <c r="CP112" i="5"/>
  <c r="CO112" i="5"/>
  <c r="CN112" i="5"/>
  <c r="CM112" i="5"/>
  <c r="CL112" i="5"/>
  <c r="CK112" i="5"/>
  <c r="CJ112" i="5"/>
  <c r="CI112" i="5"/>
  <c r="CH112" i="5"/>
  <c r="CG112" i="5"/>
  <c r="CF112" i="5"/>
  <c r="CE112" i="5"/>
  <c r="CD112" i="5"/>
  <c r="CC112" i="5"/>
  <c r="CB112" i="5"/>
  <c r="CA112" i="5"/>
  <c r="BZ112" i="5"/>
  <c r="BY112" i="5"/>
  <c r="BX112" i="5"/>
  <c r="BW112" i="5"/>
  <c r="BV112" i="5"/>
  <c r="BU112" i="5"/>
  <c r="BT112" i="5"/>
  <c r="BS112" i="5"/>
  <c r="BR112" i="5"/>
  <c r="BQ112" i="5"/>
  <c r="BP112" i="5"/>
  <c r="BO112" i="5"/>
  <c r="BN112" i="5"/>
  <c r="BM112" i="5"/>
  <c r="BL112" i="5"/>
  <c r="BK112" i="5"/>
  <c r="BJ112" i="5"/>
  <c r="BI112" i="5"/>
  <c r="BH112" i="5"/>
  <c r="BG112" i="5"/>
  <c r="BF112" i="5"/>
  <c r="BE112" i="5"/>
  <c r="BD112" i="5"/>
  <c r="BC112" i="5"/>
  <c r="BB112" i="5"/>
  <c r="BA112" i="5"/>
  <c r="AZ112" i="5"/>
  <c r="AY112" i="5"/>
  <c r="AX112" i="5"/>
  <c r="AW112" i="5"/>
  <c r="AV112" i="5"/>
  <c r="AU112" i="5"/>
  <c r="AT112" i="5"/>
  <c r="AS112" i="5"/>
  <c r="AR112" i="5"/>
  <c r="AQ112" i="5"/>
  <c r="AP112" i="5"/>
  <c r="AO112" i="5"/>
  <c r="AN112" i="5"/>
  <c r="AM112" i="5"/>
  <c r="AL112" i="5"/>
  <c r="AK112" i="5"/>
  <c r="AJ112" i="5"/>
  <c r="AI112" i="5"/>
  <c r="AH112" i="5"/>
  <c r="AG112" i="5"/>
  <c r="AF112" i="5"/>
  <c r="AE112" i="5"/>
  <c r="AD112" i="5"/>
  <c r="AC112" i="5"/>
  <c r="AB112" i="5"/>
  <c r="AA112" i="5"/>
  <c r="Z112" i="5"/>
  <c r="Y112" i="5"/>
  <c r="X112" i="5"/>
  <c r="W112" i="5"/>
  <c r="V112" i="5"/>
  <c r="U112" i="5"/>
  <c r="T112" i="5"/>
  <c r="S112" i="5"/>
  <c r="R112" i="5"/>
  <c r="Q112" i="5"/>
  <c r="P112" i="5"/>
  <c r="O112" i="5"/>
  <c r="N112" i="5"/>
  <c r="M112" i="5"/>
  <c r="L112" i="5"/>
  <c r="K112" i="5"/>
  <c r="J112" i="5"/>
  <c r="DV111" i="5"/>
  <c r="DU111" i="5"/>
  <c r="DT111" i="5"/>
  <c r="DS111" i="5"/>
  <c r="DR111" i="5"/>
  <c r="DQ111" i="5"/>
  <c r="DP111" i="5"/>
  <c r="DK111" i="5"/>
  <c r="DJ111" i="5"/>
  <c r="DF111" i="5"/>
  <c r="DE111" i="5"/>
  <c r="DD111" i="5"/>
  <c r="DC111" i="5"/>
  <c r="CV111" i="5"/>
  <c r="CU111" i="5"/>
  <c r="CT111" i="5"/>
  <c r="CS111" i="5"/>
  <c r="CR111" i="5"/>
  <c r="CQ111" i="5"/>
  <c r="CP111" i="5"/>
  <c r="CO111" i="5"/>
  <c r="CN111" i="5"/>
  <c r="CM111" i="5"/>
  <c r="CL111" i="5"/>
  <c r="CK111" i="5"/>
  <c r="CJ111" i="5"/>
  <c r="CI111" i="5"/>
  <c r="CH111" i="5"/>
  <c r="CG111" i="5"/>
  <c r="CF111" i="5"/>
  <c r="CE111" i="5"/>
  <c r="CD111" i="5"/>
  <c r="CC111" i="5"/>
  <c r="CB111" i="5"/>
  <c r="CA111" i="5"/>
  <c r="BZ111" i="5"/>
  <c r="BY111" i="5"/>
  <c r="BX111" i="5"/>
  <c r="BW111" i="5"/>
  <c r="BV111" i="5"/>
  <c r="BU111" i="5"/>
  <c r="BT111" i="5"/>
  <c r="BS111" i="5"/>
  <c r="BR111" i="5"/>
  <c r="BQ111" i="5"/>
  <c r="BP111" i="5"/>
  <c r="BO111" i="5"/>
  <c r="BN111" i="5"/>
  <c r="BM111" i="5"/>
  <c r="BL111" i="5"/>
  <c r="BK111" i="5"/>
  <c r="BJ111" i="5"/>
  <c r="BI111" i="5"/>
  <c r="BH111" i="5"/>
  <c r="BG111" i="5"/>
  <c r="BF111" i="5"/>
  <c r="BE111" i="5"/>
  <c r="BD111" i="5"/>
  <c r="BC111" i="5"/>
  <c r="BB111" i="5"/>
  <c r="BA111" i="5"/>
  <c r="AZ111" i="5"/>
  <c r="AY111" i="5"/>
  <c r="AX111" i="5"/>
  <c r="AW111" i="5"/>
  <c r="AV111" i="5"/>
  <c r="AU111" i="5"/>
  <c r="AT111" i="5"/>
  <c r="AS111" i="5"/>
  <c r="AR111" i="5"/>
  <c r="AQ111" i="5"/>
  <c r="AP111" i="5"/>
  <c r="AO111" i="5"/>
  <c r="AN111" i="5"/>
  <c r="AM111" i="5"/>
  <c r="AL111" i="5"/>
  <c r="AK111" i="5"/>
  <c r="AJ111" i="5"/>
  <c r="AI111" i="5"/>
  <c r="AH111" i="5"/>
  <c r="AG111" i="5"/>
  <c r="AF111" i="5"/>
  <c r="AE111" i="5"/>
  <c r="AD111" i="5"/>
  <c r="AC111" i="5"/>
  <c r="AB111" i="5"/>
  <c r="AA111" i="5"/>
  <c r="Z111" i="5"/>
  <c r="Y111" i="5"/>
  <c r="X111" i="5"/>
  <c r="W111" i="5"/>
  <c r="V111" i="5"/>
  <c r="U111" i="5"/>
  <c r="T111" i="5"/>
  <c r="S111" i="5"/>
  <c r="R111" i="5"/>
  <c r="Q111" i="5"/>
  <c r="P111" i="5"/>
  <c r="O111" i="5"/>
  <c r="N111" i="5"/>
  <c r="M111" i="5"/>
  <c r="L111" i="5"/>
  <c r="K111" i="5"/>
  <c r="J111" i="5"/>
  <c r="DV110" i="5"/>
  <c r="DU110" i="5"/>
  <c r="DT110" i="5"/>
  <c r="DS110" i="5"/>
  <c r="DR110" i="5"/>
  <c r="DQ110" i="5"/>
  <c r="DP110" i="5"/>
  <c r="DK110" i="5"/>
  <c r="DJ110" i="5"/>
  <c r="DF110" i="5"/>
  <c r="DE110" i="5"/>
  <c r="DD110" i="5"/>
  <c r="DC110" i="5"/>
  <c r="CV110" i="5"/>
  <c r="CU110" i="5"/>
  <c r="CT110" i="5"/>
  <c r="CS110" i="5"/>
  <c r="CR110" i="5"/>
  <c r="CQ110" i="5"/>
  <c r="CP110" i="5"/>
  <c r="CO110" i="5"/>
  <c r="CN110" i="5"/>
  <c r="CM110" i="5"/>
  <c r="CL110" i="5"/>
  <c r="CK110" i="5"/>
  <c r="CJ110" i="5"/>
  <c r="CI110" i="5"/>
  <c r="CH110" i="5"/>
  <c r="CG110" i="5"/>
  <c r="CF110" i="5"/>
  <c r="CE110" i="5"/>
  <c r="CD110" i="5"/>
  <c r="CC110" i="5"/>
  <c r="CB110" i="5"/>
  <c r="CA110" i="5"/>
  <c r="BZ110" i="5"/>
  <c r="BY110" i="5"/>
  <c r="BX110" i="5"/>
  <c r="BW110" i="5"/>
  <c r="BV110" i="5"/>
  <c r="BU110" i="5"/>
  <c r="BT110" i="5"/>
  <c r="BS110" i="5"/>
  <c r="BR110" i="5"/>
  <c r="BQ110" i="5"/>
  <c r="BP110" i="5"/>
  <c r="BO110" i="5"/>
  <c r="BN110" i="5"/>
  <c r="BM110" i="5"/>
  <c r="BL110" i="5"/>
  <c r="BK110" i="5"/>
  <c r="BJ110" i="5"/>
  <c r="BI110" i="5"/>
  <c r="BH110" i="5"/>
  <c r="BG110" i="5"/>
  <c r="BF110" i="5"/>
  <c r="BE110" i="5"/>
  <c r="BD110" i="5"/>
  <c r="BC110" i="5"/>
  <c r="BB110" i="5"/>
  <c r="BA110" i="5"/>
  <c r="AZ110" i="5"/>
  <c r="AY110" i="5"/>
  <c r="AX110" i="5"/>
  <c r="AW110" i="5"/>
  <c r="AV110" i="5"/>
  <c r="AU110" i="5"/>
  <c r="AT110" i="5"/>
  <c r="AS110" i="5"/>
  <c r="AR110" i="5"/>
  <c r="AQ110" i="5"/>
  <c r="AP110" i="5"/>
  <c r="AO110" i="5"/>
  <c r="AN110" i="5"/>
  <c r="AM110" i="5"/>
  <c r="AL110" i="5"/>
  <c r="AK110" i="5"/>
  <c r="AJ110" i="5"/>
  <c r="AI110" i="5"/>
  <c r="AH110" i="5"/>
  <c r="AG110" i="5"/>
  <c r="AF110" i="5"/>
  <c r="AE110" i="5"/>
  <c r="AD110" i="5"/>
  <c r="AC110" i="5"/>
  <c r="AB110" i="5"/>
  <c r="AA110" i="5"/>
  <c r="Z110" i="5"/>
  <c r="Y110" i="5"/>
  <c r="X110" i="5"/>
  <c r="W110" i="5"/>
  <c r="V110" i="5"/>
  <c r="U110" i="5"/>
  <c r="T110" i="5"/>
  <c r="S110" i="5"/>
  <c r="R110" i="5"/>
  <c r="Q110" i="5"/>
  <c r="P110" i="5"/>
  <c r="O110" i="5"/>
  <c r="N110" i="5"/>
  <c r="M110" i="5"/>
  <c r="L110" i="5"/>
  <c r="K110" i="5"/>
  <c r="J110" i="5"/>
  <c r="DV109" i="5"/>
  <c r="DU109" i="5"/>
  <c r="DT109" i="5"/>
  <c r="DS109" i="5"/>
  <c r="DR109" i="5"/>
  <c r="DQ109" i="5"/>
  <c r="DP109" i="5"/>
  <c r="DK109" i="5"/>
  <c r="DJ109" i="5"/>
  <c r="DF109" i="5"/>
  <c r="DE109" i="5"/>
  <c r="DD109" i="5"/>
  <c r="DC109" i="5"/>
  <c r="CV109" i="5"/>
  <c r="CU109" i="5"/>
  <c r="CT109" i="5"/>
  <c r="CS109" i="5"/>
  <c r="CR109" i="5"/>
  <c r="CQ109" i="5"/>
  <c r="CP109" i="5"/>
  <c r="CO109" i="5"/>
  <c r="CN109" i="5"/>
  <c r="CM109" i="5"/>
  <c r="CL109" i="5"/>
  <c r="CK109" i="5"/>
  <c r="CJ109" i="5"/>
  <c r="CI109" i="5"/>
  <c r="CH109" i="5"/>
  <c r="CG109" i="5"/>
  <c r="CF109" i="5"/>
  <c r="CE109" i="5"/>
  <c r="CD109" i="5"/>
  <c r="CC109" i="5"/>
  <c r="CB109" i="5"/>
  <c r="CA109" i="5"/>
  <c r="BZ109" i="5"/>
  <c r="BY109" i="5"/>
  <c r="BX109" i="5"/>
  <c r="BW109" i="5"/>
  <c r="BV109" i="5"/>
  <c r="BU109" i="5"/>
  <c r="BT109" i="5"/>
  <c r="BS109" i="5"/>
  <c r="BR109" i="5"/>
  <c r="BQ109" i="5"/>
  <c r="BP109" i="5"/>
  <c r="BO109" i="5"/>
  <c r="BN109" i="5"/>
  <c r="BM109" i="5"/>
  <c r="BL109" i="5"/>
  <c r="BK109" i="5"/>
  <c r="BJ109" i="5"/>
  <c r="BI109" i="5"/>
  <c r="BH109" i="5"/>
  <c r="BG109" i="5"/>
  <c r="BF109" i="5"/>
  <c r="BE109" i="5"/>
  <c r="BD109" i="5"/>
  <c r="BC109" i="5"/>
  <c r="BB109" i="5"/>
  <c r="BA109" i="5"/>
  <c r="AZ109" i="5"/>
  <c r="AY109" i="5"/>
  <c r="AX109" i="5"/>
  <c r="AW109" i="5"/>
  <c r="AV109" i="5"/>
  <c r="AU109" i="5"/>
  <c r="AT109" i="5"/>
  <c r="AS109" i="5"/>
  <c r="AR109" i="5"/>
  <c r="AQ109" i="5"/>
  <c r="AP109" i="5"/>
  <c r="AO109" i="5"/>
  <c r="AN109" i="5"/>
  <c r="AM109" i="5"/>
  <c r="AL109" i="5"/>
  <c r="AK109" i="5"/>
  <c r="AJ109" i="5"/>
  <c r="AI109" i="5"/>
  <c r="AH109" i="5"/>
  <c r="AG109" i="5"/>
  <c r="AF109" i="5"/>
  <c r="AE109" i="5"/>
  <c r="AD109" i="5"/>
  <c r="AC109" i="5"/>
  <c r="AB109" i="5"/>
  <c r="AA109" i="5"/>
  <c r="Z109" i="5"/>
  <c r="Y109" i="5"/>
  <c r="X109" i="5"/>
  <c r="W109" i="5"/>
  <c r="V109" i="5"/>
  <c r="U109" i="5"/>
  <c r="T109" i="5"/>
  <c r="S109" i="5"/>
  <c r="R109" i="5"/>
  <c r="Q109" i="5"/>
  <c r="P109" i="5"/>
  <c r="O109" i="5"/>
  <c r="N109" i="5"/>
  <c r="M109" i="5"/>
  <c r="L109" i="5"/>
  <c r="K109" i="5"/>
  <c r="J109" i="5"/>
  <c r="DV108" i="5"/>
  <c r="DU108" i="5"/>
  <c r="DT108" i="5"/>
  <c r="DS108" i="5"/>
  <c r="DR108" i="5"/>
  <c r="DQ108" i="5"/>
  <c r="DP108" i="5"/>
  <c r="DK108" i="5"/>
  <c r="DJ108" i="5"/>
  <c r="DF108" i="5"/>
  <c r="DE108" i="5"/>
  <c r="DD108" i="5"/>
  <c r="DC108" i="5"/>
  <c r="CV108" i="5"/>
  <c r="CU108" i="5"/>
  <c r="CT108" i="5"/>
  <c r="CS108" i="5"/>
  <c r="CR108" i="5"/>
  <c r="CQ108" i="5"/>
  <c r="CP108" i="5"/>
  <c r="CO108" i="5"/>
  <c r="CN108" i="5"/>
  <c r="CM108" i="5"/>
  <c r="CL108" i="5"/>
  <c r="CK108" i="5"/>
  <c r="CJ108" i="5"/>
  <c r="CI108" i="5"/>
  <c r="CH108" i="5"/>
  <c r="CG108" i="5"/>
  <c r="CF108" i="5"/>
  <c r="CE108" i="5"/>
  <c r="CD108" i="5"/>
  <c r="CC108" i="5"/>
  <c r="CB108" i="5"/>
  <c r="CA108" i="5"/>
  <c r="BZ108" i="5"/>
  <c r="BY108" i="5"/>
  <c r="BX108" i="5"/>
  <c r="BW108" i="5"/>
  <c r="BV108" i="5"/>
  <c r="BU108" i="5"/>
  <c r="BT108" i="5"/>
  <c r="BS108" i="5"/>
  <c r="BR108" i="5"/>
  <c r="BQ108" i="5"/>
  <c r="BP108" i="5"/>
  <c r="BO108" i="5"/>
  <c r="BN108" i="5"/>
  <c r="BM108" i="5"/>
  <c r="BL108" i="5"/>
  <c r="BK108" i="5"/>
  <c r="BJ108" i="5"/>
  <c r="BI108" i="5"/>
  <c r="BH108" i="5"/>
  <c r="BG108" i="5"/>
  <c r="BF108" i="5"/>
  <c r="BE108" i="5"/>
  <c r="BD108" i="5"/>
  <c r="BC108" i="5"/>
  <c r="BB108" i="5"/>
  <c r="BA108" i="5"/>
  <c r="AZ108" i="5"/>
  <c r="AY108" i="5"/>
  <c r="AX108" i="5"/>
  <c r="AW108" i="5"/>
  <c r="AV108" i="5"/>
  <c r="AU108" i="5"/>
  <c r="AT108" i="5"/>
  <c r="AS108" i="5"/>
  <c r="AR108" i="5"/>
  <c r="AQ108" i="5"/>
  <c r="AP108" i="5"/>
  <c r="AO108" i="5"/>
  <c r="AN108" i="5"/>
  <c r="AM108" i="5"/>
  <c r="AL108" i="5"/>
  <c r="AK108" i="5"/>
  <c r="AJ108" i="5"/>
  <c r="AI108" i="5"/>
  <c r="AH108" i="5"/>
  <c r="AG108" i="5"/>
  <c r="AF108" i="5"/>
  <c r="AE108" i="5"/>
  <c r="AD108" i="5"/>
  <c r="AC108" i="5"/>
  <c r="AB108" i="5"/>
  <c r="AA108" i="5"/>
  <c r="Z108" i="5"/>
  <c r="Y108" i="5"/>
  <c r="X108" i="5"/>
  <c r="W108" i="5"/>
  <c r="V108" i="5"/>
  <c r="U108" i="5"/>
  <c r="T108" i="5"/>
  <c r="S108" i="5"/>
  <c r="R108" i="5"/>
  <c r="Q108" i="5"/>
  <c r="P108" i="5"/>
  <c r="O108" i="5"/>
  <c r="N108" i="5"/>
  <c r="M108" i="5"/>
  <c r="L108" i="5"/>
  <c r="K108" i="5"/>
  <c r="J108" i="5"/>
  <c r="DV107" i="5"/>
  <c r="DU107" i="5"/>
  <c r="DT107" i="5"/>
  <c r="DS107" i="5"/>
  <c r="DR107" i="5"/>
  <c r="DQ107" i="5"/>
  <c r="DP107" i="5"/>
  <c r="DK107" i="5"/>
  <c r="DJ107" i="5"/>
  <c r="DF107" i="5"/>
  <c r="DE107" i="5"/>
  <c r="DD107" i="5"/>
  <c r="DC107" i="5"/>
  <c r="CV107" i="5"/>
  <c r="CU107" i="5"/>
  <c r="CT107" i="5"/>
  <c r="CS107" i="5"/>
  <c r="CR107" i="5"/>
  <c r="CQ107" i="5"/>
  <c r="CP107" i="5"/>
  <c r="CO107" i="5"/>
  <c r="CN107" i="5"/>
  <c r="CM107" i="5"/>
  <c r="CL107" i="5"/>
  <c r="CK107" i="5"/>
  <c r="CJ107" i="5"/>
  <c r="CI107" i="5"/>
  <c r="CH107" i="5"/>
  <c r="CG107" i="5"/>
  <c r="CF107" i="5"/>
  <c r="CE107" i="5"/>
  <c r="CD107" i="5"/>
  <c r="CC107" i="5"/>
  <c r="CB107" i="5"/>
  <c r="CA107" i="5"/>
  <c r="BZ107" i="5"/>
  <c r="BY107" i="5"/>
  <c r="BX107" i="5"/>
  <c r="BW107" i="5"/>
  <c r="BV107" i="5"/>
  <c r="BU107" i="5"/>
  <c r="BT107" i="5"/>
  <c r="BS107" i="5"/>
  <c r="BR107" i="5"/>
  <c r="BQ107" i="5"/>
  <c r="BP107" i="5"/>
  <c r="BO107" i="5"/>
  <c r="BN107" i="5"/>
  <c r="BM107" i="5"/>
  <c r="BL107" i="5"/>
  <c r="BK107" i="5"/>
  <c r="BJ107" i="5"/>
  <c r="BI107" i="5"/>
  <c r="BH107" i="5"/>
  <c r="BG107" i="5"/>
  <c r="BF107" i="5"/>
  <c r="BE107" i="5"/>
  <c r="BD107" i="5"/>
  <c r="BC107" i="5"/>
  <c r="BB107" i="5"/>
  <c r="BA107" i="5"/>
  <c r="AZ107" i="5"/>
  <c r="AY107" i="5"/>
  <c r="AX107" i="5"/>
  <c r="AW107" i="5"/>
  <c r="AV107" i="5"/>
  <c r="AU107" i="5"/>
  <c r="AT107" i="5"/>
  <c r="AS107" i="5"/>
  <c r="AR107" i="5"/>
  <c r="AQ107" i="5"/>
  <c r="AP107" i="5"/>
  <c r="AO107" i="5"/>
  <c r="AN107" i="5"/>
  <c r="AM107" i="5"/>
  <c r="AL107" i="5"/>
  <c r="AK107" i="5"/>
  <c r="AJ107" i="5"/>
  <c r="AI107" i="5"/>
  <c r="AH107" i="5"/>
  <c r="AG107" i="5"/>
  <c r="AF107" i="5"/>
  <c r="AE107" i="5"/>
  <c r="AD107" i="5"/>
  <c r="AC107" i="5"/>
  <c r="AB107" i="5"/>
  <c r="AA107" i="5"/>
  <c r="Z107" i="5"/>
  <c r="Y107" i="5"/>
  <c r="X107" i="5"/>
  <c r="W107" i="5"/>
  <c r="V107" i="5"/>
  <c r="U107" i="5"/>
  <c r="T107" i="5"/>
  <c r="S107" i="5"/>
  <c r="R107" i="5"/>
  <c r="Q107" i="5"/>
  <c r="P107" i="5"/>
  <c r="O107" i="5"/>
  <c r="N107" i="5"/>
  <c r="M107" i="5"/>
  <c r="L107" i="5"/>
  <c r="K107" i="5"/>
  <c r="J107" i="5"/>
  <c r="DV106" i="5"/>
  <c r="DU106" i="5"/>
  <c r="DT106" i="5"/>
  <c r="DS106" i="5"/>
  <c r="DR106" i="5"/>
  <c r="DQ106" i="5"/>
  <c r="DP106" i="5"/>
  <c r="DK106" i="5"/>
  <c r="DJ106" i="5"/>
  <c r="DF106" i="5"/>
  <c r="DE106" i="5"/>
  <c r="DD106" i="5"/>
  <c r="DC106" i="5"/>
  <c r="CV106" i="5"/>
  <c r="CU106" i="5"/>
  <c r="CT106" i="5"/>
  <c r="CS106" i="5"/>
  <c r="CR106" i="5"/>
  <c r="CQ106" i="5"/>
  <c r="CP106" i="5"/>
  <c r="CO106" i="5"/>
  <c r="CN106" i="5"/>
  <c r="CM106" i="5"/>
  <c r="CL106" i="5"/>
  <c r="CK106" i="5"/>
  <c r="CJ106" i="5"/>
  <c r="CI106" i="5"/>
  <c r="CH106" i="5"/>
  <c r="CG106" i="5"/>
  <c r="CF106" i="5"/>
  <c r="CE106" i="5"/>
  <c r="CD106" i="5"/>
  <c r="CC106" i="5"/>
  <c r="CB106" i="5"/>
  <c r="CA106" i="5"/>
  <c r="BZ106" i="5"/>
  <c r="BY106" i="5"/>
  <c r="BX106" i="5"/>
  <c r="BW106" i="5"/>
  <c r="BV106" i="5"/>
  <c r="BU106" i="5"/>
  <c r="BT106" i="5"/>
  <c r="BS106" i="5"/>
  <c r="BR106" i="5"/>
  <c r="BQ106" i="5"/>
  <c r="BP106" i="5"/>
  <c r="BO106" i="5"/>
  <c r="BN106" i="5"/>
  <c r="BM106" i="5"/>
  <c r="BL106" i="5"/>
  <c r="BK106" i="5"/>
  <c r="BJ106" i="5"/>
  <c r="BI106" i="5"/>
  <c r="BH106" i="5"/>
  <c r="BG106" i="5"/>
  <c r="BF106" i="5"/>
  <c r="BE106" i="5"/>
  <c r="BD106" i="5"/>
  <c r="BC106" i="5"/>
  <c r="BB106" i="5"/>
  <c r="BA106" i="5"/>
  <c r="AZ106" i="5"/>
  <c r="AY106" i="5"/>
  <c r="AX106" i="5"/>
  <c r="AW106" i="5"/>
  <c r="AV106" i="5"/>
  <c r="AU106" i="5"/>
  <c r="AT106" i="5"/>
  <c r="AS106" i="5"/>
  <c r="AR106" i="5"/>
  <c r="AQ106" i="5"/>
  <c r="AP106" i="5"/>
  <c r="AO106" i="5"/>
  <c r="AN106" i="5"/>
  <c r="AM106" i="5"/>
  <c r="AL106" i="5"/>
  <c r="AK106" i="5"/>
  <c r="AJ106" i="5"/>
  <c r="AI106" i="5"/>
  <c r="AH106" i="5"/>
  <c r="AG106" i="5"/>
  <c r="AF106" i="5"/>
  <c r="AE106" i="5"/>
  <c r="AD106" i="5"/>
  <c r="AC106" i="5"/>
  <c r="AB106" i="5"/>
  <c r="AA106" i="5"/>
  <c r="Z106" i="5"/>
  <c r="Y106" i="5"/>
  <c r="X106" i="5"/>
  <c r="W106" i="5"/>
  <c r="V106" i="5"/>
  <c r="U106" i="5"/>
  <c r="T106" i="5"/>
  <c r="S106" i="5"/>
  <c r="R106" i="5"/>
  <c r="Q106" i="5"/>
  <c r="P106" i="5"/>
  <c r="O106" i="5"/>
  <c r="N106" i="5"/>
  <c r="M106" i="5"/>
  <c r="L106" i="5"/>
  <c r="K106" i="5"/>
  <c r="J106" i="5"/>
  <c r="DV105" i="5"/>
  <c r="DU105" i="5"/>
  <c r="DT105" i="5"/>
  <c r="DS105" i="5"/>
  <c r="DR105" i="5"/>
  <c r="DQ105" i="5"/>
  <c r="DP105" i="5"/>
  <c r="DK105" i="5"/>
  <c r="DJ105" i="5"/>
  <c r="DF105" i="5"/>
  <c r="DE105" i="5"/>
  <c r="DD105" i="5"/>
  <c r="DC105" i="5"/>
  <c r="CV105" i="5"/>
  <c r="CU105" i="5"/>
  <c r="CT105" i="5"/>
  <c r="CS105" i="5"/>
  <c r="CR105" i="5"/>
  <c r="CQ105" i="5"/>
  <c r="CP105" i="5"/>
  <c r="CO105" i="5"/>
  <c r="CN105" i="5"/>
  <c r="CM105" i="5"/>
  <c r="CL105" i="5"/>
  <c r="CK105" i="5"/>
  <c r="CJ105" i="5"/>
  <c r="CI105" i="5"/>
  <c r="CH105" i="5"/>
  <c r="CG105" i="5"/>
  <c r="CF105" i="5"/>
  <c r="CE105" i="5"/>
  <c r="CD105" i="5"/>
  <c r="CC105" i="5"/>
  <c r="CB105" i="5"/>
  <c r="CA105" i="5"/>
  <c r="BZ105" i="5"/>
  <c r="BY105" i="5"/>
  <c r="BX105" i="5"/>
  <c r="BW105" i="5"/>
  <c r="BV105" i="5"/>
  <c r="BU105" i="5"/>
  <c r="BT105" i="5"/>
  <c r="BS105" i="5"/>
  <c r="BR105" i="5"/>
  <c r="BQ105" i="5"/>
  <c r="BP105" i="5"/>
  <c r="BO105" i="5"/>
  <c r="BN105" i="5"/>
  <c r="BM105" i="5"/>
  <c r="BL105" i="5"/>
  <c r="BK105" i="5"/>
  <c r="BJ105" i="5"/>
  <c r="BI105" i="5"/>
  <c r="BH105" i="5"/>
  <c r="BG105" i="5"/>
  <c r="BF105" i="5"/>
  <c r="BE105" i="5"/>
  <c r="BD105" i="5"/>
  <c r="BC105" i="5"/>
  <c r="BB105" i="5"/>
  <c r="BA105" i="5"/>
  <c r="AZ105" i="5"/>
  <c r="AY105" i="5"/>
  <c r="AX105" i="5"/>
  <c r="AW105" i="5"/>
  <c r="AV105" i="5"/>
  <c r="AU105" i="5"/>
  <c r="AT105" i="5"/>
  <c r="AS105" i="5"/>
  <c r="AR105" i="5"/>
  <c r="AQ105" i="5"/>
  <c r="AP105" i="5"/>
  <c r="AO105" i="5"/>
  <c r="AN105" i="5"/>
  <c r="AM105" i="5"/>
  <c r="AL105" i="5"/>
  <c r="AK105" i="5"/>
  <c r="AJ105" i="5"/>
  <c r="AI105" i="5"/>
  <c r="AH105" i="5"/>
  <c r="AG105" i="5"/>
  <c r="AF105" i="5"/>
  <c r="AE105" i="5"/>
  <c r="AD105" i="5"/>
  <c r="AC105" i="5"/>
  <c r="AB105" i="5"/>
  <c r="AA105" i="5"/>
  <c r="Z105" i="5"/>
  <c r="Y105" i="5"/>
  <c r="X105" i="5"/>
  <c r="W105" i="5"/>
  <c r="V105" i="5"/>
  <c r="U105" i="5"/>
  <c r="T105" i="5"/>
  <c r="S105" i="5"/>
  <c r="R105" i="5"/>
  <c r="Q105" i="5"/>
  <c r="P105" i="5"/>
  <c r="O105" i="5"/>
  <c r="N105" i="5"/>
  <c r="M105" i="5"/>
  <c r="L105" i="5"/>
  <c r="K105" i="5"/>
  <c r="J105" i="5"/>
  <c r="DV104" i="5"/>
  <c r="DU104" i="5"/>
  <c r="DT104" i="5"/>
  <c r="DS104" i="5"/>
  <c r="DR104" i="5"/>
  <c r="DQ104" i="5"/>
  <c r="DP104" i="5"/>
  <c r="DK104" i="5"/>
  <c r="DJ104" i="5"/>
  <c r="DF104" i="5"/>
  <c r="DE104" i="5"/>
  <c r="DD104" i="5"/>
  <c r="DC104" i="5"/>
  <c r="CV104" i="5"/>
  <c r="CU104" i="5"/>
  <c r="CT104" i="5"/>
  <c r="CS104" i="5"/>
  <c r="CR104" i="5"/>
  <c r="CQ104" i="5"/>
  <c r="CP104" i="5"/>
  <c r="CO104" i="5"/>
  <c r="CN104" i="5"/>
  <c r="CM104" i="5"/>
  <c r="CL104" i="5"/>
  <c r="CK104" i="5"/>
  <c r="CJ104" i="5"/>
  <c r="CI104" i="5"/>
  <c r="CH104" i="5"/>
  <c r="CG104" i="5"/>
  <c r="CF104" i="5"/>
  <c r="CE104" i="5"/>
  <c r="CD104" i="5"/>
  <c r="CC104" i="5"/>
  <c r="CB104" i="5"/>
  <c r="CA104" i="5"/>
  <c r="BZ104" i="5"/>
  <c r="BY104" i="5"/>
  <c r="BX104" i="5"/>
  <c r="BW104" i="5"/>
  <c r="BV104" i="5"/>
  <c r="BU104" i="5"/>
  <c r="BT104" i="5"/>
  <c r="BS104" i="5"/>
  <c r="BR104" i="5"/>
  <c r="BQ104" i="5"/>
  <c r="BP104" i="5"/>
  <c r="BO104" i="5"/>
  <c r="BN104" i="5"/>
  <c r="BM104" i="5"/>
  <c r="BL104" i="5"/>
  <c r="BK104" i="5"/>
  <c r="BJ104" i="5"/>
  <c r="BI104" i="5"/>
  <c r="BH104" i="5"/>
  <c r="BG104" i="5"/>
  <c r="BF104" i="5"/>
  <c r="BE104" i="5"/>
  <c r="BD104" i="5"/>
  <c r="BC104" i="5"/>
  <c r="BB104" i="5"/>
  <c r="BA104" i="5"/>
  <c r="AZ104" i="5"/>
  <c r="AY104" i="5"/>
  <c r="AX104" i="5"/>
  <c r="AW104" i="5"/>
  <c r="AV104" i="5"/>
  <c r="AU104" i="5"/>
  <c r="AT104" i="5"/>
  <c r="AS104" i="5"/>
  <c r="AR104" i="5"/>
  <c r="AQ104" i="5"/>
  <c r="AP104" i="5"/>
  <c r="AO104" i="5"/>
  <c r="AN104" i="5"/>
  <c r="AM104" i="5"/>
  <c r="AL104" i="5"/>
  <c r="AK104" i="5"/>
  <c r="AJ104" i="5"/>
  <c r="AI104" i="5"/>
  <c r="AH104" i="5"/>
  <c r="AG104" i="5"/>
  <c r="AF104" i="5"/>
  <c r="AE104" i="5"/>
  <c r="AD104" i="5"/>
  <c r="AC104" i="5"/>
  <c r="AB104" i="5"/>
  <c r="AA104" i="5"/>
  <c r="Z104" i="5"/>
  <c r="Y104" i="5"/>
  <c r="X104" i="5"/>
  <c r="W104" i="5"/>
  <c r="V104" i="5"/>
  <c r="U104" i="5"/>
  <c r="T104" i="5"/>
  <c r="S104" i="5"/>
  <c r="R104" i="5"/>
  <c r="Q104" i="5"/>
  <c r="P104" i="5"/>
  <c r="O104" i="5"/>
  <c r="N104" i="5"/>
  <c r="M104" i="5"/>
  <c r="L104" i="5"/>
  <c r="K104" i="5"/>
  <c r="J104" i="5"/>
  <c r="DV103" i="5"/>
  <c r="DU103" i="5"/>
  <c r="DT103" i="5"/>
  <c r="DS103" i="5"/>
  <c r="DR103" i="5"/>
  <c r="DQ103" i="5"/>
  <c r="DP103" i="5"/>
  <c r="DK103" i="5"/>
  <c r="DJ103" i="5"/>
  <c r="DF103" i="5"/>
  <c r="DE103" i="5"/>
  <c r="DD103" i="5"/>
  <c r="DC103" i="5"/>
  <c r="CV103" i="5"/>
  <c r="CU103" i="5"/>
  <c r="CT103" i="5"/>
  <c r="CS103" i="5"/>
  <c r="CR103" i="5"/>
  <c r="CQ103" i="5"/>
  <c r="CP103" i="5"/>
  <c r="CO103" i="5"/>
  <c r="CN103" i="5"/>
  <c r="CM103" i="5"/>
  <c r="CL103" i="5"/>
  <c r="CK103" i="5"/>
  <c r="CJ103" i="5"/>
  <c r="CI103" i="5"/>
  <c r="CH103" i="5"/>
  <c r="CG103" i="5"/>
  <c r="CF103" i="5"/>
  <c r="CE103" i="5"/>
  <c r="CD103" i="5"/>
  <c r="CC103" i="5"/>
  <c r="CB103" i="5"/>
  <c r="CA103" i="5"/>
  <c r="BZ103" i="5"/>
  <c r="BY103" i="5"/>
  <c r="BX103" i="5"/>
  <c r="BW103" i="5"/>
  <c r="BV103" i="5"/>
  <c r="BU103" i="5"/>
  <c r="BT103" i="5"/>
  <c r="BS103" i="5"/>
  <c r="BR103" i="5"/>
  <c r="BQ103" i="5"/>
  <c r="BP103" i="5"/>
  <c r="BO103" i="5"/>
  <c r="BN103" i="5"/>
  <c r="BM103" i="5"/>
  <c r="BL103" i="5"/>
  <c r="BK103" i="5"/>
  <c r="BJ103" i="5"/>
  <c r="BI103" i="5"/>
  <c r="BH103" i="5"/>
  <c r="BG103" i="5"/>
  <c r="BF103" i="5"/>
  <c r="BE103" i="5"/>
  <c r="BD103" i="5"/>
  <c r="BC103" i="5"/>
  <c r="BB103" i="5"/>
  <c r="BA103" i="5"/>
  <c r="AZ103" i="5"/>
  <c r="AY103" i="5"/>
  <c r="AX103" i="5"/>
  <c r="AW103" i="5"/>
  <c r="AV103" i="5"/>
  <c r="AU103" i="5"/>
  <c r="AT103" i="5"/>
  <c r="AS103" i="5"/>
  <c r="AR103" i="5"/>
  <c r="AQ103" i="5"/>
  <c r="AP103" i="5"/>
  <c r="AO103" i="5"/>
  <c r="AN103" i="5"/>
  <c r="AM103" i="5"/>
  <c r="AL103" i="5"/>
  <c r="AK103" i="5"/>
  <c r="AJ103" i="5"/>
  <c r="AI103" i="5"/>
  <c r="AH103" i="5"/>
  <c r="AG103" i="5"/>
  <c r="AF103" i="5"/>
  <c r="AE103" i="5"/>
  <c r="AD103" i="5"/>
  <c r="AC103" i="5"/>
  <c r="AB103" i="5"/>
  <c r="AA103" i="5"/>
  <c r="Z103" i="5"/>
  <c r="Y103" i="5"/>
  <c r="X103" i="5"/>
  <c r="W103" i="5"/>
  <c r="V103" i="5"/>
  <c r="U103" i="5"/>
  <c r="T103" i="5"/>
  <c r="S103" i="5"/>
  <c r="R103" i="5"/>
  <c r="Q103" i="5"/>
  <c r="P103" i="5"/>
  <c r="O103" i="5"/>
  <c r="N103" i="5"/>
  <c r="M103" i="5"/>
  <c r="L103" i="5"/>
  <c r="K103" i="5"/>
  <c r="J103" i="5"/>
  <c r="DV102" i="5"/>
  <c r="DU102" i="5"/>
  <c r="DT102" i="5"/>
  <c r="DS102" i="5"/>
  <c r="DR102" i="5"/>
  <c r="DQ102" i="5"/>
  <c r="DP102" i="5"/>
  <c r="DK102" i="5"/>
  <c r="DJ102" i="5"/>
  <c r="DF102" i="5"/>
  <c r="DE102" i="5"/>
  <c r="DD102" i="5"/>
  <c r="DC102" i="5"/>
  <c r="CV102" i="5"/>
  <c r="CU102" i="5"/>
  <c r="CT102" i="5"/>
  <c r="CS102" i="5"/>
  <c r="CR102" i="5"/>
  <c r="CQ102" i="5"/>
  <c r="CP102" i="5"/>
  <c r="CO102" i="5"/>
  <c r="CN102" i="5"/>
  <c r="CM102" i="5"/>
  <c r="CL102" i="5"/>
  <c r="CK102" i="5"/>
  <c r="CJ102" i="5"/>
  <c r="CI102" i="5"/>
  <c r="CH102" i="5"/>
  <c r="CG102" i="5"/>
  <c r="CF102" i="5"/>
  <c r="CE102" i="5"/>
  <c r="CD102" i="5"/>
  <c r="CC102" i="5"/>
  <c r="CB102" i="5"/>
  <c r="CA102" i="5"/>
  <c r="BZ102" i="5"/>
  <c r="BY102" i="5"/>
  <c r="BX102" i="5"/>
  <c r="BW102" i="5"/>
  <c r="BV102" i="5"/>
  <c r="BU102" i="5"/>
  <c r="BT102" i="5"/>
  <c r="BS102" i="5"/>
  <c r="BR102" i="5"/>
  <c r="BQ102" i="5"/>
  <c r="BP102" i="5"/>
  <c r="BO102" i="5"/>
  <c r="BN102" i="5"/>
  <c r="BM102" i="5"/>
  <c r="BL102" i="5"/>
  <c r="BK102" i="5"/>
  <c r="BJ102" i="5"/>
  <c r="BI102" i="5"/>
  <c r="BH102" i="5"/>
  <c r="BG102" i="5"/>
  <c r="BF102" i="5"/>
  <c r="BE102" i="5"/>
  <c r="BD102" i="5"/>
  <c r="BC102" i="5"/>
  <c r="BB102" i="5"/>
  <c r="BA102" i="5"/>
  <c r="AZ102" i="5"/>
  <c r="AY102" i="5"/>
  <c r="AX102" i="5"/>
  <c r="AW102" i="5"/>
  <c r="AV102" i="5"/>
  <c r="AU102" i="5"/>
  <c r="AT102" i="5"/>
  <c r="AS102" i="5"/>
  <c r="AR102" i="5"/>
  <c r="AQ102" i="5"/>
  <c r="AP102" i="5"/>
  <c r="AO102" i="5"/>
  <c r="AN102" i="5"/>
  <c r="AM102" i="5"/>
  <c r="AL102" i="5"/>
  <c r="AK102" i="5"/>
  <c r="AJ102" i="5"/>
  <c r="AI102" i="5"/>
  <c r="AH102" i="5"/>
  <c r="AG102" i="5"/>
  <c r="AF102" i="5"/>
  <c r="AE102" i="5"/>
  <c r="AD102" i="5"/>
  <c r="AC102" i="5"/>
  <c r="AB102" i="5"/>
  <c r="AA102" i="5"/>
  <c r="Z102" i="5"/>
  <c r="Y102" i="5"/>
  <c r="X102" i="5"/>
  <c r="W102" i="5"/>
  <c r="V102" i="5"/>
  <c r="U102" i="5"/>
  <c r="T102" i="5"/>
  <c r="S102" i="5"/>
  <c r="R102" i="5"/>
  <c r="Q102" i="5"/>
  <c r="P102" i="5"/>
  <c r="O102" i="5"/>
  <c r="N102" i="5"/>
  <c r="M102" i="5"/>
  <c r="L102" i="5"/>
  <c r="K102" i="5"/>
  <c r="J102" i="5"/>
  <c r="DV101" i="5"/>
  <c r="DU101" i="5"/>
  <c r="DT101" i="5"/>
  <c r="DS101" i="5"/>
  <c r="DR101" i="5"/>
  <c r="DQ101" i="5"/>
  <c r="DP101" i="5"/>
  <c r="DK101" i="5"/>
  <c r="DJ101" i="5"/>
  <c r="DF101" i="5"/>
  <c r="DE101" i="5"/>
  <c r="DD101" i="5"/>
  <c r="DC101" i="5"/>
  <c r="CV101" i="5"/>
  <c r="CU101" i="5"/>
  <c r="CT101" i="5"/>
  <c r="CS101" i="5"/>
  <c r="CR101" i="5"/>
  <c r="CQ101" i="5"/>
  <c r="CP101" i="5"/>
  <c r="CO101" i="5"/>
  <c r="CN101" i="5"/>
  <c r="CM101" i="5"/>
  <c r="CL101" i="5"/>
  <c r="CK101" i="5"/>
  <c r="CJ101" i="5"/>
  <c r="CI101" i="5"/>
  <c r="CH101" i="5"/>
  <c r="CG101" i="5"/>
  <c r="CF101" i="5"/>
  <c r="CE101" i="5"/>
  <c r="CD101" i="5"/>
  <c r="CC101" i="5"/>
  <c r="CB101" i="5"/>
  <c r="CA101" i="5"/>
  <c r="BZ101" i="5"/>
  <c r="BY101" i="5"/>
  <c r="BX101" i="5"/>
  <c r="BW101" i="5"/>
  <c r="BV101" i="5"/>
  <c r="BU101" i="5"/>
  <c r="BT101" i="5"/>
  <c r="BS101" i="5"/>
  <c r="BR101" i="5"/>
  <c r="BQ101" i="5"/>
  <c r="BP101" i="5"/>
  <c r="BO101" i="5"/>
  <c r="BN101" i="5"/>
  <c r="BM101" i="5"/>
  <c r="BL101" i="5"/>
  <c r="BK101" i="5"/>
  <c r="BJ101" i="5"/>
  <c r="BI101" i="5"/>
  <c r="BH101" i="5"/>
  <c r="BG101" i="5"/>
  <c r="BF101" i="5"/>
  <c r="BE101" i="5"/>
  <c r="BD101" i="5"/>
  <c r="BC101" i="5"/>
  <c r="BB101" i="5"/>
  <c r="BA101" i="5"/>
  <c r="AZ101" i="5"/>
  <c r="AY101" i="5"/>
  <c r="AX101" i="5"/>
  <c r="AW101" i="5"/>
  <c r="AV101" i="5"/>
  <c r="AU101" i="5"/>
  <c r="AT101" i="5"/>
  <c r="AS101" i="5"/>
  <c r="AR101" i="5"/>
  <c r="AQ101" i="5"/>
  <c r="AP101" i="5"/>
  <c r="AO101" i="5"/>
  <c r="AN101" i="5"/>
  <c r="AM101" i="5"/>
  <c r="AL101" i="5"/>
  <c r="AK101" i="5"/>
  <c r="AJ101" i="5"/>
  <c r="AI101" i="5"/>
  <c r="AH101" i="5"/>
  <c r="AG101" i="5"/>
  <c r="AF101" i="5"/>
  <c r="AE101" i="5"/>
  <c r="AD101" i="5"/>
  <c r="AC101" i="5"/>
  <c r="AB101" i="5"/>
  <c r="AA101" i="5"/>
  <c r="Z101" i="5"/>
  <c r="Y101" i="5"/>
  <c r="X101" i="5"/>
  <c r="W101" i="5"/>
  <c r="V101" i="5"/>
  <c r="U101" i="5"/>
  <c r="T101" i="5"/>
  <c r="S101" i="5"/>
  <c r="R101" i="5"/>
  <c r="Q101" i="5"/>
  <c r="P101" i="5"/>
  <c r="O101" i="5"/>
  <c r="N101" i="5"/>
  <c r="M101" i="5"/>
  <c r="L101" i="5"/>
  <c r="K101" i="5"/>
  <c r="J101" i="5"/>
  <c r="DV100" i="5"/>
  <c r="DU100" i="5"/>
  <c r="DT100" i="5"/>
  <c r="DS100" i="5"/>
  <c r="DR100" i="5"/>
  <c r="DQ100" i="5"/>
  <c r="DP100" i="5"/>
  <c r="DK100" i="5"/>
  <c r="DJ100" i="5"/>
  <c r="DF100" i="5"/>
  <c r="DE100" i="5"/>
  <c r="DD100" i="5"/>
  <c r="DC100" i="5"/>
  <c r="CV100" i="5"/>
  <c r="CU100" i="5"/>
  <c r="CT100" i="5"/>
  <c r="CS100" i="5"/>
  <c r="CR100" i="5"/>
  <c r="CQ100" i="5"/>
  <c r="CP100" i="5"/>
  <c r="CO100" i="5"/>
  <c r="CN100" i="5"/>
  <c r="CM100" i="5"/>
  <c r="CL100" i="5"/>
  <c r="CK100" i="5"/>
  <c r="CJ100" i="5"/>
  <c r="CI100" i="5"/>
  <c r="CH100" i="5"/>
  <c r="CG100" i="5"/>
  <c r="CF100" i="5"/>
  <c r="CE100" i="5"/>
  <c r="CD100" i="5"/>
  <c r="CC100" i="5"/>
  <c r="CB100" i="5"/>
  <c r="CA100" i="5"/>
  <c r="BZ100" i="5"/>
  <c r="BY100" i="5"/>
  <c r="BX100" i="5"/>
  <c r="BW100" i="5"/>
  <c r="BV100" i="5"/>
  <c r="BU100" i="5"/>
  <c r="BT100" i="5"/>
  <c r="BS100" i="5"/>
  <c r="BR100" i="5"/>
  <c r="BQ100" i="5"/>
  <c r="BP100" i="5"/>
  <c r="BO100" i="5"/>
  <c r="BN100" i="5"/>
  <c r="BM100" i="5"/>
  <c r="BL100" i="5"/>
  <c r="BK100" i="5"/>
  <c r="BJ100" i="5"/>
  <c r="BI100" i="5"/>
  <c r="BH100" i="5"/>
  <c r="BG100" i="5"/>
  <c r="BF100" i="5"/>
  <c r="BE100" i="5"/>
  <c r="BD100" i="5"/>
  <c r="BC100" i="5"/>
  <c r="BB100" i="5"/>
  <c r="BA100" i="5"/>
  <c r="AZ100" i="5"/>
  <c r="AY100" i="5"/>
  <c r="AX100" i="5"/>
  <c r="AW100" i="5"/>
  <c r="AV100" i="5"/>
  <c r="AU100" i="5"/>
  <c r="AT100" i="5"/>
  <c r="AS100" i="5"/>
  <c r="AR100" i="5"/>
  <c r="AQ100" i="5"/>
  <c r="AP100" i="5"/>
  <c r="AO100" i="5"/>
  <c r="AN100" i="5"/>
  <c r="AM100" i="5"/>
  <c r="AL100" i="5"/>
  <c r="AK100" i="5"/>
  <c r="AJ100" i="5"/>
  <c r="AI100" i="5"/>
  <c r="AH100" i="5"/>
  <c r="AG100" i="5"/>
  <c r="AF100" i="5"/>
  <c r="AE100" i="5"/>
  <c r="AD100" i="5"/>
  <c r="AC100" i="5"/>
  <c r="AB100" i="5"/>
  <c r="AA100" i="5"/>
  <c r="Z100" i="5"/>
  <c r="Y100" i="5"/>
  <c r="X100" i="5"/>
  <c r="W100" i="5"/>
  <c r="V100" i="5"/>
  <c r="U100" i="5"/>
  <c r="T100" i="5"/>
  <c r="S100" i="5"/>
  <c r="R100" i="5"/>
  <c r="Q100" i="5"/>
  <c r="P100" i="5"/>
  <c r="O100" i="5"/>
  <c r="N100" i="5"/>
  <c r="M100" i="5"/>
  <c r="L100" i="5"/>
  <c r="K100" i="5"/>
  <c r="J100" i="5"/>
  <c r="DV99" i="5"/>
  <c r="DU99" i="5"/>
  <c r="DT99" i="5"/>
  <c r="DS99" i="5"/>
  <c r="DR99" i="5"/>
  <c r="DQ99" i="5"/>
  <c r="DP99" i="5"/>
  <c r="DK99" i="5"/>
  <c r="DJ99" i="5"/>
  <c r="DF99" i="5"/>
  <c r="DE99" i="5"/>
  <c r="DD99" i="5"/>
  <c r="DC99" i="5"/>
  <c r="CV99" i="5"/>
  <c r="CU99" i="5"/>
  <c r="CT99" i="5"/>
  <c r="CS99" i="5"/>
  <c r="CR99" i="5"/>
  <c r="CQ99" i="5"/>
  <c r="CP99" i="5"/>
  <c r="CO99" i="5"/>
  <c r="CN99" i="5"/>
  <c r="CM99" i="5"/>
  <c r="CL99" i="5"/>
  <c r="CK99" i="5"/>
  <c r="CJ99" i="5"/>
  <c r="CI99" i="5"/>
  <c r="CH99" i="5"/>
  <c r="CG99" i="5"/>
  <c r="CF99" i="5"/>
  <c r="CE99" i="5"/>
  <c r="CD99" i="5"/>
  <c r="CC99" i="5"/>
  <c r="CB99" i="5"/>
  <c r="CA99" i="5"/>
  <c r="BZ99" i="5"/>
  <c r="BY99" i="5"/>
  <c r="BX99" i="5"/>
  <c r="BW99" i="5"/>
  <c r="BV99" i="5"/>
  <c r="BU99" i="5"/>
  <c r="BT99" i="5"/>
  <c r="BS99" i="5"/>
  <c r="BR99" i="5"/>
  <c r="BQ99" i="5"/>
  <c r="BP99" i="5"/>
  <c r="BO99" i="5"/>
  <c r="BN99" i="5"/>
  <c r="BM99" i="5"/>
  <c r="BL99" i="5"/>
  <c r="BK99" i="5"/>
  <c r="BJ99" i="5"/>
  <c r="BI99" i="5"/>
  <c r="BH99" i="5"/>
  <c r="BG99" i="5"/>
  <c r="BF99" i="5"/>
  <c r="BE99" i="5"/>
  <c r="BD99" i="5"/>
  <c r="BC99" i="5"/>
  <c r="BB99" i="5"/>
  <c r="BA99" i="5"/>
  <c r="AZ99" i="5"/>
  <c r="AY99" i="5"/>
  <c r="AX99" i="5"/>
  <c r="AW99" i="5"/>
  <c r="AV99" i="5"/>
  <c r="AU99" i="5"/>
  <c r="AT99" i="5"/>
  <c r="AS99" i="5"/>
  <c r="AR99" i="5"/>
  <c r="AQ99" i="5"/>
  <c r="AP99" i="5"/>
  <c r="AO99" i="5"/>
  <c r="AN99" i="5"/>
  <c r="AM99" i="5"/>
  <c r="AL99" i="5"/>
  <c r="AK99" i="5"/>
  <c r="AJ99" i="5"/>
  <c r="AI99" i="5"/>
  <c r="AH99" i="5"/>
  <c r="AG99" i="5"/>
  <c r="AF99" i="5"/>
  <c r="AE99" i="5"/>
  <c r="AD99" i="5"/>
  <c r="AC99" i="5"/>
  <c r="AB99" i="5"/>
  <c r="AA99" i="5"/>
  <c r="Z99" i="5"/>
  <c r="Y99" i="5"/>
  <c r="X99" i="5"/>
  <c r="W99" i="5"/>
  <c r="V99" i="5"/>
  <c r="U99" i="5"/>
  <c r="T99" i="5"/>
  <c r="S99" i="5"/>
  <c r="R99" i="5"/>
  <c r="Q99" i="5"/>
  <c r="P99" i="5"/>
  <c r="O99" i="5"/>
  <c r="N99" i="5"/>
  <c r="M99" i="5"/>
  <c r="L99" i="5"/>
  <c r="K99" i="5"/>
  <c r="J99" i="5"/>
  <c r="DV98" i="5"/>
  <c r="DU98" i="5"/>
  <c r="DT98" i="5"/>
  <c r="DS98" i="5"/>
  <c r="DR98" i="5"/>
  <c r="DQ98" i="5"/>
  <c r="DP98" i="5"/>
  <c r="DK98" i="5"/>
  <c r="DJ98" i="5"/>
  <c r="DF98" i="5"/>
  <c r="DE98" i="5"/>
  <c r="DD98" i="5"/>
  <c r="DC98" i="5"/>
  <c r="CV98" i="5"/>
  <c r="CU98" i="5"/>
  <c r="CT98" i="5"/>
  <c r="CS98" i="5"/>
  <c r="CR98" i="5"/>
  <c r="CQ98" i="5"/>
  <c r="CP98" i="5"/>
  <c r="CO98" i="5"/>
  <c r="CN98" i="5"/>
  <c r="CM98" i="5"/>
  <c r="CL98" i="5"/>
  <c r="CK98" i="5"/>
  <c r="CJ98" i="5"/>
  <c r="CI98" i="5"/>
  <c r="CH98" i="5"/>
  <c r="CG98" i="5"/>
  <c r="CF98" i="5"/>
  <c r="CE98" i="5"/>
  <c r="CD98" i="5"/>
  <c r="CC98" i="5"/>
  <c r="CB98" i="5"/>
  <c r="CA98" i="5"/>
  <c r="BZ98" i="5"/>
  <c r="BY98" i="5"/>
  <c r="BX98" i="5"/>
  <c r="BW98" i="5"/>
  <c r="BV98" i="5"/>
  <c r="BU98" i="5"/>
  <c r="BT98" i="5"/>
  <c r="BS98" i="5"/>
  <c r="BR98" i="5"/>
  <c r="BQ98" i="5"/>
  <c r="BP98" i="5"/>
  <c r="BO98" i="5"/>
  <c r="BN98" i="5"/>
  <c r="BM98" i="5"/>
  <c r="BL98" i="5"/>
  <c r="BK98" i="5"/>
  <c r="BJ98" i="5"/>
  <c r="BI98" i="5"/>
  <c r="BH98" i="5"/>
  <c r="BG98" i="5"/>
  <c r="BF98" i="5"/>
  <c r="BE98" i="5"/>
  <c r="BD98" i="5"/>
  <c r="BC98" i="5"/>
  <c r="BB98" i="5"/>
  <c r="BA98" i="5"/>
  <c r="AZ98" i="5"/>
  <c r="AY98" i="5"/>
  <c r="AX98" i="5"/>
  <c r="AW98" i="5"/>
  <c r="AV98" i="5"/>
  <c r="AU98" i="5"/>
  <c r="AT98" i="5"/>
  <c r="AS98" i="5"/>
  <c r="AR98" i="5"/>
  <c r="AQ98" i="5"/>
  <c r="AP98" i="5"/>
  <c r="AO98" i="5"/>
  <c r="AN98" i="5"/>
  <c r="AM98" i="5"/>
  <c r="AL98" i="5"/>
  <c r="AK98" i="5"/>
  <c r="AJ98" i="5"/>
  <c r="AI98" i="5"/>
  <c r="AH98" i="5"/>
  <c r="AG98" i="5"/>
  <c r="AF98" i="5"/>
  <c r="AE98" i="5"/>
  <c r="AD98" i="5"/>
  <c r="AC98" i="5"/>
  <c r="AB98" i="5"/>
  <c r="AA98" i="5"/>
  <c r="Z98" i="5"/>
  <c r="Y98" i="5"/>
  <c r="X98" i="5"/>
  <c r="W98" i="5"/>
  <c r="V98" i="5"/>
  <c r="U98" i="5"/>
  <c r="T98" i="5"/>
  <c r="S98" i="5"/>
  <c r="R98" i="5"/>
  <c r="Q98" i="5"/>
  <c r="P98" i="5"/>
  <c r="O98" i="5"/>
  <c r="N98" i="5"/>
  <c r="M98" i="5"/>
  <c r="L98" i="5"/>
  <c r="K98" i="5"/>
  <c r="J98" i="5"/>
  <c r="DV97" i="5"/>
  <c r="DU97" i="5"/>
  <c r="DT97" i="5"/>
  <c r="DS97" i="5"/>
  <c r="DR97" i="5"/>
  <c r="DQ97" i="5"/>
  <c r="DP97" i="5"/>
  <c r="DK97" i="5"/>
  <c r="DJ97" i="5"/>
  <c r="DF97" i="5"/>
  <c r="DE97" i="5"/>
  <c r="DD97" i="5"/>
  <c r="DC97" i="5"/>
  <c r="CV97" i="5"/>
  <c r="CU97" i="5"/>
  <c r="CT97" i="5"/>
  <c r="CS97" i="5"/>
  <c r="CR97" i="5"/>
  <c r="CQ97" i="5"/>
  <c r="CP97" i="5"/>
  <c r="CO97" i="5"/>
  <c r="CN97" i="5"/>
  <c r="CM97" i="5"/>
  <c r="CL97" i="5"/>
  <c r="CK97" i="5"/>
  <c r="CJ97" i="5"/>
  <c r="CI97" i="5"/>
  <c r="CH97" i="5"/>
  <c r="CG97" i="5"/>
  <c r="CF97" i="5"/>
  <c r="CE97" i="5"/>
  <c r="CD97" i="5"/>
  <c r="CC97" i="5"/>
  <c r="CB97" i="5"/>
  <c r="CA97" i="5"/>
  <c r="BZ97" i="5"/>
  <c r="BY97" i="5"/>
  <c r="BX97" i="5"/>
  <c r="BW97" i="5"/>
  <c r="BV97" i="5"/>
  <c r="BU97" i="5"/>
  <c r="BT97" i="5"/>
  <c r="BS97" i="5"/>
  <c r="BR97" i="5"/>
  <c r="BQ97" i="5"/>
  <c r="BP97" i="5"/>
  <c r="BO97" i="5"/>
  <c r="BN97" i="5"/>
  <c r="BM97" i="5"/>
  <c r="BL97" i="5"/>
  <c r="BK97" i="5"/>
  <c r="BJ97" i="5"/>
  <c r="BI97" i="5"/>
  <c r="BH97" i="5"/>
  <c r="BG97" i="5"/>
  <c r="BF97" i="5"/>
  <c r="BE97" i="5"/>
  <c r="BD97" i="5"/>
  <c r="BC97" i="5"/>
  <c r="BB97" i="5"/>
  <c r="BA97" i="5"/>
  <c r="AZ97" i="5"/>
  <c r="AY97" i="5"/>
  <c r="AX97" i="5"/>
  <c r="AW97" i="5"/>
  <c r="AV97" i="5"/>
  <c r="AU97" i="5"/>
  <c r="AT97" i="5"/>
  <c r="AS97" i="5"/>
  <c r="AR97" i="5"/>
  <c r="AQ97" i="5"/>
  <c r="AP97" i="5"/>
  <c r="AO97" i="5"/>
  <c r="AN97" i="5"/>
  <c r="AM97" i="5"/>
  <c r="AL97" i="5"/>
  <c r="AK97" i="5"/>
  <c r="AJ97" i="5"/>
  <c r="AI97" i="5"/>
  <c r="AH97" i="5"/>
  <c r="AG97" i="5"/>
  <c r="AF97" i="5"/>
  <c r="AE97" i="5"/>
  <c r="AD97" i="5"/>
  <c r="AC97" i="5"/>
  <c r="AB97" i="5"/>
  <c r="AA97" i="5"/>
  <c r="Z97" i="5"/>
  <c r="Y97" i="5"/>
  <c r="X97" i="5"/>
  <c r="W97" i="5"/>
  <c r="V97" i="5"/>
  <c r="U97" i="5"/>
  <c r="T97" i="5"/>
  <c r="S97" i="5"/>
  <c r="R97" i="5"/>
  <c r="Q97" i="5"/>
  <c r="P97" i="5"/>
  <c r="O97" i="5"/>
  <c r="N97" i="5"/>
  <c r="M97" i="5"/>
  <c r="L97" i="5"/>
  <c r="K97" i="5"/>
  <c r="J97" i="5"/>
  <c r="DV96" i="5"/>
  <c r="DU96" i="5"/>
  <c r="DT96" i="5"/>
  <c r="DS96" i="5"/>
  <c r="DR96" i="5"/>
  <c r="DQ96" i="5"/>
  <c r="DP96" i="5"/>
  <c r="DK96" i="5"/>
  <c r="DJ96" i="5"/>
  <c r="DF96" i="5"/>
  <c r="DE96" i="5"/>
  <c r="DD96" i="5"/>
  <c r="DC96" i="5"/>
  <c r="CV96" i="5"/>
  <c r="CU96" i="5"/>
  <c r="CT96" i="5"/>
  <c r="CS96" i="5"/>
  <c r="CR96" i="5"/>
  <c r="CQ96" i="5"/>
  <c r="CP96" i="5"/>
  <c r="CO96" i="5"/>
  <c r="CN96" i="5"/>
  <c r="CM96" i="5"/>
  <c r="CL96" i="5"/>
  <c r="CK96" i="5"/>
  <c r="CJ96" i="5"/>
  <c r="CI96" i="5"/>
  <c r="CH96" i="5"/>
  <c r="CG96" i="5"/>
  <c r="CF96" i="5"/>
  <c r="CE96" i="5"/>
  <c r="CD96" i="5"/>
  <c r="CC96" i="5"/>
  <c r="CB96" i="5"/>
  <c r="CA96" i="5"/>
  <c r="BZ96" i="5"/>
  <c r="BY96" i="5"/>
  <c r="BX96" i="5"/>
  <c r="BW96" i="5"/>
  <c r="BV96" i="5"/>
  <c r="BU96" i="5"/>
  <c r="BT96" i="5"/>
  <c r="BS96" i="5"/>
  <c r="BR96" i="5"/>
  <c r="BQ96" i="5"/>
  <c r="BP96" i="5"/>
  <c r="BO96" i="5"/>
  <c r="BN96" i="5"/>
  <c r="BM96" i="5"/>
  <c r="BL96" i="5"/>
  <c r="BK96" i="5"/>
  <c r="BJ96" i="5"/>
  <c r="BI96" i="5"/>
  <c r="BH96" i="5"/>
  <c r="BG96" i="5"/>
  <c r="BF96" i="5"/>
  <c r="BE96" i="5"/>
  <c r="BD96" i="5"/>
  <c r="BC96" i="5"/>
  <c r="BB96" i="5"/>
  <c r="BA96" i="5"/>
  <c r="AZ96" i="5"/>
  <c r="AY96" i="5"/>
  <c r="AX96" i="5"/>
  <c r="AW96" i="5"/>
  <c r="AV96" i="5"/>
  <c r="AU96" i="5"/>
  <c r="AT96" i="5"/>
  <c r="AS96" i="5"/>
  <c r="AR96" i="5"/>
  <c r="AQ96" i="5"/>
  <c r="AP96" i="5"/>
  <c r="AO96" i="5"/>
  <c r="AN96" i="5"/>
  <c r="AM96" i="5"/>
  <c r="AL96" i="5"/>
  <c r="AK96" i="5"/>
  <c r="AJ96" i="5"/>
  <c r="AI96" i="5"/>
  <c r="AH96" i="5"/>
  <c r="AG96" i="5"/>
  <c r="AF96" i="5"/>
  <c r="AE96" i="5"/>
  <c r="AD96" i="5"/>
  <c r="AC96" i="5"/>
  <c r="AB96" i="5"/>
  <c r="AA96" i="5"/>
  <c r="Z96" i="5"/>
  <c r="Y96" i="5"/>
  <c r="X96" i="5"/>
  <c r="W96" i="5"/>
  <c r="V96" i="5"/>
  <c r="U96" i="5"/>
  <c r="T96" i="5"/>
  <c r="S96" i="5"/>
  <c r="R96" i="5"/>
  <c r="Q96" i="5"/>
  <c r="P96" i="5"/>
  <c r="O96" i="5"/>
  <c r="N96" i="5"/>
  <c r="M96" i="5"/>
  <c r="L96" i="5"/>
  <c r="K96" i="5"/>
  <c r="J96" i="5"/>
  <c r="DV95" i="5"/>
  <c r="DU95" i="5"/>
  <c r="DT95" i="5"/>
  <c r="DS95" i="5"/>
  <c r="DR95" i="5"/>
  <c r="DQ95" i="5"/>
  <c r="DP95" i="5"/>
  <c r="DK95" i="5"/>
  <c r="DJ95" i="5"/>
  <c r="DF95" i="5"/>
  <c r="DE95" i="5"/>
  <c r="DD95" i="5"/>
  <c r="DC95" i="5"/>
  <c r="CV95" i="5"/>
  <c r="CU95" i="5"/>
  <c r="CT95" i="5"/>
  <c r="CS95" i="5"/>
  <c r="CR95" i="5"/>
  <c r="CQ95" i="5"/>
  <c r="CP95" i="5"/>
  <c r="CO95" i="5"/>
  <c r="CN95" i="5"/>
  <c r="CM95" i="5"/>
  <c r="CL95" i="5"/>
  <c r="CK95" i="5"/>
  <c r="CJ95" i="5"/>
  <c r="CI95" i="5"/>
  <c r="CH95" i="5"/>
  <c r="CG95" i="5"/>
  <c r="CF95" i="5"/>
  <c r="CE95" i="5"/>
  <c r="CD95" i="5"/>
  <c r="CC95" i="5"/>
  <c r="CB95" i="5"/>
  <c r="CA95" i="5"/>
  <c r="BZ95" i="5"/>
  <c r="BY95" i="5"/>
  <c r="BX95" i="5"/>
  <c r="BW95" i="5"/>
  <c r="BV95" i="5"/>
  <c r="BU95" i="5"/>
  <c r="BT95" i="5"/>
  <c r="BS95" i="5"/>
  <c r="BR95" i="5"/>
  <c r="BQ95" i="5"/>
  <c r="BP95" i="5"/>
  <c r="BO95" i="5"/>
  <c r="BN95" i="5"/>
  <c r="BM95" i="5"/>
  <c r="BL95" i="5"/>
  <c r="BK95" i="5"/>
  <c r="BJ95" i="5"/>
  <c r="BI95" i="5"/>
  <c r="BH95" i="5"/>
  <c r="BG95" i="5"/>
  <c r="BF95" i="5"/>
  <c r="BE95" i="5"/>
  <c r="BD95" i="5"/>
  <c r="BC95" i="5"/>
  <c r="BB95" i="5"/>
  <c r="BA95" i="5"/>
  <c r="AZ95" i="5"/>
  <c r="AY95" i="5"/>
  <c r="AX95" i="5"/>
  <c r="AW95" i="5"/>
  <c r="AV95" i="5"/>
  <c r="AU95" i="5"/>
  <c r="AT95" i="5"/>
  <c r="AS95" i="5"/>
  <c r="AR95" i="5"/>
  <c r="AQ95" i="5"/>
  <c r="AP95" i="5"/>
  <c r="AO95" i="5"/>
  <c r="AN95" i="5"/>
  <c r="AM95" i="5"/>
  <c r="AL95" i="5"/>
  <c r="AK95" i="5"/>
  <c r="AJ95" i="5"/>
  <c r="AI95" i="5"/>
  <c r="AH95" i="5"/>
  <c r="AG95" i="5"/>
  <c r="AF95" i="5"/>
  <c r="AE95" i="5"/>
  <c r="AD95" i="5"/>
  <c r="AC95" i="5"/>
  <c r="AB95" i="5"/>
  <c r="AA95" i="5"/>
  <c r="Z95" i="5"/>
  <c r="Y95" i="5"/>
  <c r="X95" i="5"/>
  <c r="W95" i="5"/>
  <c r="V95" i="5"/>
  <c r="U95" i="5"/>
  <c r="T95" i="5"/>
  <c r="S95" i="5"/>
  <c r="R95" i="5"/>
  <c r="Q95" i="5"/>
  <c r="P95" i="5"/>
  <c r="O95" i="5"/>
  <c r="N95" i="5"/>
  <c r="M95" i="5"/>
  <c r="L95" i="5"/>
  <c r="K95" i="5"/>
  <c r="J95" i="5"/>
  <c r="DV94" i="5"/>
  <c r="DU94" i="5"/>
  <c r="DT94" i="5"/>
  <c r="DS94" i="5"/>
  <c r="DR94" i="5"/>
  <c r="DQ94" i="5"/>
  <c r="DP94" i="5"/>
  <c r="DK94" i="5"/>
  <c r="DJ94" i="5"/>
  <c r="DF94" i="5"/>
  <c r="DE94" i="5"/>
  <c r="DD94" i="5"/>
  <c r="DC94" i="5"/>
  <c r="CV94" i="5"/>
  <c r="CU94" i="5"/>
  <c r="CT94" i="5"/>
  <c r="CS94" i="5"/>
  <c r="CR94" i="5"/>
  <c r="CQ94" i="5"/>
  <c r="CP94" i="5"/>
  <c r="CO94" i="5"/>
  <c r="CN94" i="5"/>
  <c r="CM94" i="5"/>
  <c r="CL94" i="5"/>
  <c r="CK94" i="5"/>
  <c r="CJ94" i="5"/>
  <c r="CI94" i="5"/>
  <c r="CH94" i="5"/>
  <c r="CG94" i="5"/>
  <c r="CF94" i="5"/>
  <c r="CE94" i="5"/>
  <c r="CD94" i="5"/>
  <c r="CC94" i="5"/>
  <c r="CB94" i="5"/>
  <c r="CA94" i="5"/>
  <c r="BZ94" i="5"/>
  <c r="BY94" i="5"/>
  <c r="BX94" i="5"/>
  <c r="BW94" i="5"/>
  <c r="BV94" i="5"/>
  <c r="BU94" i="5"/>
  <c r="BT94" i="5"/>
  <c r="BS94" i="5"/>
  <c r="BR94" i="5"/>
  <c r="BQ94" i="5"/>
  <c r="BP94" i="5"/>
  <c r="BO94" i="5"/>
  <c r="BN94" i="5"/>
  <c r="BM94" i="5"/>
  <c r="BL94" i="5"/>
  <c r="BK94" i="5"/>
  <c r="BJ94" i="5"/>
  <c r="BI94" i="5"/>
  <c r="BH94" i="5"/>
  <c r="BG94" i="5"/>
  <c r="BF94" i="5"/>
  <c r="BE94" i="5"/>
  <c r="BD94" i="5"/>
  <c r="BC94" i="5"/>
  <c r="BB94" i="5"/>
  <c r="BA94" i="5"/>
  <c r="AZ94" i="5"/>
  <c r="AY94" i="5"/>
  <c r="AX94" i="5"/>
  <c r="AW94" i="5"/>
  <c r="AV94" i="5"/>
  <c r="AU94" i="5"/>
  <c r="AT94" i="5"/>
  <c r="AS94" i="5"/>
  <c r="AR94" i="5"/>
  <c r="AQ94" i="5"/>
  <c r="AP94" i="5"/>
  <c r="AO94" i="5"/>
  <c r="AN94" i="5"/>
  <c r="AM94" i="5"/>
  <c r="AL94" i="5"/>
  <c r="AK94" i="5"/>
  <c r="AJ94" i="5"/>
  <c r="AI94" i="5"/>
  <c r="AH94" i="5"/>
  <c r="AG94" i="5"/>
  <c r="AF94" i="5"/>
  <c r="AE94" i="5"/>
  <c r="AD94" i="5"/>
  <c r="AC94" i="5"/>
  <c r="AB94" i="5"/>
  <c r="AA94" i="5"/>
  <c r="Z94" i="5"/>
  <c r="Y94" i="5"/>
  <c r="X94" i="5"/>
  <c r="W94" i="5"/>
  <c r="V94" i="5"/>
  <c r="U94" i="5"/>
  <c r="T94" i="5"/>
  <c r="S94" i="5"/>
  <c r="R94" i="5"/>
  <c r="Q94" i="5"/>
  <c r="P94" i="5"/>
  <c r="O94" i="5"/>
  <c r="N94" i="5"/>
  <c r="M94" i="5"/>
  <c r="L94" i="5"/>
  <c r="K94" i="5"/>
  <c r="J94" i="5"/>
  <c r="DV93" i="5"/>
  <c r="DU93" i="5"/>
  <c r="DT93" i="5"/>
  <c r="DS93" i="5"/>
  <c r="DR93" i="5"/>
  <c r="DQ93" i="5"/>
  <c r="DP93" i="5"/>
  <c r="DK93" i="5"/>
  <c r="DJ93" i="5"/>
  <c r="DF93" i="5"/>
  <c r="DE93" i="5"/>
  <c r="DD93" i="5"/>
  <c r="DC93" i="5"/>
  <c r="CV93" i="5"/>
  <c r="CU93" i="5"/>
  <c r="CT93" i="5"/>
  <c r="CS93" i="5"/>
  <c r="CR93" i="5"/>
  <c r="CQ93" i="5"/>
  <c r="CP93" i="5"/>
  <c r="CO93" i="5"/>
  <c r="CN93" i="5"/>
  <c r="CM93" i="5"/>
  <c r="CL93" i="5"/>
  <c r="CK93" i="5"/>
  <c r="CJ93" i="5"/>
  <c r="CI93" i="5"/>
  <c r="CH93" i="5"/>
  <c r="CG93" i="5"/>
  <c r="CF93" i="5"/>
  <c r="CE93" i="5"/>
  <c r="CD93" i="5"/>
  <c r="CC93" i="5"/>
  <c r="CB93" i="5"/>
  <c r="CA93" i="5"/>
  <c r="BZ93" i="5"/>
  <c r="BY93" i="5"/>
  <c r="BX93" i="5"/>
  <c r="BW93" i="5"/>
  <c r="BV93" i="5"/>
  <c r="BU93" i="5"/>
  <c r="BT93" i="5"/>
  <c r="BS93" i="5"/>
  <c r="BR93" i="5"/>
  <c r="BQ93" i="5"/>
  <c r="BP93" i="5"/>
  <c r="BO93" i="5"/>
  <c r="BN93" i="5"/>
  <c r="BM93" i="5"/>
  <c r="BL93" i="5"/>
  <c r="BK93" i="5"/>
  <c r="BJ93" i="5"/>
  <c r="BI93" i="5"/>
  <c r="BH93" i="5"/>
  <c r="BG93" i="5"/>
  <c r="BF93" i="5"/>
  <c r="BE93" i="5"/>
  <c r="BD93" i="5"/>
  <c r="BC93" i="5"/>
  <c r="BB93" i="5"/>
  <c r="BA93" i="5"/>
  <c r="AZ93" i="5"/>
  <c r="AY93" i="5"/>
  <c r="AX93" i="5"/>
  <c r="AW93" i="5"/>
  <c r="AV93" i="5"/>
  <c r="AU93" i="5"/>
  <c r="AT93" i="5"/>
  <c r="AS93" i="5"/>
  <c r="AR93" i="5"/>
  <c r="AQ93" i="5"/>
  <c r="AP93" i="5"/>
  <c r="AO93" i="5"/>
  <c r="AN93" i="5"/>
  <c r="AM93" i="5"/>
  <c r="AL93" i="5"/>
  <c r="AK93" i="5"/>
  <c r="AJ93" i="5"/>
  <c r="AI93" i="5"/>
  <c r="AH93" i="5"/>
  <c r="AG93" i="5"/>
  <c r="AF93" i="5"/>
  <c r="AE93" i="5"/>
  <c r="AD93" i="5"/>
  <c r="AC93" i="5"/>
  <c r="AB93" i="5"/>
  <c r="AA93" i="5"/>
  <c r="Z93" i="5"/>
  <c r="Y93" i="5"/>
  <c r="X93" i="5"/>
  <c r="W93" i="5"/>
  <c r="V93" i="5"/>
  <c r="U93" i="5"/>
  <c r="T93" i="5"/>
  <c r="S93" i="5"/>
  <c r="R93" i="5"/>
  <c r="Q93" i="5"/>
  <c r="P93" i="5"/>
  <c r="O93" i="5"/>
  <c r="N93" i="5"/>
  <c r="M93" i="5"/>
  <c r="L93" i="5"/>
  <c r="K93" i="5"/>
  <c r="J93" i="5"/>
  <c r="DV92" i="5"/>
  <c r="DU92" i="5"/>
  <c r="DT92" i="5"/>
  <c r="DS92" i="5"/>
  <c r="DR92" i="5"/>
  <c r="DQ92" i="5"/>
  <c r="DP92" i="5"/>
  <c r="DK92" i="5"/>
  <c r="DJ92" i="5"/>
  <c r="DF92" i="5"/>
  <c r="DE92" i="5"/>
  <c r="DD92" i="5"/>
  <c r="DC92" i="5"/>
  <c r="CV92" i="5"/>
  <c r="CU92" i="5"/>
  <c r="CT92" i="5"/>
  <c r="CS92" i="5"/>
  <c r="CR92" i="5"/>
  <c r="CQ92" i="5"/>
  <c r="CP92" i="5"/>
  <c r="CO92" i="5"/>
  <c r="CN92" i="5"/>
  <c r="CM92" i="5"/>
  <c r="CL92" i="5"/>
  <c r="CK92" i="5"/>
  <c r="CJ92" i="5"/>
  <c r="CI92" i="5"/>
  <c r="CH92" i="5"/>
  <c r="CG92" i="5"/>
  <c r="CF92" i="5"/>
  <c r="CE92" i="5"/>
  <c r="CD92" i="5"/>
  <c r="CC92" i="5"/>
  <c r="CB92" i="5"/>
  <c r="CA92" i="5"/>
  <c r="BZ92" i="5"/>
  <c r="BY92" i="5"/>
  <c r="BX92" i="5"/>
  <c r="BW92" i="5"/>
  <c r="BV92" i="5"/>
  <c r="BU92" i="5"/>
  <c r="BT92" i="5"/>
  <c r="BS92" i="5"/>
  <c r="BR92" i="5"/>
  <c r="BQ92" i="5"/>
  <c r="BP92" i="5"/>
  <c r="BO92" i="5"/>
  <c r="BN92" i="5"/>
  <c r="BM92" i="5"/>
  <c r="BL92" i="5"/>
  <c r="BK92" i="5"/>
  <c r="BJ92" i="5"/>
  <c r="BI92" i="5"/>
  <c r="BH92" i="5"/>
  <c r="BG92" i="5"/>
  <c r="BF92" i="5"/>
  <c r="BE92" i="5"/>
  <c r="BD92" i="5"/>
  <c r="BC92" i="5"/>
  <c r="BB92" i="5"/>
  <c r="BA92" i="5"/>
  <c r="AZ92" i="5"/>
  <c r="AY92" i="5"/>
  <c r="AX92" i="5"/>
  <c r="AW92" i="5"/>
  <c r="AV92" i="5"/>
  <c r="AU92" i="5"/>
  <c r="AT92" i="5"/>
  <c r="AS92" i="5"/>
  <c r="AR92" i="5"/>
  <c r="AQ92" i="5"/>
  <c r="AP92" i="5"/>
  <c r="AO92" i="5"/>
  <c r="AN92" i="5"/>
  <c r="AM92" i="5"/>
  <c r="AL92" i="5"/>
  <c r="AK92" i="5"/>
  <c r="AJ92" i="5"/>
  <c r="AI92" i="5"/>
  <c r="AH92" i="5"/>
  <c r="AG92" i="5"/>
  <c r="AF92" i="5"/>
  <c r="AE92" i="5"/>
  <c r="AD92" i="5"/>
  <c r="AC92" i="5"/>
  <c r="AB92" i="5"/>
  <c r="AA92" i="5"/>
  <c r="Z92" i="5"/>
  <c r="Y92" i="5"/>
  <c r="X92" i="5"/>
  <c r="W92" i="5"/>
  <c r="V92" i="5"/>
  <c r="U92" i="5"/>
  <c r="T92" i="5"/>
  <c r="S92" i="5"/>
  <c r="R92" i="5"/>
  <c r="Q92" i="5"/>
  <c r="P92" i="5"/>
  <c r="O92" i="5"/>
  <c r="N92" i="5"/>
  <c r="M92" i="5"/>
  <c r="L92" i="5"/>
  <c r="K92" i="5"/>
  <c r="J92" i="5"/>
  <c r="DV91" i="5"/>
  <c r="DU91" i="5"/>
  <c r="DT91" i="5"/>
  <c r="DS91" i="5"/>
  <c r="DR91" i="5"/>
  <c r="DQ91" i="5"/>
  <c r="DP91" i="5"/>
  <c r="DK91" i="5"/>
  <c r="DJ91" i="5"/>
  <c r="DF91" i="5"/>
  <c r="DE91" i="5"/>
  <c r="DD91" i="5"/>
  <c r="DC91" i="5"/>
  <c r="CV91" i="5"/>
  <c r="CU91" i="5"/>
  <c r="CT91" i="5"/>
  <c r="CS91" i="5"/>
  <c r="CR91" i="5"/>
  <c r="CQ91" i="5"/>
  <c r="CP91" i="5"/>
  <c r="CO91" i="5"/>
  <c r="CN91" i="5"/>
  <c r="CM91" i="5"/>
  <c r="CL91" i="5"/>
  <c r="CK91" i="5"/>
  <c r="CJ91" i="5"/>
  <c r="CI91" i="5"/>
  <c r="CH91" i="5"/>
  <c r="CG91" i="5"/>
  <c r="CF91" i="5"/>
  <c r="CE91" i="5"/>
  <c r="CD91" i="5"/>
  <c r="CC91" i="5"/>
  <c r="CB91" i="5"/>
  <c r="CA91" i="5"/>
  <c r="BZ91" i="5"/>
  <c r="BY91" i="5"/>
  <c r="BX91" i="5"/>
  <c r="BW91" i="5"/>
  <c r="BV91" i="5"/>
  <c r="BU91" i="5"/>
  <c r="BT91" i="5"/>
  <c r="BS91" i="5"/>
  <c r="BR91" i="5"/>
  <c r="BQ91" i="5"/>
  <c r="BP91" i="5"/>
  <c r="BO91" i="5"/>
  <c r="BN91" i="5"/>
  <c r="BM91" i="5"/>
  <c r="BL91" i="5"/>
  <c r="BK91" i="5"/>
  <c r="BJ91" i="5"/>
  <c r="BI91" i="5"/>
  <c r="BH91" i="5"/>
  <c r="BG91" i="5"/>
  <c r="BF91" i="5"/>
  <c r="BE91" i="5"/>
  <c r="BD91" i="5"/>
  <c r="BC91" i="5"/>
  <c r="BB91" i="5"/>
  <c r="BA91" i="5"/>
  <c r="AZ91" i="5"/>
  <c r="AY91" i="5"/>
  <c r="AX91" i="5"/>
  <c r="AW91" i="5"/>
  <c r="AV91" i="5"/>
  <c r="AU91" i="5"/>
  <c r="AT91" i="5"/>
  <c r="AS91" i="5"/>
  <c r="AR91" i="5"/>
  <c r="AQ91" i="5"/>
  <c r="AP91" i="5"/>
  <c r="AO91" i="5"/>
  <c r="AN91" i="5"/>
  <c r="AM91" i="5"/>
  <c r="AL91" i="5"/>
  <c r="AK91" i="5"/>
  <c r="AJ91" i="5"/>
  <c r="AI91" i="5"/>
  <c r="AH91" i="5"/>
  <c r="AG91" i="5"/>
  <c r="AF91" i="5"/>
  <c r="AE91" i="5"/>
  <c r="AD91" i="5"/>
  <c r="AC91" i="5"/>
  <c r="AB91" i="5"/>
  <c r="AA91" i="5"/>
  <c r="Z91" i="5"/>
  <c r="Y91" i="5"/>
  <c r="X91" i="5"/>
  <c r="W91" i="5"/>
  <c r="V91" i="5"/>
  <c r="U91" i="5"/>
  <c r="T91" i="5"/>
  <c r="S91" i="5"/>
  <c r="R91" i="5"/>
  <c r="Q91" i="5"/>
  <c r="P91" i="5"/>
  <c r="O91" i="5"/>
  <c r="N91" i="5"/>
  <c r="M91" i="5"/>
  <c r="L91" i="5"/>
  <c r="K91" i="5"/>
  <c r="J91" i="5"/>
  <c r="DV90" i="5"/>
  <c r="DU90" i="5"/>
  <c r="DT90" i="5"/>
  <c r="DS90" i="5"/>
  <c r="DR90" i="5"/>
  <c r="DQ90" i="5"/>
  <c r="DP90" i="5"/>
  <c r="DK90" i="5"/>
  <c r="DJ90" i="5"/>
  <c r="DF90" i="5"/>
  <c r="DE90" i="5"/>
  <c r="DD90" i="5"/>
  <c r="DC90" i="5"/>
  <c r="CV90" i="5"/>
  <c r="CU90" i="5"/>
  <c r="CT90" i="5"/>
  <c r="CS90" i="5"/>
  <c r="CR90" i="5"/>
  <c r="CQ90" i="5"/>
  <c r="CP90" i="5"/>
  <c r="CO90" i="5"/>
  <c r="CN90" i="5"/>
  <c r="CM90" i="5"/>
  <c r="CL90" i="5"/>
  <c r="CK90" i="5"/>
  <c r="CJ90" i="5"/>
  <c r="CI90" i="5"/>
  <c r="CH90" i="5"/>
  <c r="CG90" i="5"/>
  <c r="CF90" i="5"/>
  <c r="CE90" i="5"/>
  <c r="CD90" i="5"/>
  <c r="CC90" i="5"/>
  <c r="CB90" i="5"/>
  <c r="CA90" i="5"/>
  <c r="BZ90" i="5"/>
  <c r="BY90" i="5"/>
  <c r="BX90" i="5"/>
  <c r="BW90" i="5"/>
  <c r="BV90" i="5"/>
  <c r="BU90" i="5"/>
  <c r="BT90" i="5"/>
  <c r="BS90" i="5"/>
  <c r="BR90" i="5"/>
  <c r="BQ90" i="5"/>
  <c r="BP90" i="5"/>
  <c r="BO90" i="5"/>
  <c r="BN90" i="5"/>
  <c r="BM90" i="5"/>
  <c r="BL90" i="5"/>
  <c r="BK90" i="5"/>
  <c r="BJ90" i="5"/>
  <c r="BI90" i="5"/>
  <c r="BH90" i="5"/>
  <c r="BG90" i="5"/>
  <c r="BF90" i="5"/>
  <c r="BE90" i="5"/>
  <c r="BD90" i="5"/>
  <c r="BC90" i="5"/>
  <c r="BB90" i="5"/>
  <c r="BA90" i="5"/>
  <c r="AZ90" i="5"/>
  <c r="AY90" i="5"/>
  <c r="AX90" i="5"/>
  <c r="AW90" i="5"/>
  <c r="AV90" i="5"/>
  <c r="AU90" i="5"/>
  <c r="AT90" i="5"/>
  <c r="AS90" i="5"/>
  <c r="AR90" i="5"/>
  <c r="AQ90" i="5"/>
  <c r="AP90" i="5"/>
  <c r="AO90" i="5"/>
  <c r="AN90" i="5"/>
  <c r="AM90" i="5"/>
  <c r="AL90" i="5"/>
  <c r="AK90" i="5"/>
  <c r="AJ90" i="5"/>
  <c r="AI90" i="5"/>
  <c r="AH90" i="5"/>
  <c r="AG90" i="5"/>
  <c r="AF90" i="5"/>
  <c r="AE90" i="5"/>
  <c r="AD90" i="5"/>
  <c r="AC90" i="5"/>
  <c r="AB90" i="5"/>
  <c r="AA90" i="5"/>
  <c r="Z90" i="5"/>
  <c r="Y90" i="5"/>
  <c r="X90" i="5"/>
  <c r="W90" i="5"/>
  <c r="V90" i="5"/>
  <c r="U90" i="5"/>
  <c r="T90" i="5"/>
  <c r="S90" i="5"/>
  <c r="R90" i="5"/>
  <c r="Q90" i="5"/>
  <c r="P90" i="5"/>
  <c r="O90" i="5"/>
  <c r="N90" i="5"/>
  <c r="M90" i="5"/>
  <c r="L90" i="5"/>
  <c r="K90" i="5"/>
  <c r="J90" i="5"/>
  <c r="DV89" i="5"/>
  <c r="DU89" i="5"/>
  <c r="DT89" i="5"/>
  <c r="DS89" i="5"/>
  <c r="DR89" i="5"/>
  <c r="DQ89" i="5"/>
  <c r="DP89" i="5"/>
  <c r="DK89" i="5"/>
  <c r="DJ89" i="5"/>
  <c r="DF89" i="5"/>
  <c r="DE89" i="5"/>
  <c r="DD89" i="5"/>
  <c r="DC89" i="5"/>
  <c r="CV89" i="5"/>
  <c r="CU89" i="5"/>
  <c r="CT89" i="5"/>
  <c r="CS89" i="5"/>
  <c r="CR89" i="5"/>
  <c r="CQ89" i="5"/>
  <c r="CP89" i="5"/>
  <c r="CO89" i="5"/>
  <c r="CN89" i="5"/>
  <c r="CM89" i="5"/>
  <c r="CL89" i="5"/>
  <c r="CK89" i="5"/>
  <c r="CJ89" i="5"/>
  <c r="CI89" i="5"/>
  <c r="CH89" i="5"/>
  <c r="CG89" i="5"/>
  <c r="CF89" i="5"/>
  <c r="CE89" i="5"/>
  <c r="CD89" i="5"/>
  <c r="CC89" i="5"/>
  <c r="CB89" i="5"/>
  <c r="CA89" i="5"/>
  <c r="BZ89" i="5"/>
  <c r="BY89" i="5"/>
  <c r="BX89" i="5"/>
  <c r="BW89" i="5"/>
  <c r="BV89" i="5"/>
  <c r="BU89" i="5"/>
  <c r="BT89" i="5"/>
  <c r="BS89" i="5"/>
  <c r="BR89" i="5"/>
  <c r="BQ89" i="5"/>
  <c r="BP89" i="5"/>
  <c r="BO89" i="5"/>
  <c r="BN89" i="5"/>
  <c r="BM89" i="5"/>
  <c r="BL89" i="5"/>
  <c r="BK89" i="5"/>
  <c r="BJ89" i="5"/>
  <c r="BI89" i="5"/>
  <c r="BH89" i="5"/>
  <c r="BG89" i="5"/>
  <c r="BF89" i="5"/>
  <c r="BE89" i="5"/>
  <c r="BD89" i="5"/>
  <c r="BC89" i="5"/>
  <c r="BB89" i="5"/>
  <c r="BA89" i="5"/>
  <c r="AZ89" i="5"/>
  <c r="AY89" i="5"/>
  <c r="AX89" i="5"/>
  <c r="AW89" i="5"/>
  <c r="AV89" i="5"/>
  <c r="AU89" i="5"/>
  <c r="AT89" i="5"/>
  <c r="AS89" i="5"/>
  <c r="AR89" i="5"/>
  <c r="AQ89" i="5"/>
  <c r="AP89" i="5"/>
  <c r="AO89" i="5"/>
  <c r="AN89" i="5"/>
  <c r="AM89" i="5"/>
  <c r="AL89" i="5"/>
  <c r="AK89" i="5"/>
  <c r="AJ89" i="5"/>
  <c r="AI89" i="5"/>
  <c r="AH89" i="5"/>
  <c r="AG89" i="5"/>
  <c r="AF89" i="5"/>
  <c r="AE89" i="5"/>
  <c r="AD89" i="5"/>
  <c r="AC89" i="5"/>
  <c r="AB89" i="5"/>
  <c r="AA89" i="5"/>
  <c r="Z89" i="5"/>
  <c r="Y89" i="5"/>
  <c r="X89" i="5"/>
  <c r="W89" i="5"/>
  <c r="V89" i="5"/>
  <c r="U89" i="5"/>
  <c r="T89" i="5"/>
  <c r="S89" i="5"/>
  <c r="R89" i="5"/>
  <c r="Q89" i="5"/>
  <c r="P89" i="5"/>
  <c r="O89" i="5"/>
  <c r="N89" i="5"/>
  <c r="M89" i="5"/>
  <c r="L89" i="5"/>
  <c r="K89" i="5"/>
  <c r="J89" i="5"/>
  <c r="DV88" i="5"/>
  <c r="DU88" i="5"/>
  <c r="DT88" i="5"/>
  <c r="DS88" i="5"/>
  <c r="DR88" i="5"/>
  <c r="DQ88" i="5"/>
  <c r="DP88" i="5"/>
  <c r="DK88" i="5"/>
  <c r="DJ88" i="5"/>
  <c r="DF88" i="5"/>
  <c r="DE88" i="5"/>
  <c r="DD88" i="5"/>
  <c r="DC88" i="5"/>
  <c r="CV88" i="5"/>
  <c r="CU88" i="5"/>
  <c r="CT88" i="5"/>
  <c r="CS88" i="5"/>
  <c r="CR88" i="5"/>
  <c r="CQ88" i="5"/>
  <c r="CP88" i="5"/>
  <c r="CO88" i="5"/>
  <c r="CN88" i="5"/>
  <c r="CM88" i="5"/>
  <c r="CL88" i="5"/>
  <c r="CK88" i="5"/>
  <c r="CJ88" i="5"/>
  <c r="CI88" i="5"/>
  <c r="CH88" i="5"/>
  <c r="CG88" i="5"/>
  <c r="CF88" i="5"/>
  <c r="CE88" i="5"/>
  <c r="CD88" i="5"/>
  <c r="CC88" i="5"/>
  <c r="CB88" i="5"/>
  <c r="CA88" i="5"/>
  <c r="BZ88" i="5"/>
  <c r="BY88" i="5"/>
  <c r="BX88" i="5"/>
  <c r="BW88" i="5"/>
  <c r="BV88" i="5"/>
  <c r="BU88" i="5"/>
  <c r="BT88" i="5"/>
  <c r="BS88" i="5"/>
  <c r="BR88" i="5"/>
  <c r="BQ88" i="5"/>
  <c r="BP88" i="5"/>
  <c r="BO88" i="5"/>
  <c r="BN88" i="5"/>
  <c r="BM88" i="5"/>
  <c r="BL88" i="5"/>
  <c r="BK88" i="5"/>
  <c r="BJ88" i="5"/>
  <c r="BI88" i="5"/>
  <c r="BH88" i="5"/>
  <c r="BG88" i="5"/>
  <c r="BF88" i="5"/>
  <c r="BE88" i="5"/>
  <c r="BD88" i="5"/>
  <c r="BC88" i="5"/>
  <c r="BB88" i="5"/>
  <c r="BA88" i="5"/>
  <c r="AZ88" i="5"/>
  <c r="AY88" i="5"/>
  <c r="AX88" i="5"/>
  <c r="AW88" i="5"/>
  <c r="AV88" i="5"/>
  <c r="AU88" i="5"/>
  <c r="AT88" i="5"/>
  <c r="AS88" i="5"/>
  <c r="AR88" i="5"/>
  <c r="AQ88" i="5"/>
  <c r="AP88" i="5"/>
  <c r="AO88" i="5"/>
  <c r="AN88" i="5"/>
  <c r="AM88" i="5"/>
  <c r="AL88" i="5"/>
  <c r="AK88" i="5"/>
  <c r="AJ88" i="5"/>
  <c r="AI88" i="5"/>
  <c r="AH88" i="5"/>
  <c r="AG88" i="5"/>
  <c r="AF88" i="5"/>
  <c r="AE88" i="5"/>
  <c r="AD88" i="5"/>
  <c r="AC88" i="5"/>
  <c r="AB88" i="5"/>
  <c r="AA88" i="5"/>
  <c r="Z88" i="5"/>
  <c r="Y88" i="5"/>
  <c r="X88" i="5"/>
  <c r="W88" i="5"/>
  <c r="V88" i="5"/>
  <c r="U88" i="5"/>
  <c r="T88" i="5"/>
  <c r="S88" i="5"/>
  <c r="R88" i="5"/>
  <c r="Q88" i="5"/>
  <c r="P88" i="5"/>
  <c r="O88" i="5"/>
  <c r="N88" i="5"/>
  <c r="M88" i="5"/>
  <c r="L88" i="5"/>
  <c r="K88" i="5"/>
  <c r="J88" i="5"/>
  <c r="DV87" i="5"/>
  <c r="DU87" i="5"/>
  <c r="DT87" i="5"/>
  <c r="DS87" i="5"/>
  <c r="DR87" i="5"/>
  <c r="DQ87" i="5"/>
  <c r="DP87" i="5"/>
  <c r="DK87" i="5"/>
  <c r="DJ87" i="5"/>
  <c r="DF87" i="5"/>
  <c r="DE87" i="5"/>
  <c r="DD87" i="5"/>
  <c r="DC87" i="5"/>
  <c r="CV87" i="5"/>
  <c r="CU87" i="5"/>
  <c r="CT87" i="5"/>
  <c r="CS87" i="5"/>
  <c r="CR87" i="5"/>
  <c r="CQ87" i="5"/>
  <c r="CP87" i="5"/>
  <c r="CO87" i="5"/>
  <c r="CN87" i="5"/>
  <c r="CM87" i="5"/>
  <c r="CL87" i="5"/>
  <c r="CK87" i="5"/>
  <c r="CJ87" i="5"/>
  <c r="CI87" i="5"/>
  <c r="CH87" i="5"/>
  <c r="CG87" i="5"/>
  <c r="CF87" i="5"/>
  <c r="CE87" i="5"/>
  <c r="CD87" i="5"/>
  <c r="CC87" i="5"/>
  <c r="CB87" i="5"/>
  <c r="CA87" i="5"/>
  <c r="BZ87" i="5"/>
  <c r="BY87" i="5"/>
  <c r="BX87" i="5"/>
  <c r="BW87" i="5"/>
  <c r="BV87" i="5"/>
  <c r="BU87" i="5"/>
  <c r="BT87" i="5"/>
  <c r="BS87" i="5"/>
  <c r="BR87" i="5"/>
  <c r="BQ87" i="5"/>
  <c r="BP87" i="5"/>
  <c r="BO87" i="5"/>
  <c r="BN87" i="5"/>
  <c r="BM87" i="5"/>
  <c r="BL87" i="5"/>
  <c r="BK87" i="5"/>
  <c r="BJ87" i="5"/>
  <c r="BI87" i="5"/>
  <c r="BH87" i="5"/>
  <c r="BG87" i="5"/>
  <c r="BF87" i="5"/>
  <c r="BE87" i="5"/>
  <c r="BD87" i="5"/>
  <c r="BC87" i="5"/>
  <c r="BB87" i="5"/>
  <c r="BA87" i="5"/>
  <c r="AZ87" i="5"/>
  <c r="AY87" i="5"/>
  <c r="AX87" i="5"/>
  <c r="AW87" i="5"/>
  <c r="AV87" i="5"/>
  <c r="AU87" i="5"/>
  <c r="AT87" i="5"/>
  <c r="AS87" i="5"/>
  <c r="AR87" i="5"/>
  <c r="AQ87" i="5"/>
  <c r="AP87" i="5"/>
  <c r="AO87" i="5"/>
  <c r="AN87" i="5"/>
  <c r="AM87" i="5"/>
  <c r="AL87" i="5"/>
  <c r="AK87" i="5"/>
  <c r="AJ87" i="5"/>
  <c r="AI87" i="5"/>
  <c r="AH87" i="5"/>
  <c r="AG87" i="5"/>
  <c r="AF87" i="5"/>
  <c r="AE87" i="5"/>
  <c r="AD87" i="5"/>
  <c r="AC87" i="5"/>
  <c r="AB87" i="5"/>
  <c r="AA87" i="5"/>
  <c r="Z87" i="5"/>
  <c r="Y87" i="5"/>
  <c r="X87" i="5"/>
  <c r="W87" i="5"/>
  <c r="V87" i="5"/>
  <c r="U87" i="5"/>
  <c r="T87" i="5"/>
  <c r="S87" i="5"/>
  <c r="R87" i="5"/>
  <c r="Q87" i="5"/>
  <c r="P87" i="5"/>
  <c r="O87" i="5"/>
  <c r="N87" i="5"/>
  <c r="M87" i="5"/>
  <c r="L87" i="5"/>
  <c r="K87" i="5"/>
  <c r="J87" i="5"/>
  <c r="DV86" i="5"/>
  <c r="DU86" i="5"/>
  <c r="DT86" i="5"/>
  <c r="DS86" i="5"/>
  <c r="DR86" i="5"/>
  <c r="DQ86" i="5"/>
  <c r="DP86" i="5"/>
  <c r="DK86" i="5"/>
  <c r="DJ86" i="5"/>
  <c r="DF86" i="5"/>
  <c r="DE86" i="5"/>
  <c r="DD86" i="5"/>
  <c r="DC86" i="5"/>
  <c r="CV86" i="5"/>
  <c r="CU86" i="5"/>
  <c r="CT86" i="5"/>
  <c r="CS86" i="5"/>
  <c r="CR86" i="5"/>
  <c r="CQ86" i="5"/>
  <c r="CP86" i="5"/>
  <c r="CO86" i="5"/>
  <c r="CN86" i="5"/>
  <c r="CM86" i="5"/>
  <c r="CL86" i="5"/>
  <c r="CK86" i="5"/>
  <c r="CJ86" i="5"/>
  <c r="CI86" i="5"/>
  <c r="CH86" i="5"/>
  <c r="CG86" i="5"/>
  <c r="CF86" i="5"/>
  <c r="CE86" i="5"/>
  <c r="CD86" i="5"/>
  <c r="CC86" i="5"/>
  <c r="CB86" i="5"/>
  <c r="CA86" i="5"/>
  <c r="BZ86" i="5"/>
  <c r="BY86" i="5"/>
  <c r="BX86" i="5"/>
  <c r="BW86" i="5"/>
  <c r="BV86" i="5"/>
  <c r="BU86" i="5"/>
  <c r="BT86" i="5"/>
  <c r="BS86" i="5"/>
  <c r="BR86" i="5"/>
  <c r="BQ86" i="5"/>
  <c r="BP86" i="5"/>
  <c r="BO86" i="5"/>
  <c r="BN86" i="5"/>
  <c r="BM86" i="5"/>
  <c r="BL86" i="5"/>
  <c r="BK86" i="5"/>
  <c r="BJ86" i="5"/>
  <c r="BI86" i="5"/>
  <c r="BH86" i="5"/>
  <c r="BG86" i="5"/>
  <c r="BF86" i="5"/>
  <c r="BE86" i="5"/>
  <c r="BD86" i="5"/>
  <c r="BC86" i="5"/>
  <c r="BB86" i="5"/>
  <c r="BA86" i="5"/>
  <c r="AZ86" i="5"/>
  <c r="AY86" i="5"/>
  <c r="AX86" i="5"/>
  <c r="AW86" i="5"/>
  <c r="AV86" i="5"/>
  <c r="AU86" i="5"/>
  <c r="AT86" i="5"/>
  <c r="AS86" i="5"/>
  <c r="AR86" i="5"/>
  <c r="AQ86" i="5"/>
  <c r="AP86" i="5"/>
  <c r="AO86" i="5"/>
  <c r="AN86" i="5"/>
  <c r="AM86" i="5"/>
  <c r="AL86" i="5"/>
  <c r="AK86" i="5"/>
  <c r="AJ86" i="5"/>
  <c r="AI86" i="5"/>
  <c r="AH86" i="5"/>
  <c r="AG86" i="5"/>
  <c r="AF86" i="5"/>
  <c r="AE86" i="5"/>
  <c r="AD86" i="5"/>
  <c r="AC86" i="5"/>
  <c r="AB86" i="5"/>
  <c r="AA86" i="5"/>
  <c r="Z86" i="5"/>
  <c r="Y86" i="5"/>
  <c r="X86" i="5"/>
  <c r="W86" i="5"/>
  <c r="V86" i="5"/>
  <c r="U86" i="5"/>
  <c r="T86" i="5"/>
  <c r="S86" i="5"/>
  <c r="R86" i="5"/>
  <c r="Q86" i="5"/>
  <c r="P86" i="5"/>
  <c r="O86" i="5"/>
  <c r="N86" i="5"/>
  <c r="M86" i="5"/>
  <c r="L86" i="5"/>
  <c r="K86" i="5"/>
  <c r="J86" i="5"/>
  <c r="DV85" i="5"/>
  <c r="DU85" i="5"/>
  <c r="DT85" i="5"/>
  <c r="DS85" i="5"/>
  <c r="DR85" i="5"/>
  <c r="DQ85" i="5"/>
  <c r="DP85" i="5"/>
  <c r="DK85" i="5"/>
  <c r="DJ85" i="5"/>
  <c r="DF85" i="5"/>
  <c r="DE85" i="5"/>
  <c r="DD85" i="5"/>
  <c r="DC85" i="5"/>
  <c r="CV85" i="5"/>
  <c r="CU85" i="5"/>
  <c r="CT85" i="5"/>
  <c r="CS85" i="5"/>
  <c r="CR85" i="5"/>
  <c r="CQ85" i="5"/>
  <c r="CP85" i="5"/>
  <c r="CO85" i="5"/>
  <c r="CN85" i="5"/>
  <c r="CM85" i="5"/>
  <c r="CL85" i="5"/>
  <c r="CK85" i="5"/>
  <c r="CJ85" i="5"/>
  <c r="CI85" i="5"/>
  <c r="CH85" i="5"/>
  <c r="CG85" i="5"/>
  <c r="CF85" i="5"/>
  <c r="CE85" i="5"/>
  <c r="CD85" i="5"/>
  <c r="CC85" i="5"/>
  <c r="CB85" i="5"/>
  <c r="CA85" i="5"/>
  <c r="BZ85" i="5"/>
  <c r="BY85" i="5"/>
  <c r="BX85" i="5"/>
  <c r="BW85" i="5"/>
  <c r="BV85" i="5"/>
  <c r="BU85" i="5"/>
  <c r="BT85" i="5"/>
  <c r="BS85" i="5"/>
  <c r="BR85" i="5"/>
  <c r="BQ85" i="5"/>
  <c r="BP85" i="5"/>
  <c r="BO85" i="5"/>
  <c r="BN85" i="5"/>
  <c r="BM85" i="5"/>
  <c r="BL85" i="5"/>
  <c r="BK85" i="5"/>
  <c r="BJ85" i="5"/>
  <c r="BI85" i="5"/>
  <c r="BH85" i="5"/>
  <c r="BG85" i="5"/>
  <c r="BF85" i="5"/>
  <c r="BE85" i="5"/>
  <c r="BD85" i="5"/>
  <c r="BC85" i="5"/>
  <c r="BB85" i="5"/>
  <c r="BA85" i="5"/>
  <c r="AZ85" i="5"/>
  <c r="AY85" i="5"/>
  <c r="AX85" i="5"/>
  <c r="AW85" i="5"/>
  <c r="AV85" i="5"/>
  <c r="AU85" i="5"/>
  <c r="AT85" i="5"/>
  <c r="AS85" i="5"/>
  <c r="AR85" i="5"/>
  <c r="AQ85" i="5"/>
  <c r="AP85" i="5"/>
  <c r="AO85" i="5"/>
  <c r="AN85" i="5"/>
  <c r="AM85" i="5"/>
  <c r="AL85" i="5"/>
  <c r="AK85" i="5"/>
  <c r="AJ85" i="5"/>
  <c r="AI85" i="5"/>
  <c r="AH85" i="5"/>
  <c r="AG85" i="5"/>
  <c r="AF85" i="5"/>
  <c r="AE85" i="5"/>
  <c r="AD85" i="5"/>
  <c r="AC85" i="5"/>
  <c r="AB85" i="5"/>
  <c r="AA85" i="5"/>
  <c r="Z85" i="5"/>
  <c r="Y85" i="5"/>
  <c r="X85" i="5"/>
  <c r="W85" i="5"/>
  <c r="V85" i="5"/>
  <c r="U85" i="5"/>
  <c r="T85" i="5"/>
  <c r="S85" i="5"/>
  <c r="R85" i="5"/>
  <c r="Q85" i="5"/>
  <c r="P85" i="5"/>
  <c r="O85" i="5"/>
  <c r="N85" i="5"/>
  <c r="M85" i="5"/>
  <c r="L85" i="5"/>
  <c r="K85" i="5"/>
  <c r="J85" i="5"/>
  <c r="DV84" i="5"/>
  <c r="DU84" i="5"/>
  <c r="DT84" i="5"/>
  <c r="DS84" i="5"/>
  <c r="DR84" i="5"/>
  <c r="DQ84" i="5"/>
  <c r="DP84" i="5"/>
  <c r="DK84" i="5"/>
  <c r="DJ84" i="5"/>
  <c r="DF84" i="5"/>
  <c r="DE84" i="5"/>
  <c r="DD84" i="5"/>
  <c r="DC84" i="5"/>
  <c r="CV84" i="5"/>
  <c r="CU84" i="5"/>
  <c r="CT84" i="5"/>
  <c r="CS84" i="5"/>
  <c r="CR84" i="5"/>
  <c r="CQ84" i="5"/>
  <c r="CP84" i="5"/>
  <c r="CO84" i="5"/>
  <c r="CN84" i="5"/>
  <c r="CM84" i="5"/>
  <c r="CL84" i="5"/>
  <c r="CK84" i="5"/>
  <c r="CJ84" i="5"/>
  <c r="CI84" i="5"/>
  <c r="CH84" i="5"/>
  <c r="CG84" i="5"/>
  <c r="CF84" i="5"/>
  <c r="CE84" i="5"/>
  <c r="CD84" i="5"/>
  <c r="CC84" i="5"/>
  <c r="CB84" i="5"/>
  <c r="CA84" i="5"/>
  <c r="BZ84" i="5"/>
  <c r="BY84" i="5"/>
  <c r="BX84" i="5"/>
  <c r="BW84" i="5"/>
  <c r="BV84" i="5"/>
  <c r="BU84" i="5"/>
  <c r="BT84" i="5"/>
  <c r="BS84" i="5"/>
  <c r="BR84" i="5"/>
  <c r="BQ84" i="5"/>
  <c r="BP84" i="5"/>
  <c r="BO84" i="5"/>
  <c r="BN84" i="5"/>
  <c r="BM84" i="5"/>
  <c r="BL84" i="5"/>
  <c r="BK84" i="5"/>
  <c r="BJ84" i="5"/>
  <c r="BI84" i="5"/>
  <c r="BH84" i="5"/>
  <c r="BG84" i="5"/>
  <c r="BF84" i="5"/>
  <c r="BE84" i="5"/>
  <c r="BD84" i="5"/>
  <c r="BC84" i="5"/>
  <c r="BB84" i="5"/>
  <c r="BA84" i="5"/>
  <c r="AZ84" i="5"/>
  <c r="AY84" i="5"/>
  <c r="AX84" i="5"/>
  <c r="AW84" i="5"/>
  <c r="AV84" i="5"/>
  <c r="AU84" i="5"/>
  <c r="AT84" i="5"/>
  <c r="AS84" i="5"/>
  <c r="AR84" i="5"/>
  <c r="AQ84" i="5"/>
  <c r="AP84" i="5"/>
  <c r="AO84" i="5"/>
  <c r="AN84" i="5"/>
  <c r="AM84" i="5"/>
  <c r="AL84" i="5"/>
  <c r="AK84" i="5"/>
  <c r="AJ84" i="5"/>
  <c r="AI84" i="5"/>
  <c r="AH84" i="5"/>
  <c r="AG84" i="5"/>
  <c r="AF84" i="5"/>
  <c r="AE84" i="5"/>
  <c r="AD84" i="5"/>
  <c r="AC84" i="5"/>
  <c r="AB84" i="5"/>
  <c r="AA84" i="5"/>
  <c r="Z84" i="5"/>
  <c r="Y84" i="5"/>
  <c r="X84" i="5"/>
  <c r="W84" i="5"/>
  <c r="V84" i="5"/>
  <c r="U84" i="5"/>
  <c r="T84" i="5"/>
  <c r="S84" i="5"/>
  <c r="R84" i="5"/>
  <c r="Q84" i="5"/>
  <c r="P84" i="5"/>
  <c r="O84" i="5"/>
  <c r="N84" i="5"/>
  <c r="M84" i="5"/>
  <c r="L84" i="5"/>
  <c r="K84" i="5"/>
  <c r="J84" i="5"/>
  <c r="DV83" i="5"/>
  <c r="DU83" i="5"/>
  <c r="DT83" i="5"/>
  <c r="DS83" i="5"/>
  <c r="DR83" i="5"/>
  <c r="DQ83" i="5"/>
  <c r="DP83" i="5"/>
  <c r="DK83" i="5"/>
  <c r="DJ83" i="5"/>
  <c r="DF83" i="5"/>
  <c r="DE83" i="5"/>
  <c r="DD83" i="5"/>
  <c r="DC83" i="5"/>
  <c r="CV83" i="5"/>
  <c r="CU83" i="5"/>
  <c r="CT83" i="5"/>
  <c r="CS83" i="5"/>
  <c r="CR83" i="5"/>
  <c r="CQ83" i="5"/>
  <c r="CP83" i="5"/>
  <c r="CO83" i="5"/>
  <c r="CN83" i="5"/>
  <c r="CM83" i="5"/>
  <c r="CL83" i="5"/>
  <c r="CK83" i="5"/>
  <c r="CJ83" i="5"/>
  <c r="CI83" i="5"/>
  <c r="CH83" i="5"/>
  <c r="CG83" i="5"/>
  <c r="CF83" i="5"/>
  <c r="CE83" i="5"/>
  <c r="CD83" i="5"/>
  <c r="CC83" i="5"/>
  <c r="CB83" i="5"/>
  <c r="CA83" i="5"/>
  <c r="BZ83" i="5"/>
  <c r="BY83" i="5"/>
  <c r="BX83" i="5"/>
  <c r="BW83" i="5"/>
  <c r="BV83" i="5"/>
  <c r="BU83" i="5"/>
  <c r="BT83" i="5"/>
  <c r="BS83" i="5"/>
  <c r="BR83" i="5"/>
  <c r="BQ83" i="5"/>
  <c r="BP83" i="5"/>
  <c r="BO83" i="5"/>
  <c r="BN83" i="5"/>
  <c r="BM83" i="5"/>
  <c r="BL83" i="5"/>
  <c r="BK83" i="5"/>
  <c r="BJ83" i="5"/>
  <c r="BI83" i="5"/>
  <c r="BH83" i="5"/>
  <c r="BG83" i="5"/>
  <c r="BF83" i="5"/>
  <c r="BE83" i="5"/>
  <c r="BD83" i="5"/>
  <c r="BC83" i="5"/>
  <c r="BB83" i="5"/>
  <c r="BA83" i="5"/>
  <c r="AZ83" i="5"/>
  <c r="AY83" i="5"/>
  <c r="AX83" i="5"/>
  <c r="AW83" i="5"/>
  <c r="AV83" i="5"/>
  <c r="AU83" i="5"/>
  <c r="AT83" i="5"/>
  <c r="AS83" i="5"/>
  <c r="AR83" i="5"/>
  <c r="AQ83" i="5"/>
  <c r="AP83" i="5"/>
  <c r="AO83" i="5"/>
  <c r="AN83" i="5"/>
  <c r="AM83" i="5"/>
  <c r="AL83" i="5"/>
  <c r="AK83" i="5"/>
  <c r="AJ83" i="5"/>
  <c r="AI83" i="5"/>
  <c r="AH83" i="5"/>
  <c r="AG83" i="5"/>
  <c r="AF83" i="5"/>
  <c r="AE83" i="5"/>
  <c r="AD83" i="5"/>
  <c r="AC83" i="5"/>
  <c r="AB83" i="5"/>
  <c r="AA83" i="5"/>
  <c r="Z83" i="5"/>
  <c r="Y83" i="5"/>
  <c r="X83" i="5"/>
  <c r="W83" i="5"/>
  <c r="V83" i="5"/>
  <c r="U83" i="5"/>
  <c r="T83" i="5"/>
  <c r="S83" i="5"/>
  <c r="R83" i="5"/>
  <c r="Q83" i="5"/>
  <c r="P83" i="5"/>
  <c r="O83" i="5"/>
  <c r="N83" i="5"/>
  <c r="M83" i="5"/>
  <c r="L83" i="5"/>
  <c r="K83" i="5"/>
  <c r="J83" i="5"/>
  <c r="DV82" i="5"/>
  <c r="DU82" i="5"/>
  <c r="DT82" i="5"/>
  <c r="DS82" i="5"/>
  <c r="DR82" i="5"/>
  <c r="DQ82" i="5"/>
  <c r="DP82" i="5"/>
  <c r="DK82" i="5"/>
  <c r="DJ82" i="5"/>
  <c r="DF82" i="5"/>
  <c r="DE82" i="5"/>
  <c r="DD82" i="5"/>
  <c r="DC82" i="5"/>
  <c r="CV82" i="5"/>
  <c r="CU82" i="5"/>
  <c r="CT82" i="5"/>
  <c r="CS82" i="5"/>
  <c r="CR82" i="5"/>
  <c r="CQ82" i="5"/>
  <c r="CP82" i="5"/>
  <c r="CO82" i="5"/>
  <c r="CN82" i="5"/>
  <c r="CM82" i="5"/>
  <c r="CL82" i="5"/>
  <c r="CK82" i="5"/>
  <c r="CJ82" i="5"/>
  <c r="CI82" i="5"/>
  <c r="CH82" i="5"/>
  <c r="CG82" i="5"/>
  <c r="CF82" i="5"/>
  <c r="CE82" i="5"/>
  <c r="CD82" i="5"/>
  <c r="CC82" i="5"/>
  <c r="CB82" i="5"/>
  <c r="CA82" i="5"/>
  <c r="BZ82" i="5"/>
  <c r="BY82" i="5"/>
  <c r="BX82" i="5"/>
  <c r="BW82" i="5"/>
  <c r="BV82" i="5"/>
  <c r="BU82" i="5"/>
  <c r="BT82" i="5"/>
  <c r="BS82" i="5"/>
  <c r="BR82" i="5"/>
  <c r="BQ82" i="5"/>
  <c r="BP82" i="5"/>
  <c r="BO82" i="5"/>
  <c r="BN82" i="5"/>
  <c r="BM82" i="5"/>
  <c r="BL82" i="5"/>
  <c r="BK82" i="5"/>
  <c r="BJ82" i="5"/>
  <c r="BI82" i="5"/>
  <c r="BH82" i="5"/>
  <c r="BG82" i="5"/>
  <c r="BF82" i="5"/>
  <c r="BE82" i="5"/>
  <c r="BD82" i="5"/>
  <c r="BC82" i="5"/>
  <c r="BB82" i="5"/>
  <c r="BA82" i="5"/>
  <c r="AZ82" i="5"/>
  <c r="AY82" i="5"/>
  <c r="AX82" i="5"/>
  <c r="AW82" i="5"/>
  <c r="AV82" i="5"/>
  <c r="AU82" i="5"/>
  <c r="AT82" i="5"/>
  <c r="AS82" i="5"/>
  <c r="AR82" i="5"/>
  <c r="AQ82" i="5"/>
  <c r="AP82" i="5"/>
  <c r="AO82" i="5"/>
  <c r="AN82" i="5"/>
  <c r="AM82" i="5"/>
  <c r="AL82" i="5"/>
  <c r="AK82" i="5"/>
  <c r="AJ82" i="5"/>
  <c r="AI82" i="5"/>
  <c r="AH82" i="5"/>
  <c r="AG82" i="5"/>
  <c r="AF82" i="5"/>
  <c r="AE82" i="5"/>
  <c r="AD82" i="5"/>
  <c r="AC82" i="5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DV81" i="5"/>
  <c r="DU81" i="5"/>
  <c r="DT81" i="5"/>
  <c r="DS81" i="5"/>
  <c r="DR81" i="5"/>
  <c r="DQ81" i="5"/>
  <c r="DP81" i="5"/>
  <c r="DK81" i="5"/>
  <c r="DJ81" i="5"/>
  <c r="DF81" i="5"/>
  <c r="DE81" i="5"/>
  <c r="DD81" i="5"/>
  <c r="DC81" i="5"/>
  <c r="CV81" i="5"/>
  <c r="CU81" i="5"/>
  <c r="CT81" i="5"/>
  <c r="CS81" i="5"/>
  <c r="CR81" i="5"/>
  <c r="CQ81" i="5"/>
  <c r="CP81" i="5"/>
  <c r="CO81" i="5"/>
  <c r="CN81" i="5"/>
  <c r="CM81" i="5"/>
  <c r="CL81" i="5"/>
  <c r="CK81" i="5"/>
  <c r="CJ81" i="5"/>
  <c r="CI81" i="5"/>
  <c r="CH81" i="5"/>
  <c r="CG81" i="5"/>
  <c r="CF81" i="5"/>
  <c r="CE81" i="5"/>
  <c r="CD81" i="5"/>
  <c r="CC81" i="5"/>
  <c r="CB81" i="5"/>
  <c r="CA81" i="5"/>
  <c r="BZ81" i="5"/>
  <c r="BY81" i="5"/>
  <c r="BX81" i="5"/>
  <c r="BW81" i="5"/>
  <c r="BV81" i="5"/>
  <c r="BU81" i="5"/>
  <c r="BT81" i="5"/>
  <c r="BS81" i="5"/>
  <c r="BR81" i="5"/>
  <c r="BQ81" i="5"/>
  <c r="BP81" i="5"/>
  <c r="BO81" i="5"/>
  <c r="BN81" i="5"/>
  <c r="BM81" i="5"/>
  <c r="BL81" i="5"/>
  <c r="BK81" i="5"/>
  <c r="BJ81" i="5"/>
  <c r="BI81" i="5"/>
  <c r="BH81" i="5"/>
  <c r="BG81" i="5"/>
  <c r="BF81" i="5"/>
  <c r="BE81" i="5"/>
  <c r="BD81" i="5"/>
  <c r="BC81" i="5"/>
  <c r="BB81" i="5"/>
  <c r="BA81" i="5"/>
  <c r="AZ81" i="5"/>
  <c r="AY81" i="5"/>
  <c r="AX81" i="5"/>
  <c r="AW81" i="5"/>
  <c r="AV81" i="5"/>
  <c r="AU81" i="5"/>
  <c r="AT81" i="5"/>
  <c r="AS81" i="5"/>
  <c r="AR81" i="5"/>
  <c r="AQ81" i="5"/>
  <c r="AP81" i="5"/>
  <c r="AO81" i="5"/>
  <c r="AN81" i="5"/>
  <c r="AM81" i="5"/>
  <c r="AL81" i="5"/>
  <c r="AK81" i="5"/>
  <c r="AJ81" i="5"/>
  <c r="AI81" i="5"/>
  <c r="AH81" i="5"/>
  <c r="AG81" i="5"/>
  <c r="AF81" i="5"/>
  <c r="AE81" i="5"/>
  <c r="AD81" i="5"/>
  <c r="AC81" i="5"/>
  <c r="AB81" i="5"/>
  <c r="AA81" i="5"/>
  <c r="Z81" i="5"/>
  <c r="Y81" i="5"/>
  <c r="X81" i="5"/>
  <c r="W81" i="5"/>
  <c r="V81" i="5"/>
  <c r="U81" i="5"/>
  <c r="T81" i="5"/>
  <c r="S81" i="5"/>
  <c r="R81" i="5"/>
  <c r="Q81" i="5"/>
  <c r="P81" i="5"/>
  <c r="O81" i="5"/>
  <c r="N81" i="5"/>
  <c r="M81" i="5"/>
  <c r="L81" i="5"/>
  <c r="K81" i="5"/>
  <c r="J81" i="5"/>
  <c r="DV80" i="5"/>
  <c r="DU80" i="5"/>
  <c r="DT80" i="5"/>
  <c r="DS80" i="5"/>
  <c r="DR80" i="5"/>
  <c r="DQ80" i="5"/>
  <c r="DP80" i="5"/>
  <c r="DK80" i="5"/>
  <c r="DJ80" i="5"/>
  <c r="DF80" i="5"/>
  <c r="DE80" i="5"/>
  <c r="DD80" i="5"/>
  <c r="DC80" i="5"/>
  <c r="CV80" i="5"/>
  <c r="CU80" i="5"/>
  <c r="CT80" i="5"/>
  <c r="CS80" i="5"/>
  <c r="CR80" i="5"/>
  <c r="CQ80" i="5"/>
  <c r="CP80" i="5"/>
  <c r="CO80" i="5"/>
  <c r="CN80" i="5"/>
  <c r="CM80" i="5"/>
  <c r="CL80" i="5"/>
  <c r="CK80" i="5"/>
  <c r="CJ80" i="5"/>
  <c r="CI80" i="5"/>
  <c r="CH80" i="5"/>
  <c r="CG80" i="5"/>
  <c r="CF80" i="5"/>
  <c r="CE80" i="5"/>
  <c r="CD80" i="5"/>
  <c r="CC80" i="5"/>
  <c r="CB80" i="5"/>
  <c r="CA80" i="5"/>
  <c r="BZ80" i="5"/>
  <c r="BY80" i="5"/>
  <c r="BX80" i="5"/>
  <c r="BW80" i="5"/>
  <c r="BV80" i="5"/>
  <c r="BU80" i="5"/>
  <c r="BT80" i="5"/>
  <c r="BS80" i="5"/>
  <c r="BR80" i="5"/>
  <c r="BQ80" i="5"/>
  <c r="BP80" i="5"/>
  <c r="BO80" i="5"/>
  <c r="BN80" i="5"/>
  <c r="BM80" i="5"/>
  <c r="BL80" i="5"/>
  <c r="BK80" i="5"/>
  <c r="BJ80" i="5"/>
  <c r="BI80" i="5"/>
  <c r="BH80" i="5"/>
  <c r="BG80" i="5"/>
  <c r="BF80" i="5"/>
  <c r="BE80" i="5"/>
  <c r="BD80" i="5"/>
  <c r="BC80" i="5"/>
  <c r="BB80" i="5"/>
  <c r="BA80" i="5"/>
  <c r="AZ80" i="5"/>
  <c r="AY80" i="5"/>
  <c r="AX80" i="5"/>
  <c r="AW80" i="5"/>
  <c r="AV80" i="5"/>
  <c r="AU80" i="5"/>
  <c r="AT80" i="5"/>
  <c r="AS80" i="5"/>
  <c r="AR80" i="5"/>
  <c r="AQ80" i="5"/>
  <c r="AP80" i="5"/>
  <c r="AO80" i="5"/>
  <c r="AN80" i="5"/>
  <c r="AM80" i="5"/>
  <c r="AL80" i="5"/>
  <c r="AK80" i="5"/>
  <c r="AJ80" i="5"/>
  <c r="AI80" i="5"/>
  <c r="AH80" i="5"/>
  <c r="AG80" i="5"/>
  <c r="AF80" i="5"/>
  <c r="AE80" i="5"/>
  <c r="AD80" i="5"/>
  <c r="AC80" i="5"/>
  <c r="AB80" i="5"/>
  <c r="AA80" i="5"/>
  <c r="Z80" i="5"/>
  <c r="Y80" i="5"/>
  <c r="X80" i="5"/>
  <c r="W80" i="5"/>
  <c r="V80" i="5"/>
  <c r="U80" i="5"/>
  <c r="T80" i="5"/>
  <c r="S80" i="5"/>
  <c r="R80" i="5"/>
  <c r="Q80" i="5"/>
  <c r="P80" i="5"/>
  <c r="O80" i="5"/>
  <c r="N80" i="5"/>
  <c r="M80" i="5"/>
  <c r="L80" i="5"/>
  <c r="K80" i="5"/>
  <c r="J80" i="5"/>
  <c r="DV79" i="5"/>
  <c r="DU79" i="5"/>
  <c r="DT79" i="5"/>
  <c r="DS79" i="5"/>
  <c r="DR79" i="5"/>
  <c r="DQ79" i="5"/>
  <c r="DP79" i="5"/>
  <c r="DK79" i="5"/>
  <c r="DJ79" i="5"/>
  <c r="DF79" i="5"/>
  <c r="DE79" i="5"/>
  <c r="DD79" i="5"/>
  <c r="DC79" i="5"/>
  <c r="CV79" i="5"/>
  <c r="CU79" i="5"/>
  <c r="CT79" i="5"/>
  <c r="CS79" i="5"/>
  <c r="CR79" i="5"/>
  <c r="CQ79" i="5"/>
  <c r="CP79" i="5"/>
  <c r="CO79" i="5"/>
  <c r="CN79" i="5"/>
  <c r="CM79" i="5"/>
  <c r="CL79" i="5"/>
  <c r="CK79" i="5"/>
  <c r="CJ79" i="5"/>
  <c r="CI79" i="5"/>
  <c r="CH79" i="5"/>
  <c r="CG79" i="5"/>
  <c r="CF79" i="5"/>
  <c r="CE79" i="5"/>
  <c r="CD79" i="5"/>
  <c r="CC79" i="5"/>
  <c r="CB79" i="5"/>
  <c r="CA79" i="5"/>
  <c r="BZ79" i="5"/>
  <c r="BY79" i="5"/>
  <c r="BX79" i="5"/>
  <c r="BW79" i="5"/>
  <c r="BV79" i="5"/>
  <c r="BU79" i="5"/>
  <c r="BT79" i="5"/>
  <c r="BS79" i="5"/>
  <c r="BR79" i="5"/>
  <c r="BQ79" i="5"/>
  <c r="BP79" i="5"/>
  <c r="BO79" i="5"/>
  <c r="BN79" i="5"/>
  <c r="BM79" i="5"/>
  <c r="BL79" i="5"/>
  <c r="BK79" i="5"/>
  <c r="BJ79" i="5"/>
  <c r="BI79" i="5"/>
  <c r="BH79" i="5"/>
  <c r="BG79" i="5"/>
  <c r="BF79" i="5"/>
  <c r="BE79" i="5"/>
  <c r="BD79" i="5"/>
  <c r="BC79" i="5"/>
  <c r="BB79" i="5"/>
  <c r="BA79" i="5"/>
  <c r="AZ79" i="5"/>
  <c r="AY79" i="5"/>
  <c r="AX79" i="5"/>
  <c r="AW79" i="5"/>
  <c r="AV79" i="5"/>
  <c r="AU79" i="5"/>
  <c r="AT79" i="5"/>
  <c r="AS79" i="5"/>
  <c r="AR79" i="5"/>
  <c r="AQ79" i="5"/>
  <c r="AP79" i="5"/>
  <c r="AO79" i="5"/>
  <c r="AN79" i="5"/>
  <c r="AM79" i="5"/>
  <c r="AL79" i="5"/>
  <c r="AK79" i="5"/>
  <c r="AJ79" i="5"/>
  <c r="AI79" i="5"/>
  <c r="AH79" i="5"/>
  <c r="AG79" i="5"/>
  <c r="AF79" i="5"/>
  <c r="AE79" i="5"/>
  <c r="AD79" i="5"/>
  <c r="AC79" i="5"/>
  <c r="AB79" i="5"/>
  <c r="AA79" i="5"/>
  <c r="Z79" i="5"/>
  <c r="Y79" i="5"/>
  <c r="X79" i="5"/>
  <c r="W79" i="5"/>
  <c r="V79" i="5"/>
  <c r="U79" i="5"/>
  <c r="T79" i="5"/>
  <c r="S79" i="5"/>
  <c r="R79" i="5"/>
  <c r="Q79" i="5"/>
  <c r="P79" i="5"/>
  <c r="O79" i="5"/>
  <c r="N79" i="5"/>
  <c r="M79" i="5"/>
  <c r="L79" i="5"/>
  <c r="K79" i="5"/>
  <c r="J79" i="5"/>
  <c r="DV78" i="5"/>
  <c r="DU78" i="5"/>
  <c r="DT78" i="5"/>
  <c r="DS78" i="5"/>
  <c r="DR78" i="5"/>
  <c r="DQ78" i="5"/>
  <c r="DP78" i="5"/>
  <c r="DK78" i="5"/>
  <c r="DJ78" i="5"/>
  <c r="DF78" i="5"/>
  <c r="DE78" i="5"/>
  <c r="DD78" i="5"/>
  <c r="DC78" i="5"/>
  <c r="CV78" i="5"/>
  <c r="CU78" i="5"/>
  <c r="CT78" i="5"/>
  <c r="CS78" i="5"/>
  <c r="CR78" i="5"/>
  <c r="CQ78" i="5"/>
  <c r="CP78" i="5"/>
  <c r="CO78" i="5"/>
  <c r="CN78" i="5"/>
  <c r="CM78" i="5"/>
  <c r="CL78" i="5"/>
  <c r="CK78" i="5"/>
  <c r="CJ78" i="5"/>
  <c r="CI78" i="5"/>
  <c r="CH78" i="5"/>
  <c r="CG78" i="5"/>
  <c r="CF78" i="5"/>
  <c r="CE78" i="5"/>
  <c r="CD78" i="5"/>
  <c r="CC78" i="5"/>
  <c r="CB78" i="5"/>
  <c r="CA78" i="5"/>
  <c r="BZ78" i="5"/>
  <c r="BY78" i="5"/>
  <c r="BX78" i="5"/>
  <c r="BW78" i="5"/>
  <c r="BV78" i="5"/>
  <c r="BU78" i="5"/>
  <c r="BT78" i="5"/>
  <c r="BS78" i="5"/>
  <c r="BR78" i="5"/>
  <c r="BQ78" i="5"/>
  <c r="BP78" i="5"/>
  <c r="BO78" i="5"/>
  <c r="BN78" i="5"/>
  <c r="BM78" i="5"/>
  <c r="BL78" i="5"/>
  <c r="BK78" i="5"/>
  <c r="BJ78" i="5"/>
  <c r="BI78" i="5"/>
  <c r="BH78" i="5"/>
  <c r="BG78" i="5"/>
  <c r="BF78" i="5"/>
  <c r="BE78" i="5"/>
  <c r="BD78" i="5"/>
  <c r="BC78" i="5"/>
  <c r="BB78" i="5"/>
  <c r="BA78" i="5"/>
  <c r="AZ78" i="5"/>
  <c r="AY78" i="5"/>
  <c r="AX78" i="5"/>
  <c r="AW78" i="5"/>
  <c r="AV78" i="5"/>
  <c r="AU78" i="5"/>
  <c r="AT78" i="5"/>
  <c r="AS78" i="5"/>
  <c r="AR78" i="5"/>
  <c r="AQ78" i="5"/>
  <c r="AP78" i="5"/>
  <c r="AO78" i="5"/>
  <c r="AN78" i="5"/>
  <c r="AM78" i="5"/>
  <c r="AL78" i="5"/>
  <c r="AK78" i="5"/>
  <c r="AJ78" i="5"/>
  <c r="AI78" i="5"/>
  <c r="AH78" i="5"/>
  <c r="AG78" i="5"/>
  <c r="AF78" i="5"/>
  <c r="AE78" i="5"/>
  <c r="AD78" i="5"/>
  <c r="AC78" i="5"/>
  <c r="AB78" i="5"/>
  <c r="AA78" i="5"/>
  <c r="Z78" i="5"/>
  <c r="Y78" i="5"/>
  <c r="X78" i="5"/>
  <c r="W78" i="5"/>
  <c r="V78" i="5"/>
  <c r="U78" i="5"/>
  <c r="T78" i="5"/>
  <c r="S78" i="5"/>
  <c r="R78" i="5"/>
  <c r="Q78" i="5"/>
  <c r="P78" i="5"/>
  <c r="O78" i="5"/>
  <c r="N78" i="5"/>
  <c r="M78" i="5"/>
  <c r="L78" i="5"/>
  <c r="K78" i="5"/>
  <c r="J78" i="5"/>
  <c r="DV77" i="5"/>
  <c r="DU77" i="5"/>
  <c r="DT77" i="5"/>
  <c r="DS77" i="5"/>
  <c r="DR77" i="5"/>
  <c r="DQ77" i="5"/>
  <c r="DP77" i="5"/>
  <c r="DK77" i="5"/>
  <c r="DJ77" i="5"/>
  <c r="DF77" i="5"/>
  <c r="DE77" i="5"/>
  <c r="DD77" i="5"/>
  <c r="DC77" i="5"/>
  <c r="CV77" i="5"/>
  <c r="CU77" i="5"/>
  <c r="CT77" i="5"/>
  <c r="CS77" i="5"/>
  <c r="CR77" i="5"/>
  <c r="CQ77" i="5"/>
  <c r="CP77" i="5"/>
  <c r="CO77" i="5"/>
  <c r="CN77" i="5"/>
  <c r="CM77" i="5"/>
  <c r="CL77" i="5"/>
  <c r="CK77" i="5"/>
  <c r="CJ77" i="5"/>
  <c r="CI77" i="5"/>
  <c r="CH77" i="5"/>
  <c r="CG77" i="5"/>
  <c r="CF77" i="5"/>
  <c r="CE77" i="5"/>
  <c r="CD77" i="5"/>
  <c r="CC77" i="5"/>
  <c r="CB77" i="5"/>
  <c r="CA77" i="5"/>
  <c r="BZ77" i="5"/>
  <c r="BY77" i="5"/>
  <c r="BX77" i="5"/>
  <c r="BW77" i="5"/>
  <c r="BV77" i="5"/>
  <c r="BU77" i="5"/>
  <c r="BT77" i="5"/>
  <c r="BS77" i="5"/>
  <c r="BR77" i="5"/>
  <c r="BQ77" i="5"/>
  <c r="BP77" i="5"/>
  <c r="BO77" i="5"/>
  <c r="BN77" i="5"/>
  <c r="BM77" i="5"/>
  <c r="BL77" i="5"/>
  <c r="BK77" i="5"/>
  <c r="BJ77" i="5"/>
  <c r="BI77" i="5"/>
  <c r="BH77" i="5"/>
  <c r="BG77" i="5"/>
  <c r="BF77" i="5"/>
  <c r="BE77" i="5"/>
  <c r="BD77" i="5"/>
  <c r="BC77" i="5"/>
  <c r="BB77" i="5"/>
  <c r="BA77" i="5"/>
  <c r="AZ77" i="5"/>
  <c r="AY77" i="5"/>
  <c r="AX77" i="5"/>
  <c r="AW77" i="5"/>
  <c r="AV77" i="5"/>
  <c r="AU77" i="5"/>
  <c r="AT77" i="5"/>
  <c r="AS77" i="5"/>
  <c r="AR77" i="5"/>
  <c r="AQ77" i="5"/>
  <c r="AP77" i="5"/>
  <c r="AO77" i="5"/>
  <c r="AN77" i="5"/>
  <c r="AM77" i="5"/>
  <c r="AL77" i="5"/>
  <c r="AK77" i="5"/>
  <c r="AJ77" i="5"/>
  <c r="AI77" i="5"/>
  <c r="AH77" i="5"/>
  <c r="AG77" i="5"/>
  <c r="AF77" i="5"/>
  <c r="AE77" i="5"/>
  <c r="AD77" i="5"/>
  <c r="AC77" i="5"/>
  <c r="AB77" i="5"/>
  <c r="AA77" i="5"/>
  <c r="Z77" i="5"/>
  <c r="Y77" i="5"/>
  <c r="X77" i="5"/>
  <c r="W77" i="5"/>
  <c r="V77" i="5"/>
  <c r="U77" i="5"/>
  <c r="T77" i="5"/>
  <c r="S77" i="5"/>
  <c r="R77" i="5"/>
  <c r="Q77" i="5"/>
  <c r="P77" i="5"/>
  <c r="O77" i="5"/>
  <c r="N77" i="5"/>
  <c r="M77" i="5"/>
  <c r="L77" i="5"/>
  <c r="K77" i="5"/>
  <c r="J77" i="5"/>
  <c r="DV76" i="5"/>
  <c r="DU76" i="5"/>
  <c r="DT76" i="5"/>
  <c r="DS76" i="5"/>
  <c r="DR76" i="5"/>
  <c r="DQ76" i="5"/>
  <c r="DP76" i="5"/>
  <c r="DK76" i="5"/>
  <c r="DJ76" i="5"/>
  <c r="DF76" i="5"/>
  <c r="DE76" i="5"/>
  <c r="DD76" i="5"/>
  <c r="DC76" i="5"/>
  <c r="CV76" i="5"/>
  <c r="CU76" i="5"/>
  <c r="CT76" i="5"/>
  <c r="CS76" i="5"/>
  <c r="CR76" i="5"/>
  <c r="CQ76" i="5"/>
  <c r="CP76" i="5"/>
  <c r="CO76" i="5"/>
  <c r="CN76" i="5"/>
  <c r="CM76" i="5"/>
  <c r="CL76" i="5"/>
  <c r="CK76" i="5"/>
  <c r="CJ76" i="5"/>
  <c r="CI76" i="5"/>
  <c r="CH76" i="5"/>
  <c r="CG76" i="5"/>
  <c r="CF76" i="5"/>
  <c r="CE76" i="5"/>
  <c r="CD76" i="5"/>
  <c r="CC76" i="5"/>
  <c r="CB76" i="5"/>
  <c r="CA76" i="5"/>
  <c r="BZ76" i="5"/>
  <c r="BY76" i="5"/>
  <c r="BX76" i="5"/>
  <c r="BW76" i="5"/>
  <c r="BV76" i="5"/>
  <c r="BU76" i="5"/>
  <c r="BT76" i="5"/>
  <c r="BS76" i="5"/>
  <c r="BR76" i="5"/>
  <c r="BQ76" i="5"/>
  <c r="BP76" i="5"/>
  <c r="BO76" i="5"/>
  <c r="BN76" i="5"/>
  <c r="BM76" i="5"/>
  <c r="BL76" i="5"/>
  <c r="BK76" i="5"/>
  <c r="BJ76" i="5"/>
  <c r="BI76" i="5"/>
  <c r="BH76" i="5"/>
  <c r="BG76" i="5"/>
  <c r="BF76" i="5"/>
  <c r="BE76" i="5"/>
  <c r="BD76" i="5"/>
  <c r="BC76" i="5"/>
  <c r="BB76" i="5"/>
  <c r="BA76" i="5"/>
  <c r="AZ76" i="5"/>
  <c r="AY76" i="5"/>
  <c r="AX76" i="5"/>
  <c r="AW76" i="5"/>
  <c r="AV76" i="5"/>
  <c r="AU76" i="5"/>
  <c r="AT76" i="5"/>
  <c r="AS76" i="5"/>
  <c r="AR76" i="5"/>
  <c r="AQ76" i="5"/>
  <c r="AP76" i="5"/>
  <c r="AO76" i="5"/>
  <c r="AN76" i="5"/>
  <c r="AM76" i="5"/>
  <c r="AL76" i="5"/>
  <c r="AK76" i="5"/>
  <c r="AJ76" i="5"/>
  <c r="AI76" i="5"/>
  <c r="AH76" i="5"/>
  <c r="AG76" i="5"/>
  <c r="AF76" i="5"/>
  <c r="AE76" i="5"/>
  <c r="AD76" i="5"/>
  <c r="AC76" i="5"/>
  <c r="AB76" i="5"/>
  <c r="AA76" i="5"/>
  <c r="Z76" i="5"/>
  <c r="Y76" i="5"/>
  <c r="X76" i="5"/>
  <c r="W76" i="5"/>
  <c r="V76" i="5"/>
  <c r="U76" i="5"/>
  <c r="T76" i="5"/>
  <c r="S76" i="5"/>
  <c r="R76" i="5"/>
  <c r="Q76" i="5"/>
  <c r="P76" i="5"/>
  <c r="O76" i="5"/>
  <c r="N76" i="5"/>
  <c r="M76" i="5"/>
  <c r="L76" i="5"/>
  <c r="K76" i="5"/>
  <c r="J76" i="5"/>
  <c r="DV75" i="5"/>
  <c r="DU75" i="5"/>
  <c r="DT75" i="5"/>
  <c r="DS75" i="5"/>
  <c r="DR75" i="5"/>
  <c r="DQ75" i="5"/>
  <c r="DP75" i="5"/>
  <c r="DK75" i="5"/>
  <c r="DJ75" i="5"/>
  <c r="DF75" i="5"/>
  <c r="DE75" i="5"/>
  <c r="DD75" i="5"/>
  <c r="DC75" i="5"/>
  <c r="CV75" i="5"/>
  <c r="CU75" i="5"/>
  <c r="CT75" i="5"/>
  <c r="CS75" i="5"/>
  <c r="CR75" i="5"/>
  <c r="CQ75" i="5"/>
  <c r="CP75" i="5"/>
  <c r="CO75" i="5"/>
  <c r="CN75" i="5"/>
  <c r="CM75" i="5"/>
  <c r="CL75" i="5"/>
  <c r="CK75" i="5"/>
  <c r="CJ75" i="5"/>
  <c r="CI75" i="5"/>
  <c r="CH75" i="5"/>
  <c r="CG75" i="5"/>
  <c r="CF75" i="5"/>
  <c r="CE75" i="5"/>
  <c r="CD75" i="5"/>
  <c r="CC75" i="5"/>
  <c r="CB75" i="5"/>
  <c r="CA75" i="5"/>
  <c r="BZ75" i="5"/>
  <c r="BY75" i="5"/>
  <c r="BX75" i="5"/>
  <c r="BW75" i="5"/>
  <c r="BV75" i="5"/>
  <c r="BU75" i="5"/>
  <c r="BT75" i="5"/>
  <c r="BS75" i="5"/>
  <c r="BR75" i="5"/>
  <c r="BQ75" i="5"/>
  <c r="BP75" i="5"/>
  <c r="BO75" i="5"/>
  <c r="BN75" i="5"/>
  <c r="BM75" i="5"/>
  <c r="BL75" i="5"/>
  <c r="BK75" i="5"/>
  <c r="BJ75" i="5"/>
  <c r="BI75" i="5"/>
  <c r="BH75" i="5"/>
  <c r="BG75" i="5"/>
  <c r="BF75" i="5"/>
  <c r="BE75" i="5"/>
  <c r="BD75" i="5"/>
  <c r="BC75" i="5"/>
  <c r="BB75" i="5"/>
  <c r="BA75" i="5"/>
  <c r="AZ75" i="5"/>
  <c r="AY75" i="5"/>
  <c r="AX75" i="5"/>
  <c r="AW75" i="5"/>
  <c r="AV75" i="5"/>
  <c r="AU75" i="5"/>
  <c r="AT75" i="5"/>
  <c r="AS75" i="5"/>
  <c r="AR75" i="5"/>
  <c r="AQ75" i="5"/>
  <c r="AP75" i="5"/>
  <c r="AO75" i="5"/>
  <c r="AN75" i="5"/>
  <c r="AM75" i="5"/>
  <c r="AL75" i="5"/>
  <c r="AK75" i="5"/>
  <c r="AJ75" i="5"/>
  <c r="AI75" i="5"/>
  <c r="AH75" i="5"/>
  <c r="AG75" i="5"/>
  <c r="AF75" i="5"/>
  <c r="AE75" i="5"/>
  <c r="AD75" i="5"/>
  <c r="AC75" i="5"/>
  <c r="AB75" i="5"/>
  <c r="AA75" i="5"/>
  <c r="Z75" i="5"/>
  <c r="Y75" i="5"/>
  <c r="X75" i="5"/>
  <c r="W75" i="5"/>
  <c r="V75" i="5"/>
  <c r="U75" i="5"/>
  <c r="T75" i="5"/>
  <c r="S75" i="5"/>
  <c r="R75" i="5"/>
  <c r="Q75" i="5"/>
  <c r="P75" i="5"/>
  <c r="O75" i="5"/>
  <c r="N75" i="5"/>
  <c r="M75" i="5"/>
  <c r="L75" i="5"/>
  <c r="K75" i="5"/>
  <c r="J75" i="5"/>
  <c r="DV74" i="5"/>
  <c r="DU74" i="5"/>
  <c r="DT74" i="5"/>
  <c r="DS74" i="5"/>
  <c r="DR74" i="5"/>
  <c r="DQ74" i="5"/>
  <c r="DP74" i="5"/>
  <c r="DK74" i="5"/>
  <c r="DJ74" i="5"/>
  <c r="DF74" i="5"/>
  <c r="DE74" i="5"/>
  <c r="DD74" i="5"/>
  <c r="DC74" i="5"/>
  <c r="CV74" i="5"/>
  <c r="CU74" i="5"/>
  <c r="CT74" i="5"/>
  <c r="CS74" i="5"/>
  <c r="CR74" i="5"/>
  <c r="CQ74" i="5"/>
  <c r="CP74" i="5"/>
  <c r="CO74" i="5"/>
  <c r="CN74" i="5"/>
  <c r="CM74" i="5"/>
  <c r="CL74" i="5"/>
  <c r="CK74" i="5"/>
  <c r="CJ74" i="5"/>
  <c r="CI74" i="5"/>
  <c r="CH74" i="5"/>
  <c r="CG74" i="5"/>
  <c r="CF74" i="5"/>
  <c r="CE74" i="5"/>
  <c r="CD74" i="5"/>
  <c r="CC74" i="5"/>
  <c r="CB74" i="5"/>
  <c r="CA74" i="5"/>
  <c r="BZ74" i="5"/>
  <c r="BY74" i="5"/>
  <c r="BX74" i="5"/>
  <c r="BW74" i="5"/>
  <c r="BV74" i="5"/>
  <c r="BU74" i="5"/>
  <c r="BT74" i="5"/>
  <c r="BS74" i="5"/>
  <c r="BR74" i="5"/>
  <c r="BQ74" i="5"/>
  <c r="BP74" i="5"/>
  <c r="BO74" i="5"/>
  <c r="BN74" i="5"/>
  <c r="BM74" i="5"/>
  <c r="BL74" i="5"/>
  <c r="BK74" i="5"/>
  <c r="BJ74" i="5"/>
  <c r="BI74" i="5"/>
  <c r="BH74" i="5"/>
  <c r="BG74" i="5"/>
  <c r="BF74" i="5"/>
  <c r="BE74" i="5"/>
  <c r="BD74" i="5"/>
  <c r="BC74" i="5"/>
  <c r="BB74" i="5"/>
  <c r="BA74" i="5"/>
  <c r="AZ74" i="5"/>
  <c r="AY74" i="5"/>
  <c r="AX74" i="5"/>
  <c r="AW74" i="5"/>
  <c r="AV74" i="5"/>
  <c r="AU74" i="5"/>
  <c r="AT74" i="5"/>
  <c r="AS74" i="5"/>
  <c r="AR74" i="5"/>
  <c r="AQ74" i="5"/>
  <c r="AP74" i="5"/>
  <c r="AO74" i="5"/>
  <c r="AN74" i="5"/>
  <c r="AM74" i="5"/>
  <c r="AL74" i="5"/>
  <c r="AK74" i="5"/>
  <c r="AJ74" i="5"/>
  <c r="AI74" i="5"/>
  <c r="AH74" i="5"/>
  <c r="AG74" i="5"/>
  <c r="AF74" i="5"/>
  <c r="AE74" i="5"/>
  <c r="AD74" i="5"/>
  <c r="AC74" i="5"/>
  <c r="AB74" i="5"/>
  <c r="AA74" i="5"/>
  <c r="Z74" i="5"/>
  <c r="Y74" i="5"/>
  <c r="X74" i="5"/>
  <c r="W74" i="5"/>
  <c r="V74" i="5"/>
  <c r="U74" i="5"/>
  <c r="T74" i="5"/>
  <c r="S74" i="5"/>
  <c r="R74" i="5"/>
  <c r="Q74" i="5"/>
  <c r="P74" i="5"/>
  <c r="O74" i="5"/>
  <c r="N74" i="5"/>
  <c r="M74" i="5"/>
  <c r="L74" i="5"/>
  <c r="K74" i="5"/>
  <c r="J74" i="5"/>
  <c r="DV73" i="5"/>
  <c r="DU73" i="5"/>
  <c r="DT73" i="5"/>
  <c r="DS73" i="5"/>
  <c r="DR73" i="5"/>
  <c r="DQ73" i="5"/>
  <c r="DP73" i="5"/>
  <c r="DK73" i="5"/>
  <c r="DJ73" i="5"/>
  <c r="DF73" i="5"/>
  <c r="DE73" i="5"/>
  <c r="DD73" i="5"/>
  <c r="DC73" i="5"/>
  <c r="CV73" i="5"/>
  <c r="CU73" i="5"/>
  <c r="CT73" i="5"/>
  <c r="CS73" i="5"/>
  <c r="CR73" i="5"/>
  <c r="CQ73" i="5"/>
  <c r="CP73" i="5"/>
  <c r="CO73" i="5"/>
  <c r="CN73" i="5"/>
  <c r="CM73" i="5"/>
  <c r="CL73" i="5"/>
  <c r="CK73" i="5"/>
  <c r="CJ73" i="5"/>
  <c r="CI73" i="5"/>
  <c r="CH73" i="5"/>
  <c r="CG73" i="5"/>
  <c r="CF73" i="5"/>
  <c r="CE73" i="5"/>
  <c r="CD73" i="5"/>
  <c r="CC73" i="5"/>
  <c r="CB73" i="5"/>
  <c r="CA73" i="5"/>
  <c r="BZ73" i="5"/>
  <c r="BY73" i="5"/>
  <c r="BX73" i="5"/>
  <c r="BW73" i="5"/>
  <c r="BV73" i="5"/>
  <c r="BU73" i="5"/>
  <c r="BT73" i="5"/>
  <c r="BS73" i="5"/>
  <c r="BR73" i="5"/>
  <c r="BQ73" i="5"/>
  <c r="BP73" i="5"/>
  <c r="BO73" i="5"/>
  <c r="BN73" i="5"/>
  <c r="BM73" i="5"/>
  <c r="BL73" i="5"/>
  <c r="BK73" i="5"/>
  <c r="BJ73" i="5"/>
  <c r="BI73" i="5"/>
  <c r="BH73" i="5"/>
  <c r="BG73" i="5"/>
  <c r="BF73" i="5"/>
  <c r="BE73" i="5"/>
  <c r="BD73" i="5"/>
  <c r="BC73" i="5"/>
  <c r="BB73" i="5"/>
  <c r="BA73" i="5"/>
  <c r="AZ73" i="5"/>
  <c r="AY73" i="5"/>
  <c r="AX73" i="5"/>
  <c r="AW73" i="5"/>
  <c r="AV73" i="5"/>
  <c r="AU73" i="5"/>
  <c r="AT73" i="5"/>
  <c r="AS73" i="5"/>
  <c r="AR73" i="5"/>
  <c r="AQ73" i="5"/>
  <c r="AP73" i="5"/>
  <c r="AO73" i="5"/>
  <c r="AN73" i="5"/>
  <c r="AM73" i="5"/>
  <c r="AL73" i="5"/>
  <c r="AK73" i="5"/>
  <c r="AJ73" i="5"/>
  <c r="AI73" i="5"/>
  <c r="AH73" i="5"/>
  <c r="AG73" i="5"/>
  <c r="AF73" i="5"/>
  <c r="AE73" i="5"/>
  <c r="AD73" i="5"/>
  <c r="AC73" i="5"/>
  <c r="AB73" i="5"/>
  <c r="AA73" i="5"/>
  <c r="Z73" i="5"/>
  <c r="Y73" i="5"/>
  <c r="X73" i="5"/>
  <c r="W73" i="5"/>
  <c r="V73" i="5"/>
  <c r="U73" i="5"/>
  <c r="T73" i="5"/>
  <c r="S73" i="5"/>
  <c r="R73" i="5"/>
  <c r="Q73" i="5"/>
  <c r="P73" i="5"/>
  <c r="O73" i="5"/>
  <c r="N73" i="5"/>
  <c r="M73" i="5"/>
  <c r="L73" i="5"/>
  <c r="K73" i="5"/>
  <c r="J73" i="5"/>
  <c r="DV72" i="5"/>
  <c r="DU72" i="5"/>
  <c r="DT72" i="5"/>
  <c r="DS72" i="5"/>
  <c r="DR72" i="5"/>
  <c r="DQ72" i="5"/>
  <c r="DP72" i="5"/>
  <c r="DK72" i="5"/>
  <c r="DJ72" i="5"/>
  <c r="DF72" i="5"/>
  <c r="DE72" i="5"/>
  <c r="DD72" i="5"/>
  <c r="DC72" i="5"/>
  <c r="CV72" i="5"/>
  <c r="CU72" i="5"/>
  <c r="CT72" i="5"/>
  <c r="CS72" i="5"/>
  <c r="CR72" i="5"/>
  <c r="CQ72" i="5"/>
  <c r="CP72" i="5"/>
  <c r="CO72" i="5"/>
  <c r="CN72" i="5"/>
  <c r="CM72" i="5"/>
  <c r="CL72" i="5"/>
  <c r="CK72" i="5"/>
  <c r="CJ72" i="5"/>
  <c r="CI72" i="5"/>
  <c r="CH72" i="5"/>
  <c r="CG72" i="5"/>
  <c r="CF72" i="5"/>
  <c r="CE72" i="5"/>
  <c r="CD72" i="5"/>
  <c r="CC72" i="5"/>
  <c r="CB72" i="5"/>
  <c r="CA72" i="5"/>
  <c r="BZ72" i="5"/>
  <c r="BY72" i="5"/>
  <c r="BX72" i="5"/>
  <c r="BW72" i="5"/>
  <c r="BV72" i="5"/>
  <c r="BU72" i="5"/>
  <c r="BT72" i="5"/>
  <c r="BS72" i="5"/>
  <c r="BR72" i="5"/>
  <c r="BQ72" i="5"/>
  <c r="BP72" i="5"/>
  <c r="BO72" i="5"/>
  <c r="BN72" i="5"/>
  <c r="BM72" i="5"/>
  <c r="BL72" i="5"/>
  <c r="BK72" i="5"/>
  <c r="BJ72" i="5"/>
  <c r="BI72" i="5"/>
  <c r="BH72" i="5"/>
  <c r="BG72" i="5"/>
  <c r="BF72" i="5"/>
  <c r="BE72" i="5"/>
  <c r="BD72" i="5"/>
  <c r="BC72" i="5"/>
  <c r="BB72" i="5"/>
  <c r="BA72" i="5"/>
  <c r="AZ72" i="5"/>
  <c r="AY72" i="5"/>
  <c r="AX72" i="5"/>
  <c r="AW72" i="5"/>
  <c r="AV72" i="5"/>
  <c r="AU72" i="5"/>
  <c r="AT72" i="5"/>
  <c r="AS72" i="5"/>
  <c r="AR72" i="5"/>
  <c r="AQ72" i="5"/>
  <c r="AP72" i="5"/>
  <c r="AO72" i="5"/>
  <c r="AN72" i="5"/>
  <c r="AM72" i="5"/>
  <c r="AL72" i="5"/>
  <c r="AK72" i="5"/>
  <c r="AJ72" i="5"/>
  <c r="AI72" i="5"/>
  <c r="AH72" i="5"/>
  <c r="AG72" i="5"/>
  <c r="AF72" i="5"/>
  <c r="AE72" i="5"/>
  <c r="AD72" i="5"/>
  <c r="AC72" i="5"/>
  <c r="AB72" i="5"/>
  <c r="AA72" i="5"/>
  <c r="Z72" i="5"/>
  <c r="Y72" i="5"/>
  <c r="X72" i="5"/>
  <c r="W72" i="5"/>
  <c r="V72" i="5"/>
  <c r="U72" i="5"/>
  <c r="T72" i="5"/>
  <c r="S72" i="5"/>
  <c r="R72" i="5"/>
  <c r="Q72" i="5"/>
  <c r="P72" i="5"/>
  <c r="O72" i="5"/>
  <c r="N72" i="5"/>
  <c r="M72" i="5"/>
  <c r="L72" i="5"/>
  <c r="K72" i="5"/>
  <c r="J72" i="5"/>
  <c r="DV71" i="5"/>
  <c r="DU71" i="5"/>
  <c r="DT71" i="5"/>
  <c r="DS71" i="5"/>
  <c r="DR71" i="5"/>
  <c r="DQ71" i="5"/>
  <c r="DP71" i="5"/>
  <c r="DK71" i="5"/>
  <c r="DJ71" i="5"/>
  <c r="DF71" i="5"/>
  <c r="DE71" i="5"/>
  <c r="DD71" i="5"/>
  <c r="DC71" i="5"/>
  <c r="CV71" i="5"/>
  <c r="CU71" i="5"/>
  <c r="CT71" i="5"/>
  <c r="CS71" i="5"/>
  <c r="CR71" i="5"/>
  <c r="CQ71" i="5"/>
  <c r="CP71" i="5"/>
  <c r="CO71" i="5"/>
  <c r="CN71" i="5"/>
  <c r="CM71" i="5"/>
  <c r="CL71" i="5"/>
  <c r="CK71" i="5"/>
  <c r="CJ71" i="5"/>
  <c r="CI71" i="5"/>
  <c r="CH71" i="5"/>
  <c r="CG71" i="5"/>
  <c r="CF71" i="5"/>
  <c r="CE71" i="5"/>
  <c r="CD71" i="5"/>
  <c r="CC71" i="5"/>
  <c r="CB71" i="5"/>
  <c r="CA71" i="5"/>
  <c r="BZ71" i="5"/>
  <c r="BY71" i="5"/>
  <c r="BX71" i="5"/>
  <c r="BW71" i="5"/>
  <c r="BV71" i="5"/>
  <c r="BU71" i="5"/>
  <c r="BT71" i="5"/>
  <c r="BS71" i="5"/>
  <c r="BR71" i="5"/>
  <c r="BQ71" i="5"/>
  <c r="BP71" i="5"/>
  <c r="BO71" i="5"/>
  <c r="BN71" i="5"/>
  <c r="BM71" i="5"/>
  <c r="BL71" i="5"/>
  <c r="BK71" i="5"/>
  <c r="BJ71" i="5"/>
  <c r="BI71" i="5"/>
  <c r="BH71" i="5"/>
  <c r="BG71" i="5"/>
  <c r="BF71" i="5"/>
  <c r="BE71" i="5"/>
  <c r="BD71" i="5"/>
  <c r="BC71" i="5"/>
  <c r="BB71" i="5"/>
  <c r="BA71" i="5"/>
  <c r="AZ71" i="5"/>
  <c r="AY71" i="5"/>
  <c r="AX71" i="5"/>
  <c r="AW71" i="5"/>
  <c r="AV71" i="5"/>
  <c r="AU71" i="5"/>
  <c r="AT71" i="5"/>
  <c r="AS71" i="5"/>
  <c r="AR71" i="5"/>
  <c r="AQ71" i="5"/>
  <c r="AP71" i="5"/>
  <c r="AO71" i="5"/>
  <c r="AN71" i="5"/>
  <c r="AM71" i="5"/>
  <c r="AL71" i="5"/>
  <c r="AK71" i="5"/>
  <c r="AJ71" i="5"/>
  <c r="AI71" i="5"/>
  <c r="AH71" i="5"/>
  <c r="AG71" i="5"/>
  <c r="AF71" i="5"/>
  <c r="AE71" i="5"/>
  <c r="AD71" i="5"/>
  <c r="AC71" i="5"/>
  <c r="AB71" i="5"/>
  <c r="AA71" i="5"/>
  <c r="Z71" i="5"/>
  <c r="Y71" i="5"/>
  <c r="X71" i="5"/>
  <c r="W71" i="5"/>
  <c r="V71" i="5"/>
  <c r="U71" i="5"/>
  <c r="T71" i="5"/>
  <c r="S71" i="5"/>
  <c r="R71" i="5"/>
  <c r="Q71" i="5"/>
  <c r="P71" i="5"/>
  <c r="O71" i="5"/>
  <c r="N71" i="5"/>
  <c r="M71" i="5"/>
  <c r="L71" i="5"/>
  <c r="K71" i="5"/>
  <c r="J71" i="5"/>
  <c r="DV70" i="5"/>
  <c r="DU70" i="5"/>
  <c r="DT70" i="5"/>
  <c r="DS70" i="5"/>
  <c r="DR70" i="5"/>
  <c r="DQ70" i="5"/>
  <c r="DP70" i="5"/>
  <c r="DK70" i="5"/>
  <c r="DJ70" i="5"/>
  <c r="DF70" i="5"/>
  <c r="DE70" i="5"/>
  <c r="DD70" i="5"/>
  <c r="DC70" i="5"/>
  <c r="CV70" i="5"/>
  <c r="CU70" i="5"/>
  <c r="CT70" i="5"/>
  <c r="CS70" i="5"/>
  <c r="CR70" i="5"/>
  <c r="CQ70" i="5"/>
  <c r="CP70" i="5"/>
  <c r="CO70" i="5"/>
  <c r="CN70" i="5"/>
  <c r="CM70" i="5"/>
  <c r="CL70" i="5"/>
  <c r="CK70" i="5"/>
  <c r="CJ70" i="5"/>
  <c r="CI70" i="5"/>
  <c r="CH70" i="5"/>
  <c r="CG70" i="5"/>
  <c r="CF70" i="5"/>
  <c r="CE70" i="5"/>
  <c r="CD70" i="5"/>
  <c r="CC70" i="5"/>
  <c r="CB70" i="5"/>
  <c r="CA70" i="5"/>
  <c r="BZ70" i="5"/>
  <c r="BY70" i="5"/>
  <c r="BX70" i="5"/>
  <c r="BW70" i="5"/>
  <c r="BV70" i="5"/>
  <c r="BU70" i="5"/>
  <c r="BT70" i="5"/>
  <c r="BS70" i="5"/>
  <c r="BR70" i="5"/>
  <c r="BQ70" i="5"/>
  <c r="BP70" i="5"/>
  <c r="BO70" i="5"/>
  <c r="BN70" i="5"/>
  <c r="BM70" i="5"/>
  <c r="BL70" i="5"/>
  <c r="BK70" i="5"/>
  <c r="BJ70" i="5"/>
  <c r="BI70" i="5"/>
  <c r="BH70" i="5"/>
  <c r="BG70" i="5"/>
  <c r="BF70" i="5"/>
  <c r="BE70" i="5"/>
  <c r="BD70" i="5"/>
  <c r="BC70" i="5"/>
  <c r="BB70" i="5"/>
  <c r="BA70" i="5"/>
  <c r="AZ70" i="5"/>
  <c r="AY70" i="5"/>
  <c r="AX70" i="5"/>
  <c r="AW70" i="5"/>
  <c r="AV70" i="5"/>
  <c r="AU70" i="5"/>
  <c r="AT70" i="5"/>
  <c r="AS70" i="5"/>
  <c r="AR70" i="5"/>
  <c r="AQ70" i="5"/>
  <c r="AP70" i="5"/>
  <c r="AO70" i="5"/>
  <c r="AN70" i="5"/>
  <c r="AM70" i="5"/>
  <c r="AL70" i="5"/>
  <c r="AK70" i="5"/>
  <c r="AJ70" i="5"/>
  <c r="AI70" i="5"/>
  <c r="AH70" i="5"/>
  <c r="AG70" i="5"/>
  <c r="AF70" i="5"/>
  <c r="AE70" i="5"/>
  <c r="AD70" i="5"/>
  <c r="AC70" i="5"/>
  <c r="AB70" i="5"/>
  <c r="AA70" i="5"/>
  <c r="Z70" i="5"/>
  <c r="Y70" i="5"/>
  <c r="X70" i="5"/>
  <c r="W70" i="5"/>
  <c r="V70" i="5"/>
  <c r="U70" i="5"/>
  <c r="T70" i="5"/>
  <c r="S70" i="5"/>
  <c r="R70" i="5"/>
  <c r="Q70" i="5"/>
  <c r="P70" i="5"/>
  <c r="O70" i="5"/>
  <c r="N70" i="5"/>
  <c r="M70" i="5"/>
  <c r="L70" i="5"/>
  <c r="K70" i="5"/>
  <c r="J70" i="5"/>
  <c r="DV69" i="5"/>
  <c r="DU69" i="5"/>
  <c r="DT69" i="5"/>
  <c r="DS69" i="5"/>
  <c r="DR69" i="5"/>
  <c r="DQ69" i="5"/>
  <c r="DP69" i="5"/>
  <c r="DK69" i="5"/>
  <c r="DJ69" i="5"/>
  <c r="DF69" i="5"/>
  <c r="DE69" i="5"/>
  <c r="DD69" i="5"/>
  <c r="DC69" i="5"/>
  <c r="CV69" i="5"/>
  <c r="CU69" i="5"/>
  <c r="CT69" i="5"/>
  <c r="CS69" i="5"/>
  <c r="CR69" i="5"/>
  <c r="CQ69" i="5"/>
  <c r="CP69" i="5"/>
  <c r="CO69" i="5"/>
  <c r="CN69" i="5"/>
  <c r="CM69" i="5"/>
  <c r="CL69" i="5"/>
  <c r="CK69" i="5"/>
  <c r="CJ69" i="5"/>
  <c r="CI69" i="5"/>
  <c r="CH69" i="5"/>
  <c r="CG69" i="5"/>
  <c r="CF69" i="5"/>
  <c r="CE69" i="5"/>
  <c r="CD69" i="5"/>
  <c r="CC69" i="5"/>
  <c r="CB69" i="5"/>
  <c r="CA69" i="5"/>
  <c r="BZ69" i="5"/>
  <c r="BY69" i="5"/>
  <c r="BX69" i="5"/>
  <c r="BW69" i="5"/>
  <c r="BV69" i="5"/>
  <c r="BU69" i="5"/>
  <c r="BT69" i="5"/>
  <c r="BS69" i="5"/>
  <c r="BR69" i="5"/>
  <c r="BQ69" i="5"/>
  <c r="BP69" i="5"/>
  <c r="BO69" i="5"/>
  <c r="BN69" i="5"/>
  <c r="BM69" i="5"/>
  <c r="BL69" i="5"/>
  <c r="BK69" i="5"/>
  <c r="BJ69" i="5"/>
  <c r="BI69" i="5"/>
  <c r="BH69" i="5"/>
  <c r="BG69" i="5"/>
  <c r="BF69" i="5"/>
  <c r="BE69" i="5"/>
  <c r="BD69" i="5"/>
  <c r="BC69" i="5"/>
  <c r="BB69" i="5"/>
  <c r="BA69" i="5"/>
  <c r="AZ69" i="5"/>
  <c r="AY69" i="5"/>
  <c r="AX69" i="5"/>
  <c r="AW69" i="5"/>
  <c r="AV69" i="5"/>
  <c r="AU69" i="5"/>
  <c r="AT69" i="5"/>
  <c r="AS69" i="5"/>
  <c r="AR69" i="5"/>
  <c r="AQ69" i="5"/>
  <c r="AP69" i="5"/>
  <c r="AO69" i="5"/>
  <c r="AN69" i="5"/>
  <c r="AM69" i="5"/>
  <c r="AL69" i="5"/>
  <c r="AK69" i="5"/>
  <c r="AJ69" i="5"/>
  <c r="AI69" i="5"/>
  <c r="AH69" i="5"/>
  <c r="AG69" i="5"/>
  <c r="AF69" i="5"/>
  <c r="AE69" i="5"/>
  <c r="AD69" i="5"/>
  <c r="AC69" i="5"/>
  <c r="AB69" i="5"/>
  <c r="AA69" i="5"/>
  <c r="Z69" i="5"/>
  <c r="Y69" i="5"/>
  <c r="X69" i="5"/>
  <c r="W69" i="5"/>
  <c r="V69" i="5"/>
  <c r="U69" i="5"/>
  <c r="T69" i="5"/>
  <c r="S69" i="5"/>
  <c r="R69" i="5"/>
  <c r="Q69" i="5"/>
  <c r="P69" i="5"/>
  <c r="O69" i="5"/>
  <c r="N69" i="5"/>
  <c r="M69" i="5"/>
  <c r="L69" i="5"/>
  <c r="K69" i="5"/>
  <c r="J69" i="5"/>
  <c r="DV68" i="5"/>
  <c r="DU68" i="5"/>
  <c r="DT68" i="5"/>
  <c r="DS68" i="5"/>
  <c r="DR68" i="5"/>
  <c r="DQ68" i="5"/>
  <c r="DP68" i="5"/>
  <c r="DK68" i="5"/>
  <c r="DJ68" i="5"/>
  <c r="DF68" i="5"/>
  <c r="DE68" i="5"/>
  <c r="DD68" i="5"/>
  <c r="DC68" i="5"/>
  <c r="CV68" i="5"/>
  <c r="CU68" i="5"/>
  <c r="CT68" i="5"/>
  <c r="CS68" i="5"/>
  <c r="CR68" i="5"/>
  <c r="CQ68" i="5"/>
  <c r="CP68" i="5"/>
  <c r="CO68" i="5"/>
  <c r="CN68" i="5"/>
  <c r="CM68" i="5"/>
  <c r="CL68" i="5"/>
  <c r="CK68" i="5"/>
  <c r="CJ68" i="5"/>
  <c r="CI68" i="5"/>
  <c r="CH68" i="5"/>
  <c r="CG68" i="5"/>
  <c r="CF68" i="5"/>
  <c r="CE68" i="5"/>
  <c r="CD68" i="5"/>
  <c r="CC68" i="5"/>
  <c r="CB68" i="5"/>
  <c r="CA68" i="5"/>
  <c r="BZ68" i="5"/>
  <c r="BY68" i="5"/>
  <c r="BX68" i="5"/>
  <c r="BW68" i="5"/>
  <c r="BV68" i="5"/>
  <c r="BU68" i="5"/>
  <c r="BT68" i="5"/>
  <c r="BS68" i="5"/>
  <c r="BR68" i="5"/>
  <c r="BQ68" i="5"/>
  <c r="BP68" i="5"/>
  <c r="BO68" i="5"/>
  <c r="BN68" i="5"/>
  <c r="BM68" i="5"/>
  <c r="BL68" i="5"/>
  <c r="BK68" i="5"/>
  <c r="BJ68" i="5"/>
  <c r="BI68" i="5"/>
  <c r="BH68" i="5"/>
  <c r="BG68" i="5"/>
  <c r="BF68" i="5"/>
  <c r="BE68" i="5"/>
  <c r="BD68" i="5"/>
  <c r="BC68" i="5"/>
  <c r="BB68" i="5"/>
  <c r="BA68" i="5"/>
  <c r="AZ68" i="5"/>
  <c r="AY68" i="5"/>
  <c r="AX68" i="5"/>
  <c r="AW68" i="5"/>
  <c r="AV68" i="5"/>
  <c r="AU68" i="5"/>
  <c r="AT68" i="5"/>
  <c r="AS68" i="5"/>
  <c r="AR68" i="5"/>
  <c r="AQ68" i="5"/>
  <c r="AP68" i="5"/>
  <c r="AO68" i="5"/>
  <c r="AN68" i="5"/>
  <c r="AM68" i="5"/>
  <c r="AL68" i="5"/>
  <c r="AK68" i="5"/>
  <c r="AJ68" i="5"/>
  <c r="AI68" i="5"/>
  <c r="AH68" i="5"/>
  <c r="AG68" i="5"/>
  <c r="AF68" i="5"/>
  <c r="AE68" i="5"/>
  <c r="AD68" i="5"/>
  <c r="AC68" i="5"/>
  <c r="AB68" i="5"/>
  <c r="AA68" i="5"/>
  <c r="Z68" i="5"/>
  <c r="Y68" i="5"/>
  <c r="X68" i="5"/>
  <c r="W68" i="5"/>
  <c r="V68" i="5"/>
  <c r="U68" i="5"/>
  <c r="T68" i="5"/>
  <c r="S68" i="5"/>
  <c r="R68" i="5"/>
  <c r="Q68" i="5"/>
  <c r="P68" i="5"/>
  <c r="O68" i="5"/>
  <c r="N68" i="5"/>
  <c r="M68" i="5"/>
  <c r="L68" i="5"/>
  <c r="K68" i="5"/>
  <c r="J68" i="5"/>
  <c r="DV67" i="5"/>
  <c r="DU67" i="5"/>
  <c r="DT67" i="5"/>
  <c r="DS67" i="5"/>
  <c r="DR67" i="5"/>
  <c r="DQ67" i="5"/>
  <c r="DP67" i="5"/>
  <c r="DK67" i="5"/>
  <c r="DJ67" i="5"/>
  <c r="DF67" i="5"/>
  <c r="DE67" i="5"/>
  <c r="DD67" i="5"/>
  <c r="DC67" i="5"/>
  <c r="CV67" i="5"/>
  <c r="CU67" i="5"/>
  <c r="CT67" i="5"/>
  <c r="CS67" i="5"/>
  <c r="CR67" i="5"/>
  <c r="CQ67" i="5"/>
  <c r="CP67" i="5"/>
  <c r="CO67" i="5"/>
  <c r="CN67" i="5"/>
  <c r="CM67" i="5"/>
  <c r="CL67" i="5"/>
  <c r="CK67" i="5"/>
  <c r="CJ67" i="5"/>
  <c r="CI67" i="5"/>
  <c r="CH67" i="5"/>
  <c r="CG67" i="5"/>
  <c r="CF67" i="5"/>
  <c r="CE67" i="5"/>
  <c r="CD67" i="5"/>
  <c r="CC67" i="5"/>
  <c r="CB67" i="5"/>
  <c r="CA67" i="5"/>
  <c r="BZ67" i="5"/>
  <c r="BY67" i="5"/>
  <c r="BX67" i="5"/>
  <c r="BW67" i="5"/>
  <c r="BV67" i="5"/>
  <c r="BU67" i="5"/>
  <c r="BT67" i="5"/>
  <c r="BS67" i="5"/>
  <c r="BR67" i="5"/>
  <c r="BQ67" i="5"/>
  <c r="BP67" i="5"/>
  <c r="BO67" i="5"/>
  <c r="BN67" i="5"/>
  <c r="BM67" i="5"/>
  <c r="BL67" i="5"/>
  <c r="BK67" i="5"/>
  <c r="BJ67" i="5"/>
  <c r="BI67" i="5"/>
  <c r="BH67" i="5"/>
  <c r="BG67" i="5"/>
  <c r="BF67" i="5"/>
  <c r="BE67" i="5"/>
  <c r="BD67" i="5"/>
  <c r="BC67" i="5"/>
  <c r="BB67" i="5"/>
  <c r="BA67" i="5"/>
  <c r="AZ67" i="5"/>
  <c r="AY67" i="5"/>
  <c r="AX67" i="5"/>
  <c r="AW67" i="5"/>
  <c r="AV67" i="5"/>
  <c r="AU67" i="5"/>
  <c r="AT67" i="5"/>
  <c r="AS67" i="5"/>
  <c r="AR67" i="5"/>
  <c r="AQ67" i="5"/>
  <c r="AP67" i="5"/>
  <c r="AO67" i="5"/>
  <c r="AN67" i="5"/>
  <c r="AM67" i="5"/>
  <c r="AL67" i="5"/>
  <c r="AK67" i="5"/>
  <c r="AJ67" i="5"/>
  <c r="AI67" i="5"/>
  <c r="AH67" i="5"/>
  <c r="AG67" i="5"/>
  <c r="AF67" i="5"/>
  <c r="AE67" i="5"/>
  <c r="AD67" i="5"/>
  <c r="AC67" i="5"/>
  <c r="AB67" i="5"/>
  <c r="AA67" i="5"/>
  <c r="Z67" i="5"/>
  <c r="Y67" i="5"/>
  <c r="X67" i="5"/>
  <c r="W67" i="5"/>
  <c r="V67" i="5"/>
  <c r="U67" i="5"/>
  <c r="T67" i="5"/>
  <c r="S67" i="5"/>
  <c r="R67" i="5"/>
  <c r="Q67" i="5"/>
  <c r="P67" i="5"/>
  <c r="O67" i="5"/>
  <c r="N67" i="5"/>
  <c r="M67" i="5"/>
  <c r="L67" i="5"/>
  <c r="K67" i="5"/>
  <c r="J67" i="5"/>
  <c r="DV66" i="5"/>
  <c r="DU66" i="5"/>
  <c r="DT66" i="5"/>
  <c r="DS66" i="5"/>
  <c r="DR66" i="5"/>
  <c r="DQ66" i="5"/>
  <c r="DP66" i="5"/>
  <c r="DK66" i="5"/>
  <c r="DJ66" i="5"/>
  <c r="DF66" i="5"/>
  <c r="DE66" i="5"/>
  <c r="DD66" i="5"/>
  <c r="DC66" i="5"/>
  <c r="CV66" i="5"/>
  <c r="CU66" i="5"/>
  <c r="CT66" i="5"/>
  <c r="CS66" i="5"/>
  <c r="CR66" i="5"/>
  <c r="CQ66" i="5"/>
  <c r="CP66" i="5"/>
  <c r="CO66" i="5"/>
  <c r="CN66" i="5"/>
  <c r="CM66" i="5"/>
  <c r="CL66" i="5"/>
  <c r="CK66" i="5"/>
  <c r="CJ66" i="5"/>
  <c r="CI66" i="5"/>
  <c r="CH66" i="5"/>
  <c r="CG66" i="5"/>
  <c r="CF66" i="5"/>
  <c r="CE66" i="5"/>
  <c r="CD66" i="5"/>
  <c r="CC66" i="5"/>
  <c r="CB66" i="5"/>
  <c r="CA66" i="5"/>
  <c r="BZ66" i="5"/>
  <c r="BY66" i="5"/>
  <c r="BX66" i="5"/>
  <c r="BW66" i="5"/>
  <c r="BV66" i="5"/>
  <c r="BU66" i="5"/>
  <c r="BT66" i="5"/>
  <c r="BS66" i="5"/>
  <c r="BR66" i="5"/>
  <c r="BQ66" i="5"/>
  <c r="BP66" i="5"/>
  <c r="BO66" i="5"/>
  <c r="BN66" i="5"/>
  <c r="BM66" i="5"/>
  <c r="BL66" i="5"/>
  <c r="BK66" i="5"/>
  <c r="BJ66" i="5"/>
  <c r="BI66" i="5"/>
  <c r="BH66" i="5"/>
  <c r="BG66" i="5"/>
  <c r="BF66" i="5"/>
  <c r="BE66" i="5"/>
  <c r="BD66" i="5"/>
  <c r="BC66" i="5"/>
  <c r="BB66" i="5"/>
  <c r="BA66" i="5"/>
  <c r="AZ66" i="5"/>
  <c r="AY66" i="5"/>
  <c r="AX66" i="5"/>
  <c r="AW66" i="5"/>
  <c r="AV66" i="5"/>
  <c r="AU66" i="5"/>
  <c r="AT66" i="5"/>
  <c r="AS66" i="5"/>
  <c r="AR66" i="5"/>
  <c r="AQ66" i="5"/>
  <c r="AP66" i="5"/>
  <c r="AO66" i="5"/>
  <c r="AN66" i="5"/>
  <c r="AM66" i="5"/>
  <c r="AL66" i="5"/>
  <c r="AK66" i="5"/>
  <c r="AJ66" i="5"/>
  <c r="AI66" i="5"/>
  <c r="AH66" i="5"/>
  <c r="AG66" i="5"/>
  <c r="AF66" i="5"/>
  <c r="AE66" i="5"/>
  <c r="AD66" i="5"/>
  <c r="AC66" i="5"/>
  <c r="AB66" i="5"/>
  <c r="AA66" i="5"/>
  <c r="Z66" i="5"/>
  <c r="Y66" i="5"/>
  <c r="X66" i="5"/>
  <c r="W66" i="5"/>
  <c r="V66" i="5"/>
  <c r="U66" i="5"/>
  <c r="T66" i="5"/>
  <c r="S66" i="5"/>
  <c r="R66" i="5"/>
  <c r="Q66" i="5"/>
  <c r="P66" i="5"/>
  <c r="O66" i="5"/>
  <c r="N66" i="5"/>
  <c r="M66" i="5"/>
  <c r="L66" i="5"/>
  <c r="K66" i="5"/>
  <c r="J66" i="5"/>
  <c r="DV65" i="5"/>
  <c r="DU65" i="5"/>
  <c r="DT65" i="5"/>
  <c r="DS65" i="5"/>
  <c r="DR65" i="5"/>
  <c r="DQ65" i="5"/>
  <c r="DP65" i="5"/>
  <c r="DK65" i="5"/>
  <c r="DJ65" i="5"/>
  <c r="DF65" i="5"/>
  <c r="DE65" i="5"/>
  <c r="DD65" i="5"/>
  <c r="DC65" i="5"/>
  <c r="CV65" i="5"/>
  <c r="CU65" i="5"/>
  <c r="CT65" i="5"/>
  <c r="CS65" i="5"/>
  <c r="CR65" i="5"/>
  <c r="CQ65" i="5"/>
  <c r="CP65" i="5"/>
  <c r="CO65" i="5"/>
  <c r="CN65" i="5"/>
  <c r="CM65" i="5"/>
  <c r="CL65" i="5"/>
  <c r="CK65" i="5"/>
  <c r="CJ65" i="5"/>
  <c r="CI65" i="5"/>
  <c r="CH65" i="5"/>
  <c r="CG65" i="5"/>
  <c r="CF65" i="5"/>
  <c r="CE65" i="5"/>
  <c r="CD65" i="5"/>
  <c r="CC65" i="5"/>
  <c r="CB65" i="5"/>
  <c r="CA65" i="5"/>
  <c r="BZ65" i="5"/>
  <c r="BY65" i="5"/>
  <c r="BX65" i="5"/>
  <c r="BW65" i="5"/>
  <c r="BV65" i="5"/>
  <c r="BU65" i="5"/>
  <c r="BT65" i="5"/>
  <c r="BS65" i="5"/>
  <c r="BR65" i="5"/>
  <c r="BQ65" i="5"/>
  <c r="BP65" i="5"/>
  <c r="BO65" i="5"/>
  <c r="BN65" i="5"/>
  <c r="BM65" i="5"/>
  <c r="BL65" i="5"/>
  <c r="BK65" i="5"/>
  <c r="BJ65" i="5"/>
  <c r="BI65" i="5"/>
  <c r="BH65" i="5"/>
  <c r="BG65" i="5"/>
  <c r="BF65" i="5"/>
  <c r="BE65" i="5"/>
  <c r="BD65" i="5"/>
  <c r="BC65" i="5"/>
  <c r="BB65" i="5"/>
  <c r="BA65" i="5"/>
  <c r="AZ65" i="5"/>
  <c r="AY65" i="5"/>
  <c r="AX65" i="5"/>
  <c r="AW65" i="5"/>
  <c r="AV65" i="5"/>
  <c r="AU65" i="5"/>
  <c r="AT65" i="5"/>
  <c r="AS65" i="5"/>
  <c r="AR65" i="5"/>
  <c r="AQ65" i="5"/>
  <c r="AP65" i="5"/>
  <c r="AO65" i="5"/>
  <c r="AN65" i="5"/>
  <c r="AM65" i="5"/>
  <c r="AL65" i="5"/>
  <c r="AK65" i="5"/>
  <c r="AJ65" i="5"/>
  <c r="AI65" i="5"/>
  <c r="AH65" i="5"/>
  <c r="AG65" i="5"/>
  <c r="AF65" i="5"/>
  <c r="AE65" i="5"/>
  <c r="AD65" i="5"/>
  <c r="AC65" i="5"/>
  <c r="AB65" i="5"/>
  <c r="AA65" i="5"/>
  <c r="Z65" i="5"/>
  <c r="Y65" i="5"/>
  <c r="X65" i="5"/>
  <c r="W65" i="5"/>
  <c r="V65" i="5"/>
  <c r="U65" i="5"/>
  <c r="T65" i="5"/>
  <c r="S65" i="5"/>
  <c r="R65" i="5"/>
  <c r="Q65" i="5"/>
  <c r="P65" i="5"/>
  <c r="O65" i="5"/>
  <c r="N65" i="5"/>
  <c r="M65" i="5"/>
  <c r="L65" i="5"/>
  <c r="K65" i="5"/>
  <c r="J65" i="5"/>
  <c r="DV64" i="5"/>
  <c r="DU64" i="5"/>
  <c r="DT64" i="5"/>
  <c r="DS64" i="5"/>
  <c r="DR64" i="5"/>
  <c r="DQ64" i="5"/>
  <c r="DP64" i="5"/>
  <c r="DK64" i="5"/>
  <c r="DJ64" i="5"/>
  <c r="DF64" i="5"/>
  <c r="DE64" i="5"/>
  <c r="DD64" i="5"/>
  <c r="DC64" i="5"/>
  <c r="CV64" i="5"/>
  <c r="CU64" i="5"/>
  <c r="CT64" i="5"/>
  <c r="CS64" i="5"/>
  <c r="CR64" i="5"/>
  <c r="CQ64" i="5"/>
  <c r="CP64" i="5"/>
  <c r="CO64" i="5"/>
  <c r="CN64" i="5"/>
  <c r="CM64" i="5"/>
  <c r="CL64" i="5"/>
  <c r="CK64" i="5"/>
  <c r="CJ64" i="5"/>
  <c r="CI64" i="5"/>
  <c r="CH64" i="5"/>
  <c r="CG64" i="5"/>
  <c r="CF64" i="5"/>
  <c r="CE64" i="5"/>
  <c r="CD64" i="5"/>
  <c r="CC64" i="5"/>
  <c r="CB64" i="5"/>
  <c r="CA64" i="5"/>
  <c r="BZ64" i="5"/>
  <c r="BY64" i="5"/>
  <c r="BX64" i="5"/>
  <c r="BW64" i="5"/>
  <c r="BV64" i="5"/>
  <c r="BU64" i="5"/>
  <c r="BT64" i="5"/>
  <c r="BS64" i="5"/>
  <c r="BR64" i="5"/>
  <c r="BQ64" i="5"/>
  <c r="BP64" i="5"/>
  <c r="BO64" i="5"/>
  <c r="BN64" i="5"/>
  <c r="BM64" i="5"/>
  <c r="BL64" i="5"/>
  <c r="BK64" i="5"/>
  <c r="BJ64" i="5"/>
  <c r="BI64" i="5"/>
  <c r="BH64" i="5"/>
  <c r="BG64" i="5"/>
  <c r="BF64" i="5"/>
  <c r="BE64" i="5"/>
  <c r="BD64" i="5"/>
  <c r="BC64" i="5"/>
  <c r="BB64" i="5"/>
  <c r="BA64" i="5"/>
  <c r="AZ64" i="5"/>
  <c r="AY64" i="5"/>
  <c r="AX64" i="5"/>
  <c r="AW64" i="5"/>
  <c r="AV64" i="5"/>
  <c r="AU64" i="5"/>
  <c r="AT64" i="5"/>
  <c r="AS64" i="5"/>
  <c r="AR64" i="5"/>
  <c r="AQ64" i="5"/>
  <c r="AP64" i="5"/>
  <c r="AO64" i="5"/>
  <c r="AN64" i="5"/>
  <c r="AM64" i="5"/>
  <c r="AL64" i="5"/>
  <c r="AK64" i="5"/>
  <c r="AJ64" i="5"/>
  <c r="AI64" i="5"/>
  <c r="AH64" i="5"/>
  <c r="AG64" i="5"/>
  <c r="AF64" i="5"/>
  <c r="AE64" i="5"/>
  <c r="AD64" i="5"/>
  <c r="AC64" i="5"/>
  <c r="AB64" i="5"/>
  <c r="AA64" i="5"/>
  <c r="Z64" i="5"/>
  <c r="Y64" i="5"/>
  <c r="X64" i="5"/>
  <c r="W64" i="5"/>
  <c r="V64" i="5"/>
  <c r="U64" i="5"/>
  <c r="T64" i="5"/>
  <c r="S64" i="5"/>
  <c r="R64" i="5"/>
  <c r="Q64" i="5"/>
  <c r="P64" i="5"/>
  <c r="O64" i="5"/>
  <c r="N64" i="5"/>
  <c r="M64" i="5"/>
  <c r="L64" i="5"/>
  <c r="K64" i="5"/>
  <c r="J64" i="5"/>
  <c r="DV63" i="5"/>
  <c r="DU63" i="5"/>
  <c r="DT63" i="5"/>
  <c r="DS63" i="5"/>
  <c r="DR63" i="5"/>
  <c r="DQ63" i="5"/>
  <c r="DP63" i="5"/>
  <c r="DK63" i="5"/>
  <c r="DJ63" i="5"/>
  <c r="DF63" i="5"/>
  <c r="DE63" i="5"/>
  <c r="DD63" i="5"/>
  <c r="DC63" i="5"/>
  <c r="CV63" i="5"/>
  <c r="CU63" i="5"/>
  <c r="CT63" i="5"/>
  <c r="CS63" i="5"/>
  <c r="CR63" i="5"/>
  <c r="CQ63" i="5"/>
  <c r="CP63" i="5"/>
  <c r="CO63" i="5"/>
  <c r="CN63" i="5"/>
  <c r="CM63" i="5"/>
  <c r="CL63" i="5"/>
  <c r="CK63" i="5"/>
  <c r="CJ63" i="5"/>
  <c r="CI63" i="5"/>
  <c r="CH63" i="5"/>
  <c r="CG63" i="5"/>
  <c r="CF63" i="5"/>
  <c r="CE63" i="5"/>
  <c r="CD63" i="5"/>
  <c r="CC63" i="5"/>
  <c r="CB63" i="5"/>
  <c r="CA63" i="5"/>
  <c r="BZ63" i="5"/>
  <c r="BY63" i="5"/>
  <c r="BX63" i="5"/>
  <c r="BW63" i="5"/>
  <c r="BV63" i="5"/>
  <c r="BU63" i="5"/>
  <c r="BT63" i="5"/>
  <c r="BS63" i="5"/>
  <c r="BR63" i="5"/>
  <c r="BQ63" i="5"/>
  <c r="BP63" i="5"/>
  <c r="BO63" i="5"/>
  <c r="BN63" i="5"/>
  <c r="BM63" i="5"/>
  <c r="BL63" i="5"/>
  <c r="BK63" i="5"/>
  <c r="BJ63" i="5"/>
  <c r="BI63" i="5"/>
  <c r="BH63" i="5"/>
  <c r="BG63" i="5"/>
  <c r="BF63" i="5"/>
  <c r="BE63" i="5"/>
  <c r="BD63" i="5"/>
  <c r="BC63" i="5"/>
  <c r="BB63" i="5"/>
  <c r="BA63" i="5"/>
  <c r="AZ63" i="5"/>
  <c r="AY63" i="5"/>
  <c r="AX63" i="5"/>
  <c r="AW63" i="5"/>
  <c r="AV63" i="5"/>
  <c r="AU63" i="5"/>
  <c r="AT63" i="5"/>
  <c r="AS63" i="5"/>
  <c r="AR63" i="5"/>
  <c r="AQ63" i="5"/>
  <c r="AP63" i="5"/>
  <c r="AO63" i="5"/>
  <c r="AN63" i="5"/>
  <c r="AM63" i="5"/>
  <c r="AL63" i="5"/>
  <c r="AK63" i="5"/>
  <c r="AJ63" i="5"/>
  <c r="AI63" i="5"/>
  <c r="AH63" i="5"/>
  <c r="AG63" i="5"/>
  <c r="AF63" i="5"/>
  <c r="AE63" i="5"/>
  <c r="AD63" i="5"/>
  <c r="AC63" i="5"/>
  <c r="AB63" i="5"/>
  <c r="AA63" i="5"/>
  <c r="Z63" i="5"/>
  <c r="Y63" i="5"/>
  <c r="X63" i="5"/>
  <c r="W63" i="5"/>
  <c r="V63" i="5"/>
  <c r="U63" i="5"/>
  <c r="T63" i="5"/>
  <c r="S63" i="5"/>
  <c r="R63" i="5"/>
  <c r="Q63" i="5"/>
  <c r="P63" i="5"/>
  <c r="O63" i="5"/>
  <c r="N63" i="5"/>
  <c r="M63" i="5"/>
  <c r="L63" i="5"/>
  <c r="K63" i="5"/>
  <c r="J63" i="5"/>
  <c r="DV62" i="5"/>
  <c r="DU62" i="5"/>
  <c r="DT62" i="5"/>
  <c r="DS62" i="5"/>
  <c r="DR62" i="5"/>
  <c r="DQ62" i="5"/>
  <c r="DP62" i="5"/>
  <c r="DK62" i="5"/>
  <c r="DJ62" i="5"/>
  <c r="DF62" i="5"/>
  <c r="DE62" i="5"/>
  <c r="DD62" i="5"/>
  <c r="DC62" i="5"/>
  <c r="CV62" i="5"/>
  <c r="CU62" i="5"/>
  <c r="CT62" i="5"/>
  <c r="CS62" i="5"/>
  <c r="CR62" i="5"/>
  <c r="CQ62" i="5"/>
  <c r="CP62" i="5"/>
  <c r="CO62" i="5"/>
  <c r="CN62" i="5"/>
  <c r="CM62" i="5"/>
  <c r="CL62" i="5"/>
  <c r="CK62" i="5"/>
  <c r="CJ62" i="5"/>
  <c r="CI62" i="5"/>
  <c r="CH62" i="5"/>
  <c r="CG62" i="5"/>
  <c r="CF62" i="5"/>
  <c r="CE62" i="5"/>
  <c r="CD62" i="5"/>
  <c r="CC62" i="5"/>
  <c r="CB62" i="5"/>
  <c r="CA62" i="5"/>
  <c r="BZ62" i="5"/>
  <c r="BY62" i="5"/>
  <c r="BX62" i="5"/>
  <c r="BW62" i="5"/>
  <c r="BV62" i="5"/>
  <c r="BU62" i="5"/>
  <c r="BT62" i="5"/>
  <c r="BS62" i="5"/>
  <c r="BR62" i="5"/>
  <c r="BQ62" i="5"/>
  <c r="BP62" i="5"/>
  <c r="BO62" i="5"/>
  <c r="BN62" i="5"/>
  <c r="BM62" i="5"/>
  <c r="BL62" i="5"/>
  <c r="BK62" i="5"/>
  <c r="BJ62" i="5"/>
  <c r="BI62" i="5"/>
  <c r="BH62" i="5"/>
  <c r="BG62" i="5"/>
  <c r="BF62" i="5"/>
  <c r="BE62" i="5"/>
  <c r="BD62" i="5"/>
  <c r="BC62" i="5"/>
  <c r="BB62" i="5"/>
  <c r="BA62" i="5"/>
  <c r="AZ62" i="5"/>
  <c r="AY62" i="5"/>
  <c r="AX62" i="5"/>
  <c r="AW62" i="5"/>
  <c r="AV62" i="5"/>
  <c r="AU62" i="5"/>
  <c r="AT62" i="5"/>
  <c r="AS62" i="5"/>
  <c r="AR62" i="5"/>
  <c r="AQ62" i="5"/>
  <c r="AP62" i="5"/>
  <c r="AO62" i="5"/>
  <c r="AN62" i="5"/>
  <c r="AM62" i="5"/>
  <c r="AL62" i="5"/>
  <c r="AK62" i="5"/>
  <c r="AJ62" i="5"/>
  <c r="AI62" i="5"/>
  <c r="AH62" i="5"/>
  <c r="AG62" i="5"/>
  <c r="AF62" i="5"/>
  <c r="AE62" i="5"/>
  <c r="AD62" i="5"/>
  <c r="AC62" i="5"/>
  <c r="AB62" i="5"/>
  <c r="AA62" i="5"/>
  <c r="Z62" i="5"/>
  <c r="Y62" i="5"/>
  <c r="X62" i="5"/>
  <c r="W62" i="5"/>
  <c r="V62" i="5"/>
  <c r="U62" i="5"/>
  <c r="T62" i="5"/>
  <c r="S62" i="5"/>
  <c r="R62" i="5"/>
  <c r="Q62" i="5"/>
  <c r="P62" i="5"/>
  <c r="O62" i="5"/>
  <c r="N62" i="5"/>
  <c r="M62" i="5"/>
  <c r="L62" i="5"/>
  <c r="K62" i="5"/>
  <c r="J62" i="5"/>
  <c r="DV61" i="5"/>
  <c r="DU61" i="5"/>
  <c r="DT61" i="5"/>
  <c r="DS61" i="5"/>
  <c r="DR61" i="5"/>
  <c r="DQ61" i="5"/>
  <c r="DP61" i="5"/>
  <c r="DK61" i="5"/>
  <c r="DJ61" i="5"/>
  <c r="DF61" i="5"/>
  <c r="DE61" i="5"/>
  <c r="DD61" i="5"/>
  <c r="DC61" i="5"/>
  <c r="CV61" i="5"/>
  <c r="CU61" i="5"/>
  <c r="CT61" i="5"/>
  <c r="CS61" i="5"/>
  <c r="CR61" i="5"/>
  <c r="CQ61" i="5"/>
  <c r="CP61" i="5"/>
  <c r="CO61" i="5"/>
  <c r="CN61" i="5"/>
  <c r="CM61" i="5"/>
  <c r="CL61" i="5"/>
  <c r="CK61" i="5"/>
  <c r="CJ61" i="5"/>
  <c r="CI61" i="5"/>
  <c r="CH61" i="5"/>
  <c r="CG61" i="5"/>
  <c r="CF61" i="5"/>
  <c r="CE61" i="5"/>
  <c r="CD61" i="5"/>
  <c r="CC61" i="5"/>
  <c r="CB61" i="5"/>
  <c r="CA61" i="5"/>
  <c r="BZ61" i="5"/>
  <c r="BY61" i="5"/>
  <c r="BX61" i="5"/>
  <c r="BW61" i="5"/>
  <c r="BV61" i="5"/>
  <c r="BU61" i="5"/>
  <c r="BT61" i="5"/>
  <c r="BS61" i="5"/>
  <c r="BR61" i="5"/>
  <c r="BQ61" i="5"/>
  <c r="BP61" i="5"/>
  <c r="BO61" i="5"/>
  <c r="BN61" i="5"/>
  <c r="BM61" i="5"/>
  <c r="BL61" i="5"/>
  <c r="BK61" i="5"/>
  <c r="BJ61" i="5"/>
  <c r="BI61" i="5"/>
  <c r="BH61" i="5"/>
  <c r="BG61" i="5"/>
  <c r="BF61" i="5"/>
  <c r="BE61" i="5"/>
  <c r="BD61" i="5"/>
  <c r="BC61" i="5"/>
  <c r="BB61" i="5"/>
  <c r="BA61" i="5"/>
  <c r="AZ61" i="5"/>
  <c r="AY61" i="5"/>
  <c r="AX61" i="5"/>
  <c r="AW61" i="5"/>
  <c r="AV61" i="5"/>
  <c r="AU61" i="5"/>
  <c r="AT61" i="5"/>
  <c r="AS61" i="5"/>
  <c r="AR61" i="5"/>
  <c r="AQ61" i="5"/>
  <c r="AP61" i="5"/>
  <c r="AO61" i="5"/>
  <c r="AN61" i="5"/>
  <c r="AM61" i="5"/>
  <c r="AL61" i="5"/>
  <c r="AK61" i="5"/>
  <c r="AJ61" i="5"/>
  <c r="AI61" i="5"/>
  <c r="AH61" i="5"/>
  <c r="AG61" i="5"/>
  <c r="AF61" i="5"/>
  <c r="AE61" i="5"/>
  <c r="AD61" i="5"/>
  <c r="AC61" i="5"/>
  <c r="AB61" i="5"/>
  <c r="AA61" i="5"/>
  <c r="Z61" i="5"/>
  <c r="Y61" i="5"/>
  <c r="X61" i="5"/>
  <c r="W61" i="5"/>
  <c r="V61" i="5"/>
  <c r="U61" i="5"/>
  <c r="T61" i="5"/>
  <c r="S61" i="5"/>
  <c r="R61" i="5"/>
  <c r="Q61" i="5"/>
  <c r="P61" i="5"/>
  <c r="O61" i="5"/>
  <c r="N61" i="5"/>
  <c r="M61" i="5"/>
  <c r="L61" i="5"/>
  <c r="K61" i="5"/>
  <c r="J61" i="5"/>
  <c r="DV60" i="5"/>
  <c r="DU60" i="5"/>
  <c r="DT60" i="5"/>
  <c r="DS60" i="5"/>
  <c r="DR60" i="5"/>
  <c r="DQ60" i="5"/>
  <c r="DP60" i="5"/>
  <c r="DK60" i="5"/>
  <c r="DJ60" i="5"/>
  <c r="DF60" i="5"/>
  <c r="DE60" i="5"/>
  <c r="DD60" i="5"/>
  <c r="DC60" i="5"/>
  <c r="CV60" i="5"/>
  <c r="CU60" i="5"/>
  <c r="CT60" i="5"/>
  <c r="CS60" i="5"/>
  <c r="CR60" i="5"/>
  <c r="CQ60" i="5"/>
  <c r="CP60" i="5"/>
  <c r="CO60" i="5"/>
  <c r="CN60" i="5"/>
  <c r="CM60" i="5"/>
  <c r="CL60" i="5"/>
  <c r="CK60" i="5"/>
  <c r="CJ60" i="5"/>
  <c r="CI60" i="5"/>
  <c r="CH60" i="5"/>
  <c r="CG60" i="5"/>
  <c r="CF60" i="5"/>
  <c r="CE60" i="5"/>
  <c r="CD60" i="5"/>
  <c r="CC60" i="5"/>
  <c r="CB60" i="5"/>
  <c r="CA60" i="5"/>
  <c r="BZ60" i="5"/>
  <c r="BY60" i="5"/>
  <c r="BX60" i="5"/>
  <c r="BW60" i="5"/>
  <c r="BV60" i="5"/>
  <c r="BU60" i="5"/>
  <c r="BT60" i="5"/>
  <c r="BS60" i="5"/>
  <c r="BR60" i="5"/>
  <c r="BQ60" i="5"/>
  <c r="BP60" i="5"/>
  <c r="BO60" i="5"/>
  <c r="BN60" i="5"/>
  <c r="BM60" i="5"/>
  <c r="BL60" i="5"/>
  <c r="BK60" i="5"/>
  <c r="BJ60" i="5"/>
  <c r="BI60" i="5"/>
  <c r="BH60" i="5"/>
  <c r="BG60" i="5"/>
  <c r="BF60" i="5"/>
  <c r="BE60" i="5"/>
  <c r="BD60" i="5"/>
  <c r="BC60" i="5"/>
  <c r="BB60" i="5"/>
  <c r="BA60" i="5"/>
  <c r="AZ60" i="5"/>
  <c r="AY60" i="5"/>
  <c r="AX60" i="5"/>
  <c r="AW60" i="5"/>
  <c r="AV60" i="5"/>
  <c r="AU60" i="5"/>
  <c r="AT60" i="5"/>
  <c r="AS60" i="5"/>
  <c r="AR60" i="5"/>
  <c r="AQ60" i="5"/>
  <c r="AP60" i="5"/>
  <c r="AO60" i="5"/>
  <c r="AN60" i="5"/>
  <c r="AM60" i="5"/>
  <c r="AL60" i="5"/>
  <c r="AK60" i="5"/>
  <c r="AJ60" i="5"/>
  <c r="AI60" i="5"/>
  <c r="AH60" i="5"/>
  <c r="AG60" i="5"/>
  <c r="AF60" i="5"/>
  <c r="AE60" i="5"/>
  <c r="AD60" i="5"/>
  <c r="AC60" i="5"/>
  <c r="AB60" i="5"/>
  <c r="AA60" i="5"/>
  <c r="Z60" i="5"/>
  <c r="Y60" i="5"/>
  <c r="X60" i="5"/>
  <c r="W60" i="5"/>
  <c r="V60" i="5"/>
  <c r="U60" i="5"/>
  <c r="T60" i="5"/>
  <c r="S60" i="5"/>
  <c r="R60" i="5"/>
  <c r="Q60" i="5"/>
  <c r="P60" i="5"/>
  <c r="O60" i="5"/>
  <c r="N60" i="5"/>
  <c r="M60" i="5"/>
  <c r="L60" i="5"/>
  <c r="K60" i="5"/>
  <c r="J60" i="5"/>
  <c r="DV59" i="5"/>
  <c r="DU59" i="5"/>
  <c r="DT59" i="5"/>
  <c r="DS59" i="5"/>
  <c r="DR59" i="5"/>
  <c r="DQ59" i="5"/>
  <c r="DP59" i="5"/>
  <c r="DK59" i="5"/>
  <c r="DJ59" i="5"/>
  <c r="DF59" i="5"/>
  <c r="DE59" i="5"/>
  <c r="DD59" i="5"/>
  <c r="DC59" i="5"/>
  <c r="CV59" i="5"/>
  <c r="CU59" i="5"/>
  <c r="CT59" i="5"/>
  <c r="CS59" i="5"/>
  <c r="CR59" i="5"/>
  <c r="CQ59" i="5"/>
  <c r="CP59" i="5"/>
  <c r="CO59" i="5"/>
  <c r="CN59" i="5"/>
  <c r="CM59" i="5"/>
  <c r="CL59" i="5"/>
  <c r="CK59" i="5"/>
  <c r="CJ59" i="5"/>
  <c r="CI59" i="5"/>
  <c r="CH59" i="5"/>
  <c r="CG59" i="5"/>
  <c r="CF59" i="5"/>
  <c r="CE59" i="5"/>
  <c r="CD59" i="5"/>
  <c r="CC59" i="5"/>
  <c r="CB59" i="5"/>
  <c r="CA59" i="5"/>
  <c r="BZ59" i="5"/>
  <c r="BY59" i="5"/>
  <c r="BX59" i="5"/>
  <c r="BW59" i="5"/>
  <c r="BV59" i="5"/>
  <c r="BU59" i="5"/>
  <c r="BT59" i="5"/>
  <c r="BS59" i="5"/>
  <c r="BR59" i="5"/>
  <c r="BQ59" i="5"/>
  <c r="BP59" i="5"/>
  <c r="BO59" i="5"/>
  <c r="BN59" i="5"/>
  <c r="BM59" i="5"/>
  <c r="BL59" i="5"/>
  <c r="BK59" i="5"/>
  <c r="BJ59" i="5"/>
  <c r="BI59" i="5"/>
  <c r="BH59" i="5"/>
  <c r="BG59" i="5"/>
  <c r="BF59" i="5"/>
  <c r="BE59" i="5"/>
  <c r="BD59" i="5"/>
  <c r="BC59" i="5"/>
  <c r="BB59" i="5"/>
  <c r="BA59" i="5"/>
  <c r="AZ59" i="5"/>
  <c r="AY59" i="5"/>
  <c r="AX59" i="5"/>
  <c r="AW59" i="5"/>
  <c r="AV59" i="5"/>
  <c r="AU59" i="5"/>
  <c r="AT59" i="5"/>
  <c r="AS59" i="5"/>
  <c r="AR59" i="5"/>
  <c r="AQ59" i="5"/>
  <c r="AP59" i="5"/>
  <c r="AO59" i="5"/>
  <c r="AN59" i="5"/>
  <c r="AM59" i="5"/>
  <c r="AL59" i="5"/>
  <c r="AK59" i="5"/>
  <c r="AJ59" i="5"/>
  <c r="AI59" i="5"/>
  <c r="AH59" i="5"/>
  <c r="AG59" i="5"/>
  <c r="AF59" i="5"/>
  <c r="AE59" i="5"/>
  <c r="AD59" i="5"/>
  <c r="AC59" i="5"/>
  <c r="AB59" i="5"/>
  <c r="AA59" i="5"/>
  <c r="Z59" i="5"/>
  <c r="Y59" i="5"/>
  <c r="X59" i="5"/>
  <c r="W59" i="5"/>
  <c r="V59" i="5"/>
  <c r="U59" i="5"/>
  <c r="T59" i="5"/>
  <c r="S59" i="5"/>
  <c r="R59" i="5"/>
  <c r="Q59" i="5"/>
  <c r="P59" i="5"/>
  <c r="O59" i="5"/>
  <c r="N59" i="5"/>
  <c r="M59" i="5"/>
  <c r="L59" i="5"/>
  <c r="K59" i="5"/>
  <c r="J59" i="5"/>
  <c r="DV58" i="5"/>
  <c r="DU58" i="5"/>
  <c r="DT58" i="5"/>
  <c r="DS58" i="5"/>
  <c r="DR58" i="5"/>
  <c r="DQ58" i="5"/>
  <c r="DP58" i="5"/>
  <c r="DK58" i="5"/>
  <c r="DJ58" i="5"/>
  <c r="DF58" i="5"/>
  <c r="DE58" i="5"/>
  <c r="DD58" i="5"/>
  <c r="DC58" i="5"/>
  <c r="CV58" i="5"/>
  <c r="CU58" i="5"/>
  <c r="CT58" i="5"/>
  <c r="CS58" i="5"/>
  <c r="CR58" i="5"/>
  <c r="CQ58" i="5"/>
  <c r="CP58" i="5"/>
  <c r="CO58" i="5"/>
  <c r="CN58" i="5"/>
  <c r="CM58" i="5"/>
  <c r="CL58" i="5"/>
  <c r="CK58" i="5"/>
  <c r="CJ58" i="5"/>
  <c r="CI58" i="5"/>
  <c r="CH58" i="5"/>
  <c r="CG58" i="5"/>
  <c r="CF58" i="5"/>
  <c r="CE58" i="5"/>
  <c r="CD58" i="5"/>
  <c r="CC58" i="5"/>
  <c r="CB58" i="5"/>
  <c r="CA58" i="5"/>
  <c r="BZ58" i="5"/>
  <c r="BY58" i="5"/>
  <c r="BX58" i="5"/>
  <c r="BW58" i="5"/>
  <c r="BV58" i="5"/>
  <c r="BU58" i="5"/>
  <c r="BT58" i="5"/>
  <c r="BS58" i="5"/>
  <c r="BR58" i="5"/>
  <c r="BQ58" i="5"/>
  <c r="BP58" i="5"/>
  <c r="BO58" i="5"/>
  <c r="BN58" i="5"/>
  <c r="BM58" i="5"/>
  <c r="BL58" i="5"/>
  <c r="BK58" i="5"/>
  <c r="BJ58" i="5"/>
  <c r="BI58" i="5"/>
  <c r="BH58" i="5"/>
  <c r="BG58" i="5"/>
  <c r="BF58" i="5"/>
  <c r="BE58" i="5"/>
  <c r="BD58" i="5"/>
  <c r="BC58" i="5"/>
  <c r="BB58" i="5"/>
  <c r="BA58" i="5"/>
  <c r="AZ58" i="5"/>
  <c r="AY58" i="5"/>
  <c r="AX58" i="5"/>
  <c r="AW58" i="5"/>
  <c r="AV58" i="5"/>
  <c r="AU58" i="5"/>
  <c r="AT58" i="5"/>
  <c r="AS58" i="5"/>
  <c r="AR58" i="5"/>
  <c r="AQ58" i="5"/>
  <c r="AP58" i="5"/>
  <c r="AO58" i="5"/>
  <c r="AN58" i="5"/>
  <c r="AM58" i="5"/>
  <c r="AL58" i="5"/>
  <c r="AK58" i="5"/>
  <c r="AJ58" i="5"/>
  <c r="AI58" i="5"/>
  <c r="AH58" i="5"/>
  <c r="AG58" i="5"/>
  <c r="AF58" i="5"/>
  <c r="AE58" i="5"/>
  <c r="AD58" i="5"/>
  <c r="AC58" i="5"/>
  <c r="AB58" i="5"/>
  <c r="AA58" i="5"/>
  <c r="Z58" i="5"/>
  <c r="Y58" i="5"/>
  <c r="X58" i="5"/>
  <c r="W58" i="5"/>
  <c r="V58" i="5"/>
  <c r="U58" i="5"/>
  <c r="T58" i="5"/>
  <c r="S58" i="5"/>
  <c r="R58" i="5"/>
  <c r="Q58" i="5"/>
  <c r="P58" i="5"/>
  <c r="O58" i="5"/>
  <c r="N58" i="5"/>
  <c r="M58" i="5"/>
  <c r="L58" i="5"/>
  <c r="K58" i="5"/>
  <c r="J58" i="5"/>
  <c r="DV57" i="5"/>
  <c r="DU57" i="5"/>
  <c r="DT57" i="5"/>
  <c r="DS57" i="5"/>
  <c r="DR57" i="5"/>
  <c r="DQ57" i="5"/>
  <c r="DP57" i="5"/>
  <c r="DK57" i="5"/>
  <c r="DJ57" i="5"/>
  <c r="DF57" i="5"/>
  <c r="DE57" i="5"/>
  <c r="DD57" i="5"/>
  <c r="DC57" i="5"/>
  <c r="CV57" i="5"/>
  <c r="CU57" i="5"/>
  <c r="CT57" i="5"/>
  <c r="CS57" i="5"/>
  <c r="CR57" i="5"/>
  <c r="CQ57" i="5"/>
  <c r="CP57" i="5"/>
  <c r="CO57" i="5"/>
  <c r="CN57" i="5"/>
  <c r="CM57" i="5"/>
  <c r="CL57" i="5"/>
  <c r="CK57" i="5"/>
  <c r="CJ57" i="5"/>
  <c r="CI57" i="5"/>
  <c r="CH57" i="5"/>
  <c r="CG57" i="5"/>
  <c r="CF57" i="5"/>
  <c r="CE57" i="5"/>
  <c r="CD57" i="5"/>
  <c r="CC57" i="5"/>
  <c r="CB57" i="5"/>
  <c r="CA57" i="5"/>
  <c r="BZ57" i="5"/>
  <c r="BY57" i="5"/>
  <c r="BX57" i="5"/>
  <c r="BW57" i="5"/>
  <c r="BV57" i="5"/>
  <c r="BU57" i="5"/>
  <c r="BT57" i="5"/>
  <c r="BS57" i="5"/>
  <c r="BR57" i="5"/>
  <c r="BQ57" i="5"/>
  <c r="BP57" i="5"/>
  <c r="BO57" i="5"/>
  <c r="BN57" i="5"/>
  <c r="BM57" i="5"/>
  <c r="BL57" i="5"/>
  <c r="BK57" i="5"/>
  <c r="BJ57" i="5"/>
  <c r="BI57" i="5"/>
  <c r="BH57" i="5"/>
  <c r="BG57" i="5"/>
  <c r="BF57" i="5"/>
  <c r="BE57" i="5"/>
  <c r="BD57" i="5"/>
  <c r="BC57" i="5"/>
  <c r="BB57" i="5"/>
  <c r="BA57" i="5"/>
  <c r="AZ57" i="5"/>
  <c r="AY57" i="5"/>
  <c r="AX57" i="5"/>
  <c r="AW57" i="5"/>
  <c r="AV57" i="5"/>
  <c r="AU57" i="5"/>
  <c r="AT57" i="5"/>
  <c r="AS57" i="5"/>
  <c r="AR57" i="5"/>
  <c r="AQ57" i="5"/>
  <c r="AP57" i="5"/>
  <c r="AO57" i="5"/>
  <c r="AN57" i="5"/>
  <c r="AM57" i="5"/>
  <c r="AL57" i="5"/>
  <c r="AK57" i="5"/>
  <c r="AJ57" i="5"/>
  <c r="AI57" i="5"/>
  <c r="AH57" i="5"/>
  <c r="AG57" i="5"/>
  <c r="AF57" i="5"/>
  <c r="AE57" i="5"/>
  <c r="AD57" i="5"/>
  <c r="AC57" i="5"/>
  <c r="AB57" i="5"/>
  <c r="AA57" i="5"/>
  <c r="Z57" i="5"/>
  <c r="Y57" i="5"/>
  <c r="X57" i="5"/>
  <c r="W57" i="5"/>
  <c r="V57" i="5"/>
  <c r="U57" i="5"/>
  <c r="T57" i="5"/>
  <c r="S57" i="5"/>
  <c r="R57" i="5"/>
  <c r="Q57" i="5"/>
  <c r="P57" i="5"/>
  <c r="O57" i="5"/>
  <c r="N57" i="5"/>
  <c r="M57" i="5"/>
  <c r="L57" i="5"/>
  <c r="K57" i="5"/>
  <c r="J57" i="5"/>
  <c r="DV56" i="5"/>
  <c r="DU56" i="5"/>
  <c r="DT56" i="5"/>
  <c r="DS56" i="5"/>
  <c r="DR56" i="5"/>
  <c r="DQ56" i="5"/>
  <c r="DP56" i="5"/>
  <c r="DK56" i="5"/>
  <c r="DJ56" i="5"/>
  <c r="DF56" i="5"/>
  <c r="DE56" i="5"/>
  <c r="DD56" i="5"/>
  <c r="DC56" i="5"/>
  <c r="CV56" i="5"/>
  <c r="CU56" i="5"/>
  <c r="CT56" i="5"/>
  <c r="CS56" i="5"/>
  <c r="CR56" i="5"/>
  <c r="CQ56" i="5"/>
  <c r="CP56" i="5"/>
  <c r="CO56" i="5"/>
  <c r="CN56" i="5"/>
  <c r="CM56" i="5"/>
  <c r="CL56" i="5"/>
  <c r="CK56" i="5"/>
  <c r="CJ56" i="5"/>
  <c r="CI56" i="5"/>
  <c r="CH56" i="5"/>
  <c r="CG56" i="5"/>
  <c r="CF56" i="5"/>
  <c r="CE56" i="5"/>
  <c r="CD56" i="5"/>
  <c r="CC56" i="5"/>
  <c r="CB56" i="5"/>
  <c r="CA56" i="5"/>
  <c r="BZ56" i="5"/>
  <c r="BY56" i="5"/>
  <c r="BX56" i="5"/>
  <c r="BW56" i="5"/>
  <c r="BV56" i="5"/>
  <c r="BU56" i="5"/>
  <c r="BT56" i="5"/>
  <c r="BS56" i="5"/>
  <c r="BR56" i="5"/>
  <c r="BQ56" i="5"/>
  <c r="BP56" i="5"/>
  <c r="BO56" i="5"/>
  <c r="BN56" i="5"/>
  <c r="BM56" i="5"/>
  <c r="BL56" i="5"/>
  <c r="BK56" i="5"/>
  <c r="BJ56" i="5"/>
  <c r="BI56" i="5"/>
  <c r="BH56" i="5"/>
  <c r="BG56" i="5"/>
  <c r="BF56" i="5"/>
  <c r="BE56" i="5"/>
  <c r="BD56" i="5"/>
  <c r="BC56" i="5"/>
  <c r="BB56" i="5"/>
  <c r="BA56" i="5"/>
  <c r="AZ56" i="5"/>
  <c r="AY56" i="5"/>
  <c r="AX56" i="5"/>
  <c r="AW56" i="5"/>
  <c r="AV56" i="5"/>
  <c r="AU56" i="5"/>
  <c r="AT56" i="5"/>
  <c r="AS56" i="5"/>
  <c r="AR56" i="5"/>
  <c r="AQ56" i="5"/>
  <c r="AP56" i="5"/>
  <c r="AO56" i="5"/>
  <c r="AN56" i="5"/>
  <c r="AM56" i="5"/>
  <c r="AL56" i="5"/>
  <c r="AK56" i="5"/>
  <c r="AJ56" i="5"/>
  <c r="AI56" i="5"/>
  <c r="AH56" i="5"/>
  <c r="AG56" i="5"/>
  <c r="AF56" i="5"/>
  <c r="AE56" i="5"/>
  <c r="AD56" i="5"/>
  <c r="AC56" i="5"/>
  <c r="AB56" i="5"/>
  <c r="AA56" i="5"/>
  <c r="Z56" i="5"/>
  <c r="Y56" i="5"/>
  <c r="X56" i="5"/>
  <c r="W56" i="5"/>
  <c r="V56" i="5"/>
  <c r="U56" i="5"/>
  <c r="T56" i="5"/>
  <c r="S56" i="5"/>
  <c r="R56" i="5"/>
  <c r="Q56" i="5"/>
  <c r="P56" i="5"/>
  <c r="O56" i="5"/>
  <c r="N56" i="5"/>
  <c r="M56" i="5"/>
  <c r="L56" i="5"/>
  <c r="K56" i="5"/>
  <c r="J56" i="5"/>
  <c r="DV55" i="5"/>
  <c r="DU55" i="5"/>
  <c r="DT55" i="5"/>
  <c r="DS55" i="5"/>
  <c r="DR55" i="5"/>
  <c r="DQ55" i="5"/>
  <c r="DP55" i="5"/>
  <c r="DK55" i="5"/>
  <c r="DJ55" i="5"/>
  <c r="DF55" i="5"/>
  <c r="DE55" i="5"/>
  <c r="DD55" i="5"/>
  <c r="DC55" i="5"/>
  <c r="CV55" i="5"/>
  <c r="CU55" i="5"/>
  <c r="CT55" i="5"/>
  <c r="CS55" i="5"/>
  <c r="CR55" i="5"/>
  <c r="CQ55" i="5"/>
  <c r="CP55" i="5"/>
  <c r="CO55" i="5"/>
  <c r="CN55" i="5"/>
  <c r="CM55" i="5"/>
  <c r="CL55" i="5"/>
  <c r="CK55" i="5"/>
  <c r="CJ55" i="5"/>
  <c r="CI55" i="5"/>
  <c r="CH55" i="5"/>
  <c r="CG55" i="5"/>
  <c r="CF55" i="5"/>
  <c r="CE55" i="5"/>
  <c r="CD55" i="5"/>
  <c r="CC55" i="5"/>
  <c r="CB55" i="5"/>
  <c r="CA55" i="5"/>
  <c r="BZ55" i="5"/>
  <c r="BY55" i="5"/>
  <c r="BX55" i="5"/>
  <c r="BW55" i="5"/>
  <c r="BV55" i="5"/>
  <c r="BU55" i="5"/>
  <c r="BT55" i="5"/>
  <c r="BS55" i="5"/>
  <c r="BR55" i="5"/>
  <c r="BQ55" i="5"/>
  <c r="BP55" i="5"/>
  <c r="BO55" i="5"/>
  <c r="BN55" i="5"/>
  <c r="BM55" i="5"/>
  <c r="BL55" i="5"/>
  <c r="BK55" i="5"/>
  <c r="BJ55" i="5"/>
  <c r="BI55" i="5"/>
  <c r="BH55" i="5"/>
  <c r="BG55" i="5"/>
  <c r="BF55" i="5"/>
  <c r="BE55" i="5"/>
  <c r="BD55" i="5"/>
  <c r="BC55" i="5"/>
  <c r="BB55" i="5"/>
  <c r="BA55" i="5"/>
  <c r="AZ55" i="5"/>
  <c r="AY55" i="5"/>
  <c r="AX55" i="5"/>
  <c r="AW55" i="5"/>
  <c r="AV55" i="5"/>
  <c r="AU55" i="5"/>
  <c r="AT55" i="5"/>
  <c r="AS55" i="5"/>
  <c r="AR55" i="5"/>
  <c r="AQ55" i="5"/>
  <c r="AP55" i="5"/>
  <c r="AO55" i="5"/>
  <c r="AN55" i="5"/>
  <c r="AM55" i="5"/>
  <c r="AL55" i="5"/>
  <c r="AK55" i="5"/>
  <c r="AJ55" i="5"/>
  <c r="AI55" i="5"/>
  <c r="AH55" i="5"/>
  <c r="AG55" i="5"/>
  <c r="AF55" i="5"/>
  <c r="AE55" i="5"/>
  <c r="AD55" i="5"/>
  <c r="AC55" i="5"/>
  <c r="AB55" i="5"/>
  <c r="AA55" i="5"/>
  <c r="Z55" i="5"/>
  <c r="Y55" i="5"/>
  <c r="X55" i="5"/>
  <c r="W55" i="5"/>
  <c r="V55" i="5"/>
  <c r="U55" i="5"/>
  <c r="T55" i="5"/>
  <c r="S55" i="5"/>
  <c r="R55" i="5"/>
  <c r="Q55" i="5"/>
  <c r="P55" i="5"/>
  <c r="O55" i="5"/>
  <c r="N55" i="5"/>
  <c r="M55" i="5"/>
  <c r="L55" i="5"/>
  <c r="K55" i="5"/>
  <c r="J55" i="5"/>
  <c r="DV54" i="5"/>
  <c r="DU54" i="5"/>
  <c r="DT54" i="5"/>
  <c r="DS54" i="5"/>
  <c r="DR54" i="5"/>
  <c r="DQ54" i="5"/>
  <c r="DP54" i="5"/>
  <c r="DK54" i="5"/>
  <c r="DJ54" i="5"/>
  <c r="DF54" i="5"/>
  <c r="DE54" i="5"/>
  <c r="DD54" i="5"/>
  <c r="DC54" i="5"/>
  <c r="CV54" i="5"/>
  <c r="CU54" i="5"/>
  <c r="CT54" i="5"/>
  <c r="CS54" i="5"/>
  <c r="CR54" i="5"/>
  <c r="CQ54" i="5"/>
  <c r="CP54" i="5"/>
  <c r="CO54" i="5"/>
  <c r="CN54" i="5"/>
  <c r="CM54" i="5"/>
  <c r="CL54" i="5"/>
  <c r="CK54" i="5"/>
  <c r="CJ54" i="5"/>
  <c r="CI54" i="5"/>
  <c r="CH54" i="5"/>
  <c r="CG54" i="5"/>
  <c r="CF54" i="5"/>
  <c r="CE54" i="5"/>
  <c r="CD54" i="5"/>
  <c r="CC54" i="5"/>
  <c r="CB54" i="5"/>
  <c r="CA54" i="5"/>
  <c r="BZ54" i="5"/>
  <c r="BY54" i="5"/>
  <c r="BX54" i="5"/>
  <c r="BW54" i="5"/>
  <c r="BV54" i="5"/>
  <c r="BU54" i="5"/>
  <c r="BT54" i="5"/>
  <c r="BS54" i="5"/>
  <c r="BR54" i="5"/>
  <c r="BQ54" i="5"/>
  <c r="BP54" i="5"/>
  <c r="BO54" i="5"/>
  <c r="BN54" i="5"/>
  <c r="BM54" i="5"/>
  <c r="BL54" i="5"/>
  <c r="BK54" i="5"/>
  <c r="BJ54" i="5"/>
  <c r="BI54" i="5"/>
  <c r="BH54" i="5"/>
  <c r="BG54" i="5"/>
  <c r="BF54" i="5"/>
  <c r="BE54" i="5"/>
  <c r="BD54" i="5"/>
  <c r="BC54" i="5"/>
  <c r="BB54" i="5"/>
  <c r="BA54" i="5"/>
  <c r="AZ54" i="5"/>
  <c r="AY54" i="5"/>
  <c r="AX54" i="5"/>
  <c r="AW54" i="5"/>
  <c r="AV54" i="5"/>
  <c r="AU54" i="5"/>
  <c r="AT54" i="5"/>
  <c r="AS54" i="5"/>
  <c r="AR54" i="5"/>
  <c r="AQ54" i="5"/>
  <c r="AP54" i="5"/>
  <c r="AO54" i="5"/>
  <c r="AN54" i="5"/>
  <c r="AM54" i="5"/>
  <c r="AL54" i="5"/>
  <c r="AK54" i="5"/>
  <c r="AJ54" i="5"/>
  <c r="AI54" i="5"/>
  <c r="AH54" i="5"/>
  <c r="AG54" i="5"/>
  <c r="AF54" i="5"/>
  <c r="AE54" i="5"/>
  <c r="AD54" i="5"/>
  <c r="AC54" i="5"/>
  <c r="AB54" i="5"/>
  <c r="AA54" i="5"/>
  <c r="Z54" i="5"/>
  <c r="Y54" i="5"/>
  <c r="X54" i="5"/>
  <c r="W54" i="5"/>
  <c r="V54" i="5"/>
  <c r="U54" i="5"/>
  <c r="T54" i="5"/>
  <c r="S54" i="5"/>
  <c r="R54" i="5"/>
  <c r="Q54" i="5"/>
  <c r="P54" i="5"/>
  <c r="O54" i="5"/>
  <c r="N54" i="5"/>
  <c r="M54" i="5"/>
  <c r="L54" i="5"/>
  <c r="K54" i="5"/>
  <c r="J54" i="5"/>
  <c r="DV53" i="5"/>
  <c r="DU53" i="5"/>
  <c r="DT53" i="5"/>
  <c r="DS53" i="5"/>
  <c r="DR53" i="5"/>
  <c r="DQ53" i="5"/>
  <c r="DP53" i="5"/>
  <c r="DK53" i="5"/>
  <c r="DJ53" i="5"/>
  <c r="DF53" i="5"/>
  <c r="DE53" i="5"/>
  <c r="DD53" i="5"/>
  <c r="DC53" i="5"/>
  <c r="CV53" i="5"/>
  <c r="CU53" i="5"/>
  <c r="CT53" i="5"/>
  <c r="CS53" i="5"/>
  <c r="CR53" i="5"/>
  <c r="CQ53" i="5"/>
  <c r="CP53" i="5"/>
  <c r="CO53" i="5"/>
  <c r="CN53" i="5"/>
  <c r="CM53" i="5"/>
  <c r="CL53" i="5"/>
  <c r="CK53" i="5"/>
  <c r="CJ53" i="5"/>
  <c r="CI53" i="5"/>
  <c r="CH53" i="5"/>
  <c r="CG53" i="5"/>
  <c r="CF53" i="5"/>
  <c r="CE53" i="5"/>
  <c r="CD53" i="5"/>
  <c r="CC53" i="5"/>
  <c r="CB53" i="5"/>
  <c r="CA53" i="5"/>
  <c r="BZ53" i="5"/>
  <c r="BY53" i="5"/>
  <c r="BX53" i="5"/>
  <c r="BW53" i="5"/>
  <c r="BV53" i="5"/>
  <c r="BU53" i="5"/>
  <c r="BT53" i="5"/>
  <c r="BS53" i="5"/>
  <c r="BR53" i="5"/>
  <c r="BQ53" i="5"/>
  <c r="BP53" i="5"/>
  <c r="BO53" i="5"/>
  <c r="BN53" i="5"/>
  <c r="BM53" i="5"/>
  <c r="BL53" i="5"/>
  <c r="BK53" i="5"/>
  <c r="BJ53" i="5"/>
  <c r="BI53" i="5"/>
  <c r="BH53" i="5"/>
  <c r="BG53" i="5"/>
  <c r="BF53" i="5"/>
  <c r="BE53" i="5"/>
  <c r="BD53" i="5"/>
  <c r="BC53" i="5"/>
  <c r="BB53" i="5"/>
  <c r="BA53" i="5"/>
  <c r="AZ53" i="5"/>
  <c r="AY53" i="5"/>
  <c r="AX53" i="5"/>
  <c r="AW53" i="5"/>
  <c r="AV53" i="5"/>
  <c r="AU53" i="5"/>
  <c r="AT53" i="5"/>
  <c r="AS53" i="5"/>
  <c r="AR53" i="5"/>
  <c r="AQ53" i="5"/>
  <c r="AP53" i="5"/>
  <c r="AO53" i="5"/>
  <c r="AN53" i="5"/>
  <c r="AM53" i="5"/>
  <c r="AL53" i="5"/>
  <c r="AK53" i="5"/>
  <c r="AJ53" i="5"/>
  <c r="AI53" i="5"/>
  <c r="AH53" i="5"/>
  <c r="AG53" i="5"/>
  <c r="AF53" i="5"/>
  <c r="AE53" i="5"/>
  <c r="AD53" i="5"/>
  <c r="AC53" i="5"/>
  <c r="AB53" i="5"/>
  <c r="AA53" i="5"/>
  <c r="Z53" i="5"/>
  <c r="Y53" i="5"/>
  <c r="X53" i="5"/>
  <c r="W53" i="5"/>
  <c r="V53" i="5"/>
  <c r="U53" i="5"/>
  <c r="T53" i="5"/>
  <c r="S53" i="5"/>
  <c r="R53" i="5"/>
  <c r="Q53" i="5"/>
  <c r="P53" i="5"/>
  <c r="O53" i="5"/>
  <c r="N53" i="5"/>
  <c r="M53" i="5"/>
  <c r="L53" i="5"/>
  <c r="K53" i="5"/>
  <c r="J53" i="5"/>
  <c r="DV52" i="5"/>
  <c r="DU52" i="5"/>
  <c r="DT52" i="5"/>
  <c r="DS52" i="5"/>
  <c r="DR52" i="5"/>
  <c r="DQ52" i="5"/>
  <c r="DP52" i="5"/>
  <c r="DK52" i="5"/>
  <c r="DJ52" i="5"/>
  <c r="DF52" i="5"/>
  <c r="DE52" i="5"/>
  <c r="DD52" i="5"/>
  <c r="DC52" i="5"/>
  <c r="CV52" i="5"/>
  <c r="CU52" i="5"/>
  <c r="CT52" i="5"/>
  <c r="CS52" i="5"/>
  <c r="CR52" i="5"/>
  <c r="CQ52" i="5"/>
  <c r="CP52" i="5"/>
  <c r="CO52" i="5"/>
  <c r="CN52" i="5"/>
  <c r="CM52" i="5"/>
  <c r="CL52" i="5"/>
  <c r="CK52" i="5"/>
  <c r="CJ52" i="5"/>
  <c r="CI52" i="5"/>
  <c r="CH52" i="5"/>
  <c r="CG52" i="5"/>
  <c r="CF52" i="5"/>
  <c r="CE52" i="5"/>
  <c r="CD52" i="5"/>
  <c r="CC52" i="5"/>
  <c r="CB52" i="5"/>
  <c r="CA52" i="5"/>
  <c r="BZ52" i="5"/>
  <c r="BY52" i="5"/>
  <c r="BX52" i="5"/>
  <c r="BW52" i="5"/>
  <c r="BV52" i="5"/>
  <c r="BU52" i="5"/>
  <c r="BT52" i="5"/>
  <c r="BS52" i="5"/>
  <c r="BR52" i="5"/>
  <c r="BQ52" i="5"/>
  <c r="BP52" i="5"/>
  <c r="BO52" i="5"/>
  <c r="BN52" i="5"/>
  <c r="BM52" i="5"/>
  <c r="BL52" i="5"/>
  <c r="BK52" i="5"/>
  <c r="BJ52" i="5"/>
  <c r="BI52" i="5"/>
  <c r="BH52" i="5"/>
  <c r="BG52" i="5"/>
  <c r="BF52" i="5"/>
  <c r="BE52" i="5"/>
  <c r="BD52" i="5"/>
  <c r="BC52" i="5"/>
  <c r="BB52" i="5"/>
  <c r="BA52" i="5"/>
  <c r="AZ52" i="5"/>
  <c r="AY52" i="5"/>
  <c r="AX52" i="5"/>
  <c r="AW52" i="5"/>
  <c r="AV52" i="5"/>
  <c r="AU52" i="5"/>
  <c r="AT52" i="5"/>
  <c r="AS52" i="5"/>
  <c r="AR52" i="5"/>
  <c r="AQ52" i="5"/>
  <c r="AP52" i="5"/>
  <c r="AO52" i="5"/>
  <c r="AN52" i="5"/>
  <c r="AM52" i="5"/>
  <c r="AL52" i="5"/>
  <c r="AK52" i="5"/>
  <c r="AJ52" i="5"/>
  <c r="AI52" i="5"/>
  <c r="AH52" i="5"/>
  <c r="AG52" i="5"/>
  <c r="AF52" i="5"/>
  <c r="AE52" i="5"/>
  <c r="AD52" i="5"/>
  <c r="AC52" i="5"/>
  <c r="AB52" i="5"/>
  <c r="AA52" i="5"/>
  <c r="Z52" i="5"/>
  <c r="Y52" i="5"/>
  <c r="X52" i="5"/>
  <c r="W52" i="5"/>
  <c r="V52" i="5"/>
  <c r="U52" i="5"/>
  <c r="T52" i="5"/>
  <c r="S52" i="5"/>
  <c r="R52" i="5"/>
  <c r="Q52" i="5"/>
  <c r="P52" i="5"/>
  <c r="O52" i="5"/>
  <c r="N52" i="5"/>
  <c r="M52" i="5"/>
  <c r="L52" i="5"/>
  <c r="K52" i="5"/>
  <c r="J52" i="5"/>
  <c r="DV51" i="5"/>
  <c r="DU51" i="5"/>
  <c r="DT51" i="5"/>
  <c r="DS51" i="5"/>
  <c r="DR51" i="5"/>
  <c r="DQ51" i="5"/>
  <c r="DP51" i="5"/>
  <c r="DK51" i="5"/>
  <c r="DJ51" i="5"/>
  <c r="DF51" i="5"/>
  <c r="DE51" i="5"/>
  <c r="DD51" i="5"/>
  <c r="DC51" i="5"/>
  <c r="CV51" i="5"/>
  <c r="CU51" i="5"/>
  <c r="CT51" i="5"/>
  <c r="CS51" i="5"/>
  <c r="CR51" i="5"/>
  <c r="CQ51" i="5"/>
  <c r="CP51" i="5"/>
  <c r="CO51" i="5"/>
  <c r="CN51" i="5"/>
  <c r="CM51" i="5"/>
  <c r="CL51" i="5"/>
  <c r="CK51" i="5"/>
  <c r="CJ51" i="5"/>
  <c r="CI51" i="5"/>
  <c r="CH51" i="5"/>
  <c r="CG51" i="5"/>
  <c r="CF51" i="5"/>
  <c r="CE51" i="5"/>
  <c r="CD51" i="5"/>
  <c r="CC51" i="5"/>
  <c r="CB51" i="5"/>
  <c r="CA51" i="5"/>
  <c r="BZ51" i="5"/>
  <c r="BY51" i="5"/>
  <c r="BX51" i="5"/>
  <c r="BW51" i="5"/>
  <c r="BV51" i="5"/>
  <c r="BU51" i="5"/>
  <c r="BT51" i="5"/>
  <c r="BS51" i="5"/>
  <c r="BR51" i="5"/>
  <c r="BQ51" i="5"/>
  <c r="BP51" i="5"/>
  <c r="BO51" i="5"/>
  <c r="BN51" i="5"/>
  <c r="BM51" i="5"/>
  <c r="BL51" i="5"/>
  <c r="BK51" i="5"/>
  <c r="BJ51" i="5"/>
  <c r="BI51" i="5"/>
  <c r="BH51" i="5"/>
  <c r="BG51" i="5"/>
  <c r="BF51" i="5"/>
  <c r="BE51" i="5"/>
  <c r="BD51" i="5"/>
  <c r="BC51" i="5"/>
  <c r="BB51" i="5"/>
  <c r="BA51" i="5"/>
  <c r="AZ51" i="5"/>
  <c r="AY51" i="5"/>
  <c r="AX51" i="5"/>
  <c r="AW51" i="5"/>
  <c r="AV51" i="5"/>
  <c r="AU51" i="5"/>
  <c r="AT51" i="5"/>
  <c r="AS51" i="5"/>
  <c r="AR51" i="5"/>
  <c r="AQ51" i="5"/>
  <c r="AP51" i="5"/>
  <c r="AO51" i="5"/>
  <c r="AN51" i="5"/>
  <c r="AM51" i="5"/>
  <c r="AL51" i="5"/>
  <c r="AK51" i="5"/>
  <c r="AJ51" i="5"/>
  <c r="AI51" i="5"/>
  <c r="AH51" i="5"/>
  <c r="AG51" i="5"/>
  <c r="AF51" i="5"/>
  <c r="AE51" i="5"/>
  <c r="AD51" i="5"/>
  <c r="AC51" i="5"/>
  <c r="AB51" i="5"/>
  <c r="AA51" i="5"/>
  <c r="Z51" i="5"/>
  <c r="Y51" i="5"/>
  <c r="X51" i="5"/>
  <c r="W51" i="5"/>
  <c r="V51" i="5"/>
  <c r="U51" i="5"/>
  <c r="T51" i="5"/>
  <c r="S51" i="5"/>
  <c r="R51" i="5"/>
  <c r="Q51" i="5"/>
  <c r="P51" i="5"/>
  <c r="O51" i="5"/>
  <c r="N51" i="5"/>
  <c r="M51" i="5"/>
  <c r="L51" i="5"/>
  <c r="K51" i="5"/>
  <c r="J51" i="5"/>
  <c r="DV50" i="5"/>
  <c r="DU50" i="5"/>
  <c r="DT50" i="5"/>
  <c r="DS50" i="5"/>
  <c r="DR50" i="5"/>
  <c r="DQ50" i="5"/>
  <c r="DP50" i="5"/>
  <c r="DK50" i="5"/>
  <c r="DJ50" i="5"/>
  <c r="DF50" i="5"/>
  <c r="DE50" i="5"/>
  <c r="DD50" i="5"/>
  <c r="DC50" i="5"/>
  <c r="CV50" i="5"/>
  <c r="CU50" i="5"/>
  <c r="CT50" i="5"/>
  <c r="CS50" i="5"/>
  <c r="CR50" i="5"/>
  <c r="CQ50" i="5"/>
  <c r="CP50" i="5"/>
  <c r="CO50" i="5"/>
  <c r="CN50" i="5"/>
  <c r="CM50" i="5"/>
  <c r="CL50" i="5"/>
  <c r="CK50" i="5"/>
  <c r="CJ50" i="5"/>
  <c r="CI50" i="5"/>
  <c r="CH50" i="5"/>
  <c r="CG50" i="5"/>
  <c r="CF50" i="5"/>
  <c r="CE50" i="5"/>
  <c r="CD50" i="5"/>
  <c r="CC50" i="5"/>
  <c r="CB50" i="5"/>
  <c r="CA50" i="5"/>
  <c r="BZ50" i="5"/>
  <c r="BY50" i="5"/>
  <c r="BX50" i="5"/>
  <c r="BW50" i="5"/>
  <c r="BV50" i="5"/>
  <c r="BU50" i="5"/>
  <c r="BT50" i="5"/>
  <c r="BS50" i="5"/>
  <c r="BR50" i="5"/>
  <c r="BQ50" i="5"/>
  <c r="BP50" i="5"/>
  <c r="BO50" i="5"/>
  <c r="BN50" i="5"/>
  <c r="BM50" i="5"/>
  <c r="BL50" i="5"/>
  <c r="BK50" i="5"/>
  <c r="BJ50" i="5"/>
  <c r="BI50" i="5"/>
  <c r="BH50" i="5"/>
  <c r="BG50" i="5"/>
  <c r="BF50" i="5"/>
  <c r="BE50" i="5"/>
  <c r="BD50" i="5"/>
  <c r="BC50" i="5"/>
  <c r="BB50" i="5"/>
  <c r="BA50" i="5"/>
  <c r="AZ50" i="5"/>
  <c r="AY50" i="5"/>
  <c r="AX50" i="5"/>
  <c r="AW50" i="5"/>
  <c r="AV50" i="5"/>
  <c r="AU50" i="5"/>
  <c r="AT50" i="5"/>
  <c r="AS50" i="5"/>
  <c r="AR50" i="5"/>
  <c r="AQ50" i="5"/>
  <c r="AP50" i="5"/>
  <c r="AO50" i="5"/>
  <c r="AN50" i="5"/>
  <c r="AM50" i="5"/>
  <c r="AL50" i="5"/>
  <c r="AK50" i="5"/>
  <c r="AJ50" i="5"/>
  <c r="AI50" i="5"/>
  <c r="AH50" i="5"/>
  <c r="AG50" i="5"/>
  <c r="AF50" i="5"/>
  <c r="AE50" i="5"/>
  <c r="AD50" i="5"/>
  <c r="AC50" i="5"/>
  <c r="AB50" i="5"/>
  <c r="AA50" i="5"/>
  <c r="Z50" i="5"/>
  <c r="Y50" i="5"/>
  <c r="X50" i="5"/>
  <c r="W50" i="5"/>
  <c r="V50" i="5"/>
  <c r="U50" i="5"/>
  <c r="T50" i="5"/>
  <c r="S50" i="5"/>
  <c r="R50" i="5"/>
  <c r="Q50" i="5"/>
  <c r="P50" i="5"/>
  <c r="O50" i="5"/>
  <c r="N50" i="5"/>
  <c r="M50" i="5"/>
  <c r="L50" i="5"/>
  <c r="K50" i="5"/>
  <c r="J50" i="5"/>
  <c r="DV49" i="5"/>
  <c r="DU49" i="5"/>
  <c r="DT49" i="5"/>
  <c r="DS49" i="5"/>
  <c r="DR49" i="5"/>
  <c r="DQ49" i="5"/>
  <c r="DP49" i="5"/>
  <c r="DK49" i="5"/>
  <c r="DJ49" i="5"/>
  <c r="DF49" i="5"/>
  <c r="DE49" i="5"/>
  <c r="DD49" i="5"/>
  <c r="DC49" i="5"/>
  <c r="CV49" i="5"/>
  <c r="CU49" i="5"/>
  <c r="CT49" i="5"/>
  <c r="CS49" i="5"/>
  <c r="CR49" i="5"/>
  <c r="CQ49" i="5"/>
  <c r="CP49" i="5"/>
  <c r="CO49" i="5"/>
  <c r="CN49" i="5"/>
  <c r="CM49" i="5"/>
  <c r="CL49" i="5"/>
  <c r="CK49" i="5"/>
  <c r="CJ49" i="5"/>
  <c r="CI49" i="5"/>
  <c r="CH49" i="5"/>
  <c r="CG49" i="5"/>
  <c r="CF49" i="5"/>
  <c r="CE49" i="5"/>
  <c r="CD49" i="5"/>
  <c r="CC49" i="5"/>
  <c r="CB49" i="5"/>
  <c r="CA49" i="5"/>
  <c r="BZ49" i="5"/>
  <c r="BY49" i="5"/>
  <c r="BX49" i="5"/>
  <c r="BW49" i="5"/>
  <c r="BV49" i="5"/>
  <c r="BU49" i="5"/>
  <c r="BT49" i="5"/>
  <c r="BS49" i="5"/>
  <c r="BR49" i="5"/>
  <c r="BQ49" i="5"/>
  <c r="BP49" i="5"/>
  <c r="BO49" i="5"/>
  <c r="BN49" i="5"/>
  <c r="BM49" i="5"/>
  <c r="BL49" i="5"/>
  <c r="BK49" i="5"/>
  <c r="BJ49" i="5"/>
  <c r="BI49" i="5"/>
  <c r="BH49" i="5"/>
  <c r="BG49" i="5"/>
  <c r="BF49" i="5"/>
  <c r="BE49" i="5"/>
  <c r="BD49" i="5"/>
  <c r="BC49" i="5"/>
  <c r="BB49" i="5"/>
  <c r="BA49" i="5"/>
  <c r="AZ49" i="5"/>
  <c r="AY49" i="5"/>
  <c r="AX49" i="5"/>
  <c r="AW49" i="5"/>
  <c r="AV49" i="5"/>
  <c r="AU49" i="5"/>
  <c r="AT49" i="5"/>
  <c r="AS49" i="5"/>
  <c r="AR49" i="5"/>
  <c r="AQ49" i="5"/>
  <c r="AP49" i="5"/>
  <c r="AO49" i="5"/>
  <c r="AN49" i="5"/>
  <c r="AM49" i="5"/>
  <c r="AL49" i="5"/>
  <c r="AK49" i="5"/>
  <c r="AJ49" i="5"/>
  <c r="AI49" i="5"/>
  <c r="AH49" i="5"/>
  <c r="AG49" i="5"/>
  <c r="AF49" i="5"/>
  <c r="AE49" i="5"/>
  <c r="AD49" i="5"/>
  <c r="AC49" i="5"/>
  <c r="AB49" i="5"/>
  <c r="AA49" i="5"/>
  <c r="Z49" i="5"/>
  <c r="Y49" i="5"/>
  <c r="X49" i="5"/>
  <c r="W49" i="5"/>
  <c r="V49" i="5"/>
  <c r="U49" i="5"/>
  <c r="T49" i="5"/>
  <c r="S49" i="5"/>
  <c r="R49" i="5"/>
  <c r="Q49" i="5"/>
  <c r="P49" i="5"/>
  <c r="O49" i="5"/>
  <c r="N49" i="5"/>
  <c r="M49" i="5"/>
  <c r="L49" i="5"/>
  <c r="K49" i="5"/>
  <c r="J49" i="5"/>
  <c r="DV48" i="5"/>
  <c r="DU48" i="5"/>
  <c r="DT48" i="5"/>
  <c r="DS48" i="5"/>
  <c r="DR48" i="5"/>
  <c r="DQ48" i="5"/>
  <c r="DP48" i="5"/>
  <c r="DK48" i="5"/>
  <c r="DJ48" i="5"/>
  <c r="DF48" i="5"/>
  <c r="DE48" i="5"/>
  <c r="DD48" i="5"/>
  <c r="DC48" i="5"/>
  <c r="CV48" i="5"/>
  <c r="CU48" i="5"/>
  <c r="CT48" i="5"/>
  <c r="CS48" i="5"/>
  <c r="CR48" i="5"/>
  <c r="CQ48" i="5"/>
  <c r="CP48" i="5"/>
  <c r="CO48" i="5"/>
  <c r="CN48" i="5"/>
  <c r="CM48" i="5"/>
  <c r="CL48" i="5"/>
  <c r="CK48" i="5"/>
  <c r="CJ48" i="5"/>
  <c r="CI48" i="5"/>
  <c r="CH48" i="5"/>
  <c r="CG48" i="5"/>
  <c r="CF48" i="5"/>
  <c r="CE48" i="5"/>
  <c r="CD48" i="5"/>
  <c r="CC48" i="5"/>
  <c r="CB48" i="5"/>
  <c r="CA48" i="5"/>
  <c r="BZ48" i="5"/>
  <c r="BY48" i="5"/>
  <c r="BX48" i="5"/>
  <c r="BW48" i="5"/>
  <c r="BV48" i="5"/>
  <c r="BU48" i="5"/>
  <c r="BT48" i="5"/>
  <c r="BS48" i="5"/>
  <c r="BR48" i="5"/>
  <c r="BQ48" i="5"/>
  <c r="BP48" i="5"/>
  <c r="BO48" i="5"/>
  <c r="BN48" i="5"/>
  <c r="BM48" i="5"/>
  <c r="BL48" i="5"/>
  <c r="BK48" i="5"/>
  <c r="BJ48" i="5"/>
  <c r="BI48" i="5"/>
  <c r="BH48" i="5"/>
  <c r="BG48" i="5"/>
  <c r="BF48" i="5"/>
  <c r="BE48" i="5"/>
  <c r="BD48" i="5"/>
  <c r="BC48" i="5"/>
  <c r="BB48" i="5"/>
  <c r="BA48" i="5"/>
  <c r="AZ48" i="5"/>
  <c r="AY48" i="5"/>
  <c r="AX48" i="5"/>
  <c r="AW48" i="5"/>
  <c r="AV48" i="5"/>
  <c r="AU48" i="5"/>
  <c r="AT48" i="5"/>
  <c r="AS48" i="5"/>
  <c r="AR48" i="5"/>
  <c r="AQ48" i="5"/>
  <c r="AP48" i="5"/>
  <c r="AO48" i="5"/>
  <c r="AN48" i="5"/>
  <c r="AM48" i="5"/>
  <c r="AL48" i="5"/>
  <c r="AK48" i="5"/>
  <c r="AJ48" i="5"/>
  <c r="AI48" i="5"/>
  <c r="AH48" i="5"/>
  <c r="AG48" i="5"/>
  <c r="AF48" i="5"/>
  <c r="AE48" i="5"/>
  <c r="AD48" i="5"/>
  <c r="AC48" i="5"/>
  <c r="AB48" i="5"/>
  <c r="AA48" i="5"/>
  <c r="Z48" i="5"/>
  <c r="Y48" i="5"/>
  <c r="X48" i="5"/>
  <c r="W48" i="5"/>
  <c r="V48" i="5"/>
  <c r="U48" i="5"/>
  <c r="T48" i="5"/>
  <c r="S48" i="5"/>
  <c r="R48" i="5"/>
  <c r="Q48" i="5"/>
  <c r="P48" i="5"/>
  <c r="O48" i="5"/>
  <c r="N48" i="5"/>
  <c r="M48" i="5"/>
  <c r="L48" i="5"/>
  <c r="K48" i="5"/>
  <c r="J48" i="5"/>
  <c r="DV47" i="5"/>
  <c r="DU47" i="5"/>
  <c r="DT47" i="5"/>
  <c r="DS47" i="5"/>
  <c r="DR47" i="5"/>
  <c r="DQ47" i="5"/>
  <c r="DP47" i="5"/>
  <c r="DK47" i="5"/>
  <c r="DJ47" i="5"/>
  <c r="DF47" i="5"/>
  <c r="DE47" i="5"/>
  <c r="DD47" i="5"/>
  <c r="DC47" i="5"/>
  <c r="CV47" i="5"/>
  <c r="CU47" i="5"/>
  <c r="CT47" i="5"/>
  <c r="CS47" i="5"/>
  <c r="CR47" i="5"/>
  <c r="CQ47" i="5"/>
  <c r="CP47" i="5"/>
  <c r="CO47" i="5"/>
  <c r="CN47" i="5"/>
  <c r="CM47" i="5"/>
  <c r="CL47" i="5"/>
  <c r="CK47" i="5"/>
  <c r="CJ47" i="5"/>
  <c r="CI47" i="5"/>
  <c r="CH47" i="5"/>
  <c r="CG47" i="5"/>
  <c r="CF47" i="5"/>
  <c r="CE47" i="5"/>
  <c r="CD47" i="5"/>
  <c r="CC47" i="5"/>
  <c r="CB47" i="5"/>
  <c r="CA47" i="5"/>
  <c r="BZ47" i="5"/>
  <c r="BY47" i="5"/>
  <c r="BX47" i="5"/>
  <c r="BW47" i="5"/>
  <c r="BV47" i="5"/>
  <c r="BU47" i="5"/>
  <c r="BT47" i="5"/>
  <c r="BS47" i="5"/>
  <c r="BR47" i="5"/>
  <c r="BQ47" i="5"/>
  <c r="BP47" i="5"/>
  <c r="BO47" i="5"/>
  <c r="BN47" i="5"/>
  <c r="BM47" i="5"/>
  <c r="BL47" i="5"/>
  <c r="BK47" i="5"/>
  <c r="BJ47" i="5"/>
  <c r="BI47" i="5"/>
  <c r="BH47" i="5"/>
  <c r="BG47" i="5"/>
  <c r="BF47" i="5"/>
  <c r="BE47" i="5"/>
  <c r="BD47" i="5"/>
  <c r="BC47" i="5"/>
  <c r="BB47" i="5"/>
  <c r="BA47" i="5"/>
  <c r="AZ47" i="5"/>
  <c r="AY47" i="5"/>
  <c r="AX47" i="5"/>
  <c r="AW47" i="5"/>
  <c r="AV47" i="5"/>
  <c r="AU47" i="5"/>
  <c r="AT47" i="5"/>
  <c r="AS47" i="5"/>
  <c r="AR47" i="5"/>
  <c r="AQ47" i="5"/>
  <c r="AP47" i="5"/>
  <c r="AO47" i="5"/>
  <c r="AN47" i="5"/>
  <c r="AM47" i="5"/>
  <c r="AL47" i="5"/>
  <c r="AK47" i="5"/>
  <c r="AJ47" i="5"/>
  <c r="AI47" i="5"/>
  <c r="AH47" i="5"/>
  <c r="AG47" i="5"/>
  <c r="AF47" i="5"/>
  <c r="AE47" i="5"/>
  <c r="AD47" i="5"/>
  <c r="AC47" i="5"/>
  <c r="AB47" i="5"/>
  <c r="AA47" i="5"/>
  <c r="Z47" i="5"/>
  <c r="Y47" i="5"/>
  <c r="X47" i="5"/>
  <c r="W47" i="5"/>
  <c r="V47" i="5"/>
  <c r="U47" i="5"/>
  <c r="T47" i="5"/>
  <c r="S47" i="5"/>
  <c r="R47" i="5"/>
  <c r="Q47" i="5"/>
  <c r="P47" i="5"/>
  <c r="O47" i="5"/>
  <c r="N47" i="5"/>
  <c r="M47" i="5"/>
  <c r="L47" i="5"/>
  <c r="K47" i="5"/>
  <c r="J47" i="5"/>
  <c r="DV46" i="5"/>
  <c r="DU46" i="5"/>
  <c r="DT46" i="5"/>
  <c r="DS46" i="5"/>
  <c r="DR46" i="5"/>
  <c r="DQ46" i="5"/>
  <c r="DP46" i="5"/>
  <c r="DK46" i="5"/>
  <c r="DJ46" i="5"/>
  <c r="DF46" i="5"/>
  <c r="DE46" i="5"/>
  <c r="DD46" i="5"/>
  <c r="DC46" i="5"/>
  <c r="CV46" i="5"/>
  <c r="CU46" i="5"/>
  <c r="CT46" i="5"/>
  <c r="CS46" i="5"/>
  <c r="CR46" i="5"/>
  <c r="CQ46" i="5"/>
  <c r="CP46" i="5"/>
  <c r="CO46" i="5"/>
  <c r="CN46" i="5"/>
  <c r="CM46" i="5"/>
  <c r="CL46" i="5"/>
  <c r="CK46" i="5"/>
  <c r="CJ46" i="5"/>
  <c r="CI46" i="5"/>
  <c r="CH46" i="5"/>
  <c r="CG46" i="5"/>
  <c r="CF46" i="5"/>
  <c r="CE46" i="5"/>
  <c r="CD46" i="5"/>
  <c r="CC46" i="5"/>
  <c r="CB46" i="5"/>
  <c r="CA46" i="5"/>
  <c r="BZ46" i="5"/>
  <c r="BY46" i="5"/>
  <c r="BX46" i="5"/>
  <c r="BW46" i="5"/>
  <c r="BV46" i="5"/>
  <c r="BU46" i="5"/>
  <c r="BT46" i="5"/>
  <c r="BS46" i="5"/>
  <c r="BR46" i="5"/>
  <c r="BQ46" i="5"/>
  <c r="BP46" i="5"/>
  <c r="BO46" i="5"/>
  <c r="BN46" i="5"/>
  <c r="BM46" i="5"/>
  <c r="BL46" i="5"/>
  <c r="BK46" i="5"/>
  <c r="BJ46" i="5"/>
  <c r="BI46" i="5"/>
  <c r="BH46" i="5"/>
  <c r="BG46" i="5"/>
  <c r="BF46" i="5"/>
  <c r="BE46" i="5"/>
  <c r="BD46" i="5"/>
  <c r="BC46" i="5"/>
  <c r="BB46" i="5"/>
  <c r="BA46" i="5"/>
  <c r="AZ46" i="5"/>
  <c r="AY46" i="5"/>
  <c r="AX46" i="5"/>
  <c r="AW46" i="5"/>
  <c r="AV46" i="5"/>
  <c r="AU46" i="5"/>
  <c r="AT46" i="5"/>
  <c r="AS46" i="5"/>
  <c r="AR46" i="5"/>
  <c r="AQ46" i="5"/>
  <c r="AP46" i="5"/>
  <c r="AO46" i="5"/>
  <c r="AN46" i="5"/>
  <c r="AM46" i="5"/>
  <c r="AL46" i="5"/>
  <c r="AK46" i="5"/>
  <c r="AJ46" i="5"/>
  <c r="AI46" i="5"/>
  <c r="AH46" i="5"/>
  <c r="AG46" i="5"/>
  <c r="AF46" i="5"/>
  <c r="AE46" i="5"/>
  <c r="AD46" i="5"/>
  <c r="AC46" i="5"/>
  <c r="AB46" i="5"/>
  <c r="AA46" i="5"/>
  <c r="Z46" i="5"/>
  <c r="Y46" i="5"/>
  <c r="X46" i="5"/>
  <c r="W46" i="5"/>
  <c r="V46" i="5"/>
  <c r="U46" i="5"/>
  <c r="T46" i="5"/>
  <c r="S46" i="5"/>
  <c r="R46" i="5"/>
  <c r="Q46" i="5"/>
  <c r="P46" i="5"/>
  <c r="O46" i="5"/>
  <c r="N46" i="5"/>
  <c r="M46" i="5"/>
  <c r="L46" i="5"/>
  <c r="K46" i="5"/>
  <c r="J46" i="5"/>
  <c r="DV45" i="5"/>
  <c r="DU45" i="5"/>
  <c r="DT45" i="5"/>
  <c r="DS45" i="5"/>
  <c r="DR45" i="5"/>
  <c r="DQ45" i="5"/>
  <c r="DP45" i="5"/>
  <c r="DK45" i="5"/>
  <c r="DJ45" i="5"/>
  <c r="DF45" i="5"/>
  <c r="DE45" i="5"/>
  <c r="DD45" i="5"/>
  <c r="DC45" i="5"/>
  <c r="CV45" i="5"/>
  <c r="CU45" i="5"/>
  <c r="CT45" i="5"/>
  <c r="CS45" i="5"/>
  <c r="CR45" i="5"/>
  <c r="CQ45" i="5"/>
  <c r="CP45" i="5"/>
  <c r="CO45" i="5"/>
  <c r="CN45" i="5"/>
  <c r="CM45" i="5"/>
  <c r="CL45" i="5"/>
  <c r="CK45" i="5"/>
  <c r="CJ45" i="5"/>
  <c r="CI45" i="5"/>
  <c r="CH45" i="5"/>
  <c r="CG45" i="5"/>
  <c r="CF45" i="5"/>
  <c r="CE45" i="5"/>
  <c r="CD45" i="5"/>
  <c r="CC45" i="5"/>
  <c r="CB45" i="5"/>
  <c r="CA45" i="5"/>
  <c r="BZ45" i="5"/>
  <c r="BY45" i="5"/>
  <c r="BX45" i="5"/>
  <c r="BW45" i="5"/>
  <c r="BV45" i="5"/>
  <c r="BU45" i="5"/>
  <c r="BT45" i="5"/>
  <c r="BS45" i="5"/>
  <c r="BR45" i="5"/>
  <c r="BQ45" i="5"/>
  <c r="BP45" i="5"/>
  <c r="BO45" i="5"/>
  <c r="BN45" i="5"/>
  <c r="BM45" i="5"/>
  <c r="BL45" i="5"/>
  <c r="BK45" i="5"/>
  <c r="BJ45" i="5"/>
  <c r="BI45" i="5"/>
  <c r="BH45" i="5"/>
  <c r="BG45" i="5"/>
  <c r="BF45" i="5"/>
  <c r="BE45" i="5"/>
  <c r="BD45" i="5"/>
  <c r="BC45" i="5"/>
  <c r="BB45" i="5"/>
  <c r="BA45" i="5"/>
  <c r="AZ45" i="5"/>
  <c r="AY45" i="5"/>
  <c r="AX45" i="5"/>
  <c r="AW45" i="5"/>
  <c r="AV45" i="5"/>
  <c r="AU45" i="5"/>
  <c r="AT45" i="5"/>
  <c r="AS45" i="5"/>
  <c r="AR45" i="5"/>
  <c r="AQ45" i="5"/>
  <c r="AP45" i="5"/>
  <c r="AO45" i="5"/>
  <c r="AN45" i="5"/>
  <c r="AM45" i="5"/>
  <c r="AL45" i="5"/>
  <c r="AK45" i="5"/>
  <c r="AJ45" i="5"/>
  <c r="AI45" i="5"/>
  <c r="AH45" i="5"/>
  <c r="AG45" i="5"/>
  <c r="AF45" i="5"/>
  <c r="AE45" i="5"/>
  <c r="AD45" i="5"/>
  <c r="AC45" i="5"/>
  <c r="AB45" i="5"/>
  <c r="AA45" i="5"/>
  <c r="Z45" i="5"/>
  <c r="Y45" i="5"/>
  <c r="X45" i="5"/>
  <c r="W45" i="5"/>
  <c r="V45" i="5"/>
  <c r="U45" i="5"/>
  <c r="T45" i="5"/>
  <c r="S45" i="5"/>
  <c r="R45" i="5"/>
  <c r="Q45" i="5"/>
  <c r="P45" i="5"/>
  <c r="O45" i="5"/>
  <c r="N45" i="5"/>
  <c r="M45" i="5"/>
  <c r="L45" i="5"/>
  <c r="K45" i="5"/>
  <c r="J45" i="5"/>
  <c r="DV44" i="5"/>
  <c r="DU44" i="5"/>
  <c r="DT44" i="5"/>
  <c r="DS44" i="5"/>
  <c r="DR44" i="5"/>
  <c r="DQ44" i="5"/>
  <c r="DP44" i="5"/>
  <c r="DK44" i="5"/>
  <c r="DJ44" i="5"/>
  <c r="DF44" i="5"/>
  <c r="DE44" i="5"/>
  <c r="DD44" i="5"/>
  <c r="DC44" i="5"/>
  <c r="CV44" i="5"/>
  <c r="CU44" i="5"/>
  <c r="CT44" i="5"/>
  <c r="CS44" i="5"/>
  <c r="CR44" i="5"/>
  <c r="CQ44" i="5"/>
  <c r="CP44" i="5"/>
  <c r="CO44" i="5"/>
  <c r="CN44" i="5"/>
  <c r="CM44" i="5"/>
  <c r="CL44" i="5"/>
  <c r="CK44" i="5"/>
  <c r="CJ44" i="5"/>
  <c r="CI44" i="5"/>
  <c r="CH44" i="5"/>
  <c r="CG44" i="5"/>
  <c r="CF44" i="5"/>
  <c r="CE44" i="5"/>
  <c r="CD44" i="5"/>
  <c r="CC44" i="5"/>
  <c r="CB44" i="5"/>
  <c r="CA44" i="5"/>
  <c r="BZ44" i="5"/>
  <c r="BY44" i="5"/>
  <c r="BX44" i="5"/>
  <c r="BW44" i="5"/>
  <c r="BV44" i="5"/>
  <c r="BU44" i="5"/>
  <c r="BT44" i="5"/>
  <c r="BS44" i="5"/>
  <c r="BR44" i="5"/>
  <c r="BQ44" i="5"/>
  <c r="BP44" i="5"/>
  <c r="BO44" i="5"/>
  <c r="BN44" i="5"/>
  <c r="BM44" i="5"/>
  <c r="BL44" i="5"/>
  <c r="BK44" i="5"/>
  <c r="BJ44" i="5"/>
  <c r="BI44" i="5"/>
  <c r="BH44" i="5"/>
  <c r="BG44" i="5"/>
  <c r="BF44" i="5"/>
  <c r="BE44" i="5"/>
  <c r="BD44" i="5"/>
  <c r="BC44" i="5"/>
  <c r="BB44" i="5"/>
  <c r="BA44" i="5"/>
  <c r="AZ44" i="5"/>
  <c r="AY44" i="5"/>
  <c r="AX44" i="5"/>
  <c r="AW44" i="5"/>
  <c r="AV44" i="5"/>
  <c r="AU44" i="5"/>
  <c r="AT44" i="5"/>
  <c r="AS44" i="5"/>
  <c r="AR44" i="5"/>
  <c r="AQ44" i="5"/>
  <c r="AP44" i="5"/>
  <c r="AO44" i="5"/>
  <c r="AN44" i="5"/>
  <c r="AM44" i="5"/>
  <c r="AL44" i="5"/>
  <c r="AK44" i="5"/>
  <c r="AJ44" i="5"/>
  <c r="AI44" i="5"/>
  <c r="AH44" i="5"/>
  <c r="AG44" i="5"/>
  <c r="AF44" i="5"/>
  <c r="AE44" i="5"/>
  <c r="AD44" i="5"/>
  <c r="AC44" i="5"/>
  <c r="AB44" i="5"/>
  <c r="AA44" i="5"/>
  <c r="Z44" i="5"/>
  <c r="Y44" i="5"/>
  <c r="X44" i="5"/>
  <c r="W44" i="5"/>
  <c r="V44" i="5"/>
  <c r="U44" i="5"/>
  <c r="T44" i="5"/>
  <c r="S44" i="5"/>
  <c r="R44" i="5"/>
  <c r="Q44" i="5"/>
  <c r="P44" i="5"/>
  <c r="O44" i="5"/>
  <c r="N44" i="5"/>
  <c r="M44" i="5"/>
  <c r="L44" i="5"/>
  <c r="K44" i="5"/>
  <c r="J44" i="5"/>
  <c r="DV43" i="5"/>
  <c r="DU43" i="5"/>
  <c r="DT43" i="5"/>
  <c r="DS43" i="5"/>
  <c r="DR43" i="5"/>
  <c r="DQ43" i="5"/>
  <c r="DP43" i="5"/>
  <c r="DK43" i="5"/>
  <c r="DJ43" i="5"/>
  <c r="DF43" i="5"/>
  <c r="DE43" i="5"/>
  <c r="DD43" i="5"/>
  <c r="DC43" i="5"/>
  <c r="CV43" i="5"/>
  <c r="CU43" i="5"/>
  <c r="CT43" i="5"/>
  <c r="CS43" i="5"/>
  <c r="CR43" i="5"/>
  <c r="CQ43" i="5"/>
  <c r="CP43" i="5"/>
  <c r="CO43" i="5"/>
  <c r="CN43" i="5"/>
  <c r="CM43" i="5"/>
  <c r="CL43" i="5"/>
  <c r="CK43" i="5"/>
  <c r="CJ43" i="5"/>
  <c r="CI43" i="5"/>
  <c r="CH43" i="5"/>
  <c r="CG43" i="5"/>
  <c r="CF43" i="5"/>
  <c r="CE43" i="5"/>
  <c r="CD43" i="5"/>
  <c r="CC43" i="5"/>
  <c r="CB43" i="5"/>
  <c r="CA43" i="5"/>
  <c r="BZ43" i="5"/>
  <c r="BY43" i="5"/>
  <c r="BX43" i="5"/>
  <c r="BW43" i="5"/>
  <c r="BV43" i="5"/>
  <c r="BU43" i="5"/>
  <c r="BT43" i="5"/>
  <c r="BS43" i="5"/>
  <c r="BR43" i="5"/>
  <c r="BQ43" i="5"/>
  <c r="BP43" i="5"/>
  <c r="BO43" i="5"/>
  <c r="BN43" i="5"/>
  <c r="BM43" i="5"/>
  <c r="BL43" i="5"/>
  <c r="BK43" i="5"/>
  <c r="BJ43" i="5"/>
  <c r="BI43" i="5"/>
  <c r="BH43" i="5"/>
  <c r="BG43" i="5"/>
  <c r="BF43" i="5"/>
  <c r="BE43" i="5"/>
  <c r="BD43" i="5"/>
  <c r="BC43" i="5"/>
  <c r="BB43" i="5"/>
  <c r="BA43" i="5"/>
  <c r="AZ43" i="5"/>
  <c r="AY43" i="5"/>
  <c r="AX43" i="5"/>
  <c r="AW43" i="5"/>
  <c r="AV43" i="5"/>
  <c r="AU43" i="5"/>
  <c r="AT43" i="5"/>
  <c r="AS43" i="5"/>
  <c r="AR43" i="5"/>
  <c r="AQ43" i="5"/>
  <c r="AP43" i="5"/>
  <c r="AO43" i="5"/>
  <c r="AN43" i="5"/>
  <c r="AM43" i="5"/>
  <c r="AL43" i="5"/>
  <c r="AK43" i="5"/>
  <c r="AJ43" i="5"/>
  <c r="AI43" i="5"/>
  <c r="AH43" i="5"/>
  <c r="AG43" i="5"/>
  <c r="AF43" i="5"/>
  <c r="AE43" i="5"/>
  <c r="AD43" i="5"/>
  <c r="AC43" i="5"/>
  <c r="AB43" i="5"/>
  <c r="AA43" i="5"/>
  <c r="Z43" i="5"/>
  <c r="Y43" i="5"/>
  <c r="X43" i="5"/>
  <c r="W43" i="5"/>
  <c r="V43" i="5"/>
  <c r="U43" i="5"/>
  <c r="T43" i="5"/>
  <c r="S43" i="5"/>
  <c r="R43" i="5"/>
  <c r="Q43" i="5"/>
  <c r="P43" i="5"/>
  <c r="O43" i="5"/>
  <c r="N43" i="5"/>
  <c r="M43" i="5"/>
  <c r="L43" i="5"/>
  <c r="K43" i="5"/>
  <c r="J43" i="5"/>
  <c r="DV42" i="5"/>
  <c r="DU42" i="5"/>
  <c r="DT42" i="5"/>
  <c r="DS42" i="5"/>
  <c r="DR42" i="5"/>
  <c r="DQ42" i="5"/>
  <c r="DP42" i="5"/>
  <c r="DK42" i="5"/>
  <c r="DJ42" i="5"/>
  <c r="DF42" i="5"/>
  <c r="DE42" i="5"/>
  <c r="DD42" i="5"/>
  <c r="DC42" i="5"/>
  <c r="CV42" i="5"/>
  <c r="CU42" i="5"/>
  <c r="CT42" i="5"/>
  <c r="CS42" i="5"/>
  <c r="CR42" i="5"/>
  <c r="CQ42" i="5"/>
  <c r="CP42" i="5"/>
  <c r="CO42" i="5"/>
  <c r="CN42" i="5"/>
  <c r="CM42" i="5"/>
  <c r="CL42" i="5"/>
  <c r="CK42" i="5"/>
  <c r="CJ42" i="5"/>
  <c r="CI42" i="5"/>
  <c r="CH42" i="5"/>
  <c r="CG42" i="5"/>
  <c r="CF42" i="5"/>
  <c r="CE42" i="5"/>
  <c r="CD42" i="5"/>
  <c r="CC42" i="5"/>
  <c r="CB42" i="5"/>
  <c r="CA42" i="5"/>
  <c r="BZ42" i="5"/>
  <c r="BY42" i="5"/>
  <c r="BX42" i="5"/>
  <c r="BW42" i="5"/>
  <c r="BV42" i="5"/>
  <c r="BU42" i="5"/>
  <c r="BT42" i="5"/>
  <c r="BS42" i="5"/>
  <c r="BR42" i="5"/>
  <c r="BQ42" i="5"/>
  <c r="BP42" i="5"/>
  <c r="BO42" i="5"/>
  <c r="BN42" i="5"/>
  <c r="BM42" i="5"/>
  <c r="BL42" i="5"/>
  <c r="BK42" i="5"/>
  <c r="BJ42" i="5"/>
  <c r="BI42" i="5"/>
  <c r="BH42" i="5"/>
  <c r="BG42" i="5"/>
  <c r="BF42" i="5"/>
  <c r="BE42" i="5"/>
  <c r="BD42" i="5"/>
  <c r="BC42" i="5"/>
  <c r="BB42" i="5"/>
  <c r="BA42" i="5"/>
  <c r="AZ42" i="5"/>
  <c r="AY42" i="5"/>
  <c r="AX42" i="5"/>
  <c r="AW42" i="5"/>
  <c r="AV42" i="5"/>
  <c r="AU42" i="5"/>
  <c r="AT42" i="5"/>
  <c r="AS42" i="5"/>
  <c r="AR42" i="5"/>
  <c r="AQ42" i="5"/>
  <c r="AP42" i="5"/>
  <c r="AO42" i="5"/>
  <c r="AN42" i="5"/>
  <c r="AM42" i="5"/>
  <c r="AL42" i="5"/>
  <c r="AK42" i="5"/>
  <c r="AJ42" i="5"/>
  <c r="AI42" i="5"/>
  <c r="AH42" i="5"/>
  <c r="AG42" i="5"/>
  <c r="AF42" i="5"/>
  <c r="AE42" i="5"/>
  <c r="AD42" i="5"/>
  <c r="AC42" i="5"/>
  <c r="AB42" i="5"/>
  <c r="AA42" i="5"/>
  <c r="Z42" i="5"/>
  <c r="Y42" i="5"/>
  <c r="X42" i="5"/>
  <c r="W42" i="5"/>
  <c r="V42" i="5"/>
  <c r="U42" i="5"/>
  <c r="T42" i="5"/>
  <c r="S42" i="5"/>
  <c r="R42" i="5"/>
  <c r="Q42" i="5"/>
  <c r="P42" i="5"/>
  <c r="O42" i="5"/>
  <c r="N42" i="5"/>
  <c r="M42" i="5"/>
  <c r="L42" i="5"/>
  <c r="K42" i="5"/>
  <c r="J42" i="5"/>
  <c r="DV41" i="5"/>
  <c r="DU41" i="5"/>
  <c r="DT41" i="5"/>
  <c r="DS41" i="5"/>
  <c r="DR41" i="5"/>
  <c r="DQ41" i="5"/>
  <c r="DP41" i="5"/>
  <c r="DK41" i="5"/>
  <c r="DJ41" i="5"/>
  <c r="DF41" i="5"/>
  <c r="DE41" i="5"/>
  <c r="DD41" i="5"/>
  <c r="DC41" i="5"/>
  <c r="CV41" i="5"/>
  <c r="CU41" i="5"/>
  <c r="CT41" i="5"/>
  <c r="CS41" i="5"/>
  <c r="CR41" i="5"/>
  <c r="CQ41" i="5"/>
  <c r="CP41" i="5"/>
  <c r="CO41" i="5"/>
  <c r="CN41" i="5"/>
  <c r="CM41" i="5"/>
  <c r="CL41" i="5"/>
  <c r="CK41" i="5"/>
  <c r="CJ41" i="5"/>
  <c r="CI41" i="5"/>
  <c r="CH41" i="5"/>
  <c r="CG41" i="5"/>
  <c r="CF41" i="5"/>
  <c r="CE41" i="5"/>
  <c r="CD41" i="5"/>
  <c r="CC41" i="5"/>
  <c r="CB41" i="5"/>
  <c r="CA41" i="5"/>
  <c r="BZ41" i="5"/>
  <c r="BY41" i="5"/>
  <c r="BX41" i="5"/>
  <c r="BW41" i="5"/>
  <c r="BV41" i="5"/>
  <c r="BU41" i="5"/>
  <c r="BT41" i="5"/>
  <c r="BS41" i="5"/>
  <c r="BR41" i="5"/>
  <c r="BQ41" i="5"/>
  <c r="BP41" i="5"/>
  <c r="BO41" i="5"/>
  <c r="BN41" i="5"/>
  <c r="BM41" i="5"/>
  <c r="BL41" i="5"/>
  <c r="BK41" i="5"/>
  <c r="BJ41" i="5"/>
  <c r="BI41" i="5"/>
  <c r="BH41" i="5"/>
  <c r="BG41" i="5"/>
  <c r="BF41" i="5"/>
  <c r="BE41" i="5"/>
  <c r="BD41" i="5"/>
  <c r="BC41" i="5"/>
  <c r="BB41" i="5"/>
  <c r="BA41" i="5"/>
  <c r="AZ41" i="5"/>
  <c r="AY41" i="5"/>
  <c r="AX41" i="5"/>
  <c r="AW41" i="5"/>
  <c r="AV41" i="5"/>
  <c r="AU41" i="5"/>
  <c r="AT41" i="5"/>
  <c r="AS41" i="5"/>
  <c r="AR41" i="5"/>
  <c r="AQ41" i="5"/>
  <c r="AP41" i="5"/>
  <c r="AO41" i="5"/>
  <c r="AN41" i="5"/>
  <c r="AM41" i="5"/>
  <c r="AL41" i="5"/>
  <c r="AK41" i="5"/>
  <c r="AJ41" i="5"/>
  <c r="AI41" i="5"/>
  <c r="AH41" i="5"/>
  <c r="AG41" i="5"/>
  <c r="AF41" i="5"/>
  <c r="AE41" i="5"/>
  <c r="AD41" i="5"/>
  <c r="AC41" i="5"/>
  <c r="AB41" i="5"/>
  <c r="AA41" i="5"/>
  <c r="Z41" i="5"/>
  <c r="Y41" i="5"/>
  <c r="X41" i="5"/>
  <c r="W41" i="5"/>
  <c r="V41" i="5"/>
  <c r="U41" i="5"/>
  <c r="T41" i="5"/>
  <c r="S41" i="5"/>
  <c r="R41" i="5"/>
  <c r="Q41" i="5"/>
  <c r="P41" i="5"/>
  <c r="O41" i="5"/>
  <c r="N41" i="5"/>
  <c r="M41" i="5"/>
  <c r="L41" i="5"/>
  <c r="K41" i="5"/>
  <c r="J41" i="5"/>
  <c r="DV40" i="5"/>
  <c r="DU40" i="5"/>
  <c r="DT40" i="5"/>
  <c r="DS40" i="5"/>
  <c r="DR40" i="5"/>
  <c r="DQ40" i="5"/>
  <c r="DP40" i="5"/>
  <c r="DK40" i="5"/>
  <c r="DJ40" i="5"/>
  <c r="DF40" i="5"/>
  <c r="DE40" i="5"/>
  <c r="DD40" i="5"/>
  <c r="DC40" i="5"/>
  <c r="CV40" i="5"/>
  <c r="CU40" i="5"/>
  <c r="CT40" i="5"/>
  <c r="CS40" i="5"/>
  <c r="CR40" i="5"/>
  <c r="CQ40" i="5"/>
  <c r="CP40" i="5"/>
  <c r="CO40" i="5"/>
  <c r="CN40" i="5"/>
  <c r="CM40" i="5"/>
  <c r="CL40" i="5"/>
  <c r="CK40" i="5"/>
  <c r="CJ40" i="5"/>
  <c r="CI40" i="5"/>
  <c r="CH40" i="5"/>
  <c r="CG40" i="5"/>
  <c r="CF40" i="5"/>
  <c r="CE40" i="5"/>
  <c r="CD40" i="5"/>
  <c r="CC40" i="5"/>
  <c r="CB40" i="5"/>
  <c r="CA40" i="5"/>
  <c r="BZ40" i="5"/>
  <c r="BY40" i="5"/>
  <c r="BX40" i="5"/>
  <c r="BW40" i="5"/>
  <c r="BV40" i="5"/>
  <c r="BU40" i="5"/>
  <c r="BT40" i="5"/>
  <c r="BS40" i="5"/>
  <c r="BR40" i="5"/>
  <c r="BQ40" i="5"/>
  <c r="BP40" i="5"/>
  <c r="BO40" i="5"/>
  <c r="BN40" i="5"/>
  <c r="BM40" i="5"/>
  <c r="BL40" i="5"/>
  <c r="BK40" i="5"/>
  <c r="BJ40" i="5"/>
  <c r="BI40" i="5"/>
  <c r="BH40" i="5"/>
  <c r="BG40" i="5"/>
  <c r="BF40" i="5"/>
  <c r="BE40" i="5"/>
  <c r="BD40" i="5"/>
  <c r="BC40" i="5"/>
  <c r="BB40" i="5"/>
  <c r="BA40" i="5"/>
  <c r="AZ40" i="5"/>
  <c r="AY40" i="5"/>
  <c r="AX40" i="5"/>
  <c r="AW40" i="5"/>
  <c r="AV40" i="5"/>
  <c r="AU40" i="5"/>
  <c r="AT40" i="5"/>
  <c r="AS40" i="5"/>
  <c r="AR40" i="5"/>
  <c r="AQ40" i="5"/>
  <c r="AP40" i="5"/>
  <c r="AO40" i="5"/>
  <c r="AN40" i="5"/>
  <c r="AM40" i="5"/>
  <c r="AL40" i="5"/>
  <c r="AK40" i="5"/>
  <c r="AJ40" i="5"/>
  <c r="AI40" i="5"/>
  <c r="AH40" i="5"/>
  <c r="AG40" i="5"/>
  <c r="AF40" i="5"/>
  <c r="AE40" i="5"/>
  <c r="AD40" i="5"/>
  <c r="AC40" i="5"/>
  <c r="AB40" i="5"/>
  <c r="AA40" i="5"/>
  <c r="Z40" i="5"/>
  <c r="Y40" i="5"/>
  <c r="X40" i="5"/>
  <c r="W40" i="5"/>
  <c r="V40" i="5"/>
  <c r="U40" i="5"/>
  <c r="T40" i="5"/>
  <c r="S40" i="5"/>
  <c r="R40" i="5"/>
  <c r="Q40" i="5"/>
  <c r="P40" i="5"/>
  <c r="O40" i="5"/>
  <c r="N40" i="5"/>
  <c r="M40" i="5"/>
  <c r="L40" i="5"/>
  <c r="K40" i="5"/>
  <c r="J40" i="5"/>
  <c r="DV39" i="5"/>
  <c r="DU39" i="5"/>
  <c r="DT39" i="5"/>
  <c r="DS39" i="5"/>
  <c r="DR39" i="5"/>
  <c r="DQ39" i="5"/>
  <c r="DP39" i="5"/>
  <c r="DK39" i="5"/>
  <c r="DJ39" i="5"/>
  <c r="DF39" i="5"/>
  <c r="DE39" i="5"/>
  <c r="DD39" i="5"/>
  <c r="DC39" i="5"/>
  <c r="CV39" i="5"/>
  <c r="CU39" i="5"/>
  <c r="CT39" i="5"/>
  <c r="CS39" i="5"/>
  <c r="CR39" i="5"/>
  <c r="CQ39" i="5"/>
  <c r="CP39" i="5"/>
  <c r="CO39" i="5"/>
  <c r="CN39" i="5"/>
  <c r="CM39" i="5"/>
  <c r="CL39" i="5"/>
  <c r="CK39" i="5"/>
  <c r="CJ39" i="5"/>
  <c r="CI39" i="5"/>
  <c r="CH39" i="5"/>
  <c r="CG39" i="5"/>
  <c r="CF39" i="5"/>
  <c r="CE39" i="5"/>
  <c r="CD39" i="5"/>
  <c r="CC39" i="5"/>
  <c r="CB39" i="5"/>
  <c r="CA39" i="5"/>
  <c r="BZ39" i="5"/>
  <c r="BY39" i="5"/>
  <c r="BX39" i="5"/>
  <c r="BW39" i="5"/>
  <c r="BV39" i="5"/>
  <c r="BU39" i="5"/>
  <c r="BT39" i="5"/>
  <c r="BS39" i="5"/>
  <c r="BR39" i="5"/>
  <c r="BQ39" i="5"/>
  <c r="BP39" i="5"/>
  <c r="BO39" i="5"/>
  <c r="BN39" i="5"/>
  <c r="BM39" i="5"/>
  <c r="BL39" i="5"/>
  <c r="BK39" i="5"/>
  <c r="BJ39" i="5"/>
  <c r="BI39" i="5"/>
  <c r="BH39" i="5"/>
  <c r="BG39" i="5"/>
  <c r="BF39" i="5"/>
  <c r="BE39" i="5"/>
  <c r="BD39" i="5"/>
  <c r="BC39" i="5"/>
  <c r="BB39" i="5"/>
  <c r="BA39" i="5"/>
  <c r="AZ39" i="5"/>
  <c r="AY39" i="5"/>
  <c r="AX39" i="5"/>
  <c r="AW39" i="5"/>
  <c r="AV39" i="5"/>
  <c r="AU39" i="5"/>
  <c r="AT39" i="5"/>
  <c r="AS39" i="5"/>
  <c r="AR39" i="5"/>
  <c r="AQ39" i="5"/>
  <c r="AP39" i="5"/>
  <c r="AO39" i="5"/>
  <c r="AN39" i="5"/>
  <c r="AM39" i="5"/>
  <c r="AL39" i="5"/>
  <c r="AK39" i="5"/>
  <c r="AJ39" i="5"/>
  <c r="AI39" i="5"/>
  <c r="AH39" i="5"/>
  <c r="AG39" i="5"/>
  <c r="AF39" i="5"/>
  <c r="AE39" i="5"/>
  <c r="AD39" i="5"/>
  <c r="AC39" i="5"/>
  <c r="AB39" i="5"/>
  <c r="AA39" i="5"/>
  <c r="Z39" i="5"/>
  <c r="Y39" i="5"/>
  <c r="X39" i="5"/>
  <c r="W39" i="5"/>
  <c r="V39" i="5"/>
  <c r="U39" i="5"/>
  <c r="T39" i="5"/>
  <c r="S39" i="5"/>
  <c r="R39" i="5"/>
  <c r="Q39" i="5"/>
  <c r="P39" i="5"/>
  <c r="O39" i="5"/>
  <c r="N39" i="5"/>
  <c r="M39" i="5"/>
  <c r="L39" i="5"/>
  <c r="K39" i="5"/>
  <c r="J39" i="5"/>
  <c r="DV38" i="5"/>
  <c r="DU38" i="5"/>
  <c r="DT38" i="5"/>
  <c r="DS38" i="5"/>
  <c r="DR38" i="5"/>
  <c r="DQ38" i="5"/>
  <c r="DP38" i="5"/>
  <c r="DK38" i="5"/>
  <c r="DJ38" i="5"/>
  <c r="DF38" i="5"/>
  <c r="DE38" i="5"/>
  <c r="DD38" i="5"/>
  <c r="DC38" i="5"/>
  <c r="CV38" i="5"/>
  <c r="CU38" i="5"/>
  <c r="CT38" i="5"/>
  <c r="CS38" i="5"/>
  <c r="CR38" i="5"/>
  <c r="CQ38" i="5"/>
  <c r="CP38" i="5"/>
  <c r="CO38" i="5"/>
  <c r="CN38" i="5"/>
  <c r="CM38" i="5"/>
  <c r="CL38" i="5"/>
  <c r="CK38" i="5"/>
  <c r="CJ38" i="5"/>
  <c r="CI38" i="5"/>
  <c r="CH38" i="5"/>
  <c r="CG38" i="5"/>
  <c r="CF38" i="5"/>
  <c r="CE38" i="5"/>
  <c r="CD38" i="5"/>
  <c r="CC38" i="5"/>
  <c r="CB38" i="5"/>
  <c r="CA38" i="5"/>
  <c r="BZ38" i="5"/>
  <c r="BY38" i="5"/>
  <c r="BX38" i="5"/>
  <c r="BW38" i="5"/>
  <c r="BV38" i="5"/>
  <c r="BU38" i="5"/>
  <c r="BT38" i="5"/>
  <c r="BS38" i="5"/>
  <c r="BR38" i="5"/>
  <c r="BQ38" i="5"/>
  <c r="BP38" i="5"/>
  <c r="BO38" i="5"/>
  <c r="BN38" i="5"/>
  <c r="BM38" i="5"/>
  <c r="BL38" i="5"/>
  <c r="BK38" i="5"/>
  <c r="BJ38" i="5"/>
  <c r="BI38" i="5"/>
  <c r="BH38" i="5"/>
  <c r="BG38" i="5"/>
  <c r="BF38" i="5"/>
  <c r="BE38" i="5"/>
  <c r="BD38" i="5"/>
  <c r="BC38" i="5"/>
  <c r="BB38" i="5"/>
  <c r="BA38" i="5"/>
  <c r="AZ38" i="5"/>
  <c r="AY38" i="5"/>
  <c r="AX38" i="5"/>
  <c r="AW38" i="5"/>
  <c r="AV38" i="5"/>
  <c r="AU38" i="5"/>
  <c r="AT38" i="5"/>
  <c r="AS38" i="5"/>
  <c r="AR38" i="5"/>
  <c r="AQ38" i="5"/>
  <c r="AP38" i="5"/>
  <c r="AO38" i="5"/>
  <c r="AN38" i="5"/>
  <c r="AM38" i="5"/>
  <c r="AL38" i="5"/>
  <c r="AK38" i="5"/>
  <c r="AJ38" i="5"/>
  <c r="AI38" i="5"/>
  <c r="AH38" i="5"/>
  <c r="AG38" i="5"/>
  <c r="AF38" i="5"/>
  <c r="AE38" i="5"/>
  <c r="AD38" i="5"/>
  <c r="AC38" i="5"/>
  <c r="AB38" i="5"/>
  <c r="AA38" i="5"/>
  <c r="Z38" i="5"/>
  <c r="Y38" i="5"/>
  <c r="X38" i="5"/>
  <c r="W38" i="5"/>
  <c r="V38" i="5"/>
  <c r="U38" i="5"/>
  <c r="T38" i="5"/>
  <c r="S38" i="5"/>
  <c r="R38" i="5"/>
  <c r="Q38" i="5"/>
  <c r="P38" i="5"/>
  <c r="O38" i="5"/>
  <c r="N38" i="5"/>
  <c r="M38" i="5"/>
  <c r="L38" i="5"/>
  <c r="K38" i="5"/>
  <c r="J38" i="5"/>
  <c r="DV37" i="5"/>
  <c r="DU37" i="5"/>
  <c r="DT37" i="5"/>
  <c r="DS37" i="5"/>
  <c r="DR37" i="5"/>
  <c r="DQ37" i="5"/>
  <c r="DP37" i="5"/>
  <c r="DK37" i="5"/>
  <c r="DJ37" i="5"/>
  <c r="DF37" i="5"/>
  <c r="DE37" i="5"/>
  <c r="DD37" i="5"/>
  <c r="DC37" i="5"/>
  <c r="CV37" i="5"/>
  <c r="CU37" i="5"/>
  <c r="CT37" i="5"/>
  <c r="CS37" i="5"/>
  <c r="CR37" i="5"/>
  <c r="CQ37" i="5"/>
  <c r="CP37" i="5"/>
  <c r="CO37" i="5"/>
  <c r="CN37" i="5"/>
  <c r="CM37" i="5"/>
  <c r="CL37" i="5"/>
  <c r="CK37" i="5"/>
  <c r="CJ37" i="5"/>
  <c r="CI37" i="5"/>
  <c r="CH37" i="5"/>
  <c r="CG37" i="5"/>
  <c r="CF37" i="5"/>
  <c r="CE37" i="5"/>
  <c r="CD37" i="5"/>
  <c r="CC37" i="5"/>
  <c r="CB37" i="5"/>
  <c r="CA37" i="5"/>
  <c r="BZ37" i="5"/>
  <c r="BY37" i="5"/>
  <c r="BX37" i="5"/>
  <c r="BW37" i="5"/>
  <c r="BV37" i="5"/>
  <c r="BU37" i="5"/>
  <c r="BT37" i="5"/>
  <c r="BS37" i="5"/>
  <c r="BR37" i="5"/>
  <c r="BQ37" i="5"/>
  <c r="BP37" i="5"/>
  <c r="BO37" i="5"/>
  <c r="BN37" i="5"/>
  <c r="BM37" i="5"/>
  <c r="BL37" i="5"/>
  <c r="BK37" i="5"/>
  <c r="BJ37" i="5"/>
  <c r="BI37" i="5"/>
  <c r="BH37" i="5"/>
  <c r="BG37" i="5"/>
  <c r="BF37" i="5"/>
  <c r="BE37" i="5"/>
  <c r="BD37" i="5"/>
  <c r="BC37" i="5"/>
  <c r="BB37" i="5"/>
  <c r="BA37" i="5"/>
  <c r="AZ37" i="5"/>
  <c r="AY37" i="5"/>
  <c r="AX37" i="5"/>
  <c r="AW37" i="5"/>
  <c r="AV37" i="5"/>
  <c r="AU37" i="5"/>
  <c r="AT37" i="5"/>
  <c r="AS37" i="5"/>
  <c r="AR37" i="5"/>
  <c r="AQ37" i="5"/>
  <c r="AP37" i="5"/>
  <c r="AO37" i="5"/>
  <c r="AN37" i="5"/>
  <c r="AM37" i="5"/>
  <c r="AL37" i="5"/>
  <c r="AK37" i="5"/>
  <c r="AJ37" i="5"/>
  <c r="AI37" i="5"/>
  <c r="AH37" i="5"/>
  <c r="AG37" i="5"/>
  <c r="AF37" i="5"/>
  <c r="AE37" i="5"/>
  <c r="AD37" i="5"/>
  <c r="AC37" i="5"/>
  <c r="AB37" i="5"/>
  <c r="AA37" i="5"/>
  <c r="Z37" i="5"/>
  <c r="Y37" i="5"/>
  <c r="X37" i="5"/>
  <c r="W37" i="5"/>
  <c r="V37" i="5"/>
  <c r="U37" i="5"/>
  <c r="T37" i="5"/>
  <c r="S37" i="5"/>
  <c r="R37" i="5"/>
  <c r="Q37" i="5"/>
  <c r="P37" i="5"/>
  <c r="O37" i="5"/>
  <c r="N37" i="5"/>
  <c r="M37" i="5"/>
  <c r="L37" i="5"/>
  <c r="K37" i="5"/>
  <c r="J37" i="5"/>
  <c r="DV36" i="5"/>
  <c r="DU36" i="5"/>
  <c r="DT36" i="5"/>
  <c r="DS36" i="5"/>
  <c r="DR36" i="5"/>
  <c r="DQ36" i="5"/>
  <c r="DP36" i="5"/>
  <c r="DK36" i="5"/>
  <c r="DJ36" i="5"/>
  <c r="DF36" i="5"/>
  <c r="DE36" i="5"/>
  <c r="DD36" i="5"/>
  <c r="DC36" i="5"/>
  <c r="CV36" i="5"/>
  <c r="CU36" i="5"/>
  <c r="CT36" i="5"/>
  <c r="CS36" i="5"/>
  <c r="CR36" i="5"/>
  <c r="CQ36" i="5"/>
  <c r="CP36" i="5"/>
  <c r="CO36" i="5"/>
  <c r="CN36" i="5"/>
  <c r="CM36" i="5"/>
  <c r="CL36" i="5"/>
  <c r="CK36" i="5"/>
  <c r="CJ36" i="5"/>
  <c r="CI36" i="5"/>
  <c r="CH36" i="5"/>
  <c r="CG36" i="5"/>
  <c r="CF36" i="5"/>
  <c r="CE36" i="5"/>
  <c r="CD36" i="5"/>
  <c r="CC36" i="5"/>
  <c r="CB36" i="5"/>
  <c r="CA36" i="5"/>
  <c r="BZ36" i="5"/>
  <c r="BY36" i="5"/>
  <c r="BX36" i="5"/>
  <c r="BW36" i="5"/>
  <c r="BV36" i="5"/>
  <c r="BU36" i="5"/>
  <c r="BT36" i="5"/>
  <c r="BS36" i="5"/>
  <c r="BR36" i="5"/>
  <c r="BQ36" i="5"/>
  <c r="BP36" i="5"/>
  <c r="BO36" i="5"/>
  <c r="BN36" i="5"/>
  <c r="BM36" i="5"/>
  <c r="BL36" i="5"/>
  <c r="BK36" i="5"/>
  <c r="BJ36" i="5"/>
  <c r="BI36" i="5"/>
  <c r="BH36" i="5"/>
  <c r="BG36" i="5"/>
  <c r="BF36" i="5"/>
  <c r="BE36" i="5"/>
  <c r="BD36" i="5"/>
  <c r="BC36" i="5"/>
  <c r="BB36" i="5"/>
  <c r="BA36" i="5"/>
  <c r="AZ36" i="5"/>
  <c r="AY36" i="5"/>
  <c r="AX36" i="5"/>
  <c r="AW36" i="5"/>
  <c r="AV36" i="5"/>
  <c r="AU36" i="5"/>
  <c r="AT36" i="5"/>
  <c r="AS36" i="5"/>
  <c r="AR36" i="5"/>
  <c r="AQ36" i="5"/>
  <c r="AP36" i="5"/>
  <c r="AO36" i="5"/>
  <c r="AN36" i="5"/>
  <c r="AM36" i="5"/>
  <c r="AL36" i="5"/>
  <c r="AK36" i="5"/>
  <c r="AJ36" i="5"/>
  <c r="AI36" i="5"/>
  <c r="AH36" i="5"/>
  <c r="AG36" i="5"/>
  <c r="AF36" i="5"/>
  <c r="AE36" i="5"/>
  <c r="AD36" i="5"/>
  <c r="AC36" i="5"/>
  <c r="AB36" i="5"/>
  <c r="AA36" i="5"/>
  <c r="Z36" i="5"/>
  <c r="Y36" i="5"/>
  <c r="X36" i="5"/>
  <c r="W36" i="5"/>
  <c r="V36" i="5"/>
  <c r="U36" i="5"/>
  <c r="T36" i="5"/>
  <c r="S36" i="5"/>
  <c r="R36" i="5"/>
  <c r="Q36" i="5"/>
  <c r="P36" i="5"/>
  <c r="O36" i="5"/>
  <c r="N36" i="5"/>
  <c r="M36" i="5"/>
  <c r="L36" i="5"/>
  <c r="K36" i="5"/>
  <c r="J36" i="5"/>
  <c r="DV35" i="5"/>
  <c r="DU35" i="5"/>
  <c r="DT35" i="5"/>
  <c r="DS35" i="5"/>
  <c r="DR35" i="5"/>
  <c r="DQ35" i="5"/>
  <c r="DP35" i="5"/>
  <c r="DK35" i="5"/>
  <c r="DJ35" i="5"/>
  <c r="DF35" i="5"/>
  <c r="DE35" i="5"/>
  <c r="DD35" i="5"/>
  <c r="DC35" i="5"/>
  <c r="CV35" i="5"/>
  <c r="CU35" i="5"/>
  <c r="CT35" i="5"/>
  <c r="CS35" i="5"/>
  <c r="CR35" i="5"/>
  <c r="CQ35" i="5"/>
  <c r="CP35" i="5"/>
  <c r="CO35" i="5"/>
  <c r="CN35" i="5"/>
  <c r="CM35" i="5"/>
  <c r="CL35" i="5"/>
  <c r="CK35" i="5"/>
  <c r="CJ35" i="5"/>
  <c r="CI35" i="5"/>
  <c r="CH35" i="5"/>
  <c r="CG35" i="5"/>
  <c r="CF35" i="5"/>
  <c r="CE35" i="5"/>
  <c r="CD35" i="5"/>
  <c r="CC35" i="5"/>
  <c r="CB35" i="5"/>
  <c r="CA35" i="5"/>
  <c r="BZ35" i="5"/>
  <c r="BY35" i="5"/>
  <c r="BX35" i="5"/>
  <c r="BW35" i="5"/>
  <c r="BV35" i="5"/>
  <c r="BU35" i="5"/>
  <c r="BT35" i="5"/>
  <c r="BS35" i="5"/>
  <c r="BR35" i="5"/>
  <c r="BQ35" i="5"/>
  <c r="BP35" i="5"/>
  <c r="BO35" i="5"/>
  <c r="BN35" i="5"/>
  <c r="BM35" i="5"/>
  <c r="BL35" i="5"/>
  <c r="BK35" i="5"/>
  <c r="BJ35" i="5"/>
  <c r="BI35" i="5"/>
  <c r="BH35" i="5"/>
  <c r="BG35" i="5"/>
  <c r="BF35" i="5"/>
  <c r="BE35" i="5"/>
  <c r="BD35" i="5"/>
  <c r="BC35" i="5"/>
  <c r="BB35" i="5"/>
  <c r="BA35" i="5"/>
  <c r="AZ35" i="5"/>
  <c r="AY35" i="5"/>
  <c r="AX35" i="5"/>
  <c r="AW35" i="5"/>
  <c r="AV35" i="5"/>
  <c r="AU35" i="5"/>
  <c r="AT35" i="5"/>
  <c r="AS35" i="5"/>
  <c r="AR35" i="5"/>
  <c r="AQ35" i="5"/>
  <c r="AP35" i="5"/>
  <c r="AO35" i="5"/>
  <c r="AN35" i="5"/>
  <c r="AM35" i="5"/>
  <c r="AL35" i="5"/>
  <c r="AK35" i="5"/>
  <c r="AJ35" i="5"/>
  <c r="AI35" i="5"/>
  <c r="AH35" i="5"/>
  <c r="AG35" i="5"/>
  <c r="AF35" i="5"/>
  <c r="AE35" i="5"/>
  <c r="AD35" i="5"/>
  <c r="AC35" i="5"/>
  <c r="AB35" i="5"/>
  <c r="AA35" i="5"/>
  <c r="Z35" i="5"/>
  <c r="Y35" i="5"/>
  <c r="X35" i="5"/>
  <c r="W35" i="5"/>
  <c r="V35" i="5"/>
  <c r="U35" i="5"/>
  <c r="T35" i="5"/>
  <c r="S35" i="5"/>
  <c r="R35" i="5"/>
  <c r="Q35" i="5"/>
  <c r="P35" i="5"/>
  <c r="O35" i="5"/>
  <c r="N35" i="5"/>
  <c r="M35" i="5"/>
  <c r="L35" i="5"/>
  <c r="K35" i="5"/>
  <c r="J35" i="5"/>
  <c r="DV34" i="5"/>
  <c r="DU34" i="5"/>
  <c r="DT34" i="5"/>
  <c r="DS34" i="5"/>
  <c r="DR34" i="5"/>
  <c r="DQ34" i="5"/>
  <c r="DP34" i="5"/>
  <c r="DK34" i="5"/>
  <c r="DJ34" i="5"/>
  <c r="DF34" i="5"/>
  <c r="DE34" i="5"/>
  <c r="DD34" i="5"/>
  <c r="DC34" i="5"/>
  <c r="CV34" i="5"/>
  <c r="CU34" i="5"/>
  <c r="CT34" i="5"/>
  <c r="CS34" i="5"/>
  <c r="CR34" i="5"/>
  <c r="CQ34" i="5"/>
  <c r="CP34" i="5"/>
  <c r="CO34" i="5"/>
  <c r="CN34" i="5"/>
  <c r="CM34" i="5"/>
  <c r="CL34" i="5"/>
  <c r="CK34" i="5"/>
  <c r="CJ34" i="5"/>
  <c r="CI34" i="5"/>
  <c r="CH34" i="5"/>
  <c r="CG34" i="5"/>
  <c r="CF34" i="5"/>
  <c r="CE34" i="5"/>
  <c r="CD34" i="5"/>
  <c r="CC34" i="5"/>
  <c r="CB34" i="5"/>
  <c r="CA34" i="5"/>
  <c r="BZ34" i="5"/>
  <c r="BY34" i="5"/>
  <c r="BX34" i="5"/>
  <c r="BW34" i="5"/>
  <c r="BV34" i="5"/>
  <c r="BU34" i="5"/>
  <c r="BT34" i="5"/>
  <c r="BS34" i="5"/>
  <c r="BR34" i="5"/>
  <c r="BQ34" i="5"/>
  <c r="BP34" i="5"/>
  <c r="BO34" i="5"/>
  <c r="BN34" i="5"/>
  <c r="BM34" i="5"/>
  <c r="BL34" i="5"/>
  <c r="BK34" i="5"/>
  <c r="BJ34" i="5"/>
  <c r="BI34" i="5"/>
  <c r="BH34" i="5"/>
  <c r="BG34" i="5"/>
  <c r="BF34" i="5"/>
  <c r="BE34" i="5"/>
  <c r="BD34" i="5"/>
  <c r="BC34" i="5"/>
  <c r="BB34" i="5"/>
  <c r="BA34" i="5"/>
  <c r="AZ34" i="5"/>
  <c r="AY34" i="5"/>
  <c r="AX34" i="5"/>
  <c r="AW34" i="5"/>
  <c r="AV34" i="5"/>
  <c r="AU34" i="5"/>
  <c r="AT34" i="5"/>
  <c r="AS34" i="5"/>
  <c r="AR34" i="5"/>
  <c r="AQ34" i="5"/>
  <c r="AP34" i="5"/>
  <c r="AO34" i="5"/>
  <c r="AN34" i="5"/>
  <c r="AM34" i="5"/>
  <c r="AL34" i="5"/>
  <c r="AK34" i="5"/>
  <c r="AJ34" i="5"/>
  <c r="AI34" i="5"/>
  <c r="AH34" i="5"/>
  <c r="AG34" i="5"/>
  <c r="AF34" i="5"/>
  <c r="AE34" i="5"/>
  <c r="AD34" i="5"/>
  <c r="AC34" i="5"/>
  <c r="AB34" i="5"/>
  <c r="AA34" i="5"/>
  <c r="Z34" i="5"/>
  <c r="Y34" i="5"/>
  <c r="X34" i="5"/>
  <c r="W34" i="5"/>
  <c r="V34" i="5"/>
  <c r="U34" i="5"/>
  <c r="T34" i="5"/>
  <c r="S34" i="5"/>
  <c r="R34" i="5"/>
  <c r="Q34" i="5"/>
  <c r="P34" i="5"/>
  <c r="O34" i="5"/>
  <c r="N34" i="5"/>
  <c r="M34" i="5"/>
  <c r="L34" i="5"/>
  <c r="K34" i="5"/>
  <c r="J34" i="5"/>
  <c r="DV33" i="5"/>
  <c r="DU33" i="5"/>
  <c r="DT33" i="5"/>
  <c r="DS33" i="5"/>
  <c r="DR33" i="5"/>
  <c r="DQ33" i="5"/>
  <c r="DP33" i="5"/>
  <c r="DK33" i="5"/>
  <c r="DJ33" i="5"/>
  <c r="DF33" i="5"/>
  <c r="DE33" i="5"/>
  <c r="DD33" i="5"/>
  <c r="DC33" i="5"/>
  <c r="CV33" i="5"/>
  <c r="CU33" i="5"/>
  <c r="CT33" i="5"/>
  <c r="CS33" i="5"/>
  <c r="CR33" i="5"/>
  <c r="CQ33" i="5"/>
  <c r="CP33" i="5"/>
  <c r="CO33" i="5"/>
  <c r="CN33" i="5"/>
  <c r="CM33" i="5"/>
  <c r="CL33" i="5"/>
  <c r="CK33" i="5"/>
  <c r="CJ33" i="5"/>
  <c r="CI33" i="5"/>
  <c r="CH33" i="5"/>
  <c r="CG33" i="5"/>
  <c r="CF33" i="5"/>
  <c r="CE33" i="5"/>
  <c r="CD33" i="5"/>
  <c r="CC33" i="5"/>
  <c r="CB33" i="5"/>
  <c r="CA33" i="5"/>
  <c r="BZ33" i="5"/>
  <c r="BY33" i="5"/>
  <c r="BX33" i="5"/>
  <c r="BW33" i="5"/>
  <c r="BV33" i="5"/>
  <c r="BU33" i="5"/>
  <c r="BT33" i="5"/>
  <c r="BS33" i="5"/>
  <c r="BR33" i="5"/>
  <c r="BQ33" i="5"/>
  <c r="BP33" i="5"/>
  <c r="BO33" i="5"/>
  <c r="BN33" i="5"/>
  <c r="BM33" i="5"/>
  <c r="BL33" i="5"/>
  <c r="BK33" i="5"/>
  <c r="BJ33" i="5"/>
  <c r="BI33" i="5"/>
  <c r="BH33" i="5"/>
  <c r="BG33" i="5"/>
  <c r="BF33" i="5"/>
  <c r="BE33" i="5"/>
  <c r="BD33" i="5"/>
  <c r="BC33" i="5"/>
  <c r="BB33" i="5"/>
  <c r="BA33" i="5"/>
  <c r="AZ33" i="5"/>
  <c r="AY33" i="5"/>
  <c r="AX33" i="5"/>
  <c r="AW33" i="5"/>
  <c r="AV33" i="5"/>
  <c r="AU33" i="5"/>
  <c r="AT33" i="5"/>
  <c r="AS33" i="5"/>
  <c r="AR33" i="5"/>
  <c r="AQ33" i="5"/>
  <c r="AP33" i="5"/>
  <c r="AO33" i="5"/>
  <c r="AN33" i="5"/>
  <c r="AM33" i="5"/>
  <c r="AL33" i="5"/>
  <c r="AK33" i="5"/>
  <c r="AJ33" i="5"/>
  <c r="AI33" i="5"/>
  <c r="AH33" i="5"/>
  <c r="AG33" i="5"/>
  <c r="AF33" i="5"/>
  <c r="AE33" i="5"/>
  <c r="AD33" i="5"/>
  <c r="AC33" i="5"/>
  <c r="AB33" i="5"/>
  <c r="AA33" i="5"/>
  <c r="Z33" i="5"/>
  <c r="Y33" i="5"/>
  <c r="X33" i="5"/>
  <c r="W33" i="5"/>
  <c r="V33" i="5"/>
  <c r="U33" i="5"/>
  <c r="T33" i="5"/>
  <c r="S33" i="5"/>
  <c r="R33" i="5"/>
  <c r="Q33" i="5"/>
  <c r="P33" i="5"/>
  <c r="O33" i="5"/>
  <c r="N33" i="5"/>
  <c r="M33" i="5"/>
  <c r="L33" i="5"/>
  <c r="K33" i="5"/>
  <c r="J33" i="5"/>
  <c r="DV32" i="5"/>
  <c r="DU32" i="5"/>
  <c r="DT32" i="5"/>
  <c r="DS32" i="5"/>
  <c r="DR32" i="5"/>
  <c r="DQ32" i="5"/>
  <c r="DP32" i="5"/>
  <c r="DK32" i="5"/>
  <c r="DJ32" i="5"/>
  <c r="DF32" i="5"/>
  <c r="DE32" i="5"/>
  <c r="DD32" i="5"/>
  <c r="DC32" i="5"/>
  <c r="CV32" i="5"/>
  <c r="CU32" i="5"/>
  <c r="CT32" i="5"/>
  <c r="CS32" i="5"/>
  <c r="CR32" i="5"/>
  <c r="CQ32" i="5"/>
  <c r="CP32" i="5"/>
  <c r="CO32" i="5"/>
  <c r="CN32" i="5"/>
  <c r="CM32" i="5"/>
  <c r="CL32" i="5"/>
  <c r="CK32" i="5"/>
  <c r="CJ32" i="5"/>
  <c r="CI32" i="5"/>
  <c r="CH32" i="5"/>
  <c r="CG32" i="5"/>
  <c r="CF32" i="5"/>
  <c r="CE32" i="5"/>
  <c r="CD32" i="5"/>
  <c r="CC32" i="5"/>
  <c r="CB32" i="5"/>
  <c r="CA32" i="5"/>
  <c r="BZ32" i="5"/>
  <c r="BY32" i="5"/>
  <c r="BX32" i="5"/>
  <c r="BW32" i="5"/>
  <c r="BV32" i="5"/>
  <c r="BU32" i="5"/>
  <c r="BT32" i="5"/>
  <c r="BS32" i="5"/>
  <c r="BR32" i="5"/>
  <c r="BQ32" i="5"/>
  <c r="BP32" i="5"/>
  <c r="BO32" i="5"/>
  <c r="BN32" i="5"/>
  <c r="BM32" i="5"/>
  <c r="BL32" i="5"/>
  <c r="BK32" i="5"/>
  <c r="BJ32" i="5"/>
  <c r="BI32" i="5"/>
  <c r="BH32" i="5"/>
  <c r="BG32" i="5"/>
  <c r="BF32" i="5"/>
  <c r="BE32" i="5"/>
  <c r="BD32" i="5"/>
  <c r="BC32" i="5"/>
  <c r="BB32" i="5"/>
  <c r="BA32" i="5"/>
  <c r="AZ32" i="5"/>
  <c r="AY32" i="5"/>
  <c r="AX32" i="5"/>
  <c r="AW32" i="5"/>
  <c r="AV32" i="5"/>
  <c r="AU32" i="5"/>
  <c r="AT32" i="5"/>
  <c r="AS32" i="5"/>
  <c r="AR32" i="5"/>
  <c r="AQ32" i="5"/>
  <c r="AP32" i="5"/>
  <c r="AO32" i="5"/>
  <c r="AN32" i="5"/>
  <c r="AM32" i="5"/>
  <c r="AL32" i="5"/>
  <c r="AK32" i="5"/>
  <c r="AJ32" i="5"/>
  <c r="AI32" i="5"/>
  <c r="AH32" i="5"/>
  <c r="AG32" i="5"/>
  <c r="AF32" i="5"/>
  <c r="AE32" i="5"/>
  <c r="AD32" i="5"/>
  <c r="AC32" i="5"/>
  <c r="AB32" i="5"/>
  <c r="AA32" i="5"/>
  <c r="Z32" i="5"/>
  <c r="Y32" i="5"/>
  <c r="X32" i="5"/>
  <c r="W32" i="5"/>
  <c r="V32" i="5"/>
  <c r="U32" i="5"/>
  <c r="T32" i="5"/>
  <c r="S32" i="5"/>
  <c r="R32" i="5"/>
  <c r="Q32" i="5"/>
  <c r="P32" i="5"/>
  <c r="O32" i="5"/>
  <c r="N32" i="5"/>
  <c r="M32" i="5"/>
  <c r="L32" i="5"/>
  <c r="K32" i="5"/>
  <c r="J32" i="5"/>
  <c r="DV31" i="5"/>
  <c r="DU31" i="5"/>
  <c r="DT31" i="5"/>
  <c r="DS31" i="5"/>
  <c r="DR31" i="5"/>
  <c r="DQ31" i="5"/>
  <c r="DP31" i="5"/>
  <c r="DK31" i="5"/>
  <c r="DJ31" i="5"/>
  <c r="DF31" i="5"/>
  <c r="DE31" i="5"/>
  <c r="DD31" i="5"/>
  <c r="DC31" i="5"/>
  <c r="CV31" i="5"/>
  <c r="CU31" i="5"/>
  <c r="CT31" i="5"/>
  <c r="CS31" i="5"/>
  <c r="CR31" i="5"/>
  <c r="CQ31" i="5"/>
  <c r="CP31" i="5"/>
  <c r="CO31" i="5"/>
  <c r="CN31" i="5"/>
  <c r="CM31" i="5"/>
  <c r="CL31" i="5"/>
  <c r="CK31" i="5"/>
  <c r="CJ31" i="5"/>
  <c r="CI31" i="5"/>
  <c r="CH31" i="5"/>
  <c r="CG31" i="5"/>
  <c r="CF31" i="5"/>
  <c r="CE31" i="5"/>
  <c r="CD31" i="5"/>
  <c r="CC31" i="5"/>
  <c r="CB31" i="5"/>
  <c r="CA31" i="5"/>
  <c r="BZ31" i="5"/>
  <c r="BY31" i="5"/>
  <c r="BX31" i="5"/>
  <c r="BW31" i="5"/>
  <c r="BV31" i="5"/>
  <c r="BU31" i="5"/>
  <c r="BT31" i="5"/>
  <c r="BS31" i="5"/>
  <c r="BR31" i="5"/>
  <c r="BQ31" i="5"/>
  <c r="BP31" i="5"/>
  <c r="BO31" i="5"/>
  <c r="BN31" i="5"/>
  <c r="BM31" i="5"/>
  <c r="BL31" i="5"/>
  <c r="BK31" i="5"/>
  <c r="BJ31" i="5"/>
  <c r="BI31" i="5"/>
  <c r="BH31" i="5"/>
  <c r="BG31" i="5"/>
  <c r="BF31" i="5"/>
  <c r="BE31" i="5"/>
  <c r="BD31" i="5"/>
  <c r="BC31" i="5"/>
  <c r="BB31" i="5"/>
  <c r="BA31" i="5"/>
  <c r="AZ31" i="5"/>
  <c r="AY31" i="5"/>
  <c r="AX31" i="5"/>
  <c r="AW31" i="5"/>
  <c r="AV31" i="5"/>
  <c r="AU31" i="5"/>
  <c r="AT31" i="5"/>
  <c r="AS31" i="5"/>
  <c r="AR31" i="5"/>
  <c r="AQ31" i="5"/>
  <c r="AP31" i="5"/>
  <c r="AO31" i="5"/>
  <c r="AN31" i="5"/>
  <c r="AM31" i="5"/>
  <c r="AL31" i="5"/>
  <c r="AK31" i="5"/>
  <c r="AJ31" i="5"/>
  <c r="AI31" i="5"/>
  <c r="AH31" i="5"/>
  <c r="AG31" i="5"/>
  <c r="AF31" i="5"/>
  <c r="AE31" i="5"/>
  <c r="AD31" i="5"/>
  <c r="AC31" i="5"/>
  <c r="AB31" i="5"/>
  <c r="AA31" i="5"/>
  <c r="Z31" i="5"/>
  <c r="Y31" i="5"/>
  <c r="X31" i="5"/>
  <c r="W31" i="5"/>
  <c r="V31" i="5"/>
  <c r="U31" i="5"/>
  <c r="T31" i="5"/>
  <c r="S31" i="5"/>
  <c r="R31" i="5"/>
  <c r="Q31" i="5"/>
  <c r="P31" i="5"/>
  <c r="O31" i="5"/>
  <c r="N31" i="5"/>
  <c r="M31" i="5"/>
  <c r="L31" i="5"/>
  <c r="K31" i="5"/>
  <c r="J31" i="5"/>
  <c r="DV30" i="5"/>
  <c r="DU30" i="5"/>
  <c r="DT30" i="5"/>
  <c r="DS30" i="5"/>
  <c r="DR30" i="5"/>
  <c r="DQ30" i="5"/>
  <c r="DP30" i="5"/>
  <c r="DK30" i="5"/>
  <c r="DJ30" i="5"/>
  <c r="DF30" i="5"/>
  <c r="DE30" i="5"/>
  <c r="DD30" i="5"/>
  <c r="DC30" i="5"/>
  <c r="CV30" i="5"/>
  <c r="CU30" i="5"/>
  <c r="CT30" i="5"/>
  <c r="CS30" i="5"/>
  <c r="CR30" i="5"/>
  <c r="CQ30" i="5"/>
  <c r="CP30" i="5"/>
  <c r="CO30" i="5"/>
  <c r="CN30" i="5"/>
  <c r="CM30" i="5"/>
  <c r="CL30" i="5"/>
  <c r="CK30" i="5"/>
  <c r="CJ30" i="5"/>
  <c r="CI30" i="5"/>
  <c r="CH30" i="5"/>
  <c r="CG30" i="5"/>
  <c r="CF30" i="5"/>
  <c r="CE30" i="5"/>
  <c r="CD30" i="5"/>
  <c r="CC30" i="5"/>
  <c r="CB30" i="5"/>
  <c r="CA30" i="5"/>
  <c r="BZ30" i="5"/>
  <c r="BY30" i="5"/>
  <c r="BX30" i="5"/>
  <c r="BW30" i="5"/>
  <c r="BV30" i="5"/>
  <c r="BU30" i="5"/>
  <c r="BT30" i="5"/>
  <c r="BS30" i="5"/>
  <c r="BR30" i="5"/>
  <c r="BQ30" i="5"/>
  <c r="BP30" i="5"/>
  <c r="BO30" i="5"/>
  <c r="BN30" i="5"/>
  <c r="BM30" i="5"/>
  <c r="BL30" i="5"/>
  <c r="BK30" i="5"/>
  <c r="BJ30" i="5"/>
  <c r="BI30" i="5"/>
  <c r="BH30" i="5"/>
  <c r="BG30" i="5"/>
  <c r="BF30" i="5"/>
  <c r="BE30" i="5"/>
  <c r="BD30" i="5"/>
  <c r="BC30" i="5"/>
  <c r="BB30" i="5"/>
  <c r="BA30" i="5"/>
  <c r="AZ30" i="5"/>
  <c r="AY30" i="5"/>
  <c r="AX30" i="5"/>
  <c r="AW30" i="5"/>
  <c r="AV30" i="5"/>
  <c r="AU30" i="5"/>
  <c r="AT30" i="5"/>
  <c r="AS30" i="5"/>
  <c r="AR30" i="5"/>
  <c r="AQ30" i="5"/>
  <c r="AP30" i="5"/>
  <c r="AO30" i="5"/>
  <c r="AN30" i="5"/>
  <c r="AM30" i="5"/>
  <c r="AL30" i="5"/>
  <c r="AK30" i="5"/>
  <c r="AJ30" i="5"/>
  <c r="AI30" i="5"/>
  <c r="AH30" i="5"/>
  <c r="AG30" i="5"/>
  <c r="AF30" i="5"/>
  <c r="AE30" i="5"/>
  <c r="AD30" i="5"/>
  <c r="AC30" i="5"/>
  <c r="AB30" i="5"/>
  <c r="AA30" i="5"/>
  <c r="Z30" i="5"/>
  <c r="Y30" i="5"/>
  <c r="X30" i="5"/>
  <c r="W30" i="5"/>
  <c r="V30" i="5"/>
  <c r="U30" i="5"/>
  <c r="T30" i="5"/>
  <c r="S30" i="5"/>
  <c r="R30" i="5"/>
  <c r="Q30" i="5"/>
  <c r="P30" i="5"/>
  <c r="O30" i="5"/>
  <c r="N30" i="5"/>
  <c r="M30" i="5"/>
  <c r="L30" i="5"/>
  <c r="K30" i="5"/>
  <c r="J30" i="5"/>
  <c r="DV29" i="5"/>
  <c r="DU29" i="5"/>
  <c r="DT29" i="5"/>
  <c r="DS29" i="5"/>
  <c r="DR29" i="5"/>
  <c r="DQ29" i="5"/>
  <c r="DP29" i="5"/>
  <c r="DK29" i="5"/>
  <c r="DJ29" i="5"/>
  <c r="DF29" i="5"/>
  <c r="DE29" i="5"/>
  <c r="DD29" i="5"/>
  <c r="DC29" i="5"/>
  <c r="CV29" i="5"/>
  <c r="CU29" i="5"/>
  <c r="CT29" i="5"/>
  <c r="CS29" i="5"/>
  <c r="CR29" i="5"/>
  <c r="CQ29" i="5"/>
  <c r="CP29" i="5"/>
  <c r="CO29" i="5"/>
  <c r="CN29" i="5"/>
  <c r="CM29" i="5"/>
  <c r="CL29" i="5"/>
  <c r="CK29" i="5"/>
  <c r="CJ29" i="5"/>
  <c r="CI29" i="5"/>
  <c r="CH29" i="5"/>
  <c r="CG29" i="5"/>
  <c r="CF29" i="5"/>
  <c r="CE29" i="5"/>
  <c r="CD29" i="5"/>
  <c r="CC29" i="5"/>
  <c r="CB29" i="5"/>
  <c r="CA29" i="5"/>
  <c r="BZ29" i="5"/>
  <c r="BY29" i="5"/>
  <c r="BX29" i="5"/>
  <c r="BW29" i="5"/>
  <c r="BV29" i="5"/>
  <c r="BU29" i="5"/>
  <c r="BT29" i="5"/>
  <c r="BS29" i="5"/>
  <c r="BR29" i="5"/>
  <c r="BQ29" i="5"/>
  <c r="BP29" i="5"/>
  <c r="BO29" i="5"/>
  <c r="BN29" i="5"/>
  <c r="BM29" i="5"/>
  <c r="BL29" i="5"/>
  <c r="BK29" i="5"/>
  <c r="BJ29" i="5"/>
  <c r="BI29" i="5"/>
  <c r="BH29" i="5"/>
  <c r="BG29" i="5"/>
  <c r="BF29" i="5"/>
  <c r="BE29" i="5"/>
  <c r="BD29" i="5"/>
  <c r="BC29" i="5"/>
  <c r="BB29" i="5"/>
  <c r="BA29" i="5"/>
  <c r="AZ29" i="5"/>
  <c r="AY29" i="5"/>
  <c r="AX29" i="5"/>
  <c r="AW29" i="5"/>
  <c r="AV29" i="5"/>
  <c r="AU29" i="5"/>
  <c r="AT29" i="5"/>
  <c r="AS29" i="5"/>
  <c r="AR29" i="5"/>
  <c r="AQ29" i="5"/>
  <c r="AP29" i="5"/>
  <c r="AO29" i="5"/>
  <c r="AN29" i="5"/>
  <c r="AM29" i="5"/>
  <c r="AL29" i="5"/>
  <c r="AK29" i="5"/>
  <c r="AJ29" i="5"/>
  <c r="AI29" i="5"/>
  <c r="AH29" i="5"/>
  <c r="AG29" i="5"/>
  <c r="AF29" i="5"/>
  <c r="AE29" i="5"/>
  <c r="AD29" i="5"/>
  <c r="AC29" i="5"/>
  <c r="AB29" i="5"/>
  <c r="AA29" i="5"/>
  <c r="Z29" i="5"/>
  <c r="Y29" i="5"/>
  <c r="X29" i="5"/>
  <c r="W29" i="5"/>
  <c r="V29" i="5"/>
  <c r="U29" i="5"/>
  <c r="T29" i="5"/>
  <c r="S29" i="5"/>
  <c r="R29" i="5"/>
  <c r="Q29" i="5"/>
  <c r="P29" i="5"/>
  <c r="O29" i="5"/>
  <c r="N29" i="5"/>
  <c r="M29" i="5"/>
  <c r="L29" i="5"/>
  <c r="K29" i="5"/>
  <c r="J29" i="5"/>
  <c r="DV28" i="5"/>
  <c r="DU28" i="5"/>
  <c r="DT28" i="5"/>
  <c r="DS28" i="5"/>
  <c r="DR28" i="5"/>
  <c r="DQ28" i="5"/>
  <c r="DP28" i="5"/>
  <c r="DK28" i="5"/>
  <c r="DJ28" i="5"/>
  <c r="DF28" i="5"/>
  <c r="DE28" i="5"/>
  <c r="DD28" i="5"/>
  <c r="DC28" i="5"/>
  <c r="CV28" i="5"/>
  <c r="CU28" i="5"/>
  <c r="CT28" i="5"/>
  <c r="CS28" i="5"/>
  <c r="CR28" i="5"/>
  <c r="CQ28" i="5"/>
  <c r="CP28" i="5"/>
  <c r="CO28" i="5"/>
  <c r="CN28" i="5"/>
  <c r="CM28" i="5"/>
  <c r="CL28" i="5"/>
  <c r="CK28" i="5"/>
  <c r="CJ28" i="5"/>
  <c r="CI28" i="5"/>
  <c r="CH28" i="5"/>
  <c r="CG28" i="5"/>
  <c r="CF28" i="5"/>
  <c r="CE28" i="5"/>
  <c r="CD28" i="5"/>
  <c r="CC28" i="5"/>
  <c r="CB28" i="5"/>
  <c r="CA28" i="5"/>
  <c r="BZ28" i="5"/>
  <c r="BY28" i="5"/>
  <c r="BX28" i="5"/>
  <c r="BW28" i="5"/>
  <c r="BV28" i="5"/>
  <c r="BU28" i="5"/>
  <c r="BT28" i="5"/>
  <c r="BS28" i="5"/>
  <c r="BR28" i="5"/>
  <c r="BQ28" i="5"/>
  <c r="BP28" i="5"/>
  <c r="BO28" i="5"/>
  <c r="BN28" i="5"/>
  <c r="BM28" i="5"/>
  <c r="BL28" i="5"/>
  <c r="BK28" i="5"/>
  <c r="BJ28" i="5"/>
  <c r="BI28" i="5"/>
  <c r="BH28" i="5"/>
  <c r="BG28" i="5"/>
  <c r="BF28" i="5"/>
  <c r="BE28" i="5"/>
  <c r="BD28" i="5"/>
  <c r="BC28" i="5"/>
  <c r="BB28" i="5"/>
  <c r="BA28" i="5"/>
  <c r="AZ28" i="5"/>
  <c r="AY28" i="5"/>
  <c r="AX28" i="5"/>
  <c r="AW28" i="5"/>
  <c r="AV28" i="5"/>
  <c r="AU28" i="5"/>
  <c r="AT28" i="5"/>
  <c r="AS28" i="5"/>
  <c r="AR28" i="5"/>
  <c r="AQ28" i="5"/>
  <c r="AP28" i="5"/>
  <c r="AO28" i="5"/>
  <c r="AN28" i="5"/>
  <c r="AM28" i="5"/>
  <c r="AL28" i="5"/>
  <c r="AK28" i="5"/>
  <c r="AJ28" i="5"/>
  <c r="AI28" i="5"/>
  <c r="AH28" i="5"/>
  <c r="AG28" i="5"/>
  <c r="AF28" i="5"/>
  <c r="AE28" i="5"/>
  <c r="AD28" i="5"/>
  <c r="AC28" i="5"/>
  <c r="AB28" i="5"/>
  <c r="AA28" i="5"/>
  <c r="Z28" i="5"/>
  <c r="Y28" i="5"/>
  <c r="X28" i="5"/>
  <c r="W28" i="5"/>
  <c r="V28" i="5"/>
  <c r="U28" i="5"/>
  <c r="T28" i="5"/>
  <c r="S28" i="5"/>
  <c r="R28" i="5"/>
  <c r="Q28" i="5"/>
  <c r="P28" i="5"/>
  <c r="O28" i="5"/>
  <c r="N28" i="5"/>
  <c r="M28" i="5"/>
  <c r="L28" i="5"/>
  <c r="K28" i="5"/>
  <c r="J28" i="5"/>
  <c r="DV27" i="5"/>
  <c r="DU27" i="5"/>
  <c r="DT27" i="5"/>
  <c r="DS27" i="5"/>
  <c r="DR27" i="5"/>
  <c r="DQ27" i="5"/>
  <c r="DP27" i="5"/>
  <c r="DK27" i="5"/>
  <c r="DJ27" i="5"/>
  <c r="DF27" i="5"/>
  <c r="DE27" i="5"/>
  <c r="DD27" i="5"/>
  <c r="DC27" i="5"/>
  <c r="CV27" i="5"/>
  <c r="CU27" i="5"/>
  <c r="CT27" i="5"/>
  <c r="CS27" i="5"/>
  <c r="CR27" i="5"/>
  <c r="CQ27" i="5"/>
  <c r="CP27" i="5"/>
  <c r="CO27" i="5"/>
  <c r="CN27" i="5"/>
  <c r="CM27" i="5"/>
  <c r="CL27" i="5"/>
  <c r="CK27" i="5"/>
  <c r="CJ27" i="5"/>
  <c r="CI27" i="5"/>
  <c r="CH27" i="5"/>
  <c r="CG27" i="5"/>
  <c r="CF27" i="5"/>
  <c r="CE27" i="5"/>
  <c r="CD27" i="5"/>
  <c r="CC27" i="5"/>
  <c r="CB27" i="5"/>
  <c r="CA27" i="5"/>
  <c r="BZ27" i="5"/>
  <c r="BY27" i="5"/>
  <c r="BX27" i="5"/>
  <c r="BW27" i="5"/>
  <c r="BV27" i="5"/>
  <c r="BU27" i="5"/>
  <c r="BT27" i="5"/>
  <c r="BS27" i="5"/>
  <c r="BR27" i="5"/>
  <c r="BQ27" i="5"/>
  <c r="BP27" i="5"/>
  <c r="BO27" i="5"/>
  <c r="BN27" i="5"/>
  <c r="BM27" i="5"/>
  <c r="BL27" i="5"/>
  <c r="BK27" i="5"/>
  <c r="BJ27" i="5"/>
  <c r="BI27" i="5"/>
  <c r="BH27" i="5"/>
  <c r="BG27" i="5"/>
  <c r="BF27" i="5"/>
  <c r="BE27" i="5"/>
  <c r="BD27" i="5"/>
  <c r="BC27" i="5"/>
  <c r="BB27" i="5"/>
  <c r="BA27" i="5"/>
  <c r="AZ27" i="5"/>
  <c r="AY27" i="5"/>
  <c r="AX27" i="5"/>
  <c r="AW27" i="5"/>
  <c r="AV27" i="5"/>
  <c r="AU27" i="5"/>
  <c r="AT27" i="5"/>
  <c r="AS27" i="5"/>
  <c r="AR27" i="5"/>
  <c r="AQ27" i="5"/>
  <c r="AP27" i="5"/>
  <c r="AO27" i="5"/>
  <c r="AN27" i="5"/>
  <c r="AM27" i="5"/>
  <c r="AL27" i="5"/>
  <c r="AK27" i="5"/>
  <c r="AJ27" i="5"/>
  <c r="AI27" i="5"/>
  <c r="AH27" i="5"/>
  <c r="AG27" i="5"/>
  <c r="AF27" i="5"/>
  <c r="AE27" i="5"/>
  <c r="AD27" i="5"/>
  <c r="AC27" i="5"/>
  <c r="AB27" i="5"/>
  <c r="AA27" i="5"/>
  <c r="Z27" i="5"/>
  <c r="Y27" i="5"/>
  <c r="X27" i="5"/>
  <c r="W27" i="5"/>
  <c r="V27" i="5"/>
  <c r="U27" i="5"/>
  <c r="T27" i="5"/>
  <c r="S27" i="5"/>
  <c r="R27" i="5"/>
  <c r="Q27" i="5"/>
  <c r="P27" i="5"/>
  <c r="O27" i="5"/>
  <c r="N27" i="5"/>
  <c r="M27" i="5"/>
  <c r="L27" i="5"/>
  <c r="K27" i="5"/>
  <c r="J27" i="5"/>
  <c r="DV26" i="5"/>
  <c r="DU26" i="5"/>
  <c r="DT26" i="5"/>
  <c r="DS26" i="5"/>
  <c r="DR26" i="5"/>
  <c r="DQ26" i="5"/>
  <c r="DP26" i="5"/>
  <c r="DK26" i="5"/>
  <c r="DJ26" i="5"/>
  <c r="DF26" i="5"/>
  <c r="DE26" i="5"/>
  <c r="DD26" i="5"/>
  <c r="DC26" i="5"/>
  <c r="CV26" i="5"/>
  <c r="CU26" i="5"/>
  <c r="CT26" i="5"/>
  <c r="CS26" i="5"/>
  <c r="CR26" i="5"/>
  <c r="CQ26" i="5"/>
  <c r="CP26" i="5"/>
  <c r="CO26" i="5"/>
  <c r="CN26" i="5"/>
  <c r="CM26" i="5"/>
  <c r="CL26" i="5"/>
  <c r="CK26" i="5"/>
  <c r="CJ26" i="5"/>
  <c r="CI26" i="5"/>
  <c r="CH26" i="5"/>
  <c r="CG26" i="5"/>
  <c r="CF26" i="5"/>
  <c r="CE26" i="5"/>
  <c r="CD26" i="5"/>
  <c r="CC26" i="5"/>
  <c r="CB26" i="5"/>
  <c r="CA26" i="5"/>
  <c r="BZ26" i="5"/>
  <c r="BY26" i="5"/>
  <c r="BX26" i="5"/>
  <c r="BW26" i="5"/>
  <c r="BV26" i="5"/>
  <c r="BU26" i="5"/>
  <c r="BT26" i="5"/>
  <c r="BS26" i="5"/>
  <c r="BR26" i="5"/>
  <c r="BQ26" i="5"/>
  <c r="BP26" i="5"/>
  <c r="BO26" i="5"/>
  <c r="BN26" i="5"/>
  <c r="BM26" i="5"/>
  <c r="BL26" i="5"/>
  <c r="BK26" i="5"/>
  <c r="BJ26" i="5"/>
  <c r="BI26" i="5"/>
  <c r="BH26" i="5"/>
  <c r="BG26" i="5"/>
  <c r="BF26" i="5"/>
  <c r="BE26" i="5"/>
  <c r="BD26" i="5"/>
  <c r="BC26" i="5"/>
  <c r="BB26" i="5"/>
  <c r="BA26" i="5"/>
  <c r="AZ26" i="5"/>
  <c r="AY26" i="5"/>
  <c r="AX26" i="5"/>
  <c r="AW26" i="5"/>
  <c r="AV26" i="5"/>
  <c r="AU26" i="5"/>
  <c r="AT26" i="5"/>
  <c r="AS26" i="5"/>
  <c r="AR26" i="5"/>
  <c r="AQ26" i="5"/>
  <c r="AP26" i="5"/>
  <c r="AO26" i="5"/>
  <c r="AN26" i="5"/>
  <c r="AM26" i="5"/>
  <c r="AL26" i="5"/>
  <c r="AK26" i="5"/>
  <c r="AJ26" i="5"/>
  <c r="AI26" i="5"/>
  <c r="AH26" i="5"/>
  <c r="AG26" i="5"/>
  <c r="AF26" i="5"/>
  <c r="AE26" i="5"/>
  <c r="AD26" i="5"/>
  <c r="AC26" i="5"/>
  <c r="AB26" i="5"/>
  <c r="AA26" i="5"/>
  <c r="Z26" i="5"/>
  <c r="Y26" i="5"/>
  <c r="X26" i="5"/>
  <c r="W26" i="5"/>
  <c r="V26" i="5"/>
  <c r="U26" i="5"/>
  <c r="T26" i="5"/>
  <c r="S26" i="5"/>
  <c r="R26" i="5"/>
  <c r="Q26" i="5"/>
  <c r="P26" i="5"/>
  <c r="O26" i="5"/>
  <c r="N26" i="5"/>
  <c r="M26" i="5"/>
  <c r="L26" i="5"/>
  <c r="K26" i="5"/>
  <c r="J26" i="5"/>
  <c r="DV25" i="5"/>
  <c r="DU25" i="5"/>
  <c r="DT25" i="5"/>
  <c r="DS25" i="5"/>
  <c r="DR25" i="5"/>
  <c r="DQ25" i="5"/>
  <c r="DP25" i="5"/>
  <c r="DK25" i="5"/>
  <c r="DJ25" i="5"/>
  <c r="DF25" i="5"/>
  <c r="DE25" i="5"/>
  <c r="DD25" i="5"/>
  <c r="DC25" i="5"/>
  <c r="CV25" i="5"/>
  <c r="CU25" i="5"/>
  <c r="CT25" i="5"/>
  <c r="CS25" i="5"/>
  <c r="CR25" i="5"/>
  <c r="CQ25" i="5"/>
  <c r="CP25" i="5"/>
  <c r="CO25" i="5"/>
  <c r="CN25" i="5"/>
  <c r="CM25" i="5"/>
  <c r="CL25" i="5"/>
  <c r="CK25" i="5"/>
  <c r="CJ25" i="5"/>
  <c r="CI25" i="5"/>
  <c r="CH25" i="5"/>
  <c r="CG25" i="5"/>
  <c r="CF25" i="5"/>
  <c r="CE25" i="5"/>
  <c r="CD25" i="5"/>
  <c r="CC25" i="5"/>
  <c r="CB25" i="5"/>
  <c r="CA25" i="5"/>
  <c r="BZ25" i="5"/>
  <c r="BY25" i="5"/>
  <c r="BX25" i="5"/>
  <c r="BW25" i="5"/>
  <c r="BV25" i="5"/>
  <c r="BU25" i="5"/>
  <c r="BT25" i="5"/>
  <c r="BS25" i="5"/>
  <c r="BR25" i="5"/>
  <c r="BQ25" i="5"/>
  <c r="BP25" i="5"/>
  <c r="BO25" i="5"/>
  <c r="BN25" i="5"/>
  <c r="BM25" i="5"/>
  <c r="BL25" i="5"/>
  <c r="BK25" i="5"/>
  <c r="BJ25" i="5"/>
  <c r="BI25" i="5"/>
  <c r="BH25" i="5"/>
  <c r="BG25" i="5"/>
  <c r="BF25" i="5"/>
  <c r="BE25" i="5"/>
  <c r="BD25" i="5"/>
  <c r="BC25" i="5"/>
  <c r="BB25" i="5"/>
  <c r="BA25" i="5"/>
  <c r="AZ25" i="5"/>
  <c r="AY25" i="5"/>
  <c r="AX25" i="5"/>
  <c r="AW25" i="5"/>
  <c r="AV25" i="5"/>
  <c r="AU25" i="5"/>
  <c r="AT25" i="5"/>
  <c r="AS25" i="5"/>
  <c r="AR25" i="5"/>
  <c r="AQ25" i="5"/>
  <c r="AP25" i="5"/>
  <c r="AO25" i="5"/>
  <c r="AN25" i="5"/>
  <c r="AM25" i="5"/>
  <c r="AL25" i="5"/>
  <c r="AK25" i="5"/>
  <c r="AJ25" i="5"/>
  <c r="AI25" i="5"/>
  <c r="AH25" i="5"/>
  <c r="AG25" i="5"/>
  <c r="AF25" i="5"/>
  <c r="AE25" i="5"/>
  <c r="AD25" i="5"/>
  <c r="AC25" i="5"/>
  <c r="AB25" i="5"/>
  <c r="AA25" i="5"/>
  <c r="Z25" i="5"/>
  <c r="Y25" i="5"/>
  <c r="X25" i="5"/>
  <c r="W25" i="5"/>
  <c r="V25" i="5"/>
  <c r="U25" i="5"/>
  <c r="T25" i="5"/>
  <c r="S25" i="5"/>
  <c r="R25" i="5"/>
  <c r="Q25" i="5"/>
  <c r="P25" i="5"/>
  <c r="O25" i="5"/>
  <c r="N25" i="5"/>
  <c r="M25" i="5"/>
  <c r="L25" i="5"/>
  <c r="K25" i="5"/>
  <c r="J25" i="5"/>
  <c r="DV24" i="5"/>
  <c r="DU24" i="5"/>
  <c r="DT24" i="5"/>
  <c r="DS24" i="5"/>
  <c r="DR24" i="5"/>
  <c r="DQ24" i="5"/>
  <c r="DP24" i="5"/>
  <c r="DK24" i="5"/>
  <c r="DJ24" i="5"/>
  <c r="DF24" i="5"/>
  <c r="DE24" i="5"/>
  <c r="DD24" i="5"/>
  <c r="DC24" i="5"/>
  <c r="CV24" i="5"/>
  <c r="CU24" i="5"/>
  <c r="CT24" i="5"/>
  <c r="CS24" i="5"/>
  <c r="CR24" i="5"/>
  <c r="CQ24" i="5"/>
  <c r="CP24" i="5"/>
  <c r="CO24" i="5"/>
  <c r="CN24" i="5"/>
  <c r="CM24" i="5"/>
  <c r="CL24" i="5"/>
  <c r="CK24" i="5"/>
  <c r="CJ24" i="5"/>
  <c r="CI24" i="5"/>
  <c r="CH24" i="5"/>
  <c r="CG24" i="5"/>
  <c r="CF24" i="5"/>
  <c r="CE24" i="5"/>
  <c r="CD24" i="5"/>
  <c r="CC24" i="5"/>
  <c r="CB24" i="5"/>
  <c r="CA24" i="5"/>
  <c r="BZ24" i="5"/>
  <c r="BY24" i="5"/>
  <c r="BX24" i="5"/>
  <c r="BW24" i="5"/>
  <c r="BV24" i="5"/>
  <c r="BU24" i="5"/>
  <c r="BT24" i="5"/>
  <c r="BS24" i="5"/>
  <c r="BR24" i="5"/>
  <c r="BQ24" i="5"/>
  <c r="BP24" i="5"/>
  <c r="BO24" i="5"/>
  <c r="BN24" i="5"/>
  <c r="BM24" i="5"/>
  <c r="BL24" i="5"/>
  <c r="BK24" i="5"/>
  <c r="BJ24" i="5"/>
  <c r="BI24" i="5"/>
  <c r="BH24" i="5"/>
  <c r="BG24" i="5"/>
  <c r="BF24" i="5"/>
  <c r="BE24" i="5"/>
  <c r="BD24" i="5"/>
  <c r="BC24" i="5"/>
  <c r="BB24" i="5"/>
  <c r="BA24" i="5"/>
  <c r="AZ24" i="5"/>
  <c r="AY24" i="5"/>
  <c r="AX24" i="5"/>
  <c r="AW24" i="5"/>
  <c r="AV24" i="5"/>
  <c r="AU24" i="5"/>
  <c r="AT24" i="5"/>
  <c r="AS24" i="5"/>
  <c r="AR24" i="5"/>
  <c r="AQ24" i="5"/>
  <c r="AP24" i="5"/>
  <c r="AO24" i="5"/>
  <c r="AN24" i="5"/>
  <c r="AM24" i="5"/>
  <c r="AL24" i="5"/>
  <c r="AK24" i="5"/>
  <c r="AJ24" i="5"/>
  <c r="AI24" i="5"/>
  <c r="AH24" i="5"/>
  <c r="AG24" i="5"/>
  <c r="AF24" i="5"/>
  <c r="AE24" i="5"/>
  <c r="AD24" i="5"/>
  <c r="AC24" i="5"/>
  <c r="AB24" i="5"/>
  <c r="AA24" i="5"/>
  <c r="Z24" i="5"/>
  <c r="Y24" i="5"/>
  <c r="X24" i="5"/>
  <c r="W24" i="5"/>
  <c r="V24" i="5"/>
  <c r="U24" i="5"/>
  <c r="T24" i="5"/>
  <c r="S24" i="5"/>
  <c r="R24" i="5"/>
  <c r="Q24" i="5"/>
  <c r="P24" i="5"/>
  <c r="O24" i="5"/>
  <c r="N24" i="5"/>
  <c r="M24" i="5"/>
  <c r="L24" i="5"/>
  <c r="K24" i="5"/>
  <c r="J24" i="5"/>
  <c r="DV23" i="5"/>
  <c r="DU23" i="5"/>
  <c r="DT23" i="5"/>
  <c r="DS23" i="5"/>
  <c r="DR23" i="5"/>
  <c r="DQ23" i="5"/>
  <c r="DP23" i="5"/>
  <c r="DK23" i="5"/>
  <c r="DJ23" i="5"/>
  <c r="DF23" i="5"/>
  <c r="DE23" i="5"/>
  <c r="DD23" i="5"/>
  <c r="DC23" i="5"/>
  <c r="CV23" i="5"/>
  <c r="CU23" i="5"/>
  <c r="CT23" i="5"/>
  <c r="CS23" i="5"/>
  <c r="CR23" i="5"/>
  <c r="CQ23" i="5"/>
  <c r="CP23" i="5"/>
  <c r="CO23" i="5"/>
  <c r="CN23" i="5"/>
  <c r="CM23" i="5"/>
  <c r="CL23" i="5"/>
  <c r="CK23" i="5"/>
  <c r="CJ23" i="5"/>
  <c r="CI23" i="5"/>
  <c r="CH23" i="5"/>
  <c r="CG23" i="5"/>
  <c r="CF23" i="5"/>
  <c r="CE23" i="5"/>
  <c r="CD23" i="5"/>
  <c r="CC23" i="5"/>
  <c r="CB23" i="5"/>
  <c r="CA23" i="5"/>
  <c r="BZ23" i="5"/>
  <c r="BY23" i="5"/>
  <c r="BX23" i="5"/>
  <c r="BW23" i="5"/>
  <c r="BV23" i="5"/>
  <c r="BU23" i="5"/>
  <c r="BT23" i="5"/>
  <c r="BS23" i="5"/>
  <c r="BR23" i="5"/>
  <c r="BQ23" i="5"/>
  <c r="BP23" i="5"/>
  <c r="BO23" i="5"/>
  <c r="BN23" i="5"/>
  <c r="BM23" i="5"/>
  <c r="BL23" i="5"/>
  <c r="BK23" i="5"/>
  <c r="BJ23" i="5"/>
  <c r="BI23" i="5"/>
  <c r="BH23" i="5"/>
  <c r="BG23" i="5"/>
  <c r="BF23" i="5"/>
  <c r="BE23" i="5"/>
  <c r="BD23" i="5"/>
  <c r="BC23" i="5"/>
  <c r="BB23" i="5"/>
  <c r="BA23" i="5"/>
  <c r="AZ23" i="5"/>
  <c r="AY23" i="5"/>
  <c r="AX23" i="5"/>
  <c r="AW23" i="5"/>
  <c r="AV23" i="5"/>
  <c r="AU23" i="5"/>
  <c r="AT23" i="5"/>
  <c r="AS23" i="5"/>
  <c r="AR23" i="5"/>
  <c r="AQ23" i="5"/>
  <c r="AP23" i="5"/>
  <c r="AO23" i="5"/>
  <c r="AN23" i="5"/>
  <c r="AM23" i="5"/>
  <c r="AL23" i="5"/>
  <c r="AK23" i="5"/>
  <c r="AJ23" i="5"/>
  <c r="AI23" i="5"/>
  <c r="AH23" i="5"/>
  <c r="AG23" i="5"/>
  <c r="AF23" i="5"/>
  <c r="AE23" i="5"/>
  <c r="AD23" i="5"/>
  <c r="AC23" i="5"/>
  <c r="AB23" i="5"/>
  <c r="AA23" i="5"/>
  <c r="Z23" i="5"/>
  <c r="Y23" i="5"/>
  <c r="X23" i="5"/>
  <c r="W23" i="5"/>
  <c r="V23" i="5"/>
  <c r="U23" i="5"/>
  <c r="T23" i="5"/>
  <c r="S23" i="5"/>
  <c r="R23" i="5"/>
  <c r="Q23" i="5"/>
  <c r="P23" i="5"/>
  <c r="O23" i="5"/>
  <c r="N23" i="5"/>
  <c r="M23" i="5"/>
  <c r="L23" i="5"/>
  <c r="K23" i="5"/>
  <c r="J23" i="5"/>
  <c r="DV22" i="5"/>
  <c r="DU22" i="5"/>
  <c r="DT22" i="5"/>
  <c r="DS22" i="5"/>
  <c r="DR22" i="5"/>
  <c r="DQ22" i="5"/>
  <c r="DP22" i="5"/>
  <c r="DK22" i="5"/>
  <c r="DJ22" i="5"/>
  <c r="DF22" i="5"/>
  <c r="DE22" i="5"/>
  <c r="DD22" i="5"/>
  <c r="DC22" i="5"/>
  <c r="CV22" i="5"/>
  <c r="CU22" i="5"/>
  <c r="CT22" i="5"/>
  <c r="CS22" i="5"/>
  <c r="CR22" i="5"/>
  <c r="CQ22" i="5"/>
  <c r="CP22" i="5"/>
  <c r="CO22" i="5"/>
  <c r="CN22" i="5"/>
  <c r="CM22" i="5"/>
  <c r="CL22" i="5"/>
  <c r="CK22" i="5"/>
  <c r="CJ22" i="5"/>
  <c r="CI22" i="5"/>
  <c r="CH22" i="5"/>
  <c r="CG22" i="5"/>
  <c r="CF22" i="5"/>
  <c r="CE22" i="5"/>
  <c r="CD22" i="5"/>
  <c r="CC22" i="5"/>
  <c r="CB22" i="5"/>
  <c r="CA22" i="5"/>
  <c r="BZ22" i="5"/>
  <c r="BY22" i="5"/>
  <c r="BX22" i="5"/>
  <c r="BW22" i="5"/>
  <c r="BV22" i="5"/>
  <c r="BU22" i="5"/>
  <c r="BT22" i="5"/>
  <c r="BS22" i="5"/>
  <c r="BR22" i="5"/>
  <c r="BQ22" i="5"/>
  <c r="BP22" i="5"/>
  <c r="BO22" i="5"/>
  <c r="BN22" i="5"/>
  <c r="BM22" i="5"/>
  <c r="BL22" i="5"/>
  <c r="BK22" i="5"/>
  <c r="BJ22" i="5"/>
  <c r="BI22" i="5"/>
  <c r="BH22" i="5"/>
  <c r="BG22" i="5"/>
  <c r="BF22" i="5"/>
  <c r="BE22" i="5"/>
  <c r="BD22" i="5"/>
  <c r="BC22" i="5"/>
  <c r="BB22" i="5"/>
  <c r="BA22" i="5"/>
  <c r="AZ22" i="5"/>
  <c r="AY22" i="5"/>
  <c r="AX22" i="5"/>
  <c r="AW22" i="5"/>
  <c r="AV22" i="5"/>
  <c r="AU22" i="5"/>
  <c r="AT22" i="5"/>
  <c r="AS22" i="5"/>
  <c r="AR22" i="5"/>
  <c r="AQ22" i="5"/>
  <c r="AP22" i="5"/>
  <c r="AO22" i="5"/>
  <c r="AN22" i="5"/>
  <c r="AM22" i="5"/>
  <c r="AL22" i="5"/>
  <c r="AK22" i="5"/>
  <c r="AJ22" i="5"/>
  <c r="AI22" i="5"/>
  <c r="AH22" i="5"/>
  <c r="AG22" i="5"/>
  <c r="AF22" i="5"/>
  <c r="AE22" i="5"/>
  <c r="AD22" i="5"/>
  <c r="AC22" i="5"/>
  <c r="AB22" i="5"/>
  <c r="AA22" i="5"/>
  <c r="Z22" i="5"/>
  <c r="Y22" i="5"/>
  <c r="X22" i="5"/>
  <c r="W22" i="5"/>
  <c r="V22" i="5"/>
  <c r="U22" i="5"/>
  <c r="T22" i="5"/>
  <c r="S22" i="5"/>
  <c r="R22" i="5"/>
  <c r="Q22" i="5"/>
  <c r="P22" i="5"/>
  <c r="O22" i="5"/>
  <c r="N22" i="5"/>
  <c r="M22" i="5"/>
  <c r="L22" i="5"/>
  <c r="K22" i="5"/>
  <c r="J22" i="5"/>
  <c r="DV21" i="5"/>
  <c r="DU21" i="5"/>
  <c r="DT21" i="5"/>
  <c r="DS21" i="5"/>
  <c r="DR21" i="5"/>
  <c r="DQ21" i="5"/>
  <c r="DP21" i="5"/>
  <c r="DK21" i="5"/>
  <c r="DJ21" i="5"/>
  <c r="DF21" i="5"/>
  <c r="DE21" i="5"/>
  <c r="DD21" i="5"/>
  <c r="DC21" i="5"/>
  <c r="CV21" i="5"/>
  <c r="CU21" i="5"/>
  <c r="CT21" i="5"/>
  <c r="CS21" i="5"/>
  <c r="CR21" i="5"/>
  <c r="CQ21" i="5"/>
  <c r="CP21" i="5"/>
  <c r="CO21" i="5"/>
  <c r="CN21" i="5"/>
  <c r="CM21" i="5"/>
  <c r="CL21" i="5"/>
  <c r="CK21" i="5"/>
  <c r="CJ21" i="5"/>
  <c r="CI21" i="5"/>
  <c r="CH21" i="5"/>
  <c r="CG21" i="5"/>
  <c r="CF21" i="5"/>
  <c r="CE21" i="5"/>
  <c r="CD21" i="5"/>
  <c r="CC21" i="5"/>
  <c r="CB21" i="5"/>
  <c r="CA21" i="5"/>
  <c r="BZ21" i="5"/>
  <c r="BY21" i="5"/>
  <c r="BX21" i="5"/>
  <c r="BW21" i="5"/>
  <c r="BV21" i="5"/>
  <c r="BU21" i="5"/>
  <c r="BT21" i="5"/>
  <c r="BS21" i="5"/>
  <c r="BR21" i="5"/>
  <c r="BQ21" i="5"/>
  <c r="BP21" i="5"/>
  <c r="BO21" i="5"/>
  <c r="BN21" i="5"/>
  <c r="BM21" i="5"/>
  <c r="BL21" i="5"/>
  <c r="BK21" i="5"/>
  <c r="BJ21" i="5"/>
  <c r="BI21" i="5"/>
  <c r="BH21" i="5"/>
  <c r="BG21" i="5"/>
  <c r="BF21" i="5"/>
  <c r="BE21" i="5"/>
  <c r="BD21" i="5"/>
  <c r="BC21" i="5"/>
  <c r="BB21" i="5"/>
  <c r="BA21" i="5"/>
  <c r="AZ21" i="5"/>
  <c r="AY21" i="5"/>
  <c r="AX21" i="5"/>
  <c r="AW21" i="5"/>
  <c r="AV21" i="5"/>
  <c r="AU21" i="5"/>
  <c r="AT21" i="5"/>
  <c r="AS21" i="5"/>
  <c r="AR21" i="5"/>
  <c r="AQ21" i="5"/>
  <c r="AP21" i="5"/>
  <c r="AO21" i="5"/>
  <c r="AN21" i="5"/>
  <c r="AM21" i="5"/>
  <c r="AL21" i="5"/>
  <c r="AK21" i="5"/>
  <c r="AJ21" i="5"/>
  <c r="AI21" i="5"/>
  <c r="AH21" i="5"/>
  <c r="AG21" i="5"/>
  <c r="AF21" i="5"/>
  <c r="AE21" i="5"/>
  <c r="AD21" i="5"/>
  <c r="AC21" i="5"/>
  <c r="AB21" i="5"/>
  <c r="AA21" i="5"/>
  <c r="Z21" i="5"/>
  <c r="Y21" i="5"/>
  <c r="X21" i="5"/>
  <c r="W21" i="5"/>
  <c r="V21" i="5"/>
  <c r="U21" i="5"/>
  <c r="T21" i="5"/>
  <c r="S21" i="5"/>
  <c r="R21" i="5"/>
  <c r="Q21" i="5"/>
  <c r="P21" i="5"/>
  <c r="O21" i="5"/>
  <c r="N21" i="5"/>
  <c r="M21" i="5"/>
  <c r="L21" i="5"/>
  <c r="K21" i="5"/>
  <c r="J21" i="5"/>
  <c r="DV20" i="5"/>
  <c r="DU20" i="5"/>
  <c r="DT20" i="5"/>
  <c r="DS20" i="5"/>
  <c r="DR20" i="5"/>
  <c r="DQ20" i="5"/>
  <c r="DP20" i="5"/>
  <c r="DK20" i="5"/>
  <c r="DJ20" i="5"/>
  <c r="DF20" i="5"/>
  <c r="DE20" i="5"/>
  <c r="DD20" i="5"/>
  <c r="DC20" i="5"/>
  <c r="CV20" i="5"/>
  <c r="CU20" i="5"/>
  <c r="CT20" i="5"/>
  <c r="CS20" i="5"/>
  <c r="CR20" i="5"/>
  <c r="CQ20" i="5"/>
  <c r="CP20" i="5"/>
  <c r="CO20" i="5"/>
  <c r="CN20" i="5"/>
  <c r="CM20" i="5"/>
  <c r="CL20" i="5"/>
  <c r="CK20" i="5"/>
  <c r="CJ20" i="5"/>
  <c r="CI20" i="5"/>
  <c r="CH20" i="5"/>
  <c r="CG20" i="5"/>
  <c r="CF20" i="5"/>
  <c r="CE20" i="5"/>
  <c r="CD20" i="5"/>
  <c r="CC20" i="5"/>
  <c r="CB20" i="5"/>
  <c r="CA20" i="5"/>
  <c r="BZ20" i="5"/>
  <c r="BY20" i="5"/>
  <c r="BX20" i="5"/>
  <c r="BW20" i="5"/>
  <c r="BV20" i="5"/>
  <c r="BU20" i="5"/>
  <c r="BT20" i="5"/>
  <c r="BS20" i="5"/>
  <c r="BR20" i="5"/>
  <c r="BQ20" i="5"/>
  <c r="BP20" i="5"/>
  <c r="BO20" i="5"/>
  <c r="BN20" i="5"/>
  <c r="BM20" i="5"/>
  <c r="BL20" i="5"/>
  <c r="BK20" i="5"/>
  <c r="BJ20" i="5"/>
  <c r="BI20" i="5"/>
  <c r="BH20" i="5"/>
  <c r="BG20" i="5"/>
  <c r="BF20" i="5"/>
  <c r="BE20" i="5"/>
  <c r="BD20" i="5"/>
  <c r="BC20" i="5"/>
  <c r="BB20" i="5"/>
  <c r="BA20" i="5"/>
  <c r="AZ20" i="5"/>
  <c r="AY20" i="5"/>
  <c r="AX20" i="5"/>
  <c r="AW20" i="5"/>
  <c r="AV20" i="5"/>
  <c r="AU20" i="5"/>
  <c r="AT20" i="5"/>
  <c r="AS20" i="5"/>
  <c r="AR20" i="5"/>
  <c r="AQ20" i="5"/>
  <c r="AP20" i="5"/>
  <c r="AO20" i="5"/>
  <c r="AN20" i="5"/>
  <c r="AM20" i="5"/>
  <c r="AL20" i="5"/>
  <c r="AK20" i="5"/>
  <c r="AJ20" i="5"/>
  <c r="AI20" i="5"/>
  <c r="AH20" i="5"/>
  <c r="AG20" i="5"/>
  <c r="AF20" i="5"/>
  <c r="AE20" i="5"/>
  <c r="AD20" i="5"/>
  <c r="AC20" i="5"/>
  <c r="AB20" i="5"/>
  <c r="AA20" i="5"/>
  <c r="Z20" i="5"/>
  <c r="Y20" i="5"/>
  <c r="X20" i="5"/>
  <c r="W20" i="5"/>
  <c r="V20" i="5"/>
  <c r="U20" i="5"/>
  <c r="T20" i="5"/>
  <c r="S20" i="5"/>
  <c r="R20" i="5"/>
  <c r="Q20" i="5"/>
  <c r="P20" i="5"/>
  <c r="O20" i="5"/>
  <c r="N20" i="5"/>
  <c r="M20" i="5"/>
  <c r="L20" i="5"/>
  <c r="K20" i="5"/>
  <c r="J20" i="5"/>
  <c r="DV19" i="5"/>
  <c r="DU19" i="5"/>
  <c r="DT19" i="5"/>
  <c r="DS19" i="5"/>
  <c r="DR19" i="5"/>
  <c r="DQ19" i="5"/>
  <c r="DP19" i="5"/>
  <c r="DK19" i="5"/>
  <c r="DJ19" i="5"/>
  <c r="DF19" i="5"/>
  <c r="DE19" i="5"/>
  <c r="DD19" i="5"/>
  <c r="DC19" i="5"/>
  <c r="CV19" i="5"/>
  <c r="CU19" i="5"/>
  <c r="CT19" i="5"/>
  <c r="CS19" i="5"/>
  <c r="CR19" i="5"/>
  <c r="CQ19" i="5"/>
  <c r="CP19" i="5"/>
  <c r="CO19" i="5"/>
  <c r="CN19" i="5"/>
  <c r="CM19" i="5"/>
  <c r="CL19" i="5"/>
  <c r="CK19" i="5"/>
  <c r="CJ19" i="5"/>
  <c r="CI19" i="5"/>
  <c r="CH19" i="5"/>
  <c r="CG19" i="5"/>
  <c r="CF19" i="5"/>
  <c r="CE19" i="5"/>
  <c r="CD19" i="5"/>
  <c r="CC19" i="5"/>
  <c r="CB19" i="5"/>
  <c r="CA19" i="5"/>
  <c r="BZ19" i="5"/>
  <c r="BY19" i="5"/>
  <c r="BX19" i="5"/>
  <c r="BW19" i="5"/>
  <c r="BV19" i="5"/>
  <c r="BU19" i="5"/>
  <c r="BT19" i="5"/>
  <c r="BS19" i="5"/>
  <c r="BR19" i="5"/>
  <c r="BQ19" i="5"/>
  <c r="BP19" i="5"/>
  <c r="BO19" i="5"/>
  <c r="BN19" i="5"/>
  <c r="BM19" i="5"/>
  <c r="BL19" i="5"/>
  <c r="BK19" i="5"/>
  <c r="BJ19" i="5"/>
  <c r="BI19" i="5"/>
  <c r="BH19" i="5"/>
  <c r="BG19" i="5"/>
  <c r="BF19" i="5"/>
  <c r="BE19" i="5"/>
  <c r="BD19" i="5"/>
  <c r="BC19" i="5"/>
  <c r="BB19" i="5"/>
  <c r="BA19" i="5"/>
  <c r="AZ19" i="5"/>
  <c r="AY19" i="5"/>
  <c r="AX19" i="5"/>
  <c r="AW19" i="5"/>
  <c r="AV19" i="5"/>
  <c r="AU19" i="5"/>
  <c r="AT19" i="5"/>
  <c r="AS19" i="5"/>
  <c r="AR19" i="5"/>
  <c r="AQ19" i="5"/>
  <c r="AP19" i="5"/>
  <c r="AO19" i="5"/>
  <c r="AN19" i="5"/>
  <c r="AM19" i="5"/>
  <c r="AL19" i="5"/>
  <c r="AK19" i="5"/>
  <c r="AJ19" i="5"/>
  <c r="AI19" i="5"/>
  <c r="AH19" i="5"/>
  <c r="AG19" i="5"/>
  <c r="AF19" i="5"/>
  <c r="AE19" i="5"/>
  <c r="AD19" i="5"/>
  <c r="AC19" i="5"/>
  <c r="AB19" i="5"/>
  <c r="AA19" i="5"/>
  <c r="Z19" i="5"/>
  <c r="Y19" i="5"/>
  <c r="X19" i="5"/>
  <c r="W19" i="5"/>
  <c r="V19" i="5"/>
  <c r="U19" i="5"/>
  <c r="T19" i="5"/>
  <c r="S19" i="5"/>
  <c r="R19" i="5"/>
  <c r="Q19" i="5"/>
  <c r="P19" i="5"/>
  <c r="O19" i="5"/>
  <c r="N19" i="5"/>
  <c r="M19" i="5"/>
  <c r="L19" i="5"/>
  <c r="K19" i="5"/>
  <c r="J19" i="5"/>
  <c r="DV18" i="5"/>
  <c r="DU18" i="5"/>
  <c r="DT18" i="5"/>
  <c r="DS18" i="5"/>
  <c r="DR18" i="5"/>
  <c r="DQ18" i="5"/>
  <c r="DP18" i="5"/>
  <c r="DK18" i="5"/>
  <c r="DJ18" i="5"/>
  <c r="DF18" i="5"/>
  <c r="DE18" i="5"/>
  <c r="DD18" i="5"/>
  <c r="DC18" i="5"/>
  <c r="CV18" i="5"/>
  <c r="CU18" i="5"/>
  <c r="CT18" i="5"/>
  <c r="CS18" i="5"/>
  <c r="CR18" i="5"/>
  <c r="CQ18" i="5"/>
  <c r="CP18" i="5"/>
  <c r="CO18" i="5"/>
  <c r="CN18" i="5"/>
  <c r="CM18" i="5"/>
  <c r="CL18" i="5"/>
  <c r="CK18" i="5"/>
  <c r="CJ18" i="5"/>
  <c r="CI18" i="5"/>
  <c r="CH18" i="5"/>
  <c r="CG18" i="5"/>
  <c r="CF18" i="5"/>
  <c r="CE18" i="5"/>
  <c r="CD18" i="5"/>
  <c r="CC18" i="5"/>
  <c r="CB18" i="5"/>
  <c r="CA18" i="5"/>
  <c r="BZ18" i="5"/>
  <c r="BY18" i="5"/>
  <c r="BX18" i="5"/>
  <c r="BW18" i="5"/>
  <c r="BV18" i="5"/>
  <c r="BU18" i="5"/>
  <c r="BT18" i="5"/>
  <c r="BS18" i="5"/>
  <c r="BR18" i="5"/>
  <c r="BQ18" i="5"/>
  <c r="BP18" i="5"/>
  <c r="BO18" i="5"/>
  <c r="BN18" i="5"/>
  <c r="BM18" i="5"/>
  <c r="BL18" i="5"/>
  <c r="BK18" i="5"/>
  <c r="BJ18" i="5"/>
  <c r="BI18" i="5"/>
  <c r="BH18" i="5"/>
  <c r="BG18" i="5"/>
  <c r="BF18" i="5"/>
  <c r="BE18" i="5"/>
  <c r="BD18" i="5"/>
  <c r="BC18" i="5"/>
  <c r="BB18" i="5"/>
  <c r="BA18" i="5"/>
  <c r="AZ18" i="5"/>
  <c r="AY18" i="5"/>
  <c r="AX18" i="5"/>
  <c r="AW18" i="5"/>
  <c r="AV18" i="5"/>
  <c r="AU18" i="5"/>
  <c r="AT18" i="5"/>
  <c r="AS18" i="5"/>
  <c r="AR18" i="5"/>
  <c r="AQ18" i="5"/>
  <c r="AP18" i="5"/>
  <c r="AO18" i="5"/>
  <c r="AN18" i="5"/>
  <c r="AM18" i="5"/>
  <c r="AL18" i="5"/>
  <c r="AK18" i="5"/>
  <c r="AJ18" i="5"/>
  <c r="AI18" i="5"/>
  <c r="AH18" i="5"/>
  <c r="AG18" i="5"/>
  <c r="AF18" i="5"/>
  <c r="AE18" i="5"/>
  <c r="AD18" i="5"/>
  <c r="AC18" i="5"/>
  <c r="AB18" i="5"/>
  <c r="AA18" i="5"/>
  <c r="Z18" i="5"/>
  <c r="Y18" i="5"/>
  <c r="X18" i="5"/>
  <c r="W18" i="5"/>
  <c r="V18" i="5"/>
  <c r="U18" i="5"/>
  <c r="T18" i="5"/>
  <c r="S18" i="5"/>
  <c r="R18" i="5"/>
  <c r="Q18" i="5"/>
  <c r="P18" i="5"/>
  <c r="O18" i="5"/>
  <c r="N18" i="5"/>
  <c r="M18" i="5"/>
  <c r="L18" i="5"/>
  <c r="K18" i="5"/>
  <c r="J18" i="5"/>
  <c r="DV17" i="5"/>
  <c r="DU17" i="5"/>
  <c r="DT17" i="5"/>
  <c r="DS17" i="5"/>
  <c r="DR17" i="5"/>
  <c r="DQ17" i="5"/>
  <c r="DP17" i="5"/>
  <c r="DK17" i="5"/>
  <c r="DJ17" i="5"/>
  <c r="DF17" i="5"/>
  <c r="DE17" i="5"/>
  <c r="DD17" i="5"/>
  <c r="DC17" i="5"/>
  <c r="CV17" i="5"/>
  <c r="CU17" i="5"/>
  <c r="CT17" i="5"/>
  <c r="CS17" i="5"/>
  <c r="CR17" i="5"/>
  <c r="CQ17" i="5"/>
  <c r="CP17" i="5"/>
  <c r="CO17" i="5"/>
  <c r="CN17" i="5"/>
  <c r="CM17" i="5"/>
  <c r="CL17" i="5"/>
  <c r="CK17" i="5"/>
  <c r="CJ17" i="5"/>
  <c r="CI17" i="5"/>
  <c r="CH17" i="5"/>
  <c r="CG17" i="5"/>
  <c r="CF17" i="5"/>
  <c r="CE17" i="5"/>
  <c r="CD17" i="5"/>
  <c r="CC17" i="5"/>
  <c r="CB17" i="5"/>
  <c r="CA17" i="5"/>
  <c r="BZ17" i="5"/>
  <c r="BY17" i="5"/>
  <c r="BX17" i="5"/>
  <c r="BW17" i="5"/>
  <c r="BV17" i="5"/>
  <c r="BU17" i="5"/>
  <c r="BT17" i="5"/>
  <c r="BS17" i="5"/>
  <c r="BR17" i="5"/>
  <c r="BQ17" i="5"/>
  <c r="BP17" i="5"/>
  <c r="BO17" i="5"/>
  <c r="BN17" i="5"/>
  <c r="BM17" i="5"/>
  <c r="BL17" i="5"/>
  <c r="BK17" i="5"/>
  <c r="BJ17" i="5"/>
  <c r="BI17" i="5"/>
  <c r="BH17" i="5"/>
  <c r="BG17" i="5"/>
  <c r="BF17" i="5"/>
  <c r="BE17" i="5"/>
  <c r="BD17" i="5"/>
  <c r="BC17" i="5"/>
  <c r="BB17" i="5"/>
  <c r="BA17" i="5"/>
  <c r="AZ17" i="5"/>
  <c r="AY17" i="5"/>
  <c r="AX17" i="5"/>
  <c r="AW17" i="5"/>
  <c r="AV17" i="5"/>
  <c r="AU17" i="5"/>
  <c r="AT17" i="5"/>
  <c r="AS17" i="5"/>
  <c r="AR17" i="5"/>
  <c r="AQ17" i="5"/>
  <c r="AP17" i="5"/>
  <c r="AO17" i="5"/>
  <c r="AN17" i="5"/>
  <c r="AM17" i="5"/>
  <c r="AL17" i="5"/>
  <c r="AK17" i="5"/>
  <c r="AJ17" i="5"/>
  <c r="AI17" i="5"/>
  <c r="AH17" i="5"/>
  <c r="AG17" i="5"/>
  <c r="AF17" i="5"/>
  <c r="AE17" i="5"/>
  <c r="AD17" i="5"/>
  <c r="AC17" i="5"/>
  <c r="AB17" i="5"/>
  <c r="AA17" i="5"/>
  <c r="Z17" i="5"/>
  <c r="Y17" i="5"/>
  <c r="X17" i="5"/>
  <c r="W17" i="5"/>
  <c r="V17" i="5"/>
  <c r="U17" i="5"/>
  <c r="T17" i="5"/>
  <c r="S17" i="5"/>
  <c r="R17" i="5"/>
  <c r="Q17" i="5"/>
  <c r="P17" i="5"/>
  <c r="O17" i="5"/>
  <c r="N17" i="5"/>
  <c r="M17" i="5"/>
  <c r="L17" i="5"/>
  <c r="K17" i="5"/>
  <c r="J17" i="5"/>
  <c r="DV16" i="5"/>
  <c r="DU16" i="5"/>
  <c r="DT16" i="5"/>
  <c r="DS16" i="5"/>
  <c r="DR16" i="5"/>
  <c r="DQ16" i="5"/>
  <c r="DP16" i="5"/>
  <c r="DK16" i="5"/>
  <c r="DJ16" i="5"/>
  <c r="DF16" i="5"/>
  <c r="DE16" i="5"/>
  <c r="DD16" i="5"/>
  <c r="DC16" i="5"/>
  <c r="CV16" i="5"/>
  <c r="CU16" i="5"/>
  <c r="CT16" i="5"/>
  <c r="CS16" i="5"/>
  <c r="CR16" i="5"/>
  <c r="CQ16" i="5"/>
  <c r="CP16" i="5"/>
  <c r="CO16" i="5"/>
  <c r="CN16" i="5"/>
  <c r="CM16" i="5"/>
  <c r="CL16" i="5"/>
  <c r="CK16" i="5"/>
  <c r="CJ16" i="5"/>
  <c r="CI16" i="5"/>
  <c r="CH16" i="5"/>
  <c r="CG16" i="5"/>
  <c r="CF16" i="5"/>
  <c r="CE16" i="5"/>
  <c r="CD16" i="5"/>
  <c r="CC16" i="5"/>
  <c r="CB16" i="5"/>
  <c r="CA16" i="5"/>
  <c r="BZ16" i="5"/>
  <c r="BY16" i="5"/>
  <c r="BX16" i="5"/>
  <c r="BW16" i="5"/>
  <c r="BV16" i="5"/>
  <c r="BU16" i="5"/>
  <c r="BT16" i="5"/>
  <c r="BS16" i="5"/>
  <c r="BR16" i="5"/>
  <c r="BQ16" i="5"/>
  <c r="BP16" i="5"/>
  <c r="BO16" i="5"/>
  <c r="BN16" i="5"/>
  <c r="BM16" i="5"/>
  <c r="BL16" i="5"/>
  <c r="BK16" i="5"/>
  <c r="BJ16" i="5"/>
  <c r="BI16" i="5"/>
  <c r="BH16" i="5"/>
  <c r="BG16" i="5"/>
  <c r="BF16" i="5"/>
  <c r="BE16" i="5"/>
  <c r="BD16" i="5"/>
  <c r="BC16" i="5"/>
  <c r="BB16" i="5"/>
  <c r="BA16" i="5"/>
  <c r="AZ16" i="5"/>
  <c r="AY16" i="5"/>
  <c r="AX16" i="5"/>
  <c r="AW16" i="5"/>
  <c r="AV16" i="5"/>
  <c r="AU16" i="5"/>
  <c r="AT16" i="5"/>
  <c r="AS16" i="5"/>
  <c r="AR16" i="5"/>
  <c r="AQ16" i="5"/>
  <c r="AP16" i="5"/>
  <c r="AO16" i="5"/>
  <c r="AN16" i="5"/>
  <c r="AM16" i="5"/>
  <c r="AL16" i="5"/>
  <c r="AK16" i="5"/>
  <c r="AJ16" i="5"/>
  <c r="AI16" i="5"/>
  <c r="AH16" i="5"/>
  <c r="AG16" i="5"/>
  <c r="AF16" i="5"/>
  <c r="AE16" i="5"/>
  <c r="AD16" i="5"/>
  <c r="AC16" i="5"/>
  <c r="AB16" i="5"/>
  <c r="AA16" i="5"/>
  <c r="Z16" i="5"/>
  <c r="Y16" i="5"/>
  <c r="X16" i="5"/>
  <c r="W16" i="5"/>
  <c r="V16" i="5"/>
  <c r="U16" i="5"/>
  <c r="T16" i="5"/>
  <c r="S16" i="5"/>
  <c r="R16" i="5"/>
  <c r="Q16" i="5"/>
  <c r="P16" i="5"/>
  <c r="O16" i="5"/>
  <c r="N16" i="5"/>
  <c r="M16" i="5"/>
  <c r="L16" i="5"/>
  <c r="K16" i="5"/>
  <c r="J16" i="5"/>
  <c r="DV15" i="5"/>
  <c r="DU15" i="5"/>
  <c r="DT15" i="5"/>
  <c r="DS15" i="5"/>
  <c r="DR15" i="5"/>
  <c r="DQ15" i="5"/>
  <c r="DP15" i="5"/>
  <c r="DK15" i="5"/>
  <c r="DJ15" i="5"/>
  <c r="DF15" i="5"/>
  <c r="DE15" i="5"/>
  <c r="DD15" i="5"/>
  <c r="DC15" i="5"/>
  <c r="CV15" i="5"/>
  <c r="CU15" i="5"/>
  <c r="CT15" i="5"/>
  <c r="CS15" i="5"/>
  <c r="CR15" i="5"/>
  <c r="CQ15" i="5"/>
  <c r="CP15" i="5"/>
  <c r="CO15" i="5"/>
  <c r="CN15" i="5"/>
  <c r="CM15" i="5"/>
  <c r="CL15" i="5"/>
  <c r="CK15" i="5"/>
  <c r="CJ15" i="5"/>
  <c r="CI15" i="5"/>
  <c r="CH15" i="5"/>
  <c r="CG15" i="5"/>
  <c r="CF15" i="5"/>
  <c r="CE15" i="5"/>
  <c r="CD15" i="5"/>
  <c r="CC15" i="5"/>
  <c r="CB15" i="5"/>
  <c r="CA15" i="5"/>
  <c r="BZ15" i="5"/>
  <c r="BY15" i="5"/>
  <c r="BX15" i="5"/>
  <c r="BW15" i="5"/>
  <c r="BV15" i="5"/>
  <c r="BU15" i="5"/>
  <c r="BT15" i="5"/>
  <c r="BS15" i="5"/>
  <c r="BR15" i="5"/>
  <c r="BQ15" i="5"/>
  <c r="BP15" i="5"/>
  <c r="BO15" i="5"/>
  <c r="BN15" i="5"/>
  <c r="BM15" i="5"/>
  <c r="BL15" i="5"/>
  <c r="BK15" i="5"/>
  <c r="BJ15" i="5"/>
  <c r="BI15" i="5"/>
  <c r="BH15" i="5"/>
  <c r="BG15" i="5"/>
  <c r="BF15" i="5"/>
  <c r="BE15" i="5"/>
  <c r="BD15" i="5"/>
  <c r="BC15" i="5"/>
  <c r="BB15" i="5"/>
  <c r="BA15" i="5"/>
  <c r="AZ15" i="5"/>
  <c r="AY15" i="5"/>
  <c r="AX15" i="5"/>
  <c r="AW15" i="5"/>
  <c r="AV15" i="5"/>
  <c r="AU15" i="5"/>
  <c r="AT15" i="5"/>
  <c r="AS15" i="5"/>
  <c r="AR15" i="5"/>
  <c r="AQ15" i="5"/>
  <c r="AP15" i="5"/>
  <c r="AO15" i="5"/>
  <c r="AN15" i="5"/>
  <c r="AM15" i="5"/>
  <c r="AL15" i="5"/>
  <c r="AK15" i="5"/>
  <c r="AJ15" i="5"/>
  <c r="AI15" i="5"/>
  <c r="AH15" i="5"/>
  <c r="AG15" i="5"/>
  <c r="AF15" i="5"/>
  <c r="AE15" i="5"/>
  <c r="AD15" i="5"/>
  <c r="AC15" i="5"/>
  <c r="AB15" i="5"/>
  <c r="AA15" i="5"/>
  <c r="Z15" i="5"/>
  <c r="Y15" i="5"/>
  <c r="X15" i="5"/>
  <c r="W15" i="5"/>
  <c r="V15" i="5"/>
  <c r="U15" i="5"/>
  <c r="T15" i="5"/>
  <c r="S15" i="5"/>
  <c r="R15" i="5"/>
  <c r="Q15" i="5"/>
  <c r="P15" i="5"/>
  <c r="O15" i="5"/>
  <c r="N15" i="5"/>
  <c r="M15" i="5"/>
  <c r="L15" i="5"/>
  <c r="K15" i="5"/>
  <c r="J15" i="5"/>
  <c r="DV14" i="5"/>
  <c r="DU14" i="5"/>
  <c r="DT14" i="5"/>
  <c r="DS14" i="5"/>
  <c r="DR14" i="5"/>
  <c r="DQ14" i="5"/>
  <c r="DP14" i="5"/>
  <c r="DK14" i="5"/>
  <c r="DJ14" i="5"/>
  <c r="DF14" i="5"/>
  <c r="DE14" i="5"/>
  <c r="DD14" i="5"/>
  <c r="DC14" i="5"/>
  <c r="CV14" i="5"/>
  <c r="CU14" i="5"/>
  <c r="CT14" i="5"/>
  <c r="CS14" i="5"/>
  <c r="CR14" i="5"/>
  <c r="CQ14" i="5"/>
  <c r="CP14" i="5"/>
  <c r="CO14" i="5"/>
  <c r="CN14" i="5"/>
  <c r="CM14" i="5"/>
  <c r="CL14" i="5"/>
  <c r="CK14" i="5"/>
  <c r="CJ14" i="5"/>
  <c r="CI14" i="5"/>
  <c r="CH14" i="5"/>
  <c r="CG14" i="5"/>
  <c r="CF14" i="5"/>
  <c r="CE14" i="5"/>
  <c r="CD14" i="5"/>
  <c r="CC14" i="5"/>
  <c r="CB14" i="5"/>
  <c r="CA14" i="5"/>
  <c r="BZ14" i="5"/>
  <c r="BY14" i="5"/>
  <c r="BX14" i="5"/>
  <c r="BW14" i="5"/>
  <c r="BV14" i="5"/>
  <c r="BU14" i="5"/>
  <c r="BT14" i="5"/>
  <c r="BS14" i="5"/>
  <c r="BR14" i="5"/>
  <c r="BQ14" i="5"/>
  <c r="BP14" i="5"/>
  <c r="BO14" i="5"/>
  <c r="BN14" i="5"/>
  <c r="BM14" i="5"/>
  <c r="BL14" i="5"/>
  <c r="BK14" i="5"/>
  <c r="BJ14" i="5"/>
  <c r="BI14" i="5"/>
  <c r="BH14" i="5"/>
  <c r="BG14" i="5"/>
  <c r="BF14" i="5"/>
  <c r="BE14" i="5"/>
  <c r="BD14" i="5"/>
  <c r="BC14" i="5"/>
  <c r="BB14" i="5"/>
  <c r="BA14" i="5"/>
  <c r="AZ14" i="5"/>
  <c r="AY14" i="5"/>
  <c r="AX14" i="5"/>
  <c r="AW14" i="5"/>
  <c r="AV14" i="5"/>
  <c r="AU14" i="5"/>
  <c r="AT14" i="5"/>
  <c r="AS14" i="5"/>
  <c r="AR14" i="5"/>
  <c r="AQ14" i="5"/>
  <c r="AP14" i="5"/>
  <c r="AO14" i="5"/>
  <c r="AN14" i="5"/>
  <c r="AM14" i="5"/>
  <c r="AL14" i="5"/>
  <c r="AK14" i="5"/>
  <c r="AJ14" i="5"/>
  <c r="AI14" i="5"/>
  <c r="AH14" i="5"/>
  <c r="AG14" i="5"/>
  <c r="AF14" i="5"/>
  <c r="AE14" i="5"/>
  <c r="AD14" i="5"/>
  <c r="AC14" i="5"/>
  <c r="AB14" i="5"/>
  <c r="AA14" i="5"/>
  <c r="Z14" i="5"/>
  <c r="Y14" i="5"/>
  <c r="X14" i="5"/>
  <c r="W14" i="5"/>
  <c r="V14" i="5"/>
  <c r="U14" i="5"/>
  <c r="T14" i="5"/>
  <c r="S14" i="5"/>
  <c r="R14" i="5"/>
  <c r="Q14" i="5"/>
  <c r="P14" i="5"/>
  <c r="O14" i="5"/>
  <c r="N14" i="5"/>
  <c r="M14" i="5"/>
  <c r="L14" i="5"/>
  <c r="K14" i="5"/>
  <c r="J14" i="5"/>
  <c r="DV9" i="5"/>
  <c r="DU9" i="5"/>
  <c r="DT9" i="5"/>
  <c r="DS9" i="5"/>
  <c r="DR9" i="5"/>
  <c r="DQ9" i="5"/>
  <c r="DP9" i="5"/>
  <c r="DK9" i="5"/>
  <c r="DJ9" i="5"/>
  <c r="DF9" i="5"/>
  <c r="DF10" i="5" s="1"/>
  <c r="DE9" i="5"/>
  <c r="DE10" i="5" s="1"/>
  <c r="DD9" i="5"/>
  <c r="DD10" i="5" s="1"/>
  <c r="DC9" i="5"/>
  <c r="DC10" i="5" s="1"/>
  <c r="CV9" i="5"/>
  <c r="CU9" i="5"/>
  <c r="CT9" i="5"/>
  <c r="CT10" i="5" s="1"/>
  <c r="CS9" i="5"/>
  <c r="CS10" i="5" s="1"/>
  <c r="CR9" i="5"/>
  <c r="CR10" i="5" s="1"/>
  <c r="CQ9" i="5"/>
  <c r="CQ10" i="5" s="1"/>
  <c r="CP9" i="5"/>
  <c r="CP10" i="5" s="1"/>
  <c r="CO9" i="5"/>
  <c r="CO10" i="5" s="1"/>
  <c r="CN9" i="5"/>
  <c r="CN10" i="5" s="1"/>
  <c r="CM9" i="5"/>
  <c r="CM10" i="5" s="1"/>
  <c r="CL9" i="5"/>
  <c r="CL10" i="5" s="1"/>
  <c r="CK9" i="5"/>
  <c r="CK10" i="5" s="1"/>
  <c r="CJ9" i="5"/>
  <c r="CJ10" i="5" s="1"/>
  <c r="CI9" i="5"/>
  <c r="CI10" i="5" s="1"/>
  <c r="CH9" i="5"/>
  <c r="CH10" i="5" s="1"/>
  <c r="CG9" i="5"/>
  <c r="CG10" i="5" s="1"/>
  <c r="CF9" i="5"/>
  <c r="CF10" i="5" s="1"/>
  <c r="CE9" i="5"/>
  <c r="CE10" i="5" s="1"/>
  <c r="CD9" i="5"/>
  <c r="CD10" i="5" s="1"/>
  <c r="CC9" i="5"/>
  <c r="CC10" i="5" s="1"/>
  <c r="CB9" i="5"/>
  <c r="CB10" i="5" s="1"/>
  <c r="CA9" i="5"/>
  <c r="BZ9" i="5"/>
  <c r="BY9" i="5"/>
  <c r="BY10" i="5" s="1"/>
  <c r="BX9" i="5"/>
  <c r="BX10" i="5" s="1"/>
  <c r="BW9" i="5"/>
  <c r="BW10" i="5" s="1"/>
  <c r="BV9" i="5"/>
  <c r="BV10" i="5" s="1"/>
  <c r="BU9" i="5"/>
  <c r="BU10" i="5" s="1"/>
  <c r="BT9" i="5"/>
  <c r="BT10" i="5" s="1"/>
  <c r="BS9" i="5"/>
  <c r="BS10" i="5" s="1"/>
  <c r="BR9" i="5"/>
  <c r="BR10" i="5" s="1"/>
  <c r="BQ9" i="5"/>
  <c r="BQ10" i="5" s="1"/>
  <c r="BP9" i="5"/>
  <c r="BP10" i="5" s="1"/>
  <c r="BO9" i="5"/>
  <c r="BO10" i="5" s="1"/>
  <c r="BN9" i="5"/>
  <c r="BN10" i="5" s="1"/>
  <c r="BM9" i="5"/>
  <c r="BM10" i="5" s="1"/>
  <c r="BL9" i="5"/>
  <c r="BL10" i="5" s="1"/>
  <c r="BK9" i="5"/>
  <c r="BK10" i="5" s="1"/>
  <c r="BJ9" i="5"/>
  <c r="BJ10" i="5" s="1"/>
  <c r="BI9" i="5"/>
  <c r="BI10" i="5" s="1"/>
  <c r="BH9" i="5"/>
  <c r="BH10" i="5" s="1"/>
  <c r="BG9" i="5"/>
  <c r="BG10" i="5" s="1"/>
  <c r="BF9" i="5"/>
  <c r="BF10" i="5" s="1"/>
  <c r="BE9" i="5"/>
  <c r="BD9" i="5"/>
  <c r="BC9" i="5"/>
  <c r="BC10" i="5" s="1"/>
  <c r="BB9" i="5"/>
  <c r="BB10" i="5" s="1"/>
  <c r="BA9" i="5"/>
  <c r="BA10" i="5" s="1"/>
  <c r="AZ9" i="5"/>
  <c r="AZ10" i="5" s="1"/>
  <c r="AY9" i="5"/>
  <c r="AY10" i="5" s="1"/>
  <c r="AX9" i="5"/>
  <c r="AX10" i="5" s="1"/>
  <c r="AW9" i="5"/>
  <c r="AW10" i="5" s="1"/>
  <c r="AV9" i="5"/>
  <c r="AV10" i="5" s="1"/>
  <c r="AU9" i="5"/>
  <c r="AU10" i="5" s="1"/>
  <c r="AT9" i="5"/>
  <c r="AT10" i="5" s="1"/>
  <c r="AS9" i="5"/>
  <c r="AS10" i="5" s="1"/>
  <c r="AR9" i="5"/>
  <c r="AR10" i="5" s="1"/>
  <c r="AQ9" i="5"/>
  <c r="AQ10" i="5" s="1"/>
  <c r="AP9" i="5"/>
  <c r="AP10" i="5" s="1"/>
  <c r="AO9" i="5"/>
  <c r="AO10" i="5" s="1"/>
  <c r="AN9" i="5"/>
  <c r="AM9" i="5"/>
  <c r="AL9" i="5"/>
  <c r="AL10" i="5" s="1"/>
  <c r="AK9" i="5"/>
  <c r="AK10" i="5" s="1"/>
  <c r="AJ9" i="5"/>
  <c r="AJ10" i="5" s="1"/>
  <c r="AI9" i="5"/>
  <c r="AI10" i="5" s="1"/>
  <c r="AH9" i="5"/>
  <c r="AH10" i="5" s="1"/>
  <c r="AG9" i="5"/>
  <c r="AG10" i="5" s="1"/>
  <c r="AF9" i="5"/>
  <c r="AF10" i="5" s="1"/>
  <c r="AE9" i="5"/>
  <c r="AE10" i="5" s="1"/>
  <c r="AD9" i="5"/>
  <c r="AD10" i="5" s="1"/>
  <c r="AC9" i="5"/>
  <c r="AC10" i="5" s="1"/>
  <c r="AB9" i="5"/>
  <c r="AB10" i="5" s="1"/>
  <c r="AA9" i="5"/>
  <c r="AA10" i="5" s="1"/>
  <c r="Z9" i="5"/>
  <c r="Z10" i="5" s="1"/>
  <c r="Y9" i="5"/>
  <c r="Y10" i="5" s="1"/>
  <c r="X9" i="5"/>
  <c r="X10" i="5" s="1"/>
  <c r="W9" i="5"/>
  <c r="W10" i="5" s="1"/>
  <c r="V9" i="5"/>
  <c r="V10" i="5" s="1"/>
  <c r="U9" i="5"/>
  <c r="U10" i="5" s="1"/>
  <c r="T9" i="5"/>
  <c r="T10" i="5" s="1"/>
  <c r="S9" i="5"/>
  <c r="S10" i="5" s="1"/>
  <c r="R9" i="5"/>
  <c r="R10" i="5" s="1"/>
  <c r="Q9" i="5"/>
  <c r="Q10" i="5" s="1"/>
  <c r="P9" i="5"/>
  <c r="P10" i="5" s="1"/>
  <c r="O9" i="5"/>
  <c r="O10" i="5" s="1"/>
  <c r="N9" i="5"/>
  <c r="N10" i="5" s="1"/>
  <c r="M9" i="5"/>
  <c r="M10" i="5" s="1"/>
  <c r="L9" i="5"/>
  <c r="L10" i="5" s="1"/>
  <c r="K9" i="5"/>
  <c r="K10" i="5" s="1"/>
  <c r="J9" i="5"/>
  <c r="J10" i="5" s="1"/>
  <c r="BZ14" i="4"/>
  <c r="CA14" i="4"/>
  <c r="CB14" i="4"/>
  <c r="CC14" i="4"/>
  <c r="CD14" i="4"/>
  <c r="CE14" i="4"/>
  <c r="CF14" i="4"/>
  <c r="CG14" i="4"/>
  <c r="CH14" i="4"/>
  <c r="CI14" i="4"/>
  <c r="CJ14" i="4"/>
  <c r="CK14" i="4"/>
  <c r="CL14" i="4"/>
  <c r="CM14" i="4"/>
  <c r="CN14" i="4"/>
  <c r="CO14" i="4"/>
  <c r="CP14" i="4"/>
  <c r="CQ14" i="4"/>
  <c r="CR14" i="4"/>
  <c r="BZ15" i="4"/>
  <c r="CA15" i="4"/>
  <c r="CB15" i="4"/>
  <c r="CC15" i="4"/>
  <c r="CD15" i="4"/>
  <c r="CE15" i="4"/>
  <c r="CF15" i="4"/>
  <c r="CG15" i="4"/>
  <c r="CH15" i="4"/>
  <c r="CI15" i="4"/>
  <c r="CJ15" i="4"/>
  <c r="CK15" i="4"/>
  <c r="CL15" i="4"/>
  <c r="CM15" i="4"/>
  <c r="CN15" i="4"/>
  <c r="CO15" i="4"/>
  <c r="CP15" i="4"/>
  <c r="CQ15" i="4"/>
  <c r="CR15" i="4"/>
  <c r="BZ16" i="4"/>
  <c r="CA16" i="4"/>
  <c r="CB16" i="4"/>
  <c r="CC16" i="4"/>
  <c r="CD16" i="4"/>
  <c r="CE16" i="4"/>
  <c r="CF16" i="4"/>
  <c r="CG16" i="4"/>
  <c r="CH16" i="4"/>
  <c r="CI16" i="4"/>
  <c r="CJ16" i="4"/>
  <c r="CK16" i="4"/>
  <c r="CL16" i="4"/>
  <c r="CM16" i="4"/>
  <c r="CN16" i="4"/>
  <c r="CO16" i="4"/>
  <c r="CP16" i="4"/>
  <c r="CQ16" i="4"/>
  <c r="CR16" i="4"/>
  <c r="BZ17" i="4"/>
  <c r="CA17" i="4"/>
  <c r="CB17" i="4"/>
  <c r="CC17" i="4"/>
  <c r="CD17" i="4"/>
  <c r="CE17" i="4"/>
  <c r="CF17" i="4"/>
  <c r="CG17" i="4"/>
  <c r="CH17" i="4"/>
  <c r="CI17" i="4"/>
  <c r="CJ17" i="4"/>
  <c r="CK17" i="4"/>
  <c r="CL17" i="4"/>
  <c r="CM17" i="4"/>
  <c r="CN17" i="4"/>
  <c r="CO17" i="4"/>
  <c r="CP17" i="4"/>
  <c r="CQ17" i="4"/>
  <c r="CR17" i="4"/>
  <c r="BZ18" i="4"/>
  <c r="CA18" i="4"/>
  <c r="CB18" i="4"/>
  <c r="CC18" i="4"/>
  <c r="CD18" i="4"/>
  <c r="CE18" i="4"/>
  <c r="CF18" i="4"/>
  <c r="CG18" i="4"/>
  <c r="CH18" i="4"/>
  <c r="CI18" i="4"/>
  <c r="CJ18" i="4"/>
  <c r="CK18" i="4"/>
  <c r="CL18" i="4"/>
  <c r="CM18" i="4"/>
  <c r="CN18" i="4"/>
  <c r="CO18" i="4"/>
  <c r="CP18" i="4"/>
  <c r="CQ18" i="4"/>
  <c r="CR18" i="4"/>
  <c r="BZ19" i="4"/>
  <c r="CA19" i="4"/>
  <c r="CB19" i="4"/>
  <c r="CC19" i="4"/>
  <c r="CD19" i="4"/>
  <c r="CE19" i="4"/>
  <c r="CF19" i="4"/>
  <c r="CG19" i="4"/>
  <c r="CH19" i="4"/>
  <c r="CI19" i="4"/>
  <c r="CJ19" i="4"/>
  <c r="CK19" i="4"/>
  <c r="CL19" i="4"/>
  <c r="CM19" i="4"/>
  <c r="CN19" i="4"/>
  <c r="CO19" i="4"/>
  <c r="CP19" i="4"/>
  <c r="CQ19" i="4"/>
  <c r="CR19" i="4"/>
  <c r="BZ20" i="4"/>
  <c r="CA20" i="4"/>
  <c r="CB20" i="4"/>
  <c r="CC20" i="4"/>
  <c r="CD20" i="4"/>
  <c r="CE20" i="4"/>
  <c r="CF20" i="4"/>
  <c r="CG20" i="4"/>
  <c r="CH20" i="4"/>
  <c r="CI20" i="4"/>
  <c r="CJ20" i="4"/>
  <c r="CK20" i="4"/>
  <c r="CL20" i="4"/>
  <c r="CM20" i="4"/>
  <c r="CN20" i="4"/>
  <c r="CO20" i="4"/>
  <c r="CP20" i="4"/>
  <c r="CQ20" i="4"/>
  <c r="CR20" i="4"/>
  <c r="BZ21" i="4"/>
  <c r="CA21" i="4"/>
  <c r="CB21" i="4"/>
  <c r="CC21" i="4"/>
  <c r="CD21" i="4"/>
  <c r="CE21" i="4"/>
  <c r="CF21" i="4"/>
  <c r="CG21" i="4"/>
  <c r="CH21" i="4"/>
  <c r="CI21" i="4"/>
  <c r="CJ21" i="4"/>
  <c r="CK21" i="4"/>
  <c r="CL21" i="4"/>
  <c r="CM21" i="4"/>
  <c r="CN21" i="4"/>
  <c r="CO21" i="4"/>
  <c r="CP21" i="4"/>
  <c r="CQ21" i="4"/>
  <c r="CR21" i="4"/>
  <c r="BZ22" i="4"/>
  <c r="CA22" i="4"/>
  <c r="CB22" i="4"/>
  <c r="CC22" i="4"/>
  <c r="CD22" i="4"/>
  <c r="CE22" i="4"/>
  <c r="CF22" i="4"/>
  <c r="CG22" i="4"/>
  <c r="CH22" i="4"/>
  <c r="CI22" i="4"/>
  <c r="CJ22" i="4"/>
  <c r="CK22" i="4"/>
  <c r="CL22" i="4"/>
  <c r="CM22" i="4"/>
  <c r="CN22" i="4"/>
  <c r="CO22" i="4"/>
  <c r="CP22" i="4"/>
  <c r="CQ22" i="4"/>
  <c r="CR22" i="4"/>
  <c r="BZ23" i="4"/>
  <c r="CA23" i="4"/>
  <c r="CB23" i="4"/>
  <c r="CC23" i="4"/>
  <c r="CD23" i="4"/>
  <c r="CE23" i="4"/>
  <c r="CF23" i="4"/>
  <c r="CG23" i="4"/>
  <c r="CH23" i="4"/>
  <c r="CI23" i="4"/>
  <c r="CJ23" i="4"/>
  <c r="CK23" i="4"/>
  <c r="CL23" i="4"/>
  <c r="CM23" i="4"/>
  <c r="CN23" i="4"/>
  <c r="CO23" i="4"/>
  <c r="CP23" i="4"/>
  <c r="CQ23" i="4"/>
  <c r="CR23" i="4"/>
  <c r="BZ24" i="4"/>
  <c r="CA24" i="4"/>
  <c r="CB24" i="4"/>
  <c r="CC24" i="4"/>
  <c r="CD24" i="4"/>
  <c r="CE24" i="4"/>
  <c r="CF24" i="4"/>
  <c r="CG24" i="4"/>
  <c r="CH24" i="4"/>
  <c r="CI24" i="4"/>
  <c r="CJ24" i="4"/>
  <c r="CK24" i="4"/>
  <c r="CL24" i="4"/>
  <c r="CM24" i="4"/>
  <c r="CN24" i="4"/>
  <c r="CO24" i="4"/>
  <c r="CP24" i="4"/>
  <c r="CQ24" i="4"/>
  <c r="CR24" i="4"/>
  <c r="BZ25" i="4"/>
  <c r="CA25" i="4"/>
  <c r="CB25" i="4"/>
  <c r="CC25" i="4"/>
  <c r="CD25" i="4"/>
  <c r="CE25" i="4"/>
  <c r="CF25" i="4"/>
  <c r="CG25" i="4"/>
  <c r="CH25" i="4"/>
  <c r="CI25" i="4"/>
  <c r="CJ25" i="4"/>
  <c r="CK25" i="4"/>
  <c r="CL25" i="4"/>
  <c r="CM25" i="4"/>
  <c r="CN25" i="4"/>
  <c r="CO25" i="4"/>
  <c r="CP25" i="4"/>
  <c r="CQ25" i="4"/>
  <c r="CR25" i="4"/>
  <c r="BZ26" i="4"/>
  <c r="CA26" i="4"/>
  <c r="CB26" i="4"/>
  <c r="CC26" i="4"/>
  <c r="CD26" i="4"/>
  <c r="CE26" i="4"/>
  <c r="CF26" i="4"/>
  <c r="CG26" i="4"/>
  <c r="CH26" i="4"/>
  <c r="CI26" i="4"/>
  <c r="CJ26" i="4"/>
  <c r="CK26" i="4"/>
  <c r="CL26" i="4"/>
  <c r="CM26" i="4"/>
  <c r="CN26" i="4"/>
  <c r="CO26" i="4"/>
  <c r="CP26" i="4"/>
  <c r="CQ26" i="4"/>
  <c r="CR26" i="4"/>
  <c r="BZ27" i="4"/>
  <c r="CA27" i="4"/>
  <c r="CB27" i="4"/>
  <c r="CC27" i="4"/>
  <c r="CD27" i="4"/>
  <c r="CE27" i="4"/>
  <c r="CF27" i="4"/>
  <c r="CG27" i="4"/>
  <c r="CH27" i="4"/>
  <c r="CI27" i="4"/>
  <c r="CJ27" i="4"/>
  <c r="CK27" i="4"/>
  <c r="CL27" i="4"/>
  <c r="CM27" i="4"/>
  <c r="CN27" i="4"/>
  <c r="CO27" i="4"/>
  <c r="CP27" i="4"/>
  <c r="CQ27" i="4"/>
  <c r="CR27" i="4"/>
  <c r="BZ28" i="4"/>
  <c r="CA28" i="4"/>
  <c r="CB28" i="4"/>
  <c r="CC28" i="4"/>
  <c r="CD28" i="4"/>
  <c r="CE28" i="4"/>
  <c r="CF28" i="4"/>
  <c r="CG28" i="4"/>
  <c r="CH28" i="4"/>
  <c r="CI28" i="4"/>
  <c r="CJ28" i="4"/>
  <c r="CK28" i="4"/>
  <c r="CL28" i="4"/>
  <c r="CM28" i="4"/>
  <c r="CN28" i="4"/>
  <c r="CO28" i="4"/>
  <c r="CP28" i="4"/>
  <c r="CQ28" i="4"/>
  <c r="CR28" i="4"/>
  <c r="BZ29" i="4"/>
  <c r="CA29" i="4"/>
  <c r="CB29" i="4"/>
  <c r="CC29" i="4"/>
  <c r="CD29" i="4"/>
  <c r="CE29" i="4"/>
  <c r="CF29" i="4"/>
  <c r="CG29" i="4"/>
  <c r="CH29" i="4"/>
  <c r="CI29" i="4"/>
  <c r="CJ29" i="4"/>
  <c r="CK29" i="4"/>
  <c r="CL29" i="4"/>
  <c r="CM29" i="4"/>
  <c r="CN29" i="4"/>
  <c r="CO29" i="4"/>
  <c r="CP29" i="4"/>
  <c r="CQ29" i="4"/>
  <c r="CR29" i="4"/>
  <c r="BZ30" i="4"/>
  <c r="CA30" i="4"/>
  <c r="CB30" i="4"/>
  <c r="CC30" i="4"/>
  <c r="CD30" i="4"/>
  <c r="CE30" i="4"/>
  <c r="CF30" i="4"/>
  <c r="CG30" i="4"/>
  <c r="CH30" i="4"/>
  <c r="CI30" i="4"/>
  <c r="CJ30" i="4"/>
  <c r="CK30" i="4"/>
  <c r="CL30" i="4"/>
  <c r="CM30" i="4"/>
  <c r="CN30" i="4"/>
  <c r="CO30" i="4"/>
  <c r="CP30" i="4"/>
  <c r="CQ30" i="4"/>
  <c r="CR30" i="4"/>
  <c r="BZ31" i="4"/>
  <c r="CA31" i="4"/>
  <c r="CB31" i="4"/>
  <c r="CC31" i="4"/>
  <c r="CD31" i="4"/>
  <c r="CE31" i="4"/>
  <c r="CF31" i="4"/>
  <c r="CG31" i="4"/>
  <c r="CH31" i="4"/>
  <c r="CI31" i="4"/>
  <c r="CJ31" i="4"/>
  <c r="CK31" i="4"/>
  <c r="CL31" i="4"/>
  <c r="CM31" i="4"/>
  <c r="CN31" i="4"/>
  <c r="CO31" i="4"/>
  <c r="CP31" i="4"/>
  <c r="CQ31" i="4"/>
  <c r="CR31" i="4"/>
  <c r="BZ32" i="4"/>
  <c r="CA32" i="4"/>
  <c r="CB32" i="4"/>
  <c r="CC32" i="4"/>
  <c r="CD32" i="4"/>
  <c r="CE32" i="4"/>
  <c r="CF32" i="4"/>
  <c r="CG32" i="4"/>
  <c r="CH32" i="4"/>
  <c r="CI32" i="4"/>
  <c r="CJ32" i="4"/>
  <c r="CK32" i="4"/>
  <c r="CL32" i="4"/>
  <c r="CM32" i="4"/>
  <c r="CN32" i="4"/>
  <c r="CO32" i="4"/>
  <c r="CP32" i="4"/>
  <c r="CQ32" i="4"/>
  <c r="CR32" i="4"/>
  <c r="BZ33" i="4"/>
  <c r="CA33" i="4"/>
  <c r="CB33" i="4"/>
  <c r="CC33" i="4"/>
  <c r="CD33" i="4"/>
  <c r="CE33" i="4"/>
  <c r="CF33" i="4"/>
  <c r="CG33" i="4"/>
  <c r="CH33" i="4"/>
  <c r="CI33" i="4"/>
  <c r="CJ33" i="4"/>
  <c r="CK33" i="4"/>
  <c r="CL33" i="4"/>
  <c r="CM33" i="4"/>
  <c r="CN33" i="4"/>
  <c r="CO33" i="4"/>
  <c r="CP33" i="4"/>
  <c r="CQ33" i="4"/>
  <c r="CR33" i="4"/>
  <c r="BZ34" i="4"/>
  <c r="CA34" i="4"/>
  <c r="CB34" i="4"/>
  <c r="CC34" i="4"/>
  <c r="CD34" i="4"/>
  <c r="CE34" i="4"/>
  <c r="CF34" i="4"/>
  <c r="CG34" i="4"/>
  <c r="CH34" i="4"/>
  <c r="CI34" i="4"/>
  <c r="CJ34" i="4"/>
  <c r="CK34" i="4"/>
  <c r="CL34" i="4"/>
  <c r="CM34" i="4"/>
  <c r="CN34" i="4"/>
  <c r="CO34" i="4"/>
  <c r="CP34" i="4"/>
  <c r="CQ34" i="4"/>
  <c r="CR34" i="4"/>
  <c r="BZ35" i="4"/>
  <c r="CA35" i="4"/>
  <c r="CB35" i="4"/>
  <c r="CC35" i="4"/>
  <c r="CD35" i="4"/>
  <c r="CE35" i="4"/>
  <c r="CF35" i="4"/>
  <c r="CG35" i="4"/>
  <c r="CH35" i="4"/>
  <c r="CI35" i="4"/>
  <c r="CJ35" i="4"/>
  <c r="CK35" i="4"/>
  <c r="CL35" i="4"/>
  <c r="CM35" i="4"/>
  <c r="CN35" i="4"/>
  <c r="CO35" i="4"/>
  <c r="CP35" i="4"/>
  <c r="CQ35" i="4"/>
  <c r="CR35" i="4"/>
  <c r="BZ36" i="4"/>
  <c r="CA36" i="4"/>
  <c r="CB36" i="4"/>
  <c r="CC36" i="4"/>
  <c r="CD36" i="4"/>
  <c r="CE36" i="4"/>
  <c r="CF36" i="4"/>
  <c r="CG36" i="4"/>
  <c r="CH36" i="4"/>
  <c r="CI36" i="4"/>
  <c r="CJ36" i="4"/>
  <c r="CK36" i="4"/>
  <c r="CL36" i="4"/>
  <c r="CM36" i="4"/>
  <c r="CN36" i="4"/>
  <c r="CO36" i="4"/>
  <c r="CP36" i="4"/>
  <c r="CQ36" i="4"/>
  <c r="CR36" i="4"/>
  <c r="BZ37" i="4"/>
  <c r="CA37" i="4"/>
  <c r="CB37" i="4"/>
  <c r="CC37" i="4"/>
  <c r="CD37" i="4"/>
  <c r="CE37" i="4"/>
  <c r="CF37" i="4"/>
  <c r="CG37" i="4"/>
  <c r="CH37" i="4"/>
  <c r="CI37" i="4"/>
  <c r="CJ37" i="4"/>
  <c r="CK37" i="4"/>
  <c r="CL37" i="4"/>
  <c r="CM37" i="4"/>
  <c r="CN37" i="4"/>
  <c r="CO37" i="4"/>
  <c r="CP37" i="4"/>
  <c r="CQ37" i="4"/>
  <c r="CR37" i="4"/>
  <c r="BZ38" i="4"/>
  <c r="CA38" i="4"/>
  <c r="CB38" i="4"/>
  <c r="CC38" i="4"/>
  <c r="CD38" i="4"/>
  <c r="CE38" i="4"/>
  <c r="CF38" i="4"/>
  <c r="CG38" i="4"/>
  <c r="CH38" i="4"/>
  <c r="CI38" i="4"/>
  <c r="CJ38" i="4"/>
  <c r="CK38" i="4"/>
  <c r="CL38" i="4"/>
  <c r="CM38" i="4"/>
  <c r="CN38" i="4"/>
  <c r="CO38" i="4"/>
  <c r="CP38" i="4"/>
  <c r="CQ38" i="4"/>
  <c r="CR38" i="4"/>
  <c r="BZ39" i="4"/>
  <c r="CA39" i="4"/>
  <c r="CB39" i="4"/>
  <c r="CC39" i="4"/>
  <c r="CD39" i="4"/>
  <c r="CE39" i="4"/>
  <c r="CF39" i="4"/>
  <c r="CG39" i="4"/>
  <c r="CH39" i="4"/>
  <c r="CI39" i="4"/>
  <c r="CJ39" i="4"/>
  <c r="CK39" i="4"/>
  <c r="CL39" i="4"/>
  <c r="CM39" i="4"/>
  <c r="CN39" i="4"/>
  <c r="CO39" i="4"/>
  <c r="CP39" i="4"/>
  <c r="CQ39" i="4"/>
  <c r="CR39" i="4"/>
  <c r="BZ40" i="4"/>
  <c r="CA40" i="4"/>
  <c r="CB40" i="4"/>
  <c r="CC40" i="4"/>
  <c r="CD40" i="4"/>
  <c r="CE40" i="4"/>
  <c r="CF40" i="4"/>
  <c r="CG40" i="4"/>
  <c r="CH40" i="4"/>
  <c r="CI40" i="4"/>
  <c r="CJ40" i="4"/>
  <c r="CK40" i="4"/>
  <c r="CL40" i="4"/>
  <c r="CM40" i="4"/>
  <c r="CN40" i="4"/>
  <c r="CO40" i="4"/>
  <c r="CP40" i="4"/>
  <c r="CQ40" i="4"/>
  <c r="CR40" i="4"/>
  <c r="BZ41" i="4"/>
  <c r="CA41" i="4"/>
  <c r="CB41" i="4"/>
  <c r="CC41" i="4"/>
  <c r="CD41" i="4"/>
  <c r="CE41" i="4"/>
  <c r="CF41" i="4"/>
  <c r="CG41" i="4"/>
  <c r="CH41" i="4"/>
  <c r="CI41" i="4"/>
  <c r="CJ41" i="4"/>
  <c r="CK41" i="4"/>
  <c r="CL41" i="4"/>
  <c r="CM41" i="4"/>
  <c r="CN41" i="4"/>
  <c r="CO41" i="4"/>
  <c r="CP41" i="4"/>
  <c r="CQ41" i="4"/>
  <c r="CR41" i="4"/>
  <c r="BZ42" i="4"/>
  <c r="CA42" i="4"/>
  <c r="CB42" i="4"/>
  <c r="CC42" i="4"/>
  <c r="CD42" i="4"/>
  <c r="CE42" i="4"/>
  <c r="CF42" i="4"/>
  <c r="CG42" i="4"/>
  <c r="CH42" i="4"/>
  <c r="CI42" i="4"/>
  <c r="CJ42" i="4"/>
  <c r="CK42" i="4"/>
  <c r="CL42" i="4"/>
  <c r="CM42" i="4"/>
  <c r="CN42" i="4"/>
  <c r="CO42" i="4"/>
  <c r="CP42" i="4"/>
  <c r="CQ42" i="4"/>
  <c r="CR42" i="4"/>
  <c r="BZ43" i="4"/>
  <c r="CA43" i="4"/>
  <c r="CB43" i="4"/>
  <c r="CC43" i="4"/>
  <c r="CD43" i="4"/>
  <c r="CE43" i="4"/>
  <c r="CF43" i="4"/>
  <c r="CG43" i="4"/>
  <c r="CH43" i="4"/>
  <c r="CI43" i="4"/>
  <c r="CJ43" i="4"/>
  <c r="CK43" i="4"/>
  <c r="CL43" i="4"/>
  <c r="CM43" i="4"/>
  <c r="CN43" i="4"/>
  <c r="CO43" i="4"/>
  <c r="CP43" i="4"/>
  <c r="CQ43" i="4"/>
  <c r="CR43" i="4"/>
  <c r="BZ44" i="4"/>
  <c r="CA44" i="4"/>
  <c r="CB44" i="4"/>
  <c r="CC44" i="4"/>
  <c r="CD44" i="4"/>
  <c r="CE44" i="4"/>
  <c r="CF44" i="4"/>
  <c r="CG44" i="4"/>
  <c r="CH44" i="4"/>
  <c r="CI44" i="4"/>
  <c r="CJ44" i="4"/>
  <c r="CK44" i="4"/>
  <c r="CL44" i="4"/>
  <c r="CM44" i="4"/>
  <c r="CN44" i="4"/>
  <c r="CO44" i="4"/>
  <c r="CP44" i="4"/>
  <c r="CQ44" i="4"/>
  <c r="CR44" i="4"/>
  <c r="BZ45" i="4"/>
  <c r="CA45" i="4"/>
  <c r="CB45" i="4"/>
  <c r="CC45" i="4"/>
  <c r="CD45" i="4"/>
  <c r="CE45" i="4"/>
  <c r="CF45" i="4"/>
  <c r="CG45" i="4"/>
  <c r="CH45" i="4"/>
  <c r="CI45" i="4"/>
  <c r="CJ45" i="4"/>
  <c r="CK45" i="4"/>
  <c r="CL45" i="4"/>
  <c r="CM45" i="4"/>
  <c r="CN45" i="4"/>
  <c r="CO45" i="4"/>
  <c r="CP45" i="4"/>
  <c r="CQ45" i="4"/>
  <c r="CR45" i="4"/>
  <c r="BZ46" i="4"/>
  <c r="CA46" i="4"/>
  <c r="CB46" i="4"/>
  <c r="CC46" i="4"/>
  <c r="CD46" i="4"/>
  <c r="CE46" i="4"/>
  <c r="CF46" i="4"/>
  <c r="CG46" i="4"/>
  <c r="CH46" i="4"/>
  <c r="CI46" i="4"/>
  <c r="CJ46" i="4"/>
  <c r="CK46" i="4"/>
  <c r="CL46" i="4"/>
  <c r="CM46" i="4"/>
  <c r="CN46" i="4"/>
  <c r="CO46" i="4"/>
  <c r="CP46" i="4"/>
  <c r="CQ46" i="4"/>
  <c r="CR46" i="4"/>
  <c r="BZ47" i="4"/>
  <c r="CA47" i="4"/>
  <c r="CB47" i="4"/>
  <c r="CC47" i="4"/>
  <c r="CD47" i="4"/>
  <c r="CE47" i="4"/>
  <c r="CF47" i="4"/>
  <c r="CG47" i="4"/>
  <c r="CH47" i="4"/>
  <c r="CI47" i="4"/>
  <c r="CJ47" i="4"/>
  <c r="CK47" i="4"/>
  <c r="CL47" i="4"/>
  <c r="CM47" i="4"/>
  <c r="CN47" i="4"/>
  <c r="CO47" i="4"/>
  <c r="CP47" i="4"/>
  <c r="CQ47" i="4"/>
  <c r="CR47" i="4"/>
  <c r="BZ48" i="4"/>
  <c r="CA48" i="4"/>
  <c r="CB48" i="4"/>
  <c r="CC48" i="4"/>
  <c r="CD48" i="4"/>
  <c r="CE48" i="4"/>
  <c r="CF48" i="4"/>
  <c r="CG48" i="4"/>
  <c r="CH48" i="4"/>
  <c r="CI48" i="4"/>
  <c r="CJ48" i="4"/>
  <c r="CK48" i="4"/>
  <c r="CL48" i="4"/>
  <c r="CM48" i="4"/>
  <c r="CN48" i="4"/>
  <c r="CO48" i="4"/>
  <c r="CP48" i="4"/>
  <c r="CQ48" i="4"/>
  <c r="CR48" i="4"/>
  <c r="BZ49" i="4"/>
  <c r="CA49" i="4"/>
  <c r="CB49" i="4"/>
  <c r="CC49" i="4"/>
  <c r="CD49" i="4"/>
  <c r="CE49" i="4"/>
  <c r="CF49" i="4"/>
  <c r="CG49" i="4"/>
  <c r="CH49" i="4"/>
  <c r="CI49" i="4"/>
  <c r="CJ49" i="4"/>
  <c r="CK49" i="4"/>
  <c r="CL49" i="4"/>
  <c r="CM49" i="4"/>
  <c r="CN49" i="4"/>
  <c r="CO49" i="4"/>
  <c r="CP49" i="4"/>
  <c r="CQ49" i="4"/>
  <c r="CR49" i="4"/>
  <c r="BZ50" i="4"/>
  <c r="CA50" i="4"/>
  <c r="CB50" i="4"/>
  <c r="CC50" i="4"/>
  <c r="CD50" i="4"/>
  <c r="CE50" i="4"/>
  <c r="CF50" i="4"/>
  <c r="CG50" i="4"/>
  <c r="CH50" i="4"/>
  <c r="CI50" i="4"/>
  <c r="CJ50" i="4"/>
  <c r="CK50" i="4"/>
  <c r="CL50" i="4"/>
  <c r="CM50" i="4"/>
  <c r="CN50" i="4"/>
  <c r="CO50" i="4"/>
  <c r="CP50" i="4"/>
  <c r="CQ50" i="4"/>
  <c r="CR50" i="4"/>
  <c r="BZ51" i="4"/>
  <c r="CA51" i="4"/>
  <c r="CB51" i="4"/>
  <c r="CC51" i="4"/>
  <c r="CD51" i="4"/>
  <c r="CE51" i="4"/>
  <c r="CF51" i="4"/>
  <c r="CG51" i="4"/>
  <c r="CH51" i="4"/>
  <c r="CI51" i="4"/>
  <c r="CJ51" i="4"/>
  <c r="CK51" i="4"/>
  <c r="CL51" i="4"/>
  <c r="CM51" i="4"/>
  <c r="CN51" i="4"/>
  <c r="CO51" i="4"/>
  <c r="CP51" i="4"/>
  <c r="CQ51" i="4"/>
  <c r="CR51" i="4"/>
  <c r="BZ52" i="4"/>
  <c r="CA52" i="4"/>
  <c r="CB52" i="4"/>
  <c r="CC52" i="4"/>
  <c r="CD52" i="4"/>
  <c r="CE52" i="4"/>
  <c r="CF52" i="4"/>
  <c r="CG52" i="4"/>
  <c r="CH52" i="4"/>
  <c r="CI52" i="4"/>
  <c r="CJ52" i="4"/>
  <c r="CK52" i="4"/>
  <c r="CL52" i="4"/>
  <c r="CM52" i="4"/>
  <c r="CN52" i="4"/>
  <c r="CO52" i="4"/>
  <c r="CP52" i="4"/>
  <c r="CQ52" i="4"/>
  <c r="CR52" i="4"/>
  <c r="BZ53" i="4"/>
  <c r="CA53" i="4"/>
  <c r="CB53" i="4"/>
  <c r="CC53" i="4"/>
  <c r="CD53" i="4"/>
  <c r="CE53" i="4"/>
  <c r="CF53" i="4"/>
  <c r="CG53" i="4"/>
  <c r="CH53" i="4"/>
  <c r="CI53" i="4"/>
  <c r="CJ53" i="4"/>
  <c r="CK53" i="4"/>
  <c r="CL53" i="4"/>
  <c r="CM53" i="4"/>
  <c r="CN53" i="4"/>
  <c r="CO53" i="4"/>
  <c r="CP53" i="4"/>
  <c r="CQ53" i="4"/>
  <c r="CR53" i="4"/>
  <c r="BZ54" i="4"/>
  <c r="CA54" i="4"/>
  <c r="CB54" i="4"/>
  <c r="CC54" i="4"/>
  <c r="CD54" i="4"/>
  <c r="CE54" i="4"/>
  <c r="CF54" i="4"/>
  <c r="CG54" i="4"/>
  <c r="CH54" i="4"/>
  <c r="CI54" i="4"/>
  <c r="CJ54" i="4"/>
  <c r="CK54" i="4"/>
  <c r="CL54" i="4"/>
  <c r="CM54" i="4"/>
  <c r="CN54" i="4"/>
  <c r="CO54" i="4"/>
  <c r="CP54" i="4"/>
  <c r="CQ54" i="4"/>
  <c r="CR54" i="4"/>
  <c r="BZ55" i="4"/>
  <c r="CA55" i="4"/>
  <c r="CB55" i="4"/>
  <c r="CC55" i="4"/>
  <c r="CD55" i="4"/>
  <c r="CE55" i="4"/>
  <c r="CF55" i="4"/>
  <c r="CG55" i="4"/>
  <c r="CH55" i="4"/>
  <c r="CI55" i="4"/>
  <c r="CJ55" i="4"/>
  <c r="CK55" i="4"/>
  <c r="CL55" i="4"/>
  <c r="CM55" i="4"/>
  <c r="CN55" i="4"/>
  <c r="CO55" i="4"/>
  <c r="CP55" i="4"/>
  <c r="CQ55" i="4"/>
  <c r="CR55" i="4"/>
  <c r="BZ56" i="4"/>
  <c r="CA56" i="4"/>
  <c r="CB56" i="4"/>
  <c r="CC56" i="4"/>
  <c r="CD56" i="4"/>
  <c r="CE56" i="4"/>
  <c r="CF56" i="4"/>
  <c r="CG56" i="4"/>
  <c r="CH56" i="4"/>
  <c r="CI56" i="4"/>
  <c r="CJ56" i="4"/>
  <c r="CK56" i="4"/>
  <c r="CL56" i="4"/>
  <c r="CM56" i="4"/>
  <c r="CN56" i="4"/>
  <c r="CO56" i="4"/>
  <c r="CP56" i="4"/>
  <c r="CQ56" i="4"/>
  <c r="CR56" i="4"/>
  <c r="BZ57" i="4"/>
  <c r="CA57" i="4"/>
  <c r="CB57" i="4"/>
  <c r="CC57" i="4"/>
  <c r="CD57" i="4"/>
  <c r="CE57" i="4"/>
  <c r="CF57" i="4"/>
  <c r="CG57" i="4"/>
  <c r="CH57" i="4"/>
  <c r="CI57" i="4"/>
  <c r="CJ57" i="4"/>
  <c r="CK57" i="4"/>
  <c r="CL57" i="4"/>
  <c r="CM57" i="4"/>
  <c r="CN57" i="4"/>
  <c r="CO57" i="4"/>
  <c r="CP57" i="4"/>
  <c r="CQ57" i="4"/>
  <c r="CR57" i="4"/>
  <c r="BZ58" i="4"/>
  <c r="CA58" i="4"/>
  <c r="CB58" i="4"/>
  <c r="CC58" i="4"/>
  <c r="CD58" i="4"/>
  <c r="CE58" i="4"/>
  <c r="CF58" i="4"/>
  <c r="CG58" i="4"/>
  <c r="CH58" i="4"/>
  <c r="CI58" i="4"/>
  <c r="CJ58" i="4"/>
  <c r="CK58" i="4"/>
  <c r="CL58" i="4"/>
  <c r="CM58" i="4"/>
  <c r="CN58" i="4"/>
  <c r="CO58" i="4"/>
  <c r="CP58" i="4"/>
  <c r="CQ58" i="4"/>
  <c r="CR58" i="4"/>
  <c r="BZ59" i="4"/>
  <c r="CA59" i="4"/>
  <c r="CB59" i="4"/>
  <c r="CC59" i="4"/>
  <c r="CD59" i="4"/>
  <c r="CE59" i="4"/>
  <c r="CF59" i="4"/>
  <c r="CG59" i="4"/>
  <c r="CH59" i="4"/>
  <c r="CI59" i="4"/>
  <c r="CJ59" i="4"/>
  <c r="CK59" i="4"/>
  <c r="CL59" i="4"/>
  <c r="CM59" i="4"/>
  <c r="CN59" i="4"/>
  <c r="CO59" i="4"/>
  <c r="CP59" i="4"/>
  <c r="CQ59" i="4"/>
  <c r="CR59" i="4"/>
  <c r="BZ60" i="4"/>
  <c r="CA60" i="4"/>
  <c r="CB60" i="4"/>
  <c r="CC60" i="4"/>
  <c r="CD60" i="4"/>
  <c r="CE60" i="4"/>
  <c r="CF60" i="4"/>
  <c r="CG60" i="4"/>
  <c r="CH60" i="4"/>
  <c r="CI60" i="4"/>
  <c r="CJ60" i="4"/>
  <c r="CK60" i="4"/>
  <c r="CL60" i="4"/>
  <c r="CM60" i="4"/>
  <c r="CN60" i="4"/>
  <c r="CO60" i="4"/>
  <c r="CP60" i="4"/>
  <c r="CQ60" i="4"/>
  <c r="CR60" i="4"/>
  <c r="BZ61" i="4"/>
  <c r="CA61" i="4"/>
  <c r="CB61" i="4"/>
  <c r="CC61" i="4"/>
  <c r="CD61" i="4"/>
  <c r="CE61" i="4"/>
  <c r="CF61" i="4"/>
  <c r="CG61" i="4"/>
  <c r="CH61" i="4"/>
  <c r="CI61" i="4"/>
  <c r="CJ61" i="4"/>
  <c r="CK61" i="4"/>
  <c r="CL61" i="4"/>
  <c r="CM61" i="4"/>
  <c r="CN61" i="4"/>
  <c r="CO61" i="4"/>
  <c r="CP61" i="4"/>
  <c r="CQ61" i="4"/>
  <c r="CR61" i="4"/>
  <c r="BZ62" i="4"/>
  <c r="CA62" i="4"/>
  <c r="CB62" i="4"/>
  <c r="CC62" i="4"/>
  <c r="CD62" i="4"/>
  <c r="CE62" i="4"/>
  <c r="CF62" i="4"/>
  <c r="CG62" i="4"/>
  <c r="CH62" i="4"/>
  <c r="CI62" i="4"/>
  <c r="CJ62" i="4"/>
  <c r="CK62" i="4"/>
  <c r="CL62" i="4"/>
  <c r="CM62" i="4"/>
  <c r="CN62" i="4"/>
  <c r="CO62" i="4"/>
  <c r="CP62" i="4"/>
  <c r="CQ62" i="4"/>
  <c r="CR62" i="4"/>
  <c r="BZ63" i="4"/>
  <c r="CA63" i="4"/>
  <c r="CB63" i="4"/>
  <c r="CC63" i="4"/>
  <c r="CD63" i="4"/>
  <c r="CE63" i="4"/>
  <c r="CF63" i="4"/>
  <c r="CG63" i="4"/>
  <c r="CH63" i="4"/>
  <c r="CI63" i="4"/>
  <c r="CJ63" i="4"/>
  <c r="CK63" i="4"/>
  <c r="CL63" i="4"/>
  <c r="CM63" i="4"/>
  <c r="CN63" i="4"/>
  <c r="CO63" i="4"/>
  <c r="CP63" i="4"/>
  <c r="CQ63" i="4"/>
  <c r="CR63" i="4"/>
  <c r="BZ64" i="4"/>
  <c r="CA64" i="4"/>
  <c r="CB64" i="4"/>
  <c r="CC64" i="4"/>
  <c r="CD64" i="4"/>
  <c r="CE64" i="4"/>
  <c r="CF64" i="4"/>
  <c r="CG64" i="4"/>
  <c r="CH64" i="4"/>
  <c r="CI64" i="4"/>
  <c r="CJ64" i="4"/>
  <c r="CK64" i="4"/>
  <c r="CL64" i="4"/>
  <c r="CM64" i="4"/>
  <c r="CN64" i="4"/>
  <c r="CO64" i="4"/>
  <c r="CP64" i="4"/>
  <c r="CQ64" i="4"/>
  <c r="CR64" i="4"/>
  <c r="BZ65" i="4"/>
  <c r="CA65" i="4"/>
  <c r="CB65" i="4"/>
  <c r="CC65" i="4"/>
  <c r="CD65" i="4"/>
  <c r="CE65" i="4"/>
  <c r="CF65" i="4"/>
  <c r="CG65" i="4"/>
  <c r="CH65" i="4"/>
  <c r="CI65" i="4"/>
  <c r="CJ65" i="4"/>
  <c r="CK65" i="4"/>
  <c r="CL65" i="4"/>
  <c r="CM65" i="4"/>
  <c r="CN65" i="4"/>
  <c r="CO65" i="4"/>
  <c r="CP65" i="4"/>
  <c r="CQ65" i="4"/>
  <c r="CR65" i="4"/>
  <c r="BZ66" i="4"/>
  <c r="CA66" i="4"/>
  <c r="CB66" i="4"/>
  <c r="CC66" i="4"/>
  <c r="CD66" i="4"/>
  <c r="CE66" i="4"/>
  <c r="CF66" i="4"/>
  <c r="CG66" i="4"/>
  <c r="CH66" i="4"/>
  <c r="CI66" i="4"/>
  <c r="CJ66" i="4"/>
  <c r="CK66" i="4"/>
  <c r="CL66" i="4"/>
  <c r="CM66" i="4"/>
  <c r="CN66" i="4"/>
  <c r="CO66" i="4"/>
  <c r="CP66" i="4"/>
  <c r="CQ66" i="4"/>
  <c r="CR66" i="4"/>
  <c r="BZ67" i="4"/>
  <c r="CA67" i="4"/>
  <c r="CB67" i="4"/>
  <c r="CC67" i="4"/>
  <c r="CD67" i="4"/>
  <c r="CE67" i="4"/>
  <c r="CF67" i="4"/>
  <c r="CG67" i="4"/>
  <c r="CH67" i="4"/>
  <c r="CI67" i="4"/>
  <c r="CJ67" i="4"/>
  <c r="CK67" i="4"/>
  <c r="CL67" i="4"/>
  <c r="CM67" i="4"/>
  <c r="CN67" i="4"/>
  <c r="CO67" i="4"/>
  <c r="CP67" i="4"/>
  <c r="CQ67" i="4"/>
  <c r="CR67" i="4"/>
  <c r="BZ68" i="4"/>
  <c r="CA68" i="4"/>
  <c r="CB68" i="4"/>
  <c r="CC68" i="4"/>
  <c r="CD68" i="4"/>
  <c r="CE68" i="4"/>
  <c r="CF68" i="4"/>
  <c r="CG68" i="4"/>
  <c r="CH68" i="4"/>
  <c r="CI68" i="4"/>
  <c r="CJ68" i="4"/>
  <c r="CK68" i="4"/>
  <c r="CL68" i="4"/>
  <c r="CM68" i="4"/>
  <c r="CN68" i="4"/>
  <c r="CO68" i="4"/>
  <c r="CP68" i="4"/>
  <c r="CQ68" i="4"/>
  <c r="CR68" i="4"/>
  <c r="BZ69" i="4"/>
  <c r="CA69" i="4"/>
  <c r="CB69" i="4"/>
  <c r="CC69" i="4"/>
  <c r="CD69" i="4"/>
  <c r="CE69" i="4"/>
  <c r="CF69" i="4"/>
  <c r="CG69" i="4"/>
  <c r="CH69" i="4"/>
  <c r="CI69" i="4"/>
  <c r="CJ69" i="4"/>
  <c r="CK69" i="4"/>
  <c r="CL69" i="4"/>
  <c r="CM69" i="4"/>
  <c r="CN69" i="4"/>
  <c r="CO69" i="4"/>
  <c r="CP69" i="4"/>
  <c r="CQ69" i="4"/>
  <c r="CR69" i="4"/>
  <c r="BZ70" i="4"/>
  <c r="CA70" i="4"/>
  <c r="CB70" i="4"/>
  <c r="CC70" i="4"/>
  <c r="CD70" i="4"/>
  <c r="CE70" i="4"/>
  <c r="CF70" i="4"/>
  <c r="CG70" i="4"/>
  <c r="CH70" i="4"/>
  <c r="CI70" i="4"/>
  <c r="CJ70" i="4"/>
  <c r="CK70" i="4"/>
  <c r="CL70" i="4"/>
  <c r="CM70" i="4"/>
  <c r="CN70" i="4"/>
  <c r="CO70" i="4"/>
  <c r="CP70" i="4"/>
  <c r="CQ70" i="4"/>
  <c r="CR70" i="4"/>
  <c r="BZ71" i="4"/>
  <c r="CA71" i="4"/>
  <c r="CB71" i="4"/>
  <c r="CC71" i="4"/>
  <c r="CD71" i="4"/>
  <c r="CE71" i="4"/>
  <c r="CF71" i="4"/>
  <c r="CG71" i="4"/>
  <c r="CH71" i="4"/>
  <c r="CI71" i="4"/>
  <c r="CJ71" i="4"/>
  <c r="CK71" i="4"/>
  <c r="CL71" i="4"/>
  <c r="CM71" i="4"/>
  <c r="CN71" i="4"/>
  <c r="CO71" i="4"/>
  <c r="CP71" i="4"/>
  <c r="CQ71" i="4"/>
  <c r="CR71" i="4"/>
  <c r="BZ72" i="4"/>
  <c r="CA72" i="4"/>
  <c r="CB72" i="4"/>
  <c r="CC72" i="4"/>
  <c r="CD72" i="4"/>
  <c r="CE72" i="4"/>
  <c r="CF72" i="4"/>
  <c r="CG72" i="4"/>
  <c r="CH72" i="4"/>
  <c r="CI72" i="4"/>
  <c r="CJ72" i="4"/>
  <c r="CK72" i="4"/>
  <c r="CL72" i="4"/>
  <c r="CM72" i="4"/>
  <c r="CN72" i="4"/>
  <c r="CO72" i="4"/>
  <c r="CP72" i="4"/>
  <c r="CQ72" i="4"/>
  <c r="CR72" i="4"/>
  <c r="BZ73" i="4"/>
  <c r="CA73" i="4"/>
  <c r="CB73" i="4"/>
  <c r="CC73" i="4"/>
  <c r="CD73" i="4"/>
  <c r="CE73" i="4"/>
  <c r="CF73" i="4"/>
  <c r="CG73" i="4"/>
  <c r="CH73" i="4"/>
  <c r="CI73" i="4"/>
  <c r="CJ73" i="4"/>
  <c r="CK73" i="4"/>
  <c r="CL73" i="4"/>
  <c r="CM73" i="4"/>
  <c r="CN73" i="4"/>
  <c r="CO73" i="4"/>
  <c r="CP73" i="4"/>
  <c r="CQ73" i="4"/>
  <c r="CR73" i="4"/>
  <c r="BZ74" i="4"/>
  <c r="CA74" i="4"/>
  <c r="CB74" i="4"/>
  <c r="CC74" i="4"/>
  <c r="CD74" i="4"/>
  <c r="CE74" i="4"/>
  <c r="CF74" i="4"/>
  <c r="CG74" i="4"/>
  <c r="CH74" i="4"/>
  <c r="CI74" i="4"/>
  <c r="CJ74" i="4"/>
  <c r="CK74" i="4"/>
  <c r="CL74" i="4"/>
  <c r="CM74" i="4"/>
  <c r="CN74" i="4"/>
  <c r="CO74" i="4"/>
  <c r="CP74" i="4"/>
  <c r="CQ74" i="4"/>
  <c r="CR74" i="4"/>
  <c r="BZ75" i="4"/>
  <c r="CA75" i="4"/>
  <c r="CB75" i="4"/>
  <c r="CC75" i="4"/>
  <c r="CD75" i="4"/>
  <c r="CE75" i="4"/>
  <c r="CF75" i="4"/>
  <c r="CG75" i="4"/>
  <c r="CH75" i="4"/>
  <c r="CI75" i="4"/>
  <c r="CJ75" i="4"/>
  <c r="CK75" i="4"/>
  <c r="CL75" i="4"/>
  <c r="CM75" i="4"/>
  <c r="CN75" i="4"/>
  <c r="CO75" i="4"/>
  <c r="CP75" i="4"/>
  <c r="CQ75" i="4"/>
  <c r="CR75" i="4"/>
  <c r="BZ76" i="4"/>
  <c r="CA76" i="4"/>
  <c r="CB76" i="4"/>
  <c r="CC76" i="4"/>
  <c r="CD76" i="4"/>
  <c r="CE76" i="4"/>
  <c r="CF76" i="4"/>
  <c r="CG76" i="4"/>
  <c r="CH76" i="4"/>
  <c r="CI76" i="4"/>
  <c r="CJ76" i="4"/>
  <c r="CK76" i="4"/>
  <c r="CL76" i="4"/>
  <c r="CM76" i="4"/>
  <c r="CN76" i="4"/>
  <c r="CO76" i="4"/>
  <c r="CP76" i="4"/>
  <c r="CQ76" i="4"/>
  <c r="CR76" i="4"/>
  <c r="BZ77" i="4"/>
  <c r="CA77" i="4"/>
  <c r="CB77" i="4"/>
  <c r="CC77" i="4"/>
  <c r="CD77" i="4"/>
  <c r="CE77" i="4"/>
  <c r="CF77" i="4"/>
  <c r="CG77" i="4"/>
  <c r="CH77" i="4"/>
  <c r="CI77" i="4"/>
  <c r="CJ77" i="4"/>
  <c r="CK77" i="4"/>
  <c r="CL77" i="4"/>
  <c r="CM77" i="4"/>
  <c r="CN77" i="4"/>
  <c r="CO77" i="4"/>
  <c r="CP77" i="4"/>
  <c r="CQ77" i="4"/>
  <c r="CR77" i="4"/>
  <c r="BZ78" i="4"/>
  <c r="CA78" i="4"/>
  <c r="CB78" i="4"/>
  <c r="CC78" i="4"/>
  <c r="CD78" i="4"/>
  <c r="CE78" i="4"/>
  <c r="CF78" i="4"/>
  <c r="CG78" i="4"/>
  <c r="CH78" i="4"/>
  <c r="CI78" i="4"/>
  <c r="CJ78" i="4"/>
  <c r="CK78" i="4"/>
  <c r="CL78" i="4"/>
  <c r="CM78" i="4"/>
  <c r="CN78" i="4"/>
  <c r="CO78" i="4"/>
  <c r="CP78" i="4"/>
  <c r="CQ78" i="4"/>
  <c r="CR78" i="4"/>
  <c r="BZ79" i="4"/>
  <c r="CA79" i="4"/>
  <c r="CB79" i="4"/>
  <c r="CC79" i="4"/>
  <c r="CD79" i="4"/>
  <c r="CE79" i="4"/>
  <c r="CF79" i="4"/>
  <c r="CG79" i="4"/>
  <c r="CH79" i="4"/>
  <c r="CI79" i="4"/>
  <c r="CJ79" i="4"/>
  <c r="CK79" i="4"/>
  <c r="CL79" i="4"/>
  <c r="CM79" i="4"/>
  <c r="CN79" i="4"/>
  <c r="CO79" i="4"/>
  <c r="CP79" i="4"/>
  <c r="CQ79" i="4"/>
  <c r="CR79" i="4"/>
  <c r="BZ80" i="4"/>
  <c r="CA80" i="4"/>
  <c r="CB80" i="4"/>
  <c r="CC80" i="4"/>
  <c r="CD80" i="4"/>
  <c r="CE80" i="4"/>
  <c r="CF80" i="4"/>
  <c r="CG80" i="4"/>
  <c r="CH80" i="4"/>
  <c r="CI80" i="4"/>
  <c r="CJ80" i="4"/>
  <c r="CK80" i="4"/>
  <c r="CL80" i="4"/>
  <c r="CM80" i="4"/>
  <c r="CN80" i="4"/>
  <c r="CO80" i="4"/>
  <c r="CP80" i="4"/>
  <c r="CQ80" i="4"/>
  <c r="CR80" i="4"/>
  <c r="BZ81" i="4"/>
  <c r="CA81" i="4"/>
  <c r="CB81" i="4"/>
  <c r="CC81" i="4"/>
  <c r="CD81" i="4"/>
  <c r="CE81" i="4"/>
  <c r="CF81" i="4"/>
  <c r="CG81" i="4"/>
  <c r="CH81" i="4"/>
  <c r="CI81" i="4"/>
  <c r="CJ81" i="4"/>
  <c r="CK81" i="4"/>
  <c r="CL81" i="4"/>
  <c r="CM81" i="4"/>
  <c r="CN81" i="4"/>
  <c r="CO81" i="4"/>
  <c r="CP81" i="4"/>
  <c r="CQ81" i="4"/>
  <c r="CR81" i="4"/>
  <c r="BZ82" i="4"/>
  <c r="CA82" i="4"/>
  <c r="CB82" i="4"/>
  <c r="CC82" i="4"/>
  <c r="CD82" i="4"/>
  <c r="CE82" i="4"/>
  <c r="CF82" i="4"/>
  <c r="CG82" i="4"/>
  <c r="CH82" i="4"/>
  <c r="CI82" i="4"/>
  <c r="CJ82" i="4"/>
  <c r="CK82" i="4"/>
  <c r="CL82" i="4"/>
  <c r="CM82" i="4"/>
  <c r="CN82" i="4"/>
  <c r="CO82" i="4"/>
  <c r="CP82" i="4"/>
  <c r="CQ82" i="4"/>
  <c r="CR82" i="4"/>
  <c r="BZ83" i="4"/>
  <c r="CA83" i="4"/>
  <c r="CB83" i="4"/>
  <c r="CC83" i="4"/>
  <c r="CD83" i="4"/>
  <c r="CE83" i="4"/>
  <c r="CF83" i="4"/>
  <c r="CG83" i="4"/>
  <c r="CH83" i="4"/>
  <c r="CI83" i="4"/>
  <c r="CJ83" i="4"/>
  <c r="CK83" i="4"/>
  <c r="CL83" i="4"/>
  <c r="CM83" i="4"/>
  <c r="CN83" i="4"/>
  <c r="CO83" i="4"/>
  <c r="CP83" i="4"/>
  <c r="CQ83" i="4"/>
  <c r="CR83" i="4"/>
  <c r="BZ84" i="4"/>
  <c r="CA84" i="4"/>
  <c r="CB84" i="4"/>
  <c r="CC84" i="4"/>
  <c r="CD84" i="4"/>
  <c r="CE84" i="4"/>
  <c r="CF84" i="4"/>
  <c r="CG84" i="4"/>
  <c r="CH84" i="4"/>
  <c r="CI84" i="4"/>
  <c r="CJ84" i="4"/>
  <c r="CK84" i="4"/>
  <c r="CL84" i="4"/>
  <c r="CM84" i="4"/>
  <c r="CN84" i="4"/>
  <c r="CO84" i="4"/>
  <c r="CP84" i="4"/>
  <c r="CQ84" i="4"/>
  <c r="CR84" i="4"/>
  <c r="BZ85" i="4"/>
  <c r="CA85" i="4"/>
  <c r="CB85" i="4"/>
  <c r="CC85" i="4"/>
  <c r="CD85" i="4"/>
  <c r="CE85" i="4"/>
  <c r="CF85" i="4"/>
  <c r="CG85" i="4"/>
  <c r="CH85" i="4"/>
  <c r="CI85" i="4"/>
  <c r="CJ85" i="4"/>
  <c r="CK85" i="4"/>
  <c r="CL85" i="4"/>
  <c r="CM85" i="4"/>
  <c r="CN85" i="4"/>
  <c r="CO85" i="4"/>
  <c r="CP85" i="4"/>
  <c r="CQ85" i="4"/>
  <c r="CR85" i="4"/>
  <c r="BZ86" i="4"/>
  <c r="CA86" i="4"/>
  <c r="CB86" i="4"/>
  <c r="CC86" i="4"/>
  <c r="CD86" i="4"/>
  <c r="CE86" i="4"/>
  <c r="CF86" i="4"/>
  <c r="CG86" i="4"/>
  <c r="CH86" i="4"/>
  <c r="CI86" i="4"/>
  <c r="CJ86" i="4"/>
  <c r="CK86" i="4"/>
  <c r="CL86" i="4"/>
  <c r="CM86" i="4"/>
  <c r="CN86" i="4"/>
  <c r="CO86" i="4"/>
  <c r="CP86" i="4"/>
  <c r="CQ86" i="4"/>
  <c r="CR86" i="4"/>
  <c r="BZ87" i="4"/>
  <c r="CA87" i="4"/>
  <c r="CB87" i="4"/>
  <c r="CC87" i="4"/>
  <c r="CD87" i="4"/>
  <c r="CE87" i="4"/>
  <c r="CF87" i="4"/>
  <c r="CG87" i="4"/>
  <c r="CH87" i="4"/>
  <c r="CI87" i="4"/>
  <c r="CJ87" i="4"/>
  <c r="CK87" i="4"/>
  <c r="CL87" i="4"/>
  <c r="CM87" i="4"/>
  <c r="CN87" i="4"/>
  <c r="CO87" i="4"/>
  <c r="CP87" i="4"/>
  <c r="CQ87" i="4"/>
  <c r="CR87" i="4"/>
  <c r="BZ88" i="4"/>
  <c r="CA88" i="4"/>
  <c r="CB88" i="4"/>
  <c r="CC88" i="4"/>
  <c r="CD88" i="4"/>
  <c r="CE88" i="4"/>
  <c r="CF88" i="4"/>
  <c r="CG88" i="4"/>
  <c r="CH88" i="4"/>
  <c r="CI88" i="4"/>
  <c r="CJ88" i="4"/>
  <c r="CK88" i="4"/>
  <c r="CL88" i="4"/>
  <c r="CM88" i="4"/>
  <c r="CN88" i="4"/>
  <c r="CO88" i="4"/>
  <c r="CP88" i="4"/>
  <c r="CQ88" i="4"/>
  <c r="CR88" i="4"/>
  <c r="BZ89" i="4"/>
  <c r="CA89" i="4"/>
  <c r="CB89" i="4"/>
  <c r="CC89" i="4"/>
  <c r="CD89" i="4"/>
  <c r="CE89" i="4"/>
  <c r="CF89" i="4"/>
  <c r="CG89" i="4"/>
  <c r="CH89" i="4"/>
  <c r="CI89" i="4"/>
  <c r="CJ89" i="4"/>
  <c r="CK89" i="4"/>
  <c r="CL89" i="4"/>
  <c r="CM89" i="4"/>
  <c r="CN89" i="4"/>
  <c r="CO89" i="4"/>
  <c r="CP89" i="4"/>
  <c r="CQ89" i="4"/>
  <c r="CR89" i="4"/>
  <c r="BZ90" i="4"/>
  <c r="CA90" i="4"/>
  <c r="CB90" i="4"/>
  <c r="CC90" i="4"/>
  <c r="CD90" i="4"/>
  <c r="CE90" i="4"/>
  <c r="CF90" i="4"/>
  <c r="CG90" i="4"/>
  <c r="CH90" i="4"/>
  <c r="CI90" i="4"/>
  <c r="CJ90" i="4"/>
  <c r="CK90" i="4"/>
  <c r="CL90" i="4"/>
  <c r="CM90" i="4"/>
  <c r="CN90" i="4"/>
  <c r="CO90" i="4"/>
  <c r="CP90" i="4"/>
  <c r="CQ90" i="4"/>
  <c r="CR90" i="4"/>
  <c r="BZ91" i="4"/>
  <c r="CA91" i="4"/>
  <c r="CB91" i="4"/>
  <c r="CC91" i="4"/>
  <c r="CD91" i="4"/>
  <c r="CE91" i="4"/>
  <c r="CF91" i="4"/>
  <c r="CG91" i="4"/>
  <c r="CH91" i="4"/>
  <c r="CI91" i="4"/>
  <c r="CJ91" i="4"/>
  <c r="CK91" i="4"/>
  <c r="CL91" i="4"/>
  <c r="CM91" i="4"/>
  <c r="CN91" i="4"/>
  <c r="CO91" i="4"/>
  <c r="CP91" i="4"/>
  <c r="CQ91" i="4"/>
  <c r="CR91" i="4"/>
  <c r="BZ92" i="4"/>
  <c r="CA92" i="4"/>
  <c r="CB92" i="4"/>
  <c r="CC92" i="4"/>
  <c r="CD92" i="4"/>
  <c r="CE92" i="4"/>
  <c r="CF92" i="4"/>
  <c r="CG92" i="4"/>
  <c r="CH92" i="4"/>
  <c r="CI92" i="4"/>
  <c r="CJ92" i="4"/>
  <c r="CK92" i="4"/>
  <c r="CL92" i="4"/>
  <c r="CM92" i="4"/>
  <c r="CN92" i="4"/>
  <c r="CO92" i="4"/>
  <c r="CP92" i="4"/>
  <c r="CQ92" i="4"/>
  <c r="CR92" i="4"/>
  <c r="BZ93" i="4"/>
  <c r="CA93" i="4"/>
  <c r="CB93" i="4"/>
  <c r="CC93" i="4"/>
  <c r="CD93" i="4"/>
  <c r="CE93" i="4"/>
  <c r="CF93" i="4"/>
  <c r="CG93" i="4"/>
  <c r="CH93" i="4"/>
  <c r="CI93" i="4"/>
  <c r="CJ93" i="4"/>
  <c r="CK93" i="4"/>
  <c r="CL93" i="4"/>
  <c r="CM93" i="4"/>
  <c r="CN93" i="4"/>
  <c r="CO93" i="4"/>
  <c r="CP93" i="4"/>
  <c r="CQ93" i="4"/>
  <c r="CR93" i="4"/>
  <c r="BZ94" i="4"/>
  <c r="CA94" i="4"/>
  <c r="CB94" i="4"/>
  <c r="CC94" i="4"/>
  <c r="CD94" i="4"/>
  <c r="CE94" i="4"/>
  <c r="CF94" i="4"/>
  <c r="CG94" i="4"/>
  <c r="CH94" i="4"/>
  <c r="CI94" i="4"/>
  <c r="CJ94" i="4"/>
  <c r="CK94" i="4"/>
  <c r="CL94" i="4"/>
  <c r="CM94" i="4"/>
  <c r="CN94" i="4"/>
  <c r="CO94" i="4"/>
  <c r="CP94" i="4"/>
  <c r="CQ94" i="4"/>
  <c r="CR94" i="4"/>
  <c r="BZ95" i="4"/>
  <c r="CA95" i="4"/>
  <c r="CB95" i="4"/>
  <c r="CC95" i="4"/>
  <c r="CD95" i="4"/>
  <c r="CE95" i="4"/>
  <c r="CF95" i="4"/>
  <c r="CG95" i="4"/>
  <c r="CH95" i="4"/>
  <c r="CI95" i="4"/>
  <c r="CJ95" i="4"/>
  <c r="CK95" i="4"/>
  <c r="CL95" i="4"/>
  <c r="CM95" i="4"/>
  <c r="CN95" i="4"/>
  <c r="CO95" i="4"/>
  <c r="CP95" i="4"/>
  <c r="CQ95" i="4"/>
  <c r="CR95" i="4"/>
  <c r="BZ96" i="4"/>
  <c r="CA96" i="4"/>
  <c r="CB96" i="4"/>
  <c r="CC96" i="4"/>
  <c r="CD96" i="4"/>
  <c r="CE96" i="4"/>
  <c r="CF96" i="4"/>
  <c r="CG96" i="4"/>
  <c r="CH96" i="4"/>
  <c r="CI96" i="4"/>
  <c r="CJ96" i="4"/>
  <c r="CK96" i="4"/>
  <c r="CL96" i="4"/>
  <c r="CM96" i="4"/>
  <c r="CN96" i="4"/>
  <c r="CO96" i="4"/>
  <c r="CP96" i="4"/>
  <c r="CQ96" i="4"/>
  <c r="CR96" i="4"/>
  <c r="BZ97" i="4"/>
  <c r="CA97" i="4"/>
  <c r="CB97" i="4"/>
  <c r="CC97" i="4"/>
  <c r="CD97" i="4"/>
  <c r="CE97" i="4"/>
  <c r="CF97" i="4"/>
  <c r="CG97" i="4"/>
  <c r="CH97" i="4"/>
  <c r="CI97" i="4"/>
  <c r="CJ97" i="4"/>
  <c r="CK97" i="4"/>
  <c r="CL97" i="4"/>
  <c r="CM97" i="4"/>
  <c r="CN97" i="4"/>
  <c r="CO97" i="4"/>
  <c r="CP97" i="4"/>
  <c r="CQ97" i="4"/>
  <c r="CR97" i="4"/>
  <c r="BZ98" i="4"/>
  <c r="CA98" i="4"/>
  <c r="CB98" i="4"/>
  <c r="CC98" i="4"/>
  <c r="CD98" i="4"/>
  <c r="CE98" i="4"/>
  <c r="CF98" i="4"/>
  <c r="CG98" i="4"/>
  <c r="CH98" i="4"/>
  <c r="CI98" i="4"/>
  <c r="CJ98" i="4"/>
  <c r="CK98" i="4"/>
  <c r="CL98" i="4"/>
  <c r="CM98" i="4"/>
  <c r="CN98" i="4"/>
  <c r="CO98" i="4"/>
  <c r="CP98" i="4"/>
  <c r="CQ98" i="4"/>
  <c r="CR98" i="4"/>
  <c r="BZ99" i="4"/>
  <c r="CA99" i="4"/>
  <c r="CB99" i="4"/>
  <c r="CC99" i="4"/>
  <c r="CD99" i="4"/>
  <c r="CE99" i="4"/>
  <c r="CF99" i="4"/>
  <c r="CG99" i="4"/>
  <c r="CH99" i="4"/>
  <c r="CI99" i="4"/>
  <c r="CJ99" i="4"/>
  <c r="CK99" i="4"/>
  <c r="CL99" i="4"/>
  <c r="CM99" i="4"/>
  <c r="CN99" i="4"/>
  <c r="CO99" i="4"/>
  <c r="CP99" i="4"/>
  <c r="CQ99" i="4"/>
  <c r="CR99" i="4"/>
  <c r="BZ100" i="4"/>
  <c r="CA100" i="4"/>
  <c r="CB100" i="4"/>
  <c r="CC100" i="4"/>
  <c r="CD100" i="4"/>
  <c r="CE100" i="4"/>
  <c r="CF100" i="4"/>
  <c r="CG100" i="4"/>
  <c r="CH100" i="4"/>
  <c r="CI100" i="4"/>
  <c r="CJ100" i="4"/>
  <c r="CK100" i="4"/>
  <c r="CL100" i="4"/>
  <c r="CM100" i="4"/>
  <c r="CN100" i="4"/>
  <c r="CO100" i="4"/>
  <c r="CP100" i="4"/>
  <c r="CQ100" i="4"/>
  <c r="CR100" i="4"/>
  <c r="BZ101" i="4"/>
  <c r="CA101" i="4"/>
  <c r="CB101" i="4"/>
  <c r="CC101" i="4"/>
  <c r="CD101" i="4"/>
  <c r="CE101" i="4"/>
  <c r="CF101" i="4"/>
  <c r="CG101" i="4"/>
  <c r="CH101" i="4"/>
  <c r="CI101" i="4"/>
  <c r="CJ101" i="4"/>
  <c r="CK101" i="4"/>
  <c r="CL101" i="4"/>
  <c r="CM101" i="4"/>
  <c r="CN101" i="4"/>
  <c r="CO101" i="4"/>
  <c r="CP101" i="4"/>
  <c r="CQ101" i="4"/>
  <c r="CR101" i="4"/>
  <c r="BZ102" i="4"/>
  <c r="CA102" i="4"/>
  <c r="CB102" i="4"/>
  <c r="CC102" i="4"/>
  <c r="CD102" i="4"/>
  <c r="CE102" i="4"/>
  <c r="CF102" i="4"/>
  <c r="CG102" i="4"/>
  <c r="CH102" i="4"/>
  <c r="CI102" i="4"/>
  <c r="CJ102" i="4"/>
  <c r="CK102" i="4"/>
  <c r="CL102" i="4"/>
  <c r="CM102" i="4"/>
  <c r="CN102" i="4"/>
  <c r="CO102" i="4"/>
  <c r="CP102" i="4"/>
  <c r="CQ102" i="4"/>
  <c r="CR102" i="4"/>
  <c r="BZ103" i="4"/>
  <c r="CA103" i="4"/>
  <c r="CB103" i="4"/>
  <c r="CC103" i="4"/>
  <c r="CD103" i="4"/>
  <c r="CE103" i="4"/>
  <c r="CF103" i="4"/>
  <c r="CG103" i="4"/>
  <c r="CH103" i="4"/>
  <c r="CI103" i="4"/>
  <c r="CJ103" i="4"/>
  <c r="CK103" i="4"/>
  <c r="CL103" i="4"/>
  <c r="CM103" i="4"/>
  <c r="CN103" i="4"/>
  <c r="CO103" i="4"/>
  <c r="CP103" i="4"/>
  <c r="CQ103" i="4"/>
  <c r="CR103" i="4"/>
  <c r="BZ104" i="4"/>
  <c r="CA104" i="4"/>
  <c r="CB104" i="4"/>
  <c r="CC104" i="4"/>
  <c r="CD104" i="4"/>
  <c r="CE104" i="4"/>
  <c r="CF104" i="4"/>
  <c r="CG104" i="4"/>
  <c r="CH104" i="4"/>
  <c r="CI104" i="4"/>
  <c r="CJ104" i="4"/>
  <c r="CK104" i="4"/>
  <c r="CL104" i="4"/>
  <c r="CM104" i="4"/>
  <c r="CN104" i="4"/>
  <c r="CO104" i="4"/>
  <c r="CP104" i="4"/>
  <c r="CQ104" i="4"/>
  <c r="CR104" i="4"/>
  <c r="BZ105" i="4"/>
  <c r="CA105" i="4"/>
  <c r="CB105" i="4"/>
  <c r="CC105" i="4"/>
  <c r="CD105" i="4"/>
  <c r="CE105" i="4"/>
  <c r="CF105" i="4"/>
  <c r="CG105" i="4"/>
  <c r="CH105" i="4"/>
  <c r="CI105" i="4"/>
  <c r="CJ105" i="4"/>
  <c r="CK105" i="4"/>
  <c r="CL105" i="4"/>
  <c r="CM105" i="4"/>
  <c r="CN105" i="4"/>
  <c r="CO105" i="4"/>
  <c r="CP105" i="4"/>
  <c r="CQ105" i="4"/>
  <c r="CR105" i="4"/>
  <c r="BZ106" i="4"/>
  <c r="CA106" i="4"/>
  <c r="CB106" i="4"/>
  <c r="CC106" i="4"/>
  <c r="CD106" i="4"/>
  <c r="CE106" i="4"/>
  <c r="CF106" i="4"/>
  <c r="CG106" i="4"/>
  <c r="CH106" i="4"/>
  <c r="CI106" i="4"/>
  <c r="CJ106" i="4"/>
  <c r="CK106" i="4"/>
  <c r="CL106" i="4"/>
  <c r="CM106" i="4"/>
  <c r="CN106" i="4"/>
  <c r="CO106" i="4"/>
  <c r="CP106" i="4"/>
  <c r="CQ106" i="4"/>
  <c r="CR106" i="4"/>
  <c r="BZ107" i="4"/>
  <c r="CA107" i="4"/>
  <c r="CB107" i="4"/>
  <c r="CC107" i="4"/>
  <c r="CD107" i="4"/>
  <c r="CE107" i="4"/>
  <c r="CF107" i="4"/>
  <c r="CG107" i="4"/>
  <c r="CH107" i="4"/>
  <c r="CI107" i="4"/>
  <c r="CJ107" i="4"/>
  <c r="CK107" i="4"/>
  <c r="CL107" i="4"/>
  <c r="CM107" i="4"/>
  <c r="CN107" i="4"/>
  <c r="CO107" i="4"/>
  <c r="CP107" i="4"/>
  <c r="CQ107" i="4"/>
  <c r="CR107" i="4"/>
  <c r="BZ108" i="4"/>
  <c r="CA108" i="4"/>
  <c r="CB108" i="4"/>
  <c r="CC108" i="4"/>
  <c r="CD108" i="4"/>
  <c r="CE108" i="4"/>
  <c r="CF108" i="4"/>
  <c r="CG108" i="4"/>
  <c r="CH108" i="4"/>
  <c r="CI108" i="4"/>
  <c r="CJ108" i="4"/>
  <c r="CK108" i="4"/>
  <c r="CL108" i="4"/>
  <c r="CM108" i="4"/>
  <c r="CN108" i="4"/>
  <c r="CO108" i="4"/>
  <c r="CP108" i="4"/>
  <c r="CQ108" i="4"/>
  <c r="CR108" i="4"/>
  <c r="BZ109" i="4"/>
  <c r="CA109" i="4"/>
  <c r="CB109" i="4"/>
  <c r="CC109" i="4"/>
  <c r="CD109" i="4"/>
  <c r="CE109" i="4"/>
  <c r="CF109" i="4"/>
  <c r="CG109" i="4"/>
  <c r="CH109" i="4"/>
  <c r="CI109" i="4"/>
  <c r="CJ109" i="4"/>
  <c r="CK109" i="4"/>
  <c r="CL109" i="4"/>
  <c r="CM109" i="4"/>
  <c r="CN109" i="4"/>
  <c r="CO109" i="4"/>
  <c r="CP109" i="4"/>
  <c r="CQ109" i="4"/>
  <c r="CR109" i="4"/>
  <c r="BZ110" i="4"/>
  <c r="CA110" i="4"/>
  <c r="CB110" i="4"/>
  <c r="CC110" i="4"/>
  <c r="CD110" i="4"/>
  <c r="CE110" i="4"/>
  <c r="CF110" i="4"/>
  <c r="CG110" i="4"/>
  <c r="CH110" i="4"/>
  <c r="CI110" i="4"/>
  <c r="CJ110" i="4"/>
  <c r="CK110" i="4"/>
  <c r="CL110" i="4"/>
  <c r="CM110" i="4"/>
  <c r="CN110" i="4"/>
  <c r="CO110" i="4"/>
  <c r="CP110" i="4"/>
  <c r="CQ110" i="4"/>
  <c r="CR110" i="4"/>
  <c r="BZ111" i="4"/>
  <c r="CA111" i="4"/>
  <c r="CB111" i="4"/>
  <c r="CC111" i="4"/>
  <c r="CD111" i="4"/>
  <c r="CE111" i="4"/>
  <c r="CF111" i="4"/>
  <c r="CG111" i="4"/>
  <c r="CH111" i="4"/>
  <c r="CI111" i="4"/>
  <c r="CJ111" i="4"/>
  <c r="CK111" i="4"/>
  <c r="CL111" i="4"/>
  <c r="CM111" i="4"/>
  <c r="CN111" i="4"/>
  <c r="CO111" i="4"/>
  <c r="CP111" i="4"/>
  <c r="CQ111" i="4"/>
  <c r="CR111" i="4"/>
  <c r="BZ112" i="4"/>
  <c r="CA112" i="4"/>
  <c r="CB112" i="4"/>
  <c r="CC112" i="4"/>
  <c r="CD112" i="4"/>
  <c r="CE112" i="4"/>
  <c r="CF112" i="4"/>
  <c r="CG112" i="4"/>
  <c r="CH112" i="4"/>
  <c r="CI112" i="4"/>
  <c r="CJ112" i="4"/>
  <c r="CK112" i="4"/>
  <c r="CL112" i="4"/>
  <c r="CM112" i="4"/>
  <c r="CN112" i="4"/>
  <c r="CO112" i="4"/>
  <c r="CP112" i="4"/>
  <c r="CQ112" i="4"/>
  <c r="CR112" i="4"/>
  <c r="BZ113" i="4"/>
  <c r="CA113" i="4"/>
  <c r="CB113" i="4"/>
  <c r="CC113" i="4"/>
  <c r="CD113" i="4"/>
  <c r="CE113" i="4"/>
  <c r="CF113" i="4"/>
  <c r="CG113" i="4"/>
  <c r="CH113" i="4"/>
  <c r="CI113" i="4"/>
  <c r="CJ113" i="4"/>
  <c r="CK113" i="4"/>
  <c r="CL113" i="4"/>
  <c r="CM113" i="4"/>
  <c r="CN113" i="4"/>
  <c r="CO113" i="4"/>
  <c r="CP113" i="4"/>
  <c r="CQ113" i="4"/>
  <c r="CR113" i="4"/>
  <c r="BZ114" i="4"/>
  <c r="CA114" i="4"/>
  <c r="CB114" i="4"/>
  <c r="CC114" i="4"/>
  <c r="CD114" i="4"/>
  <c r="CE114" i="4"/>
  <c r="CF114" i="4"/>
  <c r="CG114" i="4"/>
  <c r="CH114" i="4"/>
  <c r="CI114" i="4"/>
  <c r="CJ114" i="4"/>
  <c r="CK114" i="4"/>
  <c r="CL114" i="4"/>
  <c r="CM114" i="4"/>
  <c r="CN114" i="4"/>
  <c r="CO114" i="4"/>
  <c r="CP114" i="4"/>
  <c r="CQ114" i="4"/>
  <c r="CR114" i="4"/>
  <c r="BZ115" i="4"/>
  <c r="CA115" i="4"/>
  <c r="CB115" i="4"/>
  <c r="CC115" i="4"/>
  <c r="CD115" i="4"/>
  <c r="CE115" i="4"/>
  <c r="CF115" i="4"/>
  <c r="CG115" i="4"/>
  <c r="CH115" i="4"/>
  <c r="CI115" i="4"/>
  <c r="CJ115" i="4"/>
  <c r="CK115" i="4"/>
  <c r="CL115" i="4"/>
  <c r="CM115" i="4"/>
  <c r="CN115" i="4"/>
  <c r="CO115" i="4"/>
  <c r="CP115" i="4"/>
  <c r="CQ115" i="4"/>
  <c r="CR115" i="4"/>
  <c r="BZ116" i="4"/>
  <c r="CA116" i="4"/>
  <c r="CB116" i="4"/>
  <c r="CC116" i="4"/>
  <c r="CD116" i="4"/>
  <c r="CE116" i="4"/>
  <c r="CF116" i="4"/>
  <c r="CG116" i="4"/>
  <c r="CH116" i="4"/>
  <c r="CI116" i="4"/>
  <c r="CJ116" i="4"/>
  <c r="CK116" i="4"/>
  <c r="CL116" i="4"/>
  <c r="CM116" i="4"/>
  <c r="CN116" i="4"/>
  <c r="CO116" i="4"/>
  <c r="CP116" i="4"/>
  <c r="CQ116" i="4"/>
  <c r="CR116" i="4"/>
  <c r="BZ117" i="4"/>
  <c r="CA117" i="4"/>
  <c r="CB117" i="4"/>
  <c r="CC117" i="4"/>
  <c r="CD117" i="4"/>
  <c r="CE117" i="4"/>
  <c r="CF117" i="4"/>
  <c r="CG117" i="4"/>
  <c r="CH117" i="4"/>
  <c r="CI117" i="4"/>
  <c r="CJ117" i="4"/>
  <c r="CK117" i="4"/>
  <c r="CL117" i="4"/>
  <c r="CM117" i="4"/>
  <c r="CN117" i="4"/>
  <c r="CO117" i="4"/>
  <c r="CP117" i="4"/>
  <c r="CQ117" i="4"/>
  <c r="CR117" i="4"/>
  <c r="BZ118" i="4"/>
  <c r="CA118" i="4"/>
  <c r="CB118" i="4"/>
  <c r="CC118" i="4"/>
  <c r="CD118" i="4"/>
  <c r="CE118" i="4"/>
  <c r="CF118" i="4"/>
  <c r="CG118" i="4"/>
  <c r="CH118" i="4"/>
  <c r="CI118" i="4"/>
  <c r="CJ118" i="4"/>
  <c r="CK118" i="4"/>
  <c r="CL118" i="4"/>
  <c r="CM118" i="4"/>
  <c r="CN118" i="4"/>
  <c r="CO118" i="4"/>
  <c r="CP118" i="4"/>
  <c r="CQ118" i="4"/>
  <c r="CR118" i="4"/>
  <c r="BZ119" i="4"/>
  <c r="CA119" i="4"/>
  <c r="CB119" i="4"/>
  <c r="CC119" i="4"/>
  <c r="CD119" i="4"/>
  <c r="CE119" i="4"/>
  <c r="CF119" i="4"/>
  <c r="CG119" i="4"/>
  <c r="CH119" i="4"/>
  <c r="CI119" i="4"/>
  <c r="CJ119" i="4"/>
  <c r="CK119" i="4"/>
  <c r="CL119" i="4"/>
  <c r="CM119" i="4"/>
  <c r="CN119" i="4"/>
  <c r="CO119" i="4"/>
  <c r="CP119" i="4"/>
  <c r="CQ119" i="4"/>
  <c r="CR119" i="4"/>
  <c r="BZ120" i="4"/>
  <c r="CA120" i="4"/>
  <c r="CB120" i="4"/>
  <c r="CC120" i="4"/>
  <c r="CD120" i="4"/>
  <c r="CE120" i="4"/>
  <c r="CF120" i="4"/>
  <c r="CG120" i="4"/>
  <c r="CH120" i="4"/>
  <c r="CI120" i="4"/>
  <c r="CJ120" i="4"/>
  <c r="CK120" i="4"/>
  <c r="CL120" i="4"/>
  <c r="CM120" i="4"/>
  <c r="CN120" i="4"/>
  <c r="CO120" i="4"/>
  <c r="CP120" i="4"/>
  <c r="CQ120" i="4"/>
  <c r="CR120" i="4"/>
  <c r="BZ121" i="4"/>
  <c r="CA121" i="4"/>
  <c r="CB121" i="4"/>
  <c r="CC121" i="4"/>
  <c r="CD121" i="4"/>
  <c r="CE121" i="4"/>
  <c r="CF121" i="4"/>
  <c r="CG121" i="4"/>
  <c r="CH121" i="4"/>
  <c r="CI121" i="4"/>
  <c r="CJ121" i="4"/>
  <c r="CK121" i="4"/>
  <c r="CL121" i="4"/>
  <c r="CM121" i="4"/>
  <c r="CN121" i="4"/>
  <c r="CO121" i="4"/>
  <c r="CP121" i="4"/>
  <c r="CQ121" i="4"/>
  <c r="CR121" i="4"/>
  <c r="BZ122" i="4"/>
  <c r="CA122" i="4"/>
  <c r="CB122" i="4"/>
  <c r="CC122" i="4"/>
  <c r="CD122" i="4"/>
  <c r="CE122" i="4"/>
  <c r="CF122" i="4"/>
  <c r="CG122" i="4"/>
  <c r="CH122" i="4"/>
  <c r="CI122" i="4"/>
  <c r="CJ122" i="4"/>
  <c r="CK122" i="4"/>
  <c r="CL122" i="4"/>
  <c r="CM122" i="4"/>
  <c r="CN122" i="4"/>
  <c r="CO122" i="4"/>
  <c r="CP122" i="4"/>
  <c r="CQ122" i="4"/>
  <c r="CR122" i="4"/>
  <c r="BZ123" i="4"/>
  <c r="CA123" i="4"/>
  <c r="CB123" i="4"/>
  <c r="CC123" i="4"/>
  <c r="CD123" i="4"/>
  <c r="CE123" i="4"/>
  <c r="CF123" i="4"/>
  <c r="CG123" i="4"/>
  <c r="CH123" i="4"/>
  <c r="CI123" i="4"/>
  <c r="CJ123" i="4"/>
  <c r="CK123" i="4"/>
  <c r="CL123" i="4"/>
  <c r="CM123" i="4"/>
  <c r="CN123" i="4"/>
  <c r="CO123" i="4"/>
  <c r="CP123" i="4"/>
  <c r="CQ123" i="4"/>
  <c r="CR123" i="4"/>
  <c r="BZ124" i="4"/>
  <c r="CA124" i="4"/>
  <c r="CB124" i="4"/>
  <c r="CC124" i="4"/>
  <c r="CD124" i="4"/>
  <c r="CE124" i="4"/>
  <c r="CF124" i="4"/>
  <c r="CG124" i="4"/>
  <c r="CH124" i="4"/>
  <c r="CI124" i="4"/>
  <c r="CJ124" i="4"/>
  <c r="CK124" i="4"/>
  <c r="CL124" i="4"/>
  <c r="CM124" i="4"/>
  <c r="CN124" i="4"/>
  <c r="CO124" i="4"/>
  <c r="CP124" i="4"/>
  <c r="CQ124" i="4"/>
  <c r="CR124" i="4"/>
  <c r="BZ125" i="4"/>
  <c r="CA125" i="4"/>
  <c r="CB125" i="4"/>
  <c r="CC125" i="4"/>
  <c r="CD125" i="4"/>
  <c r="CE125" i="4"/>
  <c r="CF125" i="4"/>
  <c r="CG125" i="4"/>
  <c r="CH125" i="4"/>
  <c r="CI125" i="4"/>
  <c r="CJ125" i="4"/>
  <c r="CK125" i="4"/>
  <c r="CL125" i="4"/>
  <c r="CM125" i="4"/>
  <c r="CN125" i="4"/>
  <c r="CO125" i="4"/>
  <c r="CP125" i="4"/>
  <c r="CQ125" i="4"/>
  <c r="CR125" i="4"/>
  <c r="BZ126" i="4"/>
  <c r="CA126" i="4"/>
  <c r="CB126" i="4"/>
  <c r="CC126" i="4"/>
  <c r="CD126" i="4"/>
  <c r="CE126" i="4"/>
  <c r="CF126" i="4"/>
  <c r="CG126" i="4"/>
  <c r="CH126" i="4"/>
  <c r="CI126" i="4"/>
  <c r="CJ126" i="4"/>
  <c r="CK126" i="4"/>
  <c r="CL126" i="4"/>
  <c r="CM126" i="4"/>
  <c r="CN126" i="4"/>
  <c r="CO126" i="4"/>
  <c r="CP126" i="4"/>
  <c r="CQ126" i="4"/>
  <c r="CR126" i="4"/>
  <c r="BZ127" i="4"/>
  <c r="CA127" i="4"/>
  <c r="CB127" i="4"/>
  <c r="CC127" i="4"/>
  <c r="CD127" i="4"/>
  <c r="CE127" i="4"/>
  <c r="CF127" i="4"/>
  <c r="CG127" i="4"/>
  <c r="CH127" i="4"/>
  <c r="CI127" i="4"/>
  <c r="CJ127" i="4"/>
  <c r="CK127" i="4"/>
  <c r="CL127" i="4"/>
  <c r="CM127" i="4"/>
  <c r="CN127" i="4"/>
  <c r="CO127" i="4"/>
  <c r="CP127" i="4"/>
  <c r="CQ127" i="4"/>
  <c r="CR127" i="4"/>
  <c r="BZ128" i="4"/>
  <c r="CA128" i="4"/>
  <c r="CB128" i="4"/>
  <c r="CC128" i="4"/>
  <c r="CD128" i="4"/>
  <c r="CE128" i="4"/>
  <c r="CF128" i="4"/>
  <c r="CG128" i="4"/>
  <c r="CH128" i="4"/>
  <c r="CI128" i="4"/>
  <c r="CJ128" i="4"/>
  <c r="CK128" i="4"/>
  <c r="CL128" i="4"/>
  <c r="CM128" i="4"/>
  <c r="CN128" i="4"/>
  <c r="CO128" i="4"/>
  <c r="CP128" i="4"/>
  <c r="CQ128" i="4"/>
  <c r="CR128" i="4"/>
  <c r="BZ129" i="4"/>
  <c r="CA129" i="4"/>
  <c r="CB129" i="4"/>
  <c r="CC129" i="4"/>
  <c r="CD129" i="4"/>
  <c r="CE129" i="4"/>
  <c r="CF129" i="4"/>
  <c r="CG129" i="4"/>
  <c r="CH129" i="4"/>
  <c r="CI129" i="4"/>
  <c r="CJ129" i="4"/>
  <c r="CK129" i="4"/>
  <c r="CL129" i="4"/>
  <c r="CM129" i="4"/>
  <c r="CN129" i="4"/>
  <c r="CO129" i="4"/>
  <c r="CP129" i="4"/>
  <c r="CQ129" i="4"/>
  <c r="CR129" i="4"/>
  <c r="BZ130" i="4"/>
  <c r="CA130" i="4"/>
  <c r="CB130" i="4"/>
  <c r="CC130" i="4"/>
  <c r="CD130" i="4"/>
  <c r="CE130" i="4"/>
  <c r="CF130" i="4"/>
  <c r="CG130" i="4"/>
  <c r="CH130" i="4"/>
  <c r="CI130" i="4"/>
  <c r="CJ130" i="4"/>
  <c r="CK130" i="4"/>
  <c r="CL130" i="4"/>
  <c r="CM130" i="4"/>
  <c r="CN130" i="4"/>
  <c r="CO130" i="4"/>
  <c r="CP130" i="4"/>
  <c r="CQ130" i="4"/>
  <c r="CR130" i="4"/>
  <c r="BZ131" i="4"/>
  <c r="CA131" i="4"/>
  <c r="CB131" i="4"/>
  <c r="CC131" i="4"/>
  <c r="CD131" i="4"/>
  <c r="CE131" i="4"/>
  <c r="CF131" i="4"/>
  <c r="CG131" i="4"/>
  <c r="CH131" i="4"/>
  <c r="CI131" i="4"/>
  <c r="CJ131" i="4"/>
  <c r="CK131" i="4"/>
  <c r="CL131" i="4"/>
  <c r="CM131" i="4"/>
  <c r="CN131" i="4"/>
  <c r="CO131" i="4"/>
  <c r="CP131" i="4"/>
  <c r="CQ131" i="4"/>
  <c r="CR131" i="4"/>
  <c r="BZ132" i="4"/>
  <c r="CA132" i="4"/>
  <c r="CB132" i="4"/>
  <c r="CC132" i="4"/>
  <c r="CD132" i="4"/>
  <c r="CE132" i="4"/>
  <c r="CF132" i="4"/>
  <c r="CG132" i="4"/>
  <c r="CH132" i="4"/>
  <c r="CI132" i="4"/>
  <c r="CJ132" i="4"/>
  <c r="CK132" i="4"/>
  <c r="CL132" i="4"/>
  <c r="CM132" i="4"/>
  <c r="CN132" i="4"/>
  <c r="CO132" i="4"/>
  <c r="CP132" i="4"/>
  <c r="CQ132" i="4"/>
  <c r="CR132" i="4"/>
  <c r="BZ133" i="4"/>
  <c r="CA133" i="4"/>
  <c r="CB133" i="4"/>
  <c r="CC133" i="4"/>
  <c r="CD133" i="4"/>
  <c r="CE133" i="4"/>
  <c r="CF133" i="4"/>
  <c r="CG133" i="4"/>
  <c r="CH133" i="4"/>
  <c r="CI133" i="4"/>
  <c r="CJ133" i="4"/>
  <c r="CK133" i="4"/>
  <c r="CL133" i="4"/>
  <c r="CM133" i="4"/>
  <c r="CN133" i="4"/>
  <c r="CO133" i="4"/>
  <c r="CP133" i="4"/>
  <c r="CQ133" i="4"/>
  <c r="CR133" i="4"/>
  <c r="BZ134" i="4"/>
  <c r="CA134" i="4"/>
  <c r="CB134" i="4"/>
  <c r="CC134" i="4"/>
  <c r="CD134" i="4"/>
  <c r="CE134" i="4"/>
  <c r="CF134" i="4"/>
  <c r="CG134" i="4"/>
  <c r="CH134" i="4"/>
  <c r="CI134" i="4"/>
  <c r="CJ134" i="4"/>
  <c r="CK134" i="4"/>
  <c r="CL134" i="4"/>
  <c r="CM134" i="4"/>
  <c r="CN134" i="4"/>
  <c r="CO134" i="4"/>
  <c r="CP134" i="4"/>
  <c r="CQ134" i="4"/>
  <c r="CR134" i="4"/>
  <c r="BZ135" i="4"/>
  <c r="CA135" i="4"/>
  <c r="CB135" i="4"/>
  <c r="CC135" i="4"/>
  <c r="CD135" i="4"/>
  <c r="CE135" i="4"/>
  <c r="CF135" i="4"/>
  <c r="CG135" i="4"/>
  <c r="CH135" i="4"/>
  <c r="CI135" i="4"/>
  <c r="CJ135" i="4"/>
  <c r="CK135" i="4"/>
  <c r="CL135" i="4"/>
  <c r="CM135" i="4"/>
  <c r="CN135" i="4"/>
  <c r="CO135" i="4"/>
  <c r="CP135" i="4"/>
  <c r="CQ135" i="4"/>
  <c r="CR135" i="4"/>
  <c r="BZ136" i="4"/>
  <c r="CA136" i="4"/>
  <c r="CB136" i="4"/>
  <c r="CC136" i="4"/>
  <c r="CD136" i="4"/>
  <c r="CE136" i="4"/>
  <c r="CF136" i="4"/>
  <c r="CG136" i="4"/>
  <c r="CH136" i="4"/>
  <c r="CI136" i="4"/>
  <c r="CJ136" i="4"/>
  <c r="CK136" i="4"/>
  <c r="CL136" i="4"/>
  <c r="CM136" i="4"/>
  <c r="CN136" i="4"/>
  <c r="CO136" i="4"/>
  <c r="CP136" i="4"/>
  <c r="CQ136" i="4"/>
  <c r="CR136" i="4"/>
  <c r="BZ137" i="4"/>
  <c r="CA137" i="4"/>
  <c r="CB137" i="4"/>
  <c r="CC137" i="4"/>
  <c r="CD137" i="4"/>
  <c r="CE137" i="4"/>
  <c r="CF137" i="4"/>
  <c r="CG137" i="4"/>
  <c r="CH137" i="4"/>
  <c r="CI137" i="4"/>
  <c r="CJ137" i="4"/>
  <c r="CK137" i="4"/>
  <c r="CL137" i="4"/>
  <c r="CM137" i="4"/>
  <c r="CN137" i="4"/>
  <c r="CO137" i="4"/>
  <c r="CP137" i="4"/>
  <c r="CQ137" i="4"/>
  <c r="CR137" i="4"/>
  <c r="BZ138" i="4"/>
  <c r="CA138" i="4"/>
  <c r="CB138" i="4"/>
  <c r="CC138" i="4"/>
  <c r="CD138" i="4"/>
  <c r="CE138" i="4"/>
  <c r="CF138" i="4"/>
  <c r="CG138" i="4"/>
  <c r="CH138" i="4"/>
  <c r="CI138" i="4"/>
  <c r="CJ138" i="4"/>
  <c r="CK138" i="4"/>
  <c r="CL138" i="4"/>
  <c r="CM138" i="4"/>
  <c r="CN138" i="4"/>
  <c r="CO138" i="4"/>
  <c r="CP138" i="4"/>
  <c r="CQ138" i="4"/>
  <c r="CR138" i="4"/>
  <c r="BZ139" i="4"/>
  <c r="CA139" i="4"/>
  <c r="CB139" i="4"/>
  <c r="CC139" i="4"/>
  <c r="CD139" i="4"/>
  <c r="CE139" i="4"/>
  <c r="CF139" i="4"/>
  <c r="CG139" i="4"/>
  <c r="CH139" i="4"/>
  <c r="CI139" i="4"/>
  <c r="CJ139" i="4"/>
  <c r="CK139" i="4"/>
  <c r="CL139" i="4"/>
  <c r="CM139" i="4"/>
  <c r="CN139" i="4"/>
  <c r="CO139" i="4"/>
  <c r="CP139" i="4"/>
  <c r="CQ139" i="4"/>
  <c r="CR139" i="4"/>
  <c r="BZ140" i="4"/>
  <c r="CA140" i="4"/>
  <c r="CB140" i="4"/>
  <c r="CC140" i="4"/>
  <c r="CD140" i="4"/>
  <c r="CE140" i="4"/>
  <c r="CF140" i="4"/>
  <c r="CG140" i="4"/>
  <c r="CH140" i="4"/>
  <c r="CI140" i="4"/>
  <c r="CJ140" i="4"/>
  <c r="CK140" i="4"/>
  <c r="CL140" i="4"/>
  <c r="CM140" i="4"/>
  <c r="CN140" i="4"/>
  <c r="CO140" i="4"/>
  <c r="CP140" i="4"/>
  <c r="CQ140" i="4"/>
  <c r="CR140" i="4"/>
  <c r="BZ141" i="4"/>
  <c r="CA141" i="4"/>
  <c r="CB141" i="4"/>
  <c r="CC141" i="4"/>
  <c r="CD141" i="4"/>
  <c r="CE141" i="4"/>
  <c r="CF141" i="4"/>
  <c r="CG141" i="4"/>
  <c r="CH141" i="4"/>
  <c r="CI141" i="4"/>
  <c r="CJ141" i="4"/>
  <c r="CK141" i="4"/>
  <c r="CL141" i="4"/>
  <c r="CM141" i="4"/>
  <c r="CN141" i="4"/>
  <c r="CO141" i="4"/>
  <c r="CP141" i="4"/>
  <c r="CQ141" i="4"/>
  <c r="CR141" i="4"/>
  <c r="BZ142" i="4"/>
  <c r="CA142" i="4"/>
  <c r="CB142" i="4"/>
  <c r="CC142" i="4"/>
  <c r="CD142" i="4"/>
  <c r="CE142" i="4"/>
  <c r="CF142" i="4"/>
  <c r="CG142" i="4"/>
  <c r="CH142" i="4"/>
  <c r="CI142" i="4"/>
  <c r="CJ142" i="4"/>
  <c r="CK142" i="4"/>
  <c r="CL142" i="4"/>
  <c r="CM142" i="4"/>
  <c r="CN142" i="4"/>
  <c r="CO142" i="4"/>
  <c r="CP142" i="4"/>
  <c r="CQ142" i="4"/>
  <c r="CR142" i="4"/>
  <c r="BZ143" i="4"/>
  <c r="CA143" i="4"/>
  <c r="CB143" i="4"/>
  <c r="CC143" i="4"/>
  <c r="CD143" i="4"/>
  <c r="CE143" i="4"/>
  <c r="CF143" i="4"/>
  <c r="CG143" i="4"/>
  <c r="CH143" i="4"/>
  <c r="CI143" i="4"/>
  <c r="CJ143" i="4"/>
  <c r="CK143" i="4"/>
  <c r="CL143" i="4"/>
  <c r="CM143" i="4"/>
  <c r="CN143" i="4"/>
  <c r="CO143" i="4"/>
  <c r="CP143" i="4"/>
  <c r="CQ143" i="4"/>
  <c r="CR143" i="4"/>
  <c r="BZ144" i="4"/>
  <c r="CA144" i="4"/>
  <c r="CB144" i="4"/>
  <c r="CC144" i="4"/>
  <c r="CD144" i="4"/>
  <c r="CE144" i="4"/>
  <c r="CF144" i="4"/>
  <c r="CG144" i="4"/>
  <c r="CH144" i="4"/>
  <c r="CI144" i="4"/>
  <c r="CJ144" i="4"/>
  <c r="CK144" i="4"/>
  <c r="CL144" i="4"/>
  <c r="CM144" i="4"/>
  <c r="CN144" i="4"/>
  <c r="CO144" i="4"/>
  <c r="CP144" i="4"/>
  <c r="CQ144" i="4"/>
  <c r="CR144" i="4"/>
  <c r="BZ145" i="4"/>
  <c r="CA145" i="4"/>
  <c r="CB145" i="4"/>
  <c r="CC145" i="4"/>
  <c r="CD145" i="4"/>
  <c r="CE145" i="4"/>
  <c r="CF145" i="4"/>
  <c r="CG145" i="4"/>
  <c r="CH145" i="4"/>
  <c r="CI145" i="4"/>
  <c r="CJ145" i="4"/>
  <c r="CK145" i="4"/>
  <c r="CL145" i="4"/>
  <c r="CM145" i="4"/>
  <c r="CN145" i="4"/>
  <c r="CO145" i="4"/>
  <c r="CP145" i="4"/>
  <c r="CQ145" i="4"/>
  <c r="CR145" i="4"/>
  <c r="BZ146" i="4"/>
  <c r="CA146" i="4"/>
  <c r="CB146" i="4"/>
  <c r="CC146" i="4"/>
  <c r="CD146" i="4"/>
  <c r="CE146" i="4"/>
  <c r="CF146" i="4"/>
  <c r="CG146" i="4"/>
  <c r="CH146" i="4"/>
  <c r="CI146" i="4"/>
  <c r="CJ146" i="4"/>
  <c r="CK146" i="4"/>
  <c r="CL146" i="4"/>
  <c r="CM146" i="4"/>
  <c r="CN146" i="4"/>
  <c r="CO146" i="4"/>
  <c r="CP146" i="4"/>
  <c r="CQ146" i="4"/>
  <c r="CR146" i="4"/>
  <c r="BZ147" i="4"/>
  <c r="CA147" i="4"/>
  <c r="CB147" i="4"/>
  <c r="CC147" i="4"/>
  <c r="CD147" i="4"/>
  <c r="CE147" i="4"/>
  <c r="CF147" i="4"/>
  <c r="CG147" i="4"/>
  <c r="CH147" i="4"/>
  <c r="CI147" i="4"/>
  <c r="CJ147" i="4"/>
  <c r="CK147" i="4"/>
  <c r="CL147" i="4"/>
  <c r="CM147" i="4"/>
  <c r="CN147" i="4"/>
  <c r="CO147" i="4"/>
  <c r="CP147" i="4"/>
  <c r="CQ147" i="4"/>
  <c r="CR147" i="4"/>
  <c r="BZ148" i="4"/>
  <c r="CA148" i="4"/>
  <c r="CB148" i="4"/>
  <c r="CC148" i="4"/>
  <c r="CD148" i="4"/>
  <c r="CE148" i="4"/>
  <c r="CF148" i="4"/>
  <c r="CG148" i="4"/>
  <c r="CH148" i="4"/>
  <c r="CI148" i="4"/>
  <c r="CJ148" i="4"/>
  <c r="CK148" i="4"/>
  <c r="CL148" i="4"/>
  <c r="CM148" i="4"/>
  <c r="CN148" i="4"/>
  <c r="CO148" i="4"/>
  <c r="CP148" i="4"/>
  <c r="CQ148" i="4"/>
  <c r="CR148" i="4"/>
  <c r="BZ149" i="4"/>
  <c r="CA149" i="4"/>
  <c r="CB149" i="4"/>
  <c r="CC149" i="4"/>
  <c r="CD149" i="4"/>
  <c r="CE149" i="4"/>
  <c r="CF149" i="4"/>
  <c r="CG149" i="4"/>
  <c r="CH149" i="4"/>
  <c r="CI149" i="4"/>
  <c r="CJ149" i="4"/>
  <c r="CK149" i="4"/>
  <c r="CL149" i="4"/>
  <c r="CM149" i="4"/>
  <c r="CN149" i="4"/>
  <c r="CO149" i="4"/>
  <c r="CP149" i="4"/>
  <c r="CQ149" i="4"/>
  <c r="CR149" i="4"/>
  <c r="BZ150" i="4"/>
  <c r="CA150" i="4"/>
  <c r="CB150" i="4"/>
  <c r="CC150" i="4"/>
  <c r="CD150" i="4"/>
  <c r="CE150" i="4"/>
  <c r="CF150" i="4"/>
  <c r="CG150" i="4"/>
  <c r="CH150" i="4"/>
  <c r="CI150" i="4"/>
  <c r="CJ150" i="4"/>
  <c r="CK150" i="4"/>
  <c r="CL150" i="4"/>
  <c r="CM150" i="4"/>
  <c r="CN150" i="4"/>
  <c r="CO150" i="4"/>
  <c r="CP150" i="4"/>
  <c r="CQ150" i="4"/>
  <c r="CR150" i="4"/>
  <c r="BZ151" i="4"/>
  <c r="CA151" i="4"/>
  <c r="CB151" i="4"/>
  <c r="CC151" i="4"/>
  <c r="CD151" i="4"/>
  <c r="CE151" i="4"/>
  <c r="CF151" i="4"/>
  <c r="CG151" i="4"/>
  <c r="CH151" i="4"/>
  <c r="CI151" i="4"/>
  <c r="CJ151" i="4"/>
  <c r="CK151" i="4"/>
  <c r="CL151" i="4"/>
  <c r="CM151" i="4"/>
  <c r="CN151" i="4"/>
  <c r="CO151" i="4"/>
  <c r="CP151" i="4"/>
  <c r="CQ151" i="4"/>
  <c r="CR151" i="4"/>
  <c r="BZ152" i="4"/>
  <c r="CA152" i="4"/>
  <c r="CB152" i="4"/>
  <c r="CC152" i="4"/>
  <c r="CD152" i="4"/>
  <c r="CE152" i="4"/>
  <c r="CF152" i="4"/>
  <c r="CG152" i="4"/>
  <c r="CH152" i="4"/>
  <c r="CI152" i="4"/>
  <c r="CJ152" i="4"/>
  <c r="CK152" i="4"/>
  <c r="CL152" i="4"/>
  <c r="CM152" i="4"/>
  <c r="CN152" i="4"/>
  <c r="CO152" i="4"/>
  <c r="CP152" i="4"/>
  <c r="CQ152" i="4"/>
  <c r="CR152" i="4"/>
  <c r="BZ153" i="4"/>
  <c r="CA153" i="4"/>
  <c r="CB153" i="4"/>
  <c r="CC153" i="4"/>
  <c r="CD153" i="4"/>
  <c r="CE153" i="4"/>
  <c r="CF153" i="4"/>
  <c r="CG153" i="4"/>
  <c r="CH153" i="4"/>
  <c r="CI153" i="4"/>
  <c r="CJ153" i="4"/>
  <c r="CK153" i="4"/>
  <c r="CL153" i="4"/>
  <c r="CM153" i="4"/>
  <c r="CN153" i="4"/>
  <c r="CO153" i="4"/>
  <c r="CP153" i="4"/>
  <c r="CQ153" i="4"/>
  <c r="CR153" i="4"/>
  <c r="BZ154" i="4"/>
  <c r="CA154" i="4"/>
  <c r="CB154" i="4"/>
  <c r="CC154" i="4"/>
  <c r="CD154" i="4"/>
  <c r="CE154" i="4"/>
  <c r="CF154" i="4"/>
  <c r="CG154" i="4"/>
  <c r="CH154" i="4"/>
  <c r="CI154" i="4"/>
  <c r="CJ154" i="4"/>
  <c r="CK154" i="4"/>
  <c r="CL154" i="4"/>
  <c r="CM154" i="4"/>
  <c r="CN154" i="4"/>
  <c r="CO154" i="4"/>
  <c r="CP154" i="4"/>
  <c r="CQ154" i="4"/>
  <c r="CR154" i="4"/>
  <c r="BZ155" i="4"/>
  <c r="CA155" i="4"/>
  <c r="CB155" i="4"/>
  <c r="CC155" i="4"/>
  <c r="CD155" i="4"/>
  <c r="CE155" i="4"/>
  <c r="CF155" i="4"/>
  <c r="CG155" i="4"/>
  <c r="CH155" i="4"/>
  <c r="CI155" i="4"/>
  <c r="CJ155" i="4"/>
  <c r="CK155" i="4"/>
  <c r="CL155" i="4"/>
  <c r="CM155" i="4"/>
  <c r="CN155" i="4"/>
  <c r="CO155" i="4"/>
  <c r="CP155" i="4"/>
  <c r="CQ155" i="4"/>
  <c r="CR155" i="4"/>
  <c r="BZ156" i="4"/>
  <c r="CA156" i="4"/>
  <c r="CB156" i="4"/>
  <c r="CC156" i="4"/>
  <c r="CD156" i="4"/>
  <c r="CE156" i="4"/>
  <c r="CF156" i="4"/>
  <c r="CG156" i="4"/>
  <c r="CH156" i="4"/>
  <c r="CI156" i="4"/>
  <c r="CJ156" i="4"/>
  <c r="CK156" i="4"/>
  <c r="CL156" i="4"/>
  <c r="CM156" i="4"/>
  <c r="CN156" i="4"/>
  <c r="CO156" i="4"/>
  <c r="CP156" i="4"/>
  <c r="CQ156" i="4"/>
  <c r="CR156" i="4"/>
  <c r="BZ157" i="4"/>
  <c r="CA157" i="4"/>
  <c r="CB157" i="4"/>
  <c r="CC157" i="4"/>
  <c r="CD157" i="4"/>
  <c r="CE157" i="4"/>
  <c r="CF157" i="4"/>
  <c r="CG157" i="4"/>
  <c r="CH157" i="4"/>
  <c r="CI157" i="4"/>
  <c r="CJ157" i="4"/>
  <c r="CK157" i="4"/>
  <c r="CL157" i="4"/>
  <c r="CM157" i="4"/>
  <c r="CN157" i="4"/>
  <c r="CO157" i="4"/>
  <c r="CP157" i="4"/>
  <c r="CQ157" i="4"/>
  <c r="CR157" i="4"/>
  <c r="BZ158" i="4"/>
  <c r="CA158" i="4"/>
  <c r="CB158" i="4"/>
  <c r="CC158" i="4"/>
  <c r="CD158" i="4"/>
  <c r="CE158" i="4"/>
  <c r="CF158" i="4"/>
  <c r="CG158" i="4"/>
  <c r="CH158" i="4"/>
  <c r="CI158" i="4"/>
  <c r="CJ158" i="4"/>
  <c r="CK158" i="4"/>
  <c r="CL158" i="4"/>
  <c r="CM158" i="4"/>
  <c r="CN158" i="4"/>
  <c r="CO158" i="4"/>
  <c r="CP158" i="4"/>
  <c r="CQ158" i="4"/>
  <c r="CR158" i="4"/>
  <c r="BZ159" i="4"/>
  <c r="CA159" i="4"/>
  <c r="CB159" i="4"/>
  <c r="CC159" i="4"/>
  <c r="CD159" i="4"/>
  <c r="CE159" i="4"/>
  <c r="CF159" i="4"/>
  <c r="CG159" i="4"/>
  <c r="CH159" i="4"/>
  <c r="CI159" i="4"/>
  <c r="CJ159" i="4"/>
  <c r="CK159" i="4"/>
  <c r="CL159" i="4"/>
  <c r="CM159" i="4"/>
  <c r="CN159" i="4"/>
  <c r="CO159" i="4"/>
  <c r="CP159" i="4"/>
  <c r="CQ159" i="4"/>
  <c r="CR159" i="4"/>
  <c r="BZ160" i="4"/>
  <c r="CA160" i="4"/>
  <c r="CB160" i="4"/>
  <c r="CC160" i="4"/>
  <c r="CD160" i="4"/>
  <c r="CE160" i="4"/>
  <c r="CF160" i="4"/>
  <c r="CG160" i="4"/>
  <c r="CH160" i="4"/>
  <c r="CI160" i="4"/>
  <c r="CJ160" i="4"/>
  <c r="CK160" i="4"/>
  <c r="CL160" i="4"/>
  <c r="CM160" i="4"/>
  <c r="CN160" i="4"/>
  <c r="CO160" i="4"/>
  <c r="CP160" i="4"/>
  <c r="CQ160" i="4"/>
  <c r="CR160" i="4"/>
  <c r="BZ161" i="4"/>
  <c r="CA161" i="4"/>
  <c r="CB161" i="4"/>
  <c r="CC161" i="4"/>
  <c r="CD161" i="4"/>
  <c r="CE161" i="4"/>
  <c r="CF161" i="4"/>
  <c r="CG161" i="4"/>
  <c r="CH161" i="4"/>
  <c r="CI161" i="4"/>
  <c r="CJ161" i="4"/>
  <c r="CK161" i="4"/>
  <c r="CL161" i="4"/>
  <c r="CM161" i="4"/>
  <c r="CN161" i="4"/>
  <c r="CO161" i="4"/>
  <c r="CP161" i="4"/>
  <c r="CQ161" i="4"/>
  <c r="CR161" i="4"/>
  <c r="BZ162" i="4"/>
  <c r="CA162" i="4"/>
  <c r="CB162" i="4"/>
  <c r="CC162" i="4"/>
  <c r="CD162" i="4"/>
  <c r="CE162" i="4"/>
  <c r="CF162" i="4"/>
  <c r="CG162" i="4"/>
  <c r="CH162" i="4"/>
  <c r="CI162" i="4"/>
  <c r="CJ162" i="4"/>
  <c r="CK162" i="4"/>
  <c r="CL162" i="4"/>
  <c r="CM162" i="4"/>
  <c r="CN162" i="4"/>
  <c r="CO162" i="4"/>
  <c r="CP162" i="4"/>
  <c r="CQ162" i="4"/>
  <c r="CR162" i="4"/>
  <c r="BZ163" i="4"/>
  <c r="CA163" i="4"/>
  <c r="CB163" i="4"/>
  <c r="CC163" i="4"/>
  <c r="CD163" i="4"/>
  <c r="CE163" i="4"/>
  <c r="CF163" i="4"/>
  <c r="CG163" i="4"/>
  <c r="CH163" i="4"/>
  <c r="CI163" i="4"/>
  <c r="CJ163" i="4"/>
  <c r="CK163" i="4"/>
  <c r="CL163" i="4"/>
  <c r="CM163" i="4"/>
  <c r="CN163" i="4"/>
  <c r="CO163" i="4"/>
  <c r="CP163" i="4"/>
  <c r="CQ163" i="4"/>
  <c r="CR163" i="4"/>
  <c r="BZ164" i="4"/>
  <c r="CA164" i="4"/>
  <c r="CB164" i="4"/>
  <c r="CC164" i="4"/>
  <c r="CD164" i="4"/>
  <c r="CE164" i="4"/>
  <c r="CF164" i="4"/>
  <c r="CG164" i="4"/>
  <c r="CH164" i="4"/>
  <c r="CI164" i="4"/>
  <c r="CJ164" i="4"/>
  <c r="CK164" i="4"/>
  <c r="CL164" i="4"/>
  <c r="CM164" i="4"/>
  <c r="CN164" i="4"/>
  <c r="CO164" i="4"/>
  <c r="CP164" i="4"/>
  <c r="CQ164" i="4"/>
  <c r="CR164" i="4"/>
  <c r="BZ165" i="4"/>
  <c r="CA165" i="4"/>
  <c r="CB165" i="4"/>
  <c r="CC165" i="4"/>
  <c r="CD165" i="4"/>
  <c r="CE165" i="4"/>
  <c r="CF165" i="4"/>
  <c r="CG165" i="4"/>
  <c r="CH165" i="4"/>
  <c r="CI165" i="4"/>
  <c r="CJ165" i="4"/>
  <c r="CK165" i="4"/>
  <c r="CL165" i="4"/>
  <c r="CM165" i="4"/>
  <c r="CN165" i="4"/>
  <c r="CO165" i="4"/>
  <c r="CP165" i="4"/>
  <c r="CQ165" i="4"/>
  <c r="CR165" i="4"/>
  <c r="BZ166" i="4"/>
  <c r="CA166" i="4"/>
  <c r="CB166" i="4"/>
  <c r="CC166" i="4"/>
  <c r="CD166" i="4"/>
  <c r="CE166" i="4"/>
  <c r="CF166" i="4"/>
  <c r="CG166" i="4"/>
  <c r="CH166" i="4"/>
  <c r="CI166" i="4"/>
  <c r="CJ166" i="4"/>
  <c r="CK166" i="4"/>
  <c r="CL166" i="4"/>
  <c r="CM166" i="4"/>
  <c r="CN166" i="4"/>
  <c r="CO166" i="4"/>
  <c r="CP166" i="4"/>
  <c r="CQ166" i="4"/>
  <c r="CR166" i="4"/>
  <c r="CA13" i="4"/>
  <c r="CB13" i="4"/>
  <c r="CC13" i="4"/>
  <c r="CD13" i="4"/>
  <c r="CE13" i="4"/>
  <c r="CF13" i="4"/>
  <c r="CG13" i="4"/>
  <c r="CH13" i="4"/>
  <c r="CI13" i="4"/>
  <c r="CJ13" i="4"/>
  <c r="CK13" i="4"/>
  <c r="CL13" i="4"/>
  <c r="CM13" i="4"/>
  <c r="CN13" i="4"/>
  <c r="CO13" i="4"/>
  <c r="CP13" i="4"/>
  <c r="CQ13" i="4"/>
  <c r="CR13" i="4"/>
  <c r="BZ13" i="4"/>
  <c r="BD14" i="4"/>
  <c r="BE14" i="4"/>
  <c r="BF14" i="4"/>
  <c r="BG14" i="4"/>
  <c r="BH14" i="4"/>
  <c r="BI14" i="4"/>
  <c r="BJ14" i="4"/>
  <c r="BK14" i="4"/>
  <c r="BL14" i="4"/>
  <c r="BM14" i="4"/>
  <c r="BN14" i="4"/>
  <c r="BO14" i="4"/>
  <c r="BP14" i="4"/>
  <c r="BQ14" i="4"/>
  <c r="BR14" i="4"/>
  <c r="BS14" i="4"/>
  <c r="BT14" i="4"/>
  <c r="BU14" i="4"/>
  <c r="BV14" i="4"/>
  <c r="BW14" i="4"/>
  <c r="BD15" i="4"/>
  <c r="BE15" i="4"/>
  <c r="BF15" i="4"/>
  <c r="BG15" i="4"/>
  <c r="BH15" i="4"/>
  <c r="BI15" i="4"/>
  <c r="BJ15" i="4"/>
  <c r="BK15" i="4"/>
  <c r="BL15" i="4"/>
  <c r="BM15" i="4"/>
  <c r="BN15" i="4"/>
  <c r="BO15" i="4"/>
  <c r="BP15" i="4"/>
  <c r="BQ15" i="4"/>
  <c r="BR15" i="4"/>
  <c r="BS15" i="4"/>
  <c r="BT15" i="4"/>
  <c r="BU15" i="4"/>
  <c r="BV15" i="4"/>
  <c r="BW15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R16" i="4"/>
  <c r="BS16" i="4"/>
  <c r="BT16" i="4"/>
  <c r="BU16" i="4"/>
  <c r="BV16" i="4"/>
  <c r="BW16" i="4"/>
  <c r="BD17" i="4"/>
  <c r="BE17" i="4"/>
  <c r="BF17" i="4"/>
  <c r="BG17" i="4"/>
  <c r="BH17" i="4"/>
  <c r="BI17" i="4"/>
  <c r="BJ17" i="4"/>
  <c r="BK17" i="4"/>
  <c r="BL17" i="4"/>
  <c r="BM17" i="4"/>
  <c r="BN17" i="4"/>
  <c r="BO17" i="4"/>
  <c r="BP17" i="4"/>
  <c r="BQ17" i="4"/>
  <c r="BR17" i="4"/>
  <c r="BS17" i="4"/>
  <c r="BT17" i="4"/>
  <c r="BU17" i="4"/>
  <c r="BV17" i="4"/>
  <c r="BW17" i="4"/>
  <c r="BD18" i="4"/>
  <c r="BE18" i="4"/>
  <c r="BF18" i="4"/>
  <c r="BG18" i="4"/>
  <c r="BH18" i="4"/>
  <c r="BI18" i="4"/>
  <c r="BJ18" i="4"/>
  <c r="BK18" i="4"/>
  <c r="BL18" i="4"/>
  <c r="BM18" i="4"/>
  <c r="BN18" i="4"/>
  <c r="BO18" i="4"/>
  <c r="BP18" i="4"/>
  <c r="BQ18" i="4"/>
  <c r="BR18" i="4"/>
  <c r="BS18" i="4"/>
  <c r="BT18" i="4"/>
  <c r="BU18" i="4"/>
  <c r="BV18" i="4"/>
  <c r="BW18" i="4"/>
  <c r="BD19" i="4"/>
  <c r="BE19" i="4"/>
  <c r="BF19" i="4"/>
  <c r="BG19" i="4"/>
  <c r="BH19" i="4"/>
  <c r="BI19" i="4"/>
  <c r="BJ19" i="4"/>
  <c r="BK19" i="4"/>
  <c r="BL19" i="4"/>
  <c r="BM19" i="4"/>
  <c r="BN19" i="4"/>
  <c r="BO19" i="4"/>
  <c r="BP19" i="4"/>
  <c r="BQ19" i="4"/>
  <c r="BR19" i="4"/>
  <c r="BS19" i="4"/>
  <c r="BT19" i="4"/>
  <c r="BU19" i="4"/>
  <c r="BV19" i="4"/>
  <c r="BW19" i="4"/>
  <c r="BD20" i="4"/>
  <c r="BE20" i="4"/>
  <c r="BF20" i="4"/>
  <c r="BG20" i="4"/>
  <c r="BH20" i="4"/>
  <c r="BI20" i="4"/>
  <c r="BJ20" i="4"/>
  <c r="BK20" i="4"/>
  <c r="BL20" i="4"/>
  <c r="BM20" i="4"/>
  <c r="BN20" i="4"/>
  <c r="BO20" i="4"/>
  <c r="BP20" i="4"/>
  <c r="BQ20" i="4"/>
  <c r="BR20" i="4"/>
  <c r="BS20" i="4"/>
  <c r="BT20" i="4"/>
  <c r="BU20" i="4"/>
  <c r="BV20" i="4"/>
  <c r="BW20" i="4"/>
  <c r="BD21" i="4"/>
  <c r="BE21" i="4"/>
  <c r="BF21" i="4"/>
  <c r="BG21" i="4"/>
  <c r="BH21" i="4"/>
  <c r="BI21" i="4"/>
  <c r="BJ21" i="4"/>
  <c r="BK21" i="4"/>
  <c r="BL21" i="4"/>
  <c r="BM21" i="4"/>
  <c r="BN21" i="4"/>
  <c r="BO21" i="4"/>
  <c r="BP21" i="4"/>
  <c r="BQ21" i="4"/>
  <c r="BR21" i="4"/>
  <c r="BS21" i="4"/>
  <c r="BT21" i="4"/>
  <c r="BU21" i="4"/>
  <c r="BV21" i="4"/>
  <c r="BW21" i="4"/>
  <c r="BD22" i="4"/>
  <c r="BE22" i="4"/>
  <c r="BF22" i="4"/>
  <c r="BG22" i="4"/>
  <c r="BH22" i="4"/>
  <c r="BI22" i="4"/>
  <c r="BJ22" i="4"/>
  <c r="BK22" i="4"/>
  <c r="BL22" i="4"/>
  <c r="BM22" i="4"/>
  <c r="BN22" i="4"/>
  <c r="BO22" i="4"/>
  <c r="BP22" i="4"/>
  <c r="BQ22" i="4"/>
  <c r="BR22" i="4"/>
  <c r="BS22" i="4"/>
  <c r="BT22" i="4"/>
  <c r="BU22" i="4"/>
  <c r="BV22" i="4"/>
  <c r="BW22" i="4"/>
  <c r="BD23" i="4"/>
  <c r="BE23" i="4"/>
  <c r="BF23" i="4"/>
  <c r="BG23" i="4"/>
  <c r="BH23" i="4"/>
  <c r="BI23" i="4"/>
  <c r="BJ23" i="4"/>
  <c r="BK23" i="4"/>
  <c r="BL23" i="4"/>
  <c r="BM23" i="4"/>
  <c r="BN23" i="4"/>
  <c r="BO23" i="4"/>
  <c r="BP23" i="4"/>
  <c r="BQ23" i="4"/>
  <c r="BR23" i="4"/>
  <c r="BS23" i="4"/>
  <c r="BT23" i="4"/>
  <c r="BU23" i="4"/>
  <c r="BV23" i="4"/>
  <c r="BW23" i="4"/>
  <c r="BD24" i="4"/>
  <c r="BE24" i="4"/>
  <c r="BF24" i="4"/>
  <c r="BG24" i="4"/>
  <c r="BH24" i="4"/>
  <c r="BI24" i="4"/>
  <c r="BJ24" i="4"/>
  <c r="BK24" i="4"/>
  <c r="BL24" i="4"/>
  <c r="BM24" i="4"/>
  <c r="BN24" i="4"/>
  <c r="BO24" i="4"/>
  <c r="BP24" i="4"/>
  <c r="BQ24" i="4"/>
  <c r="BR24" i="4"/>
  <c r="BS24" i="4"/>
  <c r="BT24" i="4"/>
  <c r="BU24" i="4"/>
  <c r="BV24" i="4"/>
  <c r="BW24" i="4"/>
  <c r="BD25" i="4"/>
  <c r="BE25" i="4"/>
  <c r="BF25" i="4"/>
  <c r="BG25" i="4"/>
  <c r="BH25" i="4"/>
  <c r="BI25" i="4"/>
  <c r="BJ25" i="4"/>
  <c r="BK25" i="4"/>
  <c r="BL25" i="4"/>
  <c r="BM25" i="4"/>
  <c r="BN25" i="4"/>
  <c r="BO25" i="4"/>
  <c r="BP25" i="4"/>
  <c r="BQ25" i="4"/>
  <c r="BR25" i="4"/>
  <c r="BS25" i="4"/>
  <c r="BT25" i="4"/>
  <c r="BU25" i="4"/>
  <c r="BV25" i="4"/>
  <c r="BW25" i="4"/>
  <c r="BD26" i="4"/>
  <c r="BE26" i="4"/>
  <c r="BF26" i="4"/>
  <c r="BG26" i="4"/>
  <c r="BH26" i="4"/>
  <c r="BI26" i="4"/>
  <c r="BJ26" i="4"/>
  <c r="BK26" i="4"/>
  <c r="BL26" i="4"/>
  <c r="BM26" i="4"/>
  <c r="BN26" i="4"/>
  <c r="BO26" i="4"/>
  <c r="BP26" i="4"/>
  <c r="BQ26" i="4"/>
  <c r="BR26" i="4"/>
  <c r="BS26" i="4"/>
  <c r="BT26" i="4"/>
  <c r="BU26" i="4"/>
  <c r="BV26" i="4"/>
  <c r="BW26" i="4"/>
  <c r="BD27" i="4"/>
  <c r="BE27" i="4"/>
  <c r="BF27" i="4"/>
  <c r="BG27" i="4"/>
  <c r="BH27" i="4"/>
  <c r="BI27" i="4"/>
  <c r="BJ27" i="4"/>
  <c r="BK27" i="4"/>
  <c r="BL27" i="4"/>
  <c r="BM27" i="4"/>
  <c r="BN27" i="4"/>
  <c r="BO27" i="4"/>
  <c r="BP27" i="4"/>
  <c r="BQ27" i="4"/>
  <c r="BR27" i="4"/>
  <c r="BS27" i="4"/>
  <c r="BT27" i="4"/>
  <c r="BU27" i="4"/>
  <c r="BV27" i="4"/>
  <c r="BW27" i="4"/>
  <c r="BD28" i="4"/>
  <c r="BE28" i="4"/>
  <c r="BF28" i="4"/>
  <c r="BG28" i="4"/>
  <c r="BH28" i="4"/>
  <c r="BI28" i="4"/>
  <c r="BJ28" i="4"/>
  <c r="BK28" i="4"/>
  <c r="BL28" i="4"/>
  <c r="BM28" i="4"/>
  <c r="BN28" i="4"/>
  <c r="BO28" i="4"/>
  <c r="BP28" i="4"/>
  <c r="BQ28" i="4"/>
  <c r="BR28" i="4"/>
  <c r="BS28" i="4"/>
  <c r="BT28" i="4"/>
  <c r="BU28" i="4"/>
  <c r="BV28" i="4"/>
  <c r="BW28" i="4"/>
  <c r="BD29" i="4"/>
  <c r="BE29" i="4"/>
  <c r="BF29" i="4"/>
  <c r="BG29" i="4"/>
  <c r="BH29" i="4"/>
  <c r="BI29" i="4"/>
  <c r="BJ29" i="4"/>
  <c r="BK29" i="4"/>
  <c r="BL29" i="4"/>
  <c r="BM29" i="4"/>
  <c r="BN29" i="4"/>
  <c r="BO29" i="4"/>
  <c r="BP29" i="4"/>
  <c r="BQ29" i="4"/>
  <c r="BR29" i="4"/>
  <c r="BS29" i="4"/>
  <c r="BT29" i="4"/>
  <c r="BU29" i="4"/>
  <c r="BV29" i="4"/>
  <c r="BW29" i="4"/>
  <c r="BD30" i="4"/>
  <c r="BE30" i="4"/>
  <c r="BF30" i="4"/>
  <c r="BG30" i="4"/>
  <c r="BH30" i="4"/>
  <c r="BI30" i="4"/>
  <c r="BJ30" i="4"/>
  <c r="BK30" i="4"/>
  <c r="BL30" i="4"/>
  <c r="BM30" i="4"/>
  <c r="BN30" i="4"/>
  <c r="BO30" i="4"/>
  <c r="BP30" i="4"/>
  <c r="BQ30" i="4"/>
  <c r="BR30" i="4"/>
  <c r="BS30" i="4"/>
  <c r="BT30" i="4"/>
  <c r="BU30" i="4"/>
  <c r="BV30" i="4"/>
  <c r="BW30" i="4"/>
  <c r="BD31" i="4"/>
  <c r="BE31" i="4"/>
  <c r="BF31" i="4"/>
  <c r="BG31" i="4"/>
  <c r="BH31" i="4"/>
  <c r="BI31" i="4"/>
  <c r="BJ31" i="4"/>
  <c r="BK31" i="4"/>
  <c r="BL31" i="4"/>
  <c r="BM31" i="4"/>
  <c r="BN31" i="4"/>
  <c r="BO31" i="4"/>
  <c r="BP31" i="4"/>
  <c r="BQ31" i="4"/>
  <c r="BR31" i="4"/>
  <c r="BS31" i="4"/>
  <c r="BT31" i="4"/>
  <c r="BU31" i="4"/>
  <c r="BV31" i="4"/>
  <c r="BW31" i="4"/>
  <c r="BD32" i="4"/>
  <c r="BE32" i="4"/>
  <c r="BF32" i="4"/>
  <c r="BG32" i="4"/>
  <c r="BH32" i="4"/>
  <c r="BI32" i="4"/>
  <c r="BJ32" i="4"/>
  <c r="BK32" i="4"/>
  <c r="BL32" i="4"/>
  <c r="BM32" i="4"/>
  <c r="BN32" i="4"/>
  <c r="BO32" i="4"/>
  <c r="BP32" i="4"/>
  <c r="BQ32" i="4"/>
  <c r="BR32" i="4"/>
  <c r="BS32" i="4"/>
  <c r="BT32" i="4"/>
  <c r="BU32" i="4"/>
  <c r="BV32" i="4"/>
  <c r="BW32" i="4"/>
  <c r="BD33" i="4"/>
  <c r="BE33" i="4"/>
  <c r="BF33" i="4"/>
  <c r="BG33" i="4"/>
  <c r="BH33" i="4"/>
  <c r="BI33" i="4"/>
  <c r="BJ33" i="4"/>
  <c r="BK33" i="4"/>
  <c r="BL33" i="4"/>
  <c r="BM33" i="4"/>
  <c r="BN33" i="4"/>
  <c r="BO33" i="4"/>
  <c r="BP33" i="4"/>
  <c r="BQ33" i="4"/>
  <c r="BR33" i="4"/>
  <c r="BS33" i="4"/>
  <c r="BT33" i="4"/>
  <c r="BU33" i="4"/>
  <c r="BV33" i="4"/>
  <c r="BW33" i="4"/>
  <c r="BD34" i="4"/>
  <c r="BE34" i="4"/>
  <c r="BF34" i="4"/>
  <c r="BG34" i="4"/>
  <c r="BH34" i="4"/>
  <c r="BI34" i="4"/>
  <c r="BJ34" i="4"/>
  <c r="BK34" i="4"/>
  <c r="BL34" i="4"/>
  <c r="BM34" i="4"/>
  <c r="BN34" i="4"/>
  <c r="BO34" i="4"/>
  <c r="BP34" i="4"/>
  <c r="BQ34" i="4"/>
  <c r="BR34" i="4"/>
  <c r="BS34" i="4"/>
  <c r="BT34" i="4"/>
  <c r="BU34" i="4"/>
  <c r="BV34" i="4"/>
  <c r="BW34" i="4"/>
  <c r="BD35" i="4"/>
  <c r="BE35" i="4"/>
  <c r="BF35" i="4"/>
  <c r="BG35" i="4"/>
  <c r="BH35" i="4"/>
  <c r="BI35" i="4"/>
  <c r="BJ35" i="4"/>
  <c r="BK35" i="4"/>
  <c r="BL35" i="4"/>
  <c r="BM35" i="4"/>
  <c r="BN35" i="4"/>
  <c r="BO35" i="4"/>
  <c r="BP35" i="4"/>
  <c r="BQ35" i="4"/>
  <c r="BR35" i="4"/>
  <c r="BS35" i="4"/>
  <c r="BT35" i="4"/>
  <c r="BU35" i="4"/>
  <c r="BV35" i="4"/>
  <c r="BW35" i="4"/>
  <c r="BD36" i="4"/>
  <c r="BE36" i="4"/>
  <c r="BF36" i="4"/>
  <c r="BG36" i="4"/>
  <c r="BH36" i="4"/>
  <c r="BI36" i="4"/>
  <c r="BJ36" i="4"/>
  <c r="BK36" i="4"/>
  <c r="BL36" i="4"/>
  <c r="BM36" i="4"/>
  <c r="BN36" i="4"/>
  <c r="BO36" i="4"/>
  <c r="BP36" i="4"/>
  <c r="BQ36" i="4"/>
  <c r="BR36" i="4"/>
  <c r="BS36" i="4"/>
  <c r="BT36" i="4"/>
  <c r="BU36" i="4"/>
  <c r="BV36" i="4"/>
  <c r="BW36" i="4"/>
  <c r="BD37" i="4"/>
  <c r="BE37" i="4"/>
  <c r="BF37" i="4"/>
  <c r="BG37" i="4"/>
  <c r="BH37" i="4"/>
  <c r="BI37" i="4"/>
  <c r="BJ37" i="4"/>
  <c r="BK37" i="4"/>
  <c r="BL37" i="4"/>
  <c r="BM37" i="4"/>
  <c r="BN37" i="4"/>
  <c r="BO37" i="4"/>
  <c r="BP37" i="4"/>
  <c r="BQ37" i="4"/>
  <c r="BR37" i="4"/>
  <c r="BS37" i="4"/>
  <c r="BT37" i="4"/>
  <c r="BU37" i="4"/>
  <c r="BV37" i="4"/>
  <c r="BW37" i="4"/>
  <c r="BD38" i="4"/>
  <c r="BE38" i="4"/>
  <c r="BF38" i="4"/>
  <c r="BG38" i="4"/>
  <c r="BH38" i="4"/>
  <c r="BI38" i="4"/>
  <c r="BJ38" i="4"/>
  <c r="BK38" i="4"/>
  <c r="BL38" i="4"/>
  <c r="BM38" i="4"/>
  <c r="BN38" i="4"/>
  <c r="BO38" i="4"/>
  <c r="BP38" i="4"/>
  <c r="BQ38" i="4"/>
  <c r="BR38" i="4"/>
  <c r="BS38" i="4"/>
  <c r="BT38" i="4"/>
  <c r="BU38" i="4"/>
  <c r="BV38" i="4"/>
  <c r="BW38" i="4"/>
  <c r="BD39" i="4"/>
  <c r="BE39" i="4"/>
  <c r="BF39" i="4"/>
  <c r="BG39" i="4"/>
  <c r="BH39" i="4"/>
  <c r="BI39" i="4"/>
  <c r="BJ39" i="4"/>
  <c r="BK39" i="4"/>
  <c r="BL39" i="4"/>
  <c r="BM39" i="4"/>
  <c r="BN39" i="4"/>
  <c r="BO39" i="4"/>
  <c r="BP39" i="4"/>
  <c r="BQ39" i="4"/>
  <c r="BR39" i="4"/>
  <c r="BS39" i="4"/>
  <c r="BT39" i="4"/>
  <c r="BU39" i="4"/>
  <c r="BV39" i="4"/>
  <c r="BW39" i="4"/>
  <c r="BD40" i="4"/>
  <c r="BE40" i="4"/>
  <c r="BF40" i="4"/>
  <c r="BG40" i="4"/>
  <c r="BH40" i="4"/>
  <c r="BI40" i="4"/>
  <c r="BJ40" i="4"/>
  <c r="BK40" i="4"/>
  <c r="BL40" i="4"/>
  <c r="BM40" i="4"/>
  <c r="BN40" i="4"/>
  <c r="BO40" i="4"/>
  <c r="BP40" i="4"/>
  <c r="BQ40" i="4"/>
  <c r="BR40" i="4"/>
  <c r="BS40" i="4"/>
  <c r="BT40" i="4"/>
  <c r="BU40" i="4"/>
  <c r="BV40" i="4"/>
  <c r="BW40" i="4"/>
  <c r="BD41" i="4"/>
  <c r="BE41" i="4"/>
  <c r="BF41" i="4"/>
  <c r="BG41" i="4"/>
  <c r="BH41" i="4"/>
  <c r="BI41" i="4"/>
  <c r="BJ41" i="4"/>
  <c r="BK41" i="4"/>
  <c r="BL41" i="4"/>
  <c r="BM41" i="4"/>
  <c r="BN41" i="4"/>
  <c r="BO41" i="4"/>
  <c r="BP41" i="4"/>
  <c r="BQ41" i="4"/>
  <c r="BR41" i="4"/>
  <c r="BS41" i="4"/>
  <c r="BT41" i="4"/>
  <c r="BU41" i="4"/>
  <c r="BV41" i="4"/>
  <c r="BW41" i="4"/>
  <c r="BD42" i="4"/>
  <c r="BE42" i="4"/>
  <c r="BF42" i="4"/>
  <c r="BG42" i="4"/>
  <c r="BH42" i="4"/>
  <c r="BI42" i="4"/>
  <c r="BJ42" i="4"/>
  <c r="BK42" i="4"/>
  <c r="BL42" i="4"/>
  <c r="BM42" i="4"/>
  <c r="BN42" i="4"/>
  <c r="BO42" i="4"/>
  <c r="BP42" i="4"/>
  <c r="BQ42" i="4"/>
  <c r="BR42" i="4"/>
  <c r="BS42" i="4"/>
  <c r="BT42" i="4"/>
  <c r="BU42" i="4"/>
  <c r="BV42" i="4"/>
  <c r="BW42" i="4"/>
  <c r="BD43" i="4"/>
  <c r="BE43" i="4"/>
  <c r="BF43" i="4"/>
  <c r="BG43" i="4"/>
  <c r="BH43" i="4"/>
  <c r="BI43" i="4"/>
  <c r="BJ43" i="4"/>
  <c r="BK43" i="4"/>
  <c r="BL43" i="4"/>
  <c r="BM43" i="4"/>
  <c r="BN43" i="4"/>
  <c r="BO43" i="4"/>
  <c r="BP43" i="4"/>
  <c r="BQ43" i="4"/>
  <c r="BR43" i="4"/>
  <c r="BS43" i="4"/>
  <c r="BT43" i="4"/>
  <c r="BU43" i="4"/>
  <c r="BV43" i="4"/>
  <c r="BW43" i="4"/>
  <c r="BD44" i="4"/>
  <c r="BE44" i="4"/>
  <c r="BF44" i="4"/>
  <c r="BG44" i="4"/>
  <c r="BH44" i="4"/>
  <c r="BI44" i="4"/>
  <c r="BJ44" i="4"/>
  <c r="BK44" i="4"/>
  <c r="BL44" i="4"/>
  <c r="BM44" i="4"/>
  <c r="BN44" i="4"/>
  <c r="BO44" i="4"/>
  <c r="BP44" i="4"/>
  <c r="BQ44" i="4"/>
  <c r="BR44" i="4"/>
  <c r="BS44" i="4"/>
  <c r="BT44" i="4"/>
  <c r="BU44" i="4"/>
  <c r="BV44" i="4"/>
  <c r="BW44" i="4"/>
  <c r="BD45" i="4"/>
  <c r="BE45" i="4"/>
  <c r="BF45" i="4"/>
  <c r="BG45" i="4"/>
  <c r="BH45" i="4"/>
  <c r="BI45" i="4"/>
  <c r="BJ45" i="4"/>
  <c r="BK45" i="4"/>
  <c r="BL45" i="4"/>
  <c r="BM45" i="4"/>
  <c r="BN45" i="4"/>
  <c r="BO45" i="4"/>
  <c r="BP45" i="4"/>
  <c r="BQ45" i="4"/>
  <c r="BR45" i="4"/>
  <c r="BS45" i="4"/>
  <c r="BT45" i="4"/>
  <c r="BU45" i="4"/>
  <c r="BV45" i="4"/>
  <c r="BW45" i="4"/>
  <c r="BD46" i="4"/>
  <c r="BE46" i="4"/>
  <c r="BF46" i="4"/>
  <c r="BG46" i="4"/>
  <c r="BH46" i="4"/>
  <c r="BI46" i="4"/>
  <c r="BJ46" i="4"/>
  <c r="BK46" i="4"/>
  <c r="BL46" i="4"/>
  <c r="BM46" i="4"/>
  <c r="BN46" i="4"/>
  <c r="BO46" i="4"/>
  <c r="BP46" i="4"/>
  <c r="BQ46" i="4"/>
  <c r="BR46" i="4"/>
  <c r="BS46" i="4"/>
  <c r="BT46" i="4"/>
  <c r="BU46" i="4"/>
  <c r="BV46" i="4"/>
  <c r="BW46" i="4"/>
  <c r="BD47" i="4"/>
  <c r="BE47" i="4"/>
  <c r="BF47" i="4"/>
  <c r="BG47" i="4"/>
  <c r="BH47" i="4"/>
  <c r="BI47" i="4"/>
  <c r="BJ47" i="4"/>
  <c r="BK47" i="4"/>
  <c r="BL47" i="4"/>
  <c r="BM47" i="4"/>
  <c r="BN47" i="4"/>
  <c r="BO47" i="4"/>
  <c r="BP47" i="4"/>
  <c r="BQ47" i="4"/>
  <c r="BR47" i="4"/>
  <c r="BS47" i="4"/>
  <c r="BT47" i="4"/>
  <c r="BU47" i="4"/>
  <c r="BV47" i="4"/>
  <c r="BW47" i="4"/>
  <c r="BD48" i="4"/>
  <c r="BE48" i="4"/>
  <c r="BF48" i="4"/>
  <c r="BG48" i="4"/>
  <c r="BH48" i="4"/>
  <c r="BI48" i="4"/>
  <c r="BJ48" i="4"/>
  <c r="BK48" i="4"/>
  <c r="BL48" i="4"/>
  <c r="BM48" i="4"/>
  <c r="BN48" i="4"/>
  <c r="BO48" i="4"/>
  <c r="BP48" i="4"/>
  <c r="BQ48" i="4"/>
  <c r="BR48" i="4"/>
  <c r="BS48" i="4"/>
  <c r="BT48" i="4"/>
  <c r="BU48" i="4"/>
  <c r="BV48" i="4"/>
  <c r="BW48" i="4"/>
  <c r="BD49" i="4"/>
  <c r="BE49" i="4"/>
  <c r="BF49" i="4"/>
  <c r="BG49" i="4"/>
  <c r="BH49" i="4"/>
  <c r="BI49" i="4"/>
  <c r="BJ49" i="4"/>
  <c r="BK49" i="4"/>
  <c r="BL49" i="4"/>
  <c r="BM49" i="4"/>
  <c r="BN49" i="4"/>
  <c r="BO49" i="4"/>
  <c r="BP49" i="4"/>
  <c r="BQ49" i="4"/>
  <c r="BR49" i="4"/>
  <c r="BS49" i="4"/>
  <c r="BT49" i="4"/>
  <c r="BU49" i="4"/>
  <c r="BV49" i="4"/>
  <c r="BW49" i="4"/>
  <c r="BD50" i="4"/>
  <c r="BE50" i="4"/>
  <c r="BF50" i="4"/>
  <c r="BG50" i="4"/>
  <c r="BH50" i="4"/>
  <c r="BI50" i="4"/>
  <c r="BJ50" i="4"/>
  <c r="BK50" i="4"/>
  <c r="BL50" i="4"/>
  <c r="BM50" i="4"/>
  <c r="BN50" i="4"/>
  <c r="BO50" i="4"/>
  <c r="BP50" i="4"/>
  <c r="BQ50" i="4"/>
  <c r="BR50" i="4"/>
  <c r="BS50" i="4"/>
  <c r="BT50" i="4"/>
  <c r="BU50" i="4"/>
  <c r="BV50" i="4"/>
  <c r="BW50" i="4"/>
  <c r="BD51" i="4"/>
  <c r="BE51" i="4"/>
  <c r="BF51" i="4"/>
  <c r="BG51" i="4"/>
  <c r="BH51" i="4"/>
  <c r="BI51" i="4"/>
  <c r="BJ51" i="4"/>
  <c r="BK51" i="4"/>
  <c r="BL51" i="4"/>
  <c r="BM51" i="4"/>
  <c r="BN51" i="4"/>
  <c r="BO51" i="4"/>
  <c r="BP51" i="4"/>
  <c r="BQ51" i="4"/>
  <c r="BR51" i="4"/>
  <c r="BS51" i="4"/>
  <c r="BT51" i="4"/>
  <c r="BU51" i="4"/>
  <c r="BV51" i="4"/>
  <c r="BW51" i="4"/>
  <c r="BD52" i="4"/>
  <c r="BE52" i="4"/>
  <c r="BF52" i="4"/>
  <c r="BG52" i="4"/>
  <c r="BH52" i="4"/>
  <c r="BI52" i="4"/>
  <c r="BJ52" i="4"/>
  <c r="BK52" i="4"/>
  <c r="BL52" i="4"/>
  <c r="BM52" i="4"/>
  <c r="BN52" i="4"/>
  <c r="BO52" i="4"/>
  <c r="BP52" i="4"/>
  <c r="BQ52" i="4"/>
  <c r="BR52" i="4"/>
  <c r="BS52" i="4"/>
  <c r="BT52" i="4"/>
  <c r="BU52" i="4"/>
  <c r="BV52" i="4"/>
  <c r="BW52" i="4"/>
  <c r="BD53" i="4"/>
  <c r="BE53" i="4"/>
  <c r="BF53" i="4"/>
  <c r="BG53" i="4"/>
  <c r="BH53" i="4"/>
  <c r="BI53" i="4"/>
  <c r="BJ53" i="4"/>
  <c r="BK53" i="4"/>
  <c r="BL53" i="4"/>
  <c r="BM53" i="4"/>
  <c r="BN53" i="4"/>
  <c r="BO53" i="4"/>
  <c r="BP53" i="4"/>
  <c r="BQ53" i="4"/>
  <c r="BR53" i="4"/>
  <c r="BS53" i="4"/>
  <c r="BT53" i="4"/>
  <c r="BU53" i="4"/>
  <c r="BV53" i="4"/>
  <c r="BW53" i="4"/>
  <c r="BD54" i="4"/>
  <c r="BE54" i="4"/>
  <c r="BF54" i="4"/>
  <c r="BG54" i="4"/>
  <c r="BH54" i="4"/>
  <c r="BI54" i="4"/>
  <c r="BJ54" i="4"/>
  <c r="BK54" i="4"/>
  <c r="BL54" i="4"/>
  <c r="BM54" i="4"/>
  <c r="BN54" i="4"/>
  <c r="BO54" i="4"/>
  <c r="BP54" i="4"/>
  <c r="BQ54" i="4"/>
  <c r="BR54" i="4"/>
  <c r="BS54" i="4"/>
  <c r="BT54" i="4"/>
  <c r="BU54" i="4"/>
  <c r="BV54" i="4"/>
  <c r="BW54" i="4"/>
  <c r="BD55" i="4"/>
  <c r="BE55" i="4"/>
  <c r="BF55" i="4"/>
  <c r="BG55" i="4"/>
  <c r="BH55" i="4"/>
  <c r="BI55" i="4"/>
  <c r="BJ55" i="4"/>
  <c r="BK55" i="4"/>
  <c r="BL55" i="4"/>
  <c r="BM55" i="4"/>
  <c r="BN55" i="4"/>
  <c r="BO55" i="4"/>
  <c r="BP55" i="4"/>
  <c r="BQ55" i="4"/>
  <c r="BR55" i="4"/>
  <c r="BS55" i="4"/>
  <c r="BT55" i="4"/>
  <c r="BU55" i="4"/>
  <c r="BV55" i="4"/>
  <c r="BW55" i="4"/>
  <c r="BD56" i="4"/>
  <c r="BE56" i="4"/>
  <c r="BF56" i="4"/>
  <c r="BG56" i="4"/>
  <c r="BH56" i="4"/>
  <c r="BI56" i="4"/>
  <c r="BJ56" i="4"/>
  <c r="BK56" i="4"/>
  <c r="BL56" i="4"/>
  <c r="BM56" i="4"/>
  <c r="BN56" i="4"/>
  <c r="BO56" i="4"/>
  <c r="BP56" i="4"/>
  <c r="BQ56" i="4"/>
  <c r="BR56" i="4"/>
  <c r="BS56" i="4"/>
  <c r="BT56" i="4"/>
  <c r="BU56" i="4"/>
  <c r="BV56" i="4"/>
  <c r="BW56" i="4"/>
  <c r="BD57" i="4"/>
  <c r="BE57" i="4"/>
  <c r="BF57" i="4"/>
  <c r="BG57" i="4"/>
  <c r="BH57" i="4"/>
  <c r="BI57" i="4"/>
  <c r="BJ57" i="4"/>
  <c r="BK57" i="4"/>
  <c r="BL57" i="4"/>
  <c r="BM57" i="4"/>
  <c r="BN57" i="4"/>
  <c r="BO57" i="4"/>
  <c r="BP57" i="4"/>
  <c r="BQ57" i="4"/>
  <c r="BR57" i="4"/>
  <c r="BS57" i="4"/>
  <c r="BT57" i="4"/>
  <c r="BU57" i="4"/>
  <c r="BV57" i="4"/>
  <c r="BW57" i="4"/>
  <c r="BD58" i="4"/>
  <c r="BE58" i="4"/>
  <c r="BF58" i="4"/>
  <c r="BG58" i="4"/>
  <c r="BH58" i="4"/>
  <c r="BI58" i="4"/>
  <c r="BJ58" i="4"/>
  <c r="BK58" i="4"/>
  <c r="BL58" i="4"/>
  <c r="BM58" i="4"/>
  <c r="BN58" i="4"/>
  <c r="BO58" i="4"/>
  <c r="BP58" i="4"/>
  <c r="BQ58" i="4"/>
  <c r="BR58" i="4"/>
  <c r="BS58" i="4"/>
  <c r="BT58" i="4"/>
  <c r="BU58" i="4"/>
  <c r="BV58" i="4"/>
  <c r="BW58" i="4"/>
  <c r="BD59" i="4"/>
  <c r="BE59" i="4"/>
  <c r="BF59" i="4"/>
  <c r="BG59" i="4"/>
  <c r="BH59" i="4"/>
  <c r="BI59" i="4"/>
  <c r="BJ59" i="4"/>
  <c r="BK59" i="4"/>
  <c r="BL59" i="4"/>
  <c r="BM59" i="4"/>
  <c r="BN59" i="4"/>
  <c r="BO59" i="4"/>
  <c r="BP59" i="4"/>
  <c r="BQ59" i="4"/>
  <c r="BR59" i="4"/>
  <c r="BS59" i="4"/>
  <c r="BT59" i="4"/>
  <c r="BU59" i="4"/>
  <c r="BV59" i="4"/>
  <c r="BW59" i="4"/>
  <c r="BD60" i="4"/>
  <c r="BE60" i="4"/>
  <c r="BF60" i="4"/>
  <c r="BG60" i="4"/>
  <c r="BH60" i="4"/>
  <c r="BI60" i="4"/>
  <c r="BJ60" i="4"/>
  <c r="BK60" i="4"/>
  <c r="BL60" i="4"/>
  <c r="BM60" i="4"/>
  <c r="BN60" i="4"/>
  <c r="BO60" i="4"/>
  <c r="BP60" i="4"/>
  <c r="BQ60" i="4"/>
  <c r="BR60" i="4"/>
  <c r="BS60" i="4"/>
  <c r="BT60" i="4"/>
  <c r="BU60" i="4"/>
  <c r="BV60" i="4"/>
  <c r="BW60" i="4"/>
  <c r="BD61" i="4"/>
  <c r="BE61" i="4"/>
  <c r="BF61" i="4"/>
  <c r="BG61" i="4"/>
  <c r="BH61" i="4"/>
  <c r="BI61" i="4"/>
  <c r="BJ61" i="4"/>
  <c r="BK61" i="4"/>
  <c r="BL61" i="4"/>
  <c r="BM61" i="4"/>
  <c r="BN61" i="4"/>
  <c r="BO61" i="4"/>
  <c r="BP61" i="4"/>
  <c r="BQ61" i="4"/>
  <c r="BR61" i="4"/>
  <c r="BS61" i="4"/>
  <c r="BT61" i="4"/>
  <c r="BU61" i="4"/>
  <c r="BV61" i="4"/>
  <c r="BW61" i="4"/>
  <c r="BD62" i="4"/>
  <c r="BE62" i="4"/>
  <c r="BF62" i="4"/>
  <c r="BG62" i="4"/>
  <c r="BH62" i="4"/>
  <c r="BI62" i="4"/>
  <c r="BJ62" i="4"/>
  <c r="BK62" i="4"/>
  <c r="BL62" i="4"/>
  <c r="BM62" i="4"/>
  <c r="BN62" i="4"/>
  <c r="BO62" i="4"/>
  <c r="BP62" i="4"/>
  <c r="BQ62" i="4"/>
  <c r="BR62" i="4"/>
  <c r="BS62" i="4"/>
  <c r="BT62" i="4"/>
  <c r="BU62" i="4"/>
  <c r="BV62" i="4"/>
  <c r="BW62" i="4"/>
  <c r="BD63" i="4"/>
  <c r="BE63" i="4"/>
  <c r="BF63" i="4"/>
  <c r="BG63" i="4"/>
  <c r="BH63" i="4"/>
  <c r="BI63" i="4"/>
  <c r="BJ63" i="4"/>
  <c r="BK63" i="4"/>
  <c r="BL63" i="4"/>
  <c r="BM63" i="4"/>
  <c r="BN63" i="4"/>
  <c r="BO63" i="4"/>
  <c r="BP63" i="4"/>
  <c r="BQ63" i="4"/>
  <c r="BR63" i="4"/>
  <c r="BS63" i="4"/>
  <c r="BT63" i="4"/>
  <c r="BU63" i="4"/>
  <c r="BV63" i="4"/>
  <c r="BW63" i="4"/>
  <c r="BD64" i="4"/>
  <c r="BE64" i="4"/>
  <c r="BF64" i="4"/>
  <c r="BG64" i="4"/>
  <c r="BH64" i="4"/>
  <c r="BI64" i="4"/>
  <c r="BJ64" i="4"/>
  <c r="BK64" i="4"/>
  <c r="BL64" i="4"/>
  <c r="BM64" i="4"/>
  <c r="BN64" i="4"/>
  <c r="BO64" i="4"/>
  <c r="BP64" i="4"/>
  <c r="BQ64" i="4"/>
  <c r="BR64" i="4"/>
  <c r="BS64" i="4"/>
  <c r="BT64" i="4"/>
  <c r="BU64" i="4"/>
  <c r="BV64" i="4"/>
  <c r="BW64" i="4"/>
  <c r="BD65" i="4"/>
  <c r="BE65" i="4"/>
  <c r="BF65" i="4"/>
  <c r="BG65" i="4"/>
  <c r="BH65" i="4"/>
  <c r="BI65" i="4"/>
  <c r="BJ65" i="4"/>
  <c r="BK65" i="4"/>
  <c r="BL65" i="4"/>
  <c r="BM65" i="4"/>
  <c r="BN65" i="4"/>
  <c r="BO65" i="4"/>
  <c r="BP65" i="4"/>
  <c r="BQ65" i="4"/>
  <c r="BR65" i="4"/>
  <c r="BS65" i="4"/>
  <c r="BT65" i="4"/>
  <c r="BU65" i="4"/>
  <c r="BV65" i="4"/>
  <c r="BW65" i="4"/>
  <c r="BD66" i="4"/>
  <c r="BE66" i="4"/>
  <c r="BF66" i="4"/>
  <c r="BG66" i="4"/>
  <c r="BH66" i="4"/>
  <c r="BI66" i="4"/>
  <c r="BJ66" i="4"/>
  <c r="BK66" i="4"/>
  <c r="BL66" i="4"/>
  <c r="BM66" i="4"/>
  <c r="BN66" i="4"/>
  <c r="BO66" i="4"/>
  <c r="BP66" i="4"/>
  <c r="BQ66" i="4"/>
  <c r="BR66" i="4"/>
  <c r="BS66" i="4"/>
  <c r="BT66" i="4"/>
  <c r="BU66" i="4"/>
  <c r="BV66" i="4"/>
  <c r="BW66" i="4"/>
  <c r="BD67" i="4"/>
  <c r="BE67" i="4"/>
  <c r="BF67" i="4"/>
  <c r="BG67" i="4"/>
  <c r="BH67" i="4"/>
  <c r="BI67" i="4"/>
  <c r="BJ67" i="4"/>
  <c r="BK67" i="4"/>
  <c r="BL67" i="4"/>
  <c r="BM67" i="4"/>
  <c r="BN67" i="4"/>
  <c r="BO67" i="4"/>
  <c r="BP67" i="4"/>
  <c r="BQ67" i="4"/>
  <c r="BR67" i="4"/>
  <c r="BS67" i="4"/>
  <c r="BT67" i="4"/>
  <c r="BU67" i="4"/>
  <c r="BV67" i="4"/>
  <c r="BW67" i="4"/>
  <c r="BD68" i="4"/>
  <c r="BE68" i="4"/>
  <c r="BF68" i="4"/>
  <c r="BG68" i="4"/>
  <c r="BH68" i="4"/>
  <c r="BI68" i="4"/>
  <c r="BJ68" i="4"/>
  <c r="BK68" i="4"/>
  <c r="BL68" i="4"/>
  <c r="BM68" i="4"/>
  <c r="BN68" i="4"/>
  <c r="BO68" i="4"/>
  <c r="BP68" i="4"/>
  <c r="BQ68" i="4"/>
  <c r="BR68" i="4"/>
  <c r="BS68" i="4"/>
  <c r="BT68" i="4"/>
  <c r="BU68" i="4"/>
  <c r="BV68" i="4"/>
  <c r="BW68" i="4"/>
  <c r="BD69" i="4"/>
  <c r="BE69" i="4"/>
  <c r="BF69" i="4"/>
  <c r="BG69" i="4"/>
  <c r="BH69" i="4"/>
  <c r="BI69" i="4"/>
  <c r="BJ69" i="4"/>
  <c r="BK69" i="4"/>
  <c r="BL69" i="4"/>
  <c r="BM69" i="4"/>
  <c r="BN69" i="4"/>
  <c r="BO69" i="4"/>
  <c r="BP69" i="4"/>
  <c r="BQ69" i="4"/>
  <c r="BR69" i="4"/>
  <c r="BS69" i="4"/>
  <c r="BT69" i="4"/>
  <c r="BU69" i="4"/>
  <c r="BV69" i="4"/>
  <c r="BW69" i="4"/>
  <c r="BD70" i="4"/>
  <c r="BE70" i="4"/>
  <c r="BF70" i="4"/>
  <c r="BG70" i="4"/>
  <c r="BH70" i="4"/>
  <c r="BI70" i="4"/>
  <c r="BJ70" i="4"/>
  <c r="BK70" i="4"/>
  <c r="BL70" i="4"/>
  <c r="BM70" i="4"/>
  <c r="BN70" i="4"/>
  <c r="BO70" i="4"/>
  <c r="BP70" i="4"/>
  <c r="BQ70" i="4"/>
  <c r="BR70" i="4"/>
  <c r="BS70" i="4"/>
  <c r="BT70" i="4"/>
  <c r="BU70" i="4"/>
  <c r="BV70" i="4"/>
  <c r="BW70" i="4"/>
  <c r="BD71" i="4"/>
  <c r="BE71" i="4"/>
  <c r="BF71" i="4"/>
  <c r="BG71" i="4"/>
  <c r="BH71" i="4"/>
  <c r="BI71" i="4"/>
  <c r="BJ71" i="4"/>
  <c r="BK71" i="4"/>
  <c r="BL71" i="4"/>
  <c r="BM71" i="4"/>
  <c r="BN71" i="4"/>
  <c r="BO71" i="4"/>
  <c r="BP71" i="4"/>
  <c r="BQ71" i="4"/>
  <c r="BR71" i="4"/>
  <c r="BS71" i="4"/>
  <c r="BT71" i="4"/>
  <c r="BU71" i="4"/>
  <c r="BV71" i="4"/>
  <c r="BW71" i="4"/>
  <c r="BD72" i="4"/>
  <c r="BE72" i="4"/>
  <c r="BF72" i="4"/>
  <c r="BG72" i="4"/>
  <c r="BH72" i="4"/>
  <c r="BI72" i="4"/>
  <c r="BJ72" i="4"/>
  <c r="BK72" i="4"/>
  <c r="BL72" i="4"/>
  <c r="BM72" i="4"/>
  <c r="BN72" i="4"/>
  <c r="BO72" i="4"/>
  <c r="BP72" i="4"/>
  <c r="BQ72" i="4"/>
  <c r="BR72" i="4"/>
  <c r="BS72" i="4"/>
  <c r="BT72" i="4"/>
  <c r="BU72" i="4"/>
  <c r="BV72" i="4"/>
  <c r="BW72" i="4"/>
  <c r="BD73" i="4"/>
  <c r="BE73" i="4"/>
  <c r="BF73" i="4"/>
  <c r="BG73" i="4"/>
  <c r="BH73" i="4"/>
  <c r="BI73" i="4"/>
  <c r="BJ73" i="4"/>
  <c r="BK73" i="4"/>
  <c r="BL73" i="4"/>
  <c r="BM73" i="4"/>
  <c r="BN73" i="4"/>
  <c r="BO73" i="4"/>
  <c r="BP73" i="4"/>
  <c r="BQ73" i="4"/>
  <c r="BR73" i="4"/>
  <c r="BS73" i="4"/>
  <c r="BT73" i="4"/>
  <c r="BU73" i="4"/>
  <c r="BV73" i="4"/>
  <c r="BW73" i="4"/>
  <c r="BD74" i="4"/>
  <c r="BE74" i="4"/>
  <c r="BF74" i="4"/>
  <c r="BG74" i="4"/>
  <c r="BH74" i="4"/>
  <c r="BI74" i="4"/>
  <c r="BJ74" i="4"/>
  <c r="BK74" i="4"/>
  <c r="BL74" i="4"/>
  <c r="BM74" i="4"/>
  <c r="BN74" i="4"/>
  <c r="BO74" i="4"/>
  <c r="BP74" i="4"/>
  <c r="BQ74" i="4"/>
  <c r="BR74" i="4"/>
  <c r="BS74" i="4"/>
  <c r="BT74" i="4"/>
  <c r="BU74" i="4"/>
  <c r="BV74" i="4"/>
  <c r="BW74" i="4"/>
  <c r="BD75" i="4"/>
  <c r="BE75" i="4"/>
  <c r="BF75" i="4"/>
  <c r="BG75" i="4"/>
  <c r="BH75" i="4"/>
  <c r="BI75" i="4"/>
  <c r="BJ75" i="4"/>
  <c r="BK75" i="4"/>
  <c r="BL75" i="4"/>
  <c r="BM75" i="4"/>
  <c r="BN75" i="4"/>
  <c r="BO75" i="4"/>
  <c r="BP75" i="4"/>
  <c r="BQ75" i="4"/>
  <c r="BR75" i="4"/>
  <c r="BS75" i="4"/>
  <c r="BT75" i="4"/>
  <c r="BU75" i="4"/>
  <c r="BV75" i="4"/>
  <c r="BW75" i="4"/>
  <c r="BD76" i="4"/>
  <c r="BE76" i="4"/>
  <c r="BF76" i="4"/>
  <c r="BG76" i="4"/>
  <c r="BH76" i="4"/>
  <c r="BI76" i="4"/>
  <c r="BJ76" i="4"/>
  <c r="BK76" i="4"/>
  <c r="BL76" i="4"/>
  <c r="BM76" i="4"/>
  <c r="BN76" i="4"/>
  <c r="BO76" i="4"/>
  <c r="BP76" i="4"/>
  <c r="BQ76" i="4"/>
  <c r="BR76" i="4"/>
  <c r="BS76" i="4"/>
  <c r="BT76" i="4"/>
  <c r="BU76" i="4"/>
  <c r="BV76" i="4"/>
  <c r="BW76" i="4"/>
  <c r="BD77" i="4"/>
  <c r="BE77" i="4"/>
  <c r="BF77" i="4"/>
  <c r="BG77" i="4"/>
  <c r="BH77" i="4"/>
  <c r="BI77" i="4"/>
  <c r="BJ77" i="4"/>
  <c r="BK77" i="4"/>
  <c r="BL77" i="4"/>
  <c r="BM77" i="4"/>
  <c r="BN77" i="4"/>
  <c r="BO77" i="4"/>
  <c r="BP77" i="4"/>
  <c r="BQ77" i="4"/>
  <c r="BR77" i="4"/>
  <c r="BS77" i="4"/>
  <c r="BT77" i="4"/>
  <c r="BU77" i="4"/>
  <c r="BV77" i="4"/>
  <c r="BW77" i="4"/>
  <c r="BD78" i="4"/>
  <c r="BE78" i="4"/>
  <c r="BF78" i="4"/>
  <c r="BG78" i="4"/>
  <c r="BH78" i="4"/>
  <c r="BI78" i="4"/>
  <c r="BJ78" i="4"/>
  <c r="BK78" i="4"/>
  <c r="BL78" i="4"/>
  <c r="BM78" i="4"/>
  <c r="BN78" i="4"/>
  <c r="BO78" i="4"/>
  <c r="BP78" i="4"/>
  <c r="BQ78" i="4"/>
  <c r="BR78" i="4"/>
  <c r="BS78" i="4"/>
  <c r="BT78" i="4"/>
  <c r="BU78" i="4"/>
  <c r="BV78" i="4"/>
  <c r="BW78" i="4"/>
  <c r="BD79" i="4"/>
  <c r="BE79" i="4"/>
  <c r="BF79" i="4"/>
  <c r="BG79" i="4"/>
  <c r="BH79" i="4"/>
  <c r="BI79" i="4"/>
  <c r="BJ79" i="4"/>
  <c r="BK79" i="4"/>
  <c r="BL79" i="4"/>
  <c r="BM79" i="4"/>
  <c r="BN79" i="4"/>
  <c r="BO79" i="4"/>
  <c r="BP79" i="4"/>
  <c r="BQ79" i="4"/>
  <c r="BR79" i="4"/>
  <c r="BS79" i="4"/>
  <c r="BT79" i="4"/>
  <c r="BU79" i="4"/>
  <c r="BV79" i="4"/>
  <c r="BW79" i="4"/>
  <c r="BD80" i="4"/>
  <c r="BE80" i="4"/>
  <c r="BF80" i="4"/>
  <c r="BG80" i="4"/>
  <c r="BH80" i="4"/>
  <c r="BI80" i="4"/>
  <c r="BJ80" i="4"/>
  <c r="BK80" i="4"/>
  <c r="BL80" i="4"/>
  <c r="BM80" i="4"/>
  <c r="BN80" i="4"/>
  <c r="BO80" i="4"/>
  <c r="BP80" i="4"/>
  <c r="BQ80" i="4"/>
  <c r="BR80" i="4"/>
  <c r="BS80" i="4"/>
  <c r="BT80" i="4"/>
  <c r="BU80" i="4"/>
  <c r="BV80" i="4"/>
  <c r="BW80" i="4"/>
  <c r="BD81" i="4"/>
  <c r="BE81" i="4"/>
  <c r="BF81" i="4"/>
  <c r="BG81" i="4"/>
  <c r="BH81" i="4"/>
  <c r="BI81" i="4"/>
  <c r="BJ81" i="4"/>
  <c r="BK81" i="4"/>
  <c r="BL81" i="4"/>
  <c r="BM81" i="4"/>
  <c r="BN81" i="4"/>
  <c r="BO81" i="4"/>
  <c r="BP81" i="4"/>
  <c r="BQ81" i="4"/>
  <c r="BR81" i="4"/>
  <c r="BS81" i="4"/>
  <c r="BT81" i="4"/>
  <c r="BU81" i="4"/>
  <c r="BV81" i="4"/>
  <c r="BW81" i="4"/>
  <c r="BD82" i="4"/>
  <c r="BE82" i="4"/>
  <c r="BF82" i="4"/>
  <c r="BG82" i="4"/>
  <c r="BH82" i="4"/>
  <c r="BI82" i="4"/>
  <c r="BJ82" i="4"/>
  <c r="BK82" i="4"/>
  <c r="BL82" i="4"/>
  <c r="BM82" i="4"/>
  <c r="BN82" i="4"/>
  <c r="BO82" i="4"/>
  <c r="BP82" i="4"/>
  <c r="BQ82" i="4"/>
  <c r="BR82" i="4"/>
  <c r="BS82" i="4"/>
  <c r="BT82" i="4"/>
  <c r="BU82" i="4"/>
  <c r="BV82" i="4"/>
  <c r="BW82" i="4"/>
  <c r="BD83" i="4"/>
  <c r="BE83" i="4"/>
  <c r="BF83" i="4"/>
  <c r="BG83" i="4"/>
  <c r="BH83" i="4"/>
  <c r="BI83" i="4"/>
  <c r="BJ83" i="4"/>
  <c r="BK83" i="4"/>
  <c r="BL83" i="4"/>
  <c r="BM83" i="4"/>
  <c r="BN83" i="4"/>
  <c r="BO83" i="4"/>
  <c r="BP83" i="4"/>
  <c r="BQ83" i="4"/>
  <c r="BR83" i="4"/>
  <c r="BS83" i="4"/>
  <c r="BT83" i="4"/>
  <c r="BU83" i="4"/>
  <c r="BV83" i="4"/>
  <c r="BW83" i="4"/>
  <c r="BD84" i="4"/>
  <c r="BE84" i="4"/>
  <c r="BF84" i="4"/>
  <c r="BG84" i="4"/>
  <c r="BH84" i="4"/>
  <c r="BI84" i="4"/>
  <c r="BJ84" i="4"/>
  <c r="BK84" i="4"/>
  <c r="BL84" i="4"/>
  <c r="BM84" i="4"/>
  <c r="BN84" i="4"/>
  <c r="BO84" i="4"/>
  <c r="BP84" i="4"/>
  <c r="BQ84" i="4"/>
  <c r="BR84" i="4"/>
  <c r="BS84" i="4"/>
  <c r="BT84" i="4"/>
  <c r="BU84" i="4"/>
  <c r="BV84" i="4"/>
  <c r="BW84" i="4"/>
  <c r="BD85" i="4"/>
  <c r="BE85" i="4"/>
  <c r="BF85" i="4"/>
  <c r="BG85" i="4"/>
  <c r="BH85" i="4"/>
  <c r="BI85" i="4"/>
  <c r="BJ85" i="4"/>
  <c r="BK85" i="4"/>
  <c r="BL85" i="4"/>
  <c r="BM85" i="4"/>
  <c r="BN85" i="4"/>
  <c r="BO85" i="4"/>
  <c r="BP85" i="4"/>
  <c r="BQ85" i="4"/>
  <c r="BR85" i="4"/>
  <c r="BS85" i="4"/>
  <c r="BT85" i="4"/>
  <c r="BU85" i="4"/>
  <c r="BV85" i="4"/>
  <c r="BW85" i="4"/>
  <c r="BD86" i="4"/>
  <c r="BE86" i="4"/>
  <c r="BF86" i="4"/>
  <c r="BG86" i="4"/>
  <c r="BH86" i="4"/>
  <c r="BI86" i="4"/>
  <c r="BJ86" i="4"/>
  <c r="BK86" i="4"/>
  <c r="BL86" i="4"/>
  <c r="BM86" i="4"/>
  <c r="BN86" i="4"/>
  <c r="BO86" i="4"/>
  <c r="BP86" i="4"/>
  <c r="BQ86" i="4"/>
  <c r="BR86" i="4"/>
  <c r="BS86" i="4"/>
  <c r="BT86" i="4"/>
  <c r="BU86" i="4"/>
  <c r="BV86" i="4"/>
  <c r="BW86" i="4"/>
  <c r="BD87" i="4"/>
  <c r="BE87" i="4"/>
  <c r="BF87" i="4"/>
  <c r="BG87" i="4"/>
  <c r="BH87" i="4"/>
  <c r="BI87" i="4"/>
  <c r="BJ87" i="4"/>
  <c r="BK87" i="4"/>
  <c r="BL87" i="4"/>
  <c r="BM87" i="4"/>
  <c r="BN87" i="4"/>
  <c r="BO87" i="4"/>
  <c r="BP87" i="4"/>
  <c r="BQ87" i="4"/>
  <c r="BR87" i="4"/>
  <c r="BS87" i="4"/>
  <c r="BT87" i="4"/>
  <c r="BU87" i="4"/>
  <c r="BV87" i="4"/>
  <c r="BW87" i="4"/>
  <c r="BD88" i="4"/>
  <c r="BE88" i="4"/>
  <c r="BF88" i="4"/>
  <c r="BG88" i="4"/>
  <c r="BH88" i="4"/>
  <c r="BI88" i="4"/>
  <c r="BJ88" i="4"/>
  <c r="BK88" i="4"/>
  <c r="BL88" i="4"/>
  <c r="BM88" i="4"/>
  <c r="BN88" i="4"/>
  <c r="BO88" i="4"/>
  <c r="BP88" i="4"/>
  <c r="BQ88" i="4"/>
  <c r="BR88" i="4"/>
  <c r="BS88" i="4"/>
  <c r="BT88" i="4"/>
  <c r="BU88" i="4"/>
  <c r="BV88" i="4"/>
  <c r="BW88" i="4"/>
  <c r="BD89" i="4"/>
  <c r="BE89" i="4"/>
  <c r="BF89" i="4"/>
  <c r="BG89" i="4"/>
  <c r="BH89" i="4"/>
  <c r="BI89" i="4"/>
  <c r="BJ89" i="4"/>
  <c r="BK89" i="4"/>
  <c r="BL89" i="4"/>
  <c r="BM89" i="4"/>
  <c r="BN89" i="4"/>
  <c r="BO89" i="4"/>
  <c r="BP89" i="4"/>
  <c r="BQ89" i="4"/>
  <c r="BR89" i="4"/>
  <c r="BS89" i="4"/>
  <c r="BT89" i="4"/>
  <c r="BU89" i="4"/>
  <c r="BV89" i="4"/>
  <c r="BW89" i="4"/>
  <c r="BD90" i="4"/>
  <c r="BE90" i="4"/>
  <c r="BF90" i="4"/>
  <c r="BG90" i="4"/>
  <c r="BH90" i="4"/>
  <c r="BI90" i="4"/>
  <c r="BJ90" i="4"/>
  <c r="BK90" i="4"/>
  <c r="BL90" i="4"/>
  <c r="BM90" i="4"/>
  <c r="BN90" i="4"/>
  <c r="BO90" i="4"/>
  <c r="BP90" i="4"/>
  <c r="BQ90" i="4"/>
  <c r="BR90" i="4"/>
  <c r="BS90" i="4"/>
  <c r="BT90" i="4"/>
  <c r="BU90" i="4"/>
  <c r="BV90" i="4"/>
  <c r="BW90" i="4"/>
  <c r="BD91" i="4"/>
  <c r="BE91" i="4"/>
  <c r="BF91" i="4"/>
  <c r="BG91" i="4"/>
  <c r="BH91" i="4"/>
  <c r="BI91" i="4"/>
  <c r="BJ91" i="4"/>
  <c r="BK91" i="4"/>
  <c r="BL91" i="4"/>
  <c r="BM91" i="4"/>
  <c r="BN91" i="4"/>
  <c r="BO91" i="4"/>
  <c r="BP91" i="4"/>
  <c r="BQ91" i="4"/>
  <c r="BR91" i="4"/>
  <c r="BS91" i="4"/>
  <c r="BT91" i="4"/>
  <c r="BU91" i="4"/>
  <c r="BV91" i="4"/>
  <c r="BW91" i="4"/>
  <c r="BD92" i="4"/>
  <c r="BE92" i="4"/>
  <c r="BF92" i="4"/>
  <c r="BG92" i="4"/>
  <c r="BH92" i="4"/>
  <c r="BI92" i="4"/>
  <c r="BJ92" i="4"/>
  <c r="BK92" i="4"/>
  <c r="BL92" i="4"/>
  <c r="BM92" i="4"/>
  <c r="BN92" i="4"/>
  <c r="BO92" i="4"/>
  <c r="BP92" i="4"/>
  <c r="BQ92" i="4"/>
  <c r="BR92" i="4"/>
  <c r="BS92" i="4"/>
  <c r="BT92" i="4"/>
  <c r="BU92" i="4"/>
  <c r="BV92" i="4"/>
  <c r="BW92" i="4"/>
  <c r="BD93" i="4"/>
  <c r="BE93" i="4"/>
  <c r="BF93" i="4"/>
  <c r="BG93" i="4"/>
  <c r="BH93" i="4"/>
  <c r="BI93" i="4"/>
  <c r="BJ93" i="4"/>
  <c r="BK93" i="4"/>
  <c r="BL93" i="4"/>
  <c r="BM93" i="4"/>
  <c r="BN93" i="4"/>
  <c r="BO93" i="4"/>
  <c r="BP93" i="4"/>
  <c r="BQ93" i="4"/>
  <c r="BR93" i="4"/>
  <c r="BS93" i="4"/>
  <c r="BT93" i="4"/>
  <c r="BU93" i="4"/>
  <c r="BV93" i="4"/>
  <c r="BW93" i="4"/>
  <c r="BD94" i="4"/>
  <c r="BE94" i="4"/>
  <c r="BF94" i="4"/>
  <c r="BG94" i="4"/>
  <c r="BH94" i="4"/>
  <c r="BI94" i="4"/>
  <c r="BJ94" i="4"/>
  <c r="BK94" i="4"/>
  <c r="BL94" i="4"/>
  <c r="BM94" i="4"/>
  <c r="BN94" i="4"/>
  <c r="BO94" i="4"/>
  <c r="BP94" i="4"/>
  <c r="BQ94" i="4"/>
  <c r="BR94" i="4"/>
  <c r="BS94" i="4"/>
  <c r="BT94" i="4"/>
  <c r="BU94" i="4"/>
  <c r="BV94" i="4"/>
  <c r="BW94" i="4"/>
  <c r="BD95" i="4"/>
  <c r="BE95" i="4"/>
  <c r="BF95" i="4"/>
  <c r="BG95" i="4"/>
  <c r="BH95" i="4"/>
  <c r="BI95" i="4"/>
  <c r="BJ95" i="4"/>
  <c r="BK95" i="4"/>
  <c r="BL95" i="4"/>
  <c r="BM95" i="4"/>
  <c r="BN95" i="4"/>
  <c r="BO95" i="4"/>
  <c r="BP95" i="4"/>
  <c r="BQ95" i="4"/>
  <c r="BR95" i="4"/>
  <c r="BS95" i="4"/>
  <c r="BT95" i="4"/>
  <c r="BU95" i="4"/>
  <c r="BV95" i="4"/>
  <c r="BW95" i="4"/>
  <c r="BD96" i="4"/>
  <c r="BE96" i="4"/>
  <c r="BF96" i="4"/>
  <c r="BG96" i="4"/>
  <c r="BH96" i="4"/>
  <c r="BI96" i="4"/>
  <c r="BJ96" i="4"/>
  <c r="BK96" i="4"/>
  <c r="BL96" i="4"/>
  <c r="BM96" i="4"/>
  <c r="BN96" i="4"/>
  <c r="BO96" i="4"/>
  <c r="BP96" i="4"/>
  <c r="BQ96" i="4"/>
  <c r="BR96" i="4"/>
  <c r="BS96" i="4"/>
  <c r="BT96" i="4"/>
  <c r="BU96" i="4"/>
  <c r="BV96" i="4"/>
  <c r="BW96" i="4"/>
  <c r="BD97" i="4"/>
  <c r="BE97" i="4"/>
  <c r="BF97" i="4"/>
  <c r="BG97" i="4"/>
  <c r="BH97" i="4"/>
  <c r="BI97" i="4"/>
  <c r="BJ97" i="4"/>
  <c r="BK97" i="4"/>
  <c r="BL97" i="4"/>
  <c r="BM97" i="4"/>
  <c r="BN97" i="4"/>
  <c r="BO97" i="4"/>
  <c r="BP97" i="4"/>
  <c r="BQ97" i="4"/>
  <c r="BR97" i="4"/>
  <c r="BS97" i="4"/>
  <c r="BT97" i="4"/>
  <c r="BU97" i="4"/>
  <c r="BV97" i="4"/>
  <c r="BW97" i="4"/>
  <c r="BD98" i="4"/>
  <c r="BE98" i="4"/>
  <c r="BF98" i="4"/>
  <c r="BG98" i="4"/>
  <c r="BH98" i="4"/>
  <c r="BI98" i="4"/>
  <c r="BJ98" i="4"/>
  <c r="BK98" i="4"/>
  <c r="BL98" i="4"/>
  <c r="BM98" i="4"/>
  <c r="BN98" i="4"/>
  <c r="BO98" i="4"/>
  <c r="BP98" i="4"/>
  <c r="BQ98" i="4"/>
  <c r="BR98" i="4"/>
  <c r="BS98" i="4"/>
  <c r="BT98" i="4"/>
  <c r="BU98" i="4"/>
  <c r="BV98" i="4"/>
  <c r="BW98" i="4"/>
  <c r="BD99" i="4"/>
  <c r="BE99" i="4"/>
  <c r="BF99" i="4"/>
  <c r="BG99" i="4"/>
  <c r="BH99" i="4"/>
  <c r="BI99" i="4"/>
  <c r="BJ99" i="4"/>
  <c r="BK99" i="4"/>
  <c r="BL99" i="4"/>
  <c r="BM99" i="4"/>
  <c r="BN99" i="4"/>
  <c r="BO99" i="4"/>
  <c r="BP99" i="4"/>
  <c r="BQ99" i="4"/>
  <c r="BR99" i="4"/>
  <c r="BS99" i="4"/>
  <c r="BT99" i="4"/>
  <c r="BU99" i="4"/>
  <c r="BV99" i="4"/>
  <c r="BW99" i="4"/>
  <c r="BD100" i="4"/>
  <c r="BE100" i="4"/>
  <c r="BF100" i="4"/>
  <c r="BG100" i="4"/>
  <c r="BH100" i="4"/>
  <c r="BI100" i="4"/>
  <c r="BJ100" i="4"/>
  <c r="BK100" i="4"/>
  <c r="BL100" i="4"/>
  <c r="BM100" i="4"/>
  <c r="BN100" i="4"/>
  <c r="BO100" i="4"/>
  <c r="BP100" i="4"/>
  <c r="BQ100" i="4"/>
  <c r="BR100" i="4"/>
  <c r="BS100" i="4"/>
  <c r="BT100" i="4"/>
  <c r="BU100" i="4"/>
  <c r="BV100" i="4"/>
  <c r="BW100" i="4"/>
  <c r="BD101" i="4"/>
  <c r="BE101" i="4"/>
  <c r="BF101" i="4"/>
  <c r="BG101" i="4"/>
  <c r="BH101" i="4"/>
  <c r="BI101" i="4"/>
  <c r="BJ101" i="4"/>
  <c r="BK101" i="4"/>
  <c r="BL101" i="4"/>
  <c r="BM101" i="4"/>
  <c r="BN101" i="4"/>
  <c r="BO101" i="4"/>
  <c r="BP101" i="4"/>
  <c r="BQ101" i="4"/>
  <c r="BR101" i="4"/>
  <c r="BS101" i="4"/>
  <c r="BT101" i="4"/>
  <c r="BU101" i="4"/>
  <c r="BV101" i="4"/>
  <c r="BW101" i="4"/>
  <c r="BD102" i="4"/>
  <c r="BE102" i="4"/>
  <c r="BF102" i="4"/>
  <c r="BG102" i="4"/>
  <c r="BH102" i="4"/>
  <c r="BI102" i="4"/>
  <c r="BJ102" i="4"/>
  <c r="BK102" i="4"/>
  <c r="BL102" i="4"/>
  <c r="BM102" i="4"/>
  <c r="BN102" i="4"/>
  <c r="BO102" i="4"/>
  <c r="BP102" i="4"/>
  <c r="BQ102" i="4"/>
  <c r="BR102" i="4"/>
  <c r="BS102" i="4"/>
  <c r="BT102" i="4"/>
  <c r="BU102" i="4"/>
  <c r="BV102" i="4"/>
  <c r="BW102" i="4"/>
  <c r="BD103" i="4"/>
  <c r="BE103" i="4"/>
  <c r="BF103" i="4"/>
  <c r="BG103" i="4"/>
  <c r="BH103" i="4"/>
  <c r="BI103" i="4"/>
  <c r="BJ103" i="4"/>
  <c r="BK103" i="4"/>
  <c r="BL103" i="4"/>
  <c r="BM103" i="4"/>
  <c r="BN103" i="4"/>
  <c r="BO103" i="4"/>
  <c r="BP103" i="4"/>
  <c r="BQ103" i="4"/>
  <c r="BR103" i="4"/>
  <c r="BS103" i="4"/>
  <c r="BT103" i="4"/>
  <c r="BU103" i="4"/>
  <c r="BV103" i="4"/>
  <c r="BW103" i="4"/>
  <c r="BD104" i="4"/>
  <c r="BE104" i="4"/>
  <c r="BF104" i="4"/>
  <c r="BG104" i="4"/>
  <c r="BH104" i="4"/>
  <c r="BI104" i="4"/>
  <c r="BJ104" i="4"/>
  <c r="BK104" i="4"/>
  <c r="BL104" i="4"/>
  <c r="BM104" i="4"/>
  <c r="BN104" i="4"/>
  <c r="BO104" i="4"/>
  <c r="BP104" i="4"/>
  <c r="BQ104" i="4"/>
  <c r="BR104" i="4"/>
  <c r="BS104" i="4"/>
  <c r="BT104" i="4"/>
  <c r="BU104" i="4"/>
  <c r="BV104" i="4"/>
  <c r="BW104" i="4"/>
  <c r="BD105" i="4"/>
  <c r="BE105" i="4"/>
  <c r="BF105" i="4"/>
  <c r="BG105" i="4"/>
  <c r="BH105" i="4"/>
  <c r="BI105" i="4"/>
  <c r="BJ105" i="4"/>
  <c r="BK105" i="4"/>
  <c r="BL105" i="4"/>
  <c r="BM105" i="4"/>
  <c r="BN105" i="4"/>
  <c r="BO105" i="4"/>
  <c r="BP105" i="4"/>
  <c r="BQ105" i="4"/>
  <c r="BR105" i="4"/>
  <c r="BS105" i="4"/>
  <c r="BT105" i="4"/>
  <c r="BU105" i="4"/>
  <c r="BV105" i="4"/>
  <c r="BW105" i="4"/>
  <c r="BD106" i="4"/>
  <c r="BE106" i="4"/>
  <c r="BF106" i="4"/>
  <c r="BG106" i="4"/>
  <c r="BH106" i="4"/>
  <c r="BI106" i="4"/>
  <c r="BJ106" i="4"/>
  <c r="BK106" i="4"/>
  <c r="BL106" i="4"/>
  <c r="BM106" i="4"/>
  <c r="BN106" i="4"/>
  <c r="BO106" i="4"/>
  <c r="BP106" i="4"/>
  <c r="BQ106" i="4"/>
  <c r="BR106" i="4"/>
  <c r="BS106" i="4"/>
  <c r="BT106" i="4"/>
  <c r="BU106" i="4"/>
  <c r="BV106" i="4"/>
  <c r="BW106" i="4"/>
  <c r="BD107" i="4"/>
  <c r="BE107" i="4"/>
  <c r="BF107" i="4"/>
  <c r="BG107" i="4"/>
  <c r="BH107" i="4"/>
  <c r="BI107" i="4"/>
  <c r="BJ107" i="4"/>
  <c r="BK107" i="4"/>
  <c r="BL107" i="4"/>
  <c r="BM107" i="4"/>
  <c r="BN107" i="4"/>
  <c r="BO107" i="4"/>
  <c r="BP107" i="4"/>
  <c r="BQ107" i="4"/>
  <c r="BR107" i="4"/>
  <c r="BS107" i="4"/>
  <c r="BT107" i="4"/>
  <c r="BU107" i="4"/>
  <c r="BV107" i="4"/>
  <c r="BW107" i="4"/>
  <c r="BD108" i="4"/>
  <c r="BE108" i="4"/>
  <c r="BF108" i="4"/>
  <c r="BG108" i="4"/>
  <c r="BH108" i="4"/>
  <c r="BI108" i="4"/>
  <c r="BJ108" i="4"/>
  <c r="BK108" i="4"/>
  <c r="BL108" i="4"/>
  <c r="BM108" i="4"/>
  <c r="BN108" i="4"/>
  <c r="BO108" i="4"/>
  <c r="BP108" i="4"/>
  <c r="BQ108" i="4"/>
  <c r="BR108" i="4"/>
  <c r="BS108" i="4"/>
  <c r="BT108" i="4"/>
  <c r="BU108" i="4"/>
  <c r="BV108" i="4"/>
  <c r="BW108" i="4"/>
  <c r="BD109" i="4"/>
  <c r="BE109" i="4"/>
  <c r="BF109" i="4"/>
  <c r="BG109" i="4"/>
  <c r="BH109" i="4"/>
  <c r="BI109" i="4"/>
  <c r="BJ109" i="4"/>
  <c r="BK109" i="4"/>
  <c r="BL109" i="4"/>
  <c r="BM109" i="4"/>
  <c r="BN109" i="4"/>
  <c r="BO109" i="4"/>
  <c r="BP109" i="4"/>
  <c r="BQ109" i="4"/>
  <c r="BR109" i="4"/>
  <c r="BS109" i="4"/>
  <c r="BT109" i="4"/>
  <c r="BU109" i="4"/>
  <c r="BV109" i="4"/>
  <c r="BW109" i="4"/>
  <c r="BD110" i="4"/>
  <c r="BE110" i="4"/>
  <c r="BF110" i="4"/>
  <c r="BG110" i="4"/>
  <c r="BH110" i="4"/>
  <c r="BI110" i="4"/>
  <c r="BJ110" i="4"/>
  <c r="BK110" i="4"/>
  <c r="BL110" i="4"/>
  <c r="BM110" i="4"/>
  <c r="BN110" i="4"/>
  <c r="BO110" i="4"/>
  <c r="BP110" i="4"/>
  <c r="BQ110" i="4"/>
  <c r="BR110" i="4"/>
  <c r="BS110" i="4"/>
  <c r="BT110" i="4"/>
  <c r="BU110" i="4"/>
  <c r="BV110" i="4"/>
  <c r="BW110" i="4"/>
  <c r="BD111" i="4"/>
  <c r="BE111" i="4"/>
  <c r="BF111" i="4"/>
  <c r="BG111" i="4"/>
  <c r="BH111" i="4"/>
  <c r="BI111" i="4"/>
  <c r="BJ111" i="4"/>
  <c r="BK111" i="4"/>
  <c r="BL111" i="4"/>
  <c r="BM111" i="4"/>
  <c r="BN111" i="4"/>
  <c r="BO111" i="4"/>
  <c r="BP111" i="4"/>
  <c r="BQ111" i="4"/>
  <c r="BR111" i="4"/>
  <c r="BS111" i="4"/>
  <c r="BT111" i="4"/>
  <c r="BU111" i="4"/>
  <c r="BV111" i="4"/>
  <c r="BW111" i="4"/>
  <c r="BD112" i="4"/>
  <c r="BE112" i="4"/>
  <c r="BF112" i="4"/>
  <c r="BG112" i="4"/>
  <c r="BH112" i="4"/>
  <c r="BI112" i="4"/>
  <c r="BJ112" i="4"/>
  <c r="BK112" i="4"/>
  <c r="BL112" i="4"/>
  <c r="BM112" i="4"/>
  <c r="BN112" i="4"/>
  <c r="BO112" i="4"/>
  <c r="BP112" i="4"/>
  <c r="BQ112" i="4"/>
  <c r="BR112" i="4"/>
  <c r="BS112" i="4"/>
  <c r="BT112" i="4"/>
  <c r="BU112" i="4"/>
  <c r="BV112" i="4"/>
  <c r="BW112" i="4"/>
  <c r="BD113" i="4"/>
  <c r="BE113" i="4"/>
  <c r="BF113" i="4"/>
  <c r="BG113" i="4"/>
  <c r="BH113" i="4"/>
  <c r="BI113" i="4"/>
  <c r="BJ113" i="4"/>
  <c r="BK113" i="4"/>
  <c r="BL113" i="4"/>
  <c r="BM113" i="4"/>
  <c r="BN113" i="4"/>
  <c r="BO113" i="4"/>
  <c r="BP113" i="4"/>
  <c r="BQ113" i="4"/>
  <c r="BR113" i="4"/>
  <c r="BS113" i="4"/>
  <c r="BT113" i="4"/>
  <c r="BU113" i="4"/>
  <c r="BV113" i="4"/>
  <c r="BW113" i="4"/>
  <c r="BD114" i="4"/>
  <c r="BE114" i="4"/>
  <c r="BF114" i="4"/>
  <c r="BG114" i="4"/>
  <c r="BH114" i="4"/>
  <c r="BI114" i="4"/>
  <c r="BJ114" i="4"/>
  <c r="BK114" i="4"/>
  <c r="BL114" i="4"/>
  <c r="BM114" i="4"/>
  <c r="BN114" i="4"/>
  <c r="BO114" i="4"/>
  <c r="BP114" i="4"/>
  <c r="BQ114" i="4"/>
  <c r="BR114" i="4"/>
  <c r="BS114" i="4"/>
  <c r="BT114" i="4"/>
  <c r="BU114" i="4"/>
  <c r="BV114" i="4"/>
  <c r="BW114" i="4"/>
  <c r="BD115" i="4"/>
  <c r="BE115" i="4"/>
  <c r="BF115" i="4"/>
  <c r="BG115" i="4"/>
  <c r="BH115" i="4"/>
  <c r="BI115" i="4"/>
  <c r="BJ115" i="4"/>
  <c r="BK115" i="4"/>
  <c r="BL115" i="4"/>
  <c r="BM115" i="4"/>
  <c r="BN115" i="4"/>
  <c r="BO115" i="4"/>
  <c r="BP115" i="4"/>
  <c r="BQ115" i="4"/>
  <c r="BR115" i="4"/>
  <c r="BS115" i="4"/>
  <c r="BT115" i="4"/>
  <c r="BU115" i="4"/>
  <c r="BV115" i="4"/>
  <c r="BW115" i="4"/>
  <c r="BD116" i="4"/>
  <c r="BE116" i="4"/>
  <c r="BF116" i="4"/>
  <c r="BG116" i="4"/>
  <c r="BH116" i="4"/>
  <c r="BI116" i="4"/>
  <c r="BJ116" i="4"/>
  <c r="BK116" i="4"/>
  <c r="BL116" i="4"/>
  <c r="BM116" i="4"/>
  <c r="BN116" i="4"/>
  <c r="BO116" i="4"/>
  <c r="BP116" i="4"/>
  <c r="BQ116" i="4"/>
  <c r="BR116" i="4"/>
  <c r="BS116" i="4"/>
  <c r="BT116" i="4"/>
  <c r="BU116" i="4"/>
  <c r="BV116" i="4"/>
  <c r="BW116" i="4"/>
  <c r="BD117" i="4"/>
  <c r="BE117" i="4"/>
  <c r="BF117" i="4"/>
  <c r="BG117" i="4"/>
  <c r="BH117" i="4"/>
  <c r="BI117" i="4"/>
  <c r="BJ117" i="4"/>
  <c r="BK117" i="4"/>
  <c r="BL117" i="4"/>
  <c r="BM117" i="4"/>
  <c r="BN117" i="4"/>
  <c r="BO117" i="4"/>
  <c r="BP117" i="4"/>
  <c r="BQ117" i="4"/>
  <c r="BR117" i="4"/>
  <c r="BS117" i="4"/>
  <c r="BT117" i="4"/>
  <c r="BU117" i="4"/>
  <c r="BV117" i="4"/>
  <c r="BW117" i="4"/>
  <c r="BD118" i="4"/>
  <c r="BE118" i="4"/>
  <c r="BF118" i="4"/>
  <c r="BG118" i="4"/>
  <c r="BH118" i="4"/>
  <c r="BI118" i="4"/>
  <c r="BJ118" i="4"/>
  <c r="BK118" i="4"/>
  <c r="BL118" i="4"/>
  <c r="BM118" i="4"/>
  <c r="BN118" i="4"/>
  <c r="BO118" i="4"/>
  <c r="BP118" i="4"/>
  <c r="BQ118" i="4"/>
  <c r="BR118" i="4"/>
  <c r="BS118" i="4"/>
  <c r="BT118" i="4"/>
  <c r="BU118" i="4"/>
  <c r="BV118" i="4"/>
  <c r="BW118" i="4"/>
  <c r="BD119" i="4"/>
  <c r="BE119" i="4"/>
  <c r="BF119" i="4"/>
  <c r="BG119" i="4"/>
  <c r="BH119" i="4"/>
  <c r="BI119" i="4"/>
  <c r="BJ119" i="4"/>
  <c r="BK119" i="4"/>
  <c r="BL119" i="4"/>
  <c r="BM119" i="4"/>
  <c r="BN119" i="4"/>
  <c r="BO119" i="4"/>
  <c r="BP119" i="4"/>
  <c r="BQ119" i="4"/>
  <c r="BR119" i="4"/>
  <c r="BS119" i="4"/>
  <c r="BT119" i="4"/>
  <c r="BU119" i="4"/>
  <c r="BV119" i="4"/>
  <c r="BW119" i="4"/>
  <c r="BD120" i="4"/>
  <c r="BE120" i="4"/>
  <c r="BF120" i="4"/>
  <c r="BG120" i="4"/>
  <c r="BH120" i="4"/>
  <c r="BI120" i="4"/>
  <c r="BJ120" i="4"/>
  <c r="BK120" i="4"/>
  <c r="BL120" i="4"/>
  <c r="BM120" i="4"/>
  <c r="BN120" i="4"/>
  <c r="BO120" i="4"/>
  <c r="BP120" i="4"/>
  <c r="BQ120" i="4"/>
  <c r="BR120" i="4"/>
  <c r="BS120" i="4"/>
  <c r="BT120" i="4"/>
  <c r="BU120" i="4"/>
  <c r="BV120" i="4"/>
  <c r="BW120" i="4"/>
  <c r="BD121" i="4"/>
  <c r="BE121" i="4"/>
  <c r="BF121" i="4"/>
  <c r="BG121" i="4"/>
  <c r="BH121" i="4"/>
  <c r="BI121" i="4"/>
  <c r="BJ121" i="4"/>
  <c r="BK121" i="4"/>
  <c r="BL121" i="4"/>
  <c r="BM121" i="4"/>
  <c r="BN121" i="4"/>
  <c r="BO121" i="4"/>
  <c r="BP121" i="4"/>
  <c r="BQ121" i="4"/>
  <c r="BR121" i="4"/>
  <c r="BS121" i="4"/>
  <c r="BT121" i="4"/>
  <c r="BU121" i="4"/>
  <c r="BV121" i="4"/>
  <c r="BW121" i="4"/>
  <c r="BD122" i="4"/>
  <c r="BE122" i="4"/>
  <c r="BF122" i="4"/>
  <c r="BG122" i="4"/>
  <c r="BH122" i="4"/>
  <c r="BI122" i="4"/>
  <c r="BJ122" i="4"/>
  <c r="BK122" i="4"/>
  <c r="BL122" i="4"/>
  <c r="BM122" i="4"/>
  <c r="BN122" i="4"/>
  <c r="BO122" i="4"/>
  <c r="BP122" i="4"/>
  <c r="BQ122" i="4"/>
  <c r="BR122" i="4"/>
  <c r="BS122" i="4"/>
  <c r="BT122" i="4"/>
  <c r="BU122" i="4"/>
  <c r="BV122" i="4"/>
  <c r="BW122" i="4"/>
  <c r="BD123" i="4"/>
  <c r="BE123" i="4"/>
  <c r="BF123" i="4"/>
  <c r="BG123" i="4"/>
  <c r="BH123" i="4"/>
  <c r="BI123" i="4"/>
  <c r="BJ123" i="4"/>
  <c r="BK123" i="4"/>
  <c r="BL123" i="4"/>
  <c r="BM123" i="4"/>
  <c r="BN123" i="4"/>
  <c r="BO123" i="4"/>
  <c r="BP123" i="4"/>
  <c r="BQ123" i="4"/>
  <c r="BR123" i="4"/>
  <c r="BS123" i="4"/>
  <c r="BT123" i="4"/>
  <c r="BU123" i="4"/>
  <c r="BV123" i="4"/>
  <c r="BW123" i="4"/>
  <c r="BD124" i="4"/>
  <c r="BE124" i="4"/>
  <c r="BF124" i="4"/>
  <c r="BG124" i="4"/>
  <c r="BH124" i="4"/>
  <c r="BI124" i="4"/>
  <c r="BJ124" i="4"/>
  <c r="BK124" i="4"/>
  <c r="BL124" i="4"/>
  <c r="BM124" i="4"/>
  <c r="BN124" i="4"/>
  <c r="BO124" i="4"/>
  <c r="BP124" i="4"/>
  <c r="BQ124" i="4"/>
  <c r="BR124" i="4"/>
  <c r="BS124" i="4"/>
  <c r="BT124" i="4"/>
  <c r="BU124" i="4"/>
  <c r="BV124" i="4"/>
  <c r="BW124" i="4"/>
  <c r="BD125" i="4"/>
  <c r="BE125" i="4"/>
  <c r="BF125" i="4"/>
  <c r="BG125" i="4"/>
  <c r="BH125" i="4"/>
  <c r="BI125" i="4"/>
  <c r="BJ125" i="4"/>
  <c r="BK125" i="4"/>
  <c r="BL125" i="4"/>
  <c r="BM125" i="4"/>
  <c r="BN125" i="4"/>
  <c r="BO125" i="4"/>
  <c r="BP125" i="4"/>
  <c r="BQ125" i="4"/>
  <c r="BR125" i="4"/>
  <c r="BS125" i="4"/>
  <c r="BT125" i="4"/>
  <c r="BU125" i="4"/>
  <c r="BV125" i="4"/>
  <c r="BW125" i="4"/>
  <c r="BD126" i="4"/>
  <c r="BE126" i="4"/>
  <c r="BF126" i="4"/>
  <c r="BG126" i="4"/>
  <c r="BH126" i="4"/>
  <c r="BI126" i="4"/>
  <c r="BJ126" i="4"/>
  <c r="BK126" i="4"/>
  <c r="BL126" i="4"/>
  <c r="BM126" i="4"/>
  <c r="BN126" i="4"/>
  <c r="BO126" i="4"/>
  <c r="BP126" i="4"/>
  <c r="BQ126" i="4"/>
  <c r="BR126" i="4"/>
  <c r="BS126" i="4"/>
  <c r="BT126" i="4"/>
  <c r="BU126" i="4"/>
  <c r="BV126" i="4"/>
  <c r="BW126" i="4"/>
  <c r="BD127" i="4"/>
  <c r="BE127" i="4"/>
  <c r="BF127" i="4"/>
  <c r="BG127" i="4"/>
  <c r="BH127" i="4"/>
  <c r="BI127" i="4"/>
  <c r="BJ127" i="4"/>
  <c r="BK127" i="4"/>
  <c r="BL127" i="4"/>
  <c r="BM127" i="4"/>
  <c r="BN127" i="4"/>
  <c r="BO127" i="4"/>
  <c r="BP127" i="4"/>
  <c r="BQ127" i="4"/>
  <c r="BR127" i="4"/>
  <c r="BS127" i="4"/>
  <c r="BT127" i="4"/>
  <c r="BU127" i="4"/>
  <c r="BV127" i="4"/>
  <c r="BW127" i="4"/>
  <c r="BD128" i="4"/>
  <c r="BE128" i="4"/>
  <c r="BF128" i="4"/>
  <c r="BG128" i="4"/>
  <c r="BH128" i="4"/>
  <c r="BI128" i="4"/>
  <c r="BJ128" i="4"/>
  <c r="BK128" i="4"/>
  <c r="BL128" i="4"/>
  <c r="BM128" i="4"/>
  <c r="BN128" i="4"/>
  <c r="BO128" i="4"/>
  <c r="BP128" i="4"/>
  <c r="BQ128" i="4"/>
  <c r="BR128" i="4"/>
  <c r="BS128" i="4"/>
  <c r="BT128" i="4"/>
  <c r="BU128" i="4"/>
  <c r="BV128" i="4"/>
  <c r="BW128" i="4"/>
  <c r="BD129" i="4"/>
  <c r="BE129" i="4"/>
  <c r="BF129" i="4"/>
  <c r="BG129" i="4"/>
  <c r="BH129" i="4"/>
  <c r="BI129" i="4"/>
  <c r="BJ129" i="4"/>
  <c r="BK129" i="4"/>
  <c r="BL129" i="4"/>
  <c r="BM129" i="4"/>
  <c r="BN129" i="4"/>
  <c r="BO129" i="4"/>
  <c r="BP129" i="4"/>
  <c r="BQ129" i="4"/>
  <c r="BR129" i="4"/>
  <c r="BS129" i="4"/>
  <c r="BT129" i="4"/>
  <c r="BU129" i="4"/>
  <c r="BV129" i="4"/>
  <c r="BW129" i="4"/>
  <c r="BD130" i="4"/>
  <c r="BE130" i="4"/>
  <c r="BF130" i="4"/>
  <c r="BG130" i="4"/>
  <c r="BH130" i="4"/>
  <c r="BI130" i="4"/>
  <c r="BJ130" i="4"/>
  <c r="BK130" i="4"/>
  <c r="BL130" i="4"/>
  <c r="BM130" i="4"/>
  <c r="BN130" i="4"/>
  <c r="BO130" i="4"/>
  <c r="BP130" i="4"/>
  <c r="BQ130" i="4"/>
  <c r="BR130" i="4"/>
  <c r="BS130" i="4"/>
  <c r="BT130" i="4"/>
  <c r="BU130" i="4"/>
  <c r="BV130" i="4"/>
  <c r="BW130" i="4"/>
  <c r="BD131" i="4"/>
  <c r="BE131" i="4"/>
  <c r="BF131" i="4"/>
  <c r="BG131" i="4"/>
  <c r="BH131" i="4"/>
  <c r="BI131" i="4"/>
  <c r="BJ131" i="4"/>
  <c r="BK131" i="4"/>
  <c r="BL131" i="4"/>
  <c r="BM131" i="4"/>
  <c r="BN131" i="4"/>
  <c r="BO131" i="4"/>
  <c r="BP131" i="4"/>
  <c r="BQ131" i="4"/>
  <c r="BR131" i="4"/>
  <c r="BS131" i="4"/>
  <c r="BT131" i="4"/>
  <c r="BU131" i="4"/>
  <c r="BV131" i="4"/>
  <c r="BW131" i="4"/>
  <c r="BD132" i="4"/>
  <c r="BE132" i="4"/>
  <c r="BF132" i="4"/>
  <c r="BG132" i="4"/>
  <c r="BH132" i="4"/>
  <c r="BI132" i="4"/>
  <c r="BJ132" i="4"/>
  <c r="BK132" i="4"/>
  <c r="BL132" i="4"/>
  <c r="BM132" i="4"/>
  <c r="BN132" i="4"/>
  <c r="BO132" i="4"/>
  <c r="BP132" i="4"/>
  <c r="BQ132" i="4"/>
  <c r="BR132" i="4"/>
  <c r="BS132" i="4"/>
  <c r="BT132" i="4"/>
  <c r="BU132" i="4"/>
  <c r="BV132" i="4"/>
  <c r="BW132" i="4"/>
  <c r="BD133" i="4"/>
  <c r="BE133" i="4"/>
  <c r="BF133" i="4"/>
  <c r="BG133" i="4"/>
  <c r="BH133" i="4"/>
  <c r="BI133" i="4"/>
  <c r="BJ133" i="4"/>
  <c r="BK133" i="4"/>
  <c r="BL133" i="4"/>
  <c r="BM133" i="4"/>
  <c r="BN133" i="4"/>
  <c r="BO133" i="4"/>
  <c r="BP133" i="4"/>
  <c r="BQ133" i="4"/>
  <c r="BR133" i="4"/>
  <c r="BS133" i="4"/>
  <c r="BT133" i="4"/>
  <c r="BU133" i="4"/>
  <c r="BV133" i="4"/>
  <c r="BW133" i="4"/>
  <c r="BD134" i="4"/>
  <c r="BE134" i="4"/>
  <c r="BF134" i="4"/>
  <c r="BG134" i="4"/>
  <c r="BH134" i="4"/>
  <c r="BI134" i="4"/>
  <c r="BJ134" i="4"/>
  <c r="BK134" i="4"/>
  <c r="BL134" i="4"/>
  <c r="BM134" i="4"/>
  <c r="BN134" i="4"/>
  <c r="BO134" i="4"/>
  <c r="BP134" i="4"/>
  <c r="BQ134" i="4"/>
  <c r="BR134" i="4"/>
  <c r="BS134" i="4"/>
  <c r="BT134" i="4"/>
  <c r="BU134" i="4"/>
  <c r="BV134" i="4"/>
  <c r="BW134" i="4"/>
  <c r="BD135" i="4"/>
  <c r="BE135" i="4"/>
  <c r="BF135" i="4"/>
  <c r="BG135" i="4"/>
  <c r="BH135" i="4"/>
  <c r="BI135" i="4"/>
  <c r="BJ135" i="4"/>
  <c r="BK135" i="4"/>
  <c r="BL135" i="4"/>
  <c r="BM135" i="4"/>
  <c r="BN135" i="4"/>
  <c r="BO135" i="4"/>
  <c r="BP135" i="4"/>
  <c r="BQ135" i="4"/>
  <c r="BR135" i="4"/>
  <c r="BS135" i="4"/>
  <c r="BT135" i="4"/>
  <c r="BU135" i="4"/>
  <c r="BV135" i="4"/>
  <c r="BW135" i="4"/>
  <c r="BD136" i="4"/>
  <c r="BE136" i="4"/>
  <c r="BF136" i="4"/>
  <c r="BG136" i="4"/>
  <c r="BH136" i="4"/>
  <c r="BI136" i="4"/>
  <c r="BJ136" i="4"/>
  <c r="BK136" i="4"/>
  <c r="BL136" i="4"/>
  <c r="BM136" i="4"/>
  <c r="BN136" i="4"/>
  <c r="BO136" i="4"/>
  <c r="BP136" i="4"/>
  <c r="BQ136" i="4"/>
  <c r="BR136" i="4"/>
  <c r="BS136" i="4"/>
  <c r="BT136" i="4"/>
  <c r="BU136" i="4"/>
  <c r="BV136" i="4"/>
  <c r="BW136" i="4"/>
  <c r="BD137" i="4"/>
  <c r="BE137" i="4"/>
  <c r="BF137" i="4"/>
  <c r="BG137" i="4"/>
  <c r="BH137" i="4"/>
  <c r="BI137" i="4"/>
  <c r="BJ137" i="4"/>
  <c r="BK137" i="4"/>
  <c r="BL137" i="4"/>
  <c r="BM137" i="4"/>
  <c r="BN137" i="4"/>
  <c r="BO137" i="4"/>
  <c r="BP137" i="4"/>
  <c r="BQ137" i="4"/>
  <c r="BR137" i="4"/>
  <c r="BS137" i="4"/>
  <c r="BT137" i="4"/>
  <c r="BU137" i="4"/>
  <c r="BV137" i="4"/>
  <c r="BW137" i="4"/>
  <c r="BD138" i="4"/>
  <c r="BE138" i="4"/>
  <c r="BF138" i="4"/>
  <c r="BG138" i="4"/>
  <c r="BH138" i="4"/>
  <c r="BI138" i="4"/>
  <c r="BJ138" i="4"/>
  <c r="BK138" i="4"/>
  <c r="BL138" i="4"/>
  <c r="BM138" i="4"/>
  <c r="BN138" i="4"/>
  <c r="BO138" i="4"/>
  <c r="BP138" i="4"/>
  <c r="BQ138" i="4"/>
  <c r="BR138" i="4"/>
  <c r="BS138" i="4"/>
  <c r="BT138" i="4"/>
  <c r="BU138" i="4"/>
  <c r="BV138" i="4"/>
  <c r="BW138" i="4"/>
  <c r="BD139" i="4"/>
  <c r="BE139" i="4"/>
  <c r="BF139" i="4"/>
  <c r="BG139" i="4"/>
  <c r="BH139" i="4"/>
  <c r="BI139" i="4"/>
  <c r="BJ139" i="4"/>
  <c r="BK139" i="4"/>
  <c r="BL139" i="4"/>
  <c r="BM139" i="4"/>
  <c r="BN139" i="4"/>
  <c r="BO139" i="4"/>
  <c r="BP139" i="4"/>
  <c r="BQ139" i="4"/>
  <c r="BR139" i="4"/>
  <c r="BS139" i="4"/>
  <c r="BT139" i="4"/>
  <c r="BU139" i="4"/>
  <c r="BV139" i="4"/>
  <c r="BW139" i="4"/>
  <c r="BD140" i="4"/>
  <c r="BE140" i="4"/>
  <c r="BF140" i="4"/>
  <c r="BG140" i="4"/>
  <c r="BH140" i="4"/>
  <c r="BI140" i="4"/>
  <c r="BJ140" i="4"/>
  <c r="BK140" i="4"/>
  <c r="BL140" i="4"/>
  <c r="BM140" i="4"/>
  <c r="BN140" i="4"/>
  <c r="BO140" i="4"/>
  <c r="BP140" i="4"/>
  <c r="BQ140" i="4"/>
  <c r="BR140" i="4"/>
  <c r="BS140" i="4"/>
  <c r="BT140" i="4"/>
  <c r="BU140" i="4"/>
  <c r="BV140" i="4"/>
  <c r="BW140" i="4"/>
  <c r="BD141" i="4"/>
  <c r="BE141" i="4"/>
  <c r="BF141" i="4"/>
  <c r="BG141" i="4"/>
  <c r="BH141" i="4"/>
  <c r="BI141" i="4"/>
  <c r="BJ141" i="4"/>
  <c r="BK141" i="4"/>
  <c r="BL141" i="4"/>
  <c r="BM141" i="4"/>
  <c r="BN141" i="4"/>
  <c r="BO141" i="4"/>
  <c r="BP141" i="4"/>
  <c r="BQ141" i="4"/>
  <c r="BR141" i="4"/>
  <c r="BS141" i="4"/>
  <c r="BT141" i="4"/>
  <c r="BU141" i="4"/>
  <c r="BV141" i="4"/>
  <c r="BW141" i="4"/>
  <c r="BD142" i="4"/>
  <c r="BE142" i="4"/>
  <c r="BF142" i="4"/>
  <c r="BG142" i="4"/>
  <c r="BH142" i="4"/>
  <c r="BI142" i="4"/>
  <c r="BJ142" i="4"/>
  <c r="BK142" i="4"/>
  <c r="BL142" i="4"/>
  <c r="BM142" i="4"/>
  <c r="BN142" i="4"/>
  <c r="BO142" i="4"/>
  <c r="BP142" i="4"/>
  <c r="BQ142" i="4"/>
  <c r="BR142" i="4"/>
  <c r="BS142" i="4"/>
  <c r="BT142" i="4"/>
  <c r="BU142" i="4"/>
  <c r="BV142" i="4"/>
  <c r="BW142" i="4"/>
  <c r="BD143" i="4"/>
  <c r="BE143" i="4"/>
  <c r="BF143" i="4"/>
  <c r="BG143" i="4"/>
  <c r="BH143" i="4"/>
  <c r="BI143" i="4"/>
  <c r="BJ143" i="4"/>
  <c r="BK143" i="4"/>
  <c r="BL143" i="4"/>
  <c r="BM143" i="4"/>
  <c r="BN143" i="4"/>
  <c r="BO143" i="4"/>
  <c r="BP143" i="4"/>
  <c r="BQ143" i="4"/>
  <c r="BR143" i="4"/>
  <c r="BS143" i="4"/>
  <c r="BT143" i="4"/>
  <c r="BU143" i="4"/>
  <c r="BV143" i="4"/>
  <c r="BW143" i="4"/>
  <c r="BD144" i="4"/>
  <c r="BE144" i="4"/>
  <c r="BF144" i="4"/>
  <c r="BG144" i="4"/>
  <c r="BH144" i="4"/>
  <c r="BI144" i="4"/>
  <c r="BJ144" i="4"/>
  <c r="BK144" i="4"/>
  <c r="BL144" i="4"/>
  <c r="BM144" i="4"/>
  <c r="BN144" i="4"/>
  <c r="BO144" i="4"/>
  <c r="BP144" i="4"/>
  <c r="BQ144" i="4"/>
  <c r="BR144" i="4"/>
  <c r="BS144" i="4"/>
  <c r="BT144" i="4"/>
  <c r="BU144" i="4"/>
  <c r="BV144" i="4"/>
  <c r="BW144" i="4"/>
  <c r="BD145" i="4"/>
  <c r="BE145" i="4"/>
  <c r="BF145" i="4"/>
  <c r="BG145" i="4"/>
  <c r="BH145" i="4"/>
  <c r="BI145" i="4"/>
  <c r="BJ145" i="4"/>
  <c r="BK145" i="4"/>
  <c r="BL145" i="4"/>
  <c r="BM145" i="4"/>
  <c r="BN145" i="4"/>
  <c r="BO145" i="4"/>
  <c r="BP145" i="4"/>
  <c r="BQ145" i="4"/>
  <c r="BR145" i="4"/>
  <c r="BS145" i="4"/>
  <c r="BT145" i="4"/>
  <c r="BU145" i="4"/>
  <c r="BV145" i="4"/>
  <c r="BW145" i="4"/>
  <c r="BD146" i="4"/>
  <c r="BE146" i="4"/>
  <c r="BF146" i="4"/>
  <c r="BG146" i="4"/>
  <c r="BH146" i="4"/>
  <c r="BI146" i="4"/>
  <c r="BJ146" i="4"/>
  <c r="BK146" i="4"/>
  <c r="BL146" i="4"/>
  <c r="BM146" i="4"/>
  <c r="BN146" i="4"/>
  <c r="BO146" i="4"/>
  <c r="BP146" i="4"/>
  <c r="BQ146" i="4"/>
  <c r="BR146" i="4"/>
  <c r="BS146" i="4"/>
  <c r="BT146" i="4"/>
  <c r="BU146" i="4"/>
  <c r="BV146" i="4"/>
  <c r="BW146" i="4"/>
  <c r="BD147" i="4"/>
  <c r="BE147" i="4"/>
  <c r="BF147" i="4"/>
  <c r="BG147" i="4"/>
  <c r="BH147" i="4"/>
  <c r="BI147" i="4"/>
  <c r="BJ147" i="4"/>
  <c r="BK147" i="4"/>
  <c r="BL147" i="4"/>
  <c r="BM147" i="4"/>
  <c r="BN147" i="4"/>
  <c r="BO147" i="4"/>
  <c r="BP147" i="4"/>
  <c r="BQ147" i="4"/>
  <c r="BR147" i="4"/>
  <c r="BS147" i="4"/>
  <c r="BT147" i="4"/>
  <c r="BU147" i="4"/>
  <c r="BV147" i="4"/>
  <c r="BW147" i="4"/>
  <c r="BD148" i="4"/>
  <c r="BE148" i="4"/>
  <c r="BF148" i="4"/>
  <c r="BG148" i="4"/>
  <c r="BH148" i="4"/>
  <c r="BI148" i="4"/>
  <c r="BJ148" i="4"/>
  <c r="BK148" i="4"/>
  <c r="BL148" i="4"/>
  <c r="BM148" i="4"/>
  <c r="BN148" i="4"/>
  <c r="BO148" i="4"/>
  <c r="BP148" i="4"/>
  <c r="BQ148" i="4"/>
  <c r="BR148" i="4"/>
  <c r="BS148" i="4"/>
  <c r="BT148" i="4"/>
  <c r="BU148" i="4"/>
  <c r="BV148" i="4"/>
  <c r="BW148" i="4"/>
  <c r="BD149" i="4"/>
  <c r="BE149" i="4"/>
  <c r="BF149" i="4"/>
  <c r="BG149" i="4"/>
  <c r="BH149" i="4"/>
  <c r="BI149" i="4"/>
  <c r="BJ149" i="4"/>
  <c r="BK149" i="4"/>
  <c r="BL149" i="4"/>
  <c r="BM149" i="4"/>
  <c r="BN149" i="4"/>
  <c r="BO149" i="4"/>
  <c r="BP149" i="4"/>
  <c r="BQ149" i="4"/>
  <c r="BR149" i="4"/>
  <c r="BS149" i="4"/>
  <c r="BT149" i="4"/>
  <c r="BU149" i="4"/>
  <c r="BV149" i="4"/>
  <c r="BW149" i="4"/>
  <c r="BD150" i="4"/>
  <c r="BE150" i="4"/>
  <c r="BF150" i="4"/>
  <c r="BG150" i="4"/>
  <c r="BH150" i="4"/>
  <c r="BI150" i="4"/>
  <c r="BJ150" i="4"/>
  <c r="BK150" i="4"/>
  <c r="BL150" i="4"/>
  <c r="BM150" i="4"/>
  <c r="BN150" i="4"/>
  <c r="BO150" i="4"/>
  <c r="BP150" i="4"/>
  <c r="BQ150" i="4"/>
  <c r="BR150" i="4"/>
  <c r="BS150" i="4"/>
  <c r="BT150" i="4"/>
  <c r="BU150" i="4"/>
  <c r="BV150" i="4"/>
  <c r="BW150" i="4"/>
  <c r="BD151" i="4"/>
  <c r="BE151" i="4"/>
  <c r="BF151" i="4"/>
  <c r="BG151" i="4"/>
  <c r="BH151" i="4"/>
  <c r="BI151" i="4"/>
  <c r="BJ151" i="4"/>
  <c r="BK151" i="4"/>
  <c r="BL151" i="4"/>
  <c r="BM151" i="4"/>
  <c r="BN151" i="4"/>
  <c r="BO151" i="4"/>
  <c r="BP151" i="4"/>
  <c r="BQ151" i="4"/>
  <c r="BR151" i="4"/>
  <c r="BS151" i="4"/>
  <c r="BT151" i="4"/>
  <c r="BU151" i="4"/>
  <c r="BV151" i="4"/>
  <c r="BW151" i="4"/>
  <c r="BD152" i="4"/>
  <c r="BE152" i="4"/>
  <c r="BF152" i="4"/>
  <c r="BG152" i="4"/>
  <c r="BH152" i="4"/>
  <c r="BI152" i="4"/>
  <c r="BJ152" i="4"/>
  <c r="BK152" i="4"/>
  <c r="BL152" i="4"/>
  <c r="BM152" i="4"/>
  <c r="BN152" i="4"/>
  <c r="BO152" i="4"/>
  <c r="BP152" i="4"/>
  <c r="BQ152" i="4"/>
  <c r="BR152" i="4"/>
  <c r="BS152" i="4"/>
  <c r="BT152" i="4"/>
  <c r="BU152" i="4"/>
  <c r="BV152" i="4"/>
  <c r="BW152" i="4"/>
  <c r="BD153" i="4"/>
  <c r="BE153" i="4"/>
  <c r="BF153" i="4"/>
  <c r="BG153" i="4"/>
  <c r="BH153" i="4"/>
  <c r="BI153" i="4"/>
  <c r="BJ153" i="4"/>
  <c r="BK153" i="4"/>
  <c r="BL153" i="4"/>
  <c r="BM153" i="4"/>
  <c r="BN153" i="4"/>
  <c r="BO153" i="4"/>
  <c r="BP153" i="4"/>
  <c r="BQ153" i="4"/>
  <c r="BR153" i="4"/>
  <c r="BS153" i="4"/>
  <c r="BT153" i="4"/>
  <c r="BU153" i="4"/>
  <c r="BV153" i="4"/>
  <c r="BW153" i="4"/>
  <c r="BD154" i="4"/>
  <c r="BE154" i="4"/>
  <c r="BF154" i="4"/>
  <c r="BG154" i="4"/>
  <c r="BH154" i="4"/>
  <c r="BI154" i="4"/>
  <c r="BJ154" i="4"/>
  <c r="BK154" i="4"/>
  <c r="BL154" i="4"/>
  <c r="BM154" i="4"/>
  <c r="BN154" i="4"/>
  <c r="BO154" i="4"/>
  <c r="BP154" i="4"/>
  <c r="BQ154" i="4"/>
  <c r="BR154" i="4"/>
  <c r="BS154" i="4"/>
  <c r="BT154" i="4"/>
  <c r="BU154" i="4"/>
  <c r="BV154" i="4"/>
  <c r="BW154" i="4"/>
  <c r="BD155" i="4"/>
  <c r="BE155" i="4"/>
  <c r="BF155" i="4"/>
  <c r="BG155" i="4"/>
  <c r="BH155" i="4"/>
  <c r="BI155" i="4"/>
  <c r="BJ155" i="4"/>
  <c r="BK155" i="4"/>
  <c r="BL155" i="4"/>
  <c r="BM155" i="4"/>
  <c r="BN155" i="4"/>
  <c r="BO155" i="4"/>
  <c r="BP155" i="4"/>
  <c r="BQ155" i="4"/>
  <c r="BR155" i="4"/>
  <c r="BS155" i="4"/>
  <c r="BT155" i="4"/>
  <c r="BU155" i="4"/>
  <c r="BV155" i="4"/>
  <c r="BW155" i="4"/>
  <c r="BD156" i="4"/>
  <c r="BE156" i="4"/>
  <c r="BF156" i="4"/>
  <c r="BG156" i="4"/>
  <c r="BH156" i="4"/>
  <c r="BI156" i="4"/>
  <c r="BJ156" i="4"/>
  <c r="BK156" i="4"/>
  <c r="BL156" i="4"/>
  <c r="BM156" i="4"/>
  <c r="BN156" i="4"/>
  <c r="BO156" i="4"/>
  <c r="BP156" i="4"/>
  <c r="BQ156" i="4"/>
  <c r="BR156" i="4"/>
  <c r="BS156" i="4"/>
  <c r="BT156" i="4"/>
  <c r="BU156" i="4"/>
  <c r="BV156" i="4"/>
  <c r="BW156" i="4"/>
  <c r="BD157" i="4"/>
  <c r="BE157" i="4"/>
  <c r="BF157" i="4"/>
  <c r="BG157" i="4"/>
  <c r="BH157" i="4"/>
  <c r="BI157" i="4"/>
  <c r="BJ157" i="4"/>
  <c r="BK157" i="4"/>
  <c r="BL157" i="4"/>
  <c r="BM157" i="4"/>
  <c r="BN157" i="4"/>
  <c r="BO157" i="4"/>
  <c r="BP157" i="4"/>
  <c r="BQ157" i="4"/>
  <c r="BR157" i="4"/>
  <c r="BS157" i="4"/>
  <c r="BT157" i="4"/>
  <c r="BU157" i="4"/>
  <c r="BV157" i="4"/>
  <c r="BW157" i="4"/>
  <c r="BD158" i="4"/>
  <c r="BE158" i="4"/>
  <c r="BF158" i="4"/>
  <c r="BG158" i="4"/>
  <c r="BH158" i="4"/>
  <c r="BI158" i="4"/>
  <c r="BJ158" i="4"/>
  <c r="BK158" i="4"/>
  <c r="BL158" i="4"/>
  <c r="BM158" i="4"/>
  <c r="BN158" i="4"/>
  <c r="BO158" i="4"/>
  <c r="BP158" i="4"/>
  <c r="BQ158" i="4"/>
  <c r="BR158" i="4"/>
  <c r="BS158" i="4"/>
  <c r="BT158" i="4"/>
  <c r="BU158" i="4"/>
  <c r="BV158" i="4"/>
  <c r="BW158" i="4"/>
  <c r="BD159" i="4"/>
  <c r="BE159" i="4"/>
  <c r="BF159" i="4"/>
  <c r="BG159" i="4"/>
  <c r="BH159" i="4"/>
  <c r="BI159" i="4"/>
  <c r="BJ159" i="4"/>
  <c r="BK159" i="4"/>
  <c r="BL159" i="4"/>
  <c r="BM159" i="4"/>
  <c r="BN159" i="4"/>
  <c r="BO159" i="4"/>
  <c r="BP159" i="4"/>
  <c r="BQ159" i="4"/>
  <c r="BR159" i="4"/>
  <c r="BS159" i="4"/>
  <c r="BT159" i="4"/>
  <c r="BU159" i="4"/>
  <c r="BV159" i="4"/>
  <c r="BW159" i="4"/>
  <c r="BD160" i="4"/>
  <c r="BE160" i="4"/>
  <c r="BF160" i="4"/>
  <c r="BG160" i="4"/>
  <c r="BH160" i="4"/>
  <c r="BI160" i="4"/>
  <c r="BJ160" i="4"/>
  <c r="BK160" i="4"/>
  <c r="BL160" i="4"/>
  <c r="BM160" i="4"/>
  <c r="BN160" i="4"/>
  <c r="BO160" i="4"/>
  <c r="BP160" i="4"/>
  <c r="BQ160" i="4"/>
  <c r="BR160" i="4"/>
  <c r="BS160" i="4"/>
  <c r="BT160" i="4"/>
  <c r="BU160" i="4"/>
  <c r="BV160" i="4"/>
  <c r="BW160" i="4"/>
  <c r="BD161" i="4"/>
  <c r="BE161" i="4"/>
  <c r="BF161" i="4"/>
  <c r="BG161" i="4"/>
  <c r="BH161" i="4"/>
  <c r="BI161" i="4"/>
  <c r="BJ161" i="4"/>
  <c r="BK161" i="4"/>
  <c r="BL161" i="4"/>
  <c r="BM161" i="4"/>
  <c r="BN161" i="4"/>
  <c r="BO161" i="4"/>
  <c r="BP161" i="4"/>
  <c r="BQ161" i="4"/>
  <c r="BR161" i="4"/>
  <c r="BS161" i="4"/>
  <c r="BT161" i="4"/>
  <c r="BU161" i="4"/>
  <c r="BV161" i="4"/>
  <c r="BW161" i="4"/>
  <c r="BD162" i="4"/>
  <c r="BE162" i="4"/>
  <c r="BF162" i="4"/>
  <c r="BG162" i="4"/>
  <c r="BH162" i="4"/>
  <c r="BI162" i="4"/>
  <c r="BJ162" i="4"/>
  <c r="BK162" i="4"/>
  <c r="BL162" i="4"/>
  <c r="BM162" i="4"/>
  <c r="BN162" i="4"/>
  <c r="BO162" i="4"/>
  <c r="BP162" i="4"/>
  <c r="BQ162" i="4"/>
  <c r="BR162" i="4"/>
  <c r="BS162" i="4"/>
  <c r="BT162" i="4"/>
  <c r="BU162" i="4"/>
  <c r="BV162" i="4"/>
  <c r="BW162" i="4"/>
  <c r="BD163" i="4"/>
  <c r="BE163" i="4"/>
  <c r="BF163" i="4"/>
  <c r="BG163" i="4"/>
  <c r="BH163" i="4"/>
  <c r="BI163" i="4"/>
  <c r="BJ163" i="4"/>
  <c r="BK163" i="4"/>
  <c r="BL163" i="4"/>
  <c r="BM163" i="4"/>
  <c r="BN163" i="4"/>
  <c r="BO163" i="4"/>
  <c r="BP163" i="4"/>
  <c r="BQ163" i="4"/>
  <c r="BR163" i="4"/>
  <c r="BS163" i="4"/>
  <c r="BT163" i="4"/>
  <c r="BU163" i="4"/>
  <c r="BV163" i="4"/>
  <c r="BW163" i="4"/>
  <c r="BD164" i="4"/>
  <c r="BE164" i="4"/>
  <c r="BF164" i="4"/>
  <c r="BG164" i="4"/>
  <c r="BH164" i="4"/>
  <c r="BI164" i="4"/>
  <c r="BJ164" i="4"/>
  <c r="BK164" i="4"/>
  <c r="BL164" i="4"/>
  <c r="BM164" i="4"/>
  <c r="BN164" i="4"/>
  <c r="BO164" i="4"/>
  <c r="BP164" i="4"/>
  <c r="BQ164" i="4"/>
  <c r="BR164" i="4"/>
  <c r="BS164" i="4"/>
  <c r="BT164" i="4"/>
  <c r="BU164" i="4"/>
  <c r="BV164" i="4"/>
  <c r="BW164" i="4"/>
  <c r="BD165" i="4"/>
  <c r="BE165" i="4"/>
  <c r="BF165" i="4"/>
  <c r="BG165" i="4"/>
  <c r="BH165" i="4"/>
  <c r="BI165" i="4"/>
  <c r="BJ165" i="4"/>
  <c r="BK165" i="4"/>
  <c r="BL165" i="4"/>
  <c r="BM165" i="4"/>
  <c r="BN165" i="4"/>
  <c r="BO165" i="4"/>
  <c r="BP165" i="4"/>
  <c r="BQ165" i="4"/>
  <c r="BR165" i="4"/>
  <c r="BS165" i="4"/>
  <c r="BT165" i="4"/>
  <c r="BU165" i="4"/>
  <c r="BV165" i="4"/>
  <c r="BW165" i="4"/>
  <c r="BD166" i="4"/>
  <c r="BE166" i="4"/>
  <c r="BF166" i="4"/>
  <c r="BG166" i="4"/>
  <c r="BH166" i="4"/>
  <c r="BI166" i="4"/>
  <c r="BJ166" i="4"/>
  <c r="BK166" i="4"/>
  <c r="BL166" i="4"/>
  <c r="BM166" i="4"/>
  <c r="BN166" i="4"/>
  <c r="BO166" i="4"/>
  <c r="BP166" i="4"/>
  <c r="BQ166" i="4"/>
  <c r="BR166" i="4"/>
  <c r="BS166" i="4"/>
  <c r="BT166" i="4"/>
  <c r="BU166" i="4"/>
  <c r="BV166" i="4"/>
  <c r="BW166" i="4"/>
  <c r="BE13" i="4"/>
  <c r="BF13" i="4"/>
  <c r="BG13" i="4"/>
  <c r="BH13" i="4"/>
  <c r="BI13" i="4"/>
  <c r="BJ13" i="4"/>
  <c r="BK13" i="4"/>
  <c r="BL13" i="4"/>
  <c r="BM13" i="4"/>
  <c r="BN13" i="4"/>
  <c r="BO13" i="4"/>
  <c r="BP13" i="4"/>
  <c r="BQ13" i="4"/>
  <c r="BR13" i="4"/>
  <c r="BS13" i="4"/>
  <c r="BT13" i="4"/>
  <c r="BU13" i="4"/>
  <c r="BV13" i="4"/>
  <c r="BW13" i="4"/>
  <c r="BD13" i="4"/>
  <c r="AM14" i="4"/>
  <c r="AN14" i="4"/>
  <c r="AO14" i="4"/>
  <c r="AP14" i="4"/>
  <c r="AQ14" i="4"/>
  <c r="AR14" i="4"/>
  <c r="AS14" i="4"/>
  <c r="AT14" i="4"/>
  <c r="AU14" i="4"/>
  <c r="AV14" i="4"/>
  <c r="AW14" i="4"/>
  <c r="AX14" i="4"/>
  <c r="AY14" i="4"/>
  <c r="AZ14" i="4"/>
  <c r="BA14" i="4"/>
  <c r="AM15" i="4"/>
  <c r="AN15" i="4"/>
  <c r="AO15" i="4"/>
  <c r="AP15" i="4"/>
  <c r="AQ15" i="4"/>
  <c r="AR15" i="4"/>
  <c r="AS15" i="4"/>
  <c r="AT15" i="4"/>
  <c r="AU15" i="4"/>
  <c r="AV15" i="4"/>
  <c r="AW15" i="4"/>
  <c r="AX15" i="4"/>
  <c r="AY15" i="4"/>
  <c r="AZ15" i="4"/>
  <c r="BA15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Z16" i="4"/>
  <c r="BA16" i="4"/>
  <c r="AM17" i="4"/>
  <c r="AN17" i="4"/>
  <c r="AO17" i="4"/>
  <c r="AP17" i="4"/>
  <c r="AQ17" i="4"/>
  <c r="AR17" i="4"/>
  <c r="AS17" i="4"/>
  <c r="AT17" i="4"/>
  <c r="AU17" i="4"/>
  <c r="AV17" i="4"/>
  <c r="AW17" i="4"/>
  <c r="AX17" i="4"/>
  <c r="AY17" i="4"/>
  <c r="AZ17" i="4"/>
  <c r="BA17" i="4"/>
  <c r="AM18" i="4"/>
  <c r="AN18" i="4"/>
  <c r="AO18" i="4"/>
  <c r="AP18" i="4"/>
  <c r="AQ18" i="4"/>
  <c r="AR18" i="4"/>
  <c r="AS18" i="4"/>
  <c r="AT18" i="4"/>
  <c r="AU18" i="4"/>
  <c r="AV18" i="4"/>
  <c r="AW18" i="4"/>
  <c r="AX18" i="4"/>
  <c r="AY18" i="4"/>
  <c r="AZ18" i="4"/>
  <c r="BA18" i="4"/>
  <c r="AM19" i="4"/>
  <c r="AN19" i="4"/>
  <c r="AO19" i="4"/>
  <c r="AP19" i="4"/>
  <c r="AQ19" i="4"/>
  <c r="AR19" i="4"/>
  <c r="AS19" i="4"/>
  <c r="AT19" i="4"/>
  <c r="AU19" i="4"/>
  <c r="AV19" i="4"/>
  <c r="AW19" i="4"/>
  <c r="AX19" i="4"/>
  <c r="AY19" i="4"/>
  <c r="AZ19" i="4"/>
  <c r="BA19" i="4"/>
  <c r="AM20" i="4"/>
  <c r="AN20" i="4"/>
  <c r="AO20" i="4"/>
  <c r="AP20" i="4"/>
  <c r="AQ20" i="4"/>
  <c r="AR20" i="4"/>
  <c r="AS20" i="4"/>
  <c r="AT20" i="4"/>
  <c r="AU20" i="4"/>
  <c r="AV20" i="4"/>
  <c r="AW20" i="4"/>
  <c r="AX20" i="4"/>
  <c r="AY20" i="4"/>
  <c r="AZ20" i="4"/>
  <c r="BA20" i="4"/>
  <c r="AM21" i="4"/>
  <c r="AN21" i="4"/>
  <c r="AO21" i="4"/>
  <c r="AP21" i="4"/>
  <c r="AQ21" i="4"/>
  <c r="AR21" i="4"/>
  <c r="AS21" i="4"/>
  <c r="AT21" i="4"/>
  <c r="AU21" i="4"/>
  <c r="AV21" i="4"/>
  <c r="AW21" i="4"/>
  <c r="AX21" i="4"/>
  <c r="AY21" i="4"/>
  <c r="AZ21" i="4"/>
  <c r="BA21" i="4"/>
  <c r="AM22" i="4"/>
  <c r="AN22" i="4"/>
  <c r="AO22" i="4"/>
  <c r="AP22" i="4"/>
  <c r="AQ22" i="4"/>
  <c r="AR22" i="4"/>
  <c r="AS22" i="4"/>
  <c r="AT22" i="4"/>
  <c r="AU22" i="4"/>
  <c r="AV22" i="4"/>
  <c r="AW22" i="4"/>
  <c r="AX22" i="4"/>
  <c r="AY22" i="4"/>
  <c r="AZ22" i="4"/>
  <c r="BA22" i="4"/>
  <c r="AM23" i="4"/>
  <c r="AN23" i="4"/>
  <c r="AO23" i="4"/>
  <c r="AP23" i="4"/>
  <c r="AQ23" i="4"/>
  <c r="AR23" i="4"/>
  <c r="AS23" i="4"/>
  <c r="AT23" i="4"/>
  <c r="AU23" i="4"/>
  <c r="AV23" i="4"/>
  <c r="AW23" i="4"/>
  <c r="AX23" i="4"/>
  <c r="AY23" i="4"/>
  <c r="AZ23" i="4"/>
  <c r="BA23" i="4"/>
  <c r="AM24" i="4"/>
  <c r="AN24" i="4"/>
  <c r="AO24" i="4"/>
  <c r="AP24" i="4"/>
  <c r="AQ24" i="4"/>
  <c r="AR24" i="4"/>
  <c r="AS24" i="4"/>
  <c r="AT24" i="4"/>
  <c r="AU24" i="4"/>
  <c r="AV24" i="4"/>
  <c r="AW24" i="4"/>
  <c r="AX24" i="4"/>
  <c r="AY24" i="4"/>
  <c r="AZ24" i="4"/>
  <c r="BA24" i="4"/>
  <c r="AM25" i="4"/>
  <c r="AN25" i="4"/>
  <c r="AO25" i="4"/>
  <c r="AP25" i="4"/>
  <c r="AQ25" i="4"/>
  <c r="AR25" i="4"/>
  <c r="AS25" i="4"/>
  <c r="AT25" i="4"/>
  <c r="AU25" i="4"/>
  <c r="AV25" i="4"/>
  <c r="AW25" i="4"/>
  <c r="AX25" i="4"/>
  <c r="AY25" i="4"/>
  <c r="AZ25" i="4"/>
  <c r="BA25" i="4"/>
  <c r="AM26" i="4"/>
  <c r="AN26" i="4"/>
  <c r="AO26" i="4"/>
  <c r="AP26" i="4"/>
  <c r="AQ26" i="4"/>
  <c r="AR26" i="4"/>
  <c r="AS26" i="4"/>
  <c r="AT26" i="4"/>
  <c r="AU26" i="4"/>
  <c r="AV26" i="4"/>
  <c r="AW26" i="4"/>
  <c r="AX26" i="4"/>
  <c r="AY26" i="4"/>
  <c r="AZ26" i="4"/>
  <c r="BA26" i="4"/>
  <c r="AM27" i="4"/>
  <c r="AN27" i="4"/>
  <c r="AO27" i="4"/>
  <c r="AP27" i="4"/>
  <c r="AQ27" i="4"/>
  <c r="AR27" i="4"/>
  <c r="AS27" i="4"/>
  <c r="AT27" i="4"/>
  <c r="AU27" i="4"/>
  <c r="AV27" i="4"/>
  <c r="AW27" i="4"/>
  <c r="AX27" i="4"/>
  <c r="AY27" i="4"/>
  <c r="AZ27" i="4"/>
  <c r="BA27" i="4"/>
  <c r="AM28" i="4"/>
  <c r="AN28" i="4"/>
  <c r="AO28" i="4"/>
  <c r="AP28" i="4"/>
  <c r="AQ28" i="4"/>
  <c r="AR28" i="4"/>
  <c r="AS28" i="4"/>
  <c r="AT28" i="4"/>
  <c r="AU28" i="4"/>
  <c r="AV28" i="4"/>
  <c r="AW28" i="4"/>
  <c r="AX28" i="4"/>
  <c r="AY28" i="4"/>
  <c r="AZ28" i="4"/>
  <c r="BA28" i="4"/>
  <c r="AM29" i="4"/>
  <c r="AN29" i="4"/>
  <c r="AO29" i="4"/>
  <c r="AP29" i="4"/>
  <c r="AQ29" i="4"/>
  <c r="AR29" i="4"/>
  <c r="AS29" i="4"/>
  <c r="AT29" i="4"/>
  <c r="AU29" i="4"/>
  <c r="AV29" i="4"/>
  <c r="AW29" i="4"/>
  <c r="AX29" i="4"/>
  <c r="AY29" i="4"/>
  <c r="AZ29" i="4"/>
  <c r="BA29" i="4"/>
  <c r="AM30" i="4"/>
  <c r="AN30" i="4"/>
  <c r="AO30" i="4"/>
  <c r="AP30" i="4"/>
  <c r="AQ30" i="4"/>
  <c r="AR30" i="4"/>
  <c r="AS30" i="4"/>
  <c r="AT30" i="4"/>
  <c r="AU30" i="4"/>
  <c r="AV30" i="4"/>
  <c r="AW30" i="4"/>
  <c r="AX30" i="4"/>
  <c r="AY30" i="4"/>
  <c r="AZ30" i="4"/>
  <c r="BA30" i="4"/>
  <c r="AM31" i="4"/>
  <c r="AN31" i="4"/>
  <c r="AO31" i="4"/>
  <c r="AP31" i="4"/>
  <c r="AQ31" i="4"/>
  <c r="AR31" i="4"/>
  <c r="AS31" i="4"/>
  <c r="AT31" i="4"/>
  <c r="AU31" i="4"/>
  <c r="AV31" i="4"/>
  <c r="AW31" i="4"/>
  <c r="AX31" i="4"/>
  <c r="AY31" i="4"/>
  <c r="AZ31" i="4"/>
  <c r="BA31" i="4"/>
  <c r="AM32" i="4"/>
  <c r="AN32" i="4"/>
  <c r="AO32" i="4"/>
  <c r="AP32" i="4"/>
  <c r="AQ32" i="4"/>
  <c r="AR32" i="4"/>
  <c r="AS32" i="4"/>
  <c r="AT32" i="4"/>
  <c r="AU32" i="4"/>
  <c r="AV32" i="4"/>
  <c r="AW32" i="4"/>
  <c r="AX32" i="4"/>
  <c r="AY32" i="4"/>
  <c r="AZ32" i="4"/>
  <c r="BA32" i="4"/>
  <c r="AM33" i="4"/>
  <c r="AN33" i="4"/>
  <c r="AO33" i="4"/>
  <c r="AP33" i="4"/>
  <c r="AQ33" i="4"/>
  <c r="AR33" i="4"/>
  <c r="AS33" i="4"/>
  <c r="AT33" i="4"/>
  <c r="AU33" i="4"/>
  <c r="AV33" i="4"/>
  <c r="AW33" i="4"/>
  <c r="AX33" i="4"/>
  <c r="AY33" i="4"/>
  <c r="AZ33" i="4"/>
  <c r="BA33" i="4"/>
  <c r="AM34" i="4"/>
  <c r="AN34" i="4"/>
  <c r="AO34" i="4"/>
  <c r="AP34" i="4"/>
  <c r="AQ34" i="4"/>
  <c r="AR34" i="4"/>
  <c r="AS34" i="4"/>
  <c r="AT34" i="4"/>
  <c r="AU34" i="4"/>
  <c r="AV34" i="4"/>
  <c r="AW34" i="4"/>
  <c r="AX34" i="4"/>
  <c r="AY34" i="4"/>
  <c r="AZ34" i="4"/>
  <c r="BA34" i="4"/>
  <c r="AM35" i="4"/>
  <c r="AN35" i="4"/>
  <c r="AO35" i="4"/>
  <c r="AP35" i="4"/>
  <c r="AQ35" i="4"/>
  <c r="AR35" i="4"/>
  <c r="AS35" i="4"/>
  <c r="AT35" i="4"/>
  <c r="AU35" i="4"/>
  <c r="AV35" i="4"/>
  <c r="AW35" i="4"/>
  <c r="AX35" i="4"/>
  <c r="AY35" i="4"/>
  <c r="AZ35" i="4"/>
  <c r="BA35" i="4"/>
  <c r="AM36" i="4"/>
  <c r="AN36" i="4"/>
  <c r="AO36" i="4"/>
  <c r="AP36" i="4"/>
  <c r="AQ36" i="4"/>
  <c r="AR36" i="4"/>
  <c r="AS36" i="4"/>
  <c r="AT36" i="4"/>
  <c r="AU36" i="4"/>
  <c r="AV36" i="4"/>
  <c r="AW36" i="4"/>
  <c r="AX36" i="4"/>
  <c r="AY36" i="4"/>
  <c r="AZ36" i="4"/>
  <c r="BA36" i="4"/>
  <c r="AM37" i="4"/>
  <c r="AN37" i="4"/>
  <c r="AO37" i="4"/>
  <c r="AP37" i="4"/>
  <c r="AQ37" i="4"/>
  <c r="AR37" i="4"/>
  <c r="AS37" i="4"/>
  <c r="AT37" i="4"/>
  <c r="AU37" i="4"/>
  <c r="AV37" i="4"/>
  <c r="AW37" i="4"/>
  <c r="AX37" i="4"/>
  <c r="AY37" i="4"/>
  <c r="AZ37" i="4"/>
  <c r="BA37" i="4"/>
  <c r="AM38" i="4"/>
  <c r="AN38" i="4"/>
  <c r="AO38" i="4"/>
  <c r="AP38" i="4"/>
  <c r="AQ38" i="4"/>
  <c r="AR38" i="4"/>
  <c r="AS38" i="4"/>
  <c r="AT38" i="4"/>
  <c r="AU38" i="4"/>
  <c r="AV38" i="4"/>
  <c r="AW38" i="4"/>
  <c r="AX38" i="4"/>
  <c r="AY38" i="4"/>
  <c r="AZ38" i="4"/>
  <c r="BA38" i="4"/>
  <c r="AM39" i="4"/>
  <c r="AN39" i="4"/>
  <c r="AO39" i="4"/>
  <c r="AP39" i="4"/>
  <c r="AQ39" i="4"/>
  <c r="AR39" i="4"/>
  <c r="AS39" i="4"/>
  <c r="AT39" i="4"/>
  <c r="AU39" i="4"/>
  <c r="AV39" i="4"/>
  <c r="AW39" i="4"/>
  <c r="AX39" i="4"/>
  <c r="AY39" i="4"/>
  <c r="AZ39" i="4"/>
  <c r="BA39" i="4"/>
  <c r="AM40" i="4"/>
  <c r="AN40" i="4"/>
  <c r="AO40" i="4"/>
  <c r="AP40" i="4"/>
  <c r="AQ40" i="4"/>
  <c r="AR40" i="4"/>
  <c r="AS40" i="4"/>
  <c r="AT40" i="4"/>
  <c r="AU40" i="4"/>
  <c r="AV40" i="4"/>
  <c r="AW40" i="4"/>
  <c r="AX40" i="4"/>
  <c r="AY40" i="4"/>
  <c r="AZ40" i="4"/>
  <c r="BA40" i="4"/>
  <c r="AM41" i="4"/>
  <c r="AN41" i="4"/>
  <c r="AO41" i="4"/>
  <c r="AP41" i="4"/>
  <c r="AQ41" i="4"/>
  <c r="AR41" i="4"/>
  <c r="AS41" i="4"/>
  <c r="AT41" i="4"/>
  <c r="AU41" i="4"/>
  <c r="AV41" i="4"/>
  <c r="AW41" i="4"/>
  <c r="AX41" i="4"/>
  <c r="AY41" i="4"/>
  <c r="AZ41" i="4"/>
  <c r="BA41" i="4"/>
  <c r="AM42" i="4"/>
  <c r="AN42" i="4"/>
  <c r="AO42" i="4"/>
  <c r="AP42" i="4"/>
  <c r="AQ42" i="4"/>
  <c r="AR42" i="4"/>
  <c r="AS42" i="4"/>
  <c r="AT42" i="4"/>
  <c r="AU42" i="4"/>
  <c r="AV42" i="4"/>
  <c r="AW42" i="4"/>
  <c r="AX42" i="4"/>
  <c r="AY42" i="4"/>
  <c r="AZ42" i="4"/>
  <c r="BA42" i="4"/>
  <c r="AM43" i="4"/>
  <c r="AN43" i="4"/>
  <c r="AO43" i="4"/>
  <c r="AP43" i="4"/>
  <c r="AQ43" i="4"/>
  <c r="AR43" i="4"/>
  <c r="AS43" i="4"/>
  <c r="AT43" i="4"/>
  <c r="AU43" i="4"/>
  <c r="AV43" i="4"/>
  <c r="AW43" i="4"/>
  <c r="AX43" i="4"/>
  <c r="AY43" i="4"/>
  <c r="AZ43" i="4"/>
  <c r="BA43" i="4"/>
  <c r="AM44" i="4"/>
  <c r="AN44" i="4"/>
  <c r="AO44" i="4"/>
  <c r="AP44" i="4"/>
  <c r="AQ44" i="4"/>
  <c r="AR44" i="4"/>
  <c r="AS44" i="4"/>
  <c r="AT44" i="4"/>
  <c r="AU44" i="4"/>
  <c r="AV44" i="4"/>
  <c r="AW44" i="4"/>
  <c r="AX44" i="4"/>
  <c r="AY44" i="4"/>
  <c r="AZ44" i="4"/>
  <c r="BA44" i="4"/>
  <c r="AM45" i="4"/>
  <c r="AN45" i="4"/>
  <c r="AO45" i="4"/>
  <c r="AP45" i="4"/>
  <c r="AQ45" i="4"/>
  <c r="AR45" i="4"/>
  <c r="AS45" i="4"/>
  <c r="AT45" i="4"/>
  <c r="AU45" i="4"/>
  <c r="AV45" i="4"/>
  <c r="AW45" i="4"/>
  <c r="AX45" i="4"/>
  <c r="AY45" i="4"/>
  <c r="AZ45" i="4"/>
  <c r="BA45" i="4"/>
  <c r="AM46" i="4"/>
  <c r="AN46" i="4"/>
  <c r="AO46" i="4"/>
  <c r="AP46" i="4"/>
  <c r="AQ46" i="4"/>
  <c r="AR46" i="4"/>
  <c r="AS46" i="4"/>
  <c r="AT46" i="4"/>
  <c r="AU46" i="4"/>
  <c r="AV46" i="4"/>
  <c r="AW46" i="4"/>
  <c r="AX46" i="4"/>
  <c r="AY46" i="4"/>
  <c r="AZ46" i="4"/>
  <c r="BA46" i="4"/>
  <c r="AM47" i="4"/>
  <c r="AN47" i="4"/>
  <c r="AO47" i="4"/>
  <c r="AP47" i="4"/>
  <c r="AQ47" i="4"/>
  <c r="AR47" i="4"/>
  <c r="AS47" i="4"/>
  <c r="AT47" i="4"/>
  <c r="AU47" i="4"/>
  <c r="AV47" i="4"/>
  <c r="AW47" i="4"/>
  <c r="AX47" i="4"/>
  <c r="AY47" i="4"/>
  <c r="AZ47" i="4"/>
  <c r="BA47" i="4"/>
  <c r="AM48" i="4"/>
  <c r="AN48" i="4"/>
  <c r="AO48" i="4"/>
  <c r="AP48" i="4"/>
  <c r="AQ48" i="4"/>
  <c r="AR48" i="4"/>
  <c r="AS48" i="4"/>
  <c r="AT48" i="4"/>
  <c r="AU48" i="4"/>
  <c r="AV48" i="4"/>
  <c r="AW48" i="4"/>
  <c r="AX48" i="4"/>
  <c r="AY48" i="4"/>
  <c r="AZ48" i="4"/>
  <c r="BA48" i="4"/>
  <c r="AM49" i="4"/>
  <c r="AN49" i="4"/>
  <c r="AO49" i="4"/>
  <c r="AP49" i="4"/>
  <c r="AQ49" i="4"/>
  <c r="AR49" i="4"/>
  <c r="AS49" i="4"/>
  <c r="AT49" i="4"/>
  <c r="AU49" i="4"/>
  <c r="AV49" i="4"/>
  <c r="AW49" i="4"/>
  <c r="AX49" i="4"/>
  <c r="AY49" i="4"/>
  <c r="AZ49" i="4"/>
  <c r="BA49" i="4"/>
  <c r="AM50" i="4"/>
  <c r="AN50" i="4"/>
  <c r="AO50" i="4"/>
  <c r="AP50" i="4"/>
  <c r="AQ50" i="4"/>
  <c r="AR50" i="4"/>
  <c r="AS50" i="4"/>
  <c r="AT50" i="4"/>
  <c r="AU50" i="4"/>
  <c r="AV50" i="4"/>
  <c r="AW50" i="4"/>
  <c r="AX50" i="4"/>
  <c r="AY50" i="4"/>
  <c r="AZ50" i="4"/>
  <c r="BA50" i="4"/>
  <c r="AM51" i="4"/>
  <c r="AN51" i="4"/>
  <c r="AO51" i="4"/>
  <c r="AP51" i="4"/>
  <c r="AQ51" i="4"/>
  <c r="AR51" i="4"/>
  <c r="AS51" i="4"/>
  <c r="AT51" i="4"/>
  <c r="AU51" i="4"/>
  <c r="AV51" i="4"/>
  <c r="AW51" i="4"/>
  <c r="AX51" i="4"/>
  <c r="AY51" i="4"/>
  <c r="AZ51" i="4"/>
  <c r="BA51" i="4"/>
  <c r="AM52" i="4"/>
  <c r="AN52" i="4"/>
  <c r="AO52" i="4"/>
  <c r="AP52" i="4"/>
  <c r="AQ52" i="4"/>
  <c r="AR52" i="4"/>
  <c r="AS52" i="4"/>
  <c r="AT52" i="4"/>
  <c r="AU52" i="4"/>
  <c r="AV52" i="4"/>
  <c r="AW52" i="4"/>
  <c r="AX52" i="4"/>
  <c r="AY52" i="4"/>
  <c r="AZ52" i="4"/>
  <c r="BA52" i="4"/>
  <c r="AM53" i="4"/>
  <c r="AN53" i="4"/>
  <c r="AO53" i="4"/>
  <c r="AP53" i="4"/>
  <c r="AQ53" i="4"/>
  <c r="AR53" i="4"/>
  <c r="AS53" i="4"/>
  <c r="AT53" i="4"/>
  <c r="AU53" i="4"/>
  <c r="AV53" i="4"/>
  <c r="AW53" i="4"/>
  <c r="AX53" i="4"/>
  <c r="AY53" i="4"/>
  <c r="AZ53" i="4"/>
  <c r="BA53" i="4"/>
  <c r="AM54" i="4"/>
  <c r="AN54" i="4"/>
  <c r="AO54" i="4"/>
  <c r="AP54" i="4"/>
  <c r="AQ54" i="4"/>
  <c r="AR54" i="4"/>
  <c r="AS54" i="4"/>
  <c r="AT54" i="4"/>
  <c r="AU54" i="4"/>
  <c r="AV54" i="4"/>
  <c r="AW54" i="4"/>
  <c r="AX54" i="4"/>
  <c r="AY54" i="4"/>
  <c r="AZ54" i="4"/>
  <c r="BA54" i="4"/>
  <c r="AM55" i="4"/>
  <c r="AN55" i="4"/>
  <c r="AO55" i="4"/>
  <c r="AP55" i="4"/>
  <c r="AQ55" i="4"/>
  <c r="AR55" i="4"/>
  <c r="AS55" i="4"/>
  <c r="AT55" i="4"/>
  <c r="AU55" i="4"/>
  <c r="AV55" i="4"/>
  <c r="AW55" i="4"/>
  <c r="AX55" i="4"/>
  <c r="AY55" i="4"/>
  <c r="AZ55" i="4"/>
  <c r="BA55" i="4"/>
  <c r="AM56" i="4"/>
  <c r="AN56" i="4"/>
  <c r="AO56" i="4"/>
  <c r="AP56" i="4"/>
  <c r="AQ56" i="4"/>
  <c r="AR56" i="4"/>
  <c r="AS56" i="4"/>
  <c r="AT56" i="4"/>
  <c r="AU56" i="4"/>
  <c r="AV56" i="4"/>
  <c r="AW56" i="4"/>
  <c r="AX56" i="4"/>
  <c r="AY56" i="4"/>
  <c r="AZ56" i="4"/>
  <c r="BA56" i="4"/>
  <c r="AM57" i="4"/>
  <c r="AN57" i="4"/>
  <c r="AO57" i="4"/>
  <c r="AP57" i="4"/>
  <c r="AQ57" i="4"/>
  <c r="AR57" i="4"/>
  <c r="AS57" i="4"/>
  <c r="AT57" i="4"/>
  <c r="AU57" i="4"/>
  <c r="AV57" i="4"/>
  <c r="AW57" i="4"/>
  <c r="AX57" i="4"/>
  <c r="AY57" i="4"/>
  <c r="AZ57" i="4"/>
  <c r="BA57" i="4"/>
  <c r="AM58" i="4"/>
  <c r="AN58" i="4"/>
  <c r="AO58" i="4"/>
  <c r="AP58" i="4"/>
  <c r="AQ58" i="4"/>
  <c r="AR58" i="4"/>
  <c r="AS58" i="4"/>
  <c r="AT58" i="4"/>
  <c r="AU58" i="4"/>
  <c r="AV58" i="4"/>
  <c r="AW58" i="4"/>
  <c r="AX58" i="4"/>
  <c r="AY58" i="4"/>
  <c r="AZ58" i="4"/>
  <c r="BA58" i="4"/>
  <c r="AM59" i="4"/>
  <c r="AN59" i="4"/>
  <c r="AO59" i="4"/>
  <c r="AP59" i="4"/>
  <c r="AQ59" i="4"/>
  <c r="AR59" i="4"/>
  <c r="AS59" i="4"/>
  <c r="AT59" i="4"/>
  <c r="AU59" i="4"/>
  <c r="AV59" i="4"/>
  <c r="AW59" i="4"/>
  <c r="AX59" i="4"/>
  <c r="AY59" i="4"/>
  <c r="AZ59" i="4"/>
  <c r="BA59" i="4"/>
  <c r="AM60" i="4"/>
  <c r="AN60" i="4"/>
  <c r="AO60" i="4"/>
  <c r="AP60" i="4"/>
  <c r="AQ60" i="4"/>
  <c r="AR60" i="4"/>
  <c r="AS60" i="4"/>
  <c r="AT60" i="4"/>
  <c r="AU60" i="4"/>
  <c r="AV60" i="4"/>
  <c r="AW60" i="4"/>
  <c r="AX60" i="4"/>
  <c r="AY60" i="4"/>
  <c r="AZ60" i="4"/>
  <c r="BA60" i="4"/>
  <c r="AM61" i="4"/>
  <c r="AN61" i="4"/>
  <c r="AO61" i="4"/>
  <c r="AP61" i="4"/>
  <c r="AQ61" i="4"/>
  <c r="AR61" i="4"/>
  <c r="AS61" i="4"/>
  <c r="AT61" i="4"/>
  <c r="AU61" i="4"/>
  <c r="AV61" i="4"/>
  <c r="AW61" i="4"/>
  <c r="AX61" i="4"/>
  <c r="AY61" i="4"/>
  <c r="AZ61" i="4"/>
  <c r="BA61" i="4"/>
  <c r="AM62" i="4"/>
  <c r="AN62" i="4"/>
  <c r="AO62" i="4"/>
  <c r="AP62" i="4"/>
  <c r="AQ62" i="4"/>
  <c r="AR62" i="4"/>
  <c r="AS62" i="4"/>
  <c r="AT62" i="4"/>
  <c r="AU62" i="4"/>
  <c r="AV62" i="4"/>
  <c r="AW62" i="4"/>
  <c r="AX62" i="4"/>
  <c r="AY62" i="4"/>
  <c r="AZ62" i="4"/>
  <c r="BA62" i="4"/>
  <c r="AM63" i="4"/>
  <c r="AN63" i="4"/>
  <c r="AO63" i="4"/>
  <c r="AP63" i="4"/>
  <c r="AQ63" i="4"/>
  <c r="AR63" i="4"/>
  <c r="AS63" i="4"/>
  <c r="AT63" i="4"/>
  <c r="AU63" i="4"/>
  <c r="AV63" i="4"/>
  <c r="AW63" i="4"/>
  <c r="AX63" i="4"/>
  <c r="AY63" i="4"/>
  <c r="AZ63" i="4"/>
  <c r="BA63" i="4"/>
  <c r="AM64" i="4"/>
  <c r="AN64" i="4"/>
  <c r="AO64" i="4"/>
  <c r="AP64" i="4"/>
  <c r="AQ64" i="4"/>
  <c r="AR64" i="4"/>
  <c r="AS64" i="4"/>
  <c r="AT64" i="4"/>
  <c r="AU64" i="4"/>
  <c r="AV64" i="4"/>
  <c r="AW64" i="4"/>
  <c r="AX64" i="4"/>
  <c r="AY64" i="4"/>
  <c r="AZ64" i="4"/>
  <c r="BA64" i="4"/>
  <c r="AM65" i="4"/>
  <c r="AN65" i="4"/>
  <c r="AO65" i="4"/>
  <c r="AP65" i="4"/>
  <c r="AQ65" i="4"/>
  <c r="AR65" i="4"/>
  <c r="AS65" i="4"/>
  <c r="AT65" i="4"/>
  <c r="AU65" i="4"/>
  <c r="AV65" i="4"/>
  <c r="AW65" i="4"/>
  <c r="AX65" i="4"/>
  <c r="AY65" i="4"/>
  <c r="AZ65" i="4"/>
  <c r="BA65" i="4"/>
  <c r="AM66" i="4"/>
  <c r="AN66" i="4"/>
  <c r="AO66" i="4"/>
  <c r="AP66" i="4"/>
  <c r="AQ66" i="4"/>
  <c r="AR66" i="4"/>
  <c r="AS66" i="4"/>
  <c r="AT66" i="4"/>
  <c r="AU66" i="4"/>
  <c r="AV66" i="4"/>
  <c r="AW66" i="4"/>
  <c r="AX66" i="4"/>
  <c r="AY66" i="4"/>
  <c r="AZ66" i="4"/>
  <c r="BA66" i="4"/>
  <c r="AM67" i="4"/>
  <c r="AN67" i="4"/>
  <c r="AO67" i="4"/>
  <c r="AP67" i="4"/>
  <c r="AQ67" i="4"/>
  <c r="AR67" i="4"/>
  <c r="AS67" i="4"/>
  <c r="AT67" i="4"/>
  <c r="AU67" i="4"/>
  <c r="AV67" i="4"/>
  <c r="AW67" i="4"/>
  <c r="AX67" i="4"/>
  <c r="AY67" i="4"/>
  <c r="AZ67" i="4"/>
  <c r="BA67" i="4"/>
  <c r="AM68" i="4"/>
  <c r="AN68" i="4"/>
  <c r="AO68" i="4"/>
  <c r="AP68" i="4"/>
  <c r="AQ68" i="4"/>
  <c r="AR68" i="4"/>
  <c r="AS68" i="4"/>
  <c r="AT68" i="4"/>
  <c r="AU68" i="4"/>
  <c r="AV68" i="4"/>
  <c r="AW68" i="4"/>
  <c r="AX68" i="4"/>
  <c r="AY68" i="4"/>
  <c r="AZ68" i="4"/>
  <c r="BA68" i="4"/>
  <c r="AM69" i="4"/>
  <c r="AN69" i="4"/>
  <c r="AO69" i="4"/>
  <c r="AP69" i="4"/>
  <c r="AQ69" i="4"/>
  <c r="AR69" i="4"/>
  <c r="AS69" i="4"/>
  <c r="AT69" i="4"/>
  <c r="AU69" i="4"/>
  <c r="AV69" i="4"/>
  <c r="AW69" i="4"/>
  <c r="AX69" i="4"/>
  <c r="AY69" i="4"/>
  <c r="AZ69" i="4"/>
  <c r="BA69" i="4"/>
  <c r="AM70" i="4"/>
  <c r="AN70" i="4"/>
  <c r="AO70" i="4"/>
  <c r="AP70" i="4"/>
  <c r="AQ70" i="4"/>
  <c r="AR70" i="4"/>
  <c r="AS70" i="4"/>
  <c r="AT70" i="4"/>
  <c r="AU70" i="4"/>
  <c r="AV70" i="4"/>
  <c r="AW70" i="4"/>
  <c r="AX70" i="4"/>
  <c r="AY70" i="4"/>
  <c r="AZ70" i="4"/>
  <c r="BA70" i="4"/>
  <c r="AM71" i="4"/>
  <c r="AN71" i="4"/>
  <c r="AO71" i="4"/>
  <c r="AP71" i="4"/>
  <c r="AQ71" i="4"/>
  <c r="AR71" i="4"/>
  <c r="AS71" i="4"/>
  <c r="AT71" i="4"/>
  <c r="AU71" i="4"/>
  <c r="AV71" i="4"/>
  <c r="AW71" i="4"/>
  <c r="AX71" i="4"/>
  <c r="AY71" i="4"/>
  <c r="AZ71" i="4"/>
  <c r="BA71" i="4"/>
  <c r="AM72" i="4"/>
  <c r="AN72" i="4"/>
  <c r="AO72" i="4"/>
  <c r="AP72" i="4"/>
  <c r="AQ72" i="4"/>
  <c r="AR72" i="4"/>
  <c r="AS72" i="4"/>
  <c r="AT72" i="4"/>
  <c r="AU72" i="4"/>
  <c r="AV72" i="4"/>
  <c r="AW72" i="4"/>
  <c r="AX72" i="4"/>
  <c r="AY72" i="4"/>
  <c r="AZ72" i="4"/>
  <c r="BA72" i="4"/>
  <c r="AM73" i="4"/>
  <c r="AN73" i="4"/>
  <c r="AO73" i="4"/>
  <c r="AP73" i="4"/>
  <c r="AQ73" i="4"/>
  <c r="AR73" i="4"/>
  <c r="AS73" i="4"/>
  <c r="AT73" i="4"/>
  <c r="AU73" i="4"/>
  <c r="AV73" i="4"/>
  <c r="AW73" i="4"/>
  <c r="AX73" i="4"/>
  <c r="AY73" i="4"/>
  <c r="AZ73" i="4"/>
  <c r="BA73" i="4"/>
  <c r="AM74" i="4"/>
  <c r="AN74" i="4"/>
  <c r="AO74" i="4"/>
  <c r="AP74" i="4"/>
  <c r="AQ74" i="4"/>
  <c r="AR74" i="4"/>
  <c r="AS74" i="4"/>
  <c r="AT74" i="4"/>
  <c r="AU74" i="4"/>
  <c r="AV74" i="4"/>
  <c r="AW74" i="4"/>
  <c r="AX74" i="4"/>
  <c r="AY74" i="4"/>
  <c r="AZ74" i="4"/>
  <c r="BA74" i="4"/>
  <c r="AM75" i="4"/>
  <c r="AN75" i="4"/>
  <c r="AO75" i="4"/>
  <c r="AP75" i="4"/>
  <c r="AQ75" i="4"/>
  <c r="AR75" i="4"/>
  <c r="AS75" i="4"/>
  <c r="AT75" i="4"/>
  <c r="AU75" i="4"/>
  <c r="AV75" i="4"/>
  <c r="AW75" i="4"/>
  <c r="AX75" i="4"/>
  <c r="AY75" i="4"/>
  <c r="AZ75" i="4"/>
  <c r="BA75" i="4"/>
  <c r="AM76" i="4"/>
  <c r="AN76" i="4"/>
  <c r="AO76" i="4"/>
  <c r="AP76" i="4"/>
  <c r="AQ76" i="4"/>
  <c r="AR76" i="4"/>
  <c r="AS76" i="4"/>
  <c r="AT76" i="4"/>
  <c r="AU76" i="4"/>
  <c r="AV76" i="4"/>
  <c r="AW76" i="4"/>
  <c r="AX76" i="4"/>
  <c r="AY76" i="4"/>
  <c r="AZ76" i="4"/>
  <c r="BA76" i="4"/>
  <c r="AM77" i="4"/>
  <c r="AN77" i="4"/>
  <c r="AO77" i="4"/>
  <c r="AP77" i="4"/>
  <c r="AQ77" i="4"/>
  <c r="AR77" i="4"/>
  <c r="AS77" i="4"/>
  <c r="AT77" i="4"/>
  <c r="AU77" i="4"/>
  <c r="AV77" i="4"/>
  <c r="AW77" i="4"/>
  <c r="AX77" i="4"/>
  <c r="AY77" i="4"/>
  <c r="AZ77" i="4"/>
  <c r="BA77" i="4"/>
  <c r="AM78" i="4"/>
  <c r="AN78" i="4"/>
  <c r="AO78" i="4"/>
  <c r="AP78" i="4"/>
  <c r="AQ78" i="4"/>
  <c r="AR78" i="4"/>
  <c r="AS78" i="4"/>
  <c r="AT78" i="4"/>
  <c r="AU78" i="4"/>
  <c r="AV78" i="4"/>
  <c r="AW78" i="4"/>
  <c r="AX78" i="4"/>
  <c r="AY78" i="4"/>
  <c r="AZ78" i="4"/>
  <c r="BA78" i="4"/>
  <c r="AM79" i="4"/>
  <c r="AN79" i="4"/>
  <c r="AO79" i="4"/>
  <c r="AP79" i="4"/>
  <c r="AQ79" i="4"/>
  <c r="AR79" i="4"/>
  <c r="AS79" i="4"/>
  <c r="AT79" i="4"/>
  <c r="AU79" i="4"/>
  <c r="AV79" i="4"/>
  <c r="AW79" i="4"/>
  <c r="AX79" i="4"/>
  <c r="AY79" i="4"/>
  <c r="AZ79" i="4"/>
  <c r="BA79" i="4"/>
  <c r="AM80" i="4"/>
  <c r="AN80" i="4"/>
  <c r="AO80" i="4"/>
  <c r="AP80" i="4"/>
  <c r="AQ80" i="4"/>
  <c r="AR80" i="4"/>
  <c r="AS80" i="4"/>
  <c r="AT80" i="4"/>
  <c r="AU80" i="4"/>
  <c r="AV80" i="4"/>
  <c r="AW80" i="4"/>
  <c r="AX80" i="4"/>
  <c r="AY80" i="4"/>
  <c r="AZ80" i="4"/>
  <c r="BA80" i="4"/>
  <c r="AM81" i="4"/>
  <c r="AN81" i="4"/>
  <c r="AO81" i="4"/>
  <c r="AP81" i="4"/>
  <c r="AQ81" i="4"/>
  <c r="AR81" i="4"/>
  <c r="AS81" i="4"/>
  <c r="AT81" i="4"/>
  <c r="AU81" i="4"/>
  <c r="AV81" i="4"/>
  <c r="AW81" i="4"/>
  <c r="AX81" i="4"/>
  <c r="AY81" i="4"/>
  <c r="AZ81" i="4"/>
  <c r="BA81" i="4"/>
  <c r="AM82" i="4"/>
  <c r="AN82" i="4"/>
  <c r="AO82" i="4"/>
  <c r="AP82" i="4"/>
  <c r="AQ82" i="4"/>
  <c r="AR82" i="4"/>
  <c r="AS82" i="4"/>
  <c r="AT82" i="4"/>
  <c r="AU82" i="4"/>
  <c r="AV82" i="4"/>
  <c r="AW82" i="4"/>
  <c r="AX82" i="4"/>
  <c r="AY82" i="4"/>
  <c r="AZ82" i="4"/>
  <c r="BA82" i="4"/>
  <c r="AM83" i="4"/>
  <c r="AN83" i="4"/>
  <c r="AO83" i="4"/>
  <c r="AP83" i="4"/>
  <c r="AQ83" i="4"/>
  <c r="AR83" i="4"/>
  <c r="AS83" i="4"/>
  <c r="AT83" i="4"/>
  <c r="AU83" i="4"/>
  <c r="AV83" i="4"/>
  <c r="AW83" i="4"/>
  <c r="AX83" i="4"/>
  <c r="AY83" i="4"/>
  <c r="AZ83" i="4"/>
  <c r="BA83" i="4"/>
  <c r="AM84" i="4"/>
  <c r="AN84" i="4"/>
  <c r="AO84" i="4"/>
  <c r="AP84" i="4"/>
  <c r="AQ84" i="4"/>
  <c r="AR84" i="4"/>
  <c r="AS84" i="4"/>
  <c r="AT84" i="4"/>
  <c r="AU84" i="4"/>
  <c r="AV84" i="4"/>
  <c r="AW84" i="4"/>
  <c r="AX84" i="4"/>
  <c r="AY84" i="4"/>
  <c r="AZ84" i="4"/>
  <c r="BA84" i="4"/>
  <c r="AM85" i="4"/>
  <c r="AN85" i="4"/>
  <c r="AO85" i="4"/>
  <c r="AP85" i="4"/>
  <c r="AQ85" i="4"/>
  <c r="AR85" i="4"/>
  <c r="AS85" i="4"/>
  <c r="AT85" i="4"/>
  <c r="AU85" i="4"/>
  <c r="AV85" i="4"/>
  <c r="AW85" i="4"/>
  <c r="AX85" i="4"/>
  <c r="AY85" i="4"/>
  <c r="AZ85" i="4"/>
  <c r="BA85" i="4"/>
  <c r="AM86" i="4"/>
  <c r="AN86" i="4"/>
  <c r="AO86" i="4"/>
  <c r="AP86" i="4"/>
  <c r="AQ86" i="4"/>
  <c r="AR86" i="4"/>
  <c r="AS86" i="4"/>
  <c r="AT86" i="4"/>
  <c r="AU86" i="4"/>
  <c r="AV86" i="4"/>
  <c r="AW86" i="4"/>
  <c r="AX86" i="4"/>
  <c r="AY86" i="4"/>
  <c r="AZ86" i="4"/>
  <c r="BA86" i="4"/>
  <c r="AM87" i="4"/>
  <c r="AN87" i="4"/>
  <c r="AO87" i="4"/>
  <c r="AP87" i="4"/>
  <c r="AQ87" i="4"/>
  <c r="AR87" i="4"/>
  <c r="AS87" i="4"/>
  <c r="AT87" i="4"/>
  <c r="AU87" i="4"/>
  <c r="AV87" i="4"/>
  <c r="AW87" i="4"/>
  <c r="AX87" i="4"/>
  <c r="AY87" i="4"/>
  <c r="AZ87" i="4"/>
  <c r="BA87" i="4"/>
  <c r="AM88" i="4"/>
  <c r="AN88" i="4"/>
  <c r="AO88" i="4"/>
  <c r="AP88" i="4"/>
  <c r="AQ88" i="4"/>
  <c r="AR88" i="4"/>
  <c r="AS88" i="4"/>
  <c r="AT88" i="4"/>
  <c r="AU88" i="4"/>
  <c r="AV88" i="4"/>
  <c r="AW88" i="4"/>
  <c r="AX88" i="4"/>
  <c r="AY88" i="4"/>
  <c r="AZ88" i="4"/>
  <c r="BA88" i="4"/>
  <c r="AM89" i="4"/>
  <c r="AN89" i="4"/>
  <c r="AO89" i="4"/>
  <c r="AP89" i="4"/>
  <c r="AQ89" i="4"/>
  <c r="AR89" i="4"/>
  <c r="AS89" i="4"/>
  <c r="AT89" i="4"/>
  <c r="AU89" i="4"/>
  <c r="AV89" i="4"/>
  <c r="AW89" i="4"/>
  <c r="AX89" i="4"/>
  <c r="AY89" i="4"/>
  <c r="AZ89" i="4"/>
  <c r="BA89" i="4"/>
  <c r="AM90" i="4"/>
  <c r="AN90" i="4"/>
  <c r="AO90" i="4"/>
  <c r="AP90" i="4"/>
  <c r="AQ90" i="4"/>
  <c r="AR90" i="4"/>
  <c r="AS90" i="4"/>
  <c r="AT90" i="4"/>
  <c r="AU90" i="4"/>
  <c r="AV90" i="4"/>
  <c r="AW90" i="4"/>
  <c r="AX90" i="4"/>
  <c r="AY90" i="4"/>
  <c r="AZ90" i="4"/>
  <c r="BA90" i="4"/>
  <c r="AM91" i="4"/>
  <c r="AN91" i="4"/>
  <c r="AO91" i="4"/>
  <c r="AP91" i="4"/>
  <c r="AQ91" i="4"/>
  <c r="AR91" i="4"/>
  <c r="AS91" i="4"/>
  <c r="AT91" i="4"/>
  <c r="AU91" i="4"/>
  <c r="AV91" i="4"/>
  <c r="AW91" i="4"/>
  <c r="AX91" i="4"/>
  <c r="AY91" i="4"/>
  <c r="AZ91" i="4"/>
  <c r="BA91" i="4"/>
  <c r="AM92" i="4"/>
  <c r="AN92" i="4"/>
  <c r="AO92" i="4"/>
  <c r="AP92" i="4"/>
  <c r="AQ92" i="4"/>
  <c r="AR92" i="4"/>
  <c r="AS92" i="4"/>
  <c r="AT92" i="4"/>
  <c r="AU92" i="4"/>
  <c r="AV92" i="4"/>
  <c r="AW92" i="4"/>
  <c r="AX92" i="4"/>
  <c r="AY92" i="4"/>
  <c r="AZ92" i="4"/>
  <c r="BA92" i="4"/>
  <c r="AM93" i="4"/>
  <c r="AN93" i="4"/>
  <c r="AO93" i="4"/>
  <c r="AP93" i="4"/>
  <c r="AQ93" i="4"/>
  <c r="AR93" i="4"/>
  <c r="AS93" i="4"/>
  <c r="AT93" i="4"/>
  <c r="AU93" i="4"/>
  <c r="AV93" i="4"/>
  <c r="AW93" i="4"/>
  <c r="AX93" i="4"/>
  <c r="AY93" i="4"/>
  <c r="AZ93" i="4"/>
  <c r="BA93" i="4"/>
  <c r="AM94" i="4"/>
  <c r="AN94" i="4"/>
  <c r="AO94" i="4"/>
  <c r="AP94" i="4"/>
  <c r="AQ94" i="4"/>
  <c r="AR94" i="4"/>
  <c r="AS94" i="4"/>
  <c r="AT94" i="4"/>
  <c r="AU94" i="4"/>
  <c r="AV94" i="4"/>
  <c r="AW94" i="4"/>
  <c r="AX94" i="4"/>
  <c r="AY94" i="4"/>
  <c r="AZ94" i="4"/>
  <c r="BA94" i="4"/>
  <c r="AM95" i="4"/>
  <c r="AN95" i="4"/>
  <c r="AO95" i="4"/>
  <c r="AP95" i="4"/>
  <c r="AQ95" i="4"/>
  <c r="AR95" i="4"/>
  <c r="AS95" i="4"/>
  <c r="AT95" i="4"/>
  <c r="AU95" i="4"/>
  <c r="AV95" i="4"/>
  <c r="AW95" i="4"/>
  <c r="AX95" i="4"/>
  <c r="AY95" i="4"/>
  <c r="AZ95" i="4"/>
  <c r="BA95" i="4"/>
  <c r="AM96" i="4"/>
  <c r="AN96" i="4"/>
  <c r="AO96" i="4"/>
  <c r="AP96" i="4"/>
  <c r="AQ96" i="4"/>
  <c r="AR96" i="4"/>
  <c r="AS96" i="4"/>
  <c r="AT96" i="4"/>
  <c r="AU96" i="4"/>
  <c r="AV96" i="4"/>
  <c r="AW96" i="4"/>
  <c r="AX96" i="4"/>
  <c r="AY96" i="4"/>
  <c r="AZ96" i="4"/>
  <c r="BA96" i="4"/>
  <c r="AM97" i="4"/>
  <c r="AN97" i="4"/>
  <c r="AO97" i="4"/>
  <c r="AP97" i="4"/>
  <c r="AQ97" i="4"/>
  <c r="AR97" i="4"/>
  <c r="AS97" i="4"/>
  <c r="AT97" i="4"/>
  <c r="AU97" i="4"/>
  <c r="AV97" i="4"/>
  <c r="AW97" i="4"/>
  <c r="AX97" i="4"/>
  <c r="AY97" i="4"/>
  <c r="AZ97" i="4"/>
  <c r="BA97" i="4"/>
  <c r="AM98" i="4"/>
  <c r="AN98" i="4"/>
  <c r="AO98" i="4"/>
  <c r="AP98" i="4"/>
  <c r="AQ98" i="4"/>
  <c r="AR98" i="4"/>
  <c r="AS98" i="4"/>
  <c r="AT98" i="4"/>
  <c r="AU98" i="4"/>
  <c r="AV98" i="4"/>
  <c r="AW98" i="4"/>
  <c r="AX98" i="4"/>
  <c r="AY98" i="4"/>
  <c r="AZ98" i="4"/>
  <c r="BA98" i="4"/>
  <c r="AM99" i="4"/>
  <c r="AN99" i="4"/>
  <c r="AO99" i="4"/>
  <c r="AP99" i="4"/>
  <c r="AQ99" i="4"/>
  <c r="AR99" i="4"/>
  <c r="AS99" i="4"/>
  <c r="AT99" i="4"/>
  <c r="AU99" i="4"/>
  <c r="AV99" i="4"/>
  <c r="AW99" i="4"/>
  <c r="AX99" i="4"/>
  <c r="AY99" i="4"/>
  <c r="AZ99" i="4"/>
  <c r="BA99" i="4"/>
  <c r="AM100" i="4"/>
  <c r="AN100" i="4"/>
  <c r="AO100" i="4"/>
  <c r="AP100" i="4"/>
  <c r="AQ100" i="4"/>
  <c r="AR100" i="4"/>
  <c r="AS100" i="4"/>
  <c r="AT100" i="4"/>
  <c r="AU100" i="4"/>
  <c r="AV100" i="4"/>
  <c r="AW100" i="4"/>
  <c r="AX100" i="4"/>
  <c r="AY100" i="4"/>
  <c r="AZ100" i="4"/>
  <c r="BA100" i="4"/>
  <c r="AM101" i="4"/>
  <c r="AN101" i="4"/>
  <c r="AO101" i="4"/>
  <c r="AP101" i="4"/>
  <c r="AQ101" i="4"/>
  <c r="AR101" i="4"/>
  <c r="AS101" i="4"/>
  <c r="AT101" i="4"/>
  <c r="AU101" i="4"/>
  <c r="AV101" i="4"/>
  <c r="AW101" i="4"/>
  <c r="AX101" i="4"/>
  <c r="AY101" i="4"/>
  <c r="AZ101" i="4"/>
  <c r="BA101" i="4"/>
  <c r="AM102" i="4"/>
  <c r="AN102" i="4"/>
  <c r="AO102" i="4"/>
  <c r="AP102" i="4"/>
  <c r="AQ102" i="4"/>
  <c r="AR102" i="4"/>
  <c r="AS102" i="4"/>
  <c r="AT102" i="4"/>
  <c r="AU102" i="4"/>
  <c r="AV102" i="4"/>
  <c r="AW102" i="4"/>
  <c r="AX102" i="4"/>
  <c r="AY102" i="4"/>
  <c r="AZ102" i="4"/>
  <c r="BA102" i="4"/>
  <c r="AM103" i="4"/>
  <c r="AN103" i="4"/>
  <c r="AO103" i="4"/>
  <c r="AP103" i="4"/>
  <c r="AQ103" i="4"/>
  <c r="AR103" i="4"/>
  <c r="AS103" i="4"/>
  <c r="AT103" i="4"/>
  <c r="AU103" i="4"/>
  <c r="AV103" i="4"/>
  <c r="AW103" i="4"/>
  <c r="AX103" i="4"/>
  <c r="AY103" i="4"/>
  <c r="AZ103" i="4"/>
  <c r="BA103" i="4"/>
  <c r="AM104" i="4"/>
  <c r="AN104" i="4"/>
  <c r="AO104" i="4"/>
  <c r="AP104" i="4"/>
  <c r="AQ104" i="4"/>
  <c r="AR104" i="4"/>
  <c r="AS104" i="4"/>
  <c r="AT104" i="4"/>
  <c r="AU104" i="4"/>
  <c r="AV104" i="4"/>
  <c r="AW104" i="4"/>
  <c r="AX104" i="4"/>
  <c r="AY104" i="4"/>
  <c r="AZ104" i="4"/>
  <c r="BA104" i="4"/>
  <c r="AM105" i="4"/>
  <c r="AN105" i="4"/>
  <c r="AO105" i="4"/>
  <c r="AP105" i="4"/>
  <c r="AQ105" i="4"/>
  <c r="AR105" i="4"/>
  <c r="AS105" i="4"/>
  <c r="AT105" i="4"/>
  <c r="AU105" i="4"/>
  <c r="AV105" i="4"/>
  <c r="AW105" i="4"/>
  <c r="AX105" i="4"/>
  <c r="AY105" i="4"/>
  <c r="AZ105" i="4"/>
  <c r="BA105" i="4"/>
  <c r="AM106" i="4"/>
  <c r="AN106" i="4"/>
  <c r="AO106" i="4"/>
  <c r="AP106" i="4"/>
  <c r="AQ106" i="4"/>
  <c r="AR106" i="4"/>
  <c r="AS106" i="4"/>
  <c r="AT106" i="4"/>
  <c r="AU106" i="4"/>
  <c r="AV106" i="4"/>
  <c r="AW106" i="4"/>
  <c r="AX106" i="4"/>
  <c r="AY106" i="4"/>
  <c r="AZ106" i="4"/>
  <c r="BA106" i="4"/>
  <c r="AM107" i="4"/>
  <c r="AN107" i="4"/>
  <c r="AO107" i="4"/>
  <c r="AP107" i="4"/>
  <c r="AQ107" i="4"/>
  <c r="AR107" i="4"/>
  <c r="AS107" i="4"/>
  <c r="AT107" i="4"/>
  <c r="AU107" i="4"/>
  <c r="AV107" i="4"/>
  <c r="AW107" i="4"/>
  <c r="AX107" i="4"/>
  <c r="AY107" i="4"/>
  <c r="AZ107" i="4"/>
  <c r="BA107" i="4"/>
  <c r="AM108" i="4"/>
  <c r="AN108" i="4"/>
  <c r="AO108" i="4"/>
  <c r="AP108" i="4"/>
  <c r="AQ108" i="4"/>
  <c r="AR108" i="4"/>
  <c r="AS108" i="4"/>
  <c r="AT108" i="4"/>
  <c r="AU108" i="4"/>
  <c r="AV108" i="4"/>
  <c r="AW108" i="4"/>
  <c r="AX108" i="4"/>
  <c r="AY108" i="4"/>
  <c r="AZ108" i="4"/>
  <c r="BA108" i="4"/>
  <c r="AM109" i="4"/>
  <c r="AN109" i="4"/>
  <c r="AO109" i="4"/>
  <c r="AP109" i="4"/>
  <c r="AQ109" i="4"/>
  <c r="AR109" i="4"/>
  <c r="AS109" i="4"/>
  <c r="AT109" i="4"/>
  <c r="AU109" i="4"/>
  <c r="AV109" i="4"/>
  <c r="AW109" i="4"/>
  <c r="AX109" i="4"/>
  <c r="AY109" i="4"/>
  <c r="AZ109" i="4"/>
  <c r="BA109" i="4"/>
  <c r="AM110" i="4"/>
  <c r="AN110" i="4"/>
  <c r="AO110" i="4"/>
  <c r="AP110" i="4"/>
  <c r="AQ110" i="4"/>
  <c r="AR110" i="4"/>
  <c r="AS110" i="4"/>
  <c r="AT110" i="4"/>
  <c r="AU110" i="4"/>
  <c r="AV110" i="4"/>
  <c r="AW110" i="4"/>
  <c r="AX110" i="4"/>
  <c r="AY110" i="4"/>
  <c r="AZ110" i="4"/>
  <c r="BA110" i="4"/>
  <c r="AM111" i="4"/>
  <c r="AN111" i="4"/>
  <c r="AO111" i="4"/>
  <c r="AP111" i="4"/>
  <c r="AQ111" i="4"/>
  <c r="AR111" i="4"/>
  <c r="AS111" i="4"/>
  <c r="AT111" i="4"/>
  <c r="AU111" i="4"/>
  <c r="AV111" i="4"/>
  <c r="AW111" i="4"/>
  <c r="AX111" i="4"/>
  <c r="AY111" i="4"/>
  <c r="AZ111" i="4"/>
  <c r="BA111" i="4"/>
  <c r="AM112" i="4"/>
  <c r="AN112" i="4"/>
  <c r="AO112" i="4"/>
  <c r="AP112" i="4"/>
  <c r="AQ112" i="4"/>
  <c r="AR112" i="4"/>
  <c r="AS112" i="4"/>
  <c r="AT112" i="4"/>
  <c r="AU112" i="4"/>
  <c r="AV112" i="4"/>
  <c r="AW112" i="4"/>
  <c r="AX112" i="4"/>
  <c r="AY112" i="4"/>
  <c r="AZ112" i="4"/>
  <c r="BA112" i="4"/>
  <c r="AM113" i="4"/>
  <c r="AN113" i="4"/>
  <c r="AO113" i="4"/>
  <c r="AP113" i="4"/>
  <c r="AQ113" i="4"/>
  <c r="AR113" i="4"/>
  <c r="AS113" i="4"/>
  <c r="AT113" i="4"/>
  <c r="AU113" i="4"/>
  <c r="AV113" i="4"/>
  <c r="AW113" i="4"/>
  <c r="AX113" i="4"/>
  <c r="AY113" i="4"/>
  <c r="AZ113" i="4"/>
  <c r="BA113" i="4"/>
  <c r="AM114" i="4"/>
  <c r="AN114" i="4"/>
  <c r="AO114" i="4"/>
  <c r="AP114" i="4"/>
  <c r="AQ114" i="4"/>
  <c r="AR114" i="4"/>
  <c r="AS114" i="4"/>
  <c r="AT114" i="4"/>
  <c r="AU114" i="4"/>
  <c r="AV114" i="4"/>
  <c r="AW114" i="4"/>
  <c r="AX114" i="4"/>
  <c r="AY114" i="4"/>
  <c r="AZ114" i="4"/>
  <c r="BA114" i="4"/>
  <c r="AM115" i="4"/>
  <c r="AN115" i="4"/>
  <c r="AO115" i="4"/>
  <c r="AP115" i="4"/>
  <c r="AQ115" i="4"/>
  <c r="AR115" i="4"/>
  <c r="AS115" i="4"/>
  <c r="AT115" i="4"/>
  <c r="AU115" i="4"/>
  <c r="AV115" i="4"/>
  <c r="AW115" i="4"/>
  <c r="AX115" i="4"/>
  <c r="AY115" i="4"/>
  <c r="AZ115" i="4"/>
  <c r="BA115" i="4"/>
  <c r="AM116" i="4"/>
  <c r="AN116" i="4"/>
  <c r="AO116" i="4"/>
  <c r="AP116" i="4"/>
  <c r="AQ116" i="4"/>
  <c r="AR116" i="4"/>
  <c r="AS116" i="4"/>
  <c r="AT116" i="4"/>
  <c r="AU116" i="4"/>
  <c r="AV116" i="4"/>
  <c r="AW116" i="4"/>
  <c r="AX116" i="4"/>
  <c r="AY116" i="4"/>
  <c r="AZ116" i="4"/>
  <c r="BA116" i="4"/>
  <c r="AM117" i="4"/>
  <c r="AN117" i="4"/>
  <c r="AO117" i="4"/>
  <c r="AP117" i="4"/>
  <c r="AQ117" i="4"/>
  <c r="AR117" i="4"/>
  <c r="AS117" i="4"/>
  <c r="AT117" i="4"/>
  <c r="AU117" i="4"/>
  <c r="AV117" i="4"/>
  <c r="AW117" i="4"/>
  <c r="AX117" i="4"/>
  <c r="AY117" i="4"/>
  <c r="AZ117" i="4"/>
  <c r="BA117" i="4"/>
  <c r="AM118" i="4"/>
  <c r="AN118" i="4"/>
  <c r="AO118" i="4"/>
  <c r="AP118" i="4"/>
  <c r="AQ118" i="4"/>
  <c r="AR118" i="4"/>
  <c r="AS118" i="4"/>
  <c r="AT118" i="4"/>
  <c r="AU118" i="4"/>
  <c r="AV118" i="4"/>
  <c r="AW118" i="4"/>
  <c r="AX118" i="4"/>
  <c r="AY118" i="4"/>
  <c r="AZ118" i="4"/>
  <c r="BA118" i="4"/>
  <c r="AM119" i="4"/>
  <c r="AN119" i="4"/>
  <c r="AO119" i="4"/>
  <c r="AP119" i="4"/>
  <c r="AQ119" i="4"/>
  <c r="AR119" i="4"/>
  <c r="AS119" i="4"/>
  <c r="AT119" i="4"/>
  <c r="AU119" i="4"/>
  <c r="AV119" i="4"/>
  <c r="AW119" i="4"/>
  <c r="AX119" i="4"/>
  <c r="AY119" i="4"/>
  <c r="AZ119" i="4"/>
  <c r="BA119" i="4"/>
  <c r="AM120" i="4"/>
  <c r="AN120" i="4"/>
  <c r="AO120" i="4"/>
  <c r="AP120" i="4"/>
  <c r="AQ120" i="4"/>
  <c r="AR120" i="4"/>
  <c r="AS120" i="4"/>
  <c r="AT120" i="4"/>
  <c r="AU120" i="4"/>
  <c r="AV120" i="4"/>
  <c r="AW120" i="4"/>
  <c r="AX120" i="4"/>
  <c r="AY120" i="4"/>
  <c r="AZ120" i="4"/>
  <c r="BA120" i="4"/>
  <c r="AM121" i="4"/>
  <c r="AN121" i="4"/>
  <c r="AO121" i="4"/>
  <c r="AP121" i="4"/>
  <c r="AQ121" i="4"/>
  <c r="AR121" i="4"/>
  <c r="AS121" i="4"/>
  <c r="AT121" i="4"/>
  <c r="AU121" i="4"/>
  <c r="AV121" i="4"/>
  <c r="AW121" i="4"/>
  <c r="AX121" i="4"/>
  <c r="AY121" i="4"/>
  <c r="AZ121" i="4"/>
  <c r="BA121" i="4"/>
  <c r="AM122" i="4"/>
  <c r="AN122" i="4"/>
  <c r="AO122" i="4"/>
  <c r="AP122" i="4"/>
  <c r="AQ122" i="4"/>
  <c r="AR122" i="4"/>
  <c r="AS122" i="4"/>
  <c r="AT122" i="4"/>
  <c r="AU122" i="4"/>
  <c r="AV122" i="4"/>
  <c r="AW122" i="4"/>
  <c r="AX122" i="4"/>
  <c r="AY122" i="4"/>
  <c r="AZ122" i="4"/>
  <c r="BA122" i="4"/>
  <c r="AM123" i="4"/>
  <c r="AN123" i="4"/>
  <c r="AO123" i="4"/>
  <c r="AP123" i="4"/>
  <c r="AQ123" i="4"/>
  <c r="AR123" i="4"/>
  <c r="AS123" i="4"/>
  <c r="AT123" i="4"/>
  <c r="AU123" i="4"/>
  <c r="AV123" i="4"/>
  <c r="AW123" i="4"/>
  <c r="AX123" i="4"/>
  <c r="AY123" i="4"/>
  <c r="AZ123" i="4"/>
  <c r="BA123" i="4"/>
  <c r="AM124" i="4"/>
  <c r="AN124" i="4"/>
  <c r="AO124" i="4"/>
  <c r="AP124" i="4"/>
  <c r="AQ124" i="4"/>
  <c r="AR124" i="4"/>
  <c r="AS124" i="4"/>
  <c r="AT124" i="4"/>
  <c r="AU124" i="4"/>
  <c r="AV124" i="4"/>
  <c r="AW124" i="4"/>
  <c r="AX124" i="4"/>
  <c r="AY124" i="4"/>
  <c r="AZ124" i="4"/>
  <c r="BA124" i="4"/>
  <c r="AM125" i="4"/>
  <c r="AN125" i="4"/>
  <c r="AO125" i="4"/>
  <c r="AP125" i="4"/>
  <c r="AQ125" i="4"/>
  <c r="AR125" i="4"/>
  <c r="AS125" i="4"/>
  <c r="AT125" i="4"/>
  <c r="AU125" i="4"/>
  <c r="AV125" i="4"/>
  <c r="AW125" i="4"/>
  <c r="AX125" i="4"/>
  <c r="AY125" i="4"/>
  <c r="AZ125" i="4"/>
  <c r="BA125" i="4"/>
  <c r="AM126" i="4"/>
  <c r="AN126" i="4"/>
  <c r="AO126" i="4"/>
  <c r="AP126" i="4"/>
  <c r="AQ126" i="4"/>
  <c r="AR126" i="4"/>
  <c r="AS126" i="4"/>
  <c r="AT126" i="4"/>
  <c r="AU126" i="4"/>
  <c r="AV126" i="4"/>
  <c r="AW126" i="4"/>
  <c r="AX126" i="4"/>
  <c r="AY126" i="4"/>
  <c r="AZ126" i="4"/>
  <c r="BA126" i="4"/>
  <c r="AM127" i="4"/>
  <c r="AN127" i="4"/>
  <c r="AO127" i="4"/>
  <c r="AP127" i="4"/>
  <c r="AQ127" i="4"/>
  <c r="AR127" i="4"/>
  <c r="AS127" i="4"/>
  <c r="AT127" i="4"/>
  <c r="AU127" i="4"/>
  <c r="AV127" i="4"/>
  <c r="AW127" i="4"/>
  <c r="AX127" i="4"/>
  <c r="AY127" i="4"/>
  <c r="AZ127" i="4"/>
  <c r="BA127" i="4"/>
  <c r="AM128" i="4"/>
  <c r="AN128" i="4"/>
  <c r="AO128" i="4"/>
  <c r="AP128" i="4"/>
  <c r="AQ128" i="4"/>
  <c r="AR128" i="4"/>
  <c r="AS128" i="4"/>
  <c r="AT128" i="4"/>
  <c r="AU128" i="4"/>
  <c r="AV128" i="4"/>
  <c r="AW128" i="4"/>
  <c r="AX128" i="4"/>
  <c r="AY128" i="4"/>
  <c r="AZ128" i="4"/>
  <c r="BA128" i="4"/>
  <c r="AM129" i="4"/>
  <c r="AN129" i="4"/>
  <c r="AO129" i="4"/>
  <c r="AP129" i="4"/>
  <c r="AQ129" i="4"/>
  <c r="AR129" i="4"/>
  <c r="AS129" i="4"/>
  <c r="AT129" i="4"/>
  <c r="AU129" i="4"/>
  <c r="AV129" i="4"/>
  <c r="AW129" i="4"/>
  <c r="AX129" i="4"/>
  <c r="AY129" i="4"/>
  <c r="AZ129" i="4"/>
  <c r="BA129" i="4"/>
  <c r="AM130" i="4"/>
  <c r="AN130" i="4"/>
  <c r="AO130" i="4"/>
  <c r="AP130" i="4"/>
  <c r="AQ130" i="4"/>
  <c r="AR130" i="4"/>
  <c r="AS130" i="4"/>
  <c r="AT130" i="4"/>
  <c r="AU130" i="4"/>
  <c r="AV130" i="4"/>
  <c r="AW130" i="4"/>
  <c r="AX130" i="4"/>
  <c r="AY130" i="4"/>
  <c r="AZ130" i="4"/>
  <c r="BA130" i="4"/>
  <c r="AM131" i="4"/>
  <c r="AN131" i="4"/>
  <c r="AO131" i="4"/>
  <c r="AP131" i="4"/>
  <c r="AQ131" i="4"/>
  <c r="AR131" i="4"/>
  <c r="AS131" i="4"/>
  <c r="AT131" i="4"/>
  <c r="AU131" i="4"/>
  <c r="AV131" i="4"/>
  <c r="AW131" i="4"/>
  <c r="AX131" i="4"/>
  <c r="AY131" i="4"/>
  <c r="AZ131" i="4"/>
  <c r="BA131" i="4"/>
  <c r="AM132" i="4"/>
  <c r="AN132" i="4"/>
  <c r="AO132" i="4"/>
  <c r="AP132" i="4"/>
  <c r="AQ132" i="4"/>
  <c r="AR132" i="4"/>
  <c r="AS132" i="4"/>
  <c r="AT132" i="4"/>
  <c r="AU132" i="4"/>
  <c r="AV132" i="4"/>
  <c r="AW132" i="4"/>
  <c r="AX132" i="4"/>
  <c r="AY132" i="4"/>
  <c r="AZ132" i="4"/>
  <c r="BA132" i="4"/>
  <c r="AM133" i="4"/>
  <c r="AN133" i="4"/>
  <c r="AO133" i="4"/>
  <c r="AP133" i="4"/>
  <c r="AQ133" i="4"/>
  <c r="AR133" i="4"/>
  <c r="AS133" i="4"/>
  <c r="AT133" i="4"/>
  <c r="AU133" i="4"/>
  <c r="AV133" i="4"/>
  <c r="AW133" i="4"/>
  <c r="AX133" i="4"/>
  <c r="AY133" i="4"/>
  <c r="AZ133" i="4"/>
  <c r="BA133" i="4"/>
  <c r="AM134" i="4"/>
  <c r="AN134" i="4"/>
  <c r="AO134" i="4"/>
  <c r="AP134" i="4"/>
  <c r="AQ134" i="4"/>
  <c r="AR134" i="4"/>
  <c r="AS134" i="4"/>
  <c r="AT134" i="4"/>
  <c r="AU134" i="4"/>
  <c r="AV134" i="4"/>
  <c r="AW134" i="4"/>
  <c r="AX134" i="4"/>
  <c r="AY134" i="4"/>
  <c r="AZ134" i="4"/>
  <c r="BA134" i="4"/>
  <c r="AM135" i="4"/>
  <c r="AN135" i="4"/>
  <c r="AO135" i="4"/>
  <c r="AP135" i="4"/>
  <c r="AQ135" i="4"/>
  <c r="AR135" i="4"/>
  <c r="AS135" i="4"/>
  <c r="AT135" i="4"/>
  <c r="AU135" i="4"/>
  <c r="AV135" i="4"/>
  <c r="AW135" i="4"/>
  <c r="AX135" i="4"/>
  <c r="AY135" i="4"/>
  <c r="AZ135" i="4"/>
  <c r="BA135" i="4"/>
  <c r="AM136" i="4"/>
  <c r="AN136" i="4"/>
  <c r="AO136" i="4"/>
  <c r="AP136" i="4"/>
  <c r="AQ136" i="4"/>
  <c r="AR136" i="4"/>
  <c r="AS136" i="4"/>
  <c r="AT136" i="4"/>
  <c r="AU136" i="4"/>
  <c r="AV136" i="4"/>
  <c r="AW136" i="4"/>
  <c r="AX136" i="4"/>
  <c r="AY136" i="4"/>
  <c r="AZ136" i="4"/>
  <c r="BA136" i="4"/>
  <c r="AM137" i="4"/>
  <c r="AN137" i="4"/>
  <c r="AO137" i="4"/>
  <c r="AP137" i="4"/>
  <c r="AQ137" i="4"/>
  <c r="AR137" i="4"/>
  <c r="AS137" i="4"/>
  <c r="AT137" i="4"/>
  <c r="AU137" i="4"/>
  <c r="AV137" i="4"/>
  <c r="AW137" i="4"/>
  <c r="AX137" i="4"/>
  <c r="AY137" i="4"/>
  <c r="AZ137" i="4"/>
  <c r="BA137" i="4"/>
  <c r="AM138" i="4"/>
  <c r="AN138" i="4"/>
  <c r="AO138" i="4"/>
  <c r="AP138" i="4"/>
  <c r="AQ138" i="4"/>
  <c r="AR138" i="4"/>
  <c r="AS138" i="4"/>
  <c r="AT138" i="4"/>
  <c r="AU138" i="4"/>
  <c r="AV138" i="4"/>
  <c r="AW138" i="4"/>
  <c r="AX138" i="4"/>
  <c r="AY138" i="4"/>
  <c r="AZ138" i="4"/>
  <c r="BA138" i="4"/>
  <c r="AM139" i="4"/>
  <c r="AN139" i="4"/>
  <c r="AO139" i="4"/>
  <c r="AP139" i="4"/>
  <c r="AQ139" i="4"/>
  <c r="AR139" i="4"/>
  <c r="AS139" i="4"/>
  <c r="AT139" i="4"/>
  <c r="AU139" i="4"/>
  <c r="AV139" i="4"/>
  <c r="AW139" i="4"/>
  <c r="AX139" i="4"/>
  <c r="AY139" i="4"/>
  <c r="AZ139" i="4"/>
  <c r="BA139" i="4"/>
  <c r="AM140" i="4"/>
  <c r="AN140" i="4"/>
  <c r="AO140" i="4"/>
  <c r="AP140" i="4"/>
  <c r="AQ140" i="4"/>
  <c r="AR140" i="4"/>
  <c r="AS140" i="4"/>
  <c r="AT140" i="4"/>
  <c r="AU140" i="4"/>
  <c r="AV140" i="4"/>
  <c r="AW140" i="4"/>
  <c r="AX140" i="4"/>
  <c r="AY140" i="4"/>
  <c r="AZ140" i="4"/>
  <c r="BA140" i="4"/>
  <c r="AM141" i="4"/>
  <c r="AN141" i="4"/>
  <c r="AO141" i="4"/>
  <c r="AP141" i="4"/>
  <c r="AQ141" i="4"/>
  <c r="AR141" i="4"/>
  <c r="AS141" i="4"/>
  <c r="AT141" i="4"/>
  <c r="AU141" i="4"/>
  <c r="AV141" i="4"/>
  <c r="AW141" i="4"/>
  <c r="AX141" i="4"/>
  <c r="AY141" i="4"/>
  <c r="AZ141" i="4"/>
  <c r="BA141" i="4"/>
  <c r="AM142" i="4"/>
  <c r="AN142" i="4"/>
  <c r="AO142" i="4"/>
  <c r="AP142" i="4"/>
  <c r="AQ142" i="4"/>
  <c r="AR142" i="4"/>
  <c r="AS142" i="4"/>
  <c r="AT142" i="4"/>
  <c r="AU142" i="4"/>
  <c r="AV142" i="4"/>
  <c r="AW142" i="4"/>
  <c r="AX142" i="4"/>
  <c r="AY142" i="4"/>
  <c r="AZ142" i="4"/>
  <c r="BA142" i="4"/>
  <c r="AM143" i="4"/>
  <c r="AN143" i="4"/>
  <c r="AO143" i="4"/>
  <c r="AP143" i="4"/>
  <c r="AQ143" i="4"/>
  <c r="AR143" i="4"/>
  <c r="AS143" i="4"/>
  <c r="AT143" i="4"/>
  <c r="AU143" i="4"/>
  <c r="AV143" i="4"/>
  <c r="AW143" i="4"/>
  <c r="AX143" i="4"/>
  <c r="AY143" i="4"/>
  <c r="AZ143" i="4"/>
  <c r="BA143" i="4"/>
  <c r="AM144" i="4"/>
  <c r="AN144" i="4"/>
  <c r="AO144" i="4"/>
  <c r="AP144" i="4"/>
  <c r="AQ144" i="4"/>
  <c r="AR144" i="4"/>
  <c r="AS144" i="4"/>
  <c r="AT144" i="4"/>
  <c r="AU144" i="4"/>
  <c r="AV144" i="4"/>
  <c r="AW144" i="4"/>
  <c r="AX144" i="4"/>
  <c r="AY144" i="4"/>
  <c r="AZ144" i="4"/>
  <c r="BA144" i="4"/>
  <c r="AM145" i="4"/>
  <c r="AN145" i="4"/>
  <c r="AO145" i="4"/>
  <c r="AP145" i="4"/>
  <c r="AQ145" i="4"/>
  <c r="AR145" i="4"/>
  <c r="AS145" i="4"/>
  <c r="AT145" i="4"/>
  <c r="AU145" i="4"/>
  <c r="AV145" i="4"/>
  <c r="AW145" i="4"/>
  <c r="AX145" i="4"/>
  <c r="AY145" i="4"/>
  <c r="AZ145" i="4"/>
  <c r="BA145" i="4"/>
  <c r="AM146" i="4"/>
  <c r="AN146" i="4"/>
  <c r="AO146" i="4"/>
  <c r="AP146" i="4"/>
  <c r="AQ146" i="4"/>
  <c r="AR146" i="4"/>
  <c r="AS146" i="4"/>
  <c r="AT146" i="4"/>
  <c r="AU146" i="4"/>
  <c r="AV146" i="4"/>
  <c r="AW146" i="4"/>
  <c r="AX146" i="4"/>
  <c r="AY146" i="4"/>
  <c r="AZ146" i="4"/>
  <c r="BA146" i="4"/>
  <c r="AM147" i="4"/>
  <c r="AN147" i="4"/>
  <c r="AO147" i="4"/>
  <c r="AP147" i="4"/>
  <c r="AQ147" i="4"/>
  <c r="AR147" i="4"/>
  <c r="AS147" i="4"/>
  <c r="AT147" i="4"/>
  <c r="AU147" i="4"/>
  <c r="AV147" i="4"/>
  <c r="AW147" i="4"/>
  <c r="AX147" i="4"/>
  <c r="AY147" i="4"/>
  <c r="AZ147" i="4"/>
  <c r="BA147" i="4"/>
  <c r="AM148" i="4"/>
  <c r="AN148" i="4"/>
  <c r="AO148" i="4"/>
  <c r="AP148" i="4"/>
  <c r="AQ148" i="4"/>
  <c r="AR148" i="4"/>
  <c r="AS148" i="4"/>
  <c r="AT148" i="4"/>
  <c r="AU148" i="4"/>
  <c r="AV148" i="4"/>
  <c r="AW148" i="4"/>
  <c r="AX148" i="4"/>
  <c r="AY148" i="4"/>
  <c r="AZ148" i="4"/>
  <c r="BA148" i="4"/>
  <c r="AM149" i="4"/>
  <c r="AN149" i="4"/>
  <c r="AO149" i="4"/>
  <c r="AP149" i="4"/>
  <c r="AQ149" i="4"/>
  <c r="AR149" i="4"/>
  <c r="AS149" i="4"/>
  <c r="AT149" i="4"/>
  <c r="AU149" i="4"/>
  <c r="AV149" i="4"/>
  <c r="AW149" i="4"/>
  <c r="AX149" i="4"/>
  <c r="AY149" i="4"/>
  <c r="AZ149" i="4"/>
  <c r="BA149" i="4"/>
  <c r="AM150" i="4"/>
  <c r="AN150" i="4"/>
  <c r="AO150" i="4"/>
  <c r="AP150" i="4"/>
  <c r="AQ150" i="4"/>
  <c r="AR150" i="4"/>
  <c r="AS150" i="4"/>
  <c r="AT150" i="4"/>
  <c r="AU150" i="4"/>
  <c r="AV150" i="4"/>
  <c r="AW150" i="4"/>
  <c r="AX150" i="4"/>
  <c r="AY150" i="4"/>
  <c r="AZ150" i="4"/>
  <c r="BA150" i="4"/>
  <c r="AM151" i="4"/>
  <c r="AN151" i="4"/>
  <c r="AO151" i="4"/>
  <c r="AP151" i="4"/>
  <c r="AQ151" i="4"/>
  <c r="AR151" i="4"/>
  <c r="AS151" i="4"/>
  <c r="AT151" i="4"/>
  <c r="AU151" i="4"/>
  <c r="AV151" i="4"/>
  <c r="AW151" i="4"/>
  <c r="AX151" i="4"/>
  <c r="AY151" i="4"/>
  <c r="AZ151" i="4"/>
  <c r="BA151" i="4"/>
  <c r="AM152" i="4"/>
  <c r="AN152" i="4"/>
  <c r="AO152" i="4"/>
  <c r="AP152" i="4"/>
  <c r="AQ152" i="4"/>
  <c r="AR152" i="4"/>
  <c r="AS152" i="4"/>
  <c r="AT152" i="4"/>
  <c r="AU152" i="4"/>
  <c r="AV152" i="4"/>
  <c r="AW152" i="4"/>
  <c r="AX152" i="4"/>
  <c r="AY152" i="4"/>
  <c r="AZ152" i="4"/>
  <c r="BA152" i="4"/>
  <c r="AM153" i="4"/>
  <c r="AN153" i="4"/>
  <c r="AO153" i="4"/>
  <c r="AP153" i="4"/>
  <c r="AQ153" i="4"/>
  <c r="AR153" i="4"/>
  <c r="AS153" i="4"/>
  <c r="AT153" i="4"/>
  <c r="AU153" i="4"/>
  <c r="AV153" i="4"/>
  <c r="AW153" i="4"/>
  <c r="AX153" i="4"/>
  <c r="AY153" i="4"/>
  <c r="AZ153" i="4"/>
  <c r="BA153" i="4"/>
  <c r="AM154" i="4"/>
  <c r="AN154" i="4"/>
  <c r="AO154" i="4"/>
  <c r="AP154" i="4"/>
  <c r="AQ154" i="4"/>
  <c r="AR154" i="4"/>
  <c r="AS154" i="4"/>
  <c r="AT154" i="4"/>
  <c r="AU154" i="4"/>
  <c r="AV154" i="4"/>
  <c r="AW154" i="4"/>
  <c r="AX154" i="4"/>
  <c r="AY154" i="4"/>
  <c r="AZ154" i="4"/>
  <c r="BA154" i="4"/>
  <c r="AM155" i="4"/>
  <c r="AN155" i="4"/>
  <c r="AO155" i="4"/>
  <c r="AP155" i="4"/>
  <c r="AQ155" i="4"/>
  <c r="AR155" i="4"/>
  <c r="AS155" i="4"/>
  <c r="AT155" i="4"/>
  <c r="AU155" i="4"/>
  <c r="AV155" i="4"/>
  <c r="AW155" i="4"/>
  <c r="AX155" i="4"/>
  <c r="AY155" i="4"/>
  <c r="AZ155" i="4"/>
  <c r="BA155" i="4"/>
  <c r="AM156" i="4"/>
  <c r="AN156" i="4"/>
  <c r="AO156" i="4"/>
  <c r="AP156" i="4"/>
  <c r="AQ156" i="4"/>
  <c r="AR156" i="4"/>
  <c r="AS156" i="4"/>
  <c r="AT156" i="4"/>
  <c r="AU156" i="4"/>
  <c r="AV156" i="4"/>
  <c r="AW156" i="4"/>
  <c r="AX156" i="4"/>
  <c r="AY156" i="4"/>
  <c r="AZ156" i="4"/>
  <c r="BA156" i="4"/>
  <c r="AM157" i="4"/>
  <c r="AN157" i="4"/>
  <c r="AO157" i="4"/>
  <c r="AP157" i="4"/>
  <c r="AQ157" i="4"/>
  <c r="AR157" i="4"/>
  <c r="AS157" i="4"/>
  <c r="AT157" i="4"/>
  <c r="AU157" i="4"/>
  <c r="AV157" i="4"/>
  <c r="AW157" i="4"/>
  <c r="AX157" i="4"/>
  <c r="AY157" i="4"/>
  <c r="AZ157" i="4"/>
  <c r="BA157" i="4"/>
  <c r="AM158" i="4"/>
  <c r="AN158" i="4"/>
  <c r="AO158" i="4"/>
  <c r="AP158" i="4"/>
  <c r="AQ158" i="4"/>
  <c r="AR158" i="4"/>
  <c r="AS158" i="4"/>
  <c r="AT158" i="4"/>
  <c r="AU158" i="4"/>
  <c r="AV158" i="4"/>
  <c r="AW158" i="4"/>
  <c r="AX158" i="4"/>
  <c r="AY158" i="4"/>
  <c r="AZ158" i="4"/>
  <c r="BA158" i="4"/>
  <c r="AM159" i="4"/>
  <c r="AN159" i="4"/>
  <c r="AO159" i="4"/>
  <c r="AP159" i="4"/>
  <c r="AQ159" i="4"/>
  <c r="AR159" i="4"/>
  <c r="AS159" i="4"/>
  <c r="AT159" i="4"/>
  <c r="AU159" i="4"/>
  <c r="AV159" i="4"/>
  <c r="AW159" i="4"/>
  <c r="AX159" i="4"/>
  <c r="AY159" i="4"/>
  <c r="AZ159" i="4"/>
  <c r="BA159" i="4"/>
  <c r="AM160" i="4"/>
  <c r="AN160" i="4"/>
  <c r="AO160" i="4"/>
  <c r="AP160" i="4"/>
  <c r="AQ160" i="4"/>
  <c r="AR160" i="4"/>
  <c r="AS160" i="4"/>
  <c r="AT160" i="4"/>
  <c r="AU160" i="4"/>
  <c r="AV160" i="4"/>
  <c r="AW160" i="4"/>
  <c r="AX160" i="4"/>
  <c r="AY160" i="4"/>
  <c r="AZ160" i="4"/>
  <c r="BA160" i="4"/>
  <c r="AM161" i="4"/>
  <c r="AN161" i="4"/>
  <c r="AO161" i="4"/>
  <c r="AP161" i="4"/>
  <c r="AQ161" i="4"/>
  <c r="AR161" i="4"/>
  <c r="AS161" i="4"/>
  <c r="AT161" i="4"/>
  <c r="AU161" i="4"/>
  <c r="AV161" i="4"/>
  <c r="AW161" i="4"/>
  <c r="AX161" i="4"/>
  <c r="AY161" i="4"/>
  <c r="AZ161" i="4"/>
  <c r="BA161" i="4"/>
  <c r="AM162" i="4"/>
  <c r="AN162" i="4"/>
  <c r="AO162" i="4"/>
  <c r="AP162" i="4"/>
  <c r="AQ162" i="4"/>
  <c r="AR162" i="4"/>
  <c r="AS162" i="4"/>
  <c r="AT162" i="4"/>
  <c r="AU162" i="4"/>
  <c r="AV162" i="4"/>
  <c r="AW162" i="4"/>
  <c r="AX162" i="4"/>
  <c r="AY162" i="4"/>
  <c r="AZ162" i="4"/>
  <c r="BA162" i="4"/>
  <c r="AM163" i="4"/>
  <c r="AN163" i="4"/>
  <c r="AO163" i="4"/>
  <c r="AP163" i="4"/>
  <c r="AQ163" i="4"/>
  <c r="AR163" i="4"/>
  <c r="AS163" i="4"/>
  <c r="AT163" i="4"/>
  <c r="AU163" i="4"/>
  <c r="AV163" i="4"/>
  <c r="AW163" i="4"/>
  <c r="AX163" i="4"/>
  <c r="AY163" i="4"/>
  <c r="AZ163" i="4"/>
  <c r="BA163" i="4"/>
  <c r="AM164" i="4"/>
  <c r="AN164" i="4"/>
  <c r="AO164" i="4"/>
  <c r="AP164" i="4"/>
  <c r="AQ164" i="4"/>
  <c r="AR164" i="4"/>
  <c r="AS164" i="4"/>
  <c r="AT164" i="4"/>
  <c r="AU164" i="4"/>
  <c r="AV164" i="4"/>
  <c r="AW164" i="4"/>
  <c r="AX164" i="4"/>
  <c r="AY164" i="4"/>
  <c r="AZ164" i="4"/>
  <c r="BA164" i="4"/>
  <c r="AM165" i="4"/>
  <c r="AN165" i="4"/>
  <c r="AO165" i="4"/>
  <c r="AP165" i="4"/>
  <c r="AQ165" i="4"/>
  <c r="AR165" i="4"/>
  <c r="AS165" i="4"/>
  <c r="AT165" i="4"/>
  <c r="AU165" i="4"/>
  <c r="AV165" i="4"/>
  <c r="AW165" i="4"/>
  <c r="AX165" i="4"/>
  <c r="AY165" i="4"/>
  <c r="AZ165" i="4"/>
  <c r="BA165" i="4"/>
  <c r="AM166" i="4"/>
  <c r="AN166" i="4"/>
  <c r="AO166" i="4"/>
  <c r="AP166" i="4"/>
  <c r="AQ166" i="4"/>
  <c r="AR166" i="4"/>
  <c r="AS166" i="4"/>
  <c r="AT166" i="4"/>
  <c r="AU166" i="4"/>
  <c r="AV166" i="4"/>
  <c r="AW166" i="4"/>
  <c r="AX166" i="4"/>
  <c r="AY166" i="4"/>
  <c r="AZ166" i="4"/>
  <c r="BA166" i="4"/>
  <c r="AN13" i="4"/>
  <c r="AO13" i="4"/>
  <c r="AP13" i="4"/>
  <c r="AQ13" i="4"/>
  <c r="AR13" i="4"/>
  <c r="AS13" i="4"/>
  <c r="AT13" i="4"/>
  <c r="AU13" i="4"/>
  <c r="AV13" i="4"/>
  <c r="AW13" i="4"/>
  <c r="AX13" i="4"/>
  <c r="AY13" i="4"/>
  <c r="AZ13" i="4"/>
  <c r="BA13" i="4"/>
  <c r="AM13" i="4"/>
  <c r="H14" i="4"/>
  <c r="I14" i="4"/>
  <c r="J14" i="4"/>
  <c r="K14" i="4"/>
  <c r="L14" i="4"/>
  <c r="M14" i="4"/>
  <c r="N14" i="4"/>
  <c r="O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AG14" i="4"/>
  <c r="AH14" i="4"/>
  <c r="AI14" i="4"/>
  <c r="AJ14" i="4"/>
  <c r="H15" i="4"/>
  <c r="I15" i="4"/>
  <c r="J15" i="4"/>
  <c r="K15" i="4"/>
  <c r="L15" i="4"/>
  <c r="M15" i="4"/>
  <c r="N15" i="4"/>
  <c r="O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AD15" i="4"/>
  <c r="AE15" i="4"/>
  <c r="AF15" i="4"/>
  <c r="AG15" i="4"/>
  <c r="AH15" i="4"/>
  <c r="AI15" i="4"/>
  <c r="AJ15" i="4"/>
  <c r="H16" i="4"/>
  <c r="I16" i="4"/>
  <c r="J16" i="4"/>
  <c r="K16" i="4"/>
  <c r="L16" i="4"/>
  <c r="M16" i="4"/>
  <c r="N16" i="4"/>
  <c r="O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AI16" i="4"/>
  <c r="AJ16" i="4"/>
  <c r="H17" i="4"/>
  <c r="I17" i="4"/>
  <c r="J17" i="4"/>
  <c r="K17" i="4"/>
  <c r="L17" i="4"/>
  <c r="M17" i="4"/>
  <c r="N17" i="4"/>
  <c r="O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AG17" i="4"/>
  <c r="AH17" i="4"/>
  <c r="AI17" i="4"/>
  <c r="AJ17" i="4"/>
  <c r="H18" i="4"/>
  <c r="I18" i="4"/>
  <c r="J18" i="4"/>
  <c r="K18" i="4"/>
  <c r="L18" i="4"/>
  <c r="M18" i="4"/>
  <c r="N18" i="4"/>
  <c r="O18" i="4"/>
  <c r="P18" i="4"/>
  <c r="Q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AE18" i="4"/>
  <c r="AF18" i="4"/>
  <c r="AG18" i="4"/>
  <c r="AH18" i="4"/>
  <c r="AI18" i="4"/>
  <c r="AJ18" i="4"/>
  <c r="H19" i="4"/>
  <c r="I19" i="4"/>
  <c r="J19" i="4"/>
  <c r="K19" i="4"/>
  <c r="L19" i="4"/>
  <c r="M19" i="4"/>
  <c r="N19" i="4"/>
  <c r="O19" i="4"/>
  <c r="P19" i="4"/>
  <c r="Q19" i="4"/>
  <c r="R19" i="4"/>
  <c r="S19" i="4"/>
  <c r="T19" i="4"/>
  <c r="U19" i="4"/>
  <c r="V19" i="4"/>
  <c r="W19" i="4"/>
  <c r="X19" i="4"/>
  <c r="Y19" i="4"/>
  <c r="Z19" i="4"/>
  <c r="AA19" i="4"/>
  <c r="AB19" i="4"/>
  <c r="AC19" i="4"/>
  <c r="AD19" i="4"/>
  <c r="AE19" i="4"/>
  <c r="AF19" i="4"/>
  <c r="AG19" i="4"/>
  <c r="AH19" i="4"/>
  <c r="AI19" i="4"/>
  <c r="AJ19" i="4"/>
  <c r="H20" i="4"/>
  <c r="I20" i="4"/>
  <c r="J20" i="4"/>
  <c r="K20" i="4"/>
  <c r="L20" i="4"/>
  <c r="M20" i="4"/>
  <c r="N20" i="4"/>
  <c r="O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AG20" i="4"/>
  <c r="AH20" i="4"/>
  <c r="AI20" i="4"/>
  <c r="AJ20" i="4"/>
  <c r="H21" i="4"/>
  <c r="I21" i="4"/>
  <c r="J21" i="4"/>
  <c r="K21" i="4"/>
  <c r="L21" i="4"/>
  <c r="M21" i="4"/>
  <c r="N21" i="4"/>
  <c r="O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AG21" i="4"/>
  <c r="AH21" i="4"/>
  <c r="AI21" i="4"/>
  <c r="AJ21" i="4"/>
  <c r="H22" i="4"/>
  <c r="I22" i="4"/>
  <c r="J22" i="4"/>
  <c r="K22" i="4"/>
  <c r="L22" i="4"/>
  <c r="M22" i="4"/>
  <c r="N22" i="4"/>
  <c r="O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AF22" i="4"/>
  <c r="AG22" i="4"/>
  <c r="AH22" i="4"/>
  <c r="AI22" i="4"/>
  <c r="AJ22" i="4"/>
  <c r="H23" i="4"/>
  <c r="I23" i="4"/>
  <c r="J23" i="4"/>
  <c r="K23" i="4"/>
  <c r="L23" i="4"/>
  <c r="M23" i="4"/>
  <c r="N23" i="4"/>
  <c r="O23" i="4"/>
  <c r="P23" i="4"/>
  <c r="Q23" i="4"/>
  <c r="R23" i="4"/>
  <c r="S23" i="4"/>
  <c r="T23" i="4"/>
  <c r="U23" i="4"/>
  <c r="V23" i="4"/>
  <c r="W23" i="4"/>
  <c r="X23" i="4"/>
  <c r="Y23" i="4"/>
  <c r="Z23" i="4"/>
  <c r="AA23" i="4"/>
  <c r="AB23" i="4"/>
  <c r="AC23" i="4"/>
  <c r="AD23" i="4"/>
  <c r="AE23" i="4"/>
  <c r="AF23" i="4"/>
  <c r="AG23" i="4"/>
  <c r="AH23" i="4"/>
  <c r="AI23" i="4"/>
  <c r="AJ23" i="4"/>
  <c r="H24" i="4"/>
  <c r="I24" i="4"/>
  <c r="J24" i="4"/>
  <c r="K24" i="4"/>
  <c r="L24" i="4"/>
  <c r="M24" i="4"/>
  <c r="N24" i="4"/>
  <c r="O24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C24" i="4"/>
  <c r="AD24" i="4"/>
  <c r="AE24" i="4"/>
  <c r="AF24" i="4"/>
  <c r="AG24" i="4"/>
  <c r="AH24" i="4"/>
  <c r="AI24" i="4"/>
  <c r="AJ24" i="4"/>
  <c r="H25" i="4"/>
  <c r="I25" i="4"/>
  <c r="J25" i="4"/>
  <c r="K25" i="4"/>
  <c r="L25" i="4"/>
  <c r="M25" i="4"/>
  <c r="N25" i="4"/>
  <c r="O25" i="4"/>
  <c r="P25" i="4"/>
  <c r="Q25" i="4"/>
  <c r="R25" i="4"/>
  <c r="S25" i="4"/>
  <c r="T25" i="4"/>
  <c r="U25" i="4"/>
  <c r="V25" i="4"/>
  <c r="W25" i="4"/>
  <c r="X25" i="4"/>
  <c r="Y25" i="4"/>
  <c r="Z25" i="4"/>
  <c r="AA25" i="4"/>
  <c r="AB25" i="4"/>
  <c r="AC25" i="4"/>
  <c r="AD25" i="4"/>
  <c r="AE25" i="4"/>
  <c r="AF25" i="4"/>
  <c r="AG25" i="4"/>
  <c r="AH25" i="4"/>
  <c r="AI25" i="4"/>
  <c r="AJ25" i="4"/>
  <c r="H26" i="4"/>
  <c r="I26" i="4"/>
  <c r="J26" i="4"/>
  <c r="K26" i="4"/>
  <c r="L26" i="4"/>
  <c r="M26" i="4"/>
  <c r="N26" i="4"/>
  <c r="O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AG26" i="4"/>
  <c r="AH26" i="4"/>
  <c r="AI26" i="4"/>
  <c r="AJ26" i="4"/>
  <c r="H27" i="4"/>
  <c r="I27" i="4"/>
  <c r="J27" i="4"/>
  <c r="K27" i="4"/>
  <c r="L27" i="4"/>
  <c r="M27" i="4"/>
  <c r="N27" i="4"/>
  <c r="O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AG27" i="4"/>
  <c r="AH27" i="4"/>
  <c r="AI27" i="4"/>
  <c r="AJ27" i="4"/>
  <c r="H28" i="4"/>
  <c r="I28" i="4"/>
  <c r="J28" i="4"/>
  <c r="K28" i="4"/>
  <c r="L28" i="4"/>
  <c r="M28" i="4"/>
  <c r="N28" i="4"/>
  <c r="O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AG28" i="4"/>
  <c r="AH28" i="4"/>
  <c r="AI28" i="4"/>
  <c r="AJ28" i="4"/>
  <c r="H29" i="4"/>
  <c r="I29" i="4"/>
  <c r="J29" i="4"/>
  <c r="K29" i="4"/>
  <c r="L29" i="4"/>
  <c r="M29" i="4"/>
  <c r="N29" i="4"/>
  <c r="O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AH29" i="4"/>
  <c r="AI29" i="4"/>
  <c r="AJ29" i="4"/>
  <c r="H30" i="4"/>
  <c r="I30" i="4"/>
  <c r="J30" i="4"/>
  <c r="K30" i="4"/>
  <c r="L30" i="4"/>
  <c r="M30" i="4"/>
  <c r="N30" i="4"/>
  <c r="O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H30" i="4"/>
  <c r="AI30" i="4"/>
  <c r="AJ30" i="4"/>
  <c r="H31" i="4"/>
  <c r="I31" i="4"/>
  <c r="J31" i="4"/>
  <c r="K31" i="4"/>
  <c r="L31" i="4"/>
  <c r="M31" i="4"/>
  <c r="N31" i="4"/>
  <c r="O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AJ31" i="4"/>
  <c r="H32" i="4"/>
  <c r="I32" i="4"/>
  <c r="J32" i="4"/>
  <c r="K32" i="4"/>
  <c r="L32" i="4"/>
  <c r="M32" i="4"/>
  <c r="N32" i="4"/>
  <c r="O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H33" i="4"/>
  <c r="I33" i="4"/>
  <c r="J33" i="4"/>
  <c r="K33" i="4"/>
  <c r="L33" i="4"/>
  <c r="M33" i="4"/>
  <c r="N33" i="4"/>
  <c r="O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AG33" i="4"/>
  <c r="AH33" i="4"/>
  <c r="AI33" i="4"/>
  <c r="AJ33" i="4"/>
  <c r="H34" i="4"/>
  <c r="I34" i="4"/>
  <c r="J34" i="4"/>
  <c r="K34" i="4"/>
  <c r="L34" i="4"/>
  <c r="M34" i="4"/>
  <c r="N34" i="4"/>
  <c r="O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H35" i="4"/>
  <c r="I35" i="4"/>
  <c r="J35" i="4"/>
  <c r="K35" i="4"/>
  <c r="L35" i="4"/>
  <c r="M35" i="4"/>
  <c r="N35" i="4"/>
  <c r="O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H35" i="4"/>
  <c r="AI35" i="4"/>
  <c r="AJ35" i="4"/>
  <c r="H36" i="4"/>
  <c r="I36" i="4"/>
  <c r="J36" i="4"/>
  <c r="K36" i="4"/>
  <c r="L36" i="4"/>
  <c r="M36" i="4"/>
  <c r="N36" i="4"/>
  <c r="O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AG36" i="4"/>
  <c r="AH36" i="4"/>
  <c r="AI36" i="4"/>
  <c r="AJ36" i="4"/>
  <c r="H37" i="4"/>
  <c r="I37" i="4"/>
  <c r="J37" i="4"/>
  <c r="K37" i="4"/>
  <c r="L37" i="4"/>
  <c r="M37" i="4"/>
  <c r="N37" i="4"/>
  <c r="O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AJ37" i="4"/>
  <c r="H38" i="4"/>
  <c r="I38" i="4"/>
  <c r="J38" i="4"/>
  <c r="K38" i="4"/>
  <c r="L38" i="4"/>
  <c r="M38" i="4"/>
  <c r="N38" i="4"/>
  <c r="O38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AG38" i="4"/>
  <c r="AH38" i="4"/>
  <c r="AI38" i="4"/>
  <c r="AJ38" i="4"/>
  <c r="H39" i="4"/>
  <c r="I39" i="4"/>
  <c r="J39" i="4"/>
  <c r="K39" i="4"/>
  <c r="L39" i="4"/>
  <c r="M39" i="4"/>
  <c r="N39" i="4"/>
  <c r="O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AG39" i="4"/>
  <c r="AH39" i="4"/>
  <c r="AI39" i="4"/>
  <c r="AJ39" i="4"/>
  <c r="H40" i="4"/>
  <c r="I40" i="4"/>
  <c r="J40" i="4"/>
  <c r="K40" i="4"/>
  <c r="L40" i="4"/>
  <c r="M40" i="4"/>
  <c r="N40" i="4"/>
  <c r="O40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AG40" i="4"/>
  <c r="AH40" i="4"/>
  <c r="AI40" i="4"/>
  <c r="AJ40" i="4"/>
  <c r="H41" i="4"/>
  <c r="I41" i="4"/>
  <c r="J41" i="4"/>
  <c r="K41" i="4"/>
  <c r="L41" i="4"/>
  <c r="M41" i="4"/>
  <c r="N41" i="4"/>
  <c r="O41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H42" i="4"/>
  <c r="I42" i="4"/>
  <c r="J42" i="4"/>
  <c r="K42" i="4"/>
  <c r="L42" i="4"/>
  <c r="M42" i="4"/>
  <c r="N42" i="4"/>
  <c r="O42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H44" i="4"/>
  <c r="I44" i="4"/>
  <c r="J44" i="4"/>
  <c r="K44" i="4"/>
  <c r="L44" i="4"/>
  <c r="M44" i="4"/>
  <c r="N44" i="4"/>
  <c r="O44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H45" i="4"/>
  <c r="I45" i="4"/>
  <c r="J45" i="4"/>
  <c r="K45" i="4"/>
  <c r="L45" i="4"/>
  <c r="M45" i="4"/>
  <c r="N45" i="4"/>
  <c r="O45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H46" i="4"/>
  <c r="I46" i="4"/>
  <c r="J46" i="4"/>
  <c r="K46" i="4"/>
  <c r="L46" i="4"/>
  <c r="M46" i="4"/>
  <c r="N46" i="4"/>
  <c r="O46" i="4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AG46" i="4"/>
  <c r="AH46" i="4"/>
  <c r="AI46" i="4"/>
  <c r="AJ46" i="4"/>
  <c r="H47" i="4"/>
  <c r="I47" i="4"/>
  <c r="J47" i="4"/>
  <c r="K47" i="4"/>
  <c r="L47" i="4"/>
  <c r="M47" i="4"/>
  <c r="N47" i="4"/>
  <c r="O47" i="4"/>
  <c r="P47" i="4"/>
  <c r="Q47" i="4"/>
  <c r="R47" i="4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AG47" i="4"/>
  <c r="AH47" i="4"/>
  <c r="AI47" i="4"/>
  <c r="AJ47" i="4"/>
  <c r="H48" i="4"/>
  <c r="I48" i="4"/>
  <c r="J48" i="4"/>
  <c r="K48" i="4"/>
  <c r="L48" i="4"/>
  <c r="M48" i="4"/>
  <c r="N48" i="4"/>
  <c r="O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AG48" i="4"/>
  <c r="AH48" i="4"/>
  <c r="AI48" i="4"/>
  <c r="AJ48" i="4"/>
  <c r="H49" i="4"/>
  <c r="I49" i="4"/>
  <c r="J49" i="4"/>
  <c r="K49" i="4"/>
  <c r="L49" i="4"/>
  <c r="M49" i="4"/>
  <c r="N49" i="4"/>
  <c r="O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AG49" i="4"/>
  <c r="AH49" i="4"/>
  <c r="AI49" i="4"/>
  <c r="AJ49" i="4"/>
  <c r="H50" i="4"/>
  <c r="I50" i="4"/>
  <c r="J50" i="4"/>
  <c r="K50" i="4"/>
  <c r="L50" i="4"/>
  <c r="M50" i="4"/>
  <c r="N50" i="4"/>
  <c r="O50" i="4"/>
  <c r="P50" i="4"/>
  <c r="Q50" i="4"/>
  <c r="R50" i="4"/>
  <c r="S50" i="4"/>
  <c r="T50" i="4"/>
  <c r="U50" i="4"/>
  <c r="V50" i="4"/>
  <c r="W50" i="4"/>
  <c r="X50" i="4"/>
  <c r="Y50" i="4"/>
  <c r="Z50" i="4"/>
  <c r="AA50" i="4"/>
  <c r="AB50" i="4"/>
  <c r="AC50" i="4"/>
  <c r="AD50" i="4"/>
  <c r="AE50" i="4"/>
  <c r="AF50" i="4"/>
  <c r="AG50" i="4"/>
  <c r="AH50" i="4"/>
  <c r="AI50" i="4"/>
  <c r="AJ50" i="4"/>
  <c r="H51" i="4"/>
  <c r="I51" i="4"/>
  <c r="J51" i="4"/>
  <c r="K51" i="4"/>
  <c r="L51" i="4"/>
  <c r="M51" i="4"/>
  <c r="N51" i="4"/>
  <c r="O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AG51" i="4"/>
  <c r="AH51" i="4"/>
  <c r="AI51" i="4"/>
  <c r="AJ51" i="4"/>
  <c r="H52" i="4"/>
  <c r="I52" i="4"/>
  <c r="J52" i="4"/>
  <c r="K52" i="4"/>
  <c r="L52" i="4"/>
  <c r="M52" i="4"/>
  <c r="N52" i="4"/>
  <c r="O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AE52" i="4"/>
  <c r="AF52" i="4"/>
  <c r="AG52" i="4"/>
  <c r="AH52" i="4"/>
  <c r="AI52" i="4"/>
  <c r="AJ52" i="4"/>
  <c r="H53" i="4"/>
  <c r="I53" i="4"/>
  <c r="J53" i="4"/>
  <c r="K53" i="4"/>
  <c r="L53" i="4"/>
  <c r="M53" i="4"/>
  <c r="N53" i="4"/>
  <c r="O53" i="4"/>
  <c r="P53" i="4"/>
  <c r="Q53" i="4"/>
  <c r="R53" i="4"/>
  <c r="S53" i="4"/>
  <c r="T53" i="4"/>
  <c r="U53" i="4"/>
  <c r="V53" i="4"/>
  <c r="W53" i="4"/>
  <c r="X53" i="4"/>
  <c r="Y53" i="4"/>
  <c r="Z53" i="4"/>
  <c r="AA53" i="4"/>
  <c r="AB53" i="4"/>
  <c r="AC53" i="4"/>
  <c r="AD53" i="4"/>
  <c r="AE53" i="4"/>
  <c r="AF53" i="4"/>
  <c r="AG53" i="4"/>
  <c r="AH53" i="4"/>
  <c r="AI53" i="4"/>
  <c r="AJ53" i="4"/>
  <c r="H54" i="4"/>
  <c r="I54" i="4"/>
  <c r="J54" i="4"/>
  <c r="K54" i="4"/>
  <c r="L54" i="4"/>
  <c r="M54" i="4"/>
  <c r="N54" i="4"/>
  <c r="O54" i="4"/>
  <c r="P54" i="4"/>
  <c r="Q54" i="4"/>
  <c r="R54" i="4"/>
  <c r="S54" i="4"/>
  <c r="T54" i="4"/>
  <c r="U54" i="4"/>
  <c r="V54" i="4"/>
  <c r="W54" i="4"/>
  <c r="X54" i="4"/>
  <c r="Y54" i="4"/>
  <c r="Z54" i="4"/>
  <c r="AA54" i="4"/>
  <c r="AB54" i="4"/>
  <c r="AC54" i="4"/>
  <c r="AD54" i="4"/>
  <c r="AE54" i="4"/>
  <c r="AF54" i="4"/>
  <c r="AG54" i="4"/>
  <c r="AH54" i="4"/>
  <c r="AI54" i="4"/>
  <c r="AJ54" i="4"/>
  <c r="H55" i="4"/>
  <c r="I55" i="4"/>
  <c r="J55" i="4"/>
  <c r="K55" i="4"/>
  <c r="L55" i="4"/>
  <c r="M55" i="4"/>
  <c r="N55" i="4"/>
  <c r="O55" i="4"/>
  <c r="P55" i="4"/>
  <c r="Q55" i="4"/>
  <c r="R55" i="4"/>
  <c r="S55" i="4"/>
  <c r="T55" i="4"/>
  <c r="U55" i="4"/>
  <c r="V55" i="4"/>
  <c r="W55" i="4"/>
  <c r="X55" i="4"/>
  <c r="Y55" i="4"/>
  <c r="Z55" i="4"/>
  <c r="AA55" i="4"/>
  <c r="AB55" i="4"/>
  <c r="AC55" i="4"/>
  <c r="AD55" i="4"/>
  <c r="AE55" i="4"/>
  <c r="AF55" i="4"/>
  <c r="AG55" i="4"/>
  <c r="AH55" i="4"/>
  <c r="AI55" i="4"/>
  <c r="AJ55" i="4"/>
  <c r="H56" i="4"/>
  <c r="I56" i="4"/>
  <c r="J56" i="4"/>
  <c r="K56" i="4"/>
  <c r="L56" i="4"/>
  <c r="M56" i="4"/>
  <c r="N56" i="4"/>
  <c r="O56" i="4"/>
  <c r="P56" i="4"/>
  <c r="Q56" i="4"/>
  <c r="R56" i="4"/>
  <c r="S56" i="4"/>
  <c r="T56" i="4"/>
  <c r="U56" i="4"/>
  <c r="V56" i="4"/>
  <c r="W56" i="4"/>
  <c r="X56" i="4"/>
  <c r="Y56" i="4"/>
  <c r="Z56" i="4"/>
  <c r="AA56" i="4"/>
  <c r="AB56" i="4"/>
  <c r="AC56" i="4"/>
  <c r="AD56" i="4"/>
  <c r="AE56" i="4"/>
  <c r="AF56" i="4"/>
  <c r="AG56" i="4"/>
  <c r="AH56" i="4"/>
  <c r="AI56" i="4"/>
  <c r="AJ56" i="4"/>
  <c r="H57" i="4"/>
  <c r="I57" i="4"/>
  <c r="J57" i="4"/>
  <c r="K57" i="4"/>
  <c r="L57" i="4"/>
  <c r="M57" i="4"/>
  <c r="N57" i="4"/>
  <c r="O57" i="4"/>
  <c r="P57" i="4"/>
  <c r="Q57" i="4"/>
  <c r="R57" i="4"/>
  <c r="S57" i="4"/>
  <c r="T57" i="4"/>
  <c r="U57" i="4"/>
  <c r="V57" i="4"/>
  <c r="W57" i="4"/>
  <c r="X57" i="4"/>
  <c r="Y57" i="4"/>
  <c r="Z57" i="4"/>
  <c r="AA57" i="4"/>
  <c r="AB57" i="4"/>
  <c r="AC57" i="4"/>
  <c r="AD57" i="4"/>
  <c r="AE57" i="4"/>
  <c r="AF57" i="4"/>
  <c r="AG57" i="4"/>
  <c r="AH57" i="4"/>
  <c r="AI57" i="4"/>
  <c r="AJ57" i="4"/>
  <c r="H58" i="4"/>
  <c r="I58" i="4"/>
  <c r="J58" i="4"/>
  <c r="K58" i="4"/>
  <c r="L58" i="4"/>
  <c r="M58" i="4"/>
  <c r="N58" i="4"/>
  <c r="O58" i="4"/>
  <c r="P58" i="4"/>
  <c r="Q58" i="4"/>
  <c r="R58" i="4"/>
  <c r="S58" i="4"/>
  <c r="T58" i="4"/>
  <c r="U58" i="4"/>
  <c r="V58" i="4"/>
  <c r="W58" i="4"/>
  <c r="X58" i="4"/>
  <c r="Y58" i="4"/>
  <c r="Z58" i="4"/>
  <c r="AA58" i="4"/>
  <c r="AB58" i="4"/>
  <c r="AC58" i="4"/>
  <c r="AD58" i="4"/>
  <c r="AE58" i="4"/>
  <c r="AF58" i="4"/>
  <c r="AG58" i="4"/>
  <c r="AH58" i="4"/>
  <c r="AI58" i="4"/>
  <c r="AJ58" i="4"/>
  <c r="H59" i="4"/>
  <c r="I59" i="4"/>
  <c r="J59" i="4"/>
  <c r="K59" i="4"/>
  <c r="L59" i="4"/>
  <c r="M59" i="4"/>
  <c r="N59" i="4"/>
  <c r="O59" i="4"/>
  <c r="P59" i="4"/>
  <c r="Q59" i="4"/>
  <c r="R59" i="4"/>
  <c r="S59" i="4"/>
  <c r="T59" i="4"/>
  <c r="U59" i="4"/>
  <c r="V59" i="4"/>
  <c r="W59" i="4"/>
  <c r="X59" i="4"/>
  <c r="Y59" i="4"/>
  <c r="Z59" i="4"/>
  <c r="AA59" i="4"/>
  <c r="AB59" i="4"/>
  <c r="AC59" i="4"/>
  <c r="AD59" i="4"/>
  <c r="AE59" i="4"/>
  <c r="AF59" i="4"/>
  <c r="AG59" i="4"/>
  <c r="AH59" i="4"/>
  <c r="AI59" i="4"/>
  <c r="AJ59" i="4"/>
  <c r="H60" i="4"/>
  <c r="I60" i="4"/>
  <c r="J60" i="4"/>
  <c r="K60" i="4"/>
  <c r="L60" i="4"/>
  <c r="M60" i="4"/>
  <c r="N60" i="4"/>
  <c r="O60" i="4"/>
  <c r="P60" i="4"/>
  <c r="Q60" i="4"/>
  <c r="R60" i="4"/>
  <c r="S60" i="4"/>
  <c r="T60" i="4"/>
  <c r="U60" i="4"/>
  <c r="V60" i="4"/>
  <c r="W60" i="4"/>
  <c r="X60" i="4"/>
  <c r="Y60" i="4"/>
  <c r="Z60" i="4"/>
  <c r="AA60" i="4"/>
  <c r="AB60" i="4"/>
  <c r="AC60" i="4"/>
  <c r="AD60" i="4"/>
  <c r="AE60" i="4"/>
  <c r="AF60" i="4"/>
  <c r="AG60" i="4"/>
  <c r="AH60" i="4"/>
  <c r="AI60" i="4"/>
  <c r="AJ60" i="4"/>
  <c r="H61" i="4"/>
  <c r="I61" i="4"/>
  <c r="J61" i="4"/>
  <c r="K61" i="4"/>
  <c r="L61" i="4"/>
  <c r="M61" i="4"/>
  <c r="N61" i="4"/>
  <c r="O61" i="4"/>
  <c r="P61" i="4"/>
  <c r="Q61" i="4"/>
  <c r="R61" i="4"/>
  <c r="S61" i="4"/>
  <c r="T61" i="4"/>
  <c r="U61" i="4"/>
  <c r="V61" i="4"/>
  <c r="W61" i="4"/>
  <c r="X61" i="4"/>
  <c r="Y61" i="4"/>
  <c r="Z61" i="4"/>
  <c r="AA61" i="4"/>
  <c r="AB61" i="4"/>
  <c r="AC61" i="4"/>
  <c r="AD61" i="4"/>
  <c r="AE61" i="4"/>
  <c r="AF61" i="4"/>
  <c r="AG61" i="4"/>
  <c r="AH61" i="4"/>
  <c r="AI61" i="4"/>
  <c r="AJ61" i="4"/>
  <c r="H62" i="4"/>
  <c r="I62" i="4"/>
  <c r="J62" i="4"/>
  <c r="K62" i="4"/>
  <c r="L62" i="4"/>
  <c r="M62" i="4"/>
  <c r="N62" i="4"/>
  <c r="O62" i="4"/>
  <c r="P62" i="4"/>
  <c r="Q62" i="4"/>
  <c r="R62" i="4"/>
  <c r="S62" i="4"/>
  <c r="T62" i="4"/>
  <c r="U62" i="4"/>
  <c r="V62" i="4"/>
  <c r="W62" i="4"/>
  <c r="X62" i="4"/>
  <c r="Y62" i="4"/>
  <c r="Z62" i="4"/>
  <c r="AA62" i="4"/>
  <c r="AB62" i="4"/>
  <c r="AC62" i="4"/>
  <c r="AD62" i="4"/>
  <c r="AE62" i="4"/>
  <c r="AF62" i="4"/>
  <c r="AG62" i="4"/>
  <c r="AH62" i="4"/>
  <c r="AI62" i="4"/>
  <c r="AJ62" i="4"/>
  <c r="H63" i="4"/>
  <c r="I63" i="4"/>
  <c r="J63" i="4"/>
  <c r="K63" i="4"/>
  <c r="L63" i="4"/>
  <c r="M63" i="4"/>
  <c r="N63" i="4"/>
  <c r="O63" i="4"/>
  <c r="P63" i="4"/>
  <c r="Q63" i="4"/>
  <c r="R63" i="4"/>
  <c r="S63" i="4"/>
  <c r="T63" i="4"/>
  <c r="U63" i="4"/>
  <c r="V63" i="4"/>
  <c r="W63" i="4"/>
  <c r="X63" i="4"/>
  <c r="Y63" i="4"/>
  <c r="Z63" i="4"/>
  <c r="AA63" i="4"/>
  <c r="AB63" i="4"/>
  <c r="AC63" i="4"/>
  <c r="AD63" i="4"/>
  <c r="AE63" i="4"/>
  <c r="AF63" i="4"/>
  <c r="AG63" i="4"/>
  <c r="AH63" i="4"/>
  <c r="AI63" i="4"/>
  <c r="AJ63" i="4"/>
  <c r="H64" i="4"/>
  <c r="I64" i="4"/>
  <c r="J64" i="4"/>
  <c r="K64" i="4"/>
  <c r="L64" i="4"/>
  <c r="M64" i="4"/>
  <c r="N64" i="4"/>
  <c r="O64" i="4"/>
  <c r="P64" i="4"/>
  <c r="Q64" i="4"/>
  <c r="R64" i="4"/>
  <c r="S64" i="4"/>
  <c r="T64" i="4"/>
  <c r="U64" i="4"/>
  <c r="V64" i="4"/>
  <c r="W64" i="4"/>
  <c r="X64" i="4"/>
  <c r="Y64" i="4"/>
  <c r="Z64" i="4"/>
  <c r="AA64" i="4"/>
  <c r="AB64" i="4"/>
  <c r="AC64" i="4"/>
  <c r="AD64" i="4"/>
  <c r="AE64" i="4"/>
  <c r="AF64" i="4"/>
  <c r="AG64" i="4"/>
  <c r="AH64" i="4"/>
  <c r="AI64" i="4"/>
  <c r="AJ64" i="4"/>
  <c r="H65" i="4"/>
  <c r="I65" i="4"/>
  <c r="J65" i="4"/>
  <c r="K65" i="4"/>
  <c r="L65" i="4"/>
  <c r="M65" i="4"/>
  <c r="N65" i="4"/>
  <c r="O65" i="4"/>
  <c r="P65" i="4"/>
  <c r="Q65" i="4"/>
  <c r="R65" i="4"/>
  <c r="S65" i="4"/>
  <c r="T65" i="4"/>
  <c r="U65" i="4"/>
  <c r="V65" i="4"/>
  <c r="W65" i="4"/>
  <c r="X65" i="4"/>
  <c r="Y65" i="4"/>
  <c r="Z65" i="4"/>
  <c r="AA65" i="4"/>
  <c r="AB65" i="4"/>
  <c r="AC65" i="4"/>
  <c r="AD65" i="4"/>
  <c r="AE65" i="4"/>
  <c r="AF65" i="4"/>
  <c r="AG65" i="4"/>
  <c r="AH65" i="4"/>
  <c r="AI65" i="4"/>
  <c r="AJ65" i="4"/>
  <c r="H66" i="4"/>
  <c r="I66" i="4"/>
  <c r="J66" i="4"/>
  <c r="K66" i="4"/>
  <c r="L66" i="4"/>
  <c r="M66" i="4"/>
  <c r="N66" i="4"/>
  <c r="O66" i="4"/>
  <c r="P66" i="4"/>
  <c r="Q66" i="4"/>
  <c r="R66" i="4"/>
  <c r="S66" i="4"/>
  <c r="T66" i="4"/>
  <c r="U66" i="4"/>
  <c r="V66" i="4"/>
  <c r="W66" i="4"/>
  <c r="X66" i="4"/>
  <c r="Y66" i="4"/>
  <c r="Z66" i="4"/>
  <c r="AA66" i="4"/>
  <c r="AB66" i="4"/>
  <c r="AC66" i="4"/>
  <c r="AD66" i="4"/>
  <c r="AE66" i="4"/>
  <c r="AF66" i="4"/>
  <c r="AG66" i="4"/>
  <c r="AH66" i="4"/>
  <c r="AI66" i="4"/>
  <c r="AJ66" i="4"/>
  <c r="H67" i="4"/>
  <c r="I67" i="4"/>
  <c r="J67" i="4"/>
  <c r="K67" i="4"/>
  <c r="L67" i="4"/>
  <c r="M67" i="4"/>
  <c r="N67" i="4"/>
  <c r="O67" i="4"/>
  <c r="P67" i="4"/>
  <c r="Q67" i="4"/>
  <c r="R67" i="4"/>
  <c r="S67" i="4"/>
  <c r="T67" i="4"/>
  <c r="U67" i="4"/>
  <c r="V67" i="4"/>
  <c r="W67" i="4"/>
  <c r="X67" i="4"/>
  <c r="Y67" i="4"/>
  <c r="Z67" i="4"/>
  <c r="AA67" i="4"/>
  <c r="AB67" i="4"/>
  <c r="AC67" i="4"/>
  <c r="AD67" i="4"/>
  <c r="AE67" i="4"/>
  <c r="AF67" i="4"/>
  <c r="AG67" i="4"/>
  <c r="AH67" i="4"/>
  <c r="AI67" i="4"/>
  <c r="AJ67" i="4"/>
  <c r="H68" i="4"/>
  <c r="I68" i="4"/>
  <c r="J68" i="4"/>
  <c r="K68" i="4"/>
  <c r="L68" i="4"/>
  <c r="M68" i="4"/>
  <c r="N68" i="4"/>
  <c r="O68" i="4"/>
  <c r="P68" i="4"/>
  <c r="Q68" i="4"/>
  <c r="R68" i="4"/>
  <c r="S68" i="4"/>
  <c r="T68" i="4"/>
  <c r="U68" i="4"/>
  <c r="V68" i="4"/>
  <c r="W68" i="4"/>
  <c r="X68" i="4"/>
  <c r="Y68" i="4"/>
  <c r="Z68" i="4"/>
  <c r="AA68" i="4"/>
  <c r="AB68" i="4"/>
  <c r="AC68" i="4"/>
  <c r="AD68" i="4"/>
  <c r="AE68" i="4"/>
  <c r="AF68" i="4"/>
  <c r="AG68" i="4"/>
  <c r="AH68" i="4"/>
  <c r="AI68" i="4"/>
  <c r="AJ68" i="4"/>
  <c r="H69" i="4"/>
  <c r="I69" i="4"/>
  <c r="J69" i="4"/>
  <c r="K69" i="4"/>
  <c r="L69" i="4"/>
  <c r="M69" i="4"/>
  <c r="N69" i="4"/>
  <c r="O69" i="4"/>
  <c r="P69" i="4"/>
  <c r="Q69" i="4"/>
  <c r="R69" i="4"/>
  <c r="S69" i="4"/>
  <c r="T69" i="4"/>
  <c r="U69" i="4"/>
  <c r="V69" i="4"/>
  <c r="W69" i="4"/>
  <c r="X69" i="4"/>
  <c r="Y69" i="4"/>
  <c r="Z69" i="4"/>
  <c r="AA69" i="4"/>
  <c r="AB69" i="4"/>
  <c r="AC69" i="4"/>
  <c r="AD69" i="4"/>
  <c r="AE69" i="4"/>
  <c r="AF69" i="4"/>
  <c r="AG69" i="4"/>
  <c r="AH69" i="4"/>
  <c r="AI69" i="4"/>
  <c r="AJ69" i="4"/>
  <c r="H70" i="4"/>
  <c r="I70" i="4"/>
  <c r="J70" i="4"/>
  <c r="K70" i="4"/>
  <c r="L70" i="4"/>
  <c r="M70" i="4"/>
  <c r="N70" i="4"/>
  <c r="O70" i="4"/>
  <c r="P70" i="4"/>
  <c r="Q70" i="4"/>
  <c r="R70" i="4"/>
  <c r="S70" i="4"/>
  <c r="T70" i="4"/>
  <c r="U70" i="4"/>
  <c r="V70" i="4"/>
  <c r="W70" i="4"/>
  <c r="X70" i="4"/>
  <c r="Y70" i="4"/>
  <c r="Z70" i="4"/>
  <c r="AA70" i="4"/>
  <c r="AB70" i="4"/>
  <c r="AC70" i="4"/>
  <c r="AD70" i="4"/>
  <c r="AE70" i="4"/>
  <c r="AF70" i="4"/>
  <c r="AG70" i="4"/>
  <c r="AH70" i="4"/>
  <c r="AI70" i="4"/>
  <c r="AJ70" i="4"/>
  <c r="H71" i="4"/>
  <c r="I71" i="4"/>
  <c r="J71" i="4"/>
  <c r="K71" i="4"/>
  <c r="L71" i="4"/>
  <c r="M71" i="4"/>
  <c r="N71" i="4"/>
  <c r="O71" i="4"/>
  <c r="P71" i="4"/>
  <c r="Q71" i="4"/>
  <c r="R71" i="4"/>
  <c r="S71" i="4"/>
  <c r="T71" i="4"/>
  <c r="U71" i="4"/>
  <c r="V71" i="4"/>
  <c r="W71" i="4"/>
  <c r="X71" i="4"/>
  <c r="Y71" i="4"/>
  <c r="Z71" i="4"/>
  <c r="AA71" i="4"/>
  <c r="AB71" i="4"/>
  <c r="AC71" i="4"/>
  <c r="AD71" i="4"/>
  <c r="AE71" i="4"/>
  <c r="AF71" i="4"/>
  <c r="AG71" i="4"/>
  <c r="AH71" i="4"/>
  <c r="AI71" i="4"/>
  <c r="AJ71" i="4"/>
  <c r="H72" i="4"/>
  <c r="I72" i="4"/>
  <c r="J72" i="4"/>
  <c r="K72" i="4"/>
  <c r="L72" i="4"/>
  <c r="M72" i="4"/>
  <c r="N72" i="4"/>
  <c r="O72" i="4"/>
  <c r="P72" i="4"/>
  <c r="Q72" i="4"/>
  <c r="R72" i="4"/>
  <c r="S72" i="4"/>
  <c r="T72" i="4"/>
  <c r="U72" i="4"/>
  <c r="V72" i="4"/>
  <c r="W72" i="4"/>
  <c r="X72" i="4"/>
  <c r="Y72" i="4"/>
  <c r="Z72" i="4"/>
  <c r="AA72" i="4"/>
  <c r="AB72" i="4"/>
  <c r="AC72" i="4"/>
  <c r="AD72" i="4"/>
  <c r="AE72" i="4"/>
  <c r="AF72" i="4"/>
  <c r="AG72" i="4"/>
  <c r="AH72" i="4"/>
  <c r="AI72" i="4"/>
  <c r="AJ72" i="4"/>
  <c r="H73" i="4"/>
  <c r="I73" i="4"/>
  <c r="J73" i="4"/>
  <c r="K73" i="4"/>
  <c r="L73" i="4"/>
  <c r="M73" i="4"/>
  <c r="N73" i="4"/>
  <c r="O73" i="4"/>
  <c r="P73" i="4"/>
  <c r="Q73" i="4"/>
  <c r="R73" i="4"/>
  <c r="S73" i="4"/>
  <c r="T73" i="4"/>
  <c r="U73" i="4"/>
  <c r="V73" i="4"/>
  <c r="W73" i="4"/>
  <c r="X73" i="4"/>
  <c r="Y73" i="4"/>
  <c r="Z73" i="4"/>
  <c r="AA73" i="4"/>
  <c r="AB73" i="4"/>
  <c r="AC73" i="4"/>
  <c r="AD73" i="4"/>
  <c r="AE73" i="4"/>
  <c r="AF73" i="4"/>
  <c r="AG73" i="4"/>
  <c r="AH73" i="4"/>
  <c r="AI73" i="4"/>
  <c r="AJ73" i="4"/>
  <c r="H74" i="4"/>
  <c r="I74" i="4"/>
  <c r="J74" i="4"/>
  <c r="K74" i="4"/>
  <c r="L74" i="4"/>
  <c r="M74" i="4"/>
  <c r="N74" i="4"/>
  <c r="O74" i="4"/>
  <c r="P74" i="4"/>
  <c r="Q74" i="4"/>
  <c r="R74" i="4"/>
  <c r="S74" i="4"/>
  <c r="T74" i="4"/>
  <c r="U74" i="4"/>
  <c r="V74" i="4"/>
  <c r="W74" i="4"/>
  <c r="X74" i="4"/>
  <c r="Y74" i="4"/>
  <c r="Z74" i="4"/>
  <c r="AA74" i="4"/>
  <c r="AB74" i="4"/>
  <c r="AC74" i="4"/>
  <c r="AD74" i="4"/>
  <c r="AE74" i="4"/>
  <c r="AF74" i="4"/>
  <c r="AG74" i="4"/>
  <c r="AH74" i="4"/>
  <c r="AI74" i="4"/>
  <c r="AJ74" i="4"/>
  <c r="H75" i="4"/>
  <c r="I75" i="4"/>
  <c r="J75" i="4"/>
  <c r="K75" i="4"/>
  <c r="L75" i="4"/>
  <c r="M75" i="4"/>
  <c r="N75" i="4"/>
  <c r="O75" i="4"/>
  <c r="P75" i="4"/>
  <c r="Q75" i="4"/>
  <c r="R75" i="4"/>
  <c r="S75" i="4"/>
  <c r="T75" i="4"/>
  <c r="U75" i="4"/>
  <c r="V75" i="4"/>
  <c r="W75" i="4"/>
  <c r="X75" i="4"/>
  <c r="Y75" i="4"/>
  <c r="Z75" i="4"/>
  <c r="AA75" i="4"/>
  <c r="AB75" i="4"/>
  <c r="AC75" i="4"/>
  <c r="AD75" i="4"/>
  <c r="AE75" i="4"/>
  <c r="AF75" i="4"/>
  <c r="AG75" i="4"/>
  <c r="AH75" i="4"/>
  <c r="AI75" i="4"/>
  <c r="AJ75" i="4"/>
  <c r="H76" i="4"/>
  <c r="I76" i="4"/>
  <c r="J76" i="4"/>
  <c r="K76" i="4"/>
  <c r="L76" i="4"/>
  <c r="M76" i="4"/>
  <c r="N76" i="4"/>
  <c r="O76" i="4"/>
  <c r="P76" i="4"/>
  <c r="Q76" i="4"/>
  <c r="R76" i="4"/>
  <c r="S76" i="4"/>
  <c r="T76" i="4"/>
  <c r="U76" i="4"/>
  <c r="V76" i="4"/>
  <c r="W76" i="4"/>
  <c r="X76" i="4"/>
  <c r="Y76" i="4"/>
  <c r="Z76" i="4"/>
  <c r="AA76" i="4"/>
  <c r="AB76" i="4"/>
  <c r="AC76" i="4"/>
  <c r="AD76" i="4"/>
  <c r="AE76" i="4"/>
  <c r="AF76" i="4"/>
  <c r="AG76" i="4"/>
  <c r="AH76" i="4"/>
  <c r="AI76" i="4"/>
  <c r="AJ76" i="4"/>
  <c r="H77" i="4"/>
  <c r="I77" i="4"/>
  <c r="J77" i="4"/>
  <c r="K77" i="4"/>
  <c r="L77" i="4"/>
  <c r="M77" i="4"/>
  <c r="N77" i="4"/>
  <c r="O77" i="4"/>
  <c r="P77" i="4"/>
  <c r="Q77" i="4"/>
  <c r="R77" i="4"/>
  <c r="S77" i="4"/>
  <c r="T77" i="4"/>
  <c r="U77" i="4"/>
  <c r="V77" i="4"/>
  <c r="W77" i="4"/>
  <c r="X77" i="4"/>
  <c r="Y77" i="4"/>
  <c r="Z77" i="4"/>
  <c r="AA77" i="4"/>
  <c r="AB77" i="4"/>
  <c r="AC77" i="4"/>
  <c r="AD77" i="4"/>
  <c r="AE77" i="4"/>
  <c r="AF77" i="4"/>
  <c r="AG77" i="4"/>
  <c r="AH77" i="4"/>
  <c r="AI77" i="4"/>
  <c r="AJ77" i="4"/>
  <c r="H78" i="4"/>
  <c r="I78" i="4"/>
  <c r="J78" i="4"/>
  <c r="K78" i="4"/>
  <c r="L78" i="4"/>
  <c r="M78" i="4"/>
  <c r="N78" i="4"/>
  <c r="O78" i="4"/>
  <c r="P78" i="4"/>
  <c r="Q78" i="4"/>
  <c r="R78" i="4"/>
  <c r="S78" i="4"/>
  <c r="T78" i="4"/>
  <c r="U78" i="4"/>
  <c r="V78" i="4"/>
  <c r="W78" i="4"/>
  <c r="X78" i="4"/>
  <c r="Y78" i="4"/>
  <c r="Z78" i="4"/>
  <c r="AA78" i="4"/>
  <c r="AB78" i="4"/>
  <c r="AC78" i="4"/>
  <c r="AD78" i="4"/>
  <c r="AE78" i="4"/>
  <c r="AF78" i="4"/>
  <c r="AG78" i="4"/>
  <c r="AH78" i="4"/>
  <c r="AI78" i="4"/>
  <c r="AJ78" i="4"/>
  <c r="H79" i="4"/>
  <c r="I79" i="4"/>
  <c r="J79" i="4"/>
  <c r="K79" i="4"/>
  <c r="L79" i="4"/>
  <c r="M79" i="4"/>
  <c r="N79" i="4"/>
  <c r="O79" i="4"/>
  <c r="P79" i="4"/>
  <c r="Q79" i="4"/>
  <c r="R79" i="4"/>
  <c r="S79" i="4"/>
  <c r="T79" i="4"/>
  <c r="U79" i="4"/>
  <c r="V79" i="4"/>
  <c r="W79" i="4"/>
  <c r="X79" i="4"/>
  <c r="Y79" i="4"/>
  <c r="Z79" i="4"/>
  <c r="AA79" i="4"/>
  <c r="AB79" i="4"/>
  <c r="AC79" i="4"/>
  <c r="AD79" i="4"/>
  <c r="AE79" i="4"/>
  <c r="AF79" i="4"/>
  <c r="AG79" i="4"/>
  <c r="AH79" i="4"/>
  <c r="AI79" i="4"/>
  <c r="AJ79" i="4"/>
  <c r="H80" i="4"/>
  <c r="I80" i="4"/>
  <c r="J80" i="4"/>
  <c r="K80" i="4"/>
  <c r="L80" i="4"/>
  <c r="M80" i="4"/>
  <c r="N80" i="4"/>
  <c r="O80" i="4"/>
  <c r="P80" i="4"/>
  <c r="Q80" i="4"/>
  <c r="R80" i="4"/>
  <c r="S80" i="4"/>
  <c r="T80" i="4"/>
  <c r="U80" i="4"/>
  <c r="V80" i="4"/>
  <c r="W80" i="4"/>
  <c r="X80" i="4"/>
  <c r="Y80" i="4"/>
  <c r="Z80" i="4"/>
  <c r="AA80" i="4"/>
  <c r="AB80" i="4"/>
  <c r="AC80" i="4"/>
  <c r="AD80" i="4"/>
  <c r="AE80" i="4"/>
  <c r="AF80" i="4"/>
  <c r="AG80" i="4"/>
  <c r="AH80" i="4"/>
  <c r="AI80" i="4"/>
  <c r="AJ80" i="4"/>
  <c r="H81" i="4"/>
  <c r="I81" i="4"/>
  <c r="J81" i="4"/>
  <c r="K81" i="4"/>
  <c r="L81" i="4"/>
  <c r="M81" i="4"/>
  <c r="N81" i="4"/>
  <c r="O81" i="4"/>
  <c r="P81" i="4"/>
  <c r="Q81" i="4"/>
  <c r="R81" i="4"/>
  <c r="S81" i="4"/>
  <c r="T81" i="4"/>
  <c r="U81" i="4"/>
  <c r="V81" i="4"/>
  <c r="W81" i="4"/>
  <c r="X81" i="4"/>
  <c r="Y81" i="4"/>
  <c r="Z81" i="4"/>
  <c r="AA81" i="4"/>
  <c r="AB81" i="4"/>
  <c r="AC81" i="4"/>
  <c r="AD81" i="4"/>
  <c r="AE81" i="4"/>
  <c r="AF81" i="4"/>
  <c r="AG81" i="4"/>
  <c r="AH81" i="4"/>
  <c r="AI81" i="4"/>
  <c r="AJ81" i="4"/>
  <c r="H82" i="4"/>
  <c r="I82" i="4"/>
  <c r="J82" i="4"/>
  <c r="K82" i="4"/>
  <c r="L82" i="4"/>
  <c r="M82" i="4"/>
  <c r="N82" i="4"/>
  <c r="O82" i="4"/>
  <c r="P82" i="4"/>
  <c r="Q82" i="4"/>
  <c r="R82" i="4"/>
  <c r="S82" i="4"/>
  <c r="T82" i="4"/>
  <c r="U82" i="4"/>
  <c r="V82" i="4"/>
  <c r="W82" i="4"/>
  <c r="X82" i="4"/>
  <c r="Y82" i="4"/>
  <c r="Z82" i="4"/>
  <c r="AA82" i="4"/>
  <c r="AB82" i="4"/>
  <c r="AC82" i="4"/>
  <c r="AD82" i="4"/>
  <c r="AE82" i="4"/>
  <c r="AF82" i="4"/>
  <c r="AG82" i="4"/>
  <c r="AH82" i="4"/>
  <c r="AI82" i="4"/>
  <c r="AJ82" i="4"/>
  <c r="H83" i="4"/>
  <c r="I83" i="4"/>
  <c r="J83" i="4"/>
  <c r="K83" i="4"/>
  <c r="L83" i="4"/>
  <c r="M83" i="4"/>
  <c r="N83" i="4"/>
  <c r="O83" i="4"/>
  <c r="P83" i="4"/>
  <c r="Q83" i="4"/>
  <c r="R83" i="4"/>
  <c r="S83" i="4"/>
  <c r="T83" i="4"/>
  <c r="U83" i="4"/>
  <c r="V83" i="4"/>
  <c r="W83" i="4"/>
  <c r="X83" i="4"/>
  <c r="Y83" i="4"/>
  <c r="Z83" i="4"/>
  <c r="AA83" i="4"/>
  <c r="AB83" i="4"/>
  <c r="AC83" i="4"/>
  <c r="AD83" i="4"/>
  <c r="AE83" i="4"/>
  <c r="AF83" i="4"/>
  <c r="AG83" i="4"/>
  <c r="AH83" i="4"/>
  <c r="AI83" i="4"/>
  <c r="AJ83" i="4"/>
  <c r="H84" i="4"/>
  <c r="I84" i="4"/>
  <c r="J84" i="4"/>
  <c r="K84" i="4"/>
  <c r="L84" i="4"/>
  <c r="M84" i="4"/>
  <c r="N84" i="4"/>
  <c r="O84" i="4"/>
  <c r="P84" i="4"/>
  <c r="Q84" i="4"/>
  <c r="R84" i="4"/>
  <c r="S84" i="4"/>
  <c r="T84" i="4"/>
  <c r="U84" i="4"/>
  <c r="V84" i="4"/>
  <c r="W84" i="4"/>
  <c r="X84" i="4"/>
  <c r="Y84" i="4"/>
  <c r="Z84" i="4"/>
  <c r="AA84" i="4"/>
  <c r="AB84" i="4"/>
  <c r="AC84" i="4"/>
  <c r="AD84" i="4"/>
  <c r="AE84" i="4"/>
  <c r="AF84" i="4"/>
  <c r="AG84" i="4"/>
  <c r="AH84" i="4"/>
  <c r="AI84" i="4"/>
  <c r="AJ84" i="4"/>
  <c r="H85" i="4"/>
  <c r="I85" i="4"/>
  <c r="J85" i="4"/>
  <c r="K85" i="4"/>
  <c r="L85" i="4"/>
  <c r="M85" i="4"/>
  <c r="N85" i="4"/>
  <c r="O85" i="4"/>
  <c r="P85" i="4"/>
  <c r="Q85" i="4"/>
  <c r="R85" i="4"/>
  <c r="S85" i="4"/>
  <c r="T85" i="4"/>
  <c r="U85" i="4"/>
  <c r="V85" i="4"/>
  <c r="W85" i="4"/>
  <c r="X85" i="4"/>
  <c r="Y85" i="4"/>
  <c r="Z85" i="4"/>
  <c r="AA85" i="4"/>
  <c r="AB85" i="4"/>
  <c r="AC85" i="4"/>
  <c r="AD85" i="4"/>
  <c r="AE85" i="4"/>
  <c r="AF85" i="4"/>
  <c r="AG85" i="4"/>
  <c r="AH85" i="4"/>
  <c r="AI85" i="4"/>
  <c r="AJ85" i="4"/>
  <c r="H86" i="4"/>
  <c r="I86" i="4"/>
  <c r="J86" i="4"/>
  <c r="K86" i="4"/>
  <c r="L86" i="4"/>
  <c r="M86" i="4"/>
  <c r="N86" i="4"/>
  <c r="O86" i="4"/>
  <c r="P86" i="4"/>
  <c r="Q86" i="4"/>
  <c r="R86" i="4"/>
  <c r="S86" i="4"/>
  <c r="T86" i="4"/>
  <c r="U86" i="4"/>
  <c r="V86" i="4"/>
  <c r="W86" i="4"/>
  <c r="X86" i="4"/>
  <c r="Y86" i="4"/>
  <c r="Z86" i="4"/>
  <c r="AA86" i="4"/>
  <c r="AB86" i="4"/>
  <c r="AC86" i="4"/>
  <c r="AD86" i="4"/>
  <c r="AE86" i="4"/>
  <c r="AF86" i="4"/>
  <c r="AG86" i="4"/>
  <c r="AH86" i="4"/>
  <c r="AI86" i="4"/>
  <c r="AJ86" i="4"/>
  <c r="H87" i="4"/>
  <c r="I87" i="4"/>
  <c r="J87" i="4"/>
  <c r="K87" i="4"/>
  <c r="L87" i="4"/>
  <c r="M87" i="4"/>
  <c r="N87" i="4"/>
  <c r="O87" i="4"/>
  <c r="P87" i="4"/>
  <c r="Q87" i="4"/>
  <c r="R87" i="4"/>
  <c r="S87" i="4"/>
  <c r="T87" i="4"/>
  <c r="U87" i="4"/>
  <c r="V87" i="4"/>
  <c r="W87" i="4"/>
  <c r="X87" i="4"/>
  <c r="Y87" i="4"/>
  <c r="Z87" i="4"/>
  <c r="AA87" i="4"/>
  <c r="AB87" i="4"/>
  <c r="AC87" i="4"/>
  <c r="AD87" i="4"/>
  <c r="AE87" i="4"/>
  <c r="AF87" i="4"/>
  <c r="AG87" i="4"/>
  <c r="AH87" i="4"/>
  <c r="AI87" i="4"/>
  <c r="AJ87" i="4"/>
  <c r="H88" i="4"/>
  <c r="I88" i="4"/>
  <c r="J88" i="4"/>
  <c r="K88" i="4"/>
  <c r="L88" i="4"/>
  <c r="M88" i="4"/>
  <c r="N88" i="4"/>
  <c r="O88" i="4"/>
  <c r="P88" i="4"/>
  <c r="Q88" i="4"/>
  <c r="R88" i="4"/>
  <c r="S88" i="4"/>
  <c r="T88" i="4"/>
  <c r="U88" i="4"/>
  <c r="V88" i="4"/>
  <c r="W88" i="4"/>
  <c r="X88" i="4"/>
  <c r="Y88" i="4"/>
  <c r="Z88" i="4"/>
  <c r="AA88" i="4"/>
  <c r="AB88" i="4"/>
  <c r="AC88" i="4"/>
  <c r="AD88" i="4"/>
  <c r="AE88" i="4"/>
  <c r="AF88" i="4"/>
  <c r="AG88" i="4"/>
  <c r="AH88" i="4"/>
  <c r="AI88" i="4"/>
  <c r="AJ88" i="4"/>
  <c r="H89" i="4"/>
  <c r="I89" i="4"/>
  <c r="J89" i="4"/>
  <c r="K89" i="4"/>
  <c r="L89" i="4"/>
  <c r="M89" i="4"/>
  <c r="N89" i="4"/>
  <c r="O89" i="4"/>
  <c r="P89" i="4"/>
  <c r="Q89" i="4"/>
  <c r="R89" i="4"/>
  <c r="S89" i="4"/>
  <c r="T89" i="4"/>
  <c r="U89" i="4"/>
  <c r="V89" i="4"/>
  <c r="W89" i="4"/>
  <c r="X89" i="4"/>
  <c r="Y89" i="4"/>
  <c r="Z89" i="4"/>
  <c r="AA89" i="4"/>
  <c r="AB89" i="4"/>
  <c r="AC89" i="4"/>
  <c r="AD89" i="4"/>
  <c r="AE89" i="4"/>
  <c r="AF89" i="4"/>
  <c r="AG89" i="4"/>
  <c r="AH89" i="4"/>
  <c r="AI89" i="4"/>
  <c r="AJ89" i="4"/>
  <c r="H90" i="4"/>
  <c r="I90" i="4"/>
  <c r="J90" i="4"/>
  <c r="K90" i="4"/>
  <c r="L90" i="4"/>
  <c r="M90" i="4"/>
  <c r="N90" i="4"/>
  <c r="O90" i="4"/>
  <c r="P90" i="4"/>
  <c r="Q90" i="4"/>
  <c r="R90" i="4"/>
  <c r="S90" i="4"/>
  <c r="T90" i="4"/>
  <c r="U90" i="4"/>
  <c r="V90" i="4"/>
  <c r="W90" i="4"/>
  <c r="X90" i="4"/>
  <c r="Y90" i="4"/>
  <c r="Z90" i="4"/>
  <c r="AA90" i="4"/>
  <c r="AB90" i="4"/>
  <c r="AC90" i="4"/>
  <c r="AD90" i="4"/>
  <c r="AE90" i="4"/>
  <c r="AF90" i="4"/>
  <c r="AG90" i="4"/>
  <c r="AH90" i="4"/>
  <c r="AI90" i="4"/>
  <c r="AJ90" i="4"/>
  <c r="H91" i="4"/>
  <c r="I91" i="4"/>
  <c r="J91" i="4"/>
  <c r="K91" i="4"/>
  <c r="L91" i="4"/>
  <c r="M91" i="4"/>
  <c r="N91" i="4"/>
  <c r="O91" i="4"/>
  <c r="P91" i="4"/>
  <c r="Q91" i="4"/>
  <c r="R91" i="4"/>
  <c r="S91" i="4"/>
  <c r="T91" i="4"/>
  <c r="U91" i="4"/>
  <c r="V91" i="4"/>
  <c r="W91" i="4"/>
  <c r="X91" i="4"/>
  <c r="Y91" i="4"/>
  <c r="Z91" i="4"/>
  <c r="AA91" i="4"/>
  <c r="AB91" i="4"/>
  <c r="AC91" i="4"/>
  <c r="AD91" i="4"/>
  <c r="AE91" i="4"/>
  <c r="AF91" i="4"/>
  <c r="AG91" i="4"/>
  <c r="AH91" i="4"/>
  <c r="AI91" i="4"/>
  <c r="AJ91" i="4"/>
  <c r="H92" i="4"/>
  <c r="I92" i="4"/>
  <c r="J92" i="4"/>
  <c r="K92" i="4"/>
  <c r="L92" i="4"/>
  <c r="M92" i="4"/>
  <c r="N92" i="4"/>
  <c r="O92" i="4"/>
  <c r="P92" i="4"/>
  <c r="Q92" i="4"/>
  <c r="R92" i="4"/>
  <c r="S92" i="4"/>
  <c r="T92" i="4"/>
  <c r="U92" i="4"/>
  <c r="V92" i="4"/>
  <c r="W92" i="4"/>
  <c r="X92" i="4"/>
  <c r="Y92" i="4"/>
  <c r="Z92" i="4"/>
  <c r="AA92" i="4"/>
  <c r="AB92" i="4"/>
  <c r="AC92" i="4"/>
  <c r="AD92" i="4"/>
  <c r="AE92" i="4"/>
  <c r="AF92" i="4"/>
  <c r="AG92" i="4"/>
  <c r="AH92" i="4"/>
  <c r="AI92" i="4"/>
  <c r="AJ92" i="4"/>
  <c r="H93" i="4"/>
  <c r="I93" i="4"/>
  <c r="J93" i="4"/>
  <c r="K93" i="4"/>
  <c r="L93" i="4"/>
  <c r="M93" i="4"/>
  <c r="N93" i="4"/>
  <c r="O93" i="4"/>
  <c r="P93" i="4"/>
  <c r="Q93" i="4"/>
  <c r="R93" i="4"/>
  <c r="S93" i="4"/>
  <c r="T93" i="4"/>
  <c r="U93" i="4"/>
  <c r="V93" i="4"/>
  <c r="W93" i="4"/>
  <c r="X93" i="4"/>
  <c r="Y93" i="4"/>
  <c r="Z93" i="4"/>
  <c r="AA93" i="4"/>
  <c r="AB93" i="4"/>
  <c r="AC93" i="4"/>
  <c r="AD93" i="4"/>
  <c r="AE93" i="4"/>
  <c r="AF93" i="4"/>
  <c r="AG93" i="4"/>
  <c r="AH93" i="4"/>
  <c r="AI93" i="4"/>
  <c r="AJ93" i="4"/>
  <c r="H94" i="4"/>
  <c r="I94" i="4"/>
  <c r="J94" i="4"/>
  <c r="K94" i="4"/>
  <c r="L94" i="4"/>
  <c r="M94" i="4"/>
  <c r="N94" i="4"/>
  <c r="O94" i="4"/>
  <c r="P94" i="4"/>
  <c r="Q94" i="4"/>
  <c r="R94" i="4"/>
  <c r="S94" i="4"/>
  <c r="T94" i="4"/>
  <c r="U94" i="4"/>
  <c r="V94" i="4"/>
  <c r="W94" i="4"/>
  <c r="X94" i="4"/>
  <c r="Y94" i="4"/>
  <c r="Z94" i="4"/>
  <c r="AA94" i="4"/>
  <c r="AB94" i="4"/>
  <c r="AC94" i="4"/>
  <c r="AD94" i="4"/>
  <c r="AE94" i="4"/>
  <c r="AF94" i="4"/>
  <c r="AG94" i="4"/>
  <c r="AH94" i="4"/>
  <c r="AI94" i="4"/>
  <c r="AJ94" i="4"/>
  <c r="H95" i="4"/>
  <c r="I95" i="4"/>
  <c r="J95" i="4"/>
  <c r="K95" i="4"/>
  <c r="L95" i="4"/>
  <c r="M95" i="4"/>
  <c r="N95" i="4"/>
  <c r="O95" i="4"/>
  <c r="P95" i="4"/>
  <c r="Q95" i="4"/>
  <c r="R95" i="4"/>
  <c r="S95" i="4"/>
  <c r="T95" i="4"/>
  <c r="U95" i="4"/>
  <c r="V95" i="4"/>
  <c r="W95" i="4"/>
  <c r="X95" i="4"/>
  <c r="Y95" i="4"/>
  <c r="Z95" i="4"/>
  <c r="AA95" i="4"/>
  <c r="AB95" i="4"/>
  <c r="AC95" i="4"/>
  <c r="AD95" i="4"/>
  <c r="AE95" i="4"/>
  <c r="AF95" i="4"/>
  <c r="AG95" i="4"/>
  <c r="AH95" i="4"/>
  <c r="AI95" i="4"/>
  <c r="AJ95" i="4"/>
  <c r="H96" i="4"/>
  <c r="I96" i="4"/>
  <c r="J96" i="4"/>
  <c r="K96" i="4"/>
  <c r="L96" i="4"/>
  <c r="M96" i="4"/>
  <c r="N96" i="4"/>
  <c r="O96" i="4"/>
  <c r="P96" i="4"/>
  <c r="Q96" i="4"/>
  <c r="R96" i="4"/>
  <c r="S96" i="4"/>
  <c r="T96" i="4"/>
  <c r="U96" i="4"/>
  <c r="V96" i="4"/>
  <c r="W96" i="4"/>
  <c r="X96" i="4"/>
  <c r="Y96" i="4"/>
  <c r="Z96" i="4"/>
  <c r="AA96" i="4"/>
  <c r="AB96" i="4"/>
  <c r="AC96" i="4"/>
  <c r="AD96" i="4"/>
  <c r="AE96" i="4"/>
  <c r="AF96" i="4"/>
  <c r="AG96" i="4"/>
  <c r="AH96" i="4"/>
  <c r="AI96" i="4"/>
  <c r="AJ96" i="4"/>
  <c r="H97" i="4"/>
  <c r="I97" i="4"/>
  <c r="J97" i="4"/>
  <c r="K97" i="4"/>
  <c r="L97" i="4"/>
  <c r="M97" i="4"/>
  <c r="N97" i="4"/>
  <c r="O97" i="4"/>
  <c r="P97" i="4"/>
  <c r="Q97" i="4"/>
  <c r="R97" i="4"/>
  <c r="S97" i="4"/>
  <c r="T97" i="4"/>
  <c r="U97" i="4"/>
  <c r="V97" i="4"/>
  <c r="W97" i="4"/>
  <c r="X97" i="4"/>
  <c r="Y97" i="4"/>
  <c r="Z97" i="4"/>
  <c r="AA97" i="4"/>
  <c r="AB97" i="4"/>
  <c r="AC97" i="4"/>
  <c r="AD97" i="4"/>
  <c r="AE97" i="4"/>
  <c r="AF97" i="4"/>
  <c r="AG97" i="4"/>
  <c r="AH97" i="4"/>
  <c r="AI97" i="4"/>
  <c r="AJ97" i="4"/>
  <c r="H98" i="4"/>
  <c r="I98" i="4"/>
  <c r="J98" i="4"/>
  <c r="K98" i="4"/>
  <c r="L98" i="4"/>
  <c r="M98" i="4"/>
  <c r="N98" i="4"/>
  <c r="O98" i="4"/>
  <c r="P98" i="4"/>
  <c r="Q98" i="4"/>
  <c r="R98" i="4"/>
  <c r="S98" i="4"/>
  <c r="T98" i="4"/>
  <c r="U98" i="4"/>
  <c r="V98" i="4"/>
  <c r="W98" i="4"/>
  <c r="X98" i="4"/>
  <c r="Y98" i="4"/>
  <c r="Z98" i="4"/>
  <c r="AA98" i="4"/>
  <c r="AB98" i="4"/>
  <c r="AC98" i="4"/>
  <c r="AD98" i="4"/>
  <c r="AE98" i="4"/>
  <c r="AF98" i="4"/>
  <c r="AG98" i="4"/>
  <c r="AH98" i="4"/>
  <c r="AI98" i="4"/>
  <c r="AJ98" i="4"/>
  <c r="H99" i="4"/>
  <c r="I99" i="4"/>
  <c r="J99" i="4"/>
  <c r="K99" i="4"/>
  <c r="L99" i="4"/>
  <c r="M99" i="4"/>
  <c r="N99" i="4"/>
  <c r="O99" i="4"/>
  <c r="P99" i="4"/>
  <c r="Q99" i="4"/>
  <c r="R99" i="4"/>
  <c r="S99" i="4"/>
  <c r="T99" i="4"/>
  <c r="U99" i="4"/>
  <c r="V99" i="4"/>
  <c r="W99" i="4"/>
  <c r="X99" i="4"/>
  <c r="Y99" i="4"/>
  <c r="Z99" i="4"/>
  <c r="AA99" i="4"/>
  <c r="AB99" i="4"/>
  <c r="AC99" i="4"/>
  <c r="AD99" i="4"/>
  <c r="AE99" i="4"/>
  <c r="AF99" i="4"/>
  <c r="AG99" i="4"/>
  <c r="AH99" i="4"/>
  <c r="AI99" i="4"/>
  <c r="AJ99" i="4"/>
  <c r="H100" i="4"/>
  <c r="I100" i="4"/>
  <c r="J100" i="4"/>
  <c r="K100" i="4"/>
  <c r="L100" i="4"/>
  <c r="M100" i="4"/>
  <c r="N100" i="4"/>
  <c r="O100" i="4"/>
  <c r="P100" i="4"/>
  <c r="Q100" i="4"/>
  <c r="R100" i="4"/>
  <c r="S100" i="4"/>
  <c r="T100" i="4"/>
  <c r="U100" i="4"/>
  <c r="V100" i="4"/>
  <c r="W100" i="4"/>
  <c r="X100" i="4"/>
  <c r="Y100" i="4"/>
  <c r="Z100" i="4"/>
  <c r="AA100" i="4"/>
  <c r="AB100" i="4"/>
  <c r="AC100" i="4"/>
  <c r="AD100" i="4"/>
  <c r="AE100" i="4"/>
  <c r="AF100" i="4"/>
  <c r="AG100" i="4"/>
  <c r="AH100" i="4"/>
  <c r="AI100" i="4"/>
  <c r="AJ100" i="4"/>
  <c r="H101" i="4"/>
  <c r="I101" i="4"/>
  <c r="J101" i="4"/>
  <c r="K101" i="4"/>
  <c r="L101" i="4"/>
  <c r="M101" i="4"/>
  <c r="N101" i="4"/>
  <c r="O101" i="4"/>
  <c r="P101" i="4"/>
  <c r="Q101" i="4"/>
  <c r="R101" i="4"/>
  <c r="S101" i="4"/>
  <c r="T101" i="4"/>
  <c r="U101" i="4"/>
  <c r="V101" i="4"/>
  <c r="W101" i="4"/>
  <c r="X101" i="4"/>
  <c r="Y101" i="4"/>
  <c r="Z101" i="4"/>
  <c r="AA101" i="4"/>
  <c r="AB101" i="4"/>
  <c r="AC101" i="4"/>
  <c r="AD101" i="4"/>
  <c r="AE101" i="4"/>
  <c r="AF101" i="4"/>
  <c r="AG101" i="4"/>
  <c r="AH101" i="4"/>
  <c r="AI101" i="4"/>
  <c r="AJ101" i="4"/>
  <c r="H102" i="4"/>
  <c r="I102" i="4"/>
  <c r="J102" i="4"/>
  <c r="K102" i="4"/>
  <c r="L102" i="4"/>
  <c r="M102" i="4"/>
  <c r="N102" i="4"/>
  <c r="O102" i="4"/>
  <c r="P102" i="4"/>
  <c r="Q102" i="4"/>
  <c r="R102" i="4"/>
  <c r="S102" i="4"/>
  <c r="T102" i="4"/>
  <c r="U102" i="4"/>
  <c r="V102" i="4"/>
  <c r="W102" i="4"/>
  <c r="X102" i="4"/>
  <c r="Y102" i="4"/>
  <c r="Z102" i="4"/>
  <c r="AA102" i="4"/>
  <c r="AB102" i="4"/>
  <c r="AC102" i="4"/>
  <c r="AD102" i="4"/>
  <c r="AE102" i="4"/>
  <c r="AF102" i="4"/>
  <c r="AG102" i="4"/>
  <c r="AH102" i="4"/>
  <c r="AI102" i="4"/>
  <c r="AJ102" i="4"/>
  <c r="H103" i="4"/>
  <c r="I103" i="4"/>
  <c r="J103" i="4"/>
  <c r="K103" i="4"/>
  <c r="L103" i="4"/>
  <c r="M103" i="4"/>
  <c r="N103" i="4"/>
  <c r="O103" i="4"/>
  <c r="P103" i="4"/>
  <c r="Q103" i="4"/>
  <c r="R103" i="4"/>
  <c r="S103" i="4"/>
  <c r="T103" i="4"/>
  <c r="U103" i="4"/>
  <c r="V103" i="4"/>
  <c r="W103" i="4"/>
  <c r="X103" i="4"/>
  <c r="Y103" i="4"/>
  <c r="Z103" i="4"/>
  <c r="AA103" i="4"/>
  <c r="AB103" i="4"/>
  <c r="AC103" i="4"/>
  <c r="AD103" i="4"/>
  <c r="AE103" i="4"/>
  <c r="AF103" i="4"/>
  <c r="AG103" i="4"/>
  <c r="AH103" i="4"/>
  <c r="AI103" i="4"/>
  <c r="AJ103" i="4"/>
  <c r="H104" i="4"/>
  <c r="I104" i="4"/>
  <c r="J104" i="4"/>
  <c r="K104" i="4"/>
  <c r="L104" i="4"/>
  <c r="M104" i="4"/>
  <c r="N104" i="4"/>
  <c r="O104" i="4"/>
  <c r="P104" i="4"/>
  <c r="Q104" i="4"/>
  <c r="R104" i="4"/>
  <c r="S104" i="4"/>
  <c r="T104" i="4"/>
  <c r="U104" i="4"/>
  <c r="V104" i="4"/>
  <c r="W104" i="4"/>
  <c r="X104" i="4"/>
  <c r="Y104" i="4"/>
  <c r="Z104" i="4"/>
  <c r="AA104" i="4"/>
  <c r="AB104" i="4"/>
  <c r="AC104" i="4"/>
  <c r="AD104" i="4"/>
  <c r="AE104" i="4"/>
  <c r="AF104" i="4"/>
  <c r="AG104" i="4"/>
  <c r="AH104" i="4"/>
  <c r="AI104" i="4"/>
  <c r="AJ104" i="4"/>
  <c r="H105" i="4"/>
  <c r="I105" i="4"/>
  <c r="J105" i="4"/>
  <c r="K105" i="4"/>
  <c r="L105" i="4"/>
  <c r="M105" i="4"/>
  <c r="N105" i="4"/>
  <c r="O105" i="4"/>
  <c r="P105" i="4"/>
  <c r="Q105" i="4"/>
  <c r="R105" i="4"/>
  <c r="S105" i="4"/>
  <c r="T105" i="4"/>
  <c r="U105" i="4"/>
  <c r="V105" i="4"/>
  <c r="W105" i="4"/>
  <c r="X105" i="4"/>
  <c r="Y105" i="4"/>
  <c r="Z105" i="4"/>
  <c r="AA105" i="4"/>
  <c r="AB105" i="4"/>
  <c r="AC105" i="4"/>
  <c r="AD105" i="4"/>
  <c r="AE105" i="4"/>
  <c r="AF105" i="4"/>
  <c r="AG105" i="4"/>
  <c r="AH105" i="4"/>
  <c r="AI105" i="4"/>
  <c r="AJ105" i="4"/>
  <c r="H106" i="4"/>
  <c r="I106" i="4"/>
  <c r="J106" i="4"/>
  <c r="K106" i="4"/>
  <c r="L106" i="4"/>
  <c r="M106" i="4"/>
  <c r="N106" i="4"/>
  <c r="O106" i="4"/>
  <c r="P106" i="4"/>
  <c r="Q106" i="4"/>
  <c r="R106" i="4"/>
  <c r="S106" i="4"/>
  <c r="T106" i="4"/>
  <c r="U106" i="4"/>
  <c r="V106" i="4"/>
  <c r="W106" i="4"/>
  <c r="X106" i="4"/>
  <c r="Y106" i="4"/>
  <c r="Z106" i="4"/>
  <c r="AA106" i="4"/>
  <c r="AB106" i="4"/>
  <c r="AC106" i="4"/>
  <c r="AD106" i="4"/>
  <c r="AE106" i="4"/>
  <c r="AF106" i="4"/>
  <c r="AG106" i="4"/>
  <c r="AH106" i="4"/>
  <c r="AI106" i="4"/>
  <c r="AJ106" i="4"/>
  <c r="H107" i="4"/>
  <c r="I107" i="4"/>
  <c r="J107" i="4"/>
  <c r="K107" i="4"/>
  <c r="L107" i="4"/>
  <c r="M107" i="4"/>
  <c r="N107" i="4"/>
  <c r="O107" i="4"/>
  <c r="P107" i="4"/>
  <c r="Q107" i="4"/>
  <c r="R107" i="4"/>
  <c r="S107" i="4"/>
  <c r="T107" i="4"/>
  <c r="U107" i="4"/>
  <c r="V107" i="4"/>
  <c r="W107" i="4"/>
  <c r="X107" i="4"/>
  <c r="Y107" i="4"/>
  <c r="Z107" i="4"/>
  <c r="AA107" i="4"/>
  <c r="AB107" i="4"/>
  <c r="AC107" i="4"/>
  <c r="AD107" i="4"/>
  <c r="AE107" i="4"/>
  <c r="AF107" i="4"/>
  <c r="AG107" i="4"/>
  <c r="AH107" i="4"/>
  <c r="AI107" i="4"/>
  <c r="AJ107" i="4"/>
  <c r="H108" i="4"/>
  <c r="I108" i="4"/>
  <c r="J108" i="4"/>
  <c r="K108" i="4"/>
  <c r="L108" i="4"/>
  <c r="M108" i="4"/>
  <c r="N108" i="4"/>
  <c r="O108" i="4"/>
  <c r="P108" i="4"/>
  <c r="Q108" i="4"/>
  <c r="R108" i="4"/>
  <c r="S108" i="4"/>
  <c r="T108" i="4"/>
  <c r="U108" i="4"/>
  <c r="V108" i="4"/>
  <c r="W108" i="4"/>
  <c r="X108" i="4"/>
  <c r="Y108" i="4"/>
  <c r="Z108" i="4"/>
  <c r="AA108" i="4"/>
  <c r="AB108" i="4"/>
  <c r="AC108" i="4"/>
  <c r="AD108" i="4"/>
  <c r="AE108" i="4"/>
  <c r="AF108" i="4"/>
  <c r="AG108" i="4"/>
  <c r="AH108" i="4"/>
  <c r="AI108" i="4"/>
  <c r="AJ108" i="4"/>
  <c r="H109" i="4"/>
  <c r="I109" i="4"/>
  <c r="J109" i="4"/>
  <c r="K109" i="4"/>
  <c r="L109" i="4"/>
  <c r="M109" i="4"/>
  <c r="N109" i="4"/>
  <c r="O109" i="4"/>
  <c r="P109" i="4"/>
  <c r="Q109" i="4"/>
  <c r="R109" i="4"/>
  <c r="S109" i="4"/>
  <c r="T109" i="4"/>
  <c r="U109" i="4"/>
  <c r="V109" i="4"/>
  <c r="W109" i="4"/>
  <c r="X109" i="4"/>
  <c r="Y109" i="4"/>
  <c r="Z109" i="4"/>
  <c r="AA109" i="4"/>
  <c r="AB109" i="4"/>
  <c r="AC109" i="4"/>
  <c r="AD109" i="4"/>
  <c r="AE109" i="4"/>
  <c r="AF109" i="4"/>
  <c r="AG109" i="4"/>
  <c r="AH109" i="4"/>
  <c r="AI109" i="4"/>
  <c r="AJ109" i="4"/>
  <c r="H110" i="4"/>
  <c r="I110" i="4"/>
  <c r="J110" i="4"/>
  <c r="K110" i="4"/>
  <c r="L110" i="4"/>
  <c r="M110" i="4"/>
  <c r="N110" i="4"/>
  <c r="O110" i="4"/>
  <c r="P110" i="4"/>
  <c r="Q110" i="4"/>
  <c r="R110" i="4"/>
  <c r="S110" i="4"/>
  <c r="T110" i="4"/>
  <c r="U110" i="4"/>
  <c r="V110" i="4"/>
  <c r="W110" i="4"/>
  <c r="X110" i="4"/>
  <c r="Y110" i="4"/>
  <c r="Z110" i="4"/>
  <c r="AA110" i="4"/>
  <c r="AB110" i="4"/>
  <c r="AC110" i="4"/>
  <c r="AD110" i="4"/>
  <c r="AE110" i="4"/>
  <c r="AF110" i="4"/>
  <c r="AG110" i="4"/>
  <c r="AH110" i="4"/>
  <c r="AI110" i="4"/>
  <c r="AJ110" i="4"/>
  <c r="H111" i="4"/>
  <c r="I111" i="4"/>
  <c r="J111" i="4"/>
  <c r="K111" i="4"/>
  <c r="L111" i="4"/>
  <c r="M111" i="4"/>
  <c r="N111" i="4"/>
  <c r="O111" i="4"/>
  <c r="P111" i="4"/>
  <c r="Q111" i="4"/>
  <c r="R111" i="4"/>
  <c r="S111" i="4"/>
  <c r="T111" i="4"/>
  <c r="U111" i="4"/>
  <c r="V111" i="4"/>
  <c r="W111" i="4"/>
  <c r="X111" i="4"/>
  <c r="Y111" i="4"/>
  <c r="Z111" i="4"/>
  <c r="AA111" i="4"/>
  <c r="AB111" i="4"/>
  <c r="AC111" i="4"/>
  <c r="AD111" i="4"/>
  <c r="AE111" i="4"/>
  <c r="AF111" i="4"/>
  <c r="AG111" i="4"/>
  <c r="AH111" i="4"/>
  <c r="AI111" i="4"/>
  <c r="AJ111" i="4"/>
  <c r="H112" i="4"/>
  <c r="I112" i="4"/>
  <c r="J112" i="4"/>
  <c r="K112" i="4"/>
  <c r="L112" i="4"/>
  <c r="M112" i="4"/>
  <c r="N112" i="4"/>
  <c r="O112" i="4"/>
  <c r="P112" i="4"/>
  <c r="Q112" i="4"/>
  <c r="R112" i="4"/>
  <c r="S112" i="4"/>
  <c r="T112" i="4"/>
  <c r="U112" i="4"/>
  <c r="V112" i="4"/>
  <c r="W112" i="4"/>
  <c r="X112" i="4"/>
  <c r="Y112" i="4"/>
  <c r="Z112" i="4"/>
  <c r="AA112" i="4"/>
  <c r="AB112" i="4"/>
  <c r="AC112" i="4"/>
  <c r="AD112" i="4"/>
  <c r="AE112" i="4"/>
  <c r="AF112" i="4"/>
  <c r="AG112" i="4"/>
  <c r="AH112" i="4"/>
  <c r="AI112" i="4"/>
  <c r="AJ112" i="4"/>
  <c r="H113" i="4"/>
  <c r="I113" i="4"/>
  <c r="J113" i="4"/>
  <c r="K113" i="4"/>
  <c r="L113" i="4"/>
  <c r="M113" i="4"/>
  <c r="N113" i="4"/>
  <c r="O113" i="4"/>
  <c r="P113" i="4"/>
  <c r="Q113" i="4"/>
  <c r="R113" i="4"/>
  <c r="S113" i="4"/>
  <c r="T113" i="4"/>
  <c r="U113" i="4"/>
  <c r="V113" i="4"/>
  <c r="W113" i="4"/>
  <c r="X113" i="4"/>
  <c r="Y113" i="4"/>
  <c r="Z113" i="4"/>
  <c r="AA113" i="4"/>
  <c r="AB113" i="4"/>
  <c r="AC113" i="4"/>
  <c r="AD113" i="4"/>
  <c r="AE113" i="4"/>
  <c r="AF113" i="4"/>
  <c r="AG113" i="4"/>
  <c r="AH113" i="4"/>
  <c r="AI113" i="4"/>
  <c r="AJ113" i="4"/>
  <c r="H114" i="4"/>
  <c r="I114" i="4"/>
  <c r="J114" i="4"/>
  <c r="K114" i="4"/>
  <c r="L114" i="4"/>
  <c r="M114" i="4"/>
  <c r="N114" i="4"/>
  <c r="O114" i="4"/>
  <c r="P114" i="4"/>
  <c r="Q114" i="4"/>
  <c r="R114" i="4"/>
  <c r="S114" i="4"/>
  <c r="T114" i="4"/>
  <c r="U114" i="4"/>
  <c r="V114" i="4"/>
  <c r="W114" i="4"/>
  <c r="X114" i="4"/>
  <c r="Y114" i="4"/>
  <c r="Z114" i="4"/>
  <c r="AA114" i="4"/>
  <c r="AB114" i="4"/>
  <c r="AC114" i="4"/>
  <c r="AD114" i="4"/>
  <c r="AE114" i="4"/>
  <c r="AF114" i="4"/>
  <c r="AG114" i="4"/>
  <c r="AH114" i="4"/>
  <c r="AI114" i="4"/>
  <c r="AJ114" i="4"/>
  <c r="H115" i="4"/>
  <c r="I115" i="4"/>
  <c r="J115" i="4"/>
  <c r="K115" i="4"/>
  <c r="L115" i="4"/>
  <c r="M115" i="4"/>
  <c r="N115" i="4"/>
  <c r="O115" i="4"/>
  <c r="P115" i="4"/>
  <c r="Q115" i="4"/>
  <c r="R115" i="4"/>
  <c r="S115" i="4"/>
  <c r="T115" i="4"/>
  <c r="U115" i="4"/>
  <c r="V115" i="4"/>
  <c r="W115" i="4"/>
  <c r="X115" i="4"/>
  <c r="Y115" i="4"/>
  <c r="Z115" i="4"/>
  <c r="AA115" i="4"/>
  <c r="AB115" i="4"/>
  <c r="AC115" i="4"/>
  <c r="AD115" i="4"/>
  <c r="AE115" i="4"/>
  <c r="AF115" i="4"/>
  <c r="AG115" i="4"/>
  <c r="AH115" i="4"/>
  <c r="AI115" i="4"/>
  <c r="AJ115" i="4"/>
  <c r="H116" i="4"/>
  <c r="I116" i="4"/>
  <c r="J116" i="4"/>
  <c r="K116" i="4"/>
  <c r="L116" i="4"/>
  <c r="M116" i="4"/>
  <c r="N116" i="4"/>
  <c r="O116" i="4"/>
  <c r="P116" i="4"/>
  <c r="Q116" i="4"/>
  <c r="R116" i="4"/>
  <c r="S116" i="4"/>
  <c r="T116" i="4"/>
  <c r="U116" i="4"/>
  <c r="V116" i="4"/>
  <c r="W116" i="4"/>
  <c r="X116" i="4"/>
  <c r="Y116" i="4"/>
  <c r="Z116" i="4"/>
  <c r="AA116" i="4"/>
  <c r="AB116" i="4"/>
  <c r="AC116" i="4"/>
  <c r="AD116" i="4"/>
  <c r="AE116" i="4"/>
  <c r="AF116" i="4"/>
  <c r="AG116" i="4"/>
  <c r="AH116" i="4"/>
  <c r="AI116" i="4"/>
  <c r="AJ116" i="4"/>
  <c r="H117" i="4"/>
  <c r="I117" i="4"/>
  <c r="J117" i="4"/>
  <c r="K117" i="4"/>
  <c r="L117" i="4"/>
  <c r="M117" i="4"/>
  <c r="N117" i="4"/>
  <c r="O117" i="4"/>
  <c r="P117" i="4"/>
  <c r="Q117" i="4"/>
  <c r="R117" i="4"/>
  <c r="S117" i="4"/>
  <c r="T117" i="4"/>
  <c r="U117" i="4"/>
  <c r="V117" i="4"/>
  <c r="W117" i="4"/>
  <c r="X117" i="4"/>
  <c r="Y117" i="4"/>
  <c r="Z117" i="4"/>
  <c r="AA117" i="4"/>
  <c r="AB117" i="4"/>
  <c r="AC117" i="4"/>
  <c r="AD117" i="4"/>
  <c r="AE117" i="4"/>
  <c r="AF117" i="4"/>
  <c r="AG117" i="4"/>
  <c r="AH117" i="4"/>
  <c r="AI117" i="4"/>
  <c r="AJ117" i="4"/>
  <c r="H118" i="4"/>
  <c r="I118" i="4"/>
  <c r="J118" i="4"/>
  <c r="K118" i="4"/>
  <c r="L118" i="4"/>
  <c r="M118" i="4"/>
  <c r="N118" i="4"/>
  <c r="O118" i="4"/>
  <c r="P118" i="4"/>
  <c r="Q118" i="4"/>
  <c r="R118" i="4"/>
  <c r="S118" i="4"/>
  <c r="T118" i="4"/>
  <c r="U118" i="4"/>
  <c r="V118" i="4"/>
  <c r="W118" i="4"/>
  <c r="X118" i="4"/>
  <c r="Y118" i="4"/>
  <c r="Z118" i="4"/>
  <c r="AA118" i="4"/>
  <c r="AB118" i="4"/>
  <c r="AC118" i="4"/>
  <c r="AD118" i="4"/>
  <c r="AE118" i="4"/>
  <c r="AF118" i="4"/>
  <c r="AG118" i="4"/>
  <c r="AH118" i="4"/>
  <c r="AI118" i="4"/>
  <c r="AJ118" i="4"/>
  <c r="H119" i="4"/>
  <c r="I119" i="4"/>
  <c r="J119" i="4"/>
  <c r="K119" i="4"/>
  <c r="L119" i="4"/>
  <c r="M119" i="4"/>
  <c r="N119" i="4"/>
  <c r="O119" i="4"/>
  <c r="P119" i="4"/>
  <c r="Q119" i="4"/>
  <c r="R119" i="4"/>
  <c r="S119" i="4"/>
  <c r="T119" i="4"/>
  <c r="U119" i="4"/>
  <c r="V119" i="4"/>
  <c r="W119" i="4"/>
  <c r="X119" i="4"/>
  <c r="Y119" i="4"/>
  <c r="Z119" i="4"/>
  <c r="AA119" i="4"/>
  <c r="AB119" i="4"/>
  <c r="AC119" i="4"/>
  <c r="AD119" i="4"/>
  <c r="AE119" i="4"/>
  <c r="AF119" i="4"/>
  <c r="AG119" i="4"/>
  <c r="AH119" i="4"/>
  <c r="AI119" i="4"/>
  <c r="AJ119" i="4"/>
  <c r="H120" i="4"/>
  <c r="I120" i="4"/>
  <c r="J120" i="4"/>
  <c r="K120" i="4"/>
  <c r="L120" i="4"/>
  <c r="M120" i="4"/>
  <c r="N120" i="4"/>
  <c r="O120" i="4"/>
  <c r="P120" i="4"/>
  <c r="Q120" i="4"/>
  <c r="R120" i="4"/>
  <c r="S120" i="4"/>
  <c r="T120" i="4"/>
  <c r="U120" i="4"/>
  <c r="V120" i="4"/>
  <c r="W120" i="4"/>
  <c r="X120" i="4"/>
  <c r="Y120" i="4"/>
  <c r="Z120" i="4"/>
  <c r="AA120" i="4"/>
  <c r="AB120" i="4"/>
  <c r="AC120" i="4"/>
  <c r="AD120" i="4"/>
  <c r="AE120" i="4"/>
  <c r="AF120" i="4"/>
  <c r="AG120" i="4"/>
  <c r="AH120" i="4"/>
  <c r="AI120" i="4"/>
  <c r="AJ120" i="4"/>
  <c r="H121" i="4"/>
  <c r="I121" i="4"/>
  <c r="J121" i="4"/>
  <c r="K121" i="4"/>
  <c r="L121" i="4"/>
  <c r="M121" i="4"/>
  <c r="N121" i="4"/>
  <c r="O121" i="4"/>
  <c r="P121" i="4"/>
  <c r="Q121" i="4"/>
  <c r="R121" i="4"/>
  <c r="S121" i="4"/>
  <c r="T121" i="4"/>
  <c r="U121" i="4"/>
  <c r="V121" i="4"/>
  <c r="W121" i="4"/>
  <c r="X121" i="4"/>
  <c r="Y121" i="4"/>
  <c r="Z121" i="4"/>
  <c r="AA121" i="4"/>
  <c r="AB121" i="4"/>
  <c r="AC121" i="4"/>
  <c r="AD121" i="4"/>
  <c r="AE121" i="4"/>
  <c r="AF121" i="4"/>
  <c r="AG121" i="4"/>
  <c r="AH121" i="4"/>
  <c r="AI121" i="4"/>
  <c r="AJ121" i="4"/>
  <c r="H122" i="4"/>
  <c r="I122" i="4"/>
  <c r="J122" i="4"/>
  <c r="K122" i="4"/>
  <c r="L122" i="4"/>
  <c r="M122" i="4"/>
  <c r="N122" i="4"/>
  <c r="O122" i="4"/>
  <c r="P122" i="4"/>
  <c r="Q122" i="4"/>
  <c r="R122" i="4"/>
  <c r="S122" i="4"/>
  <c r="T122" i="4"/>
  <c r="U122" i="4"/>
  <c r="V122" i="4"/>
  <c r="W122" i="4"/>
  <c r="X122" i="4"/>
  <c r="Y122" i="4"/>
  <c r="Z122" i="4"/>
  <c r="AA122" i="4"/>
  <c r="AB122" i="4"/>
  <c r="AC122" i="4"/>
  <c r="AD122" i="4"/>
  <c r="AE122" i="4"/>
  <c r="AF122" i="4"/>
  <c r="AG122" i="4"/>
  <c r="AH122" i="4"/>
  <c r="AI122" i="4"/>
  <c r="AJ122" i="4"/>
  <c r="H123" i="4"/>
  <c r="I123" i="4"/>
  <c r="J123" i="4"/>
  <c r="K123" i="4"/>
  <c r="L123" i="4"/>
  <c r="M123" i="4"/>
  <c r="N123" i="4"/>
  <c r="O123" i="4"/>
  <c r="P123" i="4"/>
  <c r="Q123" i="4"/>
  <c r="R123" i="4"/>
  <c r="S123" i="4"/>
  <c r="T123" i="4"/>
  <c r="U123" i="4"/>
  <c r="V123" i="4"/>
  <c r="W123" i="4"/>
  <c r="X123" i="4"/>
  <c r="Y123" i="4"/>
  <c r="Z123" i="4"/>
  <c r="AA123" i="4"/>
  <c r="AB123" i="4"/>
  <c r="AC123" i="4"/>
  <c r="AD123" i="4"/>
  <c r="AE123" i="4"/>
  <c r="AF123" i="4"/>
  <c r="AG123" i="4"/>
  <c r="AH123" i="4"/>
  <c r="AI123" i="4"/>
  <c r="AJ123" i="4"/>
  <c r="H124" i="4"/>
  <c r="I124" i="4"/>
  <c r="J124" i="4"/>
  <c r="K124" i="4"/>
  <c r="L124" i="4"/>
  <c r="M124" i="4"/>
  <c r="N124" i="4"/>
  <c r="O124" i="4"/>
  <c r="P124" i="4"/>
  <c r="Q124" i="4"/>
  <c r="R124" i="4"/>
  <c r="S124" i="4"/>
  <c r="T124" i="4"/>
  <c r="U124" i="4"/>
  <c r="V124" i="4"/>
  <c r="W124" i="4"/>
  <c r="X124" i="4"/>
  <c r="Y124" i="4"/>
  <c r="Z124" i="4"/>
  <c r="AA124" i="4"/>
  <c r="AB124" i="4"/>
  <c r="AC124" i="4"/>
  <c r="AD124" i="4"/>
  <c r="AE124" i="4"/>
  <c r="AF124" i="4"/>
  <c r="AG124" i="4"/>
  <c r="AH124" i="4"/>
  <c r="AI124" i="4"/>
  <c r="AJ124" i="4"/>
  <c r="H125" i="4"/>
  <c r="I125" i="4"/>
  <c r="J125" i="4"/>
  <c r="K125" i="4"/>
  <c r="L125" i="4"/>
  <c r="M125" i="4"/>
  <c r="N125" i="4"/>
  <c r="O125" i="4"/>
  <c r="P125" i="4"/>
  <c r="Q125" i="4"/>
  <c r="R125" i="4"/>
  <c r="S125" i="4"/>
  <c r="T125" i="4"/>
  <c r="U125" i="4"/>
  <c r="V125" i="4"/>
  <c r="W125" i="4"/>
  <c r="X125" i="4"/>
  <c r="Y125" i="4"/>
  <c r="Z125" i="4"/>
  <c r="AA125" i="4"/>
  <c r="AB125" i="4"/>
  <c r="AC125" i="4"/>
  <c r="AD125" i="4"/>
  <c r="AE125" i="4"/>
  <c r="AF125" i="4"/>
  <c r="AG125" i="4"/>
  <c r="AH125" i="4"/>
  <c r="AI125" i="4"/>
  <c r="AJ125" i="4"/>
  <c r="H126" i="4"/>
  <c r="I126" i="4"/>
  <c r="J126" i="4"/>
  <c r="K126" i="4"/>
  <c r="L126" i="4"/>
  <c r="M126" i="4"/>
  <c r="N126" i="4"/>
  <c r="O126" i="4"/>
  <c r="P126" i="4"/>
  <c r="Q126" i="4"/>
  <c r="R126" i="4"/>
  <c r="S126" i="4"/>
  <c r="T126" i="4"/>
  <c r="U126" i="4"/>
  <c r="V126" i="4"/>
  <c r="W126" i="4"/>
  <c r="X126" i="4"/>
  <c r="Y126" i="4"/>
  <c r="Z126" i="4"/>
  <c r="AA126" i="4"/>
  <c r="AB126" i="4"/>
  <c r="AC126" i="4"/>
  <c r="AD126" i="4"/>
  <c r="AE126" i="4"/>
  <c r="AF126" i="4"/>
  <c r="AG126" i="4"/>
  <c r="AH126" i="4"/>
  <c r="AI126" i="4"/>
  <c r="AJ126" i="4"/>
  <c r="H127" i="4"/>
  <c r="I127" i="4"/>
  <c r="J127" i="4"/>
  <c r="K127" i="4"/>
  <c r="L127" i="4"/>
  <c r="M127" i="4"/>
  <c r="N127" i="4"/>
  <c r="O127" i="4"/>
  <c r="P127" i="4"/>
  <c r="Q127" i="4"/>
  <c r="R127" i="4"/>
  <c r="S127" i="4"/>
  <c r="T127" i="4"/>
  <c r="U127" i="4"/>
  <c r="V127" i="4"/>
  <c r="W127" i="4"/>
  <c r="X127" i="4"/>
  <c r="Y127" i="4"/>
  <c r="Z127" i="4"/>
  <c r="AA127" i="4"/>
  <c r="AB127" i="4"/>
  <c r="AC127" i="4"/>
  <c r="AD127" i="4"/>
  <c r="AE127" i="4"/>
  <c r="AF127" i="4"/>
  <c r="AG127" i="4"/>
  <c r="AH127" i="4"/>
  <c r="AI127" i="4"/>
  <c r="AJ127" i="4"/>
  <c r="H128" i="4"/>
  <c r="I128" i="4"/>
  <c r="J128" i="4"/>
  <c r="K128" i="4"/>
  <c r="L128" i="4"/>
  <c r="M128" i="4"/>
  <c r="N128" i="4"/>
  <c r="O128" i="4"/>
  <c r="P128" i="4"/>
  <c r="Q128" i="4"/>
  <c r="R128" i="4"/>
  <c r="S128" i="4"/>
  <c r="T128" i="4"/>
  <c r="U128" i="4"/>
  <c r="V128" i="4"/>
  <c r="W128" i="4"/>
  <c r="X128" i="4"/>
  <c r="Y128" i="4"/>
  <c r="Z128" i="4"/>
  <c r="AA128" i="4"/>
  <c r="AB128" i="4"/>
  <c r="AC128" i="4"/>
  <c r="AD128" i="4"/>
  <c r="AE128" i="4"/>
  <c r="AF128" i="4"/>
  <c r="AG128" i="4"/>
  <c r="AH128" i="4"/>
  <c r="AI128" i="4"/>
  <c r="AJ128" i="4"/>
  <c r="H129" i="4"/>
  <c r="I129" i="4"/>
  <c r="J129" i="4"/>
  <c r="K129" i="4"/>
  <c r="L129" i="4"/>
  <c r="M129" i="4"/>
  <c r="N129" i="4"/>
  <c r="O129" i="4"/>
  <c r="P129" i="4"/>
  <c r="Q129" i="4"/>
  <c r="R129" i="4"/>
  <c r="S129" i="4"/>
  <c r="T129" i="4"/>
  <c r="U129" i="4"/>
  <c r="V129" i="4"/>
  <c r="W129" i="4"/>
  <c r="X129" i="4"/>
  <c r="Y129" i="4"/>
  <c r="Z129" i="4"/>
  <c r="AA129" i="4"/>
  <c r="AB129" i="4"/>
  <c r="AC129" i="4"/>
  <c r="AD129" i="4"/>
  <c r="AE129" i="4"/>
  <c r="AF129" i="4"/>
  <c r="AG129" i="4"/>
  <c r="AH129" i="4"/>
  <c r="AI129" i="4"/>
  <c r="AJ129" i="4"/>
  <c r="H130" i="4"/>
  <c r="I130" i="4"/>
  <c r="J130" i="4"/>
  <c r="K130" i="4"/>
  <c r="L130" i="4"/>
  <c r="M130" i="4"/>
  <c r="N130" i="4"/>
  <c r="O130" i="4"/>
  <c r="P130" i="4"/>
  <c r="Q130" i="4"/>
  <c r="R130" i="4"/>
  <c r="S130" i="4"/>
  <c r="T130" i="4"/>
  <c r="U130" i="4"/>
  <c r="V130" i="4"/>
  <c r="W130" i="4"/>
  <c r="X130" i="4"/>
  <c r="Y130" i="4"/>
  <c r="Z130" i="4"/>
  <c r="AA130" i="4"/>
  <c r="AB130" i="4"/>
  <c r="AC130" i="4"/>
  <c r="AD130" i="4"/>
  <c r="AE130" i="4"/>
  <c r="AF130" i="4"/>
  <c r="AG130" i="4"/>
  <c r="AH130" i="4"/>
  <c r="AI130" i="4"/>
  <c r="AJ130" i="4"/>
  <c r="H131" i="4"/>
  <c r="I131" i="4"/>
  <c r="J131" i="4"/>
  <c r="K131" i="4"/>
  <c r="L131" i="4"/>
  <c r="M131" i="4"/>
  <c r="N131" i="4"/>
  <c r="O131" i="4"/>
  <c r="P131" i="4"/>
  <c r="Q131" i="4"/>
  <c r="R131" i="4"/>
  <c r="S131" i="4"/>
  <c r="T131" i="4"/>
  <c r="U131" i="4"/>
  <c r="V131" i="4"/>
  <c r="W131" i="4"/>
  <c r="X131" i="4"/>
  <c r="Y131" i="4"/>
  <c r="Z131" i="4"/>
  <c r="AA131" i="4"/>
  <c r="AB131" i="4"/>
  <c r="AC131" i="4"/>
  <c r="AD131" i="4"/>
  <c r="AE131" i="4"/>
  <c r="AF131" i="4"/>
  <c r="AG131" i="4"/>
  <c r="AH131" i="4"/>
  <c r="AI131" i="4"/>
  <c r="AJ131" i="4"/>
  <c r="H132" i="4"/>
  <c r="I132" i="4"/>
  <c r="J132" i="4"/>
  <c r="K132" i="4"/>
  <c r="L132" i="4"/>
  <c r="M132" i="4"/>
  <c r="N132" i="4"/>
  <c r="O132" i="4"/>
  <c r="P132" i="4"/>
  <c r="Q132" i="4"/>
  <c r="R132" i="4"/>
  <c r="S132" i="4"/>
  <c r="T132" i="4"/>
  <c r="U132" i="4"/>
  <c r="V132" i="4"/>
  <c r="W132" i="4"/>
  <c r="X132" i="4"/>
  <c r="Y132" i="4"/>
  <c r="Z132" i="4"/>
  <c r="AA132" i="4"/>
  <c r="AB132" i="4"/>
  <c r="AC132" i="4"/>
  <c r="AD132" i="4"/>
  <c r="AE132" i="4"/>
  <c r="AF132" i="4"/>
  <c r="AG132" i="4"/>
  <c r="AH132" i="4"/>
  <c r="AI132" i="4"/>
  <c r="AJ132" i="4"/>
  <c r="H133" i="4"/>
  <c r="I133" i="4"/>
  <c r="J133" i="4"/>
  <c r="K133" i="4"/>
  <c r="L133" i="4"/>
  <c r="M133" i="4"/>
  <c r="N133" i="4"/>
  <c r="O133" i="4"/>
  <c r="P133" i="4"/>
  <c r="Q133" i="4"/>
  <c r="R133" i="4"/>
  <c r="S133" i="4"/>
  <c r="T133" i="4"/>
  <c r="U133" i="4"/>
  <c r="V133" i="4"/>
  <c r="W133" i="4"/>
  <c r="X133" i="4"/>
  <c r="Y133" i="4"/>
  <c r="Z133" i="4"/>
  <c r="AA133" i="4"/>
  <c r="AB133" i="4"/>
  <c r="AC133" i="4"/>
  <c r="AD133" i="4"/>
  <c r="AE133" i="4"/>
  <c r="AF133" i="4"/>
  <c r="AG133" i="4"/>
  <c r="AH133" i="4"/>
  <c r="AI133" i="4"/>
  <c r="AJ133" i="4"/>
  <c r="H134" i="4"/>
  <c r="I134" i="4"/>
  <c r="J134" i="4"/>
  <c r="K134" i="4"/>
  <c r="L134" i="4"/>
  <c r="M134" i="4"/>
  <c r="N134" i="4"/>
  <c r="O134" i="4"/>
  <c r="P134" i="4"/>
  <c r="Q134" i="4"/>
  <c r="R134" i="4"/>
  <c r="S134" i="4"/>
  <c r="T134" i="4"/>
  <c r="U134" i="4"/>
  <c r="V134" i="4"/>
  <c r="W134" i="4"/>
  <c r="X134" i="4"/>
  <c r="Y134" i="4"/>
  <c r="Z134" i="4"/>
  <c r="AA134" i="4"/>
  <c r="AB134" i="4"/>
  <c r="AC134" i="4"/>
  <c r="AD134" i="4"/>
  <c r="AE134" i="4"/>
  <c r="AF134" i="4"/>
  <c r="AG134" i="4"/>
  <c r="AH134" i="4"/>
  <c r="AI134" i="4"/>
  <c r="AJ134" i="4"/>
  <c r="H135" i="4"/>
  <c r="I135" i="4"/>
  <c r="J135" i="4"/>
  <c r="K135" i="4"/>
  <c r="L135" i="4"/>
  <c r="M135" i="4"/>
  <c r="N135" i="4"/>
  <c r="O135" i="4"/>
  <c r="P135" i="4"/>
  <c r="Q135" i="4"/>
  <c r="R135" i="4"/>
  <c r="S135" i="4"/>
  <c r="T135" i="4"/>
  <c r="U135" i="4"/>
  <c r="V135" i="4"/>
  <c r="W135" i="4"/>
  <c r="X135" i="4"/>
  <c r="Y135" i="4"/>
  <c r="Z135" i="4"/>
  <c r="AA135" i="4"/>
  <c r="AB135" i="4"/>
  <c r="AC135" i="4"/>
  <c r="AD135" i="4"/>
  <c r="AE135" i="4"/>
  <c r="AF135" i="4"/>
  <c r="AG135" i="4"/>
  <c r="AH135" i="4"/>
  <c r="AI135" i="4"/>
  <c r="AJ135" i="4"/>
  <c r="H136" i="4"/>
  <c r="I136" i="4"/>
  <c r="J136" i="4"/>
  <c r="K136" i="4"/>
  <c r="L136" i="4"/>
  <c r="M136" i="4"/>
  <c r="N136" i="4"/>
  <c r="O136" i="4"/>
  <c r="P136" i="4"/>
  <c r="Q136" i="4"/>
  <c r="R136" i="4"/>
  <c r="S136" i="4"/>
  <c r="T136" i="4"/>
  <c r="U136" i="4"/>
  <c r="V136" i="4"/>
  <c r="W136" i="4"/>
  <c r="X136" i="4"/>
  <c r="Y136" i="4"/>
  <c r="Z136" i="4"/>
  <c r="AA136" i="4"/>
  <c r="AB136" i="4"/>
  <c r="AC136" i="4"/>
  <c r="AD136" i="4"/>
  <c r="AE136" i="4"/>
  <c r="AF136" i="4"/>
  <c r="AG136" i="4"/>
  <c r="AH136" i="4"/>
  <c r="AI136" i="4"/>
  <c r="AJ136" i="4"/>
  <c r="H137" i="4"/>
  <c r="I137" i="4"/>
  <c r="J137" i="4"/>
  <c r="K137" i="4"/>
  <c r="L137" i="4"/>
  <c r="M137" i="4"/>
  <c r="N137" i="4"/>
  <c r="O137" i="4"/>
  <c r="P137" i="4"/>
  <c r="Q137" i="4"/>
  <c r="R137" i="4"/>
  <c r="S137" i="4"/>
  <c r="T137" i="4"/>
  <c r="U137" i="4"/>
  <c r="V137" i="4"/>
  <c r="W137" i="4"/>
  <c r="X137" i="4"/>
  <c r="Y137" i="4"/>
  <c r="Z137" i="4"/>
  <c r="AA137" i="4"/>
  <c r="AB137" i="4"/>
  <c r="AC137" i="4"/>
  <c r="AD137" i="4"/>
  <c r="AE137" i="4"/>
  <c r="AF137" i="4"/>
  <c r="AG137" i="4"/>
  <c r="AH137" i="4"/>
  <c r="AI137" i="4"/>
  <c r="AJ137" i="4"/>
  <c r="H138" i="4"/>
  <c r="I138" i="4"/>
  <c r="J138" i="4"/>
  <c r="K138" i="4"/>
  <c r="L138" i="4"/>
  <c r="M138" i="4"/>
  <c r="N138" i="4"/>
  <c r="O138" i="4"/>
  <c r="P138" i="4"/>
  <c r="Q138" i="4"/>
  <c r="R138" i="4"/>
  <c r="S138" i="4"/>
  <c r="T138" i="4"/>
  <c r="U138" i="4"/>
  <c r="V138" i="4"/>
  <c r="W138" i="4"/>
  <c r="X138" i="4"/>
  <c r="Y138" i="4"/>
  <c r="Z138" i="4"/>
  <c r="AA138" i="4"/>
  <c r="AB138" i="4"/>
  <c r="AC138" i="4"/>
  <c r="AD138" i="4"/>
  <c r="AE138" i="4"/>
  <c r="AF138" i="4"/>
  <c r="AG138" i="4"/>
  <c r="AH138" i="4"/>
  <c r="AI138" i="4"/>
  <c r="AJ138" i="4"/>
  <c r="H139" i="4"/>
  <c r="I139" i="4"/>
  <c r="J139" i="4"/>
  <c r="K139" i="4"/>
  <c r="L139" i="4"/>
  <c r="M139" i="4"/>
  <c r="N139" i="4"/>
  <c r="O139" i="4"/>
  <c r="P139" i="4"/>
  <c r="Q139" i="4"/>
  <c r="R139" i="4"/>
  <c r="S139" i="4"/>
  <c r="T139" i="4"/>
  <c r="U139" i="4"/>
  <c r="V139" i="4"/>
  <c r="W139" i="4"/>
  <c r="X139" i="4"/>
  <c r="Y139" i="4"/>
  <c r="Z139" i="4"/>
  <c r="AA139" i="4"/>
  <c r="AB139" i="4"/>
  <c r="AC139" i="4"/>
  <c r="AD139" i="4"/>
  <c r="AE139" i="4"/>
  <c r="AF139" i="4"/>
  <c r="AG139" i="4"/>
  <c r="AH139" i="4"/>
  <c r="AI139" i="4"/>
  <c r="AJ139" i="4"/>
  <c r="H140" i="4"/>
  <c r="I140" i="4"/>
  <c r="J140" i="4"/>
  <c r="K140" i="4"/>
  <c r="L140" i="4"/>
  <c r="M140" i="4"/>
  <c r="N140" i="4"/>
  <c r="O140" i="4"/>
  <c r="P140" i="4"/>
  <c r="Q140" i="4"/>
  <c r="R140" i="4"/>
  <c r="S140" i="4"/>
  <c r="T140" i="4"/>
  <c r="U140" i="4"/>
  <c r="V140" i="4"/>
  <c r="W140" i="4"/>
  <c r="X140" i="4"/>
  <c r="Y140" i="4"/>
  <c r="Z140" i="4"/>
  <c r="AA140" i="4"/>
  <c r="AB140" i="4"/>
  <c r="AC140" i="4"/>
  <c r="AD140" i="4"/>
  <c r="AE140" i="4"/>
  <c r="AF140" i="4"/>
  <c r="AG140" i="4"/>
  <c r="AH140" i="4"/>
  <c r="AI140" i="4"/>
  <c r="AJ140" i="4"/>
  <c r="H141" i="4"/>
  <c r="I141" i="4"/>
  <c r="J141" i="4"/>
  <c r="K141" i="4"/>
  <c r="L141" i="4"/>
  <c r="M141" i="4"/>
  <c r="N141" i="4"/>
  <c r="O141" i="4"/>
  <c r="P141" i="4"/>
  <c r="Q141" i="4"/>
  <c r="R141" i="4"/>
  <c r="S141" i="4"/>
  <c r="T141" i="4"/>
  <c r="U141" i="4"/>
  <c r="V141" i="4"/>
  <c r="W141" i="4"/>
  <c r="X141" i="4"/>
  <c r="Y141" i="4"/>
  <c r="Z141" i="4"/>
  <c r="AA141" i="4"/>
  <c r="AB141" i="4"/>
  <c r="AC141" i="4"/>
  <c r="AD141" i="4"/>
  <c r="AE141" i="4"/>
  <c r="AF141" i="4"/>
  <c r="AG141" i="4"/>
  <c r="AH141" i="4"/>
  <c r="AI141" i="4"/>
  <c r="AJ141" i="4"/>
  <c r="H142" i="4"/>
  <c r="I142" i="4"/>
  <c r="J142" i="4"/>
  <c r="K142" i="4"/>
  <c r="L142" i="4"/>
  <c r="M142" i="4"/>
  <c r="N142" i="4"/>
  <c r="O142" i="4"/>
  <c r="P142" i="4"/>
  <c r="Q142" i="4"/>
  <c r="R142" i="4"/>
  <c r="S142" i="4"/>
  <c r="T142" i="4"/>
  <c r="U142" i="4"/>
  <c r="V142" i="4"/>
  <c r="W142" i="4"/>
  <c r="X142" i="4"/>
  <c r="Y142" i="4"/>
  <c r="Z142" i="4"/>
  <c r="AA142" i="4"/>
  <c r="AB142" i="4"/>
  <c r="AC142" i="4"/>
  <c r="AD142" i="4"/>
  <c r="AE142" i="4"/>
  <c r="AF142" i="4"/>
  <c r="AG142" i="4"/>
  <c r="AH142" i="4"/>
  <c r="AI142" i="4"/>
  <c r="AJ142" i="4"/>
  <c r="H143" i="4"/>
  <c r="I143" i="4"/>
  <c r="J143" i="4"/>
  <c r="K143" i="4"/>
  <c r="L143" i="4"/>
  <c r="M143" i="4"/>
  <c r="N143" i="4"/>
  <c r="O143" i="4"/>
  <c r="P143" i="4"/>
  <c r="Q143" i="4"/>
  <c r="R143" i="4"/>
  <c r="S143" i="4"/>
  <c r="T143" i="4"/>
  <c r="U143" i="4"/>
  <c r="V143" i="4"/>
  <c r="W143" i="4"/>
  <c r="X143" i="4"/>
  <c r="Y143" i="4"/>
  <c r="Z143" i="4"/>
  <c r="AA143" i="4"/>
  <c r="AB143" i="4"/>
  <c r="AC143" i="4"/>
  <c r="AD143" i="4"/>
  <c r="AE143" i="4"/>
  <c r="AF143" i="4"/>
  <c r="AG143" i="4"/>
  <c r="AH143" i="4"/>
  <c r="AI143" i="4"/>
  <c r="AJ143" i="4"/>
  <c r="H144" i="4"/>
  <c r="I144" i="4"/>
  <c r="J144" i="4"/>
  <c r="K144" i="4"/>
  <c r="L144" i="4"/>
  <c r="M144" i="4"/>
  <c r="N144" i="4"/>
  <c r="O144" i="4"/>
  <c r="P144" i="4"/>
  <c r="Q144" i="4"/>
  <c r="R144" i="4"/>
  <c r="S144" i="4"/>
  <c r="T144" i="4"/>
  <c r="U144" i="4"/>
  <c r="V144" i="4"/>
  <c r="W144" i="4"/>
  <c r="X144" i="4"/>
  <c r="Y144" i="4"/>
  <c r="Z144" i="4"/>
  <c r="AA144" i="4"/>
  <c r="AB144" i="4"/>
  <c r="AC144" i="4"/>
  <c r="AD144" i="4"/>
  <c r="AE144" i="4"/>
  <c r="AF144" i="4"/>
  <c r="AG144" i="4"/>
  <c r="AH144" i="4"/>
  <c r="AI144" i="4"/>
  <c r="AJ144" i="4"/>
  <c r="H145" i="4"/>
  <c r="I145" i="4"/>
  <c r="J145" i="4"/>
  <c r="K145" i="4"/>
  <c r="L145" i="4"/>
  <c r="M145" i="4"/>
  <c r="N145" i="4"/>
  <c r="O145" i="4"/>
  <c r="P145" i="4"/>
  <c r="Q145" i="4"/>
  <c r="R145" i="4"/>
  <c r="S145" i="4"/>
  <c r="T145" i="4"/>
  <c r="U145" i="4"/>
  <c r="V145" i="4"/>
  <c r="W145" i="4"/>
  <c r="X145" i="4"/>
  <c r="Y145" i="4"/>
  <c r="Z145" i="4"/>
  <c r="AA145" i="4"/>
  <c r="AB145" i="4"/>
  <c r="AC145" i="4"/>
  <c r="AD145" i="4"/>
  <c r="AE145" i="4"/>
  <c r="AF145" i="4"/>
  <c r="AG145" i="4"/>
  <c r="AH145" i="4"/>
  <c r="AI145" i="4"/>
  <c r="AJ145" i="4"/>
  <c r="H146" i="4"/>
  <c r="I146" i="4"/>
  <c r="J146" i="4"/>
  <c r="K146" i="4"/>
  <c r="L146" i="4"/>
  <c r="M146" i="4"/>
  <c r="N146" i="4"/>
  <c r="O146" i="4"/>
  <c r="P146" i="4"/>
  <c r="Q146" i="4"/>
  <c r="R146" i="4"/>
  <c r="S146" i="4"/>
  <c r="T146" i="4"/>
  <c r="U146" i="4"/>
  <c r="V146" i="4"/>
  <c r="W146" i="4"/>
  <c r="X146" i="4"/>
  <c r="Y146" i="4"/>
  <c r="Z146" i="4"/>
  <c r="AA146" i="4"/>
  <c r="AB146" i="4"/>
  <c r="AC146" i="4"/>
  <c r="AD146" i="4"/>
  <c r="AE146" i="4"/>
  <c r="AF146" i="4"/>
  <c r="AG146" i="4"/>
  <c r="AH146" i="4"/>
  <c r="AI146" i="4"/>
  <c r="AJ146" i="4"/>
  <c r="H147" i="4"/>
  <c r="I147" i="4"/>
  <c r="J147" i="4"/>
  <c r="K147" i="4"/>
  <c r="L147" i="4"/>
  <c r="M147" i="4"/>
  <c r="N147" i="4"/>
  <c r="O147" i="4"/>
  <c r="P147" i="4"/>
  <c r="Q147" i="4"/>
  <c r="R147" i="4"/>
  <c r="S147" i="4"/>
  <c r="T147" i="4"/>
  <c r="U147" i="4"/>
  <c r="V147" i="4"/>
  <c r="W147" i="4"/>
  <c r="X147" i="4"/>
  <c r="Y147" i="4"/>
  <c r="Z147" i="4"/>
  <c r="AA147" i="4"/>
  <c r="AB147" i="4"/>
  <c r="AC147" i="4"/>
  <c r="AD147" i="4"/>
  <c r="AE147" i="4"/>
  <c r="AF147" i="4"/>
  <c r="AG147" i="4"/>
  <c r="AH147" i="4"/>
  <c r="AI147" i="4"/>
  <c r="AJ147" i="4"/>
  <c r="H148" i="4"/>
  <c r="I148" i="4"/>
  <c r="J148" i="4"/>
  <c r="K148" i="4"/>
  <c r="L148" i="4"/>
  <c r="M148" i="4"/>
  <c r="N148" i="4"/>
  <c r="O148" i="4"/>
  <c r="P148" i="4"/>
  <c r="Q148" i="4"/>
  <c r="R148" i="4"/>
  <c r="S148" i="4"/>
  <c r="T148" i="4"/>
  <c r="U148" i="4"/>
  <c r="V148" i="4"/>
  <c r="W148" i="4"/>
  <c r="X148" i="4"/>
  <c r="Y148" i="4"/>
  <c r="Z148" i="4"/>
  <c r="AA148" i="4"/>
  <c r="AB148" i="4"/>
  <c r="AC148" i="4"/>
  <c r="AD148" i="4"/>
  <c r="AE148" i="4"/>
  <c r="AF148" i="4"/>
  <c r="AG148" i="4"/>
  <c r="AH148" i="4"/>
  <c r="AI148" i="4"/>
  <c r="AJ148" i="4"/>
  <c r="H149" i="4"/>
  <c r="I149" i="4"/>
  <c r="J149" i="4"/>
  <c r="K149" i="4"/>
  <c r="L149" i="4"/>
  <c r="M149" i="4"/>
  <c r="N149" i="4"/>
  <c r="O149" i="4"/>
  <c r="P149" i="4"/>
  <c r="Q149" i="4"/>
  <c r="R149" i="4"/>
  <c r="S149" i="4"/>
  <c r="T149" i="4"/>
  <c r="U149" i="4"/>
  <c r="V149" i="4"/>
  <c r="W149" i="4"/>
  <c r="X149" i="4"/>
  <c r="Y149" i="4"/>
  <c r="Z149" i="4"/>
  <c r="AA149" i="4"/>
  <c r="AB149" i="4"/>
  <c r="AC149" i="4"/>
  <c r="AD149" i="4"/>
  <c r="AE149" i="4"/>
  <c r="AF149" i="4"/>
  <c r="AG149" i="4"/>
  <c r="AH149" i="4"/>
  <c r="AI149" i="4"/>
  <c r="AJ149" i="4"/>
  <c r="H150" i="4"/>
  <c r="I150" i="4"/>
  <c r="J150" i="4"/>
  <c r="K150" i="4"/>
  <c r="L150" i="4"/>
  <c r="M150" i="4"/>
  <c r="N150" i="4"/>
  <c r="O150" i="4"/>
  <c r="P150" i="4"/>
  <c r="Q150" i="4"/>
  <c r="R150" i="4"/>
  <c r="S150" i="4"/>
  <c r="T150" i="4"/>
  <c r="U150" i="4"/>
  <c r="V150" i="4"/>
  <c r="W150" i="4"/>
  <c r="X150" i="4"/>
  <c r="Y150" i="4"/>
  <c r="Z150" i="4"/>
  <c r="AA150" i="4"/>
  <c r="AB150" i="4"/>
  <c r="AC150" i="4"/>
  <c r="AD150" i="4"/>
  <c r="AE150" i="4"/>
  <c r="AF150" i="4"/>
  <c r="AG150" i="4"/>
  <c r="AH150" i="4"/>
  <c r="AI150" i="4"/>
  <c r="AJ150" i="4"/>
  <c r="H151" i="4"/>
  <c r="I151" i="4"/>
  <c r="J151" i="4"/>
  <c r="K151" i="4"/>
  <c r="L151" i="4"/>
  <c r="M151" i="4"/>
  <c r="N151" i="4"/>
  <c r="O151" i="4"/>
  <c r="P151" i="4"/>
  <c r="Q151" i="4"/>
  <c r="R151" i="4"/>
  <c r="S151" i="4"/>
  <c r="T151" i="4"/>
  <c r="U151" i="4"/>
  <c r="V151" i="4"/>
  <c r="W151" i="4"/>
  <c r="X151" i="4"/>
  <c r="Y151" i="4"/>
  <c r="Z151" i="4"/>
  <c r="AA151" i="4"/>
  <c r="AB151" i="4"/>
  <c r="AC151" i="4"/>
  <c r="AD151" i="4"/>
  <c r="AE151" i="4"/>
  <c r="AF151" i="4"/>
  <c r="AG151" i="4"/>
  <c r="AH151" i="4"/>
  <c r="AI151" i="4"/>
  <c r="AJ151" i="4"/>
  <c r="H152" i="4"/>
  <c r="I152" i="4"/>
  <c r="J152" i="4"/>
  <c r="K152" i="4"/>
  <c r="L152" i="4"/>
  <c r="M152" i="4"/>
  <c r="N152" i="4"/>
  <c r="O152" i="4"/>
  <c r="P152" i="4"/>
  <c r="Q152" i="4"/>
  <c r="R152" i="4"/>
  <c r="S152" i="4"/>
  <c r="T152" i="4"/>
  <c r="U152" i="4"/>
  <c r="V152" i="4"/>
  <c r="W152" i="4"/>
  <c r="X152" i="4"/>
  <c r="Y152" i="4"/>
  <c r="Z152" i="4"/>
  <c r="AA152" i="4"/>
  <c r="AB152" i="4"/>
  <c r="AC152" i="4"/>
  <c r="AD152" i="4"/>
  <c r="AE152" i="4"/>
  <c r="AF152" i="4"/>
  <c r="AG152" i="4"/>
  <c r="AH152" i="4"/>
  <c r="AI152" i="4"/>
  <c r="AJ152" i="4"/>
  <c r="H153" i="4"/>
  <c r="I153" i="4"/>
  <c r="J153" i="4"/>
  <c r="K153" i="4"/>
  <c r="L153" i="4"/>
  <c r="M153" i="4"/>
  <c r="N153" i="4"/>
  <c r="O153" i="4"/>
  <c r="P153" i="4"/>
  <c r="Q153" i="4"/>
  <c r="R153" i="4"/>
  <c r="S153" i="4"/>
  <c r="T153" i="4"/>
  <c r="U153" i="4"/>
  <c r="V153" i="4"/>
  <c r="W153" i="4"/>
  <c r="X153" i="4"/>
  <c r="Y153" i="4"/>
  <c r="Z153" i="4"/>
  <c r="AA153" i="4"/>
  <c r="AB153" i="4"/>
  <c r="AC153" i="4"/>
  <c r="AD153" i="4"/>
  <c r="AE153" i="4"/>
  <c r="AF153" i="4"/>
  <c r="AG153" i="4"/>
  <c r="AH153" i="4"/>
  <c r="AI153" i="4"/>
  <c r="AJ153" i="4"/>
  <c r="H154" i="4"/>
  <c r="I154" i="4"/>
  <c r="J154" i="4"/>
  <c r="K154" i="4"/>
  <c r="L154" i="4"/>
  <c r="M154" i="4"/>
  <c r="N154" i="4"/>
  <c r="O154" i="4"/>
  <c r="P154" i="4"/>
  <c r="Q154" i="4"/>
  <c r="R154" i="4"/>
  <c r="S154" i="4"/>
  <c r="T154" i="4"/>
  <c r="U154" i="4"/>
  <c r="V154" i="4"/>
  <c r="W154" i="4"/>
  <c r="X154" i="4"/>
  <c r="Y154" i="4"/>
  <c r="Z154" i="4"/>
  <c r="AA154" i="4"/>
  <c r="AB154" i="4"/>
  <c r="AC154" i="4"/>
  <c r="AD154" i="4"/>
  <c r="AE154" i="4"/>
  <c r="AF154" i="4"/>
  <c r="AG154" i="4"/>
  <c r="AH154" i="4"/>
  <c r="AI154" i="4"/>
  <c r="AJ154" i="4"/>
  <c r="H155" i="4"/>
  <c r="I155" i="4"/>
  <c r="J155" i="4"/>
  <c r="K155" i="4"/>
  <c r="L155" i="4"/>
  <c r="M155" i="4"/>
  <c r="N155" i="4"/>
  <c r="O155" i="4"/>
  <c r="P155" i="4"/>
  <c r="Q155" i="4"/>
  <c r="R155" i="4"/>
  <c r="S155" i="4"/>
  <c r="T155" i="4"/>
  <c r="U155" i="4"/>
  <c r="V155" i="4"/>
  <c r="W155" i="4"/>
  <c r="X155" i="4"/>
  <c r="Y155" i="4"/>
  <c r="Z155" i="4"/>
  <c r="AA155" i="4"/>
  <c r="AB155" i="4"/>
  <c r="AC155" i="4"/>
  <c r="AD155" i="4"/>
  <c r="AE155" i="4"/>
  <c r="AF155" i="4"/>
  <c r="AG155" i="4"/>
  <c r="AH155" i="4"/>
  <c r="AI155" i="4"/>
  <c r="AJ155" i="4"/>
  <c r="H156" i="4"/>
  <c r="I156" i="4"/>
  <c r="J156" i="4"/>
  <c r="K156" i="4"/>
  <c r="L156" i="4"/>
  <c r="M156" i="4"/>
  <c r="N156" i="4"/>
  <c r="O156" i="4"/>
  <c r="P156" i="4"/>
  <c r="Q156" i="4"/>
  <c r="R156" i="4"/>
  <c r="S156" i="4"/>
  <c r="T156" i="4"/>
  <c r="U156" i="4"/>
  <c r="V156" i="4"/>
  <c r="W156" i="4"/>
  <c r="X156" i="4"/>
  <c r="Y156" i="4"/>
  <c r="Z156" i="4"/>
  <c r="AA156" i="4"/>
  <c r="AB156" i="4"/>
  <c r="AC156" i="4"/>
  <c r="AD156" i="4"/>
  <c r="AE156" i="4"/>
  <c r="AF156" i="4"/>
  <c r="AG156" i="4"/>
  <c r="AH156" i="4"/>
  <c r="AI156" i="4"/>
  <c r="AJ156" i="4"/>
  <c r="H157" i="4"/>
  <c r="I157" i="4"/>
  <c r="J157" i="4"/>
  <c r="K157" i="4"/>
  <c r="L157" i="4"/>
  <c r="M157" i="4"/>
  <c r="N157" i="4"/>
  <c r="O157" i="4"/>
  <c r="P157" i="4"/>
  <c r="Q157" i="4"/>
  <c r="R157" i="4"/>
  <c r="S157" i="4"/>
  <c r="T157" i="4"/>
  <c r="U157" i="4"/>
  <c r="V157" i="4"/>
  <c r="W157" i="4"/>
  <c r="X157" i="4"/>
  <c r="Y157" i="4"/>
  <c r="Z157" i="4"/>
  <c r="AA157" i="4"/>
  <c r="AB157" i="4"/>
  <c r="AC157" i="4"/>
  <c r="AD157" i="4"/>
  <c r="AE157" i="4"/>
  <c r="AF157" i="4"/>
  <c r="AG157" i="4"/>
  <c r="AH157" i="4"/>
  <c r="AI157" i="4"/>
  <c r="AJ157" i="4"/>
  <c r="H158" i="4"/>
  <c r="I158" i="4"/>
  <c r="J158" i="4"/>
  <c r="K158" i="4"/>
  <c r="L158" i="4"/>
  <c r="M158" i="4"/>
  <c r="N158" i="4"/>
  <c r="O158" i="4"/>
  <c r="P158" i="4"/>
  <c r="Q158" i="4"/>
  <c r="R158" i="4"/>
  <c r="S158" i="4"/>
  <c r="T158" i="4"/>
  <c r="U158" i="4"/>
  <c r="V158" i="4"/>
  <c r="W158" i="4"/>
  <c r="X158" i="4"/>
  <c r="Y158" i="4"/>
  <c r="Z158" i="4"/>
  <c r="AA158" i="4"/>
  <c r="AB158" i="4"/>
  <c r="AC158" i="4"/>
  <c r="AD158" i="4"/>
  <c r="AE158" i="4"/>
  <c r="AF158" i="4"/>
  <c r="AG158" i="4"/>
  <c r="AH158" i="4"/>
  <c r="AI158" i="4"/>
  <c r="AJ158" i="4"/>
  <c r="H159" i="4"/>
  <c r="I159" i="4"/>
  <c r="J159" i="4"/>
  <c r="K159" i="4"/>
  <c r="L159" i="4"/>
  <c r="M159" i="4"/>
  <c r="N159" i="4"/>
  <c r="O159" i="4"/>
  <c r="P159" i="4"/>
  <c r="Q159" i="4"/>
  <c r="R159" i="4"/>
  <c r="S159" i="4"/>
  <c r="T159" i="4"/>
  <c r="U159" i="4"/>
  <c r="V159" i="4"/>
  <c r="W159" i="4"/>
  <c r="X159" i="4"/>
  <c r="Y159" i="4"/>
  <c r="Z159" i="4"/>
  <c r="AA159" i="4"/>
  <c r="AB159" i="4"/>
  <c r="AC159" i="4"/>
  <c r="AD159" i="4"/>
  <c r="AE159" i="4"/>
  <c r="AF159" i="4"/>
  <c r="AG159" i="4"/>
  <c r="AH159" i="4"/>
  <c r="AI159" i="4"/>
  <c r="AJ159" i="4"/>
  <c r="H160" i="4"/>
  <c r="I160" i="4"/>
  <c r="J160" i="4"/>
  <c r="K160" i="4"/>
  <c r="L160" i="4"/>
  <c r="M160" i="4"/>
  <c r="N160" i="4"/>
  <c r="O160" i="4"/>
  <c r="P160" i="4"/>
  <c r="Q160" i="4"/>
  <c r="R160" i="4"/>
  <c r="S160" i="4"/>
  <c r="T160" i="4"/>
  <c r="U160" i="4"/>
  <c r="V160" i="4"/>
  <c r="W160" i="4"/>
  <c r="X160" i="4"/>
  <c r="Y160" i="4"/>
  <c r="Z160" i="4"/>
  <c r="AA160" i="4"/>
  <c r="AB160" i="4"/>
  <c r="AC160" i="4"/>
  <c r="AD160" i="4"/>
  <c r="AE160" i="4"/>
  <c r="AF160" i="4"/>
  <c r="AG160" i="4"/>
  <c r="AH160" i="4"/>
  <c r="AI160" i="4"/>
  <c r="AJ160" i="4"/>
  <c r="H161" i="4"/>
  <c r="I161" i="4"/>
  <c r="J161" i="4"/>
  <c r="K161" i="4"/>
  <c r="L161" i="4"/>
  <c r="M161" i="4"/>
  <c r="N161" i="4"/>
  <c r="O161" i="4"/>
  <c r="P161" i="4"/>
  <c r="Q161" i="4"/>
  <c r="R161" i="4"/>
  <c r="S161" i="4"/>
  <c r="T161" i="4"/>
  <c r="U161" i="4"/>
  <c r="V161" i="4"/>
  <c r="W161" i="4"/>
  <c r="X161" i="4"/>
  <c r="Y161" i="4"/>
  <c r="Z161" i="4"/>
  <c r="AA161" i="4"/>
  <c r="AB161" i="4"/>
  <c r="AC161" i="4"/>
  <c r="AD161" i="4"/>
  <c r="AE161" i="4"/>
  <c r="AF161" i="4"/>
  <c r="AG161" i="4"/>
  <c r="AH161" i="4"/>
  <c r="AI161" i="4"/>
  <c r="AJ161" i="4"/>
  <c r="H162" i="4"/>
  <c r="I162" i="4"/>
  <c r="J162" i="4"/>
  <c r="K162" i="4"/>
  <c r="L162" i="4"/>
  <c r="M162" i="4"/>
  <c r="N162" i="4"/>
  <c r="O162" i="4"/>
  <c r="P162" i="4"/>
  <c r="Q162" i="4"/>
  <c r="R162" i="4"/>
  <c r="S162" i="4"/>
  <c r="T162" i="4"/>
  <c r="U162" i="4"/>
  <c r="V162" i="4"/>
  <c r="W162" i="4"/>
  <c r="X162" i="4"/>
  <c r="Y162" i="4"/>
  <c r="Z162" i="4"/>
  <c r="AA162" i="4"/>
  <c r="AB162" i="4"/>
  <c r="AC162" i="4"/>
  <c r="AD162" i="4"/>
  <c r="AE162" i="4"/>
  <c r="AF162" i="4"/>
  <c r="AG162" i="4"/>
  <c r="AH162" i="4"/>
  <c r="AI162" i="4"/>
  <c r="AJ162" i="4"/>
  <c r="H163" i="4"/>
  <c r="I163" i="4"/>
  <c r="J163" i="4"/>
  <c r="K163" i="4"/>
  <c r="L163" i="4"/>
  <c r="M163" i="4"/>
  <c r="N163" i="4"/>
  <c r="O163" i="4"/>
  <c r="P163" i="4"/>
  <c r="Q163" i="4"/>
  <c r="R163" i="4"/>
  <c r="S163" i="4"/>
  <c r="T163" i="4"/>
  <c r="U163" i="4"/>
  <c r="V163" i="4"/>
  <c r="W163" i="4"/>
  <c r="X163" i="4"/>
  <c r="Y163" i="4"/>
  <c r="Z163" i="4"/>
  <c r="AA163" i="4"/>
  <c r="AB163" i="4"/>
  <c r="AC163" i="4"/>
  <c r="AD163" i="4"/>
  <c r="AE163" i="4"/>
  <c r="AF163" i="4"/>
  <c r="AG163" i="4"/>
  <c r="AH163" i="4"/>
  <c r="AI163" i="4"/>
  <c r="AJ163" i="4"/>
  <c r="H164" i="4"/>
  <c r="I164" i="4"/>
  <c r="J164" i="4"/>
  <c r="K164" i="4"/>
  <c r="L164" i="4"/>
  <c r="M164" i="4"/>
  <c r="N164" i="4"/>
  <c r="O164" i="4"/>
  <c r="P164" i="4"/>
  <c r="Q164" i="4"/>
  <c r="R164" i="4"/>
  <c r="S164" i="4"/>
  <c r="T164" i="4"/>
  <c r="U164" i="4"/>
  <c r="V164" i="4"/>
  <c r="W164" i="4"/>
  <c r="X164" i="4"/>
  <c r="Y164" i="4"/>
  <c r="Z164" i="4"/>
  <c r="AA164" i="4"/>
  <c r="AB164" i="4"/>
  <c r="AC164" i="4"/>
  <c r="AD164" i="4"/>
  <c r="AE164" i="4"/>
  <c r="AF164" i="4"/>
  <c r="AG164" i="4"/>
  <c r="AH164" i="4"/>
  <c r="AI164" i="4"/>
  <c r="AJ164" i="4"/>
  <c r="H165" i="4"/>
  <c r="I165" i="4"/>
  <c r="J165" i="4"/>
  <c r="K165" i="4"/>
  <c r="L165" i="4"/>
  <c r="M165" i="4"/>
  <c r="N165" i="4"/>
  <c r="O165" i="4"/>
  <c r="P165" i="4"/>
  <c r="Q165" i="4"/>
  <c r="R165" i="4"/>
  <c r="S165" i="4"/>
  <c r="T165" i="4"/>
  <c r="U165" i="4"/>
  <c r="V165" i="4"/>
  <c r="W165" i="4"/>
  <c r="X165" i="4"/>
  <c r="Y165" i="4"/>
  <c r="Z165" i="4"/>
  <c r="AA165" i="4"/>
  <c r="AB165" i="4"/>
  <c r="AC165" i="4"/>
  <c r="AD165" i="4"/>
  <c r="AE165" i="4"/>
  <c r="AF165" i="4"/>
  <c r="AG165" i="4"/>
  <c r="AH165" i="4"/>
  <c r="AI165" i="4"/>
  <c r="AJ165" i="4"/>
  <c r="H166" i="4"/>
  <c r="I166" i="4"/>
  <c r="J166" i="4"/>
  <c r="K166" i="4"/>
  <c r="L166" i="4"/>
  <c r="M166" i="4"/>
  <c r="N166" i="4"/>
  <c r="O166" i="4"/>
  <c r="P166" i="4"/>
  <c r="Q166" i="4"/>
  <c r="R166" i="4"/>
  <c r="S166" i="4"/>
  <c r="T166" i="4"/>
  <c r="U166" i="4"/>
  <c r="V166" i="4"/>
  <c r="W166" i="4"/>
  <c r="X166" i="4"/>
  <c r="Y166" i="4"/>
  <c r="Z166" i="4"/>
  <c r="AA166" i="4"/>
  <c r="AB166" i="4"/>
  <c r="AC166" i="4"/>
  <c r="AD166" i="4"/>
  <c r="AE166" i="4"/>
  <c r="AF166" i="4"/>
  <c r="AG166" i="4"/>
  <c r="AH166" i="4"/>
  <c r="AI166" i="4"/>
  <c r="AJ166" i="4"/>
  <c r="I13" i="4"/>
  <c r="J13" i="4"/>
  <c r="K13" i="4"/>
  <c r="L13" i="4"/>
  <c r="M13" i="4"/>
  <c r="N13" i="4"/>
  <c r="O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I13" i="4"/>
  <c r="AJ13" i="4"/>
  <c r="H13" i="4"/>
  <c r="DT166" i="4"/>
  <c r="DS166" i="4"/>
  <c r="DR166" i="4"/>
  <c r="DQ166" i="4"/>
  <c r="DP166" i="4"/>
  <c r="DO166" i="4"/>
  <c r="DN166" i="4"/>
  <c r="DI166" i="4"/>
  <c r="DH166" i="4"/>
  <c r="CT166" i="4"/>
  <c r="CS166" i="4"/>
  <c r="BY166" i="4"/>
  <c r="BX166" i="4"/>
  <c r="BC166" i="4"/>
  <c r="BB166" i="4"/>
  <c r="AL166" i="4"/>
  <c r="AK166" i="4"/>
  <c r="DT165" i="4"/>
  <c r="DS165" i="4"/>
  <c r="DR165" i="4"/>
  <c r="DQ165" i="4"/>
  <c r="DP165" i="4"/>
  <c r="DO165" i="4"/>
  <c r="DN165" i="4"/>
  <c r="DI165" i="4"/>
  <c r="DH165" i="4"/>
  <c r="CT165" i="4"/>
  <c r="CS165" i="4"/>
  <c r="BY165" i="4"/>
  <c r="BX165" i="4"/>
  <c r="BC165" i="4"/>
  <c r="BB165" i="4"/>
  <c r="AL165" i="4"/>
  <c r="AK165" i="4"/>
  <c r="DT164" i="4"/>
  <c r="DS164" i="4"/>
  <c r="DR164" i="4"/>
  <c r="DQ164" i="4"/>
  <c r="DP164" i="4"/>
  <c r="DO164" i="4"/>
  <c r="DN164" i="4"/>
  <c r="DI164" i="4"/>
  <c r="DH164" i="4"/>
  <c r="CT164" i="4"/>
  <c r="CS164" i="4"/>
  <c r="BY164" i="4"/>
  <c r="BX164" i="4"/>
  <c r="BC164" i="4"/>
  <c r="BB164" i="4"/>
  <c r="AL164" i="4"/>
  <c r="AK164" i="4"/>
  <c r="DT163" i="4"/>
  <c r="DS163" i="4"/>
  <c r="DR163" i="4"/>
  <c r="DQ163" i="4"/>
  <c r="DP163" i="4"/>
  <c r="DO163" i="4"/>
  <c r="DN163" i="4"/>
  <c r="DI163" i="4"/>
  <c r="DH163" i="4"/>
  <c r="CT163" i="4"/>
  <c r="CS163" i="4"/>
  <c r="BY163" i="4"/>
  <c r="BX163" i="4"/>
  <c r="BC163" i="4"/>
  <c r="BB163" i="4"/>
  <c r="AL163" i="4"/>
  <c r="AK163" i="4"/>
  <c r="DT162" i="4"/>
  <c r="DS162" i="4"/>
  <c r="DR162" i="4"/>
  <c r="DQ162" i="4"/>
  <c r="DP162" i="4"/>
  <c r="DO162" i="4"/>
  <c r="DN162" i="4"/>
  <c r="DI162" i="4"/>
  <c r="DH162" i="4"/>
  <c r="CT162" i="4"/>
  <c r="CS162" i="4"/>
  <c r="BY162" i="4"/>
  <c r="BX162" i="4"/>
  <c r="BC162" i="4"/>
  <c r="BB162" i="4"/>
  <c r="AL162" i="4"/>
  <c r="AK162" i="4"/>
  <c r="DT161" i="4"/>
  <c r="DS161" i="4"/>
  <c r="DR161" i="4"/>
  <c r="DQ161" i="4"/>
  <c r="DP161" i="4"/>
  <c r="DO161" i="4"/>
  <c r="DN161" i="4"/>
  <c r="DI161" i="4"/>
  <c r="DH161" i="4"/>
  <c r="CT161" i="4"/>
  <c r="CS161" i="4"/>
  <c r="BY161" i="4"/>
  <c r="BX161" i="4"/>
  <c r="BC161" i="4"/>
  <c r="BB161" i="4"/>
  <c r="AL161" i="4"/>
  <c r="AK161" i="4"/>
  <c r="DT160" i="4"/>
  <c r="DS160" i="4"/>
  <c r="DR160" i="4"/>
  <c r="DQ160" i="4"/>
  <c r="DP160" i="4"/>
  <c r="DO160" i="4"/>
  <c r="DN160" i="4"/>
  <c r="DI160" i="4"/>
  <c r="DH160" i="4"/>
  <c r="CT160" i="4"/>
  <c r="CS160" i="4"/>
  <c r="BY160" i="4"/>
  <c r="BX160" i="4"/>
  <c r="BC160" i="4"/>
  <c r="BB160" i="4"/>
  <c r="AL160" i="4"/>
  <c r="AK160" i="4"/>
  <c r="DT159" i="4"/>
  <c r="DS159" i="4"/>
  <c r="DR159" i="4"/>
  <c r="DQ159" i="4"/>
  <c r="DP159" i="4"/>
  <c r="DO159" i="4"/>
  <c r="DN159" i="4"/>
  <c r="DI159" i="4"/>
  <c r="DH159" i="4"/>
  <c r="CT159" i="4"/>
  <c r="CS159" i="4"/>
  <c r="BY159" i="4"/>
  <c r="BX159" i="4"/>
  <c r="BC159" i="4"/>
  <c r="BB159" i="4"/>
  <c r="AL159" i="4"/>
  <c r="AK159" i="4"/>
  <c r="DT158" i="4"/>
  <c r="DS158" i="4"/>
  <c r="DR158" i="4"/>
  <c r="DQ158" i="4"/>
  <c r="DP158" i="4"/>
  <c r="DO158" i="4"/>
  <c r="DN158" i="4"/>
  <c r="DI158" i="4"/>
  <c r="DH158" i="4"/>
  <c r="CT158" i="4"/>
  <c r="CS158" i="4"/>
  <c r="BY158" i="4"/>
  <c r="BX158" i="4"/>
  <c r="BC158" i="4"/>
  <c r="BB158" i="4"/>
  <c r="AL158" i="4"/>
  <c r="AK158" i="4"/>
  <c r="DT157" i="4"/>
  <c r="DS157" i="4"/>
  <c r="DR157" i="4"/>
  <c r="DQ157" i="4"/>
  <c r="DP157" i="4"/>
  <c r="DO157" i="4"/>
  <c r="DN157" i="4"/>
  <c r="DI157" i="4"/>
  <c r="DH157" i="4"/>
  <c r="CT157" i="4"/>
  <c r="CS157" i="4"/>
  <c r="BY157" i="4"/>
  <c r="BX157" i="4"/>
  <c r="BC157" i="4"/>
  <c r="BB157" i="4"/>
  <c r="AL157" i="4"/>
  <c r="AK157" i="4"/>
  <c r="DT156" i="4"/>
  <c r="DS156" i="4"/>
  <c r="DR156" i="4"/>
  <c r="DQ156" i="4"/>
  <c r="DP156" i="4"/>
  <c r="DO156" i="4"/>
  <c r="DN156" i="4"/>
  <c r="DI156" i="4"/>
  <c r="DH156" i="4"/>
  <c r="CT156" i="4"/>
  <c r="CS156" i="4"/>
  <c r="BY156" i="4"/>
  <c r="BX156" i="4"/>
  <c r="BC156" i="4"/>
  <c r="BB156" i="4"/>
  <c r="AL156" i="4"/>
  <c r="AK156" i="4"/>
  <c r="DT155" i="4"/>
  <c r="DS155" i="4"/>
  <c r="DR155" i="4"/>
  <c r="DQ155" i="4"/>
  <c r="DP155" i="4"/>
  <c r="DO155" i="4"/>
  <c r="DN155" i="4"/>
  <c r="DI155" i="4"/>
  <c r="DH155" i="4"/>
  <c r="CT155" i="4"/>
  <c r="CS155" i="4"/>
  <c r="BY155" i="4"/>
  <c r="BX155" i="4"/>
  <c r="BC155" i="4"/>
  <c r="BB155" i="4"/>
  <c r="AL155" i="4"/>
  <c r="AK155" i="4"/>
  <c r="DT154" i="4"/>
  <c r="DS154" i="4"/>
  <c r="DR154" i="4"/>
  <c r="DQ154" i="4"/>
  <c r="DP154" i="4"/>
  <c r="DO154" i="4"/>
  <c r="DN154" i="4"/>
  <c r="DI154" i="4"/>
  <c r="DH154" i="4"/>
  <c r="CT154" i="4"/>
  <c r="CS154" i="4"/>
  <c r="BY154" i="4"/>
  <c r="BX154" i="4"/>
  <c r="BC154" i="4"/>
  <c r="BB154" i="4"/>
  <c r="AL154" i="4"/>
  <c r="AK154" i="4"/>
  <c r="DT153" i="4"/>
  <c r="DS153" i="4"/>
  <c r="DR153" i="4"/>
  <c r="DQ153" i="4"/>
  <c r="DP153" i="4"/>
  <c r="DO153" i="4"/>
  <c r="DN153" i="4"/>
  <c r="DI153" i="4"/>
  <c r="DH153" i="4"/>
  <c r="CT153" i="4"/>
  <c r="CS153" i="4"/>
  <c r="BY153" i="4"/>
  <c r="BX153" i="4"/>
  <c r="BC153" i="4"/>
  <c r="BB153" i="4"/>
  <c r="AL153" i="4"/>
  <c r="AK153" i="4"/>
  <c r="DT152" i="4"/>
  <c r="DS152" i="4"/>
  <c r="DR152" i="4"/>
  <c r="DQ152" i="4"/>
  <c r="DP152" i="4"/>
  <c r="DO152" i="4"/>
  <c r="DN152" i="4"/>
  <c r="DI152" i="4"/>
  <c r="DH152" i="4"/>
  <c r="CT152" i="4"/>
  <c r="CS152" i="4"/>
  <c r="BY152" i="4"/>
  <c r="BX152" i="4"/>
  <c r="BC152" i="4"/>
  <c r="BB152" i="4"/>
  <c r="AL152" i="4"/>
  <c r="AK152" i="4"/>
  <c r="DT151" i="4"/>
  <c r="DS151" i="4"/>
  <c r="DR151" i="4"/>
  <c r="DQ151" i="4"/>
  <c r="DP151" i="4"/>
  <c r="DO151" i="4"/>
  <c r="DN151" i="4"/>
  <c r="DI151" i="4"/>
  <c r="DH151" i="4"/>
  <c r="CT151" i="4"/>
  <c r="CS151" i="4"/>
  <c r="BY151" i="4"/>
  <c r="BX151" i="4"/>
  <c r="BC151" i="4"/>
  <c r="BB151" i="4"/>
  <c r="AL151" i="4"/>
  <c r="AK151" i="4"/>
  <c r="DT150" i="4"/>
  <c r="DS150" i="4"/>
  <c r="DR150" i="4"/>
  <c r="DQ150" i="4"/>
  <c r="DP150" i="4"/>
  <c r="DO150" i="4"/>
  <c r="DN150" i="4"/>
  <c r="DI150" i="4"/>
  <c r="DH150" i="4"/>
  <c r="CT150" i="4"/>
  <c r="CS150" i="4"/>
  <c r="BY150" i="4"/>
  <c r="BX150" i="4"/>
  <c r="BC150" i="4"/>
  <c r="BB150" i="4"/>
  <c r="AL150" i="4"/>
  <c r="AK150" i="4"/>
  <c r="DT149" i="4"/>
  <c r="DS149" i="4"/>
  <c r="DR149" i="4"/>
  <c r="DQ149" i="4"/>
  <c r="DP149" i="4"/>
  <c r="DO149" i="4"/>
  <c r="DN149" i="4"/>
  <c r="DI149" i="4"/>
  <c r="DH149" i="4"/>
  <c r="CT149" i="4"/>
  <c r="CS149" i="4"/>
  <c r="BY149" i="4"/>
  <c r="BX149" i="4"/>
  <c r="BC149" i="4"/>
  <c r="BB149" i="4"/>
  <c r="AL149" i="4"/>
  <c r="AK149" i="4"/>
  <c r="DT148" i="4"/>
  <c r="DS148" i="4"/>
  <c r="DR148" i="4"/>
  <c r="DQ148" i="4"/>
  <c r="DP148" i="4"/>
  <c r="DO148" i="4"/>
  <c r="DN148" i="4"/>
  <c r="DI148" i="4"/>
  <c r="DH148" i="4"/>
  <c r="CT148" i="4"/>
  <c r="CS148" i="4"/>
  <c r="BY148" i="4"/>
  <c r="BX148" i="4"/>
  <c r="BC148" i="4"/>
  <c r="BB148" i="4"/>
  <c r="AL148" i="4"/>
  <c r="AK148" i="4"/>
  <c r="DT147" i="4"/>
  <c r="DS147" i="4"/>
  <c r="DR147" i="4"/>
  <c r="DQ147" i="4"/>
  <c r="DP147" i="4"/>
  <c r="DO147" i="4"/>
  <c r="DN147" i="4"/>
  <c r="DI147" i="4"/>
  <c r="DH147" i="4"/>
  <c r="CT147" i="4"/>
  <c r="CS147" i="4"/>
  <c r="BY147" i="4"/>
  <c r="BX147" i="4"/>
  <c r="BC147" i="4"/>
  <c r="BB147" i="4"/>
  <c r="AL147" i="4"/>
  <c r="AK147" i="4"/>
  <c r="DT146" i="4"/>
  <c r="DS146" i="4"/>
  <c r="DR146" i="4"/>
  <c r="DQ146" i="4"/>
  <c r="DP146" i="4"/>
  <c r="DO146" i="4"/>
  <c r="DN146" i="4"/>
  <c r="DI146" i="4"/>
  <c r="DH146" i="4"/>
  <c r="CT146" i="4"/>
  <c r="CS146" i="4"/>
  <c r="BY146" i="4"/>
  <c r="BX146" i="4"/>
  <c r="BC146" i="4"/>
  <c r="BB146" i="4"/>
  <c r="AL146" i="4"/>
  <c r="AK146" i="4"/>
  <c r="DT145" i="4"/>
  <c r="DS145" i="4"/>
  <c r="DR145" i="4"/>
  <c r="DQ145" i="4"/>
  <c r="DP145" i="4"/>
  <c r="DO145" i="4"/>
  <c r="DN145" i="4"/>
  <c r="DI145" i="4"/>
  <c r="DH145" i="4"/>
  <c r="CT145" i="4"/>
  <c r="CS145" i="4"/>
  <c r="BY145" i="4"/>
  <c r="BX145" i="4"/>
  <c r="BC145" i="4"/>
  <c r="BB145" i="4"/>
  <c r="AL145" i="4"/>
  <c r="AK145" i="4"/>
  <c r="DT144" i="4"/>
  <c r="DS144" i="4"/>
  <c r="DR144" i="4"/>
  <c r="DQ144" i="4"/>
  <c r="DP144" i="4"/>
  <c r="DO144" i="4"/>
  <c r="DN144" i="4"/>
  <c r="DI144" i="4"/>
  <c r="DH144" i="4"/>
  <c r="CT144" i="4"/>
  <c r="CS144" i="4"/>
  <c r="BY144" i="4"/>
  <c r="BX144" i="4"/>
  <c r="BC144" i="4"/>
  <c r="BB144" i="4"/>
  <c r="AL144" i="4"/>
  <c r="AK144" i="4"/>
  <c r="DT143" i="4"/>
  <c r="DS143" i="4"/>
  <c r="DR143" i="4"/>
  <c r="DQ143" i="4"/>
  <c r="DP143" i="4"/>
  <c r="DO143" i="4"/>
  <c r="DN143" i="4"/>
  <c r="DI143" i="4"/>
  <c r="DH143" i="4"/>
  <c r="CT143" i="4"/>
  <c r="CS143" i="4"/>
  <c r="BY143" i="4"/>
  <c r="BX143" i="4"/>
  <c r="BC143" i="4"/>
  <c r="BB143" i="4"/>
  <c r="AL143" i="4"/>
  <c r="AK143" i="4"/>
  <c r="DT142" i="4"/>
  <c r="DS142" i="4"/>
  <c r="DR142" i="4"/>
  <c r="DQ142" i="4"/>
  <c r="DP142" i="4"/>
  <c r="DO142" i="4"/>
  <c r="DN142" i="4"/>
  <c r="DI142" i="4"/>
  <c r="DH142" i="4"/>
  <c r="CT142" i="4"/>
  <c r="CS142" i="4"/>
  <c r="BY142" i="4"/>
  <c r="BX142" i="4"/>
  <c r="BC142" i="4"/>
  <c r="BB142" i="4"/>
  <c r="AL142" i="4"/>
  <c r="AK142" i="4"/>
  <c r="DT141" i="4"/>
  <c r="DS141" i="4"/>
  <c r="DR141" i="4"/>
  <c r="DQ141" i="4"/>
  <c r="DP141" i="4"/>
  <c r="DO141" i="4"/>
  <c r="DN141" i="4"/>
  <c r="DI141" i="4"/>
  <c r="DH141" i="4"/>
  <c r="CT141" i="4"/>
  <c r="CS141" i="4"/>
  <c r="BY141" i="4"/>
  <c r="BX141" i="4"/>
  <c r="BC141" i="4"/>
  <c r="BB141" i="4"/>
  <c r="AL141" i="4"/>
  <c r="AK141" i="4"/>
  <c r="DT140" i="4"/>
  <c r="DS140" i="4"/>
  <c r="DR140" i="4"/>
  <c r="DQ140" i="4"/>
  <c r="DP140" i="4"/>
  <c r="DO140" i="4"/>
  <c r="DN140" i="4"/>
  <c r="DI140" i="4"/>
  <c r="DH140" i="4"/>
  <c r="CT140" i="4"/>
  <c r="CS140" i="4"/>
  <c r="BY140" i="4"/>
  <c r="BX140" i="4"/>
  <c r="BC140" i="4"/>
  <c r="BB140" i="4"/>
  <c r="AL140" i="4"/>
  <c r="AK140" i="4"/>
  <c r="DT139" i="4"/>
  <c r="DS139" i="4"/>
  <c r="DR139" i="4"/>
  <c r="DQ139" i="4"/>
  <c r="DP139" i="4"/>
  <c r="DO139" i="4"/>
  <c r="DN139" i="4"/>
  <c r="DI139" i="4"/>
  <c r="DH139" i="4"/>
  <c r="CT139" i="4"/>
  <c r="CS139" i="4"/>
  <c r="BY139" i="4"/>
  <c r="BX139" i="4"/>
  <c r="BC139" i="4"/>
  <c r="BB139" i="4"/>
  <c r="AL139" i="4"/>
  <c r="AK139" i="4"/>
  <c r="DT138" i="4"/>
  <c r="DS138" i="4"/>
  <c r="DR138" i="4"/>
  <c r="DQ138" i="4"/>
  <c r="DP138" i="4"/>
  <c r="DO138" i="4"/>
  <c r="DN138" i="4"/>
  <c r="DI138" i="4"/>
  <c r="DH138" i="4"/>
  <c r="CT138" i="4"/>
  <c r="CS138" i="4"/>
  <c r="BY138" i="4"/>
  <c r="BX138" i="4"/>
  <c r="BC138" i="4"/>
  <c r="BB138" i="4"/>
  <c r="AL138" i="4"/>
  <c r="AK138" i="4"/>
  <c r="DT137" i="4"/>
  <c r="DS137" i="4"/>
  <c r="DR137" i="4"/>
  <c r="DQ137" i="4"/>
  <c r="DP137" i="4"/>
  <c r="DO137" i="4"/>
  <c r="DN137" i="4"/>
  <c r="DI137" i="4"/>
  <c r="DH137" i="4"/>
  <c r="CT137" i="4"/>
  <c r="CS137" i="4"/>
  <c r="BY137" i="4"/>
  <c r="BX137" i="4"/>
  <c r="BC137" i="4"/>
  <c r="BB137" i="4"/>
  <c r="AL137" i="4"/>
  <c r="AK137" i="4"/>
  <c r="DT136" i="4"/>
  <c r="DS136" i="4"/>
  <c r="DR136" i="4"/>
  <c r="DQ136" i="4"/>
  <c r="DP136" i="4"/>
  <c r="DO136" i="4"/>
  <c r="DN136" i="4"/>
  <c r="DI136" i="4"/>
  <c r="DH136" i="4"/>
  <c r="CT136" i="4"/>
  <c r="CS136" i="4"/>
  <c r="BY136" i="4"/>
  <c r="BX136" i="4"/>
  <c r="BC136" i="4"/>
  <c r="BB136" i="4"/>
  <c r="AL136" i="4"/>
  <c r="AK136" i="4"/>
  <c r="DT135" i="4"/>
  <c r="DS135" i="4"/>
  <c r="DR135" i="4"/>
  <c r="DQ135" i="4"/>
  <c r="DP135" i="4"/>
  <c r="DO135" i="4"/>
  <c r="DN135" i="4"/>
  <c r="DI135" i="4"/>
  <c r="DH135" i="4"/>
  <c r="CT135" i="4"/>
  <c r="CS135" i="4"/>
  <c r="BY135" i="4"/>
  <c r="BX135" i="4"/>
  <c r="BC135" i="4"/>
  <c r="BB135" i="4"/>
  <c r="AL135" i="4"/>
  <c r="AK135" i="4"/>
  <c r="DT134" i="4"/>
  <c r="DS134" i="4"/>
  <c r="DR134" i="4"/>
  <c r="DQ134" i="4"/>
  <c r="DP134" i="4"/>
  <c r="DO134" i="4"/>
  <c r="DN134" i="4"/>
  <c r="DI134" i="4"/>
  <c r="DH134" i="4"/>
  <c r="CT134" i="4"/>
  <c r="CS134" i="4"/>
  <c r="BY134" i="4"/>
  <c r="BX134" i="4"/>
  <c r="BC134" i="4"/>
  <c r="BB134" i="4"/>
  <c r="AL134" i="4"/>
  <c r="AK134" i="4"/>
  <c r="DT133" i="4"/>
  <c r="DS133" i="4"/>
  <c r="DR133" i="4"/>
  <c r="DQ133" i="4"/>
  <c r="DP133" i="4"/>
  <c r="DO133" i="4"/>
  <c r="DN133" i="4"/>
  <c r="DI133" i="4"/>
  <c r="DH133" i="4"/>
  <c r="CT133" i="4"/>
  <c r="CS133" i="4"/>
  <c r="BY133" i="4"/>
  <c r="BX133" i="4"/>
  <c r="BC133" i="4"/>
  <c r="BB133" i="4"/>
  <c r="AL133" i="4"/>
  <c r="AK133" i="4"/>
  <c r="DT132" i="4"/>
  <c r="DS132" i="4"/>
  <c r="DR132" i="4"/>
  <c r="DQ132" i="4"/>
  <c r="DP132" i="4"/>
  <c r="DO132" i="4"/>
  <c r="DN132" i="4"/>
  <c r="DI132" i="4"/>
  <c r="DH132" i="4"/>
  <c r="CT132" i="4"/>
  <c r="CS132" i="4"/>
  <c r="BY132" i="4"/>
  <c r="BX132" i="4"/>
  <c r="BC132" i="4"/>
  <c r="BB132" i="4"/>
  <c r="AL132" i="4"/>
  <c r="AK132" i="4"/>
  <c r="DT131" i="4"/>
  <c r="DS131" i="4"/>
  <c r="DR131" i="4"/>
  <c r="DQ131" i="4"/>
  <c r="DP131" i="4"/>
  <c r="DO131" i="4"/>
  <c r="DN131" i="4"/>
  <c r="DI131" i="4"/>
  <c r="DH131" i="4"/>
  <c r="CT131" i="4"/>
  <c r="CS131" i="4"/>
  <c r="BY131" i="4"/>
  <c r="BX131" i="4"/>
  <c r="BC131" i="4"/>
  <c r="BB131" i="4"/>
  <c r="AL131" i="4"/>
  <c r="AK131" i="4"/>
  <c r="DT130" i="4"/>
  <c r="DS130" i="4"/>
  <c r="DR130" i="4"/>
  <c r="DQ130" i="4"/>
  <c r="DP130" i="4"/>
  <c r="DO130" i="4"/>
  <c r="DN130" i="4"/>
  <c r="DI130" i="4"/>
  <c r="DH130" i="4"/>
  <c r="CT130" i="4"/>
  <c r="CS130" i="4"/>
  <c r="BY130" i="4"/>
  <c r="BX130" i="4"/>
  <c r="BC130" i="4"/>
  <c r="BB130" i="4"/>
  <c r="AL130" i="4"/>
  <c r="AK130" i="4"/>
  <c r="DT129" i="4"/>
  <c r="DS129" i="4"/>
  <c r="DR129" i="4"/>
  <c r="DQ129" i="4"/>
  <c r="DP129" i="4"/>
  <c r="DO129" i="4"/>
  <c r="DN129" i="4"/>
  <c r="DI129" i="4"/>
  <c r="DH129" i="4"/>
  <c r="CT129" i="4"/>
  <c r="CS129" i="4"/>
  <c r="BY129" i="4"/>
  <c r="BX129" i="4"/>
  <c r="BC129" i="4"/>
  <c r="BB129" i="4"/>
  <c r="AL129" i="4"/>
  <c r="AK129" i="4"/>
  <c r="DT128" i="4"/>
  <c r="DS128" i="4"/>
  <c r="DR128" i="4"/>
  <c r="DQ128" i="4"/>
  <c r="DP128" i="4"/>
  <c r="DO128" i="4"/>
  <c r="DN128" i="4"/>
  <c r="DI128" i="4"/>
  <c r="DH128" i="4"/>
  <c r="CT128" i="4"/>
  <c r="CS128" i="4"/>
  <c r="BY128" i="4"/>
  <c r="BX128" i="4"/>
  <c r="BC128" i="4"/>
  <c r="BB128" i="4"/>
  <c r="AL128" i="4"/>
  <c r="AK128" i="4"/>
  <c r="DT127" i="4"/>
  <c r="DS127" i="4"/>
  <c r="DR127" i="4"/>
  <c r="DQ127" i="4"/>
  <c r="DP127" i="4"/>
  <c r="DO127" i="4"/>
  <c r="DN127" i="4"/>
  <c r="DI127" i="4"/>
  <c r="DH127" i="4"/>
  <c r="CT127" i="4"/>
  <c r="CS127" i="4"/>
  <c r="BY127" i="4"/>
  <c r="BX127" i="4"/>
  <c r="BC127" i="4"/>
  <c r="BB127" i="4"/>
  <c r="AL127" i="4"/>
  <c r="AK127" i="4"/>
  <c r="DT126" i="4"/>
  <c r="DS126" i="4"/>
  <c r="DR126" i="4"/>
  <c r="DQ126" i="4"/>
  <c r="DP126" i="4"/>
  <c r="DO126" i="4"/>
  <c r="DN126" i="4"/>
  <c r="DI126" i="4"/>
  <c r="DH126" i="4"/>
  <c r="CT126" i="4"/>
  <c r="CS126" i="4"/>
  <c r="BY126" i="4"/>
  <c r="BX126" i="4"/>
  <c r="BC126" i="4"/>
  <c r="BB126" i="4"/>
  <c r="AL126" i="4"/>
  <c r="AK126" i="4"/>
  <c r="DT125" i="4"/>
  <c r="DS125" i="4"/>
  <c r="DR125" i="4"/>
  <c r="DQ125" i="4"/>
  <c r="DP125" i="4"/>
  <c r="DO125" i="4"/>
  <c r="DN125" i="4"/>
  <c r="DI125" i="4"/>
  <c r="DH125" i="4"/>
  <c r="CT125" i="4"/>
  <c r="CS125" i="4"/>
  <c r="BY125" i="4"/>
  <c r="BX125" i="4"/>
  <c r="BC125" i="4"/>
  <c r="BB125" i="4"/>
  <c r="AL125" i="4"/>
  <c r="AK125" i="4"/>
  <c r="DT124" i="4"/>
  <c r="DS124" i="4"/>
  <c r="DR124" i="4"/>
  <c r="DQ124" i="4"/>
  <c r="DP124" i="4"/>
  <c r="DO124" i="4"/>
  <c r="DN124" i="4"/>
  <c r="DI124" i="4"/>
  <c r="DH124" i="4"/>
  <c r="CT124" i="4"/>
  <c r="CS124" i="4"/>
  <c r="BY124" i="4"/>
  <c r="BX124" i="4"/>
  <c r="BC124" i="4"/>
  <c r="BB124" i="4"/>
  <c r="AL124" i="4"/>
  <c r="AK124" i="4"/>
  <c r="DT123" i="4"/>
  <c r="DS123" i="4"/>
  <c r="DR123" i="4"/>
  <c r="DQ123" i="4"/>
  <c r="DP123" i="4"/>
  <c r="DO123" i="4"/>
  <c r="DN123" i="4"/>
  <c r="DI123" i="4"/>
  <c r="DH123" i="4"/>
  <c r="CT123" i="4"/>
  <c r="CS123" i="4"/>
  <c r="BY123" i="4"/>
  <c r="BX123" i="4"/>
  <c r="BC123" i="4"/>
  <c r="BB123" i="4"/>
  <c r="AL123" i="4"/>
  <c r="AK123" i="4"/>
  <c r="DT122" i="4"/>
  <c r="DS122" i="4"/>
  <c r="DR122" i="4"/>
  <c r="DQ122" i="4"/>
  <c r="DP122" i="4"/>
  <c r="DO122" i="4"/>
  <c r="DN122" i="4"/>
  <c r="DI122" i="4"/>
  <c r="DH122" i="4"/>
  <c r="CT122" i="4"/>
  <c r="CS122" i="4"/>
  <c r="BY122" i="4"/>
  <c r="BX122" i="4"/>
  <c r="BC122" i="4"/>
  <c r="BB122" i="4"/>
  <c r="AL122" i="4"/>
  <c r="AK122" i="4"/>
  <c r="DT121" i="4"/>
  <c r="DS121" i="4"/>
  <c r="DR121" i="4"/>
  <c r="DQ121" i="4"/>
  <c r="DP121" i="4"/>
  <c r="DO121" i="4"/>
  <c r="DN121" i="4"/>
  <c r="DI121" i="4"/>
  <c r="DH121" i="4"/>
  <c r="CT121" i="4"/>
  <c r="CS121" i="4"/>
  <c r="BY121" i="4"/>
  <c r="BX121" i="4"/>
  <c r="BC121" i="4"/>
  <c r="BB121" i="4"/>
  <c r="AL121" i="4"/>
  <c r="AK121" i="4"/>
  <c r="DT120" i="4"/>
  <c r="DS120" i="4"/>
  <c r="DR120" i="4"/>
  <c r="DQ120" i="4"/>
  <c r="DP120" i="4"/>
  <c r="DO120" i="4"/>
  <c r="DN120" i="4"/>
  <c r="DI120" i="4"/>
  <c r="DH120" i="4"/>
  <c r="CT120" i="4"/>
  <c r="CS120" i="4"/>
  <c r="BY120" i="4"/>
  <c r="BX120" i="4"/>
  <c r="BC120" i="4"/>
  <c r="BB120" i="4"/>
  <c r="AL120" i="4"/>
  <c r="AK120" i="4"/>
  <c r="DT119" i="4"/>
  <c r="DS119" i="4"/>
  <c r="DR119" i="4"/>
  <c r="DQ119" i="4"/>
  <c r="DP119" i="4"/>
  <c r="DO119" i="4"/>
  <c r="DN119" i="4"/>
  <c r="DI119" i="4"/>
  <c r="DH119" i="4"/>
  <c r="CT119" i="4"/>
  <c r="CS119" i="4"/>
  <c r="BY119" i="4"/>
  <c r="BX119" i="4"/>
  <c r="BC119" i="4"/>
  <c r="BB119" i="4"/>
  <c r="AL119" i="4"/>
  <c r="AK119" i="4"/>
  <c r="DT118" i="4"/>
  <c r="DS118" i="4"/>
  <c r="DR118" i="4"/>
  <c r="DQ118" i="4"/>
  <c r="DP118" i="4"/>
  <c r="DO118" i="4"/>
  <c r="DN118" i="4"/>
  <c r="DI118" i="4"/>
  <c r="DH118" i="4"/>
  <c r="CT118" i="4"/>
  <c r="CS118" i="4"/>
  <c r="BY118" i="4"/>
  <c r="BX118" i="4"/>
  <c r="BC118" i="4"/>
  <c r="BB118" i="4"/>
  <c r="AL118" i="4"/>
  <c r="AK118" i="4"/>
  <c r="DT117" i="4"/>
  <c r="DS117" i="4"/>
  <c r="DR117" i="4"/>
  <c r="DQ117" i="4"/>
  <c r="DP117" i="4"/>
  <c r="DO117" i="4"/>
  <c r="DN117" i="4"/>
  <c r="DI117" i="4"/>
  <c r="DH117" i="4"/>
  <c r="CT117" i="4"/>
  <c r="CS117" i="4"/>
  <c r="BY117" i="4"/>
  <c r="BX117" i="4"/>
  <c r="BC117" i="4"/>
  <c r="BB117" i="4"/>
  <c r="AL117" i="4"/>
  <c r="AK117" i="4"/>
  <c r="DT116" i="4"/>
  <c r="DS116" i="4"/>
  <c r="DR116" i="4"/>
  <c r="DQ116" i="4"/>
  <c r="DP116" i="4"/>
  <c r="DO116" i="4"/>
  <c r="DN116" i="4"/>
  <c r="DI116" i="4"/>
  <c r="DH116" i="4"/>
  <c r="CT116" i="4"/>
  <c r="CS116" i="4"/>
  <c r="BY116" i="4"/>
  <c r="BX116" i="4"/>
  <c r="BC116" i="4"/>
  <c r="BB116" i="4"/>
  <c r="AL116" i="4"/>
  <c r="AK116" i="4"/>
  <c r="DT115" i="4"/>
  <c r="DS115" i="4"/>
  <c r="DR115" i="4"/>
  <c r="DQ115" i="4"/>
  <c r="DP115" i="4"/>
  <c r="DO115" i="4"/>
  <c r="DN115" i="4"/>
  <c r="DI115" i="4"/>
  <c r="DH115" i="4"/>
  <c r="CT115" i="4"/>
  <c r="CS115" i="4"/>
  <c r="BY115" i="4"/>
  <c r="BX115" i="4"/>
  <c r="BC115" i="4"/>
  <c r="BB115" i="4"/>
  <c r="AL115" i="4"/>
  <c r="AK115" i="4"/>
  <c r="DT114" i="4"/>
  <c r="DS114" i="4"/>
  <c r="DR114" i="4"/>
  <c r="DQ114" i="4"/>
  <c r="DP114" i="4"/>
  <c r="DO114" i="4"/>
  <c r="DN114" i="4"/>
  <c r="DI114" i="4"/>
  <c r="DH114" i="4"/>
  <c r="CT114" i="4"/>
  <c r="CS114" i="4"/>
  <c r="BY114" i="4"/>
  <c r="BX114" i="4"/>
  <c r="BC114" i="4"/>
  <c r="BB114" i="4"/>
  <c r="AL114" i="4"/>
  <c r="AK114" i="4"/>
  <c r="DT113" i="4"/>
  <c r="DS113" i="4"/>
  <c r="DR113" i="4"/>
  <c r="DQ113" i="4"/>
  <c r="DP113" i="4"/>
  <c r="DO113" i="4"/>
  <c r="DN113" i="4"/>
  <c r="DI113" i="4"/>
  <c r="DH113" i="4"/>
  <c r="CT113" i="4"/>
  <c r="CS113" i="4"/>
  <c r="BY113" i="4"/>
  <c r="BX113" i="4"/>
  <c r="BC113" i="4"/>
  <c r="BB113" i="4"/>
  <c r="AL113" i="4"/>
  <c r="AK113" i="4"/>
  <c r="DT112" i="4"/>
  <c r="DS112" i="4"/>
  <c r="DR112" i="4"/>
  <c r="DQ112" i="4"/>
  <c r="DP112" i="4"/>
  <c r="DO112" i="4"/>
  <c r="DN112" i="4"/>
  <c r="DI112" i="4"/>
  <c r="DH112" i="4"/>
  <c r="CT112" i="4"/>
  <c r="CS112" i="4"/>
  <c r="BY112" i="4"/>
  <c r="BX112" i="4"/>
  <c r="BC112" i="4"/>
  <c r="BB112" i="4"/>
  <c r="AL112" i="4"/>
  <c r="AK112" i="4"/>
  <c r="DT111" i="4"/>
  <c r="DS111" i="4"/>
  <c r="DR111" i="4"/>
  <c r="DQ111" i="4"/>
  <c r="DP111" i="4"/>
  <c r="DO111" i="4"/>
  <c r="DN111" i="4"/>
  <c r="DI111" i="4"/>
  <c r="DH111" i="4"/>
  <c r="CT111" i="4"/>
  <c r="CS111" i="4"/>
  <c r="BY111" i="4"/>
  <c r="BX111" i="4"/>
  <c r="BC111" i="4"/>
  <c r="BB111" i="4"/>
  <c r="AL111" i="4"/>
  <c r="AK111" i="4"/>
  <c r="DT110" i="4"/>
  <c r="DS110" i="4"/>
  <c r="DR110" i="4"/>
  <c r="DQ110" i="4"/>
  <c r="DP110" i="4"/>
  <c r="DO110" i="4"/>
  <c r="DN110" i="4"/>
  <c r="DI110" i="4"/>
  <c r="DH110" i="4"/>
  <c r="CT110" i="4"/>
  <c r="CS110" i="4"/>
  <c r="BY110" i="4"/>
  <c r="BX110" i="4"/>
  <c r="BC110" i="4"/>
  <c r="BB110" i="4"/>
  <c r="AL110" i="4"/>
  <c r="AK110" i="4"/>
  <c r="DT109" i="4"/>
  <c r="DS109" i="4"/>
  <c r="DR109" i="4"/>
  <c r="DQ109" i="4"/>
  <c r="DP109" i="4"/>
  <c r="DO109" i="4"/>
  <c r="DN109" i="4"/>
  <c r="DI109" i="4"/>
  <c r="DH109" i="4"/>
  <c r="CT109" i="4"/>
  <c r="CS109" i="4"/>
  <c r="BY109" i="4"/>
  <c r="BX109" i="4"/>
  <c r="BC109" i="4"/>
  <c r="BB109" i="4"/>
  <c r="AL109" i="4"/>
  <c r="AK109" i="4"/>
  <c r="DT108" i="4"/>
  <c r="DS108" i="4"/>
  <c r="DR108" i="4"/>
  <c r="DQ108" i="4"/>
  <c r="DP108" i="4"/>
  <c r="DO108" i="4"/>
  <c r="DN108" i="4"/>
  <c r="DI108" i="4"/>
  <c r="DH108" i="4"/>
  <c r="CT108" i="4"/>
  <c r="CS108" i="4"/>
  <c r="BY108" i="4"/>
  <c r="BX108" i="4"/>
  <c r="BC108" i="4"/>
  <c r="BB108" i="4"/>
  <c r="AL108" i="4"/>
  <c r="AK108" i="4"/>
  <c r="DT107" i="4"/>
  <c r="DS107" i="4"/>
  <c r="DR107" i="4"/>
  <c r="DQ107" i="4"/>
  <c r="DP107" i="4"/>
  <c r="DO107" i="4"/>
  <c r="DN107" i="4"/>
  <c r="DI107" i="4"/>
  <c r="DH107" i="4"/>
  <c r="CT107" i="4"/>
  <c r="CS107" i="4"/>
  <c r="BY107" i="4"/>
  <c r="BX107" i="4"/>
  <c r="BC107" i="4"/>
  <c r="BB107" i="4"/>
  <c r="AL107" i="4"/>
  <c r="AK107" i="4"/>
  <c r="DT106" i="4"/>
  <c r="DS106" i="4"/>
  <c r="DR106" i="4"/>
  <c r="DQ106" i="4"/>
  <c r="DP106" i="4"/>
  <c r="DO106" i="4"/>
  <c r="DN106" i="4"/>
  <c r="DI106" i="4"/>
  <c r="DH106" i="4"/>
  <c r="CT106" i="4"/>
  <c r="CS106" i="4"/>
  <c r="BY106" i="4"/>
  <c r="BX106" i="4"/>
  <c r="BC106" i="4"/>
  <c r="BB106" i="4"/>
  <c r="AL106" i="4"/>
  <c r="AK106" i="4"/>
  <c r="DT105" i="4"/>
  <c r="DS105" i="4"/>
  <c r="DR105" i="4"/>
  <c r="DQ105" i="4"/>
  <c r="DP105" i="4"/>
  <c r="DO105" i="4"/>
  <c r="DN105" i="4"/>
  <c r="DI105" i="4"/>
  <c r="DH105" i="4"/>
  <c r="CT105" i="4"/>
  <c r="CS105" i="4"/>
  <c r="BY105" i="4"/>
  <c r="BX105" i="4"/>
  <c r="BC105" i="4"/>
  <c r="BB105" i="4"/>
  <c r="AL105" i="4"/>
  <c r="AK105" i="4"/>
  <c r="DT104" i="4"/>
  <c r="DS104" i="4"/>
  <c r="DR104" i="4"/>
  <c r="DQ104" i="4"/>
  <c r="DP104" i="4"/>
  <c r="DO104" i="4"/>
  <c r="DN104" i="4"/>
  <c r="DI104" i="4"/>
  <c r="DH104" i="4"/>
  <c r="CT104" i="4"/>
  <c r="CS104" i="4"/>
  <c r="BY104" i="4"/>
  <c r="BX104" i="4"/>
  <c r="BC104" i="4"/>
  <c r="BB104" i="4"/>
  <c r="AL104" i="4"/>
  <c r="AK104" i="4"/>
  <c r="DT103" i="4"/>
  <c r="DS103" i="4"/>
  <c r="DR103" i="4"/>
  <c r="DQ103" i="4"/>
  <c r="DP103" i="4"/>
  <c r="DO103" i="4"/>
  <c r="DN103" i="4"/>
  <c r="DI103" i="4"/>
  <c r="DH103" i="4"/>
  <c r="CT103" i="4"/>
  <c r="CS103" i="4"/>
  <c r="BY103" i="4"/>
  <c r="BX103" i="4"/>
  <c r="BC103" i="4"/>
  <c r="BB103" i="4"/>
  <c r="AL103" i="4"/>
  <c r="AK103" i="4"/>
  <c r="DT102" i="4"/>
  <c r="DS102" i="4"/>
  <c r="DR102" i="4"/>
  <c r="DQ102" i="4"/>
  <c r="DP102" i="4"/>
  <c r="DO102" i="4"/>
  <c r="DN102" i="4"/>
  <c r="DI102" i="4"/>
  <c r="DH102" i="4"/>
  <c r="CT102" i="4"/>
  <c r="CS102" i="4"/>
  <c r="BY102" i="4"/>
  <c r="BX102" i="4"/>
  <c r="BC102" i="4"/>
  <c r="BB102" i="4"/>
  <c r="AL102" i="4"/>
  <c r="AK102" i="4"/>
  <c r="DT101" i="4"/>
  <c r="DS101" i="4"/>
  <c r="DR101" i="4"/>
  <c r="DQ101" i="4"/>
  <c r="DP101" i="4"/>
  <c r="DO101" i="4"/>
  <c r="DN101" i="4"/>
  <c r="DI101" i="4"/>
  <c r="DH101" i="4"/>
  <c r="CT101" i="4"/>
  <c r="CS101" i="4"/>
  <c r="BY101" i="4"/>
  <c r="BX101" i="4"/>
  <c r="BC101" i="4"/>
  <c r="BB101" i="4"/>
  <c r="AL101" i="4"/>
  <c r="AK101" i="4"/>
  <c r="DT100" i="4"/>
  <c r="DS100" i="4"/>
  <c r="DR100" i="4"/>
  <c r="DQ100" i="4"/>
  <c r="DP100" i="4"/>
  <c r="DO100" i="4"/>
  <c r="DN100" i="4"/>
  <c r="DI100" i="4"/>
  <c r="DH100" i="4"/>
  <c r="CT100" i="4"/>
  <c r="CS100" i="4"/>
  <c r="BY100" i="4"/>
  <c r="BX100" i="4"/>
  <c r="BC100" i="4"/>
  <c r="BB100" i="4"/>
  <c r="AL100" i="4"/>
  <c r="AK100" i="4"/>
  <c r="DT99" i="4"/>
  <c r="DS99" i="4"/>
  <c r="DR99" i="4"/>
  <c r="DQ99" i="4"/>
  <c r="DP99" i="4"/>
  <c r="DO99" i="4"/>
  <c r="DN99" i="4"/>
  <c r="DI99" i="4"/>
  <c r="DH99" i="4"/>
  <c r="CT99" i="4"/>
  <c r="CS99" i="4"/>
  <c r="BY99" i="4"/>
  <c r="BX99" i="4"/>
  <c r="BC99" i="4"/>
  <c r="BB99" i="4"/>
  <c r="AL99" i="4"/>
  <c r="AK99" i="4"/>
  <c r="DT98" i="4"/>
  <c r="DS98" i="4"/>
  <c r="DR98" i="4"/>
  <c r="DQ98" i="4"/>
  <c r="DP98" i="4"/>
  <c r="DO98" i="4"/>
  <c r="DN98" i="4"/>
  <c r="DI98" i="4"/>
  <c r="DH98" i="4"/>
  <c r="CT98" i="4"/>
  <c r="CS98" i="4"/>
  <c r="BY98" i="4"/>
  <c r="BX98" i="4"/>
  <c r="BC98" i="4"/>
  <c r="BB98" i="4"/>
  <c r="AL98" i="4"/>
  <c r="AK98" i="4"/>
  <c r="DT97" i="4"/>
  <c r="DS97" i="4"/>
  <c r="DR97" i="4"/>
  <c r="DQ97" i="4"/>
  <c r="DP97" i="4"/>
  <c r="DO97" i="4"/>
  <c r="DN97" i="4"/>
  <c r="DI97" i="4"/>
  <c r="DH97" i="4"/>
  <c r="CT97" i="4"/>
  <c r="CS97" i="4"/>
  <c r="BY97" i="4"/>
  <c r="BX97" i="4"/>
  <c r="BC97" i="4"/>
  <c r="BB97" i="4"/>
  <c r="AL97" i="4"/>
  <c r="AK97" i="4"/>
  <c r="DT96" i="4"/>
  <c r="DS96" i="4"/>
  <c r="DR96" i="4"/>
  <c r="DQ96" i="4"/>
  <c r="DP96" i="4"/>
  <c r="DO96" i="4"/>
  <c r="DN96" i="4"/>
  <c r="DI96" i="4"/>
  <c r="DH96" i="4"/>
  <c r="CT96" i="4"/>
  <c r="CS96" i="4"/>
  <c r="BY96" i="4"/>
  <c r="BX96" i="4"/>
  <c r="BC96" i="4"/>
  <c r="BB96" i="4"/>
  <c r="AL96" i="4"/>
  <c r="AK96" i="4"/>
  <c r="DT95" i="4"/>
  <c r="DS95" i="4"/>
  <c r="DR95" i="4"/>
  <c r="DQ95" i="4"/>
  <c r="DP95" i="4"/>
  <c r="DO95" i="4"/>
  <c r="DN95" i="4"/>
  <c r="DI95" i="4"/>
  <c r="DH95" i="4"/>
  <c r="CT95" i="4"/>
  <c r="CS95" i="4"/>
  <c r="BY95" i="4"/>
  <c r="BX95" i="4"/>
  <c r="BC95" i="4"/>
  <c r="BB95" i="4"/>
  <c r="AL95" i="4"/>
  <c r="AK95" i="4"/>
  <c r="DT94" i="4"/>
  <c r="DS94" i="4"/>
  <c r="DR94" i="4"/>
  <c r="DQ94" i="4"/>
  <c r="DP94" i="4"/>
  <c r="DO94" i="4"/>
  <c r="DN94" i="4"/>
  <c r="DI94" i="4"/>
  <c r="DH94" i="4"/>
  <c r="CT94" i="4"/>
  <c r="CS94" i="4"/>
  <c r="BY94" i="4"/>
  <c r="BX94" i="4"/>
  <c r="BC94" i="4"/>
  <c r="BB94" i="4"/>
  <c r="AL94" i="4"/>
  <c r="AK94" i="4"/>
  <c r="DT93" i="4"/>
  <c r="DS93" i="4"/>
  <c r="DR93" i="4"/>
  <c r="DQ93" i="4"/>
  <c r="DP93" i="4"/>
  <c r="DO93" i="4"/>
  <c r="DN93" i="4"/>
  <c r="DI93" i="4"/>
  <c r="DH93" i="4"/>
  <c r="CT93" i="4"/>
  <c r="CS93" i="4"/>
  <c r="BY93" i="4"/>
  <c r="BX93" i="4"/>
  <c r="BC93" i="4"/>
  <c r="BB93" i="4"/>
  <c r="AL93" i="4"/>
  <c r="AK93" i="4"/>
  <c r="DT92" i="4"/>
  <c r="DS92" i="4"/>
  <c r="DR92" i="4"/>
  <c r="DQ92" i="4"/>
  <c r="DP92" i="4"/>
  <c r="DO92" i="4"/>
  <c r="DN92" i="4"/>
  <c r="DI92" i="4"/>
  <c r="DH92" i="4"/>
  <c r="CT92" i="4"/>
  <c r="CS92" i="4"/>
  <c r="BY92" i="4"/>
  <c r="BX92" i="4"/>
  <c r="BC92" i="4"/>
  <c r="BB92" i="4"/>
  <c r="AL92" i="4"/>
  <c r="AK92" i="4"/>
  <c r="DT91" i="4"/>
  <c r="DS91" i="4"/>
  <c r="DR91" i="4"/>
  <c r="DQ91" i="4"/>
  <c r="DP91" i="4"/>
  <c r="DO91" i="4"/>
  <c r="DN91" i="4"/>
  <c r="DI91" i="4"/>
  <c r="DH91" i="4"/>
  <c r="CT91" i="4"/>
  <c r="CS91" i="4"/>
  <c r="BY91" i="4"/>
  <c r="BX91" i="4"/>
  <c r="BC91" i="4"/>
  <c r="BB91" i="4"/>
  <c r="AL91" i="4"/>
  <c r="AK91" i="4"/>
  <c r="DT90" i="4"/>
  <c r="DS90" i="4"/>
  <c r="DR90" i="4"/>
  <c r="DQ90" i="4"/>
  <c r="DP90" i="4"/>
  <c r="DO90" i="4"/>
  <c r="DN90" i="4"/>
  <c r="DI90" i="4"/>
  <c r="DH90" i="4"/>
  <c r="CT90" i="4"/>
  <c r="CS90" i="4"/>
  <c r="BY90" i="4"/>
  <c r="BX90" i="4"/>
  <c r="BC90" i="4"/>
  <c r="BB90" i="4"/>
  <c r="AL90" i="4"/>
  <c r="AK90" i="4"/>
  <c r="DT89" i="4"/>
  <c r="DS89" i="4"/>
  <c r="DR89" i="4"/>
  <c r="DQ89" i="4"/>
  <c r="DP89" i="4"/>
  <c r="DO89" i="4"/>
  <c r="DN89" i="4"/>
  <c r="DI89" i="4"/>
  <c r="DH89" i="4"/>
  <c r="CT89" i="4"/>
  <c r="CS89" i="4"/>
  <c r="BY89" i="4"/>
  <c r="BX89" i="4"/>
  <c r="BC89" i="4"/>
  <c r="BB89" i="4"/>
  <c r="AL89" i="4"/>
  <c r="AK89" i="4"/>
  <c r="DT88" i="4"/>
  <c r="DS88" i="4"/>
  <c r="DR88" i="4"/>
  <c r="DQ88" i="4"/>
  <c r="DP88" i="4"/>
  <c r="DO88" i="4"/>
  <c r="DN88" i="4"/>
  <c r="DI88" i="4"/>
  <c r="DH88" i="4"/>
  <c r="CT88" i="4"/>
  <c r="CS88" i="4"/>
  <c r="BY88" i="4"/>
  <c r="BX88" i="4"/>
  <c r="BC88" i="4"/>
  <c r="BB88" i="4"/>
  <c r="AL88" i="4"/>
  <c r="AK88" i="4"/>
  <c r="DT87" i="4"/>
  <c r="DS87" i="4"/>
  <c r="DR87" i="4"/>
  <c r="DQ87" i="4"/>
  <c r="DP87" i="4"/>
  <c r="DO87" i="4"/>
  <c r="DN87" i="4"/>
  <c r="DI87" i="4"/>
  <c r="DH87" i="4"/>
  <c r="CT87" i="4"/>
  <c r="CS87" i="4"/>
  <c r="BY87" i="4"/>
  <c r="BX87" i="4"/>
  <c r="BC87" i="4"/>
  <c r="BB87" i="4"/>
  <c r="AL87" i="4"/>
  <c r="AK87" i="4"/>
  <c r="DT86" i="4"/>
  <c r="DS86" i="4"/>
  <c r="DR86" i="4"/>
  <c r="DQ86" i="4"/>
  <c r="DP86" i="4"/>
  <c r="DO86" i="4"/>
  <c r="DN86" i="4"/>
  <c r="DI86" i="4"/>
  <c r="DH86" i="4"/>
  <c r="CT86" i="4"/>
  <c r="CS86" i="4"/>
  <c r="BY86" i="4"/>
  <c r="BX86" i="4"/>
  <c r="BC86" i="4"/>
  <c r="BB86" i="4"/>
  <c r="AL86" i="4"/>
  <c r="AK86" i="4"/>
  <c r="DT85" i="4"/>
  <c r="DS85" i="4"/>
  <c r="DR85" i="4"/>
  <c r="DQ85" i="4"/>
  <c r="DP85" i="4"/>
  <c r="DO85" i="4"/>
  <c r="DN85" i="4"/>
  <c r="DI85" i="4"/>
  <c r="DH85" i="4"/>
  <c r="CT85" i="4"/>
  <c r="CS85" i="4"/>
  <c r="BY85" i="4"/>
  <c r="BX85" i="4"/>
  <c r="BC85" i="4"/>
  <c r="BB85" i="4"/>
  <c r="AL85" i="4"/>
  <c r="AK85" i="4"/>
  <c r="DT84" i="4"/>
  <c r="DS84" i="4"/>
  <c r="DR84" i="4"/>
  <c r="DQ84" i="4"/>
  <c r="DP84" i="4"/>
  <c r="DO84" i="4"/>
  <c r="DN84" i="4"/>
  <c r="DI84" i="4"/>
  <c r="DH84" i="4"/>
  <c r="CT84" i="4"/>
  <c r="CS84" i="4"/>
  <c r="BY84" i="4"/>
  <c r="BX84" i="4"/>
  <c r="BC84" i="4"/>
  <c r="BB84" i="4"/>
  <c r="AL84" i="4"/>
  <c r="AK84" i="4"/>
  <c r="DT83" i="4"/>
  <c r="DS83" i="4"/>
  <c r="DR83" i="4"/>
  <c r="DQ83" i="4"/>
  <c r="DP83" i="4"/>
  <c r="DO83" i="4"/>
  <c r="DN83" i="4"/>
  <c r="DI83" i="4"/>
  <c r="DH83" i="4"/>
  <c r="CT83" i="4"/>
  <c r="CS83" i="4"/>
  <c r="BY83" i="4"/>
  <c r="BX83" i="4"/>
  <c r="BC83" i="4"/>
  <c r="BB83" i="4"/>
  <c r="AL83" i="4"/>
  <c r="AK83" i="4"/>
  <c r="DT82" i="4"/>
  <c r="DS82" i="4"/>
  <c r="DR82" i="4"/>
  <c r="DQ82" i="4"/>
  <c r="DP82" i="4"/>
  <c r="DO82" i="4"/>
  <c r="DN82" i="4"/>
  <c r="DI82" i="4"/>
  <c r="DH82" i="4"/>
  <c r="CT82" i="4"/>
  <c r="CS82" i="4"/>
  <c r="BY82" i="4"/>
  <c r="BX82" i="4"/>
  <c r="BC82" i="4"/>
  <c r="BB82" i="4"/>
  <c r="AL82" i="4"/>
  <c r="AK82" i="4"/>
  <c r="DT81" i="4"/>
  <c r="DS81" i="4"/>
  <c r="DR81" i="4"/>
  <c r="DQ81" i="4"/>
  <c r="DP81" i="4"/>
  <c r="DO81" i="4"/>
  <c r="DN81" i="4"/>
  <c r="DI81" i="4"/>
  <c r="DH81" i="4"/>
  <c r="CT81" i="4"/>
  <c r="CS81" i="4"/>
  <c r="BY81" i="4"/>
  <c r="BX81" i="4"/>
  <c r="BC81" i="4"/>
  <c r="BB81" i="4"/>
  <c r="AL81" i="4"/>
  <c r="AK81" i="4"/>
  <c r="DT80" i="4"/>
  <c r="DS80" i="4"/>
  <c r="DR80" i="4"/>
  <c r="DQ80" i="4"/>
  <c r="DP80" i="4"/>
  <c r="DO80" i="4"/>
  <c r="DN80" i="4"/>
  <c r="DI80" i="4"/>
  <c r="DH80" i="4"/>
  <c r="CT80" i="4"/>
  <c r="CS80" i="4"/>
  <c r="BY80" i="4"/>
  <c r="BX80" i="4"/>
  <c r="BC80" i="4"/>
  <c r="BB80" i="4"/>
  <c r="AL80" i="4"/>
  <c r="AK80" i="4"/>
  <c r="DT79" i="4"/>
  <c r="DS79" i="4"/>
  <c r="DR79" i="4"/>
  <c r="DQ79" i="4"/>
  <c r="DP79" i="4"/>
  <c r="DO79" i="4"/>
  <c r="DN79" i="4"/>
  <c r="DI79" i="4"/>
  <c r="DH79" i="4"/>
  <c r="CT79" i="4"/>
  <c r="CS79" i="4"/>
  <c r="BY79" i="4"/>
  <c r="BX79" i="4"/>
  <c r="BC79" i="4"/>
  <c r="BB79" i="4"/>
  <c r="AL79" i="4"/>
  <c r="AK79" i="4"/>
  <c r="DT78" i="4"/>
  <c r="DS78" i="4"/>
  <c r="DR78" i="4"/>
  <c r="DQ78" i="4"/>
  <c r="DP78" i="4"/>
  <c r="DO78" i="4"/>
  <c r="DN78" i="4"/>
  <c r="DI78" i="4"/>
  <c r="DH78" i="4"/>
  <c r="CT78" i="4"/>
  <c r="CS78" i="4"/>
  <c r="BY78" i="4"/>
  <c r="BX78" i="4"/>
  <c r="BC78" i="4"/>
  <c r="BB78" i="4"/>
  <c r="AL78" i="4"/>
  <c r="AK78" i="4"/>
  <c r="DT77" i="4"/>
  <c r="DS77" i="4"/>
  <c r="DR77" i="4"/>
  <c r="DQ77" i="4"/>
  <c r="DP77" i="4"/>
  <c r="DO77" i="4"/>
  <c r="DN77" i="4"/>
  <c r="DI77" i="4"/>
  <c r="DH77" i="4"/>
  <c r="CT77" i="4"/>
  <c r="CS77" i="4"/>
  <c r="BY77" i="4"/>
  <c r="BX77" i="4"/>
  <c r="BC77" i="4"/>
  <c r="BB77" i="4"/>
  <c r="AL77" i="4"/>
  <c r="AK77" i="4"/>
  <c r="DT76" i="4"/>
  <c r="DS76" i="4"/>
  <c r="DR76" i="4"/>
  <c r="DQ76" i="4"/>
  <c r="DP76" i="4"/>
  <c r="DO76" i="4"/>
  <c r="DN76" i="4"/>
  <c r="DI76" i="4"/>
  <c r="DH76" i="4"/>
  <c r="CT76" i="4"/>
  <c r="CS76" i="4"/>
  <c r="BY76" i="4"/>
  <c r="BX76" i="4"/>
  <c r="BC76" i="4"/>
  <c r="BB76" i="4"/>
  <c r="AL76" i="4"/>
  <c r="AK76" i="4"/>
  <c r="DT75" i="4"/>
  <c r="DS75" i="4"/>
  <c r="DR75" i="4"/>
  <c r="DQ75" i="4"/>
  <c r="DP75" i="4"/>
  <c r="DO75" i="4"/>
  <c r="DN75" i="4"/>
  <c r="DI75" i="4"/>
  <c r="DH75" i="4"/>
  <c r="CT75" i="4"/>
  <c r="CS75" i="4"/>
  <c r="BY75" i="4"/>
  <c r="BX75" i="4"/>
  <c r="BC75" i="4"/>
  <c r="BB75" i="4"/>
  <c r="AL75" i="4"/>
  <c r="AK75" i="4"/>
  <c r="DT74" i="4"/>
  <c r="DS74" i="4"/>
  <c r="DR74" i="4"/>
  <c r="DQ74" i="4"/>
  <c r="DP74" i="4"/>
  <c r="DO74" i="4"/>
  <c r="DN74" i="4"/>
  <c r="DI74" i="4"/>
  <c r="DH74" i="4"/>
  <c r="CT74" i="4"/>
  <c r="CS74" i="4"/>
  <c r="BY74" i="4"/>
  <c r="BX74" i="4"/>
  <c r="BC74" i="4"/>
  <c r="BB74" i="4"/>
  <c r="AL74" i="4"/>
  <c r="AK74" i="4"/>
  <c r="DT73" i="4"/>
  <c r="DS73" i="4"/>
  <c r="DR73" i="4"/>
  <c r="DQ73" i="4"/>
  <c r="DP73" i="4"/>
  <c r="DO73" i="4"/>
  <c r="DN73" i="4"/>
  <c r="DI73" i="4"/>
  <c r="DH73" i="4"/>
  <c r="CT73" i="4"/>
  <c r="CS73" i="4"/>
  <c r="BY73" i="4"/>
  <c r="BX73" i="4"/>
  <c r="BC73" i="4"/>
  <c r="BB73" i="4"/>
  <c r="AL73" i="4"/>
  <c r="AK73" i="4"/>
  <c r="DT72" i="4"/>
  <c r="DS72" i="4"/>
  <c r="DR72" i="4"/>
  <c r="DQ72" i="4"/>
  <c r="DP72" i="4"/>
  <c r="DO72" i="4"/>
  <c r="DN72" i="4"/>
  <c r="DI72" i="4"/>
  <c r="DH72" i="4"/>
  <c r="CT72" i="4"/>
  <c r="CS72" i="4"/>
  <c r="BY72" i="4"/>
  <c r="BX72" i="4"/>
  <c r="BC72" i="4"/>
  <c r="BB72" i="4"/>
  <c r="AL72" i="4"/>
  <c r="AK72" i="4"/>
  <c r="DT71" i="4"/>
  <c r="DS71" i="4"/>
  <c r="DR71" i="4"/>
  <c r="DQ71" i="4"/>
  <c r="DP71" i="4"/>
  <c r="DO71" i="4"/>
  <c r="DN71" i="4"/>
  <c r="DI71" i="4"/>
  <c r="DH71" i="4"/>
  <c r="CT71" i="4"/>
  <c r="CS71" i="4"/>
  <c r="BY71" i="4"/>
  <c r="BX71" i="4"/>
  <c r="BC71" i="4"/>
  <c r="BB71" i="4"/>
  <c r="AL71" i="4"/>
  <c r="AK71" i="4"/>
  <c r="DT70" i="4"/>
  <c r="DS70" i="4"/>
  <c r="DR70" i="4"/>
  <c r="DQ70" i="4"/>
  <c r="DP70" i="4"/>
  <c r="DO70" i="4"/>
  <c r="DN70" i="4"/>
  <c r="DI70" i="4"/>
  <c r="DH70" i="4"/>
  <c r="CT70" i="4"/>
  <c r="CS70" i="4"/>
  <c r="BY70" i="4"/>
  <c r="BX70" i="4"/>
  <c r="BC70" i="4"/>
  <c r="BB70" i="4"/>
  <c r="AL70" i="4"/>
  <c r="AK70" i="4"/>
  <c r="DT69" i="4"/>
  <c r="DS69" i="4"/>
  <c r="DR69" i="4"/>
  <c r="DQ69" i="4"/>
  <c r="DP69" i="4"/>
  <c r="DO69" i="4"/>
  <c r="DN69" i="4"/>
  <c r="DI69" i="4"/>
  <c r="DH69" i="4"/>
  <c r="CT69" i="4"/>
  <c r="CS69" i="4"/>
  <c r="BY69" i="4"/>
  <c r="BX69" i="4"/>
  <c r="BC69" i="4"/>
  <c r="BB69" i="4"/>
  <c r="AL69" i="4"/>
  <c r="AK69" i="4"/>
  <c r="DT68" i="4"/>
  <c r="DS68" i="4"/>
  <c r="DR68" i="4"/>
  <c r="DQ68" i="4"/>
  <c r="DP68" i="4"/>
  <c r="DO68" i="4"/>
  <c r="DN68" i="4"/>
  <c r="DI68" i="4"/>
  <c r="DH68" i="4"/>
  <c r="CT68" i="4"/>
  <c r="CS68" i="4"/>
  <c r="BY68" i="4"/>
  <c r="BX68" i="4"/>
  <c r="BC68" i="4"/>
  <c r="BB68" i="4"/>
  <c r="AL68" i="4"/>
  <c r="AK68" i="4"/>
  <c r="DT67" i="4"/>
  <c r="DS67" i="4"/>
  <c r="DR67" i="4"/>
  <c r="DQ67" i="4"/>
  <c r="DP67" i="4"/>
  <c r="DO67" i="4"/>
  <c r="DN67" i="4"/>
  <c r="DI67" i="4"/>
  <c r="DH67" i="4"/>
  <c r="CT67" i="4"/>
  <c r="CS67" i="4"/>
  <c r="BY67" i="4"/>
  <c r="BX67" i="4"/>
  <c r="BC67" i="4"/>
  <c r="BB67" i="4"/>
  <c r="AL67" i="4"/>
  <c r="AK67" i="4"/>
  <c r="DT66" i="4"/>
  <c r="DS66" i="4"/>
  <c r="DR66" i="4"/>
  <c r="DQ66" i="4"/>
  <c r="DP66" i="4"/>
  <c r="DO66" i="4"/>
  <c r="DN66" i="4"/>
  <c r="DI66" i="4"/>
  <c r="DH66" i="4"/>
  <c r="CT66" i="4"/>
  <c r="CS66" i="4"/>
  <c r="BY66" i="4"/>
  <c r="BX66" i="4"/>
  <c r="BC66" i="4"/>
  <c r="BB66" i="4"/>
  <c r="AL66" i="4"/>
  <c r="AK66" i="4"/>
  <c r="DT65" i="4"/>
  <c r="DS65" i="4"/>
  <c r="DR65" i="4"/>
  <c r="DQ65" i="4"/>
  <c r="DP65" i="4"/>
  <c r="DO65" i="4"/>
  <c r="DN65" i="4"/>
  <c r="DI65" i="4"/>
  <c r="DH65" i="4"/>
  <c r="CT65" i="4"/>
  <c r="CS65" i="4"/>
  <c r="BY65" i="4"/>
  <c r="BX65" i="4"/>
  <c r="BC65" i="4"/>
  <c r="BB65" i="4"/>
  <c r="AL65" i="4"/>
  <c r="AK65" i="4"/>
  <c r="DT64" i="4"/>
  <c r="DS64" i="4"/>
  <c r="DR64" i="4"/>
  <c r="DQ64" i="4"/>
  <c r="DP64" i="4"/>
  <c r="DO64" i="4"/>
  <c r="DN64" i="4"/>
  <c r="DI64" i="4"/>
  <c r="DH64" i="4"/>
  <c r="CT64" i="4"/>
  <c r="CS64" i="4"/>
  <c r="BY64" i="4"/>
  <c r="BX64" i="4"/>
  <c r="BC64" i="4"/>
  <c r="BB64" i="4"/>
  <c r="AL64" i="4"/>
  <c r="AK64" i="4"/>
  <c r="DT63" i="4"/>
  <c r="DS63" i="4"/>
  <c r="DR63" i="4"/>
  <c r="DQ63" i="4"/>
  <c r="DP63" i="4"/>
  <c r="DO63" i="4"/>
  <c r="DN63" i="4"/>
  <c r="DI63" i="4"/>
  <c r="DH63" i="4"/>
  <c r="CT63" i="4"/>
  <c r="CS63" i="4"/>
  <c r="BY63" i="4"/>
  <c r="BX63" i="4"/>
  <c r="BC63" i="4"/>
  <c r="BB63" i="4"/>
  <c r="AL63" i="4"/>
  <c r="AK63" i="4"/>
  <c r="DT62" i="4"/>
  <c r="DS62" i="4"/>
  <c r="DR62" i="4"/>
  <c r="DQ62" i="4"/>
  <c r="DP62" i="4"/>
  <c r="DO62" i="4"/>
  <c r="DN62" i="4"/>
  <c r="DI62" i="4"/>
  <c r="DH62" i="4"/>
  <c r="CT62" i="4"/>
  <c r="CS62" i="4"/>
  <c r="BY62" i="4"/>
  <c r="BX62" i="4"/>
  <c r="BC62" i="4"/>
  <c r="BB62" i="4"/>
  <c r="AL62" i="4"/>
  <c r="AK62" i="4"/>
  <c r="DT61" i="4"/>
  <c r="DS61" i="4"/>
  <c r="DR61" i="4"/>
  <c r="DQ61" i="4"/>
  <c r="DP61" i="4"/>
  <c r="DO61" i="4"/>
  <c r="DN61" i="4"/>
  <c r="DI61" i="4"/>
  <c r="DH61" i="4"/>
  <c r="CT61" i="4"/>
  <c r="CS61" i="4"/>
  <c r="BY61" i="4"/>
  <c r="BX61" i="4"/>
  <c r="BC61" i="4"/>
  <c r="BB61" i="4"/>
  <c r="AL61" i="4"/>
  <c r="AK61" i="4"/>
  <c r="DT60" i="4"/>
  <c r="DS60" i="4"/>
  <c r="DR60" i="4"/>
  <c r="DQ60" i="4"/>
  <c r="DP60" i="4"/>
  <c r="DO60" i="4"/>
  <c r="DN60" i="4"/>
  <c r="DI60" i="4"/>
  <c r="DH60" i="4"/>
  <c r="CT60" i="4"/>
  <c r="CS60" i="4"/>
  <c r="BY60" i="4"/>
  <c r="BX60" i="4"/>
  <c r="BC60" i="4"/>
  <c r="BB60" i="4"/>
  <c r="AL60" i="4"/>
  <c r="AK60" i="4"/>
  <c r="DT59" i="4"/>
  <c r="DS59" i="4"/>
  <c r="DR59" i="4"/>
  <c r="DQ59" i="4"/>
  <c r="DP59" i="4"/>
  <c r="DO59" i="4"/>
  <c r="DN59" i="4"/>
  <c r="DI59" i="4"/>
  <c r="DH59" i="4"/>
  <c r="CT59" i="4"/>
  <c r="CS59" i="4"/>
  <c r="BY59" i="4"/>
  <c r="BX59" i="4"/>
  <c r="BC59" i="4"/>
  <c r="BB59" i="4"/>
  <c r="AL59" i="4"/>
  <c r="AK59" i="4"/>
  <c r="DT58" i="4"/>
  <c r="DS58" i="4"/>
  <c r="DR58" i="4"/>
  <c r="DQ58" i="4"/>
  <c r="DP58" i="4"/>
  <c r="DO58" i="4"/>
  <c r="DN58" i="4"/>
  <c r="DI58" i="4"/>
  <c r="DH58" i="4"/>
  <c r="CT58" i="4"/>
  <c r="CS58" i="4"/>
  <c r="BY58" i="4"/>
  <c r="BX58" i="4"/>
  <c r="BC58" i="4"/>
  <c r="BB58" i="4"/>
  <c r="AL58" i="4"/>
  <c r="AK58" i="4"/>
  <c r="DT57" i="4"/>
  <c r="DS57" i="4"/>
  <c r="DR57" i="4"/>
  <c r="DQ57" i="4"/>
  <c r="DP57" i="4"/>
  <c r="DO57" i="4"/>
  <c r="DN57" i="4"/>
  <c r="DI57" i="4"/>
  <c r="DH57" i="4"/>
  <c r="CT57" i="4"/>
  <c r="CS57" i="4"/>
  <c r="BY57" i="4"/>
  <c r="BX57" i="4"/>
  <c r="BC57" i="4"/>
  <c r="BB57" i="4"/>
  <c r="AL57" i="4"/>
  <c r="AK57" i="4"/>
  <c r="DT56" i="4"/>
  <c r="DS56" i="4"/>
  <c r="DR56" i="4"/>
  <c r="DQ56" i="4"/>
  <c r="DP56" i="4"/>
  <c r="DO56" i="4"/>
  <c r="DN56" i="4"/>
  <c r="DI56" i="4"/>
  <c r="DH56" i="4"/>
  <c r="CT56" i="4"/>
  <c r="CS56" i="4"/>
  <c r="BY56" i="4"/>
  <c r="BX56" i="4"/>
  <c r="BC56" i="4"/>
  <c r="BB56" i="4"/>
  <c r="AL56" i="4"/>
  <c r="AK56" i="4"/>
  <c r="DT55" i="4"/>
  <c r="DS55" i="4"/>
  <c r="DR55" i="4"/>
  <c r="DQ55" i="4"/>
  <c r="DP55" i="4"/>
  <c r="DO55" i="4"/>
  <c r="DN55" i="4"/>
  <c r="DI55" i="4"/>
  <c r="DH55" i="4"/>
  <c r="CT55" i="4"/>
  <c r="CS55" i="4"/>
  <c r="BY55" i="4"/>
  <c r="BX55" i="4"/>
  <c r="BC55" i="4"/>
  <c r="BB55" i="4"/>
  <c r="AL55" i="4"/>
  <c r="AK55" i="4"/>
  <c r="DT54" i="4"/>
  <c r="DS54" i="4"/>
  <c r="DR54" i="4"/>
  <c r="DQ54" i="4"/>
  <c r="DP54" i="4"/>
  <c r="DO54" i="4"/>
  <c r="DN54" i="4"/>
  <c r="DI54" i="4"/>
  <c r="DH54" i="4"/>
  <c r="CT54" i="4"/>
  <c r="CS54" i="4"/>
  <c r="BY54" i="4"/>
  <c r="BX54" i="4"/>
  <c r="BC54" i="4"/>
  <c r="BB54" i="4"/>
  <c r="AL54" i="4"/>
  <c r="AK54" i="4"/>
  <c r="DT53" i="4"/>
  <c r="DS53" i="4"/>
  <c r="DR53" i="4"/>
  <c r="DQ53" i="4"/>
  <c r="DP53" i="4"/>
  <c r="DO53" i="4"/>
  <c r="DN53" i="4"/>
  <c r="DI53" i="4"/>
  <c r="DH53" i="4"/>
  <c r="CT53" i="4"/>
  <c r="CS53" i="4"/>
  <c r="BY53" i="4"/>
  <c r="BX53" i="4"/>
  <c r="BC53" i="4"/>
  <c r="BB53" i="4"/>
  <c r="AL53" i="4"/>
  <c r="AK53" i="4"/>
  <c r="DT52" i="4"/>
  <c r="DS52" i="4"/>
  <c r="DR52" i="4"/>
  <c r="DQ52" i="4"/>
  <c r="DP52" i="4"/>
  <c r="DO52" i="4"/>
  <c r="DN52" i="4"/>
  <c r="DI52" i="4"/>
  <c r="DH52" i="4"/>
  <c r="CT52" i="4"/>
  <c r="CS52" i="4"/>
  <c r="BY52" i="4"/>
  <c r="BX52" i="4"/>
  <c r="BC52" i="4"/>
  <c r="BB52" i="4"/>
  <c r="AL52" i="4"/>
  <c r="AK52" i="4"/>
  <c r="DT51" i="4"/>
  <c r="DS51" i="4"/>
  <c r="DR51" i="4"/>
  <c r="DQ51" i="4"/>
  <c r="DP51" i="4"/>
  <c r="DO51" i="4"/>
  <c r="DN51" i="4"/>
  <c r="DI51" i="4"/>
  <c r="DH51" i="4"/>
  <c r="CT51" i="4"/>
  <c r="CS51" i="4"/>
  <c r="BY51" i="4"/>
  <c r="BX51" i="4"/>
  <c r="BC51" i="4"/>
  <c r="BB51" i="4"/>
  <c r="AL51" i="4"/>
  <c r="AK51" i="4"/>
  <c r="DT50" i="4"/>
  <c r="DS50" i="4"/>
  <c r="DR50" i="4"/>
  <c r="DQ50" i="4"/>
  <c r="DP50" i="4"/>
  <c r="DO50" i="4"/>
  <c r="DN50" i="4"/>
  <c r="DI50" i="4"/>
  <c r="DH50" i="4"/>
  <c r="CT50" i="4"/>
  <c r="CS50" i="4"/>
  <c r="BY50" i="4"/>
  <c r="BX50" i="4"/>
  <c r="BC50" i="4"/>
  <c r="BB50" i="4"/>
  <c r="AL50" i="4"/>
  <c r="AK50" i="4"/>
  <c r="DT49" i="4"/>
  <c r="DS49" i="4"/>
  <c r="DR49" i="4"/>
  <c r="DQ49" i="4"/>
  <c r="DP49" i="4"/>
  <c r="DO49" i="4"/>
  <c r="DN49" i="4"/>
  <c r="DI49" i="4"/>
  <c r="DH49" i="4"/>
  <c r="CT49" i="4"/>
  <c r="CS49" i="4"/>
  <c r="BY49" i="4"/>
  <c r="BX49" i="4"/>
  <c r="BC49" i="4"/>
  <c r="BB49" i="4"/>
  <c r="AL49" i="4"/>
  <c r="AK49" i="4"/>
  <c r="DT48" i="4"/>
  <c r="DS48" i="4"/>
  <c r="DR48" i="4"/>
  <c r="DQ48" i="4"/>
  <c r="DP48" i="4"/>
  <c r="DO48" i="4"/>
  <c r="DN48" i="4"/>
  <c r="DI48" i="4"/>
  <c r="DH48" i="4"/>
  <c r="CT48" i="4"/>
  <c r="CS48" i="4"/>
  <c r="BY48" i="4"/>
  <c r="BX48" i="4"/>
  <c r="BC48" i="4"/>
  <c r="BB48" i="4"/>
  <c r="AL48" i="4"/>
  <c r="AK48" i="4"/>
  <c r="DT47" i="4"/>
  <c r="DS47" i="4"/>
  <c r="DR47" i="4"/>
  <c r="DQ47" i="4"/>
  <c r="DP47" i="4"/>
  <c r="DO47" i="4"/>
  <c r="DN47" i="4"/>
  <c r="DI47" i="4"/>
  <c r="DH47" i="4"/>
  <c r="CT47" i="4"/>
  <c r="CS47" i="4"/>
  <c r="BY47" i="4"/>
  <c r="BX47" i="4"/>
  <c r="BC47" i="4"/>
  <c r="BB47" i="4"/>
  <c r="AL47" i="4"/>
  <c r="AK47" i="4"/>
  <c r="DT46" i="4"/>
  <c r="DS46" i="4"/>
  <c r="DR46" i="4"/>
  <c r="DQ46" i="4"/>
  <c r="DP46" i="4"/>
  <c r="DO46" i="4"/>
  <c r="DN46" i="4"/>
  <c r="DI46" i="4"/>
  <c r="DH46" i="4"/>
  <c r="CT46" i="4"/>
  <c r="CS46" i="4"/>
  <c r="BY46" i="4"/>
  <c r="BX46" i="4"/>
  <c r="BC46" i="4"/>
  <c r="BB46" i="4"/>
  <c r="AL46" i="4"/>
  <c r="AK46" i="4"/>
  <c r="DT45" i="4"/>
  <c r="DS45" i="4"/>
  <c r="DR45" i="4"/>
  <c r="DQ45" i="4"/>
  <c r="DP45" i="4"/>
  <c r="DO45" i="4"/>
  <c r="DN45" i="4"/>
  <c r="DI45" i="4"/>
  <c r="DH45" i="4"/>
  <c r="CT45" i="4"/>
  <c r="CS45" i="4"/>
  <c r="BY45" i="4"/>
  <c r="BX45" i="4"/>
  <c r="BC45" i="4"/>
  <c r="BB45" i="4"/>
  <c r="AL45" i="4"/>
  <c r="AK45" i="4"/>
  <c r="DT44" i="4"/>
  <c r="DS44" i="4"/>
  <c r="DR44" i="4"/>
  <c r="DQ44" i="4"/>
  <c r="DP44" i="4"/>
  <c r="DO44" i="4"/>
  <c r="DN44" i="4"/>
  <c r="DI44" i="4"/>
  <c r="DH44" i="4"/>
  <c r="CT44" i="4"/>
  <c r="CS44" i="4"/>
  <c r="BY44" i="4"/>
  <c r="BX44" i="4"/>
  <c r="BC44" i="4"/>
  <c r="BB44" i="4"/>
  <c r="AL44" i="4"/>
  <c r="AK44" i="4"/>
  <c r="DT43" i="4"/>
  <c r="DS43" i="4"/>
  <c r="DR43" i="4"/>
  <c r="DQ43" i="4"/>
  <c r="DP43" i="4"/>
  <c r="DO43" i="4"/>
  <c r="DN43" i="4"/>
  <c r="DI43" i="4"/>
  <c r="DH43" i="4"/>
  <c r="CT43" i="4"/>
  <c r="CS43" i="4"/>
  <c r="BY43" i="4"/>
  <c r="BX43" i="4"/>
  <c r="BC43" i="4"/>
  <c r="BB43" i="4"/>
  <c r="AL43" i="4"/>
  <c r="AK43" i="4"/>
  <c r="DT42" i="4"/>
  <c r="DS42" i="4"/>
  <c r="DR42" i="4"/>
  <c r="DQ42" i="4"/>
  <c r="DP42" i="4"/>
  <c r="DO42" i="4"/>
  <c r="DN42" i="4"/>
  <c r="DI42" i="4"/>
  <c r="DH42" i="4"/>
  <c r="CT42" i="4"/>
  <c r="CS42" i="4"/>
  <c r="BY42" i="4"/>
  <c r="BX42" i="4"/>
  <c r="BC42" i="4"/>
  <c r="BB42" i="4"/>
  <c r="AL42" i="4"/>
  <c r="AK42" i="4"/>
  <c r="DT41" i="4"/>
  <c r="DS41" i="4"/>
  <c r="DR41" i="4"/>
  <c r="DQ41" i="4"/>
  <c r="DP41" i="4"/>
  <c r="DO41" i="4"/>
  <c r="DN41" i="4"/>
  <c r="DI41" i="4"/>
  <c r="DH41" i="4"/>
  <c r="CT41" i="4"/>
  <c r="CS41" i="4"/>
  <c r="BY41" i="4"/>
  <c r="BX41" i="4"/>
  <c r="BC41" i="4"/>
  <c r="BB41" i="4"/>
  <c r="AL41" i="4"/>
  <c r="AK41" i="4"/>
  <c r="DT40" i="4"/>
  <c r="DS40" i="4"/>
  <c r="DR40" i="4"/>
  <c r="DQ40" i="4"/>
  <c r="DP40" i="4"/>
  <c r="DO40" i="4"/>
  <c r="DN40" i="4"/>
  <c r="DI40" i="4"/>
  <c r="DH40" i="4"/>
  <c r="CT40" i="4"/>
  <c r="CS40" i="4"/>
  <c r="BY40" i="4"/>
  <c r="BX40" i="4"/>
  <c r="BC40" i="4"/>
  <c r="BB40" i="4"/>
  <c r="AL40" i="4"/>
  <c r="AK40" i="4"/>
  <c r="DT39" i="4"/>
  <c r="DS39" i="4"/>
  <c r="DR39" i="4"/>
  <c r="DQ39" i="4"/>
  <c r="DP39" i="4"/>
  <c r="DO39" i="4"/>
  <c r="DN39" i="4"/>
  <c r="DI39" i="4"/>
  <c r="DH39" i="4"/>
  <c r="CT39" i="4"/>
  <c r="CS39" i="4"/>
  <c r="BY39" i="4"/>
  <c r="BX39" i="4"/>
  <c r="BC39" i="4"/>
  <c r="BB39" i="4"/>
  <c r="AL39" i="4"/>
  <c r="AK39" i="4"/>
  <c r="DT38" i="4"/>
  <c r="DS38" i="4"/>
  <c r="DR38" i="4"/>
  <c r="DQ38" i="4"/>
  <c r="DP38" i="4"/>
  <c r="DO38" i="4"/>
  <c r="DN38" i="4"/>
  <c r="DI38" i="4"/>
  <c r="DH38" i="4"/>
  <c r="CT38" i="4"/>
  <c r="CS38" i="4"/>
  <c r="BY38" i="4"/>
  <c r="BX38" i="4"/>
  <c r="BC38" i="4"/>
  <c r="BB38" i="4"/>
  <c r="AL38" i="4"/>
  <c r="AK38" i="4"/>
  <c r="DT37" i="4"/>
  <c r="DS37" i="4"/>
  <c r="DR37" i="4"/>
  <c r="DQ37" i="4"/>
  <c r="DP37" i="4"/>
  <c r="DO37" i="4"/>
  <c r="DN37" i="4"/>
  <c r="DI37" i="4"/>
  <c r="DH37" i="4"/>
  <c r="CT37" i="4"/>
  <c r="CS37" i="4"/>
  <c r="BY37" i="4"/>
  <c r="BX37" i="4"/>
  <c r="BC37" i="4"/>
  <c r="BB37" i="4"/>
  <c r="AL37" i="4"/>
  <c r="AK37" i="4"/>
  <c r="DT36" i="4"/>
  <c r="DS36" i="4"/>
  <c r="DR36" i="4"/>
  <c r="DQ36" i="4"/>
  <c r="DP36" i="4"/>
  <c r="DO36" i="4"/>
  <c r="DN36" i="4"/>
  <c r="DI36" i="4"/>
  <c r="DH36" i="4"/>
  <c r="CT36" i="4"/>
  <c r="CS36" i="4"/>
  <c r="BY36" i="4"/>
  <c r="BX36" i="4"/>
  <c r="BC36" i="4"/>
  <c r="BB36" i="4"/>
  <c r="AL36" i="4"/>
  <c r="AK36" i="4"/>
  <c r="DT35" i="4"/>
  <c r="DS35" i="4"/>
  <c r="DR35" i="4"/>
  <c r="DQ35" i="4"/>
  <c r="DP35" i="4"/>
  <c r="DO35" i="4"/>
  <c r="DN35" i="4"/>
  <c r="DI35" i="4"/>
  <c r="DH35" i="4"/>
  <c r="CT35" i="4"/>
  <c r="CS35" i="4"/>
  <c r="BY35" i="4"/>
  <c r="BX35" i="4"/>
  <c r="BC35" i="4"/>
  <c r="BB35" i="4"/>
  <c r="AL35" i="4"/>
  <c r="AK35" i="4"/>
  <c r="DT34" i="4"/>
  <c r="DS34" i="4"/>
  <c r="DR34" i="4"/>
  <c r="DQ34" i="4"/>
  <c r="DP34" i="4"/>
  <c r="DO34" i="4"/>
  <c r="DN34" i="4"/>
  <c r="DI34" i="4"/>
  <c r="DH34" i="4"/>
  <c r="CT34" i="4"/>
  <c r="CS34" i="4"/>
  <c r="BY34" i="4"/>
  <c r="BX34" i="4"/>
  <c r="BC34" i="4"/>
  <c r="BB34" i="4"/>
  <c r="AL34" i="4"/>
  <c r="AK34" i="4"/>
  <c r="DT33" i="4"/>
  <c r="DS33" i="4"/>
  <c r="DR33" i="4"/>
  <c r="DQ33" i="4"/>
  <c r="DP33" i="4"/>
  <c r="DO33" i="4"/>
  <c r="DN33" i="4"/>
  <c r="DI33" i="4"/>
  <c r="DH33" i="4"/>
  <c r="CT33" i="4"/>
  <c r="CS33" i="4"/>
  <c r="BY33" i="4"/>
  <c r="BX33" i="4"/>
  <c r="BC33" i="4"/>
  <c r="BB33" i="4"/>
  <c r="AL33" i="4"/>
  <c r="AK33" i="4"/>
  <c r="DT32" i="4"/>
  <c r="DS32" i="4"/>
  <c r="DR32" i="4"/>
  <c r="DQ32" i="4"/>
  <c r="DP32" i="4"/>
  <c r="DO32" i="4"/>
  <c r="DN32" i="4"/>
  <c r="DI32" i="4"/>
  <c r="DH32" i="4"/>
  <c r="CT32" i="4"/>
  <c r="CS32" i="4"/>
  <c r="BY32" i="4"/>
  <c r="BX32" i="4"/>
  <c r="BC32" i="4"/>
  <c r="BB32" i="4"/>
  <c r="AL32" i="4"/>
  <c r="AK32" i="4"/>
  <c r="DT31" i="4"/>
  <c r="DS31" i="4"/>
  <c r="DR31" i="4"/>
  <c r="DQ31" i="4"/>
  <c r="DP31" i="4"/>
  <c r="DO31" i="4"/>
  <c r="DN31" i="4"/>
  <c r="DI31" i="4"/>
  <c r="DH31" i="4"/>
  <c r="CT31" i="4"/>
  <c r="CS31" i="4"/>
  <c r="BY31" i="4"/>
  <c r="BX31" i="4"/>
  <c r="BC31" i="4"/>
  <c r="BB31" i="4"/>
  <c r="AL31" i="4"/>
  <c r="AK31" i="4"/>
  <c r="DT30" i="4"/>
  <c r="DS30" i="4"/>
  <c r="DR30" i="4"/>
  <c r="DQ30" i="4"/>
  <c r="DP30" i="4"/>
  <c r="DO30" i="4"/>
  <c r="DN30" i="4"/>
  <c r="DI30" i="4"/>
  <c r="DH30" i="4"/>
  <c r="CT30" i="4"/>
  <c r="CS30" i="4"/>
  <c r="BY30" i="4"/>
  <c r="BX30" i="4"/>
  <c r="BC30" i="4"/>
  <c r="BB30" i="4"/>
  <c r="AL30" i="4"/>
  <c r="AK30" i="4"/>
  <c r="DT29" i="4"/>
  <c r="DS29" i="4"/>
  <c r="DR29" i="4"/>
  <c r="DQ29" i="4"/>
  <c r="DP29" i="4"/>
  <c r="DO29" i="4"/>
  <c r="DN29" i="4"/>
  <c r="DI29" i="4"/>
  <c r="DH29" i="4"/>
  <c r="CT29" i="4"/>
  <c r="CS29" i="4"/>
  <c r="BY29" i="4"/>
  <c r="BX29" i="4"/>
  <c r="BC29" i="4"/>
  <c r="BB29" i="4"/>
  <c r="AL29" i="4"/>
  <c r="AK29" i="4"/>
  <c r="DT28" i="4"/>
  <c r="DS28" i="4"/>
  <c r="DR28" i="4"/>
  <c r="DQ28" i="4"/>
  <c r="DP28" i="4"/>
  <c r="DO28" i="4"/>
  <c r="DN28" i="4"/>
  <c r="DI28" i="4"/>
  <c r="DH28" i="4"/>
  <c r="CT28" i="4"/>
  <c r="CS28" i="4"/>
  <c r="BY28" i="4"/>
  <c r="BX28" i="4"/>
  <c r="BC28" i="4"/>
  <c r="BB28" i="4"/>
  <c r="AL28" i="4"/>
  <c r="AK28" i="4"/>
  <c r="DT27" i="4"/>
  <c r="DS27" i="4"/>
  <c r="DR27" i="4"/>
  <c r="DQ27" i="4"/>
  <c r="DP27" i="4"/>
  <c r="DO27" i="4"/>
  <c r="DN27" i="4"/>
  <c r="DI27" i="4"/>
  <c r="DH27" i="4"/>
  <c r="CT27" i="4"/>
  <c r="CS27" i="4"/>
  <c r="BY27" i="4"/>
  <c r="BX27" i="4"/>
  <c r="BC27" i="4"/>
  <c r="BB27" i="4"/>
  <c r="AL27" i="4"/>
  <c r="AK27" i="4"/>
  <c r="DT26" i="4"/>
  <c r="DS26" i="4"/>
  <c r="DR26" i="4"/>
  <c r="DQ26" i="4"/>
  <c r="DP26" i="4"/>
  <c r="DO26" i="4"/>
  <c r="DN26" i="4"/>
  <c r="DI26" i="4"/>
  <c r="DH26" i="4"/>
  <c r="CT26" i="4"/>
  <c r="CS26" i="4"/>
  <c r="BY26" i="4"/>
  <c r="BX26" i="4"/>
  <c r="BC26" i="4"/>
  <c r="BB26" i="4"/>
  <c r="AL26" i="4"/>
  <c r="AK26" i="4"/>
  <c r="DT25" i="4"/>
  <c r="DS25" i="4"/>
  <c r="DR25" i="4"/>
  <c r="DQ25" i="4"/>
  <c r="DP25" i="4"/>
  <c r="DO25" i="4"/>
  <c r="DN25" i="4"/>
  <c r="DI25" i="4"/>
  <c r="DH25" i="4"/>
  <c r="CT25" i="4"/>
  <c r="CS25" i="4"/>
  <c r="BY25" i="4"/>
  <c r="BX25" i="4"/>
  <c r="BC25" i="4"/>
  <c r="BB25" i="4"/>
  <c r="AL25" i="4"/>
  <c r="AK25" i="4"/>
  <c r="DT24" i="4"/>
  <c r="DS24" i="4"/>
  <c r="DR24" i="4"/>
  <c r="DQ24" i="4"/>
  <c r="DP24" i="4"/>
  <c r="DO24" i="4"/>
  <c r="DN24" i="4"/>
  <c r="DI24" i="4"/>
  <c r="DH24" i="4"/>
  <c r="CT24" i="4"/>
  <c r="CS24" i="4"/>
  <c r="BY24" i="4"/>
  <c r="BX24" i="4"/>
  <c r="BC24" i="4"/>
  <c r="BB24" i="4"/>
  <c r="AL24" i="4"/>
  <c r="AK24" i="4"/>
  <c r="DT23" i="4"/>
  <c r="DS23" i="4"/>
  <c r="DR23" i="4"/>
  <c r="DQ23" i="4"/>
  <c r="DP23" i="4"/>
  <c r="DO23" i="4"/>
  <c r="DN23" i="4"/>
  <c r="DI23" i="4"/>
  <c r="DH23" i="4"/>
  <c r="CT23" i="4"/>
  <c r="CS23" i="4"/>
  <c r="BY23" i="4"/>
  <c r="BX23" i="4"/>
  <c r="BC23" i="4"/>
  <c r="BB23" i="4"/>
  <c r="AL23" i="4"/>
  <c r="AK23" i="4"/>
  <c r="DT22" i="4"/>
  <c r="DS22" i="4"/>
  <c r="DR22" i="4"/>
  <c r="DQ22" i="4"/>
  <c r="DP22" i="4"/>
  <c r="DO22" i="4"/>
  <c r="DN22" i="4"/>
  <c r="DI22" i="4"/>
  <c r="DH22" i="4"/>
  <c r="CT22" i="4"/>
  <c r="CS22" i="4"/>
  <c r="BY22" i="4"/>
  <c r="BX22" i="4"/>
  <c r="BC22" i="4"/>
  <c r="BB22" i="4"/>
  <c r="AL22" i="4"/>
  <c r="AK22" i="4"/>
  <c r="DT21" i="4"/>
  <c r="DS21" i="4"/>
  <c r="DR21" i="4"/>
  <c r="DQ21" i="4"/>
  <c r="DP21" i="4"/>
  <c r="DO21" i="4"/>
  <c r="DN21" i="4"/>
  <c r="DI21" i="4"/>
  <c r="DH21" i="4"/>
  <c r="CT21" i="4"/>
  <c r="CS21" i="4"/>
  <c r="BY21" i="4"/>
  <c r="BX21" i="4"/>
  <c r="BC21" i="4"/>
  <c r="BB21" i="4"/>
  <c r="AL21" i="4"/>
  <c r="AK21" i="4"/>
  <c r="DT20" i="4"/>
  <c r="DS20" i="4"/>
  <c r="DR20" i="4"/>
  <c r="DQ20" i="4"/>
  <c r="DP20" i="4"/>
  <c r="DO20" i="4"/>
  <c r="DN20" i="4"/>
  <c r="DI20" i="4"/>
  <c r="DH20" i="4"/>
  <c r="CT20" i="4"/>
  <c r="CS20" i="4"/>
  <c r="BY20" i="4"/>
  <c r="BX20" i="4"/>
  <c r="BC20" i="4"/>
  <c r="BB20" i="4"/>
  <c r="AL20" i="4"/>
  <c r="AK20" i="4"/>
  <c r="DT19" i="4"/>
  <c r="DS19" i="4"/>
  <c r="DR19" i="4"/>
  <c r="DQ19" i="4"/>
  <c r="DP19" i="4"/>
  <c r="DO19" i="4"/>
  <c r="DN19" i="4"/>
  <c r="DI19" i="4"/>
  <c r="DH19" i="4"/>
  <c r="CT19" i="4"/>
  <c r="CS19" i="4"/>
  <c r="BY19" i="4"/>
  <c r="BX19" i="4"/>
  <c r="BC19" i="4"/>
  <c r="BB19" i="4"/>
  <c r="AL19" i="4"/>
  <c r="AK19" i="4"/>
  <c r="DT18" i="4"/>
  <c r="DS18" i="4"/>
  <c r="DR18" i="4"/>
  <c r="DQ18" i="4"/>
  <c r="DP18" i="4"/>
  <c r="DO18" i="4"/>
  <c r="DN18" i="4"/>
  <c r="DI18" i="4"/>
  <c r="DH18" i="4"/>
  <c r="CT18" i="4"/>
  <c r="CS18" i="4"/>
  <c r="BY18" i="4"/>
  <c r="BX18" i="4"/>
  <c r="BC18" i="4"/>
  <c r="BB18" i="4"/>
  <c r="AL18" i="4"/>
  <c r="AK18" i="4"/>
  <c r="DT17" i="4"/>
  <c r="DS17" i="4"/>
  <c r="DR17" i="4"/>
  <c r="DQ17" i="4"/>
  <c r="DP17" i="4"/>
  <c r="DO17" i="4"/>
  <c r="DN17" i="4"/>
  <c r="DI17" i="4"/>
  <c r="DH17" i="4"/>
  <c r="CT17" i="4"/>
  <c r="CS17" i="4"/>
  <c r="BY17" i="4"/>
  <c r="BX17" i="4"/>
  <c r="BC17" i="4"/>
  <c r="BB17" i="4"/>
  <c r="AL17" i="4"/>
  <c r="AK17" i="4"/>
  <c r="DT16" i="4"/>
  <c r="DS16" i="4"/>
  <c r="DR16" i="4"/>
  <c r="DQ16" i="4"/>
  <c r="DP16" i="4"/>
  <c r="DO16" i="4"/>
  <c r="DN16" i="4"/>
  <c r="DI16" i="4"/>
  <c r="DH16" i="4"/>
  <c r="CT16" i="4"/>
  <c r="CS16" i="4"/>
  <c r="BY16" i="4"/>
  <c r="BX16" i="4"/>
  <c r="BC16" i="4"/>
  <c r="BB16" i="4"/>
  <c r="AL16" i="4"/>
  <c r="AK16" i="4"/>
  <c r="DT15" i="4"/>
  <c r="DS15" i="4"/>
  <c r="DR15" i="4"/>
  <c r="DQ15" i="4"/>
  <c r="DP15" i="4"/>
  <c r="DO15" i="4"/>
  <c r="DN15" i="4"/>
  <c r="DI15" i="4"/>
  <c r="DH15" i="4"/>
  <c r="CT15" i="4"/>
  <c r="CS15" i="4"/>
  <c r="BY15" i="4"/>
  <c r="BX15" i="4"/>
  <c r="BC15" i="4"/>
  <c r="BB15" i="4"/>
  <c r="AL15" i="4"/>
  <c r="AK15" i="4"/>
  <c r="DT14" i="4"/>
  <c r="DS14" i="4"/>
  <c r="DR14" i="4"/>
  <c r="DQ14" i="4"/>
  <c r="DP14" i="4"/>
  <c r="DO14" i="4"/>
  <c r="DN14" i="4"/>
  <c r="DI14" i="4"/>
  <c r="DH14" i="4"/>
  <c r="CT14" i="4"/>
  <c r="CS14" i="4"/>
  <c r="BY14" i="4"/>
  <c r="BX14" i="4"/>
  <c r="BC14" i="4"/>
  <c r="BB14" i="4"/>
  <c r="AL14" i="4"/>
  <c r="AK14" i="4"/>
  <c r="DT13" i="4"/>
  <c r="DS13" i="4"/>
  <c r="DR13" i="4"/>
  <c r="DQ13" i="4"/>
  <c r="DP13" i="4"/>
  <c r="DO13" i="4"/>
  <c r="DN13" i="4"/>
  <c r="DI13" i="4"/>
  <c r="DH13" i="4"/>
  <c r="CT13" i="4"/>
  <c r="CS13" i="4"/>
  <c r="BY13" i="4"/>
  <c r="BX13" i="4"/>
  <c r="BC13" i="4"/>
  <c r="BB13" i="4"/>
  <c r="AL13" i="4"/>
  <c r="AK13" i="4"/>
  <c r="CQ8" i="4"/>
  <c r="CP8" i="4"/>
  <c r="CM8" i="4"/>
  <c r="CL8" i="4"/>
  <c r="CI8" i="4"/>
  <c r="CH8" i="4"/>
  <c r="CE8" i="4"/>
  <c r="CD8" i="4"/>
  <c r="CA8" i="4"/>
  <c r="BZ8" i="4"/>
  <c r="AY8" i="4"/>
  <c r="AX8" i="4"/>
  <c r="AU8" i="4"/>
  <c r="AT8" i="4"/>
  <c r="AQ8" i="4"/>
  <c r="AP8" i="4"/>
  <c r="AM8" i="4"/>
  <c r="DT7" i="4"/>
  <c r="DS7" i="4"/>
  <c r="DR7" i="4"/>
  <c r="DQ7" i="4"/>
  <c r="DP7" i="4"/>
  <c r="DO7" i="4"/>
  <c r="DN7" i="4"/>
  <c r="DI7" i="4"/>
  <c r="DH7" i="4"/>
  <c r="DD7" i="4"/>
  <c r="DD8" i="4" s="1"/>
  <c r="DC7" i="4"/>
  <c r="DC8" i="4" s="1"/>
  <c r="DB7" i="4"/>
  <c r="DB8" i="4" s="1"/>
  <c r="DA7" i="4"/>
  <c r="DA8" i="4" s="1"/>
  <c r="CT7" i="4"/>
  <c r="CS7" i="4"/>
  <c r="CR7" i="4"/>
  <c r="CR8" i="4" s="1"/>
  <c r="CQ7" i="4"/>
  <c r="CP7" i="4"/>
  <c r="CO7" i="4"/>
  <c r="CO8" i="4" s="1"/>
  <c r="CN7" i="4"/>
  <c r="CN8" i="4" s="1"/>
  <c r="CM7" i="4"/>
  <c r="CL7" i="4"/>
  <c r="CK7" i="4"/>
  <c r="CK8" i="4" s="1"/>
  <c r="CJ7" i="4"/>
  <c r="CJ8" i="4" s="1"/>
  <c r="CI7" i="4"/>
  <c r="CH7" i="4"/>
  <c r="CG7" i="4"/>
  <c r="CG8" i="4" s="1"/>
  <c r="CF7" i="4"/>
  <c r="CF8" i="4" s="1"/>
  <c r="CE7" i="4"/>
  <c r="CD7" i="4"/>
  <c r="CC7" i="4"/>
  <c r="CC8" i="4" s="1"/>
  <c r="CB7" i="4"/>
  <c r="CB8" i="4" s="1"/>
  <c r="CA7" i="4"/>
  <c r="BZ7" i="4"/>
  <c r="BY7" i="4"/>
  <c r="BX7" i="4"/>
  <c r="BW7" i="4"/>
  <c r="BW8" i="4" s="1"/>
  <c r="BV7" i="4"/>
  <c r="BV8" i="4" s="1"/>
  <c r="BU7" i="4"/>
  <c r="BU8" i="4" s="1"/>
  <c r="BT7" i="4"/>
  <c r="BT8" i="4" s="1"/>
  <c r="BS7" i="4"/>
  <c r="BS8" i="4" s="1"/>
  <c r="BR7" i="4"/>
  <c r="BR8" i="4" s="1"/>
  <c r="BQ7" i="4"/>
  <c r="BQ8" i="4" s="1"/>
  <c r="BP7" i="4"/>
  <c r="BP8" i="4" s="1"/>
  <c r="BO7" i="4"/>
  <c r="BO8" i="4" s="1"/>
  <c r="BN7" i="4"/>
  <c r="BN8" i="4" s="1"/>
  <c r="BM7" i="4"/>
  <c r="BM8" i="4" s="1"/>
  <c r="BL7" i="4"/>
  <c r="BL8" i="4" s="1"/>
  <c r="BK7" i="4"/>
  <c r="BK8" i="4" s="1"/>
  <c r="BJ7" i="4"/>
  <c r="BJ8" i="4" s="1"/>
  <c r="BI7" i="4"/>
  <c r="BI8" i="4" s="1"/>
  <c r="BH7" i="4"/>
  <c r="BH8" i="4" s="1"/>
  <c r="BG7" i="4"/>
  <c r="BG8" i="4" s="1"/>
  <c r="BF7" i="4"/>
  <c r="BF8" i="4" s="1"/>
  <c r="BE7" i="4"/>
  <c r="BE8" i="4" s="1"/>
  <c r="BD7" i="4"/>
  <c r="BD8" i="4" s="1"/>
  <c r="BC7" i="4"/>
  <c r="BB7" i="4"/>
  <c r="BA7" i="4"/>
  <c r="BA8" i="4" s="1"/>
  <c r="AZ7" i="4"/>
  <c r="AZ8" i="4" s="1"/>
  <c r="AY7" i="4"/>
  <c r="AX7" i="4"/>
  <c r="AW7" i="4"/>
  <c r="AW8" i="4" s="1"/>
  <c r="AV7" i="4"/>
  <c r="AV8" i="4" s="1"/>
  <c r="AU7" i="4"/>
  <c r="AT7" i="4"/>
  <c r="AS7" i="4"/>
  <c r="AS8" i="4" s="1"/>
  <c r="AR7" i="4"/>
  <c r="AR8" i="4" s="1"/>
  <c r="AQ7" i="4"/>
  <c r="AP7" i="4"/>
  <c r="AO7" i="4"/>
  <c r="AO8" i="4" s="1"/>
  <c r="AN7" i="4"/>
  <c r="AN8" i="4" s="1"/>
  <c r="AM7" i="4"/>
  <c r="AL7" i="4"/>
  <c r="AK7" i="4"/>
  <c r="AJ7" i="4"/>
  <c r="AJ8" i="4" s="1"/>
  <c r="AI7" i="4"/>
  <c r="AI8" i="4" s="1"/>
  <c r="AH7" i="4"/>
  <c r="AH8" i="4" s="1"/>
  <c r="AG7" i="4"/>
  <c r="AG8" i="4" s="1"/>
  <c r="AF7" i="4"/>
  <c r="AF8" i="4" s="1"/>
  <c r="AE7" i="4"/>
  <c r="AE8" i="4" s="1"/>
  <c r="AD7" i="4"/>
  <c r="AD8" i="4" s="1"/>
  <c r="AC7" i="4"/>
  <c r="AC8" i="4" s="1"/>
  <c r="AB7" i="4"/>
  <c r="AB8" i="4" s="1"/>
  <c r="AA7" i="4"/>
  <c r="AA8" i="4" s="1"/>
  <c r="Z7" i="4"/>
  <c r="Z8" i="4" s="1"/>
  <c r="Y7" i="4"/>
  <c r="Y8" i="4" s="1"/>
  <c r="X7" i="4"/>
  <c r="X8" i="4" s="1"/>
  <c r="W7" i="4"/>
  <c r="W8" i="4" s="1"/>
  <c r="V7" i="4"/>
  <c r="V8" i="4" s="1"/>
  <c r="U7" i="4"/>
  <c r="U8" i="4" s="1"/>
  <c r="T7" i="4"/>
  <c r="T8" i="4" s="1"/>
  <c r="S7" i="4"/>
  <c r="S8" i="4" s="1"/>
  <c r="R7" i="4"/>
  <c r="R8" i="4" s="1"/>
  <c r="Q7" i="4"/>
  <c r="Q8" i="4" s="1"/>
  <c r="P7" i="4"/>
  <c r="P8" i="4" s="1"/>
  <c r="O7" i="4"/>
  <c r="O8" i="4" s="1"/>
  <c r="N7" i="4"/>
  <c r="N8" i="4" s="1"/>
  <c r="M7" i="4"/>
  <c r="M8" i="4" s="1"/>
  <c r="L7" i="4"/>
  <c r="L8" i="4" s="1"/>
  <c r="K7" i="4"/>
  <c r="K8" i="4" s="1"/>
  <c r="J7" i="4"/>
  <c r="J8" i="4" s="1"/>
  <c r="I7" i="4"/>
  <c r="I8" i="4" s="1"/>
  <c r="H7" i="4"/>
  <c r="H8" i="4" s="1"/>
  <c r="CV32" i="4" l="1"/>
  <c r="CV40" i="4"/>
  <c r="CU41" i="4"/>
  <c r="CV44" i="4"/>
  <c r="DK44" i="4" s="1"/>
  <c r="CV48" i="4"/>
  <c r="CU53" i="4"/>
  <c r="CU61" i="4"/>
  <c r="CU65" i="4"/>
  <c r="CU69" i="4"/>
  <c r="CU73" i="4"/>
  <c r="CU77" i="4"/>
  <c r="CV80" i="4"/>
  <c r="DK80" i="4" s="1"/>
  <c r="CU81" i="4"/>
  <c r="CV84" i="4"/>
  <c r="DK84" i="4" s="1"/>
  <c r="CV88" i="4"/>
  <c r="CU89" i="4"/>
  <c r="CV104" i="4"/>
  <c r="CV63" i="4"/>
  <c r="CU64" i="4"/>
  <c r="CV67" i="4"/>
  <c r="DK67" i="4" s="1"/>
  <c r="CU68" i="4"/>
  <c r="CV83" i="4"/>
  <c r="CV87" i="4"/>
  <c r="CV91" i="4"/>
  <c r="DK91" i="4" s="1"/>
  <c r="CV95" i="4"/>
  <c r="CV107" i="4"/>
  <c r="CU108" i="4"/>
  <c r="CU128" i="4"/>
  <c r="DF132" i="4"/>
  <c r="CV159" i="4"/>
  <c r="CV17" i="4"/>
  <c r="CV33" i="4"/>
  <c r="DK33" i="4" s="1"/>
  <c r="CV161" i="4"/>
  <c r="CV106" i="4"/>
  <c r="CU127" i="4"/>
  <c r="CV134" i="4"/>
  <c r="CU135" i="4"/>
  <c r="CV154" i="4"/>
  <c r="CU155" i="4"/>
  <c r="CV158" i="4"/>
  <c r="DK158" i="4" s="1"/>
  <c r="DF15" i="4"/>
  <c r="CU27" i="4"/>
  <c r="CV149" i="4"/>
  <c r="DK149" i="4" s="1"/>
  <c r="CV153" i="4"/>
  <c r="DK153" i="4" s="1"/>
  <c r="CU154" i="4"/>
  <c r="CV157" i="4"/>
  <c r="CV160" i="4"/>
  <c r="CU161" i="4"/>
  <c r="CU165" i="4"/>
  <c r="DF38" i="4"/>
  <c r="DG36" i="2" s="1"/>
  <c r="I25" i="9" s="1"/>
  <c r="DF61" i="4"/>
  <c r="DI62" i="5" s="1"/>
  <c r="DF89" i="4"/>
  <c r="DI90" i="5" s="1"/>
  <c r="CU17" i="4"/>
  <c r="CV24" i="4"/>
  <c r="DF22" i="4"/>
  <c r="DI23" i="5" s="1"/>
  <c r="CW56" i="4"/>
  <c r="DF68" i="4"/>
  <c r="DF96" i="4"/>
  <c r="DI97" i="5" s="1"/>
  <c r="CV131" i="4"/>
  <c r="CV31" i="4"/>
  <c r="DK31" i="4" s="1"/>
  <c r="CU32" i="4"/>
  <c r="CV34" i="4"/>
  <c r="CU35" i="4"/>
  <c r="CV38" i="4"/>
  <c r="DK38" i="4" s="1"/>
  <c r="CV46" i="4"/>
  <c r="CV49" i="4"/>
  <c r="DF78" i="4"/>
  <c r="DI79" i="5" s="1"/>
  <c r="CU102" i="4"/>
  <c r="CV105" i="4"/>
  <c r="CV108" i="4"/>
  <c r="DK108" i="4" s="1"/>
  <c r="CU109" i="4"/>
  <c r="CV144" i="4"/>
  <c r="DK144" i="4" s="1"/>
  <c r="CV148" i="4"/>
  <c r="DF152" i="4"/>
  <c r="DG150" i="2" s="1"/>
  <c r="CV16" i="4"/>
  <c r="CV20" i="4"/>
  <c r="DK20" i="4" s="1"/>
  <c r="CU25" i="4"/>
  <c r="CV47" i="4"/>
  <c r="CV50" i="4"/>
  <c r="CU79" i="4"/>
  <c r="CV90" i="4"/>
  <c r="CV98" i="4"/>
  <c r="CU134" i="4"/>
  <c r="CU138" i="4"/>
  <c r="CV141" i="4"/>
  <c r="DK141" i="4" s="1"/>
  <c r="CU142" i="4"/>
  <c r="CV145" i="4"/>
  <c r="DK145" i="4" s="1"/>
  <c r="CV163" i="4"/>
  <c r="DK163" i="4" s="1"/>
  <c r="CU164" i="4"/>
  <c r="CX154" i="5"/>
  <c r="CX162" i="5"/>
  <c r="CX166" i="5"/>
  <c r="CX167" i="5"/>
  <c r="DM167" i="5" s="1"/>
  <c r="CX16" i="5"/>
  <c r="CX20" i="5"/>
  <c r="DM20" i="5" s="1"/>
  <c r="CW30" i="5"/>
  <c r="CX57" i="5"/>
  <c r="DM57" i="5" s="1"/>
  <c r="CW149" i="5"/>
  <c r="CW153" i="5"/>
  <c r="CW157" i="5"/>
  <c r="CW161" i="5"/>
  <c r="CW165" i="5"/>
  <c r="CW166" i="5"/>
  <c r="CW167" i="5"/>
  <c r="CU22" i="4"/>
  <c r="CU48" i="4"/>
  <c r="CV102" i="4"/>
  <c r="CU132" i="4"/>
  <c r="DI133" i="5"/>
  <c r="DG130" i="2"/>
  <c r="I44" i="9" s="1"/>
  <c r="CU152" i="4"/>
  <c r="DG20" i="2"/>
  <c r="CU71" i="4"/>
  <c r="CV15" i="4"/>
  <c r="CU16" i="4"/>
  <c r="CV18" i="4"/>
  <c r="DK18" i="4" s="1"/>
  <c r="CU19" i="4"/>
  <c r="CV22" i="4"/>
  <c r="DF23" i="4"/>
  <c r="CV25" i="4"/>
  <c r="DU25" i="4" s="1"/>
  <c r="CV28" i="4"/>
  <c r="DK28" i="4" s="1"/>
  <c r="DF39" i="4"/>
  <c r="CV41" i="4"/>
  <c r="DU41" i="4" s="1"/>
  <c r="CU46" i="4"/>
  <c r="DU46" i="4" s="1"/>
  <c r="CV51" i="4"/>
  <c r="DK51" i="4" s="1"/>
  <c r="DF52" i="4"/>
  <c r="CV54" i="4"/>
  <c r="DK54" i="4" s="1"/>
  <c r="CU55" i="4"/>
  <c r="CV57" i="4"/>
  <c r="DK57" i="4" s="1"/>
  <c r="CU58" i="4"/>
  <c r="CV68" i="4"/>
  <c r="DU68" i="4" s="1"/>
  <c r="CV71" i="4"/>
  <c r="DK71" i="4" s="1"/>
  <c r="CU72" i="4"/>
  <c r="DF72" i="4"/>
  <c r="CU75" i="4"/>
  <c r="CV81" i="4"/>
  <c r="DK81" i="4" s="1"/>
  <c r="CV85" i="4"/>
  <c r="DK85" i="4" s="1"/>
  <c r="CV92" i="4"/>
  <c r="CV96" i="4"/>
  <c r="DK96" i="4" s="1"/>
  <c r="DF97" i="4"/>
  <c r="CV99" i="4"/>
  <c r="CV109" i="4"/>
  <c r="CU110" i="4"/>
  <c r="DF126" i="4"/>
  <c r="CV128" i="4"/>
  <c r="DK128" i="4" s="1"/>
  <c r="CU129" i="4"/>
  <c r="CV132" i="4"/>
  <c r="CU133" i="4"/>
  <c r="DU133" i="4" s="1"/>
  <c r="DF133" i="4"/>
  <c r="CV135" i="4"/>
  <c r="CU136" i="4"/>
  <c r="CV139" i="4"/>
  <c r="DK139" i="4" s="1"/>
  <c r="CU140" i="4"/>
  <c r="DF140" i="4"/>
  <c r="CU146" i="4"/>
  <c r="CV152" i="4"/>
  <c r="DU152" i="4" s="1"/>
  <c r="CU153" i="4"/>
  <c r="CV155" i="4"/>
  <c r="CU156" i="4"/>
  <c r="DF159" i="4"/>
  <c r="CU162" i="4"/>
  <c r="CV165" i="4"/>
  <c r="CV14" i="4"/>
  <c r="DK14" i="4" s="1"/>
  <c r="CU57" i="4"/>
  <c r="CV77" i="4"/>
  <c r="CU99" i="4"/>
  <c r="CU103" i="4"/>
  <c r="CV23" i="4"/>
  <c r="CU24" i="4"/>
  <c r="DU24" i="4" s="1"/>
  <c r="CV26" i="4"/>
  <c r="CW27" i="4"/>
  <c r="DJ27" i="4" s="1"/>
  <c r="CU30" i="4"/>
  <c r="DF30" i="4"/>
  <c r="CU33" i="4"/>
  <c r="CV36" i="4"/>
  <c r="DK36" i="4" s="1"/>
  <c r="CV39" i="4"/>
  <c r="CU40" i="4"/>
  <c r="DU40" i="4" s="1"/>
  <c r="CV42" i="4"/>
  <c r="CU43" i="4"/>
  <c r="DF46" i="4"/>
  <c r="CU49" i="4"/>
  <c r="DU49" i="4" s="1"/>
  <c r="CV52" i="4"/>
  <c r="DK52" i="4" s="1"/>
  <c r="CV58" i="4"/>
  <c r="DK58" i="4" s="1"/>
  <c r="CU59" i="4"/>
  <c r="CU63" i="4"/>
  <c r="DU63" i="4" s="1"/>
  <c r="DF63" i="4"/>
  <c r="CV72" i="4"/>
  <c r="DU72" i="4" s="1"/>
  <c r="CV75" i="4"/>
  <c r="CV82" i="4"/>
  <c r="DK82" i="4" s="1"/>
  <c r="CV86" i="4"/>
  <c r="CU94" i="4"/>
  <c r="CU98" i="4"/>
  <c r="CV100" i="4"/>
  <c r="DK100" i="4" s="1"/>
  <c r="DF104" i="4"/>
  <c r="CV126" i="4"/>
  <c r="DK126" i="4" s="1"/>
  <c r="CV129" i="4"/>
  <c r="CU130" i="4"/>
  <c r="CV133" i="4"/>
  <c r="CV136" i="4"/>
  <c r="DK136" i="4" s="1"/>
  <c r="CU137" i="4"/>
  <c r="CV140" i="4"/>
  <c r="DK140" i="4" s="1"/>
  <c r="CU144" i="4"/>
  <c r="CU150" i="4"/>
  <c r="CU157" i="4"/>
  <c r="CU160" i="4"/>
  <c r="DF160" i="4"/>
  <c r="CV162" i="4"/>
  <c r="CU163" i="4"/>
  <c r="CV166" i="4"/>
  <c r="DK166" i="4" s="1"/>
  <c r="CW88" i="4"/>
  <c r="CW87" i="4"/>
  <c r="CW55" i="4"/>
  <c r="CW46" i="4"/>
  <c r="CW43" i="4"/>
  <c r="CW38" i="4"/>
  <c r="CW35" i="4"/>
  <c r="CW22" i="4"/>
  <c r="CX22" i="4" s="1"/>
  <c r="CY22" i="4" s="1"/>
  <c r="CW19" i="4"/>
  <c r="DG76" i="2"/>
  <c r="I76" i="9" s="1"/>
  <c r="DI16" i="5"/>
  <c r="DG13" i="2"/>
  <c r="I23" i="9" s="1"/>
  <c r="CV64" i="4"/>
  <c r="DK64" i="4" s="1"/>
  <c r="DI69" i="5"/>
  <c r="DG66" i="2"/>
  <c r="CU14" i="4"/>
  <c r="DF14" i="4"/>
  <c r="CV30" i="4"/>
  <c r="DF31" i="4"/>
  <c r="CU38" i="4"/>
  <c r="DF47" i="4"/>
  <c r="DF56" i="4"/>
  <c r="DF64" i="4"/>
  <c r="DF67" i="4"/>
  <c r="DF77" i="4"/>
  <c r="CU84" i="4"/>
  <c r="DU84" i="4" s="1"/>
  <c r="DF84" i="4"/>
  <c r="CU88" i="4"/>
  <c r="DU88" i="4" s="1"/>
  <c r="DF88" i="4"/>
  <c r="CU91" i="4"/>
  <c r="CV94" i="4"/>
  <c r="CU95" i="4"/>
  <c r="DU95" i="4" s="1"/>
  <c r="CU105" i="4"/>
  <c r="DU105" i="4" s="1"/>
  <c r="DF105" i="4"/>
  <c r="CV137" i="4"/>
  <c r="CU148" i="4"/>
  <c r="DU148" i="4" s="1"/>
  <c r="CW17" i="5"/>
  <c r="CW21" i="5"/>
  <c r="CX22" i="5"/>
  <c r="DM22" i="5" s="1"/>
  <c r="CW70" i="5"/>
  <c r="CW118" i="5"/>
  <c r="CW122" i="5"/>
  <c r="CW130" i="5"/>
  <c r="CW138" i="5"/>
  <c r="CX139" i="5"/>
  <c r="DM139" i="5" s="1"/>
  <c r="CW142" i="5"/>
  <c r="CW146" i="5"/>
  <c r="CW38" i="5"/>
  <c r="CW46" i="5"/>
  <c r="CW54" i="5"/>
  <c r="CW58" i="5"/>
  <c r="CW62" i="5"/>
  <c r="CW92" i="5"/>
  <c r="CX97" i="5"/>
  <c r="DM97" i="5" s="1"/>
  <c r="CX101" i="5"/>
  <c r="CX105" i="5"/>
  <c r="CX109" i="5"/>
  <c r="DM109" i="5" s="1"/>
  <c r="CX113" i="5"/>
  <c r="DM113" i="5" s="1"/>
  <c r="CX125" i="5"/>
  <c r="DM125" i="5" s="1"/>
  <c r="CX129" i="5"/>
  <c r="DM129" i="5" s="1"/>
  <c r="CW26" i="5"/>
  <c r="CW75" i="5"/>
  <c r="CX76" i="5"/>
  <c r="DM76" i="5" s="1"/>
  <c r="CX91" i="5"/>
  <c r="DM91" i="5" s="1"/>
  <c r="CX99" i="5"/>
  <c r="DM99" i="5" s="1"/>
  <c r="CX103" i="5"/>
  <c r="DM103" i="5" s="1"/>
  <c r="CX107" i="5"/>
  <c r="DM107" i="5" s="1"/>
  <c r="CX111" i="5"/>
  <c r="CW114" i="5"/>
  <c r="DH16" i="5"/>
  <c r="DH20" i="5"/>
  <c r="CX21" i="5"/>
  <c r="DM21" i="5" s="1"/>
  <c r="CY33" i="5"/>
  <c r="CW33" i="5"/>
  <c r="CW37" i="5"/>
  <c r="CW41" i="5"/>
  <c r="CW45" i="5"/>
  <c r="CX80" i="5"/>
  <c r="DM80" i="5" s="1"/>
  <c r="CX121" i="5"/>
  <c r="DM121" i="5" s="1"/>
  <c r="CW152" i="5"/>
  <c r="CX41" i="5"/>
  <c r="DM41" i="5" s="1"/>
  <c r="CX45" i="5"/>
  <c r="DM45" i="5" s="1"/>
  <c r="CX49" i="5"/>
  <c r="CX53" i="5"/>
  <c r="DM53" i="5" s="1"/>
  <c r="CW78" i="5"/>
  <c r="CX120" i="5"/>
  <c r="DM120" i="5" s="1"/>
  <c r="CX152" i="5"/>
  <c r="DM152" i="5" s="1"/>
  <c r="CX156" i="5"/>
  <c r="DM156" i="5" s="1"/>
  <c r="CW159" i="5"/>
  <c r="CX160" i="5"/>
  <c r="DM160" i="5" s="1"/>
  <c r="CW163" i="5"/>
  <c r="CX164" i="5"/>
  <c r="CX77" i="5"/>
  <c r="CW81" i="5"/>
  <c r="CW85" i="5"/>
  <c r="CX115" i="5"/>
  <c r="CX118" i="5"/>
  <c r="DM118" i="5" s="1"/>
  <c r="CX122" i="5"/>
  <c r="DM122" i="5" s="1"/>
  <c r="CW34" i="5"/>
  <c r="CX25" i="5"/>
  <c r="DM25" i="5" s="1"/>
  <c r="CX29" i="5"/>
  <c r="DM29" i="5" s="1"/>
  <c r="CY41" i="5"/>
  <c r="CW42" i="5"/>
  <c r="CX61" i="5"/>
  <c r="DM61" i="5" s="1"/>
  <c r="CX69" i="5"/>
  <c r="DM69" i="5" s="1"/>
  <c r="CX84" i="5"/>
  <c r="DM84" i="5" s="1"/>
  <c r="CX88" i="5"/>
  <c r="DM88" i="5" s="1"/>
  <c r="CX96" i="5"/>
  <c r="CW99" i="5"/>
  <c r="CX100" i="5"/>
  <c r="DM100" i="5" s="1"/>
  <c r="DH102" i="5"/>
  <c r="CY103" i="5"/>
  <c r="CW103" i="5"/>
  <c r="CX104" i="5"/>
  <c r="DM104" i="5" s="1"/>
  <c r="CW107" i="5"/>
  <c r="CX108" i="5"/>
  <c r="DH110" i="5"/>
  <c r="CY111" i="5"/>
  <c r="CW111" i="5"/>
  <c r="CX112" i="5"/>
  <c r="DM112" i="5" s="1"/>
  <c r="CX124" i="5"/>
  <c r="DM124" i="5" s="1"/>
  <c r="CX128" i="5"/>
  <c r="DM128" i="5" s="1"/>
  <c r="CY131" i="5"/>
  <c r="CX133" i="5"/>
  <c r="DM133" i="5" s="1"/>
  <c r="CW136" i="5"/>
  <c r="CW140" i="5"/>
  <c r="CY143" i="5"/>
  <c r="DH143" i="5"/>
  <c r="CX148" i="5"/>
  <c r="DM148" i="5" s="1"/>
  <c r="CX153" i="5"/>
  <c r="DM153" i="5" s="1"/>
  <c r="CX161" i="5"/>
  <c r="DW161" i="5" s="1"/>
  <c r="CX165" i="5"/>
  <c r="DM165" i="5" s="1"/>
  <c r="DH167" i="5"/>
  <c r="CW22" i="5"/>
  <c r="CX33" i="5"/>
  <c r="CX37" i="5"/>
  <c r="CY49" i="5"/>
  <c r="CW49" i="5"/>
  <c r="CW50" i="5"/>
  <c r="CW53" i="5"/>
  <c r="CX73" i="5"/>
  <c r="DM73" i="5" s="1"/>
  <c r="CW97" i="5"/>
  <c r="CW105" i="5"/>
  <c r="CW115" i="5"/>
  <c r="CX117" i="5"/>
  <c r="DM117" i="5" s="1"/>
  <c r="CW126" i="5"/>
  <c r="CX126" i="5"/>
  <c r="DM126" i="5" s="1"/>
  <c r="CX155" i="5"/>
  <c r="DM155" i="5" s="1"/>
  <c r="CY159" i="5"/>
  <c r="CX159" i="5"/>
  <c r="DM159" i="5" s="1"/>
  <c r="CY166" i="5"/>
  <c r="DH166" i="5"/>
  <c r="CY167" i="5"/>
  <c r="CY25" i="5"/>
  <c r="CW25" i="5"/>
  <c r="CW29" i="5"/>
  <c r="DH57" i="5"/>
  <c r="CY58" i="5"/>
  <c r="DH74" i="5"/>
  <c r="CY75" i="5"/>
  <c r="DH80" i="5"/>
  <c r="DH156" i="5"/>
  <c r="CY164" i="5"/>
  <c r="DH15" i="5"/>
  <c r="CW16" i="5"/>
  <c r="DH19" i="5"/>
  <c r="CW20" i="5"/>
  <c r="CY24" i="5"/>
  <c r="CW27" i="5"/>
  <c r="CX28" i="5"/>
  <c r="DM28" i="5" s="1"/>
  <c r="CY32" i="5"/>
  <c r="CW35" i="5"/>
  <c r="CX36" i="5"/>
  <c r="DM36" i="5" s="1"/>
  <c r="CY40" i="5"/>
  <c r="CW43" i="5"/>
  <c r="CX44" i="5"/>
  <c r="CY48" i="5"/>
  <c r="CW51" i="5"/>
  <c r="CX52" i="5"/>
  <c r="DM52" i="5" s="1"/>
  <c r="DH56" i="5"/>
  <c r="CW63" i="5"/>
  <c r="DH66" i="5"/>
  <c r="CY67" i="5"/>
  <c r="CW67" i="5"/>
  <c r="CX68" i="5"/>
  <c r="DM68" i="5" s="1"/>
  <c r="CW73" i="5"/>
  <c r="DH73" i="5"/>
  <c r="CW74" i="5"/>
  <c r="DH79" i="5"/>
  <c r="CW80" i="5"/>
  <c r="DW80" i="5" s="1"/>
  <c r="CW86" i="5"/>
  <c r="CX87" i="5"/>
  <c r="CY89" i="5"/>
  <c r="CX119" i="5"/>
  <c r="DM119" i="5" s="1"/>
  <c r="CW123" i="5"/>
  <c r="CX127" i="5"/>
  <c r="DM127" i="5" s="1"/>
  <c r="CW131" i="5"/>
  <c r="DH134" i="5"/>
  <c r="CW135" i="5"/>
  <c r="CX135" i="5"/>
  <c r="DM135" i="5" s="1"/>
  <c r="CX136" i="5"/>
  <c r="DM136" i="5" s="1"/>
  <c r="CX140" i="5"/>
  <c r="DM140" i="5" s="1"/>
  <c r="CW143" i="5"/>
  <c r="DL143" i="5" s="1"/>
  <c r="CX143" i="5"/>
  <c r="DM143" i="5" s="1"/>
  <c r="CX144" i="5"/>
  <c r="DM144" i="5" s="1"/>
  <c r="CW147" i="5"/>
  <c r="CX149" i="5"/>
  <c r="DM149" i="5" s="1"/>
  <c r="CX150" i="5"/>
  <c r="DH155" i="5"/>
  <c r="DH18" i="5"/>
  <c r="CY19" i="5"/>
  <c r="CW19" i="5"/>
  <c r="CY29" i="5"/>
  <c r="CY37" i="5"/>
  <c r="CY45" i="5"/>
  <c r="CY53" i="5"/>
  <c r="CW66" i="5"/>
  <c r="CW77" i="5"/>
  <c r="CW79" i="5"/>
  <c r="CY88" i="5"/>
  <c r="CW89" i="5"/>
  <c r="DL89" i="5" s="1"/>
  <c r="CX90" i="5"/>
  <c r="DM90" i="5" s="1"/>
  <c r="CY93" i="5"/>
  <c r="CW93" i="5"/>
  <c r="CX94" i="5"/>
  <c r="DM94" i="5" s="1"/>
  <c r="CW96" i="5"/>
  <c r="CX98" i="5"/>
  <c r="DM98" i="5" s="1"/>
  <c r="CY100" i="5"/>
  <c r="CW100" i="5"/>
  <c r="CX102" i="5"/>
  <c r="DM102" i="5" s="1"/>
  <c r="CW104" i="5"/>
  <c r="CX106" i="5"/>
  <c r="DM106" i="5" s="1"/>
  <c r="CY108" i="5"/>
  <c r="CW108" i="5"/>
  <c r="CW109" i="5"/>
  <c r="CX110" i="5"/>
  <c r="DM110" i="5" s="1"/>
  <c r="CW113" i="5"/>
  <c r="CX114" i="5"/>
  <c r="DM114" i="5" s="1"/>
  <c r="CX116" i="5"/>
  <c r="DM116" i="5" s="1"/>
  <c r="DH137" i="5"/>
  <c r="DH141" i="5"/>
  <c r="CY142" i="5"/>
  <c r="CY151" i="5"/>
  <c r="CW14" i="5"/>
  <c r="CX15" i="5"/>
  <c r="DM15" i="5" s="1"/>
  <c r="CW18" i="5"/>
  <c r="CW23" i="5"/>
  <c r="CX24" i="5"/>
  <c r="DM24" i="5" s="1"/>
  <c r="CW31" i="5"/>
  <c r="CX32" i="5"/>
  <c r="DM32" i="5" s="1"/>
  <c r="CY36" i="5"/>
  <c r="CW39" i="5"/>
  <c r="CX40" i="5"/>
  <c r="DM40" i="5" s="1"/>
  <c r="CY44" i="5"/>
  <c r="CW47" i="5"/>
  <c r="CX48" i="5"/>
  <c r="DM48" i="5" s="1"/>
  <c r="CY52" i="5"/>
  <c r="CW55" i="5"/>
  <c r="DH58" i="5"/>
  <c r="CW59" i="5"/>
  <c r="DH64" i="5"/>
  <c r="CX65" i="5"/>
  <c r="DM65" i="5" s="1"/>
  <c r="CW69" i="5"/>
  <c r="CW71" i="5"/>
  <c r="CX72" i="5"/>
  <c r="DM72" i="5" s="1"/>
  <c r="CW82" i="5"/>
  <c r="CX83" i="5"/>
  <c r="DM83" i="5" s="1"/>
  <c r="CY87" i="5"/>
  <c r="CX89" i="5"/>
  <c r="DM89" i="5" s="1"/>
  <c r="DH91" i="5"/>
  <c r="CW119" i="5"/>
  <c r="CX123" i="5"/>
  <c r="DM123" i="5" s="1"/>
  <c r="CW127" i="5"/>
  <c r="CX130" i="5"/>
  <c r="DM130" i="5" s="1"/>
  <c r="DH132" i="5"/>
  <c r="CX134" i="5"/>
  <c r="DM134" i="5" s="1"/>
  <c r="CW137" i="5"/>
  <c r="CW141" i="5"/>
  <c r="DH144" i="5"/>
  <c r="CY145" i="5"/>
  <c r="CW145" i="5"/>
  <c r="CW148" i="5"/>
  <c r="DH157" i="5"/>
  <c r="CW158" i="5"/>
  <c r="CW162" i="5"/>
  <c r="CX163" i="5"/>
  <c r="CY165" i="5"/>
  <c r="DL165" i="5" s="1"/>
  <c r="CY28" i="5"/>
  <c r="DH14" i="5"/>
  <c r="CX17" i="5"/>
  <c r="DM17" i="5" s="1"/>
  <c r="CX18" i="5"/>
  <c r="DH21" i="5"/>
  <c r="DH23" i="5"/>
  <c r="CW24" i="5"/>
  <c r="DH24" i="5"/>
  <c r="DH27" i="5"/>
  <c r="CW28" i="5"/>
  <c r="DH28" i="5"/>
  <c r="DH31" i="5"/>
  <c r="CW32" i="5"/>
  <c r="DH32" i="5"/>
  <c r="DH35" i="5"/>
  <c r="CW36" i="5"/>
  <c r="DH36" i="5"/>
  <c r="DH39" i="5"/>
  <c r="CW40" i="5"/>
  <c r="DL40" i="5" s="1"/>
  <c r="DH40" i="5"/>
  <c r="DH43" i="5"/>
  <c r="CW44" i="5"/>
  <c r="DH44" i="5"/>
  <c r="CY14" i="5"/>
  <c r="CY23" i="5"/>
  <c r="CY26" i="5"/>
  <c r="DH26" i="5"/>
  <c r="CY27" i="5"/>
  <c r="DH29" i="5"/>
  <c r="CY30" i="5"/>
  <c r="DH30" i="5"/>
  <c r="CY31" i="5"/>
  <c r="DH33" i="5"/>
  <c r="CY34" i="5"/>
  <c r="DH34" i="5"/>
  <c r="CY35" i="5"/>
  <c r="DH37" i="5"/>
  <c r="CY38" i="5"/>
  <c r="DH38" i="5"/>
  <c r="CY39" i="5"/>
  <c r="DH41" i="5"/>
  <c r="CY42" i="5"/>
  <c r="DH42" i="5"/>
  <c r="CY43" i="5"/>
  <c r="DH45" i="5"/>
  <c r="CY46" i="5"/>
  <c r="DH46" i="5"/>
  <c r="CY47" i="5"/>
  <c r="DL47" i="5" s="1"/>
  <c r="DH49" i="5"/>
  <c r="CY50" i="5"/>
  <c r="DH50" i="5"/>
  <c r="CY51" i="5"/>
  <c r="DH53" i="5"/>
  <c r="CY54" i="5"/>
  <c r="DH54" i="5"/>
  <c r="DH60" i="5"/>
  <c r="DH61" i="5"/>
  <c r="CY62" i="5"/>
  <c r="DH62" i="5"/>
  <c r="DH69" i="5"/>
  <c r="DH70" i="5"/>
  <c r="CY71" i="5"/>
  <c r="DH78" i="5"/>
  <c r="CY79" i="5"/>
  <c r="CW101" i="5"/>
  <c r="CY16" i="5"/>
  <c r="CY20" i="5"/>
  <c r="CX26" i="5"/>
  <c r="CX27" i="5"/>
  <c r="CX30" i="5"/>
  <c r="DM30" i="5" s="1"/>
  <c r="CX31" i="5"/>
  <c r="CX34" i="5"/>
  <c r="CX35" i="5"/>
  <c r="DM35" i="5" s="1"/>
  <c r="CX38" i="5"/>
  <c r="DM38" i="5" s="1"/>
  <c r="CX39" i="5"/>
  <c r="DM39" i="5" s="1"/>
  <c r="CX42" i="5"/>
  <c r="CX43" i="5"/>
  <c r="DM43" i="5" s="1"/>
  <c r="CX46" i="5"/>
  <c r="DM46" i="5" s="1"/>
  <c r="CX47" i="5"/>
  <c r="CX50" i="5"/>
  <c r="DM50" i="5" s="1"/>
  <c r="CX51" i="5"/>
  <c r="DM51" i="5" s="1"/>
  <c r="CX54" i="5"/>
  <c r="DM54" i="5" s="1"/>
  <c r="CX55" i="5"/>
  <c r="DM55" i="5" s="1"/>
  <c r="CY95" i="5"/>
  <c r="CX131" i="5"/>
  <c r="DM131" i="5" s="1"/>
  <c r="CX132" i="5"/>
  <c r="CY139" i="5"/>
  <c r="DH147" i="5"/>
  <c r="DH149" i="5"/>
  <c r="CY150" i="5"/>
  <c r="CW150" i="5"/>
  <c r="CW151" i="5"/>
  <c r="CX151" i="5"/>
  <c r="DM151" i="5" s="1"/>
  <c r="DH151" i="5"/>
  <c r="DH152" i="5"/>
  <c r="CY153" i="5"/>
  <c r="CW154" i="5"/>
  <c r="DW154" i="5" s="1"/>
  <c r="CY160" i="5"/>
  <c r="CW160" i="5"/>
  <c r="DW160" i="5" s="1"/>
  <c r="CY161" i="5"/>
  <c r="CY162" i="5"/>
  <c r="DH162" i="5"/>
  <c r="CY163" i="5"/>
  <c r="DH47" i="5"/>
  <c r="CW48" i="5"/>
  <c r="DH48" i="5"/>
  <c r="DH51" i="5"/>
  <c r="CW52" i="5"/>
  <c r="DH52" i="5"/>
  <c r="DH55" i="5"/>
  <c r="CY56" i="5"/>
  <c r="CW56" i="5"/>
  <c r="CX56" i="5"/>
  <c r="DM56" i="5" s="1"/>
  <c r="CX58" i="5"/>
  <c r="CX59" i="5"/>
  <c r="CY61" i="5"/>
  <c r="CW61" i="5"/>
  <c r="DH63" i="5"/>
  <c r="CY64" i="5"/>
  <c r="CW64" i="5"/>
  <c r="CX64" i="5"/>
  <c r="DM64" i="5" s="1"/>
  <c r="CX66" i="5"/>
  <c r="DM66" i="5" s="1"/>
  <c r="CX67" i="5"/>
  <c r="CX70" i="5"/>
  <c r="CX71" i="5"/>
  <c r="DM71" i="5" s="1"/>
  <c r="CX74" i="5"/>
  <c r="DM74" i="5" s="1"/>
  <c r="CX75" i="5"/>
  <c r="DM75" i="5" s="1"/>
  <c r="CX78" i="5"/>
  <c r="CX79" i="5"/>
  <c r="DM79" i="5" s="1"/>
  <c r="CX81" i="5"/>
  <c r="CX82" i="5"/>
  <c r="DM82" i="5" s="1"/>
  <c r="DH86" i="5"/>
  <c r="CW87" i="5"/>
  <c r="DH87" i="5"/>
  <c r="DH88" i="5"/>
  <c r="CW90" i="5"/>
  <c r="CX92" i="5"/>
  <c r="DM92" i="5" s="1"/>
  <c r="DH99" i="5"/>
  <c r="DH101" i="5"/>
  <c r="CW102" i="5"/>
  <c r="DH107" i="5"/>
  <c r="DH108" i="5"/>
  <c r="CY109" i="5"/>
  <c r="DH109" i="5"/>
  <c r="CW110" i="5"/>
  <c r="CY113" i="5"/>
  <c r="CY117" i="5"/>
  <c r="CY121" i="5"/>
  <c r="CY125" i="5"/>
  <c r="DH135" i="5"/>
  <c r="DH138" i="5"/>
  <c r="DH139" i="5"/>
  <c r="DH142" i="5"/>
  <c r="CY144" i="5"/>
  <c r="CW144" i="5"/>
  <c r="CY147" i="5"/>
  <c r="CX147" i="5"/>
  <c r="DM147" i="5" s="1"/>
  <c r="CY156" i="5"/>
  <c r="CW156" i="5"/>
  <c r="CY157" i="5"/>
  <c r="DH159" i="5"/>
  <c r="DH160" i="5"/>
  <c r="DH161" i="5"/>
  <c r="DH83" i="5"/>
  <c r="DH94" i="5"/>
  <c r="CY96" i="5"/>
  <c r="CY99" i="5"/>
  <c r="CY104" i="5"/>
  <c r="DH106" i="5"/>
  <c r="CY107" i="5"/>
  <c r="DH112" i="5"/>
  <c r="DH113" i="5"/>
  <c r="DH116" i="5"/>
  <c r="CY119" i="5"/>
  <c r="DH120" i="5"/>
  <c r="CY123" i="5"/>
  <c r="DH124" i="5"/>
  <c r="CY127" i="5"/>
  <c r="DH128" i="5"/>
  <c r="CY57" i="5"/>
  <c r="CW57" i="5"/>
  <c r="DH59" i="5"/>
  <c r="CY60" i="5"/>
  <c r="CW60" i="5"/>
  <c r="CX60" i="5"/>
  <c r="CX62" i="5"/>
  <c r="CX63" i="5"/>
  <c r="DM63" i="5" s="1"/>
  <c r="CY65" i="5"/>
  <c r="CW65" i="5"/>
  <c r="CY66" i="5"/>
  <c r="DH67" i="5"/>
  <c r="CY70" i="5"/>
  <c r="DH71" i="5"/>
  <c r="CY74" i="5"/>
  <c r="DH75" i="5"/>
  <c r="CY81" i="5"/>
  <c r="CY83" i="5"/>
  <c r="CW83" i="5"/>
  <c r="CX85" i="5"/>
  <c r="DM85" i="5" s="1"/>
  <c r="CX86" i="5"/>
  <c r="DM86" i="5" s="1"/>
  <c r="CY91" i="5"/>
  <c r="DH93" i="5"/>
  <c r="CW94" i="5"/>
  <c r="CW95" i="5"/>
  <c r="CX95" i="5"/>
  <c r="DH95" i="5"/>
  <c r="DH96" i="5"/>
  <c r="CY97" i="5"/>
  <c r="CW98" i="5"/>
  <c r="DH103" i="5"/>
  <c r="DH104" i="5"/>
  <c r="CY105" i="5"/>
  <c r="DH105" i="5"/>
  <c r="CW106" i="5"/>
  <c r="DH111" i="5"/>
  <c r="DH114" i="5"/>
  <c r="CY116" i="5"/>
  <c r="CW116" i="5"/>
  <c r="DH118" i="5"/>
  <c r="CY120" i="5"/>
  <c r="CW120" i="5"/>
  <c r="DH122" i="5"/>
  <c r="CY124" i="5"/>
  <c r="CW124" i="5"/>
  <c r="DH126" i="5"/>
  <c r="CY128" i="5"/>
  <c r="CW128" i="5"/>
  <c r="DW128" i="5" s="1"/>
  <c r="DH130" i="5"/>
  <c r="CY132" i="5"/>
  <c r="CW132" i="5"/>
  <c r="CX137" i="5"/>
  <c r="CY138" i="5"/>
  <c r="CX138" i="5"/>
  <c r="CX141" i="5"/>
  <c r="DM141" i="5" s="1"/>
  <c r="CX142" i="5"/>
  <c r="CX145" i="5"/>
  <c r="DM145" i="5" s="1"/>
  <c r="CX146" i="5"/>
  <c r="CY148" i="5"/>
  <c r="DH150" i="5"/>
  <c r="CY152" i="5"/>
  <c r="CY155" i="5"/>
  <c r="CW155" i="5"/>
  <c r="CX157" i="5"/>
  <c r="CX158" i="5"/>
  <c r="DH163" i="5"/>
  <c r="CW164" i="5"/>
  <c r="DH164" i="5"/>
  <c r="DH165" i="5"/>
  <c r="CX14" i="5"/>
  <c r="CY21" i="5"/>
  <c r="CX23" i="5"/>
  <c r="DH25" i="5"/>
  <c r="CY15" i="5"/>
  <c r="CY18" i="5"/>
  <c r="CY22" i="5"/>
  <c r="CW15" i="5"/>
  <c r="CY17" i="5"/>
  <c r="DH17" i="5"/>
  <c r="CX19" i="5"/>
  <c r="DH22" i="5"/>
  <c r="DM27" i="5"/>
  <c r="CY84" i="5"/>
  <c r="CY55" i="5"/>
  <c r="CY59" i="5"/>
  <c r="CY63" i="5"/>
  <c r="DH65" i="5"/>
  <c r="DH81" i="5"/>
  <c r="CY82" i="5"/>
  <c r="CW84" i="5"/>
  <c r="DH84" i="5"/>
  <c r="CY85" i="5"/>
  <c r="DH89" i="5"/>
  <c r="DH90" i="5"/>
  <c r="CW91" i="5"/>
  <c r="CY68" i="5"/>
  <c r="CY72" i="5"/>
  <c r="CY76" i="5"/>
  <c r="DH77" i="5"/>
  <c r="CY78" i="5"/>
  <c r="CY80" i="5"/>
  <c r="DH82" i="5"/>
  <c r="CW68" i="5"/>
  <c r="DH68" i="5"/>
  <c r="CY69" i="5"/>
  <c r="CW72" i="5"/>
  <c r="DH72" i="5"/>
  <c r="CY73" i="5"/>
  <c r="CW76" i="5"/>
  <c r="DH76" i="5"/>
  <c r="CY77" i="5"/>
  <c r="DH85" i="5"/>
  <c r="CY86" i="5"/>
  <c r="CW88" i="5"/>
  <c r="CY90" i="5"/>
  <c r="DH97" i="5"/>
  <c r="DH100" i="5"/>
  <c r="CY92" i="5"/>
  <c r="DH92" i="5"/>
  <c r="CX93" i="5"/>
  <c r="DH98" i="5"/>
  <c r="CY101" i="5"/>
  <c r="DH115" i="5"/>
  <c r="DH119" i="5"/>
  <c r="DH123" i="5"/>
  <c r="DH127" i="5"/>
  <c r="DH131" i="5"/>
  <c r="CY94" i="5"/>
  <c r="CY98" i="5"/>
  <c r="CY102" i="5"/>
  <c r="CY106" i="5"/>
  <c r="CY110" i="5"/>
  <c r="CY135" i="5"/>
  <c r="CY112" i="5"/>
  <c r="CY129" i="5"/>
  <c r="CY133" i="5"/>
  <c r="CW112" i="5"/>
  <c r="CY114" i="5"/>
  <c r="CY115" i="5"/>
  <c r="CW117" i="5"/>
  <c r="DH117" i="5"/>
  <c r="CY118" i="5"/>
  <c r="CW121" i="5"/>
  <c r="DH121" i="5"/>
  <c r="CY122" i="5"/>
  <c r="CW125" i="5"/>
  <c r="DH125" i="5"/>
  <c r="CY126" i="5"/>
  <c r="CW129" i="5"/>
  <c r="DH129" i="5"/>
  <c r="CY130" i="5"/>
  <c r="CW133" i="5"/>
  <c r="DH133" i="5"/>
  <c r="CY134" i="5"/>
  <c r="CW134" i="5"/>
  <c r="DH136" i="5"/>
  <c r="DH140" i="5"/>
  <c r="CY158" i="5"/>
  <c r="DH158" i="5"/>
  <c r="CY136" i="5"/>
  <c r="CY137" i="5"/>
  <c r="CY140" i="5"/>
  <c r="DH145" i="5"/>
  <c r="DH148" i="5"/>
  <c r="DH153" i="5"/>
  <c r="DM154" i="5"/>
  <c r="CW139" i="5"/>
  <c r="CY141" i="5"/>
  <c r="CY146" i="5"/>
  <c r="DH146" i="5"/>
  <c r="CY149" i="5"/>
  <c r="CY154" i="5"/>
  <c r="DH154" i="5"/>
  <c r="CW148" i="4"/>
  <c r="CW166" i="4"/>
  <c r="CW159" i="4"/>
  <c r="CW158" i="4"/>
  <c r="CW152" i="4"/>
  <c r="CW144" i="4"/>
  <c r="CW138" i="4"/>
  <c r="CW137" i="4"/>
  <c r="DJ137" i="4" s="1"/>
  <c r="CW130" i="4"/>
  <c r="CW109" i="4"/>
  <c r="CX109" i="4" s="1"/>
  <c r="CY109" i="4" s="1"/>
  <c r="CW103" i="4"/>
  <c r="CW95" i="4"/>
  <c r="CX95" i="4" s="1"/>
  <c r="CY95" i="4" s="1"/>
  <c r="CW84" i="4"/>
  <c r="CW58" i="4"/>
  <c r="CW52" i="4"/>
  <c r="CW30" i="4"/>
  <c r="DJ30" i="4" s="1"/>
  <c r="CW14" i="4"/>
  <c r="CW51" i="4"/>
  <c r="CU51" i="4"/>
  <c r="CU52" i="4"/>
  <c r="DU52" i="4" s="1"/>
  <c r="DF53" i="4"/>
  <c r="CU56" i="4"/>
  <c r="CV56" i="4"/>
  <c r="CV59" i="4"/>
  <c r="DK59" i="4" s="1"/>
  <c r="CW60" i="4"/>
  <c r="CU60" i="4"/>
  <c r="CV60" i="4"/>
  <c r="DK60" i="4" s="1"/>
  <c r="CW61" i="4"/>
  <c r="DJ61" i="4" s="1"/>
  <c r="CW13" i="4"/>
  <c r="CU13" i="4"/>
  <c r="CW16" i="4"/>
  <c r="DF16" i="4"/>
  <c r="DF17" i="4"/>
  <c r="CV19" i="4"/>
  <c r="DU19" i="4" s="1"/>
  <c r="CW21" i="4"/>
  <c r="CU21" i="4"/>
  <c r="CW24" i="4"/>
  <c r="DF24" i="4"/>
  <c r="DF25" i="4"/>
  <c r="CV27" i="4"/>
  <c r="DK27" i="4" s="1"/>
  <c r="CW29" i="4"/>
  <c r="CU29" i="4"/>
  <c r="CW32" i="4"/>
  <c r="CX32" i="4" s="1"/>
  <c r="CY32" i="4" s="1"/>
  <c r="DF32" i="4"/>
  <c r="DF33" i="4"/>
  <c r="CV35" i="4"/>
  <c r="CX35" i="4" s="1"/>
  <c r="CY35" i="4" s="1"/>
  <c r="CW37" i="4"/>
  <c r="CU37" i="4"/>
  <c r="CW40" i="4"/>
  <c r="DF40" i="4"/>
  <c r="DF41" i="4"/>
  <c r="CV43" i="4"/>
  <c r="CW45" i="4"/>
  <c r="CU45" i="4"/>
  <c r="CW48" i="4"/>
  <c r="DJ48" i="4" s="1"/>
  <c r="DF48" i="4"/>
  <c r="DF49" i="4"/>
  <c r="CW54" i="4"/>
  <c r="DF54" i="4"/>
  <c r="CW64" i="4"/>
  <c r="CX64" i="4" s="1"/>
  <c r="CY64" i="4" s="1"/>
  <c r="CW65" i="4"/>
  <c r="DF71" i="4"/>
  <c r="CV13" i="4"/>
  <c r="DK13" i="4" s="1"/>
  <c r="CW15" i="4"/>
  <c r="CU15" i="4"/>
  <c r="DU15" i="4" s="1"/>
  <c r="CW18" i="4"/>
  <c r="CU18" i="4"/>
  <c r="DF18" i="4"/>
  <c r="DF19" i="4"/>
  <c r="CV21" i="4"/>
  <c r="CW23" i="4"/>
  <c r="CU23" i="4"/>
  <c r="CW26" i="4"/>
  <c r="CU26" i="4"/>
  <c r="DF26" i="4"/>
  <c r="DF27" i="4"/>
  <c r="CV29" i="4"/>
  <c r="CW31" i="4"/>
  <c r="CU31" i="4"/>
  <c r="CW34" i="4"/>
  <c r="CU34" i="4"/>
  <c r="DU34" i="4" s="1"/>
  <c r="DF34" i="4"/>
  <c r="DF35" i="4"/>
  <c r="CV37" i="4"/>
  <c r="DK37" i="4" s="1"/>
  <c r="CW39" i="4"/>
  <c r="CU39" i="4"/>
  <c r="DU39" i="4" s="1"/>
  <c r="CW42" i="4"/>
  <c r="CU42" i="4"/>
  <c r="DF42" i="4"/>
  <c r="DF43" i="4"/>
  <c r="CV45" i="4"/>
  <c r="DK45" i="4" s="1"/>
  <c r="CW47" i="4"/>
  <c r="CU47" i="4"/>
  <c r="DU47" i="4" s="1"/>
  <c r="CW50" i="4"/>
  <c r="CU50" i="4"/>
  <c r="DU50" i="4" s="1"/>
  <c r="DF50" i="4"/>
  <c r="DF51" i="4"/>
  <c r="CW53" i="4"/>
  <c r="DJ53" i="4" s="1"/>
  <c r="CV53" i="4"/>
  <c r="DK53" i="4" s="1"/>
  <c r="CU54" i="4"/>
  <c r="DU54" i="4" s="1"/>
  <c r="CW57" i="4"/>
  <c r="DF59" i="4"/>
  <c r="DF60" i="4"/>
  <c r="CU67" i="4"/>
  <c r="CW68" i="4"/>
  <c r="CW69" i="4"/>
  <c r="DJ69" i="4" s="1"/>
  <c r="DF13" i="4"/>
  <c r="CW17" i="4"/>
  <c r="CX17" i="4" s="1"/>
  <c r="CY17" i="4" s="1"/>
  <c r="CW20" i="4"/>
  <c r="CU20" i="4"/>
  <c r="DF20" i="4"/>
  <c r="DF21" i="4"/>
  <c r="CW25" i="4"/>
  <c r="DJ25" i="4" s="1"/>
  <c r="CW28" i="4"/>
  <c r="CU28" i="4"/>
  <c r="DF28" i="4"/>
  <c r="DF29" i="4"/>
  <c r="CW33" i="4"/>
  <c r="DJ33" i="4" s="1"/>
  <c r="CW36" i="4"/>
  <c r="CU36" i="4"/>
  <c r="DF36" i="4"/>
  <c r="DF37" i="4"/>
  <c r="CW41" i="4"/>
  <c r="CW44" i="4"/>
  <c r="CU44" i="4"/>
  <c r="DF44" i="4"/>
  <c r="DF45" i="4"/>
  <c r="CW49" i="4"/>
  <c r="CV61" i="4"/>
  <c r="DK61" i="4" s="1"/>
  <c r="CW62" i="4"/>
  <c r="CU62" i="4"/>
  <c r="CV62" i="4"/>
  <c r="DK62" i="4" s="1"/>
  <c r="CW63" i="4"/>
  <c r="DF65" i="4"/>
  <c r="DF66" i="4"/>
  <c r="CV69" i="4"/>
  <c r="DU69" i="4" s="1"/>
  <c r="CW70" i="4"/>
  <c r="CU70" i="4"/>
  <c r="CV70" i="4"/>
  <c r="DK70" i="4" s="1"/>
  <c r="CW71" i="4"/>
  <c r="DF73" i="4"/>
  <c r="DF74" i="4"/>
  <c r="CV76" i="4"/>
  <c r="DK76" i="4" s="1"/>
  <c r="DK77" i="4"/>
  <c r="DF79" i="4"/>
  <c r="DF80" i="4"/>
  <c r="CU87" i="4"/>
  <c r="CW89" i="4"/>
  <c r="CW90" i="4"/>
  <c r="CU90" i="4"/>
  <c r="DF90" i="4"/>
  <c r="DF91" i="4"/>
  <c r="CV93" i="4"/>
  <c r="DK93" i="4" s="1"/>
  <c r="CU96" i="4"/>
  <c r="CW97" i="4"/>
  <c r="CU97" i="4"/>
  <c r="DF98" i="4"/>
  <c r="DF99" i="4"/>
  <c r="CV101" i="4"/>
  <c r="DK101" i="4" s="1"/>
  <c r="CU104" i="4"/>
  <c r="DU104" i="4" s="1"/>
  <c r="CW105" i="4"/>
  <c r="DF106" i="4"/>
  <c r="DF107" i="4"/>
  <c r="CW111" i="4"/>
  <c r="DF127" i="4"/>
  <c r="DF128" i="4"/>
  <c r="CV130" i="4"/>
  <c r="DK130" i="4" s="1"/>
  <c r="CW131" i="4"/>
  <c r="CU131" i="4"/>
  <c r="DU131" i="4" s="1"/>
  <c r="CW132" i="4"/>
  <c r="DF134" i="4"/>
  <c r="DF135" i="4"/>
  <c r="CV138" i="4"/>
  <c r="DK138" i="4" s="1"/>
  <c r="DF141" i="4"/>
  <c r="CV142" i="4"/>
  <c r="DK142" i="4" s="1"/>
  <c r="CV143" i="4"/>
  <c r="DK143" i="4" s="1"/>
  <c r="DF145" i="4"/>
  <c r="CV146" i="4"/>
  <c r="CV147" i="4"/>
  <c r="DK147" i="4" s="1"/>
  <c r="DF149" i="4"/>
  <c r="CV150" i="4"/>
  <c r="DK150" i="4" s="1"/>
  <c r="CU151" i="4"/>
  <c r="CV151" i="4"/>
  <c r="DK151" i="4" s="1"/>
  <c r="CW153" i="4"/>
  <c r="DF153" i="4"/>
  <c r="DF154" i="4"/>
  <c r="CV156" i="4"/>
  <c r="DK156" i="4" s="1"/>
  <c r="CU158" i="4"/>
  <c r="CU159" i="4"/>
  <c r="CW160" i="4"/>
  <c r="CW161" i="4"/>
  <c r="DF161" i="4"/>
  <c r="DF162" i="4"/>
  <c r="CV164" i="4"/>
  <c r="DK164" i="4" s="1"/>
  <c r="CU166" i="4"/>
  <c r="CW72" i="4"/>
  <c r="CW73" i="4"/>
  <c r="DJ73" i="4" s="1"/>
  <c r="DF75" i="4"/>
  <c r="DF76" i="4"/>
  <c r="DF85" i="4"/>
  <c r="CW91" i="4"/>
  <c r="DF92" i="4"/>
  <c r="DF93" i="4"/>
  <c r="CW99" i="4"/>
  <c r="DJ99" i="4" s="1"/>
  <c r="DF100" i="4"/>
  <c r="DF101" i="4"/>
  <c r="CV103" i="4"/>
  <c r="CU106" i="4"/>
  <c r="DU106" i="4" s="1"/>
  <c r="CW107" i="4"/>
  <c r="CU107" i="4"/>
  <c r="DU107" i="4" s="1"/>
  <c r="DF108" i="4"/>
  <c r="CW110" i="4"/>
  <c r="DJ110" i="4" s="1"/>
  <c r="CV110" i="4"/>
  <c r="DK110" i="4" s="1"/>
  <c r="CU111" i="4"/>
  <c r="CV111" i="4"/>
  <c r="DK111" i="4" s="1"/>
  <c r="CW112" i="4"/>
  <c r="CU112" i="4"/>
  <c r="CW113" i="4"/>
  <c r="CU113" i="4"/>
  <c r="CV113" i="4"/>
  <c r="DK113" i="4" s="1"/>
  <c r="CW114" i="4"/>
  <c r="CU114" i="4"/>
  <c r="CW115" i="4"/>
  <c r="CU115" i="4"/>
  <c r="CV115" i="4"/>
  <c r="DK115" i="4" s="1"/>
  <c r="CW116" i="4"/>
  <c r="CU116" i="4"/>
  <c r="CW117" i="4"/>
  <c r="CU117" i="4"/>
  <c r="CV117" i="4"/>
  <c r="DK117" i="4" s="1"/>
  <c r="CW118" i="4"/>
  <c r="CU118" i="4"/>
  <c r="CW119" i="4"/>
  <c r="CU119" i="4"/>
  <c r="CV119" i="4"/>
  <c r="DK119" i="4" s="1"/>
  <c r="CW120" i="4"/>
  <c r="CU120" i="4"/>
  <c r="CW121" i="4"/>
  <c r="CU121" i="4"/>
  <c r="CV121" i="4"/>
  <c r="DK121" i="4" s="1"/>
  <c r="CW122" i="4"/>
  <c r="CU122" i="4"/>
  <c r="CW123" i="4"/>
  <c r="CU123" i="4"/>
  <c r="CV123" i="4"/>
  <c r="DK123" i="4" s="1"/>
  <c r="CW124" i="4"/>
  <c r="CU124" i="4"/>
  <c r="CW125" i="4"/>
  <c r="CU125" i="4"/>
  <c r="CV125" i="4"/>
  <c r="DK125" i="4" s="1"/>
  <c r="CW126" i="4"/>
  <c r="CU126" i="4"/>
  <c r="CW127" i="4"/>
  <c r="DJ127" i="4" s="1"/>
  <c r="CV127" i="4"/>
  <c r="CW133" i="4"/>
  <c r="CW134" i="4"/>
  <c r="DF136" i="4"/>
  <c r="DF137" i="4"/>
  <c r="CW154" i="4"/>
  <c r="CX154" i="4" s="1"/>
  <c r="CY154" i="4" s="1"/>
  <c r="CW155" i="4"/>
  <c r="DJ155" i="4" s="1"/>
  <c r="DF155" i="4"/>
  <c r="DF156" i="4"/>
  <c r="CW162" i="4"/>
  <c r="CW163" i="4"/>
  <c r="DJ163" i="4" s="1"/>
  <c r="DF163" i="4"/>
  <c r="DF164" i="4"/>
  <c r="DF62" i="4"/>
  <c r="CV65" i="4"/>
  <c r="CW66" i="4"/>
  <c r="CU66" i="4"/>
  <c r="CV66" i="4"/>
  <c r="DK66" i="4" s="1"/>
  <c r="CW67" i="4"/>
  <c r="DF69" i="4"/>
  <c r="DF70" i="4"/>
  <c r="CV73" i="4"/>
  <c r="DK73" i="4" s="1"/>
  <c r="CW74" i="4"/>
  <c r="CU74" i="4"/>
  <c r="CV74" i="4"/>
  <c r="CV78" i="4"/>
  <c r="DK78" i="4" s="1"/>
  <c r="CV79" i="4"/>
  <c r="DF81" i="4"/>
  <c r="DF82" i="4"/>
  <c r="DF83" i="4"/>
  <c r="CW86" i="4"/>
  <c r="CU86" i="4"/>
  <c r="DU86" i="4" s="1"/>
  <c r="DF86" i="4"/>
  <c r="DF87" i="4"/>
  <c r="CV89" i="4"/>
  <c r="CU92" i="4"/>
  <c r="DU92" i="4" s="1"/>
  <c r="CW93" i="4"/>
  <c r="CU93" i="4"/>
  <c r="DF94" i="4"/>
  <c r="DF95" i="4"/>
  <c r="CV97" i="4"/>
  <c r="DK97" i="4" s="1"/>
  <c r="CU100" i="4"/>
  <c r="CW101" i="4"/>
  <c r="CU101" i="4"/>
  <c r="DF102" i="4"/>
  <c r="DF103" i="4"/>
  <c r="DF109" i="4"/>
  <c r="CW128" i="4"/>
  <c r="DF130" i="4"/>
  <c r="DF131" i="4"/>
  <c r="CW135" i="4"/>
  <c r="DJ135" i="4" s="1"/>
  <c r="CW136" i="4"/>
  <c r="DF138" i="4"/>
  <c r="DF139" i="4"/>
  <c r="DF142" i="4"/>
  <c r="DF143" i="4"/>
  <c r="DF146" i="4"/>
  <c r="DF147" i="4"/>
  <c r="DF150" i="4"/>
  <c r="DF151" i="4"/>
  <c r="CW156" i="4"/>
  <c r="CW157" i="4"/>
  <c r="CX157" i="4" s="1"/>
  <c r="CY157" i="4" s="1"/>
  <c r="DF157" i="4"/>
  <c r="DF158" i="4"/>
  <c r="CW164" i="4"/>
  <c r="CX164" i="4" s="1"/>
  <c r="CY164" i="4" s="1"/>
  <c r="CW165" i="4"/>
  <c r="DJ165" i="4" s="1"/>
  <c r="DF165" i="4"/>
  <c r="DF166" i="4"/>
  <c r="DU17" i="4"/>
  <c r="DK17" i="4"/>
  <c r="DU32" i="4"/>
  <c r="DJ35" i="4"/>
  <c r="DU48" i="4"/>
  <c r="DK49" i="4"/>
  <c r="DK15" i="4"/>
  <c r="DK23" i="4"/>
  <c r="DK39" i="4"/>
  <c r="DK47" i="4"/>
  <c r="DK24" i="4"/>
  <c r="DK26" i="4"/>
  <c r="DK32" i="4"/>
  <c r="DK34" i="4"/>
  <c r="DK40" i="4"/>
  <c r="DK42" i="4"/>
  <c r="DK46" i="4"/>
  <c r="DK48" i="4"/>
  <c r="DK50" i="4"/>
  <c r="DK75" i="4"/>
  <c r="DK16" i="4"/>
  <c r="DK22" i="4"/>
  <c r="DF57" i="4"/>
  <c r="DK63" i="4"/>
  <c r="DK83" i="4"/>
  <c r="CV55" i="4"/>
  <c r="DF55" i="4"/>
  <c r="DF58" i="4"/>
  <c r="CW59" i="4"/>
  <c r="CW78" i="4"/>
  <c r="CW82" i="4"/>
  <c r="DK86" i="4"/>
  <c r="DU98" i="4"/>
  <c r="DK107" i="4"/>
  <c r="DU109" i="4"/>
  <c r="DK109" i="4"/>
  <c r="CW77" i="4"/>
  <c r="CU78" i="4"/>
  <c r="CW81" i="4"/>
  <c r="CU82" i="4"/>
  <c r="CW76" i="4"/>
  <c r="CW80" i="4"/>
  <c r="CW83" i="4"/>
  <c r="CW85" i="4"/>
  <c r="DK87" i="4"/>
  <c r="DK95" i="4"/>
  <c r="CW75" i="4"/>
  <c r="CU76" i="4"/>
  <c r="CW79" i="4"/>
  <c r="CU80" i="4"/>
  <c r="CU83" i="4"/>
  <c r="DU83" i="4" s="1"/>
  <c r="CU85" i="4"/>
  <c r="DK105" i="4"/>
  <c r="DK88" i="4"/>
  <c r="DK90" i="4"/>
  <c r="DK92" i="4"/>
  <c r="DK94" i="4"/>
  <c r="DK98" i="4"/>
  <c r="DK102" i="4"/>
  <c r="DK104" i="4"/>
  <c r="DK106" i="4"/>
  <c r="DU108" i="4"/>
  <c r="DK135" i="4"/>
  <c r="DU135" i="4"/>
  <c r="DK137" i="4"/>
  <c r="DU137" i="4"/>
  <c r="CW92" i="4"/>
  <c r="CW94" i="4"/>
  <c r="CW96" i="4"/>
  <c r="CW98" i="4"/>
  <c r="CX98" i="4" s="1"/>
  <c r="CY98" i="4" s="1"/>
  <c r="CW100" i="4"/>
  <c r="CW102" i="4"/>
  <c r="CW104" i="4"/>
  <c r="CW106" i="4"/>
  <c r="CW108" i="4"/>
  <c r="DJ108" i="4" s="1"/>
  <c r="DF110" i="4"/>
  <c r="CV112" i="4"/>
  <c r="DF112" i="4"/>
  <c r="CV114" i="4"/>
  <c r="DF114" i="4"/>
  <c r="CV116" i="4"/>
  <c r="DF116" i="4"/>
  <c r="CV118" i="4"/>
  <c r="DF118" i="4"/>
  <c r="CV120" i="4"/>
  <c r="DF120" i="4"/>
  <c r="CV122" i="4"/>
  <c r="DF122" i="4"/>
  <c r="CV124" i="4"/>
  <c r="DF124" i="4"/>
  <c r="CW129" i="4"/>
  <c r="DJ129" i="4" s="1"/>
  <c r="DF129" i="4"/>
  <c r="DK129" i="4"/>
  <c r="DU129" i="4"/>
  <c r="DK131" i="4"/>
  <c r="DF111" i="4"/>
  <c r="DF113" i="4"/>
  <c r="DF115" i="4"/>
  <c r="DF117" i="4"/>
  <c r="DF119" i="4"/>
  <c r="DF121" i="4"/>
  <c r="DF123" i="4"/>
  <c r="DF125" i="4"/>
  <c r="DK133" i="4"/>
  <c r="CW141" i="4"/>
  <c r="CW145" i="4"/>
  <c r="CW149" i="4"/>
  <c r="DU154" i="4"/>
  <c r="DK154" i="4"/>
  <c r="CW140" i="4"/>
  <c r="CU141" i="4"/>
  <c r="DU141" i="4" s="1"/>
  <c r="CU145" i="4"/>
  <c r="CU149" i="4"/>
  <c r="DU149" i="4" s="1"/>
  <c r="DU155" i="4"/>
  <c r="CW139" i="4"/>
  <c r="CW142" i="4"/>
  <c r="DJ142" i="4" s="1"/>
  <c r="CW143" i="4"/>
  <c r="DF144" i="4"/>
  <c r="CW146" i="4"/>
  <c r="CW147" i="4"/>
  <c r="DK148" i="4"/>
  <c r="DF148" i="4"/>
  <c r="CW150" i="4"/>
  <c r="CW151" i="4"/>
  <c r="DU157" i="4"/>
  <c r="DU165" i="4"/>
  <c r="CU139" i="4"/>
  <c r="CU143" i="4"/>
  <c r="CU147" i="4"/>
  <c r="DK160" i="4"/>
  <c r="DK155" i="4"/>
  <c r="DK157" i="4"/>
  <c r="DK159" i="4"/>
  <c r="DK161" i="4"/>
  <c r="DK165" i="4"/>
  <c r="H12" i="2"/>
  <c r="I12" i="2"/>
  <c r="J12" i="2"/>
  <c r="K12" i="2"/>
  <c r="L12" i="2"/>
  <c r="M12" i="2"/>
  <c r="N12" i="2"/>
  <c r="O12" i="2"/>
  <c r="P12" i="2"/>
  <c r="Q12" i="2"/>
  <c r="R12" i="2"/>
  <c r="S12" i="2"/>
  <c r="T12" i="2"/>
  <c r="U12" i="2"/>
  <c r="V12" i="2"/>
  <c r="W12" i="2"/>
  <c r="X12" i="2"/>
  <c r="Y12" i="2"/>
  <c r="Z12" i="2"/>
  <c r="AA12" i="2"/>
  <c r="AB12" i="2"/>
  <c r="AC12" i="2"/>
  <c r="AD12" i="2"/>
  <c r="AE12" i="2"/>
  <c r="AF12" i="2"/>
  <c r="AG12" i="2"/>
  <c r="AH12" i="2"/>
  <c r="AI12" i="2"/>
  <c r="AJ12" i="2"/>
  <c r="AK12" i="2"/>
  <c r="AL12" i="2"/>
  <c r="AM12" i="2"/>
  <c r="AN12" i="2"/>
  <c r="AO12" i="2"/>
  <c r="AP12" i="2"/>
  <c r="AQ12" i="2"/>
  <c r="AR12" i="2"/>
  <c r="AS12" i="2"/>
  <c r="AT12" i="2"/>
  <c r="AU12" i="2"/>
  <c r="AV12" i="2"/>
  <c r="AW12" i="2"/>
  <c r="AX12" i="2"/>
  <c r="AY12" i="2"/>
  <c r="AZ12" i="2"/>
  <c r="BA12" i="2"/>
  <c r="BB12" i="2"/>
  <c r="BC12" i="2"/>
  <c r="BD12" i="2"/>
  <c r="BE12" i="2"/>
  <c r="BF12" i="2"/>
  <c r="BG12" i="2"/>
  <c r="BH12" i="2"/>
  <c r="BI12" i="2"/>
  <c r="BJ12" i="2"/>
  <c r="BK12" i="2"/>
  <c r="BL12" i="2"/>
  <c r="BM12" i="2"/>
  <c r="BN12" i="2"/>
  <c r="BO12" i="2"/>
  <c r="BP12" i="2"/>
  <c r="BQ12" i="2"/>
  <c r="BR12" i="2"/>
  <c r="BS12" i="2"/>
  <c r="BT12" i="2"/>
  <c r="BU12" i="2"/>
  <c r="BV12" i="2"/>
  <c r="BW12" i="2"/>
  <c r="BX12" i="2"/>
  <c r="BY12" i="2"/>
  <c r="BZ12" i="2"/>
  <c r="CA12" i="2"/>
  <c r="CB12" i="2"/>
  <c r="CC12" i="2"/>
  <c r="CD12" i="2"/>
  <c r="CE12" i="2"/>
  <c r="CF12" i="2"/>
  <c r="CG12" i="2"/>
  <c r="CH12" i="2"/>
  <c r="CI12" i="2"/>
  <c r="CJ12" i="2"/>
  <c r="CK12" i="2"/>
  <c r="CL12" i="2"/>
  <c r="CM12" i="2"/>
  <c r="CN12" i="2"/>
  <c r="CO12" i="2"/>
  <c r="CP12" i="2"/>
  <c r="CQ12" i="2"/>
  <c r="CR12" i="2"/>
  <c r="CS12" i="2"/>
  <c r="CT12" i="2"/>
  <c r="DA12" i="2"/>
  <c r="DB12" i="2"/>
  <c r="DC12" i="2"/>
  <c r="DD12" i="2"/>
  <c r="DH12" i="2"/>
  <c r="DI12" i="2"/>
  <c r="DN12" i="2"/>
  <c r="DO12" i="2"/>
  <c r="W147" i="8" s="1"/>
  <c r="DP12" i="2"/>
  <c r="DQ12" i="2"/>
  <c r="DR12" i="2"/>
  <c r="DS12" i="2"/>
  <c r="DT12" i="2"/>
  <c r="H13" i="2"/>
  <c r="I13" i="2"/>
  <c r="J13" i="2"/>
  <c r="K13" i="2"/>
  <c r="L13" i="2"/>
  <c r="M13" i="2"/>
  <c r="N13" i="2"/>
  <c r="O13" i="2"/>
  <c r="P13" i="2"/>
  <c r="Q13" i="2"/>
  <c r="R13" i="2"/>
  <c r="S13" i="2"/>
  <c r="T13" i="2"/>
  <c r="U13" i="2"/>
  <c r="V13" i="2"/>
  <c r="W13" i="2"/>
  <c r="X13" i="2"/>
  <c r="Y13" i="2"/>
  <c r="Z13" i="2"/>
  <c r="AA13" i="2"/>
  <c r="AB13" i="2"/>
  <c r="AC13" i="2"/>
  <c r="AD13" i="2"/>
  <c r="AE13" i="2"/>
  <c r="AF13" i="2"/>
  <c r="AG13" i="2"/>
  <c r="AH13" i="2"/>
  <c r="AI13" i="2"/>
  <c r="AJ13" i="2"/>
  <c r="AK13" i="2"/>
  <c r="AL13" i="2"/>
  <c r="AM13" i="2"/>
  <c r="AN13" i="2"/>
  <c r="AO13" i="2"/>
  <c r="AP13" i="2"/>
  <c r="AQ13" i="2"/>
  <c r="AR13" i="2"/>
  <c r="AS13" i="2"/>
  <c r="AT13" i="2"/>
  <c r="AU13" i="2"/>
  <c r="AV13" i="2"/>
  <c r="AW13" i="2"/>
  <c r="AX13" i="2"/>
  <c r="AY13" i="2"/>
  <c r="AZ13" i="2"/>
  <c r="BA13" i="2"/>
  <c r="BB13" i="2"/>
  <c r="BC13" i="2"/>
  <c r="BD13" i="2"/>
  <c r="BE13" i="2"/>
  <c r="BF13" i="2"/>
  <c r="BG13" i="2"/>
  <c r="BH13" i="2"/>
  <c r="BI13" i="2"/>
  <c r="BJ13" i="2"/>
  <c r="BK13" i="2"/>
  <c r="BL13" i="2"/>
  <c r="BM13" i="2"/>
  <c r="BN13" i="2"/>
  <c r="BO13" i="2"/>
  <c r="BP13" i="2"/>
  <c r="BQ13" i="2"/>
  <c r="BR13" i="2"/>
  <c r="BS13" i="2"/>
  <c r="BT13" i="2"/>
  <c r="BU13" i="2"/>
  <c r="BV13" i="2"/>
  <c r="BW13" i="2"/>
  <c r="BX13" i="2"/>
  <c r="BY13" i="2"/>
  <c r="BZ13" i="2"/>
  <c r="CA13" i="2"/>
  <c r="CB13" i="2"/>
  <c r="CC13" i="2"/>
  <c r="CD13" i="2"/>
  <c r="CE13" i="2"/>
  <c r="CF13" i="2"/>
  <c r="CG13" i="2"/>
  <c r="CH13" i="2"/>
  <c r="CI13" i="2"/>
  <c r="CJ13" i="2"/>
  <c r="CK13" i="2"/>
  <c r="CL13" i="2"/>
  <c r="CM13" i="2"/>
  <c r="CN13" i="2"/>
  <c r="CO13" i="2"/>
  <c r="CP13" i="2"/>
  <c r="CQ13" i="2"/>
  <c r="CR13" i="2"/>
  <c r="CS13" i="2"/>
  <c r="CT13" i="2"/>
  <c r="DA13" i="2"/>
  <c r="DB13" i="2"/>
  <c r="DC13" i="2"/>
  <c r="DD13" i="2"/>
  <c r="DH13" i="2"/>
  <c r="DI13" i="2"/>
  <c r="DN13" i="2"/>
  <c r="DO13" i="2"/>
  <c r="W28" i="8" s="1"/>
  <c r="DP13" i="2"/>
  <c r="DQ13" i="2"/>
  <c r="DR13" i="2"/>
  <c r="DS13" i="2"/>
  <c r="DT13" i="2"/>
  <c r="H14" i="2"/>
  <c r="I14" i="2"/>
  <c r="J14" i="2"/>
  <c r="K14" i="2"/>
  <c r="L14" i="2"/>
  <c r="M14" i="2"/>
  <c r="N14" i="2"/>
  <c r="O14" i="2"/>
  <c r="P14" i="2"/>
  <c r="Q14" i="2"/>
  <c r="R14" i="2"/>
  <c r="S14" i="2"/>
  <c r="T14" i="2"/>
  <c r="U14" i="2"/>
  <c r="V14" i="2"/>
  <c r="W14" i="2"/>
  <c r="X14" i="2"/>
  <c r="Y14" i="2"/>
  <c r="Z14" i="2"/>
  <c r="AA14" i="2"/>
  <c r="AB14" i="2"/>
  <c r="AC14" i="2"/>
  <c r="AD14" i="2"/>
  <c r="AE14" i="2"/>
  <c r="AF14" i="2"/>
  <c r="AG14" i="2"/>
  <c r="AH14" i="2"/>
  <c r="AI14" i="2"/>
  <c r="AJ14" i="2"/>
  <c r="AK14" i="2"/>
  <c r="AL14" i="2"/>
  <c r="AM14" i="2"/>
  <c r="AN14" i="2"/>
  <c r="AO14" i="2"/>
  <c r="AP14" i="2"/>
  <c r="AQ14" i="2"/>
  <c r="AR14" i="2"/>
  <c r="AS14" i="2"/>
  <c r="AT14" i="2"/>
  <c r="AU14" i="2"/>
  <c r="AV14" i="2"/>
  <c r="AW14" i="2"/>
  <c r="AX14" i="2"/>
  <c r="AY14" i="2"/>
  <c r="AZ14" i="2"/>
  <c r="BA14" i="2"/>
  <c r="BB14" i="2"/>
  <c r="BC14" i="2"/>
  <c r="BD14" i="2"/>
  <c r="BE14" i="2"/>
  <c r="BF14" i="2"/>
  <c r="BG14" i="2"/>
  <c r="BH14" i="2"/>
  <c r="BI14" i="2"/>
  <c r="BJ14" i="2"/>
  <c r="BK14" i="2"/>
  <c r="BL14" i="2"/>
  <c r="BM14" i="2"/>
  <c r="BN14" i="2"/>
  <c r="BO14" i="2"/>
  <c r="BP14" i="2"/>
  <c r="BQ14" i="2"/>
  <c r="BR14" i="2"/>
  <c r="BS14" i="2"/>
  <c r="BT14" i="2"/>
  <c r="BU14" i="2"/>
  <c r="BV14" i="2"/>
  <c r="BW14" i="2"/>
  <c r="BX14" i="2"/>
  <c r="BY14" i="2"/>
  <c r="BZ14" i="2"/>
  <c r="CA14" i="2"/>
  <c r="CB14" i="2"/>
  <c r="CC14" i="2"/>
  <c r="CD14" i="2"/>
  <c r="CE14" i="2"/>
  <c r="CF14" i="2"/>
  <c r="CG14" i="2"/>
  <c r="CH14" i="2"/>
  <c r="CI14" i="2"/>
  <c r="CJ14" i="2"/>
  <c r="CK14" i="2"/>
  <c r="CL14" i="2"/>
  <c r="CM14" i="2"/>
  <c r="CN14" i="2"/>
  <c r="CO14" i="2"/>
  <c r="CP14" i="2"/>
  <c r="CQ14" i="2"/>
  <c r="CR14" i="2"/>
  <c r="CS14" i="2"/>
  <c r="CT14" i="2"/>
  <c r="DA14" i="2"/>
  <c r="DB14" i="2"/>
  <c r="DC14" i="2"/>
  <c r="DD14" i="2"/>
  <c r="DH14" i="2"/>
  <c r="DI14" i="2"/>
  <c r="DN14" i="2"/>
  <c r="DO14" i="2"/>
  <c r="W70" i="8" s="1"/>
  <c r="DP14" i="2"/>
  <c r="DQ14" i="2"/>
  <c r="DR14" i="2"/>
  <c r="DS14" i="2"/>
  <c r="DT14" i="2"/>
  <c r="H15" i="2"/>
  <c r="I15" i="2"/>
  <c r="J15" i="2"/>
  <c r="K15" i="2"/>
  <c r="L15" i="2"/>
  <c r="M15" i="2"/>
  <c r="N15" i="2"/>
  <c r="O15" i="2"/>
  <c r="P15" i="2"/>
  <c r="Q15" i="2"/>
  <c r="R15" i="2"/>
  <c r="S15" i="2"/>
  <c r="T15" i="2"/>
  <c r="U15" i="2"/>
  <c r="V15" i="2"/>
  <c r="W15" i="2"/>
  <c r="X15" i="2"/>
  <c r="Y15" i="2"/>
  <c r="Z15" i="2"/>
  <c r="AA15" i="2"/>
  <c r="AB15" i="2"/>
  <c r="AC15" i="2"/>
  <c r="AD15" i="2"/>
  <c r="AE15" i="2"/>
  <c r="AF15" i="2"/>
  <c r="AG15" i="2"/>
  <c r="AH15" i="2"/>
  <c r="AI15" i="2"/>
  <c r="AJ15" i="2"/>
  <c r="AK15" i="2"/>
  <c r="AL15" i="2"/>
  <c r="AM15" i="2"/>
  <c r="AN15" i="2"/>
  <c r="AO15" i="2"/>
  <c r="AP15" i="2"/>
  <c r="AQ15" i="2"/>
  <c r="AR15" i="2"/>
  <c r="AS15" i="2"/>
  <c r="AT15" i="2"/>
  <c r="AU15" i="2"/>
  <c r="AV15" i="2"/>
  <c r="AW15" i="2"/>
  <c r="AX15" i="2"/>
  <c r="AY15" i="2"/>
  <c r="AZ15" i="2"/>
  <c r="BA15" i="2"/>
  <c r="BB15" i="2"/>
  <c r="BC15" i="2"/>
  <c r="BD15" i="2"/>
  <c r="BE15" i="2"/>
  <c r="BF15" i="2"/>
  <c r="BG15" i="2"/>
  <c r="BH15" i="2"/>
  <c r="BI15" i="2"/>
  <c r="BJ15" i="2"/>
  <c r="BK15" i="2"/>
  <c r="BL15" i="2"/>
  <c r="BM15" i="2"/>
  <c r="BN15" i="2"/>
  <c r="BO15" i="2"/>
  <c r="BP15" i="2"/>
  <c r="BQ15" i="2"/>
  <c r="BR15" i="2"/>
  <c r="BS15" i="2"/>
  <c r="BT15" i="2"/>
  <c r="BU15" i="2"/>
  <c r="BV15" i="2"/>
  <c r="BW15" i="2"/>
  <c r="BX15" i="2"/>
  <c r="BY15" i="2"/>
  <c r="BZ15" i="2"/>
  <c r="CA15" i="2"/>
  <c r="CB15" i="2"/>
  <c r="CC15" i="2"/>
  <c r="CD15" i="2"/>
  <c r="CE15" i="2"/>
  <c r="CF15" i="2"/>
  <c r="CG15" i="2"/>
  <c r="CH15" i="2"/>
  <c r="CI15" i="2"/>
  <c r="CJ15" i="2"/>
  <c r="CK15" i="2"/>
  <c r="CL15" i="2"/>
  <c r="CM15" i="2"/>
  <c r="CN15" i="2"/>
  <c r="CO15" i="2"/>
  <c r="CP15" i="2"/>
  <c r="CQ15" i="2"/>
  <c r="CR15" i="2"/>
  <c r="CS15" i="2"/>
  <c r="CT15" i="2"/>
  <c r="DA15" i="2"/>
  <c r="DB15" i="2"/>
  <c r="DC15" i="2"/>
  <c r="DD15" i="2"/>
  <c r="DH15" i="2"/>
  <c r="DI15" i="2"/>
  <c r="DN15" i="2"/>
  <c r="DO15" i="2"/>
  <c r="DP15" i="2"/>
  <c r="DQ15" i="2"/>
  <c r="DR15" i="2"/>
  <c r="DS15" i="2"/>
  <c r="DT15" i="2"/>
  <c r="H16" i="2"/>
  <c r="I16" i="2"/>
  <c r="J16" i="2"/>
  <c r="K16" i="2"/>
  <c r="L16" i="2"/>
  <c r="M16" i="2"/>
  <c r="N16" i="2"/>
  <c r="O16" i="2"/>
  <c r="P16" i="2"/>
  <c r="Q16" i="2"/>
  <c r="R16" i="2"/>
  <c r="S16" i="2"/>
  <c r="T16" i="2"/>
  <c r="U16" i="2"/>
  <c r="V16" i="2"/>
  <c r="W16" i="2"/>
  <c r="X16" i="2"/>
  <c r="Y16" i="2"/>
  <c r="Z16" i="2"/>
  <c r="AA16" i="2"/>
  <c r="AB16" i="2"/>
  <c r="AC16" i="2"/>
  <c r="AD16" i="2"/>
  <c r="AE16" i="2"/>
  <c r="AF16" i="2"/>
  <c r="AG16" i="2"/>
  <c r="AH16" i="2"/>
  <c r="AI16" i="2"/>
  <c r="AJ16" i="2"/>
  <c r="AK16" i="2"/>
  <c r="AL16" i="2"/>
  <c r="AM16" i="2"/>
  <c r="AN16" i="2"/>
  <c r="AO16" i="2"/>
  <c r="AP16" i="2"/>
  <c r="AQ16" i="2"/>
  <c r="AR16" i="2"/>
  <c r="AS16" i="2"/>
  <c r="AT16" i="2"/>
  <c r="AU16" i="2"/>
  <c r="AV16" i="2"/>
  <c r="AW16" i="2"/>
  <c r="AX16" i="2"/>
  <c r="AY16" i="2"/>
  <c r="AZ16" i="2"/>
  <c r="BA16" i="2"/>
  <c r="BB16" i="2"/>
  <c r="BC16" i="2"/>
  <c r="BD16" i="2"/>
  <c r="BE16" i="2"/>
  <c r="BF16" i="2"/>
  <c r="BG16" i="2"/>
  <c r="BH16" i="2"/>
  <c r="BI16" i="2"/>
  <c r="BJ16" i="2"/>
  <c r="BK16" i="2"/>
  <c r="BL16" i="2"/>
  <c r="BM16" i="2"/>
  <c r="BN16" i="2"/>
  <c r="BO16" i="2"/>
  <c r="BP16" i="2"/>
  <c r="BQ16" i="2"/>
  <c r="BR16" i="2"/>
  <c r="BS16" i="2"/>
  <c r="BT16" i="2"/>
  <c r="BU16" i="2"/>
  <c r="BV16" i="2"/>
  <c r="BW16" i="2"/>
  <c r="BX16" i="2"/>
  <c r="BY16" i="2"/>
  <c r="BZ16" i="2"/>
  <c r="CA16" i="2"/>
  <c r="CB16" i="2"/>
  <c r="CC16" i="2"/>
  <c r="CD16" i="2"/>
  <c r="CE16" i="2"/>
  <c r="CF16" i="2"/>
  <c r="CG16" i="2"/>
  <c r="CH16" i="2"/>
  <c r="CI16" i="2"/>
  <c r="CJ16" i="2"/>
  <c r="CK16" i="2"/>
  <c r="CL16" i="2"/>
  <c r="CM16" i="2"/>
  <c r="CN16" i="2"/>
  <c r="CO16" i="2"/>
  <c r="CP16" i="2"/>
  <c r="CQ16" i="2"/>
  <c r="CR16" i="2"/>
  <c r="CS16" i="2"/>
  <c r="CT16" i="2"/>
  <c r="DA16" i="2"/>
  <c r="DB16" i="2"/>
  <c r="DC16" i="2"/>
  <c r="DD16" i="2"/>
  <c r="DH16" i="2"/>
  <c r="DI16" i="2"/>
  <c r="DN16" i="2"/>
  <c r="DO16" i="2"/>
  <c r="W165" i="8" s="1"/>
  <c r="DP16" i="2"/>
  <c r="DQ16" i="2"/>
  <c r="DR16" i="2"/>
  <c r="DS16" i="2"/>
  <c r="DT16" i="2"/>
  <c r="H17" i="2"/>
  <c r="I17" i="2"/>
  <c r="J17" i="2"/>
  <c r="K17" i="2"/>
  <c r="L17" i="2"/>
  <c r="M17" i="2"/>
  <c r="N17" i="2"/>
  <c r="O17" i="2"/>
  <c r="P17" i="2"/>
  <c r="Q17" i="2"/>
  <c r="R17" i="2"/>
  <c r="S17" i="2"/>
  <c r="T17" i="2"/>
  <c r="U17" i="2"/>
  <c r="V17" i="2"/>
  <c r="W17" i="2"/>
  <c r="X17" i="2"/>
  <c r="Y17" i="2"/>
  <c r="Z17" i="2"/>
  <c r="AA17" i="2"/>
  <c r="AB17" i="2"/>
  <c r="AC17" i="2"/>
  <c r="AD17" i="2"/>
  <c r="AE17" i="2"/>
  <c r="AF17" i="2"/>
  <c r="AG17" i="2"/>
  <c r="AH17" i="2"/>
  <c r="AI17" i="2"/>
  <c r="AJ17" i="2"/>
  <c r="AK17" i="2"/>
  <c r="AL17" i="2"/>
  <c r="AM17" i="2"/>
  <c r="AN17" i="2"/>
  <c r="AO17" i="2"/>
  <c r="AP17" i="2"/>
  <c r="AQ17" i="2"/>
  <c r="AR17" i="2"/>
  <c r="AS17" i="2"/>
  <c r="AT17" i="2"/>
  <c r="AU17" i="2"/>
  <c r="AV17" i="2"/>
  <c r="AW17" i="2"/>
  <c r="AX17" i="2"/>
  <c r="AY17" i="2"/>
  <c r="AZ17" i="2"/>
  <c r="BA17" i="2"/>
  <c r="BB17" i="2"/>
  <c r="BC17" i="2"/>
  <c r="BD17" i="2"/>
  <c r="BE17" i="2"/>
  <c r="BF17" i="2"/>
  <c r="BG17" i="2"/>
  <c r="BH17" i="2"/>
  <c r="BI17" i="2"/>
  <c r="BJ17" i="2"/>
  <c r="BK17" i="2"/>
  <c r="BL17" i="2"/>
  <c r="BM17" i="2"/>
  <c r="BN17" i="2"/>
  <c r="BO17" i="2"/>
  <c r="BP17" i="2"/>
  <c r="BQ17" i="2"/>
  <c r="BR17" i="2"/>
  <c r="BS17" i="2"/>
  <c r="BT17" i="2"/>
  <c r="BU17" i="2"/>
  <c r="BV17" i="2"/>
  <c r="BW17" i="2"/>
  <c r="BX17" i="2"/>
  <c r="BY17" i="2"/>
  <c r="BZ17" i="2"/>
  <c r="CA17" i="2"/>
  <c r="CB17" i="2"/>
  <c r="CC17" i="2"/>
  <c r="CD17" i="2"/>
  <c r="CE17" i="2"/>
  <c r="CF17" i="2"/>
  <c r="CG17" i="2"/>
  <c r="CH17" i="2"/>
  <c r="CI17" i="2"/>
  <c r="CJ17" i="2"/>
  <c r="CK17" i="2"/>
  <c r="CL17" i="2"/>
  <c r="CM17" i="2"/>
  <c r="CN17" i="2"/>
  <c r="CO17" i="2"/>
  <c r="CP17" i="2"/>
  <c r="CQ17" i="2"/>
  <c r="CR17" i="2"/>
  <c r="CS17" i="2"/>
  <c r="CT17" i="2"/>
  <c r="DA17" i="2"/>
  <c r="DB17" i="2"/>
  <c r="DC17" i="2"/>
  <c r="DD17" i="2"/>
  <c r="DH17" i="2"/>
  <c r="DI17" i="2"/>
  <c r="DN17" i="2"/>
  <c r="DO17" i="2"/>
  <c r="W10" i="8" s="1"/>
  <c r="DP17" i="2"/>
  <c r="DQ17" i="2"/>
  <c r="DR17" i="2"/>
  <c r="DS17" i="2"/>
  <c r="DT17" i="2"/>
  <c r="H18" i="2"/>
  <c r="I18" i="2"/>
  <c r="J18" i="2"/>
  <c r="K18" i="2"/>
  <c r="L18" i="2"/>
  <c r="M18" i="2"/>
  <c r="N18" i="2"/>
  <c r="O18" i="2"/>
  <c r="P18" i="2"/>
  <c r="Q18" i="2"/>
  <c r="R18" i="2"/>
  <c r="S18" i="2"/>
  <c r="T18" i="2"/>
  <c r="U18" i="2"/>
  <c r="V18" i="2"/>
  <c r="W18" i="2"/>
  <c r="X18" i="2"/>
  <c r="Y18" i="2"/>
  <c r="Z18" i="2"/>
  <c r="AA18" i="2"/>
  <c r="AB18" i="2"/>
  <c r="AC18" i="2"/>
  <c r="AD18" i="2"/>
  <c r="AE18" i="2"/>
  <c r="AF18" i="2"/>
  <c r="AG18" i="2"/>
  <c r="AH18" i="2"/>
  <c r="AI18" i="2"/>
  <c r="AJ18" i="2"/>
  <c r="AK18" i="2"/>
  <c r="AL18" i="2"/>
  <c r="AM18" i="2"/>
  <c r="AN18" i="2"/>
  <c r="AO18" i="2"/>
  <c r="AP18" i="2"/>
  <c r="AQ18" i="2"/>
  <c r="AR18" i="2"/>
  <c r="AS18" i="2"/>
  <c r="AT18" i="2"/>
  <c r="AU18" i="2"/>
  <c r="AV18" i="2"/>
  <c r="AW18" i="2"/>
  <c r="AX18" i="2"/>
  <c r="AY18" i="2"/>
  <c r="AZ18" i="2"/>
  <c r="BA18" i="2"/>
  <c r="BB18" i="2"/>
  <c r="BC18" i="2"/>
  <c r="BD18" i="2"/>
  <c r="BE18" i="2"/>
  <c r="BF18" i="2"/>
  <c r="BG18" i="2"/>
  <c r="BH18" i="2"/>
  <c r="BI18" i="2"/>
  <c r="BJ18" i="2"/>
  <c r="BK18" i="2"/>
  <c r="BL18" i="2"/>
  <c r="BM18" i="2"/>
  <c r="BN18" i="2"/>
  <c r="BO18" i="2"/>
  <c r="BP18" i="2"/>
  <c r="BQ18" i="2"/>
  <c r="BR18" i="2"/>
  <c r="BS18" i="2"/>
  <c r="BT18" i="2"/>
  <c r="BU18" i="2"/>
  <c r="BV18" i="2"/>
  <c r="BW18" i="2"/>
  <c r="BX18" i="2"/>
  <c r="BY18" i="2"/>
  <c r="BZ18" i="2"/>
  <c r="CA18" i="2"/>
  <c r="CB18" i="2"/>
  <c r="CC18" i="2"/>
  <c r="CD18" i="2"/>
  <c r="CE18" i="2"/>
  <c r="CF18" i="2"/>
  <c r="CG18" i="2"/>
  <c r="CH18" i="2"/>
  <c r="CI18" i="2"/>
  <c r="CJ18" i="2"/>
  <c r="CK18" i="2"/>
  <c r="CL18" i="2"/>
  <c r="CM18" i="2"/>
  <c r="CN18" i="2"/>
  <c r="CO18" i="2"/>
  <c r="CP18" i="2"/>
  <c r="CQ18" i="2"/>
  <c r="CR18" i="2"/>
  <c r="CS18" i="2"/>
  <c r="CT18" i="2"/>
  <c r="DA18" i="2"/>
  <c r="DB18" i="2"/>
  <c r="DC18" i="2"/>
  <c r="DD18" i="2"/>
  <c r="DH18" i="2"/>
  <c r="DI18" i="2"/>
  <c r="DN18" i="2"/>
  <c r="DO18" i="2"/>
  <c r="W11" i="8" s="1"/>
  <c r="DP18" i="2"/>
  <c r="DQ18" i="2"/>
  <c r="DR18" i="2"/>
  <c r="DS18" i="2"/>
  <c r="DT18" i="2"/>
  <c r="H19" i="2"/>
  <c r="I19" i="2"/>
  <c r="J19" i="2"/>
  <c r="K19" i="2"/>
  <c r="L19" i="2"/>
  <c r="M19" i="2"/>
  <c r="N19" i="2"/>
  <c r="O19" i="2"/>
  <c r="P19" i="2"/>
  <c r="Q19" i="2"/>
  <c r="R19" i="2"/>
  <c r="S19" i="2"/>
  <c r="T19" i="2"/>
  <c r="U19" i="2"/>
  <c r="V19" i="2"/>
  <c r="W19" i="2"/>
  <c r="X19" i="2"/>
  <c r="Y19" i="2"/>
  <c r="Z19" i="2"/>
  <c r="AA19" i="2"/>
  <c r="AB19" i="2"/>
  <c r="AC19" i="2"/>
  <c r="AD19" i="2"/>
  <c r="AE19" i="2"/>
  <c r="AF19" i="2"/>
  <c r="AG19" i="2"/>
  <c r="AH19" i="2"/>
  <c r="AI19" i="2"/>
  <c r="AJ19" i="2"/>
  <c r="AK19" i="2"/>
  <c r="AL19" i="2"/>
  <c r="AM19" i="2"/>
  <c r="AN19" i="2"/>
  <c r="AO19" i="2"/>
  <c r="AP19" i="2"/>
  <c r="AQ19" i="2"/>
  <c r="AR19" i="2"/>
  <c r="AS19" i="2"/>
  <c r="AT19" i="2"/>
  <c r="AU19" i="2"/>
  <c r="AV19" i="2"/>
  <c r="AW19" i="2"/>
  <c r="AX19" i="2"/>
  <c r="AY19" i="2"/>
  <c r="AZ19" i="2"/>
  <c r="BA19" i="2"/>
  <c r="BB19" i="2"/>
  <c r="BC19" i="2"/>
  <c r="BD19" i="2"/>
  <c r="BE19" i="2"/>
  <c r="BF19" i="2"/>
  <c r="BG19" i="2"/>
  <c r="BH19" i="2"/>
  <c r="BI19" i="2"/>
  <c r="BJ19" i="2"/>
  <c r="BK19" i="2"/>
  <c r="BL19" i="2"/>
  <c r="BM19" i="2"/>
  <c r="BN19" i="2"/>
  <c r="BO19" i="2"/>
  <c r="BP19" i="2"/>
  <c r="BQ19" i="2"/>
  <c r="BR19" i="2"/>
  <c r="BS19" i="2"/>
  <c r="BT19" i="2"/>
  <c r="BU19" i="2"/>
  <c r="BV19" i="2"/>
  <c r="BW19" i="2"/>
  <c r="BX19" i="2"/>
  <c r="BY19" i="2"/>
  <c r="BZ19" i="2"/>
  <c r="CA19" i="2"/>
  <c r="CB19" i="2"/>
  <c r="CC19" i="2"/>
  <c r="CD19" i="2"/>
  <c r="CE19" i="2"/>
  <c r="CF19" i="2"/>
  <c r="CG19" i="2"/>
  <c r="CH19" i="2"/>
  <c r="CI19" i="2"/>
  <c r="CJ19" i="2"/>
  <c r="CK19" i="2"/>
  <c r="CL19" i="2"/>
  <c r="CM19" i="2"/>
  <c r="CN19" i="2"/>
  <c r="CO19" i="2"/>
  <c r="CP19" i="2"/>
  <c r="CQ19" i="2"/>
  <c r="CR19" i="2"/>
  <c r="CS19" i="2"/>
  <c r="CT19" i="2"/>
  <c r="DA19" i="2"/>
  <c r="DB19" i="2"/>
  <c r="DC19" i="2"/>
  <c r="DD19" i="2"/>
  <c r="DH19" i="2"/>
  <c r="DI19" i="2"/>
  <c r="DN19" i="2"/>
  <c r="DO19" i="2"/>
  <c r="DP19" i="2"/>
  <c r="DQ19" i="2"/>
  <c r="DR19" i="2"/>
  <c r="DS19" i="2"/>
  <c r="DT19" i="2"/>
  <c r="H20" i="2"/>
  <c r="I20" i="2"/>
  <c r="J20" i="2"/>
  <c r="K20" i="2"/>
  <c r="L20" i="2"/>
  <c r="M20" i="2"/>
  <c r="N20" i="2"/>
  <c r="O20" i="2"/>
  <c r="P20" i="2"/>
  <c r="Q20" i="2"/>
  <c r="R20" i="2"/>
  <c r="S20" i="2"/>
  <c r="T20" i="2"/>
  <c r="U20" i="2"/>
  <c r="V20" i="2"/>
  <c r="W20" i="2"/>
  <c r="X20" i="2"/>
  <c r="Y20" i="2"/>
  <c r="Z20" i="2"/>
  <c r="AA20" i="2"/>
  <c r="AB20" i="2"/>
  <c r="AC20" i="2"/>
  <c r="AD20" i="2"/>
  <c r="AE20" i="2"/>
  <c r="AF20" i="2"/>
  <c r="AG20" i="2"/>
  <c r="AH20" i="2"/>
  <c r="AI20" i="2"/>
  <c r="AJ20" i="2"/>
  <c r="AK20" i="2"/>
  <c r="AL20" i="2"/>
  <c r="AM20" i="2"/>
  <c r="AN20" i="2"/>
  <c r="AO20" i="2"/>
  <c r="AP20" i="2"/>
  <c r="AQ20" i="2"/>
  <c r="AR20" i="2"/>
  <c r="AS20" i="2"/>
  <c r="AT20" i="2"/>
  <c r="AU20" i="2"/>
  <c r="AV20" i="2"/>
  <c r="AW20" i="2"/>
  <c r="AX20" i="2"/>
  <c r="AY20" i="2"/>
  <c r="AZ20" i="2"/>
  <c r="BA20" i="2"/>
  <c r="BB20" i="2"/>
  <c r="BC20" i="2"/>
  <c r="BD20" i="2"/>
  <c r="BE20" i="2"/>
  <c r="BF20" i="2"/>
  <c r="BG20" i="2"/>
  <c r="BH20" i="2"/>
  <c r="BI20" i="2"/>
  <c r="BJ20" i="2"/>
  <c r="BK20" i="2"/>
  <c r="BL20" i="2"/>
  <c r="BM20" i="2"/>
  <c r="BN20" i="2"/>
  <c r="BO20" i="2"/>
  <c r="BP20" i="2"/>
  <c r="BQ20" i="2"/>
  <c r="BR20" i="2"/>
  <c r="BS20" i="2"/>
  <c r="BT20" i="2"/>
  <c r="BU20" i="2"/>
  <c r="BV20" i="2"/>
  <c r="BW20" i="2"/>
  <c r="BX20" i="2"/>
  <c r="BY20" i="2"/>
  <c r="BZ20" i="2"/>
  <c r="CA20" i="2"/>
  <c r="CB20" i="2"/>
  <c r="CC20" i="2"/>
  <c r="CD20" i="2"/>
  <c r="CE20" i="2"/>
  <c r="CF20" i="2"/>
  <c r="CG20" i="2"/>
  <c r="CH20" i="2"/>
  <c r="CI20" i="2"/>
  <c r="CJ20" i="2"/>
  <c r="CK20" i="2"/>
  <c r="CL20" i="2"/>
  <c r="CM20" i="2"/>
  <c r="CN20" i="2"/>
  <c r="CO20" i="2"/>
  <c r="CP20" i="2"/>
  <c r="CQ20" i="2"/>
  <c r="CR20" i="2"/>
  <c r="CS20" i="2"/>
  <c r="CT20" i="2"/>
  <c r="DA20" i="2"/>
  <c r="DB20" i="2"/>
  <c r="DC20" i="2"/>
  <c r="DD20" i="2"/>
  <c r="DH20" i="2"/>
  <c r="DI20" i="2"/>
  <c r="DN20" i="2"/>
  <c r="DO20" i="2"/>
  <c r="DP20" i="2"/>
  <c r="DQ20" i="2"/>
  <c r="DR20" i="2"/>
  <c r="DS20" i="2"/>
  <c r="DT20" i="2"/>
  <c r="H21" i="2"/>
  <c r="I21" i="2"/>
  <c r="J21" i="2"/>
  <c r="K21" i="2"/>
  <c r="L21" i="2"/>
  <c r="M21" i="2"/>
  <c r="N21" i="2"/>
  <c r="O21" i="2"/>
  <c r="P21" i="2"/>
  <c r="Q21" i="2"/>
  <c r="R21" i="2"/>
  <c r="S21" i="2"/>
  <c r="T21" i="2"/>
  <c r="U21" i="2"/>
  <c r="V21" i="2"/>
  <c r="W21" i="2"/>
  <c r="X21" i="2"/>
  <c r="Y21" i="2"/>
  <c r="Z21" i="2"/>
  <c r="AA21" i="2"/>
  <c r="AB21" i="2"/>
  <c r="AC21" i="2"/>
  <c r="AD21" i="2"/>
  <c r="AE21" i="2"/>
  <c r="AF21" i="2"/>
  <c r="AG21" i="2"/>
  <c r="AH21" i="2"/>
  <c r="AI21" i="2"/>
  <c r="AJ21" i="2"/>
  <c r="AK21" i="2"/>
  <c r="AL21" i="2"/>
  <c r="AM21" i="2"/>
  <c r="AN21" i="2"/>
  <c r="AO21" i="2"/>
  <c r="AP21" i="2"/>
  <c r="AQ21" i="2"/>
  <c r="AR21" i="2"/>
  <c r="AS21" i="2"/>
  <c r="AT21" i="2"/>
  <c r="AU21" i="2"/>
  <c r="AV21" i="2"/>
  <c r="AW21" i="2"/>
  <c r="AX21" i="2"/>
  <c r="AY21" i="2"/>
  <c r="AZ21" i="2"/>
  <c r="BA21" i="2"/>
  <c r="BB21" i="2"/>
  <c r="BC21" i="2"/>
  <c r="BD21" i="2"/>
  <c r="BE21" i="2"/>
  <c r="BF21" i="2"/>
  <c r="BG21" i="2"/>
  <c r="BH21" i="2"/>
  <c r="BI21" i="2"/>
  <c r="BJ21" i="2"/>
  <c r="BK21" i="2"/>
  <c r="BL21" i="2"/>
  <c r="BM21" i="2"/>
  <c r="BN21" i="2"/>
  <c r="BO21" i="2"/>
  <c r="BP21" i="2"/>
  <c r="BQ21" i="2"/>
  <c r="BR21" i="2"/>
  <c r="BS21" i="2"/>
  <c r="BT21" i="2"/>
  <c r="BU21" i="2"/>
  <c r="BV21" i="2"/>
  <c r="BW21" i="2"/>
  <c r="BX21" i="2"/>
  <c r="BY21" i="2"/>
  <c r="BZ21" i="2"/>
  <c r="CA21" i="2"/>
  <c r="CB21" i="2"/>
  <c r="CC21" i="2"/>
  <c r="CD21" i="2"/>
  <c r="CE21" i="2"/>
  <c r="CF21" i="2"/>
  <c r="CG21" i="2"/>
  <c r="CH21" i="2"/>
  <c r="CI21" i="2"/>
  <c r="CJ21" i="2"/>
  <c r="CK21" i="2"/>
  <c r="CL21" i="2"/>
  <c r="CM21" i="2"/>
  <c r="CN21" i="2"/>
  <c r="CO21" i="2"/>
  <c r="CP21" i="2"/>
  <c r="CQ21" i="2"/>
  <c r="CR21" i="2"/>
  <c r="CS21" i="2"/>
  <c r="CT21" i="2"/>
  <c r="DA21" i="2"/>
  <c r="DB21" i="2"/>
  <c r="DC21" i="2"/>
  <c r="DD21" i="2"/>
  <c r="DH21" i="2"/>
  <c r="DI21" i="2"/>
  <c r="DN21" i="2"/>
  <c r="DO21" i="2"/>
  <c r="W29" i="8" s="1"/>
  <c r="DP21" i="2"/>
  <c r="DQ21" i="2"/>
  <c r="DR21" i="2"/>
  <c r="DS21" i="2"/>
  <c r="DT21" i="2"/>
  <c r="H22" i="2"/>
  <c r="I22" i="2"/>
  <c r="J22" i="2"/>
  <c r="K22" i="2"/>
  <c r="L22" i="2"/>
  <c r="M22" i="2"/>
  <c r="N22" i="2"/>
  <c r="O22" i="2"/>
  <c r="P22" i="2"/>
  <c r="Q22" i="2"/>
  <c r="R22" i="2"/>
  <c r="S22" i="2"/>
  <c r="T22" i="2"/>
  <c r="U22" i="2"/>
  <c r="V22" i="2"/>
  <c r="W22" i="2"/>
  <c r="X22" i="2"/>
  <c r="Y22" i="2"/>
  <c r="Z22" i="2"/>
  <c r="AA22" i="2"/>
  <c r="AB22" i="2"/>
  <c r="AC22" i="2"/>
  <c r="AD22" i="2"/>
  <c r="AE22" i="2"/>
  <c r="AF22" i="2"/>
  <c r="AG22" i="2"/>
  <c r="AH22" i="2"/>
  <c r="AI22" i="2"/>
  <c r="AJ22" i="2"/>
  <c r="AK22" i="2"/>
  <c r="AL22" i="2"/>
  <c r="AM22" i="2"/>
  <c r="AN22" i="2"/>
  <c r="AO22" i="2"/>
  <c r="AP22" i="2"/>
  <c r="AQ22" i="2"/>
  <c r="AR22" i="2"/>
  <c r="AS22" i="2"/>
  <c r="AT22" i="2"/>
  <c r="AU22" i="2"/>
  <c r="AV22" i="2"/>
  <c r="AW22" i="2"/>
  <c r="AX22" i="2"/>
  <c r="AY22" i="2"/>
  <c r="AZ22" i="2"/>
  <c r="BA22" i="2"/>
  <c r="BB22" i="2"/>
  <c r="BC22" i="2"/>
  <c r="BD22" i="2"/>
  <c r="BE22" i="2"/>
  <c r="BF22" i="2"/>
  <c r="BG22" i="2"/>
  <c r="BH22" i="2"/>
  <c r="BI22" i="2"/>
  <c r="BJ22" i="2"/>
  <c r="BK22" i="2"/>
  <c r="BL22" i="2"/>
  <c r="BM22" i="2"/>
  <c r="BN22" i="2"/>
  <c r="BO22" i="2"/>
  <c r="BP22" i="2"/>
  <c r="BQ22" i="2"/>
  <c r="BR22" i="2"/>
  <c r="BS22" i="2"/>
  <c r="BT22" i="2"/>
  <c r="BU22" i="2"/>
  <c r="BV22" i="2"/>
  <c r="BW22" i="2"/>
  <c r="BX22" i="2"/>
  <c r="BY22" i="2"/>
  <c r="BZ22" i="2"/>
  <c r="CA22" i="2"/>
  <c r="CB22" i="2"/>
  <c r="CC22" i="2"/>
  <c r="CD22" i="2"/>
  <c r="CE22" i="2"/>
  <c r="CF22" i="2"/>
  <c r="CG22" i="2"/>
  <c r="CH22" i="2"/>
  <c r="CI22" i="2"/>
  <c r="CJ22" i="2"/>
  <c r="CK22" i="2"/>
  <c r="CL22" i="2"/>
  <c r="CM22" i="2"/>
  <c r="CN22" i="2"/>
  <c r="CO22" i="2"/>
  <c r="CP22" i="2"/>
  <c r="CQ22" i="2"/>
  <c r="CR22" i="2"/>
  <c r="CS22" i="2"/>
  <c r="CT22" i="2"/>
  <c r="DA22" i="2"/>
  <c r="DB22" i="2"/>
  <c r="DC22" i="2"/>
  <c r="DD22" i="2"/>
  <c r="DH22" i="2"/>
  <c r="DI22" i="2"/>
  <c r="DN22" i="2"/>
  <c r="DO22" i="2"/>
  <c r="DP22" i="2"/>
  <c r="DQ22" i="2"/>
  <c r="DR22" i="2"/>
  <c r="DS22" i="2"/>
  <c r="DT22" i="2"/>
  <c r="H23" i="2"/>
  <c r="I23" i="2"/>
  <c r="J23" i="2"/>
  <c r="K23" i="2"/>
  <c r="L23" i="2"/>
  <c r="M23" i="2"/>
  <c r="N23" i="2"/>
  <c r="O23" i="2"/>
  <c r="P23" i="2"/>
  <c r="Q23" i="2"/>
  <c r="R23" i="2"/>
  <c r="S23" i="2"/>
  <c r="T23" i="2"/>
  <c r="U23" i="2"/>
  <c r="V23" i="2"/>
  <c r="W23" i="2"/>
  <c r="X23" i="2"/>
  <c r="Y23" i="2"/>
  <c r="Z23" i="2"/>
  <c r="AA23" i="2"/>
  <c r="AB23" i="2"/>
  <c r="AC23" i="2"/>
  <c r="AD23" i="2"/>
  <c r="AE23" i="2"/>
  <c r="AF23" i="2"/>
  <c r="AG23" i="2"/>
  <c r="AH23" i="2"/>
  <c r="AI23" i="2"/>
  <c r="AJ23" i="2"/>
  <c r="AK23" i="2"/>
  <c r="AL23" i="2"/>
  <c r="AM23" i="2"/>
  <c r="AN23" i="2"/>
  <c r="AO23" i="2"/>
  <c r="AP23" i="2"/>
  <c r="AQ23" i="2"/>
  <c r="AR23" i="2"/>
  <c r="AS23" i="2"/>
  <c r="AT23" i="2"/>
  <c r="AU23" i="2"/>
  <c r="AV23" i="2"/>
  <c r="AW23" i="2"/>
  <c r="AX23" i="2"/>
  <c r="AY23" i="2"/>
  <c r="AZ23" i="2"/>
  <c r="BA23" i="2"/>
  <c r="BB23" i="2"/>
  <c r="BC23" i="2"/>
  <c r="BD23" i="2"/>
  <c r="BE23" i="2"/>
  <c r="BF23" i="2"/>
  <c r="BG23" i="2"/>
  <c r="BH23" i="2"/>
  <c r="BI23" i="2"/>
  <c r="BJ23" i="2"/>
  <c r="BK23" i="2"/>
  <c r="BL23" i="2"/>
  <c r="BM23" i="2"/>
  <c r="BN23" i="2"/>
  <c r="BO23" i="2"/>
  <c r="BP23" i="2"/>
  <c r="BQ23" i="2"/>
  <c r="BR23" i="2"/>
  <c r="BS23" i="2"/>
  <c r="BT23" i="2"/>
  <c r="BU23" i="2"/>
  <c r="BV23" i="2"/>
  <c r="BW23" i="2"/>
  <c r="BX23" i="2"/>
  <c r="BY23" i="2"/>
  <c r="BZ23" i="2"/>
  <c r="CA23" i="2"/>
  <c r="CB23" i="2"/>
  <c r="CC23" i="2"/>
  <c r="CD23" i="2"/>
  <c r="CE23" i="2"/>
  <c r="CF23" i="2"/>
  <c r="CG23" i="2"/>
  <c r="CH23" i="2"/>
  <c r="CI23" i="2"/>
  <c r="CJ23" i="2"/>
  <c r="CK23" i="2"/>
  <c r="CL23" i="2"/>
  <c r="CM23" i="2"/>
  <c r="CN23" i="2"/>
  <c r="CO23" i="2"/>
  <c r="CP23" i="2"/>
  <c r="CQ23" i="2"/>
  <c r="CR23" i="2"/>
  <c r="CS23" i="2"/>
  <c r="CT23" i="2"/>
  <c r="DA23" i="2"/>
  <c r="DB23" i="2"/>
  <c r="DC23" i="2"/>
  <c r="DD23" i="2"/>
  <c r="DH23" i="2"/>
  <c r="DI23" i="2"/>
  <c r="DN23" i="2"/>
  <c r="DO23" i="2"/>
  <c r="W148" i="8" s="1"/>
  <c r="DP23" i="2"/>
  <c r="DQ23" i="2"/>
  <c r="DR23" i="2"/>
  <c r="DS23" i="2"/>
  <c r="DT23" i="2"/>
  <c r="H24" i="2"/>
  <c r="I24" i="2"/>
  <c r="J24" i="2"/>
  <c r="K24" i="2"/>
  <c r="L24" i="2"/>
  <c r="M24" i="2"/>
  <c r="N24" i="2"/>
  <c r="O24" i="2"/>
  <c r="P24" i="2"/>
  <c r="Q24" i="2"/>
  <c r="R24" i="2"/>
  <c r="S24" i="2"/>
  <c r="T24" i="2"/>
  <c r="U24" i="2"/>
  <c r="V24" i="2"/>
  <c r="W24" i="2"/>
  <c r="X24" i="2"/>
  <c r="Y24" i="2"/>
  <c r="Z24" i="2"/>
  <c r="AA24" i="2"/>
  <c r="AB24" i="2"/>
  <c r="AC24" i="2"/>
  <c r="AD24" i="2"/>
  <c r="AE24" i="2"/>
  <c r="AF24" i="2"/>
  <c r="AG24" i="2"/>
  <c r="AH24" i="2"/>
  <c r="AI24" i="2"/>
  <c r="AJ24" i="2"/>
  <c r="AK24" i="2"/>
  <c r="AL24" i="2"/>
  <c r="AM24" i="2"/>
  <c r="AN24" i="2"/>
  <c r="AO24" i="2"/>
  <c r="AP24" i="2"/>
  <c r="AQ24" i="2"/>
  <c r="AR24" i="2"/>
  <c r="AS24" i="2"/>
  <c r="AT24" i="2"/>
  <c r="AU24" i="2"/>
  <c r="AV24" i="2"/>
  <c r="AW24" i="2"/>
  <c r="AX24" i="2"/>
  <c r="AY24" i="2"/>
  <c r="AZ24" i="2"/>
  <c r="BA24" i="2"/>
  <c r="BB24" i="2"/>
  <c r="BC24" i="2"/>
  <c r="BD24" i="2"/>
  <c r="BE24" i="2"/>
  <c r="BF24" i="2"/>
  <c r="BG24" i="2"/>
  <c r="BH24" i="2"/>
  <c r="BI24" i="2"/>
  <c r="BJ24" i="2"/>
  <c r="BK24" i="2"/>
  <c r="BL24" i="2"/>
  <c r="BM24" i="2"/>
  <c r="BN24" i="2"/>
  <c r="BO24" i="2"/>
  <c r="BP24" i="2"/>
  <c r="BQ24" i="2"/>
  <c r="BR24" i="2"/>
  <c r="BS24" i="2"/>
  <c r="BT24" i="2"/>
  <c r="BU24" i="2"/>
  <c r="BV24" i="2"/>
  <c r="BW24" i="2"/>
  <c r="BX24" i="2"/>
  <c r="BY24" i="2"/>
  <c r="BZ24" i="2"/>
  <c r="CA24" i="2"/>
  <c r="CB24" i="2"/>
  <c r="CC24" i="2"/>
  <c r="CD24" i="2"/>
  <c r="CE24" i="2"/>
  <c r="CF24" i="2"/>
  <c r="CG24" i="2"/>
  <c r="CH24" i="2"/>
  <c r="CI24" i="2"/>
  <c r="CJ24" i="2"/>
  <c r="CK24" i="2"/>
  <c r="CL24" i="2"/>
  <c r="CM24" i="2"/>
  <c r="CN24" i="2"/>
  <c r="CO24" i="2"/>
  <c r="CP24" i="2"/>
  <c r="CQ24" i="2"/>
  <c r="CR24" i="2"/>
  <c r="CS24" i="2"/>
  <c r="CT24" i="2"/>
  <c r="DA24" i="2"/>
  <c r="DB24" i="2"/>
  <c r="DC24" i="2"/>
  <c r="DD24" i="2"/>
  <c r="DH24" i="2"/>
  <c r="DI24" i="2"/>
  <c r="DN24" i="2"/>
  <c r="DO24" i="2"/>
  <c r="DP24" i="2"/>
  <c r="DQ24" i="2"/>
  <c r="DR24" i="2"/>
  <c r="DS24" i="2"/>
  <c r="DT24" i="2"/>
  <c r="H25" i="2"/>
  <c r="I25" i="2"/>
  <c r="J25" i="2"/>
  <c r="K25" i="2"/>
  <c r="L25" i="2"/>
  <c r="M25" i="2"/>
  <c r="N25" i="2"/>
  <c r="O25" i="2"/>
  <c r="P25" i="2"/>
  <c r="Q25" i="2"/>
  <c r="R25" i="2"/>
  <c r="S25" i="2"/>
  <c r="T25" i="2"/>
  <c r="U25" i="2"/>
  <c r="V25" i="2"/>
  <c r="W25" i="2"/>
  <c r="X25" i="2"/>
  <c r="Y25" i="2"/>
  <c r="Z25" i="2"/>
  <c r="AA25" i="2"/>
  <c r="AB25" i="2"/>
  <c r="AC25" i="2"/>
  <c r="AD25" i="2"/>
  <c r="AE25" i="2"/>
  <c r="AF25" i="2"/>
  <c r="AG25" i="2"/>
  <c r="AH25" i="2"/>
  <c r="AI25" i="2"/>
  <c r="AJ25" i="2"/>
  <c r="AK25" i="2"/>
  <c r="AL25" i="2"/>
  <c r="AM25" i="2"/>
  <c r="AN25" i="2"/>
  <c r="AO25" i="2"/>
  <c r="AP25" i="2"/>
  <c r="AQ25" i="2"/>
  <c r="AR25" i="2"/>
  <c r="AS25" i="2"/>
  <c r="AT25" i="2"/>
  <c r="AU25" i="2"/>
  <c r="AV25" i="2"/>
  <c r="AW25" i="2"/>
  <c r="AX25" i="2"/>
  <c r="AY25" i="2"/>
  <c r="AZ25" i="2"/>
  <c r="BA25" i="2"/>
  <c r="BB25" i="2"/>
  <c r="BC25" i="2"/>
  <c r="BD25" i="2"/>
  <c r="BE25" i="2"/>
  <c r="BF25" i="2"/>
  <c r="BG25" i="2"/>
  <c r="BH25" i="2"/>
  <c r="BI25" i="2"/>
  <c r="BJ25" i="2"/>
  <c r="BK25" i="2"/>
  <c r="BL25" i="2"/>
  <c r="BM25" i="2"/>
  <c r="BN25" i="2"/>
  <c r="BO25" i="2"/>
  <c r="BP25" i="2"/>
  <c r="BQ25" i="2"/>
  <c r="BR25" i="2"/>
  <c r="BS25" i="2"/>
  <c r="BT25" i="2"/>
  <c r="BU25" i="2"/>
  <c r="BV25" i="2"/>
  <c r="BW25" i="2"/>
  <c r="BX25" i="2"/>
  <c r="BY25" i="2"/>
  <c r="BZ25" i="2"/>
  <c r="CA25" i="2"/>
  <c r="CB25" i="2"/>
  <c r="CC25" i="2"/>
  <c r="CD25" i="2"/>
  <c r="CE25" i="2"/>
  <c r="CF25" i="2"/>
  <c r="CG25" i="2"/>
  <c r="CH25" i="2"/>
  <c r="CI25" i="2"/>
  <c r="CJ25" i="2"/>
  <c r="CK25" i="2"/>
  <c r="CL25" i="2"/>
  <c r="CM25" i="2"/>
  <c r="CN25" i="2"/>
  <c r="CO25" i="2"/>
  <c r="CP25" i="2"/>
  <c r="CQ25" i="2"/>
  <c r="CR25" i="2"/>
  <c r="CS25" i="2"/>
  <c r="CT25" i="2"/>
  <c r="DA25" i="2"/>
  <c r="DB25" i="2"/>
  <c r="DC25" i="2"/>
  <c r="DD25" i="2"/>
  <c r="DH25" i="2"/>
  <c r="DI25" i="2"/>
  <c r="DN25" i="2"/>
  <c r="DO25" i="2"/>
  <c r="W12" i="8" s="1"/>
  <c r="DP25" i="2"/>
  <c r="DQ25" i="2"/>
  <c r="DR25" i="2"/>
  <c r="DS25" i="2"/>
  <c r="DT25" i="2"/>
  <c r="H26" i="2"/>
  <c r="I26" i="2"/>
  <c r="J26" i="2"/>
  <c r="K26" i="2"/>
  <c r="L26" i="2"/>
  <c r="M26" i="2"/>
  <c r="N26" i="2"/>
  <c r="O26" i="2"/>
  <c r="P26" i="2"/>
  <c r="Q26" i="2"/>
  <c r="R26" i="2"/>
  <c r="S26" i="2"/>
  <c r="T26" i="2"/>
  <c r="U26" i="2"/>
  <c r="V26" i="2"/>
  <c r="W26" i="2"/>
  <c r="X26" i="2"/>
  <c r="Y26" i="2"/>
  <c r="Z26" i="2"/>
  <c r="AA26" i="2"/>
  <c r="AB26" i="2"/>
  <c r="AC26" i="2"/>
  <c r="AD26" i="2"/>
  <c r="AE26" i="2"/>
  <c r="AF26" i="2"/>
  <c r="AG26" i="2"/>
  <c r="AH26" i="2"/>
  <c r="AI26" i="2"/>
  <c r="AJ26" i="2"/>
  <c r="AK26" i="2"/>
  <c r="AL26" i="2"/>
  <c r="AM26" i="2"/>
  <c r="AN26" i="2"/>
  <c r="AO26" i="2"/>
  <c r="AP26" i="2"/>
  <c r="AQ26" i="2"/>
  <c r="AR26" i="2"/>
  <c r="AS26" i="2"/>
  <c r="AT26" i="2"/>
  <c r="AU26" i="2"/>
  <c r="AV26" i="2"/>
  <c r="AW26" i="2"/>
  <c r="AX26" i="2"/>
  <c r="AY26" i="2"/>
  <c r="AZ26" i="2"/>
  <c r="BA26" i="2"/>
  <c r="BB26" i="2"/>
  <c r="BC26" i="2"/>
  <c r="BD26" i="2"/>
  <c r="BE26" i="2"/>
  <c r="BF26" i="2"/>
  <c r="BG26" i="2"/>
  <c r="BH26" i="2"/>
  <c r="BI26" i="2"/>
  <c r="BJ26" i="2"/>
  <c r="BK26" i="2"/>
  <c r="BL26" i="2"/>
  <c r="BM26" i="2"/>
  <c r="BN26" i="2"/>
  <c r="BO26" i="2"/>
  <c r="BP26" i="2"/>
  <c r="BQ26" i="2"/>
  <c r="BR26" i="2"/>
  <c r="BS26" i="2"/>
  <c r="BT26" i="2"/>
  <c r="BU26" i="2"/>
  <c r="BV26" i="2"/>
  <c r="BW26" i="2"/>
  <c r="BX26" i="2"/>
  <c r="BY26" i="2"/>
  <c r="BZ26" i="2"/>
  <c r="CA26" i="2"/>
  <c r="CB26" i="2"/>
  <c r="CC26" i="2"/>
  <c r="CD26" i="2"/>
  <c r="CE26" i="2"/>
  <c r="CF26" i="2"/>
  <c r="CG26" i="2"/>
  <c r="CH26" i="2"/>
  <c r="CI26" i="2"/>
  <c r="CJ26" i="2"/>
  <c r="CK26" i="2"/>
  <c r="CL26" i="2"/>
  <c r="CM26" i="2"/>
  <c r="CN26" i="2"/>
  <c r="CO26" i="2"/>
  <c r="CP26" i="2"/>
  <c r="CQ26" i="2"/>
  <c r="CR26" i="2"/>
  <c r="CS26" i="2"/>
  <c r="CT26" i="2"/>
  <c r="DA26" i="2"/>
  <c r="DB26" i="2"/>
  <c r="DC26" i="2"/>
  <c r="DD26" i="2"/>
  <c r="DH26" i="2"/>
  <c r="DI26" i="2"/>
  <c r="DN26" i="2"/>
  <c r="DO26" i="2"/>
  <c r="W150" i="8" s="1"/>
  <c r="DP26" i="2"/>
  <c r="DQ26" i="2"/>
  <c r="DR26" i="2"/>
  <c r="DS26" i="2"/>
  <c r="DT26" i="2"/>
  <c r="H27" i="2"/>
  <c r="I27" i="2"/>
  <c r="J27" i="2"/>
  <c r="K27" i="2"/>
  <c r="L27" i="2"/>
  <c r="M27" i="2"/>
  <c r="N27" i="2"/>
  <c r="O27" i="2"/>
  <c r="P27" i="2"/>
  <c r="Q27" i="2"/>
  <c r="R27" i="2"/>
  <c r="S27" i="2"/>
  <c r="T27" i="2"/>
  <c r="U27" i="2"/>
  <c r="V27" i="2"/>
  <c r="W27" i="2"/>
  <c r="X27" i="2"/>
  <c r="Y27" i="2"/>
  <c r="Z27" i="2"/>
  <c r="AA27" i="2"/>
  <c r="AB27" i="2"/>
  <c r="AC27" i="2"/>
  <c r="AD27" i="2"/>
  <c r="AE27" i="2"/>
  <c r="AF27" i="2"/>
  <c r="AG27" i="2"/>
  <c r="AH27" i="2"/>
  <c r="AI27" i="2"/>
  <c r="AJ27" i="2"/>
  <c r="AK27" i="2"/>
  <c r="AL27" i="2"/>
  <c r="AM27" i="2"/>
  <c r="AN27" i="2"/>
  <c r="AO27" i="2"/>
  <c r="AP27" i="2"/>
  <c r="AQ27" i="2"/>
  <c r="AR27" i="2"/>
  <c r="AS27" i="2"/>
  <c r="AT27" i="2"/>
  <c r="AU27" i="2"/>
  <c r="AV27" i="2"/>
  <c r="AW27" i="2"/>
  <c r="AX27" i="2"/>
  <c r="AY27" i="2"/>
  <c r="AZ27" i="2"/>
  <c r="BA27" i="2"/>
  <c r="BB27" i="2"/>
  <c r="BC27" i="2"/>
  <c r="BD27" i="2"/>
  <c r="BE27" i="2"/>
  <c r="BF27" i="2"/>
  <c r="BG27" i="2"/>
  <c r="BH27" i="2"/>
  <c r="BI27" i="2"/>
  <c r="BJ27" i="2"/>
  <c r="BK27" i="2"/>
  <c r="BL27" i="2"/>
  <c r="BM27" i="2"/>
  <c r="BN27" i="2"/>
  <c r="BO27" i="2"/>
  <c r="BP27" i="2"/>
  <c r="BQ27" i="2"/>
  <c r="BR27" i="2"/>
  <c r="BS27" i="2"/>
  <c r="BT27" i="2"/>
  <c r="BU27" i="2"/>
  <c r="BV27" i="2"/>
  <c r="BW27" i="2"/>
  <c r="BX27" i="2"/>
  <c r="BY27" i="2"/>
  <c r="BZ27" i="2"/>
  <c r="CA27" i="2"/>
  <c r="CB27" i="2"/>
  <c r="CC27" i="2"/>
  <c r="CD27" i="2"/>
  <c r="CE27" i="2"/>
  <c r="CF27" i="2"/>
  <c r="CG27" i="2"/>
  <c r="CH27" i="2"/>
  <c r="CI27" i="2"/>
  <c r="CJ27" i="2"/>
  <c r="CK27" i="2"/>
  <c r="CL27" i="2"/>
  <c r="CM27" i="2"/>
  <c r="CN27" i="2"/>
  <c r="CO27" i="2"/>
  <c r="CP27" i="2"/>
  <c r="CQ27" i="2"/>
  <c r="CR27" i="2"/>
  <c r="CS27" i="2"/>
  <c r="CT27" i="2"/>
  <c r="DA27" i="2"/>
  <c r="DB27" i="2"/>
  <c r="DC27" i="2"/>
  <c r="DD27" i="2"/>
  <c r="DH27" i="2"/>
  <c r="DI27" i="2"/>
  <c r="DN27" i="2"/>
  <c r="DO27" i="2"/>
  <c r="DP27" i="2"/>
  <c r="DQ27" i="2"/>
  <c r="DR27" i="2"/>
  <c r="DS27" i="2"/>
  <c r="DT27" i="2"/>
  <c r="H28" i="2"/>
  <c r="I28" i="2"/>
  <c r="J28" i="2"/>
  <c r="K28" i="2"/>
  <c r="L28" i="2"/>
  <c r="M28" i="2"/>
  <c r="N28" i="2"/>
  <c r="O28" i="2"/>
  <c r="P28" i="2"/>
  <c r="Q28" i="2"/>
  <c r="R28" i="2"/>
  <c r="S28" i="2"/>
  <c r="T28" i="2"/>
  <c r="U28" i="2"/>
  <c r="V28" i="2"/>
  <c r="W28" i="2"/>
  <c r="X28" i="2"/>
  <c r="Y28" i="2"/>
  <c r="Z28" i="2"/>
  <c r="AA28" i="2"/>
  <c r="AB28" i="2"/>
  <c r="AC28" i="2"/>
  <c r="AD28" i="2"/>
  <c r="AE28" i="2"/>
  <c r="AF28" i="2"/>
  <c r="AG28" i="2"/>
  <c r="AH28" i="2"/>
  <c r="AI28" i="2"/>
  <c r="AJ28" i="2"/>
  <c r="AK28" i="2"/>
  <c r="AL28" i="2"/>
  <c r="AM28" i="2"/>
  <c r="AN28" i="2"/>
  <c r="AO28" i="2"/>
  <c r="AP28" i="2"/>
  <c r="AQ28" i="2"/>
  <c r="AR28" i="2"/>
  <c r="AS28" i="2"/>
  <c r="AT28" i="2"/>
  <c r="AU28" i="2"/>
  <c r="AV28" i="2"/>
  <c r="AW28" i="2"/>
  <c r="AX28" i="2"/>
  <c r="AY28" i="2"/>
  <c r="AZ28" i="2"/>
  <c r="BA28" i="2"/>
  <c r="BB28" i="2"/>
  <c r="BC28" i="2"/>
  <c r="BD28" i="2"/>
  <c r="BE28" i="2"/>
  <c r="BF28" i="2"/>
  <c r="BG28" i="2"/>
  <c r="BH28" i="2"/>
  <c r="BI28" i="2"/>
  <c r="BJ28" i="2"/>
  <c r="BK28" i="2"/>
  <c r="BL28" i="2"/>
  <c r="BM28" i="2"/>
  <c r="BN28" i="2"/>
  <c r="BO28" i="2"/>
  <c r="BP28" i="2"/>
  <c r="BQ28" i="2"/>
  <c r="BR28" i="2"/>
  <c r="BS28" i="2"/>
  <c r="BT28" i="2"/>
  <c r="BU28" i="2"/>
  <c r="BV28" i="2"/>
  <c r="BW28" i="2"/>
  <c r="BX28" i="2"/>
  <c r="BY28" i="2"/>
  <c r="BZ28" i="2"/>
  <c r="CA28" i="2"/>
  <c r="CB28" i="2"/>
  <c r="CC28" i="2"/>
  <c r="CD28" i="2"/>
  <c r="CE28" i="2"/>
  <c r="CF28" i="2"/>
  <c r="CG28" i="2"/>
  <c r="CH28" i="2"/>
  <c r="CI28" i="2"/>
  <c r="CJ28" i="2"/>
  <c r="CK28" i="2"/>
  <c r="CL28" i="2"/>
  <c r="CM28" i="2"/>
  <c r="CN28" i="2"/>
  <c r="CO28" i="2"/>
  <c r="CP28" i="2"/>
  <c r="CQ28" i="2"/>
  <c r="CR28" i="2"/>
  <c r="CS28" i="2"/>
  <c r="CT28" i="2"/>
  <c r="DA28" i="2"/>
  <c r="DB28" i="2"/>
  <c r="DC28" i="2"/>
  <c r="DD28" i="2"/>
  <c r="DH28" i="2"/>
  <c r="DI28" i="2"/>
  <c r="DN28" i="2"/>
  <c r="DO28" i="2"/>
  <c r="W74" i="8" s="1"/>
  <c r="DP28" i="2"/>
  <c r="DQ28" i="2"/>
  <c r="DR28" i="2"/>
  <c r="DS28" i="2"/>
  <c r="DT28" i="2"/>
  <c r="H29" i="2"/>
  <c r="I29" i="2"/>
  <c r="J29" i="2"/>
  <c r="K29" i="2"/>
  <c r="L29" i="2"/>
  <c r="M29" i="2"/>
  <c r="N29" i="2"/>
  <c r="O29" i="2"/>
  <c r="P29" i="2"/>
  <c r="Q29" i="2"/>
  <c r="R29" i="2"/>
  <c r="S29" i="2"/>
  <c r="T29" i="2"/>
  <c r="U29" i="2"/>
  <c r="V29" i="2"/>
  <c r="W29" i="2"/>
  <c r="X29" i="2"/>
  <c r="Y29" i="2"/>
  <c r="Z29" i="2"/>
  <c r="AA29" i="2"/>
  <c r="AB29" i="2"/>
  <c r="AC29" i="2"/>
  <c r="AD29" i="2"/>
  <c r="AE29" i="2"/>
  <c r="AF29" i="2"/>
  <c r="AG29" i="2"/>
  <c r="AH29" i="2"/>
  <c r="AI29" i="2"/>
  <c r="AJ29" i="2"/>
  <c r="AK29" i="2"/>
  <c r="AL29" i="2"/>
  <c r="AM29" i="2"/>
  <c r="AN29" i="2"/>
  <c r="AO29" i="2"/>
  <c r="AP29" i="2"/>
  <c r="AQ29" i="2"/>
  <c r="AR29" i="2"/>
  <c r="AS29" i="2"/>
  <c r="AT29" i="2"/>
  <c r="AU29" i="2"/>
  <c r="AV29" i="2"/>
  <c r="AW29" i="2"/>
  <c r="AX29" i="2"/>
  <c r="AY29" i="2"/>
  <c r="AZ29" i="2"/>
  <c r="BA29" i="2"/>
  <c r="BB29" i="2"/>
  <c r="BC29" i="2"/>
  <c r="BD29" i="2"/>
  <c r="BE29" i="2"/>
  <c r="BF29" i="2"/>
  <c r="BG29" i="2"/>
  <c r="BH29" i="2"/>
  <c r="BI29" i="2"/>
  <c r="BJ29" i="2"/>
  <c r="BK29" i="2"/>
  <c r="BL29" i="2"/>
  <c r="BM29" i="2"/>
  <c r="BN29" i="2"/>
  <c r="BO29" i="2"/>
  <c r="BP29" i="2"/>
  <c r="BQ29" i="2"/>
  <c r="BR29" i="2"/>
  <c r="BS29" i="2"/>
  <c r="BT29" i="2"/>
  <c r="BU29" i="2"/>
  <c r="BV29" i="2"/>
  <c r="BW29" i="2"/>
  <c r="BX29" i="2"/>
  <c r="BY29" i="2"/>
  <c r="BZ29" i="2"/>
  <c r="CA29" i="2"/>
  <c r="CB29" i="2"/>
  <c r="CC29" i="2"/>
  <c r="CD29" i="2"/>
  <c r="CE29" i="2"/>
  <c r="CF29" i="2"/>
  <c r="CG29" i="2"/>
  <c r="CH29" i="2"/>
  <c r="CI29" i="2"/>
  <c r="CJ29" i="2"/>
  <c r="CK29" i="2"/>
  <c r="CL29" i="2"/>
  <c r="CM29" i="2"/>
  <c r="CN29" i="2"/>
  <c r="CO29" i="2"/>
  <c r="CP29" i="2"/>
  <c r="CQ29" i="2"/>
  <c r="CR29" i="2"/>
  <c r="CS29" i="2"/>
  <c r="CT29" i="2"/>
  <c r="DA29" i="2"/>
  <c r="DB29" i="2"/>
  <c r="DC29" i="2"/>
  <c r="DD29" i="2"/>
  <c r="DH29" i="2"/>
  <c r="DI29" i="2"/>
  <c r="DN29" i="2"/>
  <c r="DO29" i="2"/>
  <c r="DP29" i="2"/>
  <c r="DQ29" i="2"/>
  <c r="DR29" i="2"/>
  <c r="DS29" i="2"/>
  <c r="DT29" i="2"/>
  <c r="H30" i="2"/>
  <c r="I30" i="2"/>
  <c r="J30" i="2"/>
  <c r="K30" i="2"/>
  <c r="L30" i="2"/>
  <c r="M30" i="2"/>
  <c r="N30" i="2"/>
  <c r="O30" i="2"/>
  <c r="P30" i="2"/>
  <c r="Q30" i="2"/>
  <c r="R30" i="2"/>
  <c r="S30" i="2"/>
  <c r="T30" i="2"/>
  <c r="U30" i="2"/>
  <c r="V30" i="2"/>
  <c r="W30" i="2"/>
  <c r="X30" i="2"/>
  <c r="Y30" i="2"/>
  <c r="Z30" i="2"/>
  <c r="AA30" i="2"/>
  <c r="AB30" i="2"/>
  <c r="AC30" i="2"/>
  <c r="AD30" i="2"/>
  <c r="AE30" i="2"/>
  <c r="AF30" i="2"/>
  <c r="AG30" i="2"/>
  <c r="AH30" i="2"/>
  <c r="AI30" i="2"/>
  <c r="AJ30" i="2"/>
  <c r="AK30" i="2"/>
  <c r="AL30" i="2"/>
  <c r="AM30" i="2"/>
  <c r="AN30" i="2"/>
  <c r="AO30" i="2"/>
  <c r="AP30" i="2"/>
  <c r="AQ30" i="2"/>
  <c r="AR30" i="2"/>
  <c r="AS30" i="2"/>
  <c r="AT30" i="2"/>
  <c r="AU30" i="2"/>
  <c r="AV30" i="2"/>
  <c r="AW30" i="2"/>
  <c r="AX30" i="2"/>
  <c r="AY30" i="2"/>
  <c r="AZ30" i="2"/>
  <c r="BA30" i="2"/>
  <c r="BB30" i="2"/>
  <c r="BC30" i="2"/>
  <c r="BD30" i="2"/>
  <c r="BE30" i="2"/>
  <c r="BF30" i="2"/>
  <c r="BG30" i="2"/>
  <c r="BH30" i="2"/>
  <c r="BI30" i="2"/>
  <c r="BJ30" i="2"/>
  <c r="BK30" i="2"/>
  <c r="BL30" i="2"/>
  <c r="BM30" i="2"/>
  <c r="BN30" i="2"/>
  <c r="BO30" i="2"/>
  <c r="BP30" i="2"/>
  <c r="BQ30" i="2"/>
  <c r="BR30" i="2"/>
  <c r="BS30" i="2"/>
  <c r="BT30" i="2"/>
  <c r="BU30" i="2"/>
  <c r="BV30" i="2"/>
  <c r="BW30" i="2"/>
  <c r="BX30" i="2"/>
  <c r="BY30" i="2"/>
  <c r="BZ30" i="2"/>
  <c r="CA30" i="2"/>
  <c r="CB30" i="2"/>
  <c r="CC30" i="2"/>
  <c r="CD30" i="2"/>
  <c r="CE30" i="2"/>
  <c r="CF30" i="2"/>
  <c r="CG30" i="2"/>
  <c r="CH30" i="2"/>
  <c r="CI30" i="2"/>
  <c r="CJ30" i="2"/>
  <c r="CK30" i="2"/>
  <c r="CL30" i="2"/>
  <c r="CM30" i="2"/>
  <c r="CN30" i="2"/>
  <c r="CO30" i="2"/>
  <c r="CP30" i="2"/>
  <c r="CQ30" i="2"/>
  <c r="CR30" i="2"/>
  <c r="CS30" i="2"/>
  <c r="CT30" i="2"/>
  <c r="DA30" i="2"/>
  <c r="DB30" i="2"/>
  <c r="DC30" i="2"/>
  <c r="DD30" i="2"/>
  <c r="DH30" i="2"/>
  <c r="DI30" i="2"/>
  <c r="DN30" i="2"/>
  <c r="DO30" i="2"/>
  <c r="W149" i="8" s="1"/>
  <c r="DP30" i="2"/>
  <c r="DQ30" i="2"/>
  <c r="DR30" i="2"/>
  <c r="DS30" i="2"/>
  <c r="DT30" i="2"/>
  <c r="H31" i="2"/>
  <c r="I31" i="2"/>
  <c r="J31" i="2"/>
  <c r="K31" i="2"/>
  <c r="L31" i="2"/>
  <c r="M31" i="2"/>
  <c r="N31" i="2"/>
  <c r="O31" i="2"/>
  <c r="P31" i="2"/>
  <c r="Q31" i="2"/>
  <c r="R31" i="2"/>
  <c r="S31" i="2"/>
  <c r="T31" i="2"/>
  <c r="U31" i="2"/>
  <c r="V31" i="2"/>
  <c r="W31" i="2"/>
  <c r="X31" i="2"/>
  <c r="Y31" i="2"/>
  <c r="Z31" i="2"/>
  <c r="AA31" i="2"/>
  <c r="AB31" i="2"/>
  <c r="AC31" i="2"/>
  <c r="AD31" i="2"/>
  <c r="AE31" i="2"/>
  <c r="AF31" i="2"/>
  <c r="AG31" i="2"/>
  <c r="AH31" i="2"/>
  <c r="AI31" i="2"/>
  <c r="AJ31" i="2"/>
  <c r="AK31" i="2"/>
  <c r="AL31" i="2"/>
  <c r="AM31" i="2"/>
  <c r="AN31" i="2"/>
  <c r="AO31" i="2"/>
  <c r="AP31" i="2"/>
  <c r="AQ31" i="2"/>
  <c r="AR31" i="2"/>
  <c r="AS31" i="2"/>
  <c r="AT31" i="2"/>
  <c r="AU31" i="2"/>
  <c r="AV31" i="2"/>
  <c r="AW31" i="2"/>
  <c r="AX31" i="2"/>
  <c r="AY31" i="2"/>
  <c r="AZ31" i="2"/>
  <c r="BA31" i="2"/>
  <c r="BB31" i="2"/>
  <c r="BC31" i="2"/>
  <c r="BD31" i="2"/>
  <c r="BE31" i="2"/>
  <c r="BF31" i="2"/>
  <c r="BG31" i="2"/>
  <c r="BH31" i="2"/>
  <c r="BI31" i="2"/>
  <c r="BJ31" i="2"/>
  <c r="BK31" i="2"/>
  <c r="BL31" i="2"/>
  <c r="BM31" i="2"/>
  <c r="BN31" i="2"/>
  <c r="BO31" i="2"/>
  <c r="BP31" i="2"/>
  <c r="BQ31" i="2"/>
  <c r="BR31" i="2"/>
  <c r="BS31" i="2"/>
  <c r="BT31" i="2"/>
  <c r="BU31" i="2"/>
  <c r="BV31" i="2"/>
  <c r="BW31" i="2"/>
  <c r="BX31" i="2"/>
  <c r="BY31" i="2"/>
  <c r="BZ31" i="2"/>
  <c r="CA31" i="2"/>
  <c r="CB31" i="2"/>
  <c r="CC31" i="2"/>
  <c r="CD31" i="2"/>
  <c r="CE31" i="2"/>
  <c r="CF31" i="2"/>
  <c r="CG31" i="2"/>
  <c r="CH31" i="2"/>
  <c r="CI31" i="2"/>
  <c r="CJ31" i="2"/>
  <c r="CK31" i="2"/>
  <c r="CL31" i="2"/>
  <c r="CM31" i="2"/>
  <c r="CN31" i="2"/>
  <c r="CO31" i="2"/>
  <c r="CP31" i="2"/>
  <c r="CQ31" i="2"/>
  <c r="CR31" i="2"/>
  <c r="CS31" i="2"/>
  <c r="CT31" i="2"/>
  <c r="DA31" i="2"/>
  <c r="DB31" i="2"/>
  <c r="DC31" i="2"/>
  <c r="DD31" i="2"/>
  <c r="DH31" i="2"/>
  <c r="DI31" i="2"/>
  <c r="DN31" i="2"/>
  <c r="DO31" i="2"/>
  <c r="DP31" i="2"/>
  <c r="DQ31" i="2"/>
  <c r="DR31" i="2"/>
  <c r="DS31" i="2"/>
  <c r="DT31" i="2"/>
  <c r="H32" i="2"/>
  <c r="I32" i="2"/>
  <c r="J32" i="2"/>
  <c r="K32" i="2"/>
  <c r="L32" i="2"/>
  <c r="M32" i="2"/>
  <c r="N32" i="2"/>
  <c r="O32" i="2"/>
  <c r="P32" i="2"/>
  <c r="Q32" i="2"/>
  <c r="R32" i="2"/>
  <c r="S32" i="2"/>
  <c r="T32" i="2"/>
  <c r="U32" i="2"/>
  <c r="V32" i="2"/>
  <c r="W32" i="2"/>
  <c r="X32" i="2"/>
  <c r="Y32" i="2"/>
  <c r="Z32" i="2"/>
  <c r="AA32" i="2"/>
  <c r="AB32" i="2"/>
  <c r="AC32" i="2"/>
  <c r="AD32" i="2"/>
  <c r="AE32" i="2"/>
  <c r="AF32" i="2"/>
  <c r="AG32" i="2"/>
  <c r="AH32" i="2"/>
  <c r="AI32" i="2"/>
  <c r="AJ32" i="2"/>
  <c r="AK32" i="2"/>
  <c r="AL32" i="2"/>
  <c r="AM32" i="2"/>
  <c r="AN32" i="2"/>
  <c r="AO32" i="2"/>
  <c r="AP32" i="2"/>
  <c r="AQ32" i="2"/>
  <c r="AR32" i="2"/>
  <c r="AS32" i="2"/>
  <c r="AT32" i="2"/>
  <c r="AU32" i="2"/>
  <c r="AV32" i="2"/>
  <c r="AW32" i="2"/>
  <c r="AX32" i="2"/>
  <c r="AY32" i="2"/>
  <c r="AZ32" i="2"/>
  <c r="BA32" i="2"/>
  <c r="BB32" i="2"/>
  <c r="BC32" i="2"/>
  <c r="BD32" i="2"/>
  <c r="BE32" i="2"/>
  <c r="BF32" i="2"/>
  <c r="BG32" i="2"/>
  <c r="BH32" i="2"/>
  <c r="BI32" i="2"/>
  <c r="BJ32" i="2"/>
  <c r="BK32" i="2"/>
  <c r="BL32" i="2"/>
  <c r="BM32" i="2"/>
  <c r="BN32" i="2"/>
  <c r="BO32" i="2"/>
  <c r="BP32" i="2"/>
  <c r="BQ32" i="2"/>
  <c r="BR32" i="2"/>
  <c r="BS32" i="2"/>
  <c r="BT32" i="2"/>
  <c r="BU32" i="2"/>
  <c r="BV32" i="2"/>
  <c r="BW32" i="2"/>
  <c r="BX32" i="2"/>
  <c r="BY32" i="2"/>
  <c r="BZ32" i="2"/>
  <c r="CA32" i="2"/>
  <c r="CB32" i="2"/>
  <c r="CC32" i="2"/>
  <c r="CD32" i="2"/>
  <c r="CE32" i="2"/>
  <c r="CF32" i="2"/>
  <c r="CG32" i="2"/>
  <c r="CH32" i="2"/>
  <c r="CI32" i="2"/>
  <c r="CJ32" i="2"/>
  <c r="CK32" i="2"/>
  <c r="CL32" i="2"/>
  <c r="CM32" i="2"/>
  <c r="CN32" i="2"/>
  <c r="CO32" i="2"/>
  <c r="CP32" i="2"/>
  <c r="CQ32" i="2"/>
  <c r="CR32" i="2"/>
  <c r="CS32" i="2"/>
  <c r="CT32" i="2"/>
  <c r="DA32" i="2"/>
  <c r="DB32" i="2"/>
  <c r="DC32" i="2"/>
  <c r="DD32" i="2"/>
  <c r="DH32" i="2"/>
  <c r="DI32" i="2"/>
  <c r="DN32" i="2"/>
  <c r="DO32" i="2"/>
  <c r="DP32" i="2"/>
  <c r="DQ32" i="2"/>
  <c r="DR32" i="2"/>
  <c r="DS32" i="2"/>
  <c r="DT32" i="2"/>
  <c r="H33" i="2"/>
  <c r="I33" i="2"/>
  <c r="J33" i="2"/>
  <c r="K33" i="2"/>
  <c r="L33" i="2"/>
  <c r="M33" i="2"/>
  <c r="N33" i="2"/>
  <c r="O33" i="2"/>
  <c r="P33" i="2"/>
  <c r="Q33" i="2"/>
  <c r="R33" i="2"/>
  <c r="S33" i="2"/>
  <c r="T33" i="2"/>
  <c r="U33" i="2"/>
  <c r="V33" i="2"/>
  <c r="W33" i="2"/>
  <c r="X33" i="2"/>
  <c r="Y33" i="2"/>
  <c r="Z33" i="2"/>
  <c r="AA33" i="2"/>
  <c r="AB33" i="2"/>
  <c r="AC33" i="2"/>
  <c r="AD33" i="2"/>
  <c r="AE33" i="2"/>
  <c r="AF33" i="2"/>
  <c r="AG33" i="2"/>
  <c r="AH33" i="2"/>
  <c r="AI33" i="2"/>
  <c r="AJ33" i="2"/>
  <c r="AK33" i="2"/>
  <c r="AL33" i="2"/>
  <c r="AM33" i="2"/>
  <c r="AN33" i="2"/>
  <c r="AO33" i="2"/>
  <c r="AP33" i="2"/>
  <c r="AQ33" i="2"/>
  <c r="AR33" i="2"/>
  <c r="AS33" i="2"/>
  <c r="AT33" i="2"/>
  <c r="AU33" i="2"/>
  <c r="AV33" i="2"/>
  <c r="AW33" i="2"/>
  <c r="AX33" i="2"/>
  <c r="AY33" i="2"/>
  <c r="AZ33" i="2"/>
  <c r="BA33" i="2"/>
  <c r="BB33" i="2"/>
  <c r="BC33" i="2"/>
  <c r="BD33" i="2"/>
  <c r="BE33" i="2"/>
  <c r="BF33" i="2"/>
  <c r="BG33" i="2"/>
  <c r="BH33" i="2"/>
  <c r="BI33" i="2"/>
  <c r="BJ33" i="2"/>
  <c r="BK33" i="2"/>
  <c r="BL33" i="2"/>
  <c r="BM33" i="2"/>
  <c r="BN33" i="2"/>
  <c r="BO33" i="2"/>
  <c r="BP33" i="2"/>
  <c r="BQ33" i="2"/>
  <c r="BR33" i="2"/>
  <c r="BS33" i="2"/>
  <c r="BT33" i="2"/>
  <c r="BU33" i="2"/>
  <c r="BV33" i="2"/>
  <c r="BW33" i="2"/>
  <c r="BX33" i="2"/>
  <c r="BY33" i="2"/>
  <c r="BZ33" i="2"/>
  <c r="CA33" i="2"/>
  <c r="CB33" i="2"/>
  <c r="CC33" i="2"/>
  <c r="CD33" i="2"/>
  <c r="CE33" i="2"/>
  <c r="CF33" i="2"/>
  <c r="CG33" i="2"/>
  <c r="CH33" i="2"/>
  <c r="CI33" i="2"/>
  <c r="CJ33" i="2"/>
  <c r="CK33" i="2"/>
  <c r="CL33" i="2"/>
  <c r="CM33" i="2"/>
  <c r="CN33" i="2"/>
  <c r="CO33" i="2"/>
  <c r="CP33" i="2"/>
  <c r="CQ33" i="2"/>
  <c r="CR33" i="2"/>
  <c r="CS33" i="2"/>
  <c r="CT33" i="2"/>
  <c r="DA33" i="2"/>
  <c r="DB33" i="2"/>
  <c r="DC33" i="2"/>
  <c r="DD33" i="2"/>
  <c r="DH33" i="2"/>
  <c r="DI33" i="2"/>
  <c r="DN33" i="2"/>
  <c r="DO33" i="2"/>
  <c r="DP33" i="2"/>
  <c r="DQ33" i="2"/>
  <c r="DR33" i="2"/>
  <c r="DS33" i="2"/>
  <c r="DT33" i="2"/>
  <c r="H34" i="2"/>
  <c r="I34" i="2"/>
  <c r="J34" i="2"/>
  <c r="K34" i="2"/>
  <c r="L34" i="2"/>
  <c r="M34" i="2"/>
  <c r="N34" i="2"/>
  <c r="O34" i="2"/>
  <c r="P34" i="2"/>
  <c r="Q34" i="2"/>
  <c r="R34" i="2"/>
  <c r="S34" i="2"/>
  <c r="T34" i="2"/>
  <c r="U34" i="2"/>
  <c r="V34" i="2"/>
  <c r="W34" i="2"/>
  <c r="X34" i="2"/>
  <c r="Y34" i="2"/>
  <c r="Z34" i="2"/>
  <c r="AA34" i="2"/>
  <c r="AB34" i="2"/>
  <c r="AC34" i="2"/>
  <c r="AD34" i="2"/>
  <c r="AE34" i="2"/>
  <c r="AF34" i="2"/>
  <c r="AG34" i="2"/>
  <c r="AH34" i="2"/>
  <c r="AI34" i="2"/>
  <c r="AJ34" i="2"/>
  <c r="AK34" i="2"/>
  <c r="AL34" i="2"/>
  <c r="AM34" i="2"/>
  <c r="AN34" i="2"/>
  <c r="AO34" i="2"/>
  <c r="AP34" i="2"/>
  <c r="AQ34" i="2"/>
  <c r="AR34" i="2"/>
  <c r="AS34" i="2"/>
  <c r="AT34" i="2"/>
  <c r="AU34" i="2"/>
  <c r="AV34" i="2"/>
  <c r="AW34" i="2"/>
  <c r="AX34" i="2"/>
  <c r="AY34" i="2"/>
  <c r="AZ34" i="2"/>
  <c r="BA34" i="2"/>
  <c r="BB34" i="2"/>
  <c r="BC34" i="2"/>
  <c r="BD34" i="2"/>
  <c r="BE34" i="2"/>
  <c r="BF34" i="2"/>
  <c r="BG34" i="2"/>
  <c r="BH34" i="2"/>
  <c r="BI34" i="2"/>
  <c r="BJ34" i="2"/>
  <c r="BK34" i="2"/>
  <c r="BL34" i="2"/>
  <c r="BM34" i="2"/>
  <c r="BN34" i="2"/>
  <c r="BO34" i="2"/>
  <c r="BP34" i="2"/>
  <c r="BQ34" i="2"/>
  <c r="BR34" i="2"/>
  <c r="BS34" i="2"/>
  <c r="BT34" i="2"/>
  <c r="BU34" i="2"/>
  <c r="BV34" i="2"/>
  <c r="BW34" i="2"/>
  <c r="BX34" i="2"/>
  <c r="BY34" i="2"/>
  <c r="BZ34" i="2"/>
  <c r="CA34" i="2"/>
  <c r="CB34" i="2"/>
  <c r="CC34" i="2"/>
  <c r="CD34" i="2"/>
  <c r="CE34" i="2"/>
  <c r="CF34" i="2"/>
  <c r="CG34" i="2"/>
  <c r="CH34" i="2"/>
  <c r="CI34" i="2"/>
  <c r="CJ34" i="2"/>
  <c r="CK34" i="2"/>
  <c r="CL34" i="2"/>
  <c r="CM34" i="2"/>
  <c r="CN34" i="2"/>
  <c r="CO34" i="2"/>
  <c r="CP34" i="2"/>
  <c r="CQ34" i="2"/>
  <c r="CR34" i="2"/>
  <c r="CS34" i="2"/>
  <c r="CT34" i="2"/>
  <c r="DA34" i="2"/>
  <c r="DB34" i="2"/>
  <c r="DC34" i="2"/>
  <c r="DD34" i="2"/>
  <c r="DH34" i="2"/>
  <c r="DI34" i="2"/>
  <c r="DN34" i="2"/>
  <c r="DO34" i="2"/>
  <c r="W77" i="8" s="1"/>
  <c r="DP34" i="2"/>
  <c r="DQ34" i="2"/>
  <c r="DR34" i="2"/>
  <c r="DS34" i="2"/>
  <c r="DT34" i="2"/>
  <c r="H35" i="2"/>
  <c r="I35" i="2"/>
  <c r="J35" i="2"/>
  <c r="K35" i="2"/>
  <c r="L35" i="2"/>
  <c r="M35" i="2"/>
  <c r="N35" i="2"/>
  <c r="O35" i="2"/>
  <c r="P35" i="2"/>
  <c r="Q35" i="2"/>
  <c r="R35" i="2"/>
  <c r="S35" i="2"/>
  <c r="T35" i="2"/>
  <c r="U35" i="2"/>
  <c r="V35" i="2"/>
  <c r="W35" i="2"/>
  <c r="X35" i="2"/>
  <c r="Y35" i="2"/>
  <c r="Z35" i="2"/>
  <c r="AA35" i="2"/>
  <c r="AB35" i="2"/>
  <c r="AC35" i="2"/>
  <c r="AD35" i="2"/>
  <c r="AE35" i="2"/>
  <c r="AF35" i="2"/>
  <c r="AG35" i="2"/>
  <c r="AH35" i="2"/>
  <c r="AI35" i="2"/>
  <c r="AJ35" i="2"/>
  <c r="AK35" i="2"/>
  <c r="AL35" i="2"/>
  <c r="AM35" i="2"/>
  <c r="AN35" i="2"/>
  <c r="AO35" i="2"/>
  <c r="AP35" i="2"/>
  <c r="AQ35" i="2"/>
  <c r="AR35" i="2"/>
  <c r="AS35" i="2"/>
  <c r="AT35" i="2"/>
  <c r="AU35" i="2"/>
  <c r="AV35" i="2"/>
  <c r="AW35" i="2"/>
  <c r="AX35" i="2"/>
  <c r="AY35" i="2"/>
  <c r="AZ35" i="2"/>
  <c r="BA35" i="2"/>
  <c r="BB35" i="2"/>
  <c r="BC35" i="2"/>
  <c r="BD35" i="2"/>
  <c r="BE35" i="2"/>
  <c r="BF35" i="2"/>
  <c r="BG35" i="2"/>
  <c r="BH35" i="2"/>
  <c r="BI35" i="2"/>
  <c r="BJ35" i="2"/>
  <c r="BK35" i="2"/>
  <c r="BL35" i="2"/>
  <c r="BM35" i="2"/>
  <c r="BN35" i="2"/>
  <c r="BO35" i="2"/>
  <c r="BP35" i="2"/>
  <c r="BQ35" i="2"/>
  <c r="BR35" i="2"/>
  <c r="BS35" i="2"/>
  <c r="BT35" i="2"/>
  <c r="BU35" i="2"/>
  <c r="BV35" i="2"/>
  <c r="BW35" i="2"/>
  <c r="BX35" i="2"/>
  <c r="BY35" i="2"/>
  <c r="BZ35" i="2"/>
  <c r="CA35" i="2"/>
  <c r="CB35" i="2"/>
  <c r="CC35" i="2"/>
  <c r="CD35" i="2"/>
  <c r="CE35" i="2"/>
  <c r="CF35" i="2"/>
  <c r="CG35" i="2"/>
  <c r="CH35" i="2"/>
  <c r="CI35" i="2"/>
  <c r="CJ35" i="2"/>
  <c r="CK35" i="2"/>
  <c r="CL35" i="2"/>
  <c r="CM35" i="2"/>
  <c r="CN35" i="2"/>
  <c r="CO35" i="2"/>
  <c r="CP35" i="2"/>
  <c r="CQ35" i="2"/>
  <c r="CR35" i="2"/>
  <c r="CS35" i="2"/>
  <c r="CT35" i="2"/>
  <c r="DA35" i="2"/>
  <c r="DB35" i="2"/>
  <c r="DC35" i="2"/>
  <c r="DD35" i="2"/>
  <c r="DH35" i="2"/>
  <c r="DI35" i="2"/>
  <c r="DN35" i="2"/>
  <c r="DO35" i="2"/>
  <c r="DP35" i="2"/>
  <c r="DQ35" i="2"/>
  <c r="DR35" i="2"/>
  <c r="DS35" i="2"/>
  <c r="DT35" i="2"/>
  <c r="H36" i="2"/>
  <c r="I36" i="2"/>
  <c r="J36" i="2"/>
  <c r="K36" i="2"/>
  <c r="L36" i="2"/>
  <c r="M36" i="2"/>
  <c r="N36" i="2"/>
  <c r="O36" i="2"/>
  <c r="P36" i="2"/>
  <c r="Q36" i="2"/>
  <c r="R36" i="2"/>
  <c r="S36" i="2"/>
  <c r="T36" i="2"/>
  <c r="U36" i="2"/>
  <c r="V36" i="2"/>
  <c r="W36" i="2"/>
  <c r="X36" i="2"/>
  <c r="Y36" i="2"/>
  <c r="Z36" i="2"/>
  <c r="AA36" i="2"/>
  <c r="AB36" i="2"/>
  <c r="AC36" i="2"/>
  <c r="AD36" i="2"/>
  <c r="AE36" i="2"/>
  <c r="AF36" i="2"/>
  <c r="AG36" i="2"/>
  <c r="AH36" i="2"/>
  <c r="AI36" i="2"/>
  <c r="AJ36" i="2"/>
  <c r="AK36" i="2"/>
  <c r="AL36" i="2"/>
  <c r="AM36" i="2"/>
  <c r="AN36" i="2"/>
  <c r="AO36" i="2"/>
  <c r="AP36" i="2"/>
  <c r="AQ36" i="2"/>
  <c r="AR36" i="2"/>
  <c r="AS36" i="2"/>
  <c r="AT36" i="2"/>
  <c r="AU36" i="2"/>
  <c r="AV36" i="2"/>
  <c r="AW36" i="2"/>
  <c r="AX36" i="2"/>
  <c r="AY36" i="2"/>
  <c r="AZ36" i="2"/>
  <c r="BA36" i="2"/>
  <c r="BB36" i="2"/>
  <c r="BC36" i="2"/>
  <c r="BD36" i="2"/>
  <c r="BE36" i="2"/>
  <c r="BF36" i="2"/>
  <c r="BG36" i="2"/>
  <c r="BH36" i="2"/>
  <c r="BI36" i="2"/>
  <c r="BJ36" i="2"/>
  <c r="BK36" i="2"/>
  <c r="BL36" i="2"/>
  <c r="BM36" i="2"/>
  <c r="BN36" i="2"/>
  <c r="BO36" i="2"/>
  <c r="BP36" i="2"/>
  <c r="BQ36" i="2"/>
  <c r="BR36" i="2"/>
  <c r="BS36" i="2"/>
  <c r="BT36" i="2"/>
  <c r="BU36" i="2"/>
  <c r="BV36" i="2"/>
  <c r="BW36" i="2"/>
  <c r="BX36" i="2"/>
  <c r="BY36" i="2"/>
  <c r="BZ36" i="2"/>
  <c r="CA36" i="2"/>
  <c r="CB36" i="2"/>
  <c r="CC36" i="2"/>
  <c r="CD36" i="2"/>
  <c r="CE36" i="2"/>
  <c r="CF36" i="2"/>
  <c r="CG36" i="2"/>
  <c r="CH36" i="2"/>
  <c r="CI36" i="2"/>
  <c r="CJ36" i="2"/>
  <c r="CK36" i="2"/>
  <c r="CL36" i="2"/>
  <c r="CM36" i="2"/>
  <c r="CN36" i="2"/>
  <c r="CO36" i="2"/>
  <c r="CP36" i="2"/>
  <c r="CQ36" i="2"/>
  <c r="CR36" i="2"/>
  <c r="CS36" i="2"/>
  <c r="CT36" i="2"/>
  <c r="DA36" i="2"/>
  <c r="DB36" i="2"/>
  <c r="DC36" i="2"/>
  <c r="DD36" i="2"/>
  <c r="DH36" i="2"/>
  <c r="DI36" i="2"/>
  <c r="DN36" i="2"/>
  <c r="DO36" i="2"/>
  <c r="W30" i="8" s="1"/>
  <c r="DP36" i="2"/>
  <c r="DQ36" i="2"/>
  <c r="DR36" i="2"/>
  <c r="DS36" i="2"/>
  <c r="DT36" i="2"/>
  <c r="H37" i="2"/>
  <c r="I37" i="2"/>
  <c r="J37" i="2"/>
  <c r="K37" i="2"/>
  <c r="L37" i="2"/>
  <c r="M37" i="2"/>
  <c r="N37" i="2"/>
  <c r="O37" i="2"/>
  <c r="P37" i="2"/>
  <c r="Q37" i="2"/>
  <c r="R37" i="2"/>
  <c r="S37" i="2"/>
  <c r="T37" i="2"/>
  <c r="U37" i="2"/>
  <c r="V37" i="2"/>
  <c r="W37" i="2"/>
  <c r="X37" i="2"/>
  <c r="Y37" i="2"/>
  <c r="Z37" i="2"/>
  <c r="AA37" i="2"/>
  <c r="AB37" i="2"/>
  <c r="AC37" i="2"/>
  <c r="AD37" i="2"/>
  <c r="AE37" i="2"/>
  <c r="AF37" i="2"/>
  <c r="AG37" i="2"/>
  <c r="AH37" i="2"/>
  <c r="AI37" i="2"/>
  <c r="AJ37" i="2"/>
  <c r="AK37" i="2"/>
  <c r="AL37" i="2"/>
  <c r="AM37" i="2"/>
  <c r="AN37" i="2"/>
  <c r="AO37" i="2"/>
  <c r="AP37" i="2"/>
  <c r="AQ37" i="2"/>
  <c r="AR37" i="2"/>
  <c r="AS37" i="2"/>
  <c r="AT37" i="2"/>
  <c r="AU37" i="2"/>
  <c r="AV37" i="2"/>
  <c r="AW37" i="2"/>
  <c r="AX37" i="2"/>
  <c r="AY37" i="2"/>
  <c r="AZ37" i="2"/>
  <c r="BA37" i="2"/>
  <c r="BB37" i="2"/>
  <c r="BC37" i="2"/>
  <c r="BD37" i="2"/>
  <c r="BE37" i="2"/>
  <c r="BF37" i="2"/>
  <c r="BG37" i="2"/>
  <c r="BH37" i="2"/>
  <c r="BI37" i="2"/>
  <c r="BJ37" i="2"/>
  <c r="BK37" i="2"/>
  <c r="BL37" i="2"/>
  <c r="BM37" i="2"/>
  <c r="BN37" i="2"/>
  <c r="BO37" i="2"/>
  <c r="BP37" i="2"/>
  <c r="BQ37" i="2"/>
  <c r="BR37" i="2"/>
  <c r="BS37" i="2"/>
  <c r="BT37" i="2"/>
  <c r="BU37" i="2"/>
  <c r="BV37" i="2"/>
  <c r="BW37" i="2"/>
  <c r="BX37" i="2"/>
  <c r="BY37" i="2"/>
  <c r="BZ37" i="2"/>
  <c r="CA37" i="2"/>
  <c r="CB37" i="2"/>
  <c r="CC37" i="2"/>
  <c r="CD37" i="2"/>
  <c r="CE37" i="2"/>
  <c r="CF37" i="2"/>
  <c r="CG37" i="2"/>
  <c r="CH37" i="2"/>
  <c r="CI37" i="2"/>
  <c r="CJ37" i="2"/>
  <c r="CK37" i="2"/>
  <c r="CL37" i="2"/>
  <c r="CM37" i="2"/>
  <c r="CN37" i="2"/>
  <c r="CO37" i="2"/>
  <c r="CP37" i="2"/>
  <c r="CQ37" i="2"/>
  <c r="CR37" i="2"/>
  <c r="CS37" i="2"/>
  <c r="CT37" i="2"/>
  <c r="DA37" i="2"/>
  <c r="DB37" i="2"/>
  <c r="DC37" i="2"/>
  <c r="DD37" i="2"/>
  <c r="DH37" i="2"/>
  <c r="DI37" i="2"/>
  <c r="DN37" i="2"/>
  <c r="DO37" i="2"/>
  <c r="W78" i="8" s="1"/>
  <c r="DP37" i="2"/>
  <c r="DQ37" i="2"/>
  <c r="DR37" i="2"/>
  <c r="DS37" i="2"/>
  <c r="DT37" i="2"/>
  <c r="H38" i="2"/>
  <c r="I38" i="2"/>
  <c r="J38" i="2"/>
  <c r="K38" i="2"/>
  <c r="L38" i="2"/>
  <c r="M38" i="2"/>
  <c r="N38" i="2"/>
  <c r="O38" i="2"/>
  <c r="P38" i="2"/>
  <c r="Q38" i="2"/>
  <c r="R38" i="2"/>
  <c r="S38" i="2"/>
  <c r="T38" i="2"/>
  <c r="U38" i="2"/>
  <c r="V38" i="2"/>
  <c r="W38" i="2"/>
  <c r="X38" i="2"/>
  <c r="Y38" i="2"/>
  <c r="Z38" i="2"/>
  <c r="AA38" i="2"/>
  <c r="AB38" i="2"/>
  <c r="AC38" i="2"/>
  <c r="AD38" i="2"/>
  <c r="AE38" i="2"/>
  <c r="AF38" i="2"/>
  <c r="AG38" i="2"/>
  <c r="AH38" i="2"/>
  <c r="AI38" i="2"/>
  <c r="AJ38" i="2"/>
  <c r="AK38" i="2"/>
  <c r="AL38" i="2"/>
  <c r="AM38" i="2"/>
  <c r="AN38" i="2"/>
  <c r="AO38" i="2"/>
  <c r="AP38" i="2"/>
  <c r="AQ38" i="2"/>
  <c r="AR38" i="2"/>
  <c r="AS38" i="2"/>
  <c r="AT38" i="2"/>
  <c r="AU38" i="2"/>
  <c r="AV38" i="2"/>
  <c r="AW38" i="2"/>
  <c r="AX38" i="2"/>
  <c r="AY38" i="2"/>
  <c r="AZ38" i="2"/>
  <c r="BA38" i="2"/>
  <c r="BB38" i="2"/>
  <c r="BC38" i="2"/>
  <c r="BD38" i="2"/>
  <c r="BE38" i="2"/>
  <c r="BF38" i="2"/>
  <c r="BG38" i="2"/>
  <c r="BH38" i="2"/>
  <c r="BI38" i="2"/>
  <c r="BJ38" i="2"/>
  <c r="BK38" i="2"/>
  <c r="BL38" i="2"/>
  <c r="BM38" i="2"/>
  <c r="BN38" i="2"/>
  <c r="BO38" i="2"/>
  <c r="BP38" i="2"/>
  <c r="BQ38" i="2"/>
  <c r="BR38" i="2"/>
  <c r="BS38" i="2"/>
  <c r="BT38" i="2"/>
  <c r="BU38" i="2"/>
  <c r="BV38" i="2"/>
  <c r="BW38" i="2"/>
  <c r="BX38" i="2"/>
  <c r="BY38" i="2"/>
  <c r="BZ38" i="2"/>
  <c r="CA38" i="2"/>
  <c r="CB38" i="2"/>
  <c r="CC38" i="2"/>
  <c r="CD38" i="2"/>
  <c r="CE38" i="2"/>
  <c r="CF38" i="2"/>
  <c r="CG38" i="2"/>
  <c r="CH38" i="2"/>
  <c r="CI38" i="2"/>
  <c r="CJ38" i="2"/>
  <c r="CK38" i="2"/>
  <c r="CL38" i="2"/>
  <c r="CM38" i="2"/>
  <c r="CN38" i="2"/>
  <c r="CO38" i="2"/>
  <c r="CP38" i="2"/>
  <c r="CQ38" i="2"/>
  <c r="CR38" i="2"/>
  <c r="CS38" i="2"/>
  <c r="CT38" i="2"/>
  <c r="DA38" i="2"/>
  <c r="DB38" i="2"/>
  <c r="DC38" i="2"/>
  <c r="DD38" i="2"/>
  <c r="DH38" i="2"/>
  <c r="DI38" i="2"/>
  <c r="DN38" i="2"/>
  <c r="DO38" i="2"/>
  <c r="DP38" i="2"/>
  <c r="DQ38" i="2"/>
  <c r="DR38" i="2"/>
  <c r="DS38" i="2"/>
  <c r="DT38" i="2"/>
  <c r="H39" i="2"/>
  <c r="I39" i="2"/>
  <c r="J39" i="2"/>
  <c r="K39" i="2"/>
  <c r="L39" i="2"/>
  <c r="M39" i="2"/>
  <c r="N39" i="2"/>
  <c r="O39" i="2"/>
  <c r="P39" i="2"/>
  <c r="Q39" i="2"/>
  <c r="R39" i="2"/>
  <c r="S39" i="2"/>
  <c r="T39" i="2"/>
  <c r="U39" i="2"/>
  <c r="V39" i="2"/>
  <c r="W39" i="2"/>
  <c r="X39" i="2"/>
  <c r="Y39" i="2"/>
  <c r="Z39" i="2"/>
  <c r="AA39" i="2"/>
  <c r="AB39" i="2"/>
  <c r="AC39" i="2"/>
  <c r="AD39" i="2"/>
  <c r="AE39" i="2"/>
  <c r="AF39" i="2"/>
  <c r="AG39" i="2"/>
  <c r="AH39" i="2"/>
  <c r="AI39" i="2"/>
  <c r="AJ39" i="2"/>
  <c r="AK39" i="2"/>
  <c r="AL39" i="2"/>
  <c r="AM39" i="2"/>
  <c r="AN39" i="2"/>
  <c r="AO39" i="2"/>
  <c r="AP39" i="2"/>
  <c r="AQ39" i="2"/>
  <c r="AR39" i="2"/>
  <c r="AS39" i="2"/>
  <c r="AT39" i="2"/>
  <c r="AU39" i="2"/>
  <c r="AV39" i="2"/>
  <c r="AW39" i="2"/>
  <c r="AX39" i="2"/>
  <c r="AY39" i="2"/>
  <c r="AZ39" i="2"/>
  <c r="BA39" i="2"/>
  <c r="BB39" i="2"/>
  <c r="BC39" i="2"/>
  <c r="BD39" i="2"/>
  <c r="BE39" i="2"/>
  <c r="BF39" i="2"/>
  <c r="BG39" i="2"/>
  <c r="BH39" i="2"/>
  <c r="BI39" i="2"/>
  <c r="BJ39" i="2"/>
  <c r="BK39" i="2"/>
  <c r="BL39" i="2"/>
  <c r="BM39" i="2"/>
  <c r="BN39" i="2"/>
  <c r="BO39" i="2"/>
  <c r="BP39" i="2"/>
  <c r="BQ39" i="2"/>
  <c r="BR39" i="2"/>
  <c r="BS39" i="2"/>
  <c r="BT39" i="2"/>
  <c r="BU39" i="2"/>
  <c r="BV39" i="2"/>
  <c r="BW39" i="2"/>
  <c r="BX39" i="2"/>
  <c r="BY39" i="2"/>
  <c r="BZ39" i="2"/>
  <c r="CA39" i="2"/>
  <c r="CB39" i="2"/>
  <c r="CC39" i="2"/>
  <c r="CD39" i="2"/>
  <c r="CE39" i="2"/>
  <c r="CF39" i="2"/>
  <c r="CG39" i="2"/>
  <c r="CH39" i="2"/>
  <c r="CI39" i="2"/>
  <c r="CJ39" i="2"/>
  <c r="CK39" i="2"/>
  <c r="CL39" i="2"/>
  <c r="CM39" i="2"/>
  <c r="CN39" i="2"/>
  <c r="CO39" i="2"/>
  <c r="CP39" i="2"/>
  <c r="CQ39" i="2"/>
  <c r="CR39" i="2"/>
  <c r="CS39" i="2"/>
  <c r="CT39" i="2"/>
  <c r="DA39" i="2"/>
  <c r="DB39" i="2"/>
  <c r="DC39" i="2"/>
  <c r="DD39" i="2"/>
  <c r="DH39" i="2"/>
  <c r="DI39" i="2"/>
  <c r="DN39" i="2"/>
  <c r="DO39" i="2"/>
  <c r="W13" i="8" s="1"/>
  <c r="DP39" i="2"/>
  <c r="DQ39" i="2"/>
  <c r="DR39" i="2"/>
  <c r="DS39" i="2"/>
  <c r="DT39" i="2"/>
  <c r="H40" i="2"/>
  <c r="I40" i="2"/>
  <c r="J40" i="2"/>
  <c r="K40" i="2"/>
  <c r="L40" i="2"/>
  <c r="M40" i="2"/>
  <c r="N40" i="2"/>
  <c r="O40" i="2"/>
  <c r="P40" i="2"/>
  <c r="Q40" i="2"/>
  <c r="R40" i="2"/>
  <c r="S40" i="2"/>
  <c r="T40" i="2"/>
  <c r="U40" i="2"/>
  <c r="V40" i="2"/>
  <c r="W40" i="2"/>
  <c r="X40" i="2"/>
  <c r="Y40" i="2"/>
  <c r="Z40" i="2"/>
  <c r="AA40" i="2"/>
  <c r="AB40" i="2"/>
  <c r="AC40" i="2"/>
  <c r="AD40" i="2"/>
  <c r="AE40" i="2"/>
  <c r="AF40" i="2"/>
  <c r="AG40" i="2"/>
  <c r="AH40" i="2"/>
  <c r="AI40" i="2"/>
  <c r="AJ40" i="2"/>
  <c r="AK40" i="2"/>
  <c r="AL40" i="2"/>
  <c r="AM40" i="2"/>
  <c r="AN40" i="2"/>
  <c r="AO40" i="2"/>
  <c r="AP40" i="2"/>
  <c r="AQ40" i="2"/>
  <c r="AR40" i="2"/>
  <c r="AS40" i="2"/>
  <c r="AT40" i="2"/>
  <c r="AU40" i="2"/>
  <c r="AV40" i="2"/>
  <c r="AW40" i="2"/>
  <c r="AX40" i="2"/>
  <c r="AY40" i="2"/>
  <c r="AZ40" i="2"/>
  <c r="BA40" i="2"/>
  <c r="BB40" i="2"/>
  <c r="BC40" i="2"/>
  <c r="BD40" i="2"/>
  <c r="BE40" i="2"/>
  <c r="BF40" i="2"/>
  <c r="BG40" i="2"/>
  <c r="BH40" i="2"/>
  <c r="BI40" i="2"/>
  <c r="BJ40" i="2"/>
  <c r="BK40" i="2"/>
  <c r="BL40" i="2"/>
  <c r="BM40" i="2"/>
  <c r="BN40" i="2"/>
  <c r="BO40" i="2"/>
  <c r="BP40" i="2"/>
  <c r="BQ40" i="2"/>
  <c r="BR40" i="2"/>
  <c r="BS40" i="2"/>
  <c r="BT40" i="2"/>
  <c r="BU40" i="2"/>
  <c r="BV40" i="2"/>
  <c r="BW40" i="2"/>
  <c r="BX40" i="2"/>
  <c r="BY40" i="2"/>
  <c r="BZ40" i="2"/>
  <c r="CA40" i="2"/>
  <c r="CB40" i="2"/>
  <c r="CC40" i="2"/>
  <c r="CD40" i="2"/>
  <c r="CE40" i="2"/>
  <c r="CF40" i="2"/>
  <c r="CG40" i="2"/>
  <c r="CH40" i="2"/>
  <c r="CI40" i="2"/>
  <c r="CJ40" i="2"/>
  <c r="CK40" i="2"/>
  <c r="CL40" i="2"/>
  <c r="CM40" i="2"/>
  <c r="CN40" i="2"/>
  <c r="CO40" i="2"/>
  <c r="CP40" i="2"/>
  <c r="CQ40" i="2"/>
  <c r="CR40" i="2"/>
  <c r="CS40" i="2"/>
  <c r="CT40" i="2"/>
  <c r="DA40" i="2"/>
  <c r="DB40" i="2"/>
  <c r="DC40" i="2"/>
  <c r="DD40" i="2"/>
  <c r="DH40" i="2"/>
  <c r="DI40" i="2"/>
  <c r="DN40" i="2"/>
  <c r="DO40" i="2"/>
  <c r="W31" i="8" s="1"/>
  <c r="DP40" i="2"/>
  <c r="DQ40" i="2"/>
  <c r="DR40" i="2"/>
  <c r="DS40" i="2"/>
  <c r="DT40" i="2"/>
  <c r="H41" i="2"/>
  <c r="I41" i="2"/>
  <c r="J41" i="2"/>
  <c r="K41" i="2"/>
  <c r="L41" i="2"/>
  <c r="M41" i="2"/>
  <c r="N41" i="2"/>
  <c r="O41" i="2"/>
  <c r="P41" i="2"/>
  <c r="Q41" i="2"/>
  <c r="R41" i="2"/>
  <c r="S41" i="2"/>
  <c r="T41" i="2"/>
  <c r="U41" i="2"/>
  <c r="V41" i="2"/>
  <c r="W41" i="2"/>
  <c r="X41" i="2"/>
  <c r="Y41" i="2"/>
  <c r="Z41" i="2"/>
  <c r="AA41" i="2"/>
  <c r="AB41" i="2"/>
  <c r="AC41" i="2"/>
  <c r="AD41" i="2"/>
  <c r="AE41" i="2"/>
  <c r="AF41" i="2"/>
  <c r="AG41" i="2"/>
  <c r="AH41" i="2"/>
  <c r="AI41" i="2"/>
  <c r="AJ41" i="2"/>
  <c r="AK41" i="2"/>
  <c r="AL41" i="2"/>
  <c r="AM41" i="2"/>
  <c r="AN41" i="2"/>
  <c r="AO41" i="2"/>
  <c r="AP41" i="2"/>
  <c r="AQ41" i="2"/>
  <c r="AR41" i="2"/>
  <c r="AS41" i="2"/>
  <c r="AT41" i="2"/>
  <c r="AU41" i="2"/>
  <c r="AV41" i="2"/>
  <c r="AW41" i="2"/>
  <c r="AX41" i="2"/>
  <c r="AY41" i="2"/>
  <c r="AZ41" i="2"/>
  <c r="BA41" i="2"/>
  <c r="BB41" i="2"/>
  <c r="BC41" i="2"/>
  <c r="BD41" i="2"/>
  <c r="BE41" i="2"/>
  <c r="BF41" i="2"/>
  <c r="BG41" i="2"/>
  <c r="BH41" i="2"/>
  <c r="BI41" i="2"/>
  <c r="BJ41" i="2"/>
  <c r="BK41" i="2"/>
  <c r="BL41" i="2"/>
  <c r="BM41" i="2"/>
  <c r="BN41" i="2"/>
  <c r="BO41" i="2"/>
  <c r="BP41" i="2"/>
  <c r="BQ41" i="2"/>
  <c r="BR41" i="2"/>
  <c r="BS41" i="2"/>
  <c r="BT41" i="2"/>
  <c r="BU41" i="2"/>
  <c r="BV41" i="2"/>
  <c r="BW41" i="2"/>
  <c r="BX41" i="2"/>
  <c r="BY41" i="2"/>
  <c r="BZ41" i="2"/>
  <c r="CA41" i="2"/>
  <c r="CB41" i="2"/>
  <c r="CC41" i="2"/>
  <c r="CD41" i="2"/>
  <c r="CE41" i="2"/>
  <c r="CF41" i="2"/>
  <c r="CG41" i="2"/>
  <c r="CH41" i="2"/>
  <c r="CI41" i="2"/>
  <c r="CJ41" i="2"/>
  <c r="CK41" i="2"/>
  <c r="CL41" i="2"/>
  <c r="CM41" i="2"/>
  <c r="CN41" i="2"/>
  <c r="CO41" i="2"/>
  <c r="CP41" i="2"/>
  <c r="CQ41" i="2"/>
  <c r="CR41" i="2"/>
  <c r="CS41" i="2"/>
  <c r="CT41" i="2"/>
  <c r="DA41" i="2"/>
  <c r="DB41" i="2"/>
  <c r="DC41" i="2"/>
  <c r="DD41" i="2"/>
  <c r="DH41" i="2"/>
  <c r="DI41" i="2"/>
  <c r="DN41" i="2"/>
  <c r="DO41" i="2"/>
  <c r="W33" i="8" s="1"/>
  <c r="DP41" i="2"/>
  <c r="DQ41" i="2"/>
  <c r="DR41" i="2"/>
  <c r="DS41" i="2"/>
  <c r="DT41" i="2"/>
  <c r="H42" i="2"/>
  <c r="I42" i="2"/>
  <c r="J42" i="2"/>
  <c r="K42" i="2"/>
  <c r="L42" i="2"/>
  <c r="M42" i="2"/>
  <c r="N42" i="2"/>
  <c r="O42" i="2"/>
  <c r="P42" i="2"/>
  <c r="Q42" i="2"/>
  <c r="R42" i="2"/>
  <c r="S42" i="2"/>
  <c r="T42" i="2"/>
  <c r="U42" i="2"/>
  <c r="V42" i="2"/>
  <c r="W42" i="2"/>
  <c r="X42" i="2"/>
  <c r="Y42" i="2"/>
  <c r="Z42" i="2"/>
  <c r="AA42" i="2"/>
  <c r="AB42" i="2"/>
  <c r="AC42" i="2"/>
  <c r="AD42" i="2"/>
  <c r="AE42" i="2"/>
  <c r="AF42" i="2"/>
  <c r="AG42" i="2"/>
  <c r="AH42" i="2"/>
  <c r="AI42" i="2"/>
  <c r="AJ42" i="2"/>
  <c r="AK42" i="2"/>
  <c r="AL42" i="2"/>
  <c r="AM42" i="2"/>
  <c r="AN42" i="2"/>
  <c r="AO42" i="2"/>
  <c r="AP42" i="2"/>
  <c r="AQ42" i="2"/>
  <c r="AR42" i="2"/>
  <c r="AS42" i="2"/>
  <c r="AT42" i="2"/>
  <c r="AU42" i="2"/>
  <c r="AV42" i="2"/>
  <c r="AW42" i="2"/>
  <c r="AX42" i="2"/>
  <c r="AY42" i="2"/>
  <c r="AZ42" i="2"/>
  <c r="BA42" i="2"/>
  <c r="BB42" i="2"/>
  <c r="BC42" i="2"/>
  <c r="BD42" i="2"/>
  <c r="BE42" i="2"/>
  <c r="BF42" i="2"/>
  <c r="BG42" i="2"/>
  <c r="BH42" i="2"/>
  <c r="BI42" i="2"/>
  <c r="BJ42" i="2"/>
  <c r="BK42" i="2"/>
  <c r="BL42" i="2"/>
  <c r="BM42" i="2"/>
  <c r="BN42" i="2"/>
  <c r="BO42" i="2"/>
  <c r="BP42" i="2"/>
  <c r="BQ42" i="2"/>
  <c r="BR42" i="2"/>
  <c r="BS42" i="2"/>
  <c r="BT42" i="2"/>
  <c r="BU42" i="2"/>
  <c r="BV42" i="2"/>
  <c r="BW42" i="2"/>
  <c r="BX42" i="2"/>
  <c r="BY42" i="2"/>
  <c r="BZ42" i="2"/>
  <c r="CA42" i="2"/>
  <c r="CB42" i="2"/>
  <c r="CC42" i="2"/>
  <c r="CD42" i="2"/>
  <c r="CE42" i="2"/>
  <c r="CF42" i="2"/>
  <c r="CG42" i="2"/>
  <c r="CH42" i="2"/>
  <c r="CI42" i="2"/>
  <c r="CJ42" i="2"/>
  <c r="CK42" i="2"/>
  <c r="CL42" i="2"/>
  <c r="CM42" i="2"/>
  <c r="CN42" i="2"/>
  <c r="CO42" i="2"/>
  <c r="CP42" i="2"/>
  <c r="CQ42" i="2"/>
  <c r="CR42" i="2"/>
  <c r="CS42" i="2"/>
  <c r="CT42" i="2"/>
  <c r="DA42" i="2"/>
  <c r="DB42" i="2"/>
  <c r="DC42" i="2"/>
  <c r="DD42" i="2"/>
  <c r="DH42" i="2"/>
  <c r="DI42" i="2"/>
  <c r="DN42" i="2"/>
  <c r="DO42" i="2"/>
  <c r="DP42" i="2"/>
  <c r="DQ42" i="2"/>
  <c r="DR42" i="2"/>
  <c r="DS42" i="2"/>
  <c r="DT42" i="2"/>
  <c r="H43" i="2"/>
  <c r="I43" i="2"/>
  <c r="J43" i="2"/>
  <c r="K43" i="2"/>
  <c r="L43" i="2"/>
  <c r="M43" i="2"/>
  <c r="N43" i="2"/>
  <c r="O43" i="2"/>
  <c r="P43" i="2"/>
  <c r="Q43" i="2"/>
  <c r="R43" i="2"/>
  <c r="S43" i="2"/>
  <c r="T43" i="2"/>
  <c r="U43" i="2"/>
  <c r="V43" i="2"/>
  <c r="W43" i="2"/>
  <c r="X43" i="2"/>
  <c r="Y43" i="2"/>
  <c r="Z43" i="2"/>
  <c r="AA43" i="2"/>
  <c r="AB43" i="2"/>
  <c r="AC43" i="2"/>
  <c r="AD43" i="2"/>
  <c r="AE43" i="2"/>
  <c r="AF43" i="2"/>
  <c r="AG43" i="2"/>
  <c r="AH43" i="2"/>
  <c r="AI43" i="2"/>
  <c r="AJ43" i="2"/>
  <c r="AK43" i="2"/>
  <c r="AL43" i="2"/>
  <c r="AM43" i="2"/>
  <c r="AN43" i="2"/>
  <c r="AO43" i="2"/>
  <c r="AP43" i="2"/>
  <c r="AQ43" i="2"/>
  <c r="AR43" i="2"/>
  <c r="AS43" i="2"/>
  <c r="AT43" i="2"/>
  <c r="AU43" i="2"/>
  <c r="AV43" i="2"/>
  <c r="AW43" i="2"/>
  <c r="AX43" i="2"/>
  <c r="AY43" i="2"/>
  <c r="AZ43" i="2"/>
  <c r="BA43" i="2"/>
  <c r="BB43" i="2"/>
  <c r="BC43" i="2"/>
  <c r="BD43" i="2"/>
  <c r="BE43" i="2"/>
  <c r="BF43" i="2"/>
  <c r="BG43" i="2"/>
  <c r="BH43" i="2"/>
  <c r="BI43" i="2"/>
  <c r="BJ43" i="2"/>
  <c r="BK43" i="2"/>
  <c r="BL43" i="2"/>
  <c r="BM43" i="2"/>
  <c r="BN43" i="2"/>
  <c r="BO43" i="2"/>
  <c r="BP43" i="2"/>
  <c r="BQ43" i="2"/>
  <c r="BR43" i="2"/>
  <c r="BS43" i="2"/>
  <c r="BT43" i="2"/>
  <c r="BU43" i="2"/>
  <c r="BV43" i="2"/>
  <c r="BW43" i="2"/>
  <c r="BX43" i="2"/>
  <c r="BY43" i="2"/>
  <c r="BZ43" i="2"/>
  <c r="CA43" i="2"/>
  <c r="CB43" i="2"/>
  <c r="CC43" i="2"/>
  <c r="CD43" i="2"/>
  <c r="CE43" i="2"/>
  <c r="CF43" i="2"/>
  <c r="CG43" i="2"/>
  <c r="CH43" i="2"/>
  <c r="CI43" i="2"/>
  <c r="CJ43" i="2"/>
  <c r="CK43" i="2"/>
  <c r="CL43" i="2"/>
  <c r="CM43" i="2"/>
  <c r="CN43" i="2"/>
  <c r="CO43" i="2"/>
  <c r="CP43" i="2"/>
  <c r="CQ43" i="2"/>
  <c r="CR43" i="2"/>
  <c r="CS43" i="2"/>
  <c r="CT43" i="2"/>
  <c r="DA43" i="2"/>
  <c r="DB43" i="2"/>
  <c r="DC43" i="2"/>
  <c r="DD43" i="2"/>
  <c r="DH43" i="2"/>
  <c r="DI43" i="2"/>
  <c r="DN43" i="2"/>
  <c r="DO43" i="2"/>
  <c r="DP43" i="2"/>
  <c r="DQ43" i="2"/>
  <c r="DR43" i="2"/>
  <c r="DS43" i="2"/>
  <c r="DT43" i="2"/>
  <c r="H44" i="2"/>
  <c r="I44" i="2"/>
  <c r="J44" i="2"/>
  <c r="K44" i="2"/>
  <c r="L44" i="2"/>
  <c r="M44" i="2"/>
  <c r="N44" i="2"/>
  <c r="O44" i="2"/>
  <c r="P44" i="2"/>
  <c r="Q44" i="2"/>
  <c r="R44" i="2"/>
  <c r="S44" i="2"/>
  <c r="T44" i="2"/>
  <c r="U44" i="2"/>
  <c r="V44" i="2"/>
  <c r="W44" i="2"/>
  <c r="X44" i="2"/>
  <c r="Y44" i="2"/>
  <c r="Z44" i="2"/>
  <c r="AA44" i="2"/>
  <c r="AB44" i="2"/>
  <c r="AC44" i="2"/>
  <c r="AD44" i="2"/>
  <c r="AE44" i="2"/>
  <c r="AF44" i="2"/>
  <c r="AG44" i="2"/>
  <c r="AH44" i="2"/>
  <c r="AI44" i="2"/>
  <c r="AJ44" i="2"/>
  <c r="AK44" i="2"/>
  <c r="AL44" i="2"/>
  <c r="AM44" i="2"/>
  <c r="AN44" i="2"/>
  <c r="AO44" i="2"/>
  <c r="AP44" i="2"/>
  <c r="AQ44" i="2"/>
  <c r="AR44" i="2"/>
  <c r="AS44" i="2"/>
  <c r="AT44" i="2"/>
  <c r="AU44" i="2"/>
  <c r="AV44" i="2"/>
  <c r="AW44" i="2"/>
  <c r="AX44" i="2"/>
  <c r="AY44" i="2"/>
  <c r="AZ44" i="2"/>
  <c r="BA44" i="2"/>
  <c r="BB44" i="2"/>
  <c r="BC44" i="2"/>
  <c r="BD44" i="2"/>
  <c r="BE44" i="2"/>
  <c r="BF44" i="2"/>
  <c r="BG44" i="2"/>
  <c r="BH44" i="2"/>
  <c r="BI44" i="2"/>
  <c r="BJ44" i="2"/>
  <c r="BK44" i="2"/>
  <c r="BL44" i="2"/>
  <c r="BM44" i="2"/>
  <c r="BN44" i="2"/>
  <c r="BO44" i="2"/>
  <c r="BP44" i="2"/>
  <c r="BQ44" i="2"/>
  <c r="BR44" i="2"/>
  <c r="BS44" i="2"/>
  <c r="BT44" i="2"/>
  <c r="BU44" i="2"/>
  <c r="BV44" i="2"/>
  <c r="BW44" i="2"/>
  <c r="BX44" i="2"/>
  <c r="BY44" i="2"/>
  <c r="BZ44" i="2"/>
  <c r="CA44" i="2"/>
  <c r="CB44" i="2"/>
  <c r="CC44" i="2"/>
  <c r="CD44" i="2"/>
  <c r="CE44" i="2"/>
  <c r="CF44" i="2"/>
  <c r="CG44" i="2"/>
  <c r="CH44" i="2"/>
  <c r="CI44" i="2"/>
  <c r="CJ44" i="2"/>
  <c r="CK44" i="2"/>
  <c r="CL44" i="2"/>
  <c r="CM44" i="2"/>
  <c r="CN44" i="2"/>
  <c r="CO44" i="2"/>
  <c r="CP44" i="2"/>
  <c r="CQ44" i="2"/>
  <c r="CR44" i="2"/>
  <c r="CS44" i="2"/>
  <c r="CT44" i="2"/>
  <c r="DA44" i="2"/>
  <c r="DB44" i="2"/>
  <c r="DC44" i="2"/>
  <c r="DD44" i="2"/>
  <c r="DH44" i="2"/>
  <c r="DI44" i="2"/>
  <c r="DN44" i="2"/>
  <c r="DO44" i="2"/>
  <c r="W36" i="8" s="1"/>
  <c r="DP44" i="2"/>
  <c r="DQ44" i="2"/>
  <c r="DR44" i="2"/>
  <c r="DS44" i="2"/>
  <c r="DT44" i="2"/>
  <c r="H45" i="2"/>
  <c r="I45" i="2"/>
  <c r="J45" i="2"/>
  <c r="K45" i="2"/>
  <c r="L45" i="2"/>
  <c r="M45" i="2"/>
  <c r="N45" i="2"/>
  <c r="O45" i="2"/>
  <c r="P45" i="2"/>
  <c r="Q45" i="2"/>
  <c r="R45" i="2"/>
  <c r="S45" i="2"/>
  <c r="T45" i="2"/>
  <c r="U45" i="2"/>
  <c r="V45" i="2"/>
  <c r="W45" i="2"/>
  <c r="X45" i="2"/>
  <c r="Y45" i="2"/>
  <c r="Z45" i="2"/>
  <c r="AA45" i="2"/>
  <c r="AB45" i="2"/>
  <c r="AC45" i="2"/>
  <c r="AD45" i="2"/>
  <c r="AE45" i="2"/>
  <c r="AF45" i="2"/>
  <c r="AG45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AT45" i="2"/>
  <c r="AU45" i="2"/>
  <c r="AV45" i="2"/>
  <c r="AW45" i="2"/>
  <c r="AX45" i="2"/>
  <c r="AY45" i="2"/>
  <c r="AZ45" i="2"/>
  <c r="BA45" i="2"/>
  <c r="BB45" i="2"/>
  <c r="BC45" i="2"/>
  <c r="BD45" i="2"/>
  <c r="BE45" i="2"/>
  <c r="BF45" i="2"/>
  <c r="BG45" i="2"/>
  <c r="BH45" i="2"/>
  <c r="BI45" i="2"/>
  <c r="BJ45" i="2"/>
  <c r="BK45" i="2"/>
  <c r="BL45" i="2"/>
  <c r="BM45" i="2"/>
  <c r="BN45" i="2"/>
  <c r="BO45" i="2"/>
  <c r="BP45" i="2"/>
  <c r="BQ45" i="2"/>
  <c r="BR45" i="2"/>
  <c r="BS45" i="2"/>
  <c r="BT45" i="2"/>
  <c r="BU45" i="2"/>
  <c r="BV45" i="2"/>
  <c r="BW45" i="2"/>
  <c r="BX45" i="2"/>
  <c r="BY45" i="2"/>
  <c r="BZ45" i="2"/>
  <c r="CA45" i="2"/>
  <c r="CB45" i="2"/>
  <c r="CC45" i="2"/>
  <c r="CD45" i="2"/>
  <c r="CE45" i="2"/>
  <c r="CF45" i="2"/>
  <c r="CG45" i="2"/>
  <c r="CH45" i="2"/>
  <c r="CI45" i="2"/>
  <c r="CJ45" i="2"/>
  <c r="CK45" i="2"/>
  <c r="CL45" i="2"/>
  <c r="CM45" i="2"/>
  <c r="CN45" i="2"/>
  <c r="CO45" i="2"/>
  <c r="CP45" i="2"/>
  <c r="CQ45" i="2"/>
  <c r="CR45" i="2"/>
  <c r="CS45" i="2"/>
  <c r="CT45" i="2"/>
  <c r="DA45" i="2"/>
  <c r="DB45" i="2"/>
  <c r="DC45" i="2"/>
  <c r="DD45" i="2"/>
  <c r="DH45" i="2"/>
  <c r="DI45" i="2"/>
  <c r="DN45" i="2"/>
  <c r="DO45" i="2"/>
  <c r="DP45" i="2"/>
  <c r="DQ45" i="2"/>
  <c r="DR45" i="2"/>
  <c r="DS45" i="2"/>
  <c r="DT45" i="2"/>
  <c r="H46" i="2"/>
  <c r="I46" i="2"/>
  <c r="J46" i="2"/>
  <c r="K46" i="2"/>
  <c r="L46" i="2"/>
  <c r="M46" i="2"/>
  <c r="N46" i="2"/>
  <c r="O46" i="2"/>
  <c r="P46" i="2"/>
  <c r="Q46" i="2"/>
  <c r="R46" i="2"/>
  <c r="S46" i="2"/>
  <c r="T46" i="2"/>
  <c r="U46" i="2"/>
  <c r="V46" i="2"/>
  <c r="W46" i="2"/>
  <c r="X46" i="2"/>
  <c r="Y46" i="2"/>
  <c r="Z46" i="2"/>
  <c r="AA46" i="2"/>
  <c r="AB46" i="2"/>
  <c r="AC46" i="2"/>
  <c r="AD46" i="2"/>
  <c r="AE46" i="2"/>
  <c r="AF46" i="2"/>
  <c r="AG46" i="2"/>
  <c r="AH46" i="2"/>
  <c r="AI46" i="2"/>
  <c r="AJ46" i="2"/>
  <c r="AK46" i="2"/>
  <c r="AL46" i="2"/>
  <c r="AM46" i="2"/>
  <c r="AN46" i="2"/>
  <c r="AO46" i="2"/>
  <c r="AP46" i="2"/>
  <c r="AQ46" i="2"/>
  <c r="AR46" i="2"/>
  <c r="AS46" i="2"/>
  <c r="AT46" i="2"/>
  <c r="AU46" i="2"/>
  <c r="AV46" i="2"/>
  <c r="AW46" i="2"/>
  <c r="AX46" i="2"/>
  <c r="AY46" i="2"/>
  <c r="AZ46" i="2"/>
  <c r="BA46" i="2"/>
  <c r="BB46" i="2"/>
  <c r="BC46" i="2"/>
  <c r="BD46" i="2"/>
  <c r="BE46" i="2"/>
  <c r="BF46" i="2"/>
  <c r="BG46" i="2"/>
  <c r="BH46" i="2"/>
  <c r="BI46" i="2"/>
  <c r="BJ46" i="2"/>
  <c r="BK46" i="2"/>
  <c r="BL46" i="2"/>
  <c r="BM46" i="2"/>
  <c r="BN46" i="2"/>
  <c r="BO46" i="2"/>
  <c r="BP46" i="2"/>
  <c r="BQ46" i="2"/>
  <c r="BR46" i="2"/>
  <c r="BS46" i="2"/>
  <c r="BT46" i="2"/>
  <c r="BU46" i="2"/>
  <c r="BV46" i="2"/>
  <c r="BW46" i="2"/>
  <c r="BX46" i="2"/>
  <c r="BY46" i="2"/>
  <c r="BZ46" i="2"/>
  <c r="CA46" i="2"/>
  <c r="CB46" i="2"/>
  <c r="CC46" i="2"/>
  <c r="CD46" i="2"/>
  <c r="CE46" i="2"/>
  <c r="CF46" i="2"/>
  <c r="CG46" i="2"/>
  <c r="CH46" i="2"/>
  <c r="CI46" i="2"/>
  <c r="CJ46" i="2"/>
  <c r="CK46" i="2"/>
  <c r="CL46" i="2"/>
  <c r="CM46" i="2"/>
  <c r="CN46" i="2"/>
  <c r="CO46" i="2"/>
  <c r="CP46" i="2"/>
  <c r="CQ46" i="2"/>
  <c r="CR46" i="2"/>
  <c r="CS46" i="2"/>
  <c r="CT46" i="2"/>
  <c r="DA46" i="2"/>
  <c r="DB46" i="2"/>
  <c r="DC46" i="2"/>
  <c r="DD46" i="2"/>
  <c r="DH46" i="2"/>
  <c r="DI46" i="2"/>
  <c r="DN46" i="2"/>
  <c r="DO46" i="2"/>
  <c r="W35" i="8" s="1"/>
  <c r="DP46" i="2"/>
  <c r="DQ46" i="2"/>
  <c r="DR46" i="2"/>
  <c r="DS46" i="2"/>
  <c r="DT46" i="2"/>
  <c r="H47" i="2"/>
  <c r="I47" i="2"/>
  <c r="J47" i="2"/>
  <c r="K47" i="2"/>
  <c r="L47" i="2"/>
  <c r="M47" i="2"/>
  <c r="N47" i="2"/>
  <c r="O47" i="2"/>
  <c r="P47" i="2"/>
  <c r="Q47" i="2"/>
  <c r="R47" i="2"/>
  <c r="S47" i="2"/>
  <c r="T47" i="2"/>
  <c r="U47" i="2"/>
  <c r="V47" i="2"/>
  <c r="W47" i="2"/>
  <c r="X47" i="2"/>
  <c r="Y47" i="2"/>
  <c r="Z47" i="2"/>
  <c r="AA47" i="2"/>
  <c r="AB47" i="2"/>
  <c r="AC47" i="2"/>
  <c r="AD47" i="2"/>
  <c r="AE47" i="2"/>
  <c r="AF47" i="2"/>
  <c r="AG47" i="2"/>
  <c r="AH47" i="2"/>
  <c r="AI47" i="2"/>
  <c r="AJ47" i="2"/>
  <c r="AK47" i="2"/>
  <c r="AL47" i="2"/>
  <c r="AM47" i="2"/>
  <c r="AN47" i="2"/>
  <c r="AO47" i="2"/>
  <c r="AP47" i="2"/>
  <c r="AQ47" i="2"/>
  <c r="AR47" i="2"/>
  <c r="AS47" i="2"/>
  <c r="AT47" i="2"/>
  <c r="AU47" i="2"/>
  <c r="AV47" i="2"/>
  <c r="AW47" i="2"/>
  <c r="AX47" i="2"/>
  <c r="AY47" i="2"/>
  <c r="AZ47" i="2"/>
  <c r="BA47" i="2"/>
  <c r="BB47" i="2"/>
  <c r="BC47" i="2"/>
  <c r="BD47" i="2"/>
  <c r="BE47" i="2"/>
  <c r="BF47" i="2"/>
  <c r="BG47" i="2"/>
  <c r="BH47" i="2"/>
  <c r="BI47" i="2"/>
  <c r="BJ47" i="2"/>
  <c r="BK47" i="2"/>
  <c r="BL47" i="2"/>
  <c r="BM47" i="2"/>
  <c r="BN47" i="2"/>
  <c r="BO47" i="2"/>
  <c r="BP47" i="2"/>
  <c r="BQ47" i="2"/>
  <c r="BR47" i="2"/>
  <c r="BS47" i="2"/>
  <c r="BT47" i="2"/>
  <c r="BU47" i="2"/>
  <c r="BV47" i="2"/>
  <c r="BW47" i="2"/>
  <c r="BX47" i="2"/>
  <c r="BY47" i="2"/>
  <c r="BZ47" i="2"/>
  <c r="CA47" i="2"/>
  <c r="CB47" i="2"/>
  <c r="CC47" i="2"/>
  <c r="CD47" i="2"/>
  <c r="CE47" i="2"/>
  <c r="CF47" i="2"/>
  <c r="CG47" i="2"/>
  <c r="CH47" i="2"/>
  <c r="CI47" i="2"/>
  <c r="CJ47" i="2"/>
  <c r="CK47" i="2"/>
  <c r="CL47" i="2"/>
  <c r="CM47" i="2"/>
  <c r="CN47" i="2"/>
  <c r="CO47" i="2"/>
  <c r="CP47" i="2"/>
  <c r="CQ47" i="2"/>
  <c r="CR47" i="2"/>
  <c r="CS47" i="2"/>
  <c r="CT47" i="2"/>
  <c r="DA47" i="2"/>
  <c r="DB47" i="2"/>
  <c r="DC47" i="2"/>
  <c r="DD47" i="2"/>
  <c r="DH47" i="2"/>
  <c r="DI47" i="2"/>
  <c r="DN47" i="2"/>
  <c r="DO47" i="2"/>
  <c r="W14" i="8" s="1"/>
  <c r="DP47" i="2"/>
  <c r="DQ47" i="2"/>
  <c r="DR47" i="2"/>
  <c r="DS47" i="2"/>
  <c r="DT47" i="2"/>
  <c r="H48" i="2"/>
  <c r="I48" i="2"/>
  <c r="J48" i="2"/>
  <c r="K48" i="2"/>
  <c r="L48" i="2"/>
  <c r="M48" i="2"/>
  <c r="N48" i="2"/>
  <c r="O48" i="2"/>
  <c r="P48" i="2"/>
  <c r="Q48" i="2"/>
  <c r="R48" i="2"/>
  <c r="S48" i="2"/>
  <c r="T48" i="2"/>
  <c r="U48" i="2"/>
  <c r="V48" i="2"/>
  <c r="W48" i="2"/>
  <c r="X48" i="2"/>
  <c r="Y48" i="2"/>
  <c r="Z48" i="2"/>
  <c r="AA48" i="2"/>
  <c r="AB48" i="2"/>
  <c r="AC48" i="2"/>
  <c r="AD48" i="2"/>
  <c r="AE48" i="2"/>
  <c r="AF48" i="2"/>
  <c r="AG48" i="2"/>
  <c r="AH48" i="2"/>
  <c r="AI48" i="2"/>
  <c r="AJ48" i="2"/>
  <c r="AK48" i="2"/>
  <c r="AL48" i="2"/>
  <c r="AM48" i="2"/>
  <c r="AN48" i="2"/>
  <c r="AO48" i="2"/>
  <c r="AP48" i="2"/>
  <c r="AQ48" i="2"/>
  <c r="AR48" i="2"/>
  <c r="AS48" i="2"/>
  <c r="AT48" i="2"/>
  <c r="AU48" i="2"/>
  <c r="AV48" i="2"/>
  <c r="AW48" i="2"/>
  <c r="AX48" i="2"/>
  <c r="AY48" i="2"/>
  <c r="AZ48" i="2"/>
  <c r="BA48" i="2"/>
  <c r="BB48" i="2"/>
  <c r="BC48" i="2"/>
  <c r="BD48" i="2"/>
  <c r="BE48" i="2"/>
  <c r="BF48" i="2"/>
  <c r="BG48" i="2"/>
  <c r="BH48" i="2"/>
  <c r="BI48" i="2"/>
  <c r="BJ48" i="2"/>
  <c r="BK48" i="2"/>
  <c r="BL48" i="2"/>
  <c r="BM48" i="2"/>
  <c r="BN48" i="2"/>
  <c r="BO48" i="2"/>
  <c r="BP48" i="2"/>
  <c r="BQ48" i="2"/>
  <c r="BR48" i="2"/>
  <c r="BS48" i="2"/>
  <c r="BT48" i="2"/>
  <c r="BU48" i="2"/>
  <c r="BV48" i="2"/>
  <c r="BW48" i="2"/>
  <c r="BX48" i="2"/>
  <c r="BY48" i="2"/>
  <c r="BZ48" i="2"/>
  <c r="CA48" i="2"/>
  <c r="CB48" i="2"/>
  <c r="CC48" i="2"/>
  <c r="CD48" i="2"/>
  <c r="CE48" i="2"/>
  <c r="CF48" i="2"/>
  <c r="CG48" i="2"/>
  <c r="CH48" i="2"/>
  <c r="CI48" i="2"/>
  <c r="CJ48" i="2"/>
  <c r="CK48" i="2"/>
  <c r="CL48" i="2"/>
  <c r="CM48" i="2"/>
  <c r="CN48" i="2"/>
  <c r="CO48" i="2"/>
  <c r="CP48" i="2"/>
  <c r="CQ48" i="2"/>
  <c r="CR48" i="2"/>
  <c r="CS48" i="2"/>
  <c r="CT48" i="2"/>
  <c r="DA48" i="2"/>
  <c r="DB48" i="2"/>
  <c r="DC48" i="2"/>
  <c r="DD48" i="2"/>
  <c r="DH48" i="2"/>
  <c r="DI48" i="2"/>
  <c r="DN48" i="2"/>
  <c r="DO48" i="2"/>
  <c r="DP48" i="2"/>
  <c r="DQ48" i="2"/>
  <c r="DR48" i="2"/>
  <c r="DS48" i="2"/>
  <c r="DT48" i="2"/>
  <c r="H49" i="2"/>
  <c r="I49" i="2"/>
  <c r="J49" i="2"/>
  <c r="K49" i="2"/>
  <c r="L49" i="2"/>
  <c r="M49" i="2"/>
  <c r="N49" i="2"/>
  <c r="O49" i="2"/>
  <c r="P49" i="2"/>
  <c r="Q49" i="2"/>
  <c r="R49" i="2"/>
  <c r="S49" i="2"/>
  <c r="T49" i="2"/>
  <c r="U49" i="2"/>
  <c r="V49" i="2"/>
  <c r="W49" i="2"/>
  <c r="X49" i="2"/>
  <c r="Y49" i="2"/>
  <c r="Z49" i="2"/>
  <c r="AA49" i="2"/>
  <c r="AB49" i="2"/>
  <c r="AC49" i="2"/>
  <c r="AD49" i="2"/>
  <c r="AE49" i="2"/>
  <c r="AF49" i="2"/>
  <c r="AG49" i="2"/>
  <c r="AH49" i="2"/>
  <c r="AI49" i="2"/>
  <c r="AJ49" i="2"/>
  <c r="AK49" i="2"/>
  <c r="AL49" i="2"/>
  <c r="AM49" i="2"/>
  <c r="AN49" i="2"/>
  <c r="AO49" i="2"/>
  <c r="AP49" i="2"/>
  <c r="AQ49" i="2"/>
  <c r="AR49" i="2"/>
  <c r="AS49" i="2"/>
  <c r="AT49" i="2"/>
  <c r="AU49" i="2"/>
  <c r="AV49" i="2"/>
  <c r="AW49" i="2"/>
  <c r="AX49" i="2"/>
  <c r="AY49" i="2"/>
  <c r="AZ49" i="2"/>
  <c r="BA49" i="2"/>
  <c r="BB49" i="2"/>
  <c r="BC49" i="2"/>
  <c r="BD49" i="2"/>
  <c r="BE49" i="2"/>
  <c r="BF49" i="2"/>
  <c r="BG49" i="2"/>
  <c r="BH49" i="2"/>
  <c r="BI49" i="2"/>
  <c r="BJ49" i="2"/>
  <c r="BK49" i="2"/>
  <c r="BL49" i="2"/>
  <c r="BM49" i="2"/>
  <c r="BN49" i="2"/>
  <c r="BO49" i="2"/>
  <c r="BP49" i="2"/>
  <c r="BQ49" i="2"/>
  <c r="BR49" i="2"/>
  <c r="BS49" i="2"/>
  <c r="BT49" i="2"/>
  <c r="BU49" i="2"/>
  <c r="BV49" i="2"/>
  <c r="BW49" i="2"/>
  <c r="BX49" i="2"/>
  <c r="BY49" i="2"/>
  <c r="BZ49" i="2"/>
  <c r="CA49" i="2"/>
  <c r="CB49" i="2"/>
  <c r="CC49" i="2"/>
  <c r="CD49" i="2"/>
  <c r="CE49" i="2"/>
  <c r="CF49" i="2"/>
  <c r="CG49" i="2"/>
  <c r="CH49" i="2"/>
  <c r="CI49" i="2"/>
  <c r="CJ49" i="2"/>
  <c r="CK49" i="2"/>
  <c r="CL49" i="2"/>
  <c r="CM49" i="2"/>
  <c r="CN49" i="2"/>
  <c r="CO49" i="2"/>
  <c r="CP49" i="2"/>
  <c r="CQ49" i="2"/>
  <c r="CR49" i="2"/>
  <c r="CS49" i="2"/>
  <c r="CT49" i="2"/>
  <c r="DA49" i="2"/>
  <c r="DB49" i="2"/>
  <c r="DC49" i="2"/>
  <c r="DD49" i="2"/>
  <c r="DH49" i="2"/>
  <c r="DI49" i="2"/>
  <c r="DN49" i="2"/>
  <c r="DO49" i="2"/>
  <c r="DP49" i="2"/>
  <c r="DQ49" i="2"/>
  <c r="DR49" i="2"/>
  <c r="DS49" i="2"/>
  <c r="DT49" i="2"/>
  <c r="H50" i="2"/>
  <c r="I50" i="2"/>
  <c r="J50" i="2"/>
  <c r="K50" i="2"/>
  <c r="L50" i="2"/>
  <c r="M50" i="2"/>
  <c r="N50" i="2"/>
  <c r="O50" i="2"/>
  <c r="P50" i="2"/>
  <c r="Q50" i="2"/>
  <c r="R50" i="2"/>
  <c r="S50" i="2"/>
  <c r="T50" i="2"/>
  <c r="U50" i="2"/>
  <c r="V50" i="2"/>
  <c r="W50" i="2"/>
  <c r="X50" i="2"/>
  <c r="Y50" i="2"/>
  <c r="Z50" i="2"/>
  <c r="AA50" i="2"/>
  <c r="AB50" i="2"/>
  <c r="AC50" i="2"/>
  <c r="AD50" i="2"/>
  <c r="AE50" i="2"/>
  <c r="AF50" i="2"/>
  <c r="AG50" i="2"/>
  <c r="AH50" i="2"/>
  <c r="AI50" i="2"/>
  <c r="AJ50" i="2"/>
  <c r="AK50" i="2"/>
  <c r="AL50" i="2"/>
  <c r="AM50" i="2"/>
  <c r="AN50" i="2"/>
  <c r="AO50" i="2"/>
  <c r="AP50" i="2"/>
  <c r="AQ50" i="2"/>
  <c r="AR50" i="2"/>
  <c r="AS50" i="2"/>
  <c r="AT50" i="2"/>
  <c r="AU50" i="2"/>
  <c r="AV50" i="2"/>
  <c r="AW50" i="2"/>
  <c r="AX50" i="2"/>
  <c r="AY50" i="2"/>
  <c r="AZ50" i="2"/>
  <c r="BA50" i="2"/>
  <c r="BB50" i="2"/>
  <c r="BC50" i="2"/>
  <c r="BD50" i="2"/>
  <c r="BE50" i="2"/>
  <c r="BF50" i="2"/>
  <c r="BG50" i="2"/>
  <c r="BH50" i="2"/>
  <c r="BI50" i="2"/>
  <c r="BJ50" i="2"/>
  <c r="BK50" i="2"/>
  <c r="BL50" i="2"/>
  <c r="BM50" i="2"/>
  <c r="BN50" i="2"/>
  <c r="BO50" i="2"/>
  <c r="BP50" i="2"/>
  <c r="BQ50" i="2"/>
  <c r="BR50" i="2"/>
  <c r="BS50" i="2"/>
  <c r="BT50" i="2"/>
  <c r="BU50" i="2"/>
  <c r="BV50" i="2"/>
  <c r="BW50" i="2"/>
  <c r="BX50" i="2"/>
  <c r="BY50" i="2"/>
  <c r="BZ50" i="2"/>
  <c r="CA50" i="2"/>
  <c r="CB50" i="2"/>
  <c r="CC50" i="2"/>
  <c r="CD50" i="2"/>
  <c r="CE50" i="2"/>
  <c r="CF50" i="2"/>
  <c r="CG50" i="2"/>
  <c r="CH50" i="2"/>
  <c r="CI50" i="2"/>
  <c r="CJ50" i="2"/>
  <c r="CK50" i="2"/>
  <c r="CL50" i="2"/>
  <c r="CM50" i="2"/>
  <c r="CN50" i="2"/>
  <c r="CO50" i="2"/>
  <c r="CP50" i="2"/>
  <c r="CQ50" i="2"/>
  <c r="CR50" i="2"/>
  <c r="CS50" i="2"/>
  <c r="CT50" i="2"/>
  <c r="DA50" i="2"/>
  <c r="DB50" i="2"/>
  <c r="DC50" i="2"/>
  <c r="DD50" i="2"/>
  <c r="DH50" i="2"/>
  <c r="DI50" i="2"/>
  <c r="DN50" i="2"/>
  <c r="DO50" i="2"/>
  <c r="DP50" i="2"/>
  <c r="DQ50" i="2"/>
  <c r="DR50" i="2"/>
  <c r="DS50" i="2"/>
  <c r="DT50" i="2"/>
  <c r="H51" i="2"/>
  <c r="I51" i="2"/>
  <c r="J51" i="2"/>
  <c r="K51" i="2"/>
  <c r="L51" i="2"/>
  <c r="M51" i="2"/>
  <c r="N51" i="2"/>
  <c r="O51" i="2"/>
  <c r="P51" i="2"/>
  <c r="Q51" i="2"/>
  <c r="R51" i="2"/>
  <c r="S51" i="2"/>
  <c r="T51" i="2"/>
  <c r="U51" i="2"/>
  <c r="V51" i="2"/>
  <c r="W51" i="2"/>
  <c r="X51" i="2"/>
  <c r="Y51" i="2"/>
  <c r="Z51" i="2"/>
  <c r="AA51" i="2"/>
  <c r="AB51" i="2"/>
  <c r="AC51" i="2"/>
  <c r="AD51" i="2"/>
  <c r="AE51" i="2"/>
  <c r="AF51" i="2"/>
  <c r="AG51" i="2"/>
  <c r="AH51" i="2"/>
  <c r="AI51" i="2"/>
  <c r="AJ51" i="2"/>
  <c r="AK51" i="2"/>
  <c r="AL51" i="2"/>
  <c r="AM51" i="2"/>
  <c r="AN51" i="2"/>
  <c r="AO51" i="2"/>
  <c r="AP51" i="2"/>
  <c r="AQ51" i="2"/>
  <c r="AR51" i="2"/>
  <c r="AS51" i="2"/>
  <c r="AT51" i="2"/>
  <c r="AU51" i="2"/>
  <c r="AV51" i="2"/>
  <c r="AW51" i="2"/>
  <c r="AX51" i="2"/>
  <c r="AY51" i="2"/>
  <c r="AZ51" i="2"/>
  <c r="BA51" i="2"/>
  <c r="BB51" i="2"/>
  <c r="BC51" i="2"/>
  <c r="BD51" i="2"/>
  <c r="BE51" i="2"/>
  <c r="BF51" i="2"/>
  <c r="BG51" i="2"/>
  <c r="BH51" i="2"/>
  <c r="BI51" i="2"/>
  <c r="BJ51" i="2"/>
  <c r="BK51" i="2"/>
  <c r="BL51" i="2"/>
  <c r="BM51" i="2"/>
  <c r="BN51" i="2"/>
  <c r="BO51" i="2"/>
  <c r="BP51" i="2"/>
  <c r="BQ51" i="2"/>
  <c r="BR51" i="2"/>
  <c r="BS51" i="2"/>
  <c r="BT51" i="2"/>
  <c r="BU51" i="2"/>
  <c r="BV51" i="2"/>
  <c r="BW51" i="2"/>
  <c r="BX51" i="2"/>
  <c r="BY51" i="2"/>
  <c r="BZ51" i="2"/>
  <c r="CA51" i="2"/>
  <c r="CB51" i="2"/>
  <c r="CC51" i="2"/>
  <c r="CD51" i="2"/>
  <c r="CE51" i="2"/>
  <c r="CF51" i="2"/>
  <c r="CG51" i="2"/>
  <c r="CH51" i="2"/>
  <c r="CI51" i="2"/>
  <c r="CJ51" i="2"/>
  <c r="CK51" i="2"/>
  <c r="CL51" i="2"/>
  <c r="CM51" i="2"/>
  <c r="CN51" i="2"/>
  <c r="CO51" i="2"/>
  <c r="CP51" i="2"/>
  <c r="CQ51" i="2"/>
  <c r="CR51" i="2"/>
  <c r="CS51" i="2"/>
  <c r="CT51" i="2"/>
  <c r="DA51" i="2"/>
  <c r="DB51" i="2"/>
  <c r="DC51" i="2"/>
  <c r="DD51" i="2"/>
  <c r="DH51" i="2"/>
  <c r="DI51" i="2"/>
  <c r="DN51" i="2"/>
  <c r="DO51" i="2"/>
  <c r="DP51" i="2"/>
  <c r="DQ51" i="2"/>
  <c r="DR51" i="2"/>
  <c r="DS51" i="2"/>
  <c r="DT51" i="2"/>
  <c r="H52" i="2"/>
  <c r="I52" i="2"/>
  <c r="J52" i="2"/>
  <c r="K52" i="2"/>
  <c r="L52" i="2"/>
  <c r="M52" i="2"/>
  <c r="N52" i="2"/>
  <c r="O52" i="2"/>
  <c r="P52" i="2"/>
  <c r="Q52" i="2"/>
  <c r="R52" i="2"/>
  <c r="S52" i="2"/>
  <c r="T52" i="2"/>
  <c r="U52" i="2"/>
  <c r="V52" i="2"/>
  <c r="W52" i="2"/>
  <c r="X52" i="2"/>
  <c r="Y52" i="2"/>
  <c r="Z52" i="2"/>
  <c r="AA52" i="2"/>
  <c r="AB52" i="2"/>
  <c r="AC52" i="2"/>
  <c r="AD52" i="2"/>
  <c r="AE52" i="2"/>
  <c r="AF52" i="2"/>
  <c r="AG52" i="2"/>
  <c r="AH52" i="2"/>
  <c r="AI52" i="2"/>
  <c r="AJ52" i="2"/>
  <c r="AK52" i="2"/>
  <c r="AL52" i="2"/>
  <c r="AM52" i="2"/>
  <c r="AN52" i="2"/>
  <c r="AO52" i="2"/>
  <c r="AP52" i="2"/>
  <c r="AQ52" i="2"/>
  <c r="AR52" i="2"/>
  <c r="AS52" i="2"/>
  <c r="AT52" i="2"/>
  <c r="AU52" i="2"/>
  <c r="AV52" i="2"/>
  <c r="AW52" i="2"/>
  <c r="AX52" i="2"/>
  <c r="AY52" i="2"/>
  <c r="AZ52" i="2"/>
  <c r="BA52" i="2"/>
  <c r="BB52" i="2"/>
  <c r="BC52" i="2"/>
  <c r="BD52" i="2"/>
  <c r="BE52" i="2"/>
  <c r="BF52" i="2"/>
  <c r="BG52" i="2"/>
  <c r="BH52" i="2"/>
  <c r="BI52" i="2"/>
  <c r="BJ52" i="2"/>
  <c r="BK52" i="2"/>
  <c r="BL52" i="2"/>
  <c r="BM52" i="2"/>
  <c r="BN52" i="2"/>
  <c r="BO52" i="2"/>
  <c r="BP52" i="2"/>
  <c r="BQ52" i="2"/>
  <c r="BR52" i="2"/>
  <c r="BS52" i="2"/>
  <c r="BT52" i="2"/>
  <c r="BU52" i="2"/>
  <c r="BV52" i="2"/>
  <c r="BW52" i="2"/>
  <c r="BX52" i="2"/>
  <c r="BY52" i="2"/>
  <c r="BZ52" i="2"/>
  <c r="CA52" i="2"/>
  <c r="CB52" i="2"/>
  <c r="CC52" i="2"/>
  <c r="CD52" i="2"/>
  <c r="CE52" i="2"/>
  <c r="CF52" i="2"/>
  <c r="CG52" i="2"/>
  <c r="CH52" i="2"/>
  <c r="CI52" i="2"/>
  <c r="CJ52" i="2"/>
  <c r="CK52" i="2"/>
  <c r="CL52" i="2"/>
  <c r="CM52" i="2"/>
  <c r="CN52" i="2"/>
  <c r="CO52" i="2"/>
  <c r="CP52" i="2"/>
  <c r="CQ52" i="2"/>
  <c r="CR52" i="2"/>
  <c r="CS52" i="2"/>
  <c r="CT52" i="2"/>
  <c r="DA52" i="2"/>
  <c r="DB52" i="2"/>
  <c r="DC52" i="2"/>
  <c r="DD52" i="2"/>
  <c r="DH52" i="2"/>
  <c r="DI52" i="2"/>
  <c r="DN52" i="2"/>
  <c r="DO52" i="2"/>
  <c r="DP52" i="2"/>
  <c r="DQ52" i="2"/>
  <c r="DR52" i="2"/>
  <c r="DS52" i="2"/>
  <c r="DT52" i="2"/>
  <c r="H53" i="2"/>
  <c r="I53" i="2"/>
  <c r="J53" i="2"/>
  <c r="K53" i="2"/>
  <c r="L53" i="2"/>
  <c r="M53" i="2"/>
  <c r="N53" i="2"/>
  <c r="O53" i="2"/>
  <c r="P53" i="2"/>
  <c r="Q53" i="2"/>
  <c r="R53" i="2"/>
  <c r="S53" i="2"/>
  <c r="T53" i="2"/>
  <c r="U53" i="2"/>
  <c r="V53" i="2"/>
  <c r="W53" i="2"/>
  <c r="X53" i="2"/>
  <c r="Y53" i="2"/>
  <c r="Z53" i="2"/>
  <c r="AA53" i="2"/>
  <c r="AB53" i="2"/>
  <c r="AC53" i="2"/>
  <c r="AD53" i="2"/>
  <c r="AE53" i="2"/>
  <c r="AF53" i="2"/>
  <c r="AG53" i="2"/>
  <c r="AH53" i="2"/>
  <c r="AI53" i="2"/>
  <c r="AJ53" i="2"/>
  <c r="AK53" i="2"/>
  <c r="AL53" i="2"/>
  <c r="AM53" i="2"/>
  <c r="AN53" i="2"/>
  <c r="AO53" i="2"/>
  <c r="AP53" i="2"/>
  <c r="AQ53" i="2"/>
  <c r="AR53" i="2"/>
  <c r="AS53" i="2"/>
  <c r="AT53" i="2"/>
  <c r="AU53" i="2"/>
  <c r="AV53" i="2"/>
  <c r="AW53" i="2"/>
  <c r="AX53" i="2"/>
  <c r="AY53" i="2"/>
  <c r="AZ53" i="2"/>
  <c r="BA53" i="2"/>
  <c r="BB53" i="2"/>
  <c r="BC53" i="2"/>
  <c r="BD53" i="2"/>
  <c r="BE53" i="2"/>
  <c r="BF53" i="2"/>
  <c r="BG53" i="2"/>
  <c r="BH53" i="2"/>
  <c r="BI53" i="2"/>
  <c r="BJ53" i="2"/>
  <c r="BK53" i="2"/>
  <c r="BL53" i="2"/>
  <c r="BM53" i="2"/>
  <c r="BN53" i="2"/>
  <c r="BO53" i="2"/>
  <c r="BP53" i="2"/>
  <c r="BQ53" i="2"/>
  <c r="BR53" i="2"/>
  <c r="BS53" i="2"/>
  <c r="BT53" i="2"/>
  <c r="BU53" i="2"/>
  <c r="BV53" i="2"/>
  <c r="BW53" i="2"/>
  <c r="BX53" i="2"/>
  <c r="BY53" i="2"/>
  <c r="BZ53" i="2"/>
  <c r="CA53" i="2"/>
  <c r="CB53" i="2"/>
  <c r="CC53" i="2"/>
  <c r="CD53" i="2"/>
  <c r="CE53" i="2"/>
  <c r="CF53" i="2"/>
  <c r="CG53" i="2"/>
  <c r="CH53" i="2"/>
  <c r="CI53" i="2"/>
  <c r="CJ53" i="2"/>
  <c r="CK53" i="2"/>
  <c r="CL53" i="2"/>
  <c r="CM53" i="2"/>
  <c r="CN53" i="2"/>
  <c r="CO53" i="2"/>
  <c r="CP53" i="2"/>
  <c r="CQ53" i="2"/>
  <c r="CR53" i="2"/>
  <c r="CS53" i="2"/>
  <c r="CT53" i="2"/>
  <c r="DA53" i="2"/>
  <c r="DB53" i="2"/>
  <c r="DC53" i="2"/>
  <c r="DD53" i="2"/>
  <c r="DH53" i="2"/>
  <c r="DI53" i="2"/>
  <c r="DN53" i="2"/>
  <c r="DO53" i="2"/>
  <c r="DP53" i="2"/>
  <c r="DQ53" i="2"/>
  <c r="DR53" i="2"/>
  <c r="DS53" i="2"/>
  <c r="DT53" i="2"/>
  <c r="H54" i="2"/>
  <c r="I54" i="2"/>
  <c r="J54" i="2"/>
  <c r="K54" i="2"/>
  <c r="L54" i="2"/>
  <c r="M54" i="2"/>
  <c r="N54" i="2"/>
  <c r="O54" i="2"/>
  <c r="P54" i="2"/>
  <c r="Q54" i="2"/>
  <c r="R54" i="2"/>
  <c r="S54" i="2"/>
  <c r="T54" i="2"/>
  <c r="U54" i="2"/>
  <c r="V54" i="2"/>
  <c r="W54" i="2"/>
  <c r="X54" i="2"/>
  <c r="Y54" i="2"/>
  <c r="Z54" i="2"/>
  <c r="AA54" i="2"/>
  <c r="AB54" i="2"/>
  <c r="AC54" i="2"/>
  <c r="AD54" i="2"/>
  <c r="AE54" i="2"/>
  <c r="AF54" i="2"/>
  <c r="AG54" i="2"/>
  <c r="AH54" i="2"/>
  <c r="AI54" i="2"/>
  <c r="AJ54" i="2"/>
  <c r="AK54" i="2"/>
  <c r="AL54" i="2"/>
  <c r="AM54" i="2"/>
  <c r="AN54" i="2"/>
  <c r="AO54" i="2"/>
  <c r="AP54" i="2"/>
  <c r="AQ54" i="2"/>
  <c r="AR54" i="2"/>
  <c r="AS54" i="2"/>
  <c r="AT54" i="2"/>
  <c r="AU54" i="2"/>
  <c r="AV54" i="2"/>
  <c r="AW54" i="2"/>
  <c r="AX54" i="2"/>
  <c r="AY54" i="2"/>
  <c r="AZ54" i="2"/>
  <c r="BA54" i="2"/>
  <c r="BB54" i="2"/>
  <c r="BC54" i="2"/>
  <c r="BD54" i="2"/>
  <c r="BE54" i="2"/>
  <c r="BF54" i="2"/>
  <c r="BG54" i="2"/>
  <c r="BH54" i="2"/>
  <c r="BI54" i="2"/>
  <c r="BJ54" i="2"/>
  <c r="BK54" i="2"/>
  <c r="BL54" i="2"/>
  <c r="BM54" i="2"/>
  <c r="BN54" i="2"/>
  <c r="BO54" i="2"/>
  <c r="BP54" i="2"/>
  <c r="BQ54" i="2"/>
  <c r="BR54" i="2"/>
  <c r="BS54" i="2"/>
  <c r="BT54" i="2"/>
  <c r="BU54" i="2"/>
  <c r="BV54" i="2"/>
  <c r="BW54" i="2"/>
  <c r="BX54" i="2"/>
  <c r="BY54" i="2"/>
  <c r="BZ54" i="2"/>
  <c r="CA54" i="2"/>
  <c r="CB54" i="2"/>
  <c r="CC54" i="2"/>
  <c r="CD54" i="2"/>
  <c r="CE54" i="2"/>
  <c r="CF54" i="2"/>
  <c r="CG54" i="2"/>
  <c r="CH54" i="2"/>
  <c r="CI54" i="2"/>
  <c r="CJ54" i="2"/>
  <c r="CK54" i="2"/>
  <c r="CL54" i="2"/>
  <c r="CM54" i="2"/>
  <c r="CN54" i="2"/>
  <c r="CO54" i="2"/>
  <c r="CP54" i="2"/>
  <c r="CQ54" i="2"/>
  <c r="CR54" i="2"/>
  <c r="CS54" i="2"/>
  <c r="CT54" i="2"/>
  <c r="DA54" i="2"/>
  <c r="DB54" i="2"/>
  <c r="DC54" i="2"/>
  <c r="DD54" i="2"/>
  <c r="DH54" i="2"/>
  <c r="DI54" i="2"/>
  <c r="DN54" i="2"/>
  <c r="DO54" i="2"/>
  <c r="W81" i="8" s="1"/>
  <c r="DP54" i="2"/>
  <c r="DQ54" i="2"/>
  <c r="DR54" i="2"/>
  <c r="DS54" i="2"/>
  <c r="DT54" i="2"/>
  <c r="H55" i="2"/>
  <c r="I55" i="2"/>
  <c r="J55" i="2"/>
  <c r="K55" i="2"/>
  <c r="L55" i="2"/>
  <c r="M55" i="2"/>
  <c r="N55" i="2"/>
  <c r="O55" i="2"/>
  <c r="P55" i="2"/>
  <c r="Q55" i="2"/>
  <c r="R55" i="2"/>
  <c r="S55" i="2"/>
  <c r="T55" i="2"/>
  <c r="U55" i="2"/>
  <c r="V55" i="2"/>
  <c r="W55" i="2"/>
  <c r="X55" i="2"/>
  <c r="Y55" i="2"/>
  <c r="Z55" i="2"/>
  <c r="AA55" i="2"/>
  <c r="AB55" i="2"/>
  <c r="AC55" i="2"/>
  <c r="AD55" i="2"/>
  <c r="AE55" i="2"/>
  <c r="AF55" i="2"/>
  <c r="AG55" i="2"/>
  <c r="AH55" i="2"/>
  <c r="AI55" i="2"/>
  <c r="AJ55" i="2"/>
  <c r="AK55" i="2"/>
  <c r="AL55" i="2"/>
  <c r="AM55" i="2"/>
  <c r="AN55" i="2"/>
  <c r="AO55" i="2"/>
  <c r="AP55" i="2"/>
  <c r="AQ55" i="2"/>
  <c r="AR55" i="2"/>
  <c r="AS55" i="2"/>
  <c r="AT55" i="2"/>
  <c r="AU55" i="2"/>
  <c r="AV55" i="2"/>
  <c r="AW55" i="2"/>
  <c r="AX55" i="2"/>
  <c r="AY55" i="2"/>
  <c r="AZ55" i="2"/>
  <c r="BA55" i="2"/>
  <c r="BB55" i="2"/>
  <c r="BC55" i="2"/>
  <c r="BD55" i="2"/>
  <c r="BE55" i="2"/>
  <c r="BF55" i="2"/>
  <c r="BG55" i="2"/>
  <c r="BH55" i="2"/>
  <c r="BI55" i="2"/>
  <c r="BJ55" i="2"/>
  <c r="BK55" i="2"/>
  <c r="BL55" i="2"/>
  <c r="BM55" i="2"/>
  <c r="BN55" i="2"/>
  <c r="BO55" i="2"/>
  <c r="BP55" i="2"/>
  <c r="BQ55" i="2"/>
  <c r="BR55" i="2"/>
  <c r="BS55" i="2"/>
  <c r="BT55" i="2"/>
  <c r="BU55" i="2"/>
  <c r="BV55" i="2"/>
  <c r="BW55" i="2"/>
  <c r="BX55" i="2"/>
  <c r="BY55" i="2"/>
  <c r="BZ55" i="2"/>
  <c r="CA55" i="2"/>
  <c r="CB55" i="2"/>
  <c r="CC55" i="2"/>
  <c r="CD55" i="2"/>
  <c r="CE55" i="2"/>
  <c r="CF55" i="2"/>
  <c r="CG55" i="2"/>
  <c r="CH55" i="2"/>
  <c r="CI55" i="2"/>
  <c r="CJ55" i="2"/>
  <c r="CK55" i="2"/>
  <c r="CL55" i="2"/>
  <c r="CM55" i="2"/>
  <c r="CN55" i="2"/>
  <c r="CO55" i="2"/>
  <c r="CP55" i="2"/>
  <c r="CQ55" i="2"/>
  <c r="CR55" i="2"/>
  <c r="CS55" i="2"/>
  <c r="CT55" i="2"/>
  <c r="DA55" i="2"/>
  <c r="DB55" i="2"/>
  <c r="DC55" i="2"/>
  <c r="DD55" i="2"/>
  <c r="DH55" i="2"/>
  <c r="DI55" i="2"/>
  <c r="DN55" i="2"/>
  <c r="DO55" i="2"/>
  <c r="W151" i="8" s="1"/>
  <c r="DP55" i="2"/>
  <c r="DQ55" i="2"/>
  <c r="DR55" i="2"/>
  <c r="DS55" i="2"/>
  <c r="DT55" i="2"/>
  <c r="H56" i="2"/>
  <c r="I56" i="2"/>
  <c r="J56" i="2"/>
  <c r="K56" i="2"/>
  <c r="L56" i="2"/>
  <c r="M56" i="2"/>
  <c r="N56" i="2"/>
  <c r="O56" i="2"/>
  <c r="P56" i="2"/>
  <c r="Q56" i="2"/>
  <c r="R56" i="2"/>
  <c r="S56" i="2"/>
  <c r="T56" i="2"/>
  <c r="U56" i="2"/>
  <c r="V56" i="2"/>
  <c r="W56" i="2"/>
  <c r="X56" i="2"/>
  <c r="Y56" i="2"/>
  <c r="Z56" i="2"/>
  <c r="AA56" i="2"/>
  <c r="AB56" i="2"/>
  <c r="AC56" i="2"/>
  <c r="AD56" i="2"/>
  <c r="AE56" i="2"/>
  <c r="AF56" i="2"/>
  <c r="AG56" i="2"/>
  <c r="AH56" i="2"/>
  <c r="AI56" i="2"/>
  <c r="AJ56" i="2"/>
  <c r="AK56" i="2"/>
  <c r="AL56" i="2"/>
  <c r="AM56" i="2"/>
  <c r="AN56" i="2"/>
  <c r="AO56" i="2"/>
  <c r="AP56" i="2"/>
  <c r="AQ56" i="2"/>
  <c r="AR56" i="2"/>
  <c r="AS56" i="2"/>
  <c r="AT56" i="2"/>
  <c r="AU56" i="2"/>
  <c r="AV56" i="2"/>
  <c r="AW56" i="2"/>
  <c r="AX56" i="2"/>
  <c r="AY56" i="2"/>
  <c r="AZ56" i="2"/>
  <c r="BA56" i="2"/>
  <c r="BB56" i="2"/>
  <c r="BC56" i="2"/>
  <c r="BD56" i="2"/>
  <c r="BE56" i="2"/>
  <c r="BF56" i="2"/>
  <c r="BG56" i="2"/>
  <c r="BH56" i="2"/>
  <c r="BI56" i="2"/>
  <c r="BJ56" i="2"/>
  <c r="BK56" i="2"/>
  <c r="BL56" i="2"/>
  <c r="BM56" i="2"/>
  <c r="BN56" i="2"/>
  <c r="BO56" i="2"/>
  <c r="BP56" i="2"/>
  <c r="BQ56" i="2"/>
  <c r="BR56" i="2"/>
  <c r="BS56" i="2"/>
  <c r="BT56" i="2"/>
  <c r="BU56" i="2"/>
  <c r="BV56" i="2"/>
  <c r="BW56" i="2"/>
  <c r="BX56" i="2"/>
  <c r="BY56" i="2"/>
  <c r="BZ56" i="2"/>
  <c r="CA56" i="2"/>
  <c r="CB56" i="2"/>
  <c r="CC56" i="2"/>
  <c r="CD56" i="2"/>
  <c r="CE56" i="2"/>
  <c r="CF56" i="2"/>
  <c r="CG56" i="2"/>
  <c r="CH56" i="2"/>
  <c r="CI56" i="2"/>
  <c r="CJ56" i="2"/>
  <c r="CK56" i="2"/>
  <c r="CL56" i="2"/>
  <c r="CM56" i="2"/>
  <c r="CN56" i="2"/>
  <c r="CO56" i="2"/>
  <c r="CP56" i="2"/>
  <c r="CQ56" i="2"/>
  <c r="CR56" i="2"/>
  <c r="CS56" i="2"/>
  <c r="CT56" i="2"/>
  <c r="DA56" i="2"/>
  <c r="DB56" i="2"/>
  <c r="DC56" i="2"/>
  <c r="DD56" i="2"/>
  <c r="DH56" i="2"/>
  <c r="DI56" i="2"/>
  <c r="DN56" i="2"/>
  <c r="DO56" i="2"/>
  <c r="W38" i="8" s="1"/>
  <c r="DP56" i="2"/>
  <c r="DQ56" i="2"/>
  <c r="DR56" i="2"/>
  <c r="DS56" i="2"/>
  <c r="DT56" i="2"/>
  <c r="H57" i="2"/>
  <c r="I57" i="2"/>
  <c r="J57" i="2"/>
  <c r="K57" i="2"/>
  <c r="L57" i="2"/>
  <c r="M57" i="2"/>
  <c r="N57" i="2"/>
  <c r="O57" i="2"/>
  <c r="P57" i="2"/>
  <c r="Q57" i="2"/>
  <c r="R57" i="2"/>
  <c r="S57" i="2"/>
  <c r="T57" i="2"/>
  <c r="U57" i="2"/>
  <c r="V57" i="2"/>
  <c r="W57" i="2"/>
  <c r="X57" i="2"/>
  <c r="Y57" i="2"/>
  <c r="Z57" i="2"/>
  <c r="AA57" i="2"/>
  <c r="AB57" i="2"/>
  <c r="AC57" i="2"/>
  <c r="AD57" i="2"/>
  <c r="AE57" i="2"/>
  <c r="AF57" i="2"/>
  <c r="AG57" i="2"/>
  <c r="AH57" i="2"/>
  <c r="AI57" i="2"/>
  <c r="AJ57" i="2"/>
  <c r="AK57" i="2"/>
  <c r="AL57" i="2"/>
  <c r="AM57" i="2"/>
  <c r="AN57" i="2"/>
  <c r="AO57" i="2"/>
  <c r="AP57" i="2"/>
  <c r="AQ57" i="2"/>
  <c r="AR57" i="2"/>
  <c r="AS57" i="2"/>
  <c r="AT57" i="2"/>
  <c r="AU57" i="2"/>
  <c r="AV57" i="2"/>
  <c r="AW57" i="2"/>
  <c r="AX57" i="2"/>
  <c r="AY57" i="2"/>
  <c r="AZ57" i="2"/>
  <c r="BA57" i="2"/>
  <c r="BB57" i="2"/>
  <c r="BC57" i="2"/>
  <c r="BD57" i="2"/>
  <c r="BE57" i="2"/>
  <c r="BF57" i="2"/>
  <c r="BG57" i="2"/>
  <c r="BH57" i="2"/>
  <c r="BI57" i="2"/>
  <c r="BJ57" i="2"/>
  <c r="BK57" i="2"/>
  <c r="BL57" i="2"/>
  <c r="BM57" i="2"/>
  <c r="BN57" i="2"/>
  <c r="BO57" i="2"/>
  <c r="BP57" i="2"/>
  <c r="BQ57" i="2"/>
  <c r="BR57" i="2"/>
  <c r="BS57" i="2"/>
  <c r="BT57" i="2"/>
  <c r="BU57" i="2"/>
  <c r="BV57" i="2"/>
  <c r="BW57" i="2"/>
  <c r="BX57" i="2"/>
  <c r="BY57" i="2"/>
  <c r="BZ57" i="2"/>
  <c r="CA57" i="2"/>
  <c r="CB57" i="2"/>
  <c r="CC57" i="2"/>
  <c r="CD57" i="2"/>
  <c r="CE57" i="2"/>
  <c r="CF57" i="2"/>
  <c r="CG57" i="2"/>
  <c r="CH57" i="2"/>
  <c r="CI57" i="2"/>
  <c r="CJ57" i="2"/>
  <c r="CK57" i="2"/>
  <c r="CL57" i="2"/>
  <c r="CM57" i="2"/>
  <c r="CN57" i="2"/>
  <c r="CO57" i="2"/>
  <c r="CP57" i="2"/>
  <c r="CQ57" i="2"/>
  <c r="CR57" i="2"/>
  <c r="CS57" i="2"/>
  <c r="CT57" i="2"/>
  <c r="DA57" i="2"/>
  <c r="DB57" i="2"/>
  <c r="DC57" i="2"/>
  <c r="DD57" i="2"/>
  <c r="DH57" i="2"/>
  <c r="DI57" i="2"/>
  <c r="DN57" i="2"/>
  <c r="DO57" i="2"/>
  <c r="W39" i="8" s="1"/>
  <c r="DP57" i="2"/>
  <c r="DQ57" i="2"/>
  <c r="DR57" i="2"/>
  <c r="DS57" i="2"/>
  <c r="DT57" i="2"/>
  <c r="H58" i="2"/>
  <c r="I58" i="2"/>
  <c r="J58" i="2"/>
  <c r="K58" i="2"/>
  <c r="L58" i="2"/>
  <c r="M58" i="2"/>
  <c r="N58" i="2"/>
  <c r="O58" i="2"/>
  <c r="P58" i="2"/>
  <c r="Q58" i="2"/>
  <c r="R58" i="2"/>
  <c r="S58" i="2"/>
  <c r="T58" i="2"/>
  <c r="U58" i="2"/>
  <c r="V58" i="2"/>
  <c r="W58" i="2"/>
  <c r="X58" i="2"/>
  <c r="Y58" i="2"/>
  <c r="Z58" i="2"/>
  <c r="AA58" i="2"/>
  <c r="AB58" i="2"/>
  <c r="AC58" i="2"/>
  <c r="AD58" i="2"/>
  <c r="AE58" i="2"/>
  <c r="AF58" i="2"/>
  <c r="AG58" i="2"/>
  <c r="AH58" i="2"/>
  <c r="AI58" i="2"/>
  <c r="AJ58" i="2"/>
  <c r="AK58" i="2"/>
  <c r="AL58" i="2"/>
  <c r="AM58" i="2"/>
  <c r="AN58" i="2"/>
  <c r="AO58" i="2"/>
  <c r="AP58" i="2"/>
  <c r="AQ58" i="2"/>
  <c r="AR58" i="2"/>
  <c r="AS58" i="2"/>
  <c r="AT58" i="2"/>
  <c r="AU58" i="2"/>
  <c r="AV58" i="2"/>
  <c r="AW58" i="2"/>
  <c r="AX58" i="2"/>
  <c r="AY58" i="2"/>
  <c r="AZ58" i="2"/>
  <c r="BA58" i="2"/>
  <c r="BB58" i="2"/>
  <c r="BC58" i="2"/>
  <c r="BD58" i="2"/>
  <c r="BE58" i="2"/>
  <c r="BF58" i="2"/>
  <c r="BG58" i="2"/>
  <c r="BH58" i="2"/>
  <c r="BI58" i="2"/>
  <c r="BJ58" i="2"/>
  <c r="BK58" i="2"/>
  <c r="BL58" i="2"/>
  <c r="BM58" i="2"/>
  <c r="BN58" i="2"/>
  <c r="BO58" i="2"/>
  <c r="BP58" i="2"/>
  <c r="BQ58" i="2"/>
  <c r="BR58" i="2"/>
  <c r="BS58" i="2"/>
  <c r="BT58" i="2"/>
  <c r="BU58" i="2"/>
  <c r="BV58" i="2"/>
  <c r="BW58" i="2"/>
  <c r="BX58" i="2"/>
  <c r="BY58" i="2"/>
  <c r="BZ58" i="2"/>
  <c r="CA58" i="2"/>
  <c r="CB58" i="2"/>
  <c r="CC58" i="2"/>
  <c r="CD58" i="2"/>
  <c r="CE58" i="2"/>
  <c r="CF58" i="2"/>
  <c r="CG58" i="2"/>
  <c r="CH58" i="2"/>
  <c r="CI58" i="2"/>
  <c r="CJ58" i="2"/>
  <c r="CK58" i="2"/>
  <c r="CL58" i="2"/>
  <c r="CM58" i="2"/>
  <c r="CN58" i="2"/>
  <c r="CO58" i="2"/>
  <c r="CP58" i="2"/>
  <c r="CQ58" i="2"/>
  <c r="CR58" i="2"/>
  <c r="CS58" i="2"/>
  <c r="CT58" i="2"/>
  <c r="DA58" i="2"/>
  <c r="DB58" i="2"/>
  <c r="DC58" i="2"/>
  <c r="DD58" i="2"/>
  <c r="DH58" i="2"/>
  <c r="DI58" i="2"/>
  <c r="DN58" i="2"/>
  <c r="DO58" i="2"/>
  <c r="DP58" i="2"/>
  <c r="DQ58" i="2"/>
  <c r="DR58" i="2"/>
  <c r="DS58" i="2"/>
  <c r="DT58" i="2"/>
  <c r="H59" i="2"/>
  <c r="I59" i="2"/>
  <c r="J59" i="2"/>
  <c r="K59" i="2"/>
  <c r="L59" i="2"/>
  <c r="M59" i="2"/>
  <c r="N59" i="2"/>
  <c r="O59" i="2"/>
  <c r="P59" i="2"/>
  <c r="Q59" i="2"/>
  <c r="R59" i="2"/>
  <c r="S59" i="2"/>
  <c r="T59" i="2"/>
  <c r="U59" i="2"/>
  <c r="V59" i="2"/>
  <c r="W59" i="2"/>
  <c r="X59" i="2"/>
  <c r="Y59" i="2"/>
  <c r="Z59" i="2"/>
  <c r="AA59" i="2"/>
  <c r="AB59" i="2"/>
  <c r="AC59" i="2"/>
  <c r="AD59" i="2"/>
  <c r="AE59" i="2"/>
  <c r="AF59" i="2"/>
  <c r="AG59" i="2"/>
  <c r="AH59" i="2"/>
  <c r="AI59" i="2"/>
  <c r="AJ59" i="2"/>
  <c r="AK59" i="2"/>
  <c r="AL59" i="2"/>
  <c r="AM59" i="2"/>
  <c r="AN59" i="2"/>
  <c r="AO59" i="2"/>
  <c r="AP59" i="2"/>
  <c r="AQ59" i="2"/>
  <c r="AR59" i="2"/>
  <c r="AS59" i="2"/>
  <c r="AT59" i="2"/>
  <c r="AU59" i="2"/>
  <c r="AV59" i="2"/>
  <c r="AW59" i="2"/>
  <c r="AX59" i="2"/>
  <c r="AY59" i="2"/>
  <c r="AZ59" i="2"/>
  <c r="BA59" i="2"/>
  <c r="BB59" i="2"/>
  <c r="BC59" i="2"/>
  <c r="BD59" i="2"/>
  <c r="BE59" i="2"/>
  <c r="BF59" i="2"/>
  <c r="BG59" i="2"/>
  <c r="BH59" i="2"/>
  <c r="BI59" i="2"/>
  <c r="BJ59" i="2"/>
  <c r="BK59" i="2"/>
  <c r="BL59" i="2"/>
  <c r="BM59" i="2"/>
  <c r="BN59" i="2"/>
  <c r="BO59" i="2"/>
  <c r="BP59" i="2"/>
  <c r="BQ59" i="2"/>
  <c r="BR59" i="2"/>
  <c r="BS59" i="2"/>
  <c r="BT59" i="2"/>
  <c r="BU59" i="2"/>
  <c r="BV59" i="2"/>
  <c r="BW59" i="2"/>
  <c r="BX59" i="2"/>
  <c r="BY59" i="2"/>
  <c r="BZ59" i="2"/>
  <c r="CA59" i="2"/>
  <c r="CB59" i="2"/>
  <c r="CC59" i="2"/>
  <c r="CD59" i="2"/>
  <c r="CE59" i="2"/>
  <c r="CF59" i="2"/>
  <c r="CG59" i="2"/>
  <c r="CH59" i="2"/>
  <c r="CI59" i="2"/>
  <c r="CJ59" i="2"/>
  <c r="CK59" i="2"/>
  <c r="CL59" i="2"/>
  <c r="CM59" i="2"/>
  <c r="CN59" i="2"/>
  <c r="CO59" i="2"/>
  <c r="CP59" i="2"/>
  <c r="CQ59" i="2"/>
  <c r="CR59" i="2"/>
  <c r="CS59" i="2"/>
  <c r="CT59" i="2"/>
  <c r="DA59" i="2"/>
  <c r="DB59" i="2"/>
  <c r="DC59" i="2"/>
  <c r="DD59" i="2"/>
  <c r="DH59" i="2"/>
  <c r="DI59" i="2"/>
  <c r="DN59" i="2"/>
  <c r="DO59" i="2"/>
  <c r="DP59" i="2"/>
  <c r="DQ59" i="2"/>
  <c r="DR59" i="2"/>
  <c r="DS59" i="2"/>
  <c r="DT59" i="2"/>
  <c r="H60" i="2"/>
  <c r="I60" i="2"/>
  <c r="J60" i="2"/>
  <c r="K60" i="2"/>
  <c r="L60" i="2"/>
  <c r="M60" i="2"/>
  <c r="N60" i="2"/>
  <c r="O60" i="2"/>
  <c r="P60" i="2"/>
  <c r="Q60" i="2"/>
  <c r="R60" i="2"/>
  <c r="S60" i="2"/>
  <c r="T60" i="2"/>
  <c r="U60" i="2"/>
  <c r="V60" i="2"/>
  <c r="W60" i="2"/>
  <c r="X60" i="2"/>
  <c r="Y60" i="2"/>
  <c r="Z60" i="2"/>
  <c r="AA60" i="2"/>
  <c r="AB60" i="2"/>
  <c r="AC60" i="2"/>
  <c r="AD60" i="2"/>
  <c r="AE60" i="2"/>
  <c r="AF60" i="2"/>
  <c r="AG60" i="2"/>
  <c r="AH60" i="2"/>
  <c r="AI60" i="2"/>
  <c r="AJ60" i="2"/>
  <c r="AK60" i="2"/>
  <c r="AL60" i="2"/>
  <c r="AM60" i="2"/>
  <c r="AN60" i="2"/>
  <c r="AO60" i="2"/>
  <c r="AP60" i="2"/>
  <c r="AQ60" i="2"/>
  <c r="AR60" i="2"/>
  <c r="AS60" i="2"/>
  <c r="AT60" i="2"/>
  <c r="AU60" i="2"/>
  <c r="AV60" i="2"/>
  <c r="AW60" i="2"/>
  <c r="AX60" i="2"/>
  <c r="AY60" i="2"/>
  <c r="AZ60" i="2"/>
  <c r="BA60" i="2"/>
  <c r="BB60" i="2"/>
  <c r="BC60" i="2"/>
  <c r="BD60" i="2"/>
  <c r="BE60" i="2"/>
  <c r="BF60" i="2"/>
  <c r="BG60" i="2"/>
  <c r="BH60" i="2"/>
  <c r="BI60" i="2"/>
  <c r="BJ60" i="2"/>
  <c r="BK60" i="2"/>
  <c r="BL60" i="2"/>
  <c r="BM60" i="2"/>
  <c r="BN60" i="2"/>
  <c r="BO60" i="2"/>
  <c r="BP60" i="2"/>
  <c r="BQ60" i="2"/>
  <c r="BR60" i="2"/>
  <c r="BS60" i="2"/>
  <c r="BT60" i="2"/>
  <c r="BU60" i="2"/>
  <c r="BV60" i="2"/>
  <c r="BW60" i="2"/>
  <c r="BX60" i="2"/>
  <c r="BY60" i="2"/>
  <c r="BZ60" i="2"/>
  <c r="CA60" i="2"/>
  <c r="CB60" i="2"/>
  <c r="CC60" i="2"/>
  <c r="CD60" i="2"/>
  <c r="CE60" i="2"/>
  <c r="CF60" i="2"/>
  <c r="CG60" i="2"/>
  <c r="CH60" i="2"/>
  <c r="CI60" i="2"/>
  <c r="CJ60" i="2"/>
  <c r="CK60" i="2"/>
  <c r="CL60" i="2"/>
  <c r="CM60" i="2"/>
  <c r="CN60" i="2"/>
  <c r="CO60" i="2"/>
  <c r="CP60" i="2"/>
  <c r="CQ60" i="2"/>
  <c r="CR60" i="2"/>
  <c r="CS60" i="2"/>
  <c r="CT60" i="2"/>
  <c r="DA60" i="2"/>
  <c r="DB60" i="2"/>
  <c r="DC60" i="2"/>
  <c r="DD60" i="2"/>
  <c r="DH60" i="2"/>
  <c r="DI60" i="2"/>
  <c r="DN60" i="2"/>
  <c r="DO60" i="2"/>
  <c r="W15" i="8" s="1"/>
  <c r="DP60" i="2"/>
  <c r="DQ60" i="2"/>
  <c r="DR60" i="2"/>
  <c r="DS60" i="2"/>
  <c r="DT60" i="2"/>
  <c r="H61" i="2"/>
  <c r="I61" i="2"/>
  <c r="J61" i="2"/>
  <c r="K61" i="2"/>
  <c r="L61" i="2"/>
  <c r="M61" i="2"/>
  <c r="N61" i="2"/>
  <c r="O61" i="2"/>
  <c r="P61" i="2"/>
  <c r="Q61" i="2"/>
  <c r="R61" i="2"/>
  <c r="S61" i="2"/>
  <c r="T61" i="2"/>
  <c r="U61" i="2"/>
  <c r="V61" i="2"/>
  <c r="W61" i="2"/>
  <c r="X61" i="2"/>
  <c r="Y61" i="2"/>
  <c r="Z61" i="2"/>
  <c r="AA61" i="2"/>
  <c r="AB61" i="2"/>
  <c r="AC61" i="2"/>
  <c r="AD61" i="2"/>
  <c r="AE61" i="2"/>
  <c r="AF61" i="2"/>
  <c r="AG61" i="2"/>
  <c r="AH61" i="2"/>
  <c r="AI61" i="2"/>
  <c r="AJ61" i="2"/>
  <c r="AK61" i="2"/>
  <c r="AL61" i="2"/>
  <c r="AM61" i="2"/>
  <c r="AN61" i="2"/>
  <c r="AO61" i="2"/>
  <c r="AP61" i="2"/>
  <c r="AQ61" i="2"/>
  <c r="AR61" i="2"/>
  <c r="AS61" i="2"/>
  <c r="AT61" i="2"/>
  <c r="AU61" i="2"/>
  <c r="AV61" i="2"/>
  <c r="AW61" i="2"/>
  <c r="AX61" i="2"/>
  <c r="AY61" i="2"/>
  <c r="AZ61" i="2"/>
  <c r="BA61" i="2"/>
  <c r="BB61" i="2"/>
  <c r="BC61" i="2"/>
  <c r="BD61" i="2"/>
  <c r="BE61" i="2"/>
  <c r="BF61" i="2"/>
  <c r="BG61" i="2"/>
  <c r="BH61" i="2"/>
  <c r="BI61" i="2"/>
  <c r="BJ61" i="2"/>
  <c r="BK61" i="2"/>
  <c r="BL61" i="2"/>
  <c r="BM61" i="2"/>
  <c r="BN61" i="2"/>
  <c r="BO61" i="2"/>
  <c r="BP61" i="2"/>
  <c r="BQ61" i="2"/>
  <c r="BR61" i="2"/>
  <c r="BS61" i="2"/>
  <c r="BT61" i="2"/>
  <c r="BU61" i="2"/>
  <c r="BV61" i="2"/>
  <c r="BW61" i="2"/>
  <c r="BX61" i="2"/>
  <c r="BY61" i="2"/>
  <c r="BZ61" i="2"/>
  <c r="CA61" i="2"/>
  <c r="CB61" i="2"/>
  <c r="CC61" i="2"/>
  <c r="CD61" i="2"/>
  <c r="CE61" i="2"/>
  <c r="CF61" i="2"/>
  <c r="CG61" i="2"/>
  <c r="CH61" i="2"/>
  <c r="CI61" i="2"/>
  <c r="CJ61" i="2"/>
  <c r="CK61" i="2"/>
  <c r="CL61" i="2"/>
  <c r="CM61" i="2"/>
  <c r="CN61" i="2"/>
  <c r="CO61" i="2"/>
  <c r="CP61" i="2"/>
  <c r="CQ61" i="2"/>
  <c r="CR61" i="2"/>
  <c r="CS61" i="2"/>
  <c r="CT61" i="2"/>
  <c r="DA61" i="2"/>
  <c r="DB61" i="2"/>
  <c r="DC61" i="2"/>
  <c r="DD61" i="2"/>
  <c r="DH61" i="2"/>
  <c r="DI61" i="2"/>
  <c r="DN61" i="2"/>
  <c r="DO61" i="2"/>
  <c r="W16" i="8" s="1"/>
  <c r="DP61" i="2"/>
  <c r="DQ61" i="2"/>
  <c r="DR61" i="2"/>
  <c r="DS61" i="2"/>
  <c r="DT61" i="2"/>
  <c r="H62" i="2"/>
  <c r="I62" i="2"/>
  <c r="J62" i="2"/>
  <c r="K62" i="2"/>
  <c r="L62" i="2"/>
  <c r="M62" i="2"/>
  <c r="N62" i="2"/>
  <c r="O62" i="2"/>
  <c r="P62" i="2"/>
  <c r="Q62" i="2"/>
  <c r="R62" i="2"/>
  <c r="S62" i="2"/>
  <c r="T62" i="2"/>
  <c r="U62" i="2"/>
  <c r="V62" i="2"/>
  <c r="W62" i="2"/>
  <c r="X62" i="2"/>
  <c r="Y62" i="2"/>
  <c r="Z62" i="2"/>
  <c r="AA62" i="2"/>
  <c r="AB62" i="2"/>
  <c r="AC62" i="2"/>
  <c r="AD62" i="2"/>
  <c r="AE62" i="2"/>
  <c r="AF62" i="2"/>
  <c r="AG62" i="2"/>
  <c r="AH62" i="2"/>
  <c r="AI62" i="2"/>
  <c r="AJ62" i="2"/>
  <c r="AK62" i="2"/>
  <c r="AL62" i="2"/>
  <c r="AM62" i="2"/>
  <c r="AN62" i="2"/>
  <c r="AO62" i="2"/>
  <c r="AP62" i="2"/>
  <c r="AQ62" i="2"/>
  <c r="AR62" i="2"/>
  <c r="AS62" i="2"/>
  <c r="AT62" i="2"/>
  <c r="AU62" i="2"/>
  <c r="AV62" i="2"/>
  <c r="AW62" i="2"/>
  <c r="AX62" i="2"/>
  <c r="AY62" i="2"/>
  <c r="AZ62" i="2"/>
  <c r="BA62" i="2"/>
  <c r="BB62" i="2"/>
  <c r="BC62" i="2"/>
  <c r="BD62" i="2"/>
  <c r="BE62" i="2"/>
  <c r="BF62" i="2"/>
  <c r="BG62" i="2"/>
  <c r="BH62" i="2"/>
  <c r="BI62" i="2"/>
  <c r="BJ62" i="2"/>
  <c r="BK62" i="2"/>
  <c r="BL62" i="2"/>
  <c r="BM62" i="2"/>
  <c r="BN62" i="2"/>
  <c r="BO62" i="2"/>
  <c r="BP62" i="2"/>
  <c r="BQ62" i="2"/>
  <c r="BR62" i="2"/>
  <c r="BS62" i="2"/>
  <c r="BT62" i="2"/>
  <c r="BU62" i="2"/>
  <c r="BV62" i="2"/>
  <c r="BW62" i="2"/>
  <c r="BX62" i="2"/>
  <c r="BY62" i="2"/>
  <c r="BZ62" i="2"/>
  <c r="CA62" i="2"/>
  <c r="CB62" i="2"/>
  <c r="CC62" i="2"/>
  <c r="CD62" i="2"/>
  <c r="CE62" i="2"/>
  <c r="CF62" i="2"/>
  <c r="CG62" i="2"/>
  <c r="CH62" i="2"/>
  <c r="CI62" i="2"/>
  <c r="CJ62" i="2"/>
  <c r="CK62" i="2"/>
  <c r="CL62" i="2"/>
  <c r="CM62" i="2"/>
  <c r="CN62" i="2"/>
  <c r="CO62" i="2"/>
  <c r="CP62" i="2"/>
  <c r="CQ62" i="2"/>
  <c r="CR62" i="2"/>
  <c r="CS62" i="2"/>
  <c r="CT62" i="2"/>
  <c r="DA62" i="2"/>
  <c r="DB62" i="2"/>
  <c r="DC62" i="2"/>
  <c r="DD62" i="2"/>
  <c r="DH62" i="2"/>
  <c r="DI62" i="2"/>
  <c r="DN62" i="2"/>
  <c r="DO62" i="2"/>
  <c r="DP62" i="2"/>
  <c r="DQ62" i="2"/>
  <c r="DR62" i="2"/>
  <c r="DS62" i="2"/>
  <c r="DT62" i="2"/>
  <c r="H63" i="2"/>
  <c r="I63" i="2"/>
  <c r="J63" i="2"/>
  <c r="K63" i="2"/>
  <c r="L63" i="2"/>
  <c r="M63" i="2"/>
  <c r="N63" i="2"/>
  <c r="O63" i="2"/>
  <c r="P63" i="2"/>
  <c r="Q63" i="2"/>
  <c r="R63" i="2"/>
  <c r="S63" i="2"/>
  <c r="T63" i="2"/>
  <c r="U63" i="2"/>
  <c r="V63" i="2"/>
  <c r="W63" i="2"/>
  <c r="X63" i="2"/>
  <c r="Y63" i="2"/>
  <c r="Z63" i="2"/>
  <c r="AA63" i="2"/>
  <c r="AB63" i="2"/>
  <c r="AC63" i="2"/>
  <c r="AD63" i="2"/>
  <c r="AE63" i="2"/>
  <c r="AF63" i="2"/>
  <c r="AG63" i="2"/>
  <c r="AH63" i="2"/>
  <c r="AI63" i="2"/>
  <c r="AJ63" i="2"/>
  <c r="AK63" i="2"/>
  <c r="AL63" i="2"/>
  <c r="AM63" i="2"/>
  <c r="AN63" i="2"/>
  <c r="AO63" i="2"/>
  <c r="AP63" i="2"/>
  <c r="AQ63" i="2"/>
  <c r="AR63" i="2"/>
  <c r="AS63" i="2"/>
  <c r="AT63" i="2"/>
  <c r="AU63" i="2"/>
  <c r="AV63" i="2"/>
  <c r="AW63" i="2"/>
  <c r="AX63" i="2"/>
  <c r="AY63" i="2"/>
  <c r="AZ63" i="2"/>
  <c r="BA63" i="2"/>
  <c r="BB63" i="2"/>
  <c r="BC63" i="2"/>
  <c r="BD63" i="2"/>
  <c r="BE63" i="2"/>
  <c r="BF63" i="2"/>
  <c r="BG63" i="2"/>
  <c r="BH63" i="2"/>
  <c r="BI63" i="2"/>
  <c r="BJ63" i="2"/>
  <c r="BK63" i="2"/>
  <c r="BL63" i="2"/>
  <c r="BM63" i="2"/>
  <c r="BN63" i="2"/>
  <c r="BO63" i="2"/>
  <c r="BP63" i="2"/>
  <c r="BQ63" i="2"/>
  <c r="BR63" i="2"/>
  <c r="BS63" i="2"/>
  <c r="BT63" i="2"/>
  <c r="BU63" i="2"/>
  <c r="BV63" i="2"/>
  <c r="BW63" i="2"/>
  <c r="BX63" i="2"/>
  <c r="BY63" i="2"/>
  <c r="BZ63" i="2"/>
  <c r="CA63" i="2"/>
  <c r="CB63" i="2"/>
  <c r="CC63" i="2"/>
  <c r="CD63" i="2"/>
  <c r="CE63" i="2"/>
  <c r="CF63" i="2"/>
  <c r="CG63" i="2"/>
  <c r="CH63" i="2"/>
  <c r="CI63" i="2"/>
  <c r="CJ63" i="2"/>
  <c r="CK63" i="2"/>
  <c r="CL63" i="2"/>
  <c r="CM63" i="2"/>
  <c r="CN63" i="2"/>
  <c r="CO63" i="2"/>
  <c r="CP63" i="2"/>
  <c r="CQ63" i="2"/>
  <c r="CR63" i="2"/>
  <c r="CS63" i="2"/>
  <c r="CT63" i="2"/>
  <c r="DA63" i="2"/>
  <c r="DB63" i="2"/>
  <c r="DC63" i="2"/>
  <c r="DD63" i="2"/>
  <c r="DH63" i="2"/>
  <c r="DI63" i="2"/>
  <c r="DN63" i="2"/>
  <c r="DO63" i="2"/>
  <c r="DP63" i="2"/>
  <c r="DQ63" i="2"/>
  <c r="DR63" i="2"/>
  <c r="DS63" i="2"/>
  <c r="DT63" i="2"/>
  <c r="H64" i="2"/>
  <c r="I64" i="2"/>
  <c r="J64" i="2"/>
  <c r="K64" i="2"/>
  <c r="L64" i="2"/>
  <c r="M64" i="2"/>
  <c r="N64" i="2"/>
  <c r="O64" i="2"/>
  <c r="P64" i="2"/>
  <c r="Q64" i="2"/>
  <c r="R64" i="2"/>
  <c r="S64" i="2"/>
  <c r="T64" i="2"/>
  <c r="U64" i="2"/>
  <c r="V64" i="2"/>
  <c r="W64" i="2"/>
  <c r="X64" i="2"/>
  <c r="Y64" i="2"/>
  <c r="Z64" i="2"/>
  <c r="AA64" i="2"/>
  <c r="AB64" i="2"/>
  <c r="AC64" i="2"/>
  <c r="AD64" i="2"/>
  <c r="AE64" i="2"/>
  <c r="AF64" i="2"/>
  <c r="AG64" i="2"/>
  <c r="AH64" i="2"/>
  <c r="AI64" i="2"/>
  <c r="AJ64" i="2"/>
  <c r="AK64" i="2"/>
  <c r="AL64" i="2"/>
  <c r="AM64" i="2"/>
  <c r="AN64" i="2"/>
  <c r="AO64" i="2"/>
  <c r="AP64" i="2"/>
  <c r="AQ64" i="2"/>
  <c r="AR64" i="2"/>
  <c r="AS64" i="2"/>
  <c r="AT64" i="2"/>
  <c r="AU64" i="2"/>
  <c r="AV64" i="2"/>
  <c r="AW64" i="2"/>
  <c r="AX64" i="2"/>
  <c r="AY64" i="2"/>
  <c r="AZ64" i="2"/>
  <c r="BA64" i="2"/>
  <c r="BB64" i="2"/>
  <c r="BC64" i="2"/>
  <c r="BD64" i="2"/>
  <c r="BE64" i="2"/>
  <c r="BF64" i="2"/>
  <c r="BG64" i="2"/>
  <c r="BH64" i="2"/>
  <c r="BI64" i="2"/>
  <c r="BJ64" i="2"/>
  <c r="BK64" i="2"/>
  <c r="BL64" i="2"/>
  <c r="BM64" i="2"/>
  <c r="BN64" i="2"/>
  <c r="BO64" i="2"/>
  <c r="BP64" i="2"/>
  <c r="BQ64" i="2"/>
  <c r="BR64" i="2"/>
  <c r="BS64" i="2"/>
  <c r="BT64" i="2"/>
  <c r="BU64" i="2"/>
  <c r="BV64" i="2"/>
  <c r="BW64" i="2"/>
  <c r="BX64" i="2"/>
  <c r="BY64" i="2"/>
  <c r="BZ64" i="2"/>
  <c r="CA64" i="2"/>
  <c r="CB64" i="2"/>
  <c r="CC64" i="2"/>
  <c r="CD64" i="2"/>
  <c r="CE64" i="2"/>
  <c r="CF64" i="2"/>
  <c r="CG64" i="2"/>
  <c r="CH64" i="2"/>
  <c r="CI64" i="2"/>
  <c r="CJ64" i="2"/>
  <c r="CK64" i="2"/>
  <c r="CL64" i="2"/>
  <c r="CM64" i="2"/>
  <c r="CN64" i="2"/>
  <c r="CO64" i="2"/>
  <c r="CP64" i="2"/>
  <c r="CQ64" i="2"/>
  <c r="CR64" i="2"/>
  <c r="CS64" i="2"/>
  <c r="CT64" i="2"/>
  <c r="DA64" i="2"/>
  <c r="DB64" i="2"/>
  <c r="DC64" i="2"/>
  <c r="DD64" i="2"/>
  <c r="DH64" i="2"/>
  <c r="DI64" i="2"/>
  <c r="DN64" i="2"/>
  <c r="DO64" i="2"/>
  <c r="W145" i="8" s="1"/>
  <c r="DP64" i="2"/>
  <c r="DQ64" i="2"/>
  <c r="DR64" i="2"/>
  <c r="DS64" i="2"/>
  <c r="DT64" i="2"/>
  <c r="H65" i="2"/>
  <c r="I65" i="2"/>
  <c r="J65" i="2"/>
  <c r="K65" i="2"/>
  <c r="L65" i="2"/>
  <c r="M65" i="2"/>
  <c r="N65" i="2"/>
  <c r="O65" i="2"/>
  <c r="P65" i="2"/>
  <c r="Q65" i="2"/>
  <c r="R65" i="2"/>
  <c r="S65" i="2"/>
  <c r="T65" i="2"/>
  <c r="U65" i="2"/>
  <c r="V65" i="2"/>
  <c r="W65" i="2"/>
  <c r="X65" i="2"/>
  <c r="Y65" i="2"/>
  <c r="Z65" i="2"/>
  <c r="AA65" i="2"/>
  <c r="AB65" i="2"/>
  <c r="AC65" i="2"/>
  <c r="AD65" i="2"/>
  <c r="AE65" i="2"/>
  <c r="AF65" i="2"/>
  <c r="AG65" i="2"/>
  <c r="AH65" i="2"/>
  <c r="AI65" i="2"/>
  <c r="AJ65" i="2"/>
  <c r="AK65" i="2"/>
  <c r="AL65" i="2"/>
  <c r="AM65" i="2"/>
  <c r="AN65" i="2"/>
  <c r="AO65" i="2"/>
  <c r="AP65" i="2"/>
  <c r="AQ65" i="2"/>
  <c r="AR65" i="2"/>
  <c r="AS65" i="2"/>
  <c r="AT65" i="2"/>
  <c r="AU65" i="2"/>
  <c r="AV65" i="2"/>
  <c r="AW65" i="2"/>
  <c r="AX65" i="2"/>
  <c r="AY65" i="2"/>
  <c r="AZ65" i="2"/>
  <c r="BA65" i="2"/>
  <c r="BB65" i="2"/>
  <c r="BC65" i="2"/>
  <c r="BD65" i="2"/>
  <c r="BE65" i="2"/>
  <c r="BF65" i="2"/>
  <c r="BG65" i="2"/>
  <c r="BH65" i="2"/>
  <c r="BI65" i="2"/>
  <c r="BJ65" i="2"/>
  <c r="BK65" i="2"/>
  <c r="BL65" i="2"/>
  <c r="BM65" i="2"/>
  <c r="BN65" i="2"/>
  <c r="BO65" i="2"/>
  <c r="BP65" i="2"/>
  <c r="BQ65" i="2"/>
  <c r="BR65" i="2"/>
  <c r="BS65" i="2"/>
  <c r="BT65" i="2"/>
  <c r="BU65" i="2"/>
  <c r="BV65" i="2"/>
  <c r="BW65" i="2"/>
  <c r="BX65" i="2"/>
  <c r="BY65" i="2"/>
  <c r="BZ65" i="2"/>
  <c r="CA65" i="2"/>
  <c r="CB65" i="2"/>
  <c r="CC65" i="2"/>
  <c r="CD65" i="2"/>
  <c r="CE65" i="2"/>
  <c r="CF65" i="2"/>
  <c r="CG65" i="2"/>
  <c r="CH65" i="2"/>
  <c r="CI65" i="2"/>
  <c r="CJ65" i="2"/>
  <c r="CK65" i="2"/>
  <c r="CL65" i="2"/>
  <c r="CM65" i="2"/>
  <c r="CN65" i="2"/>
  <c r="CO65" i="2"/>
  <c r="CP65" i="2"/>
  <c r="CQ65" i="2"/>
  <c r="CR65" i="2"/>
  <c r="CS65" i="2"/>
  <c r="CT65" i="2"/>
  <c r="DA65" i="2"/>
  <c r="DB65" i="2"/>
  <c r="DC65" i="2"/>
  <c r="DD65" i="2"/>
  <c r="DH65" i="2"/>
  <c r="DI65" i="2"/>
  <c r="DN65" i="2"/>
  <c r="DO65" i="2"/>
  <c r="W154" i="8" s="1"/>
  <c r="DP65" i="2"/>
  <c r="DQ65" i="2"/>
  <c r="DR65" i="2"/>
  <c r="DS65" i="2"/>
  <c r="DT65" i="2"/>
  <c r="H66" i="2"/>
  <c r="I66" i="2"/>
  <c r="J66" i="2"/>
  <c r="K66" i="2"/>
  <c r="L66" i="2"/>
  <c r="M66" i="2"/>
  <c r="N66" i="2"/>
  <c r="O66" i="2"/>
  <c r="P66" i="2"/>
  <c r="Q66" i="2"/>
  <c r="R66" i="2"/>
  <c r="S66" i="2"/>
  <c r="T66" i="2"/>
  <c r="U66" i="2"/>
  <c r="V66" i="2"/>
  <c r="W66" i="2"/>
  <c r="X66" i="2"/>
  <c r="Y66" i="2"/>
  <c r="Z66" i="2"/>
  <c r="AA66" i="2"/>
  <c r="AB66" i="2"/>
  <c r="AC66" i="2"/>
  <c r="AD66" i="2"/>
  <c r="AE66" i="2"/>
  <c r="AF66" i="2"/>
  <c r="AG66" i="2"/>
  <c r="AH66" i="2"/>
  <c r="AI66" i="2"/>
  <c r="AJ66" i="2"/>
  <c r="AK66" i="2"/>
  <c r="AL66" i="2"/>
  <c r="AM66" i="2"/>
  <c r="AN66" i="2"/>
  <c r="AO66" i="2"/>
  <c r="AP66" i="2"/>
  <c r="AQ66" i="2"/>
  <c r="AR66" i="2"/>
  <c r="AS66" i="2"/>
  <c r="AT66" i="2"/>
  <c r="AU66" i="2"/>
  <c r="AV66" i="2"/>
  <c r="AW66" i="2"/>
  <c r="AX66" i="2"/>
  <c r="AY66" i="2"/>
  <c r="AZ66" i="2"/>
  <c r="BA66" i="2"/>
  <c r="BB66" i="2"/>
  <c r="BC66" i="2"/>
  <c r="BD66" i="2"/>
  <c r="BE66" i="2"/>
  <c r="BF66" i="2"/>
  <c r="BG66" i="2"/>
  <c r="BH66" i="2"/>
  <c r="BI66" i="2"/>
  <c r="BJ66" i="2"/>
  <c r="BK66" i="2"/>
  <c r="BL66" i="2"/>
  <c r="BM66" i="2"/>
  <c r="BN66" i="2"/>
  <c r="BO66" i="2"/>
  <c r="BP66" i="2"/>
  <c r="BQ66" i="2"/>
  <c r="BR66" i="2"/>
  <c r="BS66" i="2"/>
  <c r="BT66" i="2"/>
  <c r="BU66" i="2"/>
  <c r="BV66" i="2"/>
  <c r="BW66" i="2"/>
  <c r="BX66" i="2"/>
  <c r="BY66" i="2"/>
  <c r="BZ66" i="2"/>
  <c r="CA66" i="2"/>
  <c r="CB66" i="2"/>
  <c r="CC66" i="2"/>
  <c r="CD66" i="2"/>
  <c r="CE66" i="2"/>
  <c r="CF66" i="2"/>
  <c r="CG66" i="2"/>
  <c r="CH66" i="2"/>
  <c r="CI66" i="2"/>
  <c r="CJ66" i="2"/>
  <c r="CK66" i="2"/>
  <c r="CL66" i="2"/>
  <c r="CM66" i="2"/>
  <c r="CN66" i="2"/>
  <c r="CO66" i="2"/>
  <c r="CP66" i="2"/>
  <c r="CQ66" i="2"/>
  <c r="CR66" i="2"/>
  <c r="CS66" i="2"/>
  <c r="CT66" i="2"/>
  <c r="DA66" i="2"/>
  <c r="DB66" i="2"/>
  <c r="DC66" i="2"/>
  <c r="DD66" i="2"/>
  <c r="DH66" i="2"/>
  <c r="DI66" i="2"/>
  <c r="DN66" i="2"/>
  <c r="DO66" i="2"/>
  <c r="W42" i="8" s="1"/>
  <c r="DP66" i="2"/>
  <c r="DQ66" i="2"/>
  <c r="DR66" i="2"/>
  <c r="DS66" i="2"/>
  <c r="DT66" i="2"/>
  <c r="H67" i="2"/>
  <c r="I67" i="2"/>
  <c r="J67" i="2"/>
  <c r="K67" i="2"/>
  <c r="L67" i="2"/>
  <c r="M67" i="2"/>
  <c r="N67" i="2"/>
  <c r="O67" i="2"/>
  <c r="P67" i="2"/>
  <c r="Q67" i="2"/>
  <c r="R67" i="2"/>
  <c r="S67" i="2"/>
  <c r="T67" i="2"/>
  <c r="U67" i="2"/>
  <c r="V67" i="2"/>
  <c r="W67" i="2"/>
  <c r="X67" i="2"/>
  <c r="Y67" i="2"/>
  <c r="Z67" i="2"/>
  <c r="AA67" i="2"/>
  <c r="AB67" i="2"/>
  <c r="AC67" i="2"/>
  <c r="AD67" i="2"/>
  <c r="AE67" i="2"/>
  <c r="AF67" i="2"/>
  <c r="AG67" i="2"/>
  <c r="AH67" i="2"/>
  <c r="AI67" i="2"/>
  <c r="AJ67" i="2"/>
  <c r="AK67" i="2"/>
  <c r="AL67" i="2"/>
  <c r="AM67" i="2"/>
  <c r="AN67" i="2"/>
  <c r="AO67" i="2"/>
  <c r="AP67" i="2"/>
  <c r="AQ67" i="2"/>
  <c r="AR67" i="2"/>
  <c r="AS67" i="2"/>
  <c r="AT67" i="2"/>
  <c r="AU67" i="2"/>
  <c r="AV67" i="2"/>
  <c r="AW67" i="2"/>
  <c r="AX67" i="2"/>
  <c r="AY67" i="2"/>
  <c r="AZ67" i="2"/>
  <c r="BA67" i="2"/>
  <c r="BB67" i="2"/>
  <c r="BC67" i="2"/>
  <c r="BD67" i="2"/>
  <c r="BE67" i="2"/>
  <c r="BF67" i="2"/>
  <c r="BG67" i="2"/>
  <c r="BH67" i="2"/>
  <c r="BI67" i="2"/>
  <c r="BJ67" i="2"/>
  <c r="BK67" i="2"/>
  <c r="BL67" i="2"/>
  <c r="BM67" i="2"/>
  <c r="BN67" i="2"/>
  <c r="BO67" i="2"/>
  <c r="BP67" i="2"/>
  <c r="BQ67" i="2"/>
  <c r="BR67" i="2"/>
  <c r="BS67" i="2"/>
  <c r="BT67" i="2"/>
  <c r="BU67" i="2"/>
  <c r="BV67" i="2"/>
  <c r="BW67" i="2"/>
  <c r="BX67" i="2"/>
  <c r="BY67" i="2"/>
  <c r="BZ67" i="2"/>
  <c r="CA67" i="2"/>
  <c r="CB67" i="2"/>
  <c r="CC67" i="2"/>
  <c r="CD67" i="2"/>
  <c r="CE67" i="2"/>
  <c r="CF67" i="2"/>
  <c r="CG67" i="2"/>
  <c r="CH67" i="2"/>
  <c r="CI67" i="2"/>
  <c r="CJ67" i="2"/>
  <c r="CK67" i="2"/>
  <c r="CL67" i="2"/>
  <c r="CM67" i="2"/>
  <c r="CN67" i="2"/>
  <c r="CO67" i="2"/>
  <c r="CP67" i="2"/>
  <c r="CQ67" i="2"/>
  <c r="CR67" i="2"/>
  <c r="CS67" i="2"/>
  <c r="CT67" i="2"/>
  <c r="DA67" i="2"/>
  <c r="DB67" i="2"/>
  <c r="DC67" i="2"/>
  <c r="DD67" i="2"/>
  <c r="DH67" i="2"/>
  <c r="DI67" i="2"/>
  <c r="DN67" i="2"/>
  <c r="DO67" i="2"/>
  <c r="W43" i="8" s="1"/>
  <c r="DP67" i="2"/>
  <c r="DQ67" i="2"/>
  <c r="DR67" i="2"/>
  <c r="DS67" i="2"/>
  <c r="DT67" i="2"/>
  <c r="H68" i="2"/>
  <c r="I68" i="2"/>
  <c r="J68" i="2"/>
  <c r="K68" i="2"/>
  <c r="L68" i="2"/>
  <c r="M68" i="2"/>
  <c r="N68" i="2"/>
  <c r="O68" i="2"/>
  <c r="P68" i="2"/>
  <c r="Q68" i="2"/>
  <c r="R68" i="2"/>
  <c r="S68" i="2"/>
  <c r="T68" i="2"/>
  <c r="U68" i="2"/>
  <c r="V68" i="2"/>
  <c r="W68" i="2"/>
  <c r="X68" i="2"/>
  <c r="Y68" i="2"/>
  <c r="Z68" i="2"/>
  <c r="AA68" i="2"/>
  <c r="AB68" i="2"/>
  <c r="AC68" i="2"/>
  <c r="AD68" i="2"/>
  <c r="AE68" i="2"/>
  <c r="AF68" i="2"/>
  <c r="AG68" i="2"/>
  <c r="AH68" i="2"/>
  <c r="AI68" i="2"/>
  <c r="AJ68" i="2"/>
  <c r="AK68" i="2"/>
  <c r="AL68" i="2"/>
  <c r="AM68" i="2"/>
  <c r="AN68" i="2"/>
  <c r="AO68" i="2"/>
  <c r="AP68" i="2"/>
  <c r="AQ68" i="2"/>
  <c r="AR68" i="2"/>
  <c r="AS68" i="2"/>
  <c r="AT68" i="2"/>
  <c r="AU68" i="2"/>
  <c r="AV68" i="2"/>
  <c r="AW68" i="2"/>
  <c r="AX68" i="2"/>
  <c r="AY68" i="2"/>
  <c r="AZ68" i="2"/>
  <c r="BA68" i="2"/>
  <c r="BB68" i="2"/>
  <c r="BC68" i="2"/>
  <c r="BD68" i="2"/>
  <c r="BE68" i="2"/>
  <c r="BF68" i="2"/>
  <c r="BG68" i="2"/>
  <c r="BH68" i="2"/>
  <c r="BI68" i="2"/>
  <c r="BJ68" i="2"/>
  <c r="BK68" i="2"/>
  <c r="BL68" i="2"/>
  <c r="BM68" i="2"/>
  <c r="BN68" i="2"/>
  <c r="BO68" i="2"/>
  <c r="BP68" i="2"/>
  <c r="BQ68" i="2"/>
  <c r="BR68" i="2"/>
  <c r="BS68" i="2"/>
  <c r="BT68" i="2"/>
  <c r="BU68" i="2"/>
  <c r="BV68" i="2"/>
  <c r="BW68" i="2"/>
  <c r="BX68" i="2"/>
  <c r="BY68" i="2"/>
  <c r="BZ68" i="2"/>
  <c r="CA68" i="2"/>
  <c r="CB68" i="2"/>
  <c r="CC68" i="2"/>
  <c r="CD68" i="2"/>
  <c r="CE68" i="2"/>
  <c r="CF68" i="2"/>
  <c r="CG68" i="2"/>
  <c r="CH68" i="2"/>
  <c r="CI68" i="2"/>
  <c r="CJ68" i="2"/>
  <c r="CK68" i="2"/>
  <c r="CL68" i="2"/>
  <c r="CM68" i="2"/>
  <c r="CN68" i="2"/>
  <c r="CO68" i="2"/>
  <c r="CP68" i="2"/>
  <c r="CQ68" i="2"/>
  <c r="CR68" i="2"/>
  <c r="CS68" i="2"/>
  <c r="CT68" i="2"/>
  <c r="DA68" i="2"/>
  <c r="DB68" i="2"/>
  <c r="DC68" i="2"/>
  <c r="DD68" i="2"/>
  <c r="DH68" i="2"/>
  <c r="DI68" i="2"/>
  <c r="DN68" i="2"/>
  <c r="DO68" i="2"/>
  <c r="W152" i="8" s="1"/>
  <c r="DP68" i="2"/>
  <c r="DQ68" i="2"/>
  <c r="DR68" i="2"/>
  <c r="DS68" i="2"/>
  <c r="DT68" i="2"/>
  <c r="H69" i="2"/>
  <c r="I69" i="2"/>
  <c r="J69" i="2"/>
  <c r="K69" i="2"/>
  <c r="L69" i="2"/>
  <c r="M69" i="2"/>
  <c r="N69" i="2"/>
  <c r="O69" i="2"/>
  <c r="P69" i="2"/>
  <c r="Q69" i="2"/>
  <c r="R69" i="2"/>
  <c r="S69" i="2"/>
  <c r="T69" i="2"/>
  <c r="U69" i="2"/>
  <c r="V69" i="2"/>
  <c r="W69" i="2"/>
  <c r="X69" i="2"/>
  <c r="Y69" i="2"/>
  <c r="Z69" i="2"/>
  <c r="AA69" i="2"/>
  <c r="AB69" i="2"/>
  <c r="AC69" i="2"/>
  <c r="AD69" i="2"/>
  <c r="AE69" i="2"/>
  <c r="AF69" i="2"/>
  <c r="AG69" i="2"/>
  <c r="AH69" i="2"/>
  <c r="AI69" i="2"/>
  <c r="AJ69" i="2"/>
  <c r="AK69" i="2"/>
  <c r="AL69" i="2"/>
  <c r="AM69" i="2"/>
  <c r="AN69" i="2"/>
  <c r="AO69" i="2"/>
  <c r="AP69" i="2"/>
  <c r="AQ69" i="2"/>
  <c r="AR69" i="2"/>
  <c r="AS69" i="2"/>
  <c r="AT69" i="2"/>
  <c r="AU69" i="2"/>
  <c r="AV69" i="2"/>
  <c r="AW69" i="2"/>
  <c r="AX69" i="2"/>
  <c r="AY69" i="2"/>
  <c r="AZ69" i="2"/>
  <c r="BA69" i="2"/>
  <c r="BB69" i="2"/>
  <c r="BC69" i="2"/>
  <c r="BD69" i="2"/>
  <c r="BE69" i="2"/>
  <c r="BF69" i="2"/>
  <c r="BG69" i="2"/>
  <c r="BH69" i="2"/>
  <c r="BI69" i="2"/>
  <c r="BJ69" i="2"/>
  <c r="BK69" i="2"/>
  <c r="BL69" i="2"/>
  <c r="BM69" i="2"/>
  <c r="BN69" i="2"/>
  <c r="BO69" i="2"/>
  <c r="BP69" i="2"/>
  <c r="BQ69" i="2"/>
  <c r="BR69" i="2"/>
  <c r="BS69" i="2"/>
  <c r="BT69" i="2"/>
  <c r="BU69" i="2"/>
  <c r="BV69" i="2"/>
  <c r="BW69" i="2"/>
  <c r="BX69" i="2"/>
  <c r="BY69" i="2"/>
  <c r="BZ69" i="2"/>
  <c r="CA69" i="2"/>
  <c r="CB69" i="2"/>
  <c r="CC69" i="2"/>
  <c r="CD69" i="2"/>
  <c r="CE69" i="2"/>
  <c r="CF69" i="2"/>
  <c r="CG69" i="2"/>
  <c r="CH69" i="2"/>
  <c r="CI69" i="2"/>
  <c r="CJ69" i="2"/>
  <c r="CK69" i="2"/>
  <c r="CL69" i="2"/>
  <c r="CM69" i="2"/>
  <c r="CN69" i="2"/>
  <c r="CO69" i="2"/>
  <c r="CP69" i="2"/>
  <c r="CQ69" i="2"/>
  <c r="CR69" i="2"/>
  <c r="CS69" i="2"/>
  <c r="CT69" i="2"/>
  <c r="DA69" i="2"/>
  <c r="DB69" i="2"/>
  <c r="DC69" i="2"/>
  <c r="DD69" i="2"/>
  <c r="DH69" i="2"/>
  <c r="DI69" i="2"/>
  <c r="DN69" i="2"/>
  <c r="DO69" i="2"/>
  <c r="W40" i="8" s="1"/>
  <c r="DP69" i="2"/>
  <c r="DQ69" i="2"/>
  <c r="DR69" i="2"/>
  <c r="DS69" i="2"/>
  <c r="DT69" i="2"/>
  <c r="H70" i="2"/>
  <c r="I70" i="2"/>
  <c r="J70" i="2"/>
  <c r="K70" i="2"/>
  <c r="L70" i="2"/>
  <c r="M70" i="2"/>
  <c r="N70" i="2"/>
  <c r="O70" i="2"/>
  <c r="P70" i="2"/>
  <c r="Q70" i="2"/>
  <c r="R70" i="2"/>
  <c r="S70" i="2"/>
  <c r="T70" i="2"/>
  <c r="U70" i="2"/>
  <c r="V70" i="2"/>
  <c r="W70" i="2"/>
  <c r="X70" i="2"/>
  <c r="Y70" i="2"/>
  <c r="Z70" i="2"/>
  <c r="AA70" i="2"/>
  <c r="AB70" i="2"/>
  <c r="AC70" i="2"/>
  <c r="AD70" i="2"/>
  <c r="AE70" i="2"/>
  <c r="AF70" i="2"/>
  <c r="AG70" i="2"/>
  <c r="AH70" i="2"/>
  <c r="AI70" i="2"/>
  <c r="AJ70" i="2"/>
  <c r="AK70" i="2"/>
  <c r="AL70" i="2"/>
  <c r="AM70" i="2"/>
  <c r="AN70" i="2"/>
  <c r="AO70" i="2"/>
  <c r="AP70" i="2"/>
  <c r="AQ70" i="2"/>
  <c r="AR70" i="2"/>
  <c r="AS70" i="2"/>
  <c r="AT70" i="2"/>
  <c r="AU70" i="2"/>
  <c r="AV70" i="2"/>
  <c r="AW70" i="2"/>
  <c r="AX70" i="2"/>
  <c r="AY70" i="2"/>
  <c r="AZ70" i="2"/>
  <c r="BA70" i="2"/>
  <c r="BB70" i="2"/>
  <c r="BC70" i="2"/>
  <c r="BD70" i="2"/>
  <c r="BE70" i="2"/>
  <c r="BF70" i="2"/>
  <c r="BG70" i="2"/>
  <c r="BH70" i="2"/>
  <c r="BI70" i="2"/>
  <c r="BJ70" i="2"/>
  <c r="BK70" i="2"/>
  <c r="BL70" i="2"/>
  <c r="BM70" i="2"/>
  <c r="BN70" i="2"/>
  <c r="BO70" i="2"/>
  <c r="BP70" i="2"/>
  <c r="BQ70" i="2"/>
  <c r="BR70" i="2"/>
  <c r="BS70" i="2"/>
  <c r="BT70" i="2"/>
  <c r="BU70" i="2"/>
  <c r="BV70" i="2"/>
  <c r="BW70" i="2"/>
  <c r="BX70" i="2"/>
  <c r="BY70" i="2"/>
  <c r="BZ70" i="2"/>
  <c r="CA70" i="2"/>
  <c r="CB70" i="2"/>
  <c r="CC70" i="2"/>
  <c r="CD70" i="2"/>
  <c r="CE70" i="2"/>
  <c r="CF70" i="2"/>
  <c r="CG70" i="2"/>
  <c r="CH70" i="2"/>
  <c r="CI70" i="2"/>
  <c r="CJ70" i="2"/>
  <c r="CK70" i="2"/>
  <c r="CL70" i="2"/>
  <c r="CM70" i="2"/>
  <c r="CN70" i="2"/>
  <c r="CO70" i="2"/>
  <c r="CP70" i="2"/>
  <c r="CQ70" i="2"/>
  <c r="CR70" i="2"/>
  <c r="CS70" i="2"/>
  <c r="CT70" i="2"/>
  <c r="DA70" i="2"/>
  <c r="DB70" i="2"/>
  <c r="DC70" i="2"/>
  <c r="DD70" i="2"/>
  <c r="DH70" i="2"/>
  <c r="DI70" i="2"/>
  <c r="DN70" i="2"/>
  <c r="DO70" i="2"/>
  <c r="W153" i="8" s="1"/>
  <c r="DP70" i="2"/>
  <c r="DQ70" i="2"/>
  <c r="DR70" i="2"/>
  <c r="DS70" i="2"/>
  <c r="DT70" i="2"/>
  <c r="H71" i="2"/>
  <c r="I71" i="2"/>
  <c r="J71" i="2"/>
  <c r="K71" i="2"/>
  <c r="L71" i="2"/>
  <c r="M71" i="2"/>
  <c r="N71" i="2"/>
  <c r="O71" i="2"/>
  <c r="P71" i="2"/>
  <c r="Q71" i="2"/>
  <c r="R71" i="2"/>
  <c r="S71" i="2"/>
  <c r="T71" i="2"/>
  <c r="U71" i="2"/>
  <c r="V71" i="2"/>
  <c r="W71" i="2"/>
  <c r="X71" i="2"/>
  <c r="Y71" i="2"/>
  <c r="Z71" i="2"/>
  <c r="AA71" i="2"/>
  <c r="AB71" i="2"/>
  <c r="AC71" i="2"/>
  <c r="AD71" i="2"/>
  <c r="AE71" i="2"/>
  <c r="AF71" i="2"/>
  <c r="AG71" i="2"/>
  <c r="AH71" i="2"/>
  <c r="AI71" i="2"/>
  <c r="AJ71" i="2"/>
  <c r="AK71" i="2"/>
  <c r="AL71" i="2"/>
  <c r="AM71" i="2"/>
  <c r="AN71" i="2"/>
  <c r="AO71" i="2"/>
  <c r="AP71" i="2"/>
  <c r="AQ71" i="2"/>
  <c r="AR71" i="2"/>
  <c r="AS71" i="2"/>
  <c r="AT71" i="2"/>
  <c r="AU71" i="2"/>
  <c r="AV71" i="2"/>
  <c r="AW71" i="2"/>
  <c r="AX71" i="2"/>
  <c r="AY71" i="2"/>
  <c r="AZ71" i="2"/>
  <c r="BA71" i="2"/>
  <c r="BB71" i="2"/>
  <c r="BC71" i="2"/>
  <c r="BD71" i="2"/>
  <c r="BE71" i="2"/>
  <c r="BF71" i="2"/>
  <c r="BG71" i="2"/>
  <c r="BH71" i="2"/>
  <c r="BI71" i="2"/>
  <c r="BJ71" i="2"/>
  <c r="BK71" i="2"/>
  <c r="BL71" i="2"/>
  <c r="BM71" i="2"/>
  <c r="BN71" i="2"/>
  <c r="BO71" i="2"/>
  <c r="BP71" i="2"/>
  <c r="BQ71" i="2"/>
  <c r="BR71" i="2"/>
  <c r="BS71" i="2"/>
  <c r="BT71" i="2"/>
  <c r="BU71" i="2"/>
  <c r="BV71" i="2"/>
  <c r="BW71" i="2"/>
  <c r="BX71" i="2"/>
  <c r="BY71" i="2"/>
  <c r="BZ71" i="2"/>
  <c r="CA71" i="2"/>
  <c r="CB71" i="2"/>
  <c r="CC71" i="2"/>
  <c r="CD71" i="2"/>
  <c r="CE71" i="2"/>
  <c r="CF71" i="2"/>
  <c r="CG71" i="2"/>
  <c r="CH71" i="2"/>
  <c r="CI71" i="2"/>
  <c r="CJ71" i="2"/>
  <c r="CK71" i="2"/>
  <c r="CL71" i="2"/>
  <c r="CM71" i="2"/>
  <c r="CN71" i="2"/>
  <c r="CO71" i="2"/>
  <c r="CP71" i="2"/>
  <c r="CQ71" i="2"/>
  <c r="CR71" i="2"/>
  <c r="CS71" i="2"/>
  <c r="CT71" i="2"/>
  <c r="DA71" i="2"/>
  <c r="DB71" i="2"/>
  <c r="DC71" i="2"/>
  <c r="DD71" i="2"/>
  <c r="DH71" i="2"/>
  <c r="DI71" i="2"/>
  <c r="DN71" i="2"/>
  <c r="DO71" i="2"/>
  <c r="W41" i="8" s="1"/>
  <c r="DP71" i="2"/>
  <c r="DQ71" i="2"/>
  <c r="DR71" i="2"/>
  <c r="DS71" i="2"/>
  <c r="DT71" i="2"/>
  <c r="H72" i="2"/>
  <c r="I72" i="2"/>
  <c r="J72" i="2"/>
  <c r="K72" i="2"/>
  <c r="L72" i="2"/>
  <c r="M72" i="2"/>
  <c r="N72" i="2"/>
  <c r="O72" i="2"/>
  <c r="P72" i="2"/>
  <c r="Q72" i="2"/>
  <c r="R72" i="2"/>
  <c r="S72" i="2"/>
  <c r="T72" i="2"/>
  <c r="U72" i="2"/>
  <c r="V72" i="2"/>
  <c r="W72" i="2"/>
  <c r="X72" i="2"/>
  <c r="Y72" i="2"/>
  <c r="Z72" i="2"/>
  <c r="AA72" i="2"/>
  <c r="AB72" i="2"/>
  <c r="AC72" i="2"/>
  <c r="AD72" i="2"/>
  <c r="AE72" i="2"/>
  <c r="AF72" i="2"/>
  <c r="AG72" i="2"/>
  <c r="AH72" i="2"/>
  <c r="AI72" i="2"/>
  <c r="AJ72" i="2"/>
  <c r="AK72" i="2"/>
  <c r="AL72" i="2"/>
  <c r="AM72" i="2"/>
  <c r="AN72" i="2"/>
  <c r="AO72" i="2"/>
  <c r="AP72" i="2"/>
  <c r="AQ72" i="2"/>
  <c r="AR72" i="2"/>
  <c r="AS72" i="2"/>
  <c r="AT72" i="2"/>
  <c r="AU72" i="2"/>
  <c r="AV72" i="2"/>
  <c r="AW72" i="2"/>
  <c r="AX72" i="2"/>
  <c r="AY72" i="2"/>
  <c r="AZ72" i="2"/>
  <c r="BA72" i="2"/>
  <c r="BB72" i="2"/>
  <c r="BC72" i="2"/>
  <c r="BD72" i="2"/>
  <c r="BE72" i="2"/>
  <c r="BF72" i="2"/>
  <c r="BG72" i="2"/>
  <c r="BH72" i="2"/>
  <c r="BI72" i="2"/>
  <c r="BJ72" i="2"/>
  <c r="BK72" i="2"/>
  <c r="BL72" i="2"/>
  <c r="BM72" i="2"/>
  <c r="BN72" i="2"/>
  <c r="BO72" i="2"/>
  <c r="BP72" i="2"/>
  <c r="BQ72" i="2"/>
  <c r="BR72" i="2"/>
  <c r="BS72" i="2"/>
  <c r="BT72" i="2"/>
  <c r="BU72" i="2"/>
  <c r="BV72" i="2"/>
  <c r="BW72" i="2"/>
  <c r="BX72" i="2"/>
  <c r="BY72" i="2"/>
  <c r="BZ72" i="2"/>
  <c r="CA72" i="2"/>
  <c r="CB72" i="2"/>
  <c r="CC72" i="2"/>
  <c r="CD72" i="2"/>
  <c r="CE72" i="2"/>
  <c r="CF72" i="2"/>
  <c r="CG72" i="2"/>
  <c r="CH72" i="2"/>
  <c r="CI72" i="2"/>
  <c r="CJ72" i="2"/>
  <c r="CK72" i="2"/>
  <c r="CL72" i="2"/>
  <c r="CM72" i="2"/>
  <c r="CN72" i="2"/>
  <c r="CO72" i="2"/>
  <c r="CP72" i="2"/>
  <c r="CQ72" i="2"/>
  <c r="CR72" i="2"/>
  <c r="CS72" i="2"/>
  <c r="CT72" i="2"/>
  <c r="DA72" i="2"/>
  <c r="DB72" i="2"/>
  <c r="DC72" i="2"/>
  <c r="DD72" i="2"/>
  <c r="DH72" i="2"/>
  <c r="DI72" i="2"/>
  <c r="DN72" i="2"/>
  <c r="DO72" i="2"/>
  <c r="DP72" i="2"/>
  <c r="DQ72" i="2"/>
  <c r="DR72" i="2"/>
  <c r="DS72" i="2"/>
  <c r="DT72" i="2"/>
  <c r="H73" i="2"/>
  <c r="I73" i="2"/>
  <c r="J73" i="2"/>
  <c r="K73" i="2"/>
  <c r="L73" i="2"/>
  <c r="M73" i="2"/>
  <c r="N73" i="2"/>
  <c r="O73" i="2"/>
  <c r="P73" i="2"/>
  <c r="Q73" i="2"/>
  <c r="R73" i="2"/>
  <c r="S73" i="2"/>
  <c r="T73" i="2"/>
  <c r="U73" i="2"/>
  <c r="V73" i="2"/>
  <c r="W73" i="2"/>
  <c r="X73" i="2"/>
  <c r="Y73" i="2"/>
  <c r="Z73" i="2"/>
  <c r="AA73" i="2"/>
  <c r="AB73" i="2"/>
  <c r="AC73" i="2"/>
  <c r="AD73" i="2"/>
  <c r="AE73" i="2"/>
  <c r="AF73" i="2"/>
  <c r="AG73" i="2"/>
  <c r="AH73" i="2"/>
  <c r="AI73" i="2"/>
  <c r="AJ73" i="2"/>
  <c r="AK73" i="2"/>
  <c r="AL73" i="2"/>
  <c r="AM73" i="2"/>
  <c r="AN73" i="2"/>
  <c r="AO73" i="2"/>
  <c r="AP73" i="2"/>
  <c r="AQ73" i="2"/>
  <c r="AR73" i="2"/>
  <c r="AS73" i="2"/>
  <c r="AT73" i="2"/>
  <c r="AU73" i="2"/>
  <c r="AV73" i="2"/>
  <c r="AW73" i="2"/>
  <c r="AX73" i="2"/>
  <c r="AY73" i="2"/>
  <c r="AZ73" i="2"/>
  <c r="BA73" i="2"/>
  <c r="BB73" i="2"/>
  <c r="BC73" i="2"/>
  <c r="BD73" i="2"/>
  <c r="BE73" i="2"/>
  <c r="BF73" i="2"/>
  <c r="BG73" i="2"/>
  <c r="BH73" i="2"/>
  <c r="BI73" i="2"/>
  <c r="BJ73" i="2"/>
  <c r="BK73" i="2"/>
  <c r="BL73" i="2"/>
  <c r="BM73" i="2"/>
  <c r="BN73" i="2"/>
  <c r="BO73" i="2"/>
  <c r="BP73" i="2"/>
  <c r="BQ73" i="2"/>
  <c r="BR73" i="2"/>
  <c r="BS73" i="2"/>
  <c r="BT73" i="2"/>
  <c r="BU73" i="2"/>
  <c r="BV73" i="2"/>
  <c r="BW73" i="2"/>
  <c r="BX73" i="2"/>
  <c r="BY73" i="2"/>
  <c r="BZ73" i="2"/>
  <c r="CA73" i="2"/>
  <c r="CB73" i="2"/>
  <c r="CC73" i="2"/>
  <c r="CD73" i="2"/>
  <c r="CE73" i="2"/>
  <c r="CF73" i="2"/>
  <c r="CG73" i="2"/>
  <c r="CH73" i="2"/>
  <c r="CI73" i="2"/>
  <c r="CJ73" i="2"/>
  <c r="CK73" i="2"/>
  <c r="CL73" i="2"/>
  <c r="CM73" i="2"/>
  <c r="CN73" i="2"/>
  <c r="CO73" i="2"/>
  <c r="CP73" i="2"/>
  <c r="CQ73" i="2"/>
  <c r="CR73" i="2"/>
  <c r="CS73" i="2"/>
  <c r="CT73" i="2"/>
  <c r="DA73" i="2"/>
  <c r="DB73" i="2"/>
  <c r="DC73" i="2"/>
  <c r="DD73" i="2"/>
  <c r="DH73" i="2"/>
  <c r="DI73" i="2"/>
  <c r="DN73" i="2"/>
  <c r="DO73" i="2"/>
  <c r="DP73" i="2"/>
  <c r="DQ73" i="2"/>
  <c r="DR73" i="2"/>
  <c r="DS73" i="2"/>
  <c r="DT73" i="2"/>
  <c r="H74" i="2"/>
  <c r="I74" i="2"/>
  <c r="J74" i="2"/>
  <c r="K74" i="2"/>
  <c r="L74" i="2"/>
  <c r="M74" i="2"/>
  <c r="N74" i="2"/>
  <c r="O74" i="2"/>
  <c r="P74" i="2"/>
  <c r="Q74" i="2"/>
  <c r="R74" i="2"/>
  <c r="S74" i="2"/>
  <c r="T74" i="2"/>
  <c r="U74" i="2"/>
  <c r="V74" i="2"/>
  <c r="W74" i="2"/>
  <c r="X74" i="2"/>
  <c r="Y74" i="2"/>
  <c r="Z74" i="2"/>
  <c r="AA74" i="2"/>
  <c r="AB74" i="2"/>
  <c r="AC74" i="2"/>
  <c r="AD74" i="2"/>
  <c r="AE74" i="2"/>
  <c r="AF74" i="2"/>
  <c r="AG74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AT74" i="2"/>
  <c r="AU74" i="2"/>
  <c r="AV74" i="2"/>
  <c r="AW74" i="2"/>
  <c r="AX74" i="2"/>
  <c r="AY74" i="2"/>
  <c r="AZ74" i="2"/>
  <c r="BA74" i="2"/>
  <c r="BB74" i="2"/>
  <c r="BC74" i="2"/>
  <c r="BD74" i="2"/>
  <c r="BE74" i="2"/>
  <c r="BF74" i="2"/>
  <c r="BG74" i="2"/>
  <c r="BH74" i="2"/>
  <c r="BI74" i="2"/>
  <c r="BJ74" i="2"/>
  <c r="BK74" i="2"/>
  <c r="BL74" i="2"/>
  <c r="BM74" i="2"/>
  <c r="BN74" i="2"/>
  <c r="BO74" i="2"/>
  <c r="BP74" i="2"/>
  <c r="BQ74" i="2"/>
  <c r="BR74" i="2"/>
  <c r="BS74" i="2"/>
  <c r="BT74" i="2"/>
  <c r="BU74" i="2"/>
  <c r="BV74" i="2"/>
  <c r="BW74" i="2"/>
  <c r="BX74" i="2"/>
  <c r="BY74" i="2"/>
  <c r="BZ74" i="2"/>
  <c r="CA74" i="2"/>
  <c r="CB74" i="2"/>
  <c r="CC74" i="2"/>
  <c r="CD74" i="2"/>
  <c r="CE74" i="2"/>
  <c r="CF74" i="2"/>
  <c r="CG74" i="2"/>
  <c r="CH74" i="2"/>
  <c r="CI74" i="2"/>
  <c r="CJ74" i="2"/>
  <c r="CK74" i="2"/>
  <c r="CL74" i="2"/>
  <c r="CM74" i="2"/>
  <c r="CN74" i="2"/>
  <c r="CO74" i="2"/>
  <c r="CP74" i="2"/>
  <c r="CQ74" i="2"/>
  <c r="CR74" i="2"/>
  <c r="CS74" i="2"/>
  <c r="CT74" i="2"/>
  <c r="DA74" i="2"/>
  <c r="DB74" i="2"/>
  <c r="DC74" i="2"/>
  <c r="DD74" i="2"/>
  <c r="DH74" i="2"/>
  <c r="DI74" i="2"/>
  <c r="DN74" i="2"/>
  <c r="DO74" i="2"/>
  <c r="DP74" i="2"/>
  <c r="DQ74" i="2"/>
  <c r="DR74" i="2"/>
  <c r="DS74" i="2"/>
  <c r="DT74" i="2"/>
  <c r="H75" i="2"/>
  <c r="I75" i="2"/>
  <c r="J75" i="2"/>
  <c r="K75" i="2"/>
  <c r="L75" i="2"/>
  <c r="M75" i="2"/>
  <c r="N75" i="2"/>
  <c r="O75" i="2"/>
  <c r="P75" i="2"/>
  <c r="Q75" i="2"/>
  <c r="R75" i="2"/>
  <c r="S75" i="2"/>
  <c r="T75" i="2"/>
  <c r="U75" i="2"/>
  <c r="V75" i="2"/>
  <c r="W75" i="2"/>
  <c r="X75" i="2"/>
  <c r="Y75" i="2"/>
  <c r="Z75" i="2"/>
  <c r="AA75" i="2"/>
  <c r="AB75" i="2"/>
  <c r="AC75" i="2"/>
  <c r="AD75" i="2"/>
  <c r="AE75" i="2"/>
  <c r="AF75" i="2"/>
  <c r="AG75" i="2"/>
  <c r="AH75" i="2"/>
  <c r="AI75" i="2"/>
  <c r="AJ75" i="2"/>
  <c r="AK75" i="2"/>
  <c r="AL75" i="2"/>
  <c r="AM75" i="2"/>
  <c r="AN75" i="2"/>
  <c r="AO75" i="2"/>
  <c r="AP75" i="2"/>
  <c r="AQ75" i="2"/>
  <c r="AR75" i="2"/>
  <c r="AS75" i="2"/>
  <c r="AT75" i="2"/>
  <c r="AU75" i="2"/>
  <c r="AV75" i="2"/>
  <c r="AW75" i="2"/>
  <c r="AX75" i="2"/>
  <c r="AY75" i="2"/>
  <c r="AZ75" i="2"/>
  <c r="BA75" i="2"/>
  <c r="BB75" i="2"/>
  <c r="BC75" i="2"/>
  <c r="BD75" i="2"/>
  <c r="BE75" i="2"/>
  <c r="BF75" i="2"/>
  <c r="BG75" i="2"/>
  <c r="BH75" i="2"/>
  <c r="BI75" i="2"/>
  <c r="BJ75" i="2"/>
  <c r="BK75" i="2"/>
  <c r="BL75" i="2"/>
  <c r="BM75" i="2"/>
  <c r="BN75" i="2"/>
  <c r="BO75" i="2"/>
  <c r="BP75" i="2"/>
  <c r="BQ75" i="2"/>
  <c r="BR75" i="2"/>
  <c r="BS75" i="2"/>
  <c r="BT75" i="2"/>
  <c r="BU75" i="2"/>
  <c r="BV75" i="2"/>
  <c r="BW75" i="2"/>
  <c r="BX75" i="2"/>
  <c r="BY75" i="2"/>
  <c r="BZ75" i="2"/>
  <c r="CA75" i="2"/>
  <c r="CB75" i="2"/>
  <c r="CC75" i="2"/>
  <c r="CD75" i="2"/>
  <c r="CE75" i="2"/>
  <c r="CF75" i="2"/>
  <c r="CG75" i="2"/>
  <c r="CH75" i="2"/>
  <c r="CI75" i="2"/>
  <c r="CJ75" i="2"/>
  <c r="CK75" i="2"/>
  <c r="CL75" i="2"/>
  <c r="CM75" i="2"/>
  <c r="CN75" i="2"/>
  <c r="CO75" i="2"/>
  <c r="CP75" i="2"/>
  <c r="CQ75" i="2"/>
  <c r="CR75" i="2"/>
  <c r="CS75" i="2"/>
  <c r="CT75" i="2"/>
  <c r="DA75" i="2"/>
  <c r="DB75" i="2"/>
  <c r="DC75" i="2"/>
  <c r="DD75" i="2"/>
  <c r="DH75" i="2"/>
  <c r="DI75" i="2"/>
  <c r="DN75" i="2"/>
  <c r="DO75" i="2"/>
  <c r="W155" i="8" s="1"/>
  <c r="DP75" i="2"/>
  <c r="DQ75" i="2"/>
  <c r="DR75" i="2"/>
  <c r="DS75" i="2"/>
  <c r="DT75" i="2"/>
  <c r="H76" i="2"/>
  <c r="I76" i="2"/>
  <c r="J76" i="2"/>
  <c r="K76" i="2"/>
  <c r="L76" i="2"/>
  <c r="M76" i="2"/>
  <c r="N76" i="2"/>
  <c r="O76" i="2"/>
  <c r="P76" i="2"/>
  <c r="Q76" i="2"/>
  <c r="R76" i="2"/>
  <c r="S76" i="2"/>
  <c r="T76" i="2"/>
  <c r="U76" i="2"/>
  <c r="V76" i="2"/>
  <c r="W76" i="2"/>
  <c r="X76" i="2"/>
  <c r="Y76" i="2"/>
  <c r="Z76" i="2"/>
  <c r="AA76" i="2"/>
  <c r="AB76" i="2"/>
  <c r="AC76" i="2"/>
  <c r="AD76" i="2"/>
  <c r="AE76" i="2"/>
  <c r="AF76" i="2"/>
  <c r="AG76" i="2"/>
  <c r="AH76" i="2"/>
  <c r="AI76" i="2"/>
  <c r="AJ76" i="2"/>
  <c r="AK76" i="2"/>
  <c r="AL76" i="2"/>
  <c r="AM76" i="2"/>
  <c r="AN76" i="2"/>
  <c r="AO76" i="2"/>
  <c r="AP76" i="2"/>
  <c r="AQ76" i="2"/>
  <c r="AR76" i="2"/>
  <c r="AS76" i="2"/>
  <c r="AT76" i="2"/>
  <c r="AU76" i="2"/>
  <c r="AV76" i="2"/>
  <c r="AW76" i="2"/>
  <c r="AX76" i="2"/>
  <c r="AY76" i="2"/>
  <c r="AZ76" i="2"/>
  <c r="BA76" i="2"/>
  <c r="BB76" i="2"/>
  <c r="BC76" i="2"/>
  <c r="BD76" i="2"/>
  <c r="BE76" i="2"/>
  <c r="BF76" i="2"/>
  <c r="BG76" i="2"/>
  <c r="BH76" i="2"/>
  <c r="BI76" i="2"/>
  <c r="BJ76" i="2"/>
  <c r="BK76" i="2"/>
  <c r="BL76" i="2"/>
  <c r="BM76" i="2"/>
  <c r="BN76" i="2"/>
  <c r="BO76" i="2"/>
  <c r="BP76" i="2"/>
  <c r="BQ76" i="2"/>
  <c r="BR76" i="2"/>
  <c r="BS76" i="2"/>
  <c r="BT76" i="2"/>
  <c r="BU76" i="2"/>
  <c r="BV76" i="2"/>
  <c r="BW76" i="2"/>
  <c r="BX76" i="2"/>
  <c r="BY76" i="2"/>
  <c r="BZ76" i="2"/>
  <c r="CA76" i="2"/>
  <c r="CB76" i="2"/>
  <c r="CC76" i="2"/>
  <c r="CD76" i="2"/>
  <c r="CE76" i="2"/>
  <c r="CF76" i="2"/>
  <c r="CG76" i="2"/>
  <c r="CH76" i="2"/>
  <c r="CI76" i="2"/>
  <c r="CJ76" i="2"/>
  <c r="CK76" i="2"/>
  <c r="CL76" i="2"/>
  <c r="CM76" i="2"/>
  <c r="CN76" i="2"/>
  <c r="CO76" i="2"/>
  <c r="CP76" i="2"/>
  <c r="CQ76" i="2"/>
  <c r="CR76" i="2"/>
  <c r="CS76" i="2"/>
  <c r="CT76" i="2"/>
  <c r="DA76" i="2"/>
  <c r="DB76" i="2"/>
  <c r="DC76" i="2"/>
  <c r="DD76" i="2"/>
  <c r="DH76" i="2"/>
  <c r="DI76" i="2"/>
  <c r="DN76" i="2"/>
  <c r="DO76" i="2"/>
  <c r="DP76" i="2"/>
  <c r="DQ76" i="2"/>
  <c r="DR76" i="2"/>
  <c r="DS76" i="2"/>
  <c r="DT76" i="2"/>
  <c r="H77" i="2"/>
  <c r="I77" i="2"/>
  <c r="J77" i="2"/>
  <c r="K77" i="2"/>
  <c r="L77" i="2"/>
  <c r="M77" i="2"/>
  <c r="N77" i="2"/>
  <c r="O77" i="2"/>
  <c r="P77" i="2"/>
  <c r="Q77" i="2"/>
  <c r="R77" i="2"/>
  <c r="S77" i="2"/>
  <c r="T77" i="2"/>
  <c r="U77" i="2"/>
  <c r="V77" i="2"/>
  <c r="W77" i="2"/>
  <c r="X77" i="2"/>
  <c r="Y77" i="2"/>
  <c r="Z77" i="2"/>
  <c r="AA77" i="2"/>
  <c r="AB77" i="2"/>
  <c r="AC77" i="2"/>
  <c r="AD77" i="2"/>
  <c r="AE77" i="2"/>
  <c r="AF77" i="2"/>
  <c r="AG77" i="2"/>
  <c r="AH77" i="2"/>
  <c r="AI77" i="2"/>
  <c r="AJ77" i="2"/>
  <c r="AK77" i="2"/>
  <c r="AL77" i="2"/>
  <c r="AM77" i="2"/>
  <c r="AN77" i="2"/>
  <c r="AO77" i="2"/>
  <c r="AP77" i="2"/>
  <c r="AQ77" i="2"/>
  <c r="AR77" i="2"/>
  <c r="AS77" i="2"/>
  <c r="AT77" i="2"/>
  <c r="AU77" i="2"/>
  <c r="AV77" i="2"/>
  <c r="AW77" i="2"/>
  <c r="AX77" i="2"/>
  <c r="AY77" i="2"/>
  <c r="AZ77" i="2"/>
  <c r="BA77" i="2"/>
  <c r="BB77" i="2"/>
  <c r="BC77" i="2"/>
  <c r="BD77" i="2"/>
  <c r="BE77" i="2"/>
  <c r="BF77" i="2"/>
  <c r="BG77" i="2"/>
  <c r="BH77" i="2"/>
  <c r="BI77" i="2"/>
  <c r="BJ77" i="2"/>
  <c r="BK77" i="2"/>
  <c r="BL77" i="2"/>
  <c r="BM77" i="2"/>
  <c r="BN77" i="2"/>
  <c r="BO77" i="2"/>
  <c r="BP77" i="2"/>
  <c r="BQ77" i="2"/>
  <c r="BR77" i="2"/>
  <c r="BS77" i="2"/>
  <c r="BT77" i="2"/>
  <c r="BU77" i="2"/>
  <c r="BV77" i="2"/>
  <c r="BW77" i="2"/>
  <c r="BX77" i="2"/>
  <c r="BY77" i="2"/>
  <c r="BZ77" i="2"/>
  <c r="CA77" i="2"/>
  <c r="CB77" i="2"/>
  <c r="CC77" i="2"/>
  <c r="CD77" i="2"/>
  <c r="CE77" i="2"/>
  <c r="CF77" i="2"/>
  <c r="CG77" i="2"/>
  <c r="CH77" i="2"/>
  <c r="CI77" i="2"/>
  <c r="CJ77" i="2"/>
  <c r="CK77" i="2"/>
  <c r="CL77" i="2"/>
  <c r="CM77" i="2"/>
  <c r="CN77" i="2"/>
  <c r="CO77" i="2"/>
  <c r="CP77" i="2"/>
  <c r="CQ77" i="2"/>
  <c r="CR77" i="2"/>
  <c r="CS77" i="2"/>
  <c r="CT77" i="2"/>
  <c r="DA77" i="2"/>
  <c r="DB77" i="2"/>
  <c r="DC77" i="2"/>
  <c r="DD77" i="2"/>
  <c r="DH77" i="2"/>
  <c r="DI77" i="2"/>
  <c r="DN77" i="2"/>
  <c r="DO77" i="2"/>
  <c r="DP77" i="2"/>
  <c r="DQ77" i="2"/>
  <c r="DR77" i="2"/>
  <c r="DS77" i="2"/>
  <c r="DT77" i="2"/>
  <c r="H78" i="2"/>
  <c r="I78" i="2"/>
  <c r="J78" i="2"/>
  <c r="K78" i="2"/>
  <c r="L78" i="2"/>
  <c r="M78" i="2"/>
  <c r="N78" i="2"/>
  <c r="O78" i="2"/>
  <c r="P78" i="2"/>
  <c r="Q78" i="2"/>
  <c r="R78" i="2"/>
  <c r="S78" i="2"/>
  <c r="T78" i="2"/>
  <c r="U78" i="2"/>
  <c r="V78" i="2"/>
  <c r="W78" i="2"/>
  <c r="X78" i="2"/>
  <c r="Y78" i="2"/>
  <c r="Z78" i="2"/>
  <c r="AA78" i="2"/>
  <c r="AB78" i="2"/>
  <c r="AC78" i="2"/>
  <c r="AD78" i="2"/>
  <c r="AE78" i="2"/>
  <c r="AF78" i="2"/>
  <c r="AG78" i="2"/>
  <c r="AH78" i="2"/>
  <c r="AI78" i="2"/>
  <c r="AJ78" i="2"/>
  <c r="AK78" i="2"/>
  <c r="AL78" i="2"/>
  <c r="AM78" i="2"/>
  <c r="AN78" i="2"/>
  <c r="AO78" i="2"/>
  <c r="AP78" i="2"/>
  <c r="AQ78" i="2"/>
  <c r="AR78" i="2"/>
  <c r="AS78" i="2"/>
  <c r="AT78" i="2"/>
  <c r="AU78" i="2"/>
  <c r="AV78" i="2"/>
  <c r="AW78" i="2"/>
  <c r="AX78" i="2"/>
  <c r="AY78" i="2"/>
  <c r="AZ78" i="2"/>
  <c r="BA78" i="2"/>
  <c r="BB78" i="2"/>
  <c r="BC78" i="2"/>
  <c r="BD78" i="2"/>
  <c r="BE78" i="2"/>
  <c r="BF78" i="2"/>
  <c r="BG78" i="2"/>
  <c r="BH78" i="2"/>
  <c r="BI78" i="2"/>
  <c r="BJ78" i="2"/>
  <c r="BK78" i="2"/>
  <c r="BL78" i="2"/>
  <c r="BM78" i="2"/>
  <c r="BN78" i="2"/>
  <c r="BO78" i="2"/>
  <c r="BP78" i="2"/>
  <c r="BQ78" i="2"/>
  <c r="BR78" i="2"/>
  <c r="BS78" i="2"/>
  <c r="BT78" i="2"/>
  <c r="BU78" i="2"/>
  <c r="BV78" i="2"/>
  <c r="BW78" i="2"/>
  <c r="BX78" i="2"/>
  <c r="BY78" i="2"/>
  <c r="BZ78" i="2"/>
  <c r="CA78" i="2"/>
  <c r="CB78" i="2"/>
  <c r="CC78" i="2"/>
  <c r="CD78" i="2"/>
  <c r="CE78" i="2"/>
  <c r="CF78" i="2"/>
  <c r="CG78" i="2"/>
  <c r="CH78" i="2"/>
  <c r="CI78" i="2"/>
  <c r="CJ78" i="2"/>
  <c r="CK78" i="2"/>
  <c r="CL78" i="2"/>
  <c r="CM78" i="2"/>
  <c r="CN78" i="2"/>
  <c r="CO78" i="2"/>
  <c r="CP78" i="2"/>
  <c r="CQ78" i="2"/>
  <c r="CR78" i="2"/>
  <c r="CS78" i="2"/>
  <c r="CT78" i="2"/>
  <c r="DA78" i="2"/>
  <c r="DB78" i="2"/>
  <c r="DC78" i="2"/>
  <c r="DD78" i="2"/>
  <c r="DH78" i="2"/>
  <c r="DI78" i="2"/>
  <c r="DN78" i="2"/>
  <c r="DO78" i="2"/>
  <c r="DP78" i="2"/>
  <c r="DQ78" i="2"/>
  <c r="DR78" i="2"/>
  <c r="DS78" i="2"/>
  <c r="DT78" i="2"/>
  <c r="H79" i="2"/>
  <c r="I79" i="2"/>
  <c r="J79" i="2"/>
  <c r="K79" i="2"/>
  <c r="L79" i="2"/>
  <c r="M79" i="2"/>
  <c r="N79" i="2"/>
  <c r="O79" i="2"/>
  <c r="P79" i="2"/>
  <c r="Q79" i="2"/>
  <c r="R79" i="2"/>
  <c r="S79" i="2"/>
  <c r="T79" i="2"/>
  <c r="U79" i="2"/>
  <c r="V79" i="2"/>
  <c r="W79" i="2"/>
  <c r="X79" i="2"/>
  <c r="Y79" i="2"/>
  <c r="Z79" i="2"/>
  <c r="AA79" i="2"/>
  <c r="AB79" i="2"/>
  <c r="AC79" i="2"/>
  <c r="AD79" i="2"/>
  <c r="AE79" i="2"/>
  <c r="AF79" i="2"/>
  <c r="AG79" i="2"/>
  <c r="AH79" i="2"/>
  <c r="AI79" i="2"/>
  <c r="AJ79" i="2"/>
  <c r="AK79" i="2"/>
  <c r="AL79" i="2"/>
  <c r="AM79" i="2"/>
  <c r="AN79" i="2"/>
  <c r="AO79" i="2"/>
  <c r="AP79" i="2"/>
  <c r="AQ79" i="2"/>
  <c r="AR79" i="2"/>
  <c r="AS79" i="2"/>
  <c r="AT79" i="2"/>
  <c r="AU79" i="2"/>
  <c r="AV79" i="2"/>
  <c r="AW79" i="2"/>
  <c r="AX79" i="2"/>
  <c r="AY79" i="2"/>
  <c r="AZ79" i="2"/>
  <c r="BA79" i="2"/>
  <c r="BB79" i="2"/>
  <c r="BC79" i="2"/>
  <c r="BD79" i="2"/>
  <c r="BE79" i="2"/>
  <c r="BF79" i="2"/>
  <c r="BG79" i="2"/>
  <c r="BH79" i="2"/>
  <c r="BI79" i="2"/>
  <c r="BJ79" i="2"/>
  <c r="BK79" i="2"/>
  <c r="BL79" i="2"/>
  <c r="BM79" i="2"/>
  <c r="BN79" i="2"/>
  <c r="BO79" i="2"/>
  <c r="BP79" i="2"/>
  <c r="BQ79" i="2"/>
  <c r="BR79" i="2"/>
  <c r="BS79" i="2"/>
  <c r="BT79" i="2"/>
  <c r="BU79" i="2"/>
  <c r="BV79" i="2"/>
  <c r="BW79" i="2"/>
  <c r="BX79" i="2"/>
  <c r="BY79" i="2"/>
  <c r="BZ79" i="2"/>
  <c r="CA79" i="2"/>
  <c r="CB79" i="2"/>
  <c r="CC79" i="2"/>
  <c r="CD79" i="2"/>
  <c r="CE79" i="2"/>
  <c r="CF79" i="2"/>
  <c r="CG79" i="2"/>
  <c r="CH79" i="2"/>
  <c r="CI79" i="2"/>
  <c r="CJ79" i="2"/>
  <c r="CK79" i="2"/>
  <c r="CL79" i="2"/>
  <c r="CM79" i="2"/>
  <c r="CN79" i="2"/>
  <c r="CO79" i="2"/>
  <c r="CP79" i="2"/>
  <c r="CQ79" i="2"/>
  <c r="CR79" i="2"/>
  <c r="CS79" i="2"/>
  <c r="CT79" i="2"/>
  <c r="DA79" i="2"/>
  <c r="DB79" i="2"/>
  <c r="DC79" i="2"/>
  <c r="DD79" i="2"/>
  <c r="DH79" i="2"/>
  <c r="DI79" i="2"/>
  <c r="DN79" i="2"/>
  <c r="DO79" i="2"/>
  <c r="DP79" i="2"/>
  <c r="DQ79" i="2"/>
  <c r="DR79" i="2"/>
  <c r="DS79" i="2"/>
  <c r="DT79" i="2"/>
  <c r="H80" i="2"/>
  <c r="I80" i="2"/>
  <c r="J80" i="2"/>
  <c r="K80" i="2"/>
  <c r="L80" i="2"/>
  <c r="M80" i="2"/>
  <c r="N80" i="2"/>
  <c r="O80" i="2"/>
  <c r="P80" i="2"/>
  <c r="Q80" i="2"/>
  <c r="R80" i="2"/>
  <c r="S80" i="2"/>
  <c r="T80" i="2"/>
  <c r="U80" i="2"/>
  <c r="V80" i="2"/>
  <c r="W80" i="2"/>
  <c r="X80" i="2"/>
  <c r="Y80" i="2"/>
  <c r="Z80" i="2"/>
  <c r="AA80" i="2"/>
  <c r="AB80" i="2"/>
  <c r="AC80" i="2"/>
  <c r="AD80" i="2"/>
  <c r="AE80" i="2"/>
  <c r="AF80" i="2"/>
  <c r="AG80" i="2"/>
  <c r="AH80" i="2"/>
  <c r="AI80" i="2"/>
  <c r="AJ80" i="2"/>
  <c r="AK80" i="2"/>
  <c r="AL80" i="2"/>
  <c r="AM80" i="2"/>
  <c r="AN80" i="2"/>
  <c r="AO80" i="2"/>
  <c r="AP80" i="2"/>
  <c r="AQ80" i="2"/>
  <c r="AR80" i="2"/>
  <c r="AS80" i="2"/>
  <c r="AT80" i="2"/>
  <c r="AU80" i="2"/>
  <c r="AV80" i="2"/>
  <c r="AW80" i="2"/>
  <c r="AX80" i="2"/>
  <c r="AY80" i="2"/>
  <c r="AZ80" i="2"/>
  <c r="BA80" i="2"/>
  <c r="BB80" i="2"/>
  <c r="BC80" i="2"/>
  <c r="BD80" i="2"/>
  <c r="BE80" i="2"/>
  <c r="BF80" i="2"/>
  <c r="BG80" i="2"/>
  <c r="BH80" i="2"/>
  <c r="BI80" i="2"/>
  <c r="BJ80" i="2"/>
  <c r="BK80" i="2"/>
  <c r="BL80" i="2"/>
  <c r="BM80" i="2"/>
  <c r="BN80" i="2"/>
  <c r="BO80" i="2"/>
  <c r="BP80" i="2"/>
  <c r="BQ80" i="2"/>
  <c r="BR80" i="2"/>
  <c r="BS80" i="2"/>
  <c r="BT80" i="2"/>
  <c r="BU80" i="2"/>
  <c r="BV80" i="2"/>
  <c r="BW80" i="2"/>
  <c r="BX80" i="2"/>
  <c r="BY80" i="2"/>
  <c r="BZ80" i="2"/>
  <c r="CA80" i="2"/>
  <c r="CB80" i="2"/>
  <c r="CC80" i="2"/>
  <c r="CD80" i="2"/>
  <c r="CE80" i="2"/>
  <c r="CF80" i="2"/>
  <c r="CG80" i="2"/>
  <c r="CH80" i="2"/>
  <c r="CI80" i="2"/>
  <c r="CJ80" i="2"/>
  <c r="CK80" i="2"/>
  <c r="CL80" i="2"/>
  <c r="CM80" i="2"/>
  <c r="CN80" i="2"/>
  <c r="CO80" i="2"/>
  <c r="CP80" i="2"/>
  <c r="CQ80" i="2"/>
  <c r="CR80" i="2"/>
  <c r="CS80" i="2"/>
  <c r="CT80" i="2"/>
  <c r="DA80" i="2"/>
  <c r="DB80" i="2"/>
  <c r="DC80" i="2"/>
  <c r="DD80" i="2"/>
  <c r="DH80" i="2"/>
  <c r="DI80" i="2"/>
  <c r="DN80" i="2"/>
  <c r="DO80" i="2"/>
  <c r="DP80" i="2"/>
  <c r="DQ80" i="2"/>
  <c r="DR80" i="2"/>
  <c r="DS80" i="2"/>
  <c r="DT80" i="2"/>
  <c r="H81" i="2"/>
  <c r="I81" i="2"/>
  <c r="J81" i="2"/>
  <c r="K81" i="2"/>
  <c r="L81" i="2"/>
  <c r="M81" i="2"/>
  <c r="N81" i="2"/>
  <c r="O81" i="2"/>
  <c r="P81" i="2"/>
  <c r="Q81" i="2"/>
  <c r="R81" i="2"/>
  <c r="S81" i="2"/>
  <c r="T81" i="2"/>
  <c r="U81" i="2"/>
  <c r="V81" i="2"/>
  <c r="W81" i="2"/>
  <c r="X81" i="2"/>
  <c r="Y81" i="2"/>
  <c r="Z81" i="2"/>
  <c r="AA81" i="2"/>
  <c r="AB81" i="2"/>
  <c r="AC81" i="2"/>
  <c r="AD81" i="2"/>
  <c r="AE81" i="2"/>
  <c r="AF81" i="2"/>
  <c r="AG81" i="2"/>
  <c r="AH81" i="2"/>
  <c r="AI81" i="2"/>
  <c r="AJ81" i="2"/>
  <c r="AK81" i="2"/>
  <c r="AL81" i="2"/>
  <c r="AM81" i="2"/>
  <c r="AN81" i="2"/>
  <c r="AO81" i="2"/>
  <c r="AP81" i="2"/>
  <c r="AQ81" i="2"/>
  <c r="AR81" i="2"/>
  <c r="AS81" i="2"/>
  <c r="AT81" i="2"/>
  <c r="AU81" i="2"/>
  <c r="AV81" i="2"/>
  <c r="AW81" i="2"/>
  <c r="AX81" i="2"/>
  <c r="AY81" i="2"/>
  <c r="AZ81" i="2"/>
  <c r="BA81" i="2"/>
  <c r="BB81" i="2"/>
  <c r="BC81" i="2"/>
  <c r="BD81" i="2"/>
  <c r="BE81" i="2"/>
  <c r="BF81" i="2"/>
  <c r="BG81" i="2"/>
  <c r="BH81" i="2"/>
  <c r="BI81" i="2"/>
  <c r="BJ81" i="2"/>
  <c r="BK81" i="2"/>
  <c r="BL81" i="2"/>
  <c r="BM81" i="2"/>
  <c r="BN81" i="2"/>
  <c r="BO81" i="2"/>
  <c r="BP81" i="2"/>
  <c r="BQ81" i="2"/>
  <c r="BR81" i="2"/>
  <c r="BS81" i="2"/>
  <c r="BT81" i="2"/>
  <c r="BU81" i="2"/>
  <c r="BV81" i="2"/>
  <c r="BW81" i="2"/>
  <c r="BX81" i="2"/>
  <c r="BY81" i="2"/>
  <c r="BZ81" i="2"/>
  <c r="CA81" i="2"/>
  <c r="CB81" i="2"/>
  <c r="CC81" i="2"/>
  <c r="CD81" i="2"/>
  <c r="CE81" i="2"/>
  <c r="CF81" i="2"/>
  <c r="CG81" i="2"/>
  <c r="CH81" i="2"/>
  <c r="CI81" i="2"/>
  <c r="CJ81" i="2"/>
  <c r="CK81" i="2"/>
  <c r="CL81" i="2"/>
  <c r="CM81" i="2"/>
  <c r="CN81" i="2"/>
  <c r="CO81" i="2"/>
  <c r="CP81" i="2"/>
  <c r="CQ81" i="2"/>
  <c r="CR81" i="2"/>
  <c r="CS81" i="2"/>
  <c r="CT81" i="2"/>
  <c r="DA81" i="2"/>
  <c r="DB81" i="2"/>
  <c r="DC81" i="2"/>
  <c r="DD81" i="2"/>
  <c r="DH81" i="2"/>
  <c r="DI81" i="2"/>
  <c r="DN81" i="2"/>
  <c r="DO81" i="2"/>
  <c r="DP81" i="2"/>
  <c r="DQ81" i="2"/>
  <c r="DR81" i="2"/>
  <c r="DS81" i="2"/>
  <c r="DT81" i="2"/>
  <c r="H82" i="2"/>
  <c r="I82" i="2"/>
  <c r="J82" i="2"/>
  <c r="K82" i="2"/>
  <c r="L82" i="2"/>
  <c r="M82" i="2"/>
  <c r="N82" i="2"/>
  <c r="O82" i="2"/>
  <c r="P82" i="2"/>
  <c r="Q82" i="2"/>
  <c r="R82" i="2"/>
  <c r="S82" i="2"/>
  <c r="T82" i="2"/>
  <c r="U82" i="2"/>
  <c r="V82" i="2"/>
  <c r="W82" i="2"/>
  <c r="X82" i="2"/>
  <c r="Y82" i="2"/>
  <c r="Z82" i="2"/>
  <c r="AA82" i="2"/>
  <c r="AB82" i="2"/>
  <c r="AC82" i="2"/>
  <c r="AD82" i="2"/>
  <c r="AE82" i="2"/>
  <c r="AF82" i="2"/>
  <c r="AG82" i="2"/>
  <c r="AH82" i="2"/>
  <c r="AI82" i="2"/>
  <c r="AJ82" i="2"/>
  <c r="AK82" i="2"/>
  <c r="AL82" i="2"/>
  <c r="AM82" i="2"/>
  <c r="AN82" i="2"/>
  <c r="AO82" i="2"/>
  <c r="AP82" i="2"/>
  <c r="AQ82" i="2"/>
  <c r="AR82" i="2"/>
  <c r="AS82" i="2"/>
  <c r="AT82" i="2"/>
  <c r="AU82" i="2"/>
  <c r="AV82" i="2"/>
  <c r="AW82" i="2"/>
  <c r="AX82" i="2"/>
  <c r="AY82" i="2"/>
  <c r="AZ82" i="2"/>
  <c r="BA82" i="2"/>
  <c r="BB82" i="2"/>
  <c r="BC82" i="2"/>
  <c r="BD82" i="2"/>
  <c r="BE82" i="2"/>
  <c r="BF82" i="2"/>
  <c r="BG82" i="2"/>
  <c r="BH82" i="2"/>
  <c r="BI82" i="2"/>
  <c r="BJ82" i="2"/>
  <c r="BK82" i="2"/>
  <c r="BL82" i="2"/>
  <c r="BM82" i="2"/>
  <c r="BN82" i="2"/>
  <c r="BO82" i="2"/>
  <c r="BP82" i="2"/>
  <c r="BQ82" i="2"/>
  <c r="BR82" i="2"/>
  <c r="BS82" i="2"/>
  <c r="BT82" i="2"/>
  <c r="BU82" i="2"/>
  <c r="BV82" i="2"/>
  <c r="BW82" i="2"/>
  <c r="BX82" i="2"/>
  <c r="BY82" i="2"/>
  <c r="BZ82" i="2"/>
  <c r="CA82" i="2"/>
  <c r="CB82" i="2"/>
  <c r="CC82" i="2"/>
  <c r="CD82" i="2"/>
  <c r="CE82" i="2"/>
  <c r="CF82" i="2"/>
  <c r="CG82" i="2"/>
  <c r="CH82" i="2"/>
  <c r="CI82" i="2"/>
  <c r="CJ82" i="2"/>
  <c r="CK82" i="2"/>
  <c r="CL82" i="2"/>
  <c r="CM82" i="2"/>
  <c r="CN82" i="2"/>
  <c r="CO82" i="2"/>
  <c r="CP82" i="2"/>
  <c r="CQ82" i="2"/>
  <c r="CR82" i="2"/>
  <c r="CS82" i="2"/>
  <c r="CT82" i="2"/>
  <c r="DA82" i="2"/>
  <c r="DB82" i="2"/>
  <c r="DC82" i="2"/>
  <c r="DD82" i="2"/>
  <c r="DH82" i="2"/>
  <c r="DI82" i="2"/>
  <c r="DN82" i="2"/>
  <c r="DO82" i="2"/>
  <c r="W169" i="8" s="1"/>
  <c r="DP82" i="2"/>
  <c r="DQ82" i="2"/>
  <c r="DR82" i="2"/>
  <c r="DS82" i="2"/>
  <c r="DT82" i="2"/>
  <c r="H83" i="2"/>
  <c r="I83" i="2"/>
  <c r="J83" i="2"/>
  <c r="K83" i="2"/>
  <c r="L83" i="2"/>
  <c r="M83" i="2"/>
  <c r="N83" i="2"/>
  <c r="O83" i="2"/>
  <c r="P83" i="2"/>
  <c r="Q83" i="2"/>
  <c r="R83" i="2"/>
  <c r="S83" i="2"/>
  <c r="T83" i="2"/>
  <c r="U83" i="2"/>
  <c r="V83" i="2"/>
  <c r="W83" i="2"/>
  <c r="X83" i="2"/>
  <c r="Y83" i="2"/>
  <c r="Z83" i="2"/>
  <c r="AA83" i="2"/>
  <c r="AB83" i="2"/>
  <c r="AC83" i="2"/>
  <c r="AD83" i="2"/>
  <c r="AE83" i="2"/>
  <c r="AF83" i="2"/>
  <c r="AG83" i="2"/>
  <c r="AH83" i="2"/>
  <c r="AI83" i="2"/>
  <c r="AJ83" i="2"/>
  <c r="AK83" i="2"/>
  <c r="AL83" i="2"/>
  <c r="AM83" i="2"/>
  <c r="AN83" i="2"/>
  <c r="AO83" i="2"/>
  <c r="AP83" i="2"/>
  <c r="AQ83" i="2"/>
  <c r="AR83" i="2"/>
  <c r="AS83" i="2"/>
  <c r="AT83" i="2"/>
  <c r="AU83" i="2"/>
  <c r="AV83" i="2"/>
  <c r="AW83" i="2"/>
  <c r="AX83" i="2"/>
  <c r="AY83" i="2"/>
  <c r="AZ83" i="2"/>
  <c r="BA83" i="2"/>
  <c r="BB83" i="2"/>
  <c r="BC83" i="2"/>
  <c r="BD83" i="2"/>
  <c r="BE83" i="2"/>
  <c r="BF83" i="2"/>
  <c r="BG83" i="2"/>
  <c r="BH83" i="2"/>
  <c r="BI83" i="2"/>
  <c r="BJ83" i="2"/>
  <c r="BK83" i="2"/>
  <c r="BL83" i="2"/>
  <c r="BM83" i="2"/>
  <c r="BN83" i="2"/>
  <c r="BO83" i="2"/>
  <c r="BP83" i="2"/>
  <c r="BQ83" i="2"/>
  <c r="BR83" i="2"/>
  <c r="BS83" i="2"/>
  <c r="BT83" i="2"/>
  <c r="BU83" i="2"/>
  <c r="BV83" i="2"/>
  <c r="BW83" i="2"/>
  <c r="BX83" i="2"/>
  <c r="BY83" i="2"/>
  <c r="BZ83" i="2"/>
  <c r="CA83" i="2"/>
  <c r="CB83" i="2"/>
  <c r="CC83" i="2"/>
  <c r="CD83" i="2"/>
  <c r="CE83" i="2"/>
  <c r="CF83" i="2"/>
  <c r="CG83" i="2"/>
  <c r="CH83" i="2"/>
  <c r="CI83" i="2"/>
  <c r="CJ83" i="2"/>
  <c r="CK83" i="2"/>
  <c r="CL83" i="2"/>
  <c r="CM83" i="2"/>
  <c r="CN83" i="2"/>
  <c r="CO83" i="2"/>
  <c r="CP83" i="2"/>
  <c r="CQ83" i="2"/>
  <c r="CR83" i="2"/>
  <c r="CS83" i="2"/>
  <c r="CT83" i="2"/>
  <c r="DA83" i="2"/>
  <c r="DB83" i="2"/>
  <c r="DC83" i="2"/>
  <c r="DD83" i="2"/>
  <c r="DH83" i="2"/>
  <c r="DI83" i="2"/>
  <c r="DN83" i="2"/>
  <c r="DO83" i="2"/>
  <c r="W47" i="8" s="1"/>
  <c r="DP83" i="2"/>
  <c r="DQ83" i="2"/>
  <c r="DR83" i="2"/>
  <c r="DS83" i="2"/>
  <c r="DT83" i="2"/>
  <c r="H84" i="2"/>
  <c r="I84" i="2"/>
  <c r="J84" i="2"/>
  <c r="K84" i="2"/>
  <c r="L84" i="2"/>
  <c r="M84" i="2"/>
  <c r="N84" i="2"/>
  <c r="O84" i="2"/>
  <c r="P84" i="2"/>
  <c r="Q84" i="2"/>
  <c r="R84" i="2"/>
  <c r="S84" i="2"/>
  <c r="T84" i="2"/>
  <c r="U84" i="2"/>
  <c r="V84" i="2"/>
  <c r="W84" i="2"/>
  <c r="X84" i="2"/>
  <c r="Y84" i="2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AT84" i="2"/>
  <c r="AU84" i="2"/>
  <c r="AV84" i="2"/>
  <c r="AW84" i="2"/>
  <c r="AX84" i="2"/>
  <c r="AY84" i="2"/>
  <c r="AZ84" i="2"/>
  <c r="BA84" i="2"/>
  <c r="BB84" i="2"/>
  <c r="BC84" i="2"/>
  <c r="BD84" i="2"/>
  <c r="BE84" i="2"/>
  <c r="BF84" i="2"/>
  <c r="BG84" i="2"/>
  <c r="BH84" i="2"/>
  <c r="BI84" i="2"/>
  <c r="BJ84" i="2"/>
  <c r="BK84" i="2"/>
  <c r="BL84" i="2"/>
  <c r="BM84" i="2"/>
  <c r="BN84" i="2"/>
  <c r="BO84" i="2"/>
  <c r="BP84" i="2"/>
  <c r="BQ84" i="2"/>
  <c r="BR84" i="2"/>
  <c r="BS84" i="2"/>
  <c r="BT84" i="2"/>
  <c r="BU84" i="2"/>
  <c r="BV84" i="2"/>
  <c r="BW84" i="2"/>
  <c r="BX84" i="2"/>
  <c r="BY84" i="2"/>
  <c r="BZ84" i="2"/>
  <c r="CA84" i="2"/>
  <c r="CB84" i="2"/>
  <c r="CC84" i="2"/>
  <c r="CD84" i="2"/>
  <c r="CE84" i="2"/>
  <c r="CF84" i="2"/>
  <c r="CG84" i="2"/>
  <c r="CH84" i="2"/>
  <c r="CI84" i="2"/>
  <c r="CJ84" i="2"/>
  <c r="CK84" i="2"/>
  <c r="CL84" i="2"/>
  <c r="CM84" i="2"/>
  <c r="CN84" i="2"/>
  <c r="CO84" i="2"/>
  <c r="CP84" i="2"/>
  <c r="CQ84" i="2"/>
  <c r="CR84" i="2"/>
  <c r="CS84" i="2"/>
  <c r="CT84" i="2"/>
  <c r="DA84" i="2"/>
  <c r="DB84" i="2"/>
  <c r="DC84" i="2"/>
  <c r="DD84" i="2"/>
  <c r="DH84" i="2"/>
  <c r="DI84" i="2"/>
  <c r="DN84" i="2"/>
  <c r="DO84" i="2"/>
  <c r="DP84" i="2"/>
  <c r="DQ84" i="2"/>
  <c r="DR84" i="2"/>
  <c r="DS84" i="2"/>
  <c r="DT84" i="2"/>
  <c r="H85" i="2"/>
  <c r="I85" i="2"/>
  <c r="J85" i="2"/>
  <c r="K85" i="2"/>
  <c r="L85" i="2"/>
  <c r="M85" i="2"/>
  <c r="N85" i="2"/>
  <c r="O85" i="2"/>
  <c r="P85" i="2"/>
  <c r="Q85" i="2"/>
  <c r="R85" i="2"/>
  <c r="S85" i="2"/>
  <c r="T85" i="2"/>
  <c r="U85" i="2"/>
  <c r="V85" i="2"/>
  <c r="W85" i="2"/>
  <c r="X85" i="2"/>
  <c r="Y85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AS85" i="2"/>
  <c r="AT85" i="2"/>
  <c r="AU85" i="2"/>
  <c r="AV85" i="2"/>
  <c r="AW85" i="2"/>
  <c r="AX85" i="2"/>
  <c r="AY85" i="2"/>
  <c r="AZ85" i="2"/>
  <c r="BA85" i="2"/>
  <c r="BB85" i="2"/>
  <c r="BC85" i="2"/>
  <c r="BD85" i="2"/>
  <c r="BE85" i="2"/>
  <c r="BF85" i="2"/>
  <c r="BG85" i="2"/>
  <c r="BH85" i="2"/>
  <c r="BI85" i="2"/>
  <c r="BJ85" i="2"/>
  <c r="BK85" i="2"/>
  <c r="BL85" i="2"/>
  <c r="BM85" i="2"/>
  <c r="BN85" i="2"/>
  <c r="BO85" i="2"/>
  <c r="BP85" i="2"/>
  <c r="BQ85" i="2"/>
  <c r="BR85" i="2"/>
  <c r="BS85" i="2"/>
  <c r="BT85" i="2"/>
  <c r="BU85" i="2"/>
  <c r="BV85" i="2"/>
  <c r="BW85" i="2"/>
  <c r="BX85" i="2"/>
  <c r="BY85" i="2"/>
  <c r="BZ85" i="2"/>
  <c r="CA85" i="2"/>
  <c r="CB85" i="2"/>
  <c r="CC85" i="2"/>
  <c r="CD85" i="2"/>
  <c r="CE85" i="2"/>
  <c r="CF85" i="2"/>
  <c r="CG85" i="2"/>
  <c r="CH85" i="2"/>
  <c r="CI85" i="2"/>
  <c r="CJ85" i="2"/>
  <c r="CK85" i="2"/>
  <c r="CL85" i="2"/>
  <c r="CM85" i="2"/>
  <c r="CN85" i="2"/>
  <c r="CO85" i="2"/>
  <c r="CP85" i="2"/>
  <c r="CQ85" i="2"/>
  <c r="CR85" i="2"/>
  <c r="CS85" i="2"/>
  <c r="CT85" i="2"/>
  <c r="DA85" i="2"/>
  <c r="DB85" i="2"/>
  <c r="DC85" i="2"/>
  <c r="DD85" i="2"/>
  <c r="DH85" i="2"/>
  <c r="DI85" i="2"/>
  <c r="DN85" i="2"/>
  <c r="DO85" i="2"/>
  <c r="DP85" i="2"/>
  <c r="DQ85" i="2"/>
  <c r="DR85" i="2"/>
  <c r="DS85" i="2"/>
  <c r="DT85" i="2"/>
  <c r="H86" i="2"/>
  <c r="I86" i="2"/>
  <c r="J86" i="2"/>
  <c r="K86" i="2"/>
  <c r="L86" i="2"/>
  <c r="M86" i="2"/>
  <c r="N86" i="2"/>
  <c r="O86" i="2"/>
  <c r="P86" i="2"/>
  <c r="Q86" i="2"/>
  <c r="R86" i="2"/>
  <c r="S86" i="2"/>
  <c r="T86" i="2"/>
  <c r="U86" i="2"/>
  <c r="V86" i="2"/>
  <c r="W86" i="2"/>
  <c r="X86" i="2"/>
  <c r="Y86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AS86" i="2"/>
  <c r="AT86" i="2"/>
  <c r="AU86" i="2"/>
  <c r="AV86" i="2"/>
  <c r="AW86" i="2"/>
  <c r="AX86" i="2"/>
  <c r="AY86" i="2"/>
  <c r="AZ86" i="2"/>
  <c r="BA86" i="2"/>
  <c r="BB86" i="2"/>
  <c r="BC86" i="2"/>
  <c r="BD86" i="2"/>
  <c r="BE86" i="2"/>
  <c r="BF86" i="2"/>
  <c r="BG86" i="2"/>
  <c r="BH86" i="2"/>
  <c r="BI86" i="2"/>
  <c r="BJ86" i="2"/>
  <c r="BK86" i="2"/>
  <c r="BL86" i="2"/>
  <c r="BM86" i="2"/>
  <c r="BN86" i="2"/>
  <c r="BO86" i="2"/>
  <c r="BP86" i="2"/>
  <c r="BQ86" i="2"/>
  <c r="BR86" i="2"/>
  <c r="BS86" i="2"/>
  <c r="BT86" i="2"/>
  <c r="BU86" i="2"/>
  <c r="BV86" i="2"/>
  <c r="BW86" i="2"/>
  <c r="BX86" i="2"/>
  <c r="BY86" i="2"/>
  <c r="BZ86" i="2"/>
  <c r="CA86" i="2"/>
  <c r="CB86" i="2"/>
  <c r="CC86" i="2"/>
  <c r="CD86" i="2"/>
  <c r="CE86" i="2"/>
  <c r="CF86" i="2"/>
  <c r="CG86" i="2"/>
  <c r="CH86" i="2"/>
  <c r="CI86" i="2"/>
  <c r="CJ86" i="2"/>
  <c r="CK86" i="2"/>
  <c r="CL86" i="2"/>
  <c r="CM86" i="2"/>
  <c r="CN86" i="2"/>
  <c r="CO86" i="2"/>
  <c r="CP86" i="2"/>
  <c r="CQ86" i="2"/>
  <c r="CR86" i="2"/>
  <c r="CS86" i="2"/>
  <c r="CT86" i="2"/>
  <c r="DA86" i="2"/>
  <c r="DB86" i="2"/>
  <c r="DC86" i="2"/>
  <c r="DD86" i="2"/>
  <c r="DH86" i="2"/>
  <c r="DI86" i="2"/>
  <c r="DN86" i="2"/>
  <c r="DO86" i="2"/>
  <c r="DP86" i="2"/>
  <c r="DQ86" i="2"/>
  <c r="DR86" i="2"/>
  <c r="DS86" i="2"/>
  <c r="DT86" i="2"/>
  <c r="H87" i="2"/>
  <c r="I87" i="2"/>
  <c r="J87" i="2"/>
  <c r="K87" i="2"/>
  <c r="L87" i="2"/>
  <c r="M87" i="2"/>
  <c r="N87" i="2"/>
  <c r="O87" i="2"/>
  <c r="P87" i="2"/>
  <c r="Q87" i="2"/>
  <c r="R87" i="2"/>
  <c r="S87" i="2"/>
  <c r="T87" i="2"/>
  <c r="U87" i="2"/>
  <c r="V87" i="2"/>
  <c r="W87" i="2"/>
  <c r="X87" i="2"/>
  <c r="Y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AT87" i="2"/>
  <c r="AU87" i="2"/>
  <c r="AV87" i="2"/>
  <c r="AW87" i="2"/>
  <c r="AX87" i="2"/>
  <c r="AY87" i="2"/>
  <c r="AZ87" i="2"/>
  <c r="BA87" i="2"/>
  <c r="BB87" i="2"/>
  <c r="BC87" i="2"/>
  <c r="BD87" i="2"/>
  <c r="BE87" i="2"/>
  <c r="BF87" i="2"/>
  <c r="BG87" i="2"/>
  <c r="BH87" i="2"/>
  <c r="BI87" i="2"/>
  <c r="BJ87" i="2"/>
  <c r="BK87" i="2"/>
  <c r="BL87" i="2"/>
  <c r="BM87" i="2"/>
  <c r="BN87" i="2"/>
  <c r="BO87" i="2"/>
  <c r="BP87" i="2"/>
  <c r="BQ87" i="2"/>
  <c r="BR87" i="2"/>
  <c r="BS87" i="2"/>
  <c r="BT87" i="2"/>
  <c r="BU87" i="2"/>
  <c r="BV87" i="2"/>
  <c r="BW87" i="2"/>
  <c r="BX87" i="2"/>
  <c r="BY87" i="2"/>
  <c r="BZ87" i="2"/>
  <c r="CA87" i="2"/>
  <c r="CB87" i="2"/>
  <c r="CC87" i="2"/>
  <c r="CD87" i="2"/>
  <c r="CE87" i="2"/>
  <c r="CF87" i="2"/>
  <c r="CG87" i="2"/>
  <c r="CH87" i="2"/>
  <c r="CI87" i="2"/>
  <c r="CJ87" i="2"/>
  <c r="CK87" i="2"/>
  <c r="CL87" i="2"/>
  <c r="CM87" i="2"/>
  <c r="CN87" i="2"/>
  <c r="CO87" i="2"/>
  <c r="CP87" i="2"/>
  <c r="CQ87" i="2"/>
  <c r="CR87" i="2"/>
  <c r="CS87" i="2"/>
  <c r="CT87" i="2"/>
  <c r="DA87" i="2"/>
  <c r="DB87" i="2"/>
  <c r="DC87" i="2"/>
  <c r="DD87" i="2"/>
  <c r="DH87" i="2"/>
  <c r="DI87" i="2"/>
  <c r="DN87" i="2"/>
  <c r="DO87" i="2"/>
  <c r="W48" i="8" s="1"/>
  <c r="DP87" i="2"/>
  <c r="DQ87" i="2"/>
  <c r="DR87" i="2"/>
  <c r="DS87" i="2"/>
  <c r="DT87" i="2"/>
  <c r="H88" i="2"/>
  <c r="I88" i="2"/>
  <c r="J88" i="2"/>
  <c r="K88" i="2"/>
  <c r="L88" i="2"/>
  <c r="M88" i="2"/>
  <c r="N88" i="2"/>
  <c r="O88" i="2"/>
  <c r="P88" i="2"/>
  <c r="Q88" i="2"/>
  <c r="R88" i="2"/>
  <c r="S88" i="2"/>
  <c r="T88" i="2"/>
  <c r="U88" i="2"/>
  <c r="V88" i="2"/>
  <c r="W88" i="2"/>
  <c r="X88" i="2"/>
  <c r="Y88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AT88" i="2"/>
  <c r="AU88" i="2"/>
  <c r="AV88" i="2"/>
  <c r="AW88" i="2"/>
  <c r="AX88" i="2"/>
  <c r="AY88" i="2"/>
  <c r="AZ88" i="2"/>
  <c r="BA88" i="2"/>
  <c r="BB88" i="2"/>
  <c r="BC88" i="2"/>
  <c r="BD88" i="2"/>
  <c r="BE88" i="2"/>
  <c r="BF88" i="2"/>
  <c r="BG88" i="2"/>
  <c r="BH88" i="2"/>
  <c r="BI88" i="2"/>
  <c r="BJ88" i="2"/>
  <c r="BK88" i="2"/>
  <c r="BL88" i="2"/>
  <c r="BM88" i="2"/>
  <c r="BN88" i="2"/>
  <c r="BO88" i="2"/>
  <c r="BP88" i="2"/>
  <c r="BQ88" i="2"/>
  <c r="BR88" i="2"/>
  <c r="BS88" i="2"/>
  <c r="BT88" i="2"/>
  <c r="BU88" i="2"/>
  <c r="BV88" i="2"/>
  <c r="BW88" i="2"/>
  <c r="BX88" i="2"/>
  <c r="BY88" i="2"/>
  <c r="BZ88" i="2"/>
  <c r="CA88" i="2"/>
  <c r="CB88" i="2"/>
  <c r="CC88" i="2"/>
  <c r="CD88" i="2"/>
  <c r="CE88" i="2"/>
  <c r="CF88" i="2"/>
  <c r="CG88" i="2"/>
  <c r="CH88" i="2"/>
  <c r="CI88" i="2"/>
  <c r="CJ88" i="2"/>
  <c r="CK88" i="2"/>
  <c r="CL88" i="2"/>
  <c r="CM88" i="2"/>
  <c r="CN88" i="2"/>
  <c r="CO88" i="2"/>
  <c r="CP88" i="2"/>
  <c r="CQ88" i="2"/>
  <c r="CR88" i="2"/>
  <c r="CS88" i="2"/>
  <c r="CT88" i="2"/>
  <c r="DA88" i="2"/>
  <c r="DB88" i="2"/>
  <c r="DC88" i="2"/>
  <c r="DD88" i="2"/>
  <c r="DH88" i="2"/>
  <c r="DI88" i="2"/>
  <c r="DN88" i="2"/>
  <c r="DO88" i="2"/>
  <c r="DP88" i="2"/>
  <c r="DQ88" i="2"/>
  <c r="DR88" i="2"/>
  <c r="DS88" i="2"/>
  <c r="DT88" i="2"/>
  <c r="H89" i="2"/>
  <c r="I89" i="2"/>
  <c r="J89" i="2"/>
  <c r="K89" i="2"/>
  <c r="L89" i="2"/>
  <c r="M89" i="2"/>
  <c r="N89" i="2"/>
  <c r="O89" i="2"/>
  <c r="P89" i="2"/>
  <c r="Q89" i="2"/>
  <c r="R89" i="2"/>
  <c r="S89" i="2"/>
  <c r="T89" i="2"/>
  <c r="U89" i="2"/>
  <c r="V89" i="2"/>
  <c r="W89" i="2"/>
  <c r="X89" i="2"/>
  <c r="Y89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AT89" i="2"/>
  <c r="AU89" i="2"/>
  <c r="AV89" i="2"/>
  <c r="AW89" i="2"/>
  <c r="AX89" i="2"/>
  <c r="AY89" i="2"/>
  <c r="AZ89" i="2"/>
  <c r="BA89" i="2"/>
  <c r="BB89" i="2"/>
  <c r="BC89" i="2"/>
  <c r="BD89" i="2"/>
  <c r="BE89" i="2"/>
  <c r="BF89" i="2"/>
  <c r="BG89" i="2"/>
  <c r="BH89" i="2"/>
  <c r="BI89" i="2"/>
  <c r="BJ89" i="2"/>
  <c r="BK89" i="2"/>
  <c r="BL89" i="2"/>
  <c r="BM89" i="2"/>
  <c r="BN89" i="2"/>
  <c r="BO89" i="2"/>
  <c r="BP89" i="2"/>
  <c r="BQ89" i="2"/>
  <c r="BR89" i="2"/>
  <c r="BS89" i="2"/>
  <c r="BT89" i="2"/>
  <c r="BU89" i="2"/>
  <c r="BV89" i="2"/>
  <c r="BW89" i="2"/>
  <c r="BX89" i="2"/>
  <c r="BY89" i="2"/>
  <c r="BZ89" i="2"/>
  <c r="CA89" i="2"/>
  <c r="CB89" i="2"/>
  <c r="CC89" i="2"/>
  <c r="CD89" i="2"/>
  <c r="CE89" i="2"/>
  <c r="CF89" i="2"/>
  <c r="CG89" i="2"/>
  <c r="CH89" i="2"/>
  <c r="CI89" i="2"/>
  <c r="CJ89" i="2"/>
  <c r="CK89" i="2"/>
  <c r="CL89" i="2"/>
  <c r="CM89" i="2"/>
  <c r="CN89" i="2"/>
  <c r="CO89" i="2"/>
  <c r="CP89" i="2"/>
  <c r="CQ89" i="2"/>
  <c r="CR89" i="2"/>
  <c r="CS89" i="2"/>
  <c r="CT89" i="2"/>
  <c r="DA89" i="2"/>
  <c r="DB89" i="2"/>
  <c r="DC89" i="2"/>
  <c r="DD89" i="2"/>
  <c r="DH89" i="2"/>
  <c r="DI89" i="2"/>
  <c r="DN89" i="2"/>
  <c r="DO89" i="2"/>
  <c r="W17" i="8" s="1"/>
  <c r="DP89" i="2"/>
  <c r="DQ89" i="2"/>
  <c r="DR89" i="2"/>
  <c r="DS89" i="2"/>
  <c r="DT89" i="2"/>
  <c r="H90" i="2"/>
  <c r="I90" i="2"/>
  <c r="J90" i="2"/>
  <c r="K90" i="2"/>
  <c r="L90" i="2"/>
  <c r="M90" i="2"/>
  <c r="N90" i="2"/>
  <c r="O90" i="2"/>
  <c r="P90" i="2"/>
  <c r="Q90" i="2"/>
  <c r="R90" i="2"/>
  <c r="S90" i="2"/>
  <c r="T90" i="2"/>
  <c r="U90" i="2"/>
  <c r="V90" i="2"/>
  <c r="W90" i="2"/>
  <c r="X90" i="2"/>
  <c r="Y90" i="2"/>
  <c r="Z90" i="2"/>
  <c r="AA90" i="2"/>
  <c r="AB90" i="2"/>
  <c r="AC90" i="2"/>
  <c r="AD90" i="2"/>
  <c r="AE90" i="2"/>
  <c r="AF90" i="2"/>
  <c r="AG90" i="2"/>
  <c r="AH90" i="2"/>
  <c r="AI90" i="2"/>
  <c r="AJ90" i="2"/>
  <c r="AK90" i="2"/>
  <c r="AL90" i="2"/>
  <c r="AM90" i="2"/>
  <c r="AN90" i="2"/>
  <c r="AO90" i="2"/>
  <c r="AP90" i="2"/>
  <c r="AQ90" i="2"/>
  <c r="AR90" i="2"/>
  <c r="AS90" i="2"/>
  <c r="AT90" i="2"/>
  <c r="AU90" i="2"/>
  <c r="AV90" i="2"/>
  <c r="AW90" i="2"/>
  <c r="AX90" i="2"/>
  <c r="AY90" i="2"/>
  <c r="AZ90" i="2"/>
  <c r="BA90" i="2"/>
  <c r="BB90" i="2"/>
  <c r="BC90" i="2"/>
  <c r="BD90" i="2"/>
  <c r="BE90" i="2"/>
  <c r="BF90" i="2"/>
  <c r="BG90" i="2"/>
  <c r="BH90" i="2"/>
  <c r="BI90" i="2"/>
  <c r="BJ90" i="2"/>
  <c r="BK90" i="2"/>
  <c r="BL90" i="2"/>
  <c r="BM90" i="2"/>
  <c r="BN90" i="2"/>
  <c r="BO90" i="2"/>
  <c r="BP90" i="2"/>
  <c r="BQ90" i="2"/>
  <c r="BR90" i="2"/>
  <c r="BS90" i="2"/>
  <c r="BT90" i="2"/>
  <c r="BU90" i="2"/>
  <c r="BV90" i="2"/>
  <c r="BW90" i="2"/>
  <c r="BX90" i="2"/>
  <c r="BY90" i="2"/>
  <c r="BZ90" i="2"/>
  <c r="CA90" i="2"/>
  <c r="CB90" i="2"/>
  <c r="CC90" i="2"/>
  <c r="CD90" i="2"/>
  <c r="CE90" i="2"/>
  <c r="CF90" i="2"/>
  <c r="CG90" i="2"/>
  <c r="CH90" i="2"/>
  <c r="CI90" i="2"/>
  <c r="CJ90" i="2"/>
  <c r="CK90" i="2"/>
  <c r="CL90" i="2"/>
  <c r="CM90" i="2"/>
  <c r="CN90" i="2"/>
  <c r="CO90" i="2"/>
  <c r="CP90" i="2"/>
  <c r="CQ90" i="2"/>
  <c r="CR90" i="2"/>
  <c r="CS90" i="2"/>
  <c r="CT90" i="2"/>
  <c r="DA90" i="2"/>
  <c r="DB90" i="2"/>
  <c r="DC90" i="2"/>
  <c r="DD90" i="2"/>
  <c r="DH90" i="2"/>
  <c r="DI90" i="2"/>
  <c r="DN90" i="2"/>
  <c r="DO90" i="2"/>
  <c r="DP90" i="2"/>
  <c r="DQ90" i="2"/>
  <c r="DR90" i="2"/>
  <c r="DS90" i="2"/>
  <c r="DT90" i="2"/>
  <c r="H91" i="2"/>
  <c r="I91" i="2"/>
  <c r="J91" i="2"/>
  <c r="K91" i="2"/>
  <c r="L91" i="2"/>
  <c r="M91" i="2"/>
  <c r="N91" i="2"/>
  <c r="O91" i="2"/>
  <c r="P91" i="2"/>
  <c r="Q91" i="2"/>
  <c r="R91" i="2"/>
  <c r="S91" i="2"/>
  <c r="T91" i="2"/>
  <c r="U91" i="2"/>
  <c r="V91" i="2"/>
  <c r="W91" i="2"/>
  <c r="X91" i="2"/>
  <c r="Y91" i="2"/>
  <c r="Z91" i="2"/>
  <c r="AA91" i="2"/>
  <c r="AB91" i="2"/>
  <c r="AC91" i="2"/>
  <c r="AD91" i="2"/>
  <c r="AE91" i="2"/>
  <c r="AF91" i="2"/>
  <c r="AG91" i="2"/>
  <c r="AH91" i="2"/>
  <c r="AI91" i="2"/>
  <c r="AJ91" i="2"/>
  <c r="AK91" i="2"/>
  <c r="AL91" i="2"/>
  <c r="AM91" i="2"/>
  <c r="AN91" i="2"/>
  <c r="AO91" i="2"/>
  <c r="AP91" i="2"/>
  <c r="AQ91" i="2"/>
  <c r="AR91" i="2"/>
  <c r="AS91" i="2"/>
  <c r="AT91" i="2"/>
  <c r="AU91" i="2"/>
  <c r="AV91" i="2"/>
  <c r="AW91" i="2"/>
  <c r="AX91" i="2"/>
  <c r="AY91" i="2"/>
  <c r="AZ91" i="2"/>
  <c r="BA91" i="2"/>
  <c r="BB91" i="2"/>
  <c r="BC91" i="2"/>
  <c r="BD91" i="2"/>
  <c r="BE91" i="2"/>
  <c r="BF91" i="2"/>
  <c r="BG91" i="2"/>
  <c r="BH91" i="2"/>
  <c r="BI91" i="2"/>
  <c r="BJ91" i="2"/>
  <c r="BK91" i="2"/>
  <c r="BL91" i="2"/>
  <c r="BM91" i="2"/>
  <c r="BN91" i="2"/>
  <c r="BO91" i="2"/>
  <c r="BP91" i="2"/>
  <c r="BQ91" i="2"/>
  <c r="BR91" i="2"/>
  <c r="BS91" i="2"/>
  <c r="BT91" i="2"/>
  <c r="BU91" i="2"/>
  <c r="BV91" i="2"/>
  <c r="BW91" i="2"/>
  <c r="BX91" i="2"/>
  <c r="BY91" i="2"/>
  <c r="BZ91" i="2"/>
  <c r="CA91" i="2"/>
  <c r="CB91" i="2"/>
  <c r="CC91" i="2"/>
  <c r="CD91" i="2"/>
  <c r="CE91" i="2"/>
  <c r="CF91" i="2"/>
  <c r="CG91" i="2"/>
  <c r="CH91" i="2"/>
  <c r="CI91" i="2"/>
  <c r="CJ91" i="2"/>
  <c r="CK91" i="2"/>
  <c r="CL91" i="2"/>
  <c r="CM91" i="2"/>
  <c r="CN91" i="2"/>
  <c r="CO91" i="2"/>
  <c r="CP91" i="2"/>
  <c r="CQ91" i="2"/>
  <c r="CR91" i="2"/>
  <c r="CS91" i="2"/>
  <c r="CT91" i="2"/>
  <c r="DA91" i="2"/>
  <c r="DB91" i="2"/>
  <c r="DC91" i="2"/>
  <c r="DD91" i="2"/>
  <c r="DH91" i="2"/>
  <c r="DI91" i="2"/>
  <c r="DN91" i="2"/>
  <c r="DO91" i="2"/>
  <c r="W18" i="8" s="1"/>
  <c r="DP91" i="2"/>
  <c r="DQ91" i="2"/>
  <c r="DR91" i="2"/>
  <c r="DS91" i="2"/>
  <c r="DT91" i="2"/>
  <c r="H92" i="2"/>
  <c r="I92" i="2"/>
  <c r="J92" i="2"/>
  <c r="K92" i="2"/>
  <c r="L92" i="2"/>
  <c r="M92" i="2"/>
  <c r="N92" i="2"/>
  <c r="O92" i="2"/>
  <c r="P92" i="2"/>
  <c r="Q92" i="2"/>
  <c r="R92" i="2"/>
  <c r="S92" i="2"/>
  <c r="T92" i="2"/>
  <c r="U92" i="2"/>
  <c r="V92" i="2"/>
  <c r="W92" i="2"/>
  <c r="X92" i="2"/>
  <c r="Y92" i="2"/>
  <c r="Z92" i="2"/>
  <c r="AA92" i="2"/>
  <c r="AB92" i="2"/>
  <c r="AC92" i="2"/>
  <c r="AD92" i="2"/>
  <c r="AE92" i="2"/>
  <c r="AF92" i="2"/>
  <c r="AG92" i="2"/>
  <c r="AH92" i="2"/>
  <c r="AI92" i="2"/>
  <c r="AJ92" i="2"/>
  <c r="AK92" i="2"/>
  <c r="AL92" i="2"/>
  <c r="AM92" i="2"/>
  <c r="AN92" i="2"/>
  <c r="AO92" i="2"/>
  <c r="AP92" i="2"/>
  <c r="AQ92" i="2"/>
  <c r="AR92" i="2"/>
  <c r="AS92" i="2"/>
  <c r="AT92" i="2"/>
  <c r="AU92" i="2"/>
  <c r="AV92" i="2"/>
  <c r="AW92" i="2"/>
  <c r="AX92" i="2"/>
  <c r="AY92" i="2"/>
  <c r="AZ92" i="2"/>
  <c r="BA92" i="2"/>
  <c r="BB92" i="2"/>
  <c r="BC92" i="2"/>
  <c r="BD92" i="2"/>
  <c r="BE92" i="2"/>
  <c r="BF92" i="2"/>
  <c r="BG92" i="2"/>
  <c r="BH92" i="2"/>
  <c r="BI92" i="2"/>
  <c r="BJ92" i="2"/>
  <c r="BK92" i="2"/>
  <c r="BL92" i="2"/>
  <c r="BM92" i="2"/>
  <c r="BN92" i="2"/>
  <c r="BO92" i="2"/>
  <c r="BP92" i="2"/>
  <c r="BQ92" i="2"/>
  <c r="BR92" i="2"/>
  <c r="BS92" i="2"/>
  <c r="BT92" i="2"/>
  <c r="BU92" i="2"/>
  <c r="BV92" i="2"/>
  <c r="BW92" i="2"/>
  <c r="BX92" i="2"/>
  <c r="BY92" i="2"/>
  <c r="BZ92" i="2"/>
  <c r="CA92" i="2"/>
  <c r="CB92" i="2"/>
  <c r="CC92" i="2"/>
  <c r="CD92" i="2"/>
  <c r="CE92" i="2"/>
  <c r="CF92" i="2"/>
  <c r="CG92" i="2"/>
  <c r="CH92" i="2"/>
  <c r="CI92" i="2"/>
  <c r="CJ92" i="2"/>
  <c r="CK92" i="2"/>
  <c r="CL92" i="2"/>
  <c r="CM92" i="2"/>
  <c r="CN92" i="2"/>
  <c r="CO92" i="2"/>
  <c r="CP92" i="2"/>
  <c r="CQ92" i="2"/>
  <c r="CR92" i="2"/>
  <c r="CS92" i="2"/>
  <c r="CT92" i="2"/>
  <c r="DA92" i="2"/>
  <c r="DB92" i="2"/>
  <c r="DC92" i="2"/>
  <c r="DD92" i="2"/>
  <c r="DH92" i="2"/>
  <c r="DI92" i="2"/>
  <c r="DN92" i="2"/>
  <c r="DO92" i="2"/>
  <c r="W50" i="8" s="1"/>
  <c r="DP92" i="2"/>
  <c r="DQ92" i="2"/>
  <c r="DR92" i="2"/>
  <c r="DS92" i="2"/>
  <c r="DT92" i="2"/>
  <c r="H93" i="2"/>
  <c r="I93" i="2"/>
  <c r="J93" i="2"/>
  <c r="K93" i="2"/>
  <c r="L93" i="2"/>
  <c r="M93" i="2"/>
  <c r="N93" i="2"/>
  <c r="O93" i="2"/>
  <c r="P93" i="2"/>
  <c r="Q93" i="2"/>
  <c r="R93" i="2"/>
  <c r="S93" i="2"/>
  <c r="T93" i="2"/>
  <c r="U93" i="2"/>
  <c r="V93" i="2"/>
  <c r="W93" i="2"/>
  <c r="X93" i="2"/>
  <c r="Y93" i="2"/>
  <c r="Z93" i="2"/>
  <c r="AA93" i="2"/>
  <c r="AB93" i="2"/>
  <c r="AC93" i="2"/>
  <c r="AD93" i="2"/>
  <c r="AE93" i="2"/>
  <c r="AF93" i="2"/>
  <c r="AG93" i="2"/>
  <c r="AH93" i="2"/>
  <c r="AI93" i="2"/>
  <c r="AJ93" i="2"/>
  <c r="AK93" i="2"/>
  <c r="AL93" i="2"/>
  <c r="AM93" i="2"/>
  <c r="AN93" i="2"/>
  <c r="AO93" i="2"/>
  <c r="AP93" i="2"/>
  <c r="AQ93" i="2"/>
  <c r="AR93" i="2"/>
  <c r="AS93" i="2"/>
  <c r="AT93" i="2"/>
  <c r="AU93" i="2"/>
  <c r="AV93" i="2"/>
  <c r="AW93" i="2"/>
  <c r="AX93" i="2"/>
  <c r="AY93" i="2"/>
  <c r="AZ93" i="2"/>
  <c r="BA93" i="2"/>
  <c r="BB93" i="2"/>
  <c r="BC93" i="2"/>
  <c r="BD93" i="2"/>
  <c r="BE93" i="2"/>
  <c r="BF93" i="2"/>
  <c r="BG93" i="2"/>
  <c r="BH93" i="2"/>
  <c r="BI93" i="2"/>
  <c r="BJ93" i="2"/>
  <c r="BK93" i="2"/>
  <c r="BL93" i="2"/>
  <c r="BM93" i="2"/>
  <c r="BN93" i="2"/>
  <c r="BO93" i="2"/>
  <c r="BP93" i="2"/>
  <c r="BQ93" i="2"/>
  <c r="BR93" i="2"/>
  <c r="BS93" i="2"/>
  <c r="BT93" i="2"/>
  <c r="BU93" i="2"/>
  <c r="BV93" i="2"/>
  <c r="BW93" i="2"/>
  <c r="BX93" i="2"/>
  <c r="BY93" i="2"/>
  <c r="BZ93" i="2"/>
  <c r="CA93" i="2"/>
  <c r="CB93" i="2"/>
  <c r="CC93" i="2"/>
  <c r="CD93" i="2"/>
  <c r="CE93" i="2"/>
  <c r="CF93" i="2"/>
  <c r="CG93" i="2"/>
  <c r="CH93" i="2"/>
  <c r="CI93" i="2"/>
  <c r="CJ93" i="2"/>
  <c r="CK93" i="2"/>
  <c r="CL93" i="2"/>
  <c r="CM93" i="2"/>
  <c r="CN93" i="2"/>
  <c r="CO93" i="2"/>
  <c r="CP93" i="2"/>
  <c r="CQ93" i="2"/>
  <c r="CR93" i="2"/>
  <c r="CS93" i="2"/>
  <c r="CT93" i="2"/>
  <c r="DA93" i="2"/>
  <c r="DB93" i="2"/>
  <c r="DC93" i="2"/>
  <c r="DD93" i="2"/>
  <c r="DH93" i="2"/>
  <c r="DI93" i="2"/>
  <c r="DN93" i="2"/>
  <c r="DO93" i="2"/>
  <c r="DP93" i="2"/>
  <c r="DQ93" i="2"/>
  <c r="DR93" i="2"/>
  <c r="DS93" i="2"/>
  <c r="DT93" i="2"/>
  <c r="H94" i="2"/>
  <c r="I94" i="2"/>
  <c r="J94" i="2"/>
  <c r="K94" i="2"/>
  <c r="L94" i="2"/>
  <c r="M94" i="2"/>
  <c r="N94" i="2"/>
  <c r="O94" i="2"/>
  <c r="P94" i="2"/>
  <c r="Q94" i="2"/>
  <c r="R94" i="2"/>
  <c r="S94" i="2"/>
  <c r="T94" i="2"/>
  <c r="U94" i="2"/>
  <c r="V94" i="2"/>
  <c r="W94" i="2"/>
  <c r="X94" i="2"/>
  <c r="Y94" i="2"/>
  <c r="Z94" i="2"/>
  <c r="AA94" i="2"/>
  <c r="AB94" i="2"/>
  <c r="AC94" i="2"/>
  <c r="AD94" i="2"/>
  <c r="AE94" i="2"/>
  <c r="AF94" i="2"/>
  <c r="AG94" i="2"/>
  <c r="AH94" i="2"/>
  <c r="AI94" i="2"/>
  <c r="AJ94" i="2"/>
  <c r="AK94" i="2"/>
  <c r="AL94" i="2"/>
  <c r="AM94" i="2"/>
  <c r="AN94" i="2"/>
  <c r="AO94" i="2"/>
  <c r="AP94" i="2"/>
  <c r="AQ94" i="2"/>
  <c r="AR94" i="2"/>
  <c r="AS94" i="2"/>
  <c r="AT94" i="2"/>
  <c r="AU94" i="2"/>
  <c r="AV94" i="2"/>
  <c r="AW94" i="2"/>
  <c r="AX94" i="2"/>
  <c r="AY94" i="2"/>
  <c r="AZ94" i="2"/>
  <c r="BA94" i="2"/>
  <c r="BB94" i="2"/>
  <c r="BC94" i="2"/>
  <c r="BD94" i="2"/>
  <c r="BE94" i="2"/>
  <c r="BF94" i="2"/>
  <c r="BG94" i="2"/>
  <c r="BH94" i="2"/>
  <c r="BI94" i="2"/>
  <c r="BJ94" i="2"/>
  <c r="BK94" i="2"/>
  <c r="BL94" i="2"/>
  <c r="BM94" i="2"/>
  <c r="BN94" i="2"/>
  <c r="BO94" i="2"/>
  <c r="BP94" i="2"/>
  <c r="BQ94" i="2"/>
  <c r="BR94" i="2"/>
  <c r="BS94" i="2"/>
  <c r="BT94" i="2"/>
  <c r="BU94" i="2"/>
  <c r="BV94" i="2"/>
  <c r="BW94" i="2"/>
  <c r="BX94" i="2"/>
  <c r="BY94" i="2"/>
  <c r="BZ94" i="2"/>
  <c r="CA94" i="2"/>
  <c r="CB94" i="2"/>
  <c r="CC94" i="2"/>
  <c r="CD94" i="2"/>
  <c r="CE94" i="2"/>
  <c r="CF94" i="2"/>
  <c r="CG94" i="2"/>
  <c r="CH94" i="2"/>
  <c r="CI94" i="2"/>
  <c r="CJ94" i="2"/>
  <c r="CK94" i="2"/>
  <c r="CL94" i="2"/>
  <c r="CM94" i="2"/>
  <c r="CN94" i="2"/>
  <c r="CO94" i="2"/>
  <c r="CP94" i="2"/>
  <c r="CQ94" i="2"/>
  <c r="CR94" i="2"/>
  <c r="CS94" i="2"/>
  <c r="CT94" i="2"/>
  <c r="DA94" i="2"/>
  <c r="DB94" i="2"/>
  <c r="DC94" i="2"/>
  <c r="DD94" i="2"/>
  <c r="DH94" i="2"/>
  <c r="DI94" i="2"/>
  <c r="DN94" i="2"/>
  <c r="DO94" i="2"/>
  <c r="W49" i="8" s="1"/>
  <c r="DP94" i="2"/>
  <c r="DQ94" i="2"/>
  <c r="DR94" i="2"/>
  <c r="DS94" i="2"/>
  <c r="DT94" i="2"/>
  <c r="H95" i="2"/>
  <c r="I95" i="2"/>
  <c r="J95" i="2"/>
  <c r="K95" i="2"/>
  <c r="L95" i="2"/>
  <c r="M95" i="2"/>
  <c r="N95" i="2"/>
  <c r="O95" i="2"/>
  <c r="P95" i="2"/>
  <c r="Q95" i="2"/>
  <c r="R95" i="2"/>
  <c r="S95" i="2"/>
  <c r="T95" i="2"/>
  <c r="U95" i="2"/>
  <c r="V95" i="2"/>
  <c r="W95" i="2"/>
  <c r="X95" i="2"/>
  <c r="Y95" i="2"/>
  <c r="Z95" i="2"/>
  <c r="AA95" i="2"/>
  <c r="AB95" i="2"/>
  <c r="AC95" i="2"/>
  <c r="AD95" i="2"/>
  <c r="AE95" i="2"/>
  <c r="AF95" i="2"/>
  <c r="AG95" i="2"/>
  <c r="AH95" i="2"/>
  <c r="AI95" i="2"/>
  <c r="AJ95" i="2"/>
  <c r="AK95" i="2"/>
  <c r="AL95" i="2"/>
  <c r="AM95" i="2"/>
  <c r="AN95" i="2"/>
  <c r="AO95" i="2"/>
  <c r="AP95" i="2"/>
  <c r="AQ95" i="2"/>
  <c r="AR95" i="2"/>
  <c r="AS95" i="2"/>
  <c r="AT95" i="2"/>
  <c r="AU95" i="2"/>
  <c r="AV95" i="2"/>
  <c r="AW95" i="2"/>
  <c r="AX95" i="2"/>
  <c r="AY95" i="2"/>
  <c r="AZ95" i="2"/>
  <c r="BA95" i="2"/>
  <c r="BB95" i="2"/>
  <c r="BC95" i="2"/>
  <c r="BD95" i="2"/>
  <c r="BE95" i="2"/>
  <c r="BF95" i="2"/>
  <c r="BG95" i="2"/>
  <c r="BH95" i="2"/>
  <c r="BI95" i="2"/>
  <c r="BJ95" i="2"/>
  <c r="BK95" i="2"/>
  <c r="BL95" i="2"/>
  <c r="BM95" i="2"/>
  <c r="BN95" i="2"/>
  <c r="BO95" i="2"/>
  <c r="BP95" i="2"/>
  <c r="BQ95" i="2"/>
  <c r="BR95" i="2"/>
  <c r="BS95" i="2"/>
  <c r="BT95" i="2"/>
  <c r="BU95" i="2"/>
  <c r="BV95" i="2"/>
  <c r="BW95" i="2"/>
  <c r="BX95" i="2"/>
  <c r="BY95" i="2"/>
  <c r="BZ95" i="2"/>
  <c r="CA95" i="2"/>
  <c r="CB95" i="2"/>
  <c r="CC95" i="2"/>
  <c r="CD95" i="2"/>
  <c r="CE95" i="2"/>
  <c r="CF95" i="2"/>
  <c r="CG95" i="2"/>
  <c r="CH95" i="2"/>
  <c r="CI95" i="2"/>
  <c r="CJ95" i="2"/>
  <c r="CK95" i="2"/>
  <c r="CL95" i="2"/>
  <c r="CM95" i="2"/>
  <c r="CN95" i="2"/>
  <c r="CO95" i="2"/>
  <c r="CP95" i="2"/>
  <c r="CQ95" i="2"/>
  <c r="CR95" i="2"/>
  <c r="CS95" i="2"/>
  <c r="CT95" i="2"/>
  <c r="DA95" i="2"/>
  <c r="DB95" i="2"/>
  <c r="DC95" i="2"/>
  <c r="DD95" i="2"/>
  <c r="DH95" i="2"/>
  <c r="DI95" i="2"/>
  <c r="DN95" i="2"/>
  <c r="DO95" i="2"/>
  <c r="W166" i="8" s="1"/>
  <c r="DP95" i="2"/>
  <c r="DQ95" i="2"/>
  <c r="DR95" i="2"/>
  <c r="DS95" i="2"/>
  <c r="DT95" i="2"/>
  <c r="H96" i="2"/>
  <c r="I96" i="2"/>
  <c r="J96" i="2"/>
  <c r="K96" i="2"/>
  <c r="L96" i="2"/>
  <c r="M96" i="2"/>
  <c r="N96" i="2"/>
  <c r="O96" i="2"/>
  <c r="P96" i="2"/>
  <c r="Q96" i="2"/>
  <c r="R96" i="2"/>
  <c r="S96" i="2"/>
  <c r="T96" i="2"/>
  <c r="U96" i="2"/>
  <c r="V96" i="2"/>
  <c r="W96" i="2"/>
  <c r="X96" i="2"/>
  <c r="Y96" i="2"/>
  <c r="Z96" i="2"/>
  <c r="AA96" i="2"/>
  <c r="AB96" i="2"/>
  <c r="AC96" i="2"/>
  <c r="AD96" i="2"/>
  <c r="AE96" i="2"/>
  <c r="AF96" i="2"/>
  <c r="AG96" i="2"/>
  <c r="AH96" i="2"/>
  <c r="AI96" i="2"/>
  <c r="AJ96" i="2"/>
  <c r="AK96" i="2"/>
  <c r="AL96" i="2"/>
  <c r="AM96" i="2"/>
  <c r="AN96" i="2"/>
  <c r="AO96" i="2"/>
  <c r="AP96" i="2"/>
  <c r="AQ96" i="2"/>
  <c r="AR96" i="2"/>
  <c r="AS96" i="2"/>
  <c r="AT96" i="2"/>
  <c r="AU96" i="2"/>
  <c r="AV96" i="2"/>
  <c r="AW96" i="2"/>
  <c r="AX96" i="2"/>
  <c r="AY96" i="2"/>
  <c r="AZ96" i="2"/>
  <c r="BA96" i="2"/>
  <c r="BB96" i="2"/>
  <c r="BC96" i="2"/>
  <c r="BD96" i="2"/>
  <c r="BE96" i="2"/>
  <c r="BF96" i="2"/>
  <c r="BG96" i="2"/>
  <c r="BH96" i="2"/>
  <c r="BI96" i="2"/>
  <c r="BJ96" i="2"/>
  <c r="BK96" i="2"/>
  <c r="BL96" i="2"/>
  <c r="BM96" i="2"/>
  <c r="BN96" i="2"/>
  <c r="BO96" i="2"/>
  <c r="BP96" i="2"/>
  <c r="BQ96" i="2"/>
  <c r="BR96" i="2"/>
  <c r="BS96" i="2"/>
  <c r="BT96" i="2"/>
  <c r="BU96" i="2"/>
  <c r="BV96" i="2"/>
  <c r="BW96" i="2"/>
  <c r="BX96" i="2"/>
  <c r="BY96" i="2"/>
  <c r="BZ96" i="2"/>
  <c r="CA96" i="2"/>
  <c r="CB96" i="2"/>
  <c r="CC96" i="2"/>
  <c r="CD96" i="2"/>
  <c r="CE96" i="2"/>
  <c r="CF96" i="2"/>
  <c r="CG96" i="2"/>
  <c r="CH96" i="2"/>
  <c r="CI96" i="2"/>
  <c r="CJ96" i="2"/>
  <c r="CK96" i="2"/>
  <c r="CL96" i="2"/>
  <c r="CM96" i="2"/>
  <c r="CN96" i="2"/>
  <c r="CO96" i="2"/>
  <c r="CP96" i="2"/>
  <c r="CQ96" i="2"/>
  <c r="CR96" i="2"/>
  <c r="CS96" i="2"/>
  <c r="CT96" i="2"/>
  <c r="DA96" i="2"/>
  <c r="DB96" i="2"/>
  <c r="DC96" i="2"/>
  <c r="DD96" i="2"/>
  <c r="DH96" i="2"/>
  <c r="DI96" i="2"/>
  <c r="DN96" i="2"/>
  <c r="DO96" i="2"/>
  <c r="DP96" i="2"/>
  <c r="DQ96" i="2"/>
  <c r="DR96" i="2"/>
  <c r="DS96" i="2"/>
  <c r="DT96" i="2"/>
  <c r="H97" i="2"/>
  <c r="I97" i="2"/>
  <c r="J97" i="2"/>
  <c r="K97" i="2"/>
  <c r="L97" i="2"/>
  <c r="M97" i="2"/>
  <c r="N97" i="2"/>
  <c r="O97" i="2"/>
  <c r="P97" i="2"/>
  <c r="Q97" i="2"/>
  <c r="R97" i="2"/>
  <c r="S97" i="2"/>
  <c r="T97" i="2"/>
  <c r="U97" i="2"/>
  <c r="V97" i="2"/>
  <c r="W97" i="2"/>
  <c r="X97" i="2"/>
  <c r="Y97" i="2"/>
  <c r="Z97" i="2"/>
  <c r="AA97" i="2"/>
  <c r="AB97" i="2"/>
  <c r="AC97" i="2"/>
  <c r="AD97" i="2"/>
  <c r="AE97" i="2"/>
  <c r="AF97" i="2"/>
  <c r="AG97" i="2"/>
  <c r="AH97" i="2"/>
  <c r="AI97" i="2"/>
  <c r="AJ97" i="2"/>
  <c r="AK97" i="2"/>
  <c r="AL97" i="2"/>
  <c r="AM97" i="2"/>
  <c r="AN97" i="2"/>
  <c r="AO97" i="2"/>
  <c r="AP97" i="2"/>
  <c r="AQ97" i="2"/>
  <c r="AR97" i="2"/>
  <c r="AS97" i="2"/>
  <c r="AT97" i="2"/>
  <c r="AU97" i="2"/>
  <c r="AV97" i="2"/>
  <c r="AW97" i="2"/>
  <c r="AX97" i="2"/>
  <c r="AY97" i="2"/>
  <c r="AZ97" i="2"/>
  <c r="BA97" i="2"/>
  <c r="BB97" i="2"/>
  <c r="BC97" i="2"/>
  <c r="BD97" i="2"/>
  <c r="BE97" i="2"/>
  <c r="BF97" i="2"/>
  <c r="BG97" i="2"/>
  <c r="BH97" i="2"/>
  <c r="BI97" i="2"/>
  <c r="BJ97" i="2"/>
  <c r="BK97" i="2"/>
  <c r="BL97" i="2"/>
  <c r="BM97" i="2"/>
  <c r="BN97" i="2"/>
  <c r="BO97" i="2"/>
  <c r="BP97" i="2"/>
  <c r="BQ97" i="2"/>
  <c r="BR97" i="2"/>
  <c r="BS97" i="2"/>
  <c r="BT97" i="2"/>
  <c r="BU97" i="2"/>
  <c r="BV97" i="2"/>
  <c r="BW97" i="2"/>
  <c r="BX97" i="2"/>
  <c r="BY97" i="2"/>
  <c r="BZ97" i="2"/>
  <c r="CA97" i="2"/>
  <c r="CB97" i="2"/>
  <c r="CC97" i="2"/>
  <c r="CD97" i="2"/>
  <c r="CE97" i="2"/>
  <c r="CF97" i="2"/>
  <c r="CG97" i="2"/>
  <c r="CH97" i="2"/>
  <c r="CI97" i="2"/>
  <c r="CJ97" i="2"/>
  <c r="CK97" i="2"/>
  <c r="CL97" i="2"/>
  <c r="CM97" i="2"/>
  <c r="CN97" i="2"/>
  <c r="CO97" i="2"/>
  <c r="CP97" i="2"/>
  <c r="CQ97" i="2"/>
  <c r="CR97" i="2"/>
  <c r="CS97" i="2"/>
  <c r="CT97" i="2"/>
  <c r="DA97" i="2"/>
  <c r="DB97" i="2"/>
  <c r="DC97" i="2"/>
  <c r="DD97" i="2"/>
  <c r="DH97" i="2"/>
  <c r="DI97" i="2"/>
  <c r="DN97" i="2"/>
  <c r="DO97" i="2"/>
  <c r="DP97" i="2"/>
  <c r="DQ97" i="2"/>
  <c r="DR97" i="2"/>
  <c r="DS97" i="2"/>
  <c r="DT97" i="2"/>
  <c r="H98" i="2"/>
  <c r="I98" i="2"/>
  <c r="J98" i="2"/>
  <c r="K98" i="2"/>
  <c r="L98" i="2"/>
  <c r="M98" i="2"/>
  <c r="N98" i="2"/>
  <c r="O98" i="2"/>
  <c r="P98" i="2"/>
  <c r="Q98" i="2"/>
  <c r="R98" i="2"/>
  <c r="S98" i="2"/>
  <c r="T98" i="2"/>
  <c r="U98" i="2"/>
  <c r="V98" i="2"/>
  <c r="W98" i="2"/>
  <c r="X98" i="2"/>
  <c r="Y98" i="2"/>
  <c r="Z98" i="2"/>
  <c r="AA98" i="2"/>
  <c r="AB98" i="2"/>
  <c r="AC98" i="2"/>
  <c r="AD98" i="2"/>
  <c r="AE98" i="2"/>
  <c r="AF98" i="2"/>
  <c r="AG98" i="2"/>
  <c r="AH98" i="2"/>
  <c r="AI98" i="2"/>
  <c r="AJ98" i="2"/>
  <c r="AK98" i="2"/>
  <c r="AL98" i="2"/>
  <c r="AM98" i="2"/>
  <c r="AN98" i="2"/>
  <c r="AO98" i="2"/>
  <c r="AP98" i="2"/>
  <c r="AQ98" i="2"/>
  <c r="AR98" i="2"/>
  <c r="AS98" i="2"/>
  <c r="AT98" i="2"/>
  <c r="AU98" i="2"/>
  <c r="AV98" i="2"/>
  <c r="AW98" i="2"/>
  <c r="AX98" i="2"/>
  <c r="AY98" i="2"/>
  <c r="AZ98" i="2"/>
  <c r="BA98" i="2"/>
  <c r="BB98" i="2"/>
  <c r="BC98" i="2"/>
  <c r="BD98" i="2"/>
  <c r="BE98" i="2"/>
  <c r="BF98" i="2"/>
  <c r="BG98" i="2"/>
  <c r="BH98" i="2"/>
  <c r="BI98" i="2"/>
  <c r="BJ98" i="2"/>
  <c r="BK98" i="2"/>
  <c r="BL98" i="2"/>
  <c r="BM98" i="2"/>
  <c r="BN98" i="2"/>
  <c r="BO98" i="2"/>
  <c r="BP98" i="2"/>
  <c r="BQ98" i="2"/>
  <c r="BR98" i="2"/>
  <c r="BS98" i="2"/>
  <c r="BT98" i="2"/>
  <c r="BU98" i="2"/>
  <c r="BV98" i="2"/>
  <c r="BW98" i="2"/>
  <c r="BX98" i="2"/>
  <c r="BY98" i="2"/>
  <c r="BZ98" i="2"/>
  <c r="CA98" i="2"/>
  <c r="CB98" i="2"/>
  <c r="CC98" i="2"/>
  <c r="CD98" i="2"/>
  <c r="CE98" i="2"/>
  <c r="CF98" i="2"/>
  <c r="CG98" i="2"/>
  <c r="CH98" i="2"/>
  <c r="CI98" i="2"/>
  <c r="CJ98" i="2"/>
  <c r="CK98" i="2"/>
  <c r="CL98" i="2"/>
  <c r="CM98" i="2"/>
  <c r="CN98" i="2"/>
  <c r="CO98" i="2"/>
  <c r="CP98" i="2"/>
  <c r="CQ98" i="2"/>
  <c r="CR98" i="2"/>
  <c r="CS98" i="2"/>
  <c r="CT98" i="2"/>
  <c r="DA98" i="2"/>
  <c r="DB98" i="2"/>
  <c r="DC98" i="2"/>
  <c r="DD98" i="2"/>
  <c r="DH98" i="2"/>
  <c r="DI98" i="2"/>
  <c r="DN98" i="2"/>
  <c r="DO98" i="2"/>
  <c r="W19" i="8" s="1"/>
  <c r="DP98" i="2"/>
  <c r="DQ98" i="2"/>
  <c r="DR98" i="2"/>
  <c r="DS98" i="2"/>
  <c r="DT98" i="2"/>
  <c r="H99" i="2"/>
  <c r="I99" i="2"/>
  <c r="J99" i="2"/>
  <c r="K99" i="2"/>
  <c r="L99" i="2"/>
  <c r="M99" i="2"/>
  <c r="N99" i="2"/>
  <c r="O99" i="2"/>
  <c r="P99" i="2"/>
  <c r="Q99" i="2"/>
  <c r="R99" i="2"/>
  <c r="S99" i="2"/>
  <c r="T99" i="2"/>
  <c r="U99" i="2"/>
  <c r="V99" i="2"/>
  <c r="W99" i="2"/>
  <c r="X99" i="2"/>
  <c r="Y99" i="2"/>
  <c r="Z99" i="2"/>
  <c r="AA99" i="2"/>
  <c r="AB99" i="2"/>
  <c r="AC99" i="2"/>
  <c r="AD99" i="2"/>
  <c r="AE99" i="2"/>
  <c r="AF99" i="2"/>
  <c r="AG99" i="2"/>
  <c r="AH99" i="2"/>
  <c r="AI99" i="2"/>
  <c r="AJ99" i="2"/>
  <c r="AK99" i="2"/>
  <c r="AL99" i="2"/>
  <c r="AM99" i="2"/>
  <c r="AN99" i="2"/>
  <c r="AO99" i="2"/>
  <c r="AP99" i="2"/>
  <c r="AQ99" i="2"/>
  <c r="AR99" i="2"/>
  <c r="AS99" i="2"/>
  <c r="AT99" i="2"/>
  <c r="AU99" i="2"/>
  <c r="AV99" i="2"/>
  <c r="AW99" i="2"/>
  <c r="AX99" i="2"/>
  <c r="AY99" i="2"/>
  <c r="AZ99" i="2"/>
  <c r="BA99" i="2"/>
  <c r="BB99" i="2"/>
  <c r="BC99" i="2"/>
  <c r="BD99" i="2"/>
  <c r="BE99" i="2"/>
  <c r="BF99" i="2"/>
  <c r="BG99" i="2"/>
  <c r="BH99" i="2"/>
  <c r="BI99" i="2"/>
  <c r="BJ99" i="2"/>
  <c r="BK99" i="2"/>
  <c r="BL99" i="2"/>
  <c r="BM99" i="2"/>
  <c r="BN99" i="2"/>
  <c r="BO99" i="2"/>
  <c r="BP99" i="2"/>
  <c r="BQ99" i="2"/>
  <c r="BR99" i="2"/>
  <c r="BS99" i="2"/>
  <c r="BT99" i="2"/>
  <c r="BU99" i="2"/>
  <c r="BV99" i="2"/>
  <c r="BW99" i="2"/>
  <c r="BX99" i="2"/>
  <c r="BY99" i="2"/>
  <c r="BZ99" i="2"/>
  <c r="CA99" i="2"/>
  <c r="CB99" i="2"/>
  <c r="CC99" i="2"/>
  <c r="CD99" i="2"/>
  <c r="CE99" i="2"/>
  <c r="CF99" i="2"/>
  <c r="CG99" i="2"/>
  <c r="CH99" i="2"/>
  <c r="CI99" i="2"/>
  <c r="CJ99" i="2"/>
  <c r="CK99" i="2"/>
  <c r="CL99" i="2"/>
  <c r="CM99" i="2"/>
  <c r="CN99" i="2"/>
  <c r="CO99" i="2"/>
  <c r="CP99" i="2"/>
  <c r="CQ99" i="2"/>
  <c r="CR99" i="2"/>
  <c r="CS99" i="2"/>
  <c r="CT99" i="2"/>
  <c r="DA99" i="2"/>
  <c r="DB99" i="2"/>
  <c r="DC99" i="2"/>
  <c r="DD99" i="2"/>
  <c r="DH99" i="2"/>
  <c r="DI99" i="2"/>
  <c r="DN99" i="2"/>
  <c r="DO99" i="2"/>
  <c r="DP99" i="2"/>
  <c r="DQ99" i="2"/>
  <c r="DR99" i="2"/>
  <c r="DS99" i="2"/>
  <c r="DT99" i="2"/>
  <c r="H100" i="2"/>
  <c r="I100" i="2"/>
  <c r="J100" i="2"/>
  <c r="K100" i="2"/>
  <c r="L100" i="2"/>
  <c r="M100" i="2"/>
  <c r="N100" i="2"/>
  <c r="O100" i="2"/>
  <c r="P100" i="2"/>
  <c r="Q100" i="2"/>
  <c r="R100" i="2"/>
  <c r="S100" i="2"/>
  <c r="T100" i="2"/>
  <c r="U100" i="2"/>
  <c r="V100" i="2"/>
  <c r="W100" i="2"/>
  <c r="X100" i="2"/>
  <c r="Y100" i="2"/>
  <c r="Z100" i="2"/>
  <c r="AA100" i="2"/>
  <c r="AB100" i="2"/>
  <c r="AC100" i="2"/>
  <c r="AD100" i="2"/>
  <c r="AE100" i="2"/>
  <c r="AF100" i="2"/>
  <c r="AG100" i="2"/>
  <c r="AH100" i="2"/>
  <c r="AI100" i="2"/>
  <c r="AJ100" i="2"/>
  <c r="AK100" i="2"/>
  <c r="AL100" i="2"/>
  <c r="AM100" i="2"/>
  <c r="AN100" i="2"/>
  <c r="AO100" i="2"/>
  <c r="AP100" i="2"/>
  <c r="AQ100" i="2"/>
  <c r="AR100" i="2"/>
  <c r="AS100" i="2"/>
  <c r="AT100" i="2"/>
  <c r="AU100" i="2"/>
  <c r="AV100" i="2"/>
  <c r="AW100" i="2"/>
  <c r="AX100" i="2"/>
  <c r="AY100" i="2"/>
  <c r="AZ100" i="2"/>
  <c r="BA100" i="2"/>
  <c r="BB100" i="2"/>
  <c r="BC100" i="2"/>
  <c r="BD100" i="2"/>
  <c r="BE100" i="2"/>
  <c r="BF100" i="2"/>
  <c r="BG100" i="2"/>
  <c r="BH100" i="2"/>
  <c r="BI100" i="2"/>
  <c r="BJ100" i="2"/>
  <c r="BK100" i="2"/>
  <c r="BL100" i="2"/>
  <c r="BM100" i="2"/>
  <c r="BN100" i="2"/>
  <c r="BO100" i="2"/>
  <c r="BP100" i="2"/>
  <c r="BQ100" i="2"/>
  <c r="BR100" i="2"/>
  <c r="BS100" i="2"/>
  <c r="BT100" i="2"/>
  <c r="BU100" i="2"/>
  <c r="BV100" i="2"/>
  <c r="BW100" i="2"/>
  <c r="BX100" i="2"/>
  <c r="BY100" i="2"/>
  <c r="BZ100" i="2"/>
  <c r="CA100" i="2"/>
  <c r="CB100" i="2"/>
  <c r="CC100" i="2"/>
  <c r="CD100" i="2"/>
  <c r="CE100" i="2"/>
  <c r="CF100" i="2"/>
  <c r="CG100" i="2"/>
  <c r="CH100" i="2"/>
  <c r="CI100" i="2"/>
  <c r="CJ100" i="2"/>
  <c r="CK100" i="2"/>
  <c r="CL100" i="2"/>
  <c r="CM100" i="2"/>
  <c r="CN100" i="2"/>
  <c r="CO100" i="2"/>
  <c r="CP100" i="2"/>
  <c r="CQ100" i="2"/>
  <c r="CR100" i="2"/>
  <c r="CS100" i="2"/>
  <c r="CT100" i="2"/>
  <c r="DA100" i="2"/>
  <c r="DB100" i="2"/>
  <c r="DC100" i="2"/>
  <c r="DD100" i="2"/>
  <c r="DH100" i="2"/>
  <c r="DI100" i="2"/>
  <c r="DN100" i="2"/>
  <c r="DO100" i="2"/>
  <c r="DP100" i="2"/>
  <c r="DQ100" i="2"/>
  <c r="DR100" i="2"/>
  <c r="DS100" i="2"/>
  <c r="DT100" i="2"/>
  <c r="H101" i="2"/>
  <c r="I101" i="2"/>
  <c r="J101" i="2"/>
  <c r="K101" i="2"/>
  <c r="L101" i="2"/>
  <c r="M101" i="2"/>
  <c r="N101" i="2"/>
  <c r="O101" i="2"/>
  <c r="P101" i="2"/>
  <c r="Q101" i="2"/>
  <c r="R101" i="2"/>
  <c r="S101" i="2"/>
  <c r="T101" i="2"/>
  <c r="U101" i="2"/>
  <c r="V101" i="2"/>
  <c r="W101" i="2"/>
  <c r="X101" i="2"/>
  <c r="Y101" i="2"/>
  <c r="Z101" i="2"/>
  <c r="AA101" i="2"/>
  <c r="AB101" i="2"/>
  <c r="AC101" i="2"/>
  <c r="AD101" i="2"/>
  <c r="AE101" i="2"/>
  <c r="AF101" i="2"/>
  <c r="AG101" i="2"/>
  <c r="AH101" i="2"/>
  <c r="AI101" i="2"/>
  <c r="AJ101" i="2"/>
  <c r="AK101" i="2"/>
  <c r="AL101" i="2"/>
  <c r="AM101" i="2"/>
  <c r="AN101" i="2"/>
  <c r="AO101" i="2"/>
  <c r="AP101" i="2"/>
  <c r="AQ101" i="2"/>
  <c r="AR101" i="2"/>
  <c r="AS101" i="2"/>
  <c r="AT101" i="2"/>
  <c r="AU101" i="2"/>
  <c r="AV101" i="2"/>
  <c r="AW101" i="2"/>
  <c r="AX101" i="2"/>
  <c r="AY101" i="2"/>
  <c r="AZ101" i="2"/>
  <c r="BA101" i="2"/>
  <c r="BB101" i="2"/>
  <c r="BC101" i="2"/>
  <c r="BD101" i="2"/>
  <c r="BE101" i="2"/>
  <c r="BF101" i="2"/>
  <c r="BG101" i="2"/>
  <c r="BH101" i="2"/>
  <c r="BI101" i="2"/>
  <c r="BJ101" i="2"/>
  <c r="BK101" i="2"/>
  <c r="BL101" i="2"/>
  <c r="BM101" i="2"/>
  <c r="BN101" i="2"/>
  <c r="BO101" i="2"/>
  <c r="BP101" i="2"/>
  <c r="BQ101" i="2"/>
  <c r="BR101" i="2"/>
  <c r="BS101" i="2"/>
  <c r="BT101" i="2"/>
  <c r="BU101" i="2"/>
  <c r="BV101" i="2"/>
  <c r="BW101" i="2"/>
  <c r="BX101" i="2"/>
  <c r="BY101" i="2"/>
  <c r="BZ101" i="2"/>
  <c r="CA101" i="2"/>
  <c r="CB101" i="2"/>
  <c r="CC101" i="2"/>
  <c r="CD101" i="2"/>
  <c r="CE101" i="2"/>
  <c r="CF101" i="2"/>
  <c r="CG101" i="2"/>
  <c r="CH101" i="2"/>
  <c r="CI101" i="2"/>
  <c r="CJ101" i="2"/>
  <c r="CK101" i="2"/>
  <c r="CL101" i="2"/>
  <c r="CM101" i="2"/>
  <c r="CN101" i="2"/>
  <c r="CO101" i="2"/>
  <c r="CP101" i="2"/>
  <c r="CQ101" i="2"/>
  <c r="CR101" i="2"/>
  <c r="CS101" i="2"/>
  <c r="CT101" i="2"/>
  <c r="DA101" i="2"/>
  <c r="DB101" i="2"/>
  <c r="DC101" i="2"/>
  <c r="DD101" i="2"/>
  <c r="DH101" i="2"/>
  <c r="DI101" i="2"/>
  <c r="DN101" i="2"/>
  <c r="DO101" i="2"/>
  <c r="DP101" i="2"/>
  <c r="DQ101" i="2"/>
  <c r="DR101" i="2"/>
  <c r="DS101" i="2"/>
  <c r="DT101" i="2"/>
  <c r="H102" i="2"/>
  <c r="I102" i="2"/>
  <c r="J102" i="2"/>
  <c r="K102" i="2"/>
  <c r="L102" i="2"/>
  <c r="M102" i="2"/>
  <c r="N102" i="2"/>
  <c r="O102" i="2"/>
  <c r="P102" i="2"/>
  <c r="Q102" i="2"/>
  <c r="R102" i="2"/>
  <c r="S102" i="2"/>
  <c r="T102" i="2"/>
  <c r="U102" i="2"/>
  <c r="V102" i="2"/>
  <c r="W102" i="2"/>
  <c r="X102" i="2"/>
  <c r="Y102" i="2"/>
  <c r="Z102" i="2"/>
  <c r="AA102" i="2"/>
  <c r="AB102" i="2"/>
  <c r="AC102" i="2"/>
  <c r="AD102" i="2"/>
  <c r="AE102" i="2"/>
  <c r="AF102" i="2"/>
  <c r="AG102" i="2"/>
  <c r="AH102" i="2"/>
  <c r="AI102" i="2"/>
  <c r="AJ102" i="2"/>
  <c r="AK102" i="2"/>
  <c r="AL102" i="2"/>
  <c r="AM102" i="2"/>
  <c r="AN102" i="2"/>
  <c r="AO102" i="2"/>
  <c r="AP102" i="2"/>
  <c r="AQ102" i="2"/>
  <c r="AR102" i="2"/>
  <c r="AS102" i="2"/>
  <c r="AT102" i="2"/>
  <c r="AU102" i="2"/>
  <c r="AV102" i="2"/>
  <c r="AW102" i="2"/>
  <c r="AX102" i="2"/>
  <c r="AY102" i="2"/>
  <c r="AZ102" i="2"/>
  <c r="BA102" i="2"/>
  <c r="BB102" i="2"/>
  <c r="BC102" i="2"/>
  <c r="BD102" i="2"/>
  <c r="BE102" i="2"/>
  <c r="BF102" i="2"/>
  <c r="BG102" i="2"/>
  <c r="BH102" i="2"/>
  <c r="BI102" i="2"/>
  <c r="BJ102" i="2"/>
  <c r="BK102" i="2"/>
  <c r="BL102" i="2"/>
  <c r="BM102" i="2"/>
  <c r="BN102" i="2"/>
  <c r="BO102" i="2"/>
  <c r="BP102" i="2"/>
  <c r="BQ102" i="2"/>
  <c r="BR102" i="2"/>
  <c r="BS102" i="2"/>
  <c r="BT102" i="2"/>
  <c r="BU102" i="2"/>
  <c r="BV102" i="2"/>
  <c r="BW102" i="2"/>
  <c r="BX102" i="2"/>
  <c r="BY102" i="2"/>
  <c r="BZ102" i="2"/>
  <c r="CA102" i="2"/>
  <c r="CB102" i="2"/>
  <c r="CC102" i="2"/>
  <c r="CD102" i="2"/>
  <c r="CE102" i="2"/>
  <c r="CF102" i="2"/>
  <c r="CG102" i="2"/>
  <c r="CH102" i="2"/>
  <c r="CI102" i="2"/>
  <c r="CJ102" i="2"/>
  <c r="CK102" i="2"/>
  <c r="CL102" i="2"/>
  <c r="CM102" i="2"/>
  <c r="CN102" i="2"/>
  <c r="CO102" i="2"/>
  <c r="CP102" i="2"/>
  <c r="CQ102" i="2"/>
  <c r="CR102" i="2"/>
  <c r="CS102" i="2"/>
  <c r="CT102" i="2"/>
  <c r="DA102" i="2"/>
  <c r="DB102" i="2"/>
  <c r="DC102" i="2"/>
  <c r="DD102" i="2"/>
  <c r="DH102" i="2"/>
  <c r="DI102" i="2"/>
  <c r="DN102" i="2"/>
  <c r="DO102" i="2"/>
  <c r="W51" i="8" s="1"/>
  <c r="DP102" i="2"/>
  <c r="DQ102" i="2"/>
  <c r="DR102" i="2"/>
  <c r="DS102" i="2"/>
  <c r="DT102" i="2"/>
  <c r="H103" i="2"/>
  <c r="I103" i="2"/>
  <c r="J103" i="2"/>
  <c r="K103" i="2"/>
  <c r="L103" i="2"/>
  <c r="M103" i="2"/>
  <c r="N103" i="2"/>
  <c r="O103" i="2"/>
  <c r="P103" i="2"/>
  <c r="Q103" i="2"/>
  <c r="R103" i="2"/>
  <c r="S103" i="2"/>
  <c r="T103" i="2"/>
  <c r="U103" i="2"/>
  <c r="V103" i="2"/>
  <c r="W103" i="2"/>
  <c r="X103" i="2"/>
  <c r="Y103" i="2"/>
  <c r="Z103" i="2"/>
  <c r="AA103" i="2"/>
  <c r="AB103" i="2"/>
  <c r="AC103" i="2"/>
  <c r="AD103" i="2"/>
  <c r="AE103" i="2"/>
  <c r="AF103" i="2"/>
  <c r="AG103" i="2"/>
  <c r="AH103" i="2"/>
  <c r="AI103" i="2"/>
  <c r="AJ103" i="2"/>
  <c r="AK103" i="2"/>
  <c r="AL103" i="2"/>
  <c r="AM103" i="2"/>
  <c r="AN103" i="2"/>
  <c r="AO103" i="2"/>
  <c r="AP103" i="2"/>
  <c r="AQ103" i="2"/>
  <c r="AR103" i="2"/>
  <c r="AS103" i="2"/>
  <c r="AT103" i="2"/>
  <c r="AU103" i="2"/>
  <c r="AV103" i="2"/>
  <c r="AW103" i="2"/>
  <c r="AX103" i="2"/>
  <c r="AY103" i="2"/>
  <c r="AZ103" i="2"/>
  <c r="BA103" i="2"/>
  <c r="BB103" i="2"/>
  <c r="BC103" i="2"/>
  <c r="BD103" i="2"/>
  <c r="BE103" i="2"/>
  <c r="BF103" i="2"/>
  <c r="BG103" i="2"/>
  <c r="BH103" i="2"/>
  <c r="BI103" i="2"/>
  <c r="BJ103" i="2"/>
  <c r="BK103" i="2"/>
  <c r="BL103" i="2"/>
  <c r="BM103" i="2"/>
  <c r="BN103" i="2"/>
  <c r="BO103" i="2"/>
  <c r="BP103" i="2"/>
  <c r="BQ103" i="2"/>
  <c r="BR103" i="2"/>
  <c r="BS103" i="2"/>
  <c r="BT103" i="2"/>
  <c r="BU103" i="2"/>
  <c r="BV103" i="2"/>
  <c r="BW103" i="2"/>
  <c r="BX103" i="2"/>
  <c r="BY103" i="2"/>
  <c r="BZ103" i="2"/>
  <c r="CA103" i="2"/>
  <c r="CB103" i="2"/>
  <c r="CC103" i="2"/>
  <c r="CD103" i="2"/>
  <c r="CE103" i="2"/>
  <c r="CF103" i="2"/>
  <c r="CG103" i="2"/>
  <c r="CH103" i="2"/>
  <c r="CI103" i="2"/>
  <c r="CJ103" i="2"/>
  <c r="CK103" i="2"/>
  <c r="CL103" i="2"/>
  <c r="CM103" i="2"/>
  <c r="CN103" i="2"/>
  <c r="CO103" i="2"/>
  <c r="CP103" i="2"/>
  <c r="CQ103" i="2"/>
  <c r="CR103" i="2"/>
  <c r="CS103" i="2"/>
  <c r="CT103" i="2"/>
  <c r="DA103" i="2"/>
  <c r="DB103" i="2"/>
  <c r="DC103" i="2"/>
  <c r="DD103" i="2"/>
  <c r="DH103" i="2"/>
  <c r="DI103" i="2"/>
  <c r="DN103" i="2"/>
  <c r="DO103" i="2"/>
  <c r="W20" i="8" s="1"/>
  <c r="DP103" i="2"/>
  <c r="DQ103" i="2"/>
  <c r="DR103" i="2"/>
  <c r="DS103" i="2"/>
  <c r="DT103" i="2"/>
  <c r="H104" i="2"/>
  <c r="I104" i="2"/>
  <c r="J104" i="2"/>
  <c r="K104" i="2"/>
  <c r="L104" i="2"/>
  <c r="M104" i="2"/>
  <c r="N104" i="2"/>
  <c r="O104" i="2"/>
  <c r="P104" i="2"/>
  <c r="Q104" i="2"/>
  <c r="R104" i="2"/>
  <c r="S104" i="2"/>
  <c r="T104" i="2"/>
  <c r="U104" i="2"/>
  <c r="V104" i="2"/>
  <c r="W104" i="2"/>
  <c r="X104" i="2"/>
  <c r="Y104" i="2"/>
  <c r="Z104" i="2"/>
  <c r="AA104" i="2"/>
  <c r="AB104" i="2"/>
  <c r="AC104" i="2"/>
  <c r="AD104" i="2"/>
  <c r="AE104" i="2"/>
  <c r="AF104" i="2"/>
  <c r="AG104" i="2"/>
  <c r="AH104" i="2"/>
  <c r="AI104" i="2"/>
  <c r="AJ104" i="2"/>
  <c r="AK104" i="2"/>
  <c r="AL104" i="2"/>
  <c r="AM104" i="2"/>
  <c r="AN104" i="2"/>
  <c r="AO104" i="2"/>
  <c r="AP104" i="2"/>
  <c r="AQ104" i="2"/>
  <c r="AR104" i="2"/>
  <c r="AS104" i="2"/>
  <c r="AT104" i="2"/>
  <c r="AU104" i="2"/>
  <c r="AV104" i="2"/>
  <c r="AW104" i="2"/>
  <c r="AX104" i="2"/>
  <c r="AY104" i="2"/>
  <c r="AZ104" i="2"/>
  <c r="BA104" i="2"/>
  <c r="BB104" i="2"/>
  <c r="BC104" i="2"/>
  <c r="BD104" i="2"/>
  <c r="BE104" i="2"/>
  <c r="BF104" i="2"/>
  <c r="BG104" i="2"/>
  <c r="BH104" i="2"/>
  <c r="BI104" i="2"/>
  <c r="BJ104" i="2"/>
  <c r="BK104" i="2"/>
  <c r="BL104" i="2"/>
  <c r="BM104" i="2"/>
  <c r="BN104" i="2"/>
  <c r="BO104" i="2"/>
  <c r="BP104" i="2"/>
  <c r="BQ104" i="2"/>
  <c r="BR104" i="2"/>
  <c r="BS104" i="2"/>
  <c r="BT104" i="2"/>
  <c r="BU104" i="2"/>
  <c r="BV104" i="2"/>
  <c r="BW104" i="2"/>
  <c r="BX104" i="2"/>
  <c r="BY104" i="2"/>
  <c r="BZ104" i="2"/>
  <c r="CA104" i="2"/>
  <c r="CB104" i="2"/>
  <c r="CC104" i="2"/>
  <c r="CD104" i="2"/>
  <c r="CE104" i="2"/>
  <c r="CF104" i="2"/>
  <c r="CG104" i="2"/>
  <c r="CH104" i="2"/>
  <c r="CI104" i="2"/>
  <c r="CJ104" i="2"/>
  <c r="CK104" i="2"/>
  <c r="CL104" i="2"/>
  <c r="CM104" i="2"/>
  <c r="CN104" i="2"/>
  <c r="CO104" i="2"/>
  <c r="CP104" i="2"/>
  <c r="CQ104" i="2"/>
  <c r="CR104" i="2"/>
  <c r="CS104" i="2"/>
  <c r="CT104" i="2"/>
  <c r="DA104" i="2"/>
  <c r="DB104" i="2"/>
  <c r="DC104" i="2"/>
  <c r="DD104" i="2"/>
  <c r="DH104" i="2"/>
  <c r="DI104" i="2"/>
  <c r="DN104" i="2"/>
  <c r="DO104" i="2"/>
  <c r="DP104" i="2"/>
  <c r="DQ104" i="2"/>
  <c r="DR104" i="2"/>
  <c r="DS104" i="2"/>
  <c r="DT104" i="2"/>
  <c r="H105" i="2"/>
  <c r="I105" i="2"/>
  <c r="J105" i="2"/>
  <c r="K105" i="2"/>
  <c r="L105" i="2"/>
  <c r="M105" i="2"/>
  <c r="N105" i="2"/>
  <c r="O105" i="2"/>
  <c r="P105" i="2"/>
  <c r="Q105" i="2"/>
  <c r="R105" i="2"/>
  <c r="S105" i="2"/>
  <c r="T105" i="2"/>
  <c r="U105" i="2"/>
  <c r="V105" i="2"/>
  <c r="W105" i="2"/>
  <c r="X105" i="2"/>
  <c r="Y105" i="2"/>
  <c r="Z105" i="2"/>
  <c r="AA105" i="2"/>
  <c r="AB105" i="2"/>
  <c r="AC105" i="2"/>
  <c r="AD105" i="2"/>
  <c r="AE105" i="2"/>
  <c r="AF105" i="2"/>
  <c r="AG105" i="2"/>
  <c r="AH105" i="2"/>
  <c r="AI105" i="2"/>
  <c r="AJ105" i="2"/>
  <c r="AK105" i="2"/>
  <c r="AL105" i="2"/>
  <c r="AM105" i="2"/>
  <c r="AN105" i="2"/>
  <c r="AO105" i="2"/>
  <c r="AP105" i="2"/>
  <c r="AQ105" i="2"/>
  <c r="AR105" i="2"/>
  <c r="AS105" i="2"/>
  <c r="AT105" i="2"/>
  <c r="AU105" i="2"/>
  <c r="AV105" i="2"/>
  <c r="AW105" i="2"/>
  <c r="AX105" i="2"/>
  <c r="AY105" i="2"/>
  <c r="AZ105" i="2"/>
  <c r="BA105" i="2"/>
  <c r="BB105" i="2"/>
  <c r="BC105" i="2"/>
  <c r="BD105" i="2"/>
  <c r="BE105" i="2"/>
  <c r="BF105" i="2"/>
  <c r="BG105" i="2"/>
  <c r="BH105" i="2"/>
  <c r="BI105" i="2"/>
  <c r="BJ105" i="2"/>
  <c r="BK105" i="2"/>
  <c r="BL105" i="2"/>
  <c r="BM105" i="2"/>
  <c r="BN105" i="2"/>
  <c r="BO105" i="2"/>
  <c r="BP105" i="2"/>
  <c r="BQ105" i="2"/>
  <c r="BR105" i="2"/>
  <c r="BS105" i="2"/>
  <c r="BT105" i="2"/>
  <c r="BU105" i="2"/>
  <c r="BV105" i="2"/>
  <c r="BW105" i="2"/>
  <c r="BX105" i="2"/>
  <c r="BY105" i="2"/>
  <c r="BZ105" i="2"/>
  <c r="CA105" i="2"/>
  <c r="CB105" i="2"/>
  <c r="CC105" i="2"/>
  <c r="CD105" i="2"/>
  <c r="CE105" i="2"/>
  <c r="CF105" i="2"/>
  <c r="CG105" i="2"/>
  <c r="CH105" i="2"/>
  <c r="CI105" i="2"/>
  <c r="CJ105" i="2"/>
  <c r="CK105" i="2"/>
  <c r="CL105" i="2"/>
  <c r="CM105" i="2"/>
  <c r="CN105" i="2"/>
  <c r="CO105" i="2"/>
  <c r="CP105" i="2"/>
  <c r="CQ105" i="2"/>
  <c r="CR105" i="2"/>
  <c r="CS105" i="2"/>
  <c r="CT105" i="2"/>
  <c r="DA105" i="2"/>
  <c r="DB105" i="2"/>
  <c r="DC105" i="2"/>
  <c r="DD105" i="2"/>
  <c r="DH105" i="2"/>
  <c r="DI105" i="2"/>
  <c r="DN105" i="2"/>
  <c r="DO105" i="2"/>
  <c r="DP105" i="2"/>
  <c r="DQ105" i="2"/>
  <c r="DR105" i="2"/>
  <c r="DS105" i="2"/>
  <c r="DT105" i="2"/>
  <c r="H106" i="2"/>
  <c r="I106" i="2"/>
  <c r="J106" i="2"/>
  <c r="K106" i="2"/>
  <c r="L106" i="2"/>
  <c r="M106" i="2"/>
  <c r="N106" i="2"/>
  <c r="O106" i="2"/>
  <c r="P106" i="2"/>
  <c r="Q106" i="2"/>
  <c r="R106" i="2"/>
  <c r="S106" i="2"/>
  <c r="T106" i="2"/>
  <c r="U106" i="2"/>
  <c r="V106" i="2"/>
  <c r="W106" i="2"/>
  <c r="X106" i="2"/>
  <c r="Y106" i="2"/>
  <c r="Z106" i="2"/>
  <c r="AA106" i="2"/>
  <c r="AB106" i="2"/>
  <c r="AC106" i="2"/>
  <c r="AD106" i="2"/>
  <c r="AE106" i="2"/>
  <c r="AF106" i="2"/>
  <c r="AG106" i="2"/>
  <c r="AH106" i="2"/>
  <c r="AI106" i="2"/>
  <c r="AJ106" i="2"/>
  <c r="AK106" i="2"/>
  <c r="AL106" i="2"/>
  <c r="AM106" i="2"/>
  <c r="AN106" i="2"/>
  <c r="AO106" i="2"/>
  <c r="AP106" i="2"/>
  <c r="AQ106" i="2"/>
  <c r="AR106" i="2"/>
  <c r="AS106" i="2"/>
  <c r="AT106" i="2"/>
  <c r="AU106" i="2"/>
  <c r="AV106" i="2"/>
  <c r="AW106" i="2"/>
  <c r="AX106" i="2"/>
  <c r="AY106" i="2"/>
  <c r="AZ106" i="2"/>
  <c r="BA106" i="2"/>
  <c r="BB106" i="2"/>
  <c r="BC106" i="2"/>
  <c r="BD106" i="2"/>
  <c r="BE106" i="2"/>
  <c r="BF106" i="2"/>
  <c r="BG106" i="2"/>
  <c r="BH106" i="2"/>
  <c r="BI106" i="2"/>
  <c r="BJ106" i="2"/>
  <c r="BK106" i="2"/>
  <c r="BL106" i="2"/>
  <c r="BM106" i="2"/>
  <c r="BN106" i="2"/>
  <c r="BO106" i="2"/>
  <c r="BP106" i="2"/>
  <c r="BQ106" i="2"/>
  <c r="BR106" i="2"/>
  <c r="BS106" i="2"/>
  <c r="BT106" i="2"/>
  <c r="BU106" i="2"/>
  <c r="BV106" i="2"/>
  <c r="BW106" i="2"/>
  <c r="BX106" i="2"/>
  <c r="BY106" i="2"/>
  <c r="BZ106" i="2"/>
  <c r="CA106" i="2"/>
  <c r="CB106" i="2"/>
  <c r="CC106" i="2"/>
  <c r="CD106" i="2"/>
  <c r="CE106" i="2"/>
  <c r="CF106" i="2"/>
  <c r="CG106" i="2"/>
  <c r="CH106" i="2"/>
  <c r="CI106" i="2"/>
  <c r="CJ106" i="2"/>
  <c r="CK106" i="2"/>
  <c r="CL106" i="2"/>
  <c r="CM106" i="2"/>
  <c r="CN106" i="2"/>
  <c r="CO106" i="2"/>
  <c r="CP106" i="2"/>
  <c r="CQ106" i="2"/>
  <c r="CR106" i="2"/>
  <c r="CS106" i="2"/>
  <c r="CT106" i="2"/>
  <c r="DA106" i="2"/>
  <c r="DB106" i="2"/>
  <c r="DC106" i="2"/>
  <c r="DD106" i="2"/>
  <c r="DH106" i="2"/>
  <c r="DI106" i="2"/>
  <c r="DN106" i="2"/>
  <c r="DO106" i="2"/>
  <c r="W52" i="8" s="1"/>
  <c r="DP106" i="2"/>
  <c r="DQ106" i="2"/>
  <c r="DR106" i="2"/>
  <c r="DS106" i="2"/>
  <c r="DT106" i="2"/>
  <c r="H107" i="2"/>
  <c r="I107" i="2"/>
  <c r="J107" i="2"/>
  <c r="K107" i="2"/>
  <c r="L107" i="2"/>
  <c r="M107" i="2"/>
  <c r="N107" i="2"/>
  <c r="O107" i="2"/>
  <c r="P107" i="2"/>
  <c r="Q107" i="2"/>
  <c r="R107" i="2"/>
  <c r="S107" i="2"/>
  <c r="T107" i="2"/>
  <c r="U107" i="2"/>
  <c r="V107" i="2"/>
  <c r="W107" i="2"/>
  <c r="X107" i="2"/>
  <c r="Y107" i="2"/>
  <c r="Z107" i="2"/>
  <c r="AA107" i="2"/>
  <c r="AB107" i="2"/>
  <c r="AC107" i="2"/>
  <c r="AD107" i="2"/>
  <c r="AE107" i="2"/>
  <c r="AF107" i="2"/>
  <c r="AG107" i="2"/>
  <c r="AH107" i="2"/>
  <c r="AI107" i="2"/>
  <c r="AJ107" i="2"/>
  <c r="AK107" i="2"/>
  <c r="AL107" i="2"/>
  <c r="AM107" i="2"/>
  <c r="AN107" i="2"/>
  <c r="AO107" i="2"/>
  <c r="AP107" i="2"/>
  <c r="AQ107" i="2"/>
  <c r="AR107" i="2"/>
  <c r="AS107" i="2"/>
  <c r="AT107" i="2"/>
  <c r="AU107" i="2"/>
  <c r="AV107" i="2"/>
  <c r="AW107" i="2"/>
  <c r="AX107" i="2"/>
  <c r="AY107" i="2"/>
  <c r="AZ107" i="2"/>
  <c r="BA107" i="2"/>
  <c r="BB107" i="2"/>
  <c r="BC107" i="2"/>
  <c r="BD107" i="2"/>
  <c r="BE107" i="2"/>
  <c r="BF107" i="2"/>
  <c r="BG107" i="2"/>
  <c r="BH107" i="2"/>
  <c r="BI107" i="2"/>
  <c r="BJ107" i="2"/>
  <c r="BK107" i="2"/>
  <c r="BL107" i="2"/>
  <c r="BM107" i="2"/>
  <c r="BN107" i="2"/>
  <c r="BO107" i="2"/>
  <c r="BP107" i="2"/>
  <c r="BQ107" i="2"/>
  <c r="BR107" i="2"/>
  <c r="BS107" i="2"/>
  <c r="BT107" i="2"/>
  <c r="BU107" i="2"/>
  <c r="BV107" i="2"/>
  <c r="BW107" i="2"/>
  <c r="BX107" i="2"/>
  <c r="BY107" i="2"/>
  <c r="BZ107" i="2"/>
  <c r="CA107" i="2"/>
  <c r="CB107" i="2"/>
  <c r="CC107" i="2"/>
  <c r="CD107" i="2"/>
  <c r="CE107" i="2"/>
  <c r="CF107" i="2"/>
  <c r="CG107" i="2"/>
  <c r="CH107" i="2"/>
  <c r="CI107" i="2"/>
  <c r="CJ107" i="2"/>
  <c r="CK107" i="2"/>
  <c r="CL107" i="2"/>
  <c r="CM107" i="2"/>
  <c r="CN107" i="2"/>
  <c r="CO107" i="2"/>
  <c r="CP107" i="2"/>
  <c r="CQ107" i="2"/>
  <c r="CR107" i="2"/>
  <c r="CS107" i="2"/>
  <c r="CT107" i="2"/>
  <c r="DA107" i="2"/>
  <c r="DB107" i="2"/>
  <c r="DC107" i="2"/>
  <c r="DD107" i="2"/>
  <c r="DH107" i="2"/>
  <c r="DI107" i="2"/>
  <c r="DN107" i="2"/>
  <c r="DO107" i="2"/>
  <c r="W53" i="8" s="1"/>
  <c r="DP107" i="2"/>
  <c r="DQ107" i="2"/>
  <c r="DR107" i="2"/>
  <c r="DS107" i="2"/>
  <c r="DT107" i="2"/>
  <c r="H108" i="2"/>
  <c r="I108" i="2"/>
  <c r="J108" i="2"/>
  <c r="K108" i="2"/>
  <c r="L108" i="2"/>
  <c r="M108" i="2"/>
  <c r="N108" i="2"/>
  <c r="O108" i="2"/>
  <c r="P108" i="2"/>
  <c r="Q108" i="2"/>
  <c r="R108" i="2"/>
  <c r="S108" i="2"/>
  <c r="T108" i="2"/>
  <c r="U108" i="2"/>
  <c r="V108" i="2"/>
  <c r="W108" i="2"/>
  <c r="X108" i="2"/>
  <c r="Y108" i="2"/>
  <c r="Z108" i="2"/>
  <c r="AA108" i="2"/>
  <c r="AB108" i="2"/>
  <c r="AC108" i="2"/>
  <c r="AD108" i="2"/>
  <c r="AE108" i="2"/>
  <c r="AF108" i="2"/>
  <c r="AG108" i="2"/>
  <c r="AH108" i="2"/>
  <c r="AI108" i="2"/>
  <c r="AJ108" i="2"/>
  <c r="AK108" i="2"/>
  <c r="AL108" i="2"/>
  <c r="AM108" i="2"/>
  <c r="AN108" i="2"/>
  <c r="AO108" i="2"/>
  <c r="AP108" i="2"/>
  <c r="AQ108" i="2"/>
  <c r="AR108" i="2"/>
  <c r="AS108" i="2"/>
  <c r="AT108" i="2"/>
  <c r="AU108" i="2"/>
  <c r="AV108" i="2"/>
  <c r="AW108" i="2"/>
  <c r="AX108" i="2"/>
  <c r="AY108" i="2"/>
  <c r="AZ108" i="2"/>
  <c r="BA108" i="2"/>
  <c r="BB108" i="2"/>
  <c r="BC108" i="2"/>
  <c r="BD108" i="2"/>
  <c r="BE108" i="2"/>
  <c r="BF108" i="2"/>
  <c r="BG108" i="2"/>
  <c r="BH108" i="2"/>
  <c r="BI108" i="2"/>
  <c r="BJ108" i="2"/>
  <c r="BK108" i="2"/>
  <c r="BL108" i="2"/>
  <c r="BM108" i="2"/>
  <c r="BN108" i="2"/>
  <c r="BO108" i="2"/>
  <c r="BP108" i="2"/>
  <c r="BQ108" i="2"/>
  <c r="BR108" i="2"/>
  <c r="BS108" i="2"/>
  <c r="BT108" i="2"/>
  <c r="BU108" i="2"/>
  <c r="BV108" i="2"/>
  <c r="BW108" i="2"/>
  <c r="BX108" i="2"/>
  <c r="BY108" i="2"/>
  <c r="BZ108" i="2"/>
  <c r="CA108" i="2"/>
  <c r="CB108" i="2"/>
  <c r="CC108" i="2"/>
  <c r="CD108" i="2"/>
  <c r="CE108" i="2"/>
  <c r="CF108" i="2"/>
  <c r="CG108" i="2"/>
  <c r="CH108" i="2"/>
  <c r="CI108" i="2"/>
  <c r="CJ108" i="2"/>
  <c r="CK108" i="2"/>
  <c r="CL108" i="2"/>
  <c r="CM108" i="2"/>
  <c r="CN108" i="2"/>
  <c r="CO108" i="2"/>
  <c r="CP108" i="2"/>
  <c r="CQ108" i="2"/>
  <c r="CR108" i="2"/>
  <c r="CS108" i="2"/>
  <c r="CT108" i="2"/>
  <c r="DA108" i="2"/>
  <c r="DB108" i="2"/>
  <c r="DC108" i="2"/>
  <c r="DD108" i="2"/>
  <c r="DH108" i="2"/>
  <c r="DI108" i="2"/>
  <c r="DN108" i="2"/>
  <c r="DO108" i="2"/>
  <c r="DP108" i="2"/>
  <c r="DQ108" i="2"/>
  <c r="DR108" i="2"/>
  <c r="DS108" i="2"/>
  <c r="DT108" i="2"/>
  <c r="H109" i="2"/>
  <c r="I109" i="2"/>
  <c r="J109" i="2"/>
  <c r="K109" i="2"/>
  <c r="L109" i="2"/>
  <c r="M109" i="2"/>
  <c r="N109" i="2"/>
  <c r="O109" i="2"/>
  <c r="P109" i="2"/>
  <c r="Q109" i="2"/>
  <c r="R109" i="2"/>
  <c r="S109" i="2"/>
  <c r="T109" i="2"/>
  <c r="U109" i="2"/>
  <c r="V109" i="2"/>
  <c r="W109" i="2"/>
  <c r="X109" i="2"/>
  <c r="Y109" i="2"/>
  <c r="Z109" i="2"/>
  <c r="AA109" i="2"/>
  <c r="AB109" i="2"/>
  <c r="AC109" i="2"/>
  <c r="AD109" i="2"/>
  <c r="AE109" i="2"/>
  <c r="AF109" i="2"/>
  <c r="AG109" i="2"/>
  <c r="AH109" i="2"/>
  <c r="AI109" i="2"/>
  <c r="AJ109" i="2"/>
  <c r="AK109" i="2"/>
  <c r="AL109" i="2"/>
  <c r="AM109" i="2"/>
  <c r="AN109" i="2"/>
  <c r="AO109" i="2"/>
  <c r="AP109" i="2"/>
  <c r="AQ109" i="2"/>
  <c r="AR109" i="2"/>
  <c r="AS109" i="2"/>
  <c r="AT109" i="2"/>
  <c r="AU109" i="2"/>
  <c r="AV109" i="2"/>
  <c r="AW109" i="2"/>
  <c r="AX109" i="2"/>
  <c r="AY109" i="2"/>
  <c r="AZ109" i="2"/>
  <c r="BA109" i="2"/>
  <c r="BB109" i="2"/>
  <c r="BC109" i="2"/>
  <c r="BD109" i="2"/>
  <c r="BE109" i="2"/>
  <c r="BF109" i="2"/>
  <c r="BG109" i="2"/>
  <c r="BH109" i="2"/>
  <c r="BI109" i="2"/>
  <c r="BJ109" i="2"/>
  <c r="BK109" i="2"/>
  <c r="BL109" i="2"/>
  <c r="BM109" i="2"/>
  <c r="BN109" i="2"/>
  <c r="BO109" i="2"/>
  <c r="BP109" i="2"/>
  <c r="BQ109" i="2"/>
  <c r="BR109" i="2"/>
  <c r="BS109" i="2"/>
  <c r="BT109" i="2"/>
  <c r="BU109" i="2"/>
  <c r="BV109" i="2"/>
  <c r="BW109" i="2"/>
  <c r="BX109" i="2"/>
  <c r="BY109" i="2"/>
  <c r="BZ109" i="2"/>
  <c r="CA109" i="2"/>
  <c r="CB109" i="2"/>
  <c r="CC109" i="2"/>
  <c r="CD109" i="2"/>
  <c r="CE109" i="2"/>
  <c r="CF109" i="2"/>
  <c r="CG109" i="2"/>
  <c r="CH109" i="2"/>
  <c r="CI109" i="2"/>
  <c r="CJ109" i="2"/>
  <c r="CK109" i="2"/>
  <c r="CL109" i="2"/>
  <c r="CM109" i="2"/>
  <c r="CN109" i="2"/>
  <c r="CO109" i="2"/>
  <c r="CP109" i="2"/>
  <c r="CQ109" i="2"/>
  <c r="CR109" i="2"/>
  <c r="CS109" i="2"/>
  <c r="CT109" i="2"/>
  <c r="DA109" i="2"/>
  <c r="DB109" i="2"/>
  <c r="DC109" i="2"/>
  <c r="DD109" i="2"/>
  <c r="DH109" i="2"/>
  <c r="DI109" i="2"/>
  <c r="DN109" i="2"/>
  <c r="DO109" i="2"/>
  <c r="DP109" i="2"/>
  <c r="DQ109" i="2"/>
  <c r="DR109" i="2"/>
  <c r="DS109" i="2"/>
  <c r="DT109" i="2"/>
  <c r="H110" i="2"/>
  <c r="I110" i="2"/>
  <c r="J110" i="2"/>
  <c r="K110" i="2"/>
  <c r="L110" i="2"/>
  <c r="M110" i="2"/>
  <c r="N110" i="2"/>
  <c r="O110" i="2"/>
  <c r="P110" i="2"/>
  <c r="Q110" i="2"/>
  <c r="R110" i="2"/>
  <c r="S110" i="2"/>
  <c r="T110" i="2"/>
  <c r="U110" i="2"/>
  <c r="V110" i="2"/>
  <c r="W110" i="2"/>
  <c r="X110" i="2"/>
  <c r="Y110" i="2"/>
  <c r="Z110" i="2"/>
  <c r="AA110" i="2"/>
  <c r="AB110" i="2"/>
  <c r="AC110" i="2"/>
  <c r="AD110" i="2"/>
  <c r="AE110" i="2"/>
  <c r="AF110" i="2"/>
  <c r="AG110" i="2"/>
  <c r="AH110" i="2"/>
  <c r="AI110" i="2"/>
  <c r="AJ110" i="2"/>
  <c r="AK110" i="2"/>
  <c r="AL110" i="2"/>
  <c r="AM110" i="2"/>
  <c r="AN110" i="2"/>
  <c r="AO110" i="2"/>
  <c r="AP110" i="2"/>
  <c r="AQ110" i="2"/>
  <c r="AR110" i="2"/>
  <c r="AS110" i="2"/>
  <c r="AT110" i="2"/>
  <c r="AU110" i="2"/>
  <c r="AV110" i="2"/>
  <c r="AW110" i="2"/>
  <c r="AX110" i="2"/>
  <c r="AY110" i="2"/>
  <c r="AZ110" i="2"/>
  <c r="BA110" i="2"/>
  <c r="BB110" i="2"/>
  <c r="BC110" i="2"/>
  <c r="BD110" i="2"/>
  <c r="BE110" i="2"/>
  <c r="BF110" i="2"/>
  <c r="BG110" i="2"/>
  <c r="BH110" i="2"/>
  <c r="BI110" i="2"/>
  <c r="BJ110" i="2"/>
  <c r="BK110" i="2"/>
  <c r="BL110" i="2"/>
  <c r="BM110" i="2"/>
  <c r="BN110" i="2"/>
  <c r="BO110" i="2"/>
  <c r="BP110" i="2"/>
  <c r="BQ110" i="2"/>
  <c r="BR110" i="2"/>
  <c r="BS110" i="2"/>
  <c r="BT110" i="2"/>
  <c r="BU110" i="2"/>
  <c r="BV110" i="2"/>
  <c r="BW110" i="2"/>
  <c r="BX110" i="2"/>
  <c r="BY110" i="2"/>
  <c r="BZ110" i="2"/>
  <c r="CA110" i="2"/>
  <c r="CB110" i="2"/>
  <c r="CC110" i="2"/>
  <c r="CD110" i="2"/>
  <c r="CE110" i="2"/>
  <c r="CF110" i="2"/>
  <c r="CG110" i="2"/>
  <c r="CH110" i="2"/>
  <c r="CI110" i="2"/>
  <c r="CJ110" i="2"/>
  <c r="CK110" i="2"/>
  <c r="CL110" i="2"/>
  <c r="CM110" i="2"/>
  <c r="CN110" i="2"/>
  <c r="CO110" i="2"/>
  <c r="CP110" i="2"/>
  <c r="CQ110" i="2"/>
  <c r="CR110" i="2"/>
  <c r="CS110" i="2"/>
  <c r="CT110" i="2"/>
  <c r="DA110" i="2"/>
  <c r="DB110" i="2"/>
  <c r="DC110" i="2"/>
  <c r="DD110" i="2"/>
  <c r="DH110" i="2"/>
  <c r="DI110" i="2"/>
  <c r="DN110" i="2"/>
  <c r="DO110" i="2"/>
  <c r="DP110" i="2"/>
  <c r="DQ110" i="2"/>
  <c r="DR110" i="2"/>
  <c r="DS110" i="2"/>
  <c r="DT110" i="2"/>
  <c r="H111" i="2"/>
  <c r="I111" i="2"/>
  <c r="J111" i="2"/>
  <c r="K111" i="2"/>
  <c r="L111" i="2"/>
  <c r="M111" i="2"/>
  <c r="N111" i="2"/>
  <c r="O111" i="2"/>
  <c r="P111" i="2"/>
  <c r="Q111" i="2"/>
  <c r="R111" i="2"/>
  <c r="S111" i="2"/>
  <c r="T111" i="2"/>
  <c r="U111" i="2"/>
  <c r="V111" i="2"/>
  <c r="W111" i="2"/>
  <c r="X111" i="2"/>
  <c r="Y111" i="2"/>
  <c r="Z111" i="2"/>
  <c r="AA111" i="2"/>
  <c r="AB111" i="2"/>
  <c r="AC111" i="2"/>
  <c r="AD111" i="2"/>
  <c r="AE111" i="2"/>
  <c r="AF111" i="2"/>
  <c r="AG111" i="2"/>
  <c r="AH111" i="2"/>
  <c r="AI111" i="2"/>
  <c r="AJ111" i="2"/>
  <c r="AK111" i="2"/>
  <c r="AL111" i="2"/>
  <c r="AM111" i="2"/>
  <c r="AN111" i="2"/>
  <c r="AO111" i="2"/>
  <c r="AP111" i="2"/>
  <c r="AQ111" i="2"/>
  <c r="AR111" i="2"/>
  <c r="AS111" i="2"/>
  <c r="AT111" i="2"/>
  <c r="AU111" i="2"/>
  <c r="AV111" i="2"/>
  <c r="AW111" i="2"/>
  <c r="AX111" i="2"/>
  <c r="AY111" i="2"/>
  <c r="AZ111" i="2"/>
  <c r="BA111" i="2"/>
  <c r="BB111" i="2"/>
  <c r="BC111" i="2"/>
  <c r="BD111" i="2"/>
  <c r="BE111" i="2"/>
  <c r="BF111" i="2"/>
  <c r="BG111" i="2"/>
  <c r="BH111" i="2"/>
  <c r="BI111" i="2"/>
  <c r="BJ111" i="2"/>
  <c r="BK111" i="2"/>
  <c r="BL111" i="2"/>
  <c r="BM111" i="2"/>
  <c r="BN111" i="2"/>
  <c r="BO111" i="2"/>
  <c r="BP111" i="2"/>
  <c r="BQ111" i="2"/>
  <c r="BR111" i="2"/>
  <c r="BS111" i="2"/>
  <c r="BT111" i="2"/>
  <c r="BU111" i="2"/>
  <c r="BV111" i="2"/>
  <c r="BW111" i="2"/>
  <c r="BX111" i="2"/>
  <c r="BY111" i="2"/>
  <c r="BZ111" i="2"/>
  <c r="CA111" i="2"/>
  <c r="CB111" i="2"/>
  <c r="CC111" i="2"/>
  <c r="CD111" i="2"/>
  <c r="CE111" i="2"/>
  <c r="CF111" i="2"/>
  <c r="CG111" i="2"/>
  <c r="CH111" i="2"/>
  <c r="CI111" i="2"/>
  <c r="CJ111" i="2"/>
  <c r="CK111" i="2"/>
  <c r="CL111" i="2"/>
  <c r="CM111" i="2"/>
  <c r="CN111" i="2"/>
  <c r="CO111" i="2"/>
  <c r="CP111" i="2"/>
  <c r="CQ111" i="2"/>
  <c r="CR111" i="2"/>
  <c r="CS111" i="2"/>
  <c r="CT111" i="2"/>
  <c r="DA111" i="2"/>
  <c r="DB111" i="2"/>
  <c r="DC111" i="2"/>
  <c r="DD111" i="2"/>
  <c r="DH111" i="2"/>
  <c r="DI111" i="2"/>
  <c r="DN111" i="2"/>
  <c r="DO111" i="2"/>
  <c r="W54" i="8" s="1"/>
  <c r="DP111" i="2"/>
  <c r="DQ111" i="2"/>
  <c r="DR111" i="2"/>
  <c r="DS111" i="2"/>
  <c r="DT111" i="2"/>
  <c r="H112" i="2"/>
  <c r="I112" i="2"/>
  <c r="J112" i="2"/>
  <c r="K112" i="2"/>
  <c r="L112" i="2"/>
  <c r="M112" i="2"/>
  <c r="N112" i="2"/>
  <c r="O112" i="2"/>
  <c r="P112" i="2"/>
  <c r="Q112" i="2"/>
  <c r="R112" i="2"/>
  <c r="S112" i="2"/>
  <c r="T112" i="2"/>
  <c r="U112" i="2"/>
  <c r="V112" i="2"/>
  <c r="W112" i="2"/>
  <c r="X112" i="2"/>
  <c r="Y112" i="2"/>
  <c r="Z112" i="2"/>
  <c r="AA112" i="2"/>
  <c r="AB112" i="2"/>
  <c r="AC112" i="2"/>
  <c r="AD112" i="2"/>
  <c r="AE112" i="2"/>
  <c r="AF112" i="2"/>
  <c r="AG112" i="2"/>
  <c r="AH112" i="2"/>
  <c r="AI112" i="2"/>
  <c r="AJ112" i="2"/>
  <c r="AK112" i="2"/>
  <c r="AL112" i="2"/>
  <c r="AM112" i="2"/>
  <c r="AN112" i="2"/>
  <c r="AO112" i="2"/>
  <c r="AP112" i="2"/>
  <c r="AQ112" i="2"/>
  <c r="AR112" i="2"/>
  <c r="AS112" i="2"/>
  <c r="AT112" i="2"/>
  <c r="AU112" i="2"/>
  <c r="AV112" i="2"/>
  <c r="AW112" i="2"/>
  <c r="AX112" i="2"/>
  <c r="AY112" i="2"/>
  <c r="AZ112" i="2"/>
  <c r="BA112" i="2"/>
  <c r="BB112" i="2"/>
  <c r="BC112" i="2"/>
  <c r="BD112" i="2"/>
  <c r="BE112" i="2"/>
  <c r="BF112" i="2"/>
  <c r="BG112" i="2"/>
  <c r="BH112" i="2"/>
  <c r="BI112" i="2"/>
  <c r="BJ112" i="2"/>
  <c r="BK112" i="2"/>
  <c r="BL112" i="2"/>
  <c r="BM112" i="2"/>
  <c r="BN112" i="2"/>
  <c r="BO112" i="2"/>
  <c r="BP112" i="2"/>
  <c r="BQ112" i="2"/>
  <c r="BR112" i="2"/>
  <c r="BS112" i="2"/>
  <c r="BT112" i="2"/>
  <c r="BU112" i="2"/>
  <c r="BV112" i="2"/>
  <c r="BW112" i="2"/>
  <c r="BX112" i="2"/>
  <c r="BY112" i="2"/>
  <c r="BZ112" i="2"/>
  <c r="CA112" i="2"/>
  <c r="CB112" i="2"/>
  <c r="CC112" i="2"/>
  <c r="CD112" i="2"/>
  <c r="CE112" i="2"/>
  <c r="CF112" i="2"/>
  <c r="CG112" i="2"/>
  <c r="CH112" i="2"/>
  <c r="CI112" i="2"/>
  <c r="CJ112" i="2"/>
  <c r="CK112" i="2"/>
  <c r="CL112" i="2"/>
  <c r="CM112" i="2"/>
  <c r="CN112" i="2"/>
  <c r="CO112" i="2"/>
  <c r="CP112" i="2"/>
  <c r="CQ112" i="2"/>
  <c r="CR112" i="2"/>
  <c r="CS112" i="2"/>
  <c r="CT112" i="2"/>
  <c r="DA112" i="2"/>
  <c r="DB112" i="2"/>
  <c r="DC112" i="2"/>
  <c r="DD112" i="2"/>
  <c r="DH112" i="2"/>
  <c r="DI112" i="2"/>
  <c r="DN112" i="2"/>
  <c r="DO112" i="2"/>
  <c r="DP112" i="2"/>
  <c r="DQ112" i="2"/>
  <c r="DR112" i="2"/>
  <c r="DS112" i="2"/>
  <c r="DT112" i="2"/>
  <c r="H113" i="2"/>
  <c r="I113" i="2"/>
  <c r="J113" i="2"/>
  <c r="K113" i="2"/>
  <c r="L113" i="2"/>
  <c r="M113" i="2"/>
  <c r="N113" i="2"/>
  <c r="O113" i="2"/>
  <c r="P113" i="2"/>
  <c r="Q113" i="2"/>
  <c r="R113" i="2"/>
  <c r="S113" i="2"/>
  <c r="T113" i="2"/>
  <c r="U113" i="2"/>
  <c r="V113" i="2"/>
  <c r="W113" i="2"/>
  <c r="X113" i="2"/>
  <c r="Y113" i="2"/>
  <c r="Z113" i="2"/>
  <c r="AA113" i="2"/>
  <c r="AB113" i="2"/>
  <c r="AC113" i="2"/>
  <c r="AD113" i="2"/>
  <c r="AE113" i="2"/>
  <c r="AF113" i="2"/>
  <c r="AG113" i="2"/>
  <c r="AH113" i="2"/>
  <c r="AI113" i="2"/>
  <c r="AJ113" i="2"/>
  <c r="AK113" i="2"/>
  <c r="AL113" i="2"/>
  <c r="AM113" i="2"/>
  <c r="AN113" i="2"/>
  <c r="AO113" i="2"/>
  <c r="AP113" i="2"/>
  <c r="AQ113" i="2"/>
  <c r="AR113" i="2"/>
  <c r="AS113" i="2"/>
  <c r="AT113" i="2"/>
  <c r="AU113" i="2"/>
  <c r="AV113" i="2"/>
  <c r="AW113" i="2"/>
  <c r="AX113" i="2"/>
  <c r="AY113" i="2"/>
  <c r="AZ113" i="2"/>
  <c r="BA113" i="2"/>
  <c r="BB113" i="2"/>
  <c r="BC113" i="2"/>
  <c r="BD113" i="2"/>
  <c r="BE113" i="2"/>
  <c r="BF113" i="2"/>
  <c r="BG113" i="2"/>
  <c r="BH113" i="2"/>
  <c r="BI113" i="2"/>
  <c r="BJ113" i="2"/>
  <c r="BK113" i="2"/>
  <c r="BL113" i="2"/>
  <c r="BM113" i="2"/>
  <c r="BN113" i="2"/>
  <c r="BO113" i="2"/>
  <c r="BP113" i="2"/>
  <c r="BQ113" i="2"/>
  <c r="BR113" i="2"/>
  <c r="BS113" i="2"/>
  <c r="BT113" i="2"/>
  <c r="BU113" i="2"/>
  <c r="BV113" i="2"/>
  <c r="BW113" i="2"/>
  <c r="BX113" i="2"/>
  <c r="BY113" i="2"/>
  <c r="BZ113" i="2"/>
  <c r="CA113" i="2"/>
  <c r="CB113" i="2"/>
  <c r="CC113" i="2"/>
  <c r="CD113" i="2"/>
  <c r="CE113" i="2"/>
  <c r="CF113" i="2"/>
  <c r="CG113" i="2"/>
  <c r="CH113" i="2"/>
  <c r="CI113" i="2"/>
  <c r="CJ113" i="2"/>
  <c r="CK113" i="2"/>
  <c r="CL113" i="2"/>
  <c r="CM113" i="2"/>
  <c r="CN113" i="2"/>
  <c r="CO113" i="2"/>
  <c r="CP113" i="2"/>
  <c r="CQ113" i="2"/>
  <c r="CR113" i="2"/>
  <c r="CS113" i="2"/>
  <c r="CT113" i="2"/>
  <c r="DA113" i="2"/>
  <c r="DB113" i="2"/>
  <c r="DC113" i="2"/>
  <c r="DD113" i="2"/>
  <c r="DH113" i="2"/>
  <c r="DI113" i="2"/>
  <c r="DN113" i="2"/>
  <c r="DO113" i="2"/>
  <c r="DP113" i="2"/>
  <c r="DQ113" i="2"/>
  <c r="DR113" i="2"/>
  <c r="DS113" i="2"/>
  <c r="DT113" i="2"/>
  <c r="H114" i="2"/>
  <c r="I114" i="2"/>
  <c r="J114" i="2"/>
  <c r="K114" i="2"/>
  <c r="L114" i="2"/>
  <c r="M114" i="2"/>
  <c r="N114" i="2"/>
  <c r="O114" i="2"/>
  <c r="P114" i="2"/>
  <c r="Q114" i="2"/>
  <c r="R114" i="2"/>
  <c r="S114" i="2"/>
  <c r="T114" i="2"/>
  <c r="U114" i="2"/>
  <c r="V114" i="2"/>
  <c r="W114" i="2"/>
  <c r="X114" i="2"/>
  <c r="Y114" i="2"/>
  <c r="Z114" i="2"/>
  <c r="AA114" i="2"/>
  <c r="AB114" i="2"/>
  <c r="AC114" i="2"/>
  <c r="AD114" i="2"/>
  <c r="AE114" i="2"/>
  <c r="AF114" i="2"/>
  <c r="AG114" i="2"/>
  <c r="AH114" i="2"/>
  <c r="AI114" i="2"/>
  <c r="AJ114" i="2"/>
  <c r="AK114" i="2"/>
  <c r="AL114" i="2"/>
  <c r="AM114" i="2"/>
  <c r="AN114" i="2"/>
  <c r="AO114" i="2"/>
  <c r="AP114" i="2"/>
  <c r="AQ114" i="2"/>
  <c r="AR114" i="2"/>
  <c r="AS114" i="2"/>
  <c r="AT114" i="2"/>
  <c r="AU114" i="2"/>
  <c r="AV114" i="2"/>
  <c r="AW114" i="2"/>
  <c r="AX114" i="2"/>
  <c r="AY114" i="2"/>
  <c r="AZ114" i="2"/>
  <c r="BA114" i="2"/>
  <c r="BB114" i="2"/>
  <c r="BC114" i="2"/>
  <c r="BD114" i="2"/>
  <c r="BE114" i="2"/>
  <c r="BF114" i="2"/>
  <c r="BG114" i="2"/>
  <c r="BH114" i="2"/>
  <c r="BI114" i="2"/>
  <c r="BJ114" i="2"/>
  <c r="BK114" i="2"/>
  <c r="BL114" i="2"/>
  <c r="BM114" i="2"/>
  <c r="BN114" i="2"/>
  <c r="BO114" i="2"/>
  <c r="BP114" i="2"/>
  <c r="BQ114" i="2"/>
  <c r="BR114" i="2"/>
  <c r="BS114" i="2"/>
  <c r="BT114" i="2"/>
  <c r="BU114" i="2"/>
  <c r="BV114" i="2"/>
  <c r="BW114" i="2"/>
  <c r="BX114" i="2"/>
  <c r="BY114" i="2"/>
  <c r="BZ114" i="2"/>
  <c r="CA114" i="2"/>
  <c r="CB114" i="2"/>
  <c r="CC114" i="2"/>
  <c r="CD114" i="2"/>
  <c r="CE114" i="2"/>
  <c r="CF114" i="2"/>
  <c r="CG114" i="2"/>
  <c r="CH114" i="2"/>
  <c r="CI114" i="2"/>
  <c r="CJ114" i="2"/>
  <c r="CK114" i="2"/>
  <c r="CL114" i="2"/>
  <c r="CM114" i="2"/>
  <c r="CN114" i="2"/>
  <c r="CO114" i="2"/>
  <c r="CP114" i="2"/>
  <c r="CQ114" i="2"/>
  <c r="CR114" i="2"/>
  <c r="CS114" i="2"/>
  <c r="CT114" i="2"/>
  <c r="DA114" i="2"/>
  <c r="DB114" i="2"/>
  <c r="DC114" i="2"/>
  <c r="DD114" i="2"/>
  <c r="DH114" i="2"/>
  <c r="DI114" i="2"/>
  <c r="DN114" i="2"/>
  <c r="DO114" i="2"/>
  <c r="W21" i="8" s="1"/>
  <c r="DP114" i="2"/>
  <c r="DQ114" i="2"/>
  <c r="DR114" i="2"/>
  <c r="DS114" i="2"/>
  <c r="DT114" i="2"/>
  <c r="H115" i="2"/>
  <c r="I115" i="2"/>
  <c r="J115" i="2"/>
  <c r="K115" i="2"/>
  <c r="L115" i="2"/>
  <c r="M115" i="2"/>
  <c r="N115" i="2"/>
  <c r="O115" i="2"/>
  <c r="P115" i="2"/>
  <c r="Q115" i="2"/>
  <c r="R115" i="2"/>
  <c r="S115" i="2"/>
  <c r="T115" i="2"/>
  <c r="U115" i="2"/>
  <c r="V115" i="2"/>
  <c r="W115" i="2"/>
  <c r="X115" i="2"/>
  <c r="Y115" i="2"/>
  <c r="Z115" i="2"/>
  <c r="AA115" i="2"/>
  <c r="AB115" i="2"/>
  <c r="AC115" i="2"/>
  <c r="AD115" i="2"/>
  <c r="AE115" i="2"/>
  <c r="AF115" i="2"/>
  <c r="AG115" i="2"/>
  <c r="AH115" i="2"/>
  <c r="AI115" i="2"/>
  <c r="AJ115" i="2"/>
  <c r="AK115" i="2"/>
  <c r="AL115" i="2"/>
  <c r="AM115" i="2"/>
  <c r="AN115" i="2"/>
  <c r="AO115" i="2"/>
  <c r="AP115" i="2"/>
  <c r="AQ115" i="2"/>
  <c r="AR115" i="2"/>
  <c r="AS115" i="2"/>
  <c r="AT115" i="2"/>
  <c r="AU115" i="2"/>
  <c r="AV115" i="2"/>
  <c r="AW115" i="2"/>
  <c r="AX115" i="2"/>
  <c r="AY115" i="2"/>
  <c r="AZ115" i="2"/>
  <c r="BA115" i="2"/>
  <c r="BB115" i="2"/>
  <c r="BC115" i="2"/>
  <c r="BD115" i="2"/>
  <c r="BE115" i="2"/>
  <c r="BF115" i="2"/>
  <c r="BG115" i="2"/>
  <c r="BH115" i="2"/>
  <c r="BI115" i="2"/>
  <c r="BJ115" i="2"/>
  <c r="BK115" i="2"/>
  <c r="BL115" i="2"/>
  <c r="BM115" i="2"/>
  <c r="BN115" i="2"/>
  <c r="BO115" i="2"/>
  <c r="BP115" i="2"/>
  <c r="BQ115" i="2"/>
  <c r="BR115" i="2"/>
  <c r="BS115" i="2"/>
  <c r="BT115" i="2"/>
  <c r="BU115" i="2"/>
  <c r="BV115" i="2"/>
  <c r="BW115" i="2"/>
  <c r="BX115" i="2"/>
  <c r="BY115" i="2"/>
  <c r="BZ115" i="2"/>
  <c r="CA115" i="2"/>
  <c r="CB115" i="2"/>
  <c r="CC115" i="2"/>
  <c r="CD115" i="2"/>
  <c r="CE115" i="2"/>
  <c r="CF115" i="2"/>
  <c r="CG115" i="2"/>
  <c r="CH115" i="2"/>
  <c r="CI115" i="2"/>
  <c r="CJ115" i="2"/>
  <c r="CK115" i="2"/>
  <c r="CL115" i="2"/>
  <c r="CM115" i="2"/>
  <c r="CN115" i="2"/>
  <c r="CO115" i="2"/>
  <c r="CP115" i="2"/>
  <c r="CQ115" i="2"/>
  <c r="CR115" i="2"/>
  <c r="CS115" i="2"/>
  <c r="CT115" i="2"/>
  <c r="DA115" i="2"/>
  <c r="DB115" i="2"/>
  <c r="DC115" i="2"/>
  <c r="DD115" i="2"/>
  <c r="DH115" i="2"/>
  <c r="DI115" i="2"/>
  <c r="DN115" i="2"/>
  <c r="DO115" i="2"/>
  <c r="W157" i="8" s="1"/>
  <c r="DP115" i="2"/>
  <c r="DQ115" i="2"/>
  <c r="DR115" i="2"/>
  <c r="DS115" i="2"/>
  <c r="DT115" i="2"/>
  <c r="H116" i="2"/>
  <c r="I116" i="2"/>
  <c r="J116" i="2"/>
  <c r="K116" i="2"/>
  <c r="L116" i="2"/>
  <c r="M116" i="2"/>
  <c r="N116" i="2"/>
  <c r="O116" i="2"/>
  <c r="P116" i="2"/>
  <c r="Q116" i="2"/>
  <c r="R116" i="2"/>
  <c r="S116" i="2"/>
  <c r="T116" i="2"/>
  <c r="U116" i="2"/>
  <c r="V116" i="2"/>
  <c r="W116" i="2"/>
  <c r="X116" i="2"/>
  <c r="Y116" i="2"/>
  <c r="Z116" i="2"/>
  <c r="AA116" i="2"/>
  <c r="AB116" i="2"/>
  <c r="AC116" i="2"/>
  <c r="AD116" i="2"/>
  <c r="AE116" i="2"/>
  <c r="AF116" i="2"/>
  <c r="AG116" i="2"/>
  <c r="AH116" i="2"/>
  <c r="AI116" i="2"/>
  <c r="AJ116" i="2"/>
  <c r="AK116" i="2"/>
  <c r="AL116" i="2"/>
  <c r="AM116" i="2"/>
  <c r="AN116" i="2"/>
  <c r="AO116" i="2"/>
  <c r="AP116" i="2"/>
  <c r="AQ116" i="2"/>
  <c r="AR116" i="2"/>
  <c r="AS116" i="2"/>
  <c r="AT116" i="2"/>
  <c r="AU116" i="2"/>
  <c r="AV116" i="2"/>
  <c r="AW116" i="2"/>
  <c r="AX116" i="2"/>
  <c r="AY116" i="2"/>
  <c r="AZ116" i="2"/>
  <c r="BA116" i="2"/>
  <c r="BB116" i="2"/>
  <c r="BC116" i="2"/>
  <c r="BD116" i="2"/>
  <c r="BE116" i="2"/>
  <c r="BF116" i="2"/>
  <c r="BG116" i="2"/>
  <c r="BH116" i="2"/>
  <c r="BI116" i="2"/>
  <c r="BJ116" i="2"/>
  <c r="BK116" i="2"/>
  <c r="BL116" i="2"/>
  <c r="BM116" i="2"/>
  <c r="BN116" i="2"/>
  <c r="BO116" i="2"/>
  <c r="BP116" i="2"/>
  <c r="BQ116" i="2"/>
  <c r="BR116" i="2"/>
  <c r="BS116" i="2"/>
  <c r="BT116" i="2"/>
  <c r="BU116" i="2"/>
  <c r="BV116" i="2"/>
  <c r="BW116" i="2"/>
  <c r="BX116" i="2"/>
  <c r="BY116" i="2"/>
  <c r="BZ116" i="2"/>
  <c r="CA116" i="2"/>
  <c r="CB116" i="2"/>
  <c r="CC116" i="2"/>
  <c r="CD116" i="2"/>
  <c r="CE116" i="2"/>
  <c r="CF116" i="2"/>
  <c r="CG116" i="2"/>
  <c r="CH116" i="2"/>
  <c r="CI116" i="2"/>
  <c r="CJ116" i="2"/>
  <c r="CK116" i="2"/>
  <c r="CL116" i="2"/>
  <c r="CM116" i="2"/>
  <c r="CN116" i="2"/>
  <c r="CO116" i="2"/>
  <c r="CP116" i="2"/>
  <c r="CQ116" i="2"/>
  <c r="CR116" i="2"/>
  <c r="CS116" i="2"/>
  <c r="CT116" i="2"/>
  <c r="DA116" i="2"/>
  <c r="DB116" i="2"/>
  <c r="DC116" i="2"/>
  <c r="DD116" i="2"/>
  <c r="DH116" i="2"/>
  <c r="DI116" i="2"/>
  <c r="DN116" i="2"/>
  <c r="DO116" i="2"/>
  <c r="DP116" i="2"/>
  <c r="DQ116" i="2"/>
  <c r="DR116" i="2"/>
  <c r="DS116" i="2"/>
  <c r="DT116" i="2"/>
  <c r="H117" i="2"/>
  <c r="I117" i="2"/>
  <c r="J117" i="2"/>
  <c r="K117" i="2"/>
  <c r="L117" i="2"/>
  <c r="M117" i="2"/>
  <c r="N117" i="2"/>
  <c r="O117" i="2"/>
  <c r="P117" i="2"/>
  <c r="Q117" i="2"/>
  <c r="R117" i="2"/>
  <c r="S117" i="2"/>
  <c r="T117" i="2"/>
  <c r="U117" i="2"/>
  <c r="V117" i="2"/>
  <c r="W117" i="2"/>
  <c r="X117" i="2"/>
  <c r="Y117" i="2"/>
  <c r="Z117" i="2"/>
  <c r="AA117" i="2"/>
  <c r="AB117" i="2"/>
  <c r="AC117" i="2"/>
  <c r="AD117" i="2"/>
  <c r="AE117" i="2"/>
  <c r="AF117" i="2"/>
  <c r="AG117" i="2"/>
  <c r="AH117" i="2"/>
  <c r="AI117" i="2"/>
  <c r="AJ117" i="2"/>
  <c r="AK117" i="2"/>
  <c r="AL117" i="2"/>
  <c r="AM117" i="2"/>
  <c r="AN117" i="2"/>
  <c r="AO117" i="2"/>
  <c r="AP117" i="2"/>
  <c r="AQ117" i="2"/>
  <c r="AR117" i="2"/>
  <c r="AS117" i="2"/>
  <c r="AT117" i="2"/>
  <c r="AU117" i="2"/>
  <c r="AV117" i="2"/>
  <c r="AW117" i="2"/>
  <c r="AX117" i="2"/>
  <c r="AY117" i="2"/>
  <c r="AZ117" i="2"/>
  <c r="BA117" i="2"/>
  <c r="BB117" i="2"/>
  <c r="BC117" i="2"/>
  <c r="BD117" i="2"/>
  <c r="BE117" i="2"/>
  <c r="BF117" i="2"/>
  <c r="BG117" i="2"/>
  <c r="BH117" i="2"/>
  <c r="BI117" i="2"/>
  <c r="BJ117" i="2"/>
  <c r="BK117" i="2"/>
  <c r="BL117" i="2"/>
  <c r="BM117" i="2"/>
  <c r="BN117" i="2"/>
  <c r="BO117" i="2"/>
  <c r="BP117" i="2"/>
  <c r="BQ117" i="2"/>
  <c r="BR117" i="2"/>
  <c r="BS117" i="2"/>
  <c r="BT117" i="2"/>
  <c r="BU117" i="2"/>
  <c r="BV117" i="2"/>
  <c r="BW117" i="2"/>
  <c r="BX117" i="2"/>
  <c r="BY117" i="2"/>
  <c r="BZ117" i="2"/>
  <c r="CA117" i="2"/>
  <c r="CB117" i="2"/>
  <c r="CC117" i="2"/>
  <c r="CD117" i="2"/>
  <c r="CE117" i="2"/>
  <c r="CF117" i="2"/>
  <c r="CG117" i="2"/>
  <c r="CH117" i="2"/>
  <c r="CI117" i="2"/>
  <c r="CJ117" i="2"/>
  <c r="CK117" i="2"/>
  <c r="CL117" i="2"/>
  <c r="CM117" i="2"/>
  <c r="CN117" i="2"/>
  <c r="CO117" i="2"/>
  <c r="CP117" i="2"/>
  <c r="CQ117" i="2"/>
  <c r="CR117" i="2"/>
  <c r="CS117" i="2"/>
  <c r="CT117" i="2"/>
  <c r="DA117" i="2"/>
  <c r="DB117" i="2"/>
  <c r="DC117" i="2"/>
  <c r="DD117" i="2"/>
  <c r="DH117" i="2"/>
  <c r="DI117" i="2"/>
  <c r="DN117" i="2"/>
  <c r="DO117" i="2"/>
  <c r="W56" i="8" s="1"/>
  <c r="DP117" i="2"/>
  <c r="DQ117" i="2"/>
  <c r="DR117" i="2"/>
  <c r="DS117" i="2"/>
  <c r="DT117" i="2"/>
  <c r="H118" i="2"/>
  <c r="I118" i="2"/>
  <c r="J118" i="2"/>
  <c r="K118" i="2"/>
  <c r="L118" i="2"/>
  <c r="M118" i="2"/>
  <c r="N118" i="2"/>
  <c r="O118" i="2"/>
  <c r="P118" i="2"/>
  <c r="Q118" i="2"/>
  <c r="R118" i="2"/>
  <c r="S118" i="2"/>
  <c r="T118" i="2"/>
  <c r="U118" i="2"/>
  <c r="V118" i="2"/>
  <c r="W118" i="2"/>
  <c r="X118" i="2"/>
  <c r="Y118" i="2"/>
  <c r="Z118" i="2"/>
  <c r="AA118" i="2"/>
  <c r="AB118" i="2"/>
  <c r="AC118" i="2"/>
  <c r="AD118" i="2"/>
  <c r="AE118" i="2"/>
  <c r="AF118" i="2"/>
  <c r="AG118" i="2"/>
  <c r="AH118" i="2"/>
  <c r="AI118" i="2"/>
  <c r="AJ118" i="2"/>
  <c r="AK118" i="2"/>
  <c r="AL118" i="2"/>
  <c r="AM118" i="2"/>
  <c r="AN118" i="2"/>
  <c r="AO118" i="2"/>
  <c r="AP118" i="2"/>
  <c r="AQ118" i="2"/>
  <c r="AR118" i="2"/>
  <c r="AS118" i="2"/>
  <c r="AT118" i="2"/>
  <c r="AU118" i="2"/>
  <c r="AV118" i="2"/>
  <c r="AW118" i="2"/>
  <c r="AX118" i="2"/>
  <c r="AY118" i="2"/>
  <c r="AZ118" i="2"/>
  <c r="BA118" i="2"/>
  <c r="BB118" i="2"/>
  <c r="BC118" i="2"/>
  <c r="BD118" i="2"/>
  <c r="BE118" i="2"/>
  <c r="BF118" i="2"/>
  <c r="BG118" i="2"/>
  <c r="BH118" i="2"/>
  <c r="BI118" i="2"/>
  <c r="BJ118" i="2"/>
  <c r="BK118" i="2"/>
  <c r="BL118" i="2"/>
  <c r="BM118" i="2"/>
  <c r="BN118" i="2"/>
  <c r="BO118" i="2"/>
  <c r="BP118" i="2"/>
  <c r="BQ118" i="2"/>
  <c r="BR118" i="2"/>
  <c r="BS118" i="2"/>
  <c r="BT118" i="2"/>
  <c r="BU118" i="2"/>
  <c r="BV118" i="2"/>
  <c r="BW118" i="2"/>
  <c r="BX118" i="2"/>
  <c r="BY118" i="2"/>
  <c r="BZ118" i="2"/>
  <c r="CA118" i="2"/>
  <c r="CB118" i="2"/>
  <c r="CC118" i="2"/>
  <c r="CD118" i="2"/>
  <c r="CE118" i="2"/>
  <c r="CF118" i="2"/>
  <c r="CG118" i="2"/>
  <c r="CH118" i="2"/>
  <c r="CI118" i="2"/>
  <c r="CJ118" i="2"/>
  <c r="CK118" i="2"/>
  <c r="CL118" i="2"/>
  <c r="CM118" i="2"/>
  <c r="CN118" i="2"/>
  <c r="CO118" i="2"/>
  <c r="CP118" i="2"/>
  <c r="CQ118" i="2"/>
  <c r="CR118" i="2"/>
  <c r="CS118" i="2"/>
  <c r="CT118" i="2"/>
  <c r="DA118" i="2"/>
  <c r="DB118" i="2"/>
  <c r="DC118" i="2"/>
  <c r="DD118" i="2"/>
  <c r="DH118" i="2"/>
  <c r="DI118" i="2"/>
  <c r="DN118" i="2"/>
  <c r="DO118" i="2"/>
  <c r="DP118" i="2"/>
  <c r="DQ118" i="2"/>
  <c r="DR118" i="2"/>
  <c r="DS118" i="2"/>
  <c r="DT118" i="2"/>
  <c r="H119" i="2"/>
  <c r="I119" i="2"/>
  <c r="J119" i="2"/>
  <c r="K119" i="2"/>
  <c r="L119" i="2"/>
  <c r="M119" i="2"/>
  <c r="N119" i="2"/>
  <c r="O119" i="2"/>
  <c r="P119" i="2"/>
  <c r="Q119" i="2"/>
  <c r="R119" i="2"/>
  <c r="S119" i="2"/>
  <c r="T119" i="2"/>
  <c r="U119" i="2"/>
  <c r="V119" i="2"/>
  <c r="W119" i="2"/>
  <c r="X119" i="2"/>
  <c r="Y119" i="2"/>
  <c r="Z119" i="2"/>
  <c r="AA119" i="2"/>
  <c r="AB119" i="2"/>
  <c r="AC119" i="2"/>
  <c r="AD119" i="2"/>
  <c r="AE119" i="2"/>
  <c r="AF119" i="2"/>
  <c r="AG119" i="2"/>
  <c r="AH119" i="2"/>
  <c r="AI119" i="2"/>
  <c r="AJ119" i="2"/>
  <c r="AK119" i="2"/>
  <c r="AL119" i="2"/>
  <c r="AM119" i="2"/>
  <c r="AN119" i="2"/>
  <c r="AO119" i="2"/>
  <c r="AP119" i="2"/>
  <c r="AQ119" i="2"/>
  <c r="AR119" i="2"/>
  <c r="AS119" i="2"/>
  <c r="AT119" i="2"/>
  <c r="AU119" i="2"/>
  <c r="AV119" i="2"/>
  <c r="AW119" i="2"/>
  <c r="AX119" i="2"/>
  <c r="AY119" i="2"/>
  <c r="AZ119" i="2"/>
  <c r="BA119" i="2"/>
  <c r="BB119" i="2"/>
  <c r="BC119" i="2"/>
  <c r="BD119" i="2"/>
  <c r="BE119" i="2"/>
  <c r="BF119" i="2"/>
  <c r="BG119" i="2"/>
  <c r="BH119" i="2"/>
  <c r="BI119" i="2"/>
  <c r="BJ119" i="2"/>
  <c r="BK119" i="2"/>
  <c r="BL119" i="2"/>
  <c r="BM119" i="2"/>
  <c r="BN119" i="2"/>
  <c r="BO119" i="2"/>
  <c r="BP119" i="2"/>
  <c r="BQ119" i="2"/>
  <c r="BR119" i="2"/>
  <c r="BS119" i="2"/>
  <c r="BT119" i="2"/>
  <c r="BU119" i="2"/>
  <c r="BV119" i="2"/>
  <c r="BW119" i="2"/>
  <c r="BX119" i="2"/>
  <c r="BY119" i="2"/>
  <c r="BZ119" i="2"/>
  <c r="CA119" i="2"/>
  <c r="CB119" i="2"/>
  <c r="CC119" i="2"/>
  <c r="CD119" i="2"/>
  <c r="CE119" i="2"/>
  <c r="CF119" i="2"/>
  <c r="CG119" i="2"/>
  <c r="CH119" i="2"/>
  <c r="CI119" i="2"/>
  <c r="CJ119" i="2"/>
  <c r="CK119" i="2"/>
  <c r="CL119" i="2"/>
  <c r="CM119" i="2"/>
  <c r="CN119" i="2"/>
  <c r="CO119" i="2"/>
  <c r="CP119" i="2"/>
  <c r="CQ119" i="2"/>
  <c r="CR119" i="2"/>
  <c r="CS119" i="2"/>
  <c r="CT119" i="2"/>
  <c r="DA119" i="2"/>
  <c r="DB119" i="2"/>
  <c r="DC119" i="2"/>
  <c r="DD119" i="2"/>
  <c r="DH119" i="2"/>
  <c r="DI119" i="2"/>
  <c r="DN119" i="2"/>
  <c r="DO119" i="2"/>
  <c r="W158" i="8" s="1"/>
  <c r="DP119" i="2"/>
  <c r="DQ119" i="2"/>
  <c r="DR119" i="2"/>
  <c r="DS119" i="2"/>
  <c r="DT119" i="2"/>
  <c r="H120" i="2"/>
  <c r="I120" i="2"/>
  <c r="J120" i="2"/>
  <c r="K120" i="2"/>
  <c r="L120" i="2"/>
  <c r="M120" i="2"/>
  <c r="N120" i="2"/>
  <c r="O120" i="2"/>
  <c r="P120" i="2"/>
  <c r="Q120" i="2"/>
  <c r="R120" i="2"/>
  <c r="S120" i="2"/>
  <c r="T120" i="2"/>
  <c r="U120" i="2"/>
  <c r="V120" i="2"/>
  <c r="W120" i="2"/>
  <c r="X120" i="2"/>
  <c r="Y120" i="2"/>
  <c r="Z120" i="2"/>
  <c r="AA120" i="2"/>
  <c r="AB120" i="2"/>
  <c r="AC120" i="2"/>
  <c r="AD120" i="2"/>
  <c r="AE120" i="2"/>
  <c r="AF120" i="2"/>
  <c r="AG120" i="2"/>
  <c r="AH120" i="2"/>
  <c r="AI120" i="2"/>
  <c r="AJ120" i="2"/>
  <c r="AK120" i="2"/>
  <c r="AL120" i="2"/>
  <c r="AM120" i="2"/>
  <c r="AN120" i="2"/>
  <c r="AO120" i="2"/>
  <c r="AP120" i="2"/>
  <c r="AQ120" i="2"/>
  <c r="AR120" i="2"/>
  <c r="AS120" i="2"/>
  <c r="AT120" i="2"/>
  <c r="AU120" i="2"/>
  <c r="AV120" i="2"/>
  <c r="AW120" i="2"/>
  <c r="AX120" i="2"/>
  <c r="AY120" i="2"/>
  <c r="AZ120" i="2"/>
  <c r="BA120" i="2"/>
  <c r="BB120" i="2"/>
  <c r="BC120" i="2"/>
  <c r="BD120" i="2"/>
  <c r="BE120" i="2"/>
  <c r="BF120" i="2"/>
  <c r="BG120" i="2"/>
  <c r="BH120" i="2"/>
  <c r="BI120" i="2"/>
  <c r="BJ120" i="2"/>
  <c r="BK120" i="2"/>
  <c r="BL120" i="2"/>
  <c r="BM120" i="2"/>
  <c r="BN120" i="2"/>
  <c r="BO120" i="2"/>
  <c r="BP120" i="2"/>
  <c r="BQ120" i="2"/>
  <c r="BR120" i="2"/>
  <c r="BS120" i="2"/>
  <c r="BT120" i="2"/>
  <c r="BU120" i="2"/>
  <c r="BV120" i="2"/>
  <c r="BW120" i="2"/>
  <c r="BX120" i="2"/>
  <c r="BY120" i="2"/>
  <c r="BZ120" i="2"/>
  <c r="CA120" i="2"/>
  <c r="CB120" i="2"/>
  <c r="CC120" i="2"/>
  <c r="CD120" i="2"/>
  <c r="CE120" i="2"/>
  <c r="CF120" i="2"/>
  <c r="CG120" i="2"/>
  <c r="CH120" i="2"/>
  <c r="CI120" i="2"/>
  <c r="CJ120" i="2"/>
  <c r="CK120" i="2"/>
  <c r="CL120" i="2"/>
  <c r="CM120" i="2"/>
  <c r="CN120" i="2"/>
  <c r="CO120" i="2"/>
  <c r="CP120" i="2"/>
  <c r="CQ120" i="2"/>
  <c r="CR120" i="2"/>
  <c r="CS120" i="2"/>
  <c r="CT120" i="2"/>
  <c r="DA120" i="2"/>
  <c r="DB120" i="2"/>
  <c r="DC120" i="2"/>
  <c r="DD120" i="2"/>
  <c r="DH120" i="2"/>
  <c r="DI120" i="2"/>
  <c r="DN120" i="2"/>
  <c r="DO120" i="2"/>
  <c r="DP120" i="2"/>
  <c r="DQ120" i="2"/>
  <c r="DR120" i="2"/>
  <c r="DS120" i="2"/>
  <c r="DT120" i="2"/>
  <c r="H121" i="2"/>
  <c r="I121" i="2"/>
  <c r="J121" i="2"/>
  <c r="K121" i="2"/>
  <c r="L121" i="2"/>
  <c r="M121" i="2"/>
  <c r="N121" i="2"/>
  <c r="O121" i="2"/>
  <c r="P121" i="2"/>
  <c r="Q121" i="2"/>
  <c r="R121" i="2"/>
  <c r="S121" i="2"/>
  <c r="T121" i="2"/>
  <c r="U121" i="2"/>
  <c r="V121" i="2"/>
  <c r="W121" i="2"/>
  <c r="X121" i="2"/>
  <c r="Y121" i="2"/>
  <c r="Z121" i="2"/>
  <c r="AA121" i="2"/>
  <c r="AB121" i="2"/>
  <c r="AC121" i="2"/>
  <c r="AD121" i="2"/>
  <c r="AE121" i="2"/>
  <c r="AF121" i="2"/>
  <c r="AG121" i="2"/>
  <c r="AH121" i="2"/>
  <c r="AI121" i="2"/>
  <c r="AJ121" i="2"/>
  <c r="AK121" i="2"/>
  <c r="AL121" i="2"/>
  <c r="AM121" i="2"/>
  <c r="AN121" i="2"/>
  <c r="AO121" i="2"/>
  <c r="AP121" i="2"/>
  <c r="AQ121" i="2"/>
  <c r="AR121" i="2"/>
  <c r="AS121" i="2"/>
  <c r="AT121" i="2"/>
  <c r="AU121" i="2"/>
  <c r="AV121" i="2"/>
  <c r="AW121" i="2"/>
  <c r="AX121" i="2"/>
  <c r="AY121" i="2"/>
  <c r="AZ121" i="2"/>
  <c r="BA121" i="2"/>
  <c r="BB121" i="2"/>
  <c r="BC121" i="2"/>
  <c r="BD121" i="2"/>
  <c r="BE121" i="2"/>
  <c r="BF121" i="2"/>
  <c r="BG121" i="2"/>
  <c r="BH121" i="2"/>
  <c r="BI121" i="2"/>
  <c r="BJ121" i="2"/>
  <c r="BK121" i="2"/>
  <c r="BL121" i="2"/>
  <c r="BM121" i="2"/>
  <c r="BN121" i="2"/>
  <c r="BO121" i="2"/>
  <c r="BP121" i="2"/>
  <c r="BQ121" i="2"/>
  <c r="BR121" i="2"/>
  <c r="BS121" i="2"/>
  <c r="BT121" i="2"/>
  <c r="BU121" i="2"/>
  <c r="BV121" i="2"/>
  <c r="BW121" i="2"/>
  <c r="BX121" i="2"/>
  <c r="BY121" i="2"/>
  <c r="BZ121" i="2"/>
  <c r="CA121" i="2"/>
  <c r="CB121" i="2"/>
  <c r="CC121" i="2"/>
  <c r="CD121" i="2"/>
  <c r="CE121" i="2"/>
  <c r="CF121" i="2"/>
  <c r="CG121" i="2"/>
  <c r="CH121" i="2"/>
  <c r="CI121" i="2"/>
  <c r="CJ121" i="2"/>
  <c r="CK121" i="2"/>
  <c r="CL121" i="2"/>
  <c r="CM121" i="2"/>
  <c r="CN121" i="2"/>
  <c r="CO121" i="2"/>
  <c r="CP121" i="2"/>
  <c r="CQ121" i="2"/>
  <c r="CR121" i="2"/>
  <c r="CS121" i="2"/>
  <c r="CT121" i="2"/>
  <c r="DA121" i="2"/>
  <c r="DB121" i="2"/>
  <c r="DC121" i="2"/>
  <c r="DD121" i="2"/>
  <c r="DH121" i="2"/>
  <c r="DI121" i="2"/>
  <c r="DN121" i="2"/>
  <c r="DO121" i="2"/>
  <c r="DP121" i="2"/>
  <c r="DQ121" i="2"/>
  <c r="DR121" i="2"/>
  <c r="DS121" i="2"/>
  <c r="DT121" i="2"/>
  <c r="H122" i="2"/>
  <c r="I122" i="2"/>
  <c r="J122" i="2"/>
  <c r="K122" i="2"/>
  <c r="L122" i="2"/>
  <c r="M122" i="2"/>
  <c r="N122" i="2"/>
  <c r="O122" i="2"/>
  <c r="P122" i="2"/>
  <c r="Q122" i="2"/>
  <c r="R122" i="2"/>
  <c r="S122" i="2"/>
  <c r="T122" i="2"/>
  <c r="U122" i="2"/>
  <c r="V122" i="2"/>
  <c r="W122" i="2"/>
  <c r="X122" i="2"/>
  <c r="Y122" i="2"/>
  <c r="Z122" i="2"/>
  <c r="AA122" i="2"/>
  <c r="AB122" i="2"/>
  <c r="AC122" i="2"/>
  <c r="AD122" i="2"/>
  <c r="AE122" i="2"/>
  <c r="AF122" i="2"/>
  <c r="AG122" i="2"/>
  <c r="AH122" i="2"/>
  <c r="AI122" i="2"/>
  <c r="AJ122" i="2"/>
  <c r="AK122" i="2"/>
  <c r="AL122" i="2"/>
  <c r="AM122" i="2"/>
  <c r="AN122" i="2"/>
  <c r="AO122" i="2"/>
  <c r="AP122" i="2"/>
  <c r="AQ122" i="2"/>
  <c r="AR122" i="2"/>
  <c r="AS122" i="2"/>
  <c r="AT122" i="2"/>
  <c r="AU122" i="2"/>
  <c r="AV122" i="2"/>
  <c r="AW122" i="2"/>
  <c r="AX122" i="2"/>
  <c r="AY122" i="2"/>
  <c r="AZ122" i="2"/>
  <c r="BA122" i="2"/>
  <c r="BB122" i="2"/>
  <c r="BC122" i="2"/>
  <c r="BD122" i="2"/>
  <c r="BE122" i="2"/>
  <c r="BF122" i="2"/>
  <c r="BG122" i="2"/>
  <c r="BH122" i="2"/>
  <c r="BI122" i="2"/>
  <c r="BJ122" i="2"/>
  <c r="BK122" i="2"/>
  <c r="BL122" i="2"/>
  <c r="BM122" i="2"/>
  <c r="BN122" i="2"/>
  <c r="BO122" i="2"/>
  <c r="BP122" i="2"/>
  <c r="BQ122" i="2"/>
  <c r="BR122" i="2"/>
  <c r="BS122" i="2"/>
  <c r="BT122" i="2"/>
  <c r="BU122" i="2"/>
  <c r="BV122" i="2"/>
  <c r="BW122" i="2"/>
  <c r="BX122" i="2"/>
  <c r="BY122" i="2"/>
  <c r="BZ122" i="2"/>
  <c r="CA122" i="2"/>
  <c r="CB122" i="2"/>
  <c r="CC122" i="2"/>
  <c r="CD122" i="2"/>
  <c r="CE122" i="2"/>
  <c r="CF122" i="2"/>
  <c r="CG122" i="2"/>
  <c r="CH122" i="2"/>
  <c r="CI122" i="2"/>
  <c r="CJ122" i="2"/>
  <c r="CK122" i="2"/>
  <c r="CL122" i="2"/>
  <c r="CM122" i="2"/>
  <c r="CN122" i="2"/>
  <c r="CO122" i="2"/>
  <c r="CP122" i="2"/>
  <c r="CQ122" i="2"/>
  <c r="CR122" i="2"/>
  <c r="CS122" i="2"/>
  <c r="CT122" i="2"/>
  <c r="DA122" i="2"/>
  <c r="DB122" i="2"/>
  <c r="DC122" i="2"/>
  <c r="DD122" i="2"/>
  <c r="DH122" i="2"/>
  <c r="DI122" i="2"/>
  <c r="DN122" i="2"/>
  <c r="DO122" i="2"/>
  <c r="W57" i="8" s="1"/>
  <c r="DP122" i="2"/>
  <c r="DQ122" i="2"/>
  <c r="DR122" i="2"/>
  <c r="DS122" i="2"/>
  <c r="DT122" i="2"/>
  <c r="H123" i="2"/>
  <c r="I123" i="2"/>
  <c r="J123" i="2"/>
  <c r="K123" i="2"/>
  <c r="L123" i="2"/>
  <c r="M123" i="2"/>
  <c r="N123" i="2"/>
  <c r="O123" i="2"/>
  <c r="P123" i="2"/>
  <c r="Q123" i="2"/>
  <c r="R123" i="2"/>
  <c r="S123" i="2"/>
  <c r="T123" i="2"/>
  <c r="U123" i="2"/>
  <c r="V123" i="2"/>
  <c r="W123" i="2"/>
  <c r="X123" i="2"/>
  <c r="Y123" i="2"/>
  <c r="Z123" i="2"/>
  <c r="AA123" i="2"/>
  <c r="AB123" i="2"/>
  <c r="AC123" i="2"/>
  <c r="AD123" i="2"/>
  <c r="AE123" i="2"/>
  <c r="AF123" i="2"/>
  <c r="AG123" i="2"/>
  <c r="AH123" i="2"/>
  <c r="AI123" i="2"/>
  <c r="AJ123" i="2"/>
  <c r="AK123" i="2"/>
  <c r="AL123" i="2"/>
  <c r="AM123" i="2"/>
  <c r="AN123" i="2"/>
  <c r="AO123" i="2"/>
  <c r="AP123" i="2"/>
  <c r="AQ123" i="2"/>
  <c r="AR123" i="2"/>
  <c r="AS123" i="2"/>
  <c r="AT123" i="2"/>
  <c r="AU123" i="2"/>
  <c r="AV123" i="2"/>
  <c r="AW123" i="2"/>
  <c r="AX123" i="2"/>
  <c r="AY123" i="2"/>
  <c r="AZ123" i="2"/>
  <c r="BA123" i="2"/>
  <c r="BB123" i="2"/>
  <c r="BC123" i="2"/>
  <c r="BD123" i="2"/>
  <c r="BE123" i="2"/>
  <c r="BF123" i="2"/>
  <c r="BG123" i="2"/>
  <c r="BH123" i="2"/>
  <c r="BI123" i="2"/>
  <c r="BJ123" i="2"/>
  <c r="BK123" i="2"/>
  <c r="BL123" i="2"/>
  <c r="BM123" i="2"/>
  <c r="BN123" i="2"/>
  <c r="BO123" i="2"/>
  <c r="BP123" i="2"/>
  <c r="BQ123" i="2"/>
  <c r="BR123" i="2"/>
  <c r="BS123" i="2"/>
  <c r="BT123" i="2"/>
  <c r="BU123" i="2"/>
  <c r="BV123" i="2"/>
  <c r="BW123" i="2"/>
  <c r="BX123" i="2"/>
  <c r="BY123" i="2"/>
  <c r="BZ123" i="2"/>
  <c r="CA123" i="2"/>
  <c r="CB123" i="2"/>
  <c r="CC123" i="2"/>
  <c r="CD123" i="2"/>
  <c r="CE123" i="2"/>
  <c r="CF123" i="2"/>
  <c r="CG123" i="2"/>
  <c r="CH123" i="2"/>
  <c r="CI123" i="2"/>
  <c r="CJ123" i="2"/>
  <c r="CK123" i="2"/>
  <c r="CL123" i="2"/>
  <c r="CM123" i="2"/>
  <c r="CN123" i="2"/>
  <c r="CO123" i="2"/>
  <c r="CP123" i="2"/>
  <c r="CQ123" i="2"/>
  <c r="CR123" i="2"/>
  <c r="CS123" i="2"/>
  <c r="CT123" i="2"/>
  <c r="DA123" i="2"/>
  <c r="DB123" i="2"/>
  <c r="DC123" i="2"/>
  <c r="DD123" i="2"/>
  <c r="DH123" i="2"/>
  <c r="DI123" i="2"/>
  <c r="DN123" i="2"/>
  <c r="DO123" i="2"/>
  <c r="DP123" i="2"/>
  <c r="DQ123" i="2"/>
  <c r="DR123" i="2"/>
  <c r="DS123" i="2"/>
  <c r="DT123" i="2"/>
  <c r="H124" i="2"/>
  <c r="I124" i="2"/>
  <c r="J124" i="2"/>
  <c r="K124" i="2"/>
  <c r="L124" i="2"/>
  <c r="M124" i="2"/>
  <c r="N124" i="2"/>
  <c r="O124" i="2"/>
  <c r="P124" i="2"/>
  <c r="Q124" i="2"/>
  <c r="R124" i="2"/>
  <c r="S124" i="2"/>
  <c r="T124" i="2"/>
  <c r="U124" i="2"/>
  <c r="V124" i="2"/>
  <c r="W124" i="2"/>
  <c r="X124" i="2"/>
  <c r="Y124" i="2"/>
  <c r="Z124" i="2"/>
  <c r="AA124" i="2"/>
  <c r="AB124" i="2"/>
  <c r="AC124" i="2"/>
  <c r="AD124" i="2"/>
  <c r="AE124" i="2"/>
  <c r="AF124" i="2"/>
  <c r="AG124" i="2"/>
  <c r="AH124" i="2"/>
  <c r="AI124" i="2"/>
  <c r="AJ124" i="2"/>
  <c r="AK124" i="2"/>
  <c r="AL124" i="2"/>
  <c r="AM124" i="2"/>
  <c r="AN124" i="2"/>
  <c r="AO124" i="2"/>
  <c r="AP124" i="2"/>
  <c r="AQ124" i="2"/>
  <c r="AR124" i="2"/>
  <c r="AS124" i="2"/>
  <c r="AT124" i="2"/>
  <c r="AU124" i="2"/>
  <c r="AV124" i="2"/>
  <c r="AW124" i="2"/>
  <c r="AX124" i="2"/>
  <c r="AY124" i="2"/>
  <c r="AZ124" i="2"/>
  <c r="BA124" i="2"/>
  <c r="BB124" i="2"/>
  <c r="BC124" i="2"/>
  <c r="BD124" i="2"/>
  <c r="BE124" i="2"/>
  <c r="BF124" i="2"/>
  <c r="BG124" i="2"/>
  <c r="BH124" i="2"/>
  <c r="BI124" i="2"/>
  <c r="BJ124" i="2"/>
  <c r="BK124" i="2"/>
  <c r="BL124" i="2"/>
  <c r="BM124" i="2"/>
  <c r="BN124" i="2"/>
  <c r="BO124" i="2"/>
  <c r="BP124" i="2"/>
  <c r="BQ124" i="2"/>
  <c r="BR124" i="2"/>
  <c r="BS124" i="2"/>
  <c r="BT124" i="2"/>
  <c r="BU124" i="2"/>
  <c r="BV124" i="2"/>
  <c r="BW124" i="2"/>
  <c r="BX124" i="2"/>
  <c r="BY124" i="2"/>
  <c r="BZ124" i="2"/>
  <c r="CA124" i="2"/>
  <c r="CB124" i="2"/>
  <c r="CC124" i="2"/>
  <c r="CD124" i="2"/>
  <c r="CE124" i="2"/>
  <c r="CF124" i="2"/>
  <c r="CG124" i="2"/>
  <c r="CH124" i="2"/>
  <c r="CI124" i="2"/>
  <c r="CJ124" i="2"/>
  <c r="CK124" i="2"/>
  <c r="CL124" i="2"/>
  <c r="CM124" i="2"/>
  <c r="CN124" i="2"/>
  <c r="CO124" i="2"/>
  <c r="CP124" i="2"/>
  <c r="CQ124" i="2"/>
  <c r="CR124" i="2"/>
  <c r="CS124" i="2"/>
  <c r="CT124" i="2"/>
  <c r="DA124" i="2"/>
  <c r="DB124" i="2"/>
  <c r="DC124" i="2"/>
  <c r="DD124" i="2"/>
  <c r="DH124" i="2"/>
  <c r="DI124" i="2"/>
  <c r="DN124" i="2"/>
  <c r="DO124" i="2"/>
  <c r="DP124" i="2"/>
  <c r="DQ124" i="2"/>
  <c r="DR124" i="2"/>
  <c r="DS124" i="2"/>
  <c r="DT124" i="2"/>
  <c r="H125" i="2"/>
  <c r="I125" i="2"/>
  <c r="J125" i="2"/>
  <c r="K125" i="2"/>
  <c r="L125" i="2"/>
  <c r="M125" i="2"/>
  <c r="N125" i="2"/>
  <c r="O125" i="2"/>
  <c r="P125" i="2"/>
  <c r="Q125" i="2"/>
  <c r="R125" i="2"/>
  <c r="S125" i="2"/>
  <c r="T125" i="2"/>
  <c r="U125" i="2"/>
  <c r="V125" i="2"/>
  <c r="W125" i="2"/>
  <c r="X125" i="2"/>
  <c r="Y125" i="2"/>
  <c r="Z125" i="2"/>
  <c r="AA125" i="2"/>
  <c r="AB125" i="2"/>
  <c r="AC125" i="2"/>
  <c r="AD125" i="2"/>
  <c r="AE125" i="2"/>
  <c r="AF125" i="2"/>
  <c r="AG125" i="2"/>
  <c r="AH125" i="2"/>
  <c r="AI125" i="2"/>
  <c r="AJ125" i="2"/>
  <c r="AK125" i="2"/>
  <c r="AL125" i="2"/>
  <c r="AM125" i="2"/>
  <c r="AN125" i="2"/>
  <c r="AO125" i="2"/>
  <c r="AP125" i="2"/>
  <c r="AQ125" i="2"/>
  <c r="AR125" i="2"/>
  <c r="AS125" i="2"/>
  <c r="AT125" i="2"/>
  <c r="AU125" i="2"/>
  <c r="AV125" i="2"/>
  <c r="AW125" i="2"/>
  <c r="AX125" i="2"/>
  <c r="AY125" i="2"/>
  <c r="AZ125" i="2"/>
  <c r="BA125" i="2"/>
  <c r="BB125" i="2"/>
  <c r="BC125" i="2"/>
  <c r="BD125" i="2"/>
  <c r="BE125" i="2"/>
  <c r="BF125" i="2"/>
  <c r="BG125" i="2"/>
  <c r="BH125" i="2"/>
  <c r="BI125" i="2"/>
  <c r="BJ125" i="2"/>
  <c r="BK125" i="2"/>
  <c r="BL125" i="2"/>
  <c r="BM125" i="2"/>
  <c r="BN125" i="2"/>
  <c r="BO125" i="2"/>
  <c r="BP125" i="2"/>
  <c r="BQ125" i="2"/>
  <c r="BR125" i="2"/>
  <c r="BS125" i="2"/>
  <c r="BT125" i="2"/>
  <c r="BU125" i="2"/>
  <c r="BV125" i="2"/>
  <c r="BW125" i="2"/>
  <c r="BX125" i="2"/>
  <c r="BY125" i="2"/>
  <c r="BZ125" i="2"/>
  <c r="CA125" i="2"/>
  <c r="CB125" i="2"/>
  <c r="CC125" i="2"/>
  <c r="CD125" i="2"/>
  <c r="CE125" i="2"/>
  <c r="CF125" i="2"/>
  <c r="CG125" i="2"/>
  <c r="CH125" i="2"/>
  <c r="CI125" i="2"/>
  <c r="CJ125" i="2"/>
  <c r="CK125" i="2"/>
  <c r="CL125" i="2"/>
  <c r="CM125" i="2"/>
  <c r="CN125" i="2"/>
  <c r="CO125" i="2"/>
  <c r="CP125" i="2"/>
  <c r="CQ125" i="2"/>
  <c r="CR125" i="2"/>
  <c r="CS125" i="2"/>
  <c r="CT125" i="2"/>
  <c r="DA125" i="2"/>
  <c r="DB125" i="2"/>
  <c r="DC125" i="2"/>
  <c r="DD125" i="2"/>
  <c r="DH125" i="2"/>
  <c r="DI125" i="2"/>
  <c r="DN125" i="2"/>
  <c r="DO125" i="2"/>
  <c r="W159" i="8" s="1"/>
  <c r="DP125" i="2"/>
  <c r="DQ125" i="2"/>
  <c r="DR125" i="2"/>
  <c r="DS125" i="2"/>
  <c r="DT125" i="2"/>
  <c r="H126" i="2"/>
  <c r="I126" i="2"/>
  <c r="J126" i="2"/>
  <c r="K126" i="2"/>
  <c r="L126" i="2"/>
  <c r="M126" i="2"/>
  <c r="N126" i="2"/>
  <c r="O126" i="2"/>
  <c r="P126" i="2"/>
  <c r="Q126" i="2"/>
  <c r="R126" i="2"/>
  <c r="S126" i="2"/>
  <c r="T126" i="2"/>
  <c r="U126" i="2"/>
  <c r="V126" i="2"/>
  <c r="W126" i="2"/>
  <c r="X126" i="2"/>
  <c r="Y126" i="2"/>
  <c r="Z126" i="2"/>
  <c r="AA126" i="2"/>
  <c r="AB126" i="2"/>
  <c r="AC126" i="2"/>
  <c r="AD126" i="2"/>
  <c r="AE126" i="2"/>
  <c r="AF126" i="2"/>
  <c r="AG126" i="2"/>
  <c r="AH126" i="2"/>
  <c r="AI126" i="2"/>
  <c r="AJ126" i="2"/>
  <c r="AK126" i="2"/>
  <c r="AL126" i="2"/>
  <c r="AM126" i="2"/>
  <c r="AN126" i="2"/>
  <c r="AO126" i="2"/>
  <c r="AP126" i="2"/>
  <c r="AQ126" i="2"/>
  <c r="AR126" i="2"/>
  <c r="AS126" i="2"/>
  <c r="AT126" i="2"/>
  <c r="AU126" i="2"/>
  <c r="AV126" i="2"/>
  <c r="AW126" i="2"/>
  <c r="AX126" i="2"/>
  <c r="AY126" i="2"/>
  <c r="AZ126" i="2"/>
  <c r="BA126" i="2"/>
  <c r="BB126" i="2"/>
  <c r="BC126" i="2"/>
  <c r="BD126" i="2"/>
  <c r="BE126" i="2"/>
  <c r="BF126" i="2"/>
  <c r="BG126" i="2"/>
  <c r="BH126" i="2"/>
  <c r="BI126" i="2"/>
  <c r="BJ126" i="2"/>
  <c r="BK126" i="2"/>
  <c r="BL126" i="2"/>
  <c r="BM126" i="2"/>
  <c r="BN126" i="2"/>
  <c r="BO126" i="2"/>
  <c r="BP126" i="2"/>
  <c r="BQ126" i="2"/>
  <c r="BR126" i="2"/>
  <c r="BS126" i="2"/>
  <c r="BT126" i="2"/>
  <c r="BU126" i="2"/>
  <c r="BV126" i="2"/>
  <c r="BW126" i="2"/>
  <c r="BX126" i="2"/>
  <c r="BY126" i="2"/>
  <c r="BZ126" i="2"/>
  <c r="CA126" i="2"/>
  <c r="CB126" i="2"/>
  <c r="CC126" i="2"/>
  <c r="CD126" i="2"/>
  <c r="CE126" i="2"/>
  <c r="CF126" i="2"/>
  <c r="CG126" i="2"/>
  <c r="CH126" i="2"/>
  <c r="CI126" i="2"/>
  <c r="CJ126" i="2"/>
  <c r="CK126" i="2"/>
  <c r="CL126" i="2"/>
  <c r="CM126" i="2"/>
  <c r="CN126" i="2"/>
  <c r="CO126" i="2"/>
  <c r="CP126" i="2"/>
  <c r="CQ126" i="2"/>
  <c r="CR126" i="2"/>
  <c r="CS126" i="2"/>
  <c r="CT126" i="2"/>
  <c r="DA126" i="2"/>
  <c r="DB126" i="2"/>
  <c r="DC126" i="2"/>
  <c r="DD126" i="2"/>
  <c r="DH126" i="2"/>
  <c r="DI126" i="2"/>
  <c r="DN126" i="2"/>
  <c r="DO126" i="2"/>
  <c r="DP126" i="2"/>
  <c r="DQ126" i="2"/>
  <c r="DR126" i="2"/>
  <c r="DS126" i="2"/>
  <c r="DT126" i="2"/>
  <c r="H127" i="2"/>
  <c r="I127" i="2"/>
  <c r="J127" i="2"/>
  <c r="K127" i="2"/>
  <c r="L127" i="2"/>
  <c r="M127" i="2"/>
  <c r="N127" i="2"/>
  <c r="O127" i="2"/>
  <c r="P127" i="2"/>
  <c r="Q127" i="2"/>
  <c r="R127" i="2"/>
  <c r="S127" i="2"/>
  <c r="T127" i="2"/>
  <c r="U127" i="2"/>
  <c r="V127" i="2"/>
  <c r="W127" i="2"/>
  <c r="X127" i="2"/>
  <c r="Y127" i="2"/>
  <c r="Z127" i="2"/>
  <c r="AA127" i="2"/>
  <c r="AB127" i="2"/>
  <c r="AC127" i="2"/>
  <c r="AD127" i="2"/>
  <c r="AE127" i="2"/>
  <c r="AF127" i="2"/>
  <c r="AG127" i="2"/>
  <c r="AH127" i="2"/>
  <c r="AI127" i="2"/>
  <c r="AJ127" i="2"/>
  <c r="AK127" i="2"/>
  <c r="AL127" i="2"/>
  <c r="AM127" i="2"/>
  <c r="AN127" i="2"/>
  <c r="AO127" i="2"/>
  <c r="AP127" i="2"/>
  <c r="AQ127" i="2"/>
  <c r="AR127" i="2"/>
  <c r="AS127" i="2"/>
  <c r="AT127" i="2"/>
  <c r="AU127" i="2"/>
  <c r="AV127" i="2"/>
  <c r="AW127" i="2"/>
  <c r="AX127" i="2"/>
  <c r="AY127" i="2"/>
  <c r="AZ127" i="2"/>
  <c r="BA127" i="2"/>
  <c r="BB127" i="2"/>
  <c r="BC127" i="2"/>
  <c r="BD127" i="2"/>
  <c r="BE127" i="2"/>
  <c r="BF127" i="2"/>
  <c r="BG127" i="2"/>
  <c r="BH127" i="2"/>
  <c r="BI127" i="2"/>
  <c r="BJ127" i="2"/>
  <c r="BK127" i="2"/>
  <c r="BL127" i="2"/>
  <c r="BM127" i="2"/>
  <c r="BN127" i="2"/>
  <c r="BO127" i="2"/>
  <c r="BP127" i="2"/>
  <c r="BQ127" i="2"/>
  <c r="BR127" i="2"/>
  <c r="BS127" i="2"/>
  <c r="BT127" i="2"/>
  <c r="BU127" i="2"/>
  <c r="BV127" i="2"/>
  <c r="BW127" i="2"/>
  <c r="BX127" i="2"/>
  <c r="BY127" i="2"/>
  <c r="BZ127" i="2"/>
  <c r="CA127" i="2"/>
  <c r="CB127" i="2"/>
  <c r="CC127" i="2"/>
  <c r="CD127" i="2"/>
  <c r="CE127" i="2"/>
  <c r="CF127" i="2"/>
  <c r="CG127" i="2"/>
  <c r="CH127" i="2"/>
  <c r="CI127" i="2"/>
  <c r="CJ127" i="2"/>
  <c r="CK127" i="2"/>
  <c r="CL127" i="2"/>
  <c r="CM127" i="2"/>
  <c r="CN127" i="2"/>
  <c r="CO127" i="2"/>
  <c r="CP127" i="2"/>
  <c r="CQ127" i="2"/>
  <c r="CR127" i="2"/>
  <c r="CS127" i="2"/>
  <c r="CT127" i="2"/>
  <c r="DA127" i="2"/>
  <c r="DB127" i="2"/>
  <c r="DC127" i="2"/>
  <c r="DD127" i="2"/>
  <c r="DH127" i="2"/>
  <c r="DI127" i="2"/>
  <c r="DN127" i="2"/>
  <c r="DO127" i="2"/>
  <c r="DP127" i="2"/>
  <c r="DQ127" i="2"/>
  <c r="DR127" i="2"/>
  <c r="DS127" i="2"/>
  <c r="DT127" i="2"/>
  <c r="H128" i="2"/>
  <c r="I128" i="2"/>
  <c r="J128" i="2"/>
  <c r="K128" i="2"/>
  <c r="L128" i="2"/>
  <c r="M128" i="2"/>
  <c r="N128" i="2"/>
  <c r="O128" i="2"/>
  <c r="P128" i="2"/>
  <c r="Q128" i="2"/>
  <c r="R128" i="2"/>
  <c r="S128" i="2"/>
  <c r="T128" i="2"/>
  <c r="U128" i="2"/>
  <c r="V128" i="2"/>
  <c r="W128" i="2"/>
  <c r="X128" i="2"/>
  <c r="Y128" i="2"/>
  <c r="Z128" i="2"/>
  <c r="AA128" i="2"/>
  <c r="AB128" i="2"/>
  <c r="AC128" i="2"/>
  <c r="AD128" i="2"/>
  <c r="AE128" i="2"/>
  <c r="AF128" i="2"/>
  <c r="AG128" i="2"/>
  <c r="AH128" i="2"/>
  <c r="AI128" i="2"/>
  <c r="AJ128" i="2"/>
  <c r="AK128" i="2"/>
  <c r="AL128" i="2"/>
  <c r="AM128" i="2"/>
  <c r="AN128" i="2"/>
  <c r="AO128" i="2"/>
  <c r="AP128" i="2"/>
  <c r="AQ128" i="2"/>
  <c r="AR128" i="2"/>
  <c r="AS128" i="2"/>
  <c r="AT128" i="2"/>
  <c r="AU128" i="2"/>
  <c r="AV128" i="2"/>
  <c r="AW128" i="2"/>
  <c r="AX128" i="2"/>
  <c r="AY128" i="2"/>
  <c r="AZ128" i="2"/>
  <c r="BA128" i="2"/>
  <c r="BB128" i="2"/>
  <c r="BC128" i="2"/>
  <c r="BD128" i="2"/>
  <c r="BE128" i="2"/>
  <c r="BF128" i="2"/>
  <c r="BG128" i="2"/>
  <c r="BH128" i="2"/>
  <c r="BI128" i="2"/>
  <c r="BJ128" i="2"/>
  <c r="BK128" i="2"/>
  <c r="BL128" i="2"/>
  <c r="BM128" i="2"/>
  <c r="BN128" i="2"/>
  <c r="BO128" i="2"/>
  <c r="BP128" i="2"/>
  <c r="BQ128" i="2"/>
  <c r="BR128" i="2"/>
  <c r="BS128" i="2"/>
  <c r="BT128" i="2"/>
  <c r="BU128" i="2"/>
  <c r="BV128" i="2"/>
  <c r="BW128" i="2"/>
  <c r="BX128" i="2"/>
  <c r="BY128" i="2"/>
  <c r="BZ128" i="2"/>
  <c r="CA128" i="2"/>
  <c r="CB128" i="2"/>
  <c r="CC128" i="2"/>
  <c r="CD128" i="2"/>
  <c r="CE128" i="2"/>
  <c r="CF128" i="2"/>
  <c r="CG128" i="2"/>
  <c r="CH128" i="2"/>
  <c r="CI128" i="2"/>
  <c r="CJ128" i="2"/>
  <c r="CK128" i="2"/>
  <c r="CL128" i="2"/>
  <c r="CM128" i="2"/>
  <c r="CN128" i="2"/>
  <c r="CO128" i="2"/>
  <c r="CP128" i="2"/>
  <c r="CQ128" i="2"/>
  <c r="CR128" i="2"/>
  <c r="CS128" i="2"/>
  <c r="CT128" i="2"/>
  <c r="DA128" i="2"/>
  <c r="DB128" i="2"/>
  <c r="DC128" i="2"/>
  <c r="DD128" i="2"/>
  <c r="DH128" i="2"/>
  <c r="DI128" i="2"/>
  <c r="DN128" i="2"/>
  <c r="DO128" i="2"/>
  <c r="W58" i="8" s="1"/>
  <c r="DP128" i="2"/>
  <c r="DQ128" i="2"/>
  <c r="DR128" i="2"/>
  <c r="DS128" i="2"/>
  <c r="DT128" i="2"/>
  <c r="H129" i="2"/>
  <c r="I129" i="2"/>
  <c r="J129" i="2"/>
  <c r="K129" i="2"/>
  <c r="L129" i="2"/>
  <c r="M129" i="2"/>
  <c r="N129" i="2"/>
  <c r="O129" i="2"/>
  <c r="P129" i="2"/>
  <c r="Q129" i="2"/>
  <c r="R129" i="2"/>
  <c r="S129" i="2"/>
  <c r="T129" i="2"/>
  <c r="U129" i="2"/>
  <c r="V129" i="2"/>
  <c r="W129" i="2"/>
  <c r="X129" i="2"/>
  <c r="Y129" i="2"/>
  <c r="Z129" i="2"/>
  <c r="AA129" i="2"/>
  <c r="AB129" i="2"/>
  <c r="AC129" i="2"/>
  <c r="AD129" i="2"/>
  <c r="AE129" i="2"/>
  <c r="AF129" i="2"/>
  <c r="AG129" i="2"/>
  <c r="AH129" i="2"/>
  <c r="AI129" i="2"/>
  <c r="AJ129" i="2"/>
  <c r="AK129" i="2"/>
  <c r="AL129" i="2"/>
  <c r="AM129" i="2"/>
  <c r="AN129" i="2"/>
  <c r="AO129" i="2"/>
  <c r="AP129" i="2"/>
  <c r="AQ129" i="2"/>
  <c r="AR129" i="2"/>
  <c r="AS129" i="2"/>
  <c r="AT129" i="2"/>
  <c r="AU129" i="2"/>
  <c r="AV129" i="2"/>
  <c r="AW129" i="2"/>
  <c r="AX129" i="2"/>
  <c r="AY129" i="2"/>
  <c r="AZ129" i="2"/>
  <c r="BA129" i="2"/>
  <c r="BB129" i="2"/>
  <c r="BC129" i="2"/>
  <c r="BD129" i="2"/>
  <c r="BE129" i="2"/>
  <c r="BF129" i="2"/>
  <c r="BG129" i="2"/>
  <c r="BH129" i="2"/>
  <c r="BI129" i="2"/>
  <c r="BJ129" i="2"/>
  <c r="BK129" i="2"/>
  <c r="BL129" i="2"/>
  <c r="BM129" i="2"/>
  <c r="BN129" i="2"/>
  <c r="BO129" i="2"/>
  <c r="BP129" i="2"/>
  <c r="BQ129" i="2"/>
  <c r="BR129" i="2"/>
  <c r="BS129" i="2"/>
  <c r="BT129" i="2"/>
  <c r="BU129" i="2"/>
  <c r="BV129" i="2"/>
  <c r="BW129" i="2"/>
  <c r="BX129" i="2"/>
  <c r="BY129" i="2"/>
  <c r="BZ129" i="2"/>
  <c r="CA129" i="2"/>
  <c r="CB129" i="2"/>
  <c r="CC129" i="2"/>
  <c r="CD129" i="2"/>
  <c r="CE129" i="2"/>
  <c r="CF129" i="2"/>
  <c r="CG129" i="2"/>
  <c r="CH129" i="2"/>
  <c r="CI129" i="2"/>
  <c r="CJ129" i="2"/>
  <c r="CK129" i="2"/>
  <c r="CL129" i="2"/>
  <c r="CM129" i="2"/>
  <c r="CN129" i="2"/>
  <c r="CO129" i="2"/>
  <c r="CP129" i="2"/>
  <c r="CQ129" i="2"/>
  <c r="CR129" i="2"/>
  <c r="CS129" i="2"/>
  <c r="CT129" i="2"/>
  <c r="DA129" i="2"/>
  <c r="DB129" i="2"/>
  <c r="DC129" i="2"/>
  <c r="DD129" i="2"/>
  <c r="DH129" i="2"/>
  <c r="DI129" i="2"/>
  <c r="DN129" i="2"/>
  <c r="DO129" i="2"/>
  <c r="DP129" i="2"/>
  <c r="DQ129" i="2"/>
  <c r="DR129" i="2"/>
  <c r="DS129" i="2"/>
  <c r="DT129" i="2"/>
  <c r="H130" i="2"/>
  <c r="I130" i="2"/>
  <c r="J130" i="2"/>
  <c r="K130" i="2"/>
  <c r="L130" i="2"/>
  <c r="M130" i="2"/>
  <c r="N130" i="2"/>
  <c r="O130" i="2"/>
  <c r="P130" i="2"/>
  <c r="Q130" i="2"/>
  <c r="R130" i="2"/>
  <c r="S130" i="2"/>
  <c r="T130" i="2"/>
  <c r="U130" i="2"/>
  <c r="V130" i="2"/>
  <c r="W130" i="2"/>
  <c r="X130" i="2"/>
  <c r="Y130" i="2"/>
  <c r="Z130" i="2"/>
  <c r="AA130" i="2"/>
  <c r="AB130" i="2"/>
  <c r="AC130" i="2"/>
  <c r="AD130" i="2"/>
  <c r="AE130" i="2"/>
  <c r="AF130" i="2"/>
  <c r="AG130" i="2"/>
  <c r="AH130" i="2"/>
  <c r="AI130" i="2"/>
  <c r="AJ130" i="2"/>
  <c r="AK130" i="2"/>
  <c r="AL130" i="2"/>
  <c r="AM130" i="2"/>
  <c r="AN130" i="2"/>
  <c r="AO130" i="2"/>
  <c r="AP130" i="2"/>
  <c r="AQ130" i="2"/>
  <c r="AR130" i="2"/>
  <c r="AS130" i="2"/>
  <c r="AT130" i="2"/>
  <c r="AU130" i="2"/>
  <c r="AV130" i="2"/>
  <c r="AW130" i="2"/>
  <c r="AX130" i="2"/>
  <c r="AY130" i="2"/>
  <c r="AZ130" i="2"/>
  <c r="BA130" i="2"/>
  <c r="BB130" i="2"/>
  <c r="BC130" i="2"/>
  <c r="BD130" i="2"/>
  <c r="BE130" i="2"/>
  <c r="BF130" i="2"/>
  <c r="BG130" i="2"/>
  <c r="BH130" i="2"/>
  <c r="BI130" i="2"/>
  <c r="BJ130" i="2"/>
  <c r="BK130" i="2"/>
  <c r="BL130" i="2"/>
  <c r="BM130" i="2"/>
  <c r="BN130" i="2"/>
  <c r="BO130" i="2"/>
  <c r="BP130" i="2"/>
  <c r="BQ130" i="2"/>
  <c r="BR130" i="2"/>
  <c r="BS130" i="2"/>
  <c r="BT130" i="2"/>
  <c r="BU130" i="2"/>
  <c r="BV130" i="2"/>
  <c r="BW130" i="2"/>
  <c r="BX130" i="2"/>
  <c r="BY130" i="2"/>
  <c r="BZ130" i="2"/>
  <c r="CA130" i="2"/>
  <c r="CB130" i="2"/>
  <c r="CC130" i="2"/>
  <c r="CD130" i="2"/>
  <c r="CE130" i="2"/>
  <c r="CF130" i="2"/>
  <c r="CG130" i="2"/>
  <c r="CH130" i="2"/>
  <c r="CI130" i="2"/>
  <c r="CJ130" i="2"/>
  <c r="CK130" i="2"/>
  <c r="CL130" i="2"/>
  <c r="CM130" i="2"/>
  <c r="CN130" i="2"/>
  <c r="CO130" i="2"/>
  <c r="CP130" i="2"/>
  <c r="CQ130" i="2"/>
  <c r="CR130" i="2"/>
  <c r="CS130" i="2"/>
  <c r="CT130" i="2"/>
  <c r="DA130" i="2"/>
  <c r="DB130" i="2"/>
  <c r="DC130" i="2"/>
  <c r="DD130" i="2"/>
  <c r="DH130" i="2"/>
  <c r="DI130" i="2"/>
  <c r="DN130" i="2"/>
  <c r="DO130" i="2"/>
  <c r="W60" i="8" s="1"/>
  <c r="DP130" i="2"/>
  <c r="DQ130" i="2"/>
  <c r="DR130" i="2"/>
  <c r="DS130" i="2"/>
  <c r="DT130" i="2"/>
  <c r="H131" i="2"/>
  <c r="I131" i="2"/>
  <c r="J131" i="2"/>
  <c r="K131" i="2"/>
  <c r="L131" i="2"/>
  <c r="M131" i="2"/>
  <c r="N131" i="2"/>
  <c r="O131" i="2"/>
  <c r="P131" i="2"/>
  <c r="Q131" i="2"/>
  <c r="R131" i="2"/>
  <c r="S131" i="2"/>
  <c r="T131" i="2"/>
  <c r="U131" i="2"/>
  <c r="V131" i="2"/>
  <c r="W131" i="2"/>
  <c r="X131" i="2"/>
  <c r="Y131" i="2"/>
  <c r="Z131" i="2"/>
  <c r="AA131" i="2"/>
  <c r="AB131" i="2"/>
  <c r="AC131" i="2"/>
  <c r="AD131" i="2"/>
  <c r="AE131" i="2"/>
  <c r="AF131" i="2"/>
  <c r="AG131" i="2"/>
  <c r="AH131" i="2"/>
  <c r="AI131" i="2"/>
  <c r="AJ131" i="2"/>
  <c r="AK131" i="2"/>
  <c r="AL131" i="2"/>
  <c r="AM131" i="2"/>
  <c r="AN131" i="2"/>
  <c r="AO131" i="2"/>
  <c r="AP131" i="2"/>
  <c r="AQ131" i="2"/>
  <c r="AR131" i="2"/>
  <c r="AS131" i="2"/>
  <c r="AT131" i="2"/>
  <c r="AU131" i="2"/>
  <c r="AV131" i="2"/>
  <c r="AW131" i="2"/>
  <c r="AX131" i="2"/>
  <c r="AY131" i="2"/>
  <c r="AZ131" i="2"/>
  <c r="BA131" i="2"/>
  <c r="BB131" i="2"/>
  <c r="BC131" i="2"/>
  <c r="BD131" i="2"/>
  <c r="BE131" i="2"/>
  <c r="BF131" i="2"/>
  <c r="BG131" i="2"/>
  <c r="BH131" i="2"/>
  <c r="BI131" i="2"/>
  <c r="BJ131" i="2"/>
  <c r="BK131" i="2"/>
  <c r="BL131" i="2"/>
  <c r="BM131" i="2"/>
  <c r="BN131" i="2"/>
  <c r="BO131" i="2"/>
  <c r="BP131" i="2"/>
  <c r="BQ131" i="2"/>
  <c r="BR131" i="2"/>
  <c r="BS131" i="2"/>
  <c r="BT131" i="2"/>
  <c r="BU131" i="2"/>
  <c r="BV131" i="2"/>
  <c r="BW131" i="2"/>
  <c r="BX131" i="2"/>
  <c r="BY131" i="2"/>
  <c r="BZ131" i="2"/>
  <c r="CA131" i="2"/>
  <c r="CB131" i="2"/>
  <c r="CC131" i="2"/>
  <c r="CD131" i="2"/>
  <c r="CE131" i="2"/>
  <c r="CF131" i="2"/>
  <c r="CG131" i="2"/>
  <c r="CH131" i="2"/>
  <c r="CI131" i="2"/>
  <c r="CJ131" i="2"/>
  <c r="CK131" i="2"/>
  <c r="CL131" i="2"/>
  <c r="CM131" i="2"/>
  <c r="CN131" i="2"/>
  <c r="CO131" i="2"/>
  <c r="CP131" i="2"/>
  <c r="CQ131" i="2"/>
  <c r="CR131" i="2"/>
  <c r="CS131" i="2"/>
  <c r="CT131" i="2"/>
  <c r="DA131" i="2"/>
  <c r="DB131" i="2"/>
  <c r="DC131" i="2"/>
  <c r="DD131" i="2"/>
  <c r="DH131" i="2"/>
  <c r="DI131" i="2"/>
  <c r="DN131" i="2"/>
  <c r="DO131" i="2"/>
  <c r="DP131" i="2"/>
  <c r="DQ131" i="2"/>
  <c r="DR131" i="2"/>
  <c r="DS131" i="2"/>
  <c r="DT131" i="2"/>
  <c r="H132" i="2"/>
  <c r="I132" i="2"/>
  <c r="J132" i="2"/>
  <c r="K132" i="2"/>
  <c r="L132" i="2"/>
  <c r="M132" i="2"/>
  <c r="N132" i="2"/>
  <c r="O132" i="2"/>
  <c r="P132" i="2"/>
  <c r="Q132" i="2"/>
  <c r="R132" i="2"/>
  <c r="S132" i="2"/>
  <c r="T132" i="2"/>
  <c r="U132" i="2"/>
  <c r="V132" i="2"/>
  <c r="W132" i="2"/>
  <c r="X132" i="2"/>
  <c r="Y132" i="2"/>
  <c r="Z132" i="2"/>
  <c r="AA132" i="2"/>
  <c r="AB132" i="2"/>
  <c r="AC132" i="2"/>
  <c r="AD132" i="2"/>
  <c r="AE132" i="2"/>
  <c r="AF132" i="2"/>
  <c r="AG132" i="2"/>
  <c r="AH132" i="2"/>
  <c r="AI132" i="2"/>
  <c r="AJ132" i="2"/>
  <c r="AK132" i="2"/>
  <c r="AL132" i="2"/>
  <c r="AM132" i="2"/>
  <c r="AN132" i="2"/>
  <c r="AO132" i="2"/>
  <c r="AP132" i="2"/>
  <c r="AQ132" i="2"/>
  <c r="AR132" i="2"/>
  <c r="AS132" i="2"/>
  <c r="AT132" i="2"/>
  <c r="AU132" i="2"/>
  <c r="AV132" i="2"/>
  <c r="AW132" i="2"/>
  <c r="AX132" i="2"/>
  <c r="AY132" i="2"/>
  <c r="AZ132" i="2"/>
  <c r="BA132" i="2"/>
  <c r="BB132" i="2"/>
  <c r="BC132" i="2"/>
  <c r="BD132" i="2"/>
  <c r="BE132" i="2"/>
  <c r="BF132" i="2"/>
  <c r="BG132" i="2"/>
  <c r="BH132" i="2"/>
  <c r="BI132" i="2"/>
  <c r="BJ132" i="2"/>
  <c r="BK132" i="2"/>
  <c r="BL132" i="2"/>
  <c r="BM132" i="2"/>
  <c r="BN132" i="2"/>
  <c r="BO132" i="2"/>
  <c r="BP132" i="2"/>
  <c r="BQ132" i="2"/>
  <c r="BR132" i="2"/>
  <c r="BS132" i="2"/>
  <c r="BT132" i="2"/>
  <c r="BU132" i="2"/>
  <c r="BV132" i="2"/>
  <c r="BW132" i="2"/>
  <c r="BX132" i="2"/>
  <c r="BY132" i="2"/>
  <c r="BZ132" i="2"/>
  <c r="CA132" i="2"/>
  <c r="CB132" i="2"/>
  <c r="CC132" i="2"/>
  <c r="CD132" i="2"/>
  <c r="CE132" i="2"/>
  <c r="CF132" i="2"/>
  <c r="CG132" i="2"/>
  <c r="CH132" i="2"/>
  <c r="CI132" i="2"/>
  <c r="CJ132" i="2"/>
  <c r="CK132" i="2"/>
  <c r="CL132" i="2"/>
  <c r="CM132" i="2"/>
  <c r="CN132" i="2"/>
  <c r="CO132" i="2"/>
  <c r="CP132" i="2"/>
  <c r="CQ132" i="2"/>
  <c r="CR132" i="2"/>
  <c r="CS132" i="2"/>
  <c r="CT132" i="2"/>
  <c r="DA132" i="2"/>
  <c r="DB132" i="2"/>
  <c r="DC132" i="2"/>
  <c r="DD132" i="2"/>
  <c r="DH132" i="2"/>
  <c r="DI132" i="2"/>
  <c r="DN132" i="2"/>
  <c r="DO132" i="2"/>
  <c r="DP132" i="2"/>
  <c r="DQ132" i="2"/>
  <c r="DR132" i="2"/>
  <c r="DS132" i="2"/>
  <c r="DT132" i="2"/>
  <c r="H133" i="2"/>
  <c r="I133" i="2"/>
  <c r="J133" i="2"/>
  <c r="K133" i="2"/>
  <c r="L133" i="2"/>
  <c r="M133" i="2"/>
  <c r="N133" i="2"/>
  <c r="O133" i="2"/>
  <c r="P133" i="2"/>
  <c r="Q133" i="2"/>
  <c r="R133" i="2"/>
  <c r="S133" i="2"/>
  <c r="T133" i="2"/>
  <c r="U133" i="2"/>
  <c r="V133" i="2"/>
  <c r="W133" i="2"/>
  <c r="X133" i="2"/>
  <c r="Y133" i="2"/>
  <c r="Z133" i="2"/>
  <c r="AA133" i="2"/>
  <c r="AB133" i="2"/>
  <c r="AC133" i="2"/>
  <c r="AD133" i="2"/>
  <c r="AE133" i="2"/>
  <c r="AF133" i="2"/>
  <c r="AG133" i="2"/>
  <c r="AH133" i="2"/>
  <c r="AI133" i="2"/>
  <c r="AJ133" i="2"/>
  <c r="AK133" i="2"/>
  <c r="AL133" i="2"/>
  <c r="AM133" i="2"/>
  <c r="AN133" i="2"/>
  <c r="AO133" i="2"/>
  <c r="AP133" i="2"/>
  <c r="AQ133" i="2"/>
  <c r="AR133" i="2"/>
  <c r="AS133" i="2"/>
  <c r="AT133" i="2"/>
  <c r="AU133" i="2"/>
  <c r="AV133" i="2"/>
  <c r="AW133" i="2"/>
  <c r="AX133" i="2"/>
  <c r="AY133" i="2"/>
  <c r="AZ133" i="2"/>
  <c r="BA133" i="2"/>
  <c r="BB133" i="2"/>
  <c r="BC133" i="2"/>
  <c r="BD133" i="2"/>
  <c r="BE133" i="2"/>
  <c r="BF133" i="2"/>
  <c r="BG133" i="2"/>
  <c r="BH133" i="2"/>
  <c r="BI133" i="2"/>
  <c r="BJ133" i="2"/>
  <c r="BK133" i="2"/>
  <c r="BL133" i="2"/>
  <c r="BM133" i="2"/>
  <c r="BN133" i="2"/>
  <c r="BO133" i="2"/>
  <c r="BP133" i="2"/>
  <c r="BQ133" i="2"/>
  <c r="BR133" i="2"/>
  <c r="BS133" i="2"/>
  <c r="BT133" i="2"/>
  <c r="BU133" i="2"/>
  <c r="BV133" i="2"/>
  <c r="BW133" i="2"/>
  <c r="BX133" i="2"/>
  <c r="BY133" i="2"/>
  <c r="BZ133" i="2"/>
  <c r="CA133" i="2"/>
  <c r="CB133" i="2"/>
  <c r="CC133" i="2"/>
  <c r="CD133" i="2"/>
  <c r="CE133" i="2"/>
  <c r="CF133" i="2"/>
  <c r="CG133" i="2"/>
  <c r="CH133" i="2"/>
  <c r="CI133" i="2"/>
  <c r="CJ133" i="2"/>
  <c r="CK133" i="2"/>
  <c r="CL133" i="2"/>
  <c r="CM133" i="2"/>
  <c r="CN133" i="2"/>
  <c r="CO133" i="2"/>
  <c r="CP133" i="2"/>
  <c r="CQ133" i="2"/>
  <c r="CR133" i="2"/>
  <c r="CS133" i="2"/>
  <c r="CT133" i="2"/>
  <c r="DA133" i="2"/>
  <c r="DB133" i="2"/>
  <c r="DC133" i="2"/>
  <c r="DD133" i="2"/>
  <c r="DH133" i="2"/>
  <c r="DI133" i="2"/>
  <c r="DN133" i="2"/>
  <c r="DO133" i="2"/>
  <c r="DP133" i="2"/>
  <c r="DQ133" i="2"/>
  <c r="DR133" i="2"/>
  <c r="DS133" i="2"/>
  <c r="DT133" i="2"/>
  <c r="H134" i="2"/>
  <c r="I134" i="2"/>
  <c r="J134" i="2"/>
  <c r="K134" i="2"/>
  <c r="L134" i="2"/>
  <c r="M134" i="2"/>
  <c r="N134" i="2"/>
  <c r="O134" i="2"/>
  <c r="P134" i="2"/>
  <c r="Q134" i="2"/>
  <c r="R134" i="2"/>
  <c r="S134" i="2"/>
  <c r="T134" i="2"/>
  <c r="U134" i="2"/>
  <c r="V134" i="2"/>
  <c r="W134" i="2"/>
  <c r="X134" i="2"/>
  <c r="Y134" i="2"/>
  <c r="Z134" i="2"/>
  <c r="AA134" i="2"/>
  <c r="AB134" i="2"/>
  <c r="AC134" i="2"/>
  <c r="AD134" i="2"/>
  <c r="AE134" i="2"/>
  <c r="AF134" i="2"/>
  <c r="AG134" i="2"/>
  <c r="AH134" i="2"/>
  <c r="AI134" i="2"/>
  <c r="AJ134" i="2"/>
  <c r="AK134" i="2"/>
  <c r="AL134" i="2"/>
  <c r="AM134" i="2"/>
  <c r="AN134" i="2"/>
  <c r="AO134" i="2"/>
  <c r="AP134" i="2"/>
  <c r="AQ134" i="2"/>
  <c r="AR134" i="2"/>
  <c r="AS134" i="2"/>
  <c r="AT134" i="2"/>
  <c r="AU134" i="2"/>
  <c r="AV134" i="2"/>
  <c r="AW134" i="2"/>
  <c r="AX134" i="2"/>
  <c r="AY134" i="2"/>
  <c r="AZ134" i="2"/>
  <c r="BA134" i="2"/>
  <c r="BB134" i="2"/>
  <c r="BC134" i="2"/>
  <c r="BD134" i="2"/>
  <c r="BE134" i="2"/>
  <c r="BF134" i="2"/>
  <c r="BG134" i="2"/>
  <c r="BH134" i="2"/>
  <c r="BI134" i="2"/>
  <c r="BJ134" i="2"/>
  <c r="BK134" i="2"/>
  <c r="BL134" i="2"/>
  <c r="BM134" i="2"/>
  <c r="BN134" i="2"/>
  <c r="BO134" i="2"/>
  <c r="BP134" i="2"/>
  <c r="BQ134" i="2"/>
  <c r="BR134" i="2"/>
  <c r="BS134" i="2"/>
  <c r="BT134" i="2"/>
  <c r="BU134" i="2"/>
  <c r="BV134" i="2"/>
  <c r="BW134" i="2"/>
  <c r="BX134" i="2"/>
  <c r="BY134" i="2"/>
  <c r="BZ134" i="2"/>
  <c r="CA134" i="2"/>
  <c r="CB134" i="2"/>
  <c r="CC134" i="2"/>
  <c r="CD134" i="2"/>
  <c r="CE134" i="2"/>
  <c r="CF134" i="2"/>
  <c r="CG134" i="2"/>
  <c r="CH134" i="2"/>
  <c r="CI134" i="2"/>
  <c r="CJ134" i="2"/>
  <c r="CK134" i="2"/>
  <c r="CL134" i="2"/>
  <c r="CM134" i="2"/>
  <c r="CN134" i="2"/>
  <c r="CO134" i="2"/>
  <c r="CP134" i="2"/>
  <c r="CQ134" i="2"/>
  <c r="CR134" i="2"/>
  <c r="CS134" i="2"/>
  <c r="CT134" i="2"/>
  <c r="DA134" i="2"/>
  <c r="DB134" i="2"/>
  <c r="DC134" i="2"/>
  <c r="DD134" i="2"/>
  <c r="DH134" i="2"/>
  <c r="DI134" i="2"/>
  <c r="DN134" i="2"/>
  <c r="DO134" i="2"/>
  <c r="W55" i="8" s="1"/>
  <c r="DP134" i="2"/>
  <c r="DQ134" i="2"/>
  <c r="DR134" i="2"/>
  <c r="DS134" i="2"/>
  <c r="DT134" i="2"/>
  <c r="H135" i="2"/>
  <c r="I135" i="2"/>
  <c r="J135" i="2"/>
  <c r="K135" i="2"/>
  <c r="L135" i="2"/>
  <c r="M135" i="2"/>
  <c r="N135" i="2"/>
  <c r="O135" i="2"/>
  <c r="P135" i="2"/>
  <c r="Q135" i="2"/>
  <c r="R135" i="2"/>
  <c r="S135" i="2"/>
  <c r="T135" i="2"/>
  <c r="U135" i="2"/>
  <c r="V135" i="2"/>
  <c r="W135" i="2"/>
  <c r="X135" i="2"/>
  <c r="Y135" i="2"/>
  <c r="Z135" i="2"/>
  <c r="AA135" i="2"/>
  <c r="AB135" i="2"/>
  <c r="AC135" i="2"/>
  <c r="AD135" i="2"/>
  <c r="AE135" i="2"/>
  <c r="AF135" i="2"/>
  <c r="AG135" i="2"/>
  <c r="AH135" i="2"/>
  <c r="AI135" i="2"/>
  <c r="AJ135" i="2"/>
  <c r="AK135" i="2"/>
  <c r="AL135" i="2"/>
  <c r="AM135" i="2"/>
  <c r="AN135" i="2"/>
  <c r="AO135" i="2"/>
  <c r="AP135" i="2"/>
  <c r="AQ135" i="2"/>
  <c r="AR135" i="2"/>
  <c r="AS135" i="2"/>
  <c r="AT135" i="2"/>
  <c r="AU135" i="2"/>
  <c r="AV135" i="2"/>
  <c r="AW135" i="2"/>
  <c r="AX135" i="2"/>
  <c r="AY135" i="2"/>
  <c r="AZ135" i="2"/>
  <c r="BA135" i="2"/>
  <c r="BB135" i="2"/>
  <c r="BC135" i="2"/>
  <c r="BD135" i="2"/>
  <c r="BE135" i="2"/>
  <c r="BF135" i="2"/>
  <c r="BG135" i="2"/>
  <c r="BH135" i="2"/>
  <c r="BI135" i="2"/>
  <c r="BJ135" i="2"/>
  <c r="BK135" i="2"/>
  <c r="BL135" i="2"/>
  <c r="BM135" i="2"/>
  <c r="BN135" i="2"/>
  <c r="BO135" i="2"/>
  <c r="BP135" i="2"/>
  <c r="BQ135" i="2"/>
  <c r="BR135" i="2"/>
  <c r="BS135" i="2"/>
  <c r="BT135" i="2"/>
  <c r="BU135" i="2"/>
  <c r="BV135" i="2"/>
  <c r="BW135" i="2"/>
  <c r="BX135" i="2"/>
  <c r="BY135" i="2"/>
  <c r="BZ135" i="2"/>
  <c r="CA135" i="2"/>
  <c r="CB135" i="2"/>
  <c r="CC135" i="2"/>
  <c r="CD135" i="2"/>
  <c r="CE135" i="2"/>
  <c r="CF135" i="2"/>
  <c r="CG135" i="2"/>
  <c r="CH135" i="2"/>
  <c r="CI135" i="2"/>
  <c r="CJ135" i="2"/>
  <c r="CK135" i="2"/>
  <c r="CL135" i="2"/>
  <c r="CM135" i="2"/>
  <c r="CN135" i="2"/>
  <c r="CO135" i="2"/>
  <c r="CP135" i="2"/>
  <c r="CQ135" i="2"/>
  <c r="CR135" i="2"/>
  <c r="CS135" i="2"/>
  <c r="CT135" i="2"/>
  <c r="DA135" i="2"/>
  <c r="DB135" i="2"/>
  <c r="DC135" i="2"/>
  <c r="DD135" i="2"/>
  <c r="DH135" i="2"/>
  <c r="DI135" i="2"/>
  <c r="DN135" i="2"/>
  <c r="DO135" i="2"/>
  <c r="DP135" i="2"/>
  <c r="DQ135" i="2"/>
  <c r="DR135" i="2"/>
  <c r="DS135" i="2"/>
  <c r="DT135" i="2"/>
  <c r="H136" i="2"/>
  <c r="I136" i="2"/>
  <c r="J136" i="2"/>
  <c r="K136" i="2"/>
  <c r="L136" i="2"/>
  <c r="M136" i="2"/>
  <c r="N136" i="2"/>
  <c r="O136" i="2"/>
  <c r="P136" i="2"/>
  <c r="Q136" i="2"/>
  <c r="R136" i="2"/>
  <c r="S136" i="2"/>
  <c r="T136" i="2"/>
  <c r="U136" i="2"/>
  <c r="V136" i="2"/>
  <c r="W136" i="2"/>
  <c r="X136" i="2"/>
  <c r="Y136" i="2"/>
  <c r="Z136" i="2"/>
  <c r="AA136" i="2"/>
  <c r="AB136" i="2"/>
  <c r="AC136" i="2"/>
  <c r="AD136" i="2"/>
  <c r="AE136" i="2"/>
  <c r="AF136" i="2"/>
  <c r="AG136" i="2"/>
  <c r="AH136" i="2"/>
  <c r="AI136" i="2"/>
  <c r="AJ136" i="2"/>
  <c r="AK136" i="2"/>
  <c r="AL136" i="2"/>
  <c r="AM136" i="2"/>
  <c r="AN136" i="2"/>
  <c r="AO136" i="2"/>
  <c r="AP136" i="2"/>
  <c r="AQ136" i="2"/>
  <c r="AR136" i="2"/>
  <c r="AS136" i="2"/>
  <c r="AT136" i="2"/>
  <c r="AU136" i="2"/>
  <c r="AV136" i="2"/>
  <c r="AW136" i="2"/>
  <c r="AX136" i="2"/>
  <c r="AY136" i="2"/>
  <c r="AZ136" i="2"/>
  <c r="BA136" i="2"/>
  <c r="BB136" i="2"/>
  <c r="BC136" i="2"/>
  <c r="BD136" i="2"/>
  <c r="BE136" i="2"/>
  <c r="BF136" i="2"/>
  <c r="BG136" i="2"/>
  <c r="BH136" i="2"/>
  <c r="BI136" i="2"/>
  <c r="BJ136" i="2"/>
  <c r="BK136" i="2"/>
  <c r="BL136" i="2"/>
  <c r="BM136" i="2"/>
  <c r="BN136" i="2"/>
  <c r="BO136" i="2"/>
  <c r="BP136" i="2"/>
  <c r="BQ136" i="2"/>
  <c r="BR136" i="2"/>
  <c r="BS136" i="2"/>
  <c r="BT136" i="2"/>
  <c r="BU136" i="2"/>
  <c r="BV136" i="2"/>
  <c r="BW136" i="2"/>
  <c r="BX136" i="2"/>
  <c r="BY136" i="2"/>
  <c r="BZ136" i="2"/>
  <c r="CA136" i="2"/>
  <c r="CB136" i="2"/>
  <c r="CC136" i="2"/>
  <c r="CD136" i="2"/>
  <c r="CE136" i="2"/>
  <c r="CF136" i="2"/>
  <c r="CG136" i="2"/>
  <c r="CH136" i="2"/>
  <c r="CI136" i="2"/>
  <c r="CJ136" i="2"/>
  <c r="CK136" i="2"/>
  <c r="CL136" i="2"/>
  <c r="CM136" i="2"/>
  <c r="CN136" i="2"/>
  <c r="CO136" i="2"/>
  <c r="CP136" i="2"/>
  <c r="CQ136" i="2"/>
  <c r="CR136" i="2"/>
  <c r="CS136" i="2"/>
  <c r="CT136" i="2"/>
  <c r="DA136" i="2"/>
  <c r="DB136" i="2"/>
  <c r="DC136" i="2"/>
  <c r="DD136" i="2"/>
  <c r="DH136" i="2"/>
  <c r="DI136" i="2"/>
  <c r="DN136" i="2"/>
  <c r="DO136" i="2"/>
  <c r="W61" i="8" s="1"/>
  <c r="DP136" i="2"/>
  <c r="DQ136" i="2"/>
  <c r="DR136" i="2"/>
  <c r="DS136" i="2"/>
  <c r="DT136" i="2"/>
  <c r="H137" i="2"/>
  <c r="I137" i="2"/>
  <c r="J137" i="2"/>
  <c r="K137" i="2"/>
  <c r="L137" i="2"/>
  <c r="M137" i="2"/>
  <c r="N137" i="2"/>
  <c r="O137" i="2"/>
  <c r="P137" i="2"/>
  <c r="Q137" i="2"/>
  <c r="R137" i="2"/>
  <c r="S137" i="2"/>
  <c r="T137" i="2"/>
  <c r="U137" i="2"/>
  <c r="V137" i="2"/>
  <c r="W137" i="2"/>
  <c r="X137" i="2"/>
  <c r="Y137" i="2"/>
  <c r="Z137" i="2"/>
  <c r="AA137" i="2"/>
  <c r="AB137" i="2"/>
  <c r="AC137" i="2"/>
  <c r="AD137" i="2"/>
  <c r="AE137" i="2"/>
  <c r="AF137" i="2"/>
  <c r="AG137" i="2"/>
  <c r="AH137" i="2"/>
  <c r="AI137" i="2"/>
  <c r="AJ137" i="2"/>
  <c r="AK137" i="2"/>
  <c r="AL137" i="2"/>
  <c r="AM137" i="2"/>
  <c r="AN137" i="2"/>
  <c r="AO137" i="2"/>
  <c r="AP137" i="2"/>
  <c r="AQ137" i="2"/>
  <c r="AR137" i="2"/>
  <c r="AS137" i="2"/>
  <c r="AT137" i="2"/>
  <c r="AU137" i="2"/>
  <c r="AV137" i="2"/>
  <c r="AW137" i="2"/>
  <c r="AX137" i="2"/>
  <c r="AY137" i="2"/>
  <c r="AZ137" i="2"/>
  <c r="BA137" i="2"/>
  <c r="BB137" i="2"/>
  <c r="BC137" i="2"/>
  <c r="BD137" i="2"/>
  <c r="BE137" i="2"/>
  <c r="BF137" i="2"/>
  <c r="BG137" i="2"/>
  <c r="BH137" i="2"/>
  <c r="BI137" i="2"/>
  <c r="BJ137" i="2"/>
  <c r="BK137" i="2"/>
  <c r="BL137" i="2"/>
  <c r="BM137" i="2"/>
  <c r="BN137" i="2"/>
  <c r="BO137" i="2"/>
  <c r="BP137" i="2"/>
  <c r="BQ137" i="2"/>
  <c r="BR137" i="2"/>
  <c r="BS137" i="2"/>
  <c r="BT137" i="2"/>
  <c r="BU137" i="2"/>
  <c r="BV137" i="2"/>
  <c r="BW137" i="2"/>
  <c r="BX137" i="2"/>
  <c r="BY137" i="2"/>
  <c r="BZ137" i="2"/>
  <c r="CA137" i="2"/>
  <c r="CB137" i="2"/>
  <c r="CC137" i="2"/>
  <c r="CD137" i="2"/>
  <c r="CE137" i="2"/>
  <c r="CF137" i="2"/>
  <c r="CG137" i="2"/>
  <c r="CH137" i="2"/>
  <c r="CI137" i="2"/>
  <c r="CJ137" i="2"/>
  <c r="CK137" i="2"/>
  <c r="CL137" i="2"/>
  <c r="CM137" i="2"/>
  <c r="CN137" i="2"/>
  <c r="CO137" i="2"/>
  <c r="CP137" i="2"/>
  <c r="CQ137" i="2"/>
  <c r="CR137" i="2"/>
  <c r="CS137" i="2"/>
  <c r="CT137" i="2"/>
  <c r="DA137" i="2"/>
  <c r="DB137" i="2"/>
  <c r="DC137" i="2"/>
  <c r="DD137" i="2"/>
  <c r="DH137" i="2"/>
  <c r="DI137" i="2"/>
  <c r="DN137" i="2"/>
  <c r="DO137" i="2"/>
  <c r="DP137" i="2"/>
  <c r="DQ137" i="2"/>
  <c r="DR137" i="2"/>
  <c r="DS137" i="2"/>
  <c r="DT137" i="2"/>
  <c r="H138" i="2"/>
  <c r="I138" i="2"/>
  <c r="J138" i="2"/>
  <c r="K138" i="2"/>
  <c r="L138" i="2"/>
  <c r="M138" i="2"/>
  <c r="N138" i="2"/>
  <c r="O138" i="2"/>
  <c r="P138" i="2"/>
  <c r="Q138" i="2"/>
  <c r="R138" i="2"/>
  <c r="S138" i="2"/>
  <c r="T138" i="2"/>
  <c r="U138" i="2"/>
  <c r="V138" i="2"/>
  <c r="W138" i="2"/>
  <c r="X138" i="2"/>
  <c r="Y138" i="2"/>
  <c r="Z138" i="2"/>
  <c r="AA138" i="2"/>
  <c r="AB138" i="2"/>
  <c r="AC138" i="2"/>
  <c r="AD138" i="2"/>
  <c r="AE138" i="2"/>
  <c r="AF138" i="2"/>
  <c r="AG138" i="2"/>
  <c r="AH138" i="2"/>
  <c r="AI138" i="2"/>
  <c r="AJ138" i="2"/>
  <c r="AK138" i="2"/>
  <c r="AL138" i="2"/>
  <c r="AM138" i="2"/>
  <c r="AN138" i="2"/>
  <c r="AO138" i="2"/>
  <c r="AP138" i="2"/>
  <c r="AQ138" i="2"/>
  <c r="AR138" i="2"/>
  <c r="AS138" i="2"/>
  <c r="AT138" i="2"/>
  <c r="AU138" i="2"/>
  <c r="AV138" i="2"/>
  <c r="AW138" i="2"/>
  <c r="AX138" i="2"/>
  <c r="AY138" i="2"/>
  <c r="AZ138" i="2"/>
  <c r="BA138" i="2"/>
  <c r="BB138" i="2"/>
  <c r="BC138" i="2"/>
  <c r="BD138" i="2"/>
  <c r="BE138" i="2"/>
  <c r="BF138" i="2"/>
  <c r="BG138" i="2"/>
  <c r="BH138" i="2"/>
  <c r="BI138" i="2"/>
  <c r="BJ138" i="2"/>
  <c r="BK138" i="2"/>
  <c r="BL138" i="2"/>
  <c r="BM138" i="2"/>
  <c r="BN138" i="2"/>
  <c r="BO138" i="2"/>
  <c r="BP138" i="2"/>
  <c r="BQ138" i="2"/>
  <c r="BR138" i="2"/>
  <c r="BS138" i="2"/>
  <c r="BT138" i="2"/>
  <c r="BU138" i="2"/>
  <c r="BV138" i="2"/>
  <c r="BW138" i="2"/>
  <c r="BX138" i="2"/>
  <c r="BY138" i="2"/>
  <c r="BZ138" i="2"/>
  <c r="CA138" i="2"/>
  <c r="CB138" i="2"/>
  <c r="CC138" i="2"/>
  <c r="CD138" i="2"/>
  <c r="CE138" i="2"/>
  <c r="CF138" i="2"/>
  <c r="CG138" i="2"/>
  <c r="CH138" i="2"/>
  <c r="CI138" i="2"/>
  <c r="CJ138" i="2"/>
  <c r="CK138" i="2"/>
  <c r="CL138" i="2"/>
  <c r="CM138" i="2"/>
  <c r="CN138" i="2"/>
  <c r="CO138" i="2"/>
  <c r="CP138" i="2"/>
  <c r="CQ138" i="2"/>
  <c r="CR138" i="2"/>
  <c r="CS138" i="2"/>
  <c r="CT138" i="2"/>
  <c r="DA138" i="2"/>
  <c r="DB138" i="2"/>
  <c r="DC138" i="2"/>
  <c r="DD138" i="2"/>
  <c r="DH138" i="2"/>
  <c r="DI138" i="2"/>
  <c r="DN138" i="2"/>
  <c r="DO138" i="2"/>
  <c r="DP138" i="2"/>
  <c r="DQ138" i="2"/>
  <c r="DR138" i="2"/>
  <c r="DS138" i="2"/>
  <c r="DT138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U139" i="2"/>
  <c r="V139" i="2"/>
  <c r="W139" i="2"/>
  <c r="X139" i="2"/>
  <c r="Y139" i="2"/>
  <c r="Z139" i="2"/>
  <c r="AA139" i="2"/>
  <c r="AB139" i="2"/>
  <c r="AC139" i="2"/>
  <c r="AD139" i="2"/>
  <c r="AE139" i="2"/>
  <c r="AF139" i="2"/>
  <c r="AG139" i="2"/>
  <c r="AH139" i="2"/>
  <c r="AI139" i="2"/>
  <c r="AJ139" i="2"/>
  <c r="AK139" i="2"/>
  <c r="AL139" i="2"/>
  <c r="AM139" i="2"/>
  <c r="AN139" i="2"/>
  <c r="AO139" i="2"/>
  <c r="AP139" i="2"/>
  <c r="AQ139" i="2"/>
  <c r="AR139" i="2"/>
  <c r="AS139" i="2"/>
  <c r="AT139" i="2"/>
  <c r="AU139" i="2"/>
  <c r="AV139" i="2"/>
  <c r="AW139" i="2"/>
  <c r="AX139" i="2"/>
  <c r="AY139" i="2"/>
  <c r="AZ139" i="2"/>
  <c r="BA139" i="2"/>
  <c r="BB139" i="2"/>
  <c r="BC139" i="2"/>
  <c r="BD139" i="2"/>
  <c r="BE139" i="2"/>
  <c r="BF139" i="2"/>
  <c r="BG139" i="2"/>
  <c r="BH139" i="2"/>
  <c r="BI139" i="2"/>
  <c r="BJ139" i="2"/>
  <c r="BK139" i="2"/>
  <c r="BL139" i="2"/>
  <c r="BM139" i="2"/>
  <c r="BN139" i="2"/>
  <c r="BO139" i="2"/>
  <c r="BP139" i="2"/>
  <c r="BQ139" i="2"/>
  <c r="BR139" i="2"/>
  <c r="BS139" i="2"/>
  <c r="BT139" i="2"/>
  <c r="BU139" i="2"/>
  <c r="BV139" i="2"/>
  <c r="BW139" i="2"/>
  <c r="BX139" i="2"/>
  <c r="BY139" i="2"/>
  <c r="BZ139" i="2"/>
  <c r="CA139" i="2"/>
  <c r="CB139" i="2"/>
  <c r="CC139" i="2"/>
  <c r="CD139" i="2"/>
  <c r="CE139" i="2"/>
  <c r="CF139" i="2"/>
  <c r="CG139" i="2"/>
  <c r="CH139" i="2"/>
  <c r="CI139" i="2"/>
  <c r="CJ139" i="2"/>
  <c r="CK139" i="2"/>
  <c r="CL139" i="2"/>
  <c r="CM139" i="2"/>
  <c r="CN139" i="2"/>
  <c r="CO139" i="2"/>
  <c r="CP139" i="2"/>
  <c r="CQ139" i="2"/>
  <c r="CR139" i="2"/>
  <c r="CS139" i="2"/>
  <c r="CT139" i="2"/>
  <c r="DA139" i="2"/>
  <c r="DB139" i="2"/>
  <c r="DC139" i="2"/>
  <c r="DD139" i="2"/>
  <c r="DH139" i="2"/>
  <c r="DI139" i="2"/>
  <c r="DN139" i="2"/>
  <c r="DO139" i="2"/>
  <c r="W22" i="8" s="1"/>
  <c r="DP139" i="2"/>
  <c r="DQ139" i="2"/>
  <c r="DR139" i="2"/>
  <c r="DS139" i="2"/>
  <c r="DT139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U140" i="2"/>
  <c r="V140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AJ140" i="2"/>
  <c r="AK140" i="2"/>
  <c r="AL140" i="2"/>
  <c r="AM140" i="2"/>
  <c r="AN140" i="2"/>
  <c r="AO140" i="2"/>
  <c r="AP140" i="2"/>
  <c r="AQ140" i="2"/>
  <c r="AR140" i="2"/>
  <c r="AS140" i="2"/>
  <c r="AT140" i="2"/>
  <c r="AU140" i="2"/>
  <c r="AV140" i="2"/>
  <c r="AW140" i="2"/>
  <c r="AX140" i="2"/>
  <c r="AY140" i="2"/>
  <c r="AZ140" i="2"/>
  <c r="BA140" i="2"/>
  <c r="BB140" i="2"/>
  <c r="BC140" i="2"/>
  <c r="BD140" i="2"/>
  <c r="BE140" i="2"/>
  <c r="BF140" i="2"/>
  <c r="BG140" i="2"/>
  <c r="BH140" i="2"/>
  <c r="BI140" i="2"/>
  <c r="BJ140" i="2"/>
  <c r="BK140" i="2"/>
  <c r="BL140" i="2"/>
  <c r="BM140" i="2"/>
  <c r="BN140" i="2"/>
  <c r="BO140" i="2"/>
  <c r="BP140" i="2"/>
  <c r="BQ140" i="2"/>
  <c r="BR140" i="2"/>
  <c r="BS140" i="2"/>
  <c r="BT140" i="2"/>
  <c r="BU140" i="2"/>
  <c r="BV140" i="2"/>
  <c r="BW140" i="2"/>
  <c r="BX140" i="2"/>
  <c r="BY140" i="2"/>
  <c r="BZ140" i="2"/>
  <c r="CA140" i="2"/>
  <c r="CB140" i="2"/>
  <c r="CC140" i="2"/>
  <c r="CD140" i="2"/>
  <c r="CE140" i="2"/>
  <c r="CF140" i="2"/>
  <c r="CG140" i="2"/>
  <c r="CH140" i="2"/>
  <c r="CI140" i="2"/>
  <c r="CJ140" i="2"/>
  <c r="CK140" i="2"/>
  <c r="CL140" i="2"/>
  <c r="CM140" i="2"/>
  <c r="CN140" i="2"/>
  <c r="CO140" i="2"/>
  <c r="CP140" i="2"/>
  <c r="CQ140" i="2"/>
  <c r="CR140" i="2"/>
  <c r="CS140" i="2"/>
  <c r="CT140" i="2"/>
  <c r="DA140" i="2"/>
  <c r="DB140" i="2"/>
  <c r="DC140" i="2"/>
  <c r="DD140" i="2"/>
  <c r="DH140" i="2"/>
  <c r="DI140" i="2"/>
  <c r="DN140" i="2"/>
  <c r="DO140" i="2"/>
  <c r="DP140" i="2"/>
  <c r="DQ140" i="2"/>
  <c r="DR140" i="2"/>
  <c r="DS140" i="2"/>
  <c r="DT140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U141" i="2"/>
  <c r="V141" i="2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AJ141" i="2"/>
  <c r="AK141" i="2"/>
  <c r="AL141" i="2"/>
  <c r="AM141" i="2"/>
  <c r="AN141" i="2"/>
  <c r="AO141" i="2"/>
  <c r="AP141" i="2"/>
  <c r="AQ141" i="2"/>
  <c r="AR141" i="2"/>
  <c r="AS141" i="2"/>
  <c r="AT141" i="2"/>
  <c r="AU141" i="2"/>
  <c r="AV141" i="2"/>
  <c r="AW141" i="2"/>
  <c r="AX141" i="2"/>
  <c r="AY141" i="2"/>
  <c r="AZ141" i="2"/>
  <c r="BA141" i="2"/>
  <c r="BB141" i="2"/>
  <c r="BC141" i="2"/>
  <c r="BD141" i="2"/>
  <c r="BE141" i="2"/>
  <c r="BF141" i="2"/>
  <c r="BG141" i="2"/>
  <c r="BH141" i="2"/>
  <c r="BI141" i="2"/>
  <c r="BJ141" i="2"/>
  <c r="BK141" i="2"/>
  <c r="BL141" i="2"/>
  <c r="BM141" i="2"/>
  <c r="BN141" i="2"/>
  <c r="BO141" i="2"/>
  <c r="BP141" i="2"/>
  <c r="BQ141" i="2"/>
  <c r="BR141" i="2"/>
  <c r="BS141" i="2"/>
  <c r="BT141" i="2"/>
  <c r="BU141" i="2"/>
  <c r="BV141" i="2"/>
  <c r="BW141" i="2"/>
  <c r="BX141" i="2"/>
  <c r="BY141" i="2"/>
  <c r="BZ141" i="2"/>
  <c r="CA141" i="2"/>
  <c r="CB141" i="2"/>
  <c r="CC141" i="2"/>
  <c r="CD141" i="2"/>
  <c r="CE141" i="2"/>
  <c r="CF141" i="2"/>
  <c r="CG141" i="2"/>
  <c r="CH141" i="2"/>
  <c r="CI141" i="2"/>
  <c r="CJ141" i="2"/>
  <c r="CK141" i="2"/>
  <c r="CL141" i="2"/>
  <c r="CM141" i="2"/>
  <c r="CN141" i="2"/>
  <c r="CO141" i="2"/>
  <c r="CP141" i="2"/>
  <c r="CQ141" i="2"/>
  <c r="CR141" i="2"/>
  <c r="CS141" i="2"/>
  <c r="CT141" i="2"/>
  <c r="DA141" i="2"/>
  <c r="DB141" i="2"/>
  <c r="DC141" i="2"/>
  <c r="DD141" i="2"/>
  <c r="DH141" i="2"/>
  <c r="DI141" i="2"/>
  <c r="DN141" i="2"/>
  <c r="DO141" i="2"/>
  <c r="DP141" i="2"/>
  <c r="DQ141" i="2"/>
  <c r="DR141" i="2"/>
  <c r="DS141" i="2"/>
  <c r="DT141" i="2"/>
  <c r="H142" i="2"/>
  <c r="I142" i="2"/>
  <c r="J142" i="2"/>
  <c r="K142" i="2"/>
  <c r="L142" i="2"/>
  <c r="M142" i="2"/>
  <c r="N142" i="2"/>
  <c r="O142" i="2"/>
  <c r="P142" i="2"/>
  <c r="Q142" i="2"/>
  <c r="R142" i="2"/>
  <c r="S142" i="2"/>
  <c r="T142" i="2"/>
  <c r="U142" i="2"/>
  <c r="V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AJ142" i="2"/>
  <c r="AK142" i="2"/>
  <c r="AL142" i="2"/>
  <c r="AM142" i="2"/>
  <c r="AN142" i="2"/>
  <c r="AO142" i="2"/>
  <c r="AP142" i="2"/>
  <c r="AQ142" i="2"/>
  <c r="AR142" i="2"/>
  <c r="AS142" i="2"/>
  <c r="AT142" i="2"/>
  <c r="AU142" i="2"/>
  <c r="AV142" i="2"/>
  <c r="AW142" i="2"/>
  <c r="AX142" i="2"/>
  <c r="AY142" i="2"/>
  <c r="AZ142" i="2"/>
  <c r="BA142" i="2"/>
  <c r="BB142" i="2"/>
  <c r="BC142" i="2"/>
  <c r="BD142" i="2"/>
  <c r="BE142" i="2"/>
  <c r="BF142" i="2"/>
  <c r="BG142" i="2"/>
  <c r="BH142" i="2"/>
  <c r="BI142" i="2"/>
  <c r="BJ142" i="2"/>
  <c r="BK142" i="2"/>
  <c r="BL142" i="2"/>
  <c r="BM142" i="2"/>
  <c r="BN142" i="2"/>
  <c r="BO142" i="2"/>
  <c r="BP142" i="2"/>
  <c r="BQ142" i="2"/>
  <c r="BR142" i="2"/>
  <c r="BS142" i="2"/>
  <c r="BT142" i="2"/>
  <c r="BU142" i="2"/>
  <c r="BV142" i="2"/>
  <c r="BW142" i="2"/>
  <c r="BX142" i="2"/>
  <c r="BY142" i="2"/>
  <c r="BZ142" i="2"/>
  <c r="CA142" i="2"/>
  <c r="CB142" i="2"/>
  <c r="CC142" i="2"/>
  <c r="CD142" i="2"/>
  <c r="CE142" i="2"/>
  <c r="CF142" i="2"/>
  <c r="CG142" i="2"/>
  <c r="CH142" i="2"/>
  <c r="CI142" i="2"/>
  <c r="CJ142" i="2"/>
  <c r="CK142" i="2"/>
  <c r="CL142" i="2"/>
  <c r="CM142" i="2"/>
  <c r="CN142" i="2"/>
  <c r="CO142" i="2"/>
  <c r="CP142" i="2"/>
  <c r="CQ142" i="2"/>
  <c r="CR142" i="2"/>
  <c r="CS142" i="2"/>
  <c r="CT142" i="2"/>
  <c r="DA142" i="2"/>
  <c r="DB142" i="2"/>
  <c r="DC142" i="2"/>
  <c r="DD142" i="2"/>
  <c r="DH142" i="2"/>
  <c r="DI142" i="2"/>
  <c r="DN142" i="2"/>
  <c r="DO142" i="2"/>
  <c r="W62" i="8" s="1"/>
  <c r="DP142" i="2"/>
  <c r="DQ142" i="2"/>
  <c r="DR142" i="2"/>
  <c r="DS142" i="2"/>
  <c r="DT142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T143" i="2"/>
  <c r="U143" i="2"/>
  <c r="V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AJ143" i="2"/>
  <c r="AK143" i="2"/>
  <c r="AL143" i="2"/>
  <c r="AM143" i="2"/>
  <c r="AN143" i="2"/>
  <c r="AO143" i="2"/>
  <c r="AP143" i="2"/>
  <c r="AQ143" i="2"/>
  <c r="AR143" i="2"/>
  <c r="AS143" i="2"/>
  <c r="AT143" i="2"/>
  <c r="AU143" i="2"/>
  <c r="AV143" i="2"/>
  <c r="AW143" i="2"/>
  <c r="AX143" i="2"/>
  <c r="AY143" i="2"/>
  <c r="AZ143" i="2"/>
  <c r="BA143" i="2"/>
  <c r="BB143" i="2"/>
  <c r="BC143" i="2"/>
  <c r="BD143" i="2"/>
  <c r="BE143" i="2"/>
  <c r="BF143" i="2"/>
  <c r="BG143" i="2"/>
  <c r="BH143" i="2"/>
  <c r="BI143" i="2"/>
  <c r="BJ143" i="2"/>
  <c r="BK143" i="2"/>
  <c r="BL143" i="2"/>
  <c r="BM143" i="2"/>
  <c r="BN143" i="2"/>
  <c r="BO143" i="2"/>
  <c r="BP143" i="2"/>
  <c r="BQ143" i="2"/>
  <c r="BR143" i="2"/>
  <c r="BS143" i="2"/>
  <c r="BT143" i="2"/>
  <c r="BU143" i="2"/>
  <c r="BV143" i="2"/>
  <c r="BW143" i="2"/>
  <c r="BX143" i="2"/>
  <c r="BY143" i="2"/>
  <c r="BZ143" i="2"/>
  <c r="CA143" i="2"/>
  <c r="CB143" i="2"/>
  <c r="CC143" i="2"/>
  <c r="CD143" i="2"/>
  <c r="CE143" i="2"/>
  <c r="CF143" i="2"/>
  <c r="CG143" i="2"/>
  <c r="CH143" i="2"/>
  <c r="CI143" i="2"/>
  <c r="CJ143" i="2"/>
  <c r="CK143" i="2"/>
  <c r="CL143" i="2"/>
  <c r="CM143" i="2"/>
  <c r="CN143" i="2"/>
  <c r="CO143" i="2"/>
  <c r="CP143" i="2"/>
  <c r="CQ143" i="2"/>
  <c r="CR143" i="2"/>
  <c r="CS143" i="2"/>
  <c r="CT143" i="2"/>
  <c r="DA143" i="2"/>
  <c r="DB143" i="2"/>
  <c r="DC143" i="2"/>
  <c r="DD143" i="2"/>
  <c r="DH143" i="2"/>
  <c r="DI143" i="2"/>
  <c r="DN143" i="2"/>
  <c r="DO143" i="2"/>
  <c r="DP143" i="2"/>
  <c r="DQ143" i="2"/>
  <c r="DR143" i="2"/>
  <c r="DS143" i="2"/>
  <c r="DT143" i="2"/>
  <c r="H144" i="2"/>
  <c r="I144" i="2"/>
  <c r="J144" i="2"/>
  <c r="K144" i="2"/>
  <c r="L144" i="2"/>
  <c r="M144" i="2"/>
  <c r="N144" i="2"/>
  <c r="O144" i="2"/>
  <c r="P144" i="2"/>
  <c r="Q144" i="2"/>
  <c r="R144" i="2"/>
  <c r="S144" i="2"/>
  <c r="T144" i="2"/>
  <c r="U144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AJ144" i="2"/>
  <c r="AK144" i="2"/>
  <c r="AL144" i="2"/>
  <c r="AM144" i="2"/>
  <c r="AN144" i="2"/>
  <c r="AO144" i="2"/>
  <c r="AP144" i="2"/>
  <c r="AQ144" i="2"/>
  <c r="AR144" i="2"/>
  <c r="AS144" i="2"/>
  <c r="AT144" i="2"/>
  <c r="AU144" i="2"/>
  <c r="AV144" i="2"/>
  <c r="AW144" i="2"/>
  <c r="AX144" i="2"/>
  <c r="AY144" i="2"/>
  <c r="AZ144" i="2"/>
  <c r="BA144" i="2"/>
  <c r="BB144" i="2"/>
  <c r="BC144" i="2"/>
  <c r="BD144" i="2"/>
  <c r="BE144" i="2"/>
  <c r="BF144" i="2"/>
  <c r="BG144" i="2"/>
  <c r="BH144" i="2"/>
  <c r="BI144" i="2"/>
  <c r="BJ144" i="2"/>
  <c r="BK144" i="2"/>
  <c r="BL144" i="2"/>
  <c r="BM144" i="2"/>
  <c r="BN144" i="2"/>
  <c r="BO144" i="2"/>
  <c r="BP144" i="2"/>
  <c r="BQ144" i="2"/>
  <c r="BR144" i="2"/>
  <c r="BS144" i="2"/>
  <c r="BT144" i="2"/>
  <c r="BU144" i="2"/>
  <c r="BV144" i="2"/>
  <c r="BW144" i="2"/>
  <c r="BX144" i="2"/>
  <c r="BY144" i="2"/>
  <c r="BZ144" i="2"/>
  <c r="CA144" i="2"/>
  <c r="CB144" i="2"/>
  <c r="CC144" i="2"/>
  <c r="CD144" i="2"/>
  <c r="CE144" i="2"/>
  <c r="CF144" i="2"/>
  <c r="CG144" i="2"/>
  <c r="CH144" i="2"/>
  <c r="CI144" i="2"/>
  <c r="CJ144" i="2"/>
  <c r="CK144" i="2"/>
  <c r="CL144" i="2"/>
  <c r="CM144" i="2"/>
  <c r="CN144" i="2"/>
  <c r="CO144" i="2"/>
  <c r="CP144" i="2"/>
  <c r="CQ144" i="2"/>
  <c r="CR144" i="2"/>
  <c r="CS144" i="2"/>
  <c r="CT144" i="2"/>
  <c r="DA144" i="2"/>
  <c r="DB144" i="2"/>
  <c r="DC144" i="2"/>
  <c r="DD144" i="2"/>
  <c r="DH144" i="2"/>
  <c r="DI144" i="2"/>
  <c r="DN144" i="2"/>
  <c r="DO144" i="2"/>
  <c r="W23" i="8" s="1"/>
  <c r="DP144" i="2"/>
  <c r="DQ144" i="2"/>
  <c r="DR144" i="2"/>
  <c r="DS144" i="2"/>
  <c r="DT144" i="2"/>
  <c r="H145" i="2"/>
  <c r="I145" i="2"/>
  <c r="J145" i="2"/>
  <c r="K145" i="2"/>
  <c r="L145" i="2"/>
  <c r="M145" i="2"/>
  <c r="N145" i="2"/>
  <c r="O145" i="2"/>
  <c r="P145" i="2"/>
  <c r="Q145" i="2"/>
  <c r="R145" i="2"/>
  <c r="S145" i="2"/>
  <c r="T145" i="2"/>
  <c r="U145" i="2"/>
  <c r="V145" i="2"/>
  <c r="W145" i="2"/>
  <c r="X145" i="2"/>
  <c r="Y145" i="2"/>
  <c r="Z145" i="2"/>
  <c r="AA145" i="2"/>
  <c r="AB145" i="2"/>
  <c r="AC145" i="2"/>
  <c r="AD145" i="2"/>
  <c r="AE145" i="2"/>
  <c r="AF145" i="2"/>
  <c r="AG145" i="2"/>
  <c r="AH145" i="2"/>
  <c r="AI145" i="2"/>
  <c r="AJ145" i="2"/>
  <c r="AK145" i="2"/>
  <c r="AL145" i="2"/>
  <c r="AM145" i="2"/>
  <c r="AN145" i="2"/>
  <c r="AO145" i="2"/>
  <c r="AP145" i="2"/>
  <c r="AQ145" i="2"/>
  <c r="AR145" i="2"/>
  <c r="AS145" i="2"/>
  <c r="AT145" i="2"/>
  <c r="AU145" i="2"/>
  <c r="AV145" i="2"/>
  <c r="AW145" i="2"/>
  <c r="AX145" i="2"/>
  <c r="AY145" i="2"/>
  <c r="AZ145" i="2"/>
  <c r="BA145" i="2"/>
  <c r="BB145" i="2"/>
  <c r="BC145" i="2"/>
  <c r="BD145" i="2"/>
  <c r="BE145" i="2"/>
  <c r="BF145" i="2"/>
  <c r="BG145" i="2"/>
  <c r="BH145" i="2"/>
  <c r="BI145" i="2"/>
  <c r="BJ145" i="2"/>
  <c r="BK145" i="2"/>
  <c r="BL145" i="2"/>
  <c r="BM145" i="2"/>
  <c r="BN145" i="2"/>
  <c r="BO145" i="2"/>
  <c r="BP145" i="2"/>
  <c r="BQ145" i="2"/>
  <c r="BR145" i="2"/>
  <c r="BS145" i="2"/>
  <c r="BT145" i="2"/>
  <c r="BU145" i="2"/>
  <c r="BV145" i="2"/>
  <c r="BW145" i="2"/>
  <c r="BX145" i="2"/>
  <c r="BY145" i="2"/>
  <c r="BZ145" i="2"/>
  <c r="CA145" i="2"/>
  <c r="CB145" i="2"/>
  <c r="CC145" i="2"/>
  <c r="CD145" i="2"/>
  <c r="CE145" i="2"/>
  <c r="CF145" i="2"/>
  <c r="CG145" i="2"/>
  <c r="CH145" i="2"/>
  <c r="CI145" i="2"/>
  <c r="CJ145" i="2"/>
  <c r="CK145" i="2"/>
  <c r="CL145" i="2"/>
  <c r="CM145" i="2"/>
  <c r="CN145" i="2"/>
  <c r="CO145" i="2"/>
  <c r="CP145" i="2"/>
  <c r="CQ145" i="2"/>
  <c r="CR145" i="2"/>
  <c r="CS145" i="2"/>
  <c r="CT145" i="2"/>
  <c r="DA145" i="2"/>
  <c r="DB145" i="2"/>
  <c r="DC145" i="2"/>
  <c r="DD145" i="2"/>
  <c r="DH145" i="2"/>
  <c r="DI145" i="2"/>
  <c r="DN145" i="2"/>
  <c r="DO145" i="2"/>
  <c r="DP145" i="2"/>
  <c r="DQ145" i="2"/>
  <c r="DR145" i="2"/>
  <c r="DS145" i="2"/>
  <c r="DT145" i="2"/>
  <c r="H146" i="2"/>
  <c r="I146" i="2"/>
  <c r="J146" i="2"/>
  <c r="K146" i="2"/>
  <c r="L146" i="2"/>
  <c r="M146" i="2"/>
  <c r="N146" i="2"/>
  <c r="O146" i="2"/>
  <c r="P146" i="2"/>
  <c r="Q146" i="2"/>
  <c r="R146" i="2"/>
  <c r="S146" i="2"/>
  <c r="T146" i="2"/>
  <c r="U146" i="2"/>
  <c r="V146" i="2"/>
  <c r="W146" i="2"/>
  <c r="X146" i="2"/>
  <c r="Y146" i="2"/>
  <c r="Z146" i="2"/>
  <c r="AA146" i="2"/>
  <c r="AB146" i="2"/>
  <c r="AC146" i="2"/>
  <c r="AD146" i="2"/>
  <c r="AE146" i="2"/>
  <c r="AF146" i="2"/>
  <c r="AG146" i="2"/>
  <c r="AH146" i="2"/>
  <c r="AI146" i="2"/>
  <c r="AJ146" i="2"/>
  <c r="AK146" i="2"/>
  <c r="AL146" i="2"/>
  <c r="AM146" i="2"/>
  <c r="AN146" i="2"/>
  <c r="AO146" i="2"/>
  <c r="AP146" i="2"/>
  <c r="AQ146" i="2"/>
  <c r="AR146" i="2"/>
  <c r="AS146" i="2"/>
  <c r="AT146" i="2"/>
  <c r="AU146" i="2"/>
  <c r="AV146" i="2"/>
  <c r="AW146" i="2"/>
  <c r="AX146" i="2"/>
  <c r="AY146" i="2"/>
  <c r="AZ146" i="2"/>
  <c r="BA146" i="2"/>
  <c r="BB146" i="2"/>
  <c r="BC146" i="2"/>
  <c r="BD146" i="2"/>
  <c r="BE146" i="2"/>
  <c r="BF146" i="2"/>
  <c r="BG146" i="2"/>
  <c r="BH146" i="2"/>
  <c r="BI146" i="2"/>
  <c r="BJ146" i="2"/>
  <c r="BK146" i="2"/>
  <c r="BL146" i="2"/>
  <c r="BM146" i="2"/>
  <c r="BN146" i="2"/>
  <c r="BO146" i="2"/>
  <c r="BP146" i="2"/>
  <c r="BQ146" i="2"/>
  <c r="BR146" i="2"/>
  <c r="BS146" i="2"/>
  <c r="BT146" i="2"/>
  <c r="BU146" i="2"/>
  <c r="BV146" i="2"/>
  <c r="BW146" i="2"/>
  <c r="BX146" i="2"/>
  <c r="BY146" i="2"/>
  <c r="BZ146" i="2"/>
  <c r="CA146" i="2"/>
  <c r="CB146" i="2"/>
  <c r="CC146" i="2"/>
  <c r="CD146" i="2"/>
  <c r="CE146" i="2"/>
  <c r="CF146" i="2"/>
  <c r="CG146" i="2"/>
  <c r="CH146" i="2"/>
  <c r="CI146" i="2"/>
  <c r="CJ146" i="2"/>
  <c r="CK146" i="2"/>
  <c r="CL146" i="2"/>
  <c r="CM146" i="2"/>
  <c r="CN146" i="2"/>
  <c r="CO146" i="2"/>
  <c r="CP146" i="2"/>
  <c r="CQ146" i="2"/>
  <c r="CR146" i="2"/>
  <c r="CS146" i="2"/>
  <c r="CT146" i="2"/>
  <c r="DA146" i="2"/>
  <c r="DB146" i="2"/>
  <c r="DC146" i="2"/>
  <c r="DD146" i="2"/>
  <c r="DH146" i="2"/>
  <c r="DI146" i="2"/>
  <c r="DN146" i="2"/>
  <c r="DO146" i="2"/>
  <c r="W66" i="8" s="1"/>
  <c r="DP146" i="2"/>
  <c r="DQ146" i="2"/>
  <c r="DR146" i="2"/>
  <c r="DS146" i="2"/>
  <c r="DT146" i="2"/>
  <c r="H147" i="2"/>
  <c r="I147" i="2"/>
  <c r="J147" i="2"/>
  <c r="K147" i="2"/>
  <c r="L147" i="2"/>
  <c r="M147" i="2"/>
  <c r="N147" i="2"/>
  <c r="O147" i="2"/>
  <c r="P147" i="2"/>
  <c r="Q147" i="2"/>
  <c r="R147" i="2"/>
  <c r="S147" i="2"/>
  <c r="T147" i="2"/>
  <c r="U147" i="2"/>
  <c r="V147" i="2"/>
  <c r="W147" i="2"/>
  <c r="X147" i="2"/>
  <c r="Y147" i="2"/>
  <c r="Z147" i="2"/>
  <c r="AA147" i="2"/>
  <c r="AB147" i="2"/>
  <c r="AC147" i="2"/>
  <c r="AD147" i="2"/>
  <c r="AE147" i="2"/>
  <c r="AF147" i="2"/>
  <c r="AG147" i="2"/>
  <c r="AH147" i="2"/>
  <c r="AI147" i="2"/>
  <c r="AJ147" i="2"/>
  <c r="AK147" i="2"/>
  <c r="AL147" i="2"/>
  <c r="AM147" i="2"/>
  <c r="AN147" i="2"/>
  <c r="AO147" i="2"/>
  <c r="AP147" i="2"/>
  <c r="AQ147" i="2"/>
  <c r="AR147" i="2"/>
  <c r="AS147" i="2"/>
  <c r="AT147" i="2"/>
  <c r="AU147" i="2"/>
  <c r="AV147" i="2"/>
  <c r="AW147" i="2"/>
  <c r="AX147" i="2"/>
  <c r="AY147" i="2"/>
  <c r="AZ147" i="2"/>
  <c r="BA147" i="2"/>
  <c r="BB147" i="2"/>
  <c r="BC147" i="2"/>
  <c r="BD147" i="2"/>
  <c r="BE147" i="2"/>
  <c r="BF147" i="2"/>
  <c r="BG147" i="2"/>
  <c r="BH147" i="2"/>
  <c r="BI147" i="2"/>
  <c r="BJ147" i="2"/>
  <c r="BK147" i="2"/>
  <c r="BL147" i="2"/>
  <c r="BM147" i="2"/>
  <c r="BN147" i="2"/>
  <c r="BO147" i="2"/>
  <c r="BP147" i="2"/>
  <c r="BQ147" i="2"/>
  <c r="BR147" i="2"/>
  <c r="BS147" i="2"/>
  <c r="BT147" i="2"/>
  <c r="BU147" i="2"/>
  <c r="BV147" i="2"/>
  <c r="BW147" i="2"/>
  <c r="BX147" i="2"/>
  <c r="BY147" i="2"/>
  <c r="BZ147" i="2"/>
  <c r="CA147" i="2"/>
  <c r="CB147" i="2"/>
  <c r="CC147" i="2"/>
  <c r="CD147" i="2"/>
  <c r="CE147" i="2"/>
  <c r="CF147" i="2"/>
  <c r="CG147" i="2"/>
  <c r="CH147" i="2"/>
  <c r="CI147" i="2"/>
  <c r="CJ147" i="2"/>
  <c r="CK147" i="2"/>
  <c r="CL147" i="2"/>
  <c r="CM147" i="2"/>
  <c r="CN147" i="2"/>
  <c r="CO147" i="2"/>
  <c r="CP147" i="2"/>
  <c r="CQ147" i="2"/>
  <c r="CR147" i="2"/>
  <c r="CS147" i="2"/>
  <c r="CT147" i="2"/>
  <c r="DA147" i="2"/>
  <c r="DB147" i="2"/>
  <c r="DC147" i="2"/>
  <c r="DD147" i="2"/>
  <c r="DH147" i="2"/>
  <c r="DI147" i="2"/>
  <c r="DN147" i="2"/>
  <c r="DO147" i="2"/>
  <c r="DP147" i="2"/>
  <c r="DQ147" i="2"/>
  <c r="DR147" i="2"/>
  <c r="DS147" i="2"/>
  <c r="DT147" i="2"/>
  <c r="H148" i="2"/>
  <c r="I148" i="2"/>
  <c r="J148" i="2"/>
  <c r="K148" i="2"/>
  <c r="L148" i="2"/>
  <c r="M148" i="2"/>
  <c r="N148" i="2"/>
  <c r="O148" i="2"/>
  <c r="P148" i="2"/>
  <c r="Q148" i="2"/>
  <c r="R148" i="2"/>
  <c r="S148" i="2"/>
  <c r="T148" i="2"/>
  <c r="U148" i="2"/>
  <c r="V148" i="2"/>
  <c r="W148" i="2"/>
  <c r="X148" i="2"/>
  <c r="Y148" i="2"/>
  <c r="Z148" i="2"/>
  <c r="AA148" i="2"/>
  <c r="AB148" i="2"/>
  <c r="AC148" i="2"/>
  <c r="AD148" i="2"/>
  <c r="AE148" i="2"/>
  <c r="AF148" i="2"/>
  <c r="AG148" i="2"/>
  <c r="AH148" i="2"/>
  <c r="AI148" i="2"/>
  <c r="AJ148" i="2"/>
  <c r="AK148" i="2"/>
  <c r="AL148" i="2"/>
  <c r="AM148" i="2"/>
  <c r="AN148" i="2"/>
  <c r="AO148" i="2"/>
  <c r="AP148" i="2"/>
  <c r="AQ148" i="2"/>
  <c r="AR148" i="2"/>
  <c r="AS148" i="2"/>
  <c r="AT148" i="2"/>
  <c r="AU148" i="2"/>
  <c r="AV148" i="2"/>
  <c r="AW148" i="2"/>
  <c r="AX148" i="2"/>
  <c r="AY148" i="2"/>
  <c r="AZ148" i="2"/>
  <c r="BA148" i="2"/>
  <c r="BB148" i="2"/>
  <c r="BC148" i="2"/>
  <c r="BD148" i="2"/>
  <c r="BE148" i="2"/>
  <c r="BF148" i="2"/>
  <c r="BG148" i="2"/>
  <c r="BH148" i="2"/>
  <c r="BI148" i="2"/>
  <c r="BJ148" i="2"/>
  <c r="BK148" i="2"/>
  <c r="BL148" i="2"/>
  <c r="BM148" i="2"/>
  <c r="BN148" i="2"/>
  <c r="BO148" i="2"/>
  <c r="BP148" i="2"/>
  <c r="BQ148" i="2"/>
  <c r="BR148" i="2"/>
  <c r="BS148" i="2"/>
  <c r="BT148" i="2"/>
  <c r="BU148" i="2"/>
  <c r="BV148" i="2"/>
  <c r="BW148" i="2"/>
  <c r="BX148" i="2"/>
  <c r="BY148" i="2"/>
  <c r="BZ148" i="2"/>
  <c r="CA148" i="2"/>
  <c r="CB148" i="2"/>
  <c r="CC148" i="2"/>
  <c r="CD148" i="2"/>
  <c r="CE148" i="2"/>
  <c r="CF148" i="2"/>
  <c r="CG148" i="2"/>
  <c r="CH148" i="2"/>
  <c r="CI148" i="2"/>
  <c r="CJ148" i="2"/>
  <c r="CK148" i="2"/>
  <c r="CL148" i="2"/>
  <c r="CM148" i="2"/>
  <c r="CN148" i="2"/>
  <c r="CO148" i="2"/>
  <c r="CP148" i="2"/>
  <c r="CQ148" i="2"/>
  <c r="CR148" i="2"/>
  <c r="CS148" i="2"/>
  <c r="CT148" i="2"/>
  <c r="DA148" i="2"/>
  <c r="DB148" i="2"/>
  <c r="DC148" i="2"/>
  <c r="DD148" i="2"/>
  <c r="DH148" i="2"/>
  <c r="DI148" i="2"/>
  <c r="DN148" i="2"/>
  <c r="DO148" i="2"/>
  <c r="DP148" i="2"/>
  <c r="DQ148" i="2"/>
  <c r="DR148" i="2"/>
  <c r="DS148" i="2"/>
  <c r="DT148" i="2"/>
  <c r="H149" i="2"/>
  <c r="I149" i="2"/>
  <c r="J149" i="2"/>
  <c r="K149" i="2"/>
  <c r="L149" i="2"/>
  <c r="M149" i="2"/>
  <c r="N149" i="2"/>
  <c r="O149" i="2"/>
  <c r="P149" i="2"/>
  <c r="Q149" i="2"/>
  <c r="R149" i="2"/>
  <c r="S149" i="2"/>
  <c r="T149" i="2"/>
  <c r="U149" i="2"/>
  <c r="V149" i="2"/>
  <c r="W149" i="2"/>
  <c r="X149" i="2"/>
  <c r="Y149" i="2"/>
  <c r="Z149" i="2"/>
  <c r="AA149" i="2"/>
  <c r="AB149" i="2"/>
  <c r="AC149" i="2"/>
  <c r="AD149" i="2"/>
  <c r="AE149" i="2"/>
  <c r="AF149" i="2"/>
  <c r="AG149" i="2"/>
  <c r="AH149" i="2"/>
  <c r="AI149" i="2"/>
  <c r="AJ149" i="2"/>
  <c r="AK149" i="2"/>
  <c r="AL149" i="2"/>
  <c r="AM149" i="2"/>
  <c r="AN149" i="2"/>
  <c r="AO149" i="2"/>
  <c r="AP149" i="2"/>
  <c r="AQ149" i="2"/>
  <c r="AR149" i="2"/>
  <c r="AS149" i="2"/>
  <c r="AT149" i="2"/>
  <c r="AU149" i="2"/>
  <c r="AV149" i="2"/>
  <c r="AW149" i="2"/>
  <c r="AX149" i="2"/>
  <c r="AY149" i="2"/>
  <c r="AZ149" i="2"/>
  <c r="BA149" i="2"/>
  <c r="BB149" i="2"/>
  <c r="BC149" i="2"/>
  <c r="BD149" i="2"/>
  <c r="BE149" i="2"/>
  <c r="BF149" i="2"/>
  <c r="BG149" i="2"/>
  <c r="BH149" i="2"/>
  <c r="BI149" i="2"/>
  <c r="BJ149" i="2"/>
  <c r="BK149" i="2"/>
  <c r="BL149" i="2"/>
  <c r="BM149" i="2"/>
  <c r="BN149" i="2"/>
  <c r="BO149" i="2"/>
  <c r="BP149" i="2"/>
  <c r="BQ149" i="2"/>
  <c r="BR149" i="2"/>
  <c r="BS149" i="2"/>
  <c r="BT149" i="2"/>
  <c r="BU149" i="2"/>
  <c r="BV149" i="2"/>
  <c r="BW149" i="2"/>
  <c r="BX149" i="2"/>
  <c r="BY149" i="2"/>
  <c r="BZ149" i="2"/>
  <c r="CA149" i="2"/>
  <c r="CB149" i="2"/>
  <c r="CC149" i="2"/>
  <c r="CD149" i="2"/>
  <c r="CE149" i="2"/>
  <c r="CF149" i="2"/>
  <c r="CG149" i="2"/>
  <c r="CH149" i="2"/>
  <c r="CI149" i="2"/>
  <c r="CJ149" i="2"/>
  <c r="CK149" i="2"/>
  <c r="CL149" i="2"/>
  <c r="CM149" i="2"/>
  <c r="CN149" i="2"/>
  <c r="CO149" i="2"/>
  <c r="CP149" i="2"/>
  <c r="CQ149" i="2"/>
  <c r="CR149" i="2"/>
  <c r="CS149" i="2"/>
  <c r="CT149" i="2"/>
  <c r="DA149" i="2"/>
  <c r="DB149" i="2"/>
  <c r="DC149" i="2"/>
  <c r="DD149" i="2"/>
  <c r="DH149" i="2"/>
  <c r="DI149" i="2"/>
  <c r="DN149" i="2"/>
  <c r="DO149" i="2"/>
  <c r="DP149" i="2"/>
  <c r="DQ149" i="2"/>
  <c r="DR149" i="2"/>
  <c r="DS149" i="2"/>
  <c r="DT149" i="2"/>
  <c r="H150" i="2"/>
  <c r="I150" i="2"/>
  <c r="J150" i="2"/>
  <c r="K150" i="2"/>
  <c r="L150" i="2"/>
  <c r="M150" i="2"/>
  <c r="N150" i="2"/>
  <c r="O150" i="2"/>
  <c r="P150" i="2"/>
  <c r="Q150" i="2"/>
  <c r="R150" i="2"/>
  <c r="S150" i="2"/>
  <c r="T150" i="2"/>
  <c r="U150" i="2"/>
  <c r="V150" i="2"/>
  <c r="W150" i="2"/>
  <c r="X150" i="2"/>
  <c r="Y150" i="2"/>
  <c r="Z150" i="2"/>
  <c r="AA150" i="2"/>
  <c r="AB150" i="2"/>
  <c r="AC150" i="2"/>
  <c r="AD150" i="2"/>
  <c r="AE150" i="2"/>
  <c r="AF150" i="2"/>
  <c r="AG150" i="2"/>
  <c r="AH150" i="2"/>
  <c r="AI150" i="2"/>
  <c r="AJ150" i="2"/>
  <c r="AK150" i="2"/>
  <c r="AL150" i="2"/>
  <c r="AM150" i="2"/>
  <c r="AN150" i="2"/>
  <c r="AO150" i="2"/>
  <c r="AP150" i="2"/>
  <c r="AQ150" i="2"/>
  <c r="AR150" i="2"/>
  <c r="AS150" i="2"/>
  <c r="AT150" i="2"/>
  <c r="AU150" i="2"/>
  <c r="AV150" i="2"/>
  <c r="AW150" i="2"/>
  <c r="AX150" i="2"/>
  <c r="AY150" i="2"/>
  <c r="AZ150" i="2"/>
  <c r="BA150" i="2"/>
  <c r="BB150" i="2"/>
  <c r="BC150" i="2"/>
  <c r="BD150" i="2"/>
  <c r="BE150" i="2"/>
  <c r="BF150" i="2"/>
  <c r="BG150" i="2"/>
  <c r="BH150" i="2"/>
  <c r="BI150" i="2"/>
  <c r="BJ150" i="2"/>
  <c r="BK150" i="2"/>
  <c r="BL150" i="2"/>
  <c r="BM150" i="2"/>
  <c r="BN150" i="2"/>
  <c r="BO150" i="2"/>
  <c r="BP150" i="2"/>
  <c r="BQ150" i="2"/>
  <c r="BR150" i="2"/>
  <c r="BS150" i="2"/>
  <c r="BT150" i="2"/>
  <c r="BU150" i="2"/>
  <c r="BV150" i="2"/>
  <c r="BW150" i="2"/>
  <c r="BX150" i="2"/>
  <c r="BY150" i="2"/>
  <c r="BZ150" i="2"/>
  <c r="CA150" i="2"/>
  <c r="CB150" i="2"/>
  <c r="CC150" i="2"/>
  <c r="CD150" i="2"/>
  <c r="CE150" i="2"/>
  <c r="CF150" i="2"/>
  <c r="CG150" i="2"/>
  <c r="CH150" i="2"/>
  <c r="CI150" i="2"/>
  <c r="CJ150" i="2"/>
  <c r="CK150" i="2"/>
  <c r="CL150" i="2"/>
  <c r="CM150" i="2"/>
  <c r="CN150" i="2"/>
  <c r="CO150" i="2"/>
  <c r="CP150" i="2"/>
  <c r="CQ150" i="2"/>
  <c r="CR150" i="2"/>
  <c r="CS150" i="2"/>
  <c r="CT150" i="2"/>
  <c r="DA150" i="2"/>
  <c r="DB150" i="2"/>
  <c r="DC150" i="2"/>
  <c r="DD150" i="2"/>
  <c r="DH150" i="2"/>
  <c r="DI150" i="2"/>
  <c r="DN150" i="2"/>
  <c r="DO150" i="2"/>
  <c r="W87" i="8" s="1"/>
  <c r="DP150" i="2"/>
  <c r="DQ150" i="2"/>
  <c r="DR150" i="2"/>
  <c r="DS150" i="2"/>
  <c r="DT150" i="2"/>
  <c r="H151" i="2"/>
  <c r="I151" i="2"/>
  <c r="J151" i="2"/>
  <c r="K151" i="2"/>
  <c r="L151" i="2"/>
  <c r="M151" i="2"/>
  <c r="N151" i="2"/>
  <c r="O151" i="2"/>
  <c r="P151" i="2"/>
  <c r="Q151" i="2"/>
  <c r="R151" i="2"/>
  <c r="S151" i="2"/>
  <c r="T151" i="2"/>
  <c r="U151" i="2"/>
  <c r="V151" i="2"/>
  <c r="W151" i="2"/>
  <c r="X151" i="2"/>
  <c r="Y151" i="2"/>
  <c r="Z151" i="2"/>
  <c r="AA151" i="2"/>
  <c r="AB151" i="2"/>
  <c r="AC151" i="2"/>
  <c r="AD151" i="2"/>
  <c r="AE151" i="2"/>
  <c r="AF151" i="2"/>
  <c r="AG151" i="2"/>
  <c r="AH151" i="2"/>
  <c r="AI151" i="2"/>
  <c r="AJ151" i="2"/>
  <c r="AK151" i="2"/>
  <c r="AL151" i="2"/>
  <c r="AM151" i="2"/>
  <c r="AN151" i="2"/>
  <c r="AO151" i="2"/>
  <c r="AP151" i="2"/>
  <c r="AQ151" i="2"/>
  <c r="AR151" i="2"/>
  <c r="AS151" i="2"/>
  <c r="AT151" i="2"/>
  <c r="AU151" i="2"/>
  <c r="AV151" i="2"/>
  <c r="AW151" i="2"/>
  <c r="AX151" i="2"/>
  <c r="AY151" i="2"/>
  <c r="AZ151" i="2"/>
  <c r="BA151" i="2"/>
  <c r="BB151" i="2"/>
  <c r="BC151" i="2"/>
  <c r="BD151" i="2"/>
  <c r="BE151" i="2"/>
  <c r="BF151" i="2"/>
  <c r="BG151" i="2"/>
  <c r="BH151" i="2"/>
  <c r="BI151" i="2"/>
  <c r="BJ151" i="2"/>
  <c r="BK151" i="2"/>
  <c r="BL151" i="2"/>
  <c r="BM151" i="2"/>
  <c r="BN151" i="2"/>
  <c r="BO151" i="2"/>
  <c r="BP151" i="2"/>
  <c r="BQ151" i="2"/>
  <c r="BR151" i="2"/>
  <c r="BS151" i="2"/>
  <c r="BT151" i="2"/>
  <c r="BU151" i="2"/>
  <c r="BV151" i="2"/>
  <c r="BW151" i="2"/>
  <c r="BX151" i="2"/>
  <c r="BY151" i="2"/>
  <c r="BZ151" i="2"/>
  <c r="CA151" i="2"/>
  <c r="CB151" i="2"/>
  <c r="CC151" i="2"/>
  <c r="CD151" i="2"/>
  <c r="CE151" i="2"/>
  <c r="CF151" i="2"/>
  <c r="CG151" i="2"/>
  <c r="CH151" i="2"/>
  <c r="CI151" i="2"/>
  <c r="CJ151" i="2"/>
  <c r="CK151" i="2"/>
  <c r="CL151" i="2"/>
  <c r="CM151" i="2"/>
  <c r="CN151" i="2"/>
  <c r="CO151" i="2"/>
  <c r="CP151" i="2"/>
  <c r="CQ151" i="2"/>
  <c r="CR151" i="2"/>
  <c r="CS151" i="2"/>
  <c r="CT151" i="2"/>
  <c r="DA151" i="2"/>
  <c r="DB151" i="2"/>
  <c r="DC151" i="2"/>
  <c r="DD151" i="2"/>
  <c r="DH151" i="2"/>
  <c r="DI151" i="2"/>
  <c r="DN151" i="2"/>
  <c r="DO151" i="2"/>
  <c r="W24" i="8" s="1"/>
  <c r="DP151" i="2"/>
  <c r="DQ151" i="2"/>
  <c r="DR151" i="2"/>
  <c r="DS151" i="2"/>
  <c r="DT151" i="2"/>
  <c r="H152" i="2"/>
  <c r="I152" i="2"/>
  <c r="J152" i="2"/>
  <c r="K152" i="2"/>
  <c r="L152" i="2"/>
  <c r="M152" i="2"/>
  <c r="N152" i="2"/>
  <c r="O152" i="2"/>
  <c r="P152" i="2"/>
  <c r="Q152" i="2"/>
  <c r="R152" i="2"/>
  <c r="S152" i="2"/>
  <c r="T152" i="2"/>
  <c r="U152" i="2"/>
  <c r="V152" i="2"/>
  <c r="W152" i="2"/>
  <c r="X152" i="2"/>
  <c r="Y152" i="2"/>
  <c r="Z152" i="2"/>
  <c r="AA152" i="2"/>
  <c r="AB152" i="2"/>
  <c r="AC152" i="2"/>
  <c r="AD152" i="2"/>
  <c r="AE152" i="2"/>
  <c r="AF152" i="2"/>
  <c r="AG152" i="2"/>
  <c r="AH152" i="2"/>
  <c r="AI152" i="2"/>
  <c r="AJ152" i="2"/>
  <c r="AK152" i="2"/>
  <c r="AL152" i="2"/>
  <c r="AM152" i="2"/>
  <c r="AN152" i="2"/>
  <c r="AO152" i="2"/>
  <c r="AP152" i="2"/>
  <c r="AQ152" i="2"/>
  <c r="AR152" i="2"/>
  <c r="AS152" i="2"/>
  <c r="AT152" i="2"/>
  <c r="AU152" i="2"/>
  <c r="AV152" i="2"/>
  <c r="AW152" i="2"/>
  <c r="AX152" i="2"/>
  <c r="AY152" i="2"/>
  <c r="AZ152" i="2"/>
  <c r="BA152" i="2"/>
  <c r="BB152" i="2"/>
  <c r="BC152" i="2"/>
  <c r="BD152" i="2"/>
  <c r="BE152" i="2"/>
  <c r="BF152" i="2"/>
  <c r="BG152" i="2"/>
  <c r="BH152" i="2"/>
  <c r="BI152" i="2"/>
  <c r="BJ152" i="2"/>
  <c r="BK152" i="2"/>
  <c r="BL152" i="2"/>
  <c r="BM152" i="2"/>
  <c r="BN152" i="2"/>
  <c r="BO152" i="2"/>
  <c r="BP152" i="2"/>
  <c r="BQ152" i="2"/>
  <c r="BR152" i="2"/>
  <c r="BS152" i="2"/>
  <c r="BT152" i="2"/>
  <c r="BU152" i="2"/>
  <c r="BV152" i="2"/>
  <c r="BW152" i="2"/>
  <c r="BX152" i="2"/>
  <c r="BY152" i="2"/>
  <c r="BZ152" i="2"/>
  <c r="CA152" i="2"/>
  <c r="CB152" i="2"/>
  <c r="CC152" i="2"/>
  <c r="CD152" i="2"/>
  <c r="CE152" i="2"/>
  <c r="CF152" i="2"/>
  <c r="CG152" i="2"/>
  <c r="CH152" i="2"/>
  <c r="CI152" i="2"/>
  <c r="CJ152" i="2"/>
  <c r="CK152" i="2"/>
  <c r="CL152" i="2"/>
  <c r="CM152" i="2"/>
  <c r="CN152" i="2"/>
  <c r="CO152" i="2"/>
  <c r="CP152" i="2"/>
  <c r="CQ152" i="2"/>
  <c r="CR152" i="2"/>
  <c r="CS152" i="2"/>
  <c r="CT152" i="2"/>
  <c r="DA152" i="2"/>
  <c r="DB152" i="2"/>
  <c r="DC152" i="2"/>
  <c r="DD152" i="2"/>
  <c r="DH152" i="2"/>
  <c r="DI152" i="2"/>
  <c r="DN152" i="2"/>
  <c r="DO152" i="2"/>
  <c r="DP152" i="2"/>
  <c r="DQ152" i="2"/>
  <c r="DR152" i="2"/>
  <c r="DS152" i="2"/>
  <c r="DT152" i="2"/>
  <c r="H153" i="2"/>
  <c r="I153" i="2"/>
  <c r="J153" i="2"/>
  <c r="K153" i="2"/>
  <c r="L153" i="2"/>
  <c r="M153" i="2"/>
  <c r="N153" i="2"/>
  <c r="O153" i="2"/>
  <c r="P153" i="2"/>
  <c r="Q153" i="2"/>
  <c r="R153" i="2"/>
  <c r="S153" i="2"/>
  <c r="T153" i="2"/>
  <c r="U153" i="2"/>
  <c r="V153" i="2"/>
  <c r="W153" i="2"/>
  <c r="X153" i="2"/>
  <c r="Y153" i="2"/>
  <c r="Z153" i="2"/>
  <c r="AA153" i="2"/>
  <c r="AB153" i="2"/>
  <c r="AC153" i="2"/>
  <c r="AD153" i="2"/>
  <c r="AE153" i="2"/>
  <c r="AF153" i="2"/>
  <c r="AG153" i="2"/>
  <c r="AH153" i="2"/>
  <c r="AI153" i="2"/>
  <c r="AJ153" i="2"/>
  <c r="AK153" i="2"/>
  <c r="AL153" i="2"/>
  <c r="AM153" i="2"/>
  <c r="AN153" i="2"/>
  <c r="AO153" i="2"/>
  <c r="AP153" i="2"/>
  <c r="AQ153" i="2"/>
  <c r="AR153" i="2"/>
  <c r="AS153" i="2"/>
  <c r="AT153" i="2"/>
  <c r="AU153" i="2"/>
  <c r="AV153" i="2"/>
  <c r="AW153" i="2"/>
  <c r="AX153" i="2"/>
  <c r="AY153" i="2"/>
  <c r="AZ153" i="2"/>
  <c r="BA153" i="2"/>
  <c r="BB153" i="2"/>
  <c r="BC153" i="2"/>
  <c r="BD153" i="2"/>
  <c r="BE153" i="2"/>
  <c r="BF153" i="2"/>
  <c r="BG153" i="2"/>
  <c r="BH153" i="2"/>
  <c r="BI153" i="2"/>
  <c r="BJ153" i="2"/>
  <c r="BK153" i="2"/>
  <c r="BL153" i="2"/>
  <c r="BM153" i="2"/>
  <c r="BN153" i="2"/>
  <c r="BO153" i="2"/>
  <c r="BP153" i="2"/>
  <c r="BQ153" i="2"/>
  <c r="BR153" i="2"/>
  <c r="BS153" i="2"/>
  <c r="BT153" i="2"/>
  <c r="BU153" i="2"/>
  <c r="BV153" i="2"/>
  <c r="BW153" i="2"/>
  <c r="BX153" i="2"/>
  <c r="BY153" i="2"/>
  <c r="BZ153" i="2"/>
  <c r="CA153" i="2"/>
  <c r="CB153" i="2"/>
  <c r="CC153" i="2"/>
  <c r="CD153" i="2"/>
  <c r="CE153" i="2"/>
  <c r="CF153" i="2"/>
  <c r="CG153" i="2"/>
  <c r="CH153" i="2"/>
  <c r="CI153" i="2"/>
  <c r="CJ153" i="2"/>
  <c r="CK153" i="2"/>
  <c r="CL153" i="2"/>
  <c r="CM153" i="2"/>
  <c r="CN153" i="2"/>
  <c r="CO153" i="2"/>
  <c r="CP153" i="2"/>
  <c r="CQ153" i="2"/>
  <c r="CR153" i="2"/>
  <c r="CS153" i="2"/>
  <c r="CT153" i="2"/>
  <c r="DA153" i="2"/>
  <c r="DB153" i="2"/>
  <c r="DC153" i="2"/>
  <c r="DD153" i="2"/>
  <c r="DH153" i="2"/>
  <c r="DI153" i="2"/>
  <c r="DN153" i="2"/>
  <c r="DO153" i="2"/>
  <c r="DP153" i="2"/>
  <c r="DQ153" i="2"/>
  <c r="DR153" i="2"/>
  <c r="DS153" i="2"/>
  <c r="DT153" i="2"/>
  <c r="H154" i="2"/>
  <c r="I154" i="2"/>
  <c r="J154" i="2"/>
  <c r="K154" i="2"/>
  <c r="L154" i="2"/>
  <c r="M154" i="2"/>
  <c r="N154" i="2"/>
  <c r="O154" i="2"/>
  <c r="P154" i="2"/>
  <c r="Q154" i="2"/>
  <c r="R154" i="2"/>
  <c r="S154" i="2"/>
  <c r="T154" i="2"/>
  <c r="U154" i="2"/>
  <c r="V154" i="2"/>
  <c r="W154" i="2"/>
  <c r="X154" i="2"/>
  <c r="Y154" i="2"/>
  <c r="Z154" i="2"/>
  <c r="AA154" i="2"/>
  <c r="AB154" i="2"/>
  <c r="AC154" i="2"/>
  <c r="AD154" i="2"/>
  <c r="AE154" i="2"/>
  <c r="AF154" i="2"/>
  <c r="AG154" i="2"/>
  <c r="AH154" i="2"/>
  <c r="AI154" i="2"/>
  <c r="AJ154" i="2"/>
  <c r="AK154" i="2"/>
  <c r="AL154" i="2"/>
  <c r="AM154" i="2"/>
  <c r="AN154" i="2"/>
  <c r="AO154" i="2"/>
  <c r="AP154" i="2"/>
  <c r="AQ154" i="2"/>
  <c r="AR154" i="2"/>
  <c r="AS154" i="2"/>
  <c r="AT154" i="2"/>
  <c r="AU154" i="2"/>
  <c r="AV154" i="2"/>
  <c r="AW154" i="2"/>
  <c r="AX154" i="2"/>
  <c r="AY154" i="2"/>
  <c r="AZ154" i="2"/>
  <c r="BA154" i="2"/>
  <c r="BB154" i="2"/>
  <c r="BC154" i="2"/>
  <c r="BD154" i="2"/>
  <c r="BE154" i="2"/>
  <c r="BF154" i="2"/>
  <c r="BG154" i="2"/>
  <c r="BH154" i="2"/>
  <c r="BI154" i="2"/>
  <c r="BJ154" i="2"/>
  <c r="BK154" i="2"/>
  <c r="BL154" i="2"/>
  <c r="BM154" i="2"/>
  <c r="BN154" i="2"/>
  <c r="BO154" i="2"/>
  <c r="BP154" i="2"/>
  <c r="BQ154" i="2"/>
  <c r="BR154" i="2"/>
  <c r="BS154" i="2"/>
  <c r="BT154" i="2"/>
  <c r="BU154" i="2"/>
  <c r="BV154" i="2"/>
  <c r="BW154" i="2"/>
  <c r="BX154" i="2"/>
  <c r="BY154" i="2"/>
  <c r="BZ154" i="2"/>
  <c r="CA154" i="2"/>
  <c r="CB154" i="2"/>
  <c r="CC154" i="2"/>
  <c r="CD154" i="2"/>
  <c r="CE154" i="2"/>
  <c r="CF154" i="2"/>
  <c r="CG154" i="2"/>
  <c r="CH154" i="2"/>
  <c r="CI154" i="2"/>
  <c r="CJ154" i="2"/>
  <c r="CK154" i="2"/>
  <c r="CL154" i="2"/>
  <c r="CM154" i="2"/>
  <c r="CN154" i="2"/>
  <c r="CO154" i="2"/>
  <c r="CP154" i="2"/>
  <c r="CQ154" i="2"/>
  <c r="CR154" i="2"/>
  <c r="CS154" i="2"/>
  <c r="CT154" i="2"/>
  <c r="DA154" i="2"/>
  <c r="DB154" i="2"/>
  <c r="DC154" i="2"/>
  <c r="DD154" i="2"/>
  <c r="DH154" i="2"/>
  <c r="DI154" i="2"/>
  <c r="DN154" i="2"/>
  <c r="DO154" i="2"/>
  <c r="W25" i="8" s="1"/>
  <c r="DP154" i="2"/>
  <c r="DQ154" i="2"/>
  <c r="DR154" i="2"/>
  <c r="DS154" i="2"/>
  <c r="DT154" i="2"/>
  <c r="H155" i="2"/>
  <c r="I155" i="2"/>
  <c r="J155" i="2"/>
  <c r="K155" i="2"/>
  <c r="L155" i="2"/>
  <c r="M155" i="2"/>
  <c r="N155" i="2"/>
  <c r="O155" i="2"/>
  <c r="P155" i="2"/>
  <c r="Q155" i="2"/>
  <c r="R155" i="2"/>
  <c r="S155" i="2"/>
  <c r="T155" i="2"/>
  <c r="U155" i="2"/>
  <c r="V155" i="2"/>
  <c r="W155" i="2"/>
  <c r="X155" i="2"/>
  <c r="Y155" i="2"/>
  <c r="Z155" i="2"/>
  <c r="AA155" i="2"/>
  <c r="AB155" i="2"/>
  <c r="AC155" i="2"/>
  <c r="AD155" i="2"/>
  <c r="AE155" i="2"/>
  <c r="AF155" i="2"/>
  <c r="AG155" i="2"/>
  <c r="AH155" i="2"/>
  <c r="AI155" i="2"/>
  <c r="AJ155" i="2"/>
  <c r="AK155" i="2"/>
  <c r="AL155" i="2"/>
  <c r="AM155" i="2"/>
  <c r="AN155" i="2"/>
  <c r="AO155" i="2"/>
  <c r="AP155" i="2"/>
  <c r="AQ155" i="2"/>
  <c r="AR155" i="2"/>
  <c r="AS155" i="2"/>
  <c r="AT155" i="2"/>
  <c r="AU155" i="2"/>
  <c r="AV155" i="2"/>
  <c r="AW155" i="2"/>
  <c r="AX155" i="2"/>
  <c r="AY155" i="2"/>
  <c r="AZ155" i="2"/>
  <c r="BA155" i="2"/>
  <c r="BB155" i="2"/>
  <c r="BC155" i="2"/>
  <c r="BD155" i="2"/>
  <c r="BE155" i="2"/>
  <c r="BF155" i="2"/>
  <c r="BG155" i="2"/>
  <c r="BH155" i="2"/>
  <c r="BI155" i="2"/>
  <c r="BJ155" i="2"/>
  <c r="BK155" i="2"/>
  <c r="BL155" i="2"/>
  <c r="BM155" i="2"/>
  <c r="BN155" i="2"/>
  <c r="BO155" i="2"/>
  <c r="BP155" i="2"/>
  <c r="BQ155" i="2"/>
  <c r="BR155" i="2"/>
  <c r="BS155" i="2"/>
  <c r="BT155" i="2"/>
  <c r="BU155" i="2"/>
  <c r="BV155" i="2"/>
  <c r="BW155" i="2"/>
  <c r="BX155" i="2"/>
  <c r="BY155" i="2"/>
  <c r="BZ155" i="2"/>
  <c r="CA155" i="2"/>
  <c r="CB155" i="2"/>
  <c r="CC155" i="2"/>
  <c r="CD155" i="2"/>
  <c r="CE155" i="2"/>
  <c r="CF155" i="2"/>
  <c r="CG155" i="2"/>
  <c r="CH155" i="2"/>
  <c r="CI155" i="2"/>
  <c r="CJ155" i="2"/>
  <c r="CK155" i="2"/>
  <c r="CL155" i="2"/>
  <c r="CM155" i="2"/>
  <c r="CN155" i="2"/>
  <c r="CO155" i="2"/>
  <c r="CP155" i="2"/>
  <c r="CQ155" i="2"/>
  <c r="CR155" i="2"/>
  <c r="CS155" i="2"/>
  <c r="CT155" i="2"/>
  <c r="DA155" i="2"/>
  <c r="DB155" i="2"/>
  <c r="DC155" i="2"/>
  <c r="DD155" i="2"/>
  <c r="DH155" i="2"/>
  <c r="DI155" i="2"/>
  <c r="DN155" i="2"/>
  <c r="DO155" i="2"/>
  <c r="DP155" i="2"/>
  <c r="DQ155" i="2"/>
  <c r="DR155" i="2"/>
  <c r="DS155" i="2"/>
  <c r="DT155" i="2"/>
  <c r="H156" i="2"/>
  <c r="I156" i="2"/>
  <c r="J156" i="2"/>
  <c r="K156" i="2"/>
  <c r="L156" i="2"/>
  <c r="M156" i="2"/>
  <c r="N156" i="2"/>
  <c r="O156" i="2"/>
  <c r="P156" i="2"/>
  <c r="Q156" i="2"/>
  <c r="R156" i="2"/>
  <c r="S156" i="2"/>
  <c r="T156" i="2"/>
  <c r="U156" i="2"/>
  <c r="V156" i="2"/>
  <c r="W156" i="2"/>
  <c r="X156" i="2"/>
  <c r="Y156" i="2"/>
  <c r="Z156" i="2"/>
  <c r="AA156" i="2"/>
  <c r="AB156" i="2"/>
  <c r="AC156" i="2"/>
  <c r="AD156" i="2"/>
  <c r="AE156" i="2"/>
  <c r="AF156" i="2"/>
  <c r="AG156" i="2"/>
  <c r="AH156" i="2"/>
  <c r="AI156" i="2"/>
  <c r="AJ156" i="2"/>
  <c r="AK156" i="2"/>
  <c r="AL156" i="2"/>
  <c r="AM156" i="2"/>
  <c r="AN156" i="2"/>
  <c r="AO156" i="2"/>
  <c r="AP156" i="2"/>
  <c r="AQ156" i="2"/>
  <c r="AR156" i="2"/>
  <c r="AS156" i="2"/>
  <c r="AT156" i="2"/>
  <c r="AU156" i="2"/>
  <c r="AV156" i="2"/>
  <c r="AW156" i="2"/>
  <c r="AX156" i="2"/>
  <c r="AY156" i="2"/>
  <c r="AZ156" i="2"/>
  <c r="BA156" i="2"/>
  <c r="BB156" i="2"/>
  <c r="BC156" i="2"/>
  <c r="BD156" i="2"/>
  <c r="BE156" i="2"/>
  <c r="BF156" i="2"/>
  <c r="BG156" i="2"/>
  <c r="BH156" i="2"/>
  <c r="BI156" i="2"/>
  <c r="BJ156" i="2"/>
  <c r="BK156" i="2"/>
  <c r="BL156" i="2"/>
  <c r="BM156" i="2"/>
  <c r="BN156" i="2"/>
  <c r="BO156" i="2"/>
  <c r="BP156" i="2"/>
  <c r="BQ156" i="2"/>
  <c r="BR156" i="2"/>
  <c r="BS156" i="2"/>
  <c r="BT156" i="2"/>
  <c r="BU156" i="2"/>
  <c r="BV156" i="2"/>
  <c r="BW156" i="2"/>
  <c r="BX156" i="2"/>
  <c r="BY156" i="2"/>
  <c r="BZ156" i="2"/>
  <c r="CA156" i="2"/>
  <c r="CB156" i="2"/>
  <c r="CC156" i="2"/>
  <c r="CD156" i="2"/>
  <c r="CE156" i="2"/>
  <c r="CF156" i="2"/>
  <c r="CG156" i="2"/>
  <c r="CH156" i="2"/>
  <c r="CI156" i="2"/>
  <c r="CJ156" i="2"/>
  <c r="CK156" i="2"/>
  <c r="CL156" i="2"/>
  <c r="CM156" i="2"/>
  <c r="CN156" i="2"/>
  <c r="CO156" i="2"/>
  <c r="CP156" i="2"/>
  <c r="CQ156" i="2"/>
  <c r="CR156" i="2"/>
  <c r="CS156" i="2"/>
  <c r="CT156" i="2"/>
  <c r="DA156" i="2"/>
  <c r="DB156" i="2"/>
  <c r="DC156" i="2"/>
  <c r="DD156" i="2"/>
  <c r="DH156" i="2"/>
  <c r="DI156" i="2"/>
  <c r="DN156" i="2"/>
  <c r="DO156" i="2"/>
  <c r="DP156" i="2"/>
  <c r="DQ156" i="2"/>
  <c r="DR156" i="2"/>
  <c r="DS156" i="2"/>
  <c r="DT156" i="2"/>
  <c r="H157" i="2"/>
  <c r="I157" i="2"/>
  <c r="J157" i="2"/>
  <c r="K157" i="2"/>
  <c r="L157" i="2"/>
  <c r="M157" i="2"/>
  <c r="N157" i="2"/>
  <c r="O157" i="2"/>
  <c r="P157" i="2"/>
  <c r="Q157" i="2"/>
  <c r="R157" i="2"/>
  <c r="S157" i="2"/>
  <c r="T157" i="2"/>
  <c r="U157" i="2"/>
  <c r="V157" i="2"/>
  <c r="W157" i="2"/>
  <c r="X157" i="2"/>
  <c r="Y157" i="2"/>
  <c r="Z157" i="2"/>
  <c r="AA157" i="2"/>
  <c r="AB157" i="2"/>
  <c r="AC157" i="2"/>
  <c r="AD157" i="2"/>
  <c r="AE157" i="2"/>
  <c r="AF157" i="2"/>
  <c r="AG157" i="2"/>
  <c r="AH157" i="2"/>
  <c r="AI157" i="2"/>
  <c r="AJ157" i="2"/>
  <c r="AK157" i="2"/>
  <c r="AL157" i="2"/>
  <c r="AM157" i="2"/>
  <c r="AN157" i="2"/>
  <c r="AO157" i="2"/>
  <c r="AP157" i="2"/>
  <c r="AQ157" i="2"/>
  <c r="AR157" i="2"/>
  <c r="AS157" i="2"/>
  <c r="AT157" i="2"/>
  <c r="AU157" i="2"/>
  <c r="AV157" i="2"/>
  <c r="AW157" i="2"/>
  <c r="AX157" i="2"/>
  <c r="AY157" i="2"/>
  <c r="AZ157" i="2"/>
  <c r="BA157" i="2"/>
  <c r="BB157" i="2"/>
  <c r="BC157" i="2"/>
  <c r="BD157" i="2"/>
  <c r="BE157" i="2"/>
  <c r="BF157" i="2"/>
  <c r="BG157" i="2"/>
  <c r="BH157" i="2"/>
  <c r="BI157" i="2"/>
  <c r="BJ157" i="2"/>
  <c r="BK157" i="2"/>
  <c r="BL157" i="2"/>
  <c r="BM157" i="2"/>
  <c r="BN157" i="2"/>
  <c r="BO157" i="2"/>
  <c r="BP157" i="2"/>
  <c r="BQ157" i="2"/>
  <c r="BR157" i="2"/>
  <c r="BS157" i="2"/>
  <c r="BT157" i="2"/>
  <c r="BU157" i="2"/>
  <c r="BV157" i="2"/>
  <c r="BW157" i="2"/>
  <c r="BX157" i="2"/>
  <c r="BY157" i="2"/>
  <c r="BZ157" i="2"/>
  <c r="CA157" i="2"/>
  <c r="CB157" i="2"/>
  <c r="CC157" i="2"/>
  <c r="CD157" i="2"/>
  <c r="CE157" i="2"/>
  <c r="CF157" i="2"/>
  <c r="CG157" i="2"/>
  <c r="CH157" i="2"/>
  <c r="CI157" i="2"/>
  <c r="CJ157" i="2"/>
  <c r="CK157" i="2"/>
  <c r="CL157" i="2"/>
  <c r="CM157" i="2"/>
  <c r="CN157" i="2"/>
  <c r="CO157" i="2"/>
  <c r="CP157" i="2"/>
  <c r="CQ157" i="2"/>
  <c r="CR157" i="2"/>
  <c r="CS157" i="2"/>
  <c r="CT157" i="2"/>
  <c r="DA157" i="2"/>
  <c r="DB157" i="2"/>
  <c r="DC157" i="2"/>
  <c r="DD157" i="2"/>
  <c r="DH157" i="2"/>
  <c r="DI157" i="2"/>
  <c r="DN157" i="2"/>
  <c r="DO157" i="2"/>
  <c r="DP157" i="2"/>
  <c r="DQ157" i="2"/>
  <c r="DR157" i="2"/>
  <c r="DS157" i="2"/>
  <c r="DT157" i="2"/>
  <c r="H158" i="2"/>
  <c r="I158" i="2"/>
  <c r="J158" i="2"/>
  <c r="K158" i="2"/>
  <c r="L158" i="2"/>
  <c r="M158" i="2"/>
  <c r="N158" i="2"/>
  <c r="O158" i="2"/>
  <c r="P158" i="2"/>
  <c r="Q158" i="2"/>
  <c r="R158" i="2"/>
  <c r="S158" i="2"/>
  <c r="T158" i="2"/>
  <c r="U158" i="2"/>
  <c r="V158" i="2"/>
  <c r="W158" i="2"/>
  <c r="X158" i="2"/>
  <c r="Y158" i="2"/>
  <c r="Z158" i="2"/>
  <c r="AA158" i="2"/>
  <c r="AB158" i="2"/>
  <c r="AC158" i="2"/>
  <c r="AD158" i="2"/>
  <c r="AE158" i="2"/>
  <c r="AF158" i="2"/>
  <c r="AG158" i="2"/>
  <c r="AH158" i="2"/>
  <c r="AI158" i="2"/>
  <c r="AJ158" i="2"/>
  <c r="AK158" i="2"/>
  <c r="AL158" i="2"/>
  <c r="AM158" i="2"/>
  <c r="AN158" i="2"/>
  <c r="AO158" i="2"/>
  <c r="AP158" i="2"/>
  <c r="AQ158" i="2"/>
  <c r="AR158" i="2"/>
  <c r="AS158" i="2"/>
  <c r="AT158" i="2"/>
  <c r="AU158" i="2"/>
  <c r="AV158" i="2"/>
  <c r="AW158" i="2"/>
  <c r="AX158" i="2"/>
  <c r="AY158" i="2"/>
  <c r="AZ158" i="2"/>
  <c r="BA158" i="2"/>
  <c r="BB158" i="2"/>
  <c r="BC158" i="2"/>
  <c r="BD158" i="2"/>
  <c r="BE158" i="2"/>
  <c r="BF158" i="2"/>
  <c r="BG158" i="2"/>
  <c r="BH158" i="2"/>
  <c r="BI158" i="2"/>
  <c r="BJ158" i="2"/>
  <c r="BK158" i="2"/>
  <c r="BL158" i="2"/>
  <c r="BM158" i="2"/>
  <c r="BN158" i="2"/>
  <c r="BO158" i="2"/>
  <c r="BP158" i="2"/>
  <c r="BQ158" i="2"/>
  <c r="BR158" i="2"/>
  <c r="BS158" i="2"/>
  <c r="BT158" i="2"/>
  <c r="BU158" i="2"/>
  <c r="BV158" i="2"/>
  <c r="BW158" i="2"/>
  <c r="BX158" i="2"/>
  <c r="BY158" i="2"/>
  <c r="BZ158" i="2"/>
  <c r="CA158" i="2"/>
  <c r="CB158" i="2"/>
  <c r="CC158" i="2"/>
  <c r="CD158" i="2"/>
  <c r="CE158" i="2"/>
  <c r="CF158" i="2"/>
  <c r="CG158" i="2"/>
  <c r="CH158" i="2"/>
  <c r="CI158" i="2"/>
  <c r="CJ158" i="2"/>
  <c r="CK158" i="2"/>
  <c r="CL158" i="2"/>
  <c r="CM158" i="2"/>
  <c r="CN158" i="2"/>
  <c r="CO158" i="2"/>
  <c r="CP158" i="2"/>
  <c r="CQ158" i="2"/>
  <c r="CR158" i="2"/>
  <c r="CS158" i="2"/>
  <c r="CT158" i="2"/>
  <c r="DA158" i="2"/>
  <c r="DB158" i="2"/>
  <c r="DC158" i="2"/>
  <c r="DD158" i="2"/>
  <c r="DH158" i="2"/>
  <c r="DI158" i="2"/>
  <c r="DN158" i="2"/>
  <c r="DO158" i="2"/>
  <c r="DP158" i="2"/>
  <c r="DQ158" i="2"/>
  <c r="DR158" i="2"/>
  <c r="DS158" i="2"/>
  <c r="DT158" i="2"/>
  <c r="H159" i="2"/>
  <c r="I159" i="2"/>
  <c r="J159" i="2"/>
  <c r="K159" i="2"/>
  <c r="L159" i="2"/>
  <c r="M159" i="2"/>
  <c r="N159" i="2"/>
  <c r="O159" i="2"/>
  <c r="P159" i="2"/>
  <c r="Q159" i="2"/>
  <c r="R159" i="2"/>
  <c r="S159" i="2"/>
  <c r="T159" i="2"/>
  <c r="U159" i="2"/>
  <c r="V159" i="2"/>
  <c r="W159" i="2"/>
  <c r="X159" i="2"/>
  <c r="Y159" i="2"/>
  <c r="Z159" i="2"/>
  <c r="AA159" i="2"/>
  <c r="AB159" i="2"/>
  <c r="AC159" i="2"/>
  <c r="AD159" i="2"/>
  <c r="AE159" i="2"/>
  <c r="AF159" i="2"/>
  <c r="AG159" i="2"/>
  <c r="AH159" i="2"/>
  <c r="AI159" i="2"/>
  <c r="AJ159" i="2"/>
  <c r="AK159" i="2"/>
  <c r="AL159" i="2"/>
  <c r="AM159" i="2"/>
  <c r="AN159" i="2"/>
  <c r="AO159" i="2"/>
  <c r="AP159" i="2"/>
  <c r="AQ159" i="2"/>
  <c r="AR159" i="2"/>
  <c r="AS159" i="2"/>
  <c r="AT159" i="2"/>
  <c r="AU159" i="2"/>
  <c r="AV159" i="2"/>
  <c r="AW159" i="2"/>
  <c r="AX159" i="2"/>
  <c r="AY159" i="2"/>
  <c r="AZ159" i="2"/>
  <c r="BA159" i="2"/>
  <c r="BB159" i="2"/>
  <c r="BC159" i="2"/>
  <c r="BD159" i="2"/>
  <c r="BE159" i="2"/>
  <c r="BF159" i="2"/>
  <c r="BG159" i="2"/>
  <c r="BH159" i="2"/>
  <c r="BI159" i="2"/>
  <c r="BJ159" i="2"/>
  <c r="BK159" i="2"/>
  <c r="BL159" i="2"/>
  <c r="BM159" i="2"/>
  <c r="BN159" i="2"/>
  <c r="BO159" i="2"/>
  <c r="BP159" i="2"/>
  <c r="BQ159" i="2"/>
  <c r="BR159" i="2"/>
  <c r="BS159" i="2"/>
  <c r="BT159" i="2"/>
  <c r="BU159" i="2"/>
  <c r="BV159" i="2"/>
  <c r="BW159" i="2"/>
  <c r="BX159" i="2"/>
  <c r="BY159" i="2"/>
  <c r="BZ159" i="2"/>
  <c r="CA159" i="2"/>
  <c r="CB159" i="2"/>
  <c r="CC159" i="2"/>
  <c r="CD159" i="2"/>
  <c r="CE159" i="2"/>
  <c r="CF159" i="2"/>
  <c r="CG159" i="2"/>
  <c r="CH159" i="2"/>
  <c r="CI159" i="2"/>
  <c r="CJ159" i="2"/>
  <c r="CK159" i="2"/>
  <c r="CL159" i="2"/>
  <c r="CM159" i="2"/>
  <c r="CN159" i="2"/>
  <c r="CO159" i="2"/>
  <c r="CP159" i="2"/>
  <c r="CQ159" i="2"/>
  <c r="CR159" i="2"/>
  <c r="CS159" i="2"/>
  <c r="CT159" i="2"/>
  <c r="DA159" i="2"/>
  <c r="DB159" i="2"/>
  <c r="DC159" i="2"/>
  <c r="DD159" i="2"/>
  <c r="DH159" i="2"/>
  <c r="DI159" i="2"/>
  <c r="DN159" i="2"/>
  <c r="DO159" i="2"/>
  <c r="DP159" i="2"/>
  <c r="DQ159" i="2"/>
  <c r="DR159" i="2"/>
  <c r="DS159" i="2"/>
  <c r="DT159" i="2"/>
  <c r="H160" i="2"/>
  <c r="I160" i="2"/>
  <c r="J160" i="2"/>
  <c r="K160" i="2"/>
  <c r="L160" i="2"/>
  <c r="M160" i="2"/>
  <c r="N160" i="2"/>
  <c r="O160" i="2"/>
  <c r="P160" i="2"/>
  <c r="Q160" i="2"/>
  <c r="R160" i="2"/>
  <c r="S160" i="2"/>
  <c r="T160" i="2"/>
  <c r="U160" i="2"/>
  <c r="V160" i="2"/>
  <c r="W160" i="2"/>
  <c r="X160" i="2"/>
  <c r="Y160" i="2"/>
  <c r="Z160" i="2"/>
  <c r="AA160" i="2"/>
  <c r="AB160" i="2"/>
  <c r="AC160" i="2"/>
  <c r="AD160" i="2"/>
  <c r="AE160" i="2"/>
  <c r="AF160" i="2"/>
  <c r="AG160" i="2"/>
  <c r="AH160" i="2"/>
  <c r="AI160" i="2"/>
  <c r="AJ160" i="2"/>
  <c r="AK160" i="2"/>
  <c r="AL160" i="2"/>
  <c r="AM160" i="2"/>
  <c r="AN160" i="2"/>
  <c r="AO160" i="2"/>
  <c r="AP160" i="2"/>
  <c r="AQ160" i="2"/>
  <c r="AR160" i="2"/>
  <c r="AS160" i="2"/>
  <c r="AT160" i="2"/>
  <c r="AU160" i="2"/>
  <c r="AV160" i="2"/>
  <c r="AW160" i="2"/>
  <c r="AX160" i="2"/>
  <c r="AY160" i="2"/>
  <c r="AZ160" i="2"/>
  <c r="BA160" i="2"/>
  <c r="BB160" i="2"/>
  <c r="BC160" i="2"/>
  <c r="BD160" i="2"/>
  <c r="BE160" i="2"/>
  <c r="BF160" i="2"/>
  <c r="BG160" i="2"/>
  <c r="BH160" i="2"/>
  <c r="BI160" i="2"/>
  <c r="BJ160" i="2"/>
  <c r="BK160" i="2"/>
  <c r="BL160" i="2"/>
  <c r="BM160" i="2"/>
  <c r="BN160" i="2"/>
  <c r="BO160" i="2"/>
  <c r="BP160" i="2"/>
  <c r="BQ160" i="2"/>
  <c r="BR160" i="2"/>
  <c r="BS160" i="2"/>
  <c r="BT160" i="2"/>
  <c r="BU160" i="2"/>
  <c r="BV160" i="2"/>
  <c r="BW160" i="2"/>
  <c r="BX160" i="2"/>
  <c r="BY160" i="2"/>
  <c r="BZ160" i="2"/>
  <c r="CA160" i="2"/>
  <c r="CB160" i="2"/>
  <c r="CC160" i="2"/>
  <c r="CD160" i="2"/>
  <c r="CE160" i="2"/>
  <c r="CF160" i="2"/>
  <c r="CG160" i="2"/>
  <c r="CH160" i="2"/>
  <c r="CI160" i="2"/>
  <c r="CJ160" i="2"/>
  <c r="CK160" i="2"/>
  <c r="CL160" i="2"/>
  <c r="CM160" i="2"/>
  <c r="CN160" i="2"/>
  <c r="CO160" i="2"/>
  <c r="CP160" i="2"/>
  <c r="CQ160" i="2"/>
  <c r="CR160" i="2"/>
  <c r="CS160" i="2"/>
  <c r="CT160" i="2"/>
  <c r="DA160" i="2"/>
  <c r="DB160" i="2"/>
  <c r="DC160" i="2"/>
  <c r="DD160" i="2"/>
  <c r="DH160" i="2"/>
  <c r="DI160" i="2"/>
  <c r="DN160" i="2"/>
  <c r="DO160" i="2"/>
  <c r="DP160" i="2"/>
  <c r="DQ160" i="2"/>
  <c r="DR160" i="2"/>
  <c r="DS160" i="2"/>
  <c r="DT160" i="2"/>
  <c r="H161" i="2"/>
  <c r="I161" i="2"/>
  <c r="J161" i="2"/>
  <c r="K161" i="2"/>
  <c r="L161" i="2"/>
  <c r="M161" i="2"/>
  <c r="N161" i="2"/>
  <c r="O161" i="2"/>
  <c r="P161" i="2"/>
  <c r="Q161" i="2"/>
  <c r="R161" i="2"/>
  <c r="S161" i="2"/>
  <c r="T161" i="2"/>
  <c r="U161" i="2"/>
  <c r="V161" i="2"/>
  <c r="W161" i="2"/>
  <c r="X161" i="2"/>
  <c r="Y161" i="2"/>
  <c r="Z161" i="2"/>
  <c r="AA161" i="2"/>
  <c r="AB161" i="2"/>
  <c r="AC161" i="2"/>
  <c r="AD161" i="2"/>
  <c r="AE161" i="2"/>
  <c r="AF161" i="2"/>
  <c r="AG161" i="2"/>
  <c r="AH161" i="2"/>
  <c r="AI161" i="2"/>
  <c r="AJ161" i="2"/>
  <c r="AK161" i="2"/>
  <c r="AL161" i="2"/>
  <c r="AM161" i="2"/>
  <c r="AN161" i="2"/>
  <c r="AO161" i="2"/>
  <c r="AP161" i="2"/>
  <c r="AQ161" i="2"/>
  <c r="AR161" i="2"/>
  <c r="AS161" i="2"/>
  <c r="AT161" i="2"/>
  <c r="AU161" i="2"/>
  <c r="AV161" i="2"/>
  <c r="AW161" i="2"/>
  <c r="AX161" i="2"/>
  <c r="AY161" i="2"/>
  <c r="AZ161" i="2"/>
  <c r="BA161" i="2"/>
  <c r="BB161" i="2"/>
  <c r="BC161" i="2"/>
  <c r="BD161" i="2"/>
  <c r="BE161" i="2"/>
  <c r="BF161" i="2"/>
  <c r="BG161" i="2"/>
  <c r="BH161" i="2"/>
  <c r="BI161" i="2"/>
  <c r="BJ161" i="2"/>
  <c r="BK161" i="2"/>
  <c r="BL161" i="2"/>
  <c r="BM161" i="2"/>
  <c r="BN161" i="2"/>
  <c r="BO161" i="2"/>
  <c r="BP161" i="2"/>
  <c r="BQ161" i="2"/>
  <c r="BR161" i="2"/>
  <c r="BS161" i="2"/>
  <c r="BT161" i="2"/>
  <c r="BU161" i="2"/>
  <c r="BV161" i="2"/>
  <c r="BW161" i="2"/>
  <c r="BX161" i="2"/>
  <c r="BY161" i="2"/>
  <c r="BZ161" i="2"/>
  <c r="CA161" i="2"/>
  <c r="CB161" i="2"/>
  <c r="CC161" i="2"/>
  <c r="CD161" i="2"/>
  <c r="CE161" i="2"/>
  <c r="CF161" i="2"/>
  <c r="CG161" i="2"/>
  <c r="CH161" i="2"/>
  <c r="CI161" i="2"/>
  <c r="CJ161" i="2"/>
  <c r="CK161" i="2"/>
  <c r="CL161" i="2"/>
  <c r="CM161" i="2"/>
  <c r="CN161" i="2"/>
  <c r="CO161" i="2"/>
  <c r="CP161" i="2"/>
  <c r="CQ161" i="2"/>
  <c r="CR161" i="2"/>
  <c r="CS161" i="2"/>
  <c r="CT161" i="2"/>
  <c r="DA161" i="2"/>
  <c r="DB161" i="2"/>
  <c r="DC161" i="2"/>
  <c r="DD161" i="2"/>
  <c r="DH161" i="2"/>
  <c r="DI161" i="2"/>
  <c r="DN161" i="2"/>
  <c r="DO161" i="2"/>
  <c r="W167" i="8" s="1"/>
  <c r="DP161" i="2"/>
  <c r="DQ161" i="2"/>
  <c r="DR161" i="2"/>
  <c r="DS161" i="2"/>
  <c r="DT161" i="2"/>
  <c r="H162" i="2"/>
  <c r="I162" i="2"/>
  <c r="J162" i="2"/>
  <c r="K162" i="2"/>
  <c r="L162" i="2"/>
  <c r="M162" i="2"/>
  <c r="N162" i="2"/>
  <c r="O162" i="2"/>
  <c r="P162" i="2"/>
  <c r="Q162" i="2"/>
  <c r="R162" i="2"/>
  <c r="S162" i="2"/>
  <c r="T162" i="2"/>
  <c r="U162" i="2"/>
  <c r="V162" i="2"/>
  <c r="W162" i="2"/>
  <c r="X162" i="2"/>
  <c r="Y162" i="2"/>
  <c r="Z162" i="2"/>
  <c r="AA162" i="2"/>
  <c r="AB162" i="2"/>
  <c r="AC162" i="2"/>
  <c r="AD162" i="2"/>
  <c r="AE162" i="2"/>
  <c r="AF162" i="2"/>
  <c r="AG162" i="2"/>
  <c r="AH162" i="2"/>
  <c r="AI162" i="2"/>
  <c r="AJ162" i="2"/>
  <c r="AK162" i="2"/>
  <c r="AL162" i="2"/>
  <c r="AM162" i="2"/>
  <c r="AN162" i="2"/>
  <c r="AO162" i="2"/>
  <c r="AP162" i="2"/>
  <c r="AQ162" i="2"/>
  <c r="AR162" i="2"/>
  <c r="AS162" i="2"/>
  <c r="AT162" i="2"/>
  <c r="AU162" i="2"/>
  <c r="AV162" i="2"/>
  <c r="AW162" i="2"/>
  <c r="AX162" i="2"/>
  <c r="AY162" i="2"/>
  <c r="AZ162" i="2"/>
  <c r="BA162" i="2"/>
  <c r="BB162" i="2"/>
  <c r="BC162" i="2"/>
  <c r="BD162" i="2"/>
  <c r="BE162" i="2"/>
  <c r="BF162" i="2"/>
  <c r="BG162" i="2"/>
  <c r="BH162" i="2"/>
  <c r="BI162" i="2"/>
  <c r="BJ162" i="2"/>
  <c r="BK162" i="2"/>
  <c r="BL162" i="2"/>
  <c r="BM162" i="2"/>
  <c r="BN162" i="2"/>
  <c r="BO162" i="2"/>
  <c r="BP162" i="2"/>
  <c r="BQ162" i="2"/>
  <c r="BR162" i="2"/>
  <c r="BS162" i="2"/>
  <c r="BT162" i="2"/>
  <c r="BU162" i="2"/>
  <c r="BV162" i="2"/>
  <c r="BW162" i="2"/>
  <c r="BX162" i="2"/>
  <c r="BY162" i="2"/>
  <c r="BZ162" i="2"/>
  <c r="CA162" i="2"/>
  <c r="CB162" i="2"/>
  <c r="CC162" i="2"/>
  <c r="CD162" i="2"/>
  <c r="CE162" i="2"/>
  <c r="CF162" i="2"/>
  <c r="CG162" i="2"/>
  <c r="CH162" i="2"/>
  <c r="CI162" i="2"/>
  <c r="CJ162" i="2"/>
  <c r="CK162" i="2"/>
  <c r="CL162" i="2"/>
  <c r="CM162" i="2"/>
  <c r="CN162" i="2"/>
  <c r="CO162" i="2"/>
  <c r="CP162" i="2"/>
  <c r="CQ162" i="2"/>
  <c r="CR162" i="2"/>
  <c r="CS162" i="2"/>
  <c r="CT162" i="2"/>
  <c r="DA162" i="2"/>
  <c r="DB162" i="2"/>
  <c r="DC162" i="2"/>
  <c r="DD162" i="2"/>
  <c r="DH162" i="2"/>
  <c r="DI162" i="2"/>
  <c r="DN162" i="2"/>
  <c r="DO162" i="2"/>
  <c r="W163" i="8" s="1"/>
  <c r="DP162" i="2"/>
  <c r="DQ162" i="2"/>
  <c r="DR162" i="2"/>
  <c r="DS162" i="2"/>
  <c r="DT162" i="2"/>
  <c r="H163" i="2"/>
  <c r="I163" i="2"/>
  <c r="J163" i="2"/>
  <c r="K163" i="2"/>
  <c r="L163" i="2"/>
  <c r="M163" i="2"/>
  <c r="N163" i="2"/>
  <c r="O163" i="2"/>
  <c r="P163" i="2"/>
  <c r="Q163" i="2"/>
  <c r="R163" i="2"/>
  <c r="S163" i="2"/>
  <c r="T163" i="2"/>
  <c r="U163" i="2"/>
  <c r="V163" i="2"/>
  <c r="W163" i="2"/>
  <c r="X163" i="2"/>
  <c r="Y163" i="2"/>
  <c r="Z163" i="2"/>
  <c r="AA163" i="2"/>
  <c r="AB163" i="2"/>
  <c r="AC163" i="2"/>
  <c r="AD163" i="2"/>
  <c r="AE163" i="2"/>
  <c r="AF163" i="2"/>
  <c r="AG163" i="2"/>
  <c r="AH163" i="2"/>
  <c r="AI163" i="2"/>
  <c r="AJ163" i="2"/>
  <c r="AK163" i="2"/>
  <c r="AL163" i="2"/>
  <c r="AM163" i="2"/>
  <c r="AN163" i="2"/>
  <c r="AO163" i="2"/>
  <c r="AP163" i="2"/>
  <c r="AQ163" i="2"/>
  <c r="AR163" i="2"/>
  <c r="AS163" i="2"/>
  <c r="AT163" i="2"/>
  <c r="AU163" i="2"/>
  <c r="AV163" i="2"/>
  <c r="AW163" i="2"/>
  <c r="AX163" i="2"/>
  <c r="AY163" i="2"/>
  <c r="AZ163" i="2"/>
  <c r="BA163" i="2"/>
  <c r="BB163" i="2"/>
  <c r="BC163" i="2"/>
  <c r="BD163" i="2"/>
  <c r="BE163" i="2"/>
  <c r="BF163" i="2"/>
  <c r="BG163" i="2"/>
  <c r="BH163" i="2"/>
  <c r="BI163" i="2"/>
  <c r="BJ163" i="2"/>
  <c r="BK163" i="2"/>
  <c r="BL163" i="2"/>
  <c r="BM163" i="2"/>
  <c r="BN163" i="2"/>
  <c r="BO163" i="2"/>
  <c r="BP163" i="2"/>
  <c r="BQ163" i="2"/>
  <c r="BR163" i="2"/>
  <c r="BS163" i="2"/>
  <c r="BT163" i="2"/>
  <c r="BU163" i="2"/>
  <c r="BV163" i="2"/>
  <c r="BW163" i="2"/>
  <c r="BX163" i="2"/>
  <c r="BY163" i="2"/>
  <c r="BZ163" i="2"/>
  <c r="CA163" i="2"/>
  <c r="CB163" i="2"/>
  <c r="CC163" i="2"/>
  <c r="CD163" i="2"/>
  <c r="CE163" i="2"/>
  <c r="CF163" i="2"/>
  <c r="CG163" i="2"/>
  <c r="CH163" i="2"/>
  <c r="CI163" i="2"/>
  <c r="CJ163" i="2"/>
  <c r="CK163" i="2"/>
  <c r="CL163" i="2"/>
  <c r="CM163" i="2"/>
  <c r="CN163" i="2"/>
  <c r="CO163" i="2"/>
  <c r="CP163" i="2"/>
  <c r="CQ163" i="2"/>
  <c r="CR163" i="2"/>
  <c r="CS163" i="2"/>
  <c r="CT163" i="2"/>
  <c r="DA163" i="2"/>
  <c r="DB163" i="2"/>
  <c r="DC163" i="2"/>
  <c r="DD163" i="2"/>
  <c r="DH163" i="2"/>
  <c r="DI163" i="2"/>
  <c r="DN163" i="2"/>
  <c r="DO163" i="2"/>
  <c r="W67" i="8" s="1"/>
  <c r="DP163" i="2"/>
  <c r="DQ163" i="2"/>
  <c r="DR163" i="2"/>
  <c r="DS163" i="2"/>
  <c r="DT163" i="2"/>
  <c r="H164" i="2"/>
  <c r="I164" i="2"/>
  <c r="J164" i="2"/>
  <c r="K164" i="2"/>
  <c r="L164" i="2"/>
  <c r="M164" i="2"/>
  <c r="N164" i="2"/>
  <c r="O164" i="2"/>
  <c r="P164" i="2"/>
  <c r="Q164" i="2"/>
  <c r="R164" i="2"/>
  <c r="S164" i="2"/>
  <c r="T164" i="2"/>
  <c r="U164" i="2"/>
  <c r="V164" i="2"/>
  <c r="W164" i="2"/>
  <c r="X164" i="2"/>
  <c r="Y164" i="2"/>
  <c r="Z164" i="2"/>
  <c r="AA164" i="2"/>
  <c r="AB164" i="2"/>
  <c r="AC164" i="2"/>
  <c r="AD164" i="2"/>
  <c r="AE164" i="2"/>
  <c r="AF164" i="2"/>
  <c r="AG164" i="2"/>
  <c r="AH164" i="2"/>
  <c r="AI164" i="2"/>
  <c r="AJ164" i="2"/>
  <c r="AK164" i="2"/>
  <c r="AL164" i="2"/>
  <c r="AM164" i="2"/>
  <c r="AN164" i="2"/>
  <c r="AO164" i="2"/>
  <c r="AP164" i="2"/>
  <c r="AQ164" i="2"/>
  <c r="AR164" i="2"/>
  <c r="AS164" i="2"/>
  <c r="AT164" i="2"/>
  <c r="AU164" i="2"/>
  <c r="AV164" i="2"/>
  <c r="AW164" i="2"/>
  <c r="AX164" i="2"/>
  <c r="AY164" i="2"/>
  <c r="AZ164" i="2"/>
  <c r="BA164" i="2"/>
  <c r="BB164" i="2"/>
  <c r="BC164" i="2"/>
  <c r="BD164" i="2"/>
  <c r="BE164" i="2"/>
  <c r="BF164" i="2"/>
  <c r="BG164" i="2"/>
  <c r="BH164" i="2"/>
  <c r="BI164" i="2"/>
  <c r="BJ164" i="2"/>
  <c r="BK164" i="2"/>
  <c r="BL164" i="2"/>
  <c r="BM164" i="2"/>
  <c r="BN164" i="2"/>
  <c r="BO164" i="2"/>
  <c r="BP164" i="2"/>
  <c r="BQ164" i="2"/>
  <c r="BR164" i="2"/>
  <c r="BS164" i="2"/>
  <c r="BT164" i="2"/>
  <c r="BU164" i="2"/>
  <c r="BV164" i="2"/>
  <c r="BW164" i="2"/>
  <c r="BX164" i="2"/>
  <c r="BY164" i="2"/>
  <c r="BZ164" i="2"/>
  <c r="CA164" i="2"/>
  <c r="CB164" i="2"/>
  <c r="CC164" i="2"/>
  <c r="CD164" i="2"/>
  <c r="CE164" i="2"/>
  <c r="CF164" i="2"/>
  <c r="CG164" i="2"/>
  <c r="CH164" i="2"/>
  <c r="CI164" i="2"/>
  <c r="CJ164" i="2"/>
  <c r="CK164" i="2"/>
  <c r="CL164" i="2"/>
  <c r="CM164" i="2"/>
  <c r="CN164" i="2"/>
  <c r="CO164" i="2"/>
  <c r="CP164" i="2"/>
  <c r="CQ164" i="2"/>
  <c r="CR164" i="2"/>
  <c r="CS164" i="2"/>
  <c r="CT164" i="2"/>
  <c r="DA164" i="2"/>
  <c r="DB164" i="2"/>
  <c r="DC164" i="2"/>
  <c r="DD164" i="2"/>
  <c r="DH164" i="2"/>
  <c r="DI164" i="2"/>
  <c r="DN164" i="2"/>
  <c r="DO164" i="2"/>
  <c r="DP164" i="2"/>
  <c r="DQ164" i="2"/>
  <c r="DR164" i="2"/>
  <c r="DS164" i="2"/>
  <c r="DT164" i="2"/>
  <c r="AO11" i="2"/>
  <c r="AP11" i="2"/>
  <c r="AQ11" i="2"/>
  <c r="AR11" i="2"/>
  <c r="AS11" i="2"/>
  <c r="AT11" i="2"/>
  <c r="AU11" i="2"/>
  <c r="AV11" i="2"/>
  <c r="AW11" i="2"/>
  <c r="AX11" i="2"/>
  <c r="AY11" i="2"/>
  <c r="AZ11" i="2"/>
  <c r="BA11" i="2"/>
  <c r="BB11" i="2"/>
  <c r="BC11" i="2"/>
  <c r="BD11" i="2"/>
  <c r="BE11" i="2"/>
  <c r="BF11" i="2"/>
  <c r="BG11" i="2"/>
  <c r="BH11" i="2"/>
  <c r="BI11" i="2"/>
  <c r="BJ11" i="2"/>
  <c r="BK11" i="2"/>
  <c r="BL11" i="2"/>
  <c r="BM11" i="2"/>
  <c r="BN11" i="2"/>
  <c r="BO11" i="2"/>
  <c r="BP11" i="2"/>
  <c r="BQ11" i="2"/>
  <c r="BR11" i="2"/>
  <c r="BS11" i="2"/>
  <c r="BT11" i="2"/>
  <c r="BU11" i="2"/>
  <c r="BV11" i="2"/>
  <c r="BW11" i="2"/>
  <c r="BX11" i="2"/>
  <c r="BY11" i="2"/>
  <c r="BZ11" i="2"/>
  <c r="CA11" i="2"/>
  <c r="CB11" i="2"/>
  <c r="CC11" i="2"/>
  <c r="CD11" i="2"/>
  <c r="CE11" i="2"/>
  <c r="CF11" i="2"/>
  <c r="CG11" i="2"/>
  <c r="CH11" i="2"/>
  <c r="CI11" i="2"/>
  <c r="CJ11" i="2"/>
  <c r="CK11" i="2"/>
  <c r="CL11" i="2"/>
  <c r="CM11" i="2"/>
  <c r="CN11" i="2"/>
  <c r="CO11" i="2"/>
  <c r="CP11" i="2"/>
  <c r="CQ11" i="2"/>
  <c r="CR11" i="2"/>
  <c r="CS11" i="2"/>
  <c r="CT11" i="2"/>
  <c r="DA11" i="2"/>
  <c r="DB11" i="2"/>
  <c r="DC11" i="2"/>
  <c r="DD11" i="2"/>
  <c r="DH11" i="2"/>
  <c r="DI11" i="2"/>
  <c r="DN11" i="2"/>
  <c r="DO11" i="2"/>
  <c r="W27" i="8" s="1"/>
  <c r="DP11" i="2"/>
  <c r="DQ11" i="2"/>
  <c r="DR11" i="2"/>
  <c r="DS11" i="2"/>
  <c r="DT11" i="2"/>
  <c r="I11" i="2"/>
  <c r="J11" i="2"/>
  <c r="K11" i="2"/>
  <c r="L11" i="2"/>
  <c r="M11" i="2"/>
  <c r="N11" i="2"/>
  <c r="O11" i="2"/>
  <c r="P11" i="2"/>
  <c r="Q11" i="2"/>
  <c r="R11" i="2"/>
  <c r="S11" i="2"/>
  <c r="T11" i="2"/>
  <c r="U11" i="2"/>
  <c r="V11" i="2"/>
  <c r="W11" i="2"/>
  <c r="X11" i="2"/>
  <c r="Y11" i="2"/>
  <c r="Z11" i="2"/>
  <c r="AA11" i="2"/>
  <c r="AB11" i="2"/>
  <c r="AC11" i="2"/>
  <c r="AD11" i="2"/>
  <c r="AE11" i="2"/>
  <c r="AF11" i="2"/>
  <c r="AG11" i="2"/>
  <c r="AH11" i="2"/>
  <c r="AI11" i="2"/>
  <c r="AJ11" i="2"/>
  <c r="AK11" i="2"/>
  <c r="AL11" i="2"/>
  <c r="AM11" i="2"/>
  <c r="AN11" i="2"/>
  <c r="H11" i="2"/>
  <c r="T6" i="2"/>
  <c r="X6" i="2"/>
  <c r="AJ6" i="2"/>
  <c r="I5" i="2"/>
  <c r="I6" i="2" s="1"/>
  <c r="J5" i="2"/>
  <c r="J6" i="2" s="1"/>
  <c r="K5" i="2"/>
  <c r="K6" i="2" s="1"/>
  <c r="L5" i="2"/>
  <c r="L6" i="2" s="1"/>
  <c r="M5" i="2"/>
  <c r="M6" i="2" s="1"/>
  <c r="N5" i="2"/>
  <c r="N6" i="2" s="1"/>
  <c r="O5" i="2"/>
  <c r="O6" i="2" s="1"/>
  <c r="P5" i="2"/>
  <c r="P6" i="2" s="1"/>
  <c r="Q5" i="2"/>
  <c r="Q6" i="2" s="1"/>
  <c r="R5" i="2"/>
  <c r="R6" i="2" s="1"/>
  <c r="S5" i="2"/>
  <c r="S6" i="2" s="1"/>
  <c r="T5" i="2"/>
  <c r="U5" i="2"/>
  <c r="U6" i="2" s="1"/>
  <c r="V5" i="2"/>
  <c r="V6" i="2" s="1"/>
  <c r="W5" i="2"/>
  <c r="W6" i="2" s="1"/>
  <c r="X5" i="2"/>
  <c r="Y5" i="2"/>
  <c r="Y6" i="2" s="1"/>
  <c r="Z5" i="2"/>
  <c r="Z6" i="2" s="1"/>
  <c r="AA5" i="2"/>
  <c r="AA6" i="2" s="1"/>
  <c r="AB5" i="2"/>
  <c r="AB6" i="2" s="1"/>
  <c r="AC5" i="2"/>
  <c r="AC6" i="2" s="1"/>
  <c r="AD5" i="2"/>
  <c r="AD6" i="2" s="1"/>
  <c r="AE5" i="2"/>
  <c r="AE6" i="2" s="1"/>
  <c r="AF5" i="2"/>
  <c r="AF6" i="2" s="1"/>
  <c r="AG5" i="2"/>
  <c r="AG6" i="2" s="1"/>
  <c r="AH5" i="2"/>
  <c r="AH6" i="2" s="1"/>
  <c r="AI5" i="2"/>
  <c r="AI6" i="2" s="1"/>
  <c r="AJ5" i="2"/>
  <c r="AK5" i="2"/>
  <c r="AL5" i="2"/>
  <c r="AM5" i="2"/>
  <c r="AM6" i="2" s="1"/>
  <c r="AN5" i="2"/>
  <c r="AN6" i="2" s="1"/>
  <c r="AO5" i="2"/>
  <c r="AO6" i="2" s="1"/>
  <c r="AP5" i="2"/>
  <c r="AP6" i="2" s="1"/>
  <c r="AQ5" i="2"/>
  <c r="AQ6" i="2" s="1"/>
  <c r="AR5" i="2"/>
  <c r="AR6" i="2" s="1"/>
  <c r="AS5" i="2"/>
  <c r="AS6" i="2" s="1"/>
  <c r="AT5" i="2"/>
  <c r="AT6" i="2" s="1"/>
  <c r="AU5" i="2"/>
  <c r="AU6" i="2" s="1"/>
  <c r="AV5" i="2"/>
  <c r="AV6" i="2" s="1"/>
  <c r="AW5" i="2"/>
  <c r="AW6" i="2" s="1"/>
  <c r="AX5" i="2"/>
  <c r="AX6" i="2" s="1"/>
  <c r="AY5" i="2"/>
  <c r="AY6" i="2" s="1"/>
  <c r="AZ5" i="2"/>
  <c r="AZ6" i="2" s="1"/>
  <c r="BA5" i="2"/>
  <c r="BA6" i="2" s="1"/>
  <c r="BB5" i="2"/>
  <c r="BC5" i="2"/>
  <c r="BD5" i="2"/>
  <c r="BD6" i="2" s="1"/>
  <c r="BE5" i="2"/>
  <c r="BE6" i="2" s="1"/>
  <c r="BF5" i="2"/>
  <c r="BF6" i="2" s="1"/>
  <c r="BG5" i="2"/>
  <c r="BG6" i="2" s="1"/>
  <c r="BH5" i="2"/>
  <c r="BH6" i="2" s="1"/>
  <c r="BI5" i="2"/>
  <c r="BI6" i="2" s="1"/>
  <c r="BJ5" i="2"/>
  <c r="BJ6" i="2" s="1"/>
  <c r="BK5" i="2"/>
  <c r="BK6" i="2" s="1"/>
  <c r="BL5" i="2"/>
  <c r="BL6" i="2" s="1"/>
  <c r="BM5" i="2"/>
  <c r="BM6" i="2" s="1"/>
  <c r="BN5" i="2"/>
  <c r="BN6" i="2" s="1"/>
  <c r="BO5" i="2"/>
  <c r="BO6" i="2" s="1"/>
  <c r="BP5" i="2"/>
  <c r="BP6" i="2" s="1"/>
  <c r="BQ5" i="2"/>
  <c r="BQ6" i="2" s="1"/>
  <c r="BR5" i="2"/>
  <c r="BR6" i="2" s="1"/>
  <c r="BS5" i="2"/>
  <c r="BS6" i="2" s="1"/>
  <c r="BT5" i="2"/>
  <c r="BT6" i="2" s="1"/>
  <c r="BU5" i="2"/>
  <c r="BU6" i="2" s="1"/>
  <c r="BV5" i="2"/>
  <c r="BV6" i="2" s="1"/>
  <c r="BW5" i="2"/>
  <c r="BW6" i="2" s="1"/>
  <c r="BX5" i="2"/>
  <c r="BY5" i="2"/>
  <c r="BZ5" i="2"/>
  <c r="BZ6" i="2" s="1"/>
  <c r="CA5" i="2"/>
  <c r="CA6" i="2" s="1"/>
  <c r="CB5" i="2"/>
  <c r="CB6" i="2" s="1"/>
  <c r="CC5" i="2"/>
  <c r="CC6" i="2" s="1"/>
  <c r="CD5" i="2"/>
  <c r="CD6" i="2" s="1"/>
  <c r="CE5" i="2"/>
  <c r="CE6" i="2" s="1"/>
  <c r="CF5" i="2"/>
  <c r="CF6" i="2" s="1"/>
  <c r="CG5" i="2"/>
  <c r="CG6" i="2" s="1"/>
  <c r="CH5" i="2"/>
  <c r="CH6" i="2" s="1"/>
  <c r="CI5" i="2"/>
  <c r="CI6" i="2" s="1"/>
  <c r="CJ5" i="2"/>
  <c r="CJ6" i="2" s="1"/>
  <c r="CK5" i="2"/>
  <c r="CK6" i="2" s="1"/>
  <c r="CL5" i="2"/>
  <c r="CL6" i="2" s="1"/>
  <c r="CM5" i="2"/>
  <c r="CM6" i="2" s="1"/>
  <c r="CN5" i="2"/>
  <c r="CN6" i="2" s="1"/>
  <c r="CO5" i="2"/>
  <c r="CO6" i="2" s="1"/>
  <c r="CP5" i="2"/>
  <c r="CP6" i="2" s="1"/>
  <c r="CQ5" i="2"/>
  <c r="CQ6" i="2" s="1"/>
  <c r="CR5" i="2"/>
  <c r="CR6" i="2" s="1"/>
  <c r="CS5" i="2"/>
  <c r="CT5" i="2"/>
  <c r="DA5" i="2"/>
  <c r="DA6" i="2" s="1"/>
  <c r="DB5" i="2"/>
  <c r="DB6" i="2" s="1"/>
  <c r="DC5" i="2"/>
  <c r="DC6" i="2" s="1"/>
  <c r="DD5" i="2"/>
  <c r="DD6" i="2" s="1"/>
  <c r="DH5" i="2"/>
  <c r="DI5" i="2"/>
  <c r="DN5" i="2"/>
  <c r="DO5" i="2"/>
  <c r="DP5" i="2"/>
  <c r="DQ5" i="2"/>
  <c r="DR5" i="2"/>
  <c r="DS5" i="2"/>
  <c r="DT5" i="2"/>
  <c r="H5" i="2"/>
  <c r="H6" i="2" s="1"/>
  <c r="DU162" i="4" l="1"/>
  <c r="W90" i="8"/>
  <c r="W172" i="8"/>
  <c r="W89" i="8"/>
  <c r="W174" i="8"/>
  <c r="DU30" i="4"/>
  <c r="W91" i="8"/>
  <c r="W162" i="8"/>
  <c r="W64" i="8"/>
  <c r="W161" i="8"/>
  <c r="W59" i="8"/>
  <c r="W160" i="8"/>
  <c r="W83" i="8"/>
  <c r="W156" i="8"/>
  <c r="W34" i="8"/>
  <c r="W171" i="8"/>
  <c r="W32" i="8"/>
  <c r="W170" i="8"/>
  <c r="CX58" i="4"/>
  <c r="CY58" i="4" s="1"/>
  <c r="DU160" i="4"/>
  <c r="DU77" i="4"/>
  <c r="DG59" i="2"/>
  <c r="DU101" i="4"/>
  <c r="DL137" i="5"/>
  <c r="DL63" i="5"/>
  <c r="DW20" i="5"/>
  <c r="W88" i="8"/>
  <c r="W122" i="8"/>
  <c r="W86" i="8"/>
  <c r="W124" i="8"/>
  <c r="W82" i="8"/>
  <c r="W123" i="8"/>
  <c r="W37" i="8"/>
  <c r="W125" i="8"/>
  <c r="W84" i="8"/>
  <c r="W120" i="8"/>
  <c r="W68" i="8"/>
  <c r="W119" i="8"/>
  <c r="W65" i="8"/>
  <c r="W118" i="8"/>
  <c r="W63" i="8"/>
  <c r="W117" i="8"/>
  <c r="W85" i="8"/>
  <c r="W116" i="8"/>
  <c r="W46" i="8"/>
  <c r="W115" i="8"/>
  <c r="W45" i="8"/>
  <c r="W114" i="8"/>
  <c r="W44" i="8"/>
  <c r="W113" i="8"/>
  <c r="W80" i="8"/>
  <c r="W112" i="8"/>
  <c r="W79" i="8"/>
  <c r="W111" i="8"/>
  <c r="W75" i="8"/>
  <c r="W109" i="8"/>
  <c r="W76" i="8"/>
  <c r="W110" i="8"/>
  <c r="W73" i="8"/>
  <c r="W108" i="8"/>
  <c r="W72" i="8"/>
  <c r="W107" i="8"/>
  <c r="W71" i="8"/>
  <c r="W106" i="8"/>
  <c r="DJ55" i="4"/>
  <c r="DK25" i="4"/>
  <c r="DK152" i="4"/>
  <c r="CX71" i="4"/>
  <c r="CY71" i="4" s="1"/>
  <c r="CX152" i="4"/>
  <c r="CY152" i="4" s="1"/>
  <c r="DU81" i="4"/>
  <c r="DJ133" i="4"/>
  <c r="CX46" i="4"/>
  <c r="CY46" i="4" s="1"/>
  <c r="CX81" i="4"/>
  <c r="CY81" i="4" s="1"/>
  <c r="DU18" i="4"/>
  <c r="CX159" i="4"/>
  <c r="CY159" i="4" s="1"/>
  <c r="DL49" i="5"/>
  <c r="DU94" i="4"/>
  <c r="DJ103" i="4"/>
  <c r="DU99" i="4"/>
  <c r="DG94" i="2"/>
  <c r="I35" i="9" s="1"/>
  <c r="DI153" i="5"/>
  <c r="DU102" i="4"/>
  <c r="CZ80" i="5"/>
  <c r="DA80" i="5" s="1"/>
  <c r="DJ140" i="4"/>
  <c r="DW140" i="5"/>
  <c r="DK162" i="4"/>
  <c r="DK72" i="4"/>
  <c r="DU57" i="4"/>
  <c r="DU36" i="4"/>
  <c r="CX57" i="4"/>
  <c r="CY57" i="4" s="1"/>
  <c r="CX84" i="4"/>
  <c r="CY84" i="4" s="1"/>
  <c r="CZ122" i="5"/>
  <c r="DA122" i="5" s="1"/>
  <c r="DW97" i="5"/>
  <c r="DL21" i="5"/>
  <c r="DJ19" i="4"/>
  <c r="DU71" i="4"/>
  <c r="DJ94" i="4"/>
  <c r="DK99" i="4"/>
  <c r="DK30" i="4"/>
  <c r="DU33" i="4"/>
  <c r="CX67" i="4"/>
  <c r="CY67" i="4" s="1"/>
  <c r="CX134" i="4"/>
  <c r="CY134" i="4" s="1"/>
  <c r="DB135" i="5" s="1"/>
  <c r="DU126" i="4"/>
  <c r="CX72" i="4"/>
  <c r="CY72" i="4" s="1"/>
  <c r="DU158" i="4"/>
  <c r="CX153" i="4"/>
  <c r="CY153" i="4" s="1"/>
  <c r="DB154" i="5" s="1"/>
  <c r="DJ89" i="4"/>
  <c r="DU38" i="4"/>
  <c r="DU28" i="4"/>
  <c r="DU67" i="4"/>
  <c r="DU43" i="4"/>
  <c r="DL75" i="5"/>
  <c r="DU132" i="4"/>
  <c r="DJ150" i="4"/>
  <c r="DU85" i="4"/>
  <c r="DU58" i="4"/>
  <c r="DJ162" i="4"/>
  <c r="CX103" i="4"/>
  <c r="CY103" i="4" s="1"/>
  <c r="DB104" i="5" s="1"/>
  <c r="CX87" i="4"/>
  <c r="CY87" i="4" s="1"/>
  <c r="CX18" i="4"/>
  <c r="CY18" i="4" s="1"/>
  <c r="DU51" i="4"/>
  <c r="CZ140" i="5"/>
  <c r="DA140" i="5" s="1"/>
  <c r="DL97" i="5"/>
  <c r="DL81" i="5"/>
  <c r="DW102" i="5"/>
  <c r="DW104" i="5"/>
  <c r="DJ38" i="4"/>
  <c r="DU75" i="4"/>
  <c r="DU16" i="4"/>
  <c r="DJ32" i="4"/>
  <c r="DJ43" i="4"/>
  <c r="CX77" i="4"/>
  <c r="CY77" i="4" s="1"/>
  <c r="CX43" i="4"/>
  <c r="CY43" i="4" s="1"/>
  <c r="DU166" i="4"/>
  <c r="CX148" i="4"/>
  <c r="CY148" i="4" s="1"/>
  <c r="CX38" i="4"/>
  <c r="CY38" i="4" s="1"/>
  <c r="DJ146" i="4"/>
  <c r="DK68" i="4"/>
  <c r="DU142" i="4"/>
  <c r="DU87" i="4"/>
  <c r="DU163" i="4"/>
  <c r="DU147" i="4"/>
  <c r="DJ87" i="4"/>
  <c r="DU136" i="4"/>
  <c r="DK103" i="4"/>
  <c r="DU53" i="4"/>
  <c r="CX48" i="4"/>
  <c r="CY48" i="4" s="1"/>
  <c r="DU103" i="4"/>
  <c r="CX51" i="4"/>
  <c r="CY51" i="4" s="1"/>
  <c r="DU35" i="4"/>
  <c r="DU134" i="4"/>
  <c r="DU128" i="4"/>
  <c r="DU91" i="4"/>
  <c r="DU130" i="4"/>
  <c r="DU156" i="4"/>
  <c r="DU31" i="4"/>
  <c r="DU44" i="4"/>
  <c r="DU29" i="4"/>
  <c r="DU144" i="4"/>
  <c r="DU140" i="4"/>
  <c r="DJ75" i="4"/>
  <c r="CX33" i="4"/>
  <c r="CY33" i="4" s="1"/>
  <c r="DB34" i="5" s="1"/>
  <c r="DU20" i="4"/>
  <c r="DJ46" i="4"/>
  <c r="DJ22" i="4"/>
  <c r="DJ136" i="4"/>
  <c r="DJ128" i="4"/>
  <c r="CX91" i="4"/>
  <c r="CY91" i="4" s="1"/>
  <c r="DJ63" i="4"/>
  <c r="CX41" i="4"/>
  <c r="CY41" i="4" s="1"/>
  <c r="DB42" i="5" s="1"/>
  <c r="CX68" i="4"/>
  <c r="CY68" i="4" s="1"/>
  <c r="DJ40" i="4"/>
  <c r="DJ24" i="4"/>
  <c r="DJ14" i="4"/>
  <c r="DJ148" i="4"/>
  <c r="DW165" i="5"/>
  <c r="DK134" i="4"/>
  <c r="DK132" i="4"/>
  <c r="DJ79" i="4"/>
  <c r="CX16" i="4"/>
  <c r="CY16" i="4" s="1"/>
  <c r="DK41" i="4"/>
  <c r="DU100" i="4"/>
  <c r="CX161" i="4"/>
  <c r="CY161" i="4" s="1"/>
  <c r="DJ49" i="4"/>
  <c r="DJ16" i="4"/>
  <c r="DJ138" i="4"/>
  <c r="DJ102" i="4"/>
  <c r="DU76" i="4"/>
  <c r="CX160" i="4"/>
  <c r="CY160" i="4" s="1"/>
  <c r="DU146" i="4"/>
  <c r="CX132" i="4"/>
  <c r="CY132" i="4" s="1"/>
  <c r="DU96" i="4"/>
  <c r="CX144" i="4"/>
  <c r="CY144" i="4" s="1"/>
  <c r="DJ152" i="4"/>
  <c r="DK29" i="4"/>
  <c r="DJ159" i="4"/>
  <c r="DU150" i="4"/>
  <c r="DI39" i="5"/>
  <c r="DJ100" i="4"/>
  <c r="DJ91" i="4"/>
  <c r="DU73" i="4"/>
  <c r="CX28" i="4"/>
  <c r="CY28" i="4" s="1"/>
  <c r="DJ42" i="4"/>
  <c r="CX34" i="4"/>
  <c r="CY34" i="4" s="1"/>
  <c r="CX23" i="4"/>
  <c r="CY23" i="4" s="1"/>
  <c r="DJ21" i="4"/>
  <c r="CX52" i="4"/>
  <c r="CY52" i="4" s="1"/>
  <c r="DU93" i="4"/>
  <c r="CX156" i="4"/>
  <c r="CY156" i="4" s="1"/>
  <c r="DJ93" i="4"/>
  <c r="DU66" i="4"/>
  <c r="CX127" i="4"/>
  <c r="CY127" i="4" s="1"/>
  <c r="DJ124" i="4"/>
  <c r="DJ121" i="4"/>
  <c r="DU119" i="4"/>
  <c r="DJ116" i="4"/>
  <c r="DJ113" i="4"/>
  <c r="DU111" i="4"/>
  <c r="DU151" i="4"/>
  <c r="DJ90" i="4"/>
  <c r="DU70" i="4"/>
  <c r="DJ62" i="4"/>
  <c r="CX20" i="4"/>
  <c r="CY20" i="4" s="1"/>
  <c r="DJ50" i="4"/>
  <c r="DJ31" i="4"/>
  <c r="CX26" i="4"/>
  <c r="CY26" i="4" s="1"/>
  <c r="DB27" i="5" s="1"/>
  <c r="DJ18" i="4"/>
  <c r="DU45" i="4"/>
  <c r="DU13" i="4"/>
  <c r="DU60" i="4"/>
  <c r="CX56" i="4"/>
  <c r="CY56" i="4" s="1"/>
  <c r="DJ51" i="4"/>
  <c r="CX166" i="4"/>
  <c r="CY166" i="4" s="1"/>
  <c r="DL152" i="5"/>
  <c r="CZ115" i="5"/>
  <c r="DA115" i="5" s="1"/>
  <c r="DW156" i="5"/>
  <c r="DL154" i="5"/>
  <c r="DW155" i="5"/>
  <c r="DU164" i="4"/>
  <c r="DU117" i="4"/>
  <c r="DJ104" i="4"/>
  <c r="CX50" i="4"/>
  <c r="CY50" i="4" s="1"/>
  <c r="DB51" i="5" s="1"/>
  <c r="DU37" i="4"/>
  <c r="DU26" i="4"/>
  <c r="CX27" i="4"/>
  <c r="CY27" i="4" s="1"/>
  <c r="CZ159" i="5"/>
  <c r="DA159" i="5" s="1"/>
  <c r="CX88" i="4"/>
  <c r="CY88" i="4" s="1"/>
  <c r="DJ106" i="4"/>
  <c r="DJ88" i="4"/>
  <c r="CX59" i="4"/>
  <c r="CY59" i="4" s="1"/>
  <c r="CZ57" i="2" s="1"/>
  <c r="H29" i="9" s="1"/>
  <c r="DU64" i="4"/>
  <c r="DU42" i="4"/>
  <c r="DU27" i="4"/>
  <c r="CX30" i="4"/>
  <c r="CY30" i="4" s="1"/>
  <c r="DB31" i="5" s="1"/>
  <c r="CX105" i="4"/>
  <c r="CY105" i="4" s="1"/>
  <c r="DJ164" i="4"/>
  <c r="DK146" i="4"/>
  <c r="CX137" i="4"/>
  <c r="CY137" i="4" s="1"/>
  <c r="CZ135" i="2" s="1"/>
  <c r="DJ105" i="4"/>
  <c r="DU90" i="4"/>
  <c r="DU59" i="4"/>
  <c r="DU23" i="4"/>
  <c r="DJ23" i="4"/>
  <c r="DK43" i="4"/>
  <c r="DL162" i="5"/>
  <c r="DG87" i="2"/>
  <c r="I34" i="9" s="1"/>
  <c r="DU153" i="4"/>
  <c r="DU21" i="4"/>
  <c r="DJ54" i="4"/>
  <c r="CX19" i="4"/>
  <c r="CY19" i="4" s="1"/>
  <c r="DB20" i="5" s="1"/>
  <c r="DW136" i="5"/>
  <c r="DW124" i="5"/>
  <c r="DW21" i="5"/>
  <c r="DK69" i="4"/>
  <c r="DJ151" i="4"/>
  <c r="DJ96" i="4"/>
  <c r="DU127" i="4"/>
  <c r="DU161" i="4"/>
  <c r="DJ160" i="4"/>
  <c r="DJ156" i="4"/>
  <c r="DJ132" i="4"/>
  <c r="CX136" i="4"/>
  <c r="CY136" i="4" s="1"/>
  <c r="CZ134" i="2" s="1"/>
  <c r="H40" i="9" s="1"/>
  <c r="DJ20" i="4"/>
  <c r="CX25" i="4"/>
  <c r="CY25" i="4" s="1"/>
  <c r="DJ44" i="4"/>
  <c r="DJ28" i="4"/>
  <c r="CX42" i="4"/>
  <c r="CY42" i="4" s="1"/>
  <c r="DJ37" i="4"/>
  <c r="DJ119" i="4"/>
  <c r="DJ114" i="4"/>
  <c r="CX90" i="4"/>
  <c r="CY90" i="4" s="1"/>
  <c r="CX130" i="4"/>
  <c r="CY130" i="4" s="1"/>
  <c r="DJ111" i="4"/>
  <c r="DU159" i="4"/>
  <c r="DJ166" i="4"/>
  <c r="DJ109" i="4"/>
  <c r="DU138" i="4"/>
  <c r="CX93" i="4"/>
  <c r="CY93" i="4" s="1"/>
  <c r="DB94" i="5" s="1"/>
  <c r="CX63" i="4"/>
  <c r="CY63" i="4" s="1"/>
  <c r="CX53" i="4"/>
  <c r="CY53" i="4" s="1"/>
  <c r="CX54" i="4"/>
  <c r="CY54" i="4" s="1"/>
  <c r="DK35" i="4"/>
  <c r="DL35" i="4" s="1"/>
  <c r="DK19" i="4"/>
  <c r="DU97" i="4"/>
  <c r="DU74" i="4"/>
  <c r="CX128" i="4"/>
  <c r="CY128" i="4" s="1"/>
  <c r="DB129" i="5" s="1"/>
  <c r="CX73" i="4"/>
  <c r="CY73" i="4" s="1"/>
  <c r="DJ56" i="4"/>
  <c r="DU61" i="4"/>
  <c r="DJ58" i="4"/>
  <c r="DL58" i="4" s="1"/>
  <c r="CX31" i="4"/>
  <c r="CY31" i="4" s="1"/>
  <c r="DK21" i="4"/>
  <c r="CX21" i="4"/>
  <c r="CY21" i="4" s="1"/>
  <c r="DJ101" i="4"/>
  <c r="CX86" i="4"/>
  <c r="CY86" i="4" s="1"/>
  <c r="CX74" i="4"/>
  <c r="CY74" i="4" s="1"/>
  <c r="DJ125" i="4"/>
  <c r="DU123" i="4"/>
  <c r="DJ120" i="4"/>
  <c r="CX117" i="4"/>
  <c r="CY117" i="4" s="1"/>
  <c r="DU115" i="4"/>
  <c r="DJ112" i="4"/>
  <c r="DJ131" i="4"/>
  <c r="DJ144" i="4"/>
  <c r="DJ39" i="4"/>
  <c r="DJ26" i="4"/>
  <c r="DJ45" i="4"/>
  <c r="DK127" i="4"/>
  <c r="DU125" i="4"/>
  <c r="CX113" i="4"/>
  <c r="CY113" i="4" s="1"/>
  <c r="DB114" i="5" s="1"/>
  <c r="CX69" i="4"/>
  <c r="CY69" i="4" s="1"/>
  <c r="DK74" i="4"/>
  <c r="DJ15" i="4"/>
  <c r="DU14" i="4"/>
  <c r="DF17" i="2"/>
  <c r="L10" i="8" s="1"/>
  <c r="DF16" i="2"/>
  <c r="DF15" i="2"/>
  <c r="DF14" i="2"/>
  <c r="DF13" i="2"/>
  <c r="DF12" i="2"/>
  <c r="CV146" i="2"/>
  <c r="CV145" i="2"/>
  <c r="DK145" i="2" s="1"/>
  <c r="CV144" i="2"/>
  <c r="CV143" i="2"/>
  <c r="CV142" i="2"/>
  <c r="CV141" i="2"/>
  <c r="DK141" i="2" s="1"/>
  <c r="CV140" i="2"/>
  <c r="CV139" i="2"/>
  <c r="DK139" i="2" s="1"/>
  <c r="CV138" i="2"/>
  <c r="CV137" i="2"/>
  <c r="CV136" i="2"/>
  <c r="CV135" i="2"/>
  <c r="DK135" i="2" s="1"/>
  <c r="CV134" i="2"/>
  <c r="CV133" i="2"/>
  <c r="CV132" i="2"/>
  <c r="CV131" i="2"/>
  <c r="CV130" i="2"/>
  <c r="CV129" i="2"/>
  <c r="CV128" i="2"/>
  <c r="CV127" i="2"/>
  <c r="DK127" i="2" s="1"/>
  <c r="CV126" i="2"/>
  <c r="CV125" i="2"/>
  <c r="CV124" i="2"/>
  <c r="CV123" i="2"/>
  <c r="DK123" i="2" s="1"/>
  <c r="CV122" i="2"/>
  <c r="CV121" i="2"/>
  <c r="CV119" i="2"/>
  <c r="CV117" i="2"/>
  <c r="CV116" i="2"/>
  <c r="CV115" i="2"/>
  <c r="DK115" i="2" s="1"/>
  <c r="CV114" i="2"/>
  <c r="CV112" i="2"/>
  <c r="DK112" i="2" s="1"/>
  <c r="CV110" i="2"/>
  <c r="DJ66" i="4"/>
  <c r="DJ122" i="4"/>
  <c r="CX119" i="4"/>
  <c r="CY119" i="4" s="1"/>
  <c r="CX107" i="4"/>
  <c r="CY107" i="4" s="1"/>
  <c r="DJ70" i="4"/>
  <c r="CX44" i="4"/>
  <c r="CY44" i="4" s="1"/>
  <c r="CU138" i="2"/>
  <c r="CU137" i="2"/>
  <c r="CU136" i="2"/>
  <c r="CU135" i="2"/>
  <c r="CU134" i="2"/>
  <c r="CU133" i="2"/>
  <c r="CU132" i="2"/>
  <c r="CU131" i="2"/>
  <c r="CU130" i="2"/>
  <c r="CU129" i="2"/>
  <c r="CU128" i="2"/>
  <c r="CU127" i="2"/>
  <c r="CU126" i="2"/>
  <c r="CU125" i="2"/>
  <c r="CU124" i="2"/>
  <c r="CU123" i="2"/>
  <c r="CU122" i="2"/>
  <c r="CU121" i="2"/>
  <c r="CU120" i="2"/>
  <c r="CU119" i="2"/>
  <c r="CU118" i="2"/>
  <c r="CU117" i="2"/>
  <c r="CU116" i="2"/>
  <c r="CU114" i="2"/>
  <c r="CU111" i="2"/>
  <c r="CU109" i="2"/>
  <c r="DW33" i="5"/>
  <c r="DL25" i="5"/>
  <c r="DW166" i="5"/>
  <c r="DW163" i="5"/>
  <c r="CZ40" i="5"/>
  <c r="DA40" i="5" s="1"/>
  <c r="DW81" i="5"/>
  <c r="DL54" i="5"/>
  <c r="DL30" i="5"/>
  <c r="DM166" i="5"/>
  <c r="DW122" i="5"/>
  <c r="DW100" i="5"/>
  <c r="DW51" i="5"/>
  <c r="DL65" i="5"/>
  <c r="CZ151" i="5"/>
  <c r="DA151" i="5" s="1"/>
  <c r="DL58" i="5"/>
  <c r="DL150" i="5"/>
  <c r="DL44" i="5"/>
  <c r="DW147" i="5"/>
  <c r="DW103" i="5"/>
  <c r="CZ167" i="5"/>
  <c r="DA167" i="5" s="1"/>
  <c r="CZ148" i="5"/>
  <c r="DA148" i="5" s="1"/>
  <c r="DM33" i="5"/>
  <c r="CZ164" i="5"/>
  <c r="DA164" i="5" s="1"/>
  <c r="DW116" i="5"/>
  <c r="CZ107" i="5"/>
  <c r="DA107" i="5" s="1"/>
  <c r="DW58" i="5"/>
  <c r="DM161" i="5"/>
  <c r="DW28" i="5"/>
  <c r="DL145" i="5"/>
  <c r="DL108" i="5"/>
  <c r="DL167" i="5"/>
  <c r="DL33" i="5"/>
  <c r="DW39" i="5"/>
  <c r="DL157" i="5"/>
  <c r="CZ147" i="5"/>
  <c r="DA147" i="5" s="1"/>
  <c r="DW90" i="5"/>
  <c r="CZ153" i="5"/>
  <c r="DA153" i="5" s="1"/>
  <c r="DL31" i="5"/>
  <c r="DL111" i="5"/>
  <c r="DL37" i="5"/>
  <c r="DW167" i="5"/>
  <c r="CZ35" i="5"/>
  <c r="DA35" i="5" s="1"/>
  <c r="CZ142" i="5"/>
  <c r="DA142" i="5" s="1"/>
  <c r="DW85" i="5"/>
  <c r="CZ128" i="5"/>
  <c r="DA128" i="5" s="1"/>
  <c r="DL160" i="5"/>
  <c r="DL142" i="5"/>
  <c r="DW130" i="5"/>
  <c r="CZ22" i="5"/>
  <c r="DA22" i="5" s="1"/>
  <c r="DW143" i="5"/>
  <c r="DM163" i="5"/>
  <c r="CZ130" i="5"/>
  <c r="DA130" i="5" s="1"/>
  <c r="DW54" i="5"/>
  <c r="DL123" i="5"/>
  <c r="DW52" i="5"/>
  <c r="DL161" i="5"/>
  <c r="DW34" i="5"/>
  <c r="DL43" i="5"/>
  <c r="DW22" i="5"/>
  <c r="CZ163" i="5"/>
  <c r="DA163" i="5" s="1"/>
  <c r="CZ126" i="5"/>
  <c r="DA126" i="5" s="1"/>
  <c r="DW40" i="5"/>
  <c r="DW32" i="5"/>
  <c r="DW82" i="5"/>
  <c r="DW30" i="5"/>
  <c r="CZ54" i="5"/>
  <c r="DA54" i="5" s="1"/>
  <c r="DW71" i="5"/>
  <c r="CZ89" i="5"/>
  <c r="DA89" i="5" s="1"/>
  <c r="DL99" i="5"/>
  <c r="DW77" i="5"/>
  <c r="DL159" i="5"/>
  <c r="DL45" i="5"/>
  <c r="DW114" i="5"/>
  <c r="DW99" i="5"/>
  <c r="DW17" i="5"/>
  <c r="DW153" i="5"/>
  <c r="CZ162" i="5"/>
  <c r="DA162" i="5" s="1"/>
  <c r="DL164" i="5"/>
  <c r="DW141" i="5"/>
  <c r="DL153" i="5"/>
  <c r="CZ136" i="5"/>
  <c r="DA136" i="5" s="1"/>
  <c r="CZ118" i="5"/>
  <c r="DA118" i="5" s="1"/>
  <c r="CZ114" i="5"/>
  <c r="DA114" i="5" s="1"/>
  <c r="CZ92" i="5"/>
  <c r="DA92" i="5" s="1"/>
  <c r="DL113" i="5"/>
  <c r="DW46" i="5"/>
  <c r="DW109" i="5"/>
  <c r="DL166" i="5"/>
  <c r="DW162" i="5"/>
  <c r="DW159" i="5"/>
  <c r="DW151" i="5"/>
  <c r="DL147" i="5"/>
  <c r="DW118" i="5"/>
  <c r="CZ152" i="5"/>
  <c r="DA152" i="5" s="1"/>
  <c r="DM77" i="5"/>
  <c r="DW50" i="5"/>
  <c r="DW92" i="5"/>
  <c r="CZ48" i="5"/>
  <c r="DA48" i="5" s="1"/>
  <c r="DM162" i="5"/>
  <c r="CZ73" i="5"/>
  <c r="DA73" i="5" s="1"/>
  <c r="CZ17" i="5"/>
  <c r="DA17" i="5" s="1"/>
  <c r="CZ99" i="5"/>
  <c r="DA99" i="5" s="1"/>
  <c r="CZ109" i="5"/>
  <c r="DA109" i="5" s="1"/>
  <c r="DW59" i="5"/>
  <c r="CZ20" i="5"/>
  <c r="DA20" i="5" s="1"/>
  <c r="DL14" i="5"/>
  <c r="DW69" i="5"/>
  <c r="DL106" i="5"/>
  <c r="DL107" i="5"/>
  <c r="DW145" i="5"/>
  <c r="DL128" i="5"/>
  <c r="DW18" i="5"/>
  <c r="CZ97" i="5"/>
  <c r="DA97" i="5" s="1"/>
  <c r="CZ30" i="5"/>
  <c r="DA30" i="5" s="1"/>
  <c r="CZ145" i="5"/>
  <c r="DA145" i="5" s="1"/>
  <c r="CZ120" i="5"/>
  <c r="DA120" i="5" s="1"/>
  <c r="DW95" i="5"/>
  <c r="DW60" i="5"/>
  <c r="DL57" i="5"/>
  <c r="CZ144" i="5"/>
  <c r="DA144" i="5" s="1"/>
  <c r="DW132" i="5"/>
  <c r="DL23" i="5"/>
  <c r="DW110" i="5"/>
  <c r="DL93" i="5"/>
  <c r="DL19" i="5"/>
  <c r="DW135" i="5"/>
  <c r="DW127" i="5"/>
  <c r="DL74" i="5"/>
  <c r="DL67" i="5"/>
  <c r="DL24" i="5"/>
  <c r="CZ75" i="5"/>
  <c r="DA75" i="5" s="1"/>
  <c r="DL29" i="5"/>
  <c r="CZ61" i="5"/>
  <c r="DA61" i="5" s="1"/>
  <c r="DW25" i="5"/>
  <c r="DW111" i="5"/>
  <c r="DL62" i="5"/>
  <c r="DW123" i="5"/>
  <c r="DM95" i="5"/>
  <c r="CZ81" i="5"/>
  <c r="DA81" i="5" s="1"/>
  <c r="DM81" i="5"/>
  <c r="DL148" i="5"/>
  <c r="DL104" i="5"/>
  <c r="DW149" i="5"/>
  <c r="DL105" i="5"/>
  <c r="DL131" i="5"/>
  <c r="DL163" i="5"/>
  <c r="DW49" i="5"/>
  <c r="DW107" i="5"/>
  <c r="DW101" i="5"/>
  <c r="CZ161" i="5"/>
  <c r="DA161" i="5" s="1"/>
  <c r="DM132" i="5"/>
  <c r="CZ86" i="5"/>
  <c r="DA86" i="5" s="1"/>
  <c r="DL20" i="5"/>
  <c r="DM58" i="5"/>
  <c r="CZ25" i="5"/>
  <c r="DA25" i="5" s="1"/>
  <c r="DL61" i="5"/>
  <c r="DW56" i="5"/>
  <c r="CZ58" i="5"/>
  <c r="DA58" i="5" s="1"/>
  <c r="CZ155" i="5"/>
  <c r="DA155" i="5" s="1"/>
  <c r="CZ150" i="5"/>
  <c r="DA150" i="5" s="1"/>
  <c r="DL95" i="5"/>
  <c r="DL119" i="5"/>
  <c r="DW119" i="5"/>
  <c r="DL100" i="5"/>
  <c r="CZ100" i="5"/>
  <c r="DA100" i="5" s="1"/>
  <c r="DM150" i="5"/>
  <c r="DW150" i="5"/>
  <c r="DW87" i="5"/>
  <c r="DM87" i="5"/>
  <c r="CZ87" i="5"/>
  <c r="DA87" i="5" s="1"/>
  <c r="DM44" i="5"/>
  <c r="CZ44" i="5"/>
  <c r="DA44" i="5" s="1"/>
  <c r="DW44" i="5"/>
  <c r="DL35" i="5"/>
  <c r="DW35" i="5"/>
  <c r="DL53" i="5"/>
  <c r="CZ53" i="5"/>
  <c r="DA53" i="5" s="1"/>
  <c r="DM37" i="5"/>
  <c r="DW37" i="5"/>
  <c r="CZ108" i="5"/>
  <c r="DA108" i="5" s="1"/>
  <c r="DM108" i="5"/>
  <c r="CZ103" i="5"/>
  <c r="DA103" i="5" s="1"/>
  <c r="DL103" i="5"/>
  <c r="DM96" i="5"/>
  <c r="DW96" i="5"/>
  <c r="DW115" i="5"/>
  <c r="DM115" i="5"/>
  <c r="DM164" i="5"/>
  <c r="DW164" i="5"/>
  <c r="DW53" i="5"/>
  <c r="DL41" i="5"/>
  <c r="CZ41" i="5"/>
  <c r="DA41" i="5" s="1"/>
  <c r="DW105" i="5"/>
  <c r="DM105" i="5"/>
  <c r="DW38" i="5"/>
  <c r="CZ38" i="5"/>
  <c r="DA38" i="5" s="1"/>
  <c r="CZ165" i="5"/>
  <c r="DA165" i="5" s="1"/>
  <c r="DM16" i="5"/>
  <c r="CZ16" i="5"/>
  <c r="DA16" i="5" s="1"/>
  <c r="DM42" i="5"/>
  <c r="DW42" i="5"/>
  <c r="CZ26" i="5"/>
  <c r="DA26" i="5" s="1"/>
  <c r="DM26" i="5"/>
  <c r="CZ51" i="5"/>
  <c r="DA51" i="5" s="1"/>
  <c r="DL51" i="5"/>
  <c r="CZ27" i="5"/>
  <c r="DA27" i="5" s="1"/>
  <c r="DL27" i="5"/>
  <c r="CZ32" i="5"/>
  <c r="DA32" i="5" s="1"/>
  <c r="DL32" i="5"/>
  <c r="DW41" i="5"/>
  <c r="CZ79" i="5"/>
  <c r="DA79" i="5" s="1"/>
  <c r="CZ43" i="5"/>
  <c r="DA43" i="5" s="1"/>
  <c r="CZ50" i="5"/>
  <c r="DA50" i="5" s="1"/>
  <c r="CZ111" i="5"/>
  <c r="DA111" i="5" s="1"/>
  <c r="CZ34" i="5"/>
  <c r="DA34" i="5" s="1"/>
  <c r="CZ105" i="5"/>
  <c r="DA105" i="5" s="1"/>
  <c r="DM111" i="5"/>
  <c r="CZ37" i="5"/>
  <c r="DA37" i="5" s="1"/>
  <c r="CZ42" i="5"/>
  <c r="DA42" i="5" s="1"/>
  <c r="DW47" i="5"/>
  <c r="DW67" i="5"/>
  <c r="DM34" i="5"/>
  <c r="DM157" i="5"/>
  <c r="CZ157" i="5"/>
  <c r="DA157" i="5" s="1"/>
  <c r="DW157" i="5"/>
  <c r="DM142" i="5"/>
  <c r="DW142" i="5"/>
  <c r="DW137" i="5"/>
  <c r="DM137" i="5"/>
  <c r="CZ124" i="5"/>
  <c r="DA124" i="5" s="1"/>
  <c r="DL124" i="5"/>
  <c r="DW70" i="5"/>
  <c r="DM70" i="5"/>
  <c r="CZ52" i="5"/>
  <c r="DA52" i="5" s="1"/>
  <c r="DL52" i="5"/>
  <c r="DL151" i="5"/>
  <c r="CZ78" i="5"/>
  <c r="DA78" i="5" s="1"/>
  <c r="DW91" i="5"/>
  <c r="DW106" i="5"/>
  <c r="DW83" i="5"/>
  <c r="CZ62" i="5"/>
  <c r="DA62" i="5" s="1"/>
  <c r="CZ166" i="5"/>
  <c r="DA166" i="5" s="1"/>
  <c r="CZ141" i="5"/>
  <c r="DA141" i="5" s="1"/>
  <c r="CZ143" i="5"/>
  <c r="DA143" i="5" s="1"/>
  <c r="DW148" i="5"/>
  <c r="DW126" i="5"/>
  <c r="DW112" i="5"/>
  <c r="DL135" i="5"/>
  <c r="CZ104" i="5"/>
  <c r="DA104" i="5" s="1"/>
  <c r="DM101" i="5"/>
  <c r="CZ101" i="5"/>
  <c r="DA101" i="5" s="1"/>
  <c r="CZ85" i="5"/>
  <c r="DA85" i="5" s="1"/>
  <c r="DL82" i="5"/>
  <c r="DL79" i="5"/>
  <c r="DM49" i="5"/>
  <c r="CZ33" i="5"/>
  <c r="DA33" i="5" s="1"/>
  <c r="DW43" i="5"/>
  <c r="DM59" i="5"/>
  <c r="DW146" i="5"/>
  <c r="DW138" i="5"/>
  <c r="DW98" i="5"/>
  <c r="DW65" i="5"/>
  <c r="DW57" i="5"/>
  <c r="DW74" i="5"/>
  <c r="DL50" i="5"/>
  <c r="DL42" i="5"/>
  <c r="DL38" i="5"/>
  <c r="DL34" i="5"/>
  <c r="DW108" i="5"/>
  <c r="CZ19" i="5"/>
  <c r="DA19" i="5" s="1"/>
  <c r="CZ74" i="5"/>
  <c r="DA74" i="5" s="1"/>
  <c r="CZ127" i="5"/>
  <c r="DA127" i="5" s="1"/>
  <c r="CZ119" i="5"/>
  <c r="DA119" i="5" s="1"/>
  <c r="CZ96" i="5"/>
  <c r="DA96" i="5" s="1"/>
  <c r="CZ67" i="5"/>
  <c r="DA67" i="5" s="1"/>
  <c r="CZ47" i="5"/>
  <c r="DA47" i="5" s="1"/>
  <c r="CZ31" i="5"/>
  <c r="DA31" i="5" s="1"/>
  <c r="CZ36" i="5"/>
  <c r="DA36" i="5" s="1"/>
  <c r="DW152" i="5"/>
  <c r="DL149" i="5"/>
  <c r="CZ110" i="5"/>
  <c r="DA110" i="5" s="1"/>
  <c r="DL94" i="5"/>
  <c r="DL96" i="5"/>
  <c r="DL90" i="5"/>
  <c r="DL69" i="5"/>
  <c r="DW79" i="5"/>
  <c r="DL55" i="5"/>
  <c r="DW36" i="5"/>
  <c r="CZ49" i="5"/>
  <c r="DA49" i="5" s="1"/>
  <c r="DW62" i="5"/>
  <c r="DW31" i="5"/>
  <c r="DL138" i="5"/>
  <c r="DW86" i="5"/>
  <c r="DW61" i="5"/>
  <c r="DW29" i="5"/>
  <c r="DW45" i="5"/>
  <c r="CZ156" i="5"/>
  <c r="DA156" i="5" s="1"/>
  <c r="DL144" i="5"/>
  <c r="DL56" i="5"/>
  <c r="CZ160" i="5"/>
  <c r="DA160" i="5" s="1"/>
  <c r="DL155" i="5"/>
  <c r="CZ132" i="5"/>
  <c r="DA132" i="5" s="1"/>
  <c r="CZ116" i="5"/>
  <c r="DA116" i="5" s="1"/>
  <c r="CZ83" i="5"/>
  <c r="DA83" i="5" s="1"/>
  <c r="DL60" i="5"/>
  <c r="CZ28" i="5"/>
  <c r="DA28" i="5" s="1"/>
  <c r="DL87" i="5"/>
  <c r="CZ71" i="5"/>
  <c r="DA71" i="5" s="1"/>
  <c r="CZ39" i="5"/>
  <c r="DA39" i="5" s="1"/>
  <c r="CZ113" i="5"/>
  <c r="DA113" i="5" s="1"/>
  <c r="DW89" i="5"/>
  <c r="DL66" i="5"/>
  <c r="CZ131" i="5"/>
  <c r="DA131" i="5" s="1"/>
  <c r="DW63" i="5"/>
  <c r="DL48" i="5"/>
  <c r="DW27" i="5"/>
  <c r="DL16" i="5"/>
  <c r="DW73" i="5"/>
  <c r="DW26" i="5"/>
  <c r="CZ46" i="5"/>
  <c r="DA46" i="5" s="1"/>
  <c r="CZ135" i="5"/>
  <c r="DA135" i="5" s="1"/>
  <c r="DL80" i="5"/>
  <c r="DW144" i="5"/>
  <c r="CZ138" i="5"/>
  <c r="DA138" i="5" s="1"/>
  <c r="DL132" i="5"/>
  <c r="DL116" i="5"/>
  <c r="CZ95" i="5"/>
  <c r="DA95" i="5" s="1"/>
  <c r="DM67" i="5"/>
  <c r="CZ82" i="5"/>
  <c r="DA82" i="5" s="1"/>
  <c r="DW48" i="5"/>
  <c r="CZ65" i="5"/>
  <c r="DA65" i="5" s="1"/>
  <c r="DM60" i="5"/>
  <c r="DW55" i="5"/>
  <c r="DM47" i="5"/>
  <c r="DM31" i="5"/>
  <c r="DL36" i="5"/>
  <c r="DL28" i="5"/>
  <c r="DW66" i="5"/>
  <c r="DL46" i="5"/>
  <c r="DL26" i="5"/>
  <c r="CZ146" i="5"/>
  <c r="DA146" i="5" s="1"/>
  <c r="DL158" i="5"/>
  <c r="DL156" i="5"/>
  <c r="DW134" i="5"/>
  <c r="DW113" i="5"/>
  <c r="DL127" i="5"/>
  <c r="DL120" i="5"/>
  <c r="DW94" i="5"/>
  <c r="DL83" i="5"/>
  <c r="CZ77" i="5"/>
  <c r="DA77" i="5" s="1"/>
  <c r="DW75" i="5"/>
  <c r="DL71" i="5"/>
  <c r="CZ59" i="5"/>
  <c r="DA59" i="5" s="1"/>
  <c r="CZ45" i="5"/>
  <c r="DA45" i="5" s="1"/>
  <c r="CZ29" i="5"/>
  <c r="DA29" i="5" s="1"/>
  <c r="DM18" i="5"/>
  <c r="DL39" i="5"/>
  <c r="CZ18" i="5"/>
  <c r="DA18" i="5" s="1"/>
  <c r="DW24" i="5"/>
  <c r="CZ14" i="5"/>
  <c r="DA14" i="5" s="1"/>
  <c r="CZ123" i="5"/>
  <c r="DA123" i="5" s="1"/>
  <c r="DW131" i="5"/>
  <c r="DM146" i="5"/>
  <c r="DM138" i="5"/>
  <c r="DW120" i="5"/>
  <c r="CZ98" i="5"/>
  <c r="DA98" i="5" s="1"/>
  <c r="DL109" i="5"/>
  <c r="CZ60" i="5"/>
  <c r="DA60" i="5" s="1"/>
  <c r="CZ24" i="5"/>
  <c r="DA24" i="5" s="1"/>
  <c r="DW16" i="5"/>
  <c r="CZ66" i="5"/>
  <c r="DA66" i="5" s="1"/>
  <c r="DW78" i="5"/>
  <c r="CZ64" i="5"/>
  <c r="DA64" i="5" s="1"/>
  <c r="CZ56" i="5"/>
  <c r="DA56" i="5" s="1"/>
  <c r="CU164" i="2"/>
  <c r="CU163" i="2"/>
  <c r="CV11" i="2"/>
  <c r="CW164" i="2"/>
  <c r="CW163" i="2"/>
  <c r="CW162" i="2"/>
  <c r="CW160" i="2"/>
  <c r="DF11" i="2"/>
  <c r="CV164" i="2"/>
  <c r="CV163" i="2"/>
  <c r="CV162" i="2"/>
  <c r="CV161" i="2"/>
  <c r="CV160" i="2"/>
  <c r="CV159" i="2"/>
  <c r="CV158" i="2"/>
  <c r="CV157" i="2"/>
  <c r="CV156" i="2"/>
  <c r="CV155" i="2"/>
  <c r="CV154" i="2"/>
  <c r="CV153" i="2"/>
  <c r="CV152" i="2"/>
  <c r="CV151" i="2"/>
  <c r="CV150" i="2"/>
  <c r="CV149" i="2"/>
  <c r="CV148" i="2"/>
  <c r="CV147" i="2"/>
  <c r="DK146" i="2"/>
  <c r="DK144" i="2"/>
  <c r="DK143" i="2"/>
  <c r="DK142" i="2"/>
  <c r="DK140" i="2"/>
  <c r="DK138" i="2"/>
  <c r="DK136" i="2"/>
  <c r="DK134" i="2"/>
  <c r="DK132" i="2"/>
  <c r="DK130" i="2"/>
  <c r="DK128" i="2"/>
  <c r="DK126" i="2"/>
  <c r="DK124" i="2"/>
  <c r="DK122" i="2"/>
  <c r="DU119" i="2"/>
  <c r="DK119" i="2"/>
  <c r="DU116" i="2"/>
  <c r="DK116" i="2"/>
  <c r="DU114" i="2"/>
  <c r="DK114" i="2"/>
  <c r="DK110" i="2"/>
  <c r="CU162" i="2"/>
  <c r="CU161" i="2"/>
  <c r="CU160" i="2"/>
  <c r="CU159" i="2"/>
  <c r="CU158" i="2"/>
  <c r="CU157" i="2"/>
  <c r="CU156" i="2"/>
  <c r="CU155" i="2"/>
  <c r="CU154" i="2"/>
  <c r="CU153" i="2"/>
  <c r="CU152" i="2"/>
  <c r="CU151" i="2"/>
  <c r="CU150" i="2"/>
  <c r="CU149" i="2"/>
  <c r="CU148" i="2"/>
  <c r="CU147" i="2"/>
  <c r="CU146" i="2"/>
  <c r="DU146" i="2" s="1"/>
  <c r="CU145" i="2"/>
  <c r="CU144" i="2"/>
  <c r="DU144" i="2" s="1"/>
  <c r="CU143" i="2"/>
  <c r="CU142" i="2"/>
  <c r="CU141" i="2"/>
  <c r="CU140" i="2"/>
  <c r="DU140" i="2" s="1"/>
  <c r="CU139" i="2"/>
  <c r="CW161" i="2"/>
  <c r="CW159" i="2"/>
  <c r="CW156" i="2"/>
  <c r="CW150" i="2"/>
  <c r="CW147" i="2"/>
  <c r="CW145" i="2"/>
  <c r="CW144" i="2"/>
  <c r="CW143" i="2"/>
  <c r="CW142" i="2"/>
  <c r="CW141" i="2"/>
  <c r="CW140" i="2"/>
  <c r="CX140" i="2" s="1"/>
  <c r="CY140" i="2" s="1"/>
  <c r="CW158" i="2"/>
  <c r="CW157" i="2"/>
  <c r="CW155" i="2"/>
  <c r="CW154" i="2"/>
  <c r="CW153" i="2"/>
  <c r="CW152" i="2"/>
  <c r="CW151" i="2"/>
  <c r="CW149" i="2"/>
  <c r="CW148" i="2"/>
  <c r="CW146" i="2"/>
  <c r="CW11" i="2"/>
  <c r="CU11" i="2"/>
  <c r="DF164" i="2"/>
  <c r="DF163" i="2"/>
  <c r="DF162" i="2"/>
  <c r="DF161" i="2"/>
  <c r="DF160" i="2"/>
  <c r="DF159" i="2"/>
  <c r="DF158" i="2"/>
  <c r="DF157" i="2"/>
  <c r="DF156" i="2"/>
  <c r="DF155" i="2"/>
  <c r="DF154" i="2"/>
  <c r="L25" i="8" s="1"/>
  <c r="DF153" i="2"/>
  <c r="DF152" i="2"/>
  <c r="DF151" i="2"/>
  <c r="L24" i="8" s="1"/>
  <c r="DF150" i="2"/>
  <c r="DF149" i="2"/>
  <c r="DF148" i="2"/>
  <c r="DF147" i="2"/>
  <c r="DF146" i="2"/>
  <c r="DF145" i="2"/>
  <c r="DF144" i="2"/>
  <c r="L23" i="8" s="1"/>
  <c r="DF143" i="2"/>
  <c r="DF142" i="2"/>
  <c r="DF141" i="2"/>
  <c r="DF140" i="2"/>
  <c r="DF139" i="2"/>
  <c r="L22" i="8" s="1"/>
  <c r="DF138" i="2"/>
  <c r="DF137" i="2"/>
  <c r="DF136" i="2"/>
  <c r="DF135" i="2"/>
  <c r="DF134" i="2"/>
  <c r="DF133" i="2"/>
  <c r="DF132" i="2"/>
  <c r="DF131" i="2"/>
  <c r="DF130" i="2"/>
  <c r="DF129" i="2"/>
  <c r="DF128" i="2"/>
  <c r="DF127" i="2"/>
  <c r="DF126" i="2"/>
  <c r="DF125" i="2"/>
  <c r="DF124" i="2"/>
  <c r="DF123" i="2"/>
  <c r="DF122" i="2"/>
  <c r="DF121" i="2"/>
  <c r="DF120" i="2"/>
  <c r="DF119" i="2"/>
  <c r="DF118" i="2"/>
  <c r="DF117" i="2"/>
  <c r="DF116" i="2"/>
  <c r="DF115" i="2"/>
  <c r="DF114" i="2"/>
  <c r="L21" i="8" s="1"/>
  <c r="DF113" i="2"/>
  <c r="DF112" i="2"/>
  <c r="DF111" i="2"/>
  <c r="DF110" i="2"/>
  <c r="DF109" i="2"/>
  <c r="DF108" i="2"/>
  <c r="DF107" i="2"/>
  <c r="DF106" i="2"/>
  <c r="DF105" i="2"/>
  <c r="DF104" i="2"/>
  <c r="DF103" i="2"/>
  <c r="L20" i="8" s="1"/>
  <c r="DF102" i="2"/>
  <c r="DF101" i="2"/>
  <c r="DF100" i="2"/>
  <c r="DF99" i="2"/>
  <c r="DF98" i="2"/>
  <c r="L19" i="8" s="1"/>
  <c r="DF97" i="2"/>
  <c r="DF96" i="2"/>
  <c r="DF95" i="2"/>
  <c r="DF94" i="2"/>
  <c r="DF93" i="2"/>
  <c r="DF92" i="2"/>
  <c r="DF91" i="2"/>
  <c r="L18" i="8" s="1"/>
  <c r="DF90" i="2"/>
  <c r="DF89" i="2"/>
  <c r="L17" i="8" s="1"/>
  <c r="DF88" i="2"/>
  <c r="DF87" i="2"/>
  <c r="DF86" i="2"/>
  <c r="DF85" i="2"/>
  <c r="DF84" i="2"/>
  <c r="DF83" i="2"/>
  <c r="DF82" i="2"/>
  <c r="DF81" i="2"/>
  <c r="DF80" i="2"/>
  <c r="DF79" i="2"/>
  <c r="DF78" i="2"/>
  <c r="DF77" i="2"/>
  <c r="DF76" i="2"/>
  <c r="DF75" i="2"/>
  <c r="DF74" i="2"/>
  <c r="DF73" i="2"/>
  <c r="DF72" i="2"/>
  <c r="DF71" i="2"/>
  <c r="DF70" i="2"/>
  <c r="DF69" i="2"/>
  <c r="DF68" i="2"/>
  <c r="DF67" i="2"/>
  <c r="DF66" i="2"/>
  <c r="DF65" i="2"/>
  <c r="DF64" i="2"/>
  <c r="L145" i="8" s="1"/>
  <c r="DF63" i="2"/>
  <c r="DF62" i="2"/>
  <c r="DF61" i="2"/>
  <c r="L16" i="8" s="1"/>
  <c r="DF60" i="2"/>
  <c r="L15" i="8" s="1"/>
  <c r="DF59" i="2"/>
  <c r="DF58" i="2"/>
  <c r="DF57" i="2"/>
  <c r="DF56" i="2"/>
  <c r="DF55" i="2"/>
  <c r="DF54" i="2"/>
  <c r="DF53" i="2"/>
  <c r="DF52" i="2"/>
  <c r="DF51" i="2"/>
  <c r="DF50" i="2"/>
  <c r="DF49" i="2"/>
  <c r="DF48" i="2"/>
  <c r="DF47" i="2"/>
  <c r="L14" i="8" s="1"/>
  <c r="DF46" i="2"/>
  <c r="DF45" i="2"/>
  <c r="DF44" i="2"/>
  <c r="DF43" i="2"/>
  <c r="DF42" i="2"/>
  <c r="DF41" i="2"/>
  <c r="DF40" i="2"/>
  <c r="DF39" i="2"/>
  <c r="L13" i="8" s="1"/>
  <c r="DF38" i="2"/>
  <c r="DF37" i="2"/>
  <c r="DF36" i="2"/>
  <c r="DF35" i="2"/>
  <c r="DF34" i="2"/>
  <c r="DF33" i="2"/>
  <c r="DF32" i="2"/>
  <c r="DF31" i="2"/>
  <c r="DF30" i="2"/>
  <c r="DF29" i="2"/>
  <c r="DF28" i="2"/>
  <c r="DF27" i="2"/>
  <c r="DF26" i="2"/>
  <c r="DF25" i="2"/>
  <c r="L12" i="8" s="1"/>
  <c r="DF24" i="2"/>
  <c r="DF23" i="2"/>
  <c r="DF22" i="2"/>
  <c r="DF21" i="2"/>
  <c r="DF20" i="2"/>
  <c r="DF19" i="2"/>
  <c r="DF18" i="2"/>
  <c r="L11" i="8" s="1"/>
  <c r="CV120" i="2"/>
  <c r="CV118" i="2"/>
  <c r="CV113" i="2"/>
  <c r="CV111" i="2"/>
  <c r="CV109" i="2"/>
  <c r="CV108" i="2"/>
  <c r="CV107" i="2"/>
  <c r="CV106" i="2"/>
  <c r="CV105" i="2"/>
  <c r="CV104" i="2"/>
  <c r="CV103" i="2"/>
  <c r="CV102" i="2"/>
  <c r="CV101" i="2"/>
  <c r="CV100" i="2"/>
  <c r="CV99" i="2"/>
  <c r="CV98" i="2"/>
  <c r="CV97" i="2"/>
  <c r="CV96" i="2"/>
  <c r="CV95" i="2"/>
  <c r="CV94" i="2"/>
  <c r="CV93" i="2"/>
  <c r="CV92" i="2"/>
  <c r="CV91" i="2"/>
  <c r="CV90" i="2"/>
  <c r="CV89" i="2"/>
  <c r="CV88" i="2"/>
  <c r="CV87" i="2"/>
  <c r="CV86" i="2"/>
  <c r="CV85" i="2"/>
  <c r="CV84" i="2"/>
  <c r="CV83" i="2"/>
  <c r="CV82" i="2"/>
  <c r="CV81" i="2"/>
  <c r="CV80" i="2"/>
  <c r="CV79" i="2"/>
  <c r="CV78" i="2"/>
  <c r="CV77" i="2"/>
  <c r="CV76" i="2"/>
  <c r="CV75" i="2"/>
  <c r="CV74" i="2"/>
  <c r="CV73" i="2"/>
  <c r="CV72" i="2"/>
  <c r="CV71" i="2"/>
  <c r="CV70" i="2"/>
  <c r="CV69" i="2"/>
  <c r="CV68" i="2"/>
  <c r="CV67" i="2"/>
  <c r="CV66" i="2"/>
  <c r="CV65" i="2"/>
  <c r="CV64" i="2"/>
  <c r="CV63" i="2"/>
  <c r="CV62" i="2"/>
  <c r="CV61" i="2"/>
  <c r="CV60" i="2"/>
  <c r="CV59" i="2"/>
  <c r="CV58" i="2"/>
  <c r="CV57" i="2"/>
  <c r="CV56" i="2"/>
  <c r="CV55" i="2"/>
  <c r="CV54" i="2"/>
  <c r="CV53" i="2"/>
  <c r="CV52" i="2"/>
  <c r="CV51" i="2"/>
  <c r="CV50" i="2"/>
  <c r="CV49" i="2"/>
  <c r="CV48" i="2"/>
  <c r="CV47" i="2"/>
  <c r="CV46" i="2"/>
  <c r="CV45" i="2"/>
  <c r="CV44" i="2"/>
  <c r="CV43" i="2"/>
  <c r="CV42" i="2"/>
  <c r="CV41" i="2"/>
  <c r="CV40" i="2"/>
  <c r="CV39" i="2"/>
  <c r="CV38" i="2"/>
  <c r="CV37" i="2"/>
  <c r="CV36" i="2"/>
  <c r="CV35" i="2"/>
  <c r="CV34" i="2"/>
  <c r="CV33" i="2"/>
  <c r="CV32" i="2"/>
  <c r="CV31" i="2"/>
  <c r="CV30" i="2"/>
  <c r="CV29" i="2"/>
  <c r="CV28" i="2"/>
  <c r="CV27" i="2"/>
  <c r="CV26" i="2"/>
  <c r="CV25" i="2"/>
  <c r="CV24" i="2"/>
  <c r="CV23" i="2"/>
  <c r="CV22" i="2"/>
  <c r="CV21" i="2"/>
  <c r="CV20" i="2"/>
  <c r="CV19" i="2"/>
  <c r="CV18" i="2"/>
  <c r="CV17" i="2"/>
  <c r="CV16" i="2"/>
  <c r="CV15" i="2"/>
  <c r="CV14" i="2"/>
  <c r="CV13" i="2"/>
  <c r="CV12" i="2"/>
  <c r="CU115" i="2"/>
  <c r="CU113" i="2"/>
  <c r="CU112" i="2"/>
  <c r="CU110" i="2"/>
  <c r="DU110" i="2" s="1"/>
  <c r="CU108" i="2"/>
  <c r="CU107" i="2"/>
  <c r="CU106" i="2"/>
  <c r="CU105" i="2"/>
  <c r="CU104" i="2"/>
  <c r="CU103" i="2"/>
  <c r="CU102" i="2"/>
  <c r="CU101" i="2"/>
  <c r="CU100" i="2"/>
  <c r="CU99" i="2"/>
  <c r="CU98" i="2"/>
  <c r="CU97" i="2"/>
  <c r="CU96" i="2"/>
  <c r="CU95" i="2"/>
  <c r="CU94" i="2"/>
  <c r="CU93" i="2"/>
  <c r="CU92" i="2"/>
  <c r="CU91" i="2"/>
  <c r="CU90" i="2"/>
  <c r="CU89" i="2"/>
  <c r="CU88" i="2"/>
  <c r="CU87" i="2"/>
  <c r="CU86" i="2"/>
  <c r="CU85" i="2"/>
  <c r="CU84" i="2"/>
  <c r="CU83" i="2"/>
  <c r="CU82" i="2"/>
  <c r="CU81" i="2"/>
  <c r="CU80" i="2"/>
  <c r="CU79" i="2"/>
  <c r="CU78" i="2"/>
  <c r="CU77" i="2"/>
  <c r="CU76" i="2"/>
  <c r="CU75" i="2"/>
  <c r="CU74" i="2"/>
  <c r="CU73" i="2"/>
  <c r="CU72" i="2"/>
  <c r="CU71" i="2"/>
  <c r="CU70" i="2"/>
  <c r="CU69" i="2"/>
  <c r="CU68" i="2"/>
  <c r="CU67" i="2"/>
  <c r="CU66" i="2"/>
  <c r="CU65" i="2"/>
  <c r="CU64" i="2"/>
  <c r="CU63" i="2"/>
  <c r="CU62" i="2"/>
  <c r="CU61" i="2"/>
  <c r="CU60" i="2"/>
  <c r="CU59" i="2"/>
  <c r="CU58" i="2"/>
  <c r="CU57" i="2"/>
  <c r="CU56" i="2"/>
  <c r="CU55" i="2"/>
  <c r="CU54" i="2"/>
  <c r="CU53" i="2"/>
  <c r="CU52" i="2"/>
  <c r="CU51" i="2"/>
  <c r="CU50" i="2"/>
  <c r="CU49" i="2"/>
  <c r="CU48" i="2"/>
  <c r="CU47" i="2"/>
  <c r="CU46" i="2"/>
  <c r="CU45" i="2"/>
  <c r="CU44" i="2"/>
  <c r="CU43" i="2"/>
  <c r="CU42" i="2"/>
  <c r="CU41" i="2"/>
  <c r="CU40" i="2"/>
  <c r="CU39" i="2"/>
  <c r="CU38" i="2"/>
  <c r="CU37" i="2"/>
  <c r="CU36" i="2"/>
  <c r="CU35" i="2"/>
  <c r="CU34" i="2"/>
  <c r="CU33" i="2"/>
  <c r="CU32" i="2"/>
  <c r="CU31" i="2"/>
  <c r="CU30" i="2"/>
  <c r="CU29" i="2"/>
  <c r="CU28" i="2"/>
  <c r="CU27" i="2"/>
  <c r="CU26" i="2"/>
  <c r="CU25" i="2"/>
  <c r="CU24" i="2"/>
  <c r="CU23" i="2"/>
  <c r="CU22" i="2"/>
  <c r="CU21" i="2"/>
  <c r="CU20" i="2"/>
  <c r="CU19" i="2"/>
  <c r="CU18" i="2"/>
  <c r="CU17" i="2"/>
  <c r="CU16" i="2"/>
  <c r="CU15" i="2"/>
  <c r="CU14" i="2"/>
  <c r="CU13" i="2"/>
  <c r="CU12" i="2"/>
  <c r="CW139" i="2"/>
  <c r="CW138" i="2"/>
  <c r="DJ138" i="2" s="1"/>
  <c r="CW137" i="2"/>
  <c r="CW136" i="2"/>
  <c r="CW135" i="2"/>
  <c r="CW134" i="2"/>
  <c r="DJ134" i="2" s="1"/>
  <c r="CW133" i="2"/>
  <c r="DJ133" i="2" s="1"/>
  <c r="CW132" i="2"/>
  <c r="CW131" i="2"/>
  <c r="DJ131" i="2" s="1"/>
  <c r="CW130" i="2"/>
  <c r="DJ130" i="2" s="1"/>
  <c r="CW129" i="2"/>
  <c r="CW128" i="2"/>
  <c r="CW127" i="2"/>
  <c r="CW126" i="2"/>
  <c r="CX126" i="2" s="1"/>
  <c r="CY126" i="2" s="1"/>
  <c r="CW125" i="2"/>
  <c r="CW124" i="2"/>
  <c r="CW123" i="2"/>
  <c r="CW122" i="2"/>
  <c r="DJ122" i="2" s="1"/>
  <c r="CW121" i="2"/>
  <c r="CW120" i="2"/>
  <c r="CW119" i="2"/>
  <c r="CX119" i="2" s="1"/>
  <c r="CY119" i="2" s="1"/>
  <c r="H158" i="8" s="1"/>
  <c r="CW118" i="2"/>
  <c r="DJ118" i="2" s="1"/>
  <c r="CW117" i="2"/>
  <c r="DJ117" i="2" s="1"/>
  <c r="CW116" i="2"/>
  <c r="CW115" i="2"/>
  <c r="CW114" i="2"/>
  <c r="DJ114" i="2" s="1"/>
  <c r="CW113" i="2"/>
  <c r="CW112" i="2"/>
  <c r="CW111" i="2"/>
  <c r="CW110" i="2"/>
  <c r="CW109" i="2"/>
  <c r="DJ109" i="2" s="1"/>
  <c r="CW108" i="2"/>
  <c r="CW107" i="2"/>
  <c r="CW106" i="2"/>
  <c r="CW105" i="2"/>
  <c r="CW104" i="2"/>
  <c r="CW103" i="2"/>
  <c r="CW102" i="2"/>
  <c r="CW101" i="2"/>
  <c r="CW100" i="2"/>
  <c r="CW99" i="2"/>
  <c r="CW98" i="2"/>
  <c r="CW97" i="2"/>
  <c r="CW96" i="2"/>
  <c r="CW95" i="2"/>
  <c r="CW94" i="2"/>
  <c r="CW93" i="2"/>
  <c r="CW92" i="2"/>
  <c r="CW91" i="2"/>
  <c r="CW90" i="2"/>
  <c r="CW89" i="2"/>
  <c r="CW88" i="2"/>
  <c r="CW87" i="2"/>
  <c r="CW86" i="2"/>
  <c r="CW85" i="2"/>
  <c r="CW84" i="2"/>
  <c r="CW83" i="2"/>
  <c r="CW82" i="2"/>
  <c r="CW81" i="2"/>
  <c r="CW80" i="2"/>
  <c r="CW79" i="2"/>
  <c r="CW78" i="2"/>
  <c r="CW77" i="2"/>
  <c r="CW76" i="2"/>
  <c r="CW75" i="2"/>
  <c r="CW74" i="2"/>
  <c r="CW73" i="2"/>
  <c r="CW72" i="2"/>
  <c r="CW71" i="2"/>
  <c r="CW70" i="2"/>
  <c r="CW69" i="2"/>
  <c r="CW68" i="2"/>
  <c r="CW67" i="2"/>
  <c r="CW66" i="2"/>
  <c r="CW65" i="2"/>
  <c r="CW64" i="2"/>
  <c r="CW63" i="2"/>
  <c r="CW62" i="2"/>
  <c r="CW61" i="2"/>
  <c r="CW60" i="2"/>
  <c r="CW59" i="2"/>
  <c r="CW58" i="2"/>
  <c r="CW57" i="2"/>
  <c r="CW56" i="2"/>
  <c r="CW55" i="2"/>
  <c r="CW54" i="2"/>
  <c r="CW53" i="2"/>
  <c r="CW52" i="2"/>
  <c r="CW51" i="2"/>
  <c r="CW50" i="2"/>
  <c r="CW49" i="2"/>
  <c r="CW48" i="2"/>
  <c r="CW47" i="2"/>
  <c r="CW46" i="2"/>
  <c r="CW45" i="2"/>
  <c r="CW44" i="2"/>
  <c r="CW43" i="2"/>
  <c r="CW42" i="2"/>
  <c r="CW41" i="2"/>
  <c r="CW40" i="2"/>
  <c r="CW39" i="2"/>
  <c r="CW38" i="2"/>
  <c r="CW37" i="2"/>
  <c r="CW36" i="2"/>
  <c r="CW35" i="2"/>
  <c r="CW34" i="2"/>
  <c r="CW33" i="2"/>
  <c r="CW32" i="2"/>
  <c r="CW31" i="2"/>
  <c r="CW30" i="2"/>
  <c r="CW29" i="2"/>
  <c r="CW28" i="2"/>
  <c r="CW27" i="2"/>
  <c r="CW26" i="2"/>
  <c r="CW25" i="2"/>
  <c r="CW24" i="2"/>
  <c r="CW23" i="2"/>
  <c r="CW22" i="2"/>
  <c r="CW21" i="2"/>
  <c r="CW20" i="2"/>
  <c r="CW19" i="2"/>
  <c r="CW18" i="2"/>
  <c r="CW17" i="2"/>
  <c r="CW16" i="2"/>
  <c r="CW15" i="2"/>
  <c r="CW14" i="2"/>
  <c r="CW13" i="2"/>
  <c r="CW12" i="2"/>
  <c r="DI125" i="5"/>
  <c r="DG122" i="2"/>
  <c r="I42" i="9" s="1"/>
  <c r="DI121" i="5"/>
  <c r="DG118" i="2"/>
  <c r="DI117" i="5"/>
  <c r="DG114" i="2"/>
  <c r="I18" i="9" s="1"/>
  <c r="DI113" i="5"/>
  <c r="DG110" i="2"/>
  <c r="DB99" i="5"/>
  <c r="CZ96" i="2"/>
  <c r="DB91" i="5"/>
  <c r="CZ88" i="2"/>
  <c r="DB82" i="5"/>
  <c r="CZ79" i="2"/>
  <c r="DB74" i="5"/>
  <c r="CZ71" i="2"/>
  <c r="H31" i="9" s="1"/>
  <c r="DB120" i="5"/>
  <c r="CZ117" i="2"/>
  <c r="H41" i="9" s="1"/>
  <c r="DB108" i="5"/>
  <c r="CZ105" i="2"/>
  <c r="DB45" i="5"/>
  <c r="CZ42" i="2"/>
  <c r="H117" i="9" s="1"/>
  <c r="DB70" i="5"/>
  <c r="CZ67" i="2"/>
  <c r="H32" i="9" s="1"/>
  <c r="DB22" i="5"/>
  <c r="CZ19" i="2"/>
  <c r="H68" i="9" s="1"/>
  <c r="DB47" i="5"/>
  <c r="CZ44" i="2"/>
  <c r="DB23" i="5"/>
  <c r="CZ20" i="2"/>
  <c r="DI166" i="5"/>
  <c r="DG163" i="2"/>
  <c r="I48" i="9" s="1"/>
  <c r="DI158" i="5"/>
  <c r="DG155" i="2"/>
  <c r="DI151" i="5"/>
  <c r="DG148" i="2"/>
  <c r="DI143" i="5"/>
  <c r="DG140" i="2"/>
  <c r="I121" i="9" s="1"/>
  <c r="DI110" i="5"/>
  <c r="DG107" i="2"/>
  <c r="I38" i="9" s="1"/>
  <c r="DI95" i="5"/>
  <c r="DG92" i="2"/>
  <c r="I36" i="9" s="1"/>
  <c r="CX89" i="4"/>
  <c r="CY89" i="4" s="1"/>
  <c r="DK89" i="4"/>
  <c r="DB87" i="5"/>
  <c r="CZ84" i="2"/>
  <c r="DK79" i="4"/>
  <c r="DU79" i="4"/>
  <c r="DB75" i="5"/>
  <c r="CZ72" i="2"/>
  <c r="H84" i="9" s="1"/>
  <c r="DB68" i="5"/>
  <c r="CZ65" i="2"/>
  <c r="DU65" i="4"/>
  <c r="DK65" i="4"/>
  <c r="DB167" i="5"/>
  <c r="CZ164" i="2"/>
  <c r="H80" i="9" s="1"/>
  <c r="DB149" i="5"/>
  <c r="CZ146" i="2"/>
  <c r="H47" i="9" s="1"/>
  <c r="DB145" i="5"/>
  <c r="CZ142" i="2"/>
  <c r="H46" i="9" s="1"/>
  <c r="DI120" i="5"/>
  <c r="DG117" i="2"/>
  <c r="I41" i="9" s="1"/>
  <c r="DI112" i="5"/>
  <c r="DG109" i="2"/>
  <c r="DU89" i="4"/>
  <c r="DB92" i="5"/>
  <c r="CZ89" i="2"/>
  <c r="H14" i="9" s="1"/>
  <c r="DB106" i="5"/>
  <c r="CZ103" i="2"/>
  <c r="H17" i="9" s="1"/>
  <c r="DB26" i="5"/>
  <c r="CZ23" i="2"/>
  <c r="H102" i="9" s="1"/>
  <c r="DB55" i="5"/>
  <c r="CZ52" i="2"/>
  <c r="H74" i="9" s="1"/>
  <c r="DI149" i="5"/>
  <c r="DG146" i="2"/>
  <c r="I47" i="9" s="1"/>
  <c r="DB160" i="5"/>
  <c r="CZ157" i="2"/>
  <c r="DB157" i="5"/>
  <c r="CZ154" i="2"/>
  <c r="H21" i="9" s="1"/>
  <c r="DI126" i="5"/>
  <c r="DG123" i="2"/>
  <c r="DI118" i="5"/>
  <c r="DG115" i="2"/>
  <c r="I109" i="9" s="1"/>
  <c r="DB110" i="5"/>
  <c r="CZ107" i="2"/>
  <c r="H38" i="9" s="1"/>
  <c r="DB89" i="5"/>
  <c r="CZ86" i="2"/>
  <c r="H81" i="9" s="1"/>
  <c r="DB57" i="5"/>
  <c r="CZ54" i="2"/>
  <c r="H50" i="9" s="1"/>
  <c r="DI122" i="5"/>
  <c r="DG119" i="2"/>
  <c r="I110" i="9" s="1"/>
  <c r="DI114" i="5"/>
  <c r="DG111" i="2"/>
  <c r="I39" i="9" s="1"/>
  <c r="DU121" i="4"/>
  <c r="DU113" i="4"/>
  <c r="DI130" i="5"/>
  <c r="DG127" i="2"/>
  <c r="DJ92" i="4"/>
  <c r="DU110" i="4"/>
  <c r="DJ107" i="4"/>
  <c r="DB78" i="5"/>
  <c r="CZ75" i="2"/>
  <c r="H107" i="9" s="1"/>
  <c r="CX66" i="4"/>
  <c r="CY66" i="4" s="1"/>
  <c r="DI59" i="5"/>
  <c r="DG56" i="2"/>
  <c r="I28" i="9" s="1"/>
  <c r="CX70" i="4"/>
  <c r="CY70" i="4" s="1"/>
  <c r="DU62" i="4"/>
  <c r="DB35" i="5"/>
  <c r="CZ32" i="2"/>
  <c r="CZ21" i="2"/>
  <c r="H24" i="9" s="1"/>
  <c r="DB24" i="5"/>
  <c r="DB19" i="5"/>
  <c r="CZ16" i="2"/>
  <c r="DB53" i="5"/>
  <c r="CZ50" i="2"/>
  <c r="DB44" i="5"/>
  <c r="CZ41" i="2"/>
  <c r="H27" i="9" s="1"/>
  <c r="DB165" i="5"/>
  <c r="CZ162" i="2"/>
  <c r="H114" i="9" s="1"/>
  <c r="DI147" i="5"/>
  <c r="DG144" i="2"/>
  <c r="I53" i="9" s="1"/>
  <c r="DI139" i="5"/>
  <c r="DG136" i="2"/>
  <c r="I45" i="9" s="1"/>
  <c r="DI131" i="5"/>
  <c r="DG128" i="2"/>
  <c r="I43" i="9" s="1"/>
  <c r="DI103" i="5"/>
  <c r="DG100" i="2"/>
  <c r="I85" i="9" s="1"/>
  <c r="DI87" i="5"/>
  <c r="DG84" i="2"/>
  <c r="DI83" i="5"/>
  <c r="DG80" i="2"/>
  <c r="DI71" i="5"/>
  <c r="DG68" i="2"/>
  <c r="I106" i="9" s="1"/>
  <c r="DI165" i="5"/>
  <c r="DG162" i="2"/>
  <c r="I114" i="9" s="1"/>
  <c r="DI157" i="5"/>
  <c r="DG154" i="2"/>
  <c r="I21" i="9" s="1"/>
  <c r="DI138" i="5"/>
  <c r="DG135" i="2"/>
  <c r="CX121" i="4"/>
  <c r="CY121" i="4" s="1"/>
  <c r="DI102" i="5"/>
  <c r="DG99" i="2"/>
  <c r="DI93" i="5"/>
  <c r="DG90" i="2"/>
  <c r="DI76" i="5"/>
  <c r="DG73" i="2"/>
  <c r="DB161" i="5"/>
  <c r="CZ158" i="2"/>
  <c r="DI155" i="5"/>
  <c r="DG152" i="2"/>
  <c r="I118" i="9" s="1"/>
  <c r="DI142" i="5"/>
  <c r="DG139" i="2"/>
  <c r="I19" i="9" s="1"/>
  <c r="DB133" i="5"/>
  <c r="CZ130" i="2"/>
  <c r="H44" i="9" s="1"/>
  <c r="DI129" i="5"/>
  <c r="DG126" i="2"/>
  <c r="DI107" i="5"/>
  <c r="DG104" i="2"/>
  <c r="DI100" i="5"/>
  <c r="DG97" i="2"/>
  <c r="DI81" i="5"/>
  <c r="DG78" i="2"/>
  <c r="I108" i="9" s="1"/>
  <c r="DI75" i="5"/>
  <c r="DG72" i="2"/>
  <c r="I84" i="9" s="1"/>
  <c r="DI66" i="5"/>
  <c r="DG63" i="2"/>
  <c r="CX62" i="4"/>
  <c r="CY62" i="4" s="1"/>
  <c r="DG35" i="2"/>
  <c r="I71" i="9" s="1"/>
  <c r="DI38" i="5"/>
  <c r="DI61" i="5"/>
  <c r="DG58" i="2"/>
  <c r="DB43" i="5"/>
  <c r="CZ40" i="2"/>
  <c r="H26" i="9" s="1"/>
  <c r="DI36" i="5"/>
  <c r="DG33" i="2"/>
  <c r="I72" i="9" s="1"/>
  <c r="DI27" i="5"/>
  <c r="DG24" i="2"/>
  <c r="I70" i="9" s="1"/>
  <c r="DI55" i="5"/>
  <c r="DG52" i="2"/>
  <c r="I74" i="9" s="1"/>
  <c r="DI42" i="5"/>
  <c r="DG39" i="2"/>
  <c r="I10" i="9" s="1"/>
  <c r="DB33" i="5"/>
  <c r="CZ30" i="2"/>
  <c r="H103" i="9" s="1"/>
  <c r="DI26" i="5"/>
  <c r="DG23" i="2"/>
  <c r="I102" i="9" s="1"/>
  <c r="DJ52" i="4"/>
  <c r="DL52" i="4" s="1"/>
  <c r="DI85" i="5"/>
  <c r="DG82" i="2"/>
  <c r="I115" i="9" s="1"/>
  <c r="DI65" i="5"/>
  <c r="DG62" i="2"/>
  <c r="DI32" i="5"/>
  <c r="DG29" i="2"/>
  <c r="DI47" i="5"/>
  <c r="DG44" i="2"/>
  <c r="DI160" i="5"/>
  <c r="DG157" i="2"/>
  <c r="DI127" i="5"/>
  <c r="DG124" i="2"/>
  <c r="I83" i="9" s="1"/>
  <c r="DI98" i="5"/>
  <c r="DG95" i="2"/>
  <c r="DI56" i="5"/>
  <c r="DG53" i="2"/>
  <c r="I86" i="9" s="1"/>
  <c r="DI58" i="5"/>
  <c r="DG55" i="2"/>
  <c r="I105" i="9" s="1"/>
  <c r="DB21" i="5"/>
  <c r="CZ18" i="2"/>
  <c r="H52" i="9" s="1"/>
  <c r="DB32" i="5"/>
  <c r="CZ29" i="2"/>
  <c r="DB52" i="5"/>
  <c r="CZ49" i="2"/>
  <c r="H73" i="9" s="1"/>
  <c r="DB39" i="5"/>
  <c r="CZ36" i="2"/>
  <c r="H25" i="9" s="1"/>
  <c r="DB28" i="5"/>
  <c r="CZ25" i="2"/>
  <c r="H9" i="9" s="1"/>
  <c r="DI167" i="5"/>
  <c r="DG164" i="2"/>
  <c r="I80" i="9" s="1"/>
  <c r="DI159" i="5"/>
  <c r="DG156" i="2"/>
  <c r="DI152" i="5"/>
  <c r="DG149" i="2"/>
  <c r="DI144" i="5"/>
  <c r="DG141" i="2"/>
  <c r="DI96" i="5"/>
  <c r="DG93" i="2"/>
  <c r="DI82" i="5"/>
  <c r="DG79" i="2"/>
  <c r="DI70" i="5"/>
  <c r="DG67" i="2"/>
  <c r="I32" i="9" s="1"/>
  <c r="DI164" i="5"/>
  <c r="DG161" i="2"/>
  <c r="DI156" i="5"/>
  <c r="DG153" i="2"/>
  <c r="DI137" i="5"/>
  <c r="DG134" i="2"/>
  <c r="I40" i="9" s="1"/>
  <c r="DI101" i="5"/>
  <c r="DG98" i="2"/>
  <c r="I16" i="9" s="1"/>
  <c r="DI163" i="5"/>
  <c r="DG160" i="2"/>
  <c r="DI154" i="5"/>
  <c r="DG151" i="2"/>
  <c r="I20" i="9" s="1"/>
  <c r="DI146" i="5"/>
  <c r="DG143" i="2"/>
  <c r="DI128" i="5"/>
  <c r="DG125" i="2"/>
  <c r="DI99" i="5"/>
  <c r="DG96" i="2"/>
  <c r="DG77" i="2"/>
  <c r="DI80" i="5"/>
  <c r="DI74" i="5"/>
  <c r="DG71" i="2"/>
  <c r="I31" i="9" s="1"/>
  <c r="DI37" i="5"/>
  <c r="DG34" i="2"/>
  <c r="DI30" i="5"/>
  <c r="DG27" i="2"/>
  <c r="DI60" i="5"/>
  <c r="DG57" i="2"/>
  <c r="I29" i="9" s="1"/>
  <c r="DI44" i="5"/>
  <c r="DG41" i="2"/>
  <c r="I27" i="9" s="1"/>
  <c r="DI35" i="5"/>
  <c r="DG32" i="2"/>
  <c r="DI72" i="5"/>
  <c r="DG69" i="2"/>
  <c r="I30" i="9" s="1"/>
  <c r="DI41" i="5"/>
  <c r="DG38" i="2"/>
  <c r="I116" i="9" s="1"/>
  <c r="DI25" i="5"/>
  <c r="DG22" i="2"/>
  <c r="I69" i="9" s="1"/>
  <c r="DI106" i="5"/>
  <c r="DG103" i="2"/>
  <c r="I17" i="9" s="1"/>
  <c r="DI57" i="5"/>
  <c r="DG54" i="2"/>
  <c r="I50" i="9" s="1"/>
  <c r="DB118" i="5"/>
  <c r="CZ115" i="2"/>
  <c r="H109" i="9" s="1"/>
  <c r="DI86" i="5"/>
  <c r="DG83" i="2"/>
  <c r="I33" i="9" s="1"/>
  <c r="DB73" i="5"/>
  <c r="CZ70" i="2"/>
  <c r="H119" i="9" s="1"/>
  <c r="DI162" i="5"/>
  <c r="DG159" i="2"/>
  <c r="I113" i="9" s="1"/>
  <c r="CZ151" i="2"/>
  <c r="H20" i="9" s="1"/>
  <c r="DI150" i="5"/>
  <c r="DG147" i="2"/>
  <c r="DI136" i="5"/>
  <c r="DG133" i="2"/>
  <c r="DI92" i="5"/>
  <c r="DG89" i="2"/>
  <c r="I14" i="9" s="1"/>
  <c r="DB72" i="5"/>
  <c r="CZ69" i="2"/>
  <c r="H30" i="9" s="1"/>
  <c r="DI46" i="5"/>
  <c r="DG43" i="2"/>
  <c r="CZ39" i="2"/>
  <c r="H10" i="9" s="1"/>
  <c r="DG26" i="2"/>
  <c r="I104" i="9" s="1"/>
  <c r="DI29" i="5"/>
  <c r="DI22" i="5"/>
  <c r="DG19" i="2"/>
  <c r="I68" i="9" s="1"/>
  <c r="DB18" i="5"/>
  <c r="CZ15" i="2"/>
  <c r="DB69" i="5"/>
  <c r="CZ66" i="2"/>
  <c r="DI52" i="5"/>
  <c r="DG49" i="2"/>
  <c r="I73" i="9" s="1"/>
  <c r="DI43" i="5"/>
  <c r="DG40" i="2"/>
  <c r="I26" i="9" s="1"/>
  <c r="DI20" i="5"/>
  <c r="DG17" i="2"/>
  <c r="I8" i="9" s="1"/>
  <c r="CX65" i="4"/>
  <c r="CY65" i="4" s="1"/>
  <c r="DI50" i="5"/>
  <c r="DG47" i="2"/>
  <c r="I11" i="9" s="1"/>
  <c r="DI34" i="5"/>
  <c r="DG31" i="2"/>
  <c r="CX29" i="4"/>
  <c r="CY29" i="4" s="1"/>
  <c r="DI18" i="5"/>
  <c r="DG15" i="2"/>
  <c r="CX13" i="4"/>
  <c r="CY13" i="4" s="1"/>
  <c r="DJ60" i="4"/>
  <c r="DG51" i="2"/>
  <c r="DI54" i="5"/>
  <c r="DB85" i="5"/>
  <c r="CZ82" i="2"/>
  <c r="H115" i="9" s="1"/>
  <c r="DB131" i="5"/>
  <c r="CZ128" i="2"/>
  <c r="H43" i="9" s="1"/>
  <c r="DB153" i="5"/>
  <c r="CZ150" i="2"/>
  <c r="DI89" i="5"/>
  <c r="DG86" i="2"/>
  <c r="I81" i="9" s="1"/>
  <c r="DI78" i="5"/>
  <c r="DG75" i="2"/>
  <c r="I107" i="9" s="1"/>
  <c r="DI48" i="5"/>
  <c r="DG45" i="2"/>
  <c r="DI15" i="5"/>
  <c r="DG12" i="2"/>
  <c r="I101" i="9" s="1"/>
  <c r="DI161" i="5"/>
  <c r="DG158" i="2"/>
  <c r="DI105" i="5"/>
  <c r="DG102" i="2"/>
  <c r="I37" i="9" s="1"/>
  <c r="DI64" i="5"/>
  <c r="DG61" i="2"/>
  <c r="I13" i="9" s="1"/>
  <c r="DI141" i="5"/>
  <c r="DG138" i="2"/>
  <c r="I112" i="9" s="1"/>
  <c r="DI24" i="5"/>
  <c r="DG21" i="2"/>
  <c r="I24" i="9" s="1"/>
  <c r="DI145" i="5"/>
  <c r="DG142" i="2"/>
  <c r="I46" i="9" s="1"/>
  <c r="DI124" i="5"/>
  <c r="DG121" i="2"/>
  <c r="DI116" i="5"/>
  <c r="DG113" i="2"/>
  <c r="DB128" i="5"/>
  <c r="CZ125" i="2"/>
  <c r="DI123" i="5"/>
  <c r="DG120" i="2"/>
  <c r="DI119" i="5"/>
  <c r="DG116" i="2"/>
  <c r="DI115" i="5"/>
  <c r="DG112" i="2"/>
  <c r="DI111" i="5"/>
  <c r="DG108" i="2"/>
  <c r="DB88" i="5"/>
  <c r="CZ85" i="2"/>
  <c r="DB64" i="5"/>
  <c r="CZ61" i="2"/>
  <c r="H13" i="9" s="1"/>
  <c r="DB54" i="5"/>
  <c r="CZ51" i="2"/>
  <c r="DB59" i="5"/>
  <c r="CZ56" i="2"/>
  <c r="H28" i="9" s="1"/>
  <c r="CZ31" i="2"/>
  <c r="DB49" i="5"/>
  <c r="CZ46" i="2"/>
  <c r="DB17" i="5"/>
  <c r="CZ14" i="2"/>
  <c r="DB36" i="5"/>
  <c r="CZ33" i="2"/>
  <c r="H72" i="9" s="1"/>
  <c r="DB158" i="5"/>
  <c r="CZ155" i="2"/>
  <c r="DI148" i="5"/>
  <c r="DG145" i="2"/>
  <c r="I79" i="9" s="1"/>
  <c r="DI140" i="5"/>
  <c r="DG137" i="2"/>
  <c r="I78" i="9" s="1"/>
  <c r="DI132" i="5"/>
  <c r="DG129" i="2"/>
  <c r="I111" i="9" s="1"/>
  <c r="DI104" i="5"/>
  <c r="DG101" i="2"/>
  <c r="I77" i="9" s="1"/>
  <c r="DI88" i="5"/>
  <c r="DG85" i="2"/>
  <c r="DI84" i="5"/>
  <c r="DG81" i="2"/>
  <c r="DI63" i="5"/>
  <c r="DG60" i="2"/>
  <c r="I12" i="9" s="1"/>
  <c r="DB155" i="5"/>
  <c r="CZ152" i="2"/>
  <c r="H118" i="9" s="1"/>
  <c r="CX126" i="4"/>
  <c r="CY126" i="4" s="1"/>
  <c r="CX123" i="4"/>
  <c r="CY123" i="4" s="1"/>
  <c r="DJ118" i="4"/>
  <c r="CX115" i="4"/>
  <c r="CY115" i="4" s="1"/>
  <c r="DI109" i="5"/>
  <c r="DG106" i="2"/>
  <c r="I54" i="9" s="1"/>
  <c r="DI94" i="5"/>
  <c r="DG91" i="2"/>
  <c r="I15" i="9" s="1"/>
  <c r="DI77" i="5"/>
  <c r="DG74" i="2"/>
  <c r="I75" i="9" s="1"/>
  <c r="DB162" i="5"/>
  <c r="CZ159" i="2"/>
  <c r="H113" i="9" s="1"/>
  <c r="DI135" i="5"/>
  <c r="DG132" i="2"/>
  <c r="DI108" i="5"/>
  <c r="DG105" i="2"/>
  <c r="DJ97" i="4"/>
  <c r="DI91" i="5"/>
  <c r="DG88" i="2"/>
  <c r="DI67" i="5"/>
  <c r="DG64" i="2"/>
  <c r="I100" i="9" s="1"/>
  <c r="DI45" i="5"/>
  <c r="DG42" i="2"/>
  <c r="I117" i="9" s="1"/>
  <c r="DJ36" i="4"/>
  <c r="DI21" i="5"/>
  <c r="DG18" i="2"/>
  <c r="I52" i="9" s="1"/>
  <c r="DI14" i="5"/>
  <c r="DG11" i="2"/>
  <c r="I22" i="9" s="1"/>
  <c r="DI51" i="5"/>
  <c r="DG48" i="2"/>
  <c r="DJ47" i="4"/>
  <c r="DJ34" i="4"/>
  <c r="DI28" i="5"/>
  <c r="DG25" i="2"/>
  <c r="I9" i="9" s="1"/>
  <c r="DI19" i="5"/>
  <c r="DG16" i="2"/>
  <c r="CX15" i="4"/>
  <c r="CY15" i="4" s="1"/>
  <c r="DB65" i="5"/>
  <c r="CZ62" i="2"/>
  <c r="DI49" i="5"/>
  <c r="DG46" i="2"/>
  <c r="DI33" i="5"/>
  <c r="DG30" i="2"/>
  <c r="I103" i="9" s="1"/>
  <c r="DG14" i="2"/>
  <c r="DI17" i="5"/>
  <c r="DB96" i="5"/>
  <c r="CZ93" i="2"/>
  <c r="DJ158" i="4"/>
  <c r="DI68" i="5"/>
  <c r="DG65" i="2"/>
  <c r="DI31" i="5"/>
  <c r="DG28" i="2"/>
  <c r="I49" i="9" s="1"/>
  <c r="DI134" i="5"/>
  <c r="DG131" i="2"/>
  <c r="DI73" i="5"/>
  <c r="DG70" i="2"/>
  <c r="I119" i="9" s="1"/>
  <c r="DI53" i="5"/>
  <c r="DG50" i="2"/>
  <c r="DI40" i="5"/>
  <c r="DG37" i="2"/>
  <c r="DU22" i="4"/>
  <c r="DM62" i="5"/>
  <c r="DW64" i="5"/>
  <c r="CZ70" i="5"/>
  <c r="DA70" i="5" s="1"/>
  <c r="DL115" i="5"/>
  <c r="DL102" i="5"/>
  <c r="DM78" i="5"/>
  <c r="DL70" i="5"/>
  <c r="CZ57" i="5"/>
  <c r="DA57" i="5" s="1"/>
  <c r="DL64" i="5"/>
  <c r="DL110" i="5"/>
  <c r="DL136" i="5"/>
  <c r="DL122" i="5"/>
  <c r="DL126" i="5"/>
  <c r="DL101" i="5"/>
  <c r="DW158" i="5"/>
  <c r="DM158" i="5"/>
  <c r="CZ158" i="5"/>
  <c r="DA158" i="5" s="1"/>
  <c r="CZ149" i="5"/>
  <c r="DA149" i="5" s="1"/>
  <c r="DL114" i="5"/>
  <c r="CZ106" i="5"/>
  <c r="DA106" i="5" s="1"/>
  <c r="DL98" i="5"/>
  <c r="DL85" i="5"/>
  <c r="DL118" i="5"/>
  <c r="DL77" i="5"/>
  <c r="DL146" i="5"/>
  <c r="CZ137" i="5"/>
  <c r="DA137" i="5" s="1"/>
  <c r="CZ154" i="5"/>
  <c r="DA154" i="5" s="1"/>
  <c r="CZ102" i="5"/>
  <c r="DA102" i="5" s="1"/>
  <c r="CZ90" i="5"/>
  <c r="DA90" i="5" s="1"/>
  <c r="CZ94" i="5"/>
  <c r="DA94" i="5" s="1"/>
  <c r="DL72" i="5"/>
  <c r="CZ72" i="5"/>
  <c r="DA72" i="5" s="1"/>
  <c r="DW72" i="5"/>
  <c r="CZ69" i="5"/>
  <c r="DA69" i="5" s="1"/>
  <c r="DL86" i="5"/>
  <c r="CZ63" i="5"/>
  <c r="DA63" i="5" s="1"/>
  <c r="CZ55" i="5"/>
  <c r="DA55" i="5" s="1"/>
  <c r="DL17" i="5"/>
  <c r="DL59" i="5"/>
  <c r="DL22" i="5"/>
  <c r="CZ139" i="5"/>
  <c r="DA139" i="5" s="1"/>
  <c r="DL139" i="5"/>
  <c r="DL141" i="5"/>
  <c r="DL140" i="5"/>
  <c r="DL130" i="5"/>
  <c r="DW93" i="5"/>
  <c r="DM93" i="5"/>
  <c r="DL92" i="5"/>
  <c r="DL88" i="5"/>
  <c r="CZ88" i="5"/>
  <c r="DA88" i="5" s="1"/>
  <c r="DW88" i="5"/>
  <c r="DL68" i="5"/>
  <c r="CZ68" i="5"/>
  <c r="DA68" i="5" s="1"/>
  <c r="DW68" i="5"/>
  <c r="DL73" i="5"/>
  <c r="CZ91" i="5"/>
  <c r="DA91" i="5" s="1"/>
  <c r="DL91" i="5"/>
  <c r="CZ93" i="5"/>
  <c r="DA93" i="5" s="1"/>
  <c r="DW19" i="5"/>
  <c r="DM19" i="5"/>
  <c r="DM23" i="5"/>
  <c r="DW23" i="5"/>
  <c r="DL18" i="5"/>
  <c r="CZ134" i="5"/>
  <c r="DA134" i="5" s="1"/>
  <c r="DL134" i="5"/>
  <c r="CZ133" i="5"/>
  <c r="DA133" i="5" s="1"/>
  <c r="DL133" i="5"/>
  <c r="DW133" i="5"/>
  <c r="CZ129" i="5"/>
  <c r="DA129" i="5" s="1"/>
  <c r="DL129" i="5"/>
  <c r="DW129" i="5"/>
  <c r="CZ125" i="5"/>
  <c r="DA125" i="5" s="1"/>
  <c r="DL125" i="5"/>
  <c r="DW125" i="5"/>
  <c r="CZ121" i="5"/>
  <c r="DA121" i="5" s="1"/>
  <c r="DL121" i="5"/>
  <c r="DW121" i="5"/>
  <c r="CZ117" i="5"/>
  <c r="DA117" i="5" s="1"/>
  <c r="DL117" i="5"/>
  <c r="DW117" i="5"/>
  <c r="CZ112" i="5"/>
  <c r="DA112" i="5" s="1"/>
  <c r="DL112" i="5"/>
  <c r="DL84" i="5"/>
  <c r="CZ84" i="5"/>
  <c r="DA84" i="5" s="1"/>
  <c r="DW84" i="5"/>
  <c r="DL78" i="5"/>
  <c r="CZ15" i="5"/>
  <c r="DA15" i="5" s="1"/>
  <c r="DL15" i="5"/>
  <c r="CZ21" i="5"/>
  <c r="DA21" i="5" s="1"/>
  <c r="DW139" i="5"/>
  <c r="DL76" i="5"/>
  <c r="CZ76" i="5"/>
  <c r="DA76" i="5" s="1"/>
  <c r="DW76" i="5"/>
  <c r="DW14" i="5"/>
  <c r="DM14" i="5"/>
  <c r="CZ23" i="5"/>
  <c r="DA23" i="5" s="1"/>
  <c r="DW15" i="5"/>
  <c r="DJ161" i="4"/>
  <c r="DL161" i="4" s="1"/>
  <c r="CX158" i="4"/>
  <c r="CY158" i="4" s="1"/>
  <c r="CX135" i="4"/>
  <c r="CY135" i="4" s="1"/>
  <c r="DL109" i="4"/>
  <c r="CX138" i="4"/>
  <c r="CY138" i="4" s="1"/>
  <c r="CX61" i="4"/>
  <c r="CY61" i="4" s="1"/>
  <c r="DJ95" i="4"/>
  <c r="DL95" i="4" s="1"/>
  <c r="DJ64" i="4"/>
  <c r="DL64" i="4" s="1"/>
  <c r="CX49" i="4"/>
  <c r="CY49" i="4" s="1"/>
  <c r="CX36" i="4"/>
  <c r="CY36" i="4" s="1"/>
  <c r="CX47" i="4"/>
  <c r="CY47" i="4" s="1"/>
  <c r="CX37" i="4"/>
  <c r="CY37" i="4" s="1"/>
  <c r="CX162" i="4"/>
  <c r="CY162" i="4" s="1"/>
  <c r="DJ157" i="4"/>
  <c r="DJ153" i="4"/>
  <c r="CX131" i="4"/>
  <c r="CY131" i="4" s="1"/>
  <c r="DJ117" i="4"/>
  <c r="DL117" i="4" s="1"/>
  <c r="DJ71" i="4"/>
  <c r="DL71" i="4" s="1"/>
  <c r="DJ72" i="4"/>
  <c r="DL72" i="4" s="1"/>
  <c r="CX125" i="4"/>
  <c r="CY125" i="4" s="1"/>
  <c r="CX111" i="4"/>
  <c r="CY111" i="4" s="1"/>
  <c r="DJ84" i="4"/>
  <c r="DL84" i="4" s="1"/>
  <c r="CX163" i="4"/>
  <c r="CY163" i="4" s="1"/>
  <c r="CX151" i="4"/>
  <c r="CY151" i="4" s="1"/>
  <c r="DJ134" i="4"/>
  <c r="DL134" i="4" s="1"/>
  <c r="CX110" i="4"/>
  <c r="CY110" i="4" s="1"/>
  <c r="CX99" i="4"/>
  <c r="CY99" i="4" s="1"/>
  <c r="CX39" i="4"/>
  <c r="CY39" i="4" s="1"/>
  <c r="CX14" i="4"/>
  <c r="CY14" i="4" s="1"/>
  <c r="CX155" i="4"/>
  <c r="CY155" i="4" s="1"/>
  <c r="CX150" i="4"/>
  <c r="CY150" i="4" s="1"/>
  <c r="DJ68" i="4"/>
  <c r="DJ29" i="4"/>
  <c r="DL29" i="4" s="1"/>
  <c r="CX24" i="4"/>
  <c r="CY24" i="4" s="1"/>
  <c r="DJ130" i="4"/>
  <c r="DL130" i="4" s="1"/>
  <c r="CX60" i="4"/>
  <c r="CY60" i="4" s="1"/>
  <c r="DJ41" i="4"/>
  <c r="DL41" i="4" s="1"/>
  <c r="DJ123" i="4"/>
  <c r="DJ115" i="4"/>
  <c r="CX97" i="4"/>
  <c r="CY97" i="4" s="1"/>
  <c r="DJ57" i="4"/>
  <c r="DL57" i="4" s="1"/>
  <c r="DJ17" i="4"/>
  <c r="DL17" i="4" s="1"/>
  <c r="CX45" i="4"/>
  <c r="CY45" i="4" s="1"/>
  <c r="DJ65" i="4"/>
  <c r="CX165" i="4"/>
  <c r="CY165" i="4" s="1"/>
  <c r="CX133" i="4"/>
  <c r="CY133" i="4" s="1"/>
  <c r="DJ126" i="4"/>
  <c r="CX40" i="4"/>
  <c r="CY40" i="4" s="1"/>
  <c r="DJ154" i="4"/>
  <c r="DL154" i="4" s="1"/>
  <c r="DL148" i="4"/>
  <c r="CX129" i="4"/>
  <c r="CY129" i="4" s="1"/>
  <c r="DL25" i="4"/>
  <c r="DJ86" i="4"/>
  <c r="DL86" i="4" s="1"/>
  <c r="CX101" i="4"/>
  <c r="CY101" i="4" s="1"/>
  <c r="DJ74" i="4"/>
  <c r="DL74" i="4" s="1"/>
  <c r="DL54" i="4"/>
  <c r="DJ13" i="4"/>
  <c r="DJ98" i="4"/>
  <c r="DL98" i="4" s="1"/>
  <c r="CX140" i="4"/>
  <c r="CY140" i="4" s="1"/>
  <c r="DL127" i="4"/>
  <c r="DL93" i="4"/>
  <c r="DJ67" i="4"/>
  <c r="DL67" i="4" s="1"/>
  <c r="DK56" i="4"/>
  <c r="DL56" i="4" s="1"/>
  <c r="DU56" i="4"/>
  <c r="CX146" i="4"/>
  <c r="CY146" i="4" s="1"/>
  <c r="DL144" i="4"/>
  <c r="CX106" i="4"/>
  <c r="CY106" i="4" s="1"/>
  <c r="DL73" i="4"/>
  <c r="DJ80" i="4"/>
  <c r="CX80" i="4"/>
  <c r="CY80" i="4" s="1"/>
  <c r="DL119" i="4"/>
  <c r="DL107" i="4"/>
  <c r="DL89" i="4"/>
  <c r="CX104" i="4"/>
  <c r="CY104" i="4" s="1"/>
  <c r="CX96" i="4"/>
  <c r="CY96" i="4" s="1"/>
  <c r="DL87" i="4"/>
  <c r="CX102" i="4"/>
  <c r="CY102" i="4" s="1"/>
  <c r="CX94" i="4"/>
  <c r="CY94" i="4" s="1"/>
  <c r="DL63" i="4"/>
  <c r="DJ77" i="4"/>
  <c r="DL77" i="4" s="1"/>
  <c r="DJ81" i="4"/>
  <c r="DL81" i="4" s="1"/>
  <c r="DL53" i="4"/>
  <c r="DL20" i="4"/>
  <c r="DL31" i="4"/>
  <c r="DL18" i="4"/>
  <c r="DL48" i="4"/>
  <c r="DL16" i="4"/>
  <c r="DL22" i="4"/>
  <c r="DJ147" i="4"/>
  <c r="CX147" i="4"/>
  <c r="CY147" i="4" s="1"/>
  <c r="DL166" i="4"/>
  <c r="DJ145" i="4"/>
  <c r="CX145" i="4"/>
  <c r="CY145" i="4" s="1"/>
  <c r="DL156" i="4"/>
  <c r="DJ78" i="4"/>
  <c r="CX78" i="4"/>
  <c r="CY78" i="4" s="1"/>
  <c r="DJ59" i="4"/>
  <c r="DU80" i="4"/>
  <c r="DL43" i="4"/>
  <c r="DJ143" i="4"/>
  <c r="CX143" i="4"/>
  <c r="CY143" i="4" s="1"/>
  <c r="DL160" i="4"/>
  <c r="DL159" i="4"/>
  <c r="DJ141" i="4"/>
  <c r="CX141" i="4"/>
  <c r="CY141" i="4" s="1"/>
  <c r="DU143" i="4"/>
  <c r="DK122" i="4"/>
  <c r="DU122" i="4"/>
  <c r="DK118" i="4"/>
  <c r="DU118" i="4"/>
  <c r="DK114" i="4"/>
  <c r="DU114" i="4"/>
  <c r="CX108" i="4"/>
  <c r="CY108" i="4" s="1"/>
  <c r="CX100" i="4"/>
  <c r="CY100" i="4" s="1"/>
  <c r="CX92" i="4"/>
  <c r="CY92" i="4" s="1"/>
  <c r="DJ85" i="4"/>
  <c r="CX85" i="4"/>
  <c r="CY85" i="4" s="1"/>
  <c r="DJ76" i="4"/>
  <c r="CX76" i="4"/>
  <c r="CY76" i="4" s="1"/>
  <c r="DL91" i="4"/>
  <c r="DL90" i="4"/>
  <c r="DJ82" i="4"/>
  <c r="CX82" i="4"/>
  <c r="CY82" i="4" s="1"/>
  <c r="DL88" i="4"/>
  <c r="CX75" i="4"/>
  <c r="CY75" i="4" s="1"/>
  <c r="DU78" i="4"/>
  <c r="DK55" i="4"/>
  <c r="DU55" i="4"/>
  <c r="DL61" i="4"/>
  <c r="CX55" i="4"/>
  <c r="CY55" i="4" s="1"/>
  <c r="DL44" i="4"/>
  <c r="DL34" i="4"/>
  <c r="DL23" i="4"/>
  <c r="DL32" i="4"/>
  <c r="DL51" i="4"/>
  <c r="DL38" i="4"/>
  <c r="DJ149" i="4"/>
  <c r="CX149" i="4"/>
  <c r="CY149" i="4" s="1"/>
  <c r="DK124" i="4"/>
  <c r="DU124" i="4"/>
  <c r="DK120" i="4"/>
  <c r="DU120" i="4"/>
  <c r="DK116" i="4"/>
  <c r="DU116" i="4"/>
  <c r="DK112" i="4"/>
  <c r="DU112" i="4"/>
  <c r="DJ139" i="4"/>
  <c r="CX139" i="4"/>
  <c r="CY139" i="4" s="1"/>
  <c r="CX142" i="4"/>
  <c r="CY142" i="4" s="1"/>
  <c r="DL164" i="4"/>
  <c r="DL157" i="4"/>
  <c r="DU139" i="4"/>
  <c r="DU145" i="4"/>
  <c r="DJ83" i="4"/>
  <c r="CX83" i="4"/>
  <c r="CY83" i="4" s="1"/>
  <c r="CX124" i="4"/>
  <c r="CY124" i="4" s="1"/>
  <c r="CX122" i="4"/>
  <c r="CY122" i="4" s="1"/>
  <c r="CX120" i="4"/>
  <c r="CY120" i="4" s="1"/>
  <c r="CX118" i="4"/>
  <c r="CY118" i="4" s="1"/>
  <c r="CX116" i="4"/>
  <c r="CY116" i="4" s="1"/>
  <c r="CX114" i="4"/>
  <c r="CY114" i="4" s="1"/>
  <c r="CX112" i="4"/>
  <c r="CY112" i="4" s="1"/>
  <c r="DL105" i="4"/>
  <c r="DL103" i="4"/>
  <c r="CX79" i="4"/>
  <c r="CY79" i="4" s="1"/>
  <c r="DU82" i="4"/>
  <c r="DL42" i="4"/>
  <c r="DL21" i="4"/>
  <c r="DL46" i="4"/>
  <c r="DL27" i="4"/>
  <c r="CX138" i="2"/>
  <c r="CY138" i="2" s="1"/>
  <c r="CX146" i="2"/>
  <c r="CY146" i="2" s="1"/>
  <c r="H66" i="8" s="1"/>
  <c r="CX142" i="2"/>
  <c r="CY142" i="2" s="1"/>
  <c r="H62" i="8" s="1"/>
  <c r="CX130" i="2"/>
  <c r="CY130" i="2" s="1"/>
  <c r="H60" i="8" s="1"/>
  <c r="H89" i="8" l="1"/>
  <c r="H174" i="8"/>
  <c r="H64" i="8"/>
  <c r="H161" i="8"/>
  <c r="DU122" i="2"/>
  <c r="DU126" i="2"/>
  <c r="DU130" i="2"/>
  <c r="DU134" i="2"/>
  <c r="DU138" i="2"/>
  <c r="DU123" i="2"/>
  <c r="DU135" i="2"/>
  <c r="DU124" i="2"/>
  <c r="DU128" i="2"/>
  <c r="DU132" i="2"/>
  <c r="DU136" i="2"/>
  <c r="DL152" i="4"/>
  <c r="CX15" i="2"/>
  <c r="CY15" i="2" s="1"/>
  <c r="CX23" i="2"/>
  <c r="CY23" i="2" s="1"/>
  <c r="H148" i="8" s="1"/>
  <c r="CX27" i="2"/>
  <c r="CY27" i="2" s="1"/>
  <c r="CX31" i="2"/>
  <c r="CY31" i="2" s="1"/>
  <c r="CX39" i="2"/>
  <c r="CY39" i="2" s="1"/>
  <c r="H13" i="8" s="1"/>
  <c r="CX43" i="2"/>
  <c r="CY43" i="2" s="1"/>
  <c r="CX47" i="2"/>
  <c r="CY47" i="2" s="1"/>
  <c r="H14" i="8" s="1"/>
  <c r="CX55" i="2"/>
  <c r="CY55" i="2" s="1"/>
  <c r="H151" i="8" s="1"/>
  <c r="CZ26" i="2"/>
  <c r="H104" i="9" s="1"/>
  <c r="DB58" i="5"/>
  <c r="DN58" i="5" s="1"/>
  <c r="CX38" i="2"/>
  <c r="CY38" i="2" s="1"/>
  <c r="CX58" i="2"/>
  <c r="CY58" i="2" s="1"/>
  <c r="DU117" i="2"/>
  <c r="DU127" i="2"/>
  <c r="DU131" i="2"/>
  <c r="CX59" i="2"/>
  <c r="CY59" i="2" s="1"/>
  <c r="CX63" i="2"/>
  <c r="CY63" i="2" s="1"/>
  <c r="CX71" i="2"/>
  <c r="CY71" i="2" s="1"/>
  <c r="H41" i="8" s="1"/>
  <c r="CX75" i="2"/>
  <c r="CY75" i="2" s="1"/>
  <c r="H155" i="8" s="1"/>
  <c r="CX79" i="2"/>
  <c r="CY79" i="2" s="1"/>
  <c r="CX87" i="2"/>
  <c r="CY87" i="2" s="1"/>
  <c r="H48" i="8" s="1"/>
  <c r="CX91" i="2"/>
  <c r="CY91" i="2" s="1"/>
  <c r="H18" i="8" s="1"/>
  <c r="CX95" i="2"/>
  <c r="CY95" i="2" s="1"/>
  <c r="H166" i="8" s="1"/>
  <c r="CX103" i="2"/>
  <c r="CY103" i="2" s="1"/>
  <c r="H20" i="8" s="1"/>
  <c r="CX107" i="2"/>
  <c r="CY107" i="2" s="1"/>
  <c r="H53" i="8" s="1"/>
  <c r="CX111" i="2"/>
  <c r="CY111" i="2" s="1"/>
  <c r="H54" i="8" s="1"/>
  <c r="CX123" i="2"/>
  <c r="CY123" i="2" s="1"/>
  <c r="CX127" i="2"/>
  <c r="CY127" i="2" s="1"/>
  <c r="CX135" i="2"/>
  <c r="CY135" i="2" s="1"/>
  <c r="CX139" i="2"/>
  <c r="CY139" i="2" s="1"/>
  <c r="H22" i="8" s="1"/>
  <c r="DK117" i="2"/>
  <c r="DK131" i="2"/>
  <c r="DL115" i="4"/>
  <c r="DU121" i="2"/>
  <c r="DU125" i="2"/>
  <c r="DU129" i="2"/>
  <c r="DU133" i="2"/>
  <c r="DU137" i="2"/>
  <c r="CX150" i="2"/>
  <c r="CY150" i="2" s="1"/>
  <c r="H87" i="8" s="1"/>
  <c r="CX158" i="2"/>
  <c r="CY158" i="2" s="1"/>
  <c r="CX162" i="2"/>
  <c r="CY162" i="2" s="1"/>
  <c r="H163" i="8" s="1"/>
  <c r="DL132" i="4"/>
  <c r="CX26" i="2"/>
  <c r="CY26" i="2" s="1"/>
  <c r="H150" i="8" s="1"/>
  <c r="CX90" i="2"/>
  <c r="CY90" i="2" s="1"/>
  <c r="CX102" i="2"/>
  <c r="CY102" i="2" s="1"/>
  <c r="H51" i="8" s="1"/>
  <c r="DL136" i="4"/>
  <c r="DL49" i="4"/>
  <c r="DL59" i="4"/>
  <c r="DL68" i="4"/>
  <c r="CZ28" i="2"/>
  <c r="H49" i="9" s="1"/>
  <c r="DU145" i="2"/>
  <c r="DL19" i="4"/>
  <c r="CX114" i="2"/>
  <c r="CY114" i="2" s="1"/>
  <c r="H21" i="8" s="1"/>
  <c r="CX118" i="2"/>
  <c r="CY118" i="2" s="1"/>
  <c r="DL30" i="4"/>
  <c r="DO31" i="5" s="1"/>
  <c r="DL153" i="4"/>
  <c r="DB60" i="5"/>
  <c r="DN60" i="5" s="1"/>
  <c r="CZ55" i="2"/>
  <c r="H105" i="9" s="1"/>
  <c r="CZ132" i="2"/>
  <c r="CZ101" i="2"/>
  <c r="H77" i="9" s="1"/>
  <c r="CX122" i="2"/>
  <c r="CY122" i="2" s="1"/>
  <c r="H57" i="8" s="1"/>
  <c r="CX134" i="2"/>
  <c r="CY134" i="2" s="1"/>
  <c r="H55" i="8" s="1"/>
  <c r="DL33" i="4"/>
  <c r="DO34" i="5" s="1"/>
  <c r="DB29" i="5"/>
  <c r="DN29" i="5" s="1"/>
  <c r="DB138" i="5"/>
  <c r="DN138" i="5" s="1"/>
  <c r="DB137" i="5"/>
  <c r="DL138" i="4"/>
  <c r="DL162" i="4"/>
  <c r="DN39" i="5"/>
  <c r="DL123" i="4"/>
  <c r="CX154" i="2"/>
  <c r="CY154" i="2" s="1"/>
  <c r="H25" i="8" s="1"/>
  <c r="DL70" i="4"/>
  <c r="DL69" i="4"/>
  <c r="DL121" i="4"/>
  <c r="CX18" i="2"/>
  <c r="CY18" i="2" s="1"/>
  <c r="H11" i="8" s="1"/>
  <c r="CX22" i="2"/>
  <c r="CY22" i="2" s="1"/>
  <c r="CX34" i="2"/>
  <c r="CY34" i="2" s="1"/>
  <c r="H77" i="8" s="1"/>
  <c r="CX42" i="2"/>
  <c r="CY42" i="2" s="1"/>
  <c r="CX50" i="2"/>
  <c r="CY50" i="2" s="1"/>
  <c r="CX54" i="2"/>
  <c r="CY54" i="2" s="1"/>
  <c r="H81" i="8" s="1"/>
  <c r="CX66" i="2"/>
  <c r="CY66" i="2" s="1"/>
  <c r="H42" i="8" s="1"/>
  <c r="CX70" i="2"/>
  <c r="CY70" i="2" s="1"/>
  <c r="H153" i="8" s="1"/>
  <c r="CX74" i="2"/>
  <c r="CY74" i="2" s="1"/>
  <c r="CX82" i="2"/>
  <c r="CY82" i="2" s="1"/>
  <c r="H169" i="8" s="1"/>
  <c r="CX86" i="2"/>
  <c r="CY86" i="2" s="1"/>
  <c r="CX98" i="2"/>
  <c r="CY98" i="2" s="1"/>
  <c r="H19" i="8" s="1"/>
  <c r="CX106" i="2"/>
  <c r="CY106" i="2" s="1"/>
  <c r="H52" i="8" s="1"/>
  <c r="CX11" i="2"/>
  <c r="CY11" i="2" s="1"/>
  <c r="H27" i="8" s="1"/>
  <c r="CX155" i="2"/>
  <c r="CY155" i="2" s="1"/>
  <c r="CX159" i="2"/>
  <c r="CY159" i="2" s="1"/>
  <c r="CX149" i="2"/>
  <c r="CY149" i="2" s="1"/>
  <c r="DJ162" i="2"/>
  <c r="DL128" i="4"/>
  <c r="DL50" i="4"/>
  <c r="DO51" i="5" s="1"/>
  <c r="DL66" i="4"/>
  <c r="DL113" i="4"/>
  <c r="DL137" i="4"/>
  <c r="CZ48" i="2"/>
  <c r="CZ91" i="2"/>
  <c r="H15" i="9" s="1"/>
  <c r="CZ24" i="2"/>
  <c r="H70" i="9" s="1"/>
  <c r="CZ111" i="2"/>
  <c r="H39" i="9" s="1"/>
  <c r="CZ126" i="2"/>
  <c r="DJ116" i="2"/>
  <c r="DJ120" i="2"/>
  <c r="CX124" i="2"/>
  <c r="CY124" i="2" s="1"/>
  <c r="DJ128" i="2"/>
  <c r="CX132" i="2"/>
  <c r="CY132" i="2" s="1"/>
  <c r="CX136" i="2"/>
  <c r="CY136" i="2" s="1"/>
  <c r="H61" i="8" s="1"/>
  <c r="DK121" i="2"/>
  <c r="DK125" i="2"/>
  <c r="DK129" i="2"/>
  <c r="DK133" i="2"/>
  <c r="DK137" i="2"/>
  <c r="DL28" i="4"/>
  <c r="DL26" i="4"/>
  <c r="CZ17" i="2"/>
  <c r="H8" i="9" s="1"/>
  <c r="CX121" i="2"/>
  <c r="CY121" i="2" s="1"/>
  <c r="CX125" i="2"/>
  <c r="CY125" i="2" s="1"/>
  <c r="H159" i="8" s="1"/>
  <c r="CX129" i="2"/>
  <c r="CY129" i="2" s="1"/>
  <c r="CX137" i="2"/>
  <c r="CY137" i="2" s="1"/>
  <c r="DL15" i="4"/>
  <c r="DL62" i="4"/>
  <c r="DO63" i="5" s="1"/>
  <c r="DL45" i="4"/>
  <c r="DL47" i="4"/>
  <c r="DL99" i="4"/>
  <c r="DL150" i="4"/>
  <c r="DO151" i="5" s="1"/>
  <c r="DL139" i="4"/>
  <c r="DL135" i="4"/>
  <c r="DJ150" i="2"/>
  <c r="DL110" i="4"/>
  <c r="DO111" i="5" s="1"/>
  <c r="DJ142" i="2"/>
  <c r="DL36" i="4"/>
  <c r="DL65" i="4"/>
  <c r="DJ143" i="2"/>
  <c r="DJ147" i="2"/>
  <c r="DU142" i="2"/>
  <c r="CX163" i="2"/>
  <c r="CY163" i="2" s="1"/>
  <c r="H67" i="8" s="1"/>
  <c r="DL155" i="4"/>
  <c r="DO156" i="5" s="1"/>
  <c r="DL158" i="4"/>
  <c r="DL130" i="2"/>
  <c r="M60" i="8" s="1"/>
  <c r="CX120" i="2"/>
  <c r="CY120" i="2" s="1"/>
  <c r="DJ160" i="2"/>
  <c r="DN33" i="5"/>
  <c r="DN35" i="5"/>
  <c r="DN82" i="5"/>
  <c r="DN155" i="5"/>
  <c r="DN104" i="5"/>
  <c r="DN161" i="5"/>
  <c r="DN131" i="5"/>
  <c r="DN20" i="5"/>
  <c r="DN52" i="5"/>
  <c r="DN99" i="5"/>
  <c r="DN165" i="5"/>
  <c r="DN45" i="5"/>
  <c r="DN89" i="5"/>
  <c r="DN47" i="5"/>
  <c r="DN31" i="5"/>
  <c r="DN34" i="5"/>
  <c r="DN74" i="5"/>
  <c r="DN54" i="5"/>
  <c r="DN42" i="5"/>
  <c r="DN44" i="5"/>
  <c r="DN114" i="5"/>
  <c r="DN53" i="5"/>
  <c r="DN36" i="5"/>
  <c r="DN153" i="5"/>
  <c r="DN43" i="5"/>
  <c r="DN32" i="5"/>
  <c r="DN160" i="5"/>
  <c r="DN27" i="5"/>
  <c r="DN108" i="5"/>
  <c r="DN120" i="5"/>
  <c r="DN157" i="5"/>
  <c r="DN26" i="5"/>
  <c r="DN85" i="5"/>
  <c r="DN70" i="5"/>
  <c r="DN118" i="5"/>
  <c r="DN28" i="5"/>
  <c r="DN145" i="5"/>
  <c r="DN96" i="5"/>
  <c r="DN65" i="5"/>
  <c r="DN51" i="5"/>
  <c r="DN49" i="5"/>
  <c r="DN87" i="5"/>
  <c r="DN167" i="5"/>
  <c r="DN158" i="5"/>
  <c r="DN59" i="5"/>
  <c r="DN110" i="5"/>
  <c r="DN64" i="5"/>
  <c r="DN73" i="5"/>
  <c r="DN19" i="5"/>
  <c r="DN22" i="5"/>
  <c r="DN149" i="5"/>
  <c r="DN162" i="5"/>
  <c r="DN135" i="5"/>
  <c r="DN128" i="5"/>
  <c r="DN24" i="5"/>
  <c r="DN75" i="5"/>
  <c r="DN57" i="5"/>
  <c r="DB63" i="5"/>
  <c r="DN63" i="5" s="1"/>
  <c r="CZ60" i="2"/>
  <c r="H12" i="9" s="1"/>
  <c r="DB67" i="5"/>
  <c r="DN67" i="5" s="1"/>
  <c r="CZ64" i="2"/>
  <c r="H100" i="9" s="1"/>
  <c r="DJ15" i="2"/>
  <c r="DJ19" i="2"/>
  <c r="CX19" i="2"/>
  <c r="CY19" i="2" s="1"/>
  <c r="DJ23" i="2"/>
  <c r="DJ27" i="2"/>
  <c r="DJ31" i="2"/>
  <c r="DJ35" i="2"/>
  <c r="CX35" i="2"/>
  <c r="CY35" i="2" s="1"/>
  <c r="DJ39" i="2"/>
  <c r="DJ43" i="2"/>
  <c r="DJ47" i="2"/>
  <c r="DJ51" i="2"/>
  <c r="CX51" i="2"/>
  <c r="CY51" i="2" s="1"/>
  <c r="DJ55" i="2"/>
  <c r="DJ59" i="2"/>
  <c r="DJ63" i="2"/>
  <c r="DJ67" i="2"/>
  <c r="CX67" i="2"/>
  <c r="CY67" i="2" s="1"/>
  <c r="H43" i="8" s="1"/>
  <c r="DJ71" i="2"/>
  <c r="DJ75" i="2"/>
  <c r="DJ79" i="2"/>
  <c r="DJ83" i="2"/>
  <c r="CX83" i="2"/>
  <c r="CY83" i="2" s="1"/>
  <c r="H47" i="8" s="1"/>
  <c r="DJ87" i="2"/>
  <c r="DJ91" i="2"/>
  <c r="DJ95" i="2"/>
  <c r="DJ99" i="2"/>
  <c r="CX99" i="2"/>
  <c r="CY99" i="2" s="1"/>
  <c r="DJ103" i="2"/>
  <c r="DJ107" i="2"/>
  <c r="DJ113" i="2"/>
  <c r="DU14" i="2"/>
  <c r="DK14" i="2"/>
  <c r="DU18" i="2"/>
  <c r="DK18" i="2"/>
  <c r="DU22" i="2"/>
  <c r="DK22" i="2"/>
  <c r="DU26" i="2"/>
  <c r="DK26" i="2"/>
  <c r="DU30" i="2"/>
  <c r="DK30" i="2"/>
  <c r="DU34" i="2"/>
  <c r="DK34" i="2"/>
  <c r="DU38" i="2"/>
  <c r="DK38" i="2"/>
  <c r="DU42" i="2"/>
  <c r="DK42" i="2"/>
  <c r="DU46" i="2"/>
  <c r="DK46" i="2"/>
  <c r="DU50" i="2"/>
  <c r="DK50" i="2"/>
  <c r="DU54" i="2"/>
  <c r="DK54" i="2"/>
  <c r="DU58" i="2"/>
  <c r="DK58" i="2"/>
  <c r="DU62" i="2"/>
  <c r="DK62" i="2"/>
  <c r="DU66" i="2"/>
  <c r="DK66" i="2"/>
  <c r="DU70" i="2"/>
  <c r="DK70" i="2"/>
  <c r="DU74" i="2"/>
  <c r="DK74" i="2"/>
  <c r="DU78" i="2"/>
  <c r="DK78" i="2"/>
  <c r="DU82" i="2"/>
  <c r="DK82" i="2"/>
  <c r="DU86" i="2"/>
  <c r="DK86" i="2"/>
  <c r="DU90" i="2"/>
  <c r="DK90" i="2"/>
  <c r="DU94" i="2"/>
  <c r="DK94" i="2"/>
  <c r="DU98" i="2"/>
  <c r="DK98" i="2"/>
  <c r="DU102" i="2"/>
  <c r="DK102" i="2"/>
  <c r="DU106" i="2"/>
  <c r="DK106" i="2"/>
  <c r="DU111" i="2"/>
  <c r="DK111" i="2"/>
  <c r="DJ121" i="2"/>
  <c r="DJ124" i="2"/>
  <c r="DJ127" i="2"/>
  <c r="DJ132" i="2"/>
  <c r="DJ136" i="2"/>
  <c r="DJ139" i="2"/>
  <c r="DJ151" i="2"/>
  <c r="CX151" i="2"/>
  <c r="CY151" i="2" s="1"/>
  <c r="H24" i="8" s="1"/>
  <c r="DJ155" i="2"/>
  <c r="DJ159" i="2"/>
  <c r="CX117" i="2"/>
  <c r="CY117" i="2" s="1"/>
  <c r="H56" i="8" s="1"/>
  <c r="CX133" i="2"/>
  <c r="CY133" i="2" s="1"/>
  <c r="DU149" i="2"/>
  <c r="DK149" i="2"/>
  <c r="DU153" i="2"/>
  <c r="DK153" i="2"/>
  <c r="DU157" i="2"/>
  <c r="DK157" i="2"/>
  <c r="DU161" i="2"/>
  <c r="DK161" i="2"/>
  <c r="DO70" i="5"/>
  <c r="DM67" i="2"/>
  <c r="DB121" i="5"/>
  <c r="DN121" i="5" s="1"/>
  <c r="CZ118" i="2"/>
  <c r="DB150" i="5"/>
  <c r="DN150" i="5" s="1"/>
  <c r="CZ147" i="2"/>
  <c r="DB93" i="5"/>
  <c r="DN93" i="5" s="1"/>
  <c r="CZ90" i="2"/>
  <c r="DO163" i="5"/>
  <c r="DM160" i="2"/>
  <c r="DO36" i="5"/>
  <c r="DM33" i="2"/>
  <c r="J72" i="9" s="1"/>
  <c r="K72" i="9" s="1"/>
  <c r="DO78" i="5"/>
  <c r="DM75" i="2"/>
  <c r="DO120" i="5"/>
  <c r="DM117" i="2"/>
  <c r="DO68" i="5"/>
  <c r="DM65" i="2"/>
  <c r="N154" i="8" s="1"/>
  <c r="DB102" i="5"/>
  <c r="DN102" i="5" s="1"/>
  <c r="CZ99" i="2"/>
  <c r="DB41" i="5"/>
  <c r="DN41" i="5" s="1"/>
  <c r="CZ38" i="2"/>
  <c r="H116" i="9" s="1"/>
  <c r="DO69" i="5"/>
  <c r="DM66" i="2"/>
  <c r="N42" i="8" s="1"/>
  <c r="DL151" i="4"/>
  <c r="DB152" i="5"/>
  <c r="DN152" i="5" s="1"/>
  <c r="CZ149" i="2"/>
  <c r="DB38" i="5"/>
  <c r="DN38" i="5" s="1"/>
  <c r="CZ35" i="2"/>
  <c r="H71" i="9" s="1"/>
  <c r="DB14" i="5"/>
  <c r="DN14" i="5" s="1"/>
  <c r="CZ11" i="2"/>
  <c r="H22" i="9" s="1"/>
  <c r="DB66" i="5"/>
  <c r="DN66" i="5" s="1"/>
  <c r="CZ63" i="2"/>
  <c r="DO47" i="5"/>
  <c r="DM44" i="2"/>
  <c r="N36" i="8" s="1"/>
  <c r="DO73" i="5"/>
  <c r="DM70" i="2"/>
  <c r="DO104" i="5"/>
  <c r="DM101" i="2"/>
  <c r="J77" i="9" s="1"/>
  <c r="K77" i="9" s="1"/>
  <c r="DB115" i="5"/>
  <c r="DN115" i="5" s="1"/>
  <c r="CZ112" i="2"/>
  <c r="DB123" i="5"/>
  <c r="DN123" i="5" s="1"/>
  <c r="CZ120" i="2"/>
  <c r="DO158" i="5"/>
  <c r="DM155" i="2"/>
  <c r="DB140" i="5"/>
  <c r="DN140" i="5" s="1"/>
  <c r="CZ137" i="2"/>
  <c r="H78" i="9" s="1"/>
  <c r="DL13" i="4"/>
  <c r="DM21" i="2"/>
  <c r="DO24" i="5"/>
  <c r="DM31" i="2"/>
  <c r="DO62" i="5"/>
  <c r="DM59" i="2"/>
  <c r="DB76" i="5"/>
  <c r="DN76" i="5" s="1"/>
  <c r="CZ73" i="2"/>
  <c r="DO91" i="5"/>
  <c r="DM88" i="2"/>
  <c r="DB101" i="5"/>
  <c r="DN101" i="5" s="1"/>
  <c r="CZ98" i="2"/>
  <c r="H16" i="9" s="1"/>
  <c r="DB144" i="5"/>
  <c r="DN144" i="5" s="1"/>
  <c r="CZ141" i="2"/>
  <c r="DM28" i="2"/>
  <c r="DO60" i="5"/>
  <c r="DM57" i="2"/>
  <c r="DO99" i="5"/>
  <c r="DM96" i="2"/>
  <c r="DO157" i="5"/>
  <c r="DM154" i="2"/>
  <c r="DB148" i="5"/>
  <c r="DN148" i="5" s="1"/>
  <c r="CZ145" i="2"/>
  <c r="H79" i="9" s="1"/>
  <c r="DO17" i="5"/>
  <c r="DM14" i="2"/>
  <c r="N70" i="8" s="1"/>
  <c r="DM48" i="2"/>
  <c r="DO54" i="5"/>
  <c r="DM51" i="2"/>
  <c r="DO64" i="5"/>
  <c r="DM61" i="2"/>
  <c r="DO88" i="5"/>
  <c r="DM85" i="2"/>
  <c r="DO108" i="5"/>
  <c r="DM105" i="2"/>
  <c r="DO74" i="5"/>
  <c r="DM71" i="2"/>
  <c r="DB147" i="5"/>
  <c r="DN147" i="5" s="1"/>
  <c r="CZ144" i="2"/>
  <c r="H53" i="9" s="1"/>
  <c r="DM60" i="2"/>
  <c r="DO55" i="5"/>
  <c r="DM52" i="2"/>
  <c r="J74" i="9" s="1"/>
  <c r="K74" i="9" s="1"/>
  <c r="DO159" i="5"/>
  <c r="DM156" i="2"/>
  <c r="DO149" i="5"/>
  <c r="DM146" i="2"/>
  <c r="DB46" i="5"/>
  <c r="DN46" i="5" s="1"/>
  <c r="CZ43" i="2"/>
  <c r="DB151" i="5"/>
  <c r="DN151" i="5" s="1"/>
  <c r="CZ148" i="2"/>
  <c r="DB100" i="5"/>
  <c r="DN100" i="5" s="1"/>
  <c r="CZ97" i="2"/>
  <c r="DL163" i="4"/>
  <c r="DB164" i="5"/>
  <c r="DN164" i="5" s="1"/>
  <c r="CZ161" i="2"/>
  <c r="DB48" i="5"/>
  <c r="DN48" i="5" s="1"/>
  <c r="CZ45" i="2"/>
  <c r="DB136" i="5"/>
  <c r="DN136" i="5" s="1"/>
  <c r="CZ133" i="2"/>
  <c r="DN18" i="5"/>
  <c r="DN92" i="5"/>
  <c r="DB116" i="5"/>
  <c r="DN116" i="5" s="1"/>
  <c r="CZ113" i="2"/>
  <c r="DB71" i="5"/>
  <c r="DN71" i="5" s="1"/>
  <c r="CZ68" i="2"/>
  <c r="H106" i="9" s="1"/>
  <c r="CX12" i="2"/>
  <c r="CY12" i="2" s="1"/>
  <c r="H147" i="8" s="1"/>
  <c r="DJ12" i="2"/>
  <c r="DJ16" i="2"/>
  <c r="CX16" i="2"/>
  <c r="CY16" i="2" s="1"/>
  <c r="H165" i="8" s="1"/>
  <c r="DJ20" i="2"/>
  <c r="CX20" i="2"/>
  <c r="CY20" i="2" s="1"/>
  <c r="DJ24" i="2"/>
  <c r="CX24" i="2"/>
  <c r="CY24" i="2" s="1"/>
  <c r="DJ28" i="2"/>
  <c r="CX28" i="2"/>
  <c r="CY28" i="2" s="1"/>
  <c r="H74" i="8" s="1"/>
  <c r="DJ32" i="2"/>
  <c r="CX32" i="2"/>
  <c r="CY32" i="2" s="1"/>
  <c r="DJ36" i="2"/>
  <c r="CX36" i="2"/>
  <c r="CY36" i="2" s="1"/>
  <c r="H30" i="8" s="1"/>
  <c r="DJ40" i="2"/>
  <c r="CX40" i="2"/>
  <c r="CY40" i="2" s="1"/>
  <c r="H31" i="8" s="1"/>
  <c r="DJ44" i="2"/>
  <c r="CX44" i="2"/>
  <c r="CY44" i="2" s="1"/>
  <c r="H36" i="8" s="1"/>
  <c r="DJ48" i="2"/>
  <c r="CX48" i="2"/>
  <c r="CY48" i="2" s="1"/>
  <c r="DJ52" i="2"/>
  <c r="CX52" i="2"/>
  <c r="CY52" i="2" s="1"/>
  <c r="DJ56" i="2"/>
  <c r="CX56" i="2"/>
  <c r="CY56" i="2" s="1"/>
  <c r="H38" i="8" s="1"/>
  <c r="DJ60" i="2"/>
  <c r="CX60" i="2"/>
  <c r="CY60" i="2" s="1"/>
  <c r="H15" i="8" s="1"/>
  <c r="DJ64" i="2"/>
  <c r="CX64" i="2"/>
  <c r="CY64" i="2" s="1"/>
  <c r="H145" i="8" s="1"/>
  <c r="DJ68" i="2"/>
  <c r="CX68" i="2"/>
  <c r="CY68" i="2" s="1"/>
  <c r="H152" i="8" s="1"/>
  <c r="DJ72" i="2"/>
  <c r="CX72" i="2"/>
  <c r="CY72" i="2" s="1"/>
  <c r="DJ76" i="2"/>
  <c r="CX76" i="2"/>
  <c r="CY76" i="2" s="1"/>
  <c r="DJ80" i="2"/>
  <c r="CX80" i="2"/>
  <c r="CY80" i="2" s="1"/>
  <c r="DJ84" i="2"/>
  <c r="CX84" i="2"/>
  <c r="CY84" i="2" s="1"/>
  <c r="DJ88" i="2"/>
  <c r="CX88" i="2"/>
  <c r="CY88" i="2" s="1"/>
  <c r="DJ92" i="2"/>
  <c r="CX92" i="2"/>
  <c r="CY92" i="2" s="1"/>
  <c r="H50" i="8" s="1"/>
  <c r="DJ96" i="2"/>
  <c r="CX96" i="2"/>
  <c r="CY96" i="2" s="1"/>
  <c r="DJ100" i="2"/>
  <c r="CX100" i="2"/>
  <c r="CY100" i="2" s="1"/>
  <c r="DJ104" i="2"/>
  <c r="CX104" i="2"/>
  <c r="CY104" i="2" s="1"/>
  <c r="DJ108" i="2"/>
  <c r="CX108" i="2"/>
  <c r="CY108" i="2" s="1"/>
  <c r="DJ115" i="2"/>
  <c r="CX115" i="2"/>
  <c r="CY115" i="2" s="1"/>
  <c r="H157" i="8" s="1"/>
  <c r="DU15" i="2"/>
  <c r="DK15" i="2"/>
  <c r="DU19" i="2"/>
  <c r="DK19" i="2"/>
  <c r="DU23" i="2"/>
  <c r="DK23" i="2"/>
  <c r="DU27" i="2"/>
  <c r="DK27" i="2"/>
  <c r="DU31" i="2"/>
  <c r="DK31" i="2"/>
  <c r="DU35" i="2"/>
  <c r="DK35" i="2"/>
  <c r="DU39" i="2"/>
  <c r="DK39" i="2"/>
  <c r="DU43" i="2"/>
  <c r="DK43" i="2"/>
  <c r="DU47" i="2"/>
  <c r="DK47" i="2"/>
  <c r="DU51" i="2"/>
  <c r="DK51" i="2"/>
  <c r="DU55" i="2"/>
  <c r="DK55" i="2"/>
  <c r="DU59" i="2"/>
  <c r="DK59" i="2"/>
  <c r="DU63" i="2"/>
  <c r="DK63" i="2"/>
  <c r="DU67" i="2"/>
  <c r="DK67" i="2"/>
  <c r="DU71" i="2"/>
  <c r="DK71" i="2"/>
  <c r="DU75" i="2"/>
  <c r="DK75" i="2"/>
  <c r="DU79" i="2"/>
  <c r="DK79" i="2"/>
  <c r="DU83" i="2"/>
  <c r="DK83" i="2"/>
  <c r="DU87" i="2"/>
  <c r="DK87" i="2"/>
  <c r="DU91" i="2"/>
  <c r="DK91" i="2"/>
  <c r="DU95" i="2"/>
  <c r="DK95" i="2"/>
  <c r="DU99" i="2"/>
  <c r="DK99" i="2"/>
  <c r="DU103" i="2"/>
  <c r="DK103" i="2"/>
  <c r="DU107" i="2"/>
  <c r="DK107" i="2"/>
  <c r="CX113" i="2"/>
  <c r="CY113" i="2" s="1"/>
  <c r="DU113" i="2"/>
  <c r="DK113" i="2"/>
  <c r="CX147" i="2"/>
  <c r="CY147" i="2" s="1"/>
  <c r="CX116" i="2"/>
  <c r="CY116" i="2" s="1"/>
  <c r="DJ119" i="2"/>
  <c r="DJ125" i="2"/>
  <c r="CX128" i="2"/>
  <c r="CY128" i="2" s="1"/>
  <c r="H58" i="8" s="1"/>
  <c r="CX131" i="2"/>
  <c r="CY131" i="2" s="1"/>
  <c r="DJ137" i="2"/>
  <c r="DJ140" i="2"/>
  <c r="DJ144" i="2"/>
  <c r="DJ148" i="2"/>
  <c r="DJ152" i="2"/>
  <c r="DJ156" i="2"/>
  <c r="DU139" i="2"/>
  <c r="CX144" i="2"/>
  <c r="CY144" i="2" s="1"/>
  <c r="H23" i="8" s="1"/>
  <c r="DU150" i="2"/>
  <c r="DK150" i="2"/>
  <c r="DU154" i="2"/>
  <c r="DK154" i="2"/>
  <c r="DU158" i="2"/>
  <c r="DK158" i="2"/>
  <c r="DU162" i="2"/>
  <c r="DK162" i="2"/>
  <c r="DL162" i="2" s="1"/>
  <c r="M163" i="8" s="1"/>
  <c r="DU11" i="2"/>
  <c r="DK11" i="2"/>
  <c r="DO96" i="5"/>
  <c r="DM93" i="2"/>
  <c r="DO137" i="5"/>
  <c r="DM134" i="2"/>
  <c r="DO52" i="5"/>
  <c r="DM49" i="2"/>
  <c r="J73" i="9" s="1"/>
  <c r="K73" i="9" s="1"/>
  <c r="DB56" i="5"/>
  <c r="DN56" i="5" s="1"/>
  <c r="CZ53" i="2"/>
  <c r="H86" i="9" s="1"/>
  <c r="DB142" i="5"/>
  <c r="DN142" i="5" s="1"/>
  <c r="CZ139" i="2"/>
  <c r="H19" i="9" s="1"/>
  <c r="DO133" i="5"/>
  <c r="DM130" i="2"/>
  <c r="DO32" i="5"/>
  <c r="DM29" i="2"/>
  <c r="DB103" i="5"/>
  <c r="DN103" i="5" s="1"/>
  <c r="CZ100" i="2"/>
  <c r="H85" i="9" s="1"/>
  <c r="DO71" i="5"/>
  <c r="DM68" i="2"/>
  <c r="DL140" i="4"/>
  <c r="DB141" i="5"/>
  <c r="DN141" i="5" s="1"/>
  <c r="CZ138" i="2"/>
  <c r="DL129" i="4"/>
  <c r="DB130" i="5"/>
  <c r="DN130" i="5" s="1"/>
  <c r="CZ127" i="2"/>
  <c r="DB98" i="5"/>
  <c r="DN98" i="5" s="1"/>
  <c r="CZ95" i="2"/>
  <c r="DB40" i="5"/>
  <c r="DN40" i="5" s="1"/>
  <c r="CZ37" i="2"/>
  <c r="DB132" i="5"/>
  <c r="DN132" i="5" s="1"/>
  <c r="CZ129" i="2"/>
  <c r="H111" i="9" s="1"/>
  <c r="DO110" i="5"/>
  <c r="DM107" i="2"/>
  <c r="DB127" i="5"/>
  <c r="DN127" i="5" s="1"/>
  <c r="CZ124" i="2"/>
  <c r="H83" i="9" s="1"/>
  <c r="DM19" i="2"/>
  <c r="J68" i="9" s="1"/>
  <c r="K68" i="9" s="1"/>
  <c r="DO22" i="5"/>
  <c r="DO106" i="5"/>
  <c r="DM103" i="2"/>
  <c r="DB117" i="5"/>
  <c r="DN117" i="5" s="1"/>
  <c r="CZ114" i="2"/>
  <c r="DB125" i="5"/>
  <c r="DN125" i="5" s="1"/>
  <c r="CZ122" i="2"/>
  <c r="DO129" i="5"/>
  <c r="DM126" i="2"/>
  <c r="DO165" i="5"/>
  <c r="DM162" i="2"/>
  <c r="DO140" i="5"/>
  <c r="DM137" i="2"/>
  <c r="J78" i="9" s="1"/>
  <c r="K78" i="9" s="1"/>
  <c r="DM17" i="2"/>
  <c r="DO20" i="5"/>
  <c r="DO33" i="5"/>
  <c r="DM30" i="2"/>
  <c r="DO35" i="5"/>
  <c r="DM32" i="2"/>
  <c r="DO45" i="5"/>
  <c r="DM42" i="2"/>
  <c r="J117" i="9" s="1"/>
  <c r="K117" i="9" s="1"/>
  <c r="DO89" i="5"/>
  <c r="DM86" i="2"/>
  <c r="J81" i="9" s="1"/>
  <c r="K81" i="9" s="1"/>
  <c r="DO85" i="5"/>
  <c r="DM82" i="2"/>
  <c r="DB86" i="5"/>
  <c r="DN86" i="5" s="1"/>
  <c r="CZ83" i="2"/>
  <c r="H33" i="9" s="1"/>
  <c r="DB109" i="5"/>
  <c r="DN109" i="5" s="1"/>
  <c r="CZ106" i="2"/>
  <c r="H54" i="9" s="1"/>
  <c r="DO131" i="5"/>
  <c r="DM128" i="2"/>
  <c r="DO160" i="5"/>
  <c r="DM157" i="2"/>
  <c r="DO44" i="5"/>
  <c r="DM41" i="2"/>
  <c r="DO72" i="5"/>
  <c r="DM69" i="2"/>
  <c r="DM108" i="2"/>
  <c r="DB146" i="5"/>
  <c r="DN146" i="5" s="1"/>
  <c r="CZ143" i="2"/>
  <c r="DO49" i="5"/>
  <c r="DM46" i="2"/>
  <c r="N35" i="8" s="1"/>
  <c r="DO21" i="5"/>
  <c r="DM18" i="2"/>
  <c r="DO59" i="5"/>
  <c r="DM56" i="2"/>
  <c r="DO67" i="5"/>
  <c r="DM64" i="2"/>
  <c r="DB97" i="5"/>
  <c r="DN97" i="5" s="1"/>
  <c r="CZ94" i="2"/>
  <c r="H35" i="9" s="1"/>
  <c r="DO114" i="5"/>
  <c r="DM111" i="2"/>
  <c r="DB81" i="5"/>
  <c r="DN81" i="5" s="1"/>
  <c r="CZ78" i="2"/>
  <c r="H108" i="9" s="1"/>
  <c r="DB107" i="5"/>
  <c r="DN107" i="5" s="1"/>
  <c r="CZ104" i="2"/>
  <c r="DO94" i="5"/>
  <c r="DM91" i="2"/>
  <c r="DM15" i="2"/>
  <c r="DO18" i="5"/>
  <c r="DO87" i="5"/>
  <c r="DM84" i="2"/>
  <c r="DO162" i="5"/>
  <c r="DM159" i="2"/>
  <c r="J113" i="9" s="1"/>
  <c r="K113" i="9" s="1"/>
  <c r="DB134" i="5"/>
  <c r="DN134" i="5" s="1"/>
  <c r="CZ131" i="2"/>
  <c r="DB25" i="5"/>
  <c r="DN25" i="5" s="1"/>
  <c r="CZ22" i="2"/>
  <c r="H69" i="9" s="1"/>
  <c r="DB156" i="5"/>
  <c r="DN156" i="5" s="1"/>
  <c r="CZ153" i="2"/>
  <c r="DB111" i="5"/>
  <c r="DN111" i="5" s="1"/>
  <c r="CZ108" i="2"/>
  <c r="DB37" i="5"/>
  <c r="DN37" i="5" s="1"/>
  <c r="CZ34" i="2"/>
  <c r="DB62" i="5"/>
  <c r="DN62" i="5" s="1"/>
  <c r="CZ59" i="2"/>
  <c r="DB159" i="5"/>
  <c r="DN159" i="5" s="1"/>
  <c r="CZ156" i="2"/>
  <c r="DB90" i="5"/>
  <c r="DN90" i="5" s="1"/>
  <c r="CZ87" i="2"/>
  <c r="H34" i="9" s="1"/>
  <c r="DJ13" i="2"/>
  <c r="DJ17" i="2"/>
  <c r="DJ21" i="2"/>
  <c r="DJ25" i="2"/>
  <c r="DJ29" i="2"/>
  <c r="DJ33" i="2"/>
  <c r="DJ37" i="2"/>
  <c r="DJ41" i="2"/>
  <c r="DJ45" i="2"/>
  <c r="DJ49" i="2"/>
  <c r="DJ53" i="2"/>
  <c r="DJ57" i="2"/>
  <c r="DJ61" i="2"/>
  <c r="DJ65" i="2"/>
  <c r="DJ69" i="2"/>
  <c r="DJ73" i="2"/>
  <c r="DJ77" i="2"/>
  <c r="DJ81" i="2"/>
  <c r="DJ85" i="2"/>
  <c r="DJ89" i="2"/>
  <c r="DJ93" i="2"/>
  <c r="DJ97" i="2"/>
  <c r="DJ101" i="2"/>
  <c r="DJ105" i="2"/>
  <c r="CX110" i="2"/>
  <c r="CY110" i="2" s="1"/>
  <c r="DJ110" i="2"/>
  <c r="DU12" i="2"/>
  <c r="DK12" i="2"/>
  <c r="DU16" i="2"/>
  <c r="DK16" i="2"/>
  <c r="DU20" i="2"/>
  <c r="DK20" i="2"/>
  <c r="DU24" i="2"/>
  <c r="DK24" i="2"/>
  <c r="DU28" i="2"/>
  <c r="DK28" i="2"/>
  <c r="DU32" i="2"/>
  <c r="DK32" i="2"/>
  <c r="DU36" i="2"/>
  <c r="DK36" i="2"/>
  <c r="DU40" i="2"/>
  <c r="DK40" i="2"/>
  <c r="DU44" i="2"/>
  <c r="DK44" i="2"/>
  <c r="DU48" i="2"/>
  <c r="DK48" i="2"/>
  <c r="DU52" i="2"/>
  <c r="DK52" i="2"/>
  <c r="DU56" i="2"/>
  <c r="DK56" i="2"/>
  <c r="DU60" i="2"/>
  <c r="DK60" i="2"/>
  <c r="DU64" i="2"/>
  <c r="DK64" i="2"/>
  <c r="DU68" i="2"/>
  <c r="DK68" i="2"/>
  <c r="DU72" i="2"/>
  <c r="DK72" i="2"/>
  <c r="DU76" i="2"/>
  <c r="DK76" i="2"/>
  <c r="DU80" i="2"/>
  <c r="DK80" i="2"/>
  <c r="DU84" i="2"/>
  <c r="DK84" i="2"/>
  <c r="DU88" i="2"/>
  <c r="DK88" i="2"/>
  <c r="DU92" i="2"/>
  <c r="DK92" i="2"/>
  <c r="DU96" i="2"/>
  <c r="DK96" i="2"/>
  <c r="DU100" i="2"/>
  <c r="DK100" i="2"/>
  <c r="DU104" i="2"/>
  <c r="DK104" i="2"/>
  <c r="DU108" i="2"/>
  <c r="DK108" i="2"/>
  <c r="DU118" i="2"/>
  <c r="DK118" i="2"/>
  <c r="CX143" i="2"/>
  <c r="CY143" i="2" s="1"/>
  <c r="DJ123" i="2"/>
  <c r="DJ126" i="2"/>
  <c r="CX141" i="2"/>
  <c r="CY141" i="2" s="1"/>
  <c r="DJ141" i="2"/>
  <c r="CX145" i="2"/>
  <c r="CY145" i="2" s="1"/>
  <c r="DJ145" i="2"/>
  <c r="DJ149" i="2"/>
  <c r="CX153" i="2"/>
  <c r="CY153" i="2" s="1"/>
  <c r="DJ153" i="2"/>
  <c r="CX157" i="2"/>
  <c r="CY157" i="2" s="1"/>
  <c r="DJ157" i="2"/>
  <c r="CX161" i="2"/>
  <c r="CY161" i="2" s="1"/>
  <c r="H167" i="8" s="1"/>
  <c r="DJ161" i="2"/>
  <c r="DU141" i="2"/>
  <c r="DU143" i="2"/>
  <c r="DU147" i="2"/>
  <c r="DK147" i="2"/>
  <c r="DU151" i="2"/>
  <c r="DK151" i="2"/>
  <c r="DU155" i="2"/>
  <c r="DK155" i="2"/>
  <c r="DU159" i="2"/>
  <c r="DK159" i="2"/>
  <c r="DU163" i="2"/>
  <c r="DK163" i="2"/>
  <c r="DJ163" i="2"/>
  <c r="DM25" i="2"/>
  <c r="DO28" i="5"/>
  <c r="DB113" i="5"/>
  <c r="DN113" i="5" s="1"/>
  <c r="CZ110" i="2"/>
  <c r="DO154" i="5"/>
  <c r="DM151" i="2"/>
  <c r="DM13" i="2"/>
  <c r="DO16" i="5"/>
  <c r="DB77" i="5"/>
  <c r="DN77" i="5" s="1"/>
  <c r="CZ74" i="2"/>
  <c r="H75" i="9" s="1"/>
  <c r="DO161" i="5"/>
  <c r="DM158" i="2"/>
  <c r="DO167" i="5"/>
  <c r="DM164" i="2"/>
  <c r="J80" i="9" s="1"/>
  <c r="K80" i="9" s="1"/>
  <c r="DO42" i="5"/>
  <c r="DM39" i="2"/>
  <c r="DO90" i="5"/>
  <c r="DM87" i="2"/>
  <c r="DO145" i="5"/>
  <c r="DM142" i="2"/>
  <c r="DM50" i="2"/>
  <c r="DO53" i="5"/>
  <c r="DM63" i="2"/>
  <c r="DO66" i="5"/>
  <c r="DB61" i="5"/>
  <c r="DN61" i="5" s="1"/>
  <c r="CZ58" i="2"/>
  <c r="DB126" i="5"/>
  <c r="DN126" i="5" s="1"/>
  <c r="CZ123" i="2"/>
  <c r="DO65" i="5"/>
  <c r="DM62" i="2"/>
  <c r="DB16" i="5"/>
  <c r="DN16" i="5" s="1"/>
  <c r="CZ13" i="2"/>
  <c r="H23" i="9" s="1"/>
  <c r="DO43" i="5"/>
  <c r="DM40" i="2"/>
  <c r="DB80" i="5"/>
  <c r="DN80" i="5" s="1"/>
  <c r="CZ77" i="2"/>
  <c r="DO100" i="5"/>
  <c r="DM97" i="2"/>
  <c r="DB119" i="5"/>
  <c r="DN119" i="5" s="1"/>
  <c r="CZ116" i="2"/>
  <c r="DB84" i="5"/>
  <c r="DN84" i="5" s="1"/>
  <c r="CZ81" i="2"/>
  <c r="DB143" i="5"/>
  <c r="DN143" i="5" s="1"/>
  <c r="CZ140" i="2"/>
  <c r="H121" i="9" s="1"/>
  <c r="DM153" i="2"/>
  <c r="DO39" i="5"/>
  <c r="DM36" i="2"/>
  <c r="DO46" i="5"/>
  <c r="DM43" i="2"/>
  <c r="DO48" i="5"/>
  <c r="DM45" i="2"/>
  <c r="DO50" i="5"/>
  <c r="DM47" i="2"/>
  <c r="DB83" i="5"/>
  <c r="DN83" i="5" s="1"/>
  <c r="CZ80" i="2"/>
  <c r="DO92" i="5"/>
  <c r="DM89" i="2"/>
  <c r="DO139" i="5"/>
  <c r="DM136" i="2"/>
  <c r="DM148" i="2"/>
  <c r="DO153" i="5"/>
  <c r="DM150" i="2"/>
  <c r="N87" i="8" s="1"/>
  <c r="DO27" i="5"/>
  <c r="DM24" i="2"/>
  <c r="J70" i="9" s="1"/>
  <c r="K70" i="9" s="1"/>
  <c r="DB79" i="5"/>
  <c r="DN79" i="5" s="1"/>
  <c r="CZ76" i="2"/>
  <c r="H76" i="9" s="1"/>
  <c r="DO136" i="5"/>
  <c r="DM133" i="2"/>
  <c r="DO23" i="5"/>
  <c r="DM20" i="2"/>
  <c r="DO19" i="5"/>
  <c r="DM16" i="2"/>
  <c r="N165" i="8" s="1"/>
  <c r="DM34" i="2"/>
  <c r="N77" i="8" s="1"/>
  <c r="DO37" i="5"/>
  <c r="DO82" i="5"/>
  <c r="DM79" i="2"/>
  <c r="DB95" i="5"/>
  <c r="DN95" i="5" s="1"/>
  <c r="CZ92" i="2"/>
  <c r="H36" i="9" s="1"/>
  <c r="DB105" i="5"/>
  <c r="DN105" i="5" s="1"/>
  <c r="CZ102" i="2"/>
  <c r="H37" i="9" s="1"/>
  <c r="DO116" i="5"/>
  <c r="DM113" i="2"/>
  <c r="DO138" i="5"/>
  <c r="DM135" i="2"/>
  <c r="DM54" i="2"/>
  <c r="DO57" i="5"/>
  <c r="DO128" i="5"/>
  <c r="DM125" i="2"/>
  <c r="N159" i="8" s="1"/>
  <c r="DL126" i="4"/>
  <c r="DO75" i="5"/>
  <c r="DM72" i="2"/>
  <c r="DM23" i="2"/>
  <c r="DO26" i="5"/>
  <c r="DO155" i="5"/>
  <c r="DM152" i="2"/>
  <c r="DB166" i="5"/>
  <c r="DN166" i="5" s="1"/>
  <c r="CZ163" i="2"/>
  <c r="H48" i="9" s="1"/>
  <c r="DO58" i="5"/>
  <c r="DM55" i="2"/>
  <c r="DO30" i="5"/>
  <c r="DM27" i="2"/>
  <c r="DB15" i="5"/>
  <c r="DN15" i="5" s="1"/>
  <c r="CZ12" i="2"/>
  <c r="H101" i="9" s="1"/>
  <c r="DO135" i="5"/>
  <c r="DM132" i="2"/>
  <c r="DB112" i="5"/>
  <c r="DN112" i="5" s="1"/>
  <c r="CZ109" i="2"/>
  <c r="DO118" i="5"/>
  <c r="DM115" i="2"/>
  <c r="DB163" i="5"/>
  <c r="DN163" i="5" s="1"/>
  <c r="CZ160" i="2"/>
  <c r="DB50" i="5"/>
  <c r="DN50" i="5" s="1"/>
  <c r="CZ47" i="2"/>
  <c r="H11" i="9" s="1"/>
  <c r="DB139" i="5"/>
  <c r="DN139" i="5" s="1"/>
  <c r="CZ136" i="2"/>
  <c r="H45" i="9" s="1"/>
  <c r="DN78" i="5"/>
  <c r="DN17" i="5"/>
  <c r="DB124" i="5"/>
  <c r="DN124" i="5" s="1"/>
  <c r="CZ121" i="2"/>
  <c r="DB30" i="5"/>
  <c r="DN30" i="5" s="1"/>
  <c r="CZ27" i="2"/>
  <c r="DB122" i="5"/>
  <c r="DN122" i="5" s="1"/>
  <c r="CZ119" i="2"/>
  <c r="H110" i="9" s="1"/>
  <c r="CX14" i="2"/>
  <c r="CY14" i="2" s="1"/>
  <c r="H70" i="8" s="1"/>
  <c r="DJ14" i="2"/>
  <c r="DJ18" i="2"/>
  <c r="DJ22" i="2"/>
  <c r="DJ26" i="2"/>
  <c r="DL26" i="2" s="1"/>
  <c r="M150" i="8" s="1"/>
  <c r="CX30" i="2"/>
  <c r="CY30" i="2" s="1"/>
  <c r="H149" i="8" s="1"/>
  <c r="DJ30" i="2"/>
  <c r="DJ34" i="2"/>
  <c r="DJ38" i="2"/>
  <c r="DJ42" i="2"/>
  <c r="CX46" i="2"/>
  <c r="CY46" i="2" s="1"/>
  <c r="H35" i="8" s="1"/>
  <c r="DJ46" i="2"/>
  <c r="DJ50" i="2"/>
  <c r="DL50" i="2" s="1"/>
  <c r="DJ54" i="2"/>
  <c r="DJ58" i="2"/>
  <c r="CX62" i="2"/>
  <c r="CY62" i="2" s="1"/>
  <c r="DJ62" i="2"/>
  <c r="DJ66" i="2"/>
  <c r="DJ70" i="2"/>
  <c r="DJ74" i="2"/>
  <c r="CX78" i="2"/>
  <c r="CY78" i="2" s="1"/>
  <c r="DJ78" i="2"/>
  <c r="DJ82" i="2"/>
  <c r="DJ86" i="2"/>
  <c r="DJ90" i="2"/>
  <c r="CX94" i="2"/>
  <c r="CY94" i="2" s="1"/>
  <c r="H49" i="8" s="1"/>
  <c r="DJ94" i="2"/>
  <c r="DJ98" i="2"/>
  <c r="DJ102" i="2"/>
  <c r="DJ106" i="2"/>
  <c r="DJ112" i="2"/>
  <c r="CX112" i="2"/>
  <c r="CY112" i="2" s="1"/>
  <c r="CX13" i="2"/>
  <c r="CY13" i="2" s="1"/>
  <c r="H28" i="8" s="1"/>
  <c r="DU13" i="2"/>
  <c r="DK13" i="2"/>
  <c r="CX17" i="2"/>
  <c r="CY17" i="2" s="1"/>
  <c r="H10" i="8" s="1"/>
  <c r="DU17" i="2"/>
  <c r="DK17" i="2"/>
  <c r="CX21" i="2"/>
  <c r="CY21" i="2" s="1"/>
  <c r="H29" i="8" s="1"/>
  <c r="DU21" i="2"/>
  <c r="DK21" i="2"/>
  <c r="CX25" i="2"/>
  <c r="CY25" i="2" s="1"/>
  <c r="H12" i="8" s="1"/>
  <c r="DU25" i="2"/>
  <c r="DK25" i="2"/>
  <c r="CX29" i="2"/>
  <c r="CY29" i="2" s="1"/>
  <c r="DU29" i="2"/>
  <c r="DK29" i="2"/>
  <c r="CX33" i="2"/>
  <c r="CY33" i="2" s="1"/>
  <c r="DU33" i="2"/>
  <c r="DK33" i="2"/>
  <c r="CX37" i="2"/>
  <c r="CY37" i="2" s="1"/>
  <c r="H78" i="8" s="1"/>
  <c r="DU37" i="2"/>
  <c r="DK37" i="2"/>
  <c r="CX41" i="2"/>
  <c r="CY41" i="2" s="1"/>
  <c r="H33" i="8" s="1"/>
  <c r="DU41" i="2"/>
  <c r="DK41" i="2"/>
  <c r="CX45" i="2"/>
  <c r="CY45" i="2" s="1"/>
  <c r="DU45" i="2"/>
  <c r="DK45" i="2"/>
  <c r="CX49" i="2"/>
  <c r="CY49" i="2" s="1"/>
  <c r="DU49" i="2"/>
  <c r="DK49" i="2"/>
  <c r="CX53" i="2"/>
  <c r="CY53" i="2" s="1"/>
  <c r="DU53" i="2"/>
  <c r="DK53" i="2"/>
  <c r="CX57" i="2"/>
  <c r="CY57" i="2" s="1"/>
  <c r="H39" i="8" s="1"/>
  <c r="DU57" i="2"/>
  <c r="DK57" i="2"/>
  <c r="CX61" i="2"/>
  <c r="CY61" i="2" s="1"/>
  <c r="H16" i="8" s="1"/>
  <c r="DU61" i="2"/>
  <c r="DK61" i="2"/>
  <c r="CX65" i="2"/>
  <c r="CY65" i="2" s="1"/>
  <c r="H154" i="8" s="1"/>
  <c r="DU65" i="2"/>
  <c r="DK65" i="2"/>
  <c r="CX69" i="2"/>
  <c r="CY69" i="2" s="1"/>
  <c r="H40" i="8" s="1"/>
  <c r="DU69" i="2"/>
  <c r="DK69" i="2"/>
  <c r="CX73" i="2"/>
  <c r="CY73" i="2" s="1"/>
  <c r="DU73" i="2"/>
  <c r="DK73" i="2"/>
  <c r="CX77" i="2"/>
  <c r="CY77" i="2" s="1"/>
  <c r="DU77" i="2"/>
  <c r="DK77" i="2"/>
  <c r="CX81" i="2"/>
  <c r="CY81" i="2" s="1"/>
  <c r="DU81" i="2"/>
  <c r="DK81" i="2"/>
  <c r="CX85" i="2"/>
  <c r="CY85" i="2" s="1"/>
  <c r="DU85" i="2"/>
  <c r="DK85" i="2"/>
  <c r="CX89" i="2"/>
  <c r="CY89" i="2" s="1"/>
  <c r="H17" i="8" s="1"/>
  <c r="DU89" i="2"/>
  <c r="DK89" i="2"/>
  <c r="CX93" i="2"/>
  <c r="CY93" i="2" s="1"/>
  <c r="DU93" i="2"/>
  <c r="DK93" i="2"/>
  <c r="CX97" i="2"/>
  <c r="CY97" i="2" s="1"/>
  <c r="DU97" i="2"/>
  <c r="DK97" i="2"/>
  <c r="CX101" i="2"/>
  <c r="CY101" i="2" s="1"/>
  <c r="DU101" i="2"/>
  <c r="DK101" i="2"/>
  <c r="CX105" i="2"/>
  <c r="CY105" i="2" s="1"/>
  <c r="DU105" i="2"/>
  <c r="DK105" i="2"/>
  <c r="CX109" i="2"/>
  <c r="CY109" i="2" s="1"/>
  <c r="DU109" i="2"/>
  <c r="DK109" i="2"/>
  <c r="DU120" i="2"/>
  <c r="DK120" i="2"/>
  <c r="DJ11" i="2"/>
  <c r="DJ111" i="2"/>
  <c r="DL111" i="2" s="1"/>
  <c r="M54" i="8" s="1"/>
  <c r="DJ129" i="2"/>
  <c r="DJ135" i="2"/>
  <c r="DL135" i="2" s="1"/>
  <c r="DL142" i="2"/>
  <c r="M62" i="8" s="1"/>
  <c r="DJ146" i="2"/>
  <c r="DL146" i="2" s="1"/>
  <c r="M66" i="8" s="1"/>
  <c r="DJ154" i="2"/>
  <c r="DJ158" i="2"/>
  <c r="DU112" i="2"/>
  <c r="DU115" i="2"/>
  <c r="CX148" i="2"/>
  <c r="CY148" i="2" s="1"/>
  <c r="DU148" i="2"/>
  <c r="DK148" i="2"/>
  <c r="CX152" i="2"/>
  <c r="CY152" i="2" s="1"/>
  <c r="DU152" i="2"/>
  <c r="DK152" i="2"/>
  <c r="CX156" i="2"/>
  <c r="CY156" i="2" s="1"/>
  <c r="DU156" i="2"/>
  <c r="DK156" i="2"/>
  <c r="CX160" i="2"/>
  <c r="CY160" i="2" s="1"/>
  <c r="DU160" i="2"/>
  <c r="DK160" i="2"/>
  <c r="CX164" i="2"/>
  <c r="CY164" i="2" s="1"/>
  <c r="DU164" i="2"/>
  <c r="DK164" i="2"/>
  <c r="DJ164" i="2"/>
  <c r="DN106" i="5"/>
  <c r="DN68" i="5"/>
  <c r="DN23" i="5"/>
  <c r="DN133" i="5"/>
  <c r="DN91" i="5"/>
  <c r="DN154" i="5"/>
  <c r="DN94" i="5"/>
  <c r="DN129" i="5"/>
  <c r="DN88" i="5"/>
  <c r="DN55" i="5"/>
  <c r="DN137" i="5"/>
  <c r="DN21" i="5"/>
  <c r="DN72" i="5"/>
  <c r="DN69" i="5"/>
  <c r="DL83" i="4"/>
  <c r="DL37" i="4"/>
  <c r="DL40" i="4"/>
  <c r="DL97" i="4"/>
  <c r="DL125" i="4"/>
  <c r="DL131" i="4"/>
  <c r="DL39" i="4"/>
  <c r="DL14" i="4"/>
  <c r="DL165" i="4"/>
  <c r="DL146" i="4"/>
  <c r="DL60" i="4"/>
  <c r="DL111" i="4"/>
  <c r="DL24" i="4"/>
  <c r="DL133" i="4"/>
  <c r="DL143" i="4"/>
  <c r="DL101" i="4"/>
  <c r="DL116" i="4"/>
  <c r="DL124" i="4"/>
  <c r="DL55" i="4"/>
  <c r="DL106" i="4"/>
  <c r="DL112" i="4"/>
  <c r="DL120" i="4"/>
  <c r="DL82" i="4"/>
  <c r="DL114" i="4"/>
  <c r="DL122" i="4"/>
  <c r="DL92" i="4"/>
  <c r="DL102" i="4"/>
  <c r="DL149" i="4"/>
  <c r="DL85" i="4"/>
  <c r="DL78" i="4"/>
  <c r="DL145" i="4"/>
  <c r="DL147" i="4"/>
  <c r="DL100" i="4"/>
  <c r="DL75" i="4"/>
  <c r="DL142" i="4"/>
  <c r="DL118" i="4"/>
  <c r="DL80" i="4"/>
  <c r="DL108" i="4"/>
  <c r="DL96" i="4"/>
  <c r="DL76" i="4"/>
  <c r="DL141" i="4"/>
  <c r="DL79" i="4"/>
  <c r="DL94" i="4"/>
  <c r="DL104" i="4"/>
  <c r="N148" i="8" l="1"/>
  <c r="J102" i="9"/>
  <c r="K102" i="9" s="1"/>
  <c r="N169" i="8"/>
  <c r="J115" i="9"/>
  <c r="K115" i="9" s="1"/>
  <c r="N149" i="8"/>
  <c r="J103" i="9"/>
  <c r="K103" i="9" s="1"/>
  <c r="N155" i="8"/>
  <c r="J107" i="9"/>
  <c r="K107" i="9" s="1"/>
  <c r="N151" i="8"/>
  <c r="J105" i="9"/>
  <c r="K105" i="9" s="1"/>
  <c r="N90" i="8"/>
  <c r="J118" i="9"/>
  <c r="K118" i="9" s="1"/>
  <c r="N172" i="8"/>
  <c r="J100" i="9"/>
  <c r="K100" i="9" s="1"/>
  <c r="N145" i="8"/>
  <c r="N153" i="8"/>
  <c r="J119" i="9"/>
  <c r="K119" i="9" s="1"/>
  <c r="H90" i="8"/>
  <c r="H172" i="8"/>
  <c r="N163" i="8"/>
  <c r="J114" i="9"/>
  <c r="K114" i="9" s="1"/>
  <c r="N152" i="8"/>
  <c r="J106" i="9"/>
  <c r="K106" i="9" s="1"/>
  <c r="N157" i="8"/>
  <c r="J109" i="9"/>
  <c r="K109" i="9" s="1"/>
  <c r="DL138" i="2"/>
  <c r="H112" i="9"/>
  <c r="AA152" i="8"/>
  <c r="U152" i="8"/>
  <c r="N106" i="9" s="1"/>
  <c r="H91" i="8"/>
  <c r="H162" i="8"/>
  <c r="H34" i="8"/>
  <c r="H171" i="8"/>
  <c r="AA157" i="8"/>
  <c r="U157" i="8"/>
  <c r="N109" i="9" s="1"/>
  <c r="M64" i="8"/>
  <c r="M161" i="8"/>
  <c r="DL134" i="2"/>
  <c r="M55" i="8" s="1"/>
  <c r="AA163" i="8"/>
  <c r="U163" i="8"/>
  <c r="N114" i="9" s="1"/>
  <c r="DL90" i="2"/>
  <c r="H83" i="8"/>
  <c r="H156" i="8"/>
  <c r="AA148" i="8"/>
  <c r="U148" i="8"/>
  <c r="N102" i="9" s="1"/>
  <c r="AA159" i="8"/>
  <c r="U159" i="8"/>
  <c r="AA165" i="8"/>
  <c r="U165" i="8"/>
  <c r="AA169" i="8"/>
  <c r="U169" i="8"/>
  <c r="N34" i="8"/>
  <c r="U34" i="8" s="1"/>
  <c r="N117" i="9" s="1"/>
  <c r="N171" i="8"/>
  <c r="AA149" i="8"/>
  <c r="U149" i="8"/>
  <c r="N103" i="9" s="1"/>
  <c r="AA154" i="8"/>
  <c r="U154" i="8"/>
  <c r="AA155" i="8"/>
  <c r="U155" i="8"/>
  <c r="N107" i="9" s="1"/>
  <c r="AA151" i="8"/>
  <c r="U151" i="8"/>
  <c r="N105" i="9" s="1"/>
  <c r="N91" i="8"/>
  <c r="N162" i="8"/>
  <c r="AA153" i="8"/>
  <c r="U153" i="8"/>
  <c r="N119" i="9" s="1"/>
  <c r="H59" i="8"/>
  <c r="H160" i="8"/>
  <c r="H32" i="8"/>
  <c r="H170" i="8"/>
  <c r="H82" i="8"/>
  <c r="H123" i="8"/>
  <c r="H88" i="8"/>
  <c r="H122" i="8"/>
  <c r="N82" i="8"/>
  <c r="U82" i="8" s="1"/>
  <c r="N84" i="9" s="1"/>
  <c r="J84" i="9"/>
  <c r="K84" i="9" s="1"/>
  <c r="N123" i="8"/>
  <c r="H86" i="8"/>
  <c r="H124" i="8"/>
  <c r="H37" i="8"/>
  <c r="H125" i="8"/>
  <c r="N84" i="8"/>
  <c r="AA84" i="8" s="1"/>
  <c r="N120" i="8"/>
  <c r="H84" i="8"/>
  <c r="H120" i="8"/>
  <c r="H85" i="8"/>
  <c r="H116" i="8"/>
  <c r="N68" i="8"/>
  <c r="AA68" i="8" s="1"/>
  <c r="N119" i="8"/>
  <c r="N79" i="8"/>
  <c r="AA79" i="8" s="1"/>
  <c r="N111" i="8"/>
  <c r="N80" i="8"/>
  <c r="U80" i="8" s="1"/>
  <c r="N74" i="9" s="1"/>
  <c r="N112" i="8"/>
  <c r="N76" i="8"/>
  <c r="U76" i="8" s="1"/>
  <c r="N72" i="9" s="1"/>
  <c r="N110" i="8"/>
  <c r="H73" i="8"/>
  <c r="H108" i="8"/>
  <c r="N85" i="8"/>
  <c r="U85" i="8" s="1"/>
  <c r="N77" i="9" s="1"/>
  <c r="N116" i="8"/>
  <c r="H75" i="8"/>
  <c r="H109" i="8"/>
  <c r="N73" i="8"/>
  <c r="AA73" i="8" s="1"/>
  <c r="N108" i="8"/>
  <c r="N46" i="8"/>
  <c r="AA46" i="8" s="1"/>
  <c r="N115" i="8"/>
  <c r="N63" i="8"/>
  <c r="U63" i="8" s="1"/>
  <c r="N78" i="9" s="1"/>
  <c r="N117" i="8"/>
  <c r="H71" i="8"/>
  <c r="H106" i="8"/>
  <c r="H63" i="8"/>
  <c r="H117" i="8"/>
  <c r="H46" i="8"/>
  <c r="H115" i="8"/>
  <c r="H72" i="8"/>
  <c r="H107" i="8"/>
  <c r="H68" i="8"/>
  <c r="H119" i="8"/>
  <c r="H79" i="8"/>
  <c r="H111" i="8"/>
  <c r="H76" i="8"/>
  <c r="H110" i="8"/>
  <c r="H65" i="8"/>
  <c r="H118" i="8"/>
  <c r="N71" i="8"/>
  <c r="U71" i="8" s="1"/>
  <c r="N68" i="9" s="1"/>
  <c r="N106" i="8"/>
  <c r="H45" i="8"/>
  <c r="H114" i="8"/>
  <c r="H80" i="8"/>
  <c r="H112" i="8"/>
  <c r="H44" i="8"/>
  <c r="H113" i="8"/>
  <c r="DO29" i="5"/>
  <c r="DO122" i="5"/>
  <c r="DO124" i="5"/>
  <c r="N11" i="8"/>
  <c r="AA11" i="8" s="1"/>
  <c r="J52" i="9"/>
  <c r="K52" i="9" s="1"/>
  <c r="N61" i="8"/>
  <c r="U61" i="8" s="1"/>
  <c r="N45" i="9" s="1"/>
  <c r="J45" i="9"/>
  <c r="K45" i="9" s="1"/>
  <c r="N30" i="8"/>
  <c r="AA30" i="8" s="1"/>
  <c r="J25" i="9"/>
  <c r="K25" i="9" s="1"/>
  <c r="N28" i="8"/>
  <c r="AA28" i="8" s="1"/>
  <c r="J23" i="9"/>
  <c r="K23" i="9" s="1"/>
  <c r="N54" i="8"/>
  <c r="AA54" i="8" s="1"/>
  <c r="J39" i="9"/>
  <c r="K39" i="9" s="1"/>
  <c r="N15" i="8"/>
  <c r="U15" i="8" s="1"/>
  <c r="N12" i="9" s="1"/>
  <c r="J12" i="9"/>
  <c r="K12" i="9" s="1"/>
  <c r="N74" i="8"/>
  <c r="U74" i="8" s="1"/>
  <c r="N49" i="9" s="1"/>
  <c r="J49" i="9"/>
  <c r="K49" i="9" s="1"/>
  <c r="N43" i="8"/>
  <c r="U43" i="8" s="1"/>
  <c r="N32" i="9" s="1"/>
  <c r="J32" i="9"/>
  <c r="K32" i="9" s="1"/>
  <c r="N31" i="8"/>
  <c r="U31" i="8" s="1"/>
  <c r="N26" i="9" s="1"/>
  <c r="J26" i="9"/>
  <c r="K26" i="9" s="1"/>
  <c r="N48" i="8"/>
  <c r="AA48" i="8" s="1"/>
  <c r="J34" i="9"/>
  <c r="K34" i="9" s="1"/>
  <c r="N24" i="8"/>
  <c r="AA24" i="8" s="1"/>
  <c r="J20" i="9"/>
  <c r="K20" i="9" s="1"/>
  <c r="N33" i="8"/>
  <c r="U33" i="8" s="1"/>
  <c r="N27" i="9" s="1"/>
  <c r="J27" i="9"/>
  <c r="K27" i="9" s="1"/>
  <c r="N58" i="8"/>
  <c r="AA58" i="8" s="1"/>
  <c r="J43" i="9"/>
  <c r="K43" i="9" s="1"/>
  <c r="DL122" i="2"/>
  <c r="M57" i="8" s="1"/>
  <c r="H42" i="9"/>
  <c r="N20" i="8"/>
  <c r="AA20" i="8" s="1"/>
  <c r="J17" i="9"/>
  <c r="K17" i="9" s="1"/>
  <c r="N16" i="8"/>
  <c r="AA16" i="8" s="1"/>
  <c r="J13" i="9"/>
  <c r="K13" i="9" s="1"/>
  <c r="N29" i="8"/>
  <c r="U29" i="8" s="1"/>
  <c r="N24" i="9" s="1"/>
  <c r="J24" i="9"/>
  <c r="K24" i="9" s="1"/>
  <c r="N81" i="8"/>
  <c r="U81" i="8" s="1"/>
  <c r="N50" i="9" s="1"/>
  <c r="J50" i="9"/>
  <c r="K50" i="9" s="1"/>
  <c r="N17" i="8"/>
  <c r="AA17" i="8" s="1"/>
  <c r="J14" i="9"/>
  <c r="K14" i="9" s="1"/>
  <c r="N14" i="8"/>
  <c r="U14" i="8" s="1"/>
  <c r="N11" i="9" s="1"/>
  <c r="J11" i="9"/>
  <c r="K11" i="9" s="1"/>
  <c r="N12" i="8"/>
  <c r="AA12" i="8" s="1"/>
  <c r="J9" i="9"/>
  <c r="K9" i="9" s="1"/>
  <c r="N18" i="8"/>
  <c r="U18" i="8" s="1"/>
  <c r="N15" i="9" s="1"/>
  <c r="J15" i="9"/>
  <c r="K15" i="9" s="1"/>
  <c r="N38" i="8"/>
  <c r="AA38" i="8" s="1"/>
  <c r="J28" i="9"/>
  <c r="K28" i="9" s="1"/>
  <c r="N10" i="8"/>
  <c r="AA10" i="8" s="1"/>
  <c r="J8" i="9"/>
  <c r="K8" i="9" s="1"/>
  <c r="N66" i="8"/>
  <c r="U66" i="8" s="1"/>
  <c r="N47" i="9" s="1"/>
  <c r="J47" i="9"/>
  <c r="K47" i="9" s="1"/>
  <c r="N25" i="8"/>
  <c r="U25" i="8" s="1"/>
  <c r="N21" i="9" s="1"/>
  <c r="J21" i="9"/>
  <c r="K21" i="9" s="1"/>
  <c r="N39" i="8"/>
  <c r="U39" i="8" s="1"/>
  <c r="N29" i="9" s="1"/>
  <c r="J29" i="9"/>
  <c r="K29" i="9" s="1"/>
  <c r="N56" i="8"/>
  <c r="AA56" i="8" s="1"/>
  <c r="J41" i="9"/>
  <c r="K41" i="9" s="1"/>
  <c r="N62" i="8"/>
  <c r="AA62" i="8" s="1"/>
  <c r="J46" i="9"/>
  <c r="K46" i="9" s="1"/>
  <c r="N13" i="8"/>
  <c r="AA13" i="8" s="1"/>
  <c r="J10" i="9"/>
  <c r="K10" i="9" s="1"/>
  <c r="N40" i="8"/>
  <c r="AA40" i="8" s="1"/>
  <c r="J30" i="9"/>
  <c r="K30" i="9" s="1"/>
  <c r="DL114" i="2"/>
  <c r="M21" i="8" s="1"/>
  <c r="H18" i="9"/>
  <c r="N53" i="8"/>
  <c r="AA53" i="8" s="1"/>
  <c r="J38" i="9"/>
  <c r="K38" i="9" s="1"/>
  <c r="N60" i="8"/>
  <c r="U60" i="8" s="1"/>
  <c r="N44" i="9" s="1"/>
  <c r="J44" i="9"/>
  <c r="K44" i="9" s="1"/>
  <c r="N55" i="8"/>
  <c r="AA55" i="8" s="1"/>
  <c r="J40" i="9"/>
  <c r="K40" i="9" s="1"/>
  <c r="N41" i="8"/>
  <c r="U41" i="8" s="1"/>
  <c r="N31" i="9" s="1"/>
  <c r="J31" i="9"/>
  <c r="K31" i="9" s="1"/>
  <c r="U77" i="8"/>
  <c r="AA77" i="8"/>
  <c r="U35" i="8"/>
  <c r="AA35" i="8"/>
  <c r="U70" i="8"/>
  <c r="AA70" i="8"/>
  <c r="U42" i="8"/>
  <c r="AA42" i="8"/>
  <c r="AA34" i="8"/>
  <c r="U36" i="8"/>
  <c r="AA36" i="8"/>
  <c r="U90" i="8"/>
  <c r="N118" i="9" s="1"/>
  <c r="AA90" i="8"/>
  <c r="AA82" i="8"/>
  <c r="U91" i="8"/>
  <c r="N113" i="9" s="1"/>
  <c r="AA91" i="8"/>
  <c r="U87" i="8"/>
  <c r="AA87" i="8"/>
  <c r="DL98" i="2"/>
  <c r="M19" i="8" s="1"/>
  <c r="DL74" i="2"/>
  <c r="DL149" i="2"/>
  <c r="DL82" i="2"/>
  <c r="M169" i="8" s="1"/>
  <c r="DL70" i="2"/>
  <c r="M153" i="8" s="1"/>
  <c r="DL58" i="2"/>
  <c r="DL18" i="2"/>
  <c r="M11" i="8" s="1"/>
  <c r="DL126" i="2"/>
  <c r="DM121" i="2"/>
  <c r="DL150" i="2"/>
  <c r="M87" i="8" s="1"/>
  <c r="DL125" i="2"/>
  <c r="M159" i="8" s="1"/>
  <c r="DM119" i="2"/>
  <c r="DM26" i="2"/>
  <c r="DL132" i="2"/>
  <c r="DL66" i="2"/>
  <c r="M42" i="8" s="1"/>
  <c r="DL42" i="2"/>
  <c r="DL158" i="2"/>
  <c r="DL106" i="2"/>
  <c r="M52" i="8" s="1"/>
  <c r="DL102" i="2"/>
  <c r="M51" i="8" s="1"/>
  <c r="DL38" i="2"/>
  <c r="DL86" i="2"/>
  <c r="DL34" i="2"/>
  <c r="M77" i="8" s="1"/>
  <c r="DL22" i="2"/>
  <c r="DL157" i="2"/>
  <c r="DL118" i="2"/>
  <c r="DL110" i="2"/>
  <c r="DL54" i="2"/>
  <c r="M81" i="8" s="1"/>
  <c r="DL153" i="2"/>
  <c r="DL11" i="2"/>
  <c r="M27" i="8" s="1"/>
  <c r="DL120" i="2"/>
  <c r="DL147" i="2"/>
  <c r="DL161" i="2"/>
  <c r="M167" i="8" s="1"/>
  <c r="DL137" i="2"/>
  <c r="DL97" i="2"/>
  <c r="DL81" i="2"/>
  <c r="DL65" i="2"/>
  <c r="M154" i="8" s="1"/>
  <c r="DL49" i="2"/>
  <c r="DL33" i="2"/>
  <c r="DL17" i="2"/>
  <c r="M10" i="8" s="1"/>
  <c r="DL109" i="2"/>
  <c r="DL112" i="2"/>
  <c r="DL94" i="2"/>
  <c r="M49" i="8" s="1"/>
  <c r="DL30" i="2"/>
  <c r="M149" i="8" s="1"/>
  <c r="DL119" i="2"/>
  <c r="M158" i="8" s="1"/>
  <c r="DL164" i="2"/>
  <c r="DL160" i="2"/>
  <c r="DL62" i="2"/>
  <c r="DO105" i="5"/>
  <c r="DM102" i="2"/>
  <c r="DO150" i="5"/>
  <c r="DM147" i="2"/>
  <c r="DO112" i="5"/>
  <c r="DM109" i="2"/>
  <c r="DO130" i="5"/>
  <c r="DM127" i="2"/>
  <c r="DL152" i="2"/>
  <c r="DL155" i="2"/>
  <c r="DL143" i="2"/>
  <c r="DL127" i="2"/>
  <c r="DL87" i="2"/>
  <c r="M48" i="8" s="1"/>
  <c r="DL75" i="2"/>
  <c r="M155" i="8" s="1"/>
  <c r="DL63" i="2"/>
  <c r="DL51" i="2"/>
  <c r="DL23" i="2"/>
  <c r="M148" i="8" s="1"/>
  <c r="DL133" i="2"/>
  <c r="DO77" i="5"/>
  <c r="DM74" i="2"/>
  <c r="J75" i="9" s="1"/>
  <c r="K75" i="9" s="1"/>
  <c r="DO115" i="5"/>
  <c r="DM112" i="2"/>
  <c r="DO15" i="5"/>
  <c r="DM12" i="2"/>
  <c r="DO97" i="5"/>
  <c r="DM94" i="2"/>
  <c r="DO143" i="5"/>
  <c r="DM140" i="2"/>
  <c r="DO146" i="5"/>
  <c r="DM143" i="2"/>
  <c r="DO103" i="5"/>
  <c r="DM100" i="2"/>
  <c r="DO83" i="5"/>
  <c r="DM80" i="2"/>
  <c r="DO56" i="5"/>
  <c r="DM53" i="2"/>
  <c r="DO144" i="5"/>
  <c r="DM141" i="2"/>
  <c r="DO61" i="5"/>
  <c r="DM58" i="2"/>
  <c r="DO40" i="5"/>
  <c r="DM37" i="2"/>
  <c r="N78" i="8" s="1"/>
  <c r="DM38" i="2"/>
  <c r="J116" i="9" s="1"/>
  <c r="K116" i="9" s="1"/>
  <c r="DO41" i="5"/>
  <c r="DL78" i="2"/>
  <c r="DL14" i="2"/>
  <c r="M70" i="8" s="1"/>
  <c r="DL163" i="2"/>
  <c r="M67" i="8" s="1"/>
  <c r="DL145" i="2"/>
  <c r="DL93" i="2"/>
  <c r="DL77" i="2"/>
  <c r="DL61" i="2"/>
  <c r="M16" i="8" s="1"/>
  <c r="DL45" i="2"/>
  <c r="DL29" i="2"/>
  <c r="DL13" i="2"/>
  <c r="M28" i="8" s="1"/>
  <c r="DL148" i="2"/>
  <c r="DL108" i="2"/>
  <c r="DL100" i="2"/>
  <c r="DL92" i="2"/>
  <c r="M50" i="8" s="1"/>
  <c r="DL84" i="2"/>
  <c r="DL76" i="2"/>
  <c r="DL68" i="2"/>
  <c r="M152" i="8" s="1"/>
  <c r="DL60" i="2"/>
  <c r="M15" i="8" s="1"/>
  <c r="DL52" i="2"/>
  <c r="DL44" i="2"/>
  <c r="M36" i="8" s="1"/>
  <c r="DL36" i="2"/>
  <c r="M30" i="8" s="1"/>
  <c r="DL28" i="2"/>
  <c r="M74" i="8" s="1"/>
  <c r="DL20" i="2"/>
  <c r="DO164" i="5"/>
  <c r="DM161" i="2"/>
  <c r="N167" i="8" s="1"/>
  <c r="DL139" i="2"/>
  <c r="M22" i="8" s="1"/>
  <c r="DL124" i="2"/>
  <c r="DL113" i="2"/>
  <c r="DL99" i="2"/>
  <c r="DL71" i="2"/>
  <c r="M41" i="8" s="1"/>
  <c r="DL59" i="2"/>
  <c r="DL47" i="2"/>
  <c r="M14" i="8" s="1"/>
  <c r="DL35" i="2"/>
  <c r="DL117" i="2"/>
  <c r="M56" i="8" s="1"/>
  <c r="DL116" i="2"/>
  <c r="DO119" i="5"/>
  <c r="DM116" i="2"/>
  <c r="DO107" i="5"/>
  <c r="DM104" i="2"/>
  <c r="DO98" i="5"/>
  <c r="DM95" i="2"/>
  <c r="N166" i="8" s="1"/>
  <c r="DL12" i="2"/>
  <c r="M147" i="8" s="1"/>
  <c r="DO95" i="5"/>
  <c r="DM92" i="2"/>
  <c r="DO109" i="5"/>
  <c r="DM106" i="2"/>
  <c r="DO79" i="5"/>
  <c r="DM76" i="2"/>
  <c r="J76" i="9" s="1"/>
  <c r="K76" i="9" s="1"/>
  <c r="DO125" i="5"/>
  <c r="DM122" i="2"/>
  <c r="DO147" i="5"/>
  <c r="DM144" i="2"/>
  <c r="DO38" i="5"/>
  <c r="DM35" i="2"/>
  <c r="J71" i="9" s="1"/>
  <c r="K71" i="9" s="1"/>
  <c r="DL154" i="2"/>
  <c r="M25" i="8" s="1"/>
  <c r="DO127" i="5"/>
  <c r="DM124" i="2"/>
  <c r="DL123" i="2"/>
  <c r="DL105" i="2"/>
  <c r="DL89" i="2"/>
  <c r="M17" i="8" s="1"/>
  <c r="DL73" i="2"/>
  <c r="DL57" i="2"/>
  <c r="M39" i="8" s="1"/>
  <c r="DL41" i="2"/>
  <c r="M33" i="8" s="1"/>
  <c r="DL25" i="2"/>
  <c r="M12" i="8" s="1"/>
  <c r="DL144" i="2"/>
  <c r="M23" i="8" s="1"/>
  <c r="DO14" i="5"/>
  <c r="DM11" i="2"/>
  <c r="DO152" i="5"/>
  <c r="DM149" i="2"/>
  <c r="DL151" i="2"/>
  <c r="M24" i="8" s="1"/>
  <c r="DL136" i="2"/>
  <c r="M61" i="8" s="1"/>
  <c r="DL121" i="2"/>
  <c r="DL107" i="2"/>
  <c r="M53" i="8" s="1"/>
  <c r="DL95" i="2"/>
  <c r="M166" i="8" s="1"/>
  <c r="DL83" i="2"/>
  <c r="M47" i="8" s="1"/>
  <c r="DL55" i="2"/>
  <c r="M151" i="8" s="1"/>
  <c r="DL43" i="2"/>
  <c r="DL31" i="2"/>
  <c r="DL19" i="2"/>
  <c r="DO148" i="5"/>
  <c r="DM145" i="2"/>
  <c r="J79" i="9" s="1"/>
  <c r="K79" i="9" s="1"/>
  <c r="DO102" i="5"/>
  <c r="DM99" i="2"/>
  <c r="DO80" i="5"/>
  <c r="DM77" i="2"/>
  <c r="DO76" i="5"/>
  <c r="DM73" i="2"/>
  <c r="DO93" i="5"/>
  <c r="DM90" i="2"/>
  <c r="DO121" i="5"/>
  <c r="DM118" i="2"/>
  <c r="DO134" i="5"/>
  <c r="DM131" i="2"/>
  <c r="DO132" i="5"/>
  <c r="DM129" i="2"/>
  <c r="J111" i="9" s="1"/>
  <c r="K111" i="9" s="1"/>
  <c r="DO142" i="5"/>
  <c r="DM139" i="2"/>
  <c r="DO81" i="5"/>
  <c r="DM78" i="2"/>
  <c r="J108" i="9" s="1"/>
  <c r="K108" i="9" s="1"/>
  <c r="DO101" i="5"/>
  <c r="DM98" i="2"/>
  <c r="DO86" i="5"/>
  <c r="DM83" i="2"/>
  <c r="DO123" i="5"/>
  <c r="DM120" i="2"/>
  <c r="DO113" i="5"/>
  <c r="DM110" i="2"/>
  <c r="DO117" i="5"/>
  <c r="DM114" i="2"/>
  <c r="DO25" i="5"/>
  <c r="DM22" i="2"/>
  <c r="J69" i="9" s="1"/>
  <c r="K69" i="9" s="1"/>
  <c r="DO166" i="5"/>
  <c r="DM163" i="2"/>
  <c r="DO126" i="5"/>
  <c r="DM123" i="2"/>
  <c r="DO84" i="5"/>
  <c r="DM81" i="2"/>
  <c r="DL129" i="2"/>
  <c r="DL46" i="2"/>
  <c r="M35" i="8" s="1"/>
  <c r="DL141" i="2"/>
  <c r="DL101" i="2"/>
  <c r="DL85" i="2"/>
  <c r="DL69" i="2"/>
  <c r="M40" i="8" s="1"/>
  <c r="DL53" i="2"/>
  <c r="DL37" i="2"/>
  <c r="M78" i="8" s="1"/>
  <c r="DL21" i="2"/>
  <c r="M29" i="8" s="1"/>
  <c r="DO141" i="5"/>
  <c r="DM138" i="2"/>
  <c r="J112" i="9" s="1"/>
  <c r="K112" i="9" s="1"/>
  <c r="DL156" i="2"/>
  <c r="DL140" i="2"/>
  <c r="DL115" i="2"/>
  <c r="M157" i="8" s="1"/>
  <c r="DL104" i="2"/>
  <c r="DL96" i="2"/>
  <c r="DL88" i="2"/>
  <c r="DL80" i="2"/>
  <c r="DL72" i="2"/>
  <c r="DL64" i="2"/>
  <c r="M145" i="8" s="1"/>
  <c r="DL56" i="2"/>
  <c r="M38" i="8" s="1"/>
  <c r="DL48" i="2"/>
  <c r="DL40" i="2"/>
  <c r="M31" i="8" s="1"/>
  <c r="DL32" i="2"/>
  <c r="DL24" i="2"/>
  <c r="DL16" i="2"/>
  <c r="M165" i="8" s="1"/>
  <c r="DL159" i="2"/>
  <c r="DL103" i="2"/>
  <c r="M20" i="8" s="1"/>
  <c r="DL91" i="2"/>
  <c r="M18" i="8" s="1"/>
  <c r="DL79" i="2"/>
  <c r="DL67" i="2"/>
  <c r="M43" i="8" s="1"/>
  <c r="DL39" i="2"/>
  <c r="M13" i="8" s="1"/>
  <c r="DL27" i="2"/>
  <c r="DL15" i="2"/>
  <c r="DL128" i="2"/>
  <c r="M58" i="8" s="1"/>
  <c r="DL131" i="2"/>
  <c r="N150" i="8" l="1"/>
  <c r="U150" i="8" s="1"/>
  <c r="N104" i="9" s="1"/>
  <c r="J104" i="9"/>
  <c r="K104" i="9" s="1"/>
  <c r="M89" i="8"/>
  <c r="M174" i="8"/>
  <c r="M90" i="8"/>
  <c r="M172" i="8"/>
  <c r="N158" i="8"/>
  <c r="J110" i="9"/>
  <c r="K110" i="9" s="1"/>
  <c r="AA145" i="8"/>
  <c r="U145" i="8"/>
  <c r="N100" i="9" s="1"/>
  <c r="N89" i="8"/>
  <c r="N174" i="8"/>
  <c r="J121" i="9"/>
  <c r="K121" i="9" s="1"/>
  <c r="N147" i="8"/>
  <c r="J101" i="9"/>
  <c r="K101" i="9" s="1"/>
  <c r="AA172" i="8"/>
  <c r="U172" i="8"/>
  <c r="AA80" i="8"/>
  <c r="U68" i="8"/>
  <c r="N80" i="9" s="1"/>
  <c r="U46" i="8"/>
  <c r="N115" i="9" s="1"/>
  <c r="N64" i="8"/>
  <c r="U64" i="8" s="1"/>
  <c r="N112" i="9" s="1"/>
  <c r="N161" i="8"/>
  <c r="AA147" i="8"/>
  <c r="U147" i="8"/>
  <c r="N101" i="9" s="1"/>
  <c r="AA162" i="8"/>
  <c r="U162" i="8"/>
  <c r="N83" i="8"/>
  <c r="U83" i="8" s="1"/>
  <c r="N108" i="9" s="1"/>
  <c r="N156" i="8"/>
  <c r="N59" i="8"/>
  <c r="U59" i="8" s="1"/>
  <c r="N111" i="9" s="1"/>
  <c r="N160" i="8"/>
  <c r="N32" i="8"/>
  <c r="N170" i="8"/>
  <c r="M91" i="8"/>
  <c r="M162" i="8"/>
  <c r="M59" i="8"/>
  <c r="M160" i="8"/>
  <c r="AA150" i="8"/>
  <c r="AA171" i="8"/>
  <c r="U171" i="8"/>
  <c r="AA166" i="8"/>
  <c r="U166" i="8"/>
  <c r="AA167" i="8"/>
  <c r="U167" i="8"/>
  <c r="M83" i="8"/>
  <c r="M156" i="8"/>
  <c r="M32" i="8"/>
  <c r="M170" i="8"/>
  <c r="M34" i="8"/>
  <c r="M171" i="8"/>
  <c r="AA158" i="8"/>
  <c r="U158" i="8"/>
  <c r="N110" i="9" s="1"/>
  <c r="U11" i="8"/>
  <c r="N52" i="9" s="1"/>
  <c r="U84" i="8"/>
  <c r="N81" i="9" s="1"/>
  <c r="AA76" i="8"/>
  <c r="U79" i="8"/>
  <c r="N73" i="9" s="1"/>
  <c r="AA85" i="8"/>
  <c r="U73" i="8"/>
  <c r="N70" i="9" s="1"/>
  <c r="N88" i="8"/>
  <c r="U88" i="8" s="1"/>
  <c r="N83" i="9" s="1"/>
  <c r="J83" i="9"/>
  <c r="K83" i="9" s="1"/>
  <c r="N122" i="8"/>
  <c r="M86" i="8"/>
  <c r="M124" i="8"/>
  <c r="AA123" i="8"/>
  <c r="U123" i="8"/>
  <c r="M82" i="8"/>
  <c r="M123" i="8"/>
  <c r="M37" i="8"/>
  <c r="M125" i="8"/>
  <c r="N37" i="8"/>
  <c r="U37" i="8" s="1"/>
  <c r="N86" i="9" s="1"/>
  <c r="J86" i="9"/>
  <c r="K86" i="9" s="1"/>
  <c r="N125" i="8"/>
  <c r="N86" i="8"/>
  <c r="U86" i="8" s="1"/>
  <c r="N85" i="9" s="1"/>
  <c r="J85" i="9"/>
  <c r="K85" i="9" s="1"/>
  <c r="N124" i="8"/>
  <c r="M88" i="8"/>
  <c r="M122" i="8"/>
  <c r="AA120" i="8"/>
  <c r="U120" i="8"/>
  <c r="M84" i="8"/>
  <c r="M120" i="8"/>
  <c r="AA63" i="8"/>
  <c r="AA43" i="8"/>
  <c r="U28" i="8"/>
  <c r="N23" i="9" s="1"/>
  <c r="AA15" i="8"/>
  <c r="AA61" i="8"/>
  <c r="AA71" i="8"/>
  <c r="U16" i="8"/>
  <c r="N13" i="9" s="1"/>
  <c r="AA33" i="8"/>
  <c r="N72" i="8"/>
  <c r="U72" i="8" s="1"/>
  <c r="N69" i="9" s="1"/>
  <c r="N107" i="8"/>
  <c r="M71" i="8"/>
  <c r="M106" i="8"/>
  <c r="M80" i="8"/>
  <c r="M112" i="8"/>
  <c r="M76" i="8"/>
  <c r="M110" i="8"/>
  <c r="M44" i="8"/>
  <c r="M113" i="8"/>
  <c r="AA106" i="8"/>
  <c r="U106" i="8"/>
  <c r="AA115" i="8"/>
  <c r="U115" i="8"/>
  <c r="AA112" i="8"/>
  <c r="U112" i="8"/>
  <c r="AA119" i="8"/>
  <c r="U119" i="8"/>
  <c r="M73" i="8"/>
  <c r="M108" i="8"/>
  <c r="N75" i="8"/>
  <c r="U75" i="8" s="1"/>
  <c r="N71" i="9" s="1"/>
  <c r="N109" i="8"/>
  <c r="M68" i="8"/>
  <c r="M119" i="8"/>
  <c r="M79" i="8"/>
  <c r="M111" i="8"/>
  <c r="M63" i="8"/>
  <c r="M117" i="8"/>
  <c r="M85" i="8"/>
  <c r="M116" i="8"/>
  <c r="N65" i="8"/>
  <c r="U65" i="8" s="1"/>
  <c r="N79" i="9" s="1"/>
  <c r="N118" i="8"/>
  <c r="M75" i="8"/>
  <c r="M109" i="8"/>
  <c r="M46" i="8"/>
  <c r="M115" i="8"/>
  <c r="AA117" i="8"/>
  <c r="U117" i="8"/>
  <c r="AA108" i="8"/>
  <c r="U108" i="8"/>
  <c r="AA116" i="8"/>
  <c r="U116" i="8"/>
  <c r="AA110" i="8"/>
  <c r="U110" i="8"/>
  <c r="AA111" i="8"/>
  <c r="U111" i="8"/>
  <c r="N45" i="8"/>
  <c r="U45" i="8" s="1"/>
  <c r="N76" i="9" s="1"/>
  <c r="N114" i="8"/>
  <c r="M45" i="8"/>
  <c r="M114" i="8"/>
  <c r="M65" i="8"/>
  <c r="M118" i="8"/>
  <c r="N44" i="8"/>
  <c r="AA44" i="8" s="1"/>
  <c r="N113" i="8"/>
  <c r="M72" i="8"/>
  <c r="M107" i="8"/>
  <c r="AA31" i="8"/>
  <c r="U54" i="8"/>
  <c r="N39" i="9" s="1"/>
  <c r="U17" i="8"/>
  <c r="N14" i="9" s="1"/>
  <c r="AA29" i="8"/>
  <c r="U24" i="8"/>
  <c r="N20" i="9" s="1"/>
  <c r="AA74" i="8"/>
  <c r="U30" i="8"/>
  <c r="N25" i="9" s="1"/>
  <c r="U58" i="8"/>
  <c r="N43" i="9" s="1"/>
  <c r="N23" i="8"/>
  <c r="U23" i="8" s="1"/>
  <c r="N53" i="9" s="1"/>
  <c r="J53" i="9"/>
  <c r="K53" i="9" s="1"/>
  <c r="N52" i="8"/>
  <c r="AA52" i="8" s="1"/>
  <c r="J54" i="9"/>
  <c r="K54" i="9" s="1"/>
  <c r="U48" i="8"/>
  <c r="N34" i="9" s="1"/>
  <c r="U20" i="8"/>
  <c r="N17" i="9" s="1"/>
  <c r="U62" i="8"/>
  <c r="N46" i="9" s="1"/>
  <c r="AA39" i="8"/>
  <c r="AA41" i="8"/>
  <c r="U56" i="8"/>
  <c r="N41" i="9" s="1"/>
  <c r="AA25" i="8"/>
  <c r="AA14" i="8"/>
  <c r="AA60" i="8"/>
  <c r="U40" i="8"/>
  <c r="N30" i="9" s="1"/>
  <c r="U10" i="8"/>
  <c r="N8" i="9" s="1"/>
  <c r="AA81" i="8"/>
  <c r="U13" i="8"/>
  <c r="N10" i="9" s="1"/>
  <c r="U53" i="8"/>
  <c r="N38" i="9" s="1"/>
  <c r="AA18" i="8"/>
  <c r="AA66" i="8"/>
  <c r="U12" i="8"/>
  <c r="N9" i="9" s="1"/>
  <c r="U55" i="8"/>
  <c r="N40" i="9" s="1"/>
  <c r="U38" i="8"/>
  <c r="N28" i="9" s="1"/>
  <c r="N47" i="8"/>
  <c r="AA47" i="8" s="1"/>
  <c r="J33" i="9"/>
  <c r="K33" i="9" s="1"/>
  <c r="N27" i="8"/>
  <c r="AA27" i="8" s="1"/>
  <c r="J22" i="9"/>
  <c r="K22" i="9" s="1"/>
  <c r="N57" i="8"/>
  <c r="U57" i="8" s="1"/>
  <c r="N42" i="9" s="1"/>
  <c r="J42" i="9"/>
  <c r="K42" i="9" s="1"/>
  <c r="N49" i="8"/>
  <c r="U49" i="8" s="1"/>
  <c r="N35" i="9" s="1"/>
  <c r="J35" i="9"/>
  <c r="K35" i="9" s="1"/>
  <c r="N51" i="8"/>
  <c r="AA51" i="8" s="1"/>
  <c r="J37" i="9"/>
  <c r="K37" i="9" s="1"/>
  <c r="N67" i="8"/>
  <c r="AA67" i="8" s="1"/>
  <c r="J48" i="9"/>
  <c r="K48" i="9" s="1"/>
  <c r="N21" i="8"/>
  <c r="U21" i="8" s="1"/>
  <c r="N18" i="9" s="1"/>
  <c r="J18" i="9"/>
  <c r="K18" i="9" s="1"/>
  <c r="N19" i="8"/>
  <c r="U19" i="8" s="1"/>
  <c r="N16" i="9" s="1"/>
  <c r="J16" i="9"/>
  <c r="K16" i="9" s="1"/>
  <c r="N22" i="8"/>
  <c r="U22" i="8" s="1"/>
  <c r="N19" i="9" s="1"/>
  <c r="J19" i="9"/>
  <c r="K19" i="9" s="1"/>
  <c r="N50" i="8"/>
  <c r="AA50" i="8" s="1"/>
  <c r="J36" i="9"/>
  <c r="K36" i="9" s="1"/>
  <c r="AA86" i="8"/>
  <c r="U89" i="8"/>
  <c r="N121" i="9" s="1"/>
  <c r="AA89" i="8"/>
  <c r="AA83" i="8"/>
  <c r="U32" i="8"/>
  <c r="N116" i="9" s="1"/>
  <c r="AA32" i="8"/>
  <c r="U78" i="8"/>
  <c r="AA78" i="8"/>
  <c r="AA174" i="8" l="1"/>
  <c r="U174" i="8"/>
  <c r="AA59" i="8"/>
  <c r="AA64" i="8"/>
  <c r="AA170" i="8"/>
  <c r="U170" i="8"/>
  <c r="AA156" i="8"/>
  <c r="U156" i="8"/>
  <c r="AA160" i="8"/>
  <c r="U160" i="8"/>
  <c r="AA161" i="8"/>
  <c r="U161" i="8"/>
  <c r="AA45" i="8"/>
  <c r="AA88" i="8"/>
  <c r="AA37" i="8"/>
  <c r="AA72" i="8"/>
  <c r="AA122" i="8"/>
  <c r="U122" i="8"/>
  <c r="AA125" i="8"/>
  <c r="U125" i="8"/>
  <c r="AA124" i="8"/>
  <c r="U124" i="8"/>
  <c r="AA65" i="8"/>
  <c r="U44" i="8"/>
  <c r="N75" i="9" s="1"/>
  <c r="AA75" i="8"/>
  <c r="AA114" i="8"/>
  <c r="U114" i="8"/>
  <c r="AA118" i="8"/>
  <c r="U118" i="8"/>
  <c r="AA113" i="8"/>
  <c r="U113" i="8"/>
  <c r="AA109" i="8"/>
  <c r="U109" i="8"/>
  <c r="AA107" i="8"/>
  <c r="U107" i="8"/>
  <c r="U52" i="8"/>
  <c r="N54" i="9" s="1"/>
  <c r="U51" i="8"/>
  <c r="N37" i="9" s="1"/>
  <c r="AA23" i="8"/>
  <c r="U67" i="8"/>
  <c r="N48" i="9" s="1"/>
  <c r="U47" i="8"/>
  <c r="N33" i="9" s="1"/>
  <c r="AA57" i="8"/>
  <c r="AA22" i="8"/>
  <c r="U27" i="8"/>
  <c r="N22" i="9" s="1"/>
  <c r="AA21" i="8"/>
  <c r="AA49" i="8"/>
  <c r="U50" i="8"/>
  <c r="N36" i="9" s="1"/>
  <c r="AA19" i="8"/>
</calcChain>
</file>

<file path=xl/sharedStrings.xml><?xml version="1.0" encoding="utf-8"?>
<sst xmlns="http://schemas.openxmlformats.org/spreadsheetml/2006/main" count="25738" uniqueCount="4874">
  <si>
    <t>ENG 116; ENG 117; ECO 251; ENG 118; ENG 119; FIN 271; MKT 251; STA 271; ENG 167; ENG 168; ENG 169; FIN 272; FIN 296; HRM 301; MGO 301</t>
  </si>
  <si>
    <t>ENG 116; ENG 117; ENG 119; ENG 118; ENG 169; ENG 166; ENG 167; DTE-HT 202; ENG 168; ENG 216; ENG 219; ENG 217; ENG 218; ENG 266; ENG 269; ENG 268; ENG 368</t>
  </si>
  <si>
    <t>CUL 203; ENG 116; ENG 117; ENG 118; ENG 119; DTE-HT 202; ENG 167; ENG 168; ENG 169; ENG 166; ENG 219; ENG 216; ENG 217; ENG 218; ENG 266; ENG 268; ENG 269</t>
  </si>
  <si>
    <t>Thông tin sinh viên</t>
  </si>
  <si>
    <t>Mã sinh viên</t>
  </si>
  <si>
    <t>Họ</t>
  </si>
  <si>
    <t>Nguyễn</t>
  </si>
  <si>
    <t>Lê</t>
  </si>
  <si>
    <t>Bùi</t>
  </si>
  <si>
    <t>Bạch</t>
  </si>
  <si>
    <t>Mai</t>
  </si>
  <si>
    <t>Tăng</t>
  </si>
  <si>
    <t>Trần</t>
  </si>
  <si>
    <t>Đỗ</t>
  </si>
  <si>
    <t>Phạm</t>
  </si>
  <si>
    <t>Trương</t>
  </si>
  <si>
    <t>Vũ</t>
  </si>
  <si>
    <t>Đặng</t>
  </si>
  <si>
    <t>Huỳnh</t>
  </si>
  <si>
    <t>Sử</t>
  </si>
  <si>
    <t>Văn</t>
  </si>
  <si>
    <t>Hoàng</t>
  </si>
  <si>
    <t>Ngô</t>
  </si>
  <si>
    <t>Võ</t>
  </si>
  <si>
    <t>Hà</t>
  </si>
  <si>
    <t>Hồ</t>
  </si>
  <si>
    <t>Phan</t>
  </si>
  <si>
    <t>Ông</t>
  </si>
  <si>
    <t>Tạ</t>
  </si>
  <si>
    <t>Lâm</t>
  </si>
  <si>
    <t>Đoàn</t>
  </si>
  <si>
    <t>Trịnh</t>
  </si>
  <si>
    <t>Đinh</t>
  </si>
  <si>
    <t>Lương</t>
  </si>
  <si>
    <t>Phùng</t>
  </si>
  <si>
    <t>Giáp</t>
  </si>
  <si>
    <t>Tưởng</t>
  </si>
  <si>
    <t>Lưu</t>
  </si>
  <si>
    <t>Tên Lót</t>
  </si>
  <si>
    <t>Hồ Phương</t>
  </si>
  <si>
    <t>Thị Trâm</t>
  </si>
  <si>
    <t>Võ Minh</t>
  </si>
  <si>
    <t>Tiến</t>
  </si>
  <si>
    <t>Tuấn</t>
  </si>
  <si>
    <t>Tiểu</t>
  </si>
  <si>
    <t>Thị Kim</t>
  </si>
  <si>
    <t>Thị Bích</t>
  </si>
  <si>
    <t>Thị Thanh</t>
  </si>
  <si>
    <t>Thị</t>
  </si>
  <si>
    <t>Thị Hải</t>
  </si>
  <si>
    <t>Thanh Ngọc</t>
  </si>
  <si>
    <t>Thị Thùy</t>
  </si>
  <si>
    <t>Trung</t>
  </si>
  <si>
    <t>Đức</t>
  </si>
  <si>
    <t>Khương</t>
  </si>
  <si>
    <t>Khánh</t>
  </si>
  <si>
    <t>Thị Hạnh</t>
  </si>
  <si>
    <t>Mỹ</t>
  </si>
  <si>
    <t>Thị Kiều</t>
  </si>
  <si>
    <t>Thị Thái</t>
  </si>
  <si>
    <t>Thị Ngọc</t>
  </si>
  <si>
    <t>Thị Thu</t>
  </si>
  <si>
    <t>Đặng Ngọc</t>
  </si>
  <si>
    <t>Hồng</t>
  </si>
  <si>
    <t>Thị Thúy</t>
  </si>
  <si>
    <t>Thị Hồng</t>
  </si>
  <si>
    <t>Công</t>
  </si>
  <si>
    <t>Thị Diệu</t>
  </si>
  <si>
    <t>Thương</t>
  </si>
  <si>
    <t>Đình</t>
  </si>
  <si>
    <t>Thị Minh</t>
  </si>
  <si>
    <t>Nhật</t>
  </si>
  <si>
    <t>Ngọc</t>
  </si>
  <si>
    <t>Lê Quỳnh</t>
  </si>
  <si>
    <t>Hoài</t>
  </si>
  <si>
    <t>Thị Lan</t>
  </si>
  <si>
    <t>Quang</t>
  </si>
  <si>
    <t>Thanh</t>
  </si>
  <si>
    <t>Nguyễn Thu</t>
  </si>
  <si>
    <t>Thúy</t>
  </si>
  <si>
    <t>Bảo</t>
  </si>
  <si>
    <t>Tấn</t>
  </si>
  <si>
    <t>Hoàng Bảo</t>
  </si>
  <si>
    <t>Diệu</t>
  </si>
  <si>
    <t>Nguyễn Phương</t>
  </si>
  <si>
    <t>Gia</t>
  </si>
  <si>
    <t>Hùng</t>
  </si>
  <si>
    <t>Hà Khánh</t>
  </si>
  <si>
    <t>Nhật Yến</t>
  </si>
  <si>
    <t>Thị Tuyết</t>
  </si>
  <si>
    <t>Thị Thảo</t>
  </si>
  <si>
    <t>Huy</t>
  </si>
  <si>
    <t>Bùi Văn Hữu</t>
  </si>
  <si>
    <t>Đại Hồng</t>
  </si>
  <si>
    <t>Thị Vi</t>
  </si>
  <si>
    <t>Nhật Anh</t>
  </si>
  <si>
    <t>Phú</t>
  </si>
  <si>
    <t>Đỗ Thục</t>
  </si>
  <si>
    <t>Thị Tố</t>
  </si>
  <si>
    <t>Lê Ngọc</t>
  </si>
  <si>
    <t>Thành</t>
  </si>
  <si>
    <t>Trường</t>
  </si>
  <si>
    <t>Nguyễn Hoàng</t>
  </si>
  <si>
    <t>Thị Anh</t>
  </si>
  <si>
    <t>Phan Thanh</t>
  </si>
  <si>
    <t>Vân</t>
  </si>
  <si>
    <t>Thị Mỹ</t>
  </si>
  <si>
    <t>Minh</t>
  </si>
  <si>
    <t>Đức Minh</t>
  </si>
  <si>
    <t>Nguyễn Ngọc</t>
  </si>
  <si>
    <t>Thùy</t>
  </si>
  <si>
    <t>Thủy Nam</t>
  </si>
  <si>
    <t>Văn Vĩnh</t>
  </si>
  <si>
    <t>Doãn</t>
  </si>
  <si>
    <t>Thị Ánh</t>
  </si>
  <si>
    <t>Vũ Tường</t>
  </si>
  <si>
    <t>Công Triệu</t>
  </si>
  <si>
    <t>Điệp</t>
  </si>
  <si>
    <t>Trọng</t>
  </si>
  <si>
    <t>Nguyên</t>
  </si>
  <si>
    <t>Lê Anh</t>
  </si>
  <si>
    <t>Thị Như</t>
  </si>
  <si>
    <t>Tên</t>
  </si>
  <si>
    <t>An</t>
  </si>
  <si>
    <t>Anh</t>
  </si>
  <si>
    <t>Biên</t>
  </si>
  <si>
    <t>Bình</t>
  </si>
  <si>
    <t>Cảnh</t>
  </si>
  <si>
    <t>Chi</t>
  </si>
  <si>
    <t>Chuyên</t>
  </si>
  <si>
    <t>Cơ</t>
  </si>
  <si>
    <t>Danh</t>
  </si>
  <si>
    <t>Diễm</t>
  </si>
  <si>
    <t>Đông</t>
  </si>
  <si>
    <t>Dung</t>
  </si>
  <si>
    <t>Dũng</t>
  </si>
  <si>
    <t>Duy</t>
  </si>
  <si>
    <t>Duyên</t>
  </si>
  <si>
    <t>Giang</t>
  </si>
  <si>
    <t>Hải</t>
  </si>
  <si>
    <t>Hân</t>
  </si>
  <si>
    <t>Hằng</t>
  </si>
  <si>
    <t>Hạnh</t>
  </si>
  <si>
    <t>Hậu</t>
  </si>
  <si>
    <t>Hiền</t>
  </si>
  <si>
    <t>Hòa</t>
  </si>
  <si>
    <t>Hưng</t>
  </si>
  <si>
    <t>Hương</t>
  </si>
  <si>
    <t>Hường</t>
  </si>
  <si>
    <t>Huyền</t>
  </si>
  <si>
    <t>Kha</t>
  </si>
  <si>
    <t>Khải</t>
  </si>
  <si>
    <t>Khoa</t>
  </si>
  <si>
    <t>Lành</t>
  </si>
  <si>
    <t>Linh</t>
  </si>
  <si>
    <t>Ly</t>
  </si>
  <si>
    <t>Mẫn</t>
  </si>
  <si>
    <t>Na</t>
  </si>
  <si>
    <t>Nga</t>
  </si>
  <si>
    <t>Ngân</t>
  </si>
  <si>
    <t>Như</t>
  </si>
  <si>
    <t>Ni</t>
  </si>
  <si>
    <t>Ninh</t>
  </si>
  <si>
    <t>Phát</t>
  </si>
  <si>
    <t>Phụng</t>
  </si>
  <si>
    <t>Phước</t>
  </si>
  <si>
    <t>Phương</t>
  </si>
  <si>
    <t>Quân</t>
  </si>
  <si>
    <t>Quyên</t>
  </si>
  <si>
    <t>Quỳnh</t>
  </si>
  <si>
    <t>Sáng</t>
  </si>
  <si>
    <t>Sơn</t>
  </si>
  <si>
    <t>Tâm</t>
  </si>
  <si>
    <t>Tha</t>
  </si>
  <si>
    <t>Thắng</t>
  </si>
  <si>
    <t>Thảo</t>
  </si>
  <si>
    <t>Thi</t>
  </si>
  <si>
    <t>Thịnh</t>
  </si>
  <si>
    <t>Thu</t>
  </si>
  <si>
    <t>Thư</t>
  </si>
  <si>
    <t>Thủy</t>
  </si>
  <si>
    <t>Thy</t>
  </si>
  <si>
    <t>Tiên</t>
  </si>
  <si>
    <t>Tiếng</t>
  </si>
  <si>
    <t>Tình</t>
  </si>
  <si>
    <t>Toàn</t>
  </si>
  <si>
    <t>Trà</t>
  </si>
  <si>
    <t>Trâm</t>
  </si>
  <si>
    <t>Trân</t>
  </si>
  <si>
    <t>Trang</t>
  </si>
  <si>
    <t>Trí</t>
  </si>
  <si>
    <t>Trinh</t>
  </si>
  <si>
    <t>Trúc</t>
  </si>
  <si>
    <t>Truyền</t>
  </si>
  <si>
    <t>Tú</t>
  </si>
  <si>
    <t>Tùng</t>
  </si>
  <si>
    <t>Tuyết</t>
  </si>
  <si>
    <t>Vi</t>
  </si>
  <si>
    <t>Vĩ</t>
  </si>
  <si>
    <t>Viên</t>
  </si>
  <si>
    <t>Việt</t>
  </si>
  <si>
    <t>Vinh</t>
  </si>
  <si>
    <t>Vương</t>
  </si>
  <si>
    <t>Vy</t>
  </si>
  <si>
    <t>Xuân</t>
  </si>
  <si>
    <t>Ý</t>
  </si>
  <si>
    <t>Yến</t>
  </si>
  <si>
    <t>Ngày Sinh</t>
  </si>
  <si>
    <t>Giới Tính</t>
  </si>
  <si>
    <t>Nữ</t>
  </si>
  <si>
    <t>Nam</t>
  </si>
  <si>
    <t>Tình trạng</t>
  </si>
  <si>
    <t>Đã Đăng Ký (chưa học xong)</t>
  </si>
  <si>
    <t>Tạm Ngưng Học / Bảo Lưu</t>
  </si>
  <si>
    <t>Đang Học Lại</t>
  </si>
  <si>
    <t>Hoàn tất</t>
  </si>
  <si>
    <t>ĐẠI CƯƠNG</t>
  </si>
  <si>
    <t>Phương Pháp (Học Tập)</t>
  </si>
  <si>
    <t>COM 101</t>
  </si>
  <si>
    <t>X</t>
  </si>
  <si>
    <t>COM 102</t>
  </si>
  <si>
    <t>PHI 100</t>
  </si>
  <si>
    <t>Công Nghệ Thông Tin</t>
  </si>
  <si>
    <t>CS 101</t>
  </si>
  <si>
    <t>CS 201</t>
  </si>
  <si>
    <t>Khoa Học Tự Nhiên</t>
  </si>
  <si>
    <t>Toán Học</t>
  </si>
  <si>
    <t>MTH 101</t>
  </si>
  <si>
    <t>MTH 102</t>
  </si>
  <si>
    <t>Khoa Học Xã Hội</t>
  </si>
  <si>
    <t>Đạo Đức &amp; Pháp Luật  (Chọn 1 trong 3)</t>
  </si>
  <si>
    <t>DTE 201</t>
  </si>
  <si>
    <t>LAW 201</t>
  </si>
  <si>
    <t>MED 268</t>
  </si>
  <si>
    <t>Tự chọn về Xã Hội  (Chọn 2 trong 5)</t>
  </si>
  <si>
    <t>AHI 391</t>
  </si>
  <si>
    <t>AHI 392</t>
  </si>
  <si>
    <t>EVR 205</t>
  </si>
  <si>
    <t>HIS 221</t>
  </si>
  <si>
    <t>HIS 222</t>
  </si>
  <si>
    <t>Hướng Nghiệp</t>
  </si>
  <si>
    <t>DTE-HT 102</t>
  </si>
  <si>
    <t>DTE-HT 152</t>
  </si>
  <si>
    <t>Triết Học &amp; Chính Trị</t>
  </si>
  <si>
    <t>HIS 361</t>
  </si>
  <si>
    <t>PHI 161</t>
  </si>
  <si>
    <t>PHI 162</t>
  </si>
  <si>
    <t>POS 361</t>
  </si>
  <si>
    <t>Ngoại Ngữ</t>
  </si>
  <si>
    <t>ENG 126</t>
  </si>
  <si>
    <t>P (P/F)</t>
  </si>
  <si>
    <t>ENG 127</t>
  </si>
  <si>
    <t>ENG 128</t>
  </si>
  <si>
    <t>ENG 129</t>
  </si>
  <si>
    <t>ENG 226</t>
  </si>
  <si>
    <t>ENG 227</t>
  </si>
  <si>
    <t>ENG 228</t>
  </si>
  <si>
    <t>ENG 229</t>
  </si>
  <si>
    <t>Tổng số Tín Chỉ Đã học ở ĐẠI CƯƠNG</t>
  </si>
  <si>
    <t xml:space="preserve"> </t>
  </si>
  <si>
    <t>Số Tín Chỉ Chưa Hoàn tất ở ĐẠI CƯƠNG</t>
  </si>
  <si>
    <t>GIÁO DỤC THỂ CHẤT &amp; QUỐC PHÒNG</t>
  </si>
  <si>
    <t>Giáo Dục Thể Chất Căn Bản</t>
  </si>
  <si>
    <t>ES 101</t>
  </si>
  <si>
    <t>ES 102</t>
  </si>
  <si>
    <t>Giáo Dục Thể Chất Sơ Cấp (Tự chọn)  (Chọn 1 trong 6)</t>
  </si>
  <si>
    <t>ES 221</t>
  </si>
  <si>
    <t>ES 222</t>
  </si>
  <si>
    <t>ES 223</t>
  </si>
  <si>
    <t>ES 224</t>
  </si>
  <si>
    <t>ES 226</t>
  </si>
  <si>
    <t>ES 229</t>
  </si>
  <si>
    <t>Giáo Dục Thể Chất Cao Cấp (Tự chọn)  (Chọn 1 trong 6)</t>
  </si>
  <si>
    <t>ES 271</t>
  </si>
  <si>
    <t>ES 272</t>
  </si>
  <si>
    <t>ES 273</t>
  </si>
  <si>
    <t>ES 274</t>
  </si>
  <si>
    <t>ES 276</t>
  </si>
  <si>
    <t>ES 279</t>
  </si>
  <si>
    <t>Giáo Dục Thể Chất Nâng Cao</t>
  </si>
  <si>
    <t>ES 303</t>
  </si>
  <si>
    <t>Tổng số Tín Chỉ Đã học ở GIÁO DỤC THỂ CHẤT &amp; QUỐC PHÒNG</t>
  </si>
  <si>
    <t>Số Tín Chỉ Chưa Hoàn tất ở GIÁO DỤC THỂ CHẤT &amp; QUỐC PHÒNG</t>
  </si>
  <si>
    <t>ĐẠI CƯƠNG NGÀNH</t>
  </si>
  <si>
    <t>Kinh Tế</t>
  </si>
  <si>
    <t>ECO 151</t>
  </si>
  <si>
    <t>ECO 152</t>
  </si>
  <si>
    <t>ECO 303</t>
  </si>
  <si>
    <t>Xác Suất Thống Kê &amp; Tối Ưu Hóa</t>
  </si>
  <si>
    <t>STA 151</t>
  </si>
  <si>
    <t>Du Lịch &amp; Lữ Hành</t>
  </si>
  <si>
    <t>HOS 151</t>
  </si>
  <si>
    <t>HOS 250</t>
  </si>
  <si>
    <t>TOU 151</t>
  </si>
  <si>
    <t>Quản Trị (Thuần Túy)</t>
  </si>
  <si>
    <t>MGT 201</t>
  </si>
  <si>
    <t>MGT 403</t>
  </si>
  <si>
    <t>Kế Toán</t>
  </si>
  <si>
    <t>ACC 201</t>
  </si>
  <si>
    <t>ACC 202</t>
  </si>
  <si>
    <t>ACC 301</t>
  </si>
  <si>
    <t>Tiếp Thị</t>
  </si>
  <si>
    <t>MKT 253</t>
  </si>
  <si>
    <t>Hệ Thống Thông Tin  (Chọn 1 trong 2)</t>
  </si>
  <si>
    <t>IS 251</t>
  </si>
  <si>
    <t>IS 253</t>
  </si>
  <si>
    <t>Hành Vi Tổ Chức</t>
  </si>
  <si>
    <t>OB 253</t>
  </si>
  <si>
    <t>Quản Trị Nhân Sự</t>
  </si>
  <si>
    <t>HRM 303</t>
  </si>
  <si>
    <t>Tài Chính</t>
  </si>
  <si>
    <t>FIN 301</t>
  </si>
  <si>
    <t>Luật</t>
  </si>
  <si>
    <t>LAW 403</t>
  </si>
  <si>
    <t>Giải Pháp PBL</t>
  </si>
  <si>
    <t>TOU 296</t>
  </si>
  <si>
    <t>Tổng số Tín Chỉ Đã học ở ĐẠI CƯƠNG NGÀNH</t>
  </si>
  <si>
    <t>Số Tín Chỉ Chưa Hoàn tất ở ĐẠI CƯƠNG NGÀNH</t>
  </si>
  <si>
    <t>CHUYÊN NGÀNH</t>
  </si>
  <si>
    <t>Du lịch  (Chọn 1 trong 2)</t>
  </si>
  <si>
    <t>LAW 413</t>
  </si>
  <si>
    <t>TOU 431</t>
  </si>
  <si>
    <t>Lữ Hành</t>
  </si>
  <si>
    <t>Tự Chọn Lữ Hành  (Chọn 3 trong 4)</t>
  </si>
  <si>
    <t>TOU 361</t>
  </si>
  <si>
    <t>TOU 362</t>
  </si>
  <si>
    <t>TOU 364</t>
  </si>
  <si>
    <t>TOU 404</t>
  </si>
  <si>
    <t>Vận Chuyển</t>
  </si>
  <si>
    <t>TOU 405</t>
  </si>
  <si>
    <t>Lịch Sử</t>
  </si>
  <si>
    <t>HIS 161</t>
  </si>
  <si>
    <t>Khoa Học Xã Hội &amp; Nhân Văn</t>
  </si>
  <si>
    <t>Tự chọn về Văn Hóa &amp; Ẩm Thực  (Chọn 1 trong 6)</t>
  </si>
  <si>
    <t>AES 270</t>
  </si>
  <si>
    <t>CSN 161</t>
  </si>
  <si>
    <t>CUL 418</t>
  </si>
  <si>
    <t>CUL 420</t>
  </si>
  <si>
    <t>FSH 161</t>
  </si>
  <si>
    <t>THE 311</t>
  </si>
  <si>
    <t>CUL 251</t>
  </si>
  <si>
    <t>Tài Chính &amp; Thống Kê</t>
  </si>
  <si>
    <t>STA 423</t>
  </si>
  <si>
    <t>MKT 424</t>
  </si>
  <si>
    <t>TOU 396</t>
  </si>
  <si>
    <t>TOU 496</t>
  </si>
  <si>
    <t>Tổng số Tín Chỉ Đã học ở CHUYÊN NGÀNH</t>
  </si>
  <si>
    <t>Số Tín Chỉ Chưa Hoàn tất ở CHUYÊN NGÀNH</t>
  </si>
  <si>
    <t>TỐT NGHIỆP</t>
  </si>
  <si>
    <t>Tốt Nghiệp  (Chọn 1 trong 4)</t>
  </si>
  <si>
    <t>HOS 448</t>
  </si>
  <si>
    <t>HOS 449</t>
  </si>
  <si>
    <t>TOU 448</t>
  </si>
  <si>
    <t>TOU 449</t>
  </si>
  <si>
    <t>Tổng số Tín Chỉ Đã học ở TỐT NGHIỆP</t>
  </si>
  <si>
    <t>Số Tín Chỉ Chưa Hoàn tất ở TỐT NGHIỆP</t>
  </si>
  <si>
    <t>Tổng số Tín chỉ Đã học</t>
  </si>
  <si>
    <t>Tổng số Tín Chỉ Chưa Hoàn tất</t>
  </si>
  <si>
    <t>Tổng số Tín chỉ Tối thiểu theo Chương trình</t>
  </si>
  <si>
    <t>Điểm Toàn Khóa (Theo Lớp)</t>
  </si>
  <si>
    <t>Số TC</t>
  </si>
  <si>
    <t>Điểm 10</t>
  </si>
  <si>
    <t>Điểm 4</t>
  </si>
  <si>
    <t>Môn ngoài Chương trình</t>
  </si>
  <si>
    <t>ENG 118</t>
  </si>
  <si>
    <t>MTH 100; DTE-HT 202; HOS 364</t>
  </si>
  <si>
    <t>ENG 118; ENG 119</t>
  </si>
  <si>
    <t>MGT 296</t>
  </si>
  <si>
    <t>OB 251</t>
  </si>
  <si>
    <t>PSU-ECO 151 ~ ECO 151; PSU-HOS 151; DTE-HT 202</t>
  </si>
  <si>
    <t>ENG 116; DTE-HT 202</t>
  </si>
  <si>
    <t>CHI 101; DTE-LIN 102; ENG 104; ENG 105; ENG 106; ENG 107</t>
  </si>
  <si>
    <t>PSU-HOS 151; DTE-HT 202; PSU-ENG 130; PSU-HOS 371; PSU-CSN 250; PSU-HOS 374; PSU-ACC 201 ~ ACC 201; PSU-FIN 301 ~ FIN 301</t>
  </si>
  <si>
    <t>HOS 396</t>
  </si>
  <si>
    <t>DTE-HT 202</t>
  </si>
  <si>
    <t>ENG 119</t>
  </si>
  <si>
    <t>ENG 117</t>
  </si>
  <si>
    <t>ECO 302</t>
  </si>
  <si>
    <t>HRM 301</t>
  </si>
  <si>
    <t>CHI 101; ENG 104; ENG 105; ENG 106; ENG 107; MTH 100</t>
  </si>
  <si>
    <t>Chon Xoa</t>
  </si>
  <si>
    <t>Mã Ngành</t>
  </si>
  <si>
    <t>Mã Số</t>
  </si>
  <si>
    <t>Mã Môn</t>
  </si>
  <si>
    <t>Tên Môn</t>
  </si>
  <si>
    <t>Tên Môn (EN)</t>
  </si>
  <si>
    <t>Tổng Số Đơn Vị Học Tập</t>
  </si>
  <si>
    <t>Loại Đơn Vị</t>
  </si>
  <si>
    <t>Ghi Chú</t>
  </si>
  <si>
    <t>Unchecked</t>
  </si>
  <si>
    <t>ACC</t>
  </si>
  <si>
    <t>ACC201</t>
  </si>
  <si>
    <t>Nguyên Lý Kế Toán 1</t>
  </si>
  <si>
    <t/>
  </si>
  <si>
    <t>Tín Chỉ</t>
  </si>
  <si>
    <t>ACC202</t>
  </si>
  <si>
    <t>Nguyên Lý Kế Toán 2</t>
  </si>
  <si>
    <t xml:space="preserve">  </t>
  </si>
  <si>
    <t>ACC 296</t>
  </si>
  <si>
    <t>ACC296</t>
  </si>
  <si>
    <t>Tranh Tài Giải Pháp PBL</t>
  </si>
  <si>
    <t>ACC301</t>
  </si>
  <si>
    <t>Kế Toán Quản Trị 1</t>
  </si>
  <si>
    <t>ACC 302</t>
  </si>
  <si>
    <t>ACC302</t>
  </si>
  <si>
    <t>Kế Toán Tài Chính 1</t>
  </si>
  <si>
    <t>ACC 303</t>
  </si>
  <si>
    <t>ACC303</t>
  </si>
  <si>
    <t>Kế Toán Quản Trị 2</t>
  </si>
  <si>
    <t>ACC 304</t>
  </si>
  <si>
    <t>ACC304</t>
  </si>
  <si>
    <t>Kế Toán Tài Chính 2</t>
  </si>
  <si>
    <t>ACC 348</t>
  </si>
  <si>
    <t>ACC348</t>
  </si>
  <si>
    <t>Thực Tập Tốt Nghiệp</t>
  </si>
  <si>
    <t>ACC 349</t>
  </si>
  <si>
    <t>ACC349</t>
  </si>
  <si>
    <t>Thi Tốt Nghiệp</t>
  </si>
  <si>
    <t>ACC 382</t>
  </si>
  <si>
    <t>ACC382</t>
  </si>
  <si>
    <t>Kế Toán Thuế</t>
  </si>
  <si>
    <t>ACC 396</t>
  </si>
  <si>
    <t>ACC396</t>
  </si>
  <si>
    <t>ACC 399</t>
  </si>
  <si>
    <t>ACC399</t>
  </si>
  <si>
    <t>Khóa Luận Tốt Nghiệp</t>
  </si>
  <si>
    <t>ACC 403</t>
  </si>
  <si>
    <t>ACC403</t>
  </si>
  <si>
    <t>Kế Toán Máy</t>
  </si>
  <si>
    <t>ACC 411</t>
  </si>
  <si>
    <t>ACC411</t>
  </si>
  <si>
    <t>Phân Tích Hoạt Động Kinh Doanh</t>
  </si>
  <si>
    <t>ACC 412</t>
  </si>
  <si>
    <t>ACC412</t>
  </si>
  <si>
    <t>Phân Tích Dự Án</t>
  </si>
  <si>
    <t>ACC 414</t>
  </si>
  <si>
    <t>ACC414</t>
  </si>
  <si>
    <t>Kế Toán Hành Chính Sự Nghiệp</t>
  </si>
  <si>
    <t>ACC 421</t>
  </si>
  <si>
    <t>ACC421</t>
  </si>
  <si>
    <t>Phân Tích Báo Cáo Tài Chính</t>
  </si>
  <si>
    <t>ACC 423</t>
  </si>
  <si>
    <t>ACC423</t>
  </si>
  <si>
    <t>Kế Toán Tài Chính Thương Mại Dịch Vụ</t>
  </si>
  <si>
    <t>ACC 426</t>
  </si>
  <si>
    <t>ACC426</t>
  </si>
  <si>
    <t>Kế Toán Ngân Hàng</t>
  </si>
  <si>
    <t>ACC 431</t>
  </si>
  <si>
    <t>ACC431</t>
  </si>
  <si>
    <t>Kế Toán Kho Bạc</t>
  </si>
  <si>
    <t>ACC 438</t>
  </si>
  <si>
    <t>ACC438</t>
  </si>
  <si>
    <t>Kế Toán Phái Sinh</t>
  </si>
  <si>
    <t>ACC 441</t>
  </si>
  <si>
    <t>ACC441</t>
  </si>
  <si>
    <t>Kế Toán Xây Dựng</t>
  </si>
  <si>
    <t>ACC 443</t>
  </si>
  <si>
    <t>ACC443</t>
  </si>
  <si>
    <t>Kế Toán Bưu Điện</t>
  </si>
  <si>
    <t>ACC 448</t>
  </si>
  <si>
    <t>ACC448</t>
  </si>
  <si>
    <t>ACC 449</t>
  </si>
  <si>
    <t>ACC449</t>
  </si>
  <si>
    <t>ACC 452</t>
  </si>
  <si>
    <t>ACC452</t>
  </si>
  <si>
    <t>Kế Toán Tài Chính Nâng Cao</t>
  </si>
  <si>
    <t>ACC 496</t>
  </si>
  <si>
    <t>ACC496</t>
  </si>
  <si>
    <t>ACC 552</t>
  </si>
  <si>
    <t>ACC552</t>
  </si>
  <si>
    <t>Kế toán Tài Chính</t>
  </si>
  <si>
    <t>ACC 601</t>
  </si>
  <si>
    <t>ACC601</t>
  </si>
  <si>
    <t>Kế Toán Quản Trị</t>
  </si>
  <si>
    <t>ACC 602</t>
  </si>
  <si>
    <t>ACC602</t>
  </si>
  <si>
    <t>ACC 605</t>
  </si>
  <si>
    <t>ACC605</t>
  </si>
  <si>
    <t>Kế Toán Quốc Tế</t>
  </si>
  <si>
    <t>ACC 621</t>
  </si>
  <si>
    <t>ACC621</t>
  </si>
  <si>
    <t>ACC 631</t>
  </si>
  <si>
    <t>ACC631</t>
  </si>
  <si>
    <t>Kế Toán Tài Chính Công</t>
  </si>
  <si>
    <t>ACC 799</t>
  </si>
  <si>
    <t>ACC799</t>
  </si>
  <si>
    <t>Luận Văn Tốt Nghiệp</t>
  </si>
  <si>
    <t>ACC-A</t>
  </si>
  <si>
    <t>ACC-A 601</t>
  </si>
  <si>
    <t>ACC-A601</t>
  </si>
  <si>
    <t>ACC-A 602</t>
  </si>
  <si>
    <t>ACC-A602</t>
  </si>
  <si>
    <t>ACC-A 605</t>
  </si>
  <si>
    <t>ACC-A605</t>
  </si>
  <si>
    <t>ACC-A 621</t>
  </si>
  <si>
    <t>ACC-A621</t>
  </si>
  <si>
    <t>ACC-A 626</t>
  </si>
  <si>
    <t>ACC-A626</t>
  </si>
  <si>
    <t>Kế Toán Ngân Hàng Thương Mại</t>
  </si>
  <si>
    <t>ACC-A 631</t>
  </si>
  <si>
    <t>ACC-A631</t>
  </si>
  <si>
    <t>ACC-A 635</t>
  </si>
  <si>
    <t>ACC-A635</t>
  </si>
  <si>
    <t>Kế Toán Tập Đoàn</t>
  </si>
  <si>
    <t>ACC-A 749</t>
  </si>
  <si>
    <t>ACC-A749</t>
  </si>
  <si>
    <t>AES</t>
  </si>
  <si>
    <t>AES 251</t>
  </si>
  <si>
    <t>AES251</t>
  </si>
  <si>
    <t>Đại Cương Mỹ Học</t>
  </si>
  <si>
    <t>AES270</t>
  </si>
  <si>
    <t>Di Sản Mỹ Thuật Thế Giới và Việt Nam</t>
  </si>
  <si>
    <t>AHI</t>
  </si>
  <si>
    <t>AHI 312</t>
  </si>
  <si>
    <t>AHI312</t>
  </si>
  <si>
    <t>Lịch Sử Âm Nhạc Cổ Truyền Việt Nam</t>
  </si>
  <si>
    <t>AHI391</t>
  </si>
  <si>
    <t>Lịch Sử Kiến Trúc Phương Đông &amp; Việt Nam</t>
  </si>
  <si>
    <t>AHI392</t>
  </si>
  <si>
    <t>Lịch Sử Kiến Trúc Phương Tây</t>
  </si>
  <si>
    <t>AHI 394</t>
  </si>
  <si>
    <t>AHI394</t>
  </si>
  <si>
    <t>Lịch Sử (Phát Triển) Đô Thị</t>
  </si>
  <si>
    <t>ANA</t>
  </si>
  <si>
    <t>ANA 201</t>
  </si>
  <si>
    <t>ANA201</t>
  </si>
  <si>
    <t>Giải Phẩu Học 1</t>
  </si>
  <si>
    <t>ANA 202</t>
  </si>
  <si>
    <t>ANA202</t>
  </si>
  <si>
    <t>Giải Phẩu Học 2</t>
  </si>
  <si>
    <t>ANA 203</t>
  </si>
  <si>
    <t>ANA203</t>
  </si>
  <si>
    <t>Mô Phôi</t>
  </si>
  <si>
    <t>ANA 251</t>
  </si>
  <si>
    <t>ANA251</t>
  </si>
  <si>
    <t>Giải Phẫu Y Khoa 1</t>
  </si>
  <si>
    <t>ANA 252</t>
  </si>
  <si>
    <t>ANA252</t>
  </si>
  <si>
    <t>Giải Phẫu Y Khoa 2</t>
  </si>
  <si>
    <t>ANA 275</t>
  </si>
  <si>
    <t>ANA275</t>
  </si>
  <si>
    <t>Phẫu Thuật Thực Hành</t>
  </si>
  <si>
    <t>ANA 301</t>
  </si>
  <si>
    <t>ANA301</t>
  </si>
  <si>
    <t>Mô Phôi Cho Y Khoa</t>
  </si>
  <si>
    <t>ANA 375</t>
  </si>
  <si>
    <t>ANA375</t>
  </si>
  <si>
    <t>APY</t>
  </si>
  <si>
    <t>APY 251</t>
  </si>
  <si>
    <t>APY251</t>
  </si>
  <si>
    <t>Đại Cương Nhân Chủng Học</t>
  </si>
  <si>
    <t>APY 311</t>
  </si>
  <si>
    <t>APY311</t>
  </si>
  <si>
    <t>Các Dân Tộc ở Việt Nam</t>
  </si>
  <si>
    <t>ARC</t>
  </si>
  <si>
    <t>ARC 101</t>
  </si>
  <si>
    <t>ARC101</t>
  </si>
  <si>
    <t>Cơ Sở Kiến Trúc 1</t>
  </si>
  <si>
    <t>ARC 102</t>
  </si>
  <si>
    <t>ARC102</t>
  </si>
  <si>
    <t>Cơ Sở Kiến Trúc 2</t>
  </si>
  <si>
    <t>ARC 111</t>
  </si>
  <si>
    <t>ARC111</t>
  </si>
  <si>
    <t>Hình Họa 1</t>
  </si>
  <si>
    <t>ARC 112</t>
  </si>
  <si>
    <t>ARC112</t>
  </si>
  <si>
    <t>Hình Họa 2</t>
  </si>
  <si>
    <t>ARC 116</t>
  </si>
  <si>
    <t>ARC116</t>
  </si>
  <si>
    <t>Hình Họa Mỹ Thuật 1</t>
  </si>
  <si>
    <t>ARC 117</t>
  </si>
  <si>
    <t>ARC117</t>
  </si>
  <si>
    <t>Hình Họa Mỹ Thuật 2</t>
  </si>
  <si>
    <t>ARC 200</t>
  </si>
  <si>
    <t>ARC200</t>
  </si>
  <si>
    <t>Lý Thuyết Kiến Trúc</t>
  </si>
  <si>
    <t>ARC 201</t>
  </si>
  <si>
    <t>ARC201</t>
  </si>
  <si>
    <t>Cấu Tạo Kiến Trúc 1</t>
  </si>
  <si>
    <t>ARC 216</t>
  </si>
  <si>
    <t>ARC216</t>
  </si>
  <si>
    <t>Hình Họa Mỹ Thuật 3</t>
  </si>
  <si>
    <t>ARC 245</t>
  </si>
  <si>
    <t>ARC245</t>
  </si>
  <si>
    <t>Đồ Án Cơ Sở 1</t>
  </si>
  <si>
    <t>ARC 246</t>
  </si>
  <si>
    <t>ARC246</t>
  </si>
  <si>
    <t>Đồ Án Cơ Sở 2</t>
  </si>
  <si>
    <t>ARC 252</t>
  </si>
  <si>
    <t>ARC252</t>
  </si>
  <si>
    <t>Kiến Trúc Nhà Ở</t>
  </si>
  <si>
    <t>ARC 261</t>
  </si>
  <si>
    <t>ARC261</t>
  </si>
  <si>
    <t>Vẽ Ghi</t>
  </si>
  <si>
    <t>ARC 265</t>
  </si>
  <si>
    <t>ARC265</t>
  </si>
  <si>
    <t>Cơ Sở Tạo Hình Kiến Trúc</t>
  </si>
  <si>
    <t>ARC 272</t>
  </si>
  <si>
    <t>ARC272</t>
  </si>
  <si>
    <t>Kiến Trúc Nhà Công Cộng</t>
  </si>
  <si>
    <t>ARC 278</t>
  </si>
  <si>
    <t>ARC278</t>
  </si>
  <si>
    <t>Đồ Án Kiến Trúc Dân Dụng 1</t>
  </si>
  <si>
    <t>ARC 279</t>
  </si>
  <si>
    <t>ARC279</t>
  </si>
  <si>
    <t>Đồ Án Kiến Trúc Dân Dụng 2</t>
  </si>
  <si>
    <t>ARC 296</t>
  </si>
  <si>
    <t>ARC296</t>
  </si>
  <si>
    <t>ARC 303</t>
  </si>
  <si>
    <t>ARC303</t>
  </si>
  <si>
    <t>Kiến Trúc Công Nghiệp</t>
  </si>
  <si>
    <t>ARC 328</t>
  </si>
  <si>
    <t>ARC328</t>
  </si>
  <si>
    <t>Đồ Án Kiến Trúc Dân Dụng 3</t>
  </si>
  <si>
    <t>ARC 329</t>
  </si>
  <si>
    <t>ARC329</t>
  </si>
  <si>
    <t>Đồ Án Kiến Trúc Dân Dụng 4</t>
  </si>
  <si>
    <t>ARC 348</t>
  </si>
  <si>
    <t>ARC348</t>
  </si>
  <si>
    <t>Thực Tập Nhận Thức</t>
  </si>
  <si>
    <t>ARC 361</t>
  </si>
  <si>
    <t>ARC361</t>
  </si>
  <si>
    <t>Thiết Kế Nhanh 1</t>
  </si>
  <si>
    <t>ARC 362</t>
  </si>
  <si>
    <t>ARC362</t>
  </si>
  <si>
    <t>Thiết Kế Nhanh 2</t>
  </si>
  <si>
    <t>ARC 378</t>
  </si>
  <si>
    <t>ARC378</t>
  </si>
  <si>
    <t>Đồ Án Kiến Trúc Dân Dụng 5</t>
  </si>
  <si>
    <t>ARC 387</t>
  </si>
  <si>
    <t>ARC387</t>
  </si>
  <si>
    <t>Đồ Án Kiến Trúc Công Nghiệp</t>
  </si>
  <si>
    <t>ARC 388</t>
  </si>
  <si>
    <t>ARC388</t>
  </si>
  <si>
    <t>Đồ Án Kiến Trúc Công Nghiệp 1</t>
  </si>
  <si>
    <t>ARC 389</t>
  </si>
  <si>
    <t>ARC389</t>
  </si>
  <si>
    <t>Đồ Án Kiến Trúc Công Nghiệp 2</t>
  </si>
  <si>
    <t>ARC 391</t>
  </si>
  <si>
    <t>ARC391</t>
  </si>
  <si>
    <t>Kiến Trúc Xây Dựng Dân Dụng &amp; Công Nghiệp</t>
  </si>
  <si>
    <t>ARC 392</t>
  </si>
  <si>
    <t>ARC392</t>
  </si>
  <si>
    <t>Kiến Trúc cho Xây Dựng</t>
  </si>
  <si>
    <t>2+1</t>
  </si>
  <si>
    <t>ARC 396</t>
  </si>
  <si>
    <t>ARC396</t>
  </si>
  <si>
    <t>ARC 401</t>
  </si>
  <si>
    <t>ARC401</t>
  </si>
  <si>
    <t>Cấu Tạo Kiến Trúc 2</t>
  </si>
  <si>
    <t>ARC 405</t>
  </si>
  <si>
    <t>ARC405</t>
  </si>
  <si>
    <t>Kỹ Thuật (Thiết Kế) Đô Thị</t>
  </si>
  <si>
    <t>ARC 415</t>
  </si>
  <si>
    <t>ARC415</t>
  </si>
  <si>
    <t>Đồ Án Quy Hoạch</t>
  </si>
  <si>
    <t>ARC 416</t>
  </si>
  <si>
    <t>ARC416</t>
  </si>
  <si>
    <t>Quy Hoạch 1</t>
  </si>
  <si>
    <t>ARC 417</t>
  </si>
  <si>
    <t>ARC417</t>
  </si>
  <si>
    <t>Đồ Án Quy Hoạch 1</t>
  </si>
  <si>
    <t>ARC 418</t>
  </si>
  <si>
    <t>ARC418</t>
  </si>
  <si>
    <t>Quy Hoạch 2</t>
  </si>
  <si>
    <t>trước đây có môn tiên quyết đồ án quy hoạch 1</t>
  </si>
  <si>
    <t>ARC 419</t>
  </si>
  <si>
    <t>ARC419</t>
  </si>
  <si>
    <t>Đồ Án Quy Hoạch 2</t>
  </si>
  <si>
    <t>ARC 428</t>
  </si>
  <si>
    <t>ARC428</t>
  </si>
  <si>
    <t>Đồ Án Kiến Trúc Dân Dụng 6</t>
  </si>
  <si>
    <t>ARC 446</t>
  </si>
  <si>
    <t>ARC446</t>
  </si>
  <si>
    <t>Đồ Án Tổng Hợp</t>
  </si>
  <si>
    <t>ARC 447</t>
  </si>
  <si>
    <t>ARC447</t>
  </si>
  <si>
    <t>Đồ Án Tốt Nghiệp</t>
  </si>
  <si>
    <t>ARC 448</t>
  </si>
  <si>
    <t>ARC448</t>
  </si>
  <si>
    <t>ARC 449</t>
  </si>
  <si>
    <t>ARC449</t>
  </si>
  <si>
    <t>ARC 455</t>
  </si>
  <si>
    <t>ARC455</t>
  </si>
  <si>
    <t>Quy Hoạch Đô Thị</t>
  </si>
  <si>
    <t>ARC 460</t>
  </si>
  <si>
    <t>ARC460</t>
  </si>
  <si>
    <t>Cảnh Quan Kiến Trúc</t>
  </si>
  <si>
    <t>ARC 496</t>
  </si>
  <si>
    <t>ARC496</t>
  </si>
  <si>
    <t>ART</t>
  </si>
  <si>
    <t>ART 111</t>
  </si>
  <si>
    <t>ART111</t>
  </si>
  <si>
    <t>Foundation Design Studio</t>
  </si>
  <si>
    <t>ART 151</t>
  </si>
  <si>
    <t>ART151</t>
  </si>
  <si>
    <t>Vẽ Mỹ Thuật 1</t>
  </si>
  <si>
    <t>ART 161</t>
  </si>
  <si>
    <t>ART161</t>
  </si>
  <si>
    <t>Định Luật Xa Gần trong Đồ Họa</t>
  </si>
  <si>
    <t>ART 201</t>
  </si>
  <si>
    <t>ART201</t>
  </si>
  <si>
    <t>Vẽ Mỹ Thuật 2</t>
  </si>
  <si>
    <t>ART 202</t>
  </si>
  <si>
    <t>ART202</t>
  </si>
  <si>
    <t>Vẽ Mỹ Thuật 2 Dành Cho Đồ Họa</t>
  </si>
  <si>
    <t>ART 203</t>
  </si>
  <si>
    <t>ART203</t>
  </si>
  <si>
    <t>Typography</t>
  </si>
  <si>
    <t>ART 205</t>
  </si>
  <si>
    <t>ART205</t>
  </si>
  <si>
    <t>Design Creativity &amp; Cognition</t>
  </si>
  <si>
    <t>ART 213</t>
  </si>
  <si>
    <t>ART213</t>
  </si>
  <si>
    <t>Đạc Họa</t>
  </si>
  <si>
    <t>ART 221</t>
  </si>
  <si>
    <t>ART221</t>
  </si>
  <si>
    <t>Photography</t>
  </si>
  <si>
    <t>ART 251</t>
  </si>
  <si>
    <t>ART251</t>
  </si>
  <si>
    <t>Vẽ Mỹ Thuật 3</t>
  </si>
  <si>
    <t>ART 270</t>
  </si>
  <si>
    <t>ART270</t>
  </si>
  <si>
    <t>Hình Khối &amp; Màu Sắc</t>
  </si>
  <si>
    <t>ART 271</t>
  </si>
  <si>
    <t>ART271</t>
  </si>
  <si>
    <t>Điêu Khắc</t>
  </si>
  <si>
    <t>ART 301</t>
  </si>
  <si>
    <t>ART301</t>
  </si>
  <si>
    <t>Vẽ Mỹ Thuật 4</t>
  </si>
  <si>
    <t>ART 341</t>
  </si>
  <si>
    <t>ART341</t>
  </si>
  <si>
    <t>Brand Design Studio</t>
  </si>
  <si>
    <t>ART 343</t>
  </si>
  <si>
    <t>ART343</t>
  </si>
  <si>
    <t>Thiết Kế Ấn Phẩm</t>
  </si>
  <si>
    <t>ART 386</t>
  </si>
  <si>
    <t>ART386</t>
  </si>
  <si>
    <t>Nghệ Thuật Chiếu Sáng</t>
  </si>
  <si>
    <t>AUD</t>
  </si>
  <si>
    <t>AUD 351</t>
  </si>
  <si>
    <t>AUD351</t>
  </si>
  <si>
    <t>Kiểm Toán Căn Bản</t>
  </si>
  <si>
    <t>AUD 353</t>
  </si>
  <si>
    <t>AUD353</t>
  </si>
  <si>
    <t>Kiểm Toán Nội Bộ</t>
  </si>
  <si>
    <t>AUD 402</t>
  </si>
  <si>
    <t>AUD402</t>
  </si>
  <si>
    <t>Kiểm Toán Tài Chính 1</t>
  </si>
  <si>
    <t>AUD 403</t>
  </si>
  <si>
    <t>AUD403</t>
  </si>
  <si>
    <t>Tổ Chức Công Tác Kiểm Toán</t>
  </si>
  <si>
    <t>1+1</t>
  </si>
  <si>
    <t>AUD 404</t>
  </si>
  <si>
    <t>AUD404</t>
  </si>
  <si>
    <t>Kiểm Toán Tài Chính 2</t>
  </si>
  <si>
    <t>AUD 411</t>
  </si>
  <si>
    <t>AUD411</t>
  </si>
  <si>
    <t>Kiểm Toán Hoạt Động</t>
  </si>
  <si>
    <t>AUD 412</t>
  </si>
  <si>
    <t>AUD412</t>
  </si>
  <si>
    <t>Kiểm Toán Ngân Sách</t>
  </si>
  <si>
    <t>AUD 415</t>
  </si>
  <si>
    <t>AUD415</t>
  </si>
  <si>
    <t>Kiểm Soát Quản Lý</t>
  </si>
  <si>
    <t>AUD 455</t>
  </si>
  <si>
    <t>AUD455</t>
  </si>
  <si>
    <t>Kiểm Soát Nội Bộ</t>
  </si>
  <si>
    <t>AUD 553</t>
  </si>
  <si>
    <t>AUD553</t>
  </si>
  <si>
    <t>AUD 602</t>
  </si>
  <si>
    <t>AUD602</t>
  </si>
  <si>
    <t>Kiểm Toán Tài Chính</t>
  </si>
  <si>
    <t>AUD 611</t>
  </si>
  <si>
    <t>AUD611</t>
  </si>
  <si>
    <t>AUD 655</t>
  </si>
  <si>
    <t>AUD655</t>
  </si>
  <si>
    <t>AUD-A</t>
  </si>
  <si>
    <t>AUD-A 553</t>
  </si>
  <si>
    <t>AUD-A553</t>
  </si>
  <si>
    <t>AUD-A 602</t>
  </si>
  <si>
    <t>AUD-A602</t>
  </si>
  <si>
    <t>AUD-A 611</t>
  </si>
  <si>
    <t>AUD-A611</t>
  </si>
  <si>
    <t>BCH</t>
  </si>
  <si>
    <t>BCH 201</t>
  </si>
  <si>
    <t>BCH201</t>
  </si>
  <si>
    <t>Hóa Sinh Căn Bản</t>
  </si>
  <si>
    <t>BCH 251</t>
  </si>
  <si>
    <t>BCH251</t>
  </si>
  <si>
    <t>Hóa Sinh Y Học</t>
  </si>
  <si>
    <t>BCH 301</t>
  </si>
  <si>
    <t>BCH301</t>
  </si>
  <si>
    <t>Hóa Sinh Nâng Cao</t>
  </si>
  <si>
    <t>BIO</t>
  </si>
  <si>
    <t>BIO 101</t>
  </si>
  <si>
    <t>BIO101</t>
  </si>
  <si>
    <t>Sinh Học Đại Cương</t>
  </si>
  <si>
    <t>BIO 213</t>
  </si>
  <si>
    <t>BIO213</t>
  </si>
  <si>
    <t>Sinh Lý Học</t>
  </si>
  <si>
    <t>BIO 220</t>
  </si>
  <si>
    <t>BIO220</t>
  </si>
  <si>
    <t>Cơ Sở Di Truyền Học</t>
  </si>
  <si>
    <t>BIO 221</t>
  </si>
  <si>
    <t>BIO221</t>
  </si>
  <si>
    <t>Di Truyền Học</t>
  </si>
  <si>
    <t>BIO 252</t>
  </si>
  <si>
    <t>BIO252</t>
  </si>
  <si>
    <t>Sinh Học Phân Tử</t>
  </si>
  <si>
    <t>BNK</t>
  </si>
  <si>
    <t>BNK 354</t>
  </si>
  <si>
    <t>BNK354</t>
  </si>
  <si>
    <t>Thanh Toán Quốc Tế</t>
  </si>
  <si>
    <t>BNK 401</t>
  </si>
  <si>
    <t>BNK401</t>
  </si>
  <si>
    <t>Ngân Hàng Trung Ương</t>
  </si>
  <si>
    <t>BNK 404</t>
  </si>
  <si>
    <t>BNK404</t>
  </si>
  <si>
    <t>Nghiệp Vụ Ngân Hàng Thương Mại</t>
  </si>
  <si>
    <t>BNK 405</t>
  </si>
  <si>
    <t>BNK405</t>
  </si>
  <si>
    <t>Nghiệp Vụ Bảo Hiểm</t>
  </si>
  <si>
    <t>BNK 406</t>
  </si>
  <si>
    <t>BNK406</t>
  </si>
  <si>
    <t>Quản Trị Ngân Hàng Thương Mại</t>
  </si>
  <si>
    <t>BNK 413</t>
  </si>
  <si>
    <t>BNK413</t>
  </si>
  <si>
    <t>Thẩm Định Tín Dụng</t>
  </si>
  <si>
    <t>BNK 554</t>
  </si>
  <si>
    <t>BNK554</t>
  </si>
  <si>
    <t>International Payments</t>
  </si>
  <si>
    <t>BNK 606</t>
  </si>
  <si>
    <t>BNK606</t>
  </si>
  <si>
    <t>Quản Lý Ngân Hàng Thương Mại</t>
  </si>
  <si>
    <t>BNK-A</t>
  </si>
  <si>
    <t>BNK-A 606</t>
  </si>
  <si>
    <t>BNK-A606</t>
  </si>
  <si>
    <t>BPH</t>
  </si>
  <si>
    <t>BPH 250</t>
  </si>
  <si>
    <t>BPH250</t>
  </si>
  <si>
    <t>Căn Bản Lý Sinh</t>
  </si>
  <si>
    <t>CIE</t>
  </si>
  <si>
    <t>CIE 111</t>
  </si>
  <si>
    <t>CIE111</t>
  </si>
  <si>
    <t>Vẽ Kỹ Thuật &amp; CAD</t>
  </si>
  <si>
    <t>CIE 248</t>
  </si>
  <si>
    <t>CIE248</t>
  </si>
  <si>
    <t>CIE 260</t>
  </si>
  <si>
    <t>CIE260</t>
  </si>
  <si>
    <t>Trắc Địa</t>
  </si>
  <si>
    <t>CIE 296</t>
  </si>
  <si>
    <t>CIE296</t>
  </si>
  <si>
    <t>Đồ Án CDIO</t>
  </si>
  <si>
    <t>CIE 321</t>
  </si>
  <si>
    <t>CIE321</t>
  </si>
  <si>
    <t>Vật Liệu Xây Dựng</t>
  </si>
  <si>
    <t>CIE 322</t>
  </si>
  <si>
    <t>CIE322</t>
  </si>
  <si>
    <t>Thí Nghiệm Vật Liệu Xây Dựng</t>
  </si>
  <si>
    <t>CIE 323</t>
  </si>
  <si>
    <t>CIE323</t>
  </si>
  <si>
    <t>Nền &amp; Móng</t>
  </si>
  <si>
    <t>CIE 324</t>
  </si>
  <si>
    <t>CIE324</t>
  </si>
  <si>
    <t>Đồ Án Nền &amp; Móng</t>
  </si>
  <si>
    <t>CIE 340</t>
  </si>
  <si>
    <t>CIE340</t>
  </si>
  <si>
    <t>Môi Trường Xây Dựng</t>
  </si>
  <si>
    <t>CIE 341</t>
  </si>
  <si>
    <t>CIE341</t>
  </si>
  <si>
    <t>Thông Gió</t>
  </si>
  <si>
    <t>CIE 347</t>
  </si>
  <si>
    <t>CIE347</t>
  </si>
  <si>
    <t>CIE 348</t>
  </si>
  <si>
    <t>CIE348</t>
  </si>
  <si>
    <t>CIE 349</t>
  </si>
  <si>
    <t>CIE349</t>
  </si>
  <si>
    <t>CIE 371</t>
  </si>
  <si>
    <t>CIE371</t>
  </si>
  <si>
    <t>Vật Liệu Xây Dựng Nâng Cao</t>
  </si>
  <si>
    <t>CIE 375</t>
  </si>
  <si>
    <t>CIE375</t>
  </si>
  <si>
    <t>Ổn Định Công Trình</t>
  </si>
  <si>
    <t>CIE 376</t>
  </si>
  <si>
    <t>CIE376</t>
  </si>
  <si>
    <t>Kết Cấu Bê Tông Cốt Thép</t>
  </si>
  <si>
    <t>CIE 377</t>
  </si>
  <si>
    <t>CIE377</t>
  </si>
  <si>
    <t>Đồ Án Kết Cấu Bê Tông Cốt Thép</t>
  </si>
  <si>
    <t>CIE 378</t>
  </si>
  <si>
    <t>CIE378</t>
  </si>
  <si>
    <t>Kết Cấu Thép</t>
  </si>
  <si>
    <t>CIE 396</t>
  </si>
  <si>
    <t>CIE396</t>
  </si>
  <si>
    <t>CIE 403</t>
  </si>
  <si>
    <t>CIE403</t>
  </si>
  <si>
    <t>Kỹ Thuật Thi Công</t>
  </si>
  <si>
    <t>CIE 404</t>
  </si>
  <si>
    <t>CIE404</t>
  </si>
  <si>
    <t>Tổ Chức Thi Công</t>
  </si>
  <si>
    <t>CIE 411</t>
  </si>
  <si>
    <t>CIE411</t>
  </si>
  <si>
    <t>Thiết Kế Hình Học &amp; Đường Ôtô</t>
  </si>
  <si>
    <t>CIE 412</t>
  </si>
  <si>
    <t>CIE412</t>
  </si>
  <si>
    <t>Đồ Án Thiết Kế Hình Học Đường Ôtô</t>
  </si>
  <si>
    <t>CIE 413</t>
  </si>
  <si>
    <t>CIE413</t>
  </si>
  <si>
    <t>Thiết Kế Nền, Mặt Đường &amp; Công Trình Trên Đường</t>
  </si>
  <si>
    <t>CIE 414</t>
  </si>
  <si>
    <t>CIE414</t>
  </si>
  <si>
    <t>Đồ Án Thiết Kế Mặt Đường &amp; Đánh Giá Phương Án</t>
  </si>
  <si>
    <t>CIE 416</t>
  </si>
  <si>
    <t>CIE416</t>
  </si>
  <si>
    <t>Thiết Kế Cầu Bê Tông Cốt Thép</t>
  </si>
  <si>
    <t>CIE 417</t>
  </si>
  <si>
    <t>CIE417</t>
  </si>
  <si>
    <t>Đồ Án Thiết Kế Cầu Bê Tông Cốt Thép</t>
  </si>
  <si>
    <t>CIE 418</t>
  </si>
  <si>
    <t>CIE418</t>
  </si>
  <si>
    <t>Thiết Kế Cầu Thép</t>
  </si>
  <si>
    <t>CIE 419</t>
  </si>
  <si>
    <t>CIE419</t>
  </si>
  <si>
    <t>Đồ Án Thiết Kế Cầu Thép</t>
  </si>
  <si>
    <t>CIE 421</t>
  </si>
  <si>
    <t>CIE421</t>
  </si>
  <si>
    <t>Kết Cấu Gạch, Đá, Gỗ</t>
  </si>
  <si>
    <t>CIE 423</t>
  </si>
  <si>
    <t>CIE423</t>
  </si>
  <si>
    <t>Công Trình trên Nền Đất Yếu</t>
  </si>
  <si>
    <t>CIE 425</t>
  </si>
  <si>
    <t>CIE425</t>
  </si>
  <si>
    <t>Kết Cấu Composite</t>
  </si>
  <si>
    <t>CIE 426</t>
  </si>
  <si>
    <t>CIE426</t>
  </si>
  <si>
    <t>Kết Cấu Nhà Bê Tông Cốt Thép</t>
  </si>
  <si>
    <t>CIE 427</t>
  </si>
  <si>
    <t>CIE427</t>
  </si>
  <si>
    <t>Đồ Án Nhà Bê Tông Cốt Thép</t>
  </si>
  <si>
    <t>CIE 428</t>
  </si>
  <si>
    <t>CIE428</t>
  </si>
  <si>
    <t>Kết Cấu Nhà Thép</t>
  </si>
  <si>
    <t>CIE 429</t>
  </si>
  <si>
    <t>CIE429</t>
  </si>
  <si>
    <t>Đồ Án Kết Cấu Nhà Thép</t>
  </si>
  <si>
    <t>CIE 430</t>
  </si>
  <si>
    <t>CIE430</t>
  </si>
  <si>
    <t>Máy Móc Xây Dựng</t>
  </si>
  <si>
    <t>Ngưng áp dụng từ K19 trở về sau</t>
  </si>
  <si>
    <t>CIE 431</t>
  </si>
  <si>
    <t>CIE431</t>
  </si>
  <si>
    <t>Kỹ Thuât Lắp Ghép Công Trình Dân Dụng &amp; Công Nghiệp</t>
  </si>
  <si>
    <t>CIE 432</t>
  </si>
  <si>
    <t>CIE432</t>
  </si>
  <si>
    <t>Đồ Án Kỹ Thuật Lắp Ghép Công Trình Dân Dụng &amp; Công Nghiệp</t>
  </si>
  <si>
    <t>CIE 433</t>
  </si>
  <si>
    <t>CIE433</t>
  </si>
  <si>
    <t>Tổ Chức Thi Công Công Trình Dân Dụng &amp; Công Nghiệp</t>
  </si>
  <si>
    <t>CIE 434</t>
  </si>
  <si>
    <t>CIE434</t>
  </si>
  <si>
    <t>Đồ Án Tổ Chức Thi Công Công Trình Dân Dụng &amp; Công Nghiệp</t>
  </si>
  <si>
    <t>CIE 435</t>
  </si>
  <si>
    <t>CIE435</t>
  </si>
  <si>
    <t>Máy Xây Dựng</t>
  </si>
  <si>
    <t>Áp dụng cho K19 trờ về sau</t>
  </si>
  <si>
    <t>CIE 436</t>
  </si>
  <si>
    <t>CIE436</t>
  </si>
  <si>
    <t>Thi Công Đường</t>
  </si>
  <si>
    <t>CIE 437</t>
  </si>
  <si>
    <t>CIE437</t>
  </si>
  <si>
    <t>Đồ Án Thi Công Đường</t>
  </si>
  <si>
    <t>CIE 438</t>
  </si>
  <si>
    <t>CIE438</t>
  </si>
  <si>
    <t>Thi Công Cầu</t>
  </si>
  <si>
    <t>CIE 439</t>
  </si>
  <si>
    <t>CIE439</t>
  </si>
  <si>
    <t>Đồ Án Thi Công Cầu</t>
  </si>
  <si>
    <t>CIE 441</t>
  </si>
  <si>
    <t>CIE441</t>
  </si>
  <si>
    <t>Quản Lý Dự Án Xây Dựng</t>
  </si>
  <si>
    <t>CIE 442</t>
  </si>
  <si>
    <t>CIE442</t>
  </si>
  <si>
    <t>Công Tác Tư Vấn Xây Dựng</t>
  </si>
  <si>
    <t>CIE 443</t>
  </si>
  <si>
    <t>CIE443</t>
  </si>
  <si>
    <t>Văn Hóa Phương Đông trong Thiết Kế Xây Dựng (Phong Thủy)</t>
  </si>
  <si>
    <t>CIE 445</t>
  </si>
  <si>
    <t>CIE445</t>
  </si>
  <si>
    <t>CIE 446</t>
  </si>
  <si>
    <t>CIE446</t>
  </si>
  <si>
    <t>CIE 447</t>
  </si>
  <si>
    <t>CIE447</t>
  </si>
  <si>
    <t>CIE 448</t>
  </si>
  <si>
    <t>CIE448</t>
  </si>
  <si>
    <t>CIE 449</t>
  </si>
  <si>
    <t>CIE449</t>
  </si>
  <si>
    <t>CIE 450</t>
  </si>
  <si>
    <t>CIE450</t>
  </si>
  <si>
    <t>An Toàn Lao Động</t>
  </si>
  <si>
    <t>CIE 456</t>
  </si>
  <si>
    <t>CIE456</t>
  </si>
  <si>
    <t>Kỹ Thuật &amp; Tổ Chức Thi Công Đường</t>
  </si>
  <si>
    <t>CIE 458</t>
  </si>
  <si>
    <t>CIE458</t>
  </si>
  <si>
    <t>Kỹ Thuật &amp; Tổ Chức Thi Công Cầu</t>
  </si>
  <si>
    <t>CIE 466</t>
  </si>
  <si>
    <t>CIE466</t>
  </si>
  <si>
    <t>Quy Hoạch Giao Thông Vận Tải &amp; Mạng Lưới Đường</t>
  </si>
  <si>
    <t>CIE 467</t>
  </si>
  <si>
    <t>CIE467</t>
  </si>
  <si>
    <t>Đường Phố &amp; Giao Thông Đô Thị</t>
  </si>
  <si>
    <t>CIE 468</t>
  </si>
  <si>
    <t>CIE468</t>
  </si>
  <si>
    <t>Thiết Kế Cầu &amp; Dây Văng, Dây Võng</t>
  </si>
  <si>
    <t>CIE 469</t>
  </si>
  <si>
    <t>CIE469</t>
  </si>
  <si>
    <t>Thi Công Công Trình Cầu Nhịp Lớn</t>
  </si>
  <si>
    <t>CIE 471</t>
  </si>
  <si>
    <t>CIE471</t>
  </si>
  <si>
    <t>Kết Cấu Bê Tông Cốt Thép Đặc Biệt</t>
  </si>
  <si>
    <t>CIE 473</t>
  </si>
  <si>
    <t>CIE473</t>
  </si>
  <si>
    <t>Kết Cấu Thép Ống Nhồi Bê Tông</t>
  </si>
  <si>
    <t>CIE 475</t>
  </si>
  <si>
    <t>CIE475</t>
  </si>
  <si>
    <t>Kết Cấu Nhà Cao Tầng</t>
  </si>
  <si>
    <t>CIE 476</t>
  </si>
  <si>
    <t>CIE476</t>
  </si>
  <si>
    <t>Kết Cấu Nhà Bê Tông Cốt Thép Nâng Cao</t>
  </si>
  <si>
    <t>CIE 477</t>
  </si>
  <si>
    <t>CIE477</t>
  </si>
  <si>
    <t>Kết Cấu Bê Tông Cốt Thép Ứng Lực Trước</t>
  </si>
  <si>
    <t>CIE 478</t>
  </si>
  <si>
    <t>CIE478</t>
  </si>
  <si>
    <t>Kết Cấu Thép Nâng Cao</t>
  </si>
  <si>
    <t>CIE 479</t>
  </si>
  <si>
    <t>CIE479</t>
  </si>
  <si>
    <t>Kết Cấu Thép Thành Mỏng</t>
  </si>
  <si>
    <t>CIE 483</t>
  </si>
  <si>
    <t>CIE483</t>
  </si>
  <si>
    <t>Kỹ Thuật Thi Công Đặc Biệt</t>
  </si>
  <si>
    <t>CIE 484</t>
  </si>
  <si>
    <t>CIE484</t>
  </si>
  <si>
    <t>Tổ Chức Thi Công Đường</t>
  </si>
  <si>
    <t>CIE 485</t>
  </si>
  <si>
    <t>CIE485</t>
  </si>
  <si>
    <t>Kỹ Thuật Thi Công Nhà Cao Tầng</t>
  </si>
  <si>
    <t>CIE 486</t>
  </si>
  <si>
    <t>CIE486</t>
  </si>
  <si>
    <t>Đồ Án Kỹ Thuật Thi Công Bê Tông Toàn Khối</t>
  </si>
  <si>
    <t>CIE 487</t>
  </si>
  <si>
    <t>CIE487</t>
  </si>
  <si>
    <t>Quản Lý &amp; Khai Thác Đường</t>
  </si>
  <si>
    <t>CIE 488</t>
  </si>
  <si>
    <t>CIE488</t>
  </si>
  <si>
    <t>Tổ Chức Thi Công Cầu</t>
  </si>
  <si>
    <t>CIE 489</t>
  </si>
  <si>
    <t>CIE489</t>
  </si>
  <si>
    <t>Khai Thác, Kiểm Định &amp; Gia Cố Cầu</t>
  </si>
  <si>
    <t>CIE 490</t>
  </si>
  <si>
    <t>CIE490</t>
  </si>
  <si>
    <t>Quản Lý &amp; Bảo Dưỡng Nhà Cao Tầng</t>
  </si>
  <si>
    <t>CIE 496</t>
  </si>
  <si>
    <t>CIE496</t>
  </si>
  <si>
    <t>CIE 497</t>
  </si>
  <si>
    <t>CIE497</t>
  </si>
  <si>
    <t>CIE 498</t>
  </si>
  <si>
    <t>CIE498</t>
  </si>
  <si>
    <t>CIE 499</t>
  </si>
  <si>
    <t>CIE499</t>
  </si>
  <si>
    <t>CIE 575</t>
  </si>
  <si>
    <t>CIE575</t>
  </si>
  <si>
    <t>Geotechnical and Structural Stability</t>
  </si>
  <si>
    <t>CIE 615</t>
  </si>
  <si>
    <t>CIE615</t>
  </si>
  <si>
    <t>Lý Thuyết Độ Tin Cậy và Ứng Dụng Trong Thiết Kế</t>
  </si>
  <si>
    <t>Structural Reliability Theory and Applications</t>
  </si>
  <si>
    <t>CIE 623</t>
  </si>
  <si>
    <t>CIE623</t>
  </si>
  <si>
    <t>Công Trình Chịu Động Đất</t>
  </si>
  <si>
    <t>Earthquake Engineering and Seismic Design</t>
  </si>
  <si>
    <t>CIE 633</t>
  </si>
  <si>
    <t>CIE633</t>
  </si>
  <si>
    <t>Thí Nghiệm và Kiểm Định Công Trình</t>
  </si>
  <si>
    <t>Building Inspection and Site Experiments</t>
  </si>
  <si>
    <t>CIE 635</t>
  </si>
  <si>
    <t>CIE635</t>
  </si>
  <si>
    <t>Công Nghệ Xây Dựng Hiện Đại</t>
  </si>
  <si>
    <t>Modern Methods of Construction</t>
  </si>
  <si>
    <t>CIE 671</t>
  </si>
  <si>
    <t>CIE671</t>
  </si>
  <si>
    <t>Advanced Construction Materials</t>
  </si>
  <si>
    <t>CIE 675</t>
  </si>
  <si>
    <t>CIE675</t>
  </si>
  <si>
    <t>Thiết Kế Nhà Cao Tầng</t>
  </si>
  <si>
    <t>Design of Highrise Building</t>
  </si>
  <si>
    <t>CIE 676</t>
  </si>
  <si>
    <t>CIE676</t>
  </si>
  <si>
    <t>Kết Cấu Bê Tông Cốt Thép Nâng Cao</t>
  </si>
  <si>
    <t>Advanced Reinforced Concrete Design</t>
  </si>
  <si>
    <t>CIE 678</t>
  </si>
  <si>
    <t>CIE678</t>
  </si>
  <si>
    <t>Advanced Steel Structures Design</t>
  </si>
  <si>
    <t>CIE 704</t>
  </si>
  <si>
    <t>CIE704</t>
  </si>
  <si>
    <t>Khoa Học Tổ Chức Thi Công Xây Dựng</t>
  </si>
  <si>
    <t>Science of Construction Planning and Scheduling</t>
  </si>
  <si>
    <t>CIE 725</t>
  </si>
  <si>
    <t>CIE725</t>
  </si>
  <si>
    <t>Kết Cấu Liên Hợp</t>
  </si>
  <si>
    <t>Composite Structures of Steel and Concrete</t>
  </si>
  <si>
    <t>CIE 741</t>
  </si>
  <si>
    <t>CIE741</t>
  </si>
  <si>
    <t>Construction Project Management</t>
  </si>
  <si>
    <t>CIE 799</t>
  </si>
  <si>
    <t>CIE799</t>
  </si>
  <si>
    <t>CMU-COM</t>
  </si>
  <si>
    <t>CMU-COM 103</t>
  </si>
  <si>
    <t>CMU-COM103</t>
  </si>
  <si>
    <t>Group Dynamics &amp; Communication</t>
  </si>
  <si>
    <t>Không còn áp dụng</t>
  </si>
  <si>
    <t>CMU-CS</t>
  </si>
  <si>
    <t>CMU-CS 246</t>
  </si>
  <si>
    <t>CMU-CS246</t>
  </si>
  <si>
    <t>Application Development Practices</t>
  </si>
  <si>
    <t>CMU-CS 252</t>
  </si>
  <si>
    <t>CMU-CS252</t>
  </si>
  <si>
    <t>Introduction to Network &amp; Telecommunications Technology</t>
  </si>
  <si>
    <t>CMU-CS 297</t>
  </si>
  <si>
    <t>CMU-CS297</t>
  </si>
  <si>
    <t>CMU-CS 303</t>
  </si>
  <si>
    <t>CMU-CS303</t>
  </si>
  <si>
    <t>Fundamentals of Computing 1</t>
  </si>
  <si>
    <t>CMU-CS 311</t>
  </si>
  <si>
    <t>CMU-CS311</t>
  </si>
  <si>
    <t>Object-Oriented Programming C++ (Advanced Concepts in Computing)</t>
  </si>
  <si>
    <t>CMU-CS 316</t>
  </si>
  <si>
    <t>CMU-CS316</t>
  </si>
  <si>
    <t>Fundamentals of Computing 2</t>
  </si>
  <si>
    <t>CMU-CS 376</t>
  </si>
  <si>
    <t>CMU-CS376</t>
  </si>
  <si>
    <t>Elements of Network Security</t>
  </si>
  <si>
    <t>CMU-CS 397</t>
  </si>
  <si>
    <t>CMU-CS397</t>
  </si>
  <si>
    <t>CMU-CS 426</t>
  </si>
  <si>
    <t>CMU-CS426</t>
  </si>
  <si>
    <t>Information Warfare</t>
  </si>
  <si>
    <t>CMU-CS 427</t>
  </si>
  <si>
    <t>CMU-CS427</t>
  </si>
  <si>
    <t>Network Security</t>
  </si>
  <si>
    <t>CMU-CS 428</t>
  </si>
  <si>
    <t>CMU-CS428</t>
  </si>
  <si>
    <t>Hacking Exposed</t>
  </si>
  <si>
    <t>CMU-CS 429</t>
  </si>
  <si>
    <t>CMU-CS429</t>
  </si>
  <si>
    <t>Incident Response</t>
  </si>
  <si>
    <t>CMU-CS 445</t>
  </si>
  <si>
    <t>CMU-CS445</t>
  </si>
  <si>
    <t>System Integration Practices</t>
  </si>
  <si>
    <t>CMU-CS 450</t>
  </si>
  <si>
    <t>CMU-CS450</t>
  </si>
  <si>
    <t>Capstone Project for Network Security 1</t>
  </si>
  <si>
    <t>CMU-CS 451</t>
  </si>
  <si>
    <t>CMU-CS451</t>
  </si>
  <si>
    <t>Capstone Project for Network Security 2</t>
  </si>
  <si>
    <t>CMU-CS 462</t>
  </si>
  <si>
    <t>CMU-CS462</t>
  </si>
  <si>
    <t>Software Measurements &amp; Analysis</t>
  </si>
  <si>
    <t>CMU-CS 477</t>
  </si>
  <si>
    <t>CMU-CS477</t>
  </si>
  <si>
    <t>Web Application Security</t>
  </si>
  <si>
    <t>CMU-CS 480</t>
  </si>
  <si>
    <t>CMU-CS480</t>
  </si>
  <si>
    <t>Security Architecture</t>
  </si>
  <si>
    <t>CMU-ENG</t>
  </si>
  <si>
    <t>CMU-ENG 101</t>
  </si>
  <si>
    <t>CMU-ENG101</t>
  </si>
  <si>
    <t>Anh Ngữ cho Sinh Viên CMU 1</t>
  </si>
  <si>
    <t>Ngưng áp dụng từ K19</t>
  </si>
  <si>
    <t>CMU-ENG 102</t>
  </si>
  <si>
    <t>CMU-ENG102</t>
  </si>
  <si>
    <t>Anh Ngữ cho Sinh Viên CMU 2</t>
  </si>
  <si>
    <t>CMU-ENG 130</t>
  </si>
  <si>
    <t>CMU-ENG130</t>
  </si>
  <si>
    <t>Anh Văn Chuyên Ngành cho Sinh Viên CMU 1</t>
  </si>
  <si>
    <t>CMU-ENG 201</t>
  </si>
  <si>
    <t>CMU-ENG201</t>
  </si>
  <si>
    <t>Anh Ngữ cho Sinh Viên CMU 3</t>
  </si>
  <si>
    <t>CMU-ENG 202</t>
  </si>
  <si>
    <t>CMU-ENG202</t>
  </si>
  <si>
    <t>Anh Ngữ cho Sinh Viên CMU 4</t>
  </si>
  <si>
    <t>CMU-ENG 230</t>
  </si>
  <si>
    <t>CMU-ENG230</t>
  </si>
  <si>
    <t>Anh Văn Chuyên Ngành cho Sinh Viên CMU 2</t>
  </si>
  <si>
    <t>CMU-ENG 301</t>
  </si>
  <si>
    <t>CMU-ENG301</t>
  </si>
  <si>
    <t>Anh Ngữ cho Sinh Viên CMU 5</t>
  </si>
  <si>
    <t>CMU-ENG 302</t>
  </si>
  <si>
    <t>CMU-ENG302</t>
  </si>
  <si>
    <t>Anh Ngữ cho Sinh Viên CMU 6</t>
  </si>
  <si>
    <t>CMU-ENG 330</t>
  </si>
  <si>
    <t>CMU-ENG330</t>
  </si>
  <si>
    <t>Anh Văn Chuyên Ngành cho Sinh Viên CMU 3</t>
  </si>
  <si>
    <t>CMU-ENG 401</t>
  </si>
  <si>
    <t>CMU-ENG401</t>
  </si>
  <si>
    <t>Anh Ngữ cho Sinh Viên CMU 7</t>
  </si>
  <si>
    <t>CMU-ENG 402</t>
  </si>
  <si>
    <t>CMU-ENG402</t>
  </si>
  <si>
    <t>Anh Ngữ cho Sinh Viên CMU 8</t>
  </si>
  <si>
    <t>CMU-IS</t>
  </si>
  <si>
    <t>CMU-IS 100</t>
  </si>
  <si>
    <t>CMU-IS100</t>
  </si>
  <si>
    <t>Introduction to Information Systems</t>
  </si>
  <si>
    <t>CMU-IS 246</t>
  </si>
  <si>
    <t>CMU-IS246</t>
  </si>
  <si>
    <t>CMU-IS 251</t>
  </si>
  <si>
    <t>CMU-IS251</t>
  </si>
  <si>
    <t>Information System Theories &amp; Practices</t>
  </si>
  <si>
    <t>CMU-IS 401</t>
  </si>
  <si>
    <t>CMU-IS401</t>
  </si>
  <si>
    <t>Information System Applications</t>
  </si>
  <si>
    <t>CMU-IS 403</t>
  </si>
  <si>
    <t>CMU-IS403</t>
  </si>
  <si>
    <t>Information Systems Management</t>
  </si>
  <si>
    <t>CMU-IS 432</t>
  </si>
  <si>
    <t>CMU-IS432</t>
  </si>
  <si>
    <t>Software Project Management</t>
  </si>
  <si>
    <t>CMU-IS 445</t>
  </si>
  <si>
    <t>CMU-IS445</t>
  </si>
  <si>
    <t>Mã môn này không còn áp dụng, thay bằng môn CMU-CS 445</t>
  </si>
  <si>
    <t>CMU-IS 450</t>
  </si>
  <si>
    <t>CMU-IS450</t>
  </si>
  <si>
    <t>Capstone Project for Information Systems 1</t>
  </si>
  <si>
    <t>CMU-IS 451</t>
  </si>
  <si>
    <t>CMU-IS451</t>
  </si>
  <si>
    <t>Capstone Project for Information Systems 2</t>
  </si>
  <si>
    <t>CMU-IS 482</t>
  </si>
  <si>
    <t>CMU-IS482</t>
  </si>
  <si>
    <t>Business Value &amp; Relationship Management</t>
  </si>
  <si>
    <t>CMU-SE</t>
  </si>
  <si>
    <t>CMU-SE 100</t>
  </si>
  <si>
    <t>CMU-SE100</t>
  </si>
  <si>
    <t>Introduction to Software Engineering</t>
  </si>
  <si>
    <t>CMU-SE 214</t>
  </si>
  <si>
    <t>CMU-SE214</t>
  </si>
  <si>
    <t>Requirements Engineering</t>
  </si>
  <si>
    <t>CMU-SE 252</t>
  </si>
  <si>
    <t>CMU-SE252</t>
  </si>
  <si>
    <t>Computer Science for Practicing Engineers (Software Construction)</t>
  </si>
  <si>
    <t>CMU-SE 303</t>
  </si>
  <si>
    <t>CMU-SE303</t>
  </si>
  <si>
    <t>Software Testing (Verification &amp; Validation)</t>
  </si>
  <si>
    <t>CMU-SE 403</t>
  </si>
  <si>
    <t>CMU-SE403</t>
  </si>
  <si>
    <t xml:space="preserve">Software Architecture &amp; Design </t>
  </si>
  <si>
    <t>CMU-SE 433</t>
  </si>
  <si>
    <t>CMU-SE433</t>
  </si>
  <si>
    <t>Software Process &amp; Quality Management</t>
  </si>
  <si>
    <t>CMU-SE 445</t>
  </si>
  <si>
    <t>CMU-SE445</t>
  </si>
  <si>
    <t>Software Reuse &amp; Integration</t>
  </si>
  <si>
    <t>CMU-SE 450</t>
  </si>
  <si>
    <t>CMU-SE450</t>
  </si>
  <si>
    <t>Capstone Project for Software Engineering 1</t>
  </si>
  <si>
    <t>CMU-SE 451</t>
  </si>
  <si>
    <t>CMU-SE451</t>
  </si>
  <si>
    <t>Capstone Project for Software Engineering 2</t>
  </si>
  <si>
    <t>COM</t>
  </si>
  <si>
    <t>COM101</t>
  </si>
  <si>
    <t>Nói &amp; Trình Bày (tiếng Việt)</t>
  </si>
  <si>
    <t>COM102</t>
  </si>
  <si>
    <t>Viết (tiếng Việt)</t>
  </si>
  <si>
    <t>COM 151</t>
  </si>
  <si>
    <t>COM151</t>
  </si>
  <si>
    <t>Nói &amp; Trình Bày (tiếng Việt) trong Y Tế</t>
  </si>
  <si>
    <t>COM 152</t>
  </si>
  <si>
    <t>COM152</t>
  </si>
  <si>
    <t>Viết (tiếng Việt) trong Y Tế</t>
  </si>
  <si>
    <t>COM 233</t>
  </si>
  <si>
    <t>COM233</t>
  </si>
  <si>
    <t>Business Communication</t>
  </si>
  <si>
    <t>COM 384</t>
  </si>
  <si>
    <t>COM384</t>
  </si>
  <si>
    <t>Nghệ Thuật Đàm Phán</t>
  </si>
  <si>
    <t>COM 435</t>
  </si>
  <si>
    <t>COM435</t>
  </si>
  <si>
    <t>Quan Hệ Công Chúng</t>
  </si>
  <si>
    <t>COM 684</t>
  </si>
  <si>
    <t>COM684</t>
  </si>
  <si>
    <t>COM-A</t>
  </si>
  <si>
    <t>COM-A 684</t>
  </si>
  <si>
    <t>COM-A684</t>
  </si>
  <si>
    <t>CR</t>
  </si>
  <si>
    <t>CR 100</t>
  </si>
  <si>
    <t>CR100</t>
  </si>
  <si>
    <t>Giới Thiệu về Kỹ Nghệ Máy Tính</t>
  </si>
  <si>
    <t>CR 210</t>
  </si>
  <si>
    <t>CR210</t>
  </si>
  <si>
    <t>Lắp Ráp &amp; Bảo Trì Hệ Thống</t>
  </si>
  <si>
    <t>CR 246</t>
  </si>
  <si>
    <t>CR246</t>
  </si>
  <si>
    <t>Đồ Án Cơ Sở Ngành: Kỹ Nghệ Máy Tính</t>
  </si>
  <si>
    <t>CR 250</t>
  </si>
  <si>
    <t>CR250</t>
  </si>
  <si>
    <t>Nền Tảng Hệ Thống Máy Tính</t>
  </si>
  <si>
    <t>CR 251</t>
  </si>
  <si>
    <t>CR251</t>
  </si>
  <si>
    <t>Kiến Trúc Máy Tính &amp; Hệ Điều Hành</t>
  </si>
  <si>
    <t>CR 264</t>
  </si>
  <si>
    <t>CR264</t>
  </si>
  <si>
    <t>Lập Trình Assembler / COBOL</t>
  </si>
  <si>
    <t>CR 297</t>
  </si>
  <si>
    <t>CR297</t>
  </si>
  <si>
    <t>Đồ án CDIO</t>
  </si>
  <si>
    <t>CR 332</t>
  </si>
  <si>
    <t>CR332</t>
  </si>
  <si>
    <t>Nhập Môn Lập Trình Vi Điều Khiển</t>
  </si>
  <si>
    <t>CR 345</t>
  </si>
  <si>
    <t>CR345</t>
  </si>
  <si>
    <t>Đồ Án Chuyên Ngành: Viễn Thông cho Cao Đẳng</t>
  </si>
  <si>
    <t>CR 346</t>
  </si>
  <si>
    <t>CR346</t>
  </si>
  <si>
    <t>Đồ Án Chuyên Ngành: Điện Tử cho Cao Đẳng</t>
  </si>
  <si>
    <t>CR 347</t>
  </si>
  <si>
    <t>CR347</t>
  </si>
  <si>
    <t>CR 348</t>
  </si>
  <si>
    <t>CR348</t>
  </si>
  <si>
    <t>CR 360</t>
  </si>
  <si>
    <t>CR360</t>
  </si>
  <si>
    <t>Cơ Chế của Các Hệ Thống Máy Tính</t>
  </si>
  <si>
    <t>CR 361</t>
  </si>
  <si>
    <t>CR361</t>
  </si>
  <si>
    <t>Hệ Vi Xử Lý và Giao Diện</t>
  </si>
  <si>
    <t>CR 363</t>
  </si>
  <si>
    <t>CR363</t>
  </si>
  <si>
    <t>Hệ Điều Hành Thời Gian Thực</t>
  </si>
  <si>
    <t>CR 384</t>
  </si>
  <si>
    <t>CR384</t>
  </si>
  <si>
    <t>Ngôn Ngữ Mô Tả Phần Cứng VHDL</t>
  </si>
  <si>
    <t>CR 397</t>
  </si>
  <si>
    <t>CR397</t>
  </si>
  <si>
    <t>CR 415</t>
  </si>
  <si>
    <t>CR415</t>
  </si>
  <si>
    <t>Kỹ Thuật Multimedia</t>
  </si>
  <si>
    <t>CR 420</t>
  </si>
  <si>
    <t>CR420</t>
  </si>
  <si>
    <t>Lập Trình Mạng</t>
  </si>
  <si>
    <t>CR 424</t>
  </si>
  <si>
    <t>CR424</t>
  </si>
  <si>
    <t>Lập Trình Ứng Dụng cho các Thiết Bị Di Động</t>
  </si>
  <si>
    <t>CR 432</t>
  </si>
  <si>
    <t>CR432</t>
  </si>
  <si>
    <t>Vi Điều Khiển Nhúng</t>
  </si>
  <si>
    <t>CR 433</t>
  </si>
  <si>
    <t>CR433</t>
  </si>
  <si>
    <t>Hệ Thống Nhúng &amp; Thời Gian Thực</t>
  </si>
  <si>
    <t>CR 435</t>
  </si>
  <si>
    <t>CR435</t>
  </si>
  <si>
    <t>Thị Giác Máy</t>
  </si>
  <si>
    <t>CR 436</t>
  </si>
  <si>
    <t>CR436</t>
  </si>
  <si>
    <t>VLSI 1: Thiết Kế Mạch Tích Hợp</t>
  </si>
  <si>
    <t>CR 437</t>
  </si>
  <si>
    <t>CR437</t>
  </si>
  <si>
    <t>VLSI 2: Thiết Kế CMOS</t>
  </si>
  <si>
    <t>CR 439</t>
  </si>
  <si>
    <t>CR439</t>
  </si>
  <si>
    <t>Thiết Kế Các Hệ Thống Máy Tính Đơn Giản</t>
  </si>
  <si>
    <t>CR 445</t>
  </si>
  <si>
    <t>CR445</t>
  </si>
  <si>
    <t>Đồ Án Chuyên Ngành: Viễn Thông</t>
  </si>
  <si>
    <t>CR 446</t>
  </si>
  <si>
    <t>CR446</t>
  </si>
  <si>
    <t>Đồ Án Chuyên Ngành: Thiết Kế Hệ Thống Nhúng</t>
  </si>
  <si>
    <t>CR 447</t>
  </si>
  <si>
    <t>CR447</t>
  </si>
  <si>
    <t>CR 448</t>
  </si>
  <si>
    <t>CR448</t>
  </si>
  <si>
    <t>CR 449</t>
  </si>
  <si>
    <t>CR449</t>
  </si>
  <si>
    <t>CR 451</t>
  </si>
  <si>
    <t>CR451</t>
  </si>
  <si>
    <t>Kiến Trúc Máy Tính Nâng Cao</t>
  </si>
  <si>
    <t>CR 497</t>
  </si>
  <si>
    <t>CR497</t>
  </si>
  <si>
    <t>CR 731</t>
  </si>
  <si>
    <t>CR731</t>
  </si>
  <si>
    <t>Phần Mềm Nhúng</t>
  </si>
  <si>
    <t>CS</t>
  </si>
  <si>
    <t>CS 100</t>
  </si>
  <si>
    <t>CS100</t>
  </si>
  <si>
    <t>Giới Thiệu về Khoa Học Máy Tính</t>
  </si>
  <si>
    <t>CS101</t>
  </si>
  <si>
    <t>Tin Học Đại Cương</t>
  </si>
  <si>
    <t>CS201</t>
  </si>
  <si>
    <t>Tin Học Ứng Dụng</t>
  </si>
  <si>
    <t>CS 211</t>
  </si>
  <si>
    <t>CS211</t>
  </si>
  <si>
    <t>Lập Trình Cơ Sở</t>
  </si>
  <si>
    <t>CS 223</t>
  </si>
  <si>
    <t>CS223</t>
  </si>
  <si>
    <t>Mạng Internet &amp; Các Dịch Vụ</t>
  </si>
  <si>
    <t>Tạm Ngưng áp dụng</t>
  </si>
  <si>
    <t>CS 226</t>
  </si>
  <si>
    <t>CS226</t>
  </si>
  <si>
    <t>Hệ Điều Hành Unix / Linux</t>
  </si>
  <si>
    <t>CS 246</t>
  </si>
  <si>
    <t>CS246</t>
  </si>
  <si>
    <t>Đồ Án Cơ Sở Ngành: Khoa Học Máy Tính</t>
  </si>
  <si>
    <t>CS 252</t>
  </si>
  <si>
    <t>CS252</t>
  </si>
  <si>
    <t>Mạng Máy Tính</t>
  </si>
  <si>
    <t>CS 297</t>
  </si>
  <si>
    <t>CS297</t>
  </si>
  <si>
    <t>CS 303</t>
  </si>
  <si>
    <t>CS303</t>
  </si>
  <si>
    <t>Phân Tích &amp; Thiết Kế Hệ Thống</t>
  </si>
  <si>
    <t>CS 311</t>
  </si>
  <si>
    <t>CS311</t>
  </si>
  <si>
    <t>Lập Trình Hướng Đối Tượng</t>
  </si>
  <si>
    <t>CS 313</t>
  </si>
  <si>
    <t>CS313</t>
  </si>
  <si>
    <t>Flash, Dreamweaver &amp; CSS/CSS2</t>
  </si>
  <si>
    <t>CS 314</t>
  </si>
  <si>
    <t>CS314</t>
  </si>
  <si>
    <t>Lập Trình C trong Unix/Linux</t>
  </si>
  <si>
    <t>CS 316</t>
  </si>
  <si>
    <t>CS316</t>
  </si>
  <si>
    <t>Giới Thiệu Cấu Trúc Dữ Liệu &amp; Giải Thuật</t>
  </si>
  <si>
    <t>CS 343</t>
  </si>
  <si>
    <t>CS343</t>
  </si>
  <si>
    <t>Tin Học trong Kiến Trúc</t>
  </si>
  <si>
    <t>CS 345</t>
  </si>
  <si>
    <t>CS345</t>
  </si>
  <si>
    <t>Đồ Án Chuyên Ngành: Công Nghệ Phần Mềm cho Cao Đẳng</t>
  </si>
  <si>
    <t>CS 346</t>
  </si>
  <si>
    <t>CS346</t>
  </si>
  <si>
    <t>Đồ Án Chuyên Ngành: Kỹ Thuật Mạng cho Cao Đẳng</t>
  </si>
  <si>
    <t>CS 347</t>
  </si>
  <si>
    <t>CS347</t>
  </si>
  <si>
    <t>CS 348</t>
  </si>
  <si>
    <t>CS348</t>
  </si>
  <si>
    <t>CS 349</t>
  </si>
  <si>
    <t>CS349</t>
  </si>
  <si>
    <t>CS 353</t>
  </si>
  <si>
    <t>CS353</t>
  </si>
  <si>
    <t>Phân Tích &amp; Thiết Kế Hướng Đối Tượng</t>
  </si>
  <si>
    <t>CS 366</t>
  </si>
  <si>
    <t>CS366</t>
  </si>
  <si>
    <t>L.A.M.P. (Linux, Apache, MySQL, PHP)</t>
  </si>
  <si>
    <t>CS 372</t>
  </si>
  <si>
    <t>CS372</t>
  </si>
  <si>
    <t>Quản Trị Mạng</t>
  </si>
  <si>
    <t>CS 376</t>
  </si>
  <si>
    <t>CS376</t>
  </si>
  <si>
    <t>Giới Thiệu An Ninh Mạng</t>
  </si>
  <si>
    <t>CS 397</t>
  </si>
  <si>
    <t>CS397</t>
  </si>
  <si>
    <t>CS 403</t>
  </si>
  <si>
    <t>CS403</t>
  </si>
  <si>
    <t>Công Nghệ Phần Mềm</t>
  </si>
  <si>
    <t>CS 414</t>
  </si>
  <si>
    <t>CS414</t>
  </si>
  <si>
    <t>Lập Trình Winforms: VB.NET / C#.NET</t>
  </si>
  <si>
    <t>CS 415</t>
  </si>
  <si>
    <t>CS415</t>
  </si>
  <si>
    <t>Xử Lý Ảnh</t>
  </si>
  <si>
    <t>CS 416</t>
  </si>
  <si>
    <t>CS416</t>
  </si>
  <si>
    <t>Cấu Trúc Dữ Liệu &amp; Giải Thuật Nâng Cao</t>
  </si>
  <si>
    <t>CS 417</t>
  </si>
  <si>
    <t>CS417</t>
  </si>
  <si>
    <t>Trí Tuệ Nhân Tạo (Biểu Diễn &amp; Giải Thuật)</t>
  </si>
  <si>
    <t>CS 418</t>
  </si>
  <si>
    <t>CS418</t>
  </si>
  <si>
    <t>Ngôn Ngữ Logic</t>
  </si>
  <si>
    <t>CS 419</t>
  </si>
  <si>
    <t>CS419</t>
  </si>
  <si>
    <t>Ngôn Ngữ Hình Thức &amp; Automata</t>
  </si>
  <si>
    <t>CS 420</t>
  </si>
  <si>
    <t>CS420</t>
  </si>
  <si>
    <t>Hệ Phân Tán (J2EE, .NET)</t>
  </si>
  <si>
    <t>CS 421</t>
  </si>
  <si>
    <t>CS421</t>
  </si>
  <si>
    <t>Thiết Kế Mạng</t>
  </si>
  <si>
    <t>CS 423</t>
  </si>
  <si>
    <t>CS423</t>
  </si>
  <si>
    <t>Mạng Internet Nâng Cao</t>
  </si>
  <si>
    <t>CS 426</t>
  </si>
  <si>
    <t>CS426</t>
  </si>
  <si>
    <t>Chiến Tranh Thông Tin</t>
  </si>
  <si>
    <t>CS 427</t>
  </si>
  <si>
    <t>CS427</t>
  </si>
  <si>
    <t>An Ninh Internet</t>
  </si>
  <si>
    <t>CS 428</t>
  </si>
  <si>
    <t>CS428</t>
  </si>
  <si>
    <t>Tấn Công Mạng</t>
  </si>
  <si>
    <t>CS 429</t>
  </si>
  <si>
    <t>CS429</t>
  </si>
  <si>
    <t>Phản Ứng Tình Huống Tấn Công Mạng</t>
  </si>
  <si>
    <t>CS 430</t>
  </si>
  <si>
    <t>CS430</t>
  </si>
  <si>
    <t>Kỹ Nghệ Bảo Mật</t>
  </si>
  <si>
    <t>CS 434</t>
  </si>
  <si>
    <t>CS434</t>
  </si>
  <si>
    <t>Công Cụ &amp; Phương Pháp Thiết Kế - Quản Lý (Phần Mềm)</t>
  </si>
  <si>
    <t>CS 445</t>
  </si>
  <si>
    <t>CS445</t>
  </si>
  <si>
    <t>Đồ Án Chuyên Ngành: Tích Hợp Hệ Thống (COTS)</t>
  </si>
  <si>
    <t>CS 446</t>
  </si>
  <si>
    <t>CS446</t>
  </si>
  <si>
    <t>Đồ Án Chuyên Ngành: Kỹ Thuật Mạng</t>
  </si>
  <si>
    <t>CS 447</t>
  </si>
  <si>
    <t>CS447</t>
  </si>
  <si>
    <t>CS 448</t>
  </si>
  <si>
    <t>CS448</t>
  </si>
  <si>
    <t>CS 449</t>
  </si>
  <si>
    <t>CS449</t>
  </si>
  <si>
    <t>CS 462</t>
  </si>
  <si>
    <t>CS462</t>
  </si>
  <si>
    <t>Kiểm Thử &amp; Đảm Bảo Chất Lượng Phần Mềm</t>
  </si>
  <si>
    <t>CS 463</t>
  </si>
  <si>
    <t>CS463</t>
  </si>
  <si>
    <t>Thiết Kế &amp; Tích Hợp Giao Diện</t>
  </si>
  <si>
    <t>CS 466</t>
  </si>
  <si>
    <t>CS466</t>
  </si>
  <si>
    <t>Perl &amp; Python</t>
  </si>
  <si>
    <t>CS 511</t>
  </si>
  <si>
    <t>CS511</t>
  </si>
  <si>
    <t>CS 616</t>
  </si>
  <si>
    <t>CS616</t>
  </si>
  <si>
    <t>CS 641</t>
  </si>
  <si>
    <t>CS641</t>
  </si>
  <si>
    <t>Lý Thuyết Nhận Dạng</t>
  </si>
  <si>
    <t>CS 662</t>
  </si>
  <si>
    <t>CS662</t>
  </si>
  <si>
    <t>CS 663</t>
  </si>
  <si>
    <t>CS663</t>
  </si>
  <si>
    <t>CS 669</t>
  </si>
  <si>
    <t>CS669</t>
  </si>
  <si>
    <t>Xử Lý Ngôn Ngữ Tự Nhiên</t>
  </si>
  <si>
    <t>CS 672</t>
  </si>
  <si>
    <t>CS672</t>
  </si>
  <si>
    <t>Mạng và Truyền Dữ Liệu Nâng Cao</t>
  </si>
  <si>
    <t>CS 676</t>
  </si>
  <si>
    <t>CS676</t>
  </si>
  <si>
    <t>An Toàn &amp; Bảo Mật Thông Tin</t>
  </si>
  <si>
    <t>CS 703</t>
  </si>
  <si>
    <t>CS703</t>
  </si>
  <si>
    <t>Phát Triển Sản Xuất Phần Mềm</t>
  </si>
  <si>
    <t>CS 714</t>
  </si>
  <si>
    <t>CS714</t>
  </si>
  <si>
    <t>Web Ngữ Nghĩa và Ứng Dụng</t>
  </si>
  <si>
    <t>CS 720</t>
  </si>
  <si>
    <t>CS720</t>
  </si>
  <si>
    <t>Hệ Phân Tán</t>
  </si>
  <si>
    <t>CS 723</t>
  </si>
  <si>
    <t>CS723</t>
  </si>
  <si>
    <t>Mạng Không Dây Nâng Cao</t>
  </si>
  <si>
    <t>CS 749</t>
  </si>
  <si>
    <t>CS749</t>
  </si>
  <si>
    <t>CS 753</t>
  </si>
  <si>
    <t>CS753</t>
  </si>
  <si>
    <t>Phân Tích &amp; Thiết Kế (Hệ Thống &amp; Hướng Đối Tượng)</t>
  </si>
  <si>
    <t>CS 784</t>
  </si>
  <si>
    <t>CS784</t>
  </si>
  <si>
    <t>Các Công Nghệ (Lập Trình) Internet</t>
  </si>
  <si>
    <t>CS 799</t>
  </si>
  <si>
    <t>CS799</t>
  </si>
  <si>
    <t>CSN</t>
  </si>
  <si>
    <t>CSN161</t>
  </si>
  <si>
    <t>Ẩm Thực Việt Nam - Lý Thuyết &amp; Thực Hành</t>
  </si>
  <si>
    <t>CSU-ARC</t>
  </si>
  <si>
    <t>CSU-ARC 200</t>
  </si>
  <si>
    <t>CSU-ARC200</t>
  </si>
  <si>
    <t>CSU-ARC 211</t>
  </si>
  <si>
    <t>CSU-ARC211</t>
  </si>
  <si>
    <t>Đồ Án Thiết Kế Kiến Trúc 1</t>
  </si>
  <si>
    <t>CSU-ARC 245</t>
  </si>
  <si>
    <t>CSU-ARC245</t>
  </si>
  <si>
    <t>Đồ Án Cơ Sở 1 (Đồ Án Thực Hành Kiến Trúc 1)</t>
  </si>
  <si>
    <t>CSU-ARC 246</t>
  </si>
  <si>
    <t>CSU-ARC246</t>
  </si>
  <si>
    <t>Đồ Án Cơ Sở 2 (Đồ Án Thực Hành Kiến Trúc 2)</t>
  </si>
  <si>
    <t>CSU-ARC 261</t>
  </si>
  <si>
    <t>CSU-ARC261</t>
  </si>
  <si>
    <t>Đồ Án Thiết Kế Kiến Trúc 2</t>
  </si>
  <si>
    <t>CSU-ARC 311</t>
  </si>
  <si>
    <t>CSU-ARC311</t>
  </si>
  <si>
    <t>Đồ Án Thiết Kế Kiến Trúc 3</t>
  </si>
  <si>
    <t>CSU-ARC 344</t>
  </si>
  <si>
    <t>CSU-ARC344</t>
  </si>
  <si>
    <t>Đồ Án Thực Hành Kiến Trúc 3</t>
  </si>
  <si>
    <t>CSU-ARC 361</t>
  </si>
  <si>
    <t>CSU-ARC361</t>
  </si>
  <si>
    <t>Đồ Án Thiết Kế Kiến Trúc 4</t>
  </si>
  <si>
    <t>CSU-ARC 391</t>
  </si>
  <si>
    <t>CSU-ARC391</t>
  </si>
  <si>
    <t>CSU-ARC 394</t>
  </si>
  <si>
    <t>CSU-ARC394</t>
  </si>
  <si>
    <t>Đồ Án Thực Hành Kiến Trúc 4</t>
  </si>
  <si>
    <t>CSU-ARC 410</t>
  </si>
  <si>
    <t>CSU-ARC410</t>
  </si>
  <si>
    <t>Đồ Án Thiết Kế Kiến Trúc 5</t>
  </si>
  <si>
    <t>CSU-ARC 411</t>
  </si>
  <si>
    <t>CSU-ARC411</t>
  </si>
  <si>
    <t>Đồ Án Thiết Kế Kiến Trúc 6</t>
  </si>
  <si>
    <t>CSU-ARC 444</t>
  </si>
  <si>
    <t>CSU-ARC444</t>
  </si>
  <si>
    <t>Đồ Án Thực Hành Kiến Trúc 6</t>
  </si>
  <si>
    <t>CSU-ARC 447</t>
  </si>
  <si>
    <t>CSU-ARC447</t>
  </si>
  <si>
    <t>CSU-ARC 460</t>
  </si>
  <si>
    <t>CSU-ARC460</t>
  </si>
  <si>
    <t>Đồ Án Thiết Kế Kiến Trúc 7</t>
  </si>
  <si>
    <t>CSU-ARC 461</t>
  </si>
  <si>
    <t>CSU-ARC461</t>
  </si>
  <si>
    <t>Đồ Án Thiết Kế Kiến Trúc 8</t>
  </si>
  <si>
    <t>CSU-ARC 494</t>
  </si>
  <si>
    <t>CSU-ARC494</t>
  </si>
  <si>
    <t>Đồ Án Thực Hành Kiến Trúc 8</t>
  </si>
  <si>
    <t>CSU-ARC 497</t>
  </si>
  <si>
    <t>CSU-ARC497</t>
  </si>
  <si>
    <t>CSU-CIE</t>
  </si>
  <si>
    <t>CSU-CIE 111</t>
  </si>
  <si>
    <t>CSU-CIE111</t>
  </si>
  <si>
    <t>CSU-CIE 260</t>
  </si>
  <si>
    <t>CSU-CIE260</t>
  </si>
  <si>
    <t>CSU-CIE 296</t>
  </si>
  <si>
    <t>CSU-CIE296</t>
  </si>
  <si>
    <t>CSU-CIE 321</t>
  </si>
  <si>
    <t>CSU-CIE321</t>
  </si>
  <si>
    <t>Không áp dụng</t>
  </si>
  <si>
    <t>CSU-CIE 323</t>
  </si>
  <si>
    <t>CSU-CIE323</t>
  </si>
  <si>
    <t>CSU-CIE 324</t>
  </si>
  <si>
    <t>CSU-CIE324</t>
  </si>
  <si>
    <t>CSU-CIE 376</t>
  </si>
  <si>
    <t>CSU-CIE376</t>
  </si>
  <si>
    <t>CSU-CIE 377</t>
  </si>
  <si>
    <t>CSU-CIE377</t>
  </si>
  <si>
    <t>CSU-CIE 378</t>
  </si>
  <si>
    <t>CSU-CIE378</t>
  </si>
  <si>
    <t>CSU-CIE 396</t>
  </si>
  <si>
    <t>CSU-CIE396</t>
  </si>
  <si>
    <t>CSU-CIE 401</t>
  </si>
  <si>
    <t>CSU-CIE401</t>
  </si>
  <si>
    <t>CAD Nâng Cao trong Xây Dựng</t>
  </si>
  <si>
    <t>CSU-CIE 403</t>
  </si>
  <si>
    <t>CSU-CIE403</t>
  </si>
  <si>
    <t>CSU-CIE 426</t>
  </si>
  <si>
    <t>CSU-CIE426</t>
  </si>
  <si>
    <t>CSU-CIE 427</t>
  </si>
  <si>
    <t>CSU-CIE427</t>
  </si>
  <si>
    <t>CSU-CIE 441</t>
  </si>
  <si>
    <t>CSU-CIE441</t>
  </si>
  <si>
    <t>CSU-CIE 447</t>
  </si>
  <si>
    <t>CSU-CIE447</t>
  </si>
  <si>
    <t>CSU-CIE 448</t>
  </si>
  <si>
    <t>CSU-CIE448</t>
  </si>
  <si>
    <t>CSU-CIE 449</t>
  </si>
  <si>
    <t>CSU-CIE449</t>
  </si>
  <si>
    <t>CSU-CIE 470</t>
  </si>
  <si>
    <t>CSU-CIE470</t>
  </si>
  <si>
    <t>Thiết Kế Kết Cấu Xây Dựng Nâng Cao</t>
  </si>
  <si>
    <t>CSU-CIE 477</t>
  </si>
  <si>
    <t>CSU-CIE477</t>
  </si>
  <si>
    <t>CSU-CIE 496</t>
  </si>
  <si>
    <t>CSU-CIE496</t>
  </si>
  <si>
    <t>CSU-CHE</t>
  </si>
  <si>
    <t>CSU-CHE 101</t>
  </si>
  <si>
    <t>CSU-CHE101</t>
  </si>
  <si>
    <t>Hoá Học Đại Cương</t>
  </si>
  <si>
    <t>CSU-EE</t>
  </si>
  <si>
    <t>CSU-EE 341</t>
  </si>
  <si>
    <t>CSU-EE341</t>
  </si>
  <si>
    <t>Kỹ Thuật Điện Cho Xây Dựng</t>
  </si>
  <si>
    <t>CSU-ENG</t>
  </si>
  <si>
    <t>CSU-ENG 101</t>
  </si>
  <si>
    <t>CSU-ENG101</t>
  </si>
  <si>
    <t>Anh Ngữ cho Sinh Viên CSU 1</t>
  </si>
  <si>
    <t>CSU-ENG 102</t>
  </si>
  <si>
    <t>CSU-ENG102</t>
  </si>
  <si>
    <t>Anh Ngữ cho Sinh Viên CSU 2</t>
  </si>
  <si>
    <t>CSU-ENG 130</t>
  </si>
  <si>
    <t>CSU-ENG130</t>
  </si>
  <si>
    <t>Anh Văn Chuyên Ngành cho Sinh Viên CSU 1</t>
  </si>
  <si>
    <t>CSU-ENG 201</t>
  </si>
  <si>
    <t>CSU-ENG201</t>
  </si>
  <si>
    <t>Anh ngữ cho Sinh viên CSU 3</t>
  </si>
  <si>
    <t>CSU-ENG 202</t>
  </si>
  <si>
    <t>CSU-ENG202</t>
  </si>
  <si>
    <t>Anh Ngữ cho Sinh Viên CSU 4</t>
  </si>
  <si>
    <t>CSU-ENG 230</t>
  </si>
  <si>
    <t>CSU-ENG230</t>
  </si>
  <si>
    <t>Anh Văn Chuyên Ngành cho Sinh Viên CSU 2</t>
  </si>
  <si>
    <t>CSU-ENG 301</t>
  </si>
  <si>
    <t>CSU-ENG301</t>
  </si>
  <si>
    <t>Anh Ngữ cho Sinh Viên CSU 5</t>
  </si>
  <si>
    <t>CSU-ENG 302</t>
  </si>
  <si>
    <t>CSU-ENG302</t>
  </si>
  <si>
    <t>Anh Ngữ cho Sinh Viên CSU 6</t>
  </si>
  <si>
    <t>CSU-ENG 330</t>
  </si>
  <si>
    <t>CSU-ENG330</t>
  </si>
  <si>
    <t>Anh Văn Chuyên Ngành cho Sinh Viên CSU 3</t>
  </si>
  <si>
    <t>CSU-ENG 401</t>
  </si>
  <si>
    <t>CSU-ENG401</t>
  </si>
  <si>
    <t>Anh Ngữ cho Sinh Viên CSU 7</t>
  </si>
  <si>
    <t>CSU-ENG 402</t>
  </si>
  <si>
    <t>CSU-ENG402</t>
  </si>
  <si>
    <t>Anh Ngữ cho Sinh Viên CSU 8</t>
  </si>
  <si>
    <t>CSU-ENG 430</t>
  </si>
  <si>
    <t>CSU-ENG430</t>
  </si>
  <si>
    <t>Anh Văn Chuyên Ngành cho Sinh Viên CSU 4</t>
  </si>
  <si>
    <t>CSU-HYD</t>
  </si>
  <si>
    <t>CSU-HYD 201</t>
  </si>
  <si>
    <t>CSU-HYD201</t>
  </si>
  <si>
    <t>Thuỷ Lực</t>
  </si>
  <si>
    <t>CSU-MEC</t>
  </si>
  <si>
    <t>CSU-MEC 201</t>
  </si>
  <si>
    <t>CSU-MEC201</t>
  </si>
  <si>
    <t>Cơ Lý Thuyết 1</t>
  </si>
  <si>
    <t>CSU-MEC 202</t>
  </si>
  <si>
    <t>CSU-MEC202</t>
  </si>
  <si>
    <t>Cơ Lý Thuyết 2</t>
  </si>
  <si>
    <t>CSU-MEC 211</t>
  </si>
  <si>
    <t>CSU-MEC211</t>
  </si>
  <si>
    <t>Sức Bền Vật Liệu 1</t>
  </si>
  <si>
    <t>CSU-MEC 212</t>
  </si>
  <si>
    <t>CSU-MEC212</t>
  </si>
  <si>
    <t>Sức Bền Vật Liệu 2</t>
  </si>
  <si>
    <t>CSU-MEC 306</t>
  </si>
  <si>
    <t>CSU-MEC306</t>
  </si>
  <si>
    <t>Cơ Học Kết Cấu 1 (gồm SAP)</t>
  </si>
  <si>
    <t>CSU-MEC 307</t>
  </si>
  <si>
    <t>CSU-MEC307</t>
  </si>
  <si>
    <t>Cơ Học Kết Cấu 2</t>
  </si>
  <si>
    <t>CSU-MEC 316</t>
  </si>
  <si>
    <t>CSU-MEC316</t>
  </si>
  <si>
    <t>Cơ Học Đất</t>
  </si>
  <si>
    <t>CSU-MEC 376</t>
  </si>
  <si>
    <t>CSU-MEC376</t>
  </si>
  <si>
    <t>CSU-PHY</t>
  </si>
  <si>
    <t>CSU-PHY 101</t>
  </si>
  <si>
    <t>CSU-PHY101</t>
  </si>
  <si>
    <t>Vật Lý Đại Cương CSU 1</t>
  </si>
  <si>
    <t>CSU-PHY 102</t>
  </si>
  <si>
    <t>CSU-PHY102</t>
  </si>
  <si>
    <t>Vật Lý Đại Cương CSU 2</t>
  </si>
  <si>
    <t>CSU-PHY 306</t>
  </si>
  <si>
    <t>CSU-PHY306</t>
  </si>
  <si>
    <t>Các Hệ Thống Kiểm Soát Môi Trường 1 (Đồ Án Thực Hành Kiến Trúc 5)</t>
  </si>
  <si>
    <t>CSU-PHY 307</t>
  </si>
  <si>
    <t>CSU-PHY307</t>
  </si>
  <si>
    <t>Các Hệ Thống Kiểm Soát Môi Trường 2 (Đồ Án Thực Hành Kiến Trúc 7)</t>
  </si>
  <si>
    <t>CSU-THR</t>
  </si>
  <si>
    <t>CSU-THR 341</t>
  </si>
  <si>
    <t>CSU-THR341</t>
  </si>
  <si>
    <t>Nhiệt Kỹ Thuật Cho Xây Dựng</t>
  </si>
  <si>
    <t>CUL</t>
  </si>
  <si>
    <t>CUL 203</t>
  </si>
  <si>
    <t>CUL203</t>
  </si>
  <si>
    <t>Nhập Môn Văn Hóa Du Lịch</t>
  </si>
  <si>
    <t>CUL251</t>
  </si>
  <si>
    <t>Cơ Sở Văn Hóa Việt Nam</t>
  </si>
  <si>
    <t>CUL 261</t>
  </si>
  <si>
    <t>CUL261</t>
  </si>
  <si>
    <t>Vietnamese Cultures</t>
  </si>
  <si>
    <t>CUL 311</t>
  </si>
  <si>
    <t>CUL311</t>
  </si>
  <si>
    <t>Văn Hóa Làng &amp; Du Lịch Bản Làng</t>
  </si>
  <si>
    <t>CUL 348</t>
  </si>
  <si>
    <t>CUL348</t>
  </si>
  <si>
    <t>CUL 349</t>
  </si>
  <si>
    <t>CUL349</t>
  </si>
  <si>
    <t>CUL 376</t>
  </si>
  <si>
    <t>CUL376</t>
  </si>
  <si>
    <t>Văn Hóa Anh</t>
  </si>
  <si>
    <t>CUL 378</t>
  </si>
  <si>
    <t>CUL378</t>
  </si>
  <si>
    <t>Văn Hóa Mỹ</t>
  </si>
  <si>
    <t>CUL 398</t>
  </si>
  <si>
    <t>CUL398</t>
  </si>
  <si>
    <t>CUL 399</t>
  </si>
  <si>
    <t>CUL399</t>
  </si>
  <si>
    <t>CUL 416</t>
  </si>
  <si>
    <t>CUL416</t>
  </si>
  <si>
    <t>Phong Tục Tập Quán Lễ Hội Việt Nam</t>
  </si>
  <si>
    <t>CUL418</t>
  </si>
  <si>
    <t>Văn Hóa Miền Trung &amp; Tây Nguyên</t>
  </si>
  <si>
    <t>CUL420</t>
  </si>
  <si>
    <t>Văn Hóa Champa</t>
  </si>
  <si>
    <t>CUL 448</t>
  </si>
  <si>
    <t>CUL448</t>
  </si>
  <si>
    <t>CUL 449</t>
  </si>
  <si>
    <t>CUL449</t>
  </si>
  <si>
    <t>CHE</t>
  </si>
  <si>
    <t>CHE 100</t>
  </si>
  <si>
    <t>CHE100</t>
  </si>
  <si>
    <t>Hóa Học Đại Cương Cơ Sở</t>
  </si>
  <si>
    <t>CHE 101</t>
  </si>
  <si>
    <t>CHE101</t>
  </si>
  <si>
    <t>Hóa Học Đại Cương</t>
  </si>
  <si>
    <t>CHE 202</t>
  </si>
  <si>
    <t>CHE202</t>
  </si>
  <si>
    <t>Hóa Vô Cơ</t>
  </si>
  <si>
    <t>CHE 203</t>
  </si>
  <si>
    <t>CHE203</t>
  </si>
  <si>
    <t>Hóa Hữu Cơ</t>
  </si>
  <si>
    <t>CHE 215</t>
  </si>
  <si>
    <t>CHE215</t>
  </si>
  <si>
    <t>Hóa Phân Tích</t>
  </si>
  <si>
    <t>CHE 230</t>
  </si>
  <si>
    <t>CHE230</t>
  </si>
  <si>
    <t>Đồng Phân và các Hợp Chất Hữu Cơ và Tác Dụng Sinh Học</t>
  </si>
  <si>
    <t>CHE 254</t>
  </si>
  <si>
    <t>CHE254</t>
  </si>
  <si>
    <t>Hóa Lý Căn Bản</t>
  </si>
  <si>
    <t>CHE 260</t>
  </si>
  <si>
    <t>CHE260</t>
  </si>
  <si>
    <t>Phức Chất và Gốc Tự Do trong Y Dược</t>
  </si>
  <si>
    <t>CHE 263</t>
  </si>
  <si>
    <t>CHE263</t>
  </si>
  <si>
    <t>Hóa Hữu Cơ Nâng Cao</t>
  </si>
  <si>
    <t>CHE 265</t>
  </si>
  <si>
    <t>CHE265</t>
  </si>
  <si>
    <t>Hóa Phân Tích Nâng Cao</t>
  </si>
  <si>
    <t>CHE 273</t>
  </si>
  <si>
    <t>CHE273</t>
  </si>
  <si>
    <t>Hóa Hữu Cơ cho Dược</t>
  </si>
  <si>
    <t>CHE 274</t>
  </si>
  <si>
    <t>CHE274</t>
  </si>
  <si>
    <t>Hóa Lý cho Dược</t>
  </si>
  <si>
    <t>CHE 309</t>
  </si>
  <si>
    <t>CHE309</t>
  </si>
  <si>
    <t>Hóa Môi Trường</t>
  </si>
  <si>
    <t>CHE 359</t>
  </si>
  <si>
    <t>CHE359</t>
  </si>
  <si>
    <t>Hóa Thực Phẩm</t>
  </si>
  <si>
    <t>CHE 371</t>
  </si>
  <si>
    <t>CHE371</t>
  </si>
  <si>
    <t>Hóa Dược 1</t>
  </si>
  <si>
    <t>CHE 373</t>
  </si>
  <si>
    <t>CHE373</t>
  </si>
  <si>
    <t>Hóa Dược 2</t>
  </si>
  <si>
    <t>CHE 473</t>
  </si>
  <si>
    <t>CHE473</t>
  </si>
  <si>
    <t>Hóa Học của các Hợp Chất Cao Phân Tử trong Dược Học</t>
  </si>
  <si>
    <t>CHI</t>
  </si>
  <si>
    <t>CHI 101</t>
  </si>
  <si>
    <t>CHI101</t>
  </si>
  <si>
    <t>Trung Ngữ Sơ Cấp 1</t>
  </si>
  <si>
    <t>CHI 102</t>
  </si>
  <si>
    <t>CHI102</t>
  </si>
  <si>
    <t>Trung Ngữ Sơ Cấp 2</t>
  </si>
  <si>
    <t>CHI 201</t>
  </si>
  <si>
    <t>CHI201</t>
  </si>
  <si>
    <t>Trung Ngữ Trung Cấp 1</t>
  </si>
  <si>
    <t>CHI 202</t>
  </si>
  <si>
    <t>CHI202</t>
  </si>
  <si>
    <t>Trung Ngữ Trung Cấp 2</t>
  </si>
  <si>
    <t>CHI 301</t>
  </si>
  <si>
    <t>CHI301</t>
  </si>
  <si>
    <t>Trung Ngữ Cao Cấp 1</t>
  </si>
  <si>
    <t>CHI 302</t>
  </si>
  <si>
    <t>CHI302</t>
  </si>
  <si>
    <t>Trung Ngữ Cao Cấp 2</t>
  </si>
  <si>
    <t>DEN</t>
  </si>
  <si>
    <t>DEN 600</t>
  </si>
  <si>
    <t>DEN600</t>
  </si>
  <si>
    <t>Răng Hàm Mặt</t>
  </si>
  <si>
    <t>DMS</t>
  </si>
  <si>
    <t>DMS 221</t>
  </si>
  <si>
    <t>DMS221</t>
  </si>
  <si>
    <t>CorelDraw &amp; Adobe Illustrator</t>
  </si>
  <si>
    <t>DMS 231</t>
  </si>
  <si>
    <t>DMS231</t>
  </si>
  <si>
    <t>Adobe Photoshop</t>
  </si>
  <si>
    <t>DMS 271</t>
  </si>
  <si>
    <t>DMS271</t>
  </si>
  <si>
    <t>Game Design &amp; Development Studio 1</t>
  </si>
  <si>
    <t>DMS 296</t>
  </si>
  <si>
    <t>DMS296</t>
  </si>
  <si>
    <t>DMS 341</t>
  </si>
  <si>
    <t>DMS341</t>
  </si>
  <si>
    <t>3D Modeling &amp; Animations</t>
  </si>
  <si>
    <t>DMS 344</t>
  </si>
  <si>
    <t>DMS344</t>
  </si>
  <si>
    <t>3ds Max</t>
  </si>
  <si>
    <t>DMS 348</t>
  </si>
  <si>
    <t>DMS348</t>
  </si>
  <si>
    <t>DMS 349</t>
  </si>
  <si>
    <t>DMS349</t>
  </si>
  <si>
    <t>DMS 365</t>
  </si>
  <si>
    <t>DMS365</t>
  </si>
  <si>
    <t>Video &amp; Audio Fundamentals</t>
  </si>
  <si>
    <t>DMS 371</t>
  </si>
  <si>
    <t>DMS371</t>
  </si>
  <si>
    <t>Game Design &amp; Development Studio 2</t>
  </si>
  <si>
    <t>DMS 396</t>
  </si>
  <si>
    <t>DMS396</t>
  </si>
  <si>
    <t>DMS 441</t>
  </si>
  <si>
    <t>DMS441</t>
  </si>
  <si>
    <t>Advanced 3D Modeling &amp; Animations</t>
  </si>
  <si>
    <t>DMS 444</t>
  </si>
  <si>
    <t>DMS444</t>
  </si>
  <si>
    <t>3ds Max Nâng Cao</t>
  </si>
  <si>
    <t>DMS 447</t>
  </si>
  <si>
    <t>DMS447</t>
  </si>
  <si>
    <t>DMS 448</t>
  </si>
  <si>
    <t>DMS448</t>
  </si>
  <si>
    <t>DMS 449</t>
  </si>
  <si>
    <t>DMS449</t>
  </si>
  <si>
    <t>DMS 460</t>
  </si>
  <si>
    <t>DMS460</t>
  </si>
  <si>
    <t>Type &amp; Image in Motion (Adobe After Effect)</t>
  </si>
  <si>
    <t>DMS 464</t>
  </si>
  <si>
    <t>DMS464</t>
  </si>
  <si>
    <t>Filmmaking, Video &amp; Media Practices</t>
  </si>
  <si>
    <t>DMS 496</t>
  </si>
  <si>
    <t>DMS496</t>
  </si>
  <si>
    <t>DTE</t>
  </si>
  <si>
    <t>DTE 102</t>
  </si>
  <si>
    <t>DTE102</t>
  </si>
  <si>
    <t>Hướng Nghiệp 1</t>
  </si>
  <si>
    <t>DTE 152</t>
  </si>
  <si>
    <t>DTE152</t>
  </si>
  <si>
    <t>Hướng Nghiệp 2</t>
  </si>
  <si>
    <t>DTE201</t>
  </si>
  <si>
    <t>Đạo Đức trong Công Việc</t>
  </si>
  <si>
    <t>DTE 202</t>
  </si>
  <si>
    <t>DTE202</t>
  </si>
  <si>
    <t>Hướng Nghiệp 3</t>
  </si>
  <si>
    <t>DTE 302</t>
  </si>
  <si>
    <t>DTE302</t>
  </si>
  <si>
    <t>Kỹ Năng Xin Việc</t>
  </si>
  <si>
    <t>DTE 353</t>
  </si>
  <si>
    <t>DTE353</t>
  </si>
  <si>
    <t>Global Understanding</t>
  </si>
  <si>
    <t>DTE 701</t>
  </si>
  <si>
    <t>DTE701</t>
  </si>
  <si>
    <t>Đạo Đức trong Kinh Doanh</t>
  </si>
  <si>
    <t>DTE-ACC</t>
  </si>
  <si>
    <t>DTE-ACC 102</t>
  </si>
  <si>
    <t>DTE-ACC102</t>
  </si>
  <si>
    <t>DTE-ACC 152</t>
  </si>
  <si>
    <t>DTE-ACC152</t>
  </si>
  <si>
    <t>DTE-ACC 202</t>
  </si>
  <si>
    <t>DTE-ACC202</t>
  </si>
  <si>
    <t>DTE-ARC</t>
  </si>
  <si>
    <t>DTE-ARC 102</t>
  </si>
  <si>
    <t>DTE-ARC102</t>
  </si>
  <si>
    <t>DTE-ARC 152</t>
  </si>
  <si>
    <t>DTE-ARC152</t>
  </si>
  <si>
    <t>DTE-ARC 202</t>
  </si>
  <si>
    <t>DTE-ARC202</t>
  </si>
  <si>
    <t>DTE-BA</t>
  </si>
  <si>
    <t>DTE-BA 102</t>
  </si>
  <si>
    <t>DTE-BA102</t>
  </si>
  <si>
    <t>DTE-BA 152</t>
  </si>
  <si>
    <t>DTE-BA152</t>
  </si>
  <si>
    <t>DTE-BA 202</t>
  </si>
  <si>
    <t>DTE-BA202</t>
  </si>
  <si>
    <t>DTE-CIE</t>
  </si>
  <si>
    <t>DTE-CIE 102</t>
  </si>
  <si>
    <t>DTE-CIE102</t>
  </si>
  <si>
    <t>DTE-CIE 152</t>
  </si>
  <si>
    <t>DTE-CIE152</t>
  </si>
  <si>
    <t>DTE-CIE 202</t>
  </si>
  <si>
    <t>DTE-CIE202</t>
  </si>
  <si>
    <t>DTE-EE</t>
  </si>
  <si>
    <t>DTE-EE 102</t>
  </si>
  <si>
    <t>DTE-EE102</t>
  </si>
  <si>
    <t>DTE-EE 152</t>
  </si>
  <si>
    <t>DTE-EE152</t>
  </si>
  <si>
    <t>DTE-EE 202</t>
  </si>
  <si>
    <t>DTE-EE202</t>
  </si>
  <si>
    <t>DTE-EVR</t>
  </si>
  <si>
    <t>DTE-EVR 102</t>
  </si>
  <si>
    <t>DTE-EVR102</t>
  </si>
  <si>
    <t>DTE-EVR 152</t>
  </si>
  <si>
    <t>DTE-EVR152</t>
  </si>
  <si>
    <t>DTE-EVR 202</t>
  </si>
  <si>
    <t>DTE-EVR202</t>
  </si>
  <si>
    <t>DTE-FSE</t>
  </si>
  <si>
    <t>DTE-FSE 102</t>
  </si>
  <si>
    <t>DTE-FSE102</t>
  </si>
  <si>
    <t>DTE-FSE 152</t>
  </si>
  <si>
    <t>DTE-FSE152</t>
  </si>
  <si>
    <t>DTE-HSS</t>
  </si>
  <si>
    <t>DTE-HSS 102</t>
  </si>
  <si>
    <t>DTE-HSS102</t>
  </si>
  <si>
    <t>DTE-HSS 152</t>
  </si>
  <si>
    <t>DTE-HSS152</t>
  </si>
  <si>
    <t>DTE-HSS 202</t>
  </si>
  <si>
    <t>DTE-HSS202</t>
  </si>
  <si>
    <t>DTE-HT</t>
  </si>
  <si>
    <t>DTE-HT102</t>
  </si>
  <si>
    <t>DTE-HT152</t>
  </si>
  <si>
    <t>DTE-HT202</t>
  </si>
  <si>
    <t>DTE-IS</t>
  </si>
  <si>
    <t>DTE-IS 102</t>
  </si>
  <si>
    <t>DTE-IS102</t>
  </si>
  <si>
    <t>DTE-IS 152</t>
  </si>
  <si>
    <t>DTE-IS152</t>
  </si>
  <si>
    <t>DTE-IS 202</t>
  </si>
  <si>
    <t>DTE-IS202</t>
  </si>
  <si>
    <t>DTE-IT</t>
  </si>
  <si>
    <t>DTE-IT 102</t>
  </si>
  <si>
    <t>DTE-IT102</t>
  </si>
  <si>
    <t>DTE-IT 152</t>
  </si>
  <si>
    <t>DTE-IT152</t>
  </si>
  <si>
    <t>DTE-IT 202</t>
  </si>
  <si>
    <t>DTE-IT202</t>
  </si>
  <si>
    <t>DTE-LIN</t>
  </si>
  <si>
    <t>DTE-LIN 102</t>
  </si>
  <si>
    <t>DTE-LIN102</t>
  </si>
  <si>
    <t>DTE-LIN 152</t>
  </si>
  <si>
    <t>DTE-LIN152</t>
  </si>
  <si>
    <t>DTE-LIN 202</t>
  </si>
  <si>
    <t>DTE-LIN202</t>
  </si>
  <si>
    <t>DTE-MED</t>
  </si>
  <si>
    <t>DTE-MED 102</t>
  </si>
  <si>
    <t>DTE-MED102</t>
  </si>
  <si>
    <t>DTE-MED 152</t>
  </si>
  <si>
    <t>DTE-MED152</t>
  </si>
  <si>
    <t>DTE-NUR</t>
  </si>
  <si>
    <t>DTE-NUR 102</t>
  </si>
  <si>
    <t>DTE-NUR102</t>
  </si>
  <si>
    <t>DTE-NUR 152</t>
  </si>
  <si>
    <t>DTE-NUR152</t>
  </si>
  <si>
    <t>DTE-NUR 202</t>
  </si>
  <si>
    <t>DTE-NUR202</t>
  </si>
  <si>
    <t>DTE-PHM</t>
  </si>
  <si>
    <t>DTE-PHM 102</t>
  </si>
  <si>
    <t>DTE-PHM102</t>
  </si>
  <si>
    <t>DTE-PHM 152</t>
  </si>
  <si>
    <t>DTE-PHM152</t>
  </si>
  <si>
    <t>DTE-PHM 202</t>
  </si>
  <si>
    <t>DTE-PHM202</t>
  </si>
  <si>
    <t>DTU</t>
  </si>
  <si>
    <t>DTU 101</t>
  </si>
  <si>
    <t>DTU101</t>
  </si>
  <si>
    <t>Giới Thiệu về Đại Học DUY TÂN</t>
  </si>
  <si>
    <t>ECL</t>
  </si>
  <si>
    <t>ECL 301</t>
  </si>
  <si>
    <t>ECL301</t>
  </si>
  <si>
    <t>Đại Cương Sinh Thái Học</t>
  </si>
  <si>
    <t>ECL 352</t>
  </si>
  <si>
    <t>ECL352</t>
  </si>
  <si>
    <t>Sinh Thái Hải Dương</t>
  </si>
  <si>
    <t>ECL 394</t>
  </si>
  <si>
    <t>ECL394</t>
  </si>
  <si>
    <t>Môi Trường Vi Khí Hậu</t>
  </si>
  <si>
    <t>ECL 420</t>
  </si>
  <si>
    <t>ECL420</t>
  </si>
  <si>
    <t>Các Vi Sinh Và Hợp Chất Gây Ô Nhiễm Trong Môi Trường Nước Và Ven Bờ</t>
  </si>
  <si>
    <t>ECO</t>
  </si>
  <si>
    <t>ECO151</t>
  </si>
  <si>
    <t>Căn Bản Kinh Tế Vi Mô</t>
  </si>
  <si>
    <t>ECO152</t>
  </si>
  <si>
    <t>Căn Bản Kinh Tế Vĩ Mô</t>
  </si>
  <si>
    <t>ECO 251</t>
  </si>
  <si>
    <t>ECO251</t>
  </si>
  <si>
    <t>Kinh Tế Lượng</t>
  </si>
  <si>
    <t>ECO302</t>
  </si>
  <si>
    <t>Kinh Tế Trong Quản Trị</t>
  </si>
  <si>
    <t>ECO303</t>
  </si>
  <si>
    <t>Kinh Tế Trong Quản Trị Dịch Vụ</t>
  </si>
  <si>
    <t>ECO 363</t>
  </si>
  <si>
    <t>ECO363</t>
  </si>
  <si>
    <t>Kinh Tế Đối Ngoại Việt Nam</t>
  </si>
  <si>
    <t>ECO 391</t>
  </si>
  <si>
    <t>ECO391</t>
  </si>
  <si>
    <t>Kinh Tế Môi Trường</t>
  </si>
  <si>
    <t>ECO 395</t>
  </si>
  <si>
    <t>ECO395</t>
  </si>
  <si>
    <t>Kinh Tế Y Tế</t>
  </si>
  <si>
    <t>ECO 602</t>
  </si>
  <si>
    <t>ECO602</t>
  </si>
  <si>
    <t>Kinh Tế (Vi Mô) trong Quản Trị</t>
  </si>
  <si>
    <t>ECO 607</t>
  </si>
  <si>
    <t>ECO607</t>
  </si>
  <si>
    <t>Kinh Tế Vĩ Mô</t>
  </si>
  <si>
    <t>ECO 651</t>
  </si>
  <si>
    <t>ECO651</t>
  </si>
  <si>
    <t>ECO-A</t>
  </si>
  <si>
    <t>ECO-A 602</t>
  </si>
  <si>
    <t>ECO-A602</t>
  </si>
  <si>
    <t>ECO-A 607</t>
  </si>
  <si>
    <t>ECO-A607</t>
  </si>
  <si>
    <t>ECO-A 651</t>
  </si>
  <si>
    <t>ECO-A651</t>
  </si>
  <si>
    <t>EE</t>
  </si>
  <si>
    <t>EE 200</t>
  </si>
  <si>
    <t>EE200</t>
  </si>
  <si>
    <t>Mạch và Linh Kiện Điện Tử</t>
  </si>
  <si>
    <t>EE 246</t>
  </si>
  <si>
    <t>EE246</t>
  </si>
  <si>
    <t>Đồ Án Cơ Sở Ngành: Điện - Điện Tử</t>
  </si>
  <si>
    <t>EE 251</t>
  </si>
  <si>
    <t>EE251</t>
  </si>
  <si>
    <t>Kỹ Thuật Điện</t>
  </si>
  <si>
    <t>EE 252</t>
  </si>
  <si>
    <t>EE252</t>
  </si>
  <si>
    <t>Kỹ Thuật Số</t>
  </si>
  <si>
    <t>EE 297</t>
  </si>
  <si>
    <t>EE297</t>
  </si>
  <si>
    <t>EE 302</t>
  </si>
  <si>
    <t>EE302</t>
  </si>
  <si>
    <t>Lý Thuyết Mạch</t>
  </si>
  <si>
    <t>EE 304</t>
  </si>
  <si>
    <t>EE304</t>
  </si>
  <si>
    <t>Xử Lý Tín Hiệu Số</t>
  </si>
  <si>
    <t>EE 320</t>
  </si>
  <si>
    <t>EE320</t>
  </si>
  <si>
    <t>Điện Tử Công Suất</t>
  </si>
  <si>
    <t>EE 341</t>
  </si>
  <si>
    <t>EE341</t>
  </si>
  <si>
    <t>EE 347</t>
  </si>
  <si>
    <t>EE347</t>
  </si>
  <si>
    <t>EE 348</t>
  </si>
  <si>
    <t>EE348</t>
  </si>
  <si>
    <t>EE 349</t>
  </si>
  <si>
    <t>EE349</t>
  </si>
  <si>
    <t>EE 350</t>
  </si>
  <si>
    <t>EE350</t>
  </si>
  <si>
    <t>Kỹ Thuật Đo Lường &amp; Cảm Biến</t>
  </si>
  <si>
    <t>EE 353</t>
  </si>
  <si>
    <t>EE353</t>
  </si>
  <si>
    <t>Các Hệ Thống Viễn Thông</t>
  </si>
  <si>
    <t>EE 365</t>
  </si>
  <si>
    <t>EE365</t>
  </si>
  <si>
    <t>Máy Điện</t>
  </si>
  <si>
    <t>EE 372</t>
  </si>
  <si>
    <t>EE372</t>
  </si>
  <si>
    <t>Điện Từ</t>
  </si>
  <si>
    <t>EE 383</t>
  </si>
  <si>
    <t>EE383</t>
  </si>
  <si>
    <t>Tín Hiệu Ngẫu Nhiên</t>
  </si>
  <si>
    <t>EE 384</t>
  </si>
  <si>
    <t>EE384</t>
  </si>
  <si>
    <t>Kỹ Thuật Truyền Số Liệu</t>
  </si>
  <si>
    <t>EE 391</t>
  </si>
  <si>
    <t>EE391</t>
  </si>
  <si>
    <t>Lý Thuyết Điều Khiển Tự Động</t>
  </si>
  <si>
    <t>EE 397</t>
  </si>
  <si>
    <t>EE397</t>
  </si>
  <si>
    <t>EE 401</t>
  </si>
  <si>
    <t>EE401</t>
  </si>
  <si>
    <t>Truyền Động Điện</t>
  </si>
  <si>
    <t>EE 404</t>
  </si>
  <si>
    <t>EE404</t>
  </si>
  <si>
    <t>Mô Hình Hóa &amp; Mô Phỏng Hệ Thống Điều Khiển</t>
  </si>
  <si>
    <t>EE 413</t>
  </si>
  <si>
    <t>EE413</t>
  </si>
  <si>
    <t>Mạng Điện</t>
  </si>
  <si>
    <t>EE 414</t>
  </si>
  <si>
    <t>EE414</t>
  </si>
  <si>
    <t>Thiết Bị Điện</t>
  </si>
  <si>
    <t>EE 415</t>
  </si>
  <si>
    <t>EE415</t>
  </si>
  <si>
    <t>Điện Công Nghiệp</t>
  </si>
  <si>
    <t>EE 416</t>
  </si>
  <si>
    <t>EE416</t>
  </si>
  <si>
    <t>Ngắt Mạch &amp; Bảo Vệ Rơ-le trong Hệ Thống Điện</t>
  </si>
  <si>
    <t>EE 421</t>
  </si>
  <si>
    <t>EE421</t>
  </si>
  <si>
    <t>Thiết Kế Mạch Số</t>
  </si>
  <si>
    <t>EE 424</t>
  </si>
  <si>
    <t>EE424</t>
  </si>
  <si>
    <t>Công Cụ Thiết Kế Mạch Điện Tử</t>
  </si>
  <si>
    <t>EE 434</t>
  </si>
  <si>
    <t>EE434</t>
  </si>
  <si>
    <t>Kỹ Thuật Truyền Dẫn</t>
  </si>
  <si>
    <t>EE 435</t>
  </si>
  <si>
    <t>EE435</t>
  </si>
  <si>
    <t>Thiết Bị Đầu Cuối Viễn Thông</t>
  </si>
  <si>
    <t>EE 436</t>
  </si>
  <si>
    <t>EE436</t>
  </si>
  <si>
    <t>Kỹ Thuật Điện Thoại &amp; Tổng Đài</t>
  </si>
  <si>
    <t>EE 439</t>
  </si>
  <si>
    <t>EE439</t>
  </si>
  <si>
    <t>Truyền Thông Không Dây</t>
  </si>
  <si>
    <t>Áp dụng từ K22, thay cho môn EE 450 Viễn Thông Không Dây</t>
  </si>
  <si>
    <t>EE 442</t>
  </si>
  <si>
    <t>EE442</t>
  </si>
  <si>
    <t>Điều Khiển Logic &amp; PLC (Programmable Logic Control)</t>
  </si>
  <si>
    <t>EE 443</t>
  </si>
  <si>
    <t>EE443</t>
  </si>
  <si>
    <t>Mạng Truyền Thông Công Nghiệp SCADA (Supervisory Control And Data Acquisition)</t>
  </si>
  <si>
    <t>EE 445</t>
  </si>
  <si>
    <t>EE445</t>
  </si>
  <si>
    <t>Đồ Án Chuyên Ngành: Điện Tử Viễn Thông</t>
  </si>
  <si>
    <t>EE 446</t>
  </si>
  <si>
    <t>EE446</t>
  </si>
  <si>
    <t>Đồ Án Chuyên Ngành: Điện Tự Động</t>
  </si>
  <si>
    <t>EE 447</t>
  </si>
  <si>
    <t>EE447</t>
  </si>
  <si>
    <t>EE 448</t>
  </si>
  <si>
    <t>EE448</t>
  </si>
  <si>
    <t>EE 449</t>
  </si>
  <si>
    <t>EE449</t>
  </si>
  <si>
    <t>EE 450</t>
  </si>
  <si>
    <t>EE450</t>
  </si>
  <si>
    <t>Viễn Thông Không Dây</t>
  </si>
  <si>
    <t>Không Áp dụng từ K22, Từ k22 thay bằng môn EE 439 Truyền Thông Không Dây</t>
  </si>
  <si>
    <t>EE 458</t>
  </si>
  <si>
    <t>EE458</t>
  </si>
  <si>
    <t>Viễn Thông Vệ Tinh</t>
  </si>
  <si>
    <t>EE 491</t>
  </si>
  <si>
    <t>EE491</t>
  </si>
  <si>
    <t>Điều Khiển Số</t>
  </si>
  <si>
    <t>EE 492</t>
  </si>
  <si>
    <t>EE492</t>
  </si>
  <si>
    <t>Điều Khiển &amp; Ghép Nối Thiết bị</t>
  </si>
  <si>
    <t>EE 493</t>
  </si>
  <si>
    <t>EE493</t>
  </si>
  <si>
    <t>Lý Thuyết Hệ Thống trong Truyền Thông và Điều Khiển</t>
  </si>
  <si>
    <t>EE 495</t>
  </si>
  <si>
    <t>EE495</t>
  </si>
  <si>
    <t>Robot Công Nghiệp</t>
  </si>
  <si>
    <t>EE 497</t>
  </si>
  <si>
    <t>EE497</t>
  </si>
  <si>
    <t>ENT</t>
  </si>
  <si>
    <t>ENT 600</t>
  </si>
  <si>
    <t>ENT600</t>
  </si>
  <si>
    <t>Tai Mũi Họng</t>
  </si>
  <si>
    <t>ENG</t>
  </si>
  <si>
    <t>ENG 101</t>
  </si>
  <si>
    <t>ENG101</t>
  </si>
  <si>
    <t>Anh Ngữ Sơ Cấp 1</t>
  </si>
  <si>
    <t>ENG 102</t>
  </si>
  <si>
    <t>ENG102</t>
  </si>
  <si>
    <t>Anh Ngữ Sơ Cấp 2</t>
  </si>
  <si>
    <t>ENG 104</t>
  </si>
  <si>
    <t>ENG104</t>
  </si>
  <si>
    <t>Ngữ Pháp Anh Văn Căn Bản</t>
  </si>
  <si>
    <t>ENG 105</t>
  </si>
  <si>
    <t>ENG105</t>
  </si>
  <si>
    <t>Luyện Âm (tiếng Anh)</t>
  </si>
  <si>
    <t>ENG 106</t>
  </si>
  <si>
    <t>ENG106</t>
  </si>
  <si>
    <t>Đọc 1</t>
  </si>
  <si>
    <t>ENG 107</t>
  </si>
  <si>
    <t>ENG107</t>
  </si>
  <si>
    <t>Viết 1</t>
  </si>
  <si>
    <t>ENG 108</t>
  </si>
  <si>
    <t>ENG108</t>
  </si>
  <si>
    <t>Nghe 1</t>
  </si>
  <si>
    <t>ENG 109</t>
  </si>
  <si>
    <t>ENG109</t>
  </si>
  <si>
    <t>Nói 1</t>
  </si>
  <si>
    <t>ENG 116</t>
  </si>
  <si>
    <t>ENG116</t>
  </si>
  <si>
    <t>Reading - Level 1</t>
  </si>
  <si>
    <t>Áp dụng từ K19</t>
  </si>
  <si>
    <t>ENG117</t>
  </si>
  <si>
    <t>Writing - Level 1</t>
  </si>
  <si>
    <t>ENG118</t>
  </si>
  <si>
    <t>Listening - Level 1</t>
  </si>
  <si>
    <t>ENG119</t>
  </si>
  <si>
    <t>Speaking - Level 1</t>
  </si>
  <si>
    <t>ENG126</t>
  </si>
  <si>
    <t>Reading - Level 1 (International School)</t>
  </si>
  <si>
    <t>ENG127</t>
  </si>
  <si>
    <t>Writing - Level 1 (International School)</t>
  </si>
  <si>
    <t>ENG128</t>
  </si>
  <si>
    <t>Listening - Level 1 (International School)</t>
  </si>
  <si>
    <t>ENG129</t>
  </si>
  <si>
    <t>Speaking - Level 1 (International School)</t>
  </si>
  <si>
    <t>ENG 135</t>
  </si>
  <si>
    <t>ENG135</t>
  </si>
  <si>
    <t>Anh Văn Cho Y và Sinh</t>
  </si>
  <si>
    <t>ENG 140</t>
  </si>
  <si>
    <t>ENG140</t>
  </si>
  <si>
    <t>Giới Thiệu Ngữ Pháp Anh Văn</t>
  </si>
  <si>
    <t>ENG 160</t>
  </si>
  <si>
    <t>ENG160</t>
  </si>
  <si>
    <t>Giới Thiệu về Kỹ Năng Đọc</t>
  </si>
  <si>
    <t>ENG 166</t>
  </si>
  <si>
    <t>ENG166</t>
  </si>
  <si>
    <t>Reading - Level 2</t>
  </si>
  <si>
    <t>ENG 167</t>
  </si>
  <si>
    <t>ENG167</t>
  </si>
  <si>
    <t>Writing - Level 2</t>
  </si>
  <si>
    <t>ENG 168</t>
  </si>
  <si>
    <t>ENG168</t>
  </si>
  <si>
    <t>Listening - Level 2</t>
  </si>
  <si>
    <t>ENG 169</t>
  </si>
  <si>
    <t>ENG169</t>
  </si>
  <si>
    <t>Speaking - Level 2</t>
  </si>
  <si>
    <t>ENG 170</t>
  </si>
  <si>
    <t>ENG170</t>
  </si>
  <si>
    <t>Giới Thiệu về Kỹ Năng Viết</t>
  </si>
  <si>
    <t>ENG 180</t>
  </si>
  <si>
    <t>ENG180</t>
  </si>
  <si>
    <t>Giới Thiệu về Kỹ Năng Nghe</t>
  </si>
  <si>
    <t>ENG 190</t>
  </si>
  <si>
    <t>ENG190</t>
  </si>
  <si>
    <t>Giới Thiệu về Kỹ Năng Nói</t>
  </si>
  <si>
    <t>ENG 201</t>
  </si>
  <si>
    <t>ENG201</t>
  </si>
  <si>
    <t>Anh Ngữ Trung Cấp 1</t>
  </si>
  <si>
    <t>ENG 202</t>
  </si>
  <si>
    <t>ENG202</t>
  </si>
  <si>
    <t>Anh Ngữ Trung Cấp 2</t>
  </si>
  <si>
    <t>ENG 204</t>
  </si>
  <si>
    <t>ENG204</t>
  </si>
  <si>
    <t>Ngữ Pháp Anh Văn Nâng Cao</t>
  </si>
  <si>
    <t>ENG 206</t>
  </si>
  <si>
    <t>ENG206</t>
  </si>
  <si>
    <t>Đọc 2</t>
  </si>
  <si>
    <t>ENG 207</t>
  </si>
  <si>
    <t>ENG207</t>
  </si>
  <si>
    <t>Viết 2</t>
  </si>
  <si>
    <t>ENG 208</t>
  </si>
  <si>
    <t>ENG208</t>
  </si>
  <si>
    <t>Nghe 2</t>
  </si>
  <si>
    <t>ENG 209</t>
  </si>
  <si>
    <t>ENG209</t>
  </si>
  <si>
    <t>Nói 2</t>
  </si>
  <si>
    <t>ENG 216</t>
  </si>
  <si>
    <t>ENG216</t>
  </si>
  <si>
    <t>Reading - Level 3</t>
  </si>
  <si>
    <t>ENG 217</t>
  </si>
  <si>
    <t>ENG217</t>
  </si>
  <si>
    <t>Writing - Level 3</t>
  </si>
  <si>
    <t>ENG 218</t>
  </si>
  <si>
    <t>ENG218</t>
  </si>
  <si>
    <t>Listening - Level 3</t>
  </si>
  <si>
    <t>ENG 219</t>
  </si>
  <si>
    <t>ENG219</t>
  </si>
  <si>
    <t>Speaking - Level 3</t>
  </si>
  <si>
    <t>ENG 220</t>
  </si>
  <si>
    <t>ENG220</t>
  </si>
  <si>
    <t>Lý Thuyết Dịch Anh Văn</t>
  </si>
  <si>
    <t>ENG226</t>
  </si>
  <si>
    <t>Reading - Level 2 (International School)</t>
  </si>
  <si>
    <t>ENG227</t>
  </si>
  <si>
    <t>Writing - Level 2 (International School)</t>
  </si>
  <si>
    <t>ENG228</t>
  </si>
  <si>
    <t>Listening - Level 2 (International School)</t>
  </si>
  <si>
    <t>ENG229</t>
  </si>
  <si>
    <t>Speaking - Level 2 (International School)</t>
  </si>
  <si>
    <t>ENG 235</t>
  </si>
  <si>
    <t>ENG235</t>
  </si>
  <si>
    <t>Anh Văn Y Khoa 1</t>
  </si>
  <si>
    <t>ENG 236</t>
  </si>
  <si>
    <t>ENG236</t>
  </si>
  <si>
    <t>Anh Văn Y Khoa 2</t>
  </si>
  <si>
    <t>ENG 266</t>
  </si>
  <si>
    <t>ENG266</t>
  </si>
  <si>
    <t>Reading - Level 4</t>
  </si>
  <si>
    <t>ENG 267</t>
  </si>
  <si>
    <t>ENG267</t>
  </si>
  <si>
    <t>Writing - Level 4</t>
  </si>
  <si>
    <t>ENG 268</t>
  </si>
  <si>
    <t>ENG268</t>
  </si>
  <si>
    <t>Listening - Level 4</t>
  </si>
  <si>
    <t>ENG 269</t>
  </si>
  <si>
    <t>ENG269</t>
  </si>
  <si>
    <t>Speaking - Level 4</t>
  </si>
  <si>
    <t>ENG 271</t>
  </si>
  <si>
    <t>ENG271</t>
  </si>
  <si>
    <t>Biên Dịch 1</t>
  </si>
  <si>
    <t>ENG 276</t>
  </si>
  <si>
    <t>ENG276</t>
  </si>
  <si>
    <t>Phiên Dịch 1</t>
  </si>
  <si>
    <t>ENG 296</t>
  </si>
  <si>
    <t>ENG296</t>
  </si>
  <si>
    <t>ENG 301</t>
  </si>
  <si>
    <t>ENG301</t>
  </si>
  <si>
    <t>Anh Ngữ Cao Cấp 1</t>
  </si>
  <si>
    <t>ENG 302</t>
  </si>
  <si>
    <t>ENG302</t>
  </si>
  <si>
    <t>Anh Ngữ Cao Cấp 2</t>
  </si>
  <si>
    <t>ENG 306</t>
  </si>
  <si>
    <t>ENG306</t>
  </si>
  <si>
    <t>Đọc 3</t>
  </si>
  <si>
    <t>ENG 307</t>
  </si>
  <si>
    <t>ENG307</t>
  </si>
  <si>
    <t>Viết 3</t>
  </si>
  <si>
    <t>ENG 308</t>
  </si>
  <si>
    <t>ENG308</t>
  </si>
  <si>
    <t>Nghe 3</t>
  </si>
  <si>
    <t>ENG 309</t>
  </si>
  <si>
    <t>ENG309</t>
  </si>
  <si>
    <t>Nói 3</t>
  </si>
  <si>
    <t>ENG 319</t>
  </si>
  <si>
    <t>ENG319</t>
  </si>
  <si>
    <t>Ngữ Âm - Âm Vị Học</t>
  </si>
  <si>
    <t>ENG 330</t>
  </si>
  <si>
    <t>ENG330</t>
  </si>
  <si>
    <t>Anh Văn Chuyên Ngành Xây Dựng</t>
  </si>
  <si>
    <t>Áp dụng cho K19 trở về sau</t>
  </si>
  <si>
    <t>ENG 331</t>
  </si>
  <si>
    <t>ENG331</t>
  </si>
  <si>
    <t>Anh Văn Chuyên Ngành Môi Trường</t>
  </si>
  <si>
    <t>ENG 332</t>
  </si>
  <si>
    <t>ENG332</t>
  </si>
  <si>
    <t>Anh Văn Chuyên Ngành Điện-Điện Tử</t>
  </si>
  <si>
    <t>ENG 335</t>
  </si>
  <si>
    <t>ENG335</t>
  </si>
  <si>
    <t>Anh Văn Chuyên Ngành Kiến Trúc</t>
  </si>
  <si>
    <t>ENG 348</t>
  </si>
  <si>
    <t>ENG348</t>
  </si>
  <si>
    <t>ENG 349</t>
  </si>
  <si>
    <t>ENG349</t>
  </si>
  <si>
    <t>ENG 356</t>
  </si>
  <si>
    <t>ENG356</t>
  </si>
  <si>
    <t>Đọc 4</t>
  </si>
  <si>
    <t>ENG 357</t>
  </si>
  <si>
    <t>ENG357</t>
  </si>
  <si>
    <t>Viết 4</t>
  </si>
  <si>
    <t>ENG 358</t>
  </si>
  <si>
    <t>ENG358</t>
  </si>
  <si>
    <t>Nghe 4</t>
  </si>
  <si>
    <t>ENG 359</t>
  </si>
  <si>
    <t>ENG359</t>
  </si>
  <si>
    <t>Nói 4</t>
  </si>
  <si>
    <t>ENG 366</t>
  </si>
  <si>
    <t>ENG366</t>
  </si>
  <si>
    <t>Reading - Level 5</t>
  </si>
  <si>
    <t>ENG 367</t>
  </si>
  <si>
    <t>ENG367</t>
  </si>
  <si>
    <t>Writing - Level 5</t>
  </si>
  <si>
    <t>ENG 368</t>
  </si>
  <si>
    <t>ENG368</t>
  </si>
  <si>
    <t>Listening - Level 5</t>
  </si>
  <si>
    <t>ENG 369</t>
  </si>
  <si>
    <t>ENG369</t>
  </si>
  <si>
    <t>Speaking - Level 5</t>
  </si>
  <si>
    <t>ENG 371</t>
  </si>
  <si>
    <t>ENG371</t>
  </si>
  <si>
    <t>Biên Dịch 2</t>
  </si>
  <si>
    <t>ENG 372</t>
  </si>
  <si>
    <t>ENG372</t>
  </si>
  <si>
    <t>Dịch Báo Cáo Văn Hóa - Xã Hội</t>
  </si>
  <si>
    <t>ENG 373</t>
  </si>
  <si>
    <t>ENG373</t>
  </si>
  <si>
    <t>Dịch Báo Cáo Kinh Tế - Xã Hội</t>
  </si>
  <si>
    <t>ENG 376</t>
  </si>
  <si>
    <t>ENG376</t>
  </si>
  <si>
    <t>Phiên Dịch 2</t>
  </si>
  <si>
    <t>ENG 377</t>
  </si>
  <si>
    <t>ENG377</t>
  </si>
  <si>
    <t>Đối Thoại Hàng Ngày - Anh-Việt &amp; Việt-Anh</t>
  </si>
  <si>
    <t>ENG 381</t>
  </si>
  <si>
    <t>ENG381</t>
  </si>
  <si>
    <t>Anh Văn Chuyên Ngành Môi Trường Nâng Cao</t>
  </si>
  <si>
    <t>ENG 382</t>
  </si>
  <si>
    <t>ENG382</t>
  </si>
  <si>
    <t>Anh Văn Chuyên Ngành Điện-Điện Tử Nâng Cao</t>
  </si>
  <si>
    <t>ENG 383</t>
  </si>
  <si>
    <t>ENG383</t>
  </si>
  <si>
    <t>Anh Văn Lễ Tân</t>
  </si>
  <si>
    <t>ENG 384</t>
  </si>
  <si>
    <t>ENG384</t>
  </si>
  <si>
    <t>Anh Văn Hướng Dẫn Du Lịch</t>
  </si>
  <si>
    <t>ENG 396</t>
  </si>
  <si>
    <t>ENG396</t>
  </si>
  <si>
    <t>ENG 401</t>
  </si>
  <si>
    <t>ENG401</t>
  </si>
  <si>
    <t>TOEIC 1</t>
  </si>
  <si>
    <t>ENG 403</t>
  </si>
  <si>
    <t>ENG403</t>
  </si>
  <si>
    <t>IELTS 1</t>
  </si>
  <si>
    <t>ENG 416</t>
  </si>
  <si>
    <t>ENG416</t>
  </si>
  <si>
    <t>Reading - Level 6</t>
  </si>
  <si>
    <t>ENG 417</t>
  </si>
  <si>
    <t>ENG417</t>
  </si>
  <si>
    <t>Writing - Level 6</t>
  </si>
  <si>
    <t>ENG 418</t>
  </si>
  <si>
    <t>ENG418</t>
  </si>
  <si>
    <t>Listening - Level 6</t>
  </si>
  <si>
    <t>ENG 419</t>
  </si>
  <si>
    <t>ENG419</t>
  </si>
  <si>
    <t>Speaking - Level 6</t>
  </si>
  <si>
    <t>ENG 422</t>
  </si>
  <si>
    <t>ENG422</t>
  </si>
  <si>
    <t>Dịch Thuật Văn Chương</t>
  </si>
  <si>
    <t>ENG 423</t>
  </si>
  <si>
    <t>ENG423</t>
  </si>
  <si>
    <t>Dịch Thuật Khoa Học</t>
  </si>
  <si>
    <t>ENG 427</t>
  </si>
  <si>
    <t>ENG427</t>
  </si>
  <si>
    <t>Thời Sự Trong Nước - Việt-Anh</t>
  </si>
  <si>
    <t>ENG 428</t>
  </si>
  <si>
    <t>ENG428</t>
  </si>
  <si>
    <t>Thời Sự Quốc Tế - Anh-Việt</t>
  </si>
  <si>
    <t>ENG 430</t>
  </si>
  <si>
    <t>ENG430</t>
  </si>
  <si>
    <t>Dịch Hội Nghị</t>
  </si>
  <si>
    <t>ENG 431</t>
  </si>
  <si>
    <t>ENG431</t>
  </si>
  <si>
    <t>Anh Văn Thương Mại</t>
  </si>
  <si>
    <t>ENG 432</t>
  </si>
  <si>
    <t>ENG432</t>
  </si>
  <si>
    <t>Anh Văn Thư Tín Thương Mại</t>
  </si>
  <si>
    <t>ENG 434</t>
  </si>
  <si>
    <t>ENG434</t>
  </si>
  <si>
    <t>Anh Văn Đàm Phán</t>
  </si>
  <si>
    <t>ENG 442</t>
  </si>
  <si>
    <t>ENG442</t>
  </si>
  <si>
    <t>ENG 447</t>
  </si>
  <si>
    <t>ENG447</t>
  </si>
  <si>
    <t>ENG 448</t>
  </si>
  <si>
    <t>ENG448</t>
  </si>
  <si>
    <t>ENG 449</t>
  </si>
  <si>
    <t>ENG449</t>
  </si>
  <si>
    <t>ENG 496</t>
  </si>
  <si>
    <t>ENG496</t>
  </si>
  <si>
    <t>ENG 497</t>
  </si>
  <si>
    <t>ENG497</t>
  </si>
  <si>
    <t>ENG 499</t>
  </si>
  <si>
    <t>ENG499</t>
  </si>
  <si>
    <t>ENG 601</t>
  </si>
  <si>
    <t>ENG601</t>
  </si>
  <si>
    <t>Anh Văn 1</t>
  </si>
  <si>
    <t>ENG 602</t>
  </si>
  <si>
    <t>ENG602</t>
  </si>
  <si>
    <t>Anh Văn 2</t>
  </si>
  <si>
    <t>ENG 701</t>
  </si>
  <si>
    <t>ENG701</t>
  </si>
  <si>
    <t>Anh Văn 3</t>
  </si>
  <si>
    <t>ENG-A</t>
  </si>
  <si>
    <t>ENG-A 601</t>
  </si>
  <si>
    <t>ENG-A601</t>
  </si>
  <si>
    <t>ENG-A 602</t>
  </si>
  <si>
    <t>ENG-A602</t>
  </si>
  <si>
    <t>ES</t>
  </si>
  <si>
    <t>ES101</t>
  </si>
  <si>
    <t>Chạy Ngắn &amp; Bài Thể Dục Tay Không</t>
  </si>
  <si>
    <t>ES102</t>
  </si>
  <si>
    <t>Chạy Bền &amp; Nhảy Xa</t>
  </si>
  <si>
    <t>ES221</t>
  </si>
  <si>
    <t>Bóng Đá Sơ Cấp</t>
  </si>
  <si>
    <t>ES222</t>
  </si>
  <si>
    <t>Bóng Rổ Sơ Cấp</t>
  </si>
  <si>
    <t>ES223</t>
  </si>
  <si>
    <t>Bóng Chuyền Sơ Cấp</t>
  </si>
  <si>
    <t>ES224</t>
  </si>
  <si>
    <t>Bóng Bàn Cơ Bản</t>
  </si>
  <si>
    <t>ES226</t>
  </si>
  <si>
    <t>Cầu Lông Sơ Cấp</t>
  </si>
  <si>
    <t>ES229</t>
  </si>
  <si>
    <t>Võ VoViNam Cơ Bản</t>
  </si>
  <si>
    <t>ES271</t>
  </si>
  <si>
    <t>Bóng Đá Cao Cấp</t>
  </si>
  <si>
    <t>ES272</t>
  </si>
  <si>
    <t>Bóng Rổ Cao Cấp</t>
  </si>
  <si>
    <t>ES273</t>
  </si>
  <si>
    <t>Bóng Chuyền Cao Cấp</t>
  </si>
  <si>
    <t>ES274</t>
  </si>
  <si>
    <t>Bóng Bàn Nâng Cao</t>
  </si>
  <si>
    <t>ES276</t>
  </si>
  <si>
    <t>Cầu Lông Cao Cấp</t>
  </si>
  <si>
    <t>ES279</t>
  </si>
  <si>
    <t>Võ VoViNam Nâng Cao</t>
  </si>
  <si>
    <t>ES303</t>
  </si>
  <si>
    <t>Điền Kinh Tổng Hợp</t>
  </si>
  <si>
    <t>EVR</t>
  </si>
  <si>
    <t>EVR 100</t>
  </si>
  <si>
    <t>EVR100</t>
  </si>
  <si>
    <t>Khoa Học Môi Trường</t>
  </si>
  <si>
    <t>EVR 101</t>
  </si>
  <si>
    <t>EVR101</t>
  </si>
  <si>
    <t>Đại Cương Công Nghệ Môi Trường</t>
  </si>
  <si>
    <t>EVR 103</t>
  </si>
  <si>
    <t>EVR103</t>
  </si>
  <si>
    <t>Môi Trường &amp; Phát Triển</t>
  </si>
  <si>
    <t>EVR205</t>
  </si>
  <si>
    <t>Sức Khỏe Môi Trường</t>
  </si>
  <si>
    <t>EVR 248</t>
  </si>
  <si>
    <t>EVR248</t>
  </si>
  <si>
    <t>EVR 296</t>
  </si>
  <si>
    <t>EVR296</t>
  </si>
  <si>
    <t>EVR 348</t>
  </si>
  <si>
    <t>EVR348</t>
  </si>
  <si>
    <t>EVR 349</t>
  </si>
  <si>
    <t>EVR349</t>
  </si>
  <si>
    <t>EVR 350</t>
  </si>
  <si>
    <t>EVR350</t>
  </si>
  <si>
    <t>ISO 14000 &amp; Kiểm Toán Môi Trường</t>
  </si>
  <si>
    <t>EVR 353</t>
  </si>
  <si>
    <t>EVR353</t>
  </si>
  <si>
    <t>Sức Khỏe &amp; Môi Trường trong Y Tế</t>
  </si>
  <si>
    <t>EVR 354</t>
  </si>
  <si>
    <t>EVR354</t>
  </si>
  <si>
    <t>Quan Trắc &amp; Khảo Sát Môi Trường</t>
  </si>
  <si>
    <t>EVR 355</t>
  </si>
  <si>
    <t>EVR355</t>
  </si>
  <si>
    <t>Phân Tích bằng Công Cụ</t>
  </si>
  <si>
    <t>EVR 396</t>
  </si>
  <si>
    <t>EVR396</t>
  </si>
  <si>
    <t>EVR 404</t>
  </si>
  <si>
    <t>EVR404</t>
  </si>
  <si>
    <t>Quản Lý Môi Trường Nông Nghiệp &amp; Nông Thôn</t>
  </si>
  <si>
    <t>EVR 405</t>
  </si>
  <si>
    <t>EVR405</t>
  </si>
  <si>
    <t xml:space="preserve">Quản Lý Môi Trường Đô Thị &amp; Công Nghiệp </t>
  </si>
  <si>
    <t>EVR 406</t>
  </si>
  <si>
    <t>EVR406</t>
  </si>
  <si>
    <t>Quản Lý Tài Nguyên Đất</t>
  </si>
  <si>
    <t>EVR 407</t>
  </si>
  <si>
    <t>EVR407</t>
  </si>
  <si>
    <t>Quản Lý Tài Nguyên Nước</t>
  </si>
  <si>
    <t>EVR 408</t>
  </si>
  <si>
    <t>EVR408</t>
  </si>
  <si>
    <t>Biến Đổi Khí Hậu &amp; Phát Triển Bền Vững</t>
  </si>
  <si>
    <t>EVR 413</t>
  </si>
  <si>
    <t>EVR413</t>
  </si>
  <si>
    <t>Quản Lý Tài Nguyên Khoáng Sản</t>
  </si>
  <si>
    <t>EVR 414</t>
  </si>
  <si>
    <t>EVR414</t>
  </si>
  <si>
    <t>Kỹ Thuật Kiểm Soát Ô Nhiễm Môi Trường Đất</t>
  </si>
  <si>
    <t>EVR 415</t>
  </si>
  <si>
    <t>EVR415</t>
  </si>
  <si>
    <t>Quản Lý Tài Nguyên Rừng</t>
  </si>
  <si>
    <t>EVR 427</t>
  </si>
  <si>
    <t>EVR427</t>
  </si>
  <si>
    <t>Quản Lý Tổng Hợp Đới Bờ</t>
  </si>
  <si>
    <t>EVR 434</t>
  </si>
  <si>
    <t>EVR434</t>
  </si>
  <si>
    <t>Kỹ Thuật Kiểm Soát Ô Nhiễm Không Khí, Tiếng Ồn &amp; Phóng Xạ</t>
  </si>
  <si>
    <t>EVR 447</t>
  </si>
  <si>
    <t>EVR447</t>
  </si>
  <si>
    <t>EVR 448</t>
  </si>
  <si>
    <t>EVR448</t>
  </si>
  <si>
    <t>EVR 449</t>
  </si>
  <si>
    <t>EVR449</t>
  </si>
  <si>
    <t>EVR 450</t>
  </si>
  <si>
    <t>EVR450</t>
  </si>
  <si>
    <t>Đánh Giá Tác Động Môi Trường &amp; Rủi Ro</t>
  </si>
  <si>
    <t>EVR 453</t>
  </si>
  <si>
    <t>EVR453</t>
  </si>
  <si>
    <t>Đánh Giá Tác Động của Môi Trường lên Sức Khỏe Con Người</t>
  </si>
  <si>
    <t>EVR 454</t>
  </si>
  <si>
    <t>EVR454</t>
  </si>
  <si>
    <t>Quy Hoạch Môi Trường</t>
  </si>
  <si>
    <t>EVR 455</t>
  </si>
  <si>
    <t>EVR455</t>
  </si>
  <si>
    <t>Mô Hình Hóa Môi Trường</t>
  </si>
  <si>
    <t>EVR 456</t>
  </si>
  <si>
    <t>EVR456</t>
  </si>
  <si>
    <t>Quản Lý Môi Trường &amp; Tài Nguyên</t>
  </si>
  <si>
    <t>EVR 457</t>
  </si>
  <si>
    <t>EVR457</t>
  </si>
  <si>
    <t>Quản Lý Môi Trường Biển</t>
  </si>
  <si>
    <t>EVR 496</t>
  </si>
  <si>
    <t>EVR496</t>
  </si>
  <si>
    <t>EVR 497</t>
  </si>
  <si>
    <t>EVR497</t>
  </si>
  <si>
    <t>EVR 499</t>
  </si>
  <si>
    <t>EVR499</t>
  </si>
  <si>
    <t>FIN</t>
  </si>
  <si>
    <t>FIN 271</t>
  </si>
  <si>
    <t>FIN271</t>
  </si>
  <si>
    <t>Nhập Môn Tài Chính Tiền Tệ 1</t>
  </si>
  <si>
    <t>FIN 272</t>
  </si>
  <si>
    <t>FIN272</t>
  </si>
  <si>
    <t>Nhập Môn Tài Chính Tiền Tệ 2</t>
  </si>
  <si>
    <t>FIN 286</t>
  </si>
  <si>
    <t>FIN286</t>
  </si>
  <si>
    <t>Các Mô Hình Tài Chính Tuyến Tính</t>
  </si>
  <si>
    <t>FIN 296</t>
  </si>
  <si>
    <t>FIN296</t>
  </si>
  <si>
    <t>FIN301</t>
  </si>
  <si>
    <t>Quản Trị Tài Chính 1</t>
  </si>
  <si>
    <t>FIN 302</t>
  </si>
  <si>
    <t>FIN302</t>
  </si>
  <si>
    <t>Quản Trị Tài Chính 2</t>
  </si>
  <si>
    <t>FIN 336</t>
  </si>
  <si>
    <t>FIN336</t>
  </si>
  <si>
    <t>Phân Tích Thời Gian Tài Chính</t>
  </si>
  <si>
    <t>FIN 380</t>
  </si>
  <si>
    <t>FIN380</t>
  </si>
  <si>
    <t>Tài Chính Công</t>
  </si>
  <si>
    <t>Áp dụng từ K22 Thay cho môn FIN 381 2 TC</t>
  </si>
  <si>
    <t>FIN 381</t>
  </si>
  <si>
    <t>FIN381</t>
  </si>
  <si>
    <t>Tài Chính Nhà Nước (Việt Nam)</t>
  </si>
  <si>
    <t>Không Áp dụng từ K22, thay cho môn FIN 380 3 TC</t>
  </si>
  <si>
    <t>FIN 383</t>
  </si>
  <si>
    <t>FIN383</t>
  </si>
  <si>
    <t>Thị Trường Chứng Khoán</t>
  </si>
  <si>
    <t>Khi dịch sang Tiếng Anh phải có chữ "Nghiệp Vụ"</t>
  </si>
  <si>
    <t>FIN 396</t>
  </si>
  <si>
    <t>FIN396</t>
  </si>
  <si>
    <t>FIN 400</t>
  </si>
  <si>
    <t>FIN400</t>
  </si>
  <si>
    <t>Tài Chính Quốc Tế</t>
  </si>
  <si>
    <t>FIN 401</t>
  </si>
  <si>
    <t>FIN401</t>
  </si>
  <si>
    <t>Các Tổ Chức Tài Chính</t>
  </si>
  <si>
    <t>FIN 402</t>
  </si>
  <si>
    <t>FIN402</t>
  </si>
  <si>
    <t>Tài Chính Đầu Tư</t>
  </si>
  <si>
    <t>FIN 403</t>
  </si>
  <si>
    <t>FIN403</t>
  </si>
  <si>
    <t>Tài Chính Chứng Khoán</t>
  </si>
  <si>
    <t>FIN 406</t>
  </si>
  <si>
    <t>FIN406</t>
  </si>
  <si>
    <t>Thẩm Định Dự Án Đầu Tư</t>
  </si>
  <si>
    <t>FIN 413</t>
  </si>
  <si>
    <t>FIN413</t>
  </si>
  <si>
    <t>Quản Trị Tài Chính Khách Sạn</t>
  </si>
  <si>
    <t>FIN 424</t>
  </si>
  <si>
    <t>FIN424</t>
  </si>
  <si>
    <t>Tài Chính Vi Mô</t>
  </si>
  <si>
    <t>FIN 433</t>
  </si>
  <si>
    <t>FIN433</t>
  </si>
  <si>
    <t>Hợp Đồng Quyền Chọn (Chứng Khoán)</t>
  </si>
  <si>
    <t>FIN 441</t>
  </si>
  <si>
    <t>FIN441</t>
  </si>
  <si>
    <t>Dự Toán Xây Dựng</t>
  </si>
  <si>
    <t>FIN 442</t>
  </si>
  <si>
    <t>FIN442</t>
  </si>
  <si>
    <t>Lập Dự Án Đầu Tư Xây Dựng</t>
  </si>
  <si>
    <t>FIN 473</t>
  </si>
  <si>
    <t>FIN473</t>
  </si>
  <si>
    <t>Quản Trị Rũi Ro</t>
  </si>
  <si>
    <t>Áp dụng Cho K22</t>
  </si>
  <si>
    <t>FIN 496</t>
  </si>
  <si>
    <t>FIN496</t>
  </si>
  <si>
    <t>FIN 600</t>
  </si>
  <si>
    <t>FIN600</t>
  </si>
  <si>
    <t>FIN 601</t>
  </si>
  <si>
    <t>FIN601</t>
  </si>
  <si>
    <t>Quản Trị Tài Chính</t>
  </si>
  <si>
    <t>FIN 623</t>
  </si>
  <si>
    <t>FIN623</t>
  </si>
  <si>
    <t>Phân Tích Kinh Tế &amp; Tài Chính trong Công Nghệ</t>
  </si>
  <si>
    <t>FIN 701</t>
  </si>
  <si>
    <t>FIN701</t>
  </si>
  <si>
    <t>Quản Lý Các Tổ Chức Tài Chính</t>
  </si>
  <si>
    <t>FIN 702</t>
  </si>
  <si>
    <t>FIN702</t>
  </si>
  <si>
    <t>Quản Trị (Dự Án) Đầu Tư</t>
  </si>
  <si>
    <t>Managing Investment Projects</t>
  </si>
  <si>
    <t>FIN 703</t>
  </si>
  <si>
    <t>FIN703</t>
  </si>
  <si>
    <t>Securities Finance</t>
  </si>
  <si>
    <t>FIN 725</t>
  </si>
  <si>
    <t>FIN725</t>
  </si>
  <si>
    <t>Định Giá Tài Sản</t>
  </si>
  <si>
    <t>FIN-A</t>
  </si>
  <si>
    <t>FIN-A 600</t>
  </si>
  <si>
    <t>FIN-A600</t>
  </si>
  <si>
    <t>FIN-A 601</t>
  </si>
  <si>
    <t>FIN-A601</t>
  </si>
  <si>
    <t>FIN-A 702</t>
  </si>
  <si>
    <t>FIN-A702</t>
  </si>
  <si>
    <t>FIN-A 703</t>
  </si>
  <si>
    <t>FIN-A703</t>
  </si>
  <si>
    <t>FIN-A 723</t>
  </si>
  <si>
    <t>FIN-A723</t>
  </si>
  <si>
    <t>FIN-A 725</t>
  </si>
  <si>
    <t>FIN-A725</t>
  </si>
  <si>
    <t>FSE</t>
  </si>
  <si>
    <t>FSE 101</t>
  </si>
  <si>
    <t>FSE101</t>
  </si>
  <si>
    <t>Đại Cương Khoa Học và Công Nghệ Thực Phẩm</t>
  </si>
  <si>
    <t>FSE 296</t>
  </si>
  <si>
    <t>FSE296</t>
  </si>
  <si>
    <t>FSE 302</t>
  </si>
  <si>
    <t>FSE302</t>
  </si>
  <si>
    <t>Quy Trình &amp; Thiết Bị trong Công Nghệ Thực Phẩm 1</t>
  </si>
  <si>
    <t>FSE 352</t>
  </si>
  <si>
    <t>FSE352</t>
  </si>
  <si>
    <t>Quy Trình &amp; Thiết Bị trong Công Nghệ Thực Phẩm 2</t>
  </si>
  <si>
    <t>FSE 375</t>
  </si>
  <si>
    <t>FSE375</t>
  </si>
  <si>
    <t>Thiết Kế Nhà Máy Sản Xuất Thực Phẩm</t>
  </si>
  <si>
    <t>FSE 385</t>
  </si>
  <si>
    <t>FSE385</t>
  </si>
  <si>
    <t>Phân Tích Thực Phẩm</t>
  </si>
  <si>
    <t>FSE 396</t>
  </si>
  <si>
    <t>FSE396</t>
  </si>
  <si>
    <t>FSE 406</t>
  </si>
  <si>
    <t>FSE406</t>
  </si>
  <si>
    <t>Công Nghệ Chế Biến Thủy Hải Sản</t>
  </si>
  <si>
    <t>FSE 407</t>
  </si>
  <si>
    <t>FSE407</t>
  </si>
  <si>
    <t>Công Nghệ Chế Biến Thịt và Các Sản Phẩm từ Thịt</t>
  </si>
  <si>
    <t>FSE 408</t>
  </si>
  <si>
    <t>FSE408</t>
  </si>
  <si>
    <t>Công Nghệ Chế Biến Rau Củ Quả</t>
  </si>
  <si>
    <t>FSE 409</t>
  </si>
  <si>
    <t>FSE409</t>
  </si>
  <si>
    <t>Phụ Gia Thực Phẩm</t>
  </si>
  <si>
    <t>FSE 415</t>
  </si>
  <si>
    <t>FSE415</t>
  </si>
  <si>
    <t>Quản Lý Chất Lượng và An Toàn Thực Phẩm</t>
  </si>
  <si>
    <t>FSE 447</t>
  </si>
  <si>
    <t>FSE447</t>
  </si>
  <si>
    <t>FSE 448</t>
  </si>
  <si>
    <t>FSE448</t>
  </si>
  <si>
    <t>FSE 449</t>
  </si>
  <si>
    <t>FSE449</t>
  </si>
  <si>
    <t>FSE 457</t>
  </si>
  <si>
    <t>FSE457</t>
  </si>
  <si>
    <t>Công Nghệ Chế Biến Sữa và Các Sản Phẩm từ Sữa</t>
  </si>
  <si>
    <t>FSE 496</t>
  </si>
  <si>
    <t>FSE496</t>
  </si>
  <si>
    <t>FSH</t>
  </si>
  <si>
    <t>FSH161</t>
  </si>
  <si>
    <t>Văn Hóa Trang Phục Người Việt</t>
  </si>
  <si>
    <t>FST</t>
  </si>
  <si>
    <t>FST 313</t>
  </si>
  <si>
    <t>FST313</t>
  </si>
  <si>
    <t>Công Cụ IT cho Kế Toán</t>
  </si>
  <si>
    <t>(1 LAB + 1 PRJ)</t>
  </si>
  <si>
    <t>FST 323</t>
  </si>
  <si>
    <t>FST323</t>
  </si>
  <si>
    <t>Công Nghệ Thông Tin trong Doanh Nghiệp</t>
  </si>
  <si>
    <t>FST 342</t>
  </si>
  <si>
    <t>FST342</t>
  </si>
  <si>
    <t>Tin Học trong Xây Dựng</t>
  </si>
  <si>
    <t>FST 412</t>
  </si>
  <si>
    <t>FST412</t>
  </si>
  <si>
    <t>Kê Khai &amp; Quyết Toán Thuế</t>
  </si>
  <si>
    <t>(2 LEC + 1 PRJ)</t>
  </si>
  <si>
    <t>FST 414</t>
  </si>
  <si>
    <t>FST414</t>
  </si>
  <si>
    <t>Tổ Chức Công Tác Kế Toán</t>
  </si>
  <si>
    <t>FST 438</t>
  </si>
  <si>
    <t>FST438</t>
  </si>
  <si>
    <t>Phát Triển Thị Trường Du Lịch Miền Trung</t>
  </si>
  <si>
    <t>GEO</t>
  </si>
  <si>
    <t>GEO 311</t>
  </si>
  <si>
    <t>GEO311</t>
  </si>
  <si>
    <t>Địa Lý Việt Nam</t>
  </si>
  <si>
    <t>GEO 372</t>
  </si>
  <si>
    <t>GEO372</t>
  </si>
  <si>
    <t>Địa Lý Kinh Tế Xã Hội Thế Giới</t>
  </si>
  <si>
    <t>GLY</t>
  </si>
  <si>
    <t>GLY 290</t>
  </si>
  <si>
    <t>GLY290</t>
  </si>
  <si>
    <t>Các Quy Trình Chuyển Dịch của Đất</t>
  </si>
  <si>
    <t>GLY 291</t>
  </si>
  <si>
    <t>GLY291</t>
  </si>
  <si>
    <t>Địa Chất Công Trình</t>
  </si>
  <si>
    <t>HIS</t>
  </si>
  <si>
    <t>HIS161</t>
  </si>
  <si>
    <t>Tổng Quan Lịch Sử Việt Nam</t>
  </si>
  <si>
    <t>HIS 213</t>
  </si>
  <si>
    <t>HIS213</t>
  </si>
  <si>
    <t>Lịch Sử Nhà Nước và Pháp Luật Việt Nam</t>
  </si>
  <si>
    <t>HIS221</t>
  </si>
  <si>
    <t>Lịch Sử Văn Minh Thế Giới 1</t>
  </si>
  <si>
    <t>HIS222</t>
  </si>
  <si>
    <t>Lịch Sử Văn Minh Thế Giới 2</t>
  </si>
  <si>
    <t>Không áp dụng ĐKTQ từ ngày 18/11/2015</t>
  </si>
  <si>
    <t>HIS 314</t>
  </si>
  <si>
    <t>HIS314</t>
  </si>
  <si>
    <t>Lịch Sử Quan Hệ Đối Ngoại của Việt Nam</t>
  </si>
  <si>
    <t>HIS361</t>
  </si>
  <si>
    <t>Đường Lối Cách Mạng của Đảng Cộng Sản Việt Nam</t>
  </si>
  <si>
    <t>HIS 374</t>
  </si>
  <si>
    <t>HIS374</t>
  </si>
  <si>
    <t>Lịch Sử Quan Hệ Quốc Tế</t>
  </si>
  <si>
    <t>HOS</t>
  </si>
  <si>
    <t>HOS151</t>
  </si>
  <si>
    <t>Tổng Quan Ngành Lưu Trú</t>
  </si>
  <si>
    <t>HOS250</t>
  </si>
  <si>
    <t>Tài Nguyên Du Lịch</t>
  </si>
  <si>
    <t>HOS 296</t>
  </si>
  <si>
    <t>HOS296</t>
  </si>
  <si>
    <t>HOS 348</t>
  </si>
  <si>
    <t>HOS348</t>
  </si>
  <si>
    <t>Thực Tập Nghiệp Vụ</t>
  </si>
  <si>
    <t>HOS 349</t>
  </si>
  <si>
    <t>HOS349</t>
  </si>
  <si>
    <t>HOS 361</t>
  </si>
  <si>
    <t>HOS361</t>
  </si>
  <si>
    <t>Giới Thiệu Nghiệp Vụ Nhà Hàng</t>
  </si>
  <si>
    <t>HOS 362</t>
  </si>
  <si>
    <t>HOS362</t>
  </si>
  <si>
    <t>Nghiệp Vụ Bar</t>
  </si>
  <si>
    <t>HOS 364</t>
  </si>
  <si>
    <t>HOS364</t>
  </si>
  <si>
    <t>Nghiệp Vụ Bàn</t>
  </si>
  <si>
    <t>HOS 371</t>
  </si>
  <si>
    <t>HOS371</t>
  </si>
  <si>
    <t>Giới Thiệu Nghiệp Vụ Khách Sạn</t>
  </si>
  <si>
    <t>HOS 372</t>
  </si>
  <si>
    <t>HOS372</t>
  </si>
  <si>
    <t>Nghiệp Vụ Lễ Tân</t>
  </si>
  <si>
    <t>HOS 374</t>
  </si>
  <si>
    <t>HOS374</t>
  </si>
  <si>
    <t>Nghiệp Vụ Buồng Phòng</t>
  </si>
  <si>
    <t>HOS396</t>
  </si>
  <si>
    <t>HOS 399</t>
  </si>
  <si>
    <t>HOS399</t>
  </si>
  <si>
    <t>HOS 401</t>
  </si>
  <si>
    <t>HOS401</t>
  </si>
  <si>
    <t>Quản Trị Nhà Hàng</t>
  </si>
  <si>
    <t>HOS 403</t>
  </si>
  <si>
    <t>HOS403</t>
  </si>
  <si>
    <t>Quản Trị Cơ Sở Vật Chất Khách Sạn</t>
  </si>
  <si>
    <t>HOS 405</t>
  </si>
  <si>
    <t>HOS405</t>
  </si>
  <si>
    <t>Đầu Tư &amp; Xây Dựng Khách Sạn</t>
  </si>
  <si>
    <t>HOS 408</t>
  </si>
  <si>
    <t>HOS408</t>
  </si>
  <si>
    <t>Quản Lý Resorts</t>
  </si>
  <si>
    <t>HOS 414</t>
  </si>
  <si>
    <t>HOS414</t>
  </si>
  <si>
    <t>Quản Trị Yến Tiệc</t>
  </si>
  <si>
    <t>HOS 416</t>
  </si>
  <si>
    <t>HOS416</t>
  </si>
  <si>
    <t>Quản Trị Câu Lạc Bộ</t>
  </si>
  <si>
    <t>HOS448</t>
  </si>
  <si>
    <t>Thực Tập Nghiệp Vụ Trong Khách Sạn / Nhà Hàng (3 tháng)</t>
  </si>
  <si>
    <t>HOS449</t>
  </si>
  <si>
    <t>Khóa Luận Tốt Nghiệp: Quản Trị Kinh Doanh Khách Sạn - Nhà Hàng</t>
  </si>
  <si>
    <t>HOS 496</t>
  </si>
  <si>
    <t>HOS496</t>
  </si>
  <si>
    <t>HRM</t>
  </si>
  <si>
    <t>HRM301</t>
  </si>
  <si>
    <t>Quản Trị Nhân Lực</t>
  </si>
  <si>
    <t>HRM303</t>
  </si>
  <si>
    <t>Quản Trị Nhân Lực Trong Du Lịch</t>
  </si>
  <si>
    <t>HRM 601</t>
  </si>
  <si>
    <t>HRM601</t>
  </si>
  <si>
    <t>HRM 633</t>
  </si>
  <si>
    <t>HRM633</t>
  </si>
  <si>
    <t>Kỹ Năng Xây Dựng Nhóm</t>
  </si>
  <si>
    <t>HRM-A</t>
  </si>
  <si>
    <t>HRM-A 601</t>
  </si>
  <si>
    <t>HRM-A601</t>
  </si>
  <si>
    <t>HYD</t>
  </si>
  <si>
    <t>HYD 201</t>
  </si>
  <si>
    <t>HYD201</t>
  </si>
  <si>
    <t>Thủy Lực</t>
  </si>
  <si>
    <t>HYD 341</t>
  </si>
  <si>
    <t>HYD341</t>
  </si>
  <si>
    <t>Cấp Thoát Nước</t>
  </si>
  <si>
    <t>HYD 345</t>
  </si>
  <si>
    <t>HYD345</t>
  </si>
  <si>
    <t>Xử Lý Nước Đầu Vào và Đầu Ra trong Công Nghiệp Thực Phẩm</t>
  </si>
  <si>
    <t>HYD 391</t>
  </si>
  <si>
    <t>HYD391</t>
  </si>
  <si>
    <t>Thủy Văn</t>
  </si>
  <si>
    <t>HYD 393</t>
  </si>
  <si>
    <t>HYD393</t>
  </si>
  <si>
    <t>Kỹ Thuật Xử Lý Nước Cấp</t>
  </si>
  <si>
    <t>HYD 398</t>
  </si>
  <si>
    <t>HYD398</t>
  </si>
  <si>
    <t>Kỹ Thuật Xử Lý Nước Thải</t>
  </si>
  <si>
    <t>HYD 443</t>
  </si>
  <si>
    <t>HYD443</t>
  </si>
  <si>
    <t>Kỹ Nghệ Đảm Bảo Chất Lượng Nước</t>
  </si>
  <si>
    <t>IB</t>
  </si>
  <si>
    <t>IB 351</t>
  </si>
  <si>
    <t>IB351</t>
  </si>
  <si>
    <t>Thương Mại Quốc Tế</t>
  </si>
  <si>
    <t>IB 404</t>
  </si>
  <si>
    <t>IB404</t>
  </si>
  <si>
    <t>Nghiệp Vụ Xuất Nhập Khẩu</t>
  </si>
  <si>
    <t>ID</t>
  </si>
  <si>
    <t>ID 302</t>
  </si>
  <si>
    <t>ID302</t>
  </si>
  <si>
    <t>Thiết Kế Đồ Đạc &amp; Gia Cụ</t>
  </si>
  <si>
    <t>ID 330</t>
  </si>
  <si>
    <t>ID330</t>
  </si>
  <si>
    <t>Thẩm Mỹ Công Nghiệp</t>
  </si>
  <si>
    <t>ID 338</t>
  </si>
  <si>
    <t>ID338</t>
  </si>
  <si>
    <t>Thiết Kế Bao Bì trong Công Nghiệp Thực Phẩm</t>
  </si>
  <si>
    <t>ID 388</t>
  </si>
  <si>
    <t>ID388</t>
  </si>
  <si>
    <t>Công Nghệ Đóng Gói Bao Bì Thực Phẩm 1</t>
  </si>
  <si>
    <t>ID 424</t>
  </si>
  <si>
    <t>ID424</t>
  </si>
  <si>
    <t>Tạo Dáng Công Nghiệp</t>
  </si>
  <si>
    <t>ID 434</t>
  </si>
  <si>
    <t>ID434</t>
  </si>
  <si>
    <t>Thiết Kế Bao Bì</t>
  </si>
  <si>
    <t>ID 438</t>
  </si>
  <si>
    <t>ID438</t>
  </si>
  <si>
    <t>Công Nghệ Đóng Gói Bao Bì Thực Phẩm 2</t>
  </si>
  <si>
    <t>IE</t>
  </si>
  <si>
    <t>IE 109</t>
  </si>
  <si>
    <t>IE109</t>
  </si>
  <si>
    <t>Các Quá Trình Sản Xuất Cơ Bản (Công Nghệ Môi Trường)</t>
  </si>
  <si>
    <t>IE 409</t>
  </si>
  <si>
    <t>IE409</t>
  </si>
  <si>
    <t>Các Quy Trình Sản Xuất Sạch</t>
  </si>
  <si>
    <t>IMD</t>
  </si>
  <si>
    <t>IMD 251</t>
  </si>
  <si>
    <t>IMD251</t>
  </si>
  <si>
    <t>Nội Cơ Sở 1</t>
  </si>
  <si>
    <t>Dành cho khối ngành điều dưỡng</t>
  </si>
  <si>
    <t>IMD 252</t>
  </si>
  <si>
    <t>IMD252</t>
  </si>
  <si>
    <t>Dành cho khối Ngành Bác Sĩ Đa Khoa</t>
  </si>
  <si>
    <t>IMD 351</t>
  </si>
  <si>
    <t>IMD351</t>
  </si>
  <si>
    <t>Nội Cơ Sở 2</t>
  </si>
  <si>
    <t>IMD 352</t>
  </si>
  <si>
    <t>IMD352</t>
  </si>
  <si>
    <t>IMD 413</t>
  </si>
  <si>
    <t>IMD413</t>
  </si>
  <si>
    <t>Huyết Học</t>
  </si>
  <si>
    <t>IMD 508</t>
  </si>
  <si>
    <t>IMD508</t>
  </si>
  <si>
    <t>Nội Bệnh Lý I</t>
  </si>
  <si>
    <t>IMD 509</t>
  </si>
  <si>
    <t>IMD509</t>
  </si>
  <si>
    <t>Nội Bệnh Lý II</t>
  </si>
  <si>
    <t>IMD 708</t>
  </si>
  <si>
    <t>IMD708</t>
  </si>
  <si>
    <t>Nội Bệnh Lý III</t>
  </si>
  <si>
    <t>IMD 709</t>
  </si>
  <si>
    <t>IMD709</t>
  </si>
  <si>
    <t>Nội Bệnh Lý IV</t>
  </si>
  <si>
    <t>IMN</t>
  </si>
  <si>
    <t>IMN 250</t>
  </si>
  <si>
    <t>IMN250</t>
  </si>
  <si>
    <t>Sinh Lý Bệnh - Miễn Dịch</t>
  </si>
  <si>
    <t>IMN 324</t>
  </si>
  <si>
    <t>IMN324</t>
  </si>
  <si>
    <t>Kiểm Soát Nhiễm Khuẩn</t>
  </si>
  <si>
    <t>IMN 350</t>
  </si>
  <si>
    <t>IMN350</t>
  </si>
  <si>
    <t>Sinh Lý Bệnh - Miễn Dịch Nâng Cao</t>
  </si>
  <si>
    <t>INR</t>
  </si>
  <si>
    <t>INR 296</t>
  </si>
  <si>
    <t>INR296</t>
  </si>
  <si>
    <t>INR 301</t>
  </si>
  <si>
    <t>INR301</t>
  </si>
  <si>
    <t>Nhập Môn Quan Hệ Quốc Tế</t>
  </si>
  <si>
    <t>INR 352</t>
  </si>
  <si>
    <t>INR352</t>
  </si>
  <si>
    <t>Nhập Môn Khu Vực Học (Đông Nam Á)</t>
  </si>
  <si>
    <t>INR 396</t>
  </si>
  <si>
    <t>INR396</t>
  </si>
  <si>
    <t>INR 403</t>
  </si>
  <si>
    <t>INR403</t>
  </si>
  <si>
    <t>Phương Pháp Nghiên Cứu Quốc Tế</t>
  </si>
  <si>
    <t>INR 404</t>
  </si>
  <si>
    <t>INR404</t>
  </si>
  <si>
    <t>Nghiệp Vụ Công Tác Đối Ngoại</t>
  </si>
  <si>
    <t>INR 421</t>
  </si>
  <si>
    <t>INR421</t>
  </si>
  <si>
    <t>Quan Hệ Quốc Tế Châu Á - Thái Bình Dương</t>
  </si>
  <si>
    <t>INR 422</t>
  </si>
  <si>
    <t>INR422</t>
  </si>
  <si>
    <t>Quan Hệ Quốc Tế Âu - Mỹ</t>
  </si>
  <si>
    <t>INR 424</t>
  </si>
  <si>
    <t>INR424</t>
  </si>
  <si>
    <t>Quan Hệ Quốc Tế Trung Đông - Phi Châu</t>
  </si>
  <si>
    <t>INR 426</t>
  </si>
  <si>
    <t>INR426</t>
  </si>
  <si>
    <t>Hợp Tác Và Hội Nhập Đông Á</t>
  </si>
  <si>
    <t>INR 434</t>
  </si>
  <si>
    <t>INR434</t>
  </si>
  <si>
    <t>Kỹ Năng Đàm Phán Quốc Tế</t>
  </si>
  <si>
    <t>INR 435</t>
  </si>
  <si>
    <t>INR435</t>
  </si>
  <si>
    <t>Nghiệp Vụ Hành Chính Văn Phòng Đối Ngoại</t>
  </si>
  <si>
    <t>INR 448</t>
  </si>
  <si>
    <t>INR448</t>
  </si>
  <si>
    <t>INR 449</t>
  </si>
  <si>
    <t>INR449</t>
  </si>
  <si>
    <t>INR 450</t>
  </si>
  <si>
    <t>INR450</t>
  </si>
  <si>
    <t>Các Vấn Đề Toàn Cầu</t>
  </si>
  <si>
    <t>INR 496</t>
  </si>
  <si>
    <t>INR496</t>
  </si>
  <si>
    <t>IS</t>
  </si>
  <si>
    <t>IS251</t>
  </si>
  <si>
    <t>Hệ Thống Thông Tin Quản Lý</t>
  </si>
  <si>
    <t>IS 252</t>
  </si>
  <si>
    <t>IS252</t>
  </si>
  <si>
    <t>Hệ Thống Thông Tin Kế Toán</t>
  </si>
  <si>
    <t>IS253</t>
  </si>
  <si>
    <t>Hệ Thống Thông Tin Du Lịch</t>
  </si>
  <si>
    <t>IS 301</t>
  </si>
  <si>
    <t>IS301</t>
  </si>
  <si>
    <t>Cơ Sở Dữ Liệu</t>
  </si>
  <si>
    <t>IS 342</t>
  </si>
  <si>
    <t>IS342</t>
  </si>
  <si>
    <t>Tin Học cho Tài Chính 1</t>
  </si>
  <si>
    <t>IS 348</t>
  </si>
  <si>
    <t>IS348</t>
  </si>
  <si>
    <t>IS 356</t>
  </si>
  <si>
    <t>IS356</t>
  </si>
  <si>
    <t>Hệ Thống Thông Tin Bệnh Viện</t>
  </si>
  <si>
    <t>IS 381</t>
  </si>
  <si>
    <t>IS381</t>
  </si>
  <si>
    <t>Thương Mại Điện Tử</t>
  </si>
  <si>
    <t>IS 384</t>
  </si>
  <si>
    <t>IS384</t>
  </si>
  <si>
    <t>Kỹ Thuật Thương Mại Điện Tử (ASP.NET)</t>
  </si>
  <si>
    <t>IS 400</t>
  </si>
  <si>
    <t>IS400</t>
  </si>
  <si>
    <t>Lập Trình SQL</t>
  </si>
  <si>
    <t>IS 401</t>
  </si>
  <si>
    <t>IS401</t>
  </si>
  <si>
    <t>Hệ Quản Trị Cơ Sở Dữ Liệu</t>
  </si>
  <si>
    <t>IS 402</t>
  </si>
  <si>
    <t>IS402</t>
  </si>
  <si>
    <t>Hệ Hỗ Trợ Ra Quyết Định</t>
  </si>
  <si>
    <t>IS 413</t>
  </si>
  <si>
    <t>IS413</t>
  </si>
  <si>
    <t>Thiết Kế Cơ Sở Dữ Liệu ERP, CRM, SCM</t>
  </si>
  <si>
    <t>IS 422</t>
  </si>
  <si>
    <t>IS422</t>
  </si>
  <si>
    <t>Khai Mỏ Thông Tin (Kinh Tế)</t>
  </si>
  <si>
    <t>IS 432</t>
  </si>
  <si>
    <t>IS432</t>
  </si>
  <si>
    <t>Quản Trị Dự Án Phần Mềm</t>
  </si>
  <si>
    <t>IS 433</t>
  </si>
  <si>
    <t>IS433</t>
  </si>
  <si>
    <t>Phân Tích Thông Tin</t>
  </si>
  <si>
    <t>IS 436</t>
  </si>
  <si>
    <t>IS436</t>
  </si>
  <si>
    <t>Hệ Thống Thông Tin Tiếp Thị (hay Tiếp Thị Theo Cơ Sở Dữ Liệu)</t>
  </si>
  <si>
    <t>IS 437</t>
  </si>
  <si>
    <t>IS437</t>
  </si>
  <si>
    <t>Hệ Thống Thông Tin Quản Lý Dược Khoa</t>
  </si>
  <si>
    <t>IS 439</t>
  </si>
  <si>
    <t>IS439</t>
  </si>
  <si>
    <t>Hệ Thống Thông Tin Địa Lý (GIS)</t>
  </si>
  <si>
    <t>IS 442</t>
  </si>
  <si>
    <t>IS442</t>
  </si>
  <si>
    <t>Tin Học cho Tài Chính 2</t>
  </si>
  <si>
    <t>IS 448</t>
  </si>
  <si>
    <t>IS448</t>
  </si>
  <si>
    <t>IS 449</t>
  </si>
  <si>
    <t>IS449</t>
  </si>
  <si>
    <t>IS 632</t>
  </si>
  <si>
    <t>IS632</t>
  </si>
  <si>
    <t>Quản Lý Dự Án Phần Mềm</t>
  </si>
  <si>
    <t>IS 651</t>
  </si>
  <si>
    <t>IS651</t>
  </si>
  <si>
    <t>IS 652</t>
  </si>
  <si>
    <t>IS652</t>
  </si>
  <si>
    <t>IS 681</t>
  </si>
  <si>
    <t>IS681</t>
  </si>
  <si>
    <t>IS 701</t>
  </si>
  <si>
    <t>IS701</t>
  </si>
  <si>
    <t>Cơ Sở Dữ Liệu Nâng Cao</t>
  </si>
  <si>
    <t>IS 702</t>
  </si>
  <si>
    <t>IS702</t>
  </si>
  <si>
    <t>IS 722</t>
  </si>
  <si>
    <t>IS722</t>
  </si>
  <si>
    <t>Khai Mỏ Dữ Liệu</t>
  </si>
  <si>
    <t>IS 735</t>
  </si>
  <si>
    <t>IS735</t>
  </si>
  <si>
    <t>Hệ Chuyên Gia (Công Nghệ Tri Thức)</t>
  </si>
  <si>
    <t>IS-A</t>
  </si>
  <si>
    <t>IS-A 651</t>
  </si>
  <si>
    <t>IS-A651</t>
  </si>
  <si>
    <t>ITD</t>
  </si>
  <si>
    <t>ITD 201</t>
  </si>
  <si>
    <t>ITD201</t>
  </si>
  <si>
    <t>Cơ Sở Thiết Kế Nội Thất</t>
  </si>
  <si>
    <t>ITD 250</t>
  </si>
  <si>
    <t>ITD250</t>
  </si>
  <si>
    <t>Lý Thuyết Thiết Kế Nội Thất</t>
  </si>
  <si>
    <t>ITD 395</t>
  </si>
  <si>
    <t>ITD395</t>
  </si>
  <si>
    <t>Đồ Án Kiến Trúc Nội Thất 1</t>
  </si>
  <si>
    <t>ITD 396</t>
  </si>
  <si>
    <t>ITD396</t>
  </si>
  <si>
    <t>Đồ Án Kiến Trúc Nội Thất 2</t>
  </si>
  <si>
    <t>ITD 403</t>
  </si>
  <si>
    <t>ITD403</t>
  </si>
  <si>
    <t>Vật Liệu Thiết Kế Nội Thất</t>
  </si>
  <si>
    <t>ITD 405</t>
  </si>
  <si>
    <t>ITD405</t>
  </si>
  <si>
    <t>Lịch Sử Thiết Kế Nội Thất</t>
  </si>
  <si>
    <t>ITD 445</t>
  </si>
  <si>
    <t>ITD445</t>
  </si>
  <si>
    <t>Đồ Án Kiến Trúc Nội Thất 3</t>
  </si>
  <si>
    <t>ITD 446</t>
  </si>
  <si>
    <t>ITD446</t>
  </si>
  <si>
    <t>Đồ Án Kiến Trúc Nội Thất 4</t>
  </si>
  <si>
    <t>ITD 447</t>
  </si>
  <si>
    <t>ITD447</t>
  </si>
  <si>
    <t>ITD 448</t>
  </si>
  <si>
    <t>ITD448</t>
  </si>
  <si>
    <t>ITD 449</t>
  </si>
  <si>
    <t>ITD449</t>
  </si>
  <si>
    <t>JAP</t>
  </si>
  <si>
    <t>JAP 101</t>
  </si>
  <si>
    <t>JAP101</t>
  </si>
  <si>
    <t>Nhật Ngữ Sơ Cấp 1</t>
  </si>
  <si>
    <t>JAP 102</t>
  </si>
  <si>
    <t>JAP102</t>
  </si>
  <si>
    <t>Nhật Ngữ Sơ Cấp 2</t>
  </si>
  <si>
    <t>JAP 201</t>
  </si>
  <si>
    <t>JAP201</t>
  </si>
  <si>
    <t>Nhật Ngữ Trung Cấp 1</t>
  </si>
  <si>
    <t>JAP 202</t>
  </si>
  <si>
    <t>JAP202</t>
  </si>
  <si>
    <t>Nhật Ngữ Trung Cấp 2</t>
  </si>
  <si>
    <t>JAP 301</t>
  </si>
  <si>
    <t>JAP301</t>
  </si>
  <si>
    <t>Nhật Ngữ Cao Cấp 1</t>
  </si>
  <si>
    <t>JAP 302</t>
  </si>
  <si>
    <t>JAP302</t>
  </si>
  <si>
    <t>Nhật Ngữ Cao Cấp 2</t>
  </si>
  <si>
    <t>JOU</t>
  </si>
  <si>
    <t>JOU 251</t>
  </si>
  <si>
    <t>JOU251</t>
  </si>
  <si>
    <t>Cơ Sở Lý Luận Báo Chí</t>
  </si>
  <si>
    <t>JOU 304</t>
  </si>
  <si>
    <t>JOU304</t>
  </si>
  <si>
    <t>Đạo Đức Báo Chí</t>
  </si>
  <si>
    <t>JOU 310</t>
  </si>
  <si>
    <t>JOU310</t>
  </si>
  <si>
    <t>Tác Phẩm Báo Chí và Các Thể Loại Báo Chí</t>
  </si>
  <si>
    <t>JOU 335</t>
  </si>
  <si>
    <t>JOU335</t>
  </si>
  <si>
    <t>Báo In</t>
  </si>
  <si>
    <t>JOU 360</t>
  </si>
  <si>
    <t>JOU360</t>
  </si>
  <si>
    <t>Lịch Sử Báo Chí (Thế Giới &amp; Việt Nam)</t>
  </si>
  <si>
    <t>JOU 373</t>
  </si>
  <si>
    <t>JOU373</t>
  </si>
  <si>
    <t>Ngôn Ngữ Báo Chí</t>
  </si>
  <si>
    <t>JOU 386</t>
  </si>
  <si>
    <t>JOU386</t>
  </si>
  <si>
    <t>Báo Nói</t>
  </si>
  <si>
    <t>JOU 387</t>
  </si>
  <si>
    <t>JOU387</t>
  </si>
  <si>
    <t>Báo Hình</t>
  </si>
  <si>
    <t>JOU 421</t>
  </si>
  <si>
    <t>JOU421</t>
  </si>
  <si>
    <t>Phỏng Vấn, Ghi Nhanh, Viết Tin &amp; Tường Thuật</t>
  </si>
  <si>
    <t>JOU 425</t>
  </si>
  <si>
    <t>JOU425</t>
  </si>
  <si>
    <t>Nguyên Lý Biên Tập Sách Báo</t>
  </si>
  <si>
    <t>JOU 435</t>
  </si>
  <si>
    <t>JOU435</t>
  </si>
  <si>
    <t>Báo Điện Tử</t>
  </si>
  <si>
    <t>JOU 438</t>
  </si>
  <si>
    <t>JOU438</t>
  </si>
  <si>
    <t>Phát Thanh</t>
  </si>
  <si>
    <t>JOU 439</t>
  </si>
  <si>
    <t>JOU439</t>
  </si>
  <si>
    <t>Truyền Hình</t>
  </si>
  <si>
    <t>LAW</t>
  </si>
  <si>
    <t>LAW 105</t>
  </si>
  <si>
    <t>LAW105</t>
  </si>
  <si>
    <t>Lý Luận Chung về Nhà Nước và Pháp Luật</t>
  </si>
  <si>
    <t>LAW201</t>
  </si>
  <si>
    <t>Pháp Luật Đại Cương</t>
  </si>
  <si>
    <t>LAW 207</t>
  </si>
  <si>
    <t>LAW207</t>
  </si>
  <si>
    <t>Luật Thương Mại 1</t>
  </si>
  <si>
    <t>LAW 208</t>
  </si>
  <si>
    <t>LAW208</t>
  </si>
  <si>
    <t>Luật Dân Sự 1</t>
  </si>
  <si>
    <t>LAW 210</t>
  </si>
  <si>
    <t>LAW210</t>
  </si>
  <si>
    <t>Hiến Pháp Việt Nam</t>
  </si>
  <si>
    <t>LAW 230</t>
  </si>
  <si>
    <t>LAW230</t>
  </si>
  <si>
    <t>Luật Hành Chính</t>
  </si>
  <si>
    <t>LAW 261</t>
  </si>
  <si>
    <t>LAW261</t>
  </si>
  <si>
    <t>Xây Dựng Văn Bản Pháp Luật</t>
  </si>
  <si>
    <t>LAW 283</t>
  </si>
  <si>
    <t>LAW283</t>
  </si>
  <si>
    <t>Luật Lao Động</t>
  </si>
  <si>
    <t>LAW 290</t>
  </si>
  <si>
    <t>LAW290</t>
  </si>
  <si>
    <t>Luật Hình Sự</t>
  </si>
  <si>
    <t>LAW 296</t>
  </si>
  <si>
    <t>LAW296</t>
  </si>
  <si>
    <t>LAW 304</t>
  </si>
  <si>
    <t>LAW304</t>
  </si>
  <si>
    <t>LAW 305</t>
  </si>
  <si>
    <t>LAW305</t>
  </si>
  <si>
    <t>Luật Báo Chí</t>
  </si>
  <si>
    <t>LAW 307</t>
  </si>
  <si>
    <t>LAW307</t>
  </si>
  <si>
    <t>Luật Thương Mại 2</t>
  </si>
  <si>
    <t>LAW 308</t>
  </si>
  <si>
    <t>LAW308</t>
  </si>
  <si>
    <t>Luật Dân Sự 2</t>
  </si>
  <si>
    <t>LAW 323</t>
  </si>
  <si>
    <t>LAW323</t>
  </si>
  <si>
    <t>Luật Công Pháp Quốc Tế</t>
  </si>
  <si>
    <t>LAW 336</t>
  </si>
  <si>
    <t>LAW336</t>
  </si>
  <si>
    <t>Pháp Luật về Tố Tụng</t>
  </si>
  <si>
    <t>LAW 341</t>
  </si>
  <si>
    <t>LAW341</t>
  </si>
  <si>
    <t>Luật Xây Dựng</t>
  </si>
  <si>
    <t>LAW 351</t>
  </si>
  <si>
    <t>LAW351</t>
  </si>
  <si>
    <t>Hệ Thống Pháp Luật Việt Nam</t>
  </si>
  <si>
    <t>LAW 352</t>
  </si>
  <si>
    <t>LAW352</t>
  </si>
  <si>
    <t>Luật Pháp Quốc Tế</t>
  </si>
  <si>
    <t>LAW 362</t>
  </si>
  <si>
    <t>LAW362</t>
  </si>
  <si>
    <t>Thuế Nhà Nước</t>
  </si>
  <si>
    <t>LAW 368</t>
  </si>
  <si>
    <t>LAW368</t>
  </si>
  <si>
    <t>Luật Đất Đai &amp; Môi Trường</t>
  </si>
  <si>
    <t>LAW 376</t>
  </si>
  <si>
    <t>LAW376</t>
  </si>
  <si>
    <t>Luật Sở Hữu Trí Tuệ</t>
  </si>
  <si>
    <t>LAW 377</t>
  </si>
  <si>
    <t>LAW377</t>
  </si>
  <si>
    <t>Luật Đầu Tư</t>
  </si>
  <si>
    <t>LAW 388</t>
  </si>
  <si>
    <t>LAW388</t>
  </si>
  <si>
    <t>Luật Hôn Nhân Gia Đình</t>
  </si>
  <si>
    <t>LAW 391</t>
  </si>
  <si>
    <t>LAW391</t>
  </si>
  <si>
    <t>Luật &amp; Chính Sách Môi Trường</t>
  </si>
  <si>
    <t>LAW 392</t>
  </si>
  <si>
    <t>LAW392</t>
  </si>
  <si>
    <t>Pháp Chế Dược</t>
  </si>
  <si>
    <t>LAW 396</t>
  </si>
  <si>
    <t>LAW396</t>
  </si>
  <si>
    <t>LAW403</t>
  </si>
  <si>
    <t>Cơ Sở Luật Kinh Tế</t>
  </si>
  <si>
    <t>LAW413</t>
  </si>
  <si>
    <t>Pháp Luật Du Lịch (Việt Nam)</t>
  </si>
  <si>
    <t>LAW 423</t>
  </si>
  <si>
    <t>LAW423</t>
  </si>
  <si>
    <t>Pháp Luật về Cộng Đồng EU</t>
  </si>
  <si>
    <t>LAW 424</t>
  </si>
  <si>
    <t>LAW424</t>
  </si>
  <si>
    <t>Pháp Luật về Cộng Đồng ASEAN</t>
  </si>
  <si>
    <t>LAW 436</t>
  </si>
  <si>
    <t>LAW436</t>
  </si>
  <si>
    <t>Pháp Luật về An Sinh Xã Hội</t>
  </si>
  <si>
    <t>LAW 443</t>
  </si>
  <si>
    <t>LAW443</t>
  </si>
  <si>
    <t>Bảo Hiểm Y Tế &amp; Chính Sách Công</t>
  </si>
  <si>
    <t>LAW 448</t>
  </si>
  <si>
    <t>LAW448</t>
  </si>
  <si>
    <t>LAW 449</t>
  </si>
  <si>
    <t>LAW449</t>
  </si>
  <si>
    <t>LAW 473</t>
  </si>
  <si>
    <t>LAW473</t>
  </si>
  <si>
    <t>Luật Phá Sản</t>
  </si>
  <si>
    <t>LAW 476</t>
  </si>
  <si>
    <t>LAW476</t>
  </si>
  <si>
    <t>Luật Thương Mại Quốc tế</t>
  </si>
  <si>
    <t>LAW 477</t>
  </si>
  <si>
    <t>LAW477</t>
  </si>
  <si>
    <t>Pháp Luật Bảo Vệ Người Tiêu Dùng</t>
  </si>
  <si>
    <t>LAW 496</t>
  </si>
  <si>
    <t>LAW496</t>
  </si>
  <si>
    <t>LAW 603</t>
  </si>
  <si>
    <t>LAW603</t>
  </si>
  <si>
    <t>Luật Kinh Tế</t>
  </si>
  <si>
    <t>LAW-A</t>
  </si>
  <si>
    <t>LAW-A 603</t>
  </si>
  <si>
    <t>LAW-A603</t>
  </si>
  <si>
    <t>LIN</t>
  </si>
  <si>
    <t>LIN 150</t>
  </si>
  <si>
    <t>LIN150</t>
  </si>
  <si>
    <t>Dẫn Luận Ngôn Ngữ Học</t>
  </si>
  <si>
    <t>LIN 251</t>
  </si>
  <si>
    <t>LIN251</t>
  </si>
  <si>
    <t>Cơ Sở Ngôn Ngữ Học</t>
  </si>
  <si>
    <t>LIN 261</t>
  </si>
  <si>
    <t>LIN261</t>
  </si>
  <si>
    <t>Ngữ Âm, Từ Vựng, Ngữ Pháp</t>
  </si>
  <si>
    <t>LIN 305</t>
  </si>
  <si>
    <t>LIN305</t>
  </si>
  <si>
    <t>Ngôn Ngữ Học Đối Chiếu</t>
  </si>
  <si>
    <t>LIN 316</t>
  </si>
  <si>
    <t>LIN316</t>
  </si>
  <si>
    <t>Cú Pháp Học (trong tiếng Anh)</t>
  </si>
  <si>
    <t>LIN 422</t>
  </si>
  <si>
    <t>LIN422</t>
  </si>
  <si>
    <t>Ngữ Nghĩa Học (trong tiếng Anh)</t>
  </si>
  <si>
    <t>LIN 423</t>
  </si>
  <si>
    <t>LIN423</t>
  </si>
  <si>
    <t>Ngữ Dụng Học</t>
  </si>
  <si>
    <t>LIT</t>
  </si>
  <si>
    <t>LIT 261</t>
  </si>
  <si>
    <t>LIT261</t>
  </si>
  <si>
    <t>Văn Học Dân Gian Việt Nam</t>
  </si>
  <si>
    <t>LIT 271</t>
  </si>
  <si>
    <t>LIT271</t>
  </si>
  <si>
    <t>Văn Học Đông Á &amp; Đông Nam Á</t>
  </si>
  <si>
    <t>LIT 301</t>
  </si>
  <si>
    <t>LIT301</t>
  </si>
  <si>
    <t>Lý Luận Văn Học 1</t>
  </si>
  <si>
    <t>LIT 302</t>
  </si>
  <si>
    <t>LIT302</t>
  </si>
  <si>
    <t>Lý Luận Văn Học 2</t>
  </si>
  <si>
    <t>LIT 311</t>
  </si>
  <si>
    <t>LIT311</t>
  </si>
  <si>
    <t>Văn Học Việt Nam Trung Đại 1</t>
  </si>
  <si>
    <t>LIT 312</t>
  </si>
  <si>
    <t>LIT312</t>
  </si>
  <si>
    <t>Văn Học Việt Nam Trung Đại 2</t>
  </si>
  <si>
    <t>LIT 313</t>
  </si>
  <si>
    <t>LIT313</t>
  </si>
  <si>
    <t>Văn Học Trung Đại Việt Nam</t>
  </si>
  <si>
    <t>LIT 350</t>
  </si>
  <si>
    <t>LIT350</t>
  </si>
  <si>
    <t>Tác Phẩm Văn Học &amp; Các Thể Loại Văn Học</t>
  </si>
  <si>
    <t>LIT 371</t>
  </si>
  <si>
    <t>LIT371</t>
  </si>
  <si>
    <t>Văn Học Châu Á</t>
  </si>
  <si>
    <t>LIT 372</t>
  </si>
  <si>
    <t>LIT372</t>
  </si>
  <si>
    <t>Văn Học Phương Tây</t>
  </si>
  <si>
    <t>LIT 376</t>
  </si>
  <si>
    <t>LIT376</t>
  </si>
  <si>
    <t>Văn Học Anh</t>
  </si>
  <si>
    <t>LIT 377</t>
  </si>
  <si>
    <t>LIT377</t>
  </si>
  <si>
    <t>Văn Học Nga</t>
  </si>
  <si>
    <t>LIT 378</t>
  </si>
  <si>
    <t>LIT378</t>
  </si>
  <si>
    <t>Văn Học Mỹ</t>
  </si>
  <si>
    <t>LIT 411</t>
  </si>
  <si>
    <t>LIT411</t>
  </si>
  <si>
    <t>Văn Học Việt Nam Đầu Thế Kỷ XX đến 1945</t>
  </si>
  <si>
    <t>LIT 412</t>
  </si>
  <si>
    <t>LIT412</t>
  </si>
  <si>
    <t>Văn Học Việt Nam từ 1945 đến nay</t>
  </si>
  <si>
    <t>LIT 448</t>
  </si>
  <si>
    <t>LIT448</t>
  </si>
  <si>
    <t>LIT 449</t>
  </si>
  <si>
    <t>LIT449</t>
  </si>
  <si>
    <t>LIT 462</t>
  </si>
  <si>
    <t>LIT462</t>
  </si>
  <si>
    <t>Phong Cách Thời Đại trong Văn Học Việt Nam 1945-1975</t>
  </si>
  <si>
    <t>MCC</t>
  </si>
  <si>
    <t>MCC 201</t>
  </si>
  <si>
    <t>MCC201</t>
  </si>
  <si>
    <t>Thực Vật Dược</t>
  </si>
  <si>
    <t>MCC 351</t>
  </si>
  <si>
    <t>MCC351</t>
  </si>
  <si>
    <t>Dược Liệu 1</t>
  </si>
  <si>
    <t>MCC 401</t>
  </si>
  <si>
    <t>MCC401</t>
  </si>
  <si>
    <t>Dược Liệu 2</t>
  </si>
  <si>
    <t>MCC 410</t>
  </si>
  <si>
    <t>MCC410</t>
  </si>
  <si>
    <t>Đa Dạng Tài Nguyên Thuốc</t>
  </si>
  <si>
    <t>MCC 413</t>
  </si>
  <si>
    <t>MCC413</t>
  </si>
  <si>
    <t>Vai Trò các Nguyên Tố Vi Lượng trong Cơ Thể</t>
  </si>
  <si>
    <t>MCC 414</t>
  </si>
  <si>
    <t>MCC414</t>
  </si>
  <si>
    <t>Vi Nang - Vi Cầu - Vi Hạt</t>
  </si>
  <si>
    <t>MCC 418</t>
  </si>
  <si>
    <t>MCC418</t>
  </si>
  <si>
    <t>Nấm Mốc trên các Dạng Thuốc</t>
  </si>
  <si>
    <t>MCH</t>
  </si>
  <si>
    <t>MCH 250</t>
  </si>
  <si>
    <t>MCH250</t>
  </si>
  <si>
    <t>Sản &amp; Nhi Cơ Sở</t>
  </si>
  <si>
    <t>MCH 506</t>
  </si>
  <si>
    <t>MCH506</t>
  </si>
  <si>
    <t>Phụ Sản I</t>
  </si>
  <si>
    <t>MCH 507</t>
  </si>
  <si>
    <t>MCH507</t>
  </si>
  <si>
    <t>Phụ Sản II</t>
  </si>
  <si>
    <t>MCH 508</t>
  </si>
  <si>
    <t>MCH508</t>
  </si>
  <si>
    <t>Nhi Khoa I</t>
  </si>
  <si>
    <t>MCH 509</t>
  </si>
  <si>
    <t>MCH509</t>
  </si>
  <si>
    <t>Nhi Khoa II</t>
  </si>
  <si>
    <t>MCH 706</t>
  </si>
  <si>
    <t>MCH706</t>
  </si>
  <si>
    <t>Phụ Sản III</t>
  </si>
  <si>
    <t>MCH 708</t>
  </si>
  <si>
    <t>MCH708</t>
  </si>
  <si>
    <t>Nhi Khoa III</t>
  </si>
  <si>
    <t>MEC</t>
  </si>
  <si>
    <t>MEC 201</t>
  </si>
  <si>
    <t>MEC201</t>
  </si>
  <si>
    <t>MEC 202</t>
  </si>
  <si>
    <t>MEC202</t>
  </si>
  <si>
    <t>MEC 206</t>
  </si>
  <si>
    <t>MEC206</t>
  </si>
  <si>
    <t>Cơ Khí Đại Cương</t>
  </si>
  <si>
    <t>MEC 211</t>
  </si>
  <si>
    <t>MEC211</t>
  </si>
  <si>
    <t>MEC 212</t>
  </si>
  <si>
    <t>MEC212</t>
  </si>
  <si>
    <t>MEC 305</t>
  </si>
  <si>
    <t>MEC305</t>
  </si>
  <si>
    <t>Cơ Học Kết Cấu</t>
  </si>
  <si>
    <t>Áp dụng từ K19 trở về sau</t>
  </si>
  <si>
    <t>MEC 306</t>
  </si>
  <si>
    <t>MEC306</t>
  </si>
  <si>
    <t>MEC 307</t>
  </si>
  <si>
    <t>MEC307</t>
  </si>
  <si>
    <t>MEC 316</t>
  </si>
  <si>
    <t>MEC316</t>
  </si>
  <si>
    <t>MEC 361</t>
  </si>
  <si>
    <t>MEC361</t>
  </si>
  <si>
    <t>Lý Thuyết Đàn Hồi</t>
  </si>
  <si>
    <t>MEC 362</t>
  </si>
  <si>
    <t>MEC362</t>
  </si>
  <si>
    <t>Lý Thuyết Dẻo</t>
  </si>
  <si>
    <t>MEC 363</t>
  </si>
  <si>
    <t>MEC363</t>
  </si>
  <si>
    <t>Lý Thuyết Từ Biến</t>
  </si>
  <si>
    <t>MEC 501</t>
  </si>
  <si>
    <t>MEC501</t>
  </si>
  <si>
    <t>Mô Hình Hóa và Phân Tích Phi Tuyến Kết Cấu</t>
  </si>
  <si>
    <t>Systems Modeling in Structural Design</t>
  </si>
  <si>
    <t>MEC 502</t>
  </si>
  <si>
    <t>MEC502</t>
  </si>
  <si>
    <t>Động Lực Học Kết Cấu</t>
  </si>
  <si>
    <t>Dynamics of Structures</t>
  </si>
  <si>
    <t>MEC 561</t>
  </si>
  <si>
    <t>MEC561</t>
  </si>
  <si>
    <t>Đàn Hồi Ứng Dụng</t>
  </si>
  <si>
    <t>Elasticity Theory</t>
  </si>
  <si>
    <t>MEC 563</t>
  </si>
  <si>
    <t>MEC563</t>
  </si>
  <si>
    <t>Phương Pháp Phần Tử Hữu Hạn</t>
  </si>
  <si>
    <t>Finite Element Methods and Applications</t>
  </si>
  <si>
    <t>MEC 613</t>
  </si>
  <si>
    <t>MEC613</t>
  </si>
  <si>
    <t>Kết Cấu Tấm Vỏ</t>
  </si>
  <si>
    <t>Theory of Plate and Shells</t>
  </si>
  <si>
    <t>MEC 614</t>
  </si>
  <si>
    <t>MEC614</t>
  </si>
  <si>
    <t>Lý Thuyết Tối Ưu Trong Phân Tích Kết Cấu</t>
  </si>
  <si>
    <t>Optimization of Structures</t>
  </si>
  <si>
    <t>MEC 616</t>
  </si>
  <si>
    <t>MEC616</t>
  </si>
  <si>
    <t>Cơ Học Đất và Nền Móng Nâng Cao</t>
  </si>
  <si>
    <t>Advanced Soil Dynamics and Foundation</t>
  </si>
  <si>
    <t>MEC-A</t>
  </si>
  <si>
    <t>MEC-A 607</t>
  </si>
  <si>
    <t>MEC-A607</t>
  </si>
  <si>
    <t>MED</t>
  </si>
  <si>
    <t>MED 263</t>
  </si>
  <si>
    <t>MED263</t>
  </si>
  <si>
    <t>Y Đức</t>
  </si>
  <si>
    <t>MED268</t>
  </si>
  <si>
    <t>MED 310</t>
  </si>
  <si>
    <t>MED310</t>
  </si>
  <si>
    <t>Tiền Lâm Sàng 1</t>
  </si>
  <si>
    <t>MED 362</t>
  </si>
  <si>
    <t>MED362</t>
  </si>
  <si>
    <t>Y Học Cổ Truyền</t>
  </si>
  <si>
    <t>MED 363</t>
  </si>
  <si>
    <t>MED363</t>
  </si>
  <si>
    <t>Thực Hành Y Học Cổ Truyền</t>
  </si>
  <si>
    <t>MED 410</t>
  </si>
  <si>
    <t>MED410</t>
  </si>
  <si>
    <t>Tiền Lâm Sàng 2</t>
  </si>
  <si>
    <t>MED 446</t>
  </si>
  <si>
    <t>MED446</t>
  </si>
  <si>
    <t>Thực Tập Cộng Đồng 1</t>
  </si>
  <si>
    <t>MED 460</t>
  </si>
  <si>
    <t>MED460</t>
  </si>
  <si>
    <t>Tiền Lâm Sàng 3</t>
  </si>
  <si>
    <t>MED 613</t>
  </si>
  <si>
    <t>MED613</t>
  </si>
  <si>
    <t>Gây Mê Hồi Sức 1</t>
  </si>
  <si>
    <t>MED 646</t>
  </si>
  <si>
    <t>MED646</t>
  </si>
  <si>
    <t>Thực Tập Cộng Đồng 2</t>
  </si>
  <si>
    <t>MED 661</t>
  </si>
  <si>
    <t>MED661</t>
  </si>
  <si>
    <t>Y Học Gia Đình</t>
  </si>
  <si>
    <t>MED 705</t>
  </si>
  <si>
    <t>MED705</t>
  </si>
  <si>
    <t>Pháp Y</t>
  </si>
  <si>
    <t>MED 709</t>
  </si>
  <si>
    <t>MED709</t>
  </si>
  <si>
    <t>Y Học Thảm Họa</t>
  </si>
  <si>
    <t>MED 747</t>
  </si>
  <si>
    <t>MED747</t>
  </si>
  <si>
    <t>MED 749</t>
  </si>
  <si>
    <t>MED749</t>
  </si>
  <si>
    <t>MGO</t>
  </si>
  <si>
    <t>MGO 301</t>
  </si>
  <si>
    <t>MGO301</t>
  </si>
  <si>
    <t>Quản Trị Hoạt Động &amp; Sản Xuất</t>
  </si>
  <si>
    <t>MGO 403</t>
  </si>
  <si>
    <t>MGO403</t>
  </si>
  <si>
    <t>Các Mô Hình Ra Quyết Định</t>
  </si>
  <si>
    <t>MGO 601</t>
  </si>
  <si>
    <t>MGO601</t>
  </si>
  <si>
    <t>MGO 703</t>
  </si>
  <si>
    <t>MGO703</t>
  </si>
  <si>
    <t>MGO 705</t>
  </si>
  <si>
    <t>MGO705</t>
  </si>
  <si>
    <t>MGO-A</t>
  </si>
  <si>
    <t>MGO-A 601</t>
  </si>
  <si>
    <t>MGO-A601</t>
  </si>
  <si>
    <t>MGT</t>
  </si>
  <si>
    <t>MGT201</t>
  </si>
  <si>
    <t>Quản Trị Học</t>
  </si>
  <si>
    <t>MGT296</t>
  </si>
  <si>
    <t>MGT 348</t>
  </si>
  <si>
    <t>MGT348</t>
  </si>
  <si>
    <t>MGT 349</t>
  </si>
  <si>
    <t>MGT349</t>
  </si>
  <si>
    <t>MGT 371</t>
  </si>
  <si>
    <t>MGT371</t>
  </si>
  <si>
    <t>Quản Trị Chất Lượng &amp; Rủi Ro</t>
  </si>
  <si>
    <t>MGT 374</t>
  </si>
  <si>
    <t>MGT374</t>
  </si>
  <si>
    <t>Quản Trị Hành Chính Văn Phòng</t>
  </si>
  <si>
    <t>MGT 392</t>
  </si>
  <si>
    <t>MGT392</t>
  </si>
  <si>
    <t>Quản Trị Kinh Doanh Dược Phẩm</t>
  </si>
  <si>
    <t>MGT 396</t>
  </si>
  <si>
    <t>MGT396</t>
  </si>
  <si>
    <t>MGT 399</t>
  </si>
  <si>
    <t>MGT399</t>
  </si>
  <si>
    <t>MGT 402</t>
  </si>
  <si>
    <t>MGT402</t>
  </si>
  <si>
    <t>Quản Trị Dự Án Đầu Tư</t>
  </si>
  <si>
    <t>MGT403</t>
  </si>
  <si>
    <t>Quản Trị Chiến Lược</t>
  </si>
  <si>
    <t>MGT 406</t>
  </si>
  <si>
    <t>MGT406</t>
  </si>
  <si>
    <t>Khởi Sự Doanh Nghiệp</t>
  </si>
  <si>
    <t>MGT 433</t>
  </si>
  <si>
    <t>MGT433</t>
  </si>
  <si>
    <t>Quản Lý Điều Dưỡng</t>
  </si>
  <si>
    <t>MGT 442</t>
  </si>
  <si>
    <t>MGT442</t>
  </si>
  <si>
    <t>Quản Trị Kinh Doanh Dược Phẩm Nâng Cao</t>
  </si>
  <si>
    <t>MGT 448</t>
  </si>
  <si>
    <t>MGT448</t>
  </si>
  <si>
    <t>MGT 449</t>
  </si>
  <si>
    <t>MGT449</t>
  </si>
  <si>
    <t>MGT 496</t>
  </si>
  <si>
    <t>MGT496</t>
  </si>
  <si>
    <t>MGT 601</t>
  </si>
  <si>
    <t>MGT601</t>
  </si>
  <si>
    <t>MGT 703</t>
  </si>
  <si>
    <t>MGT703</t>
  </si>
  <si>
    <t>MGT 706</t>
  </si>
  <si>
    <t>MGT706</t>
  </si>
  <si>
    <t>Khởi Nghiệp</t>
  </si>
  <si>
    <t>MGT 749</t>
  </si>
  <si>
    <t>MGT749</t>
  </si>
  <si>
    <t>MGT 799</t>
  </si>
  <si>
    <t>MGT799</t>
  </si>
  <si>
    <t>MGT-A</t>
  </si>
  <si>
    <t>MGT-A 601</t>
  </si>
  <si>
    <t>MGT-A601</t>
  </si>
  <si>
    <t>MGT-A 703</t>
  </si>
  <si>
    <t>MGT-A703</t>
  </si>
  <si>
    <t>MGT-A 704</t>
  </si>
  <si>
    <t>MGT-A704</t>
  </si>
  <si>
    <t>Quản Trị Chất Lượng</t>
  </si>
  <si>
    <t>MGT-A 749</t>
  </si>
  <si>
    <t>MGT-A749</t>
  </si>
  <si>
    <t>MIB</t>
  </si>
  <si>
    <t>MIB 251</t>
  </si>
  <si>
    <t>MIB251</t>
  </si>
  <si>
    <t>Căn Bản Vi Sinh Học</t>
  </si>
  <si>
    <t>MIB 253</t>
  </si>
  <si>
    <t>MIB253</t>
  </si>
  <si>
    <t>Ký Sinh Trùng</t>
  </si>
  <si>
    <t>LEC</t>
  </si>
  <si>
    <t>MIB 254</t>
  </si>
  <si>
    <t>MIB254</t>
  </si>
  <si>
    <t>LAB Phòng thí nghiệm</t>
  </si>
  <si>
    <t>MIB 264</t>
  </si>
  <si>
    <t>MIB264</t>
  </si>
  <si>
    <t>Vi Sinh Học Thực Phẩm</t>
  </si>
  <si>
    <t>MIB 280</t>
  </si>
  <si>
    <t>MIB280</t>
  </si>
  <si>
    <t>Ký Sinh Trùng Cho Y Khoa</t>
  </si>
  <si>
    <t>MKT</t>
  </si>
  <si>
    <t>MKT 251</t>
  </si>
  <si>
    <t>MKT251</t>
  </si>
  <si>
    <t>Tiếp Thị Căn Bản</t>
  </si>
  <si>
    <t>MKT253</t>
  </si>
  <si>
    <t>Tiếp Thị Du Lịch</t>
  </si>
  <si>
    <t>MKT 359</t>
  </si>
  <si>
    <t>MKT359</t>
  </si>
  <si>
    <t>Tiếp Thị Địa Phương</t>
  </si>
  <si>
    <t>MKT 360</t>
  </si>
  <si>
    <t>MKT360</t>
  </si>
  <si>
    <t>Tiếp Thị Quốc Tế</t>
  </si>
  <si>
    <t>MKT 364</t>
  </si>
  <si>
    <t>MKT364</t>
  </si>
  <si>
    <t>Quảng Cáo &amp; Chiêu Thị</t>
  </si>
  <si>
    <t>MKT 374</t>
  </si>
  <si>
    <t>MKT374</t>
  </si>
  <si>
    <t>Phát Triển Sản Phẩm Thực Phẩm</t>
  </si>
  <si>
    <t>MKT 376</t>
  </si>
  <si>
    <t>MKT376</t>
  </si>
  <si>
    <t>Tiếp Thị Ngân Hàng</t>
  </si>
  <si>
    <t>MKT 401</t>
  </si>
  <si>
    <t>MKT401</t>
  </si>
  <si>
    <t>Quản Trị Thu Mua</t>
  </si>
  <si>
    <t>MKT 402</t>
  </si>
  <si>
    <t>MKT402</t>
  </si>
  <si>
    <t>Quản Trị Bán Hàng</t>
  </si>
  <si>
    <t>MKT 403</t>
  </si>
  <si>
    <t>MKT403</t>
  </si>
  <si>
    <t>Điều Nghiên Tiếp Thị</t>
  </si>
  <si>
    <t>MKT 404</t>
  </si>
  <si>
    <t>MKT404</t>
  </si>
  <si>
    <t>Hành Vi Tiêu Dùng</t>
  </si>
  <si>
    <t>MKT 405</t>
  </si>
  <si>
    <t>MKT405</t>
  </si>
  <si>
    <t>Chiến Lược Tiếp Thị</t>
  </si>
  <si>
    <t>MKT 406</t>
  </si>
  <si>
    <t>MKT406</t>
  </si>
  <si>
    <t>Quản Trị Phát Triển Sản Phẩm</t>
  </si>
  <si>
    <t>MKT 407</t>
  </si>
  <si>
    <t>MKT407</t>
  </si>
  <si>
    <t>Quản Trị Bán Lẻ</t>
  </si>
  <si>
    <t>MKT 422</t>
  </si>
  <si>
    <t>MKT422</t>
  </si>
  <si>
    <t>Tiếp Thị Dược Phẩm</t>
  </si>
  <si>
    <t>MKT424</t>
  </si>
  <si>
    <t>Hành Vi Tiêu Dùng Trong Du Lịch</t>
  </si>
  <si>
    <t>MKT 651</t>
  </si>
  <si>
    <t>MKT651</t>
  </si>
  <si>
    <t>Quản Trị Tiếp Thị</t>
  </si>
  <si>
    <t>MKT 703</t>
  </si>
  <si>
    <t>MKT703</t>
  </si>
  <si>
    <t>Marketing Research</t>
  </si>
  <si>
    <t>MKT-A</t>
  </si>
  <si>
    <t>MKT-A 651</t>
  </si>
  <si>
    <t>MKT-A651</t>
  </si>
  <si>
    <t>MT</t>
  </si>
  <si>
    <t>MT 400</t>
  </si>
  <si>
    <t>MT400</t>
  </si>
  <si>
    <t>Kỹ Thuật &amp; Công Nghệ Y Dược</t>
  </si>
  <si>
    <t>MT 402</t>
  </si>
  <si>
    <t>MT402</t>
  </si>
  <si>
    <t>Chẩn Đoán Hình Ảnh</t>
  </si>
  <si>
    <t>MT 406</t>
  </si>
  <si>
    <t>MT406</t>
  </si>
  <si>
    <t>Y Học Hạt Nhân</t>
  </si>
  <si>
    <t>MTH</t>
  </si>
  <si>
    <t>MTH 100</t>
  </si>
  <si>
    <t>MTH100</t>
  </si>
  <si>
    <t>Toán Cao Cấp C</t>
  </si>
  <si>
    <t>MTH101</t>
  </si>
  <si>
    <t>Toán Cao Cấp C1</t>
  </si>
  <si>
    <t>MTH102</t>
  </si>
  <si>
    <t>Toán Cao Cấp C2</t>
  </si>
  <si>
    <t>MTH 103</t>
  </si>
  <si>
    <t>MTH103</t>
  </si>
  <si>
    <t>Toán Cao Cấp A1</t>
  </si>
  <si>
    <t>MTH 104</t>
  </si>
  <si>
    <t>MTH104</t>
  </si>
  <si>
    <t>Toán Cao Cấp A2</t>
  </si>
  <si>
    <t>MTH 135</t>
  </si>
  <si>
    <t>MTH135</t>
  </si>
  <si>
    <t>Toán Giải Tích cho Y-Dược</t>
  </si>
  <si>
    <t>MTH 203</t>
  </si>
  <si>
    <t>MTH203</t>
  </si>
  <si>
    <t>Toán Cao Cấp A3</t>
  </si>
  <si>
    <t>MTH 233</t>
  </si>
  <si>
    <t>MTH233</t>
  </si>
  <si>
    <t>Giải Tích trên Nền Tảng Xác Suất 1</t>
  </si>
  <si>
    <t>MTH 254</t>
  </si>
  <si>
    <t>MTH254</t>
  </si>
  <si>
    <t>Toán Rời Rạc &amp; Ứng Dụng</t>
  </si>
  <si>
    <t>MTH 283</t>
  </si>
  <si>
    <t>MTH283</t>
  </si>
  <si>
    <t>Giải Tích trên Nền Tảng Xác Suất 2</t>
  </si>
  <si>
    <t>MTH 293</t>
  </si>
  <si>
    <t>MTH293</t>
  </si>
  <si>
    <t>Toán Laplace</t>
  </si>
  <si>
    <t>MTH 554</t>
  </si>
  <si>
    <t>MTH554</t>
  </si>
  <si>
    <t>Toán Học trong Công Nghệ Thông Tin</t>
  </si>
  <si>
    <t>NTR</t>
  </si>
  <si>
    <t>NTR 151</t>
  </si>
  <si>
    <t>NTR151</t>
  </si>
  <si>
    <t>Dinh Dưỡng Học</t>
  </si>
  <si>
    <t>NTR 152</t>
  </si>
  <si>
    <t>NTR152</t>
  </si>
  <si>
    <t>Thực Hành Dinh Dưỡng Học</t>
  </si>
  <si>
    <t>NTR 413</t>
  </si>
  <si>
    <t>NTR413</t>
  </si>
  <si>
    <t>Tiết chế</t>
  </si>
  <si>
    <t>NTR 431</t>
  </si>
  <si>
    <t>NTR431</t>
  </si>
  <si>
    <t>Thực Phẩm Chức Năng</t>
  </si>
  <si>
    <t>NUR</t>
  </si>
  <si>
    <t>NUR 248</t>
  </si>
  <si>
    <t>NUR248</t>
  </si>
  <si>
    <t>Thực Tập Điều Dưỡng I</t>
  </si>
  <si>
    <t>NUR 251</t>
  </si>
  <si>
    <t>NUR251</t>
  </si>
  <si>
    <t>Điều Dưỡng Cơ Bản 1</t>
  </si>
  <si>
    <t>NUR 296</t>
  </si>
  <si>
    <t>NUR296</t>
  </si>
  <si>
    <t>NUR 300</t>
  </si>
  <si>
    <t>NUR300</t>
  </si>
  <si>
    <t>Điều Dưỡng Cơ Bản 2</t>
  </si>
  <si>
    <t>Áp Dụng Từ k19 trở về sau
(1+2)</t>
  </si>
  <si>
    <t>NUR 301</t>
  </si>
  <si>
    <t>NUR301</t>
  </si>
  <si>
    <t>Ngưng sử dụng từ Khóa K19 trở về sau</t>
  </si>
  <si>
    <t>NUR 302</t>
  </si>
  <si>
    <t>NUR302</t>
  </si>
  <si>
    <t>Điều Dưỡng Nội 1</t>
  </si>
  <si>
    <t>NUR 303</t>
  </si>
  <si>
    <t>NUR303</t>
  </si>
  <si>
    <t>Điều Dưỡng Ngoại 1</t>
  </si>
  <si>
    <t>NUR 305</t>
  </si>
  <si>
    <t>NUR305</t>
  </si>
  <si>
    <t>Điều Dưỡng cho Gia Đình có Trẻ Con 1</t>
  </si>
  <si>
    <t>NUR 306</t>
  </si>
  <si>
    <t>NUR306</t>
  </si>
  <si>
    <t>Điều Dưỡng cho Gia Đình có Người Già 1</t>
  </si>
  <si>
    <t>NUR 313</t>
  </si>
  <si>
    <t>NUR313</t>
  </si>
  <si>
    <t>Điều Dưỡng Cấp Cứu - Hồi Sức</t>
  </si>
  <si>
    <t>NUR 323</t>
  </si>
  <si>
    <t>NUR323</t>
  </si>
  <si>
    <t>Chăm Sóc Sức Khỏe Bệnh Nội Khoa</t>
  </si>
  <si>
    <t>Áp dụng từ K19 về sau</t>
  </si>
  <si>
    <t>NUR 324</t>
  </si>
  <si>
    <t>NUR324</t>
  </si>
  <si>
    <t>Ngưng sử dụng từ K19 về sau</t>
  </si>
  <si>
    <t>NUR 333</t>
  </si>
  <si>
    <t>NUR333</t>
  </si>
  <si>
    <t>Chăm Sóc Sức Khỏe Bệnh Ngoại Khoa</t>
  </si>
  <si>
    <t>NUR 334</t>
  </si>
  <si>
    <t>NUR334</t>
  </si>
  <si>
    <t>NUR 343</t>
  </si>
  <si>
    <t>NUR343</t>
  </si>
  <si>
    <t>Chăm Sóc Sức Khỏe Phụ Nữ, Bà Mẹ &amp; Gia Đình</t>
  </si>
  <si>
    <t>NUR 344</t>
  </si>
  <si>
    <t>NUR344</t>
  </si>
  <si>
    <t>Ngưng sử dụng từ K19 trở về sau</t>
  </si>
  <si>
    <t>NUR 348</t>
  </si>
  <si>
    <t>NUR348</t>
  </si>
  <si>
    <t>Thực Tập Điều Dưỡng Tốt Nghiệp Cao Đẳng</t>
  </si>
  <si>
    <t>NUR 349</t>
  </si>
  <si>
    <t>NUR349</t>
  </si>
  <si>
    <t>NUR 396</t>
  </si>
  <si>
    <t>NUR396</t>
  </si>
  <si>
    <t>NUR 402</t>
  </si>
  <si>
    <t>NUR402</t>
  </si>
  <si>
    <t>Điều Dưỡng Nội 2</t>
  </si>
  <si>
    <t>NUR 403</t>
  </si>
  <si>
    <t>NUR403</t>
  </si>
  <si>
    <t>Điều Dưỡng Ngoại 2</t>
  </si>
  <si>
    <t>NUR 405</t>
  </si>
  <si>
    <t>NUR405</t>
  </si>
  <si>
    <t>Điều Dưỡng cho Gia Đình có Trẻ Con 2</t>
  </si>
  <si>
    <t>NUR 406</t>
  </si>
  <si>
    <t>NUR406</t>
  </si>
  <si>
    <t>Điều Dưỡng cho Gia Đình có Người Già 2</t>
  </si>
  <si>
    <t>NUR 413</t>
  </si>
  <si>
    <t>NUR413</t>
  </si>
  <si>
    <t>Chăm Sóc Sức Khỏe Tâm Thần</t>
  </si>
  <si>
    <t>NUR 414</t>
  </si>
  <si>
    <t>NUR414</t>
  </si>
  <si>
    <t>Điều Dưỡng Truyền Nhiễm</t>
  </si>
  <si>
    <t>NUR 423</t>
  </si>
  <si>
    <t>NUR423</t>
  </si>
  <si>
    <t>Điều Dưỡng Chuyên Khoa Hệ Nội</t>
  </si>
  <si>
    <t>Áp dụng bắt đầu từ k19</t>
  </si>
  <si>
    <t>NUR 433</t>
  </si>
  <si>
    <t>NUR433</t>
  </si>
  <si>
    <t>Điều Dưỡng Chuyên Khoa Hệ Ngoại</t>
  </si>
  <si>
    <t>Áp dụng bắt đầu từ K19</t>
  </si>
  <si>
    <t>NUR 448</t>
  </si>
  <si>
    <t>NUR448</t>
  </si>
  <si>
    <t>Thực Tập Điều Dưỡng II</t>
  </si>
  <si>
    <t>NUR 452</t>
  </si>
  <si>
    <t>NUR452</t>
  </si>
  <si>
    <t>Ngưng Áp Dựng từ K19</t>
  </si>
  <si>
    <t>NUR 453</t>
  </si>
  <si>
    <t>NUR453</t>
  </si>
  <si>
    <t>Ngưng Áp Dụng Từ K19</t>
  </si>
  <si>
    <t>NUR 455</t>
  </si>
  <si>
    <t>NUR455</t>
  </si>
  <si>
    <t>Điều Dưỡng Phụ Sản Nâng Cao</t>
  </si>
  <si>
    <t>OB</t>
  </si>
  <si>
    <t>OB251</t>
  </si>
  <si>
    <t>Tổng Quan Hành Vi Tổ Chức</t>
  </si>
  <si>
    <t>OB253</t>
  </si>
  <si>
    <t>Tổng Quan Hành Vi Tổ Chức trong Du Lịch</t>
  </si>
  <si>
    <t>OB 403</t>
  </si>
  <si>
    <t>OB403</t>
  </si>
  <si>
    <t>Nghệ Thuật Lãnh Đạo</t>
  </si>
  <si>
    <t>OB 651</t>
  </si>
  <si>
    <t>OB651</t>
  </si>
  <si>
    <t>OB 703</t>
  </si>
  <si>
    <t>OB703</t>
  </si>
  <si>
    <t>OPT</t>
  </si>
  <si>
    <t>OPT 600</t>
  </si>
  <si>
    <t>OPT600</t>
  </si>
  <si>
    <t>Mắt</t>
  </si>
  <si>
    <t>PGY</t>
  </si>
  <si>
    <t>PGY 251</t>
  </si>
  <si>
    <t>PGY251</t>
  </si>
  <si>
    <t>Sinh Lý 1</t>
  </si>
  <si>
    <t>PGY 301</t>
  </si>
  <si>
    <t>PGY301</t>
  </si>
  <si>
    <t>Sinh Lý 2</t>
  </si>
  <si>
    <t>PMY</t>
  </si>
  <si>
    <t>PMY 300</t>
  </si>
  <si>
    <t>PMY300</t>
  </si>
  <si>
    <t>Dược Lý Học cho Y</t>
  </si>
  <si>
    <t>PMY 301</t>
  </si>
  <si>
    <t>PMY301</t>
  </si>
  <si>
    <t>Dược Lý Học</t>
  </si>
  <si>
    <t>PMY 302</t>
  </si>
  <si>
    <t>PMY302</t>
  </si>
  <si>
    <t>Dược Lý Căn Bản 1</t>
  </si>
  <si>
    <t>PMY 304</t>
  </si>
  <si>
    <t>PMY304</t>
  </si>
  <si>
    <t>Dược Lý Căn Bản 2</t>
  </si>
  <si>
    <t>PMY 443</t>
  </si>
  <si>
    <t>PMY443</t>
  </si>
  <si>
    <t>Mỹ Phẩm</t>
  </si>
  <si>
    <t>POS</t>
  </si>
  <si>
    <t>POS 261</t>
  </si>
  <si>
    <t>POS261</t>
  </si>
  <si>
    <t>Thể Chế Chính Trị Việt Nam Đương Đại</t>
  </si>
  <si>
    <t>POS361</t>
  </si>
  <si>
    <t>Tư Tưởng Hồ Chí Minh</t>
  </si>
  <si>
    <t>POS 365</t>
  </si>
  <si>
    <t>POS365</t>
  </si>
  <si>
    <t>Thể Chế Chính Trị Thế Giới</t>
  </si>
  <si>
    <t>POS 371</t>
  </si>
  <si>
    <t>POS371</t>
  </si>
  <si>
    <t>Đường Lối Văn Hóa - Văn Nghệ của Đảng Cộng Sản Việt Nam</t>
  </si>
  <si>
    <t>POS 551</t>
  </si>
  <si>
    <t>POS551</t>
  </si>
  <si>
    <t>Kinh Tế Chính Trị</t>
  </si>
  <si>
    <t>PSU-ACC</t>
  </si>
  <si>
    <t>PSU-ACC 201</t>
  </si>
  <si>
    <t>PSU-ACC201</t>
  </si>
  <si>
    <t>PSU-ACC 202</t>
  </si>
  <si>
    <t>PSU-ACC202</t>
  </si>
  <si>
    <t>PSU-ACC 296</t>
  </si>
  <si>
    <t>PSU-ACC296</t>
  </si>
  <si>
    <t>PSU-ACC 300</t>
  </si>
  <si>
    <t>PSU-ACC300</t>
  </si>
  <si>
    <t>PSU-ACC 301</t>
  </si>
  <si>
    <t>PSU-ACC301</t>
  </si>
  <si>
    <t>PSU-ACC 302</t>
  </si>
  <si>
    <t>PSU-ACC302</t>
  </si>
  <si>
    <t>PSU-ACC 303</t>
  </si>
  <si>
    <t>PSU-ACC303</t>
  </si>
  <si>
    <t>PSU-ACC 304</t>
  </si>
  <si>
    <t>PSU-ACC304</t>
  </si>
  <si>
    <t>PSU-ACC 306</t>
  </si>
  <si>
    <t>PSU-ACC306</t>
  </si>
  <si>
    <t>Kế Toán Quản Trị trong Du Lịch</t>
  </si>
  <si>
    <t>PSU-ACC 396</t>
  </si>
  <si>
    <t>PSU-ACC396</t>
  </si>
  <si>
    <t>PSU-ACC 421</t>
  </si>
  <si>
    <t>PSU-ACC421</t>
  </si>
  <si>
    <t>PSU-AUD</t>
  </si>
  <si>
    <t>PSU-AUD 351</t>
  </si>
  <si>
    <t>PSU-AUD351</t>
  </si>
  <si>
    <t>PSU-BNK</t>
  </si>
  <si>
    <t>PSU-BNK 406</t>
  </si>
  <si>
    <t>PSU-BNK406</t>
  </si>
  <si>
    <t>Không áp dụng mã PSU, sử dụng mã thường</t>
  </si>
  <si>
    <t>PSU-COM</t>
  </si>
  <si>
    <t>PSU-COM 384</t>
  </si>
  <si>
    <t>PSU-COM384</t>
  </si>
  <si>
    <t>PSU-CSN</t>
  </si>
  <si>
    <t>PSU-CSN 200</t>
  </si>
  <si>
    <t>PSU-CSN200</t>
  </si>
  <si>
    <t>Vệ Sinh Thực Phẩm trong Quản Lý Nhà Hàng</t>
  </si>
  <si>
    <t>PSU-CSN 250</t>
  </si>
  <si>
    <t>PSU-CSN250</t>
  </si>
  <si>
    <t>Những Nguyên Lý Nấu Nướng Khối Lượng Lớn</t>
  </si>
  <si>
    <t>PSU-CSN 450</t>
  </si>
  <si>
    <t>PSU-CSN450</t>
  </si>
  <si>
    <t>Ẩm Thực Quốc Tế</t>
  </si>
  <si>
    <t>PSU-ECO</t>
  </si>
  <si>
    <t>PSU-ECO 151</t>
  </si>
  <si>
    <t>PSU-ECO151</t>
  </si>
  <si>
    <t>PSU-ECO 152</t>
  </si>
  <si>
    <t>PSU-ECO152</t>
  </si>
  <si>
    <t>PSU-ENG</t>
  </si>
  <si>
    <t>PSU-ENG 101</t>
  </si>
  <si>
    <t>PSU-ENG101</t>
  </si>
  <si>
    <t>Anh Ngữ cho Sinh Viên PSU 1</t>
  </si>
  <si>
    <t>PSU-ENG 102</t>
  </si>
  <si>
    <t>PSU-ENG102</t>
  </si>
  <si>
    <t>Anh Ngữ cho Sinh Viên PSU 2</t>
  </si>
  <si>
    <t>PSU-ENG 130</t>
  </si>
  <si>
    <t>PSU-ENG130</t>
  </si>
  <si>
    <t>Anh Văn Chuyên Ngành cho Sinh Viên PSU 1</t>
  </si>
  <si>
    <t>PSU-ENG 133</t>
  </si>
  <si>
    <t>PSU-ENG133</t>
  </si>
  <si>
    <t>Anh Văn Chuyên Ngành cho Sinh Viên PSU Du Lịch 1</t>
  </si>
  <si>
    <t>PSU-ENG 201</t>
  </si>
  <si>
    <t>PSU-ENG201</t>
  </si>
  <si>
    <t>Anh Ngữ cho Sinh Viên PSU 3</t>
  </si>
  <si>
    <t>PSU-ENG 202</t>
  </si>
  <si>
    <t>PSU-ENG202</t>
  </si>
  <si>
    <t>Anh Ngữ cho Sinh Viên PSU 4</t>
  </si>
  <si>
    <t>PSU-ENG 230</t>
  </si>
  <si>
    <t>PSU-ENG230</t>
  </si>
  <si>
    <t>Anh Văn Chuyên Ngành cho Sinh Viên PSU 2</t>
  </si>
  <si>
    <t>PSU-ENG 233</t>
  </si>
  <si>
    <t>PSU-ENG233</t>
  </si>
  <si>
    <t>Anh Văn Chuyên Ngành cho Sinh Viên PSU Du Lịch 2</t>
  </si>
  <si>
    <t>PSU-ENG 301</t>
  </si>
  <si>
    <t>PSU-ENG301</t>
  </si>
  <si>
    <t>Anh Ngữ cho Sinh Viên PSU 5</t>
  </si>
  <si>
    <t>PSU-ENG 302</t>
  </si>
  <si>
    <t>PSU-ENG302</t>
  </si>
  <si>
    <t>Anh Ngữ cho Sinh Viên PSU 6</t>
  </si>
  <si>
    <t>PSU-ENG 330</t>
  </si>
  <si>
    <t>PSU-ENG330</t>
  </si>
  <si>
    <t>Anh Văn Chuyên Ngành cho Sinh Viên PSU 3</t>
  </si>
  <si>
    <t>PSU-ENG 333</t>
  </si>
  <si>
    <t>PSU-ENG333</t>
  </si>
  <si>
    <t>Anh Văn Chuyên Ngành cho Sinh Viên PSU Du Lịch 3</t>
  </si>
  <si>
    <t>PSU-ENG 401</t>
  </si>
  <si>
    <t>PSU-ENG401</t>
  </si>
  <si>
    <t>Anh Ngữ cho Sinh Viên PSU 7</t>
  </si>
  <si>
    <t>PSU-ENG 402</t>
  </si>
  <si>
    <t>PSU-ENG402</t>
  </si>
  <si>
    <t>Anh Ngữ cho Sinh Viên PSU 8</t>
  </si>
  <si>
    <t>PSU-FIN</t>
  </si>
  <si>
    <t>PSU-FIN 271</t>
  </si>
  <si>
    <t>PSU-FIN271</t>
  </si>
  <si>
    <t>PSU-FIN 272</t>
  </si>
  <si>
    <t>PSU-FIN272</t>
  </si>
  <si>
    <t>PSU-FIN 296</t>
  </si>
  <si>
    <t>PSU-FIN296</t>
  </si>
  <si>
    <t>PSU-FIN 301</t>
  </si>
  <si>
    <t>PSU-FIN301</t>
  </si>
  <si>
    <t>PSU-FIN 302</t>
  </si>
  <si>
    <t>PSU-FIN302</t>
  </si>
  <si>
    <t>PSU-FIN 373</t>
  </si>
  <si>
    <t>PSU-FIN373</t>
  </si>
  <si>
    <t>Giới Thiệu về Mô Hình Hóa Tài Chính</t>
  </si>
  <si>
    <t>PSU-FIN 396</t>
  </si>
  <si>
    <t>PSU-FIN396</t>
  </si>
  <si>
    <t>PSU-FIN 401</t>
  </si>
  <si>
    <t>PSU-FIN401</t>
  </si>
  <si>
    <t>PSU-FIN 402</t>
  </si>
  <si>
    <t>PSU-FIN402</t>
  </si>
  <si>
    <t>PSU-FIN 413</t>
  </si>
  <si>
    <t>PSU-FIN413</t>
  </si>
  <si>
    <t>Quản Trị Tài Chính trong Du Lịch - Dịch Vụ</t>
  </si>
  <si>
    <t>PSU-FIN 423</t>
  </si>
  <si>
    <t>PSU-FIN423</t>
  </si>
  <si>
    <t>Giao Dịch &amp; Ứng Dụng Tài Chính</t>
  </si>
  <si>
    <t>PSU-HOS</t>
  </si>
  <si>
    <t>PSU-HOS 151</t>
  </si>
  <si>
    <t>PSU-HOS151</t>
  </si>
  <si>
    <t>PSU-HOS 296</t>
  </si>
  <si>
    <t>PSU-HOS296</t>
  </si>
  <si>
    <t>PSU-HOS 361</t>
  </si>
  <si>
    <t>PSU-HOS361</t>
  </si>
  <si>
    <t>PSU-HOS 364</t>
  </si>
  <si>
    <t>PSU-HOS364</t>
  </si>
  <si>
    <t>Làm Đồ Ăn &amp; Phục Vụ Ăn Uống</t>
  </si>
  <si>
    <t>PSU-HOS 371</t>
  </si>
  <si>
    <t>PSU-HOS371</t>
  </si>
  <si>
    <t>PSU-HOS 374</t>
  </si>
  <si>
    <t>PSU-HOS374</t>
  </si>
  <si>
    <t>Nghiệp Vụ Khách Sạn</t>
  </si>
  <si>
    <t>PSU-HOS 396</t>
  </si>
  <si>
    <t>PSU-HOS396</t>
  </si>
  <si>
    <t>PSU-HOS 401</t>
  </si>
  <si>
    <t>PSU-HOS401</t>
  </si>
  <si>
    <t>PSU-HOS 402</t>
  </si>
  <si>
    <t>PSU-HOS402</t>
  </si>
  <si>
    <t>Quản Trị Khách Sạn</t>
  </si>
  <si>
    <t>PSU-HOS 403</t>
  </si>
  <si>
    <t>PSU-HOS403</t>
  </si>
  <si>
    <t>PSU-HOS 464</t>
  </si>
  <si>
    <t>PSU-HOS464</t>
  </si>
  <si>
    <t>Làm Đồ Ăn &amp; Phục Vụ Ăn Uống Nâng Cao</t>
  </si>
  <si>
    <t>PSU-HRM</t>
  </si>
  <si>
    <t>PSU-HRM 301</t>
  </si>
  <si>
    <t>PSU-HRM301</t>
  </si>
  <si>
    <t>PSU-IB</t>
  </si>
  <si>
    <t>PSU-IB 351</t>
  </si>
  <si>
    <t>PSU-IB351</t>
  </si>
  <si>
    <t>PSU-IS</t>
  </si>
  <si>
    <t>PSU-IS 253</t>
  </si>
  <si>
    <t>PSU-IS253</t>
  </si>
  <si>
    <t>Hệ Thống Thông Tin Quản Lý trong Du Lịch</t>
  </si>
  <si>
    <t>PSU-MGO</t>
  </si>
  <si>
    <t>PSU-MGO 301</t>
  </si>
  <si>
    <t>PSU-MGO301</t>
  </si>
  <si>
    <t>PSU-MGT</t>
  </si>
  <si>
    <t>PSU-MGT 201</t>
  </si>
  <si>
    <t>PSU-MGT201</t>
  </si>
  <si>
    <t>PSU-MGT 296</t>
  </si>
  <si>
    <t>PSU-MGT296</t>
  </si>
  <si>
    <t>PSU-MGT 396</t>
  </si>
  <si>
    <t>PSU-MGT396</t>
  </si>
  <si>
    <t>PSU-MGT 403</t>
  </si>
  <si>
    <t>PSU-MGT403</t>
  </si>
  <si>
    <t>PSU-MKT</t>
  </si>
  <si>
    <t>PSU-MKT 251</t>
  </si>
  <si>
    <t>PSU-MKT251</t>
  </si>
  <si>
    <t>PSU-MKT 364</t>
  </si>
  <si>
    <t>PSU-MKT364</t>
  </si>
  <si>
    <t>PSU-MKT 403</t>
  </si>
  <si>
    <t>PSU-MKT403</t>
  </si>
  <si>
    <t>PSU-OB</t>
  </si>
  <si>
    <t>PSU-OB 403</t>
  </si>
  <si>
    <t>PSU-OB403</t>
  </si>
  <si>
    <t>PSY</t>
  </si>
  <si>
    <t>PSY 111</t>
  </si>
  <si>
    <t>PSY111</t>
  </si>
  <si>
    <t>Nguyên Lý Thị Giác</t>
  </si>
  <si>
    <t>PSY 151</t>
  </si>
  <si>
    <t>PSY151</t>
  </si>
  <si>
    <t>Đại Cương Tâm Lý Học</t>
  </si>
  <si>
    <t>PSY 336</t>
  </si>
  <si>
    <t>PSY336</t>
  </si>
  <si>
    <t>Tâm Lý Học Phát Triển</t>
  </si>
  <si>
    <t>PTY</t>
  </si>
  <si>
    <t>PTY 601</t>
  </si>
  <si>
    <t>PTY601</t>
  </si>
  <si>
    <t>Tâm Thần 1</t>
  </si>
  <si>
    <t>PTH</t>
  </si>
  <si>
    <t>PTH 350</t>
  </si>
  <si>
    <t>PTH350</t>
  </si>
  <si>
    <t>Bệnh Lý Học</t>
  </si>
  <si>
    <t>PTH 351</t>
  </si>
  <si>
    <t>PTH351</t>
  </si>
  <si>
    <t>Giải Phẫu Bệnh</t>
  </si>
  <si>
    <t>PTH 603</t>
  </si>
  <si>
    <t>PTH603</t>
  </si>
  <si>
    <t>Da Liễu 1</t>
  </si>
  <si>
    <t>PTH 604</t>
  </si>
  <si>
    <t>PTH604</t>
  </si>
  <si>
    <t>Thần Kinh (Bệnh Học)</t>
  </si>
  <si>
    <t>PTH 605</t>
  </si>
  <si>
    <t>PTH605</t>
  </si>
  <si>
    <t>Truyền Nhiễm 1</t>
  </si>
  <si>
    <t>PTH 606</t>
  </si>
  <si>
    <t>PTH606</t>
  </si>
  <si>
    <t>Ung Thư Đại Cương</t>
  </si>
  <si>
    <t>PTH 615</t>
  </si>
  <si>
    <t>PTH615</t>
  </si>
  <si>
    <t>Bệnh Nghề Nghiệp</t>
  </si>
  <si>
    <t>PTH 655</t>
  </si>
  <si>
    <t>PTH655</t>
  </si>
  <si>
    <t>Lao 1</t>
  </si>
  <si>
    <t>PHC</t>
  </si>
  <si>
    <t>PHC 351</t>
  </si>
  <si>
    <t>PHC351</t>
  </si>
  <si>
    <t>Bào Chế &amp; Sinh Dược Học 1</t>
  </si>
  <si>
    <t>PHC 401</t>
  </si>
  <si>
    <t>PHC401</t>
  </si>
  <si>
    <t>Công Nghệ Sản Xuất Dược Phẩm 1</t>
  </si>
  <si>
    <t>PHC 402</t>
  </si>
  <si>
    <t>PHC402</t>
  </si>
  <si>
    <t>Kiểm Nghiệm Dược Phẩm</t>
  </si>
  <si>
    <t>PHC 406</t>
  </si>
  <si>
    <t>PHC406</t>
  </si>
  <si>
    <t>Bào Chế &amp; Sinh Dược Học 2</t>
  </si>
  <si>
    <t>PHC 414</t>
  </si>
  <si>
    <t>PHC414</t>
  </si>
  <si>
    <t>Sản Xuất Thuốc Có Nguồn Gốc Tự Nhiên</t>
  </si>
  <si>
    <t>PHC 422</t>
  </si>
  <si>
    <t>PHC422</t>
  </si>
  <si>
    <t xml:space="preserve">Thực Hành Kiểm Nghiệm Dược Phẩm </t>
  </si>
  <si>
    <t>PHC 424</t>
  </si>
  <si>
    <t>PHC424</t>
  </si>
  <si>
    <t>Thiết Kế Công Thức Thuốc - Độ Ổn Định Thuốc - Bao Bì Dược Phẩm</t>
  </si>
  <si>
    <t>PHC 434</t>
  </si>
  <si>
    <t>PHC434</t>
  </si>
  <si>
    <t>Tiến Bộ Công Nghệ Sinh Học trong Sản Xuất Thuốc</t>
  </si>
  <si>
    <t>PHC 451</t>
  </si>
  <si>
    <t>PHC451</t>
  </si>
  <si>
    <t>Công Nghệ Sản Xuất Dược Phẩm 2</t>
  </si>
  <si>
    <t>PHI</t>
  </si>
  <si>
    <t>PHI100</t>
  </si>
  <si>
    <t>Phương Pháp Luận (gồm Nghiên Cứu Khoa Học)</t>
  </si>
  <si>
    <t>PHI 110</t>
  </si>
  <si>
    <t>PHI110</t>
  </si>
  <si>
    <t>Critical Thinking</t>
  </si>
  <si>
    <t>PHI 122</t>
  </si>
  <si>
    <t>PHI122</t>
  </si>
  <si>
    <t>Triết Học Tây Phương</t>
  </si>
  <si>
    <t>PHI161</t>
  </si>
  <si>
    <t>Những Nguyên Lý Cơ Bản của Chủ Nghĩa Marx - Lenin 1</t>
  </si>
  <si>
    <t>PHI162</t>
  </si>
  <si>
    <t>Những Nguyên Lý Cơ Bản của Chủ Nghĩa Marx - Lenin 2</t>
  </si>
  <si>
    <t>PHI 306</t>
  </si>
  <si>
    <t>PHI306</t>
  </si>
  <si>
    <t>Logic Học</t>
  </si>
  <si>
    <t>PHI 321</t>
  </si>
  <si>
    <t>PHI321</t>
  </si>
  <si>
    <t>Tư Tưởng Phương Đông</t>
  </si>
  <si>
    <t>PHI 461</t>
  </si>
  <si>
    <t>PHI461</t>
  </si>
  <si>
    <t>Phương Pháp Nghiên Cứu Khoa Hoc Trong Y Học</t>
  </si>
  <si>
    <t>PHI 500</t>
  </si>
  <si>
    <t>PHI500</t>
  </si>
  <si>
    <t>Triết Học</t>
  </si>
  <si>
    <t>PHI 550</t>
  </si>
  <si>
    <t>PHI550</t>
  </si>
  <si>
    <t>PHI 600</t>
  </si>
  <si>
    <t>PHI600</t>
  </si>
  <si>
    <t>Phương Pháp Luận Nghiên Cứu Khoa Học</t>
  </si>
  <si>
    <t>PHI-A</t>
  </si>
  <si>
    <t>PHI-A 500</t>
  </si>
  <si>
    <t>PHI-A500</t>
  </si>
  <si>
    <t>PHI-A 600</t>
  </si>
  <si>
    <t>PHI-A600</t>
  </si>
  <si>
    <t>PHM</t>
  </si>
  <si>
    <t>PHM 296</t>
  </si>
  <si>
    <t>PHM296</t>
  </si>
  <si>
    <t>PHM 396</t>
  </si>
  <si>
    <t>PHM396</t>
  </si>
  <si>
    <t>PHM 402</t>
  </si>
  <si>
    <t>PHM402</t>
  </si>
  <si>
    <t>Dược Lâm Sàng 1</t>
  </si>
  <si>
    <t>PHM 404</t>
  </si>
  <si>
    <t>PHM404</t>
  </si>
  <si>
    <t>Dược Học Cổ Truyền</t>
  </si>
  <si>
    <t>PHM 407</t>
  </si>
  <si>
    <t>PHM407</t>
  </si>
  <si>
    <t>Dược Lâm Sàng 2</t>
  </si>
  <si>
    <t>PHM 410</t>
  </si>
  <si>
    <t>PHM410</t>
  </si>
  <si>
    <t>Nhóm GP (GDP, GSP, GPP)</t>
  </si>
  <si>
    <t>PHM 413</t>
  </si>
  <si>
    <t>PHM413</t>
  </si>
  <si>
    <t>Dược Động Học</t>
  </si>
  <si>
    <t>PHM 446</t>
  </si>
  <si>
    <t>PHM446</t>
  </si>
  <si>
    <t>PHM 447</t>
  </si>
  <si>
    <t>PHM447</t>
  </si>
  <si>
    <t>Thực Hành Dược Khoa I</t>
  </si>
  <si>
    <t>PHM 448</t>
  </si>
  <si>
    <t>PHM448</t>
  </si>
  <si>
    <t>Thực Hành Dược Khoa II</t>
  </si>
  <si>
    <t>PHM 449</t>
  </si>
  <si>
    <t>PHM449</t>
  </si>
  <si>
    <t>PHM 496</t>
  </si>
  <si>
    <t>PHM496</t>
  </si>
  <si>
    <t>PHM 497</t>
  </si>
  <si>
    <t>PHM497</t>
  </si>
  <si>
    <t>Thực hành Dược khoa</t>
  </si>
  <si>
    <t>PHY</t>
  </si>
  <si>
    <t>PHY 101</t>
  </si>
  <si>
    <t>PHY101</t>
  </si>
  <si>
    <t>Vật Lý Đại Cương 1</t>
  </si>
  <si>
    <t>PHY 102</t>
  </si>
  <si>
    <t>PHY102</t>
  </si>
  <si>
    <t>Vật Lý Đại Cương 2</t>
  </si>
  <si>
    <t>PHY 142</t>
  </si>
  <si>
    <t>PHY142</t>
  </si>
  <si>
    <t>Vật Lý Đại Cương cho Y-Dược</t>
  </si>
  <si>
    <t>PHY 306</t>
  </si>
  <si>
    <t>PHY306</t>
  </si>
  <si>
    <t>Cơ Sở Vật Lý Kiến Trúc 1</t>
  </si>
  <si>
    <t>PHY 307</t>
  </si>
  <si>
    <t>PHY307</t>
  </si>
  <si>
    <t>Cơ Sở Vật Lý Kiến Trúc 2</t>
  </si>
  <si>
    <t>PHY 443</t>
  </si>
  <si>
    <t>PHY443</t>
  </si>
  <si>
    <t>Một Số Phương Pháp Phổ</t>
  </si>
  <si>
    <t>REM</t>
  </si>
  <si>
    <t>REM 400</t>
  </si>
  <si>
    <t>REM400</t>
  </si>
  <si>
    <t>Phục Hồi Chức Năng</t>
  </si>
  <si>
    <t>SCM</t>
  </si>
  <si>
    <t>SCM 400</t>
  </si>
  <si>
    <t>SCM400</t>
  </si>
  <si>
    <t>Quản Trị Kênh Phân Phối</t>
  </si>
  <si>
    <t>SE</t>
  </si>
  <si>
    <t>SE 445</t>
  </si>
  <si>
    <t>SE445</t>
  </si>
  <si>
    <t>Tích Hợp Hệ Thống</t>
  </si>
  <si>
    <t>SE 703</t>
  </si>
  <si>
    <t>SE703</t>
  </si>
  <si>
    <t>Kiến Trúc Phần Mềm</t>
  </si>
  <si>
    <t>SOC</t>
  </si>
  <si>
    <t>SOC 151</t>
  </si>
  <si>
    <t>SOC151</t>
  </si>
  <si>
    <t>Đại Cương Xã Hội Học</t>
  </si>
  <si>
    <t>SOC 322</t>
  </si>
  <si>
    <t>SOC322</t>
  </si>
  <si>
    <t>Dược Xã Hội Học</t>
  </si>
  <si>
    <t>SOC 323</t>
  </si>
  <si>
    <t>SOC323</t>
  </si>
  <si>
    <t>Dân Số Học - Kế Hoạch Hóa Gia Đình - Sức Khỏe Gia Đình</t>
  </si>
  <si>
    <t>SPM</t>
  </si>
  <si>
    <t>SPM 200</t>
  </si>
  <si>
    <t>SPM200</t>
  </si>
  <si>
    <t>Truyền Thông &amp; Giáo Dục Sức Khỏe</t>
  </si>
  <si>
    <t>SPM 300</t>
  </si>
  <si>
    <t>SPM300</t>
  </si>
  <si>
    <t>Chăm Sóc Sức Khỏe Cộng Đồng</t>
  </si>
  <si>
    <t>SPM 302</t>
  </si>
  <si>
    <t>SPM302</t>
  </si>
  <si>
    <t>Dịch Tể Học</t>
  </si>
  <si>
    <t>SPM 303</t>
  </si>
  <si>
    <t>SPM303</t>
  </si>
  <si>
    <t>Thực Hành Dịch Tể Học</t>
  </si>
  <si>
    <t>SPM 413</t>
  </si>
  <si>
    <t>SPM413</t>
  </si>
  <si>
    <t>Tổ Chức Y Tế - Chương Trình Y Tế Quốc Gia</t>
  </si>
  <si>
    <t>SPM 513</t>
  </si>
  <si>
    <t>SPM513</t>
  </si>
  <si>
    <t>Tổ Chức Y Tế - Chương Trình Y Tế Quốc Gia Nâng Cao</t>
  </si>
  <si>
    <t>STA</t>
  </si>
  <si>
    <t>STA151</t>
  </si>
  <si>
    <t>Lý Thuyết Xác Suất &amp; Thống Kê Toán</t>
  </si>
  <si>
    <t>STA 155</t>
  </si>
  <si>
    <t>STA155</t>
  </si>
  <si>
    <t>Xác Suất Thống Kê Cho Y-Dược</t>
  </si>
  <si>
    <t>STA 212</t>
  </si>
  <si>
    <t>STA212</t>
  </si>
  <si>
    <t>Xác Suất &amp; Giải Tích cho Tài Chính</t>
  </si>
  <si>
    <t>STA 271</t>
  </si>
  <si>
    <t>STA271</t>
  </si>
  <si>
    <t>Nguyên Lý Thống Kê Kinh Tế (với SPSS)</t>
  </si>
  <si>
    <t>STA 277</t>
  </si>
  <si>
    <t>STA277</t>
  </si>
  <si>
    <t>Xác Suất Thống Kê cho Môi Trường</t>
  </si>
  <si>
    <t>STA423</t>
  </si>
  <si>
    <t>Phân Tích Thống Kê Du Lịch</t>
  </si>
  <si>
    <t>STA 571</t>
  </si>
  <si>
    <t>STA571</t>
  </si>
  <si>
    <t>Xác Suất &amp; Thống Kê Nâng Cao</t>
  </si>
  <si>
    <t>SUR</t>
  </si>
  <si>
    <t>SUR 251</t>
  </si>
  <si>
    <t>SUR251</t>
  </si>
  <si>
    <t>Ngoại Cơ Sở 1</t>
  </si>
  <si>
    <t>Dành cho khối ngành Điều Dưỡng</t>
  </si>
  <si>
    <t>SUR 252</t>
  </si>
  <si>
    <t>SUR252</t>
  </si>
  <si>
    <t>Dành cho khối ngành Bác Sĩ Đa Khoa</t>
  </si>
  <si>
    <t>SUR 351</t>
  </si>
  <si>
    <t>SUR351</t>
  </si>
  <si>
    <t>Ngoại Cơ Sở 2</t>
  </si>
  <si>
    <t>SUR 352</t>
  </si>
  <si>
    <t>SUR352</t>
  </si>
  <si>
    <t>SUR 508</t>
  </si>
  <si>
    <t>SUR508</t>
  </si>
  <si>
    <t>Ngoại Bệnh Lý I</t>
  </si>
  <si>
    <t>SUR 509</t>
  </si>
  <si>
    <t>SUR509</t>
  </si>
  <si>
    <t>Ngoại Bệnh Lý II</t>
  </si>
  <si>
    <t>SUR 708</t>
  </si>
  <si>
    <t>SUR708</t>
  </si>
  <si>
    <t>Ngoại Bệnh Lý III</t>
  </si>
  <si>
    <t>SUR 709</t>
  </si>
  <si>
    <t>SUR709</t>
  </si>
  <si>
    <t>Ngoại Bệnh Lý IV</t>
  </si>
  <si>
    <t>TOU</t>
  </si>
  <si>
    <t>TOU151</t>
  </si>
  <si>
    <t>Tổng Quan Du Lịch</t>
  </si>
  <si>
    <t>TOU296</t>
  </si>
  <si>
    <t>TOU 348</t>
  </si>
  <si>
    <t>TOU348</t>
  </si>
  <si>
    <t>TOU 349</t>
  </si>
  <si>
    <t>TOU349</t>
  </si>
  <si>
    <t>TOU361</t>
  </si>
  <si>
    <t>Thiết Kế &amp; Điều Hành Tour Du Lịch</t>
  </si>
  <si>
    <t>TOU362</t>
  </si>
  <si>
    <t>Nguyên Lý Điều Hành Tour Du Lịch Nước Ngoài</t>
  </si>
  <si>
    <t>TOU364</t>
  </si>
  <si>
    <t>Nghiệp Vụ Hướng Dẫn Du Lịch</t>
  </si>
  <si>
    <t>TOU396</t>
  </si>
  <si>
    <t>TOU 399</t>
  </si>
  <si>
    <t>TOU399</t>
  </si>
  <si>
    <t>TOU404</t>
  </si>
  <si>
    <t>Quản Trị Kinh Doanh Lữ Hành</t>
  </si>
  <si>
    <t>TOU405</t>
  </si>
  <si>
    <t>Quản Trị Vận Chuyển Khách Du Lịch</t>
  </si>
  <si>
    <t>TOU 411</t>
  </si>
  <si>
    <t>TOU411</t>
  </si>
  <si>
    <t>Quản Trị Sự Kiện</t>
  </si>
  <si>
    <t>TOU431</t>
  </si>
  <si>
    <t>Tuyến Điểm Du Lịch Việt Nam</t>
  </si>
  <si>
    <t>TOU448</t>
  </si>
  <si>
    <t>Thực Tập Nghiệp Vụ Trong Công Ty Lữ Hành / Đại Lý Lữ Hành (3 tháng)</t>
  </si>
  <si>
    <t>TOU449</t>
  </si>
  <si>
    <t>Khóa Luận Tốt Nghiệp: Du Lịch Lữ Hành</t>
  </si>
  <si>
    <t>TOU496</t>
  </si>
  <si>
    <t>TOX</t>
  </si>
  <si>
    <t>TOX 301</t>
  </si>
  <si>
    <t>TOX301</t>
  </si>
  <si>
    <t>Căn Bản về Độc Học</t>
  </si>
  <si>
    <t>TOX 405</t>
  </si>
  <si>
    <t>TOX405</t>
  </si>
  <si>
    <t>Quản Lý Chất Thải Nguy Hại</t>
  </si>
  <si>
    <t>TOX 423</t>
  </si>
  <si>
    <t>TOX423</t>
  </si>
  <si>
    <t>Kỹ Thuật &amp; Quản Lý Chất Thải Rắn</t>
  </si>
  <si>
    <t>THE</t>
  </si>
  <si>
    <t>THE311</t>
  </si>
  <si>
    <t>Tín Ngưỡng của Các Dân Tộc ở Việt Nam</t>
  </si>
  <si>
    <t>THR</t>
  </si>
  <si>
    <t>THR 201</t>
  </si>
  <si>
    <t>THR201</t>
  </si>
  <si>
    <t>Nhiệt Động Học</t>
  </si>
  <si>
    <t>THR 341</t>
  </si>
  <si>
    <t>THR341</t>
  </si>
  <si>
    <t>THR 391</t>
  </si>
  <si>
    <t>THR391</t>
  </si>
  <si>
    <t>Kỹ Thuật Truyền Nhiệt &amp; Chuyển Khối</t>
  </si>
  <si>
    <t>UIU-ACC</t>
  </si>
  <si>
    <t>UIU-ACC 202</t>
  </si>
  <si>
    <t>UIU-ACC202</t>
  </si>
  <si>
    <t>Principles of Accounting</t>
  </si>
  <si>
    <t>UIU-ACC 301</t>
  </si>
  <si>
    <t>UIU-ACC301</t>
  </si>
  <si>
    <t>Managerial Accounting</t>
  </si>
  <si>
    <t>UIU-AES</t>
  </si>
  <si>
    <t>UIU-AES 270</t>
  </si>
  <si>
    <t>UIU-AES270</t>
  </si>
  <si>
    <t>Vietnamese &amp; World Heritages</t>
  </si>
  <si>
    <t>UIU-ART</t>
  </si>
  <si>
    <t>UIU-ART 221</t>
  </si>
  <si>
    <t>UIU-ART221</t>
  </si>
  <si>
    <t>UIU-BIO</t>
  </si>
  <si>
    <t>UIU-BIO 101</t>
  </si>
  <si>
    <t>UIU-BIO101</t>
  </si>
  <si>
    <t>Introduction to Biology</t>
  </si>
  <si>
    <t>UIU-COM</t>
  </si>
  <si>
    <t>UIU-COM 101</t>
  </si>
  <si>
    <t>UIU-COM101</t>
  </si>
  <si>
    <t>Professional Speaking</t>
  </si>
  <si>
    <t>UIU-COM 102</t>
  </si>
  <si>
    <t>UIU-COM102</t>
  </si>
  <si>
    <t>Profesional Writing</t>
  </si>
  <si>
    <t>UIU-CS</t>
  </si>
  <si>
    <t>UIU-CS 101</t>
  </si>
  <si>
    <t>UIU-CS101</t>
  </si>
  <si>
    <t>Basic Computer Skills</t>
  </si>
  <si>
    <t>UIU-CS 211</t>
  </si>
  <si>
    <t>UIU-CS211</t>
  </si>
  <si>
    <t>Basics of Programming (Java)</t>
  </si>
  <si>
    <t>UIU-CS 303</t>
  </si>
  <si>
    <t>UIU-CS303</t>
  </si>
  <si>
    <t>Basics of Programming II (Java)</t>
  </si>
  <si>
    <t>UIU-CUL</t>
  </si>
  <si>
    <t>UIU-CUL 378</t>
  </si>
  <si>
    <t>UIU-CUL378</t>
  </si>
  <si>
    <t>American Cultures</t>
  </si>
  <si>
    <t>UIU-CHI</t>
  </si>
  <si>
    <t>UIU-CHI 101</t>
  </si>
  <si>
    <t>UIU-CHI101</t>
  </si>
  <si>
    <t>Chinese-Mandarin I</t>
  </si>
  <si>
    <t>UIU-CHI 102</t>
  </si>
  <si>
    <t>UIU-CHI102</t>
  </si>
  <si>
    <t>Chinese-Mandarin II</t>
  </si>
  <si>
    <t>UIU-DMS</t>
  </si>
  <si>
    <t>UIU-DMS 221</t>
  </si>
  <si>
    <t>UIU-DMS221</t>
  </si>
  <si>
    <t>UIU-DMS 231</t>
  </si>
  <si>
    <t>UIU-DMS231</t>
  </si>
  <si>
    <t>UIU-DTE</t>
  </si>
  <si>
    <t>UIU-DTE 201</t>
  </si>
  <si>
    <t>UIU-DTE201</t>
  </si>
  <si>
    <t>Business Ethics</t>
  </si>
  <si>
    <t>UIU-ECO</t>
  </si>
  <si>
    <t>UIU-ECO 151</t>
  </si>
  <si>
    <t>UIU-ECO151</t>
  </si>
  <si>
    <t>Introduction to Microeconomics</t>
  </si>
  <si>
    <t>UIU-ECO 152</t>
  </si>
  <si>
    <t>UIU-ECO152</t>
  </si>
  <si>
    <t>Introduction to Macroeconomics</t>
  </si>
  <si>
    <t>UIU-ENG</t>
  </si>
  <si>
    <t>UIU-ENG 101</t>
  </si>
  <si>
    <t>UIU-ENG101</t>
  </si>
  <si>
    <t>Basic Composition I</t>
  </si>
  <si>
    <t>UIU-ENG 102</t>
  </si>
  <si>
    <t>UIU-ENG102</t>
  </si>
  <si>
    <t>Basic Composition II</t>
  </si>
  <si>
    <t>UIU-ENG 116</t>
  </si>
  <si>
    <t>UIU-ENG116</t>
  </si>
  <si>
    <t>UIU-ENG 117</t>
  </si>
  <si>
    <t>UIU-ENG117</t>
  </si>
  <si>
    <t>UIU-ENG 118</t>
  </si>
  <si>
    <t>UIU-ENG118</t>
  </si>
  <si>
    <t>UIU-ENG 119</t>
  </si>
  <si>
    <t>UIU-ENG119</t>
  </si>
  <si>
    <t>UIU-ENG 166</t>
  </si>
  <si>
    <t>UIU-ENG166</t>
  </si>
  <si>
    <t>UIU-ENG 167</t>
  </si>
  <si>
    <t>UIU-ENG167</t>
  </si>
  <si>
    <t>UIU-ENG 168</t>
  </si>
  <si>
    <t>UIU-ENG168</t>
  </si>
  <si>
    <t>UIU-ENG 169</t>
  </si>
  <si>
    <t>UIU-ENG169</t>
  </si>
  <si>
    <t>UIU-EVR</t>
  </si>
  <si>
    <t>UIU-EVR 205</t>
  </si>
  <si>
    <t>UIU-EVR205</t>
  </si>
  <si>
    <t>Environmental Health</t>
  </si>
  <si>
    <t>UIU-GEO</t>
  </si>
  <si>
    <t>UIU-GEO 311</t>
  </si>
  <si>
    <t>UIU-GEO311</t>
  </si>
  <si>
    <t>Geography of Vietnam</t>
  </si>
  <si>
    <t>UIU-HIS</t>
  </si>
  <si>
    <t>UIU-HIS 374</t>
  </si>
  <si>
    <t>UIU-HIS374</t>
  </si>
  <si>
    <t>History of International Relations</t>
  </si>
  <si>
    <t>UIU-IS</t>
  </si>
  <si>
    <t>UIU-IS 301</t>
  </si>
  <si>
    <t>UIU-IS301</t>
  </si>
  <si>
    <t>Database</t>
  </si>
  <si>
    <t>UIU-JOU</t>
  </si>
  <si>
    <t>UIU-JOU 360</t>
  </si>
  <si>
    <t>UIU-JOU360</t>
  </si>
  <si>
    <t>History of Journalism</t>
  </si>
  <si>
    <t>UIU-MGT</t>
  </si>
  <si>
    <t>UIU-MGT 201</t>
  </si>
  <si>
    <t>UIU-MGT201</t>
  </si>
  <si>
    <t>Principles of Management</t>
  </si>
  <si>
    <t>UIU-MKT</t>
  </si>
  <si>
    <t>UIU-MKT 251</t>
  </si>
  <si>
    <t>UIU-MKT251</t>
  </si>
  <si>
    <t>Principles of Marketing</t>
  </si>
  <si>
    <t>UIU-MTH</t>
  </si>
  <si>
    <t>UIU-MTH 101</t>
  </si>
  <si>
    <t>UIU-MTH101</t>
  </si>
  <si>
    <t>Advanced Mathematics C1</t>
  </si>
  <si>
    <t>UIU-MTH 103</t>
  </si>
  <si>
    <t>UIU-MTH103</t>
  </si>
  <si>
    <t>Advanced Mathematics A1</t>
  </si>
  <si>
    <t>UIU-MTH 254</t>
  </si>
  <si>
    <t>UIU-MTH254</t>
  </si>
  <si>
    <t>Discrete Math &amp; Statistical Applications</t>
  </si>
  <si>
    <t>UIU-PSY</t>
  </si>
  <si>
    <t>UIU-PSY 151</t>
  </si>
  <si>
    <t>UIU-PSY151</t>
  </si>
  <si>
    <t>Principles of Psychology</t>
  </si>
  <si>
    <t>UIU-PHI</t>
  </si>
  <si>
    <t>UIU-PHI 122</t>
  </si>
  <si>
    <t>UIU-PHI122</t>
  </si>
  <si>
    <t>Western Philosophy</t>
  </si>
  <si>
    <t>UIU-SE</t>
  </si>
  <si>
    <t>UIU-SE 214</t>
  </si>
  <si>
    <t>UIU-SE214</t>
  </si>
  <si>
    <t>UIU-STA</t>
  </si>
  <si>
    <t>UIU-STA 151</t>
  </si>
  <si>
    <t>UIU-STA151</t>
  </si>
  <si>
    <t>Principles of Statistics &amp; Probabilities</t>
  </si>
  <si>
    <t>VIE</t>
  </si>
  <si>
    <t>VIE 370</t>
  </si>
  <si>
    <t>VIE370</t>
  </si>
  <si>
    <t>Chữ Hán và Hán Việt</t>
  </si>
  <si>
    <t>VIE 420</t>
  </si>
  <si>
    <t>VIE420</t>
  </si>
  <si>
    <t>Phong Cách Học Tiếng Việt</t>
  </si>
  <si>
    <t>VIE 423</t>
  </si>
  <si>
    <t>VIE423</t>
  </si>
  <si>
    <t>Phương Ngữ Tiếng Việt</t>
  </si>
  <si>
    <t>3 chọn 1</t>
  </si>
  <si>
    <t>5 chọn 2</t>
  </si>
  <si>
    <t>6 chọn 1</t>
  </si>
  <si>
    <t>2 chọn 1</t>
  </si>
  <si>
    <t>4 chọn 3</t>
  </si>
  <si>
    <t>4 chọn 1</t>
  </si>
  <si>
    <t>Số TC đã học</t>
  </si>
  <si>
    <t>Số TC chưa học</t>
  </si>
  <si>
    <t>Số TC chuyển điểm</t>
  </si>
  <si>
    <t>Số TC 8HK (trừ chuyển điểm)</t>
  </si>
  <si>
    <t>TB 8HK (10)</t>
  </si>
  <si>
    <t>TB 8HK (04)</t>
  </si>
  <si>
    <t>TT HCM</t>
  </si>
  <si>
    <t>TB TN (10)</t>
  </si>
  <si>
    <t>TB TN (04)</t>
  </si>
  <si>
    <t>Số TC đã học TK</t>
  </si>
  <si>
    <t>Số TC chưa học TK</t>
  </si>
  <si>
    <t>TBTK (10)</t>
  </si>
  <si>
    <t>TBTK (04)</t>
  </si>
  <si>
    <t>Tỷ lệ nợ</t>
  </si>
  <si>
    <t>P</t>
  </si>
  <si>
    <t>STT</t>
  </si>
  <si>
    <t>THÁNG 12/2019</t>
  </si>
  <si>
    <t>SINH VIÊN ĐỦ ĐK LÀM TTTN</t>
  </si>
  <si>
    <t>BỘ GIÁO DỤC VÀ ĐÀO TẠO</t>
  </si>
  <si>
    <t>TRƯỜNG ĐẠI HỌC DUY TÂN</t>
  </si>
  <si>
    <t>CHUYÊN NGÀNH: QUẢN TRỊ DU LỊCH - LỮ HÀNH</t>
  </si>
  <si>
    <t>Người lập</t>
  </si>
  <si>
    <t>Nguyễn Nam Trí</t>
  </si>
  <si>
    <t>Người kiểm tra</t>
  </si>
  <si>
    <t>Lãnh đạo Viện</t>
  </si>
  <si>
    <t>Phòng Đào tạo ĐH&amp;SĐH</t>
  </si>
  <si>
    <t>TS. Nguyễn Phi Sơn</t>
  </si>
  <si>
    <t>Đà Nẵng, ngày     tháng      năm 20</t>
  </si>
  <si>
    <t>Hiệu trưởng</t>
  </si>
  <si>
    <t>BẢNG ĐIỂM TỔNG HỢP KẾT QUẢ HỌC TẬP TOÀN KHÓA HỌC - KHÓA K22 DLL</t>
  </si>
  <si>
    <t>THÁNG 5/2020 (CHÍNH KHÓA)</t>
  </si>
  <si>
    <t>DIỆN SV ĐỦ ĐK LÀM KLTN</t>
  </si>
  <si>
    <t>DIỆN SV ĐỦ ĐK LÀM TTTN</t>
  </si>
  <si>
    <t>DIỆN SV VỚT ĐK LÀM TTTN</t>
  </si>
  <si>
    <t>DIỆN SV KHÔNG ĐỦ ĐK</t>
  </si>
  <si>
    <t>MSV</t>
  </si>
  <si>
    <t>HỌ LÓT</t>
  </si>
  <si>
    <t>TÊN</t>
  </si>
  <si>
    <t>LỚP</t>
  </si>
  <si>
    <t>GIỚI TÍNH</t>
  </si>
  <si>
    <t>NƠI SINH</t>
  </si>
  <si>
    <t>NGÀY SINH</t>
  </si>
  <si>
    <t>K22DLL</t>
  </si>
  <si>
    <t>Nguyễn Hồ Phương</t>
  </si>
  <si>
    <t>Đà Nẵng</t>
  </si>
  <si>
    <t>Lê Thị Trâm</t>
  </si>
  <si>
    <t>Nguyễn Võ Minh</t>
  </si>
  <si>
    <t>Quảng Trị</t>
  </si>
  <si>
    <t>Nguyễn Tiến</t>
  </si>
  <si>
    <t>Bùi Tuấn</t>
  </si>
  <si>
    <t>Bạch Tiểu</t>
  </si>
  <si>
    <t>Quảng Bình</t>
  </si>
  <si>
    <t>Mai Thị Kim</t>
  </si>
  <si>
    <t>Quảng Nam</t>
  </si>
  <si>
    <t>Tăng Thị Bích</t>
  </si>
  <si>
    <t>Lê Thị Thanh</t>
  </si>
  <si>
    <t>Trần Văn</t>
  </si>
  <si>
    <t>TT Huế</t>
  </si>
  <si>
    <t>Nguyễn Thị Kim</t>
  </si>
  <si>
    <t>Đỗ Thị</t>
  </si>
  <si>
    <t>Kon Tum</t>
  </si>
  <si>
    <t>Lê Thị Hải</t>
  </si>
  <si>
    <t>Nguyễn Thị</t>
  </si>
  <si>
    <t>Bình Định</t>
  </si>
  <si>
    <t>Nguyễn Văn</t>
  </si>
  <si>
    <t>Đăk Nông</t>
  </si>
  <si>
    <t>Phạm Thanh Ngọc</t>
  </si>
  <si>
    <t>Phạm Thị Thùy</t>
  </si>
  <si>
    <t>Gia Lai</t>
  </si>
  <si>
    <t>Nguyễn Trung</t>
  </si>
  <si>
    <t>Nguyễn Đức</t>
  </si>
  <si>
    <t>Trần Tiến</t>
  </si>
  <si>
    <t>Nguyễn Khương</t>
  </si>
  <si>
    <t>Trương Khánh</t>
  </si>
  <si>
    <t>Nguyễn Thị Hạnh</t>
  </si>
  <si>
    <t>Trần Mỹ</t>
  </si>
  <si>
    <t>Nguyễn Thị Kiều</t>
  </si>
  <si>
    <t>Trần Thị</t>
  </si>
  <si>
    <t>Vũ Thị Thái</t>
  </si>
  <si>
    <t>Trần Thị Thanh</t>
  </si>
  <si>
    <t>Đặng Thị Ngọc</t>
  </si>
  <si>
    <t>Nguyễn Thị Thu</t>
  </si>
  <si>
    <t>Huỳnh Đặng Ngọc</t>
  </si>
  <si>
    <t>Phạm Hồng</t>
  </si>
  <si>
    <t>DakLak</t>
  </si>
  <si>
    <t>Lê Thị Thúy</t>
  </si>
  <si>
    <t>Sử Thị Thanh</t>
  </si>
  <si>
    <t>Lê Thị Kim</t>
  </si>
  <si>
    <t>Lê Thị Hồng</t>
  </si>
  <si>
    <t>Tuyên Quang</t>
  </si>
  <si>
    <t>Trương Công</t>
  </si>
  <si>
    <t>Hoàng Thị Thúy</t>
  </si>
  <si>
    <t>Ngô Thị Bích</t>
  </si>
  <si>
    <t>Phạm Thương</t>
  </si>
  <si>
    <t>Vũ Đình</t>
  </si>
  <si>
    <t>Võ Thị</t>
  </si>
  <si>
    <t>Phạm Thị Minh</t>
  </si>
  <si>
    <t>Nguyễn Nhật</t>
  </si>
  <si>
    <t>Phạm Thị Kim</t>
  </si>
  <si>
    <t>Trần Ngọc</t>
  </si>
  <si>
    <t>Khánh Hòa</t>
  </si>
  <si>
    <t>Trần Lê Quỳnh</t>
  </si>
  <si>
    <t>Hà Hoài</t>
  </si>
  <si>
    <t>Hồ Thị Thanh</t>
  </si>
  <si>
    <t>Phạm Thị Lan</t>
  </si>
  <si>
    <t>Quảng Ngãi</t>
  </si>
  <si>
    <t>Phạm Thị Ngọc</t>
  </si>
  <si>
    <t>Trương Văn</t>
  </si>
  <si>
    <t>Nguyễn Quang</t>
  </si>
  <si>
    <t>Trương Thanh</t>
  </si>
  <si>
    <t>Nguyễn Nguyễn Thu</t>
  </si>
  <si>
    <t>Đỗ Thúy</t>
  </si>
  <si>
    <t>Phan Hoàng</t>
  </si>
  <si>
    <t>Ông Văn</t>
  </si>
  <si>
    <t>Hà Bảo</t>
  </si>
  <si>
    <t>Ngô Tấn</t>
  </si>
  <si>
    <t>Phan Đức</t>
  </si>
  <si>
    <t>Đỗ Diệu</t>
  </si>
  <si>
    <t>Tạ Thị Hồng</t>
  </si>
  <si>
    <t>Hà Nam</t>
  </si>
  <si>
    <t>Võ Nguyễn Phương</t>
  </si>
  <si>
    <t>Nguyễn Gia</t>
  </si>
  <si>
    <t>Phan Thị</t>
  </si>
  <si>
    <t>Lâm Gia</t>
  </si>
  <si>
    <t>Ngô Hùng</t>
  </si>
  <si>
    <t>Trần Thanh</t>
  </si>
  <si>
    <t>Ninh Bình</t>
  </si>
  <si>
    <t>Bùi Thị Bích</t>
  </si>
  <si>
    <t>Nguyễn Hà Khánh</t>
  </si>
  <si>
    <t>Lê Nhật Yến</t>
  </si>
  <si>
    <t>Trần Thị Tuyết</t>
  </si>
  <si>
    <t>Huỳnh Thị Thảo</t>
  </si>
  <si>
    <t>Nguyễn Hùng</t>
  </si>
  <si>
    <t>Phú Yên</t>
  </si>
  <si>
    <t>Phan Huy</t>
  </si>
  <si>
    <t>Đoàn Bùi Văn Hữu</t>
  </si>
  <si>
    <t>Phan Đại Hồng</t>
  </si>
  <si>
    <t>Mai Thị</t>
  </si>
  <si>
    <t>Lê Thị</t>
  </si>
  <si>
    <t>Huỳnh Thị Vi</t>
  </si>
  <si>
    <t>Đinh Phú</t>
  </si>
  <si>
    <t>Huỳnh Đỗ Thục</t>
  </si>
  <si>
    <t>Lê Thị Tố</t>
  </si>
  <si>
    <t>Mai Lê Ngọc</t>
  </si>
  <si>
    <t>Huỳnh Thanh</t>
  </si>
  <si>
    <t>Đinh Thị Thu</t>
  </si>
  <si>
    <t>Lương Thành</t>
  </si>
  <si>
    <t>Yên Bái</t>
  </si>
  <si>
    <t>Trịnh Thị Thanh</t>
  </si>
  <si>
    <t>Nguyễn Thị Minh</t>
  </si>
  <si>
    <t>Phạm Phú</t>
  </si>
  <si>
    <t>Thanh Hóa</t>
  </si>
  <si>
    <t>Phạm Văn</t>
  </si>
  <si>
    <t>Nguyễn Trường</t>
  </si>
  <si>
    <t>Giáp Thanh</t>
  </si>
  <si>
    <t>Nguyễn Thị Thanh</t>
  </si>
  <si>
    <t>Tưởng Thị</t>
  </si>
  <si>
    <t>Phạm Nguyễn Hoàng</t>
  </si>
  <si>
    <t>Phạm Thị Anh</t>
  </si>
  <si>
    <t>Nguyễn Phan Thanh</t>
  </si>
  <si>
    <t>Trần Vân</t>
  </si>
  <si>
    <t>Trần Thị Mỹ</t>
  </si>
  <si>
    <t>Lê Minh</t>
  </si>
  <si>
    <t>Hoàng Thị</t>
  </si>
  <si>
    <t>Nguyễn Đức Minh</t>
  </si>
  <si>
    <t>Võ Ngọc</t>
  </si>
  <si>
    <t>Nguyễn Thị Thùy</t>
  </si>
  <si>
    <t>Phạm Nguyễn Ngọc</t>
  </si>
  <si>
    <t>Lê Thị Bích</t>
  </si>
  <si>
    <t>Nguyễn Thùy</t>
  </si>
  <si>
    <t>Nguyễn Thủy Nam</t>
  </si>
  <si>
    <t>Nguyễn Minh</t>
  </si>
  <si>
    <t>Hoàng Thị Mỹ</t>
  </si>
  <si>
    <t>Nguyễn Thị Ngọc</t>
  </si>
  <si>
    <t>Nguyễn Văn Vĩnh</t>
  </si>
  <si>
    <t>Nguyễn Doãn</t>
  </si>
  <si>
    <t>Nguyễn Thị Ánh</t>
  </si>
  <si>
    <t>Phan Vũ Tường</t>
  </si>
  <si>
    <t>Trần Công Triệu</t>
  </si>
  <si>
    <t>Hoàng Thị Thái</t>
  </si>
  <si>
    <t>Phan Trọng</t>
  </si>
  <si>
    <t>Lê Nguyên</t>
  </si>
  <si>
    <t>Lưu Lê Anh</t>
  </si>
  <si>
    <t>Lê Văn</t>
  </si>
  <si>
    <t>Nguyễn Thị Thảo</t>
  </si>
  <si>
    <t>Huỳnh Thị Như</t>
  </si>
  <si>
    <t>Nguyễn Thị Thúy</t>
  </si>
  <si>
    <t>Nguyễn Thị Như</t>
  </si>
  <si>
    <t>Đặng Thị Kiều</t>
  </si>
  <si>
    <t>Văn Thị Diệu</t>
  </si>
  <si>
    <t>Đỗ Thị Thúy</t>
  </si>
  <si>
    <t>Nguyễn Hoàng Bảo</t>
  </si>
  <si>
    <t>Mai Tấn</t>
  </si>
  <si>
    <t>Nguyễn Nhật Anh</t>
  </si>
  <si>
    <t>Phùng Tấn</t>
  </si>
  <si>
    <t>Nguyễn Điệp</t>
  </si>
  <si>
    <t xml:space="preserve"> TRƯỜNG ĐẠI HỌC DUY TÂN</t>
  </si>
  <si>
    <t>HỘI ĐỒNG THI &amp; XÉT CNTN</t>
  </si>
  <si>
    <t>CHUYÊN NGÀNH: QUẢN TRỊ DU LỊCH VÀ LỮ HÀNH</t>
  </si>
  <si>
    <t>SBD</t>
  </si>
  <si>
    <t xml:space="preserve">HỌ VÀ </t>
  </si>
  <si>
    <t>KHÓA</t>
  </si>
  <si>
    <t>GT</t>
  </si>
  <si>
    <t>ĐATN/KLTN</t>
  </si>
  <si>
    <t>M1</t>
  </si>
  <si>
    <t>M2</t>
  </si>
  <si>
    <t>M3</t>
  </si>
  <si>
    <t>GHI CHÚ</t>
  </si>
  <si>
    <t>TRƯỞNG BAN THƯ KÝ</t>
  </si>
  <si>
    <t>CT. HỘI ĐỒNG XÉT &amp; CNTN</t>
  </si>
  <si>
    <t>TS. Võ Thanh Hải</t>
  </si>
  <si>
    <t>Đà Nẵng, ngày    tháng    năm 2020</t>
  </si>
  <si>
    <t>(Kèm theo QĐ : .. .. .. .. /QĐ-ĐHDT-HĐTN Ngày .. .. .. /      / 2020)</t>
  </si>
  <si>
    <t>DIỆN SV ĐỦ ĐK DỰ THI</t>
  </si>
  <si>
    <t>DIỆN SV VỚT ĐK DỰ THI</t>
  </si>
  <si>
    <t>Khảo sát anh</t>
  </si>
  <si>
    <t>Khảo sát tin</t>
  </si>
  <si>
    <t>GDTC</t>
  </si>
  <si>
    <t>GDQP</t>
  </si>
  <si>
    <t>ĐRL</t>
  </si>
  <si>
    <t>Khóa luận TN</t>
  </si>
  <si>
    <t>Thực tập TN</t>
  </si>
  <si>
    <t>Kiến thức cơ sở</t>
  </si>
  <si>
    <t>Kiến thức chuyên nghành</t>
  </si>
  <si>
    <t>Đạt</t>
  </si>
  <si>
    <t>TRƯỜNG ĐH DUY TÂN</t>
  </si>
  <si>
    <t>HỌ</t>
  </si>
  <si>
    <t>NG_SINH</t>
  </si>
  <si>
    <t>N_SINH</t>
  </si>
  <si>
    <t>G_TÍNH</t>
  </si>
  <si>
    <t>TB8HK</t>
  </si>
  <si>
    <t>ĐIỂM THI TỐT NGHIỆP</t>
  </si>
  <si>
    <t xml:space="preserve">TBTK
(THANG 10) </t>
  </si>
  <si>
    <t xml:space="preserve">TBTK
(THANG 04) </t>
  </si>
  <si>
    <t>KSA</t>
  </si>
  <si>
    <t>KST</t>
  </si>
  <si>
    <t>ĐIỂM HP THIẾU NAY ĐÃ TRẢ</t>
  </si>
  <si>
    <t>KẾT LUẬN CỦA HĐ</t>
  </si>
  <si>
    <t>TTTN(2TC)
BVKL(5)</t>
  </si>
  <si>
    <t xml:space="preserve">MÔN 1
</t>
  </si>
  <si>
    <t xml:space="preserve">MÔN 2
</t>
  </si>
  <si>
    <t xml:space="preserve">TBTN
</t>
  </si>
  <si>
    <t>TBTOAÌN KHOÏA</t>
  </si>
  <si>
    <t>KÃÚT LUÁÛN CUÍA HÂ</t>
  </si>
  <si>
    <t>MÔN NỢ</t>
  </si>
  <si>
    <t>AVAN HỌC ĐỦ</t>
  </si>
  <si>
    <t>LẬP BẢNG</t>
  </si>
  <si>
    <t>NGƯỜI KIỂM TRA</t>
  </si>
  <si>
    <t>CT. HỘI ĐỒNG THI &amp; XÉT CNTN.</t>
  </si>
  <si>
    <t>LÃNH  ĐẠO VIỆN</t>
  </si>
  <si>
    <t>CHUYÊN NGÀNH : QT DU LỊCH - LỮ HÀNH * K22DLL * KHOÁ : 2016 - 2020</t>
  </si>
  <si>
    <t>KẾT QUẢ THI TỐT NGHIỆP VÀ ĐỀ NGHỊ CÔNG NHẬN TỐT NGHIỆP ĐỢT THÁNG ... NĂM 20</t>
  </si>
  <si>
    <t>Đăk Lăk</t>
  </si>
  <si>
    <t>Hồ Chí Minh</t>
  </si>
  <si>
    <t>Nam Định</t>
  </si>
  <si>
    <t>Nghệ An</t>
  </si>
  <si>
    <t>Hố Chí Minh</t>
  </si>
  <si>
    <t xml:space="preserve">TB </t>
  </si>
  <si>
    <t>Tốt</t>
  </si>
  <si>
    <t>Khá</t>
  </si>
  <si>
    <t>Xuất Sắc</t>
  </si>
  <si>
    <t>DANH SÁCH SINH VIÊN ĐƯỢC CÔNG NHẬN TỐT NGHIỆP</t>
  </si>
  <si>
    <t>XS</t>
  </si>
  <si>
    <t>G</t>
  </si>
  <si>
    <t>(Kèm theo QĐ:……..../ QĐ/ĐHDT ngày …../……/……….)</t>
  </si>
  <si>
    <t>MÃ SV</t>
  </si>
  <si>
    <t>HỌ VÀ</t>
  </si>
  <si>
    <t>Giới 
tính</t>
  </si>
  <si>
    <t>8HK</t>
  </si>
  <si>
    <t>TBTN</t>
  </si>
  <si>
    <t>TBTK</t>
  </si>
  <si>
    <t>XẾP LOẠI HỌC TẬP</t>
  </si>
  <si>
    <t>XẾP LOẠI R.LUYỆN</t>
  </si>
  <si>
    <t>CT. HỘI ĐỒNG THI &amp; XÉT CNTN</t>
  </si>
  <si>
    <t>KHÓA: K22DLL (2016-2020) * CHUYÊN NGÀNH: QT DU LỊCH - LỮ HÀNH</t>
  </si>
  <si>
    <t>Tháng 5/2020</t>
  </si>
  <si>
    <t>V</t>
  </si>
  <si>
    <t>Đạt KS Tin A Ân</t>
  </si>
  <si>
    <t>CNTN</t>
  </si>
  <si>
    <t>BỔ SUNG</t>
  </si>
  <si>
    <t>Đã Học Xong</t>
  </si>
  <si>
    <t>THÁNG 12/2020</t>
  </si>
  <si>
    <t>DIỆN SV ĐỦ ĐK TTTN</t>
  </si>
  <si>
    <t>DIỆN SV VỚT ĐK TTTN</t>
  </si>
  <si>
    <t>DANH SÁCH SV ĐƯỢC XÉT THAM GIA TỐT NGHIỆP CUỐI KHÓA ĐỢT THÁNG 12 NĂM 2020</t>
  </si>
  <si>
    <t>DIỆN SV ĐỀ NGHỊ CNTN</t>
  </si>
  <si>
    <t>THÁNG 9/2020</t>
  </si>
  <si>
    <t>BỔ SUNG (13/10/2020)</t>
  </si>
  <si>
    <t>DIỆN SV ĐỦ ĐK KLTN</t>
  </si>
  <si>
    <t>SINH VIÊN ĐỦ ĐK LÀM KLTN</t>
  </si>
  <si>
    <t>Tháng 12/2020</t>
  </si>
  <si>
    <t>`</t>
  </si>
  <si>
    <t>DIỆN SV VỚT ĐK LÀM KLTN</t>
  </si>
  <si>
    <t>BS 4/1, chưa rõ kết quả</t>
  </si>
  <si>
    <t>BỔ SUNG SAU NGÀY 05/01/2021</t>
  </si>
  <si>
    <t>CHI 101; ENG 104; ENG 105; ENG 106; ENG 107</t>
  </si>
  <si>
    <t>ENG 117; ENG 116; ENG 119; ENG 118; ENG 169; ENG 166; ENG 167; DTE-HT 202; ENG 168; ENG 216; ENG 219; ENG 217; ENG 218; ENG 266; ENG 269; ENG 268; ENG 368</t>
  </si>
  <si>
    <t>THÁNG 5/2021</t>
  </si>
  <si>
    <t>KT. Hiệu trưởng</t>
  </si>
  <si>
    <t>ThS. Nguyễn Ân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</si>
</sst>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yy;@"/>
    <numFmt numFmtId="165" formatCode="0.0"/>
    <numFmt numFmtId="166" formatCode="0.00;[Red]0.00"/>
    <numFmt numFmtId="167" formatCode="0.0;[Red]0.0"/>
  </numFmts>
  <fonts count="53" x14ac:knownFonts="1">
    <font>
      <sz val="10"/>
      <name val="Arial"/>
    </font>
    <font>
      <sz val="8"/>
      <name val="Tahoma"/>
      <family val="2"/>
      <charset val="163"/>
    </font>
    <font>
      <sz val="8"/>
      <color rgb="FFFF0000"/>
      <name val="Tahoma"/>
      <family val="2"/>
      <charset val="163"/>
    </font>
    <font>
      <sz val="11"/>
      <color rgb="FF000000"/>
      <name val="Calibri"/>
      <family val="2"/>
    </font>
    <font>
      <sz val="8.25"/>
      <color rgb="FF000000"/>
      <name val="Tahoma"/>
      <family val="2"/>
    </font>
    <font>
      <b/>
      <sz val="8.25"/>
      <color rgb="FF000000"/>
      <name val="Tahoma"/>
      <family val="2"/>
    </font>
    <font>
      <sz val="8"/>
      <name val="Tahoma"/>
      <family val="2"/>
      <charset val="163"/>
    </font>
    <font>
      <sz val="10"/>
      <name val="Tahoma"/>
      <family val="2"/>
      <charset val="163"/>
    </font>
    <font>
      <sz val="8"/>
      <color indexed="61"/>
      <name val="Tahoma"/>
      <family val="2"/>
      <charset val="163"/>
    </font>
    <font>
      <sz val="10"/>
      <name val="Arial"/>
      <family val="2"/>
    </font>
    <font>
      <b/>
      <sz val="8"/>
      <name val="Times New Roman"/>
      <family val="1"/>
    </font>
    <font>
      <b/>
      <sz val="8"/>
      <name val="Tahoma"/>
      <family val="2"/>
      <charset val="163"/>
    </font>
    <font>
      <b/>
      <sz val="10"/>
      <name val="Tahoma"/>
      <family val="2"/>
      <charset val="163"/>
    </font>
    <font>
      <b/>
      <sz val="12"/>
      <name val="Tahoma"/>
      <family val="2"/>
      <charset val="163"/>
    </font>
    <font>
      <b/>
      <sz val="15"/>
      <name val="Tahoma"/>
      <family val="2"/>
      <charset val="163"/>
    </font>
    <font>
      <sz val="15"/>
      <name val="Tahoma"/>
      <family val="2"/>
      <charset val="163"/>
    </font>
    <font>
      <b/>
      <sz val="12"/>
      <color indexed="61"/>
      <name val="Tahoma"/>
      <family val="2"/>
      <charset val="163"/>
    </font>
    <font>
      <sz val="10"/>
      <name val="Calibri Light"/>
      <family val="1"/>
      <charset val="163"/>
      <scheme val="major"/>
    </font>
    <font>
      <b/>
      <sz val="10"/>
      <name val="Calibri Light"/>
      <family val="1"/>
      <charset val="163"/>
      <scheme val="major"/>
    </font>
    <font>
      <sz val="13"/>
      <name val="VNtimes new roman"/>
      <family val="2"/>
    </font>
    <font>
      <sz val="12"/>
      <name val="Times New Roman"/>
      <family val="1"/>
      <charset val="163"/>
    </font>
    <font>
      <b/>
      <sz val="8"/>
      <name val="Times New Roman"/>
      <family val="1"/>
      <charset val="163"/>
    </font>
    <font>
      <sz val="10"/>
      <name val="Times New Roman"/>
      <family val="1"/>
      <charset val="163"/>
    </font>
    <font>
      <b/>
      <sz val="12"/>
      <name val="Times New Roman"/>
      <family val="1"/>
      <charset val="163"/>
    </font>
    <font>
      <sz val="8"/>
      <name val="Times New Roman"/>
      <family val="1"/>
      <charset val="163"/>
    </font>
    <font>
      <b/>
      <sz val="10"/>
      <name val="Times New Roman"/>
      <family val="1"/>
      <charset val="163"/>
    </font>
    <font>
      <i/>
      <sz val="10"/>
      <name val="Times New Roman"/>
      <family val="1"/>
      <charset val="163"/>
    </font>
    <font>
      <sz val="11"/>
      <name val="VNtimes new roman"/>
      <family val="2"/>
    </font>
    <font>
      <b/>
      <sz val="7.5"/>
      <name val="Times New Roman"/>
      <family val="1"/>
      <charset val="163"/>
    </font>
    <font>
      <b/>
      <sz val="12"/>
      <name val="Tahoma"/>
      <family val="2"/>
    </font>
    <font>
      <b/>
      <sz val="8"/>
      <name val="Tahoma"/>
      <family val="2"/>
    </font>
    <font>
      <b/>
      <sz val="10"/>
      <name val="Tahoma"/>
      <family val="2"/>
    </font>
    <font>
      <sz val="10"/>
      <name val="Times New Roman"/>
      <family val="1"/>
    </font>
    <font>
      <b/>
      <sz val="11"/>
      <name val="Times New Roman"/>
      <family val="1"/>
    </font>
    <font>
      <sz val="13"/>
      <name val="Times New Roman"/>
      <family val="1"/>
    </font>
    <font>
      <i/>
      <sz val="10"/>
      <color rgb="FFFF0000"/>
      <name val="Times New Roman"/>
      <family val="1"/>
    </font>
    <font>
      <i/>
      <sz val="13"/>
      <color rgb="FFFF0000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i/>
      <sz val="10"/>
      <name val="Times New Roman"/>
      <family val="1"/>
    </font>
    <font>
      <sz val="11"/>
      <color theme="1"/>
      <name val="Times New Roman"/>
      <family val="1"/>
    </font>
    <font>
      <sz val="10"/>
      <name val="VNtimes new roman"/>
      <family val="2"/>
    </font>
    <font>
      <sz val="10"/>
      <color rgb="FFFF0000"/>
      <name val="Times New Roman"/>
      <family val="1"/>
    </font>
    <font>
      <sz val="11"/>
      <name val="Times New Roman"/>
      <family val="1"/>
    </font>
    <font>
      <i/>
      <sz val="11"/>
      <name val="Times New Roman"/>
      <family val="1"/>
    </font>
    <font>
      <i/>
      <sz val="9"/>
      <name val="Times New Roman"/>
      <family val="1"/>
    </font>
    <font>
      <b/>
      <sz val="15"/>
      <name val="Tahoma"/>
      <family val="2"/>
    </font>
    <font>
      <b/>
      <sz val="13"/>
      <name val="Times New Roman"/>
      <family val="1"/>
    </font>
    <font>
      <sz val="8"/>
      <color indexed="61"/>
      <name val="Tahoma"/>
      <family val="2"/>
    </font>
    <font>
      <sz val="8"/>
      <color indexed="58"/>
      <name val="Tahoma"/>
      <family val="2"/>
    </font>
    <font>
      <sz val="8"/>
      <color indexed="59"/>
      <name val="Tahoma"/>
      <family val="2"/>
    </font>
    <font>
      <sz val="8"/>
      <name val="Tahoma"/>
      <family val="2"/>
    </font>
  </fonts>
  <fills count="21">
    <fill>
      <patternFill patternType="none"/>
    </fill>
    <fill>
      <patternFill patternType="gray125"/>
    </fill>
    <fill>
      <patternFill patternType="solid">
        <fgColor indexed="62"/>
      </patternFill>
    </fill>
    <fill>
      <patternFill patternType="solid">
        <fgColor indexed="60"/>
      </patternFill>
    </fill>
    <fill>
      <patternFill patternType="solid">
        <fgColor rgb="FFC0C0C0"/>
      </patternFill>
    </fill>
    <fill>
      <patternFill patternType="solid">
        <fgColor rgb="FFFFFFFF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57"/>
      </patternFill>
    </fill>
    <fill>
      <patternFill patternType="solid">
        <fgColor indexed="56"/>
      </patternFill>
    </fill>
    <fill>
      <patternFill patternType="solid">
        <fgColor indexed="55"/>
      </patternFill>
    </fill>
    <fill>
      <patternFill patternType="solid">
        <fgColor theme="9" tint="0.39997558519241921"/>
        <bgColor indexed="64"/>
      </patternFill>
    </fill>
  </fills>
  <borders count="92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/>
      <right/>
      <top style="thin">
        <color indexed="63"/>
      </top>
      <bottom style="thin">
        <color indexed="63"/>
      </bottom>
      <diagonal/>
    </border>
    <border>
      <left style="thin">
        <color indexed="63"/>
      </left>
      <right/>
      <top style="thin">
        <color indexed="63"/>
      </top>
      <bottom style="thin">
        <color indexed="63"/>
      </bottom>
      <diagonal/>
    </border>
    <border>
      <left/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A9A9A9"/>
      </left>
      <right style="thin">
        <color rgb="FFA9A9A9"/>
      </right>
      <top style="thin">
        <color rgb="FFA9A9A9"/>
      </top>
      <bottom style="thin">
        <color rgb="FFA9A9A9"/>
      </bottom>
      <diagonal/>
    </border>
    <border>
      <left/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indexed="64"/>
      </right>
      <top style="thin">
        <color auto="1"/>
      </top>
      <bottom style="hair">
        <color auto="1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indexed="64"/>
      </right>
      <top style="thin">
        <color auto="1"/>
      </top>
      <bottom style="hair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/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3"/>
      </top>
      <bottom style="thin">
        <color indexed="63"/>
      </bottom>
      <diagonal/>
    </border>
    <border>
      <left/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/>
      <diagonal/>
    </border>
  </borders>
  <cellStyleXfs count="13">
    <xf numFmtId="0" fontId="0" fillId="0" borderId="0"/>
    <xf numFmtId="0" fontId="3" fillId="0" borderId="0"/>
    <xf numFmtId="0" fontId="9" fillId="0" borderId="0"/>
    <xf numFmtId="0" fontId="19" fillId="0" borderId="0"/>
    <xf numFmtId="0" fontId="9" fillId="0" borderId="0"/>
    <xf numFmtId="0" fontId="9" fillId="0" borderId="0"/>
    <xf numFmtId="0" fontId="9" fillId="0" borderId="0"/>
    <xf numFmtId="0" fontId="27" fillId="0" borderId="0"/>
    <xf numFmtId="0" fontId="32" fillId="0" borderId="0"/>
    <xf numFmtId="0" fontId="19" fillId="0" borderId="0"/>
    <xf numFmtId="0" fontId="42" fillId="0" borderId="0"/>
    <xf numFmtId="9" fontId="19" fillId="0" borderId="0" applyFont="0" applyFill="0" applyBorder="0" applyAlignment="0" applyProtection="0"/>
    <xf numFmtId="0" fontId="19" fillId="0" borderId="0"/>
  </cellStyleXfs>
  <cellXfs count="632">
    <xf numFmtId="0" fontId="0" fillId="0" borderId="0" xfId="0"/>
    <xf numFmtId="49" fontId="1" fillId="2" borderId="1" xfId="0" applyNumberFormat="1" applyFont="1" applyFill="1" applyBorder="1" applyAlignment="1" applyProtection="1">
      <alignment horizontal="center" vertical="center" wrapText="1"/>
    </xf>
    <xf numFmtId="0" fontId="1" fillId="2" borderId="1" xfId="0" applyNumberFormat="1" applyFont="1" applyFill="1" applyBorder="1" applyAlignment="1" applyProtection="1">
      <alignment horizontal="center" vertical="center" wrapText="1"/>
    </xf>
    <xf numFmtId="0" fontId="0" fillId="0" borderId="0" xfId="0" applyNumberFormat="1"/>
    <xf numFmtId="0" fontId="2" fillId="2" borderId="1" xfId="0" applyNumberFormat="1" applyFont="1" applyFill="1" applyBorder="1" applyAlignment="1" applyProtection="1">
      <alignment horizontal="center" vertical="center" wrapText="1"/>
    </xf>
    <xf numFmtId="49" fontId="4" fillId="4" borderId="6" xfId="1" applyNumberFormat="1" applyFont="1" applyFill="1" applyBorder="1" applyAlignment="1">
      <alignment horizontal="center" vertical="center" wrapText="1"/>
    </xf>
    <xf numFmtId="0" fontId="4" fillId="4" borderId="6" xfId="1" applyNumberFormat="1" applyFont="1" applyFill="1" applyBorder="1" applyAlignment="1">
      <alignment horizontal="center" vertical="center" wrapText="1"/>
    </xf>
    <xf numFmtId="0" fontId="3" fillId="0" borderId="0" xfId="1"/>
    <xf numFmtId="0" fontId="4" fillId="5" borderId="7" xfId="1" applyFont="1" applyFill="1" applyBorder="1" applyAlignment="1">
      <alignment horizontal="left" vertical="center" wrapText="1"/>
    </xf>
    <xf numFmtId="49" fontId="4" fillId="5" borderId="7" xfId="1" applyNumberFormat="1" applyFont="1" applyFill="1" applyBorder="1" applyAlignment="1">
      <alignment horizontal="right" vertical="center" wrapText="1"/>
    </xf>
    <xf numFmtId="49" fontId="5" fillId="5" borderId="7" xfId="1" applyNumberFormat="1" applyFont="1" applyFill="1" applyBorder="1" applyAlignment="1">
      <alignment horizontal="left" vertical="center" wrapText="1"/>
    </xf>
    <xf numFmtId="0" fontId="5" fillId="5" borderId="7" xfId="1" applyNumberFormat="1" applyFont="1" applyFill="1" applyBorder="1" applyAlignment="1">
      <alignment horizontal="left" vertical="center" wrapText="1"/>
    </xf>
    <xf numFmtId="49" fontId="4" fillId="5" borderId="7" xfId="1" applyNumberFormat="1" applyFont="1" applyFill="1" applyBorder="1" applyAlignment="1">
      <alignment horizontal="left" vertical="center" wrapText="1"/>
    </xf>
    <xf numFmtId="0" fontId="4" fillId="5" borderId="7" xfId="1" applyFont="1" applyFill="1" applyBorder="1" applyAlignment="1">
      <alignment horizontal="right" vertical="center" wrapText="1"/>
    </xf>
    <xf numFmtId="0" fontId="3" fillId="0" borderId="0" xfId="1" applyNumberFormat="1"/>
    <xf numFmtId="49" fontId="6" fillId="2" borderId="1" xfId="0" applyNumberFormat="1" applyFont="1" applyFill="1" applyBorder="1" applyAlignment="1" applyProtection="1">
      <alignment horizontal="center" vertical="center" wrapText="1"/>
    </xf>
    <xf numFmtId="0" fontId="7" fillId="0" borderId="0" xfId="0" applyFont="1"/>
    <xf numFmtId="0" fontId="6" fillId="0" borderId="1" xfId="0" applyNumberFormat="1" applyFont="1" applyFill="1" applyBorder="1" applyAlignment="1" applyProtection="1">
      <alignment horizontal="center" vertical="center" wrapText="1"/>
    </xf>
    <xf numFmtId="0" fontId="7" fillId="0" borderId="0" xfId="0" applyNumberFormat="1" applyFont="1" applyFill="1"/>
    <xf numFmtId="0" fontId="6" fillId="0" borderId="1" xfId="0" applyNumberFormat="1" applyFont="1" applyFill="1" applyBorder="1" applyAlignment="1" applyProtection="1">
      <alignment horizontal="left" textRotation="90" wrapText="1"/>
    </xf>
    <xf numFmtId="0" fontId="7" fillId="0" borderId="0" xfId="0" applyNumberFormat="1" applyFont="1" applyFill="1" applyAlignment="1">
      <alignment horizontal="left" textRotation="90"/>
    </xf>
    <xf numFmtId="0" fontId="6" fillId="0" borderId="4" xfId="0" applyNumberFormat="1" applyFont="1" applyFill="1" applyBorder="1" applyAlignment="1" applyProtection="1">
      <alignment horizontal="center" vertical="center" wrapText="1"/>
    </xf>
    <xf numFmtId="0" fontId="6" fillId="0" borderId="5" xfId="0" applyNumberFormat="1" applyFont="1" applyFill="1" applyBorder="1" applyAlignment="1" applyProtection="1">
      <alignment horizontal="center" vertical="center" wrapText="1"/>
    </xf>
    <xf numFmtId="0" fontId="7" fillId="0" borderId="0" xfId="0" applyNumberFormat="1" applyFont="1"/>
    <xf numFmtId="0" fontId="6" fillId="2" borderId="1" xfId="0" applyNumberFormat="1" applyFont="1" applyFill="1" applyBorder="1" applyAlignment="1" applyProtection="1">
      <alignment horizontal="center" vertical="center" wrapText="1"/>
    </xf>
    <xf numFmtId="0" fontId="8" fillId="0" borderId="2" xfId="0" applyNumberFormat="1" applyFont="1" applyFill="1" applyBorder="1" applyAlignment="1" applyProtection="1">
      <alignment horizontal="left" vertical="center" wrapText="1"/>
    </xf>
    <xf numFmtId="49" fontId="8" fillId="0" borderId="2" xfId="0" applyNumberFormat="1" applyFont="1" applyFill="1" applyBorder="1" applyAlignment="1" applyProtection="1">
      <alignment horizontal="left" vertical="center" wrapText="1"/>
    </xf>
    <xf numFmtId="14" fontId="8" fillId="0" borderId="2" xfId="0" applyNumberFormat="1" applyFont="1" applyFill="1" applyBorder="1" applyAlignment="1" applyProtection="1">
      <alignment horizontal="left" vertical="center" wrapText="1"/>
    </xf>
    <xf numFmtId="0" fontId="8" fillId="0" borderId="2" xfId="0" applyNumberFormat="1" applyFont="1" applyFill="1" applyBorder="1" applyAlignment="1" applyProtection="1">
      <alignment horizontal="center" vertical="center" wrapText="1"/>
    </xf>
    <xf numFmtId="20" fontId="6" fillId="3" borderId="1" xfId="0" applyNumberFormat="1" applyFont="1" applyFill="1" applyBorder="1" applyAlignment="1" applyProtection="1">
      <alignment horizontal="right" vertical="center" wrapText="1"/>
    </xf>
    <xf numFmtId="0" fontId="6" fillId="3" borderId="1" xfId="0" applyNumberFormat="1" applyFont="1" applyFill="1" applyBorder="1" applyAlignment="1" applyProtection="1">
      <alignment horizontal="right" vertical="center" wrapText="1"/>
    </xf>
    <xf numFmtId="0" fontId="6" fillId="3" borderId="3" xfId="0" applyNumberFormat="1" applyFont="1" applyFill="1" applyBorder="1" applyAlignment="1" applyProtection="1">
      <alignment horizontal="right" vertical="center" wrapText="1"/>
    </xf>
    <xf numFmtId="0" fontId="8" fillId="6" borderId="2" xfId="0" applyNumberFormat="1" applyFont="1" applyFill="1" applyBorder="1" applyAlignment="1" applyProtection="1">
      <alignment horizontal="center" vertical="center" wrapText="1"/>
    </xf>
    <xf numFmtId="0" fontId="8" fillId="7" borderId="2" xfId="0" applyNumberFormat="1" applyFont="1" applyFill="1" applyBorder="1" applyAlignment="1" applyProtection="1">
      <alignment horizontal="center" vertical="center" wrapText="1"/>
    </xf>
    <xf numFmtId="0" fontId="6" fillId="7" borderId="1" xfId="0" applyNumberFormat="1" applyFont="1" applyFill="1" applyBorder="1" applyAlignment="1" applyProtection="1">
      <alignment horizontal="left" textRotation="90" wrapText="1"/>
    </xf>
    <xf numFmtId="0" fontId="6" fillId="8" borderId="1" xfId="0" applyNumberFormat="1" applyFont="1" applyFill="1" applyBorder="1" applyAlignment="1" applyProtection="1">
      <alignment horizontal="left" textRotation="90" wrapText="1"/>
    </xf>
    <xf numFmtId="0" fontId="8" fillId="8" borderId="2" xfId="0" applyNumberFormat="1" applyFont="1" applyFill="1" applyBorder="1" applyAlignment="1" applyProtection="1">
      <alignment horizontal="center" vertical="center" wrapText="1"/>
    </xf>
    <xf numFmtId="0" fontId="6" fillId="9" borderId="1" xfId="0" applyNumberFormat="1" applyFont="1" applyFill="1" applyBorder="1" applyAlignment="1" applyProtection="1">
      <alignment horizontal="left" textRotation="90" wrapText="1"/>
    </xf>
    <xf numFmtId="0" fontId="8" fillId="9" borderId="2" xfId="0" applyNumberFormat="1" applyFont="1" applyFill="1" applyBorder="1" applyAlignment="1" applyProtection="1">
      <alignment horizontal="center" vertical="center" wrapText="1"/>
    </xf>
    <xf numFmtId="0" fontId="6" fillId="0" borderId="0" xfId="0" applyFont="1"/>
    <xf numFmtId="0" fontId="6" fillId="0" borderId="0" xfId="0" applyNumberFormat="1" applyFont="1" applyFill="1"/>
    <xf numFmtId="0" fontId="6" fillId="0" borderId="0" xfId="0" applyNumberFormat="1" applyFont="1"/>
    <xf numFmtId="10" fontId="6" fillId="0" borderId="0" xfId="0" applyNumberFormat="1" applyFont="1"/>
    <xf numFmtId="0" fontId="6" fillId="0" borderId="0" xfId="0" applyNumberFormat="1" applyFont="1" applyFill="1" applyAlignment="1">
      <alignment horizontal="center" textRotation="90"/>
    </xf>
    <xf numFmtId="2" fontId="10" fillId="10" borderId="0" xfId="2" applyNumberFormat="1" applyFont="1" applyFill="1" applyAlignment="1">
      <alignment horizontal="center"/>
    </xf>
    <xf numFmtId="0" fontId="8" fillId="0" borderId="8" xfId="0" applyNumberFormat="1" applyFont="1" applyFill="1" applyBorder="1" applyAlignment="1" applyProtection="1">
      <alignment horizontal="left" vertical="center" wrapText="1"/>
    </xf>
    <xf numFmtId="0" fontId="1" fillId="11" borderId="10" xfId="0" applyFont="1" applyFill="1" applyBorder="1"/>
    <xf numFmtId="0" fontId="1" fillId="0" borderId="0" xfId="0" applyFont="1"/>
    <xf numFmtId="0" fontId="1" fillId="11" borderId="1" xfId="0" applyFont="1" applyFill="1" applyBorder="1"/>
    <xf numFmtId="0" fontId="1" fillId="0" borderId="1" xfId="0" applyNumberFormat="1" applyFont="1" applyFill="1" applyBorder="1"/>
    <xf numFmtId="0" fontId="1" fillId="0" borderId="1" xfId="0" applyNumberFormat="1" applyFont="1" applyFill="1" applyBorder="1" applyAlignment="1">
      <alignment horizontal="left" textRotation="90"/>
    </xf>
    <xf numFmtId="0" fontId="1" fillId="11" borderId="1" xfId="0" applyNumberFormat="1" applyFont="1" applyFill="1" applyBorder="1"/>
    <xf numFmtId="0" fontId="1" fillId="0" borderId="9" xfId="0" applyFont="1" applyBorder="1"/>
    <xf numFmtId="0" fontId="12" fillId="0" borderId="0" xfId="0" applyFont="1"/>
    <xf numFmtId="0" fontId="11" fillId="0" borderId="0" xfId="0" applyFont="1"/>
    <xf numFmtId="0" fontId="12" fillId="0" borderId="0" xfId="0" applyFont="1" applyAlignment="1">
      <alignment horizontal="left" vertical="center"/>
    </xf>
    <xf numFmtId="0" fontId="12" fillId="12" borderId="0" xfId="0" applyFont="1" applyFill="1"/>
    <xf numFmtId="0" fontId="11" fillId="12" borderId="0" xfId="0" applyFont="1" applyFill="1"/>
    <xf numFmtId="0" fontId="13" fillId="12" borderId="0" xfId="0" applyFont="1" applyFill="1" applyAlignment="1">
      <alignment horizontal="left" vertical="center"/>
    </xf>
    <xf numFmtId="0" fontId="1" fillId="0" borderId="9" xfId="0" applyFont="1" applyBorder="1" applyAlignment="1">
      <alignment horizontal="center" vertical="center"/>
    </xf>
    <xf numFmtId="0" fontId="13" fillId="0" borderId="0" xfId="0" applyFont="1" applyAlignment="1">
      <alignment horizontal="center"/>
    </xf>
    <xf numFmtId="0" fontId="13" fillId="0" borderId="0" xfId="0" applyFont="1" applyAlignment="1">
      <alignment horizontal="center" vertical="top"/>
    </xf>
    <xf numFmtId="0" fontId="14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9" xfId="0" applyNumberFormat="1" applyFont="1" applyFill="1" applyBorder="1" applyAlignment="1" applyProtection="1">
      <alignment horizontal="left" vertical="center" wrapText="1"/>
    </xf>
    <xf numFmtId="49" fontId="8" fillId="0" borderId="9" xfId="0" applyNumberFormat="1" applyFont="1" applyFill="1" applyBorder="1" applyAlignment="1" applyProtection="1">
      <alignment horizontal="left" vertical="center" wrapText="1"/>
    </xf>
    <xf numFmtId="14" fontId="8" fillId="0" borderId="9" xfId="0" applyNumberFormat="1" applyFont="1" applyFill="1" applyBorder="1" applyAlignment="1" applyProtection="1">
      <alignment horizontal="left" vertical="center" wrapText="1"/>
    </xf>
    <xf numFmtId="0" fontId="8" fillId="0" borderId="9" xfId="0" applyNumberFormat="1" applyFont="1" applyFill="1" applyBorder="1" applyAlignment="1" applyProtection="1">
      <alignment horizontal="center" vertical="center" wrapText="1"/>
    </xf>
    <xf numFmtId="0" fontId="8" fillId="7" borderId="9" xfId="0" applyNumberFormat="1" applyFont="1" applyFill="1" applyBorder="1" applyAlignment="1" applyProtection="1">
      <alignment horizontal="center" vertical="center" wrapText="1"/>
    </xf>
    <xf numFmtId="0" fontId="8" fillId="8" borderId="9" xfId="0" applyNumberFormat="1" applyFont="1" applyFill="1" applyBorder="1" applyAlignment="1" applyProtection="1">
      <alignment horizontal="center" vertical="center" wrapText="1"/>
    </xf>
    <xf numFmtId="0" fontId="8" fillId="6" borderId="9" xfId="0" applyNumberFormat="1" applyFont="1" applyFill="1" applyBorder="1" applyAlignment="1" applyProtection="1">
      <alignment horizontal="center" vertical="center" wrapText="1"/>
    </xf>
    <xf numFmtId="0" fontId="8" fillId="9" borderId="9" xfId="0" applyNumberFormat="1" applyFont="1" applyFill="1" applyBorder="1" applyAlignment="1" applyProtection="1">
      <alignment horizontal="center" vertical="center" wrapText="1"/>
    </xf>
    <xf numFmtId="10" fontId="6" fillId="0" borderId="9" xfId="0" applyNumberFormat="1" applyFont="1" applyBorder="1"/>
    <xf numFmtId="0" fontId="8" fillId="0" borderId="12" xfId="0" applyNumberFormat="1" applyFont="1" applyFill="1" applyBorder="1" applyAlignment="1" applyProtection="1">
      <alignment horizontal="left" vertical="center" wrapText="1"/>
    </xf>
    <xf numFmtId="49" fontId="8" fillId="0" borderId="12" xfId="0" applyNumberFormat="1" applyFont="1" applyFill="1" applyBorder="1" applyAlignment="1" applyProtection="1">
      <alignment horizontal="left" vertical="center" wrapText="1"/>
    </xf>
    <xf numFmtId="14" fontId="8" fillId="0" borderId="12" xfId="0" applyNumberFormat="1" applyFont="1" applyFill="1" applyBorder="1" applyAlignment="1" applyProtection="1">
      <alignment horizontal="left" vertical="center" wrapText="1"/>
    </xf>
    <xf numFmtId="0" fontId="8" fillId="0" borderId="12" xfId="0" applyNumberFormat="1" applyFont="1" applyFill="1" applyBorder="1" applyAlignment="1" applyProtection="1">
      <alignment horizontal="center" vertical="center" wrapText="1"/>
    </xf>
    <xf numFmtId="0" fontId="8" fillId="7" borderId="12" xfId="0" applyNumberFormat="1" applyFont="1" applyFill="1" applyBorder="1" applyAlignment="1" applyProtection="1">
      <alignment horizontal="center" vertical="center" wrapText="1"/>
    </xf>
    <xf numFmtId="0" fontId="8" fillId="8" borderId="12" xfId="0" applyNumberFormat="1" applyFont="1" applyFill="1" applyBorder="1" applyAlignment="1" applyProtection="1">
      <alignment horizontal="center" vertical="center" wrapText="1"/>
    </xf>
    <xf numFmtId="0" fontId="8" fillId="6" borderId="12" xfId="0" applyNumberFormat="1" applyFont="1" applyFill="1" applyBorder="1" applyAlignment="1" applyProtection="1">
      <alignment horizontal="center" vertical="center" wrapText="1"/>
    </xf>
    <xf numFmtId="0" fontId="8" fillId="9" borderId="12" xfId="0" applyNumberFormat="1" applyFont="1" applyFill="1" applyBorder="1" applyAlignment="1" applyProtection="1">
      <alignment horizontal="center" vertical="center" wrapText="1"/>
    </xf>
    <xf numFmtId="10" fontId="6" fillId="0" borderId="12" xfId="0" applyNumberFormat="1" applyFont="1" applyBorder="1"/>
    <xf numFmtId="0" fontId="8" fillId="0" borderId="13" xfId="0" applyNumberFormat="1" applyFont="1" applyFill="1" applyBorder="1" applyAlignment="1" applyProtection="1">
      <alignment horizontal="left" vertical="center" wrapText="1"/>
    </xf>
    <xf numFmtId="49" fontId="8" fillId="0" borderId="13" xfId="0" applyNumberFormat="1" applyFont="1" applyFill="1" applyBorder="1" applyAlignment="1" applyProtection="1">
      <alignment horizontal="left" vertical="center" wrapText="1"/>
    </xf>
    <xf numFmtId="14" fontId="8" fillId="0" borderId="13" xfId="0" applyNumberFormat="1" applyFont="1" applyFill="1" applyBorder="1" applyAlignment="1" applyProtection="1">
      <alignment horizontal="left" vertical="center" wrapText="1"/>
    </xf>
    <xf numFmtId="0" fontId="8" fillId="0" borderId="13" xfId="0" applyNumberFormat="1" applyFont="1" applyFill="1" applyBorder="1" applyAlignment="1" applyProtection="1">
      <alignment horizontal="center" vertical="center" wrapText="1"/>
    </xf>
    <xf numFmtId="0" fontId="8" fillId="7" borderId="13" xfId="0" applyNumberFormat="1" applyFont="1" applyFill="1" applyBorder="1" applyAlignment="1" applyProtection="1">
      <alignment horizontal="center" vertical="center" wrapText="1"/>
    </xf>
    <xf numFmtId="0" fontId="8" fillId="8" borderId="13" xfId="0" applyNumberFormat="1" applyFont="1" applyFill="1" applyBorder="1" applyAlignment="1" applyProtection="1">
      <alignment horizontal="center" vertical="center" wrapText="1"/>
    </xf>
    <xf numFmtId="0" fontId="8" fillId="6" borderId="13" xfId="0" applyNumberFormat="1" applyFont="1" applyFill="1" applyBorder="1" applyAlignment="1" applyProtection="1">
      <alignment horizontal="center" vertical="center" wrapText="1"/>
    </xf>
    <xf numFmtId="0" fontId="8" fillId="9" borderId="13" xfId="0" applyNumberFormat="1" applyFont="1" applyFill="1" applyBorder="1" applyAlignment="1" applyProtection="1">
      <alignment horizontal="center" vertical="center" wrapText="1"/>
    </xf>
    <xf numFmtId="10" fontId="6" fillId="0" borderId="13" xfId="0" applyNumberFormat="1" applyFont="1" applyBorder="1"/>
    <xf numFmtId="49" fontId="8" fillId="0" borderId="11" xfId="0" applyNumberFormat="1" applyFont="1" applyFill="1" applyBorder="1" applyAlignment="1" applyProtection="1">
      <alignment horizontal="left" vertical="center" wrapText="1"/>
    </xf>
    <xf numFmtId="14" fontId="8" fillId="0" borderId="11" xfId="0" applyNumberFormat="1" applyFont="1" applyFill="1" applyBorder="1" applyAlignment="1" applyProtection="1">
      <alignment horizontal="left" vertical="center" wrapText="1"/>
    </xf>
    <xf numFmtId="0" fontId="8" fillId="0" borderId="11" xfId="0" applyNumberFormat="1" applyFont="1" applyFill="1" applyBorder="1" applyAlignment="1" applyProtection="1">
      <alignment horizontal="center" vertical="center" wrapText="1"/>
    </xf>
    <xf numFmtId="0" fontId="1" fillId="0" borderId="11" xfId="0" applyFont="1" applyFill="1" applyBorder="1"/>
    <xf numFmtId="10" fontId="6" fillId="0" borderId="11" xfId="0" applyNumberFormat="1" applyFont="1" applyFill="1" applyBorder="1"/>
    <xf numFmtId="0" fontId="7" fillId="0" borderId="11" xfId="0" applyFont="1" applyFill="1" applyBorder="1"/>
    <xf numFmtId="0" fontId="16" fillId="0" borderId="11" xfId="0" applyNumberFormat="1" applyFont="1" applyFill="1" applyBorder="1" applyAlignment="1" applyProtection="1">
      <alignment horizontal="left" vertical="center"/>
    </xf>
    <xf numFmtId="0" fontId="13" fillId="0" borderId="0" xfId="0" applyFont="1" applyAlignment="1">
      <alignment vertical="center"/>
    </xf>
    <xf numFmtId="0" fontId="1" fillId="0" borderId="13" xfId="0" applyFont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0" fontId="1" fillId="0" borderId="9" xfId="0" applyFont="1" applyBorder="1" applyAlignment="1">
      <alignment horizontal="center"/>
    </xf>
    <xf numFmtId="0" fontId="6" fillId="0" borderId="1" xfId="0" applyNumberFormat="1" applyFont="1" applyFill="1" applyBorder="1"/>
    <xf numFmtId="0" fontId="6" fillId="0" borderId="1" xfId="0" applyNumberFormat="1" applyFont="1" applyFill="1" applyBorder="1" applyAlignment="1">
      <alignment horizontal="center" textRotation="90"/>
    </xf>
    <xf numFmtId="0" fontId="6" fillId="0" borderId="1" xfId="0" applyNumberFormat="1" applyFont="1" applyBorder="1"/>
    <xf numFmtId="0" fontId="6" fillId="11" borderId="1" xfId="0" applyFont="1" applyFill="1" applyBorder="1"/>
    <xf numFmtId="0" fontId="17" fillId="0" borderId="0" xfId="0" applyFont="1"/>
    <xf numFmtId="0" fontId="17" fillId="0" borderId="14" xfId="0" applyFont="1" applyBorder="1"/>
    <xf numFmtId="0" fontId="17" fillId="0" borderId="14" xfId="0" applyFont="1" applyBorder="1" applyAlignment="1">
      <alignment horizontal="center"/>
    </xf>
    <xf numFmtId="0" fontId="17" fillId="0" borderId="14" xfId="0" applyNumberFormat="1" applyFont="1" applyFill="1" applyBorder="1" applyAlignment="1" applyProtection="1">
      <alignment horizontal="center" vertical="center" wrapText="1"/>
    </xf>
    <xf numFmtId="0" fontId="17" fillId="0" borderId="0" xfId="0" applyFont="1" applyAlignment="1">
      <alignment horizontal="center"/>
    </xf>
    <xf numFmtId="14" fontId="17" fillId="0" borderId="14" xfId="0" applyNumberFormat="1" applyFont="1" applyBorder="1" applyAlignment="1">
      <alignment horizontal="center"/>
    </xf>
    <xf numFmtId="0" fontId="17" fillId="0" borderId="14" xfId="0" applyFont="1" applyBorder="1" applyAlignment="1">
      <alignment horizontal="left"/>
    </xf>
    <xf numFmtId="0" fontId="17" fillId="0" borderId="0" xfId="0" applyFont="1" applyAlignment="1">
      <alignment horizontal="left"/>
    </xf>
    <xf numFmtId="0" fontId="18" fillId="13" borderId="14" xfId="0" applyFont="1" applyFill="1" applyBorder="1" applyAlignment="1">
      <alignment horizontal="center" vertical="center"/>
    </xf>
    <xf numFmtId="0" fontId="20" fillId="0" borderId="0" xfId="3" applyFont="1" applyFill="1" applyAlignment="1">
      <alignment vertical="center"/>
    </xf>
    <xf numFmtId="0" fontId="22" fillId="0" borderId="0" xfId="4" applyFont="1"/>
    <xf numFmtId="0" fontId="23" fillId="0" borderId="0" xfId="3" applyFont="1" applyFill="1" applyAlignment="1">
      <alignment vertical="center"/>
    </xf>
    <xf numFmtId="0" fontId="24" fillId="0" borderId="0" xfId="3" applyFont="1" applyBorder="1"/>
    <xf numFmtId="0" fontId="25" fillId="0" borderId="0" xfId="3" applyFont="1" applyFill="1" applyBorder="1" applyAlignment="1">
      <alignment vertical="center"/>
    </xf>
    <xf numFmtId="0" fontId="22" fillId="0" borderId="0" xfId="3" applyFont="1" applyBorder="1"/>
    <xf numFmtId="0" fontId="21" fillId="0" borderId="15" xfId="3" applyFont="1" applyFill="1" applyBorder="1" applyAlignment="1">
      <alignment horizontal="center" vertical="center"/>
    </xf>
    <xf numFmtId="0" fontId="21" fillId="0" borderId="16" xfId="3" applyFont="1" applyFill="1" applyBorder="1" applyAlignment="1">
      <alignment horizontal="center" vertical="center"/>
    </xf>
    <xf numFmtId="0" fontId="21" fillId="0" borderId="17" xfId="3" applyFont="1" applyFill="1" applyBorder="1" applyAlignment="1">
      <alignment horizontal="left" vertical="center"/>
    </xf>
    <xf numFmtId="0" fontId="21" fillId="0" borderId="17" xfId="3" applyFont="1" applyFill="1" applyBorder="1" applyAlignment="1">
      <alignment horizontal="center" vertical="center"/>
    </xf>
    <xf numFmtId="14" fontId="21" fillId="0" borderId="15" xfId="3" applyNumberFormat="1" applyFont="1" applyBorder="1" applyAlignment="1">
      <alignment horizontal="center" vertical="center"/>
    </xf>
    <xf numFmtId="0" fontId="25" fillId="0" borderId="15" xfId="3" applyFont="1" applyBorder="1" applyAlignment="1">
      <alignment horizontal="center" vertical="center" wrapText="1"/>
    </xf>
    <xf numFmtId="0" fontId="25" fillId="0" borderId="15" xfId="3" applyFont="1" applyBorder="1" applyAlignment="1">
      <alignment horizontal="center" vertical="center"/>
    </xf>
    <xf numFmtId="0" fontId="25" fillId="0" borderId="18" xfId="3" applyFont="1" applyFill="1" applyBorder="1" applyAlignment="1">
      <alignment horizontal="left" vertical="center"/>
    </xf>
    <xf numFmtId="0" fontId="25" fillId="0" borderId="18" xfId="3" applyFont="1" applyFill="1" applyBorder="1" applyAlignment="1">
      <alignment horizontal="center" vertical="center"/>
    </xf>
    <xf numFmtId="14" fontId="25" fillId="0" borderId="18" xfId="3" applyNumberFormat="1" applyFont="1" applyBorder="1" applyAlignment="1">
      <alignment horizontal="center" vertical="center"/>
    </xf>
    <xf numFmtId="0" fontId="25" fillId="0" borderId="18" xfId="3" applyFont="1" applyBorder="1" applyAlignment="1">
      <alignment horizontal="center" vertical="center" wrapText="1"/>
    </xf>
    <xf numFmtId="0" fontId="25" fillId="0" borderId="18" xfId="3" applyFont="1" applyBorder="1" applyAlignment="1">
      <alignment horizontal="center" vertical="center"/>
    </xf>
    <xf numFmtId="0" fontId="25" fillId="0" borderId="20" xfId="5" quotePrefix="1" applyFont="1" applyFill="1" applyBorder="1" applyAlignment="1">
      <alignment horizontal="center" vertical="center"/>
    </xf>
    <xf numFmtId="0" fontId="22" fillId="0" borderId="19" xfId="6" applyFont="1" applyBorder="1" applyAlignment="1">
      <alignment horizontal="left" vertical="center"/>
    </xf>
    <xf numFmtId="0" fontId="25" fillId="0" borderId="19" xfId="6" applyFont="1" applyBorder="1" applyAlignment="1">
      <alignment horizontal="center" vertical="center"/>
    </xf>
    <xf numFmtId="0" fontId="25" fillId="0" borderId="20" xfId="3" applyFont="1" applyBorder="1" applyAlignment="1">
      <alignment horizontal="center" vertical="center"/>
    </xf>
    <xf numFmtId="0" fontId="25" fillId="0" borderId="20" xfId="3" applyFont="1" applyBorder="1" applyAlignment="1">
      <alignment vertical="center"/>
    </xf>
    <xf numFmtId="0" fontId="25" fillId="0" borderId="23" xfId="5" quotePrefix="1" applyFont="1" applyFill="1" applyBorder="1" applyAlignment="1">
      <alignment horizontal="center" vertical="center"/>
    </xf>
    <xf numFmtId="0" fontId="22" fillId="0" borderId="22" xfId="6" applyFont="1" applyBorder="1" applyAlignment="1">
      <alignment horizontal="left" vertical="center"/>
    </xf>
    <xf numFmtId="0" fontId="25" fillId="0" borderId="22" xfId="6" applyFont="1" applyBorder="1" applyAlignment="1">
      <alignment horizontal="center" vertical="center"/>
    </xf>
    <xf numFmtId="0" fontId="25" fillId="0" borderId="23" xfId="3" applyFont="1" applyBorder="1" applyAlignment="1">
      <alignment horizontal="center" vertical="center"/>
    </xf>
    <xf numFmtId="0" fontId="25" fillId="0" borderId="23" xfId="3" applyFont="1" applyBorder="1" applyAlignment="1">
      <alignment vertical="center"/>
    </xf>
    <xf numFmtId="0" fontId="25" fillId="0" borderId="0" xfId="5" quotePrefix="1" applyFont="1" applyFill="1" applyBorder="1" applyAlignment="1">
      <alignment horizontal="center" vertical="center"/>
    </xf>
    <xf numFmtId="0" fontId="22" fillId="0" borderId="0" xfId="6" applyFont="1" applyBorder="1" applyAlignment="1">
      <alignment horizontal="left" vertical="center"/>
    </xf>
    <xf numFmtId="0" fontId="25" fillId="0" borderId="0" xfId="6" applyFont="1" applyBorder="1" applyAlignment="1">
      <alignment horizontal="center" vertical="center"/>
    </xf>
    <xf numFmtId="0" fontId="25" fillId="0" borderId="0" xfId="3" applyFont="1" applyBorder="1" applyAlignment="1">
      <alignment horizontal="center" vertical="center"/>
    </xf>
    <xf numFmtId="0" fontId="25" fillId="0" borderId="0" xfId="3" applyFont="1" applyBorder="1" applyAlignment="1">
      <alignment vertical="center"/>
    </xf>
    <xf numFmtId="0" fontId="22" fillId="0" borderId="0" xfId="3" applyFont="1" applyFill="1" applyBorder="1"/>
    <xf numFmtId="0" fontId="22" fillId="0" borderId="0" xfId="3" applyFont="1" applyFill="1" applyBorder="1" applyAlignment="1"/>
    <xf numFmtId="0" fontId="22" fillId="0" borderId="0" xfId="3" applyFont="1"/>
    <xf numFmtId="0" fontId="25" fillId="0" borderId="0" xfId="3" applyFont="1" applyAlignment="1">
      <alignment horizontal="left"/>
    </xf>
    <xf numFmtId="14" fontId="25" fillId="0" borderId="0" xfId="3" applyNumberFormat="1" applyFont="1" applyAlignment="1">
      <alignment horizontal="center"/>
    </xf>
    <xf numFmtId="0" fontId="25" fillId="0" borderId="0" xfId="3" applyFont="1" applyAlignment="1">
      <alignment horizontal="center"/>
    </xf>
    <xf numFmtId="0" fontId="25" fillId="0" borderId="0" xfId="3" applyFont="1" applyAlignment="1"/>
    <xf numFmtId="14" fontId="22" fillId="0" borderId="0" xfId="3" applyNumberFormat="1" applyFont="1"/>
    <xf numFmtId="0" fontId="22" fillId="0" borderId="0" xfId="3" applyFont="1" applyAlignment="1">
      <alignment horizontal="center"/>
    </xf>
    <xf numFmtId="0" fontId="22" fillId="0" borderId="0" xfId="3" applyFont="1" applyAlignment="1">
      <alignment horizontal="left"/>
    </xf>
    <xf numFmtId="164" fontId="22" fillId="0" borderId="0" xfId="6" applyNumberFormat="1" applyFont="1" applyBorder="1" applyAlignment="1">
      <alignment horizontal="left" vertical="center"/>
    </xf>
    <xf numFmtId="0" fontId="25" fillId="0" borderId="26" xfId="5" quotePrefix="1" applyFont="1" applyFill="1" applyBorder="1" applyAlignment="1">
      <alignment horizontal="center" vertical="center"/>
    </xf>
    <xf numFmtId="0" fontId="22" fillId="0" borderId="25" xfId="6" applyFont="1" applyBorder="1" applyAlignment="1">
      <alignment horizontal="left" vertical="center"/>
    </xf>
    <xf numFmtId="0" fontId="25" fillId="0" borderId="25" xfId="6" applyFont="1" applyBorder="1" applyAlignment="1">
      <alignment horizontal="center" vertical="center"/>
    </xf>
    <xf numFmtId="0" fontId="25" fillId="0" borderId="26" xfId="3" applyFont="1" applyBorder="1" applyAlignment="1">
      <alignment horizontal="center" vertical="center"/>
    </xf>
    <xf numFmtId="0" fontId="25" fillId="0" borderId="26" xfId="3" applyFont="1" applyBorder="1" applyAlignment="1">
      <alignment vertical="center"/>
    </xf>
    <xf numFmtId="0" fontId="22" fillId="0" borderId="27" xfId="6" applyFont="1" applyBorder="1" applyAlignment="1">
      <alignment horizontal="left" vertical="center"/>
    </xf>
    <xf numFmtId="0" fontId="22" fillId="0" borderId="21" xfId="6" applyFont="1" applyBorder="1" applyAlignment="1">
      <alignment horizontal="left" vertical="center"/>
    </xf>
    <xf numFmtId="0" fontId="22" fillId="0" borderId="24" xfId="6" applyFont="1" applyBorder="1" applyAlignment="1">
      <alignment horizontal="left" vertical="center"/>
    </xf>
    <xf numFmtId="10" fontId="6" fillId="0" borderId="28" xfId="0" applyNumberFormat="1" applyFont="1" applyBorder="1"/>
    <xf numFmtId="0" fontId="25" fillId="14" borderId="26" xfId="3" applyFont="1" applyFill="1" applyBorder="1" applyAlignment="1">
      <alignment horizontal="center" vertical="center"/>
    </xf>
    <xf numFmtId="0" fontId="25" fillId="14" borderId="20" xfId="3" applyFont="1" applyFill="1" applyBorder="1" applyAlignment="1">
      <alignment horizontal="center" vertical="center"/>
    </xf>
    <xf numFmtId="0" fontId="25" fillId="14" borderId="23" xfId="3" applyFont="1" applyFill="1" applyBorder="1" applyAlignment="1">
      <alignment horizontal="center" vertical="center"/>
    </xf>
    <xf numFmtId="0" fontId="25" fillId="14" borderId="29" xfId="3" applyFont="1" applyFill="1" applyBorder="1" applyAlignment="1">
      <alignment horizontal="center" vertical="center"/>
    </xf>
    <xf numFmtId="0" fontId="25" fillId="14" borderId="0" xfId="3" applyFont="1" applyFill="1" applyBorder="1" applyAlignment="1">
      <alignment horizontal="center" vertical="center"/>
    </xf>
    <xf numFmtId="14" fontId="22" fillId="0" borderId="0" xfId="3" applyNumberFormat="1" applyFont="1" applyFill="1" applyBorder="1"/>
    <xf numFmtId="0" fontId="26" fillId="0" borderId="0" xfId="7" applyFont="1" applyBorder="1" applyAlignment="1">
      <alignment horizontal="center"/>
    </xf>
    <xf numFmtId="0" fontId="22" fillId="0" borderId="0" xfId="4" applyFont="1" applyBorder="1"/>
    <xf numFmtId="164" fontId="22" fillId="0" borderId="25" xfId="6" applyNumberFormat="1" applyFont="1" applyBorder="1" applyAlignment="1">
      <alignment horizontal="center" vertical="center"/>
    </xf>
    <xf numFmtId="164" fontId="22" fillId="0" borderId="19" xfId="6" applyNumberFormat="1" applyFont="1" applyBorder="1" applyAlignment="1">
      <alignment horizontal="center" vertical="center"/>
    </xf>
    <xf numFmtId="164" fontId="22" fillId="0" borderId="22" xfId="6" applyNumberFormat="1" applyFont="1" applyBorder="1" applyAlignment="1">
      <alignment horizontal="center" vertical="center"/>
    </xf>
    <xf numFmtId="0" fontId="29" fillId="0" borderId="0" xfId="0" applyFont="1" applyAlignment="1">
      <alignment vertical="center"/>
    </xf>
    <xf numFmtId="0" fontId="22" fillId="0" borderId="30" xfId="6" applyFont="1" applyBorder="1" applyAlignment="1">
      <alignment horizontal="left" vertical="center"/>
    </xf>
    <xf numFmtId="0" fontId="25" fillId="0" borderId="30" xfId="6" applyFont="1" applyBorder="1" applyAlignment="1">
      <alignment horizontal="center" vertical="center"/>
    </xf>
    <xf numFmtId="0" fontId="25" fillId="14" borderId="31" xfId="3" applyFont="1" applyFill="1" applyBorder="1" applyAlignment="1">
      <alignment horizontal="center" vertical="center"/>
    </xf>
    <xf numFmtId="0" fontId="25" fillId="0" borderId="31" xfId="5" quotePrefix="1" applyFont="1" applyFill="1" applyBorder="1" applyAlignment="1">
      <alignment horizontal="center" vertical="center"/>
    </xf>
    <xf numFmtId="164" fontId="22" fillId="0" borderId="30" xfId="6" applyNumberFormat="1" applyFont="1" applyBorder="1" applyAlignment="1">
      <alignment horizontal="left" vertical="center"/>
    </xf>
    <xf numFmtId="0" fontId="25" fillId="0" borderId="31" xfId="3" applyFont="1" applyBorder="1" applyAlignment="1">
      <alignment horizontal="center" vertical="center"/>
    </xf>
    <xf numFmtId="0" fontId="25" fillId="0" borderId="31" xfId="3" applyFont="1" applyBorder="1" applyAlignment="1">
      <alignment vertical="center"/>
    </xf>
    <xf numFmtId="164" fontId="22" fillId="0" borderId="19" xfId="6" applyNumberFormat="1" applyFont="1" applyBorder="1" applyAlignment="1">
      <alignment horizontal="left" vertical="center"/>
    </xf>
    <xf numFmtId="164" fontId="22" fillId="0" borderId="22" xfId="6" applyNumberFormat="1" applyFont="1" applyBorder="1" applyAlignment="1">
      <alignment horizontal="left" vertical="center"/>
    </xf>
    <xf numFmtId="0" fontId="22" fillId="0" borderId="32" xfId="6" applyFont="1" applyBorder="1" applyAlignment="1">
      <alignment horizontal="left" vertical="center"/>
    </xf>
    <xf numFmtId="0" fontId="25" fillId="0" borderId="33" xfId="5" quotePrefix="1" applyFont="1" applyFill="1" applyBorder="1" applyAlignment="1">
      <alignment horizontal="center" vertical="center"/>
    </xf>
    <xf numFmtId="0" fontId="22" fillId="0" borderId="33" xfId="6" applyFont="1" applyBorder="1" applyAlignment="1">
      <alignment horizontal="left" vertical="center"/>
    </xf>
    <xf numFmtId="0" fontId="25" fillId="0" borderId="33" xfId="6" applyFont="1" applyBorder="1" applyAlignment="1">
      <alignment horizontal="center" vertical="center"/>
    </xf>
    <xf numFmtId="164" fontId="22" fillId="0" borderId="33" xfId="6" applyNumberFormat="1" applyFont="1" applyBorder="1" applyAlignment="1">
      <alignment horizontal="center" vertical="center"/>
    </xf>
    <xf numFmtId="0" fontId="25" fillId="0" borderId="33" xfId="3" applyFont="1" applyBorder="1" applyAlignment="1">
      <alignment horizontal="center" vertical="center"/>
    </xf>
    <xf numFmtId="0" fontId="25" fillId="0" borderId="33" xfId="3" applyFont="1" applyBorder="1" applyAlignment="1">
      <alignment vertical="center"/>
    </xf>
    <xf numFmtId="0" fontId="25" fillId="14" borderId="33" xfId="3" applyFont="1" applyFill="1" applyBorder="1" applyAlignment="1">
      <alignment horizontal="left" vertical="center"/>
    </xf>
    <xf numFmtId="49" fontId="8" fillId="0" borderId="28" xfId="0" applyNumberFormat="1" applyFont="1" applyFill="1" applyBorder="1" applyAlignment="1" applyProtection="1">
      <alignment horizontal="left" vertical="center" wrapText="1"/>
    </xf>
    <xf numFmtId="14" fontId="8" fillId="0" borderId="28" xfId="0" applyNumberFormat="1" applyFont="1" applyFill="1" applyBorder="1" applyAlignment="1" applyProtection="1">
      <alignment horizontal="left" vertical="center" wrapText="1"/>
    </xf>
    <xf numFmtId="0" fontId="8" fillId="0" borderId="28" xfId="0" applyNumberFormat="1" applyFont="1" applyFill="1" applyBorder="1" applyAlignment="1" applyProtection="1">
      <alignment horizontal="center" vertical="center" wrapText="1"/>
    </xf>
    <xf numFmtId="0" fontId="8" fillId="7" borderId="28" xfId="0" applyNumberFormat="1" applyFont="1" applyFill="1" applyBorder="1" applyAlignment="1" applyProtection="1">
      <alignment horizontal="center" vertical="center" wrapText="1"/>
    </xf>
    <xf numFmtId="0" fontId="8" fillId="8" borderId="28" xfId="0" applyNumberFormat="1" applyFont="1" applyFill="1" applyBorder="1" applyAlignment="1" applyProtection="1">
      <alignment horizontal="center" vertical="center" wrapText="1"/>
    </xf>
    <xf numFmtId="0" fontId="8" fillId="6" borderId="28" xfId="0" applyNumberFormat="1" applyFont="1" applyFill="1" applyBorder="1" applyAlignment="1" applyProtection="1">
      <alignment horizontal="center" vertical="center" wrapText="1"/>
    </xf>
    <xf numFmtId="0" fontId="8" fillId="9" borderId="28" xfId="0" applyNumberFormat="1" applyFont="1" applyFill="1" applyBorder="1" applyAlignment="1" applyProtection="1">
      <alignment horizontal="center" vertical="center" wrapText="1"/>
    </xf>
    <xf numFmtId="10" fontId="6" fillId="0" borderId="0" xfId="0" applyNumberFormat="1" applyFont="1" applyBorder="1"/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1" fillId="0" borderId="34" xfId="0" applyNumberFormat="1" applyFont="1" applyFill="1" applyBorder="1" applyAlignment="1">
      <alignment textRotation="90"/>
    </xf>
    <xf numFmtId="0" fontId="1" fillId="12" borderId="34" xfId="0" applyNumberFormat="1" applyFont="1" applyFill="1" applyBorder="1" applyAlignment="1">
      <alignment textRotation="90"/>
    </xf>
    <xf numFmtId="0" fontId="1" fillId="8" borderId="34" xfId="0" applyNumberFormat="1" applyFont="1" applyFill="1" applyBorder="1" applyAlignment="1">
      <alignment textRotation="90"/>
    </xf>
    <xf numFmtId="0" fontId="1" fillId="7" borderId="34" xfId="0" applyNumberFormat="1" applyFont="1" applyFill="1" applyBorder="1" applyAlignment="1">
      <alignment textRotation="90"/>
    </xf>
    <xf numFmtId="0" fontId="6" fillId="0" borderId="34" xfId="0" applyNumberFormat="1" applyFont="1" applyFill="1" applyBorder="1" applyAlignment="1">
      <alignment horizontal="center" textRotation="90"/>
    </xf>
    <xf numFmtId="0" fontId="7" fillId="0" borderId="28" xfId="0" applyFont="1" applyBorder="1"/>
    <xf numFmtId="0" fontId="34" fillId="0" borderId="0" xfId="9" applyFont="1"/>
    <xf numFmtId="0" fontId="34" fillId="15" borderId="0" xfId="9" applyFont="1" applyFill="1" applyAlignment="1">
      <alignment horizontal="center"/>
    </xf>
    <xf numFmtId="0" fontId="33" fillId="0" borderId="0" xfId="8" applyFont="1" applyAlignment="1">
      <alignment horizontal="center"/>
    </xf>
    <xf numFmtId="0" fontId="35" fillId="0" borderId="0" xfId="8" applyFont="1" applyAlignment="1">
      <alignment vertical="center"/>
    </xf>
    <xf numFmtId="0" fontId="35" fillId="0" borderId="35" xfId="8" applyFont="1" applyBorder="1" applyAlignment="1">
      <alignment vertical="center"/>
    </xf>
    <xf numFmtId="0" fontId="35" fillId="0" borderId="35" xfId="8" applyFont="1" applyBorder="1" applyAlignment="1">
      <alignment horizontal="center" vertical="center"/>
    </xf>
    <xf numFmtId="0" fontId="35" fillId="0" borderId="0" xfId="8" applyFont="1" applyAlignment="1">
      <alignment horizontal="center" vertical="center"/>
    </xf>
    <xf numFmtId="0" fontId="36" fillId="0" borderId="0" xfId="9" applyFont="1" applyAlignment="1">
      <alignment vertical="center"/>
    </xf>
    <xf numFmtId="0" fontId="36" fillId="15" borderId="0" xfId="9" applyFont="1" applyFill="1" applyAlignment="1">
      <alignment horizontal="center" vertical="center"/>
    </xf>
    <xf numFmtId="0" fontId="39" fillId="15" borderId="0" xfId="9" applyFont="1" applyFill="1" applyAlignment="1">
      <alignment horizontal="center" textRotation="90"/>
    </xf>
    <xf numFmtId="0" fontId="40" fillId="0" borderId="45" xfId="8" applyFont="1" applyBorder="1" applyAlignment="1">
      <alignment horizontal="center" vertical="center"/>
    </xf>
    <xf numFmtId="0" fontId="40" fillId="14" borderId="45" xfId="8" applyFont="1" applyFill="1" applyBorder="1" applyAlignment="1">
      <alignment horizontal="center" vertical="center"/>
    </xf>
    <xf numFmtId="0" fontId="40" fillId="0" borderId="46" xfId="8" applyFont="1" applyBorder="1" applyAlignment="1">
      <alignment horizontal="center" vertical="center"/>
    </xf>
    <xf numFmtId="0" fontId="40" fillId="0" borderId="47" xfId="8" applyFont="1" applyBorder="1" applyAlignment="1">
      <alignment horizontal="center" vertical="center"/>
    </xf>
    <xf numFmtId="0" fontId="40" fillId="0" borderId="46" xfId="8" applyFont="1" applyBorder="1" applyAlignment="1">
      <alignment horizontal="left" vertical="center"/>
    </xf>
    <xf numFmtId="0" fontId="40" fillId="0" borderId="47" xfId="8" applyFont="1" applyBorder="1" applyAlignment="1">
      <alignment horizontal="center"/>
    </xf>
    <xf numFmtId="0" fontId="37" fillId="0" borderId="48" xfId="3" applyFont="1" applyBorder="1" applyAlignment="1">
      <alignment vertical="center"/>
    </xf>
    <xf numFmtId="0" fontId="32" fillId="0" borderId="48" xfId="8" applyFont="1" applyBorder="1"/>
    <xf numFmtId="0" fontId="37" fillId="14" borderId="48" xfId="8" applyFont="1" applyFill="1" applyBorder="1" applyAlignment="1"/>
    <xf numFmtId="0" fontId="32" fillId="0" borderId="48" xfId="8" applyFont="1" applyBorder="1" applyAlignment="1">
      <alignment horizontal="center"/>
    </xf>
    <xf numFmtId="0" fontId="32" fillId="0" borderId="48" xfId="8" applyFont="1" applyBorder="1" applyAlignment="1">
      <alignment horizontal="left"/>
    </xf>
    <xf numFmtId="0" fontId="37" fillId="0" borderId="48" xfId="8" applyFont="1" applyBorder="1" applyAlignment="1">
      <alignment horizontal="center"/>
    </xf>
    <xf numFmtId="0" fontId="37" fillId="0" borderId="48" xfId="8" applyFont="1" applyBorder="1"/>
    <xf numFmtId="0" fontId="41" fillId="0" borderId="0" xfId="9" applyFont="1"/>
    <xf numFmtId="0" fontId="32" fillId="0" borderId="20" xfId="8" applyFont="1" applyBorder="1" applyAlignment="1">
      <alignment horizontal="center"/>
    </xf>
    <xf numFmtId="0" fontId="37" fillId="0" borderId="49" xfId="10" quotePrefix="1" applyFont="1" applyFill="1" applyBorder="1" applyAlignment="1">
      <alignment horizontal="center" vertical="center"/>
    </xf>
    <xf numFmtId="0" fontId="39" fillId="0" borderId="50" xfId="9" applyFont="1" applyBorder="1" applyAlignment="1">
      <alignment horizontal="left"/>
    </xf>
    <xf numFmtId="0" fontId="38" fillId="0" borderId="51" xfId="9" applyFont="1" applyBorder="1" applyAlignment="1">
      <alignment horizontal="left"/>
    </xf>
    <xf numFmtId="164" fontId="39" fillId="0" borderId="52" xfId="9" applyNumberFormat="1" applyFont="1" applyBorder="1" applyAlignment="1">
      <alignment horizontal="center"/>
    </xf>
    <xf numFmtId="14" fontId="39" fillId="0" borderId="52" xfId="9" applyNumberFormat="1" applyFont="1" applyBorder="1" applyAlignment="1">
      <alignment horizontal="left"/>
    </xf>
    <xf numFmtId="14" fontId="39" fillId="0" borderId="20" xfId="9" applyNumberFormat="1" applyFont="1" applyBorder="1" applyAlignment="1">
      <alignment horizontal="center"/>
    </xf>
    <xf numFmtId="2" fontId="37" fillId="0" borderId="52" xfId="9" applyNumberFormat="1" applyFont="1" applyBorder="1" applyAlignment="1">
      <alignment horizontal="center"/>
    </xf>
    <xf numFmtId="2" fontId="32" fillId="0" borderId="52" xfId="9" applyNumberFormat="1" applyFont="1" applyBorder="1" applyAlignment="1">
      <alignment horizontal="center"/>
    </xf>
    <xf numFmtId="165" fontId="32" fillId="0" borderId="20" xfId="9" applyNumberFormat="1" applyFont="1" applyBorder="1" applyAlignment="1">
      <alignment horizontal="center"/>
    </xf>
    <xf numFmtId="165" fontId="37" fillId="0" borderId="52" xfId="9" applyNumberFormat="1" applyFont="1" applyBorder="1" applyAlignment="1">
      <alignment horizontal="center"/>
    </xf>
    <xf numFmtId="0" fontId="32" fillId="0" borderId="20" xfId="8" applyFont="1" applyBorder="1" applyAlignment="1"/>
    <xf numFmtId="0" fontId="37" fillId="0" borderId="52" xfId="8" applyFont="1" applyBorder="1" applyAlignment="1">
      <alignment horizontal="center"/>
    </xf>
    <xf numFmtId="0" fontId="41" fillId="15" borderId="0" xfId="9" applyFont="1" applyFill="1" applyAlignment="1">
      <alignment horizontal="center"/>
    </xf>
    <xf numFmtId="2" fontId="41" fillId="0" borderId="0" xfId="9" applyNumberFormat="1" applyFont="1"/>
    <xf numFmtId="0" fontId="37" fillId="0" borderId="20" xfId="10" quotePrefix="1" applyFont="1" applyFill="1" applyBorder="1" applyAlignment="1">
      <alignment horizontal="center" vertical="center"/>
    </xf>
    <xf numFmtId="0" fontId="37" fillId="0" borderId="23" xfId="10" quotePrefix="1" applyFont="1" applyFill="1" applyBorder="1" applyAlignment="1">
      <alignment horizontal="center" vertical="center"/>
    </xf>
    <xf numFmtId="164" fontId="32" fillId="0" borderId="48" xfId="8" applyNumberFormat="1" applyFont="1" applyBorder="1" applyAlignment="1">
      <alignment horizontal="center"/>
    </xf>
    <xf numFmtId="0" fontId="37" fillId="0" borderId="20" xfId="5" quotePrefix="1" applyFont="1" applyFill="1" applyBorder="1" applyAlignment="1">
      <alignment horizontal="center" vertical="center"/>
    </xf>
    <xf numFmtId="0" fontId="34" fillId="0" borderId="0" xfId="9" applyFont="1" applyAlignment="1">
      <alignment horizontal="center"/>
    </xf>
    <xf numFmtId="0" fontId="32" fillId="0" borderId="0" xfId="8" applyFont="1"/>
    <xf numFmtId="0" fontId="32" fillId="14" borderId="0" xfId="8" applyFont="1" applyFill="1"/>
    <xf numFmtId="0" fontId="32" fillId="0" borderId="0" xfId="8" applyFont="1" applyAlignment="1">
      <alignment horizontal="center"/>
    </xf>
    <xf numFmtId="0" fontId="32" fillId="0" borderId="0" xfId="8" applyFont="1" applyAlignment="1">
      <alignment horizontal="left"/>
    </xf>
    <xf numFmtId="166" fontId="32" fillId="0" borderId="0" xfId="8" applyNumberFormat="1" applyFont="1"/>
    <xf numFmtId="167" fontId="32" fillId="0" borderId="0" xfId="8" applyNumberFormat="1" applyFont="1" applyAlignment="1">
      <alignment horizontal="center"/>
    </xf>
    <xf numFmtId="166" fontId="32" fillId="0" borderId="0" xfId="8" applyNumberFormat="1" applyFont="1" applyAlignment="1">
      <alignment horizontal="center"/>
    </xf>
    <xf numFmtId="0" fontId="40" fillId="0" borderId="0" xfId="8" applyFont="1" applyAlignment="1"/>
    <xf numFmtId="0" fontId="40" fillId="0" borderId="0" xfId="8" applyFont="1" applyAlignment="1">
      <alignment horizontal="center"/>
    </xf>
    <xf numFmtId="0" fontId="32" fillId="0" borderId="0" xfId="9" applyFont="1"/>
    <xf numFmtId="0" fontId="32" fillId="15" borderId="0" xfId="9" applyFont="1" applyFill="1" applyAlignment="1">
      <alignment horizontal="center"/>
    </xf>
    <xf numFmtId="0" fontId="32" fillId="15" borderId="0" xfId="8" applyFont="1" applyFill="1" applyAlignment="1">
      <alignment horizontal="center"/>
    </xf>
    <xf numFmtId="0" fontId="37" fillId="0" borderId="0" xfId="8" applyFont="1"/>
    <xf numFmtId="0" fontId="37" fillId="14" borderId="0" xfId="8" applyFont="1" applyFill="1"/>
    <xf numFmtId="0" fontId="37" fillId="0" borderId="0" xfId="8" applyFont="1" applyAlignment="1">
      <alignment horizontal="center"/>
    </xf>
    <xf numFmtId="167" fontId="37" fillId="0" borderId="0" xfId="8" applyNumberFormat="1" applyFont="1" applyAlignment="1">
      <alignment horizontal="center"/>
    </xf>
    <xf numFmtId="166" fontId="37" fillId="0" borderId="0" xfId="8" applyNumberFormat="1" applyFont="1"/>
    <xf numFmtId="0" fontId="37" fillId="15" borderId="0" xfId="8" applyFont="1" applyFill="1" applyAlignment="1">
      <alignment horizontal="center"/>
    </xf>
    <xf numFmtId="0" fontId="42" fillId="0" borderId="0" xfId="8" applyFont="1"/>
    <xf numFmtId="0" fontId="42" fillId="14" borderId="0" xfId="8" applyFont="1" applyFill="1"/>
    <xf numFmtId="0" fontId="42" fillId="0" borderId="0" xfId="8" applyFont="1" applyAlignment="1">
      <alignment horizontal="center"/>
    </xf>
    <xf numFmtId="0" fontId="42" fillId="0" borderId="0" xfId="8" applyFont="1" applyBorder="1" applyAlignment="1"/>
    <xf numFmtId="0" fontId="42" fillId="0" borderId="0" xfId="8" applyFont="1" applyAlignment="1">
      <alignment horizontal="left"/>
    </xf>
    <xf numFmtId="166" fontId="42" fillId="0" borderId="0" xfId="8" applyNumberFormat="1" applyFont="1"/>
    <xf numFmtId="167" fontId="42" fillId="0" borderId="0" xfId="8" applyNumberFormat="1" applyFont="1" applyAlignment="1">
      <alignment horizontal="center"/>
    </xf>
    <xf numFmtId="0" fontId="42" fillId="15" borderId="0" xfId="8" applyFont="1" applyFill="1" applyBorder="1" applyAlignment="1">
      <alignment horizontal="center"/>
    </xf>
    <xf numFmtId="0" fontId="37" fillId="14" borderId="0" xfId="8" applyFont="1" applyFill="1" applyAlignment="1"/>
    <xf numFmtId="0" fontId="37" fillId="14" borderId="0" xfId="8" applyFont="1" applyFill="1" applyAlignment="1">
      <alignment horizontal="center"/>
    </xf>
    <xf numFmtId="0" fontId="37" fillId="0" borderId="0" xfId="9" applyFont="1"/>
    <xf numFmtId="0" fontId="32" fillId="0" borderId="49" xfId="8" applyFont="1" applyBorder="1" applyAlignment="1">
      <alignment horizontal="center"/>
    </xf>
    <xf numFmtId="0" fontId="37" fillId="0" borderId="49" xfId="8" applyFont="1" applyBorder="1" applyAlignment="1">
      <alignment horizontal="center"/>
    </xf>
    <xf numFmtId="0" fontId="39" fillId="0" borderId="19" xfId="9" applyFont="1" applyBorder="1" applyAlignment="1">
      <alignment horizontal="left"/>
    </xf>
    <xf numFmtId="0" fontId="38" fillId="0" borderId="21" xfId="9" applyFont="1" applyBorder="1" applyAlignment="1">
      <alignment horizontal="left"/>
    </xf>
    <xf numFmtId="164" fontId="39" fillId="0" borderId="20" xfId="9" applyNumberFormat="1" applyFont="1" applyBorder="1" applyAlignment="1">
      <alignment horizontal="center"/>
    </xf>
    <xf numFmtId="14" fontId="39" fillId="0" borderId="20" xfId="9" applyNumberFormat="1" applyFont="1" applyBorder="1" applyAlignment="1">
      <alignment horizontal="left"/>
    </xf>
    <xf numFmtId="2" fontId="37" fillId="0" borderId="20" xfId="9" applyNumberFormat="1" applyFont="1" applyBorder="1" applyAlignment="1">
      <alignment horizontal="center"/>
    </xf>
    <xf numFmtId="2" fontId="32" fillId="0" borderId="20" xfId="9" applyNumberFormat="1" applyFont="1" applyBorder="1" applyAlignment="1">
      <alignment horizontal="center"/>
    </xf>
    <xf numFmtId="165" fontId="37" fillId="0" borderId="20" xfId="9" applyNumberFormat="1" applyFont="1" applyBorder="1" applyAlignment="1">
      <alignment horizontal="center"/>
    </xf>
    <xf numFmtId="0" fontId="37" fillId="0" borderId="20" xfId="8" applyFont="1" applyBorder="1" applyAlignment="1">
      <alignment horizontal="center"/>
    </xf>
    <xf numFmtId="0" fontId="32" fillId="0" borderId="53" xfId="8" applyFont="1" applyBorder="1" applyAlignment="1">
      <alignment horizontal="center"/>
    </xf>
    <xf numFmtId="0" fontId="37" fillId="0" borderId="53" xfId="5" quotePrefix="1" applyFont="1" applyFill="1" applyBorder="1" applyAlignment="1">
      <alignment horizontal="center" vertical="center"/>
    </xf>
    <xf numFmtId="0" fontId="39" fillId="0" borderId="54" xfId="9" applyFont="1" applyBorder="1" applyAlignment="1">
      <alignment horizontal="left"/>
    </xf>
    <xf numFmtId="0" fontId="38" fillId="0" borderId="55" xfId="9" applyFont="1" applyBorder="1" applyAlignment="1">
      <alignment horizontal="left"/>
    </xf>
    <xf numFmtId="164" fontId="39" fillId="0" borderId="53" xfId="9" applyNumberFormat="1" applyFont="1" applyBorder="1" applyAlignment="1">
      <alignment horizontal="center"/>
    </xf>
    <xf numFmtId="14" fontId="39" fillId="0" borderId="53" xfId="9" applyNumberFormat="1" applyFont="1" applyBorder="1" applyAlignment="1">
      <alignment horizontal="left"/>
    </xf>
    <xf numFmtId="14" fontId="39" fillId="0" borderId="53" xfId="9" applyNumberFormat="1" applyFont="1" applyBorder="1" applyAlignment="1">
      <alignment horizontal="center"/>
    </xf>
    <xf numFmtId="2" fontId="37" fillId="0" borderId="53" xfId="9" applyNumberFormat="1" applyFont="1" applyBorder="1" applyAlignment="1">
      <alignment horizontal="center"/>
    </xf>
    <xf numFmtId="2" fontId="32" fillId="0" borderId="53" xfId="9" applyNumberFormat="1" applyFont="1" applyBorder="1" applyAlignment="1">
      <alignment horizontal="center"/>
    </xf>
    <xf numFmtId="165" fontId="32" fillId="0" borderId="53" xfId="9" applyNumberFormat="1" applyFont="1" applyBorder="1" applyAlignment="1">
      <alignment horizontal="center"/>
    </xf>
    <xf numFmtId="165" fontId="37" fillId="0" borderId="53" xfId="9" applyNumberFormat="1" applyFont="1" applyBorder="1" applyAlignment="1">
      <alignment horizontal="center"/>
    </xf>
    <xf numFmtId="0" fontId="32" fillId="0" borderId="53" xfId="8" applyFont="1" applyBorder="1" applyAlignment="1"/>
    <xf numFmtId="0" fontId="37" fillId="0" borderId="53" xfId="8" applyFont="1" applyBorder="1" applyAlignment="1">
      <alignment horizontal="center"/>
    </xf>
    <xf numFmtId="0" fontId="1" fillId="0" borderId="0" xfId="0" applyNumberFormat="1" applyFont="1" applyFill="1"/>
    <xf numFmtId="0" fontId="1" fillId="0" borderId="0" xfId="0" applyNumberFormat="1" applyFont="1"/>
    <xf numFmtId="0" fontId="1" fillId="0" borderId="28" xfId="0" applyFont="1" applyBorder="1"/>
    <xf numFmtId="10" fontId="44" fillId="0" borderId="0" xfId="11" applyNumberFormat="1" applyFont="1"/>
    <xf numFmtId="0" fontId="44" fillId="0" borderId="0" xfId="8" applyFont="1"/>
    <xf numFmtId="0" fontId="44" fillId="0" borderId="0" xfId="8" applyFont="1" applyAlignment="1">
      <alignment horizontal="right"/>
    </xf>
    <xf numFmtId="10" fontId="32" fillId="0" borderId="0" xfId="11" applyNumberFormat="1" applyFont="1"/>
    <xf numFmtId="0" fontId="32" fillId="0" borderId="0" xfId="8" applyFont="1" applyAlignment="1">
      <alignment horizontal="right"/>
    </xf>
    <xf numFmtId="0" fontId="45" fillId="0" borderId="0" xfId="8" applyFont="1" applyBorder="1" applyAlignment="1">
      <alignment horizontal="center"/>
    </xf>
    <xf numFmtId="0" fontId="45" fillId="0" borderId="35" xfId="8" applyFont="1" applyBorder="1" applyAlignment="1">
      <alignment horizontal="center"/>
    </xf>
    <xf numFmtId="0" fontId="43" fillId="0" borderId="0" xfId="8" applyFont="1" applyAlignment="1">
      <alignment horizontal="center"/>
    </xf>
    <xf numFmtId="0" fontId="43" fillId="0" borderId="0" xfId="8" applyFont="1" applyAlignment="1">
      <alignment horizontal="right"/>
    </xf>
    <xf numFmtId="0" fontId="38" fillId="16" borderId="39" xfId="8" applyFont="1" applyFill="1" applyBorder="1" applyAlignment="1">
      <alignment horizontal="center" vertical="center" wrapText="1"/>
    </xf>
    <xf numFmtId="10" fontId="38" fillId="0" borderId="0" xfId="11" applyNumberFormat="1" applyFont="1" applyAlignment="1">
      <alignment horizontal="center" vertical="center"/>
    </xf>
    <xf numFmtId="0" fontId="38" fillId="0" borderId="0" xfId="8" applyFont="1" applyAlignment="1">
      <alignment horizontal="center" vertical="center"/>
    </xf>
    <xf numFmtId="0" fontId="38" fillId="0" borderId="0" xfId="8" applyFont="1" applyAlignment="1">
      <alignment horizontal="right" vertical="center"/>
    </xf>
    <xf numFmtId="0" fontId="46" fillId="16" borderId="39" xfId="8" applyFont="1" applyFill="1" applyBorder="1" applyAlignment="1">
      <alignment horizontal="center"/>
    </xf>
    <xf numFmtId="10" fontId="39" fillId="0" borderId="0" xfId="11" applyNumberFormat="1" applyFont="1"/>
    <xf numFmtId="0" fontId="39" fillId="0" borderId="0" xfId="8" applyFont="1"/>
    <xf numFmtId="0" fontId="39" fillId="0" borderId="0" xfId="8" applyFont="1" applyAlignment="1">
      <alignment horizontal="right"/>
    </xf>
    <xf numFmtId="0" fontId="37" fillId="0" borderId="49" xfId="10" quotePrefix="1" applyFont="1" applyFill="1" applyBorder="1" applyAlignment="1">
      <alignment horizontal="center"/>
    </xf>
    <xf numFmtId="0" fontId="39" fillId="0" borderId="30" xfId="3" applyFont="1" applyBorder="1" applyAlignment="1">
      <alignment horizontal="left"/>
    </xf>
    <xf numFmtId="0" fontId="38" fillId="0" borderId="32" xfId="3" applyFont="1" applyBorder="1" applyAlignment="1">
      <alignment horizontal="left"/>
    </xf>
    <xf numFmtId="164" fontId="39" fillId="0" borderId="49" xfId="3" applyNumberFormat="1" applyFont="1" applyBorder="1" applyAlignment="1">
      <alignment horizontal="left"/>
    </xf>
    <xf numFmtId="14" fontId="39" fillId="0" borderId="49" xfId="3" applyNumberFormat="1" applyFont="1" applyBorder="1" applyAlignment="1">
      <alignment horizontal="center"/>
    </xf>
    <xf numFmtId="2" fontId="37" fillId="0" borderId="49" xfId="8" applyNumberFormat="1" applyFont="1" applyBorder="1" applyAlignment="1">
      <alignment horizontal="center"/>
    </xf>
    <xf numFmtId="0" fontId="32" fillId="0" borderId="0" xfId="8" applyFont="1" applyBorder="1" applyAlignment="1">
      <alignment horizontal="center"/>
    </xf>
    <xf numFmtId="0" fontId="32" fillId="0" borderId="0" xfId="8" applyFont="1" applyBorder="1" applyAlignment="1"/>
    <xf numFmtId="0" fontId="32" fillId="0" borderId="0" xfId="8" applyFont="1" applyBorder="1" applyAlignment="1">
      <alignment horizontal="right"/>
    </xf>
    <xf numFmtId="2" fontId="32" fillId="0" borderId="0" xfId="8" applyNumberFormat="1" applyFont="1" applyBorder="1" applyAlignment="1"/>
    <xf numFmtId="0" fontId="37" fillId="0" borderId="20" xfId="10" quotePrefix="1" applyFont="1" applyFill="1" applyBorder="1" applyAlignment="1">
      <alignment horizontal="center"/>
    </xf>
    <xf numFmtId="2" fontId="37" fillId="0" borderId="20" xfId="8" applyNumberFormat="1" applyFont="1" applyBorder="1" applyAlignment="1">
      <alignment horizontal="center"/>
    </xf>
    <xf numFmtId="0" fontId="37" fillId="0" borderId="20" xfId="5" quotePrefix="1" applyFont="1" applyFill="1" applyBorder="1" applyAlignment="1">
      <alignment horizontal="center"/>
    </xf>
    <xf numFmtId="0" fontId="32" fillId="0" borderId="23" xfId="8" applyFont="1" applyBorder="1" applyAlignment="1">
      <alignment horizontal="center"/>
    </xf>
    <xf numFmtId="0" fontId="37" fillId="0" borderId="23" xfId="8" applyFont="1" applyBorder="1" applyAlignment="1">
      <alignment horizontal="center"/>
    </xf>
    <xf numFmtId="0" fontId="37" fillId="14" borderId="0" xfId="9" applyFont="1" applyFill="1" applyBorder="1" applyAlignment="1">
      <alignment horizontal="center"/>
    </xf>
    <xf numFmtId="0" fontId="39" fillId="0" borderId="0" xfId="3" applyFont="1" applyBorder="1" applyAlignment="1">
      <alignment horizontal="left"/>
    </xf>
    <xf numFmtId="0" fontId="38" fillId="0" borderId="0" xfId="3" applyFont="1" applyBorder="1" applyAlignment="1">
      <alignment horizontal="left"/>
    </xf>
    <xf numFmtId="164" fontId="39" fillId="0" borderId="0" xfId="3" applyNumberFormat="1" applyFont="1" applyBorder="1" applyAlignment="1">
      <alignment horizontal="left"/>
    </xf>
    <xf numFmtId="14" fontId="39" fillId="0" borderId="0" xfId="3" applyNumberFormat="1" applyFont="1" applyBorder="1" applyAlignment="1">
      <alignment horizontal="center"/>
    </xf>
    <xf numFmtId="2" fontId="37" fillId="0" borderId="0" xfId="8" applyNumberFormat="1" applyFont="1" applyBorder="1" applyAlignment="1">
      <alignment horizontal="center"/>
    </xf>
    <xf numFmtId="0" fontId="37" fillId="0" borderId="0" xfId="8" applyFont="1" applyBorder="1" applyAlignment="1">
      <alignment horizontal="center"/>
    </xf>
    <xf numFmtId="0" fontId="32" fillId="0" borderId="0" xfId="8" applyFont="1" applyBorder="1" applyAlignment="1">
      <alignment horizontal="right" vertical="center"/>
    </xf>
    <xf numFmtId="0" fontId="32" fillId="0" borderId="0" xfId="8" applyFont="1" applyBorder="1" applyAlignment="1">
      <alignment vertical="center"/>
    </xf>
    <xf numFmtId="0" fontId="32" fillId="0" borderId="0" xfId="8" applyFont="1" applyAlignment="1">
      <alignment horizontal="center" vertical="center"/>
    </xf>
    <xf numFmtId="0" fontId="32" fillId="0" borderId="0" xfId="8" applyFont="1" applyAlignment="1">
      <alignment vertical="center"/>
    </xf>
    <xf numFmtId="0" fontId="37" fillId="14" borderId="0" xfId="8" applyFont="1" applyFill="1" applyAlignment="1">
      <alignment vertical="center"/>
    </xf>
    <xf numFmtId="164" fontId="32" fillId="0" borderId="0" xfId="8" applyNumberFormat="1" applyFont="1" applyAlignment="1">
      <alignment vertical="center"/>
    </xf>
    <xf numFmtId="165" fontId="32" fillId="0" borderId="0" xfId="8" applyNumberFormat="1" applyFont="1" applyAlignment="1">
      <alignment vertical="center"/>
    </xf>
    <xf numFmtId="0" fontId="40" fillId="0" borderId="0" xfId="7" applyFont="1" applyAlignment="1">
      <alignment horizontal="center"/>
    </xf>
    <xf numFmtId="0" fontId="32" fillId="0" borderId="0" xfId="8" applyFont="1" applyAlignment="1">
      <alignment horizontal="right" vertical="center"/>
    </xf>
    <xf numFmtId="0" fontId="44" fillId="0" borderId="0" xfId="8" applyFont="1" applyAlignment="1">
      <alignment horizontal="center" vertical="center"/>
    </xf>
    <xf numFmtId="0" fontId="44" fillId="0" borderId="0" xfId="8" applyFont="1" applyAlignment="1">
      <alignment vertical="center"/>
    </xf>
    <xf numFmtId="164" fontId="44" fillId="0" borderId="0" xfId="8" applyNumberFormat="1" applyFont="1" applyAlignment="1">
      <alignment vertical="center"/>
    </xf>
    <xf numFmtId="0" fontId="33" fillId="0" borderId="0" xfId="8" applyFont="1" applyAlignment="1">
      <alignment horizontal="center" vertical="center"/>
    </xf>
    <xf numFmtId="0" fontId="44" fillId="0" borderId="0" xfId="8" applyFont="1" applyAlignment="1">
      <alignment horizontal="right" vertical="center"/>
    </xf>
    <xf numFmtId="0" fontId="32" fillId="14" borderId="0" xfId="8" applyFont="1" applyFill="1" applyAlignment="1">
      <alignment vertical="center"/>
    </xf>
    <xf numFmtId="0" fontId="19" fillId="0" borderId="0" xfId="12"/>
    <xf numFmtId="164" fontId="19" fillId="0" borderId="0" xfId="12" applyNumberFormat="1"/>
    <xf numFmtId="0" fontId="19" fillId="0" borderId="0" xfId="12" applyAlignment="1">
      <alignment horizontal="center"/>
    </xf>
    <xf numFmtId="10" fontId="3" fillId="0" borderId="0" xfId="11" applyNumberFormat="1" applyFont="1"/>
    <xf numFmtId="0" fontId="19" fillId="0" borderId="0" xfId="12" applyAlignment="1">
      <alignment horizontal="right"/>
    </xf>
    <xf numFmtId="0" fontId="32" fillId="0" borderId="56" xfId="8" applyFont="1" applyBorder="1" applyAlignment="1">
      <alignment horizontal="center"/>
    </xf>
    <xf numFmtId="0" fontId="37" fillId="0" borderId="56" xfId="10" quotePrefix="1" applyFont="1" applyFill="1" applyBorder="1" applyAlignment="1">
      <alignment horizontal="center" vertical="center"/>
    </xf>
    <xf numFmtId="0" fontId="39" fillId="0" borderId="57" xfId="9" applyFont="1" applyBorder="1" applyAlignment="1">
      <alignment horizontal="left"/>
    </xf>
    <xf numFmtId="0" fontId="38" fillId="0" borderId="58" xfId="9" applyFont="1" applyBorder="1" applyAlignment="1">
      <alignment horizontal="left"/>
    </xf>
    <xf numFmtId="164" fontId="39" fillId="0" borderId="56" xfId="9" applyNumberFormat="1" applyFont="1" applyBorder="1" applyAlignment="1">
      <alignment horizontal="center"/>
    </xf>
    <xf numFmtId="14" fontId="39" fillId="0" borderId="56" xfId="9" applyNumberFormat="1" applyFont="1" applyBorder="1" applyAlignment="1">
      <alignment horizontal="left"/>
    </xf>
    <xf numFmtId="14" fontId="39" fillId="0" borderId="56" xfId="9" applyNumberFormat="1" applyFont="1" applyBorder="1" applyAlignment="1">
      <alignment horizontal="center"/>
    </xf>
    <xf numFmtId="2" fontId="37" fillId="0" borderId="56" xfId="9" applyNumberFormat="1" applyFont="1" applyBorder="1" applyAlignment="1">
      <alignment horizontal="center"/>
    </xf>
    <xf numFmtId="2" fontId="32" fillId="0" borderId="56" xfId="9" applyNumberFormat="1" applyFont="1" applyBorder="1" applyAlignment="1">
      <alignment horizontal="center"/>
    </xf>
    <xf numFmtId="165" fontId="32" fillId="0" borderId="56" xfId="9" applyNumberFormat="1" applyFont="1" applyBorder="1" applyAlignment="1">
      <alignment horizontal="center"/>
    </xf>
    <xf numFmtId="165" fontId="37" fillId="0" borderId="56" xfId="9" applyNumberFormat="1" applyFont="1" applyBorder="1" applyAlignment="1">
      <alignment horizontal="center"/>
    </xf>
    <xf numFmtId="0" fontId="32" fillId="0" borderId="56" xfId="8" applyFont="1" applyBorder="1" applyAlignment="1"/>
    <xf numFmtId="0" fontId="37" fillId="0" borderId="56" xfId="8" applyFont="1" applyBorder="1" applyAlignment="1">
      <alignment horizontal="center"/>
    </xf>
    <xf numFmtId="0" fontId="37" fillId="0" borderId="23" xfId="5" quotePrefix="1" applyFont="1" applyFill="1" applyBorder="1" applyAlignment="1">
      <alignment horizontal="center" vertical="center"/>
    </xf>
    <xf numFmtId="0" fontId="39" fillId="0" borderId="22" xfId="9" applyFont="1" applyBorder="1" applyAlignment="1">
      <alignment horizontal="left"/>
    </xf>
    <xf numFmtId="0" fontId="38" fillId="0" borderId="24" xfId="9" applyFont="1" applyBorder="1" applyAlignment="1">
      <alignment horizontal="left"/>
    </xf>
    <xf numFmtId="164" fontId="39" fillId="0" borderId="23" xfId="9" applyNumberFormat="1" applyFont="1" applyBorder="1" applyAlignment="1">
      <alignment horizontal="center"/>
    </xf>
    <xf numFmtId="14" fontId="39" fillId="0" borderId="23" xfId="9" applyNumberFormat="1" applyFont="1" applyBorder="1" applyAlignment="1">
      <alignment horizontal="left"/>
    </xf>
    <xf numFmtId="14" fontId="39" fillId="0" borderId="23" xfId="9" applyNumberFormat="1" applyFont="1" applyBorder="1" applyAlignment="1">
      <alignment horizontal="center"/>
    </xf>
    <xf numFmtId="2" fontId="37" fillId="0" borderId="23" xfId="9" applyNumberFormat="1" applyFont="1" applyBorder="1" applyAlignment="1">
      <alignment horizontal="center"/>
    </xf>
    <xf numFmtId="2" fontId="32" fillId="0" borderId="23" xfId="9" applyNumberFormat="1" applyFont="1" applyBorder="1" applyAlignment="1">
      <alignment horizontal="center"/>
    </xf>
    <xf numFmtId="165" fontId="32" fillId="0" borderId="23" xfId="9" applyNumberFormat="1" applyFont="1" applyBorder="1" applyAlignment="1">
      <alignment horizontal="center"/>
    </xf>
    <xf numFmtId="165" fontId="37" fillId="0" borderId="23" xfId="9" applyNumberFormat="1" applyFont="1" applyBorder="1" applyAlignment="1">
      <alignment horizontal="center"/>
    </xf>
    <xf numFmtId="0" fontId="32" fillId="0" borderId="23" xfId="8" applyFont="1" applyBorder="1" applyAlignment="1"/>
    <xf numFmtId="0" fontId="37" fillId="0" borderId="59" xfId="3" applyFont="1" applyBorder="1" applyAlignment="1">
      <alignment vertical="center"/>
    </xf>
    <xf numFmtId="0" fontId="32" fillId="0" borderId="59" xfId="8" applyFont="1" applyBorder="1"/>
    <xf numFmtId="0" fontId="37" fillId="14" borderId="59" xfId="8" applyFont="1" applyFill="1" applyBorder="1" applyAlignment="1"/>
    <xf numFmtId="164" fontId="32" fillId="0" borderId="59" xfId="8" applyNumberFormat="1" applyFont="1" applyBorder="1" applyAlignment="1">
      <alignment horizontal="center"/>
    </xf>
    <xf numFmtId="0" fontId="32" fillId="0" borderId="59" xfId="8" applyFont="1" applyBorder="1" applyAlignment="1">
      <alignment horizontal="left"/>
    </xf>
    <xf numFmtId="0" fontId="41" fillId="0" borderId="0" xfId="9" applyFont="1" applyBorder="1"/>
    <xf numFmtId="0" fontId="41" fillId="15" borderId="0" xfId="9" applyFont="1" applyFill="1" applyBorder="1" applyAlignment="1">
      <alignment horizontal="center"/>
    </xf>
    <xf numFmtId="2" fontId="41" fillId="0" borderId="0" xfId="9" applyNumberFormat="1" applyFont="1" applyBorder="1"/>
    <xf numFmtId="0" fontId="34" fillId="0" borderId="0" xfId="9" applyFont="1" applyBorder="1"/>
    <xf numFmtId="0" fontId="32" fillId="0" borderId="60" xfId="8" applyFont="1" applyBorder="1" applyAlignment="1">
      <alignment horizontal="center"/>
    </xf>
    <xf numFmtId="0" fontId="37" fillId="0" borderId="60" xfId="5" quotePrefix="1" applyFont="1" applyFill="1" applyBorder="1" applyAlignment="1">
      <alignment horizontal="center" vertical="center"/>
    </xf>
    <xf numFmtId="0" fontId="39" fillId="0" borderId="61" xfId="9" applyFont="1" applyBorder="1" applyAlignment="1">
      <alignment horizontal="left"/>
    </xf>
    <xf numFmtId="0" fontId="38" fillId="0" borderId="62" xfId="9" applyFont="1" applyBorder="1" applyAlignment="1">
      <alignment horizontal="left"/>
    </xf>
    <xf numFmtId="164" fontId="39" fillId="0" borderId="60" xfId="9" applyNumberFormat="1" applyFont="1" applyBorder="1" applyAlignment="1">
      <alignment horizontal="center"/>
    </xf>
    <xf numFmtId="14" fontId="39" fillId="0" borderId="60" xfId="9" applyNumberFormat="1" applyFont="1" applyBorder="1" applyAlignment="1">
      <alignment horizontal="left"/>
    </xf>
    <xf numFmtId="14" fontId="39" fillId="0" borderId="60" xfId="9" applyNumberFormat="1" applyFont="1" applyBorder="1" applyAlignment="1">
      <alignment horizontal="center"/>
    </xf>
    <xf numFmtId="2" fontId="37" fillId="0" borderId="60" xfId="9" applyNumberFormat="1" applyFont="1" applyBorder="1" applyAlignment="1">
      <alignment horizontal="center"/>
    </xf>
    <xf numFmtId="2" fontId="32" fillId="0" borderId="60" xfId="9" applyNumberFormat="1" applyFont="1" applyBorder="1" applyAlignment="1">
      <alignment horizontal="center"/>
    </xf>
    <xf numFmtId="165" fontId="32" fillId="0" borderId="60" xfId="9" applyNumberFormat="1" applyFont="1" applyBorder="1" applyAlignment="1">
      <alignment horizontal="center"/>
    </xf>
    <xf numFmtId="165" fontId="37" fillId="0" borderId="60" xfId="9" applyNumberFormat="1" applyFont="1" applyBorder="1" applyAlignment="1">
      <alignment horizontal="center"/>
    </xf>
    <xf numFmtId="0" fontId="32" fillId="0" borderId="60" xfId="8" applyFont="1" applyBorder="1" applyAlignment="1"/>
    <xf numFmtId="0" fontId="37" fillId="0" borderId="60" xfId="8" applyFont="1" applyBorder="1" applyAlignment="1">
      <alignment horizontal="center"/>
    </xf>
    <xf numFmtId="0" fontId="41" fillId="10" borderId="0" xfId="9" applyFont="1" applyFill="1"/>
    <xf numFmtId="0" fontId="32" fillId="0" borderId="0" xfId="8" applyFont="1" applyBorder="1" applyAlignment="1">
      <alignment horizontal="left"/>
    </xf>
    <xf numFmtId="0" fontId="1" fillId="12" borderId="0" xfId="0" applyFont="1" applyFill="1"/>
    <xf numFmtId="0" fontId="7" fillId="12" borderId="0" xfId="0" applyFont="1" applyFill="1"/>
    <xf numFmtId="0" fontId="6" fillId="12" borderId="0" xfId="0" applyFont="1" applyFill="1"/>
    <xf numFmtId="0" fontId="47" fillId="12" borderId="0" xfId="0" applyFont="1" applyFill="1"/>
    <xf numFmtId="0" fontId="29" fillId="0" borderId="0" xfId="0" applyFont="1"/>
    <xf numFmtId="0" fontId="37" fillId="0" borderId="0" xfId="8" applyFont="1" applyAlignment="1">
      <alignment horizontal="center"/>
    </xf>
    <xf numFmtId="0" fontId="25" fillId="14" borderId="39" xfId="3" applyFont="1" applyFill="1" applyBorder="1" applyAlignment="1">
      <alignment horizontal="center" vertical="center"/>
    </xf>
    <xf numFmtId="0" fontId="25" fillId="0" borderId="39" xfId="5" quotePrefix="1" applyFont="1" applyFill="1" applyBorder="1" applyAlignment="1">
      <alignment horizontal="center" vertical="center"/>
    </xf>
    <xf numFmtId="0" fontId="22" fillId="0" borderId="63" xfId="6" applyFont="1" applyBorder="1" applyAlignment="1">
      <alignment horizontal="left" vertical="center"/>
    </xf>
    <xf numFmtId="0" fontId="22" fillId="0" borderId="64" xfId="6" applyFont="1" applyBorder="1" applyAlignment="1">
      <alignment horizontal="left" vertical="center"/>
    </xf>
    <xf numFmtId="0" fontId="25" fillId="0" borderId="63" xfId="6" applyFont="1" applyBorder="1" applyAlignment="1">
      <alignment horizontal="center" vertical="center"/>
    </xf>
    <xf numFmtId="164" fontId="22" fillId="0" borderId="63" xfId="6" applyNumberFormat="1" applyFont="1" applyBorder="1" applyAlignment="1">
      <alignment horizontal="center" vertical="center"/>
    </xf>
    <xf numFmtId="0" fontId="25" fillId="0" borderId="65" xfId="3" applyFont="1" applyBorder="1" applyAlignment="1">
      <alignment horizontal="center" vertical="center"/>
    </xf>
    <xf numFmtId="0" fontId="25" fillId="0" borderId="65" xfId="3" applyFont="1" applyBorder="1" applyAlignment="1">
      <alignment vertical="center"/>
    </xf>
    <xf numFmtId="0" fontId="22" fillId="12" borderId="0" xfId="3" applyFont="1" applyFill="1"/>
    <xf numFmtId="0" fontId="22" fillId="12" borderId="0" xfId="3" applyFont="1" applyFill="1" applyBorder="1"/>
    <xf numFmtId="14" fontId="22" fillId="12" borderId="0" xfId="3" applyNumberFormat="1" applyFont="1" applyFill="1"/>
    <xf numFmtId="0" fontId="22" fillId="12" borderId="0" xfId="3" applyFont="1" applyFill="1" applyAlignment="1">
      <alignment horizontal="left"/>
    </xf>
    <xf numFmtId="0" fontId="22" fillId="12" borderId="0" xfId="4" applyFont="1" applyFill="1"/>
    <xf numFmtId="0" fontId="32" fillId="0" borderId="66" xfId="8" applyFont="1" applyBorder="1" applyAlignment="1">
      <alignment horizontal="center"/>
    </xf>
    <xf numFmtId="0" fontId="37" fillId="0" borderId="66" xfId="5" quotePrefix="1" applyFont="1" applyFill="1" applyBorder="1" applyAlignment="1">
      <alignment horizontal="center" vertical="center"/>
    </xf>
    <xf numFmtId="0" fontId="39" fillId="0" borderId="67" xfId="9" applyFont="1" applyBorder="1" applyAlignment="1">
      <alignment horizontal="left"/>
    </xf>
    <xf numFmtId="0" fontId="38" fillId="0" borderId="68" xfId="9" applyFont="1" applyBorder="1" applyAlignment="1">
      <alignment horizontal="left"/>
    </xf>
    <xf numFmtId="164" fontId="39" fillId="0" borderId="66" xfId="9" applyNumberFormat="1" applyFont="1" applyBorder="1" applyAlignment="1">
      <alignment horizontal="center"/>
    </xf>
    <xf numFmtId="14" fontId="39" fillId="0" borderId="66" xfId="9" applyNumberFormat="1" applyFont="1" applyBorder="1" applyAlignment="1">
      <alignment horizontal="left"/>
    </xf>
    <xf numFmtId="14" fontId="39" fillId="0" borderId="66" xfId="9" applyNumberFormat="1" applyFont="1" applyBorder="1" applyAlignment="1">
      <alignment horizontal="center"/>
    </xf>
    <xf numFmtId="2" fontId="37" fillId="0" borderId="66" xfId="9" applyNumberFormat="1" applyFont="1" applyBorder="1" applyAlignment="1">
      <alignment horizontal="center"/>
    </xf>
    <xf numFmtId="2" fontId="32" fillId="0" borderId="66" xfId="9" applyNumberFormat="1" applyFont="1" applyBorder="1" applyAlignment="1">
      <alignment horizontal="center"/>
    </xf>
    <xf numFmtId="165" fontId="32" fillId="0" borderId="66" xfId="9" applyNumberFormat="1" applyFont="1" applyBorder="1" applyAlignment="1">
      <alignment horizontal="center"/>
    </xf>
    <xf numFmtId="165" fontId="37" fillId="0" borderId="66" xfId="9" applyNumberFormat="1" applyFont="1" applyBorder="1" applyAlignment="1">
      <alignment horizontal="center"/>
    </xf>
    <xf numFmtId="0" fontId="32" fillId="0" borderId="66" xfId="8" applyFont="1" applyBorder="1" applyAlignment="1"/>
    <xf numFmtId="0" fontId="37" fillId="0" borderId="66" xfId="8" applyFont="1" applyBorder="1" applyAlignment="1">
      <alignment horizontal="center"/>
    </xf>
    <xf numFmtId="0" fontId="32" fillId="0" borderId="69" xfId="8" applyFont="1" applyBorder="1" applyAlignment="1">
      <alignment horizontal="center"/>
    </xf>
    <xf numFmtId="0" fontId="37" fillId="0" borderId="69" xfId="10" quotePrefix="1" applyFont="1" applyFill="1" applyBorder="1" applyAlignment="1">
      <alignment horizontal="center"/>
    </xf>
    <xf numFmtId="0" fontId="39" fillId="0" borderId="70" xfId="3" applyFont="1" applyBorder="1" applyAlignment="1">
      <alignment horizontal="left"/>
    </xf>
    <xf numFmtId="0" fontId="38" fillId="0" borderId="71" xfId="3" applyFont="1" applyBorder="1" applyAlignment="1">
      <alignment horizontal="left"/>
    </xf>
    <xf numFmtId="164" fontId="39" fillId="0" borderId="69" xfId="3" applyNumberFormat="1" applyFont="1" applyBorder="1" applyAlignment="1">
      <alignment horizontal="left"/>
    </xf>
    <xf numFmtId="14" fontId="39" fillId="0" borderId="69" xfId="3" applyNumberFormat="1" applyFont="1" applyBorder="1" applyAlignment="1">
      <alignment horizontal="center"/>
    </xf>
    <xf numFmtId="2" fontId="37" fillId="0" borderId="69" xfId="8" applyNumberFormat="1" applyFont="1" applyBorder="1" applyAlignment="1">
      <alignment horizontal="center"/>
    </xf>
    <xf numFmtId="0" fontId="37" fillId="0" borderId="69" xfId="8" applyFont="1" applyBorder="1" applyAlignment="1">
      <alignment horizontal="center"/>
    </xf>
    <xf numFmtId="0" fontId="39" fillId="0" borderId="19" xfId="3" applyFont="1" applyBorder="1" applyAlignment="1">
      <alignment horizontal="left"/>
    </xf>
    <xf numFmtId="0" fontId="38" fillId="0" borderId="21" xfId="3" applyFont="1" applyBorder="1" applyAlignment="1">
      <alignment horizontal="left"/>
    </xf>
    <xf numFmtId="164" fontId="39" fillId="0" borderId="20" xfId="3" applyNumberFormat="1" applyFont="1" applyBorder="1" applyAlignment="1">
      <alignment horizontal="left"/>
    </xf>
    <xf numFmtId="14" fontId="39" fillId="0" borderId="20" xfId="3" applyNumberFormat="1" applyFont="1" applyBorder="1" applyAlignment="1">
      <alignment horizontal="center"/>
    </xf>
    <xf numFmtId="0" fontId="37" fillId="0" borderId="23" xfId="5" quotePrefix="1" applyFont="1" applyFill="1" applyBorder="1" applyAlignment="1">
      <alignment horizontal="center"/>
    </xf>
    <xf numFmtId="0" fontId="39" fillId="0" borderId="22" xfId="3" applyFont="1" applyBorder="1" applyAlignment="1">
      <alignment horizontal="left"/>
    </xf>
    <xf numFmtId="0" fontId="38" fillId="0" borderId="24" xfId="3" applyFont="1" applyBorder="1" applyAlignment="1">
      <alignment horizontal="left"/>
    </xf>
    <xf numFmtId="164" fontId="39" fillId="0" borderId="23" xfId="3" applyNumberFormat="1" applyFont="1" applyBorder="1" applyAlignment="1">
      <alignment horizontal="left"/>
    </xf>
    <xf numFmtId="14" fontId="39" fillId="0" borderId="23" xfId="3" applyNumberFormat="1" applyFont="1" applyBorder="1" applyAlignment="1">
      <alignment horizontal="center"/>
    </xf>
    <xf numFmtId="2" fontId="37" fillId="0" borderId="23" xfId="8" applyNumberFormat="1" applyFont="1" applyBorder="1" applyAlignment="1">
      <alignment horizontal="center"/>
    </xf>
    <xf numFmtId="0" fontId="19" fillId="10" borderId="0" xfId="12" applyFill="1"/>
    <xf numFmtId="164" fontId="19" fillId="10" borderId="0" xfId="12" applyNumberFormat="1" applyFill="1"/>
    <xf numFmtId="0" fontId="19" fillId="10" borderId="0" xfId="12" applyFill="1" applyAlignment="1">
      <alignment horizontal="center"/>
    </xf>
    <xf numFmtId="10" fontId="3" fillId="10" borderId="0" xfId="11" applyNumberFormat="1" applyFont="1" applyFill="1"/>
    <xf numFmtId="0" fontId="19" fillId="10" borderId="0" xfId="12" applyFill="1" applyAlignment="1">
      <alignment horizontal="right"/>
    </xf>
    <xf numFmtId="0" fontId="48" fillId="10" borderId="0" xfId="12" applyFont="1" applyFill="1"/>
    <xf numFmtId="0" fontId="37" fillId="0" borderId="0" xfId="8" applyFont="1" applyAlignment="1">
      <alignment horizontal="center"/>
    </xf>
    <xf numFmtId="0" fontId="34" fillId="10" borderId="0" xfId="9" applyFont="1" applyFill="1"/>
    <xf numFmtId="0" fontId="34" fillId="10" borderId="0" xfId="9" applyFont="1" applyFill="1" applyAlignment="1">
      <alignment horizontal="center"/>
    </xf>
    <xf numFmtId="0" fontId="48" fillId="10" borderId="0" xfId="9" applyFont="1" applyFill="1"/>
    <xf numFmtId="0" fontId="37" fillId="0" borderId="0" xfId="3" applyFont="1" applyBorder="1" applyAlignment="1">
      <alignment vertical="center"/>
    </xf>
    <xf numFmtId="0" fontId="32" fillId="0" borderId="0" xfId="8" applyFont="1" applyBorder="1"/>
    <xf numFmtId="0" fontId="37" fillId="14" borderId="0" xfId="8" applyFont="1" applyFill="1" applyBorder="1" applyAlignment="1"/>
    <xf numFmtId="164" fontId="32" fillId="0" borderId="0" xfId="8" applyNumberFormat="1" applyFont="1" applyBorder="1" applyAlignment="1">
      <alignment horizontal="center"/>
    </xf>
    <xf numFmtId="0" fontId="32" fillId="0" borderId="72" xfId="8" applyFont="1" applyBorder="1" applyAlignment="1">
      <alignment horizontal="center"/>
    </xf>
    <xf numFmtId="0" fontId="37" fillId="0" borderId="72" xfId="5" quotePrefix="1" applyFont="1" applyFill="1" applyBorder="1" applyAlignment="1">
      <alignment horizontal="center" vertical="center"/>
    </xf>
    <xf numFmtId="0" fontId="39" fillId="0" borderId="73" xfId="9" applyFont="1" applyBorder="1" applyAlignment="1">
      <alignment horizontal="left"/>
    </xf>
    <xf numFmtId="0" fontId="38" fillId="0" borderId="74" xfId="9" applyFont="1" applyBorder="1" applyAlignment="1">
      <alignment horizontal="left"/>
    </xf>
    <xf numFmtId="164" fontId="39" fillId="0" borderId="72" xfId="9" applyNumberFormat="1" applyFont="1" applyBorder="1" applyAlignment="1">
      <alignment horizontal="center"/>
    </xf>
    <xf numFmtId="14" fontId="39" fillId="0" borderId="72" xfId="9" applyNumberFormat="1" applyFont="1" applyBorder="1" applyAlignment="1">
      <alignment horizontal="left"/>
    </xf>
    <xf numFmtId="14" fontId="39" fillId="0" borderId="72" xfId="9" applyNumberFormat="1" applyFont="1" applyBorder="1" applyAlignment="1">
      <alignment horizontal="center"/>
    </xf>
    <xf numFmtId="2" fontId="37" fillId="0" borderId="72" xfId="9" applyNumberFormat="1" applyFont="1" applyBorder="1" applyAlignment="1">
      <alignment horizontal="center"/>
    </xf>
    <xf numFmtId="2" fontId="32" fillId="0" borderId="72" xfId="9" applyNumberFormat="1" applyFont="1" applyBorder="1" applyAlignment="1">
      <alignment horizontal="center"/>
    </xf>
    <xf numFmtId="165" fontId="32" fillId="0" borderId="72" xfId="9" applyNumberFormat="1" applyFont="1" applyBorder="1" applyAlignment="1">
      <alignment horizontal="center"/>
    </xf>
    <xf numFmtId="165" fontId="37" fillId="0" borderId="72" xfId="9" applyNumberFormat="1" applyFont="1" applyBorder="1" applyAlignment="1">
      <alignment horizontal="center"/>
    </xf>
    <xf numFmtId="0" fontId="32" fillId="0" borderId="72" xfId="8" applyFont="1" applyBorder="1" applyAlignment="1"/>
    <xf numFmtId="0" fontId="37" fillId="0" borderId="72" xfId="8" applyFont="1" applyBorder="1" applyAlignment="1">
      <alignment horizontal="center"/>
    </xf>
    <xf numFmtId="0" fontId="32" fillId="0" borderId="59" xfId="8" applyFont="1" applyBorder="1" applyAlignment="1">
      <alignment horizontal="center"/>
    </xf>
    <xf numFmtId="0" fontId="37" fillId="0" borderId="59" xfId="8" applyFont="1" applyBorder="1"/>
    <xf numFmtId="0" fontId="37" fillId="0" borderId="59" xfId="8" applyFont="1" applyBorder="1" applyAlignment="1">
      <alignment horizontal="center"/>
    </xf>
    <xf numFmtId="0" fontId="49" fillId="0" borderId="28" xfId="0" applyNumberFormat="1" applyFont="1" applyFill="1" applyBorder="1" applyAlignment="1" applyProtection="1">
      <alignment horizontal="left" vertical="center" wrapText="1"/>
    </xf>
    <xf numFmtId="49" fontId="49" fillId="0" borderId="28" xfId="0" applyNumberFormat="1" applyFont="1" applyFill="1" applyBorder="1" applyAlignment="1" applyProtection="1">
      <alignment horizontal="left" vertical="center" wrapText="1"/>
    </xf>
    <xf numFmtId="14" fontId="49" fillId="0" borderId="28" xfId="0" applyNumberFormat="1" applyFont="1" applyFill="1" applyBorder="1" applyAlignment="1" applyProtection="1">
      <alignment horizontal="left" vertical="center" wrapText="1"/>
    </xf>
    <xf numFmtId="0" fontId="49" fillId="0" borderId="28" xfId="0" applyNumberFormat="1" applyFont="1" applyFill="1" applyBorder="1" applyAlignment="1" applyProtection="1">
      <alignment horizontal="center" vertical="center" wrapText="1"/>
    </xf>
    <xf numFmtId="0" fontId="49" fillId="17" borderId="28" xfId="0" applyNumberFormat="1" applyFont="1" applyFill="1" applyBorder="1" applyAlignment="1" applyProtection="1">
      <alignment horizontal="center" vertical="center" wrapText="1"/>
    </xf>
    <xf numFmtId="0" fontId="49" fillId="18" borderId="28" xfId="0" applyNumberFormat="1" applyFont="1" applyFill="1" applyBorder="1" applyAlignment="1" applyProtection="1">
      <alignment horizontal="center" vertical="center" wrapText="1"/>
    </xf>
    <xf numFmtId="0" fontId="49" fillId="19" borderId="28" xfId="0" applyNumberFormat="1" applyFont="1" applyFill="1" applyBorder="1" applyAlignment="1" applyProtection="1">
      <alignment horizontal="center" vertical="center" wrapText="1"/>
    </xf>
    <xf numFmtId="49" fontId="49" fillId="0" borderId="28" xfId="0" applyNumberFormat="1" applyFont="1" applyFill="1" applyBorder="1" applyAlignment="1" applyProtection="1">
      <alignment horizontal="center" vertical="center" wrapText="1"/>
    </xf>
    <xf numFmtId="0" fontId="37" fillId="0" borderId="0" xfId="8" applyFont="1" applyBorder="1"/>
    <xf numFmtId="0" fontId="32" fillId="0" borderId="75" xfId="8" applyFont="1" applyBorder="1" applyAlignment="1">
      <alignment horizontal="center"/>
    </xf>
    <xf numFmtId="0" fontId="37" fillId="0" borderId="75" xfId="10" quotePrefix="1" applyFont="1" applyFill="1" applyBorder="1" applyAlignment="1">
      <alignment horizontal="center" vertical="center"/>
    </xf>
    <xf numFmtId="0" fontId="39" fillId="0" borderId="76" xfId="9" applyFont="1" applyBorder="1" applyAlignment="1">
      <alignment horizontal="left"/>
    </xf>
    <xf numFmtId="0" fontId="38" fillId="0" borderId="77" xfId="9" applyFont="1" applyBorder="1" applyAlignment="1">
      <alignment horizontal="left"/>
    </xf>
    <xf numFmtId="164" fontId="39" fillId="0" borderId="75" xfId="9" applyNumberFormat="1" applyFont="1" applyBorder="1" applyAlignment="1">
      <alignment horizontal="center"/>
    </xf>
    <xf numFmtId="14" fontId="39" fillId="0" borderId="75" xfId="9" applyNumberFormat="1" applyFont="1" applyBorder="1" applyAlignment="1">
      <alignment horizontal="left"/>
    </xf>
    <xf numFmtId="14" fontId="39" fillId="0" borderId="75" xfId="9" applyNumberFormat="1" applyFont="1" applyBorder="1" applyAlignment="1">
      <alignment horizontal="center"/>
    </xf>
    <xf numFmtId="2" fontId="37" fillId="0" borderId="75" xfId="9" applyNumberFormat="1" applyFont="1" applyBorder="1" applyAlignment="1">
      <alignment horizontal="center"/>
    </xf>
    <xf numFmtId="2" fontId="32" fillId="0" borderId="75" xfId="9" applyNumberFormat="1" applyFont="1" applyBorder="1" applyAlignment="1">
      <alignment horizontal="center"/>
    </xf>
    <xf numFmtId="165" fontId="32" fillId="0" borderId="75" xfId="9" applyNumberFormat="1" applyFont="1" applyBorder="1" applyAlignment="1">
      <alignment horizontal="center"/>
    </xf>
    <xf numFmtId="165" fontId="37" fillId="0" borderId="75" xfId="9" applyNumberFormat="1" applyFont="1" applyBorder="1" applyAlignment="1">
      <alignment horizontal="center"/>
    </xf>
    <xf numFmtId="0" fontId="32" fillId="0" borderId="75" xfId="8" applyFont="1" applyBorder="1" applyAlignment="1"/>
    <xf numFmtId="0" fontId="37" fillId="0" borderId="75" xfId="8" applyFont="1" applyBorder="1" applyAlignment="1">
      <alignment horizontal="center"/>
    </xf>
    <xf numFmtId="0" fontId="32" fillId="0" borderId="78" xfId="8" applyFont="1" applyBorder="1" applyAlignment="1">
      <alignment horizontal="center"/>
    </xf>
    <xf numFmtId="0" fontId="37" fillId="0" borderId="78" xfId="5" quotePrefix="1" applyFont="1" applyFill="1" applyBorder="1" applyAlignment="1">
      <alignment horizontal="center" vertical="center"/>
    </xf>
    <xf numFmtId="0" fontId="39" fillId="0" borderId="79" xfId="9" applyFont="1" applyBorder="1" applyAlignment="1">
      <alignment horizontal="left"/>
    </xf>
    <xf numFmtId="0" fontId="38" fillId="0" borderId="80" xfId="9" applyFont="1" applyBorder="1" applyAlignment="1">
      <alignment horizontal="left"/>
    </xf>
    <xf numFmtId="164" fontId="39" fillId="0" borderId="78" xfId="9" applyNumberFormat="1" applyFont="1" applyBorder="1" applyAlignment="1">
      <alignment horizontal="center"/>
    </xf>
    <xf numFmtId="14" fontId="39" fillId="0" borderId="78" xfId="9" applyNumberFormat="1" applyFont="1" applyBorder="1" applyAlignment="1">
      <alignment horizontal="left"/>
    </xf>
    <xf numFmtId="14" fontId="39" fillId="0" borderId="78" xfId="9" applyNumberFormat="1" applyFont="1" applyBorder="1" applyAlignment="1">
      <alignment horizontal="center"/>
    </xf>
    <xf numFmtId="2" fontId="37" fillId="0" borderId="78" xfId="9" applyNumberFormat="1" applyFont="1" applyBorder="1" applyAlignment="1">
      <alignment horizontal="center"/>
    </xf>
    <xf numFmtId="2" fontId="32" fillId="0" borderId="78" xfId="9" applyNumberFormat="1" applyFont="1" applyBorder="1" applyAlignment="1">
      <alignment horizontal="center"/>
    </xf>
    <xf numFmtId="165" fontId="32" fillId="0" borderId="78" xfId="9" applyNumberFormat="1" applyFont="1" applyBorder="1" applyAlignment="1">
      <alignment horizontal="center"/>
    </xf>
    <xf numFmtId="165" fontId="37" fillId="0" borderId="78" xfId="9" applyNumberFormat="1" applyFont="1" applyBorder="1" applyAlignment="1">
      <alignment horizontal="center"/>
    </xf>
    <xf numFmtId="0" fontId="32" fillId="0" borderId="78" xfId="8" applyFont="1" applyBorder="1" applyAlignment="1"/>
    <xf numFmtId="0" fontId="37" fillId="0" borderId="78" xfId="8" applyFont="1" applyBorder="1" applyAlignment="1">
      <alignment horizontal="center"/>
    </xf>
    <xf numFmtId="0" fontId="32" fillId="0" borderId="81" xfId="8" applyFont="1" applyBorder="1" applyAlignment="1">
      <alignment horizontal="center"/>
    </xf>
    <xf numFmtId="0" fontId="37" fillId="0" borderId="81" xfId="5" quotePrefix="1" applyFont="1" applyFill="1" applyBorder="1" applyAlignment="1">
      <alignment horizontal="center" vertical="center"/>
    </xf>
    <xf numFmtId="0" fontId="39" fillId="0" borderId="82" xfId="9" applyFont="1" applyBorder="1" applyAlignment="1">
      <alignment horizontal="left"/>
    </xf>
    <xf numFmtId="0" fontId="38" fillId="0" borderId="83" xfId="9" applyFont="1" applyBorder="1" applyAlignment="1">
      <alignment horizontal="left"/>
    </xf>
    <xf numFmtId="164" fontId="39" fillId="0" borderId="81" xfId="9" applyNumberFormat="1" applyFont="1" applyBorder="1" applyAlignment="1">
      <alignment horizontal="center"/>
    </xf>
    <xf numFmtId="14" fontId="39" fillId="0" borderId="81" xfId="9" applyNumberFormat="1" applyFont="1" applyBorder="1" applyAlignment="1">
      <alignment horizontal="left"/>
    </xf>
    <xf numFmtId="14" fontId="39" fillId="0" borderId="81" xfId="9" applyNumberFormat="1" applyFont="1" applyBorder="1" applyAlignment="1">
      <alignment horizontal="center"/>
    </xf>
    <xf numFmtId="2" fontId="37" fillId="0" borderId="81" xfId="9" applyNumberFormat="1" applyFont="1" applyBorder="1" applyAlignment="1">
      <alignment horizontal="center"/>
    </xf>
    <xf numFmtId="2" fontId="32" fillId="0" borderId="81" xfId="9" applyNumberFormat="1" applyFont="1" applyBorder="1" applyAlignment="1">
      <alignment horizontal="center"/>
    </xf>
    <xf numFmtId="165" fontId="32" fillId="0" borderId="81" xfId="9" applyNumberFormat="1" applyFont="1" applyBorder="1" applyAlignment="1">
      <alignment horizontal="center"/>
    </xf>
    <xf numFmtId="165" fontId="37" fillId="0" borderId="81" xfId="9" applyNumberFormat="1" applyFont="1" applyBorder="1" applyAlignment="1">
      <alignment horizontal="center"/>
    </xf>
    <xf numFmtId="0" fontId="32" fillId="0" borderId="81" xfId="8" applyFont="1" applyBorder="1" applyAlignment="1"/>
    <xf numFmtId="0" fontId="37" fillId="0" borderId="81" xfId="8" applyFont="1" applyBorder="1" applyAlignment="1">
      <alignment horizontal="center"/>
    </xf>
    <xf numFmtId="0" fontId="37" fillId="0" borderId="0" xfId="12" applyFont="1"/>
    <xf numFmtId="0" fontId="51" fillId="0" borderId="28" xfId="0" applyNumberFormat="1" applyFont="1" applyFill="1" applyBorder="1" applyAlignment="1" applyProtection="1">
      <alignment horizontal="center" vertical="center" wrapText="1"/>
    </xf>
    <xf numFmtId="49" fontId="50" fillId="0" borderId="28" xfId="0" applyNumberFormat="1" applyFont="1" applyFill="1" applyBorder="1" applyAlignment="1" applyProtection="1">
      <alignment horizontal="center" vertical="center" wrapText="1"/>
    </xf>
    <xf numFmtId="20" fontId="52" fillId="3" borderId="85" xfId="0" applyNumberFormat="1" applyFont="1" applyFill="1" applyBorder="1" applyAlignment="1" applyProtection="1">
      <alignment horizontal="right" vertical="center" wrapText="1"/>
    </xf>
    <xf numFmtId="0" fontId="52" fillId="3" borderId="85" xfId="0" applyNumberFormat="1" applyFont="1" applyFill="1" applyBorder="1" applyAlignment="1" applyProtection="1">
      <alignment horizontal="right" vertical="center" wrapText="1"/>
    </xf>
    <xf numFmtId="0" fontId="52" fillId="3" borderId="86" xfId="0" applyNumberFormat="1" applyFont="1" applyFill="1" applyBorder="1" applyAlignment="1" applyProtection="1">
      <alignment horizontal="right" vertical="center" wrapText="1"/>
    </xf>
    <xf numFmtId="0" fontId="8" fillId="10" borderId="8" xfId="0" applyNumberFormat="1" applyFont="1" applyFill="1" applyBorder="1" applyAlignment="1" applyProtection="1">
      <alignment horizontal="left" vertical="center" wrapText="1"/>
    </xf>
    <xf numFmtId="49" fontId="6" fillId="2" borderId="1" xfId="0" applyNumberFormat="1" applyFont="1" applyFill="1" applyBorder="1" applyAlignment="1" applyProtection="1">
      <alignment horizontal="center" vertical="center" wrapText="1"/>
    </xf>
    <xf numFmtId="0" fontId="1" fillId="0" borderId="4" xfId="0" applyNumberFormat="1" applyFont="1" applyFill="1" applyBorder="1" applyAlignment="1" applyProtection="1">
      <alignment horizontal="center" vertical="center" wrapText="1"/>
    </xf>
    <xf numFmtId="0" fontId="6" fillId="0" borderId="5" xfId="0" applyNumberFormat="1" applyFont="1" applyFill="1" applyBorder="1" applyAlignment="1" applyProtection="1">
      <alignment horizontal="center" vertical="center" wrapText="1"/>
    </xf>
    <xf numFmtId="0" fontId="6" fillId="3" borderId="5" xfId="0" applyNumberFormat="1" applyFont="1" applyFill="1" applyBorder="1" applyAlignment="1" applyProtection="1">
      <alignment horizontal="right" vertical="center" wrapText="1"/>
    </xf>
    <xf numFmtId="0" fontId="6" fillId="3" borderId="3" xfId="0" applyNumberFormat="1" applyFont="1" applyFill="1" applyBorder="1" applyAlignment="1" applyProtection="1">
      <alignment horizontal="right" vertical="center" wrapText="1"/>
    </xf>
    <xf numFmtId="0" fontId="6" fillId="3" borderId="4" xfId="0" applyNumberFormat="1" applyFont="1" applyFill="1" applyBorder="1" applyAlignment="1" applyProtection="1">
      <alignment horizontal="right" vertical="center" wrapText="1"/>
    </xf>
    <xf numFmtId="0" fontId="6" fillId="0" borderId="4" xfId="0" applyNumberFormat="1" applyFont="1" applyFill="1" applyBorder="1" applyAlignment="1" applyProtection="1">
      <alignment horizontal="center" vertical="center" wrapText="1"/>
    </xf>
    <xf numFmtId="0" fontId="6" fillId="0" borderId="3" xfId="0" applyNumberFormat="1" applyFont="1" applyFill="1" applyBorder="1" applyAlignment="1" applyProtection="1">
      <alignment horizontal="center" vertical="center" wrapText="1"/>
    </xf>
    <xf numFmtId="0" fontId="25" fillId="0" borderId="0" xfId="3" applyFont="1" applyBorder="1" applyAlignment="1">
      <alignment horizontal="center"/>
    </xf>
    <xf numFmtId="0" fontId="28" fillId="0" borderId="0" xfId="3" applyFont="1" applyFill="1" applyAlignment="1">
      <alignment horizontal="center" vertical="center"/>
    </xf>
    <xf numFmtId="0" fontId="21" fillId="0" borderId="0" xfId="3" applyFont="1" applyFill="1" applyAlignment="1">
      <alignment horizontal="center" vertical="center"/>
    </xf>
    <xf numFmtId="0" fontId="26" fillId="0" borderId="0" xfId="3" applyFont="1" applyFill="1" applyAlignment="1">
      <alignment horizontal="center" vertical="center"/>
    </xf>
    <xf numFmtId="0" fontId="37" fillId="0" borderId="39" xfId="8" applyFont="1" applyBorder="1" applyAlignment="1">
      <alignment horizontal="center" vertical="center" textRotation="90" wrapText="1"/>
    </xf>
    <xf numFmtId="0" fontId="37" fillId="0" borderId="36" xfId="8" applyFont="1" applyBorder="1" applyAlignment="1">
      <alignment horizontal="center" textRotation="90"/>
    </xf>
    <xf numFmtId="0" fontId="37" fillId="0" borderId="40" xfId="8" applyFont="1" applyBorder="1" applyAlignment="1">
      <alignment horizontal="center" textRotation="90"/>
    </xf>
    <xf numFmtId="0" fontId="37" fillId="0" borderId="42" xfId="8" applyFont="1" applyBorder="1" applyAlignment="1">
      <alignment horizontal="center" textRotation="90"/>
    </xf>
    <xf numFmtId="0" fontId="37" fillId="0" borderId="36" xfId="8" applyFont="1" applyBorder="1" applyAlignment="1">
      <alignment horizontal="center" vertical="center" textRotation="90"/>
    </xf>
    <xf numFmtId="0" fontId="37" fillId="0" borderId="40" xfId="8" applyFont="1" applyBorder="1" applyAlignment="1">
      <alignment horizontal="center" vertical="center" textRotation="90"/>
    </xf>
    <xf numFmtId="0" fontId="37" fillId="0" borderId="42" xfId="8" applyFont="1" applyBorder="1" applyAlignment="1">
      <alignment horizontal="center" vertical="center" textRotation="90"/>
    </xf>
    <xf numFmtId="0" fontId="37" fillId="0" borderId="39" xfId="8" applyFont="1" applyBorder="1" applyAlignment="1">
      <alignment horizontal="center" vertical="center"/>
    </xf>
    <xf numFmtId="0" fontId="37" fillId="0" borderId="36" xfId="8" applyFont="1" applyBorder="1" applyAlignment="1">
      <alignment horizontal="center" vertical="center" textRotation="90" wrapText="1"/>
    </xf>
    <xf numFmtId="0" fontId="37" fillId="0" borderId="40" xfId="8" applyFont="1" applyBorder="1" applyAlignment="1">
      <alignment horizontal="center" vertical="center" textRotation="90" wrapText="1"/>
    </xf>
    <xf numFmtId="0" fontId="37" fillId="0" borderId="42" xfId="8" applyFont="1" applyBorder="1" applyAlignment="1">
      <alignment horizontal="center" vertical="center" textRotation="90" wrapText="1"/>
    </xf>
    <xf numFmtId="0" fontId="37" fillId="0" borderId="36" xfId="8" applyFont="1" applyBorder="1" applyAlignment="1">
      <alignment horizontal="center" textRotation="90" wrapText="1"/>
    </xf>
    <xf numFmtId="0" fontId="38" fillId="0" borderId="36" xfId="8" applyFont="1" applyBorder="1" applyAlignment="1">
      <alignment horizontal="center" vertical="center" wrapText="1"/>
    </xf>
    <xf numFmtId="0" fontId="38" fillId="0" borderId="42" xfId="8" applyFont="1" applyBorder="1" applyAlignment="1">
      <alignment horizontal="center" vertical="center" wrapText="1"/>
    </xf>
    <xf numFmtId="0" fontId="38" fillId="0" borderId="36" xfId="8" applyFont="1" applyBorder="1" applyAlignment="1">
      <alignment horizontal="right" vertical="center" textRotation="90" wrapText="1"/>
    </xf>
    <xf numFmtId="0" fontId="38" fillId="0" borderId="42" xfId="8" applyFont="1" applyBorder="1" applyAlignment="1">
      <alignment horizontal="right" vertical="center" textRotation="90" wrapText="1"/>
    </xf>
    <xf numFmtId="0" fontId="33" fillId="0" borderId="0" xfId="8" applyFont="1" applyAlignment="1">
      <alignment horizontal="center"/>
    </xf>
    <xf numFmtId="0" fontId="37" fillId="0" borderId="36" xfId="8" applyFont="1" applyBorder="1" applyAlignment="1">
      <alignment horizontal="center" vertical="center"/>
    </xf>
    <xf numFmtId="0" fontId="37" fillId="0" borderId="40" xfId="8" applyFont="1" applyBorder="1" applyAlignment="1">
      <alignment horizontal="center" vertical="center"/>
    </xf>
    <xf numFmtId="0" fontId="37" fillId="0" borderId="42" xfId="8" applyFont="1" applyBorder="1" applyAlignment="1">
      <alignment horizontal="center" vertical="center"/>
    </xf>
    <xf numFmtId="0" fontId="37" fillId="14" borderId="36" xfId="8" applyFont="1" applyFill="1" applyBorder="1" applyAlignment="1">
      <alignment horizontal="center" vertical="center"/>
    </xf>
    <xf numFmtId="0" fontId="37" fillId="14" borderId="40" xfId="8" applyFont="1" applyFill="1" applyBorder="1" applyAlignment="1">
      <alignment horizontal="center" vertical="center"/>
    </xf>
    <xf numFmtId="0" fontId="37" fillId="14" borderId="42" xfId="8" applyFont="1" applyFill="1" applyBorder="1" applyAlignment="1">
      <alignment horizontal="center" vertical="center"/>
    </xf>
    <xf numFmtId="0" fontId="37" fillId="0" borderId="37" xfId="8" applyFont="1" applyBorder="1" applyAlignment="1">
      <alignment horizontal="center" vertical="center"/>
    </xf>
    <xf numFmtId="0" fontId="37" fillId="0" borderId="29" xfId="8" applyFont="1" applyBorder="1" applyAlignment="1">
      <alignment horizontal="center" vertical="center"/>
    </xf>
    <xf numFmtId="0" fontId="37" fillId="0" borderId="43" xfId="8" applyFont="1" applyBorder="1" applyAlignment="1">
      <alignment horizontal="center" vertical="center"/>
    </xf>
    <xf numFmtId="0" fontId="37" fillId="0" borderId="38" xfId="8" applyFont="1" applyBorder="1" applyAlignment="1">
      <alignment horizontal="center" vertical="center"/>
    </xf>
    <xf numFmtId="0" fontId="37" fillId="0" borderId="41" xfId="8" applyFont="1" applyBorder="1" applyAlignment="1">
      <alignment horizontal="center" vertical="center"/>
    </xf>
    <xf numFmtId="0" fontId="37" fillId="0" borderId="44" xfId="8" applyFont="1" applyBorder="1" applyAlignment="1">
      <alignment horizontal="center" vertical="center"/>
    </xf>
    <xf numFmtId="0" fontId="37" fillId="0" borderId="36" xfId="8" applyFont="1" applyBorder="1" applyAlignment="1">
      <alignment horizontal="center" vertical="center" wrapText="1"/>
    </xf>
    <xf numFmtId="0" fontId="37" fillId="0" borderId="40" xfId="8" applyFont="1" applyBorder="1" applyAlignment="1">
      <alignment horizontal="center" vertical="center" wrapText="1"/>
    </xf>
    <xf numFmtId="0" fontId="37" fillId="0" borderId="42" xfId="8" applyFont="1" applyBorder="1" applyAlignment="1">
      <alignment horizontal="center" vertical="center" wrapText="1"/>
    </xf>
    <xf numFmtId="0" fontId="37" fillId="0" borderId="39" xfId="8" applyFont="1" applyBorder="1" applyAlignment="1">
      <alignment horizontal="center" vertical="center" wrapText="1"/>
    </xf>
    <xf numFmtId="0" fontId="38" fillId="16" borderId="36" xfId="8" applyFont="1" applyFill="1" applyBorder="1" applyAlignment="1">
      <alignment horizontal="center" vertical="center"/>
    </xf>
    <xf numFmtId="0" fontId="38" fillId="16" borderId="42" xfId="8" applyFont="1" applyFill="1" applyBorder="1" applyAlignment="1">
      <alignment horizontal="center" vertical="center"/>
    </xf>
    <xf numFmtId="0" fontId="38" fillId="16" borderId="37" xfId="8" applyFont="1" applyFill="1" applyBorder="1" applyAlignment="1">
      <alignment horizontal="center" vertical="center"/>
    </xf>
    <xf numFmtId="0" fontId="38" fillId="16" borderId="43" xfId="8" applyFont="1" applyFill="1" applyBorder="1" applyAlignment="1">
      <alignment horizontal="center" vertical="center"/>
    </xf>
    <xf numFmtId="0" fontId="38" fillId="16" borderId="38" xfId="8" applyFont="1" applyFill="1" applyBorder="1" applyAlignment="1">
      <alignment horizontal="center" vertical="center"/>
    </xf>
    <xf numFmtId="0" fontId="38" fillId="16" borderId="44" xfId="8" applyFont="1" applyFill="1" applyBorder="1" applyAlignment="1">
      <alignment horizontal="center" vertical="center"/>
    </xf>
    <xf numFmtId="0" fontId="38" fillId="16" borderId="36" xfId="8" applyFont="1" applyFill="1" applyBorder="1" applyAlignment="1">
      <alignment horizontal="center" vertical="center" wrapText="1"/>
    </xf>
    <xf numFmtId="0" fontId="38" fillId="16" borderId="42" xfId="8" applyFont="1" applyFill="1" applyBorder="1" applyAlignment="1">
      <alignment horizontal="center" vertical="center" wrapText="1"/>
    </xf>
    <xf numFmtId="0" fontId="37" fillId="0" borderId="0" xfId="8" applyFont="1" applyAlignment="1">
      <alignment horizontal="center"/>
    </xf>
    <xf numFmtId="0" fontId="38" fillId="0" borderId="0" xfId="8" applyFont="1" applyAlignment="1">
      <alignment horizontal="center"/>
    </xf>
    <xf numFmtId="0" fontId="38" fillId="0" borderId="0" xfId="8" applyFont="1" applyBorder="1" applyAlignment="1">
      <alignment horizontal="center"/>
    </xf>
    <xf numFmtId="0" fontId="45" fillId="0" borderId="0" xfId="8" applyFont="1" applyBorder="1" applyAlignment="1">
      <alignment horizontal="center"/>
    </xf>
    <xf numFmtId="0" fontId="33" fillId="14" borderId="0" xfId="8" applyFont="1" applyFill="1" applyAlignment="1">
      <alignment horizontal="center" vertical="center"/>
    </xf>
    <xf numFmtId="49" fontId="1" fillId="2" borderId="1" xfId="0" applyNumberFormat="1" applyFont="1" applyFill="1" applyBorder="1" applyAlignment="1" applyProtection="1">
      <alignment horizontal="center" vertical="center" wrapText="1"/>
    </xf>
    <xf numFmtId="0" fontId="52" fillId="3" borderId="84" xfId="0" applyNumberFormat="1" applyFont="1" applyFill="1" applyBorder="1" applyAlignment="1" applyProtection="1">
      <alignment horizontal="right" vertical="center" wrapText="1"/>
    </xf>
    <xf numFmtId="0" fontId="52" fillId="3" borderId="86" xfId="0" applyNumberFormat="1" applyFont="1" applyFill="1" applyBorder="1" applyAlignment="1" applyProtection="1">
      <alignment horizontal="right" vertical="center" wrapText="1"/>
    </xf>
    <xf numFmtId="0" fontId="52" fillId="3" borderId="87" xfId="0" applyNumberFormat="1" applyFont="1" applyFill="1" applyBorder="1" applyAlignment="1" applyProtection="1">
      <alignment horizontal="right" vertical="center" wrapText="1"/>
    </xf>
    <xf numFmtId="0" fontId="1" fillId="11" borderId="88" xfId="0" applyFont="1" applyFill="1" applyBorder="1"/>
    <xf numFmtId="0" fontId="1" fillId="0" borderId="88" xfId="0" applyNumberFormat="1" applyFont="1" applyFill="1" applyBorder="1"/>
    <xf numFmtId="0" fontId="1" fillId="0" borderId="88" xfId="0" applyNumberFormat="1" applyFont="1" applyFill="1" applyBorder="1" applyAlignment="1">
      <alignment horizontal="left" textRotation="90"/>
    </xf>
    <xf numFmtId="0" fontId="1" fillId="11" borderId="88" xfId="0" applyNumberFormat="1" applyFont="1" applyFill="1" applyBorder="1"/>
    <xf numFmtId="0" fontId="1" fillId="11" borderId="89" xfId="0" applyFont="1" applyFill="1" applyBorder="1"/>
    <xf numFmtId="0" fontId="1" fillId="0" borderId="0" xfId="0" applyFont="1" applyBorder="1"/>
    <xf numFmtId="0" fontId="1" fillId="0" borderId="0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" fillId="0" borderId="90" xfId="0" applyFont="1" applyBorder="1" applyAlignment="1">
      <alignment horizontal="center" vertical="center"/>
    </xf>
    <xf numFmtId="0" fontId="1" fillId="0" borderId="0" xfId="0" applyFont="1" applyBorder="1" applyAlignment="1">
      <alignment horizontal="center"/>
    </xf>
    <xf numFmtId="0" fontId="52" fillId="10" borderId="91" xfId="0" applyFont="1" applyFill="1" applyBorder="1" applyAlignment="1">
      <alignment horizontal="center" wrapText="1"/>
    </xf>
    <xf numFmtId="0" fontId="52" fillId="20" borderId="91" xfId="0" applyFont="1" applyFill="1" applyBorder="1" applyAlignment="1">
      <alignment horizontal="center" wrapText="1"/>
    </xf>
  </cellXfs>
  <cellStyles count="13">
    <cellStyle name="Normal" xfId="0" builtinId="0"/>
    <cellStyle name="Normal 2" xfId="1"/>
    <cellStyle name="Normal 2 2" xfId="12"/>
    <cellStyle name="Normal 2 3" xfId="10"/>
    <cellStyle name="Normal 2 3 2" xfId="5"/>
    <cellStyle name="Normal 3 2" xfId="9"/>
    <cellStyle name="Normal 3 3" xfId="3"/>
    <cellStyle name="Normal 4" xfId="4"/>
    <cellStyle name="Normal 4 2 3" xfId="6"/>
    <cellStyle name="Normal_BANGDIEM" xfId="7"/>
    <cellStyle name="Normal_KHOA11-QTKD&amp;DL" xfId="2"/>
    <cellStyle name="Normal_mau TN" xfId="8"/>
    <cellStyle name="Percent 2" xfId="11"/>
  </cellStyles>
  <dxfs count="27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92D050"/>
        </patternFill>
      </fill>
    </dxf>
    <dxf>
      <font>
        <b/>
        <i val="0"/>
        <condense val="0"/>
        <extend val="0"/>
        <color indexed="10"/>
      </font>
      <fill>
        <patternFill>
          <bgColor indexed="50"/>
        </patternFill>
      </fill>
    </dxf>
    <dxf>
      <font>
        <color rgb="FFFF0000"/>
      </font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92D050"/>
        </patternFill>
      </fill>
    </dxf>
    <dxf>
      <font>
        <b/>
        <i val="0"/>
        <condense val="0"/>
        <extend val="0"/>
        <color indexed="10"/>
      </font>
      <fill>
        <patternFill>
          <bgColor indexed="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92D050"/>
        </patternFill>
      </fill>
    </dxf>
    <dxf>
      <font>
        <b/>
        <i val="0"/>
        <condense val="0"/>
        <extend val="0"/>
        <color indexed="10"/>
      </font>
      <fill>
        <patternFill>
          <bgColor indexed="50"/>
        </patternFill>
      </fill>
    </dxf>
    <dxf>
      <font>
        <color rgb="FFFF0000"/>
      </font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92D050"/>
        </patternFill>
      </fill>
    </dxf>
    <dxf>
      <font>
        <b/>
        <i val="0"/>
        <condense val="0"/>
        <extend val="0"/>
        <color indexed="10"/>
      </font>
      <fill>
        <patternFill>
          <bgColor indexed="50"/>
        </patternFill>
      </fill>
    </dxf>
    <dxf>
      <font>
        <color rgb="FFFF0000"/>
      </font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92D050"/>
        </patternFill>
      </fill>
    </dxf>
    <dxf>
      <font>
        <b/>
        <i val="0"/>
        <condense val="0"/>
        <extend val="0"/>
        <color indexed="10"/>
      </font>
      <fill>
        <patternFill>
          <bgColor indexed="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92D050"/>
        </patternFill>
      </fill>
    </dxf>
    <dxf>
      <font>
        <b/>
        <i val="0"/>
        <condense val="0"/>
        <extend val="0"/>
        <color indexed="10"/>
      </font>
      <fill>
        <patternFill>
          <bgColor indexed="50"/>
        </patternFill>
      </fill>
    </dxf>
    <dxf>
      <font>
        <color rgb="FFFF0000"/>
      </font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92D050"/>
        </patternFill>
      </fill>
    </dxf>
    <dxf>
      <font>
        <b/>
        <i val="0"/>
        <condense val="0"/>
        <extend val="0"/>
        <color indexed="10"/>
      </font>
      <fill>
        <patternFill>
          <bgColor indexed="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92D050"/>
        </patternFill>
      </fill>
    </dxf>
    <dxf>
      <font>
        <b/>
        <i val="0"/>
        <condense val="0"/>
        <extend val="0"/>
        <color indexed="10"/>
      </font>
      <fill>
        <patternFill>
          <bgColor indexed="50"/>
        </patternFill>
      </fill>
    </dxf>
    <dxf>
      <font>
        <color rgb="FFFF0000"/>
      </font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92D050"/>
        </patternFill>
      </fill>
    </dxf>
    <dxf>
      <font>
        <b/>
        <i val="0"/>
        <condense val="0"/>
        <extend val="0"/>
        <color indexed="10"/>
      </font>
      <fill>
        <patternFill>
          <bgColor indexed="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92D050"/>
        </patternFill>
      </fill>
    </dxf>
    <dxf>
      <font>
        <b/>
        <i val="0"/>
        <condense val="0"/>
        <extend val="0"/>
        <color indexed="10"/>
      </font>
      <fill>
        <patternFill>
          <bgColor indexed="50"/>
        </patternFill>
      </fill>
    </dxf>
    <dxf>
      <font>
        <color rgb="FFFF0000"/>
      </font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92D050"/>
        </patternFill>
      </fill>
    </dxf>
    <dxf>
      <font>
        <b/>
        <i val="0"/>
        <condense val="0"/>
        <extend val="0"/>
        <color indexed="10"/>
      </font>
      <fill>
        <patternFill>
          <bgColor indexed="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92D050"/>
        </patternFill>
      </fill>
    </dxf>
    <dxf>
      <font>
        <b/>
        <i val="0"/>
        <condense val="0"/>
        <extend val="0"/>
        <color indexed="10"/>
      </font>
      <fill>
        <patternFill>
          <bgColor indexed="50"/>
        </patternFill>
      </fill>
    </dxf>
    <dxf>
      <font>
        <color rgb="FFFF0000"/>
      </font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92D050"/>
        </patternFill>
      </fill>
    </dxf>
    <dxf>
      <font>
        <b/>
        <i val="0"/>
        <condense val="0"/>
        <extend val="0"/>
        <color indexed="10"/>
      </font>
      <fill>
        <patternFill>
          <bgColor indexed="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92D050"/>
        </patternFill>
      </fill>
    </dxf>
    <dxf>
      <font>
        <b/>
        <i val="0"/>
        <condense val="0"/>
        <extend val="0"/>
        <color indexed="10"/>
      </font>
      <fill>
        <patternFill>
          <bgColor indexed="50"/>
        </patternFill>
      </fill>
    </dxf>
    <dxf>
      <font>
        <color rgb="FFFF0000"/>
      </font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92D050"/>
        </patternFill>
      </fill>
    </dxf>
    <dxf>
      <font>
        <b/>
        <i val="0"/>
        <condense val="0"/>
        <extend val="0"/>
        <color indexed="10"/>
      </font>
      <fill>
        <patternFill>
          <bgColor indexed="50"/>
        </patternFill>
      </fill>
    </dxf>
    <dxf>
      <font>
        <color rgb="FFFF0000"/>
      </font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92D050"/>
        </patternFill>
      </fill>
    </dxf>
    <dxf>
      <font>
        <b/>
        <i val="0"/>
        <condense val="0"/>
        <extend val="0"/>
        <color indexed="10"/>
      </font>
      <fill>
        <patternFill>
          <bgColor indexed="50"/>
        </patternFill>
      </fill>
    </dxf>
    <dxf>
      <font>
        <color rgb="FFFF0000"/>
      </font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92D050"/>
        </patternFill>
      </fill>
    </dxf>
    <dxf>
      <font>
        <b/>
        <i val="0"/>
        <condense val="0"/>
        <extend val="0"/>
        <color indexed="10"/>
      </font>
      <fill>
        <patternFill>
          <bgColor indexed="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92D050"/>
        </patternFill>
      </fill>
    </dxf>
    <dxf>
      <font>
        <b/>
        <i val="0"/>
        <condense val="0"/>
        <extend val="0"/>
        <color indexed="10"/>
      </font>
      <fill>
        <patternFill>
          <bgColor indexed="50"/>
        </patternFill>
      </fill>
    </dxf>
    <dxf>
      <font>
        <color rgb="FFFF0000"/>
      </font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92D050"/>
        </patternFill>
      </fill>
    </dxf>
    <dxf>
      <font>
        <b/>
        <i val="0"/>
        <condense val="0"/>
        <extend val="0"/>
        <color indexed="10"/>
      </font>
      <fill>
        <patternFill>
          <bgColor indexed="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92D050"/>
        </patternFill>
      </fill>
    </dxf>
    <dxf>
      <font>
        <b/>
        <i val="0"/>
        <condense val="0"/>
        <extend val="0"/>
        <color indexed="10"/>
      </font>
      <fill>
        <patternFill>
          <bgColor indexed="50"/>
        </patternFill>
      </fill>
    </dxf>
    <dxf>
      <font>
        <color rgb="FFFF0000"/>
      </font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92D050"/>
        </patternFill>
      </fill>
    </dxf>
    <dxf>
      <font>
        <b/>
        <i val="0"/>
        <condense val="0"/>
        <extend val="0"/>
        <color indexed="10"/>
      </font>
      <fill>
        <patternFill>
          <bgColor indexed="50"/>
        </patternFill>
      </fill>
    </dxf>
    <dxf>
      <font>
        <color rgb="FFFF0000"/>
      </font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92D050"/>
        </patternFill>
      </fill>
    </dxf>
    <dxf>
      <font>
        <b/>
        <i val="0"/>
        <color rgb="FFFF0000"/>
      </font>
      <fill>
        <patternFill>
          <bgColor rgb="FF92D050"/>
        </patternFill>
      </fill>
    </dxf>
    <dxf>
      <font>
        <b/>
        <i val="0"/>
        <condense val="0"/>
        <extend val="0"/>
        <color indexed="10"/>
      </font>
      <fill>
        <patternFill>
          <bgColor indexed="50"/>
        </patternFill>
      </fill>
    </dxf>
    <dxf>
      <font>
        <color rgb="FFFF0000"/>
      </font>
      <fill>
        <patternFill>
          <bgColor rgb="FF92D05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003300"/>
      <rgbColor rgb="0000FF00"/>
      <rgbColor rgb="000000FF"/>
      <rgbColor rgb="00FFFF00"/>
      <rgbColor rgb="00FF00FF"/>
      <rgbColor rgb="0000FFFF"/>
      <rgbColor rgb="00800000"/>
      <rgbColor rgb="00333300"/>
      <rgbColor rgb="00000080"/>
      <rgbColor rgb="00808000"/>
      <rgbColor rgb="00800080"/>
      <rgbColor rgb="00008080"/>
      <rgbColor rgb="00333399"/>
      <rgbColor rgb="00333333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F0F8FF"/>
      <rgbColor rgb="00FDF5E6"/>
      <rgbColor rgb="00E0FFFF"/>
      <rgbColor rgb="00FF0000"/>
      <rgbColor rgb="00008000"/>
      <rgbColor rgb="00A9A9A9"/>
      <rgbColor rgb="00201F35"/>
      <rgbColor rgb="00C0C0C0"/>
      <rgbColor rgb="00808080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26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0.xml"/><Relationship Id="rId21" Type="http://schemas.openxmlformats.org/officeDocument/2006/relationships/externalLink" Target="externalLinks/externalLink12.xml"/><Relationship Id="rId34" Type="http://schemas.openxmlformats.org/officeDocument/2006/relationships/externalLink" Target="externalLinks/externalLink25.xml"/><Relationship Id="rId42" Type="http://schemas.openxmlformats.org/officeDocument/2006/relationships/externalLink" Target="externalLinks/externalLink33.xml"/><Relationship Id="rId47" Type="http://schemas.openxmlformats.org/officeDocument/2006/relationships/externalLink" Target="externalLinks/externalLink38.xml"/><Relationship Id="rId50" Type="http://schemas.openxmlformats.org/officeDocument/2006/relationships/externalLink" Target="externalLinks/externalLink41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5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24.xml"/><Relationship Id="rId38" Type="http://schemas.openxmlformats.org/officeDocument/2006/relationships/externalLink" Target="externalLinks/externalLink29.xml"/><Relationship Id="rId46" Type="http://schemas.openxmlformats.org/officeDocument/2006/relationships/externalLink" Target="externalLinks/externalLink3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externalLink" Target="externalLinks/externalLink11.xml"/><Relationship Id="rId29" Type="http://schemas.openxmlformats.org/officeDocument/2006/relationships/externalLink" Target="externalLinks/externalLink20.xml"/><Relationship Id="rId41" Type="http://schemas.openxmlformats.org/officeDocument/2006/relationships/externalLink" Target="externalLinks/externalLink32.xml"/><Relationship Id="rId54" Type="http://schemas.openxmlformats.org/officeDocument/2006/relationships/externalLink" Target="externalLinks/externalLink4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24" Type="http://schemas.openxmlformats.org/officeDocument/2006/relationships/externalLink" Target="externalLinks/externalLink15.xml"/><Relationship Id="rId32" Type="http://schemas.openxmlformats.org/officeDocument/2006/relationships/externalLink" Target="externalLinks/externalLink23.xml"/><Relationship Id="rId37" Type="http://schemas.openxmlformats.org/officeDocument/2006/relationships/externalLink" Target="externalLinks/externalLink28.xml"/><Relationship Id="rId40" Type="http://schemas.openxmlformats.org/officeDocument/2006/relationships/externalLink" Target="externalLinks/externalLink31.xml"/><Relationship Id="rId45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44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23" Type="http://schemas.openxmlformats.org/officeDocument/2006/relationships/externalLink" Target="externalLinks/externalLink14.xml"/><Relationship Id="rId28" Type="http://schemas.openxmlformats.org/officeDocument/2006/relationships/externalLink" Target="externalLinks/externalLink19.xml"/><Relationship Id="rId36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0.xml"/><Relationship Id="rId57" Type="http://schemas.openxmlformats.org/officeDocument/2006/relationships/sharedStrings" Target="sharedStrings.xml"/><Relationship Id="rId10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0.xml"/><Relationship Id="rId31" Type="http://schemas.openxmlformats.org/officeDocument/2006/relationships/externalLink" Target="externalLinks/externalLink22.xml"/><Relationship Id="rId44" Type="http://schemas.openxmlformats.org/officeDocument/2006/relationships/externalLink" Target="externalLinks/externalLink35.xml"/><Relationship Id="rId52" Type="http://schemas.openxmlformats.org/officeDocument/2006/relationships/externalLink" Target="externalLinks/externalLink4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externalLink" Target="externalLinks/externalLink13.xml"/><Relationship Id="rId27" Type="http://schemas.openxmlformats.org/officeDocument/2006/relationships/externalLink" Target="externalLinks/externalLink18.xml"/><Relationship Id="rId30" Type="http://schemas.openxmlformats.org/officeDocument/2006/relationships/externalLink" Target="externalLinks/externalLink21.xml"/><Relationship Id="rId35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34.xml"/><Relationship Id="rId48" Type="http://schemas.openxmlformats.org/officeDocument/2006/relationships/externalLink" Target="externalLinks/externalLink39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2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DQT_DL/luu%20cua%20Tu%20ve%20diem/KHOI_97/DIEM97Q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luu%20du%20lieu\Luu%20cua%20Tu\KHOI98\DIEM98\T_DIEM9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  <sheetName val="ᄀ??䅀ᄀ??䅀ᄀ??䅀ᄀ??䅀ᄀ??䅀?䅀ᘀŀ?䅀ᘀŀ?䅀ᘀ"/>
      <sheetName val="WEATHER P_x0003_?OF LTG. &amp; ROD LTG."/>
      <sheetName val="20000000???????????♸Ģ?_x0004_??????怨Ģ"/>
      <sheetName val="gia nhan cong????????????傰?_x0004_??"/>
      <sheetName val="K259 Subbase???????????悰ĺ?_x0004_????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 refreshError="1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 refreshError="1"/>
      <sheetData sheetId="579" refreshError="1"/>
      <sheetData sheetId="580" refreshError="1"/>
      <sheetData sheetId="581" refreshError="1"/>
      <sheetData sheetId="58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  <sheetName val="_99Q3299(REV.0).xlsÝK253 AC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  <sheetData sheetId="60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  <sheetName val="VAT TU NHAN TXQN"/>
      <sheetName val="bang tong ke khoi luong vat tu"/>
      <sheetName val="hcong tkhe"/>
      <sheetName val="VAT TU NHAN TKHE"/>
      <sheetName val="hcong qn"/>
      <sheetName val="VAT TU NHAN (2)"/>
      <sheetName val="PXuat"/>
      <sheetName val="THVT.T5"/>
      <sheetName val="XL1.t5"/>
      <sheetName val="XL2.T5"/>
      <sheetName val="XL3.T5"/>
      <sheetName val="XL5.T5"/>
      <sheetName val="THCCDCXN"/>
      <sheetName val="CC.XL1"/>
      <sheetName val="XL2"/>
      <sheetName val="XL3"/>
      <sheetName val="XL5"/>
      <sheetName val="Cpa"/>
      <sheetName val="khXN"/>
      <sheetName val="KKTS.04"/>
      <sheetName val="nha kct"/>
      <sheetName val="BKVT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  <sheetName val="Bia"/>
      <sheetName val="THTBO"/>
      <sheetName val="XLAP"/>
      <sheetName val="th22"/>
      <sheetName val="CT22"/>
      <sheetName val="MuaVL_DZ"/>
      <sheetName val="LD&amp;TNTB"/>
      <sheetName val="TH_TBA"/>
      <sheetName val="MuaVL_bu"/>
      <sheetName val="MuaVL_TBA"/>
      <sheetName val="TBi"/>
      <sheetName val="XL_TN"/>
      <sheetName val="TN"/>
      <sheetName val="lietke_TBA"/>
      <sheetName val="lietke_DZ"/>
      <sheetName val="vc_Bocdo"/>
      <sheetName val="m3"/>
      <sheetName val="TK_TD"/>
      <sheetName val="Cap_dat"/>
      <sheetName val="TK _TK"/>
      <sheetName val="Cuoc89"/>
      <sheetName val="Thue GTGT"/>
      <sheetName val="T.K H.T.T5"/>
      <sheetName val="T.K T7"/>
      <sheetName val="TK T6"/>
      <sheetName val="T.K T5"/>
      <sheetName val="Bang thong ke hang ton"/>
      <sheetName val="thong ke "/>
      <sheetName val="T.KT04"/>
      <sheetName val="Coc 6"/>
      <sheetName val="Deo nai"/>
      <sheetName val="CKD than"/>
      <sheetName val="CTT Thong nhat"/>
      <sheetName val="CTT Nui beo"/>
      <sheetName val="CTT cao son"/>
      <sheetName val="CTT Khe cham"/>
      <sheetName val="XNxlva sxthanKCII"/>
      <sheetName val="Cam Y ut KC"/>
      <sheetName val="CTxay lap mo CP"/>
      <sheetName val="CTdo luong GDSP"/>
      <sheetName val="Dong bac"/>
      <sheetName val="Cac cang UT mua than Dong bac"/>
      <sheetName val="cua hang vtu"/>
      <sheetName val="Khach hang le "/>
      <sheetName val="nhat ky 5"/>
      <sheetName val="cac cong ty van tai"/>
      <sheetName val="ChiTiet"/>
      <sheetName val="CongNo"/>
      <sheetName val="T8-9)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/>
      <sheetData sheetId="770"/>
      <sheetData sheetId="77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M12">
            <v>5</v>
          </cell>
          <cell r="BN12">
            <v>5</v>
          </cell>
          <cell r="BO12">
            <v>5</v>
          </cell>
          <cell r="BP12">
            <v>5</v>
          </cell>
          <cell r="BQ12">
            <v>5</v>
          </cell>
          <cell r="BR12">
            <v>5</v>
          </cell>
          <cell r="BS12">
            <v>4.9259259259259256</v>
          </cell>
          <cell r="BT12">
            <v>4.9259223937988281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  <cell r="BY12">
            <v>12.727272033691406</v>
          </cell>
          <cell r="BZ12">
            <v>12.727272033691406</v>
          </cell>
          <cell r="CA12">
            <v>12.727272033691406</v>
          </cell>
          <cell r="CB12">
            <v>12.727272033691406</v>
          </cell>
          <cell r="CC12">
            <v>12.727272033691406</v>
          </cell>
          <cell r="CD12">
            <v>12.727272033691406</v>
          </cell>
          <cell r="CE12">
            <v>12.727272033691406</v>
          </cell>
          <cell r="CF12">
            <v>12.727272033691406</v>
          </cell>
          <cell r="CG12">
            <v>12.727272033691406</v>
          </cell>
          <cell r="CH12">
            <v>12.727272033691406</v>
          </cell>
          <cell r="CI12">
            <v>12.727272033691406</v>
          </cell>
          <cell r="CJ12">
            <v>12.727272033691406</v>
          </cell>
          <cell r="CK12">
            <v>12.727272033691406</v>
          </cell>
          <cell r="CL12">
            <v>12.727272033691406</v>
          </cell>
          <cell r="CM12">
            <v>12.727272033691406</v>
          </cell>
          <cell r="CN12">
            <v>12.727272033691406</v>
          </cell>
          <cell r="CO12">
            <v>12.727272033691406</v>
          </cell>
          <cell r="CP12">
            <v>12.727272033691406</v>
          </cell>
          <cell r="CQ12">
            <v>12.727272033691406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M48">
            <v>5</v>
          </cell>
          <cell r="BN48">
            <v>5</v>
          </cell>
          <cell r="BO48">
            <v>5</v>
          </cell>
          <cell r="BP48">
            <v>5</v>
          </cell>
          <cell r="BQ48">
            <v>5</v>
          </cell>
          <cell r="BR48">
            <v>5</v>
          </cell>
          <cell r="BS48">
            <v>5.2962962962962967</v>
          </cell>
          <cell r="BT48">
            <v>5.296295166015625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  <cell r="BY48">
            <v>7.2727241516113281</v>
          </cell>
          <cell r="BZ48">
            <v>7.2727241516113281</v>
          </cell>
          <cell r="CA48">
            <v>7.2727241516113281</v>
          </cell>
          <cell r="CB48">
            <v>7.2727241516113281</v>
          </cell>
          <cell r="CC48">
            <v>7.2727241516113281</v>
          </cell>
          <cell r="CD48">
            <v>7.2727241516113281</v>
          </cell>
          <cell r="CE48">
            <v>7.2727241516113281</v>
          </cell>
          <cell r="CF48">
            <v>7.2727241516113281</v>
          </cell>
          <cell r="CG48">
            <v>7.2727241516113281</v>
          </cell>
          <cell r="CH48">
            <v>7.2727241516113281</v>
          </cell>
          <cell r="CI48">
            <v>7.2727241516113281</v>
          </cell>
          <cell r="CJ48">
            <v>7.2727241516113281</v>
          </cell>
          <cell r="CK48">
            <v>7.2727241516113281</v>
          </cell>
          <cell r="CL48">
            <v>7.2727241516113281</v>
          </cell>
          <cell r="CM48">
            <v>7.2727241516113281</v>
          </cell>
          <cell r="CN48">
            <v>7.2727241516113281</v>
          </cell>
          <cell r="CO48">
            <v>7.2727241516113281</v>
          </cell>
          <cell r="CP48">
            <v>7.2727241516113281</v>
          </cell>
          <cell r="CQ48">
            <v>7.2727241516113281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I62">
            <v>6</v>
          </cell>
          <cell r="AJ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O62">
            <v>4.9285697937011719</v>
          </cell>
          <cell r="AP62">
            <v>4.9285697937011719</v>
          </cell>
          <cell r="AQ62">
            <v>2</v>
          </cell>
          <cell r="AR62">
            <v>6</v>
          </cell>
          <cell r="AS62">
            <v>6</v>
          </cell>
          <cell r="AT62">
            <v>6</v>
          </cell>
          <cell r="AU62">
            <v>6</v>
          </cell>
          <cell r="AV62">
            <v>6</v>
          </cell>
          <cell r="AW62">
            <v>6</v>
          </cell>
          <cell r="AX62">
            <v>6</v>
          </cell>
          <cell r="AY62">
            <v>7</v>
          </cell>
          <cell r="AZ62">
            <v>7</v>
          </cell>
          <cell r="BA62">
            <v>7</v>
          </cell>
          <cell r="BB62">
            <v>7</v>
          </cell>
          <cell r="BC62">
            <v>8</v>
          </cell>
          <cell r="BD62">
            <v>8</v>
          </cell>
          <cell r="BE62">
            <v>8</v>
          </cell>
          <cell r="BF62">
            <v>8</v>
          </cell>
          <cell r="BG62">
            <v>2</v>
          </cell>
          <cell r="BH62">
            <v>5</v>
          </cell>
          <cell r="BI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I101">
            <v>8</v>
          </cell>
          <cell r="AJ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O101">
            <v>6.5714263916015625</v>
          </cell>
          <cell r="AP101">
            <v>6.5714263916015625</v>
          </cell>
          <cell r="AQ101">
            <v>3</v>
          </cell>
          <cell r="AR101">
            <v>5</v>
          </cell>
          <cell r="AS101">
            <v>5</v>
          </cell>
          <cell r="AT101">
            <v>5</v>
          </cell>
          <cell r="AU101">
            <v>7</v>
          </cell>
          <cell r="AV101">
            <v>7</v>
          </cell>
          <cell r="AW101">
            <v>7</v>
          </cell>
          <cell r="AX101">
            <v>7</v>
          </cell>
          <cell r="AY101">
            <v>3</v>
          </cell>
          <cell r="AZ101">
            <v>7</v>
          </cell>
          <cell r="BA101">
            <v>7</v>
          </cell>
          <cell r="BB101">
            <v>7</v>
          </cell>
          <cell r="BC101">
            <v>7</v>
          </cell>
          <cell r="BD101">
            <v>7</v>
          </cell>
          <cell r="BE101">
            <v>7</v>
          </cell>
          <cell r="BF101">
            <v>7</v>
          </cell>
          <cell r="BG101">
            <v>7</v>
          </cell>
          <cell r="BH101">
            <v>7</v>
          </cell>
          <cell r="BI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M113">
            <v>5</v>
          </cell>
          <cell r="BN113">
            <v>5</v>
          </cell>
          <cell r="BO113">
            <v>6</v>
          </cell>
          <cell r="BP113">
            <v>6</v>
          </cell>
          <cell r="BQ113">
            <v>6</v>
          </cell>
          <cell r="BR113">
            <v>6</v>
          </cell>
          <cell r="BS113">
            <v>5.3703703703703702</v>
          </cell>
          <cell r="BT113">
            <v>5.3703689575195313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  <cell r="BY113">
            <v>38.181793212890625</v>
          </cell>
          <cell r="BZ113">
            <v>38.181793212890625</v>
          </cell>
          <cell r="CA113">
            <v>38.181793212890625</v>
          </cell>
          <cell r="CB113">
            <v>38.181793212890625</v>
          </cell>
          <cell r="CC113">
            <v>38.181793212890625</v>
          </cell>
          <cell r="CD113">
            <v>38.181793212890625</v>
          </cell>
          <cell r="CE113">
            <v>38.181793212890625</v>
          </cell>
          <cell r="CF113">
            <v>38.181793212890625</v>
          </cell>
          <cell r="CG113">
            <v>38.181793212890625</v>
          </cell>
          <cell r="CH113">
            <v>38.181793212890625</v>
          </cell>
          <cell r="CI113">
            <v>38.181793212890625</v>
          </cell>
          <cell r="CJ113">
            <v>38.181793212890625</v>
          </cell>
          <cell r="CK113">
            <v>38.181793212890625</v>
          </cell>
          <cell r="CL113">
            <v>38.181793212890625</v>
          </cell>
          <cell r="CM113">
            <v>38.181793212890625</v>
          </cell>
          <cell r="CN113">
            <v>38.181793212890625</v>
          </cell>
          <cell r="CO113">
            <v>38.181793212890625</v>
          </cell>
          <cell r="CP113">
            <v>38.181793212890625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J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O114">
            <v>5.4642829895019531</v>
          </cell>
          <cell r="AP114">
            <v>5.4642829895019531</v>
          </cell>
          <cell r="AQ114">
            <v>5.4642829895019531</v>
          </cell>
          <cell r="AR114">
            <v>5</v>
          </cell>
          <cell r="AS114">
            <v>5</v>
          </cell>
          <cell r="AT114">
            <v>5</v>
          </cell>
          <cell r="AU114">
            <v>6</v>
          </cell>
          <cell r="AV114">
            <v>6</v>
          </cell>
          <cell r="AW114">
            <v>6</v>
          </cell>
          <cell r="AX114">
            <v>6</v>
          </cell>
          <cell r="AY114">
            <v>3</v>
          </cell>
          <cell r="AZ114">
            <v>6</v>
          </cell>
          <cell r="BA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I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M117">
            <v>5</v>
          </cell>
          <cell r="BN117">
            <v>5</v>
          </cell>
          <cell r="BO117">
            <v>5</v>
          </cell>
          <cell r="BP117">
            <v>5</v>
          </cell>
          <cell r="BQ117">
            <v>5</v>
          </cell>
          <cell r="BR117">
            <v>5</v>
          </cell>
          <cell r="BS117">
            <v>6.2592592592592595</v>
          </cell>
          <cell r="BT117">
            <v>6.2592582702636719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M135">
            <v>5</v>
          </cell>
          <cell r="BN135">
            <v>5</v>
          </cell>
          <cell r="BO135">
            <v>5</v>
          </cell>
          <cell r="BP135">
            <v>5</v>
          </cell>
          <cell r="BQ135">
            <v>5</v>
          </cell>
          <cell r="BR135">
            <v>5</v>
          </cell>
          <cell r="BS135">
            <v>6.333333333333333</v>
          </cell>
          <cell r="BT135">
            <v>6.3333320617675781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I140">
            <v>8</v>
          </cell>
          <cell r="AJ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O140">
            <v>6.7142829895019531</v>
          </cell>
          <cell r="AP140">
            <v>6.7142829895019531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V140">
            <v>8</v>
          </cell>
          <cell r="AW140">
            <v>8</v>
          </cell>
          <cell r="AX140">
            <v>8</v>
          </cell>
          <cell r="AY140">
            <v>8</v>
          </cell>
          <cell r="AZ140">
            <v>8</v>
          </cell>
          <cell r="BA140">
            <v>8</v>
          </cell>
          <cell r="BB140">
            <v>8</v>
          </cell>
          <cell r="BC140">
            <v>5</v>
          </cell>
          <cell r="BD140">
            <v>5</v>
          </cell>
          <cell r="BE140">
            <v>5</v>
          </cell>
          <cell r="BF140">
            <v>5</v>
          </cell>
          <cell r="BG140">
            <v>2</v>
          </cell>
          <cell r="BH140">
            <v>6</v>
          </cell>
          <cell r="BI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J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O144">
            <v>5.4285697937011719</v>
          </cell>
          <cell r="AP144">
            <v>5.4285697937011719</v>
          </cell>
          <cell r="AQ144">
            <v>5</v>
          </cell>
          <cell r="AR144">
            <v>5</v>
          </cell>
          <cell r="AS144">
            <v>5</v>
          </cell>
          <cell r="AT144">
            <v>5</v>
          </cell>
          <cell r="AU144">
            <v>6</v>
          </cell>
          <cell r="AV144">
            <v>6</v>
          </cell>
          <cell r="AW144">
            <v>6</v>
          </cell>
          <cell r="AX144">
            <v>6</v>
          </cell>
          <cell r="AY144">
            <v>3</v>
          </cell>
          <cell r="AZ144">
            <v>5</v>
          </cell>
          <cell r="BA144">
            <v>5</v>
          </cell>
          <cell r="BB144">
            <v>5</v>
          </cell>
          <cell r="BC144">
            <v>5</v>
          </cell>
          <cell r="BD144">
            <v>5</v>
          </cell>
          <cell r="BE144">
            <v>5</v>
          </cell>
          <cell r="BF144">
            <v>5</v>
          </cell>
          <cell r="BG144">
            <v>6</v>
          </cell>
          <cell r="BH144">
            <v>6</v>
          </cell>
          <cell r="BI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M148">
            <v>6</v>
          </cell>
          <cell r="BN148">
            <v>6</v>
          </cell>
          <cell r="BO148">
            <v>6</v>
          </cell>
          <cell r="BP148">
            <v>6</v>
          </cell>
          <cell r="BQ148">
            <v>6</v>
          </cell>
          <cell r="BR148">
            <v>6</v>
          </cell>
          <cell r="BS148">
            <v>5.5555555555555554</v>
          </cell>
          <cell r="BT148">
            <v>5.5555534362792969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J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O154">
            <v>6.1428565979003906</v>
          </cell>
          <cell r="AP154">
            <v>6.1428565979003906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V154">
            <v>6</v>
          </cell>
          <cell r="AW154">
            <v>6</v>
          </cell>
          <cell r="AX154">
            <v>6</v>
          </cell>
          <cell r="AY154">
            <v>3</v>
          </cell>
          <cell r="AZ154">
            <v>5</v>
          </cell>
          <cell r="BA154">
            <v>5</v>
          </cell>
          <cell r="BB154">
            <v>5</v>
          </cell>
          <cell r="BC154">
            <v>5</v>
          </cell>
          <cell r="BD154">
            <v>5</v>
          </cell>
          <cell r="BE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J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O158">
            <v>5.3928565979003906</v>
          </cell>
          <cell r="AP158">
            <v>5.3928565979003906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V158">
            <v>7</v>
          </cell>
          <cell r="AW158">
            <v>7</v>
          </cell>
          <cell r="AX158">
            <v>7</v>
          </cell>
          <cell r="AY158">
            <v>3</v>
          </cell>
          <cell r="AZ158">
            <v>6</v>
          </cell>
          <cell r="BA158">
            <v>6</v>
          </cell>
          <cell r="BB158">
            <v>6</v>
          </cell>
          <cell r="BC158">
            <v>7</v>
          </cell>
          <cell r="BD158">
            <v>7</v>
          </cell>
          <cell r="BE158">
            <v>7</v>
          </cell>
          <cell r="BF158">
            <v>7</v>
          </cell>
          <cell r="BG158">
            <v>2</v>
          </cell>
          <cell r="BH158">
            <v>6</v>
          </cell>
          <cell r="BI158">
            <v>6</v>
          </cell>
          <cell r="BJ158">
            <v>6</v>
          </cell>
          <cell r="BK158" t="str">
            <v>v</v>
          </cell>
          <cell r="BL158">
            <v>5</v>
          </cell>
          <cell r="BM158">
            <v>5</v>
          </cell>
          <cell r="BN158">
            <v>5</v>
          </cell>
          <cell r="BO158">
            <v>4</v>
          </cell>
          <cell r="BP158">
            <v>5</v>
          </cell>
          <cell r="BQ158">
            <v>5</v>
          </cell>
          <cell r="BR158">
            <v>5</v>
          </cell>
          <cell r="BS158">
            <v>5.9629629629629628</v>
          </cell>
          <cell r="BT158">
            <v>5.9629592895507812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  <cell r="BY158">
            <v>7.2727241516113281</v>
          </cell>
          <cell r="BZ158">
            <v>7.2727241516113281</v>
          </cell>
          <cell r="CA158">
            <v>7.2727241516113281</v>
          </cell>
          <cell r="CB158">
            <v>7.2727241516113281</v>
          </cell>
          <cell r="CC158">
            <v>7.2727241516113281</v>
          </cell>
          <cell r="CD158">
            <v>7.2727241516113281</v>
          </cell>
          <cell r="CE158">
            <v>7.2727241516113281</v>
          </cell>
          <cell r="CF158">
            <v>7.2727241516113281</v>
          </cell>
          <cell r="CG158">
            <v>7.2727241516113281</v>
          </cell>
          <cell r="CH158">
            <v>7.2727241516113281</v>
          </cell>
          <cell r="CI158">
            <v>7.2727241516113281</v>
          </cell>
          <cell r="CJ158">
            <v>7.2727241516113281</v>
          </cell>
          <cell r="CK158">
            <v>7.2727241516113281</v>
          </cell>
          <cell r="CL158">
            <v>7.2727241516113281</v>
          </cell>
          <cell r="CM158">
            <v>7.2727241516113281</v>
          </cell>
          <cell r="CN158">
            <v>7.2727241516113281</v>
          </cell>
          <cell r="CO158">
            <v>7.2727241516113281</v>
          </cell>
          <cell r="CP158">
            <v>7.2727241516113281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M172">
            <v>5</v>
          </cell>
          <cell r="BN172">
            <v>5</v>
          </cell>
          <cell r="BO172">
            <v>3</v>
          </cell>
          <cell r="BP172">
            <v>4</v>
          </cell>
          <cell r="BQ172">
            <v>4</v>
          </cell>
          <cell r="BR172">
            <v>4</v>
          </cell>
          <cell r="BS172">
            <v>5.1481481481481479</v>
          </cell>
          <cell r="BT172">
            <v>5.1481475830078125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  <cell r="BY172">
            <v>25.454544067382813</v>
          </cell>
          <cell r="BZ172">
            <v>25.454544067382813</v>
          </cell>
          <cell r="CA172">
            <v>25.454544067382813</v>
          </cell>
          <cell r="CB172">
            <v>25.454544067382813</v>
          </cell>
          <cell r="CC172">
            <v>25.454544067382813</v>
          </cell>
          <cell r="CD172">
            <v>25.454544067382813</v>
          </cell>
          <cell r="CE172">
            <v>25.454544067382813</v>
          </cell>
          <cell r="CF172">
            <v>25.454544067382813</v>
          </cell>
          <cell r="CG172">
            <v>25.454544067382813</v>
          </cell>
          <cell r="CH172">
            <v>25.454544067382813</v>
          </cell>
          <cell r="CI172">
            <v>25.454544067382813</v>
          </cell>
          <cell r="CJ172">
            <v>25.454544067382813</v>
          </cell>
          <cell r="CK172">
            <v>25.454544067382813</v>
          </cell>
          <cell r="CL172">
            <v>25.454544067382813</v>
          </cell>
          <cell r="CM172">
            <v>25.454544067382813</v>
          </cell>
          <cell r="CN172">
            <v>25.454544067382813</v>
          </cell>
          <cell r="CO172">
            <v>25.454544067382813</v>
          </cell>
          <cell r="CP172">
            <v>25.454544067382813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O175">
            <v>5.7857131958007813</v>
          </cell>
          <cell r="AP175">
            <v>5.7857131958007813</v>
          </cell>
          <cell r="AQ175">
            <v>6</v>
          </cell>
          <cell r="AR175">
            <v>6</v>
          </cell>
          <cell r="AS175">
            <v>6</v>
          </cell>
          <cell r="AT175">
            <v>6</v>
          </cell>
          <cell r="AU175">
            <v>6</v>
          </cell>
          <cell r="AV175">
            <v>6</v>
          </cell>
          <cell r="AW175">
            <v>6</v>
          </cell>
          <cell r="AX175">
            <v>6</v>
          </cell>
          <cell r="AY175">
            <v>0</v>
          </cell>
          <cell r="AZ175">
            <v>6</v>
          </cell>
          <cell r="BA175">
            <v>6</v>
          </cell>
          <cell r="BB175">
            <v>6</v>
          </cell>
          <cell r="BC175">
            <v>5</v>
          </cell>
          <cell r="BD175">
            <v>5</v>
          </cell>
          <cell r="BE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O176">
            <v>5.6428565979003906</v>
          </cell>
          <cell r="AP176">
            <v>5.6428565979003906</v>
          </cell>
          <cell r="AQ176">
            <v>2</v>
          </cell>
          <cell r="AR176">
            <v>5</v>
          </cell>
          <cell r="AS176">
            <v>5</v>
          </cell>
          <cell r="AT176">
            <v>5</v>
          </cell>
          <cell r="AU176">
            <v>5</v>
          </cell>
          <cell r="AV176">
            <v>5</v>
          </cell>
          <cell r="AW176">
            <v>5</v>
          </cell>
          <cell r="AX176">
            <v>5</v>
          </cell>
          <cell r="AY176">
            <v>1</v>
          </cell>
          <cell r="AZ176">
            <v>6</v>
          </cell>
          <cell r="BA176">
            <v>6</v>
          </cell>
          <cell r="BB176">
            <v>6</v>
          </cell>
          <cell r="BC176">
            <v>5</v>
          </cell>
          <cell r="BD176">
            <v>5</v>
          </cell>
          <cell r="BE176">
            <v>5</v>
          </cell>
          <cell r="BF176">
            <v>5</v>
          </cell>
          <cell r="BG176">
            <v>5</v>
          </cell>
          <cell r="BH176">
            <v>5</v>
          </cell>
          <cell r="BI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I180">
            <v>6</v>
          </cell>
          <cell r="AJ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O180">
            <v>6</v>
          </cell>
          <cell r="AP180">
            <v>6</v>
          </cell>
          <cell r="AQ180">
            <v>5</v>
          </cell>
          <cell r="AR180">
            <v>5</v>
          </cell>
          <cell r="AS180">
            <v>5</v>
          </cell>
          <cell r="AT180">
            <v>5</v>
          </cell>
          <cell r="AU180">
            <v>5</v>
          </cell>
          <cell r="AV180">
            <v>5</v>
          </cell>
          <cell r="AW180">
            <v>5</v>
          </cell>
          <cell r="AX180">
            <v>5</v>
          </cell>
          <cell r="AY180">
            <v>3</v>
          </cell>
          <cell r="AZ180">
            <v>6</v>
          </cell>
          <cell r="BA180">
            <v>6</v>
          </cell>
          <cell r="BB180">
            <v>6</v>
          </cell>
          <cell r="BC180">
            <v>6</v>
          </cell>
          <cell r="BD180">
            <v>6</v>
          </cell>
          <cell r="BE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M191">
            <v>7</v>
          </cell>
          <cell r="BN191">
            <v>7</v>
          </cell>
          <cell r="BO191">
            <v>7</v>
          </cell>
          <cell r="BP191">
            <v>7</v>
          </cell>
          <cell r="BQ191">
            <v>7</v>
          </cell>
          <cell r="BR191">
            <v>7</v>
          </cell>
          <cell r="BS191">
            <v>6.7037037037037033</v>
          </cell>
          <cell r="BT191">
            <v>6.7037010192871094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M201">
            <v>6</v>
          </cell>
          <cell r="BN201">
            <v>6</v>
          </cell>
          <cell r="BO201">
            <v>5</v>
          </cell>
          <cell r="BP201">
            <v>5</v>
          </cell>
          <cell r="BQ201">
            <v>5</v>
          </cell>
          <cell r="BR201">
            <v>5</v>
          </cell>
          <cell r="BS201">
            <v>5.6296296296296298</v>
          </cell>
          <cell r="BT201">
            <v>5.6296272277832031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M207">
            <v>5</v>
          </cell>
          <cell r="BN207">
            <v>5</v>
          </cell>
          <cell r="BO207">
            <v>6</v>
          </cell>
          <cell r="BP207">
            <v>6</v>
          </cell>
          <cell r="BQ207">
            <v>6</v>
          </cell>
          <cell r="BR207">
            <v>6</v>
          </cell>
          <cell r="BS207">
            <v>5.4444444444444446</v>
          </cell>
          <cell r="BT207">
            <v>5.4444427490234375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I208">
            <v>7</v>
          </cell>
          <cell r="AJ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O208">
            <v>6.4285697937011719</v>
          </cell>
          <cell r="AP208">
            <v>6.4285697937011719</v>
          </cell>
          <cell r="AQ208">
            <v>6.4285697937011719</v>
          </cell>
          <cell r="AR208">
            <v>5</v>
          </cell>
          <cell r="AS208">
            <v>5</v>
          </cell>
          <cell r="AT208">
            <v>5</v>
          </cell>
          <cell r="AU208">
            <v>7</v>
          </cell>
          <cell r="AV208">
            <v>7</v>
          </cell>
          <cell r="AW208">
            <v>7</v>
          </cell>
          <cell r="AX208">
            <v>7</v>
          </cell>
          <cell r="AY208">
            <v>8</v>
          </cell>
          <cell r="AZ208">
            <v>8</v>
          </cell>
          <cell r="BA208">
            <v>8</v>
          </cell>
          <cell r="BB208">
            <v>8</v>
          </cell>
          <cell r="BC208">
            <v>6</v>
          </cell>
          <cell r="BD208">
            <v>6</v>
          </cell>
          <cell r="BE208">
            <v>6</v>
          </cell>
          <cell r="BF208">
            <v>6</v>
          </cell>
          <cell r="BG208">
            <v>8</v>
          </cell>
          <cell r="BH208">
            <v>8</v>
          </cell>
          <cell r="BI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M236">
            <v>6</v>
          </cell>
          <cell r="BN236">
            <v>6</v>
          </cell>
          <cell r="BO236">
            <v>8</v>
          </cell>
          <cell r="BP236">
            <v>8</v>
          </cell>
          <cell r="BQ236">
            <v>8</v>
          </cell>
          <cell r="BR236">
            <v>8</v>
          </cell>
          <cell r="BS236">
            <v>6.1481481481481479</v>
          </cell>
          <cell r="BT236">
            <v>6.1481475830078125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M250">
            <v>6</v>
          </cell>
          <cell r="BN250">
            <v>6</v>
          </cell>
          <cell r="BO250">
            <v>6</v>
          </cell>
          <cell r="BP250">
            <v>6</v>
          </cell>
          <cell r="BQ250">
            <v>6</v>
          </cell>
          <cell r="BR250">
            <v>6</v>
          </cell>
          <cell r="BS250">
            <v>6.5925925925925926</v>
          </cell>
          <cell r="BT250">
            <v>6.59259033203125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I267">
            <v>7</v>
          </cell>
          <cell r="AJ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O267">
            <v>6.1071395874023438</v>
          </cell>
          <cell r="AP267">
            <v>6.1071395874023438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V267">
            <v>6</v>
          </cell>
          <cell r="AW267">
            <v>6</v>
          </cell>
          <cell r="AX267">
            <v>6</v>
          </cell>
          <cell r="AY267">
            <v>7</v>
          </cell>
          <cell r="AZ267">
            <v>7</v>
          </cell>
          <cell r="BA267">
            <v>7</v>
          </cell>
          <cell r="BB267">
            <v>7</v>
          </cell>
          <cell r="BC267">
            <v>5</v>
          </cell>
          <cell r="BD267">
            <v>5</v>
          </cell>
          <cell r="BE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M272">
            <v>6</v>
          </cell>
          <cell r="BN272">
            <v>6</v>
          </cell>
          <cell r="BO272">
            <v>7</v>
          </cell>
          <cell r="BP272">
            <v>7</v>
          </cell>
          <cell r="BQ272">
            <v>7</v>
          </cell>
          <cell r="BR272">
            <v>7</v>
          </cell>
          <cell r="BS272">
            <v>6.5925925925925926</v>
          </cell>
          <cell r="BT272">
            <v>6.59259033203125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  <cell r="BY272">
            <v>0</v>
          </cell>
          <cell r="BZ272">
            <v>0</v>
          </cell>
          <cell r="CA272">
            <v>0</v>
          </cell>
          <cell r="CB272">
            <v>0</v>
          </cell>
          <cell r="CC272">
            <v>0</v>
          </cell>
          <cell r="CD272">
            <v>0</v>
          </cell>
          <cell r="CE272">
            <v>0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P272">
            <v>0</v>
          </cell>
          <cell r="CQ272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  <sheetName val="km346+00-k_x000a_346+240 (2)"/>
      <sheetName val="k_x000a_338+60-km338+130"/>
      <sheetName val="Duong conf vu hcm (7)"/>
      <sheetName val="Du/ng cong vu hcm (9;) (2)"/>
      <sheetName val="KL DUONG DC L_x0004_???Í?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Z545"/>
  <sheetViews>
    <sheetView showGridLines="0" tabSelected="1" zoomScale="70" zoomScaleNormal="70" workbookViewId="0">
      <pane xSplit="9" ySplit="13" topLeftCell="AC516" activePane="bottomRight" state="frozen"/>
      <selection pane="topRight" activeCell="H1" sqref="H1"/>
      <selection pane="bottomLeft" activeCell="A11" sqref="A11"/>
      <selection pane="bottomRight" activeCell="CH530" sqref="CH530"/>
    </sheetView>
  </sheetViews>
  <sheetFormatPr defaultRowHeight="12.75" x14ac:dyDescent="0.2"/>
  <cols>
    <col min="1" max="2" width="4.28515625" style="47" customWidth="1"/>
    <col min="3" max="3" width="9.7109375" style="16" customWidth="1"/>
    <col min="4" max="4" width="8.140625" style="16" customWidth="1"/>
    <col min="5" max="5" width="10.7109375" style="16" customWidth="1"/>
    <col min="6" max="6" width="6.5703125" style="16" customWidth="1"/>
    <col min="7" max="7" width="8.85546875" style="16" hidden="1" customWidth="1"/>
    <col min="8" max="8" width="4.42578125" style="16" hidden="1" customWidth="1"/>
    <col min="9" max="9" width="7.7109375" style="16" hidden="1" customWidth="1"/>
    <col min="10" max="38" width="4.28515625" style="16" customWidth="1"/>
    <col min="39" max="57" width="4.28515625" style="16" hidden="1" customWidth="1"/>
    <col min="58" max="77" width="4.28515625" style="16" customWidth="1"/>
    <col min="78" max="79" width="4.28515625" style="16" hidden="1" customWidth="1"/>
    <col min="80" max="98" width="4.28515625" style="16" customWidth="1"/>
    <col min="99" max="100" width="4.28515625" style="16" hidden="1" customWidth="1"/>
    <col min="101" max="106" width="4.28515625" style="16" customWidth="1"/>
    <col min="107" max="125" width="4.28515625" style="16" hidden="1" customWidth="1"/>
    <col min="126" max="126" width="4.28515625" style="16" customWidth="1"/>
    <col min="127" max="127" width="7" style="39" customWidth="1"/>
    <col min="128" max="128" width="11.5703125" style="16" bestFit="1" customWidth="1"/>
    <col min="129" max="129" width="12.42578125" style="16" customWidth="1"/>
    <col min="130" max="130" width="11.42578125" style="16" customWidth="1"/>
    <col min="131" max="16384" width="9.140625" style="16"/>
  </cols>
  <sheetData>
    <row r="2" spans="1:127" ht="15" x14ac:dyDescent="0.2">
      <c r="D2" s="60" t="s">
        <v>4592</v>
      </c>
      <c r="BN2" s="60" t="s">
        <v>4603</v>
      </c>
    </row>
    <row r="3" spans="1:127" ht="15" x14ac:dyDescent="0.2">
      <c r="D3" s="61" t="s">
        <v>4593</v>
      </c>
      <c r="BN3" s="60" t="s">
        <v>4594</v>
      </c>
    </row>
    <row r="5" spans="1:127" ht="20.25" customHeight="1" x14ac:dyDescent="0.2">
      <c r="A5" s="48"/>
      <c r="B5" s="620"/>
      <c r="C5" s="558" t="s">
        <v>3</v>
      </c>
      <c r="D5" s="558"/>
      <c r="E5" s="558"/>
      <c r="F5" s="558"/>
      <c r="G5" s="558"/>
      <c r="H5" s="558"/>
      <c r="I5" s="558"/>
      <c r="J5" s="558" t="s">
        <v>216</v>
      </c>
      <c r="K5" s="558"/>
      <c r="L5" s="558"/>
      <c r="M5" s="558"/>
      <c r="N5" s="558"/>
      <c r="O5" s="558"/>
      <c r="P5" s="558"/>
      <c r="Q5" s="558"/>
      <c r="R5" s="558"/>
      <c r="S5" s="558"/>
      <c r="T5" s="558"/>
      <c r="U5" s="558"/>
      <c r="V5" s="558"/>
      <c r="W5" s="558"/>
      <c r="X5" s="558"/>
      <c r="Y5" s="558"/>
      <c r="Z5" s="558"/>
      <c r="AA5" s="558"/>
      <c r="AB5" s="558"/>
      <c r="AC5" s="558"/>
      <c r="AD5" s="558"/>
      <c r="AE5" s="558"/>
      <c r="AF5" s="558"/>
      <c r="AG5" s="558"/>
      <c r="AH5" s="558"/>
      <c r="AI5" s="558"/>
      <c r="AJ5" s="558"/>
      <c r="AK5" s="558"/>
      <c r="AL5" s="558"/>
      <c r="AM5" s="558"/>
      <c r="AN5" s="558"/>
      <c r="AO5" s="558" t="s">
        <v>261</v>
      </c>
      <c r="AP5" s="558"/>
      <c r="AQ5" s="558"/>
      <c r="AR5" s="558"/>
      <c r="AS5" s="558"/>
      <c r="AT5" s="558"/>
      <c r="AU5" s="558"/>
      <c r="AV5" s="558"/>
      <c r="AW5" s="558"/>
      <c r="AX5" s="558"/>
      <c r="AY5" s="558"/>
      <c r="AZ5" s="558"/>
      <c r="BA5" s="558"/>
      <c r="BB5" s="558"/>
      <c r="BC5" s="558"/>
      <c r="BD5" s="558"/>
      <c r="BE5" s="558"/>
      <c r="BF5" s="558" t="s">
        <v>283</v>
      </c>
      <c r="BG5" s="558"/>
      <c r="BH5" s="558"/>
      <c r="BI5" s="558"/>
      <c r="BJ5" s="558"/>
      <c r="BK5" s="558"/>
      <c r="BL5" s="558"/>
      <c r="BM5" s="558"/>
      <c r="BN5" s="558"/>
      <c r="BO5" s="558"/>
      <c r="BP5" s="558"/>
      <c r="BQ5" s="558"/>
      <c r="BR5" s="558"/>
      <c r="BS5" s="558"/>
      <c r="BT5" s="558"/>
      <c r="BU5" s="558"/>
      <c r="BV5" s="558"/>
      <c r="BW5" s="558"/>
      <c r="BX5" s="558"/>
      <c r="BY5" s="558"/>
      <c r="BZ5" s="558"/>
      <c r="CA5" s="558"/>
      <c r="CB5" s="558" t="s">
        <v>318</v>
      </c>
      <c r="CC5" s="558"/>
      <c r="CD5" s="558"/>
      <c r="CE5" s="558"/>
      <c r="CF5" s="558"/>
      <c r="CG5" s="558"/>
      <c r="CH5" s="558"/>
      <c r="CI5" s="558"/>
      <c r="CJ5" s="558"/>
      <c r="CK5" s="558"/>
      <c r="CL5" s="558"/>
      <c r="CM5" s="558"/>
      <c r="CN5" s="558"/>
      <c r="CO5" s="558"/>
      <c r="CP5" s="558"/>
      <c r="CQ5" s="558"/>
      <c r="CR5" s="558"/>
      <c r="CS5" s="558"/>
      <c r="CT5" s="558"/>
      <c r="CU5" s="558"/>
      <c r="CV5" s="558"/>
      <c r="CW5" s="15"/>
      <c r="CX5" s="15"/>
      <c r="CY5" s="15"/>
      <c r="CZ5" s="15"/>
      <c r="DA5" s="15"/>
      <c r="DB5" s="15"/>
      <c r="DC5" s="558" t="s">
        <v>348</v>
      </c>
      <c r="DD5" s="558"/>
      <c r="DE5" s="558"/>
      <c r="DF5" s="558"/>
      <c r="DG5" s="558"/>
      <c r="DH5" s="558"/>
      <c r="DI5" s="558"/>
      <c r="DJ5" s="558"/>
      <c r="DK5" s="558"/>
      <c r="DL5" s="15"/>
      <c r="DM5" s="15"/>
      <c r="DN5" s="15"/>
      <c r="DO5" s="15"/>
      <c r="DP5" s="558" t="s">
        <v>356</v>
      </c>
      <c r="DQ5" s="558" t="s">
        <v>357</v>
      </c>
      <c r="DR5" s="558" t="s">
        <v>358</v>
      </c>
      <c r="DS5" s="558" t="s">
        <v>359</v>
      </c>
      <c r="DT5" s="558"/>
      <c r="DU5" s="558"/>
      <c r="DV5" s="558"/>
      <c r="DW5" s="106"/>
    </row>
    <row r="6" spans="1:127" ht="20.25" customHeight="1" x14ac:dyDescent="0.2">
      <c r="A6" s="48"/>
      <c r="B6" s="620"/>
      <c r="C6" s="558"/>
      <c r="D6" s="558"/>
      <c r="E6" s="558"/>
      <c r="F6" s="558"/>
      <c r="G6" s="558"/>
      <c r="H6" s="558"/>
      <c r="I6" s="558"/>
      <c r="J6" s="558" t="s">
        <v>217</v>
      </c>
      <c r="K6" s="558"/>
      <c r="L6" s="558"/>
      <c r="M6" s="558" t="s">
        <v>222</v>
      </c>
      <c r="N6" s="558"/>
      <c r="O6" s="558" t="s">
        <v>225</v>
      </c>
      <c r="P6" s="558"/>
      <c r="Q6" s="558" t="s">
        <v>229</v>
      </c>
      <c r="R6" s="558"/>
      <c r="S6" s="558"/>
      <c r="T6" s="558"/>
      <c r="U6" s="558"/>
      <c r="V6" s="558"/>
      <c r="W6" s="558"/>
      <c r="X6" s="558"/>
      <c r="Y6" s="558"/>
      <c r="Z6" s="558"/>
      <c r="AA6" s="558" t="s">
        <v>243</v>
      </c>
      <c r="AB6" s="558"/>
      <c r="AC6" s="558"/>
      <c r="AD6" s="558"/>
      <c r="AE6" s="558" t="s">
        <v>248</v>
      </c>
      <c r="AF6" s="558"/>
      <c r="AG6" s="558"/>
      <c r="AH6" s="558"/>
      <c r="AI6" s="558"/>
      <c r="AJ6" s="558"/>
      <c r="AK6" s="558"/>
      <c r="AL6" s="558"/>
      <c r="AM6" s="558" t="s">
        <v>258</v>
      </c>
      <c r="AN6" s="558" t="s">
        <v>260</v>
      </c>
      <c r="AO6" s="558" t="s">
        <v>262</v>
      </c>
      <c r="AP6" s="558"/>
      <c r="AQ6" s="558" t="s">
        <v>265</v>
      </c>
      <c r="AR6" s="558"/>
      <c r="AS6" s="558"/>
      <c r="AT6" s="558"/>
      <c r="AU6" s="558"/>
      <c r="AV6" s="558"/>
      <c r="AW6" s="558" t="s">
        <v>272</v>
      </c>
      <c r="AX6" s="558"/>
      <c r="AY6" s="558"/>
      <c r="AZ6" s="558"/>
      <c r="BA6" s="558"/>
      <c r="BB6" s="558"/>
      <c r="BC6" s="15" t="s">
        <v>279</v>
      </c>
      <c r="BD6" s="558" t="s">
        <v>281</v>
      </c>
      <c r="BE6" s="558" t="s">
        <v>282</v>
      </c>
      <c r="BF6" s="558" t="s">
        <v>284</v>
      </c>
      <c r="BG6" s="558"/>
      <c r="BH6" s="558"/>
      <c r="BI6" s="15" t="s">
        <v>288</v>
      </c>
      <c r="BJ6" s="558" t="s">
        <v>290</v>
      </c>
      <c r="BK6" s="558"/>
      <c r="BL6" s="558"/>
      <c r="BM6" s="558" t="s">
        <v>294</v>
      </c>
      <c r="BN6" s="558"/>
      <c r="BO6" s="558" t="s">
        <v>297</v>
      </c>
      <c r="BP6" s="558"/>
      <c r="BQ6" s="558"/>
      <c r="BR6" s="15" t="s">
        <v>301</v>
      </c>
      <c r="BS6" s="558" t="s">
        <v>303</v>
      </c>
      <c r="BT6" s="558"/>
      <c r="BU6" s="15" t="s">
        <v>306</v>
      </c>
      <c r="BV6" s="15" t="s">
        <v>308</v>
      </c>
      <c r="BW6" s="15" t="s">
        <v>310</v>
      </c>
      <c r="BX6" s="15" t="s">
        <v>312</v>
      </c>
      <c r="BY6" s="15" t="s">
        <v>314</v>
      </c>
      <c r="BZ6" s="558" t="s">
        <v>316</v>
      </c>
      <c r="CA6" s="558" t="s">
        <v>317</v>
      </c>
      <c r="CB6" s="558" t="s">
        <v>319</v>
      </c>
      <c r="CC6" s="558"/>
      <c r="CD6" s="558" t="s">
        <v>322</v>
      </c>
      <c r="CE6" s="558"/>
      <c r="CF6" s="558"/>
      <c r="CG6" s="558"/>
      <c r="CH6" s="15" t="s">
        <v>328</v>
      </c>
      <c r="CI6" s="15" t="s">
        <v>330</v>
      </c>
      <c r="CJ6" s="558" t="s">
        <v>332</v>
      </c>
      <c r="CK6" s="558"/>
      <c r="CL6" s="558"/>
      <c r="CM6" s="558"/>
      <c r="CN6" s="558"/>
      <c r="CO6" s="558"/>
      <c r="CP6" s="558"/>
      <c r="CQ6" s="15" t="s">
        <v>341</v>
      </c>
      <c r="CR6" s="15" t="s">
        <v>301</v>
      </c>
      <c r="CS6" s="558" t="s">
        <v>314</v>
      </c>
      <c r="CT6" s="558"/>
      <c r="CU6" s="558" t="s">
        <v>346</v>
      </c>
      <c r="CV6" s="558" t="s">
        <v>347</v>
      </c>
      <c r="CW6" s="15"/>
      <c r="CX6" s="15"/>
      <c r="CY6" s="15"/>
      <c r="CZ6" s="15"/>
      <c r="DA6" s="15"/>
      <c r="DB6" s="15"/>
      <c r="DC6" s="558" t="s">
        <v>349</v>
      </c>
      <c r="DD6" s="558"/>
      <c r="DE6" s="558"/>
      <c r="DF6" s="558"/>
      <c r="DG6" s="15"/>
      <c r="DH6" s="15"/>
      <c r="DI6" s="15"/>
      <c r="DJ6" s="558" t="s">
        <v>354</v>
      </c>
      <c r="DK6" s="558" t="s">
        <v>355</v>
      </c>
      <c r="DL6" s="15"/>
      <c r="DM6" s="15"/>
      <c r="DN6" s="15"/>
      <c r="DO6" s="15"/>
      <c r="DP6" s="558"/>
      <c r="DQ6" s="558"/>
      <c r="DR6" s="558"/>
      <c r="DS6" s="558"/>
      <c r="DT6" s="558"/>
      <c r="DU6" s="558"/>
      <c r="DV6" s="558"/>
      <c r="DW6" s="106"/>
    </row>
    <row r="7" spans="1:127" ht="20.25" customHeight="1" x14ac:dyDescent="0.2">
      <c r="A7" s="48"/>
      <c r="B7" s="620"/>
      <c r="C7" s="558"/>
      <c r="D7" s="558"/>
      <c r="E7" s="558"/>
      <c r="F7" s="558"/>
      <c r="G7" s="558"/>
      <c r="H7" s="558"/>
      <c r="I7" s="558"/>
      <c r="J7" s="558" t="s">
        <v>218</v>
      </c>
      <c r="K7" s="558" t="s">
        <v>220</v>
      </c>
      <c r="L7" s="558" t="s">
        <v>221</v>
      </c>
      <c r="M7" s="558" t="s">
        <v>223</v>
      </c>
      <c r="N7" s="558" t="s">
        <v>224</v>
      </c>
      <c r="O7" s="558" t="s">
        <v>226</v>
      </c>
      <c r="P7" s="558"/>
      <c r="Q7" s="558" t="s">
        <v>230</v>
      </c>
      <c r="R7" s="558"/>
      <c r="S7" s="558"/>
      <c r="T7" s="558" t="s">
        <v>234</v>
      </c>
      <c r="U7" s="558"/>
      <c r="V7" s="558"/>
      <c r="W7" s="558"/>
      <c r="X7" s="558"/>
      <c r="Y7" s="558" t="s">
        <v>240</v>
      </c>
      <c r="Z7" s="558"/>
      <c r="AA7" s="558" t="s">
        <v>244</v>
      </c>
      <c r="AB7" s="558" t="s">
        <v>245</v>
      </c>
      <c r="AC7" s="558" t="s">
        <v>246</v>
      </c>
      <c r="AD7" s="558" t="s">
        <v>247</v>
      </c>
      <c r="AE7" s="558" t="s">
        <v>249</v>
      </c>
      <c r="AF7" s="558" t="s">
        <v>251</v>
      </c>
      <c r="AG7" s="558" t="s">
        <v>252</v>
      </c>
      <c r="AH7" s="558" t="s">
        <v>253</v>
      </c>
      <c r="AI7" s="558" t="s">
        <v>254</v>
      </c>
      <c r="AJ7" s="558" t="s">
        <v>255</v>
      </c>
      <c r="AK7" s="558" t="s">
        <v>256</v>
      </c>
      <c r="AL7" s="558" t="s">
        <v>257</v>
      </c>
      <c r="AM7" s="558"/>
      <c r="AN7" s="558"/>
      <c r="AO7" s="558" t="s">
        <v>263</v>
      </c>
      <c r="AP7" s="558" t="s">
        <v>264</v>
      </c>
      <c r="AQ7" s="558" t="s">
        <v>266</v>
      </c>
      <c r="AR7" s="558" t="s">
        <v>267</v>
      </c>
      <c r="AS7" s="558" t="s">
        <v>268</v>
      </c>
      <c r="AT7" s="558" t="s">
        <v>269</v>
      </c>
      <c r="AU7" s="558" t="s">
        <v>270</v>
      </c>
      <c r="AV7" s="558" t="s">
        <v>271</v>
      </c>
      <c r="AW7" s="558" t="s">
        <v>273</v>
      </c>
      <c r="AX7" s="558" t="s">
        <v>274</v>
      </c>
      <c r="AY7" s="558" t="s">
        <v>275</v>
      </c>
      <c r="AZ7" s="558" t="s">
        <v>276</v>
      </c>
      <c r="BA7" s="558" t="s">
        <v>277</v>
      </c>
      <c r="BB7" s="558" t="s">
        <v>278</v>
      </c>
      <c r="BC7" s="558" t="s">
        <v>280</v>
      </c>
      <c r="BD7" s="558"/>
      <c r="BE7" s="558"/>
      <c r="BF7" s="558" t="s">
        <v>285</v>
      </c>
      <c r="BG7" s="558" t="s">
        <v>286</v>
      </c>
      <c r="BH7" s="558" t="s">
        <v>287</v>
      </c>
      <c r="BI7" s="558" t="s">
        <v>289</v>
      </c>
      <c r="BJ7" s="558" t="s">
        <v>291</v>
      </c>
      <c r="BK7" s="558" t="s">
        <v>292</v>
      </c>
      <c r="BL7" s="558" t="s">
        <v>293</v>
      </c>
      <c r="BM7" s="558" t="s">
        <v>295</v>
      </c>
      <c r="BN7" s="558" t="s">
        <v>296</v>
      </c>
      <c r="BO7" s="558" t="s">
        <v>298</v>
      </c>
      <c r="BP7" s="558" t="s">
        <v>299</v>
      </c>
      <c r="BQ7" s="558" t="s">
        <v>300</v>
      </c>
      <c r="BR7" s="558" t="s">
        <v>302</v>
      </c>
      <c r="BS7" s="558" t="s">
        <v>304</v>
      </c>
      <c r="BT7" s="558" t="s">
        <v>305</v>
      </c>
      <c r="BU7" s="558" t="s">
        <v>307</v>
      </c>
      <c r="BV7" s="558" t="s">
        <v>309</v>
      </c>
      <c r="BW7" s="558" t="s">
        <v>311</v>
      </c>
      <c r="BX7" s="558" t="s">
        <v>313</v>
      </c>
      <c r="BY7" s="558" t="s">
        <v>315</v>
      </c>
      <c r="BZ7" s="558"/>
      <c r="CA7" s="558"/>
      <c r="CB7" s="558" t="s">
        <v>320</v>
      </c>
      <c r="CC7" s="558" t="s">
        <v>321</v>
      </c>
      <c r="CD7" s="558" t="s">
        <v>323</v>
      </c>
      <c r="CE7" s="558"/>
      <c r="CF7" s="558"/>
      <c r="CG7" s="558"/>
      <c r="CH7" s="558" t="s">
        <v>329</v>
      </c>
      <c r="CI7" s="558" t="s">
        <v>331</v>
      </c>
      <c r="CJ7" s="558" t="s">
        <v>333</v>
      </c>
      <c r="CK7" s="558"/>
      <c r="CL7" s="558"/>
      <c r="CM7" s="558"/>
      <c r="CN7" s="558"/>
      <c r="CO7" s="558"/>
      <c r="CP7" s="558" t="s">
        <v>340</v>
      </c>
      <c r="CQ7" s="558" t="s">
        <v>342</v>
      </c>
      <c r="CR7" s="558" t="s">
        <v>343</v>
      </c>
      <c r="CS7" s="558" t="s">
        <v>344</v>
      </c>
      <c r="CT7" s="558" t="s">
        <v>345</v>
      </c>
      <c r="CU7" s="558"/>
      <c r="CV7" s="558"/>
      <c r="CW7" s="15"/>
      <c r="CX7" s="15"/>
      <c r="CY7" s="15"/>
      <c r="CZ7" s="15"/>
      <c r="DA7" s="15"/>
      <c r="DB7" s="15"/>
      <c r="DC7" s="558" t="s">
        <v>350</v>
      </c>
      <c r="DD7" s="558" t="s">
        <v>351</v>
      </c>
      <c r="DE7" s="558" t="s">
        <v>352</v>
      </c>
      <c r="DF7" s="558" t="s">
        <v>353</v>
      </c>
      <c r="DG7" s="15"/>
      <c r="DH7" s="15"/>
      <c r="DI7" s="15"/>
      <c r="DJ7" s="558"/>
      <c r="DK7" s="558"/>
      <c r="DL7" s="15"/>
      <c r="DM7" s="15"/>
      <c r="DN7" s="15"/>
      <c r="DO7" s="15"/>
      <c r="DP7" s="558"/>
      <c r="DQ7" s="558"/>
      <c r="DR7" s="558"/>
      <c r="DS7" s="558"/>
      <c r="DT7" s="558"/>
      <c r="DU7" s="558"/>
      <c r="DV7" s="558"/>
      <c r="DW7" s="106"/>
    </row>
    <row r="8" spans="1:127" ht="20.25" customHeight="1" x14ac:dyDescent="0.2">
      <c r="A8" s="48"/>
      <c r="B8" s="620"/>
      <c r="C8" s="558"/>
      <c r="D8" s="558"/>
      <c r="E8" s="558"/>
      <c r="F8" s="558"/>
      <c r="G8" s="558"/>
      <c r="H8" s="558"/>
      <c r="I8" s="558"/>
      <c r="J8" s="558"/>
      <c r="K8" s="558"/>
      <c r="L8" s="558"/>
      <c r="M8" s="558"/>
      <c r="N8" s="558"/>
      <c r="O8" s="15" t="s">
        <v>227</v>
      </c>
      <c r="P8" s="15" t="s">
        <v>228</v>
      </c>
      <c r="Q8" s="15" t="s">
        <v>231</v>
      </c>
      <c r="R8" s="15" t="s">
        <v>232</v>
      </c>
      <c r="S8" s="15" t="s">
        <v>233</v>
      </c>
      <c r="T8" s="15" t="s">
        <v>235</v>
      </c>
      <c r="U8" s="15" t="s">
        <v>236</v>
      </c>
      <c r="V8" s="15" t="s">
        <v>237</v>
      </c>
      <c r="W8" s="15" t="s">
        <v>238</v>
      </c>
      <c r="X8" s="15" t="s">
        <v>239</v>
      </c>
      <c r="Y8" s="15" t="s">
        <v>241</v>
      </c>
      <c r="Z8" s="15" t="s">
        <v>242</v>
      </c>
      <c r="AA8" s="558"/>
      <c r="AB8" s="558"/>
      <c r="AC8" s="558"/>
      <c r="AD8" s="558"/>
      <c r="AE8" s="558"/>
      <c r="AF8" s="558"/>
      <c r="AG8" s="558"/>
      <c r="AH8" s="558"/>
      <c r="AI8" s="558"/>
      <c r="AJ8" s="558"/>
      <c r="AK8" s="558"/>
      <c r="AL8" s="558"/>
      <c r="AM8" s="558"/>
      <c r="AN8" s="558"/>
      <c r="AO8" s="558"/>
      <c r="AP8" s="558"/>
      <c r="AQ8" s="558"/>
      <c r="AR8" s="558"/>
      <c r="AS8" s="558"/>
      <c r="AT8" s="558"/>
      <c r="AU8" s="558"/>
      <c r="AV8" s="558"/>
      <c r="AW8" s="558"/>
      <c r="AX8" s="558"/>
      <c r="AY8" s="558"/>
      <c r="AZ8" s="558"/>
      <c r="BA8" s="558"/>
      <c r="BB8" s="558"/>
      <c r="BC8" s="558"/>
      <c r="BD8" s="558"/>
      <c r="BE8" s="558"/>
      <c r="BF8" s="558"/>
      <c r="BG8" s="558"/>
      <c r="BH8" s="558"/>
      <c r="BI8" s="558"/>
      <c r="BJ8" s="558"/>
      <c r="BK8" s="558"/>
      <c r="BL8" s="558"/>
      <c r="BM8" s="558"/>
      <c r="BN8" s="558"/>
      <c r="BO8" s="558"/>
      <c r="BP8" s="558"/>
      <c r="BQ8" s="558"/>
      <c r="BR8" s="558"/>
      <c r="BS8" s="558"/>
      <c r="BT8" s="558"/>
      <c r="BU8" s="558"/>
      <c r="BV8" s="558"/>
      <c r="BW8" s="558"/>
      <c r="BX8" s="558"/>
      <c r="BY8" s="558"/>
      <c r="BZ8" s="558"/>
      <c r="CA8" s="558"/>
      <c r="CB8" s="558"/>
      <c r="CC8" s="558"/>
      <c r="CD8" s="15" t="s">
        <v>324</v>
      </c>
      <c r="CE8" s="15" t="s">
        <v>325</v>
      </c>
      <c r="CF8" s="15" t="s">
        <v>326</v>
      </c>
      <c r="CG8" s="15" t="s">
        <v>327</v>
      </c>
      <c r="CH8" s="558"/>
      <c r="CI8" s="558"/>
      <c r="CJ8" s="15" t="s">
        <v>334</v>
      </c>
      <c r="CK8" s="15" t="s">
        <v>335</v>
      </c>
      <c r="CL8" s="15" t="s">
        <v>336</v>
      </c>
      <c r="CM8" s="15" t="s">
        <v>337</v>
      </c>
      <c r="CN8" s="15" t="s">
        <v>338</v>
      </c>
      <c r="CO8" s="15" t="s">
        <v>339</v>
      </c>
      <c r="CP8" s="558"/>
      <c r="CQ8" s="558"/>
      <c r="CR8" s="558"/>
      <c r="CS8" s="558"/>
      <c r="CT8" s="558"/>
      <c r="CU8" s="558"/>
      <c r="CV8" s="558"/>
      <c r="CW8" s="15"/>
      <c r="CX8" s="15"/>
      <c r="CY8" s="15"/>
      <c r="CZ8" s="15"/>
      <c r="DA8" s="15"/>
      <c r="DB8" s="15"/>
      <c r="DC8" s="558"/>
      <c r="DD8" s="558"/>
      <c r="DE8" s="558"/>
      <c r="DF8" s="558"/>
      <c r="DG8" s="15"/>
      <c r="DH8" s="15"/>
      <c r="DI8" s="15"/>
      <c r="DJ8" s="558"/>
      <c r="DK8" s="558"/>
      <c r="DL8" s="15"/>
      <c r="DM8" s="15"/>
      <c r="DN8" s="15"/>
      <c r="DO8" s="15"/>
      <c r="DP8" s="558"/>
      <c r="DQ8" s="558"/>
      <c r="DR8" s="558"/>
      <c r="DS8" s="558"/>
      <c r="DT8" s="558"/>
      <c r="DU8" s="558"/>
      <c r="DV8" s="558"/>
      <c r="DW8" s="106"/>
    </row>
    <row r="9" spans="1:127" s="18" customFormat="1" ht="28.5" hidden="1" customHeight="1" x14ac:dyDescent="0.2">
      <c r="A9" s="49"/>
      <c r="B9" s="621"/>
      <c r="C9" s="17"/>
      <c r="D9" s="17"/>
      <c r="E9" s="17"/>
      <c r="F9" s="17"/>
      <c r="G9" s="17"/>
      <c r="H9" s="17"/>
      <c r="I9" s="17"/>
      <c r="J9" s="17" t="str">
        <f>IF(J8="",J7,J8)</f>
        <v>COM 101</v>
      </c>
      <c r="K9" s="17" t="str">
        <f t="shared" ref="K9:BV9" si="0">IF(K8="",K7,K8)</f>
        <v>COM 102</v>
      </c>
      <c r="L9" s="17" t="str">
        <f t="shared" si="0"/>
        <v>PHI 100</v>
      </c>
      <c r="M9" s="17" t="str">
        <f t="shared" si="0"/>
        <v>CS 101</v>
      </c>
      <c r="N9" s="17" t="str">
        <f t="shared" si="0"/>
        <v>CS 201</v>
      </c>
      <c r="O9" s="17" t="str">
        <f t="shared" si="0"/>
        <v>MTH 101</v>
      </c>
      <c r="P9" s="17" t="str">
        <f t="shared" si="0"/>
        <v>MTH 102</v>
      </c>
      <c r="Q9" s="17" t="str">
        <f t="shared" si="0"/>
        <v>DTE 201</v>
      </c>
      <c r="R9" s="17" t="str">
        <f t="shared" si="0"/>
        <v>LAW 201</v>
      </c>
      <c r="S9" s="17" t="str">
        <f t="shared" si="0"/>
        <v>MED 268</v>
      </c>
      <c r="T9" s="17" t="str">
        <f t="shared" si="0"/>
        <v>AHI 391</v>
      </c>
      <c r="U9" s="17" t="str">
        <f t="shared" si="0"/>
        <v>AHI 392</v>
      </c>
      <c r="V9" s="17" t="str">
        <f t="shared" si="0"/>
        <v>EVR 205</v>
      </c>
      <c r="W9" s="17" t="str">
        <f t="shared" si="0"/>
        <v>HIS 221</v>
      </c>
      <c r="X9" s="17" t="str">
        <f t="shared" si="0"/>
        <v>HIS 222</v>
      </c>
      <c r="Y9" s="17" t="str">
        <f t="shared" si="0"/>
        <v>DTE-HT 102</v>
      </c>
      <c r="Z9" s="17" t="str">
        <f t="shared" si="0"/>
        <v>DTE-HT 152</v>
      </c>
      <c r="AA9" s="17" t="str">
        <f t="shared" si="0"/>
        <v>HIS 361</v>
      </c>
      <c r="AB9" s="17" t="str">
        <f t="shared" si="0"/>
        <v>PHI 161</v>
      </c>
      <c r="AC9" s="17" t="str">
        <f t="shared" si="0"/>
        <v>PHI 162</v>
      </c>
      <c r="AD9" s="17" t="str">
        <f t="shared" si="0"/>
        <v>POS 361</v>
      </c>
      <c r="AE9" s="17" t="str">
        <f t="shared" si="0"/>
        <v>ENG 126</v>
      </c>
      <c r="AF9" s="17" t="str">
        <f t="shared" si="0"/>
        <v>ENG 127</v>
      </c>
      <c r="AG9" s="17" t="str">
        <f t="shared" si="0"/>
        <v>ENG 128</v>
      </c>
      <c r="AH9" s="17" t="str">
        <f t="shared" si="0"/>
        <v>ENG 129</v>
      </c>
      <c r="AI9" s="17" t="str">
        <f t="shared" si="0"/>
        <v>ENG 226</v>
      </c>
      <c r="AJ9" s="17" t="str">
        <f t="shared" si="0"/>
        <v>ENG 227</v>
      </c>
      <c r="AK9" s="17" t="str">
        <f t="shared" si="0"/>
        <v>ENG 228</v>
      </c>
      <c r="AL9" s="17" t="str">
        <f t="shared" si="0"/>
        <v>ENG 229</v>
      </c>
      <c r="AM9" s="17">
        <f t="shared" si="0"/>
        <v>0</v>
      </c>
      <c r="AN9" s="17">
        <f t="shared" si="0"/>
        <v>0</v>
      </c>
      <c r="AO9" s="17" t="str">
        <f t="shared" si="0"/>
        <v>ES 101</v>
      </c>
      <c r="AP9" s="17" t="str">
        <f t="shared" si="0"/>
        <v>ES 102</v>
      </c>
      <c r="AQ9" s="17" t="str">
        <f t="shared" si="0"/>
        <v>ES 221</v>
      </c>
      <c r="AR9" s="17" t="str">
        <f t="shared" si="0"/>
        <v>ES 222</v>
      </c>
      <c r="AS9" s="17" t="str">
        <f t="shared" si="0"/>
        <v>ES 223</v>
      </c>
      <c r="AT9" s="17" t="str">
        <f t="shared" si="0"/>
        <v>ES 224</v>
      </c>
      <c r="AU9" s="17" t="str">
        <f t="shared" si="0"/>
        <v>ES 226</v>
      </c>
      <c r="AV9" s="17" t="str">
        <f t="shared" si="0"/>
        <v>ES 229</v>
      </c>
      <c r="AW9" s="17" t="str">
        <f t="shared" si="0"/>
        <v>ES 271</v>
      </c>
      <c r="AX9" s="17" t="str">
        <f t="shared" si="0"/>
        <v>ES 272</v>
      </c>
      <c r="AY9" s="17" t="str">
        <f t="shared" si="0"/>
        <v>ES 273</v>
      </c>
      <c r="AZ9" s="17" t="str">
        <f t="shared" si="0"/>
        <v>ES 274</v>
      </c>
      <c r="BA9" s="17" t="str">
        <f t="shared" si="0"/>
        <v>ES 276</v>
      </c>
      <c r="BB9" s="17" t="str">
        <f t="shared" si="0"/>
        <v>ES 279</v>
      </c>
      <c r="BC9" s="17" t="str">
        <f t="shared" si="0"/>
        <v>ES 303</v>
      </c>
      <c r="BD9" s="17">
        <f t="shared" si="0"/>
        <v>0</v>
      </c>
      <c r="BE9" s="17">
        <f t="shared" si="0"/>
        <v>0</v>
      </c>
      <c r="BF9" s="17" t="str">
        <f t="shared" si="0"/>
        <v>ECO 151</v>
      </c>
      <c r="BG9" s="17" t="str">
        <f t="shared" si="0"/>
        <v>ECO 152</v>
      </c>
      <c r="BH9" s="17" t="str">
        <f t="shared" si="0"/>
        <v>ECO 303</v>
      </c>
      <c r="BI9" s="17" t="str">
        <f t="shared" si="0"/>
        <v>STA 151</v>
      </c>
      <c r="BJ9" s="17" t="str">
        <f t="shared" si="0"/>
        <v>HOS 151</v>
      </c>
      <c r="BK9" s="17" t="str">
        <f t="shared" si="0"/>
        <v>HOS 250</v>
      </c>
      <c r="BL9" s="17" t="str">
        <f t="shared" si="0"/>
        <v>TOU 151</v>
      </c>
      <c r="BM9" s="17" t="str">
        <f t="shared" si="0"/>
        <v>MGT 201</v>
      </c>
      <c r="BN9" s="17" t="str">
        <f t="shared" si="0"/>
        <v>MGT 403</v>
      </c>
      <c r="BO9" s="17" t="str">
        <f t="shared" si="0"/>
        <v>ACC 201</v>
      </c>
      <c r="BP9" s="17" t="str">
        <f t="shared" si="0"/>
        <v>ACC 202</v>
      </c>
      <c r="BQ9" s="17" t="str">
        <f t="shared" si="0"/>
        <v>ACC 301</v>
      </c>
      <c r="BR9" s="17" t="str">
        <f t="shared" si="0"/>
        <v>MKT 253</v>
      </c>
      <c r="BS9" s="17" t="str">
        <f t="shared" si="0"/>
        <v>IS 251</v>
      </c>
      <c r="BT9" s="17" t="str">
        <f t="shared" si="0"/>
        <v>IS 253</v>
      </c>
      <c r="BU9" s="17" t="str">
        <f t="shared" si="0"/>
        <v>OB 253</v>
      </c>
      <c r="BV9" s="17" t="str">
        <f t="shared" si="0"/>
        <v>HRM 303</v>
      </c>
      <c r="BW9" s="17" t="str">
        <f t="shared" ref="BW9:DV9" si="1">IF(BW8="",BW7,BW8)</f>
        <v>FIN 301</v>
      </c>
      <c r="BX9" s="17" t="str">
        <f t="shared" si="1"/>
        <v>LAW 403</v>
      </c>
      <c r="BY9" s="17" t="str">
        <f t="shared" si="1"/>
        <v>TOU 296</v>
      </c>
      <c r="BZ9" s="17">
        <f t="shared" si="1"/>
        <v>0</v>
      </c>
      <c r="CA9" s="17">
        <f t="shared" si="1"/>
        <v>0</v>
      </c>
      <c r="CB9" s="17" t="str">
        <f t="shared" si="1"/>
        <v>LAW 413</v>
      </c>
      <c r="CC9" s="17" t="str">
        <f t="shared" si="1"/>
        <v>TOU 431</v>
      </c>
      <c r="CD9" s="17" t="str">
        <f t="shared" si="1"/>
        <v>TOU 361</v>
      </c>
      <c r="CE9" s="17" t="str">
        <f t="shared" si="1"/>
        <v>TOU 362</v>
      </c>
      <c r="CF9" s="17" t="str">
        <f t="shared" si="1"/>
        <v>TOU 364</v>
      </c>
      <c r="CG9" s="17" t="str">
        <f t="shared" si="1"/>
        <v>TOU 404</v>
      </c>
      <c r="CH9" s="17" t="str">
        <f t="shared" si="1"/>
        <v>TOU 405</v>
      </c>
      <c r="CI9" s="17" t="str">
        <f t="shared" si="1"/>
        <v>HIS 161</v>
      </c>
      <c r="CJ9" s="17" t="str">
        <f t="shared" si="1"/>
        <v>AES 270</v>
      </c>
      <c r="CK9" s="17" t="str">
        <f t="shared" si="1"/>
        <v>CSN 161</v>
      </c>
      <c r="CL9" s="17" t="str">
        <f t="shared" si="1"/>
        <v>CUL 418</v>
      </c>
      <c r="CM9" s="17" t="str">
        <f t="shared" si="1"/>
        <v>CUL 420</v>
      </c>
      <c r="CN9" s="17" t="str">
        <f t="shared" si="1"/>
        <v>FSH 161</v>
      </c>
      <c r="CO9" s="17" t="str">
        <f t="shared" si="1"/>
        <v>THE 311</v>
      </c>
      <c r="CP9" s="17" t="str">
        <f t="shared" si="1"/>
        <v>CUL 251</v>
      </c>
      <c r="CQ9" s="17" t="str">
        <f t="shared" si="1"/>
        <v>STA 423</v>
      </c>
      <c r="CR9" s="17" t="str">
        <f t="shared" si="1"/>
        <v>MKT 424</v>
      </c>
      <c r="CS9" s="17" t="str">
        <f t="shared" si="1"/>
        <v>TOU 396</v>
      </c>
      <c r="CT9" s="17" t="str">
        <f t="shared" si="1"/>
        <v>TOU 496</v>
      </c>
      <c r="CU9" s="17">
        <f t="shared" si="1"/>
        <v>0</v>
      </c>
      <c r="CV9" s="17">
        <f t="shared" si="1"/>
        <v>0</v>
      </c>
      <c r="CW9" s="17"/>
      <c r="CX9" s="17"/>
      <c r="CY9" s="17"/>
      <c r="CZ9" s="17"/>
      <c r="DA9" s="17"/>
      <c r="DB9" s="17"/>
      <c r="DC9" s="17" t="str">
        <f t="shared" si="1"/>
        <v>HOS 448</v>
      </c>
      <c r="DD9" s="17" t="str">
        <f t="shared" si="1"/>
        <v>HOS 449</v>
      </c>
      <c r="DE9" s="17" t="str">
        <f t="shared" si="1"/>
        <v>TOU 448</v>
      </c>
      <c r="DF9" s="17" t="str">
        <f t="shared" si="1"/>
        <v>TOU 449</v>
      </c>
      <c r="DG9" s="17"/>
      <c r="DH9" s="17"/>
      <c r="DI9" s="17"/>
      <c r="DJ9" s="17">
        <f t="shared" si="1"/>
        <v>0</v>
      </c>
      <c r="DK9" s="17">
        <f t="shared" si="1"/>
        <v>0</v>
      </c>
      <c r="DL9" s="17"/>
      <c r="DM9" s="17"/>
      <c r="DN9" s="17"/>
      <c r="DO9" s="17"/>
      <c r="DP9" s="17">
        <f t="shared" si="1"/>
        <v>0</v>
      </c>
      <c r="DQ9" s="17">
        <f t="shared" si="1"/>
        <v>0</v>
      </c>
      <c r="DR9" s="17">
        <f t="shared" si="1"/>
        <v>0</v>
      </c>
      <c r="DS9" s="17">
        <f t="shared" si="1"/>
        <v>0</v>
      </c>
      <c r="DT9" s="17">
        <f t="shared" si="1"/>
        <v>0</v>
      </c>
      <c r="DU9" s="17">
        <f t="shared" si="1"/>
        <v>0</v>
      </c>
      <c r="DV9" s="17">
        <f t="shared" si="1"/>
        <v>0</v>
      </c>
      <c r="DW9" s="103"/>
    </row>
    <row r="10" spans="1:127" s="20" customFormat="1" ht="147.75" customHeight="1" x14ac:dyDescent="0.2">
      <c r="A10" s="50"/>
      <c r="B10" s="622"/>
      <c r="C10" s="19"/>
      <c r="D10" s="19"/>
      <c r="E10" s="19"/>
      <c r="F10" s="19"/>
      <c r="G10" s="19"/>
      <c r="H10" s="19"/>
      <c r="I10" s="19"/>
      <c r="J10" s="19" t="str">
        <f>VLOOKUP(J$9,CodeMon!$D$2:$F$1465,3,0)</f>
        <v>Nói &amp; Trình Bày (tiếng Việt)</v>
      </c>
      <c r="K10" s="19" t="str">
        <f>VLOOKUP(K$9,CodeMon!$D$2:$F$1465,3,0)</f>
        <v>Viết (tiếng Việt)</v>
      </c>
      <c r="L10" s="19" t="str">
        <f>VLOOKUP(L$9,CodeMon!$D$2:$F$1465,3,0)</f>
        <v>Phương Pháp Luận (gồm Nghiên Cứu Khoa Học)</v>
      </c>
      <c r="M10" s="19" t="str">
        <f>VLOOKUP(M$9,CodeMon!$D$2:$F$1465,3,0)</f>
        <v>Tin Học Đại Cương</v>
      </c>
      <c r="N10" s="19" t="str">
        <f>VLOOKUP(N$9,CodeMon!$D$2:$F$1465,3,0)</f>
        <v>Tin Học Ứng Dụng</v>
      </c>
      <c r="O10" s="19" t="str">
        <f>VLOOKUP(O$9,CodeMon!$D$2:$F$1465,3,0)</f>
        <v>Toán Cao Cấp C1</v>
      </c>
      <c r="P10" s="19" t="str">
        <f>VLOOKUP(P$9,CodeMon!$D$2:$F$1465,3,0)</f>
        <v>Toán Cao Cấp C2</v>
      </c>
      <c r="Q10" s="19" t="str">
        <f>VLOOKUP(Q$9,CodeMon!$D$2:$F$1465,3,0)</f>
        <v>Đạo Đức trong Công Việc</v>
      </c>
      <c r="R10" s="19" t="str">
        <f>VLOOKUP(R$9,CodeMon!$D$2:$F$1465,3,0)</f>
        <v>Pháp Luật Đại Cương</v>
      </c>
      <c r="S10" s="19" t="str">
        <f>VLOOKUP(S$9,CodeMon!$D$2:$F$1465,3,0)</f>
        <v>Y Đức</v>
      </c>
      <c r="T10" s="19" t="str">
        <f>VLOOKUP(T$9,CodeMon!$D$2:$F$1465,3,0)</f>
        <v>Lịch Sử Kiến Trúc Phương Đông &amp; Việt Nam</v>
      </c>
      <c r="U10" s="19" t="str">
        <f>VLOOKUP(U$9,CodeMon!$D$2:$F$1465,3,0)</f>
        <v>Lịch Sử Kiến Trúc Phương Tây</v>
      </c>
      <c r="V10" s="19" t="str">
        <f>VLOOKUP(V$9,CodeMon!$D$2:$F$1465,3,0)</f>
        <v>Sức Khỏe Môi Trường</v>
      </c>
      <c r="W10" s="19" t="str">
        <f>VLOOKUP(W$9,CodeMon!$D$2:$F$1465,3,0)</f>
        <v>Lịch Sử Văn Minh Thế Giới 1</v>
      </c>
      <c r="X10" s="19" t="str">
        <f>VLOOKUP(X$9,CodeMon!$D$2:$F$1465,3,0)</f>
        <v>Lịch Sử Văn Minh Thế Giới 2</v>
      </c>
      <c r="Y10" s="19" t="str">
        <f>VLOOKUP(Y$9,CodeMon!$D$2:$F$1465,3,0)</f>
        <v>Hướng Nghiệp 1</v>
      </c>
      <c r="Z10" s="19" t="str">
        <f>VLOOKUP(Z$9,CodeMon!$D$2:$F$1465,3,0)</f>
        <v>Hướng Nghiệp 2</v>
      </c>
      <c r="AA10" s="19" t="str">
        <f>VLOOKUP(AA$9,CodeMon!$D$2:$F$1465,3,0)</f>
        <v>Đường Lối Cách Mạng của Đảng Cộng Sản Việt Nam</v>
      </c>
      <c r="AB10" s="19" t="str">
        <f>VLOOKUP(AB$9,CodeMon!$D$2:$F$1465,3,0)</f>
        <v>Những Nguyên Lý Cơ Bản của Chủ Nghĩa Marx - Lenin 1</v>
      </c>
      <c r="AC10" s="19" t="str">
        <f>VLOOKUP(AC$9,CodeMon!$D$2:$F$1465,3,0)</f>
        <v>Những Nguyên Lý Cơ Bản của Chủ Nghĩa Marx - Lenin 2</v>
      </c>
      <c r="AD10" s="19" t="str">
        <f>VLOOKUP(AD$9,CodeMon!$D$2:$F$1465,3,0)</f>
        <v>Tư Tưởng Hồ Chí Minh</v>
      </c>
      <c r="AE10" s="19" t="str">
        <f>VLOOKUP(AE$9,CodeMon!$D$2:$F$1465,3,0)</f>
        <v>Reading - Level 1 (International School)</v>
      </c>
      <c r="AF10" s="19" t="str">
        <f>VLOOKUP(AF$9,CodeMon!$D$2:$F$1465,3,0)</f>
        <v>Writing - Level 1 (International School)</v>
      </c>
      <c r="AG10" s="19" t="str">
        <f>VLOOKUP(AG$9,CodeMon!$D$2:$F$1465,3,0)</f>
        <v>Listening - Level 1 (International School)</v>
      </c>
      <c r="AH10" s="19" t="str">
        <f>VLOOKUP(AH$9,CodeMon!$D$2:$F$1465,3,0)</f>
        <v>Speaking - Level 1 (International School)</v>
      </c>
      <c r="AI10" s="19" t="str">
        <f>VLOOKUP(AI$9,CodeMon!$D$2:$F$1465,3,0)</f>
        <v>Reading - Level 2 (International School)</v>
      </c>
      <c r="AJ10" s="19" t="str">
        <f>VLOOKUP(AJ$9,CodeMon!$D$2:$F$1465,3,0)</f>
        <v>Writing - Level 2 (International School)</v>
      </c>
      <c r="AK10" s="19" t="str">
        <f>VLOOKUP(AK$9,CodeMon!$D$2:$F$1465,3,0)</f>
        <v>Listening - Level 2 (International School)</v>
      </c>
      <c r="AL10" s="19" t="str">
        <f>VLOOKUP(AL$9,CodeMon!$D$2:$F$1465,3,0)</f>
        <v>Speaking - Level 2 (International School)</v>
      </c>
      <c r="AM10" s="34"/>
      <c r="AN10" s="35"/>
      <c r="AO10" s="19" t="str">
        <f>VLOOKUP(AO$9,CodeMon!$D$2:$F$1465,3,0)</f>
        <v>Chạy Ngắn &amp; Bài Thể Dục Tay Không</v>
      </c>
      <c r="AP10" s="19" t="str">
        <f>VLOOKUP(AP$9,CodeMon!$D$2:$F$1465,3,0)</f>
        <v>Chạy Bền &amp; Nhảy Xa</v>
      </c>
      <c r="AQ10" s="19" t="str">
        <f>VLOOKUP(AQ$9,CodeMon!$D$2:$F$1465,3,0)</f>
        <v>Bóng Đá Sơ Cấp</v>
      </c>
      <c r="AR10" s="19" t="str">
        <f>VLOOKUP(AR$9,CodeMon!$D$2:$F$1465,3,0)</f>
        <v>Bóng Rổ Sơ Cấp</v>
      </c>
      <c r="AS10" s="19" t="str">
        <f>VLOOKUP(AS$9,CodeMon!$D$2:$F$1465,3,0)</f>
        <v>Bóng Chuyền Sơ Cấp</v>
      </c>
      <c r="AT10" s="19" t="str">
        <f>VLOOKUP(AT$9,CodeMon!$D$2:$F$1465,3,0)</f>
        <v>Bóng Bàn Cơ Bản</v>
      </c>
      <c r="AU10" s="19" t="str">
        <f>VLOOKUP(AU$9,CodeMon!$D$2:$F$1465,3,0)</f>
        <v>Cầu Lông Sơ Cấp</v>
      </c>
      <c r="AV10" s="19" t="str">
        <f>VLOOKUP(AV$9,CodeMon!$D$2:$F$1465,3,0)</f>
        <v>Võ VoViNam Cơ Bản</v>
      </c>
      <c r="AW10" s="19" t="str">
        <f>VLOOKUP(AW$9,CodeMon!$D$2:$F$1465,3,0)</f>
        <v>Bóng Đá Cao Cấp</v>
      </c>
      <c r="AX10" s="19" t="str">
        <f>VLOOKUP(AX$9,CodeMon!$D$2:$F$1465,3,0)</f>
        <v>Bóng Rổ Cao Cấp</v>
      </c>
      <c r="AY10" s="19" t="str">
        <f>VLOOKUP(AY$9,CodeMon!$D$2:$F$1465,3,0)</f>
        <v>Bóng Chuyền Cao Cấp</v>
      </c>
      <c r="AZ10" s="19" t="str">
        <f>VLOOKUP(AZ$9,CodeMon!$D$2:$F$1465,3,0)</f>
        <v>Bóng Bàn Nâng Cao</v>
      </c>
      <c r="BA10" s="19" t="str">
        <f>VLOOKUP(BA$9,CodeMon!$D$2:$F$1465,3,0)</f>
        <v>Cầu Lông Cao Cấp</v>
      </c>
      <c r="BB10" s="19" t="str">
        <f>VLOOKUP(BB$9,CodeMon!$D$2:$F$1465,3,0)</f>
        <v>Võ VoViNam Nâng Cao</v>
      </c>
      <c r="BC10" s="19" t="str">
        <f>VLOOKUP(BC$9,CodeMon!$D$2:$F$1465,3,0)</f>
        <v>Điền Kinh Tổng Hợp</v>
      </c>
      <c r="BD10" s="34"/>
      <c r="BE10" s="35"/>
      <c r="BF10" s="19" t="str">
        <f>VLOOKUP(BF$9,CodeMon!$D$2:$F$1465,3,0)</f>
        <v>Căn Bản Kinh Tế Vi Mô</v>
      </c>
      <c r="BG10" s="19" t="str">
        <f>VLOOKUP(BG$9,CodeMon!$D$2:$F$1465,3,0)</f>
        <v>Căn Bản Kinh Tế Vĩ Mô</v>
      </c>
      <c r="BH10" s="19" t="str">
        <f>VLOOKUP(BH$9,CodeMon!$D$2:$F$1465,3,0)</f>
        <v>Kinh Tế Trong Quản Trị Dịch Vụ</v>
      </c>
      <c r="BI10" s="19" t="str">
        <f>VLOOKUP(BI$9,CodeMon!$D$2:$F$1465,3,0)</f>
        <v>Lý Thuyết Xác Suất &amp; Thống Kê Toán</v>
      </c>
      <c r="BJ10" s="19" t="str">
        <f>VLOOKUP(BJ$9,CodeMon!$D$2:$F$1465,3,0)</f>
        <v>Tổng Quan Ngành Lưu Trú</v>
      </c>
      <c r="BK10" s="19" t="str">
        <f>VLOOKUP(BK$9,CodeMon!$D$2:$F$1465,3,0)</f>
        <v>Tài Nguyên Du Lịch</v>
      </c>
      <c r="BL10" s="19" t="str">
        <f>VLOOKUP(BL$9,CodeMon!$D$2:$F$1465,3,0)</f>
        <v>Tổng Quan Du Lịch</v>
      </c>
      <c r="BM10" s="19" t="str">
        <f>VLOOKUP(BM$9,CodeMon!$D$2:$F$1465,3,0)</f>
        <v>Quản Trị Học</v>
      </c>
      <c r="BN10" s="19" t="str">
        <f>VLOOKUP(BN$9,CodeMon!$D$2:$F$1465,3,0)</f>
        <v>Quản Trị Chiến Lược</v>
      </c>
      <c r="BO10" s="19" t="str">
        <f>VLOOKUP(BO$9,CodeMon!$D$2:$F$1465,3,0)</f>
        <v>Nguyên Lý Kế Toán 1</v>
      </c>
      <c r="BP10" s="19" t="str">
        <f>VLOOKUP(BP$9,CodeMon!$D$2:$F$1465,3,0)</f>
        <v>Nguyên Lý Kế Toán 2</v>
      </c>
      <c r="BQ10" s="19" t="str">
        <f>VLOOKUP(BQ$9,CodeMon!$D$2:$F$1465,3,0)</f>
        <v>Kế Toán Quản Trị 1</v>
      </c>
      <c r="BR10" s="19" t="str">
        <f>VLOOKUP(BR$9,CodeMon!$D$2:$F$1465,3,0)</f>
        <v>Tiếp Thị Du Lịch</v>
      </c>
      <c r="BS10" s="19" t="str">
        <f>VLOOKUP(BS$9,CodeMon!$D$2:$F$1465,3,0)</f>
        <v>Hệ Thống Thông Tin Quản Lý</v>
      </c>
      <c r="BT10" s="19" t="str">
        <f>VLOOKUP(BT$9,CodeMon!$D$2:$F$1465,3,0)</f>
        <v>Hệ Thống Thông Tin Du Lịch</v>
      </c>
      <c r="BU10" s="19" t="str">
        <f>VLOOKUP(BU$9,CodeMon!$D$2:$F$1465,3,0)</f>
        <v>Tổng Quan Hành Vi Tổ Chức trong Du Lịch</v>
      </c>
      <c r="BV10" s="19" t="str">
        <f>VLOOKUP(BV$9,CodeMon!$D$2:$F$1465,3,0)</f>
        <v>Quản Trị Nhân Lực Trong Du Lịch</v>
      </c>
      <c r="BW10" s="19" t="str">
        <f>VLOOKUP(BW$9,CodeMon!$D$2:$F$1465,3,0)</f>
        <v>Quản Trị Tài Chính 1</v>
      </c>
      <c r="BX10" s="19" t="str">
        <f>VLOOKUP(BX$9,CodeMon!$D$2:$F$1465,3,0)</f>
        <v>Cơ Sở Luật Kinh Tế</v>
      </c>
      <c r="BY10" s="19" t="str">
        <f>VLOOKUP(BY$9,CodeMon!$D$2:$F$1465,3,0)</f>
        <v>Tranh Tài Giải Pháp PBL</v>
      </c>
      <c r="BZ10" s="34"/>
      <c r="CA10" s="35"/>
      <c r="CB10" s="19" t="str">
        <f>VLOOKUP(CB$9,CodeMon!$D$2:$F$1465,3,0)</f>
        <v>Pháp Luật Du Lịch (Việt Nam)</v>
      </c>
      <c r="CC10" s="19" t="str">
        <f>VLOOKUP(CC$9,CodeMon!$D$2:$F$1465,3,0)</f>
        <v>Tuyến Điểm Du Lịch Việt Nam</v>
      </c>
      <c r="CD10" s="19" t="str">
        <f>VLOOKUP(CD$9,CodeMon!$D$2:$F$1465,3,0)</f>
        <v>Thiết Kế &amp; Điều Hành Tour Du Lịch</v>
      </c>
      <c r="CE10" s="19" t="str">
        <f>VLOOKUP(CE$9,CodeMon!$D$2:$F$1465,3,0)</f>
        <v>Nguyên Lý Điều Hành Tour Du Lịch Nước Ngoài</v>
      </c>
      <c r="CF10" s="19" t="str">
        <f>VLOOKUP(CF$9,CodeMon!$D$2:$F$1465,3,0)</f>
        <v>Nghiệp Vụ Hướng Dẫn Du Lịch</v>
      </c>
      <c r="CG10" s="19" t="str">
        <f>VLOOKUP(CG$9,CodeMon!$D$2:$F$1465,3,0)</f>
        <v>Quản Trị Kinh Doanh Lữ Hành</v>
      </c>
      <c r="CH10" s="19" t="str">
        <f>VLOOKUP(CH$9,CodeMon!$D$2:$F$1465,3,0)</f>
        <v>Quản Trị Vận Chuyển Khách Du Lịch</v>
      </c>
      <c r="CI10" s="19" t="str">
        <f>VLOOKUP(CI$9,CodeMon!$D$2:$F$1465,3,0)</f>
        <v>Tổng Quan Lịch Sử Việt Nam</v>
      </c>
      <c r="CJ10" s="19" t="str">
        <f>VLOOKUP(CJ$9,CodeMon!$D$2:$F$1465,3,0)</f>
        <v>Di Sản Mỹ Thuật Thế Giới và Việt Nam</v>
      </c>
      <c r="CK10" s="19" t="str">
        <f>VLOOKUP(CK$9,CodeMon!$D$2:$F$1465,3,0)</f>
        <v>Ẩm Thực Việt Nam - Lý Thuyết &amp; Thực Hành</v>
      </c>
      <c r="CL10" s="19" t="str">
        <f>VLOOKUP(CL$9,CodeMon!$D$2:$F$1465,3,0)</f>
        <v>Văn Hóa Miền Trung &amp; Tây Nguyên</v>
      </c>
      <c r="CM10" s="19" t="str">
        <f>VLOOKUP(CM$9,CodeMon!$D$2:$F$1465,3,0)</f>
        <v>Văn Hóa Champa</v>
      </c>
      <c r="CN10" s="19" t="str">
        <f>VLOOKUP(CN$9,CodeMon!$D$2:$F$1465,3,0)</f>
        <v>Văn Hóa Trang Phục Người Việt</v>
      </c>
      <c r="CO10" s="19" t="str">
        <f>VLOOKUP(CO$9,CodeMon!$D$2:$F$1465,3,0)</f>
        <v>Tín Ngưỡng của Các Dân Tộc ở Việt Nam</v>
      </c>
      <c r="CP10" s="19" t="str">
        <f>VLOOKUP(CP$9,CodeMon!$D$2:$F$1465,3,0)</f>
        <v>Cơ Sở Văn Hóa Việt Nam</v>
      </c>
      <c r="CQ10" s="19" t="str">
        <f>VLOOKUP(CQ$9,CodeMon!$D$2:$F$1465,3,0)</f>
        <v>Phân Tích Thống Kê Du Lịch</v>
      </c>
      <c r="CR10" s="19" t="str">
        <f>VLOOKUP(CR$9,CodeMon!$D$2:$F$1465,3,0)</f>
        <v>Hành Vi Tiêu Dùng Trong Du Lịch</v>
      </c>
      <c r="CS10" s="19" t="str">
        <f>VLOOKUP(CS$9,CodeMon!$D$2:$F$1465,3,0)</f>
        <v>Tranh Tài Giải Pháp PBL</v>
      </c>
      <c r="CT10" s="19" t="str">
        <f>VLOOKUP(CT$9,CodeMon!$D$2:$F$1465,3,0)</f>
        <v>Tranh Tài Giải Pháp PBL</v>
      </c>
      <c r="CU10" s="34"/>
      <c r="CV10" s="35"/>
      <c r="CW10" s="37" t="s">
        <v>4574</v>
      </c>
      <c r="CX10" s="37" t="s">
        <v>4575</v>
      </c>
      <c r="CY10" s="37" t="s">
        <v>4576</v>
      </c>
      <c r="CZ10" s="37" t="s">
        <v>4577</v>
      </c>
      <c r="DA10" s="37" t="s">
        <v>4578</v>
      </c>
      <c r="DB10" s="37" t="s">
        <v>4579</v>
      </c>
      <c r="DC10" s="19" t="str">
        <f>VLOOKUP(DC$9,CodeMon!$D$2:$F$1465,3,0)</f>
        <v>Thực Tập Nghiệp Vụ Trong Khách Sạn / Nhà Hàng (3 tháng)</v>
      </c>
      <c r="DD10" s="19" t="str">
        <f>VLOOKUP(DD$9,CodeMon!$D$2:$F$1465,3,0)</f>
        <v>Khóa Luận Tốt Nghiệp: Quản Trị Kinh Doanh Khách Sạn - Nhà Hàng</v>
      </c>
      <c r="DE10" s="19" t="str">
        <f>VLOOKUP(DE$9,CodeMon!$D$2:$F$1465,3,0)</f>
        <v>Thực Tập Nghiệp Vụ Trong Công Ty Lữ Hành / Đại Lý Lữ Hành (3 tháng)</v>
      </c>
      <c r="DF10" s="19" t="str">
        <f>VLOOKUP(DF$9,CodeMon!$D$2:$F$1465,3,0)</f>
        <v>Khóa Luận Tốt Nghiệp: Du Lịch Lữ Hành</v>
      </c>
      <c r="DG10" s="37" t="s">
        <v>4580</v>
      </c>
      <c r="DH10" s="37" t="s">
        <v>4581</v>
      </c>
      <c r="DI10" s="37" t="s">
        <v>4582</v>
      </c>
      <c r="DJ10" s="34"/>
      <c r="DK10" s="35"/>
      <c r="DL10" s="37" t="s">
        <v>4583</v>
      </c>
      <c r="DM10" s="37" t="s">
        <v>4584</v>
      </c>
      <c r="DN10" s="37" t="s">
        <v>4585</v>
      </c>
      <c r="DO10" s="37" t="s">
        <v>4586</v>
      </c>
      <c r="DP10" s="34"/>
      <c r="DQ10" s="35"/>
      <c r="DR10" s="19"/>
      <c r="DS10" s="19"/>
      <c r="DT10" s="19"/>
      <c r="DU10" s="19"/>
      <c r="DV10" s="19"/>
      <c r="DW10" s="104" t="s">
        <v>4587</v>
      </c>
    </row>
    <row r="11" spans="1:127" s="18" customFormat="1" ht="13.7" customHeight="1" x14ac:dyDescent="0.2">
      <c r="A11" s="49"/>
      <c r="B11" s="621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564" t="s">
        <v>4568</v>
      </c>
      <c r="R11" s="565"/>
      <c r="S11" s="560"/>
      <c r="T11" s="564" t="s">
        <v>4569</v>
      </c>
      <c r="U11" s="565"/>
      <c r="V11" s="565"/>
      <c r="W11" s="565"/>
      <c r="X11" s="560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564" t="s">
        <v>4570</v>
      </c>
      <c r="AR11" s="565"/>
      <c r="AS11" s="565"/>
      <c r="AT11" s="565"/>
      <c r="AU11" s="565"/>
      <c r="AV11" s="560"/>
      <c r="AW11" s="564" t="s">
        <v>4570</v>
      </c>
      <c r="AX11" s="565"/>
      <c r="AY11" s="565"/>
      <c r="AZ11" s="565"/>
      <c r="BA11" s="565"/>
      <c r="BB11" s="560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564" t="s">
        <v>4571</v>
      </c>
      <c r="BT11" s="560"/>
      <c r="BU11" s="17"/>
      <c r="BV11" s="17"/>
      <c r="BW11" s="17"/>
      <c r="BX11" s="17"/>
      <c r="BY11" s="17"/>
      <c r="BZ11" s="17"/>
      <c r="CA11" s="17"/>
      <c r="CB11" s="559" t="s">
        <v>4571</v>
      </c>
      <c r="CC11" s="560"/>
      <c r="CD11" s="564" t="s">
        <v>4572</v>
      </c>
      <c r="CE11" s="565"/>
      <c r="CF11" s="565"/>
      <c r="CG11" s="560"/>
      <c r="CH11" s="17"/>
      <c r="CI11" s="17"/>
      <c r="CJ11" s="564" t="s">
        <v>4570</v>
      </c>
      <c r="CK11" s="565"/>
      <c r="CL11" s="565"/>
      <c r="CM11" s="565"/>
      <c r="CN11" s="565"/>
      <c r="CO11" s="560"/>
      <c r="CP11" s="17"/>
      <c r="CQ11" s="17"/>
      <c r="CR11" s="17"/>
      <c r="CS11" s="17"/>
      <c r="CT11" s="17"/>
      <c r="CU11" s="17"/>
      <c r="CV11" s="17"/>
      <c r="CW11" s="21"/>
      <c r="CX11" s="21"/>
      <c r="CY11" s="21"/>
      <c r="CZ11" s="21"/>
      <c r="DA11" s="21"/>
      <c r="DB11" s="21"/>
      <c r="DC11" s="564" t="s">
        <v>4573</v>
      </c>
      <c r="DD11" s="565"/>
      <c r="DE11" s="565"/>
      <c r="DF11" s="560"/>
      <c r="DG11" s="22"/>
      <c r="DH11" s="22"/>
      <c r="DI11" s="22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03"/>
    </row>
    <row r="12" spans="1:127" s="23" customFormat="1" ht="13.7" hidden="1" customHeight="1" x14ac:dyDescent="0.2">
      <c r="A12" s="51"/>
      <c r="B12" s="623"/>
      <c r="C12" s="4">
        <v>1</v>
      </c>
      <c r="D12" s="4">
        <v>2</v>
      </c>
      <c r="E12" s="4">
        <v>3</v>
      </c>
      <c r="F12" s="4">
        <v>4</v>
      </c>
      <c r="G12" s="4">
        <v>5</v>
      </c>
      <c r="H12" s="4">
        <v>6</v>
      </c>
      <c r="I12" s="4">
        <v>7</v>
      </c>
      <c r="J12" s="4">
        <v>8</v>
      </c>
      <c r="K12" s="4">
        <v>9</v>
      </c>
      <c r="L12" s="4">
        <v>10</v>
      </c>
      <c r="M12" s="4">
        <v>11</v>
      </c>
      <c r="N12" s="4">
        <v>12</v>
      </c>
      <c r="O12" s="4">
        <v>13</v>
      </c>
      <c r="P12" s="4">
        <v>14</v>
      </c>
      <c r="Q12" s="4">
        <v>15</v>
      </c>
      <c r="R12" s="4">
        <v>16</v>
      </c>
      <c r="S12" s="4">
        <v>17</v>
      </c>
      <c r="T12" s="4">
        <v>18</v>
      </c>
      <c r="U12" s="4">
        <v>19</v>
      </c>
      <c r="V12" s="4">
        <v>20</v>
      </c>
      <c r="W12" s="4">
        <v>21</v>
      </c>
      <c r="X12" s="4">
        <v>22</v>
      </c>
      <c r="Y12" s="4">
        <v>23</v>
      </c>
      <c r="Z12" s="4">
        <v>24</v>
      </c>
      <c r="AA12" s="4">
        <v>25</v>
      </c>
      <c r="AB12" s="4">
        <v>26</v>
      </c>
      <c r="AC12" s="4">
        <v>27</v>
      </c>
      <c r="AD12" s="4">
        <v>28</v>
      </c>
      <c r="AE12" s="4">
        <v>29</v>
      </c>
      <c r="AF12" s="4">
        <v>30</v>
      </c>
      <c r="AG12" s="4">
        <v>31</v>
      </c>
      <c r="AH12" s="4">
        <v>32</v>
      </c>
      <c r="AI12" s="4">
        <v>33</v>
      </c>
      <c r="AJ12" s="4">
        <v>34</v>
      </c>
      <c r="AK12" s="4">
        <v>35</v>
      </c>
      <c r="AL12" s="4">
        <v>36</v>
      </c>
      <c r="AM12" s="4">
        <v>37</v>
      </c>
      <c r="AN12" s="4">
        <v>38</v>
      </c>
      <c r="AO12" s="4">
        <v>39</v>
      </c>
      <c r="AP12" s="4">
        <v>40</v>
      </c>
      <c r="AQ12" s="4">
        <v>41</v>
      </c>
      <c r="AR12" s="4">
        <v>42</v>
      </c>
      <c r="AS12" s="4">
        <v>43</v>
      </c>
      <c r="AT12" s="4">
        <v>44</v>
      </c>
      <c r="AU12" s="4">
        <v>45</v>
      </c>
      <c r="AV12" s="4">
        <v>46</v>
      </c>
      <c r="AW12" s="4">
        <v>47</v>
      </c>
      <c r="AX12" s="4">
        <v>48</v>
      </c>
      <c r="AY12" s="4">
        <v>49</v>
      </c>
      <c r="AZ12" s="4">
        <v>50</v>
      </c>
      <c r="BA12" s="4">
        <v>51</v>
      </c>
      <c r="BB12" s="4">
        <v>52</v>
      </c>
      <c r="BC12" s="4">
        <v>53</v>
      </c>
      <c r="BD12" s="4">
        <v>54</v>
      </c>
      <c r="BE12" s="4">
        <v>55</v>
      </c>
      <c r="BF12" s="4">
        <v>56</v>
      </c>
      <c r="BG12" s="4">
        <v>57</v>
      </c>
      <c r="BH12" s="4">
        <v>58</v>
      </c>
      <c r="BI12" s="4">
        <v>59</v>
      </c>
      <c r="BJ12" s="4">
        <v>60</v>
      </c>
      <c r="BK12" s="4">
        <v>61</v>
      </c>
      <c r="BL12" s="4">
        <v>62</v>
      </c>
      <c r="BM12" s="4">
        <v>63</v>
      </c>
      <c r="BN12" s="4">
        <v>64</v>
      </c>
      <c r="BO12" s="4">
        <v>65</v>
      </c>
      <c r="BP12" s="4">
        <v>66</v>
      </c>
      <c r="BQ12" s="4">
        <v>67</v>
      </c>
      <c r="BR12" s="4">
        <v>68</v>
      </c>
      <c r="BS12" s="4">
        <v>69</v>
      </c>
      <c r="BT12" s="4">
        <v>70</v>
      </c>
      <c r="BU12" s="4">
        <v>71</v>
      </c>
      <c r="BV12" s="4">
        <v>72</v>
      </c>
      <c r="BW12" s="4">
        <v>73</v>
      </c>
      <c r="BX12" s="4">
        <v>74</v>
      </c>
      <c r="BY12" s="4">
        <v>75</v>
      </c>
      <c r="BZ12" s="4">
        <v>76</v>
      </c>
      <c r="CA12" s="4">
        <v>77</v>
      </c>
      <c r="CB12" s="4">
        <v>78</v>
      </c>
      <c r="CC12" s="4">
        <v>79</v>
      </c>
      <c r="CD12" s="4">
        <v>80</v>
      </c>
      <c r="CE12" s="4">
        <v>81</v>
      </c>
      <c r="CF12" s="4">
        <v>82</v>
      </c>
      <c r="CG12" s="4">
        <v>83</v>
      </c>
      <c r="CH12" s="4">
        <v>84</v>
      </c>
      <c r="CI12" s="4">
        <v>85</v>
      </c>
      <c r="CJ12" s="4">
        <v>86</v>
      </c>
      <c r="CK12" s="4">
        <v>87</v>
      </c>
      <c r="CL12" s="4">
        <v>88</v>
      </c>
      <c r="CM12" s="4">
        <v>89</v>
      </c>
      <c r="CN12" s="4">
        <v>90</v>
      </c>
      <c r="CO12" s="4">
        <v>91</v>
      </c>
      <c r="CP12" s="4">
        <v>92</v>
      </c>
      <c r="CQ12" s="4">
        <v>93</v>
      </c>
      <c r="CR12" s="4">
        <v>94</v>
      </c>
      <c r="CS12" s="4">
        <v>95</v>
      </c>
      <c r="CT12" s="4">
        <v>96</v>
      </c>
      <c r="CU12" s="4">
        <v>97</v>
      </c>
      <c r="CV12" s="4">
        <v>98</v>
      </c>
      <c r="CW12" s="4"/>
      <c r="CX12" s="4"/>
      <c r="CY12" s="4"/>
      <c r="CZ12" s="4"/>
      <c r="DA12" s="4"/>
      <c r="DB12" s="4"/>
      <c r="DC12" s="4">
        <v>99</v>
      </c>
      <c r="DD12" s="4">
        <v>100</v>
      </c>
      <c r="DE12" s="4">
        <v>101</v>
      </c>
      <c r="DF12" s="4">
        <v>102</v>
      </c>
      <c r="DG12" s="4"/>
      <c r="DH12" s="4"/>
      <c r="DI12" s="4"/>
      <c r="DJ12" s="4">
        <v>103</v>
      </c>
      <c r="DK12" s="4">
        <v>104</v>
      </c>
      <c r="DL12" s="4"/>
      <c r="DM12" s="4"/>
      <c r="DN12" s="4"/>
      <c r="DO12" s="4"/>
      <c r="DP12" s="4">
        <v>105</v>
      </c>
      <c r="DQ12" s="4">
        <v>106</v>
      </c>
      <c r="DR12" s="4">
        <v>107</v>
      </c>
      <c r="DS12" s="4">
        <v>108</v>
      </c>
      <c r="DT12" s="4">
        <v>109</v>
      </c>
      <c r="DU12" s="4">
        <v>110</v>
      </c>
      <c r="DV12" s="4">
        <v>111</v>
      </c>
      <c r="DW12" s="105"/>
    </row>
    <row r="13" spans="1:127" ht="13.7" customHeight="1" x14ac:dyDescent="0.2">
      <c r="A13" s="46" t="s">
        <v>4589</v>
      </c>
      <c r="B13" s="624"/>
      <c r="C13" s="15" t="s">
        <v>4</v>
      </c>
      <c r="D13" s="15" t="s">
        <v>5</v>
      </c>
      <c r="E13" s="15" t="s">
        <v>38</v>
      </c>
      <c r="F13" s="15" t="s">
        <v>122</v>
      </c>
      <c r="G13" s="15" t="s">
        <v>207</v>
      </c>
      <c r="H13" s="15" t="s">
        <v>208</v>
      </c>
      <c r="I13" s="15" t="s">
        <v>211</v>
      </c>
      <c r="J13" s="24">
        <v>2</v>
      </c>
      <c r="K13" s="24">
        <v>2</v>
      </c>
      <c r="L13" s="24">
        <v>2</v>
      </c>
      <c r="M13" s="24">
        <v>3</v>
      </c>
      <c r="N13" s="24">
        <v>3</v>
      </c>
      <c r="O13" s="24">
        <v>3</v>
      </c>
      <c r="P13" s="24">
        <v>2</v>
      </c>
      <c r="Q13" s="24">
        <v>2</v>
      </c>
      <c r="R13" s="24">
        <v>2</v>
      </c>
      <c r="S13" s="24">
        <v>2</v>
      </c>
      <c r="T13" s="24">
        <v>2</v>
      </c>
      <c r="U13" s="24">
        <v>2</v>
      </c>
      <c r="V13" s="24">
        <v>2</v>
      </c>
      <c r="W13" s="24">
        <v>2</v>
      </c>
      <c r="X13" s="24">
        <v>2</v>
      </c>
      <c r="Y13" s="24">
        <v>1</v>
      </c>
      <c r="Z13" s="24">
        <v>1</v>
      </c>
      <c r="AA13" s="24">
        <v>3</v>
      </c>
      <c r="AB13" s="24">
        <v>2</v>
      </c>
      <c r="AC13" s="24">
        <v>3</v>
      </c>
      <c r="AD13" s="24">
        <v>2</v>
      </c>
      <c r="AE13" s="24">
        <v>2</v>
      </c>
      <c r="AF13" s="24">
        <v>2</v>
      </c>
      <c r="AG13" s="24">
        <v>2</v>
      </c>
      <c r="AH13" s="24">
        <v>2</v>
      </c>
      <c r="AI13" s="24">
        <v>2</v>
      </c>
      <c r="AJ13" s="24">
        <v>2</v>
      </c>
      <c r="AK13" s="24">
        <v>2</v>
      </c>
      <c r="AL13" s="24">
        <v>2</v>
      </c>
      <c r="AM13" s="15" t="s">
        <v>259</v>
      </c>
      <c r="AN13" s="15" t="s">
        <v>259</v>
      </c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15" t="s">
        <v>259</v>
      </c>
      <c r="BE13" s="15" t="s">
        <v>259</v>
      </c>
      <c r="BF13" s="24">
        <v>3</v>
      </c>
      <c r="BG13" s="24">
        <v>3</v>
      </c>
      <c r="BH13" s="24">
        <v>2</v>
      </c>
      <c r="BI13" s="24">
        <v>3</v>
      </c>
      <c r="BJ13" s="24">
        <v>2</v>
      </c>
      <c r="BK13" s="24">
        <v>3</v>
      </c>
      <c r="BL13" s="24">
        <v>2</v>
      </c>
      <c r="BM13" s="24">
        <v>2</v>
      </c>
      <c r="BN13" s="24">
        <v>3</v>
      </c>
      <c r="BO13" s="24">
        <v>3</v>
      </c>
      <c r="BP13" s="24">
        <v>3</v>
      </c>
      <c r="BQ13" s="24">
        <v>2</v>
      </c>
      <c r="BR13" s="24">
        <v>3</v>
      </c>
      <c r="BS13" s="24">
        <v>3</v>
      </c>
      <c r="BT13" s="24">
        <v>3</v>
      </c>
      <c r="BU13" s="24">
        <v>3</v>
      </c>
      <c r="BV13" s="24">
        <v>3</v>
      </c>
      <c r="BW13" s="24">
        <v>3</v>
      </c>
      <c r="BX13" s="24">
        <v>3</v>
      </c>
      <c r="BY13" s="24">
        <v>1</v>
      </c>
      <c r="BZ13" s="15" t="s">
        <v>259</v>
      </c>
      <c r="CA13" s="15" t="s">
        <v>259</v>
      </c>
      <c r="CB13" s="24">
        <v>2</v>
      </c>
      <c r="CC13" s="24">
        <v>2</v>
      </c>
      <c r="CD13" s="24">
        <v>2</v>
      </c>
      <c r="CE13" s="24">
        <v>2</v>
      </c>
      <c r="CF13" s="24">
        <v>3</v>
      </c>
      <c r="CG13" s="24">
        <v>3</v>
      </c>
      <c r="CH13" s="24">
        <v>2</v>
      </c>
      <c r="CI13" s="24">
        <v>3</v>
      </c>
      <c r="CJ13" s="24">
        <v>2</v>
      </c>
      <c r="CK13" s="24">
        <v>2</v>
      </c>
      <c r="CL13" s="24">
        <v>2</v>
      </c>
      <c r="CM13" s="24">
        <v>2</v>
      </c>
      <c r="CN13" s="24">
        <v>2</v>
      </c>
      <c r="CO13" s="24">
        <v>2</v>
      </c>
      <c r="CP13" s="24">
        <v>3</v>
      </c>
      <c r="CQ13" s="24">
        <v>3</v>
      </c>
      <c r="CR13" s="24">
        <v>2</v>
      </c>
      <c r="CS13" s="24">
        <v>1</v>
      </c>
      <c r="CT13" s="24">
        <v>1</v>
      </c>
      <c r="CU13" s="15" t="s">
        <v>259</v>
      </c>
      <c r="CV13" s="15" t="s">
        <v>259</v>
      </c>
      <c r="CW13" s="15"/>
      <c r="CX13" s="15"/>
      <c r="CY13" s="15"/>
      <c r="CZ13" s="15"/>
      <c r="DA13" s="15"/>
      <c r="DB13" s="15"/>
      <c r="DC13" s="24">
        <v>5</v>
      </c>
      <c r="DD13" s="24">
        <v>5</v>
      </c>
      <c r="DE13" s="24">
        <v>5</v>
      </c>
      <c r="DF13" s="24">
        <v>5</v>
      </c>
      <c r="DG13" s="24"/>
      <c r="DH13" s="24"/>
      <c r="DI13" s="24"/>
      <c r="DJ13" s="15" t="s">
        <v>259</v>
      </c>
      <c r="DK13" s="15" t="s">
        <v>259</v>
      </c>
      <c r="DL13" s="15"/>
      <c r="DM13" s="15"/>
      <c r="DN13" s="15"/>
      <c r="DO13" s="15"/>
      <c r="DP13" s="15" t="s">
        <v>259</v>
      </c>
      <c r="DQ13" s="15" t="s">
        <v>259</v>
      </c>
      <c r="DR13" s="15" t="s">
        <v>259</v>
      </c>
      <c r="DS13" s="15" t="s">
        <v>360</v>
      </c>
      <c r="DT13" s="15" t="s">
        <v>361</v>
      </c>
      <c r="DU13" s="15" t="s">
        <v>362</v>
      </c>
      <c r="DV13" s="15" t="s">
        <v>363</v>
      </c>
      <c r="DW13" s="106"/>
    </row>
    <row r="14" spans="1:127" ht="15.95" customHeight="1" x14ac:dyDescent="0.2">
      <c r="A14" s="52"/>
      <c r="B14" s="625"/>
      <c r="C14" s="45">
        <v>2220718158</v>
      </c>
      <c r="D14" s="26" t="s">
        <v>6</v>
      </c>
      <c r="E14" s="26" t="s">
        <v>39</v>
      </c>
      <c r="F14" s="26" t="s">
        <v>123</v>
      </c>
      <c r="G14" s="27">
        <v>36013</v>
      </c>
      <c r="H14" s="26" t="s">
        <v>209</v>
      </c>
      <c r="I14" s="26" t="s">
        <v>212</v>
      </c>
      <c r="J14" s="28">
        <f>IF(VLOOKUP($C14,Sheet!$A$7:$DG$148,'TN01-10 (IN)'!J$12,0)="","",VLOOKUP($C14,Sheet!$A$7:$DG$148,'TN01-10 (IN)'!J$12,0))</f>
        <v>8.4</v>
      </c>
      <c r="K14" s="28">
        <f>IF(VLOOKUP($C14,Sheet!$A$7:$DG$148,'TN01-10 (IN)'!K$12,0)="","",VLOOKUP($C14,Sheet!$A$7:$DG$148,'TN01-10 (IN)'!K$12,0))</f>
        <v>7.5</v>
      </c>
      <c r="L14" s="28">
        <f>IF(VLOOKUP($C14,Sheet!$A$7:$DG$148,'TN01-10 (IN)'!L$12,0)="","",VLOOKUP($C14,Sheet!$A$7:$DG$148,'TN01-10 (IN)'!L$12,0))</f>
        <v>8.1</v>
      </c>
      <c r="M14" s="28">
        <f>IF(VLOOKUP($C14,Sheet!$A$7:$DG$148,'TN01-10 (IN)'!M$12,0)="","",VLOOKUP($C14,Sheet!$A$7:$DG$148,'TN01-10 (IN)'!M$12,0))</f>
        <v>7.5</v>
      </c>
      <c r="N14" s="28">
        <f>IF(VLOOKUP($C14,Sheet!$A$7:$DG$148,'TN01-10 (IN)'!N$12,0)="","",VLOOKUP($C14,Sheet!$A$7:$DG$148,'TN01-10 (IN)'!N$12,0))</f>
        <v>7.2</v>
      </c>
      <c r="O14" s="28">
        <f>IF(VLOOKUP($C14,Sheet!$A$7:$DG$148,'TN01-10 (IN)'!O$12,0)="","",VLOOKUP($C14,Sheet!$A$7:$DG$148,'TN01-10 (IN)'!O$12,0))</f>
        <v>5.7</v>
      </c>
      <c r="P14" s="28">
        <f>IF(VLOOKUP($C14,Sheet!$A$7:$DG$148,'TN01-10 (IN)'!P$12,0)="","",VLOOKUP($C14,Sheet!$A$7:$DG$148,'TN01-10 (IN)'!P$12,0))</f>
        <v>8.1999999999999993</v>
      </c>
      <c r="Q14" s="28" t="str">
        <f>IF(VLOOKUP($C14,Sheet!$A$7:$DG$148,'TN01-10 (IN)'!Q$12,0)="","",VLOOKUP($C14,Sheet!$A$7:$DG$148,'TN01-10 (IN)'!Q$12,0))</f>
        <v/>
      </c>
      <c r="R14" s="28">
        <f>IF(VLOOKUP($C14,Sheet!$A$7:$DG$148,'TN01-10 (IN)'!R$12,0)="","",VLOOKUP($C14,Sheet!$A$7:$DG$148,'TN01-10 (IN)'!R$12,0))</f>
        <v>6.7</v>
      </c>
      <c r="S14" s="28" t="str">
        <f>IF(VLOOKUP($C14,Sheet!$A$7:$DG$148,'TN01-10 (IN)'!S$12,0)="","",VLOOKUP($C14,Sheet!$A$7:$DG$148,'TN01-10 (IN)'!S$12,0))</f>
        <v/>
      </c>
      <c r="T14" s="28" t="str">
        <f>IF(VLOOKUP($C14,Sheet!$A$7:$DG$148,'TN01-10 (IN)'!T$12,0)="","",VLOOKUP($C14,Sheet!$A$7:$DG$148,'TN01-10 (IN)'!T$12,0))</f>
        <v/>
      </c>
      <c r="U14" s="28" t="str">
        <f>IF(VLOOKUP($C14,Sheet!$A$7:$DG$148,'TN01-10 (IN)'!U$12,0)="","",VLOOKUP($C14,Sheet!$A$7:$DG$148,'TN01-10 (IN)'!U$12,0))</f>
        <v/>
      </c>
      <c r="V14" s="28" t="str">
        <f>IF(VLOOKUP($C14,Sheet!$A$7:$DG$148,'TN01-10 (IN)'!V$12,0)="","",VLOOKUP($C14,Sheet!$A$7:$DG$148,'TN01-10 (IN)'!V$12,0))</f>
        <v/>
      </c>
      <c r="W14" s="28">
        <f>IF(VLOOKUP($C14,Sheet!$A$7:$DG$148,'TN01-10 (IN)'!W$12,0)="","",VLOOKUP($C14,Sheet!$A$7:$DG$148,'TN01-10 (IN)'!W$12,0))</f>
        <v>8</v>
      </c>
      <c r="X14" s="28">
        <f>IF(VLOOKUP($C14,Sheet!$A$7:$DG$148,'TN01-10 (IN)'!X$12,0)="","",VLOOKUP($C14,Sheet!$A$7:$DG$148,'TN01-10 (IN)'!X$12,0))</f>
        <v>5.7</v>
      </c>
      <c r="Y14" s="28">
        <f>IF(VLOOKUP($C14,Sheet!$A$7:$DG$148,'TN01-10 (IN)'!Y$12,0)="","",VLOOKUP($C14,Sheet!$A$7:$DG$148,'TN01-10 (IN)'!Y$12,0))</f>
        <v>8.6999999999999993</v>
      </c>
      <c r="Z14" s="28">
        <f>IF(VLOOKUP($C14,Sheet!$A$7:$DG$148,'TN01-10 (IN)'!Z$12,0)="","",VLOOKUP($C14,Sheet!$A$7:$DG$148,'TN01-10 (IN)'!Z$12,0))</f>
        <v>8.6</v>
      </c>
      <c r="AA14" s="28">
        <f>IF(VLOOKUP($C14,Sheet!$A$7:$DG$148,'TN01-10 (IN)'!AA$12,0)="","",VLOOKUP($C14,Sheet!$A$7:$DG$148,'TN01-10 (IN)'!AA$12,0))</f>
        <v>6.1</v>
      </c>
      <c r="AB14" s="28">
        <f>IF(VLOOKUP($C14,Sheet!$A$7:$DG$148,'TN01-10 (IN)'!AB$12,0)="","",VLOOKUP($C14,Sheet!$A$7:$DG$148,'TN01-10 (IN)'!AB$12,0))</f>
        <v>4.4000000000000004</v>
      </c>
      <c r="AC14" s="28">
        <f>IF(VLOOKUP($C14,Sheet!$A$7:$DG$148,'TN01-10 (IN)'!AC$12,0)="","",VLOOKUP($C14,Sheet!$A$7:$DG$148,'TN01-10 (IN)'!AC$12,0))</f>
        <v>5.4</v>
      </c>
      <c r="AD14" s="28">
        <f>IF(VLOOKUP($C14,Sheet!$A$7:$DG$148,'TN01-10 (IN)'!AD$12,0)="","",VLOOKUP($C14,Sheet!$A$7:$DG$148,'TN01-10 (IN)'!AD$12,0))</f>
        <v>7</v>
      </c>
      <c r="AE14" s="28">
        <f>IF(VLOOKUP($C14,Sheet!$A$7:$DG$148,'TN01-10 (IN)'!AE$12,0)="","",VLOOKUP($C14,Sheet!$A$7:$DG$148,'TN01-10 (IN)'!AE$12,0))</f>
        <v>6.9</v>
      </c>
      <c r="AF14" s="28">
        <f>IF(VLOOKUP($C14,Sheet!$A$7:$DG$148,'TN01-10 (IN)'!AF$12,0)="","",VLOOKUP($C14,Sheet!$A$7:$DG$148,'TN01-10 (IN)'!AF$12,0))</f>
        <v>7</v>
      </c>
      <c r="AG14" s="28">
        <f>IF(VLOOKUP($C14,Sheet!$A$7:$DG$148,'TN01-10 (IN)'!AG$12,0)="","",VLOOKUP($C14,Sheet!$A$7:$DG$148,'TN01-10 (IN)'!AG$12,0))</f>
        <v>6.1</v>
      </c>
      <c r="AH14" s="28">
        <f>IF(VLOOKUP($C14,Sheet!$A$7:$DG$148,'TN01-10 (IN)'!AH$12,0)="","",VLOOKUP($C14,Sheet!$A$7:$DG$148,'TN01-10 (IN)'!AH$12,0))</f>
        <v>6.1</v>
      </c>
      <c r="AI14" s="28">
        <f>IF(VLOOKUP($C14,Sheet!$A$7:$DG$148,'TN01-10 (IN)'!AI$12,0)="","",VLOOKUP($C14,Sheet!$A$7:$DG$148,'TN01-10 (IN)'!AI$12,0))</f>
        <v>6.1</v>
      </c>
      <c r="AJ14" s="28">
        <f>IF(VLOOKUP($C14,Sheet!$A$7:$DG$148,'TN01-10 (IN)'!AJ$12,0)="","",VLOOKUP($C14,Sheet!$A$7:$DG$148,'TN01-10 (IN)'!AJ$12,0))</f>
        <v>6.7</v>
      </c>
      <c r="AK14" s="28">
        <f>IF(VLOOKUP($C14,Sheet!$A$7:$DG$148,'TN01-10 (IN)'!AK$12,0)="","",VLOOKUP($C14,Sheet!$A$7:$DG$148,'TN01-10 (IN)'!AK$12,0))</f>
        <v>6.5</v>
      </c>
      <c r="AL14" s="28">
        <f>IF(VLOOKUP($C14,Sheet!$A$7:$DG$148,'TN01-10 (IN)'!AL$12,0)="","",VLOOKUP($C14,Sheet!$A$7:$DG$148,'TN01-10 (IN)'!AL$12,0))</f>
        <v>6.3</v>
      </c>
      <c r="AM14" s="33">
        <f>IF(VLOOKUP($C14,Sheet!$A$7:$DG$148,'TN01-10 (IN)'!AM$12,0)="","",VLOOKUP($C14,Sheet!$A$7:$DG$148,'TN01-10 (IN)'!AM$12,0))</f>
        <v>51</v>
      </c>
      <c r="AN14" s="36">
        <f>IF(VLOOKUP($C14,Sheet!$A$7:$DG$148,'TN01-10 (IN)'!AN$12,0)="","",VLOOKUP($C14,Sheet!$A$7:$DG$148,'TN01-10 (IN)'!AN$12,0))</f>
        <v>0</v>
      </c>
      <c r="AO14" s="32">
        <f>IF(VLOOKUP($C14,Sheet!$A$7:$DG$148,'TN01-10 (IN)'!AO$12,0)="","",VLOOKUP($C14,Sheet!$A$7:$DG$148,'TN01-10 (IN)'!AO$12,0))</f>
        <v>6.4</v>
      </c>
      <c r="AP14" s="32">
        <f>IF(VLOOKUP($C14,Sheet!$A$7:$DG$148,'TN01-10 (IN)'!AP$12,0)="","",VLOOKUP($C14,Sheet!$A$7:$DG$148,'TN01-10 (IN)'!AP$12,0))</f>
        <v>6.1</v>
      </c>
      <c r="AQ14" s="32" t="str">
        <f>IF(VLOOKUP($C14,Sheet!$A$7:$DG$148,'TN01-10 (IN)'!AQ$12,0)="","",VLOOKUP($C14,Sheet!$A$7:$DG$148,'TN01-10 (IN)'!AQ$12,0))</f>
        <v/>
      </c>
      <c r="AR14" s="32" t="str">
        <f>IF(VLOOKUP($C14,Sheet!$A$7:$DG$148,'TN01-10 (IN)'!AR$12,0)="","",VLOOKUP($C14,Sheet!$A$7:$DG$148,'TN01-10 (IN)'!AR$12,0))</f>
        <v/>
      </c>
      <c r="AS14" s="32">
        <f>IF(VLOOKUP($C14,Sheet!$A$7:$DG$148,'TN01-10 (IN)'!AS$12,0)="","",VLOOKUP($C14,Sheet!$A$7:$DG$148,'TN01-10 (IN)'!AS$12,0))</f>
        <v>4.3</v>
      </c>
      <c r="AT14" s="32" t="str">
        <f>IF(VLOOKUP($C14,Sheet!$A$7:$DG$148,'TN01-10 (IN)'!AT$12,0)="","",VLOOKUP($C14,Sheet!$A$7:$DG$148,'TN01-10 (IN)'!AT$12,0))</f>
        <v/>
      </c>
      <c r="AU14" s="32" t="str">
        <f>IF(VLOOKUP($C14,Sheet!$A$7:$DG$148,'TN01-10 (IN)'!AU$12,0)="","",VLOOKUP($C14,Sheet!$A$7:$DG$148,'TN01-10 (IN)'!AU$12,0))</f>
        <v/>
      </c>
      <c r="AV14" s="32" t="str">
        <f>IF(VLOOKUP($C14,Sheet!$A$7:$DG$148,'TN01-10 (IN)'!AV$12,0)="","",VLOOKUP($C14,Sheet!$A$7:$DG$148,'TN01-10 (IN)'!AV$12,0))</f>
        <v/>
      </c>
      <c r="AW14" s="32" t="str">
        <f>IF(VLOOKUP($C14,Sheet!$A$7:$DG$148,'TN01-10 (IN)'!AW$12,0)="","",VLOOKUP($C14,Sheet!$A$7:$DG$148,'TN01-10 (IN)'!AW$12,0))</f>
        <v/>
      </c>
      <c r="AX14" s="32" t="str">
        <f>IF(VLOOKUP($C14,Sheet!$A$7:$DG$148,'TN01-10 (IN)'!AX$12,0)="","",VLOOKUP($C14,Sheet!$A$7:$DG$148,'TN01-10 (IN)'!AX$12,0))</f>
        <v/>
      </c>
      <c r="AY14" s="32" t="str">
        <f>IF(VLOOKUP($C14,Sheet!$A$7:$DG$148,'TN01-10 (IN)'!AY$12,0)="","",VLOOKUP($C14,Sheet!$A$7:$DG$148,'TN01-10 (IN)'!AY$12,0))</f>
        <v/>
      </c>
      <c r="AZ14" s="32" t="str">
        <f>IF(VLOOKUP($C14,Sheet!$A$7:$DG$148,'TN01-10 (IN)'!AZ$12,0)="","",VLOOKUP($C14,Sheet!$A$7:$DG$148,'TN01-10 (IN)'!AZ$12,0))</f>
        <v/>
      </c>
      <c r="BA14" s="32">
        <f>IF(VLOOKUP($C14,Sheet!$A$7:$DG$148,'TN01-10 (IN)'!BA$12,0)="","",VLOOKUP($C14,Sheet!$A$7:$DG$148,'TN01-10 (IN)'!BA$12,0))</f>
        <v>6.2</v>
      </c>
      <c r="BB14" s="32" t="str">
        <f>IF(VLOOKUP($C14,Sheet!$A$7:$DG$148,'TN01-10 (IN)'!BB$12,0)="","",VLOOKUP($C14,Sheet!$A$7:$DG$148,'TN01-10 (IN)'!BB$12,0))</f>
        <v/>
      </c>
      <c r="BC14" s="32">
        <f>IF(VLOOKUP($C14,Sheet!$A$7:$DG$148,'TN01-10 (IN)'!BC$12,0)="","",VLOOKUP($C14,Sheet!$A$7:$DG$148,'TN01-10 (IN)'!BC$12,0))</f>
        <v>6.8</v>
      </c>
      <c r="BD14" s="33">
        <f>IF(VLOOKUP($C14,Sheet!$A$7:$DG$148,'TN01-10 (IN)'!BD$12,0)="","",VLOOKUP($C14,Sheet!$A$7:$DG$148,'TN01-10 (IN)'!BD$12,0))</f>
        <v>5</v>
      </c>
      <c r="BE14" s="36">
        <f>IF(VLOOKUP($C14,Sheet!$A$7:$DG$148,'TN01-10 (IN)'!BE$12,0)="","",VLOOKUP($C14,Sheet!$A$7:$DG$148,'TN01-10 (IN)'!BE$12,0))</f>
        <v>0</v>
      </c>
      <c r="BF14" s="28">
        <f>IF(VLOOKUP($C14,Sheet!$A$7:$DG$148,'TN01-10 (IN)'!BF$12,0)="","",VLOOKUP($C14,Sheet!$A$7:$DG$148,'TN01-10 (IN)'!BF$12,0))</f>
        <v>4.7</v>
      </c>
      <c r="BG14" s="28">
        <f>IF(VLOOKUP($C14,Sheet!$A$7:$DG$148,'TN01-10 (IN)'!BG$12,0)="","",VLOOKUP($C14,Sheet!$A$7:$DG$148,'TN01-10 (IN)'!BG$12,0))</f>
        <v>5.0999999999999996</v>
      </c>
      <c r="BH14" s="28">
        <f>IF(VLOOKUP($C14,Sheet!$A$7:$DG$148,'TN01-10 (IN)'!BH$12,0)="","",VLOOKUP($C14,Sheet!$A$7:$DG$148,'TN01-10 (IN)'!BH$12,0))</f>
        <v>4.2</v>
      </c>
      <c r="BI14" s="28">
        <f>IF(VLOOKUP($C14,Sheet!$A$7:$DG$148,'TN01-10 (IN)'!BI$12,0)="","",VLOOKUP($C14,Sheet!$A$7:$DG$148,'TN01-10 (IN)'!BI$12,0))</f>
        <v>5.6</v>
      </c>
      <c r="BJ14" s="28">
        <f>IF(VLOOKUP($C14,Sheet!$A$7:$DG$148,'TN01-10 (IN)'!BJ$12,0)="","",VLOOKUP($C14,Sheet!$A$7:$DG$148,'TN01-10 (IN)'!BJ$12,0))</f>
        <v>8.1</v>
      </c>
      <c r="BK14" s="28">
        <f>IF(VLOOKUP($C14,Sheet!$A$7:$DG$148,'TN01-10 (IN)'!BK$12,0)="","",VLOOKUP($C14,Sheet!$A$7:$DG$148,'TN01-10 (IN)'!BK$12,0))</f>
        <v>5.7</v>
      </c>
      <c r="BL14" s="28">
        <f>IF(VLOOKUP($C14,Sheet!$A$7:$DG$148,'TN01-10 (IN)'!BL$12,0)="","",VLOOKUP($C14,Sheet!$A$7:$DG$148,'TN01-10 (IN)'!BL$12,0))</f>
        <v>7</v>
      </c>
      <c r="BM14" s="28">
        <f>IF(VLOOKUP($C14,Sheet!$A$7:$DG$148,'TN01-10 (IN)'!BM$12,0)="","",VLOOKUP($C14,Sheet!$A$7:$DG$148,'TN01-10 (IN)'!BM$12,0))</f>
        <v>6</v>
      </c>
      <c r="BN14" s="28">
        <f>IF(VLOOKUP($C14,Sheet!$A$7:$DG$148,'TN01-10 (IN)'!BN$12,0)="","",VLOOKUP($C14,Sheet!$A$7:$DG$148,'TN01-10 (IN)'!BN$12,0))</f>
        <v>7</v>
      </c>
      <c r="BO14" s="28">
        <f>IF(VLOOKUP($C14,Sheet!$A$7:$DG$148,'TN01-10 (IN)'!BO$12,0)="","",VLOOKUP($C14,Sheet!$A$7:$DG$148,'TN01-10 (IN)'!BO$12,0))</f>
        <v>4</v>
      </c>
      <c r="BP14" s="28">
        <f>IF(VLOOKUP($C14,Sheet!$A$7:$DG$148,'TN01-10 (IN)'!BP$12,0)="","",VLOOKUP($C14,Sheet!$A$7:$DG$148,'TN01-10 (IN)'!BP$12,0))</f>
        <v>5.2</v>
      </c>
      <c r="BQ14" s="28">
        <f>IF(VLOOKUP($C14,Sheet!$A$7:$DG$148,'TN01-10 (IN)'!BQ$12,0)="","",VLOOKUP($C14,Sheet!$A$7:$DG$148,'TN01-10 (IN)'!BQ$12,0))</f>
        <v>4.7</v>
      </c>
      <c r="BR14" s="28">
        <f>IF(VLOOKUP($C14,Sheet!$A$7:$DG$148,'TN01-10 (IN)'!BR$12,0)="","",VLOOKUP($C14,Sheet!$A$7:$DG$148,'TN01-10 (IN)'!BR$12,0))</f>
        <v>5.9</v>
      </c>
      <c r="BS14" s="28" t="str">
        <f>IF(VLOOKUP($C14,Sheet!$A$7:$DG$148,'TN01-10 (IN)'!BS$12,0)="","",VLOOKUP($C14,Sheet!$A$7:$DG$148,'TN01-10 (IN)'!BS$12,0))</f>
        <v/>
      </c>
      <c r="BT14" s="28">
        <f>IF(VLOOKUP($C14,Sheet!$A$7:$DG$148,'TN01-10 (IN)'!BT$12,0)="","",VLOOKUP($C14,Sheet!$A$7:$DG$148,'TN01-10 (IN)'!BT$12,0))</f>
        <v>8.5</v>
      </c>
      <c r="BU14" s="28">
        <f>IF(VLOOKUP($C14,Sheet!$A$7:$DG$148,'TN01-10 (IN)'!BU$12,0)="","",VLOOKUP($C14,Sheet!$A$7:$DG$148,'TN01-10 (IN)'!BU$12,0))</f>
        <v>5.9</v>
      </c>
      <c r="BV14" s="28">
        <f>IF(VLOOKUP($C14,Sheet!$A$7:$DG$148,'TN01-10 (IN)'!BV$12,0)="","",VLOOKUP($C14,Sheet!$A$7:$DG$148,'TN01-10 (IN)'!BV$12,0))</f>
        <v>6.6</v>
      </c>
      <c r="BW14" s="28">
        <f>IF(VLOOKUP($C14,Sheet!$A$7:$DG$148,'TN01-10 (IN)'!BW$12,0)="","",VLOOKUP($C14,Sheet!$A$7:$DG$148,'TN01-10 (IN)'!BW$12,0))</f>
        <v>5.4</v>
      </c>
      <c r="BX14" s="28">
        <f>IF(VLOOKUP($C14,Sheet!$A$7:$DG$148,'TN01-10 (IN)'!BX$12,0)="","",VLOOKUP($C14,Sheet!$A$7:$DG$148,'TN01-10 (IN)'!BX$12,0))</f>
        <v>5.0999999999999996</v>
      </c>
      <c r="BY14" s="28">
        <f>IF(VLOOKUP($C14,Sheet!$A$7:$DG$148,'TN01-10 (IN)'!BY$12,0)="","",VLOOKUP($C14,Sheet!$A$7:$DG$148,'TN01-10 (IN)'!BY$12,0))</f>
        <v>7.1</v>
      </c>
      <c r="BZ14" s="33">
        <f>IF(VLOOKUP($C14,Sheet!$A$7:$DG$148,'TN01-10 (IN)'!BZ$12,0)="","",VLOOKUP($C14,Sheet!$A$7:$DG$148,'TN01-10 (IN)'!BZ$12,0))</f>
        <v>50</v>
      </c>
      <c r="CA14" s="36">
        <f>IF(VLOOKUP($C14,Sheet!$A$7:$DG$148,'TN01-10 (IN)'!CA$12,0)="","",VLOOKUP($C14,Sheet!$A$7:$DG$148,'TN01-10 (IN)'!CA$12,0))</f>
        <v>0</v>
      </c>
      <c r="CB14" s="28">
        <f>IF(VLOOKUP($C14,Sheet!$A$7:$DG$148,'TN01-10 (IN)'!CB$12,0)="","",VLOOKUP($C14,Sheet!$A$7:$DG$148,'TN01-10 (IN)'!CB$12,0))</f>
        <v>8.8000000000000007</v>
      </c>
      <c r="CC14" s="28" t="str">
        <f>IF(VLOOKUP($C14,Sheet!$A$7:$DG$148,'TN01-10 (IN)'!CC$12,0)="","",VLOOKUP($C14,Sheet!$A$7:$DG$148,'TN01-10 (IN)'!CC$12,0))</f>
        <v/>
      </c>
      <c r="CD14" s="28">
        <f>IF(VLOOKUP($C14,Sheet!$A$7:$DG$148,'TN01-10 (IN)'!CD$12,0)="","",VLOOKUP($C14,Sheet!$A$7:$DG$148,'TN01-10 (IN)'!CD$12,0))</f>
        <v>5</v>
      </c>
      <c r="CE14" s="28" t="str">
        <f>IF(VLOOKUP($C14,Sheet!$A$7:$DG$148,'TN01-10 (IN)'!CE$12,0)="","",VLOOKUP($C14,Sheet!$A$7:$DG$148,'TN01-10 (IN)'!CE$12,0))</f>
        <v/>
      </c>
      <c r="CF14" s="28">
        <f>IF(VLOOKUP($C14,Sheet!$A$7:$DG$148,'TN01-10 (IN)'!CF$12,0)="","",VLOOKUP($C14,Sheet!$A$7:$DG$148,'TN01-10 (IN)'!CF$12,0))</f>
        <v>5.9</v>
      </c>
      <c r="CG14" s="28">
        <f>IF(VLOOKUP($C14,Sheet!$A$7:$DG$148,'TN01-10 (IN)'!CG$12,0)="","",VLOOKUP($C14,Sheet!$A$7:$DG$148,'TN01-10 (IN)'!CG$12,0))</f>
        <v>8.5</v>
      </c>
      <c r="CH14" s="28">
        <f>IF(VLOOKUP($C14,Sheet!$A$7:$DG$148,'TN01-10 (IN)'!CH$12,0)="","",VLOOKUP($C14,Sheet!$A$7:$DG$148,'TN01-10 (IN)'!CH$12,0))</f>
        <v>6.2</v>
      </c>
      <c r="CI14" s="28">
        <f>IF(VLOOKUP($C14,Sheet!$A$7:$DG$148,'TN01-10 (IN)'!CI$12,0)="","",VLOOKUP($C14,Sheet!$A$7:$DG$148,'TN01-10 (IN)'!CI$12,0))</f>
        <v>4.0999999999999996</v>
      </c>
      <c r="CJ14" s="28" t="str">
        <f>IF(VLOOKUP($C14,Sheet!$A$7:$DG$148,'TN01-10 (IN)'!CJ$12,0)="","",VLOOKUP($C14,Sheet!$A$7:$DG$148,'TN01-10 (IN)'!CJ$12,0))</f>
        <v/>
      </c>
      <c r="CK14" s="28">
        <f>IF(VLOOKUP($C14,Sheet!$A$7:$DG$148,'TN01-10 (IN)'!CK$12,0)="","",VLOOKUP($C14,Sheet!$A$7:$DG$148,'TN01-10 (IN)'!CK$12,0))</f>
        <v>5.2</v>
      </c>
      <c r="CL14" s="28" t="str">
        <f>IF(VLOOKUP($C14,Sheet!$A$7:$DG$148,'TN01-10 (IN)'!CL$12,0)="","",VLOOKUP($C14,Sheet!$A$7:$DG$148,'TN01-10 (IN)'!CL$12,0))</f>
        <v/>
      </c>
      <c r="CM14" s="28" t="str">
        <f>IF(VLOOKUP($C14,Sheet!$A$7:$DG$148,'TN01-10 (IN)'!CM$12,0)="","",VLOOKUP($C14,Sheet!$A$7:$DG$148,'TN01-10 (IN)'!CM$12,0))</f>
        <v/>
      </c>
      <c r="CN14" s="28" t="str">
        <f>IF(VLOOKUP($C14,Sheet!$A$7:$DG$148,'TN01-10 (IN)'!CN$12,0)="","",VLOOKUP($C14,Sheet!$A$7:$DG$148,'TN01-10 (IN)'!CN$12,0))</f>
        <v/>
      </c>
      <c r="CO14" s="28" t="str">
        <f>IF(VLOOKUP($C14,Sheet!$A$7:$DG$148,'TN01-10 (IN)'!CO$12,0)="","",VLOOKUP($C14,Sheet!$A$7:$DG$148,'TN01-10 (IN)'!CO$12,0))</f>
        <v/>
      </c>
      <c r="CP14" s="28">
        <f>IF(VLOOKUP($C14,Sheet!$A$7:$DG$148,'TN01-10 (IN)'!CP$12,0)="","",VLOOKUP($C14,Sheet!$A$7:$DG$148,'TN01-10 (IN)'!CP$12,0))</f>
        <v>5.0999999999999996</v>
      </c>
      <c r="CQ14" s="28">
        <f>IF(VLOOKUP($C14,Sheet!$A$7:$DG$148,'TN01-10 (IN)'!CQ$12,0)="","",VLOOKUP($C14,Sheet!$A$7:$DG$148,'TN01-10 (IN)'!CQ$12,0))</f>
        <v>6.9</v>
      </c>
      <c r="CR14" s="28">
        <f>IF(VLOOKUP($C14,Sheet!$A$7:$DG$148,'TN01-10 (IN)'!CR$12,0)="","",VLOOKUP($C14,Sheet!$A$7:$DG$148,'TN01-10 (IN)'!CR$12,0))</f>
        <v>6.1</v>
      </c>
      <c r="CS14" s="28">
        <f>IF(VLOOKUP($C14,Sheet!$A$7:$DG$148,'TN01-10 (IN)'!CS$12,0)="","",VLOOKUP($C14,Sheet!$A$7:$DG$148,'TN01-10 (IN)'!CS$12,0))</f>
        <v>6.3</v>
      </c>
      <c r="CT14" s="28">
        <f>IF(VLOOKUP($C14,Sheet!$A$7:$DG$148,'TN01-10 (IN)'!CT$12,0)="","",VLOOKUP($C14,Sheet!$A$7:$DG$148,'TN01-10 (IN)'!CT$12,0))</f>
        <v>7.1</v>
      </c>
      <c r="CU14" s="33">
        <f>IF(VLOOKUP($C14,Sheet!$A$7:$DG$148,'TN01-10 (IN)'!CU$12,0)="","",VLOOKUP($C14,Sheet!$A$7:$DG$148,'TN01-10 (IN)'!CU$12,0))</f>
        <v>27</v>
      </c>
      <c r="CV14" s="36">
        <f>IF(VLOOKUP($C14,Sheet!$A$7:$DG$148,'TN01-10 (IN)'!CV$12,0)="","",VLOOKUP($C14,Sheet!$A$7:$DG$148,'TN01-10 (IN)'!CV$12,0))</f>
        <v>0</v>
      </c>
      <c r="CW14" s="38">
        <f>AM14+BZ14+CU14</f>
        <v>128</v>
      </c>
      <c r="CX14" s="38">
        <f>AN14+CA14+CV14</f>
        <v>0</v>
      </c>
      <c r="CY14" s="38">
        <f>SUMIF(J14:CV14,"P",$J$13:$CV$13)+SUMIF(J14:CV14,"P (P/F)",$J$13:$CV$13)</f>
        <v>0</v>
      </c>
      <c r="CZ14" s="38">
        <f>CW14+CX14-CY14</f>
        <v>128</v>
      </c>
      <c r="DA14" s="38">
        <f>ROUND(SUMPRODUCT($J$13:$CV$13,J14:CV14)/CZ14,2)</f>
        <v>6.27</v>
      </c>
      <c r="DB14" s="38">
        <f>VLOOKUP($C14,'TN01-04'!$A$13:$DL$166,103,0)</f>
        <v>2.41</v>
      </c>
      <c r="DC14" s="28" t="str">
        <f>IF(VLOOKUP($C14,Sheet!$A$7:$DG$148,'TN01-10 (IN)'!DC$12,0)="","",VLOOKUP($C14,Sheet!$A$7:$DG$148,'TN01-10 (IN)'!DC$12,0))</f>
        <v/>
      </c>
      <c r="DD14" s="28" t="str">
        <f>IF(VLOOKUP($C14,Sheet!$A$7:$DG$148,'TN01-10 (IN)'!DD$12,0)="","",VLOOKUP($C14,Sheet!$A$7:$DG$148,'TN01-10 (IN)'!DD$12,0))</f>
        <v/>
      </c>
      <c r="DE14" s="28">
        <f>IF(VLOOKUP($C14,Sheet!$A$7:$DG$148,'TN01-10 (IN)'!DE$12,0)="","",VLOOKUP($C14,Sheet!$A$7:$DG$148,'TN01-10 (IN)'!DE$12,0))</f>
        <v>7.8</v>
      </c>
      <c r="DF14" s="28" t="str">
        <f>IF(VLOOKUP($C14,Sheet!$A$7:$DG$148,'TN01-10 (IN)'!DF$12,0)="","",VLOOKUP($C14,Sheet!$A$7:$DG$148,'TN01-10 (IN)'!DF$12,0))</f>
        <v/>
      </c>
      <c r="DG14" s="38"/>
      <c r="DH14" s="38">
        <f>ROUND(SUMPRODUCT(DC14:DF14,$DC$13:$DF$13)/5,2)</f>
        <v>7.8</v>
      </c>
      <c r="DI14" s="38">
        <f>VLOOKUP($C14,'TN01-04'!$A$13:$DL$166,110,0)</f>
        <v>3.33</v>
      </c>
      <c r="DJ14" s="33">
        <f>IF(VLOOKUP($C14,Sheet!$A$7:$DG$148,'TN01-10 (IN)'!DJ$12,0)="","",VLOOKUP($C14,Sheet!$A$7:$DG$148,'TN01-10 (IN)'!DJ$12,0))</f>
        <v>5</v>
      </c>
      <c r="DK14" s="36">
        <f>IF(VLOOKUP($C14,Sheet!$A$7:$DG$148,'TN01-10 (IN)'!DK$12,0)="","",VLOOKUP($C14,Sheet!$A$7:$DG$148,'TN01-10 (IN)'!DK$12,0))</f>
        <v>0</v>
      </c>
      <c r="DL14" s="38">
        <f>CW14+DJ14-CY14</f>
        <v>133</v>
      </c>
      <c r="DM14" s="38">
        <f>CX14+DK14</f>
        <v>0</v>
      </c>
      <c r="DN14" s="38">
        <f>ROUND(SUMPRODUCT(J14:DK14,$J$13:$DK$13)/(DL14+DM14),2)</f>
        <v>6.33</v>
      </c>
      <c r="DO14" s="38">
        <f>VLOOKUP($C14,'TN01-04'!$A$13:$DL$166,116,0)</f>
        <v>2.4500000000000002</v>
      </c>
      <c r="DP14" s="33">
        <f>IF(VLOOKUP($C14,Sheet!$A$7:$DG$148,'TN01-10 (IN)'!DP$12,0)="","",VLOOKUP($C14,Sheet!$A$7:$DG$148,'TN01-10 (IN)'!DP$12,0))</f>
        <v>138</v>
      </c>
      <c r="DQ14" s="36">
        <f>IF(VLOOKUP($C14,Sheet!$A$7:$DG$148,'TN01-10 (IN)'!DQ$12,0)="","",VLOOKUP($C14,Sheet!$A$7:$DG$148,'TN01-10 (IN)'!DQ$12,0))</f>
        <v>0</v>
      </c>
      <c r="DR14" s="28">
        <f>IF(VLOOKUP($C14,Sheet!$A$7:$DG$148,'TN01-10 (IN)'!DR$12,0)="","",VLOOKUP($C14,Sheet!$A$7:$DG$148,'TN01-10 (IN)'!DR$12,0))</f>
        <v>137</v>
      </c>
      <c r="DS14" s="28">
        <f>IF(VLOOKUP($C14,Sheet!$A$7:$DG$148,'TN01-10 (IN)'!DS$12,0)="","",VLOOKUP($C14,Sheet!$A$7:$DG$148,'TN01-10 (IN)'!DS$12,0))</f>
        <v>138</v>
      </c>
      <c r="DT14" s="28">
        <f>IF(VLOOKUP($C14,Sheet!$A$7:$DG$148,'TN01-10 (IN)'!DT$12,0)="","",VLOOKUP($C14,Sheet!$A$7:$DG$148,'TN01-10 (IN)'!DT$12,0))</f>
        <v>6.33</v>
      </c>
      <c r="DU14" s="28">
        <f>IF(VLOOKUP($C14,Sheet!$A$7:$DG$148,'TN01-10 (IN)'!DU$12,0)="","",VLOOKUP($C14,Sheet!$A$7:$DG$148,'TN01-10 (IN)'!DU$12,0))</f>
        <v>2.4500000000000002</v>
      </c>
      <c r="DV14" s="28" t="str">
        <f>IF(VLOOKUP($C14,Sheet!$A$7:$DG$148,'TN01-10 (IN)'!DV$12,0)="","",VLOOKUP($C14,Sheet!$A$7:$DG$148,'TN01-10 (IN)'!DV$12,0))</f>
        <v/>
      </c>
      <c r="DW14" s="42">
        <f>CX14/(CX14+CW14)</f>
        <v>0</v>
      </c>
    </row>
    <row r="15" spans="1:127" ht="15.95" customHeight="1" x14ac:dyDescent="0.2">
      <c r="A15" s="52"/>
      <c r="B15" s="625"/>
      <c r="C15" s="45">
        <v>2220724213</v>
      </c>
      <c r="D15" s="26" t="s">
        <v>7</v>
      </c>
      <c r="E15" s="26" t="s">
        <v>40</v>
      </c>
      <c r="F15" s="26" t="s">
        <v>124</v>
      </c>
      <c r="G15" s="27">
        <v>35449</v>
      </c>
      <c r="H15" s="26" t="s">
        <v>209</v>
      </c>
      <c r="I15" s="26" t="s">
        <v>212</v>
      </c>
      <c r="J15" s="28">
        <f>IF(VLOOKUP($C15,Sheet!$A$7:$DG$148,'TN01-10 (IN)'!J$12,0)="","",VLOOKUP($C15,Sheet!$A$7:$DG$148,'TN01-10 (IN)'!J$12,0))</f>
        <v>8.9</v>
      </c>
      <c r="K15" s="28">
        <f>IF(VLOOKUP($C15,Sheet!$A$7:$DG$148,'TN01-10 (IN)'!K$12,0)="","",VLOOKUP($C15,Sheet!$A$7:$DG$148,'TN01-10 (IN)'!K$12,0))</f>
        <v>7.3</v>
      </c>
      <c r="L15" s="28">
        <f>IF(VLOOKUP($C15,Sheet!$A$7:$DG$148,'TN01-10 (IN)'!L$12,0)="","",VLOOKUP($C15,Sheet!$A$7:$DG$148,'TN01-10 (IN)'!L$12,0))</f>
        <v>5.8</v>
      </c>
      <c r="M15" s="28">
        <f>IF(VLOOKUP($C15,Sheet!$A$7:$DG$148,'TN01-10 (IN)'!M$12,0)="","",VLOOKUP($C15,Sheet!$A$7:$DG$148,'TN01-10 (IN)'!M$12,0))</f>
        <v>7.7</v>
      </c>
      <c r="N15" s="28">
        <f>IF(VLOOKUP($C15,Sheet!$A$7:$DG$148,'TN01-10 (IN)'!N$12,0)="","",VLOOKUP($C15,Sheet!$A$7:$DG$148,'TN01-10 (IN)'!N$12,0))</f>
        <v>6.6</v>
      </c>
      <c r="O15" s="28">
        <f>IF(VLOOKUP($C15,Sheet!$A$7:$DG$148,'TN01-10 (IN)'!O$12,0)="","",VLOOKUP($C15,Sheet!$A$7:$DG$148,'TN01-10 (IN)'!O$12,0))</f>
        <v>7.3</v>
      </c>
      <c r="P15" s="28">
        <f>IF(VLOOKUP($C15,Sheet!$A$7:$DG$148,'TN01-10 (IN)'!P$12,0)="","",VLOOKUP($C15,Sheet!$A$7:$DG$148,'TN01-10 (IN)'!P$12,0))</f>
        <v>7.8</v>
      </c>
      <c r="Q15" s="28" t="str">
        <f>IF(VLOOKUP($C15,Sheet!$A$7:$DG$148,'TN01-10 (IN)'!Q$12,0)="","",VLOOKUP($C15,Sheet!$A$7:$DG$148,'TN01-10 (IN)'!Q$12,0))</f>
        <v/>
      </c>
      <c r="R15" s="28">
        <f>IF(VLOOKUP($C15,Sheet!$A$7:$DG$148,'TN01-10 (IN)'!R$12,0)="","",VLOOKUP($C15,Sheet!$A$7:$DG$148,'TN01-10 (IN)'!R$12,0))</f>
        <v>8.3000000000000007</v>
      </c>
      <c r="S15" s="28" t="str">
        <f>IF(VLOOKUP($C15,Sheet!$A$7:$DG$148,'TN01-10 (IN)'!S$12,0)="","",VLOOKUP($C15,Sheet!$A$7:$DG$148,'TN01-10 (IN)'!S$12,0))</f>
        <v/>
      </c>
      <c r="T15" s="28" t="str">
        <f>IF(VLOOKUP($C15,Sheet!$A$7:$DG$148,'TN01-10 (IN)'!T$12,0)="","",VLOOKUP($C15,Sheet!$A$7:$DG$148,'TN01-10 (IN)'!T$12,0))</f>
        <v/>
      </c>
      <c r="U15" s="28" t="str">
        <f>IF(VLOOKUP($C15,Sheet!$A$7:$DG$148,'TN01-10 (IN)'!U$12,0)="","",VLOOKUP($C15,Sheet!$A$7:$DG$148,'TN01-10 (IN)'!U$12,0))</f>
        <v/>
      </c>
      <c r="V15" s="28" t="str">
        <f>IF(VLOOKUP($C15,Sheet!$A$7:$DG$148,'TN01-10 (IN)'!V$12,0)="","",VLOOKUP($C15,Sheet!$A$7:$DG$148,'TN01-10 (IN)'!V$12,0))</f>
        <v/>
      </c>
      <c r="W15" s="28">
        <f>IF(VLOOKUP($C15,Sheet!$A$7:$DG$148,'TN01-10 (IN)'!W$12,0)="","",VLOOKUP($C15,Sheet!$A$7:$DG$148,'TN01-10 (IN)'!W$12,0))</f>
        <v>7.9</v>
      </c>
      <c r="X15" s="28">
        <f>IF(VLOOKUP($C15,Sheet!$A$7:$DG$148,'TN01-10 (IN)'!X$12,0)="","",VLOOKUP($C15,Sheet!$A$7:$DG$148,'TN01-10 (IN)'!X$12,0))</f>
        <v>8.6</v>
      </c>
      <c r="Y15" s="28">
        <f>IF(VLOOKUP($C15,Sheet!$A$7:$DG$148,'TN01-10 (IN)'!Y$12,0)="","",VLOOKUP($C15,Sheet!$A$7:$DG$148,'TN01-10 (IN)'!Y$12,0))</f>
        <v>8.5</v>
      </c>
      <c r="Z15" s="28">
        <f>IF(VLOOKUP($C15,Sheet!$A$7:$DG$148,'TN01-10 (IN)'!Z$12,0)="","",VLOOKUP($C15,Sheet!$A$7:$DG$148,'TN01-10 (IN)'!Z$12,0))</f>
        <v>8.6999999999999993</v>
      </c>
      <c r="AA15" s="28">
        <f>IF(VLOOKUP($C15,Sheet!$A$7:$DG$148,'TN01-10 (IN)'!AA$12,0)="","",VLOOKUP($C15,Sheet!$A$7:$DG$148,'TN01-10 (IN)'!AA$12,0))</f>
        <v>6.4</v>
      </c>
      <c r="AB15" s="28">
        <f>IF(VLOOKUP($C15,Sheet!$A$7:$DG$148,'TN01-10 (IN)'!AB$12,0)="","",VLOOKUP($C15,Sheet!$A$7:$DG$148,'TN01-10 (IN)'!AB$12,0))</f>
        <v>7.5</v>
      </c>
      <c r="AC15" s="28">
        <f>IF(VLOOKUP($C15,Sheet!$A$7:$DG$148,'TN01-10 (IN)'!AC$12,0)="","",VLOOKUP($C15,Sheet!$A$7:$DG$148,'TN01-10 (IN)'!AC$12,0))</f>
        <v>7.6</v>
      </c>
      <c r="AD15" s="28">
        <f>IF(VLOOKUP($C15,Sheet!$A$7:$DG$148,'TN01-10 (IN)'!AD$12,0)="","",VLOOKUP($C15,Sheet!$A$7:$DG$148,'TN01-10 (IN)'!AD$12,0))</f>
        <v>6.1</v>
      </c>
      <c r="AE15" s="28">
        <f>IF(VLOOKUP($C15,Sheet!$A$7:$DG$148,'TN01-10 (IN)'!AE$12,0)="","",VLOOKUP($C15,Sheet!$A$7:$DG$148,'TN01-10 (IN)'!AE$12,0))</f>
        <v>5.6</v>
      </c>
      <c r="AF15" s="28">
        <f>IF(VLOOKUP($C15,Sheet!$A$7:$DG$148,'TN01-10 (IN)'!AF$12,0)="","",VLOOKUP($C15,Sheet!$A$7:$DG$148,'TN01-10 (IN)'!AF$12,0))</f>
        <v>6.6</v>
      </c>
      <c r="AG15" s="28">
        <f>IF(VLOOKUP($C15,Sheet!$A$7:$DG$148,'TN01-10 (IN)'!AG$12,0)="","",VLOOKUP($C15,Sheet!$A$7:$DG$148,'TN01-10 (IN)'!AG$12,0))</f>
        <v>5.7</v>
      </c>
      <c r="AH15" s="28">
        <f>IF(VLOOKUP($C15,Sheet!$A$7:$DG$148,'TN01-10 (IN)'!AH$12,0)="","",VLOOKUP($C15,Sheet!$A$7:$DG$148,'TN01-10 (IN)'!AH$12,0))</f>
        <v>7.3</v>
      </c>
      <c r="AI15" s="28">
        <f>IF(VLOOKUP($C15,Sheet!$A$7:$DG$148,'TN01-10 (IN)'!AI$12,0)="","",VLOOKUP($C15,Sheet!$A$7:$DG$148,'TN01-10 (IN)'!AI$12,0))</f>
        <v>6.3</v>
      </c>
      <c r="AJ15" s="28">
        <f>IF(VLOOKUP($C15,Sheet!$A$7:$DG$148,'TN01-10 (IN)'!AJ$12,0)="","",VLOOKUP($C15,Sheet!$A$7:$DG$148,'TN01-10 (IN)'!AJ$12,0))</f>
        <v>8.3000000000000007</v>
      </c>
      <c r="AK15" s="28">
        <f>IF(VLOOKUP($C15,Sheet!$A$7:$DG$148,'TN01-10 (IN)'!AK$12,0)="","",VLOOKUP($C15,Sheet!$A$7:$DG$148,'TN01-10 (IN)'!AK$12,0))</f>
        <v>7.8</v>
      </c>
      <c r="AL15" s="28">
        <f>IF(VLOOKUP($C15,Sheet!$A$7:$DG$148,'TN01-10 (IN)'!AL$12,0)="","",VLOOKUP($C15,Sheet!$A$7:$DG$148,'TN01-10 (IN)'!AL$12,0))</f>
        <v>8.4</v>
      </c>
      <c r="AM15" s="33">
        <f>IF(VLOOKUP($C15,Sheet!$A$7:$DG$148,'TN01-10 (IN)'!AM$12,0)="","",VLOOKUP($C15,Sheet!$A$7:$DG$148,'TN01-10 (IN)'!AM$12,0))</f>
        <v>51</v>
      </c>
      <c r="AN15" s="36">
        <f>IF(VLOOKUP($C15,Sheet!$A$7:$DG$148,'TN01-10 (IN)'!AN$12,0)="","",VLOOKUP($C15,Sheet!$A$7:$DG$148,'TN01-10 (IN)'!AN$12,0))</f>
        <v>0</v>
      </c>
      <c r="AO15" s="32">
        <f>IF(VLOOKUP($C15,Sheet!$A$7:$DG$148,'TN01-10 (IN)'!AO$12,0)="","",VLOOKUP($C15,Sheet!$A$7:$DG$148,'TN01-10 (IN)'!AO$12,0))</f>
        <v>6.8</v>
      </c>
      <c r="AP15" s="32">
        <f>IF(VLOOKUP($C15,Sheet!$A$7:$DG$148,'TN01-10 (IN)'!AP$12,0)="","",VLOOKUP($C15,Sheet!$A$7:$DG$148,'TN01-10 (IN)'!AP$12,0))</f>
        <v>4.9000000000000004</v>
      </c>
      <c r="AQ15" s="32" t="str">
        <f>IF(VLOOKUP($C15,Sheet!$A$7:$DG$148,'TN01-10 (IN)'!AQ$12,0)="","",VLOOKUP($C15,Sheet!$A$7:$DG$148,'TN01-10 (IN)'!AQ$12,0))</f>
        <v/>
      </c>
      <c r="AR15" s="32" t="str">
        <f>IF(VLOOKUP($C15,Sheet!$A$7:$DG$148,'TN01-10 (IN)'!AR$12,0)="","",VLOOKUP($C15,Sheet!$A$7:$DG$148,'TN01-10 (IN)'!AR$12,0))</f>
        <v/>
      </c>
      <c r="AS15" s="32" t="str">
        <f>IF(VLOOKUP($C15,Sheet!$A$7:$DG$148,'TN01-10 (IN)'!AS$12,0)="","",VLOOKUP($C15,Sheet!$A$7:$DG$148,'TN01-10 (IN)'!AS$12,0))</f>
        <v/>
      </c>
      <c r="AT15" s="32" t="str">
        <f>IF(VLOOKUP($C15,Sheet!$A$7:$DG$148,'TN01-10 (IN)'!AT$12,0)="","",VLOOKUP($C15,Sheet!$A$7:$DG$148,'TN01-10 (IN)'!AT$12,0))</f>
        <v/>
      </c>
      <c r="AU15" s="32" t="str">
        <f>IF(VLOOKUP($C15,Sheet!$A$7:$DG$148,'TN01-10 (IN)'!AU$12,0)="","",VLOOKUP($C15,Sheet!$A$7:$DG$148,'TN01-10 (IN)'!AU$12,0))</f>
        <v/>
      </c>
      <c r="AV15" s="32">
        <f>IF(VLOOKUP($C15,Sheet!$A$7:$DG$148,'TN01-10 (IN)'!AV$12,0)="","",VLOOKUP($C15,Sheet!$A$7:$DG$148,'TN01-10 (IN)'!AV$12,0))</f>
        <v>6.8</v>
      </c>
      <c r="AW15" s="32" t="str">
        <f>IF(VLOOKUP($C15,Sheet!$A$7:$DG$148,'TN01-10 (IN)'!AW$12,0)="","",VLOOKUP($C15,Sheet!$A$7:$DG$148,'TN01-10 (IN)'!AW$12,0))</f>
        <v/>
      </c>
      <c r="AX15" s="32" t="str">
        <f>IF(VLOOKUP($C15,Sheet!$A$7:$DG$148,'TN01-10 (IN)'!AX$12,0)="","",VLOOKUP($C15,Sheet!$A$7:$DG$148,'TN01-10 (IN)'!AX$12,0))</f>
        <v/>
      </c>
      <c r="AY15" s="32" t="str">
        <f>IF(VLOOKUP($C15,Sheet!$A$7:$DG$148,'TN01-10 (IN)'!AY$12,0)="","",VLOOKUP($C15,Sheet!$A$7:$DG$148,'TN01-10 (IN)'!AY$12,0))</f>
        <v/>
      </c>
      <c r="AZ15" s="32" t="str">
        <f>IF(VLOOKUP($C15,Sheet!$A$7:$DG$148,'TN01-10 (IN)'!AZ$12,0)="","",VLOOKUP($C15,Sheet!$A$7:$DG$148,'TN01-10 (IN)'!AZ$12,0))</f>
        <v/>
      </c>
      <c r="BA15" s="32" t="str">
        <f>IF(VLOOKUP($C15,Sheet!$A$7:$DG$148,'TN01-10 (IN)'!BA$12,0)="","",VLOOKUP($C15,Sheet!$A$7:$DG$148,'TN01-10 (IN)'!BA$12,0))</f>
        <v/>
      </c>
      <c r="BB15" s="32">
        <f>IF(VLOOKUP($C15,Sheet!$A$7:$DG$148,'TN01-10 (IN)'!BB$12,0)="","",VLOOKUP($C15,Sheet!$A$7:$DG$148,'TN01-10 (IN)'!BB$12,0))</f>
        <v>4.7</v>
      </c>
      <c r="BC15" s="32">
        <f>IF(VLOOKUP($C15,Sheet!$A$7:$DG$148,'TN01-10 (IN)'!BC$12,0)="","",VLOOKUP($C15,Sheet!$A$7:$DG$148,'TN01-10 (IN)'!BC$12,0))</f>
        <v>6.4</v>
      </c>
      <c r="BD15" s="33">
        <f>IF(VLOOKUP($C15,Sheet!$A$7:$DG$148,'TN01-10 (IN)'!BD$12,0)="","",VLOOKUP($C15,Sheet!$A$7:$DG$148,'TN01-10 (IN)'!BD$12,0))</f>
        <v>5</v>
      </c>
      <c r="BE15" s="36">
        <f>IF(VLOOKUP($C15,Sheet!$A$7:$DG$148,'TN01-10 (IN)'!BE$12,0)="","",VLOOKUP($C15,Sheet!$A$7:$DG$148,'TN01-10 (IN)'!BE$12,0))</f>
        <v>0</v>
      </c>
      <c r="BF15" s="28">
        <f>IF(VLOOKUP($C15,Sheet!$A$7:$DG$148,'TN01-10 (IN)'!BF$12,0)="","",VLOOKUP($C15,Sheet!$A$7:$DG$148,'TN01-10 (IN)'!BF$12,0))</f>
        <v>6.4</v>
      </c>
      <c r="BG15" s="28">
        <f>IF(VLOOKUP($C15,Sheet!$A$7:$DG$148,'TN01-10 (IN)'!BG$12,0)="","",VLOOKUP($C15,Sheet!$A$7:$DG$148,'TN01-10 (IN)'!BG$12,0))</f>
        <v>6.2</v>
      </c>
      <c r="BH15" s="28">
        <f>IF(VLOOKUP($C15,Sheet!$A$7:$DG$148,'TN01-10 (IN)'!BH$12,0)="","",VLOOKUP($C15,Sheet!$A$7:$DG$148,'TN01-10 (IN)'!BH$12,0))</f>
        <v>6.1</v>
      </c>
      <c r="BI15" s="28">
        <f>IF(VLOOKUP($C15,Sheet!$A$7:$DG$148,'TN01-10 (IN)'!BI$12,0)="","",VLOOKUP($C15,Sheet!$A$7:$DG$148,'TN01-10 (IN)'!BI$12,0))</f>
        <v>8.6</v>
      </c>
      <c r="BJ15" s="28">
        <f>IF(VLOOKUP($C15,Sheet!$A$7:$DG$148,'TN01-10 (IN)'!BJ$12,0)="","",VLOOKUP($C15,Sheet!$A$7:$DG$148,'TN01-10 (IN)'!BJ$12,0))</f>
        <v>5.2</v>
      </c>
      <c r="BK15" s="28">
        <f>IF(VLOOKUP($C15,Sheet!$A$7:$DG$148,'TN01-10 (IN)'!BK$12,0)="","",VLOOKUP($C15,Sheet!$A$7:$DG$148,'TN01-10 (IN)'!BK$12,0))</f>
        <v>5.7</v>
      </c>
      <c r="BL15" s="28">
        <f>IF(VLOOKUP($C15,Sheet!$A$7:$DG$148,'TN01-10 (IN)'!BL$12,0)="","",VLOOKUP($C15,Sheet!$A$7:$DG$148,'TN01-10 (IN)'!BL$12,0))</f>
        <v>8.3000000000000007</v>
      </c>
      <c r="BM15" s="28">
        <f>IF(VLOOKUP($C15,Sheet!$A$7:$DG$148,'TN01-10 (IN)'!BM$12,0)="","",VLOOKUP($C15,Sheet!$A$7:$DG$148,'TN01-10 (IN)'!BM$12,0))</f>
        <v>7.2</v>
      </c>
      <c r="BN15" s="28">
        <f>IF(VLOOKUP($C15,Sheet!$A$7:$DG$148,'TN01-10 (IN)'!BN$12,0)="","",VLOOKUP($C15,Sheet!$A$7:$DG$148,'TN01-10 (IN)'!BN$12,0))</f>
        <v>6.6</v>
      </c>
      <c r="BO15" s="28">
        <f>IF(VLOOKUP($C15,Sheet!$A$7:$DG$148,'TN01-10 (IN)'!BO$12,0)="","",VLOOKUP($C15,Sheet!$A$7:$DG$148,'TN01-10 (IN)'!BO$12,0))</f>
        <v>5.3</v>
      </c>
      <c r="BP15" s="28">
        <f>IF(VLOOKUP($C15,Sheet!$A$7:$DG$148,'TN01-10 (IN)'!BP$12,0)="","",VLOOKUP($C15,Sheet!$A$7:$DG$148,'TN01-10 (IN)'!BP$12,0))</f>
        <v>6.5</v>
      </c>
      <c r="BQ15" s="28">
        <f>IF(VLOOKUP($C15,Sheet!$A$7:$DG$148,'TN01-10 (IN)'!BQ$12,0)="","",VLOOKUP($C15,Sheet!$A$7:$DG$148,'TN01-10 (IN)'!BQ$12,0))</f>
        <v>7.6</v>
      </c>
      <c r="BR15" s="28">
        <f>IF(VLOOKUP($C15,Sheet!$A$7:$DG$148,'TN01-10 (IN)'!BR$12,0)="","",VLOOKUP($C15,Sheet!$A$7:$DG$148,'TN01-10 (IN)'!BR$12,0))</f>
        <v>7.9</v>
      </c>
      <c r="BS15" s="28" t="str">
        <f>IF(VLOOKUP($C15,Sheet!$A$7:$DG$148,'TN01-10 (IN)'!BS$12,0)="","",VLOOKUP($C15,Sheet!$A$7:$DG$148,'TN01-10 (IN)'!BS$12,0))</f>
        <v/>
      </c>
      <c r="BT15" s="28">
        <f>IF(VLOOKUP($C15,Sheet!$A$7:$DG$148,'TN01-10 (IN)'!BT$12,0)="","",VLOOKUP($C15,Sheet!$A$7:$DG$148,'TN01-10 (IN)'!BT$12,0))</f>
        <v>8.1</v>
      </c>
      <c r="BU15" s="28">
        <f>IF(VLOOKUP($C15,Sheet!$A$7:$DG$148,'TN01-10 (IN)'!BU$12,0)="","",VLOOKUP($C15,Sheet!$A$7:$DG$148,'TN01-10 (IN)'!BU$12,0))</f>
        <v>5.8</v>
      </c>
      <c r="BV15" s="28">
        <f>IF(VLOOKUP($C15,Sheet!$A$7:$DG$148,'TN01-10 (IN)'!BV$12,0)="","",VLOOKUP($C15,Sheet!$A$7:$DG$148,'TN01-10 (IN)'!BV$12,0))</f>
        <v>5.6</v>
      </c>
      <c r="BW15" s="28">
        <f>IF(VLOOKUP($C15,Sheet!$A$7:$DG$148,'TN01-10 (IN)'!BW$12,0)="","",VLOOKUP($C15,Sheet!$A$7:$DG$148,'TN01-10 (IN)'!BW$12,0))</f>
        <v>5.4</v>
      </c>
      <c r="BX15" s="28">
        <f>IF(VLOOKUP($C15,Sheet!$A$7:$DG$148,'TN01-10 (IN)'!BX$12,0)="","",VLOOKUP($C15,Sheet!$A$7:$DG$148,'TN01-10 (IN)'!BX$12,0))</f>
        <v>9</v>
      </c>
      <c r="BY15" s="28">
        <f>IF(VLOOKUP($C15,Sheet!$A$7:$DG$148,'TN01-10 (IN)'!BY$12,0)="","",VLOOKUP($C15,Sheet!$A$7:$DG$148,'TN01-10 (IN)'!BY$12,0))</f>
        <v>6.6</v>
      </c>
      <c r="BZ15" s="33">
        <f>IF(VLOOKUP($C15,Sheet!$A$7:$DG$148,'TN01-10 (IN)'!BZ$12,0)="","",VLOOKUP($C15,Sheet!$A$7:$DG$148,'TN01-10 (IN)'!BZ$12,0))</f>
        <v>50</v>
      </c>
      <c r="CA15" s="36">
        <f>IF(VLOOKUP($C15,Sheet!$A$7:$DG$148,'TN01-10 (IN)'!CA$12,0)="","",VLOOKUP($C15,Sheet!$A$7:$DG$148,'TN01-10 (IN)'!CA$12,0))</f>
        <v>0</v>
      </c>
      <c r="CB15" s="28">
        <f>IF(VLOOKUP($C15,Sheet!$A$7:$DG$148,'TN01-10 (IN)'!CB$12,0)="","",VLOOKUP($C15,Sheet!$A$7:$DG$148,'TN01-10 (IN)'!CB$12,0))</f>
        <v>8.6</v>
      </c>
      <c r="CC15" s="28" t="str">
        <f>IF(VLOOKUP($C15,Sheet!$A$7:$DG$148,'TN01-10 (IN)'!CC$12,0)="","",VLOOKUP($C15,Sheet!$A$7:$DG$148,'TN01-10 (IN)'!CC$12,0))</f>
        <v/>
      </c>
      <c r="CD15" s="28">
        <f>IF(VLOOKUP($C15,Sheet!$A$7:$DG$148,'TN01-10 (IN)'!CD$12,0)="","",VLOOKUP($C15,Sheet!$A$7:$DG$148,'TN01-10 (IN)'!CD$12,0))</f>
        <v>8.4</v>
      </c>
      <c r="CE15" s="28" t="str">
        <f>IF(VLOOKUP($C15,Sheet!$A$7:$DG$148,'TN01-10 (IN)'!CE$12,0)="","",VLOOKUP($C15,Sheet!$A$7:$DG$148,'TN01-10 (IN)'!CE$12,0))</f>
        <v/>
      </c>
      <c r="CF15" s="28">
        <f>IF(VLOOKUP($C15,Sheet!$A$7:$DG$148,'TN01-10 (IN)'!CF$12,0)="","",VLOOKUP($C15,Sheet!$A$7:$DG$148,'TN01-10 (IN)'!CF$12,0))</f>
        <v>7.2</v>
      </c>
      <c r="CG15" s="28">
        <f>IF(VLOOKUP($C15,Sheet!$A$7:$DG$148,'TN01-10 (IN)'!CG$12,0)="","",VLOOKUP($C15,Sheet!$A$7:$DG$148,'TN01-10 (IN)'!CG$12,0))</f>
        <v>8.1999999999999993</v>
      </c>
      <c r="CH15" s="28">
        <f>IF(VLOOKUP($C15,Sheet!$A$7:$DG$148,'TN01-10 (IN)'!CH$12,0)="","",VLOOKUP($C15,Sheet!$A$7:$DG$148,'TN01-10 (IN)'!CH$12,0))</f>
        <v>5.7</v>
      </c>
      <c r="CI15" s="28">
        <f>IF(VLOOKUP($C15,Sheet!$A$7:$DG$148,'TN01-10 (IN)'!CI$12,0)="","",VLOOKUP($C15,Sheet!$A$7:$DG$148,'TN01-10 (IN)'!CI$12,0))</f>
        <v>5.6</v>
      </c>
      <c r="CJ15" s="28" t="str">
        <f>IF(VLOOKUP($C15,Sheet!$A$7:$DG$148,'TN01-10 (IN)'!CJ$12,0)="","",VLOOKUP($C15,Sheet!$A$7:$DG$148,'TN01-10 (IN)'!CJ$12,0))</f>
        <v/>
      </c>
      <c r="CK15" s="28">
        <f>IF(VLOOKUP($C15,Sheet!$A$7:$DG$148,'TN01-10 (IN)'!CK$12,0)="","",VLOOKUP($C15,Sheet!$A$7:$DG$148,'TN01-10 (IN)'!CK$12,0))</f>
        <v>7.4</v>
      </c>
      <c r="CL15" s="28" t="str">
        <f>IF(VLOOKUP($C15,Sheet!$A$7:$DG$148,'TN01-10 (IN)'!CL$12,0)="","",VLOOKUP($C15,Sheet!$A$7:$DG$148,'TN01-10 (IN)'!CL$12,0))</f>
        <v/>
      </c>
      <c r="CM15" s="28" t="str">
        <f>IF(VLOOKUP($C15,Sheet!$A$7:$DG$148,'TN01-10 (IN)'!CM$12,0)="","",VLOOKUP($C15,Sheet!$A$7:$DG$148,'TN01-10 (IN)'!CM$12,0))</f>
        <v/>
      </c>
      <c r="CN15" s="28" t="str">
        <f>IF(VLOOKUP($C15,Sheet!$A$7:$DG$148,'TN01-10 (IN)'!CN$12,0)="","",VLOOKUP($C15,Sheet!$A$7:$DG$148,'TN01-10 (IN)'!CN$12,0))</f>
        <v/>
      </c>
      <c r="CO15" s="28" t="str">
        <f>IF(VLOOKUP($C15,Sheet!$A$7:$DG$148,'TN01-10 (IN)'!CO$12,0)="","",VLOOKUP($C15,Sheet!$A$7:$DG$148,'TN01-10 (IN)'!CO$12,0))</f>
        <v/>
      </c>
      <c r="CP15" s="28">
        <f>IF(VLOOKUP($C15,Sheet!$A$7:$DG$148,'TN01-10 (IN)'!CP$12,0)="","",VLOOKUP($C15,Sheet!$A$7:$DG$148,'TN01-10 (IN)'!CP$12,0))</f>
        <v>4.9000000000000004</v>
      </c>
      <c r="CQ15" s="28">
        <f>IF(VLOOKUP($C15,Sheet!$A$7:$DG$148,'TN01-10 (IN)'!CQ$12,0)="","",VLOOKUP($C15,Sheet!$A$7:$DG$148,'TN01-10 (IN)'!CQ$12,0))</f>
        <v>6.9</v>
      </c>
      <c r="CR15" s="28">
        <f>IF(VLOOKUP($C15,Sheet!$A$7:$DG$148,'TN01-10 (IN)'!CR$12,0)="","",VLOOKUP($C15,Sheet!$A$7:$DG$148,'TN01-10 (IN)'!CR$12,0))</f>
        <v>7.3</v>
      </c>
      <c r="CS15" s="28">
        <f>IF(VLOOKUP($C15,Sheet!$A$7:$DG$148,'TN01-10 (IN)'!CS$12,0)="","",VLOOKUP($C15,Sheet!$A$7:$DG$148,'TN01-10 (IN)'!CS$12,0))</f>
        <v>6.1</v>
      </c>
      <c r="CT15" s="28">
        <f>IF(VLOOKUP($C15,Sheet!$A$7:$DG$148,'TN01-10 (IN)'!CT$12,0)="","",VLOOKUP($C15,Sheet!$A$7:$DG$148,'TN01-10 (IN)'!CT$12,0))</f>
        <v>7</v>
      </c>
      <c r="CU15" s="33">
        <f>IF(VLOOKUP($C15,Sheet!$A$7:$DG$148,'TN01-10 (IN)'!CU$12,0)="","",VLOOKUP($C15,Sheet!$A$7:$DG$148,'TN01-10 (IN)'!CU$12,0))</f>
        <v>27</v>
      </c>
      <c r="CV15" s="36">
        <f>IF(VLOOKUP($C15,Sheet!$A$7:$DG$148,'TN01-10 (IN)'!CV$12,0)="","",VLOOKUP($C15,Sheet!$A$7:$DG$148,'TN01-10 (IN)'!CV$12,0))</f>
        <v>0</v>
      </c>
      <c r="CW15" s="38">
        <f t="shared" ref="CW15:CX78" si="2">AM15+BZ15+CU15</f>
        <v>128</v>
      </c>
      <c r="CX15" s="38">
        <f t="shared" si="2"/>
        <v>0</v>
      </c>
      <c r="CY15" s="38">
        <f t="shared" ref="CY15:CY78" si="3">SUMIF(J15:CV15,"P",$J$13:$CV$13)+SUMIF(J15:CV15,"P (P/F)",$J$13:$CV$13)</f>
        <v>0</v>
      </c>
      <c r="CZ15" s="38">
        <f t="shared" ref="CZ15:CZ78" si="4">CW15+CX15-CY15</f>
        <v>128</v>
      </c>
      <c r="DA15" s="38">
        <f t="shared" ref="DA15:DA78" si="5">ROUND(SUMPRODUCT($J$13:$CV$13,J15:CV15)/CZ15,2)</f>
        <v>7</v>
      </c>
      <c r="DB15" s="38">
        <f>VLOOKUP($C15,'TN01-04'!$A$13:$DL$166,103,0)</f>
        <v>2.84</v>
      </c>
      <c r="DC15" s="28" t="str">
        <f>IF(VLOOKUP($C15,Sheet!$A$7:$DG$148,'TN01-10 (IN)'!DC$12,0)="","",VLOOKUP($C15,Sheet!$A$7:$DG$148,'TN01-10 (IN)'!DC$12,0))</f>
        <v/>
      </c>
      <c r="DD15" s="28" t="str">
        <f>IF(VLOOKUP($C15,Sheet!$A$7:$DG$148,'TN01-10 (IN)'!DD$12,0)="","",VLOOKUP($C15,Sheet!$A$7:$DG$148,'TN01-10 (IN)'!DD$12,0))</f>
        <v/>
      </c>
      <c r="DE15" s="28">
        <f>IF(VLOOKUP($C15,Sheet!$A$7:$DG$148,'TN01-10 (IN)'!DE$12,0)="","",VLOOKUP($C15,Sheet!$A$7:$DG$148,'TN01-10 (IN)'!DE$12,0))</f>
        <v>7.9</v>
      </c>
      <c r="DF15" s="28" t="str">
        <f>IF(VLOOKUP($C15,Sheet!$A$7:$DG$148,'TN01-10 (IN)'!DF$12,0)="","",VLOOKUP($C15,Sheet!$A$7:$DG$148,'TN01-10 (IN)'!DF$12,0))</f>
        <v/>
      </c>
      <c r="DG15" s="38"/>
      <c r="DH15" s="38">
        <f t="shared" ref="DH15:DH78" si="6">ROUND(SUMPRODUCT(DC15:DF15,$DC$13:$DF$13)/5,2)</f>
        <v>7.9</v>
      </c>
      <c r="DI15" s="38">
        <f>VLOOKUP($C15,'TN01-04'!$A$13:$DL$166,110,0)</f>
        <v>3.33</v>
      </c>
      <c r="DJ15" s="33">
        <f>IF(VLOOKUP($C15,Sheet!$A$7:$DG$148,'TN01-10 (IN)'!DJ$12,0)="","",VLOOKUP($C15,Sheet!$A$7:$DG$148,'TN01-10 (IN)'!DJ$12,0))</f>
        <v>5</v>
      </c>
      <c r="DK15" s="36">
        <f>IF(VLOOKUP($C15,Sheet!$A$7:$DG$148,'TN01-10 (IN)'!DK$12,0)="","",VLOOKUP($C15,Sheet!$A$7:$DG$148,'TN01-10 (IN)'!DK$12,0))</f>
        <v>0</v>
      </c>
      <c r="DL15" s="38">
        <f t="shared" ref="DL15:DL78" si="7">CW15+DJ15-CY15</f>
        <v>133</v>
      </c>
      <c r="DM15" s="38">
        <f t="shared" ref="DM15:DM78" si="8">CX15+DK15</f>
        <v>0</v>
      </c>
      <c r="DN15" s="38">
        <f t="shared" ref="DN15:DN78" si="9">ROUND(SUMPRODUCT(J15:DK15,$J$13:$DK$13)/(DL15+DM15),2)</f>
        <v>7.03</v>
      </c>
      <c r="DO15" s="38">
        <f>VLOOKUP($C15,'TN01-04'!$A$13:$DL$166,116,0)</f>
        <v>2.86</v>
      </c>
      <c r="DP15" s="33">
        <f>IF(VLOOKUP($C15,Sheet!$A$7:$DG$148,'TN01-10 (IN)'!DP$12,0)="","",VLOOKUP($C15,Sheet!$A$7:$DG$148,'TN01-10 (IN)'!DP$12,0))</f>
        <v>138</v>
      </c>
      <c r="DQ15" s="36">
        <f>IF(VLOOKUP($C15,Sheet!$A$7:$DG$148,'TN01-10 (IN)'!DQ$12,0)="","",VLOOKUP($C15,Sheet!$A$7:$DG$148,'TN01-10 (IN)'!DQ$12,0))</f>
        <v>0</v>
      </c>
      <c r="DR15" s="28">
        <f>IF(VLOOKUP($C15,Sheet!$A$7:$DG$148,'TN01-10 (IN)'!DR$12,0)="","",VLOOKUP($C15,Sheet!$A$7:$DG$148,'TN01-10 (IN)'!DR$12,0))</f>
        <v>137</v>
      </c>
      <c r="DS15" s="28">
        <f>IF(VLOOKUP($C15,Sheet!$A$7:$DG$148,'TN01-10 (IN)'!DS$12,0)="","",VLOOKUP($C15,Sheet!$A$7:$DG$148,'TN01-10 (IN)'!DS$12,0))</f>
        <v>138</v>
      </c>
      <c r="DT15" s="28">
        <f>IF(VLOOKUP($C15,Sheet!$A$7:$DG$148,'TN01-10 (IN)'!DT$12,0)="","",VLOOKUP($C15,Sheet!$A$7:$DG$148,'TN01-10 (IN)'!DT$12,0))</f>
        <v>7.03</v>
      </c>
      <c r="DU15" s="28">
        <f>IF(VLOOKUP($C15,Sheet!$A$7:$DG$148,'TN01-10 (IN)'!DU$12,0)="","",VLOOKUP($C15,Sheet!$A$7:$DG$148,'TN01-10 (IN)'!DU$12,0))</f>
        <v>2.86</v>
      </c>
      <c r="DV15" s="28" t="str">
        <f>IF(VLOOKUP($C15,Sheet!$A$7:$DG$148,'TN01-10 (IN)'!DV$12,0)="","",VLOOKUP($C15,Sheet!$A$7:$DG$148,'TN01-10 (IN)'!DV$12,0))</f>
        <v/>
      </c>
      <c r="DW15" s="42">
        <f t="shared" ref="DW15:DW78" si="10">CX15/(CX15+CW15)</f>
        <v>0</v>
      </c>
    </row>
    <row r="16" spans="1:127" ht="15.95" customHeight="1" x14ac:dyDescent="0.2">
      <c r="A16" s="52"/>
      <c r="B16" s="625"/>
      <c r="C16" s="45">
        <v>2220727257</v>
      </c>
      <c r="D16" s="26" t="s">
        <v>6</v>
      </c>
      <c r="E16" s="26" t="s">
        <v>41</v>
      </c>
      <c r="F16" s="26" t="s">
        <v>124</v>
      </c>
      <c r="G16" s="27">
        <v>36067</v>
      </c>
      <c r="H16" s="26" t="s">
        <v>209</v>
      </c>
      <c r="I16" s="26" t="s">
        <v>212</v>
      </c>
      <c r="J16" s="28">
        <f>IF(VLOOKUP($C16,Sheet!$A$7:$DG$148,'TN01-10 (IN)'!J$12,0)="","",VLOOKUP($C16,Sheet!$A$7:$DG$148,'TN01-10 (IN)'!J$12,0))</f>
        <v>7.7</v>
      </c>
      <c r="K16" s="28">
        <f>IF(VLOOKUP($C16,Sheet!$A$7:$DG$148,'TN01-10 (IN)'!K$12,0)="","",VLOOKUP($C16,Sheet!$A$7:$DG$148,'TN01-10 (IN)'!K$12,0))</f>
        <v>7.4</v>
      </c>
      <c r="L16" s="28">
        <f>IF(VLOOKUP($C16,Sheet!$A$7:$DG$148,'TN01-10 (IN)'!L$12,0)="","",VLOOKUP($C16,Sheet!$A$7:$DG$148,'TN01-10 (IN)'!L$12,0))</f>
        <v>6.4</v>
      </c>
      <c r="M16" s="28">
        <f>IF(VLOOKUP($C16,Sheet!$A$7:$DG$148,'TN01-10 (IN)'!M$12,0)="","",VLOOKUP($C16,Sheet!$A$7:$DG$148,'TN01-10 (IN)'!M$12,0))</f>
        <v>8.1999999999999993</v>
      </c>
      <c r="N16" s="28">
        <f>IF(VLOOKUP($C16,Sheet!$A$7:$DG$148,'TN01-10 (IN)'!N$12,0)="","",VLOOKUP($C16,Sheet!$A$7:$DG$148,'TN01-10 (IN)'!N$12,0))</f>
        <v>8</v>
      </c>
      <c r="O16" s="28">
        <f>IF(VLOOKUP($C16,Sheet!$A$7:$DG$148,'TN01-10 (IN)'!O$12,0)="","",VLOOKUP($C16,Sheet!$A$7:$DG$148,'TN01-10 (IN)'!O$12,0))</f>
        <v>7</v>
      </c>
      <c r="P16" s="28">
        <f>IF(VLOOKUP($C16,Sheet!$A$7:$DG$148,'TN01-10 (IN)'!P$12,0)="","",VLOOKUP($C16,Sheet!$A$7:$DG$148,'TN01-10 (IN)'!P$12,0))</f>
        <v>4.9000000000000004</v>
      </c>
      <c r="Q16" s="28" t="str">
        <f>IF(VLOOKUP($C16,Sheet!$A$7:$DG$148,'TN01-10 (IN)'!Q$12,0)="","",VLOOKUP($C16,Sheet!$A$7:$DG$148,'TN01-10 (IN)'!Q$12,0))</f>
        <v/>
      </c>
      <c r="R16" s="28">
        <f>IF(VLOOKUP($C16,Sheet!$A$7:$DG$148,'TN01-10 (IN)'!R$12,0)="","",VLOOKUP($C16,Sheet!$A$7:$DG$148,'TN01-10 (IN)'!R$12,0))</f>
        <v>7.1</v>
      </c>
      <c r="S16" s="28" t="str">
        <f>IF(VLOOKUP($C16,Sheet!$A$7:$DG$148,'TN01-10 (IN)'!S$12,0)="","",VLOOKUP($C16,Sheet!$A$7:$DG$148,'TN01-10 (IN)'!S$12,0))</f>
        <v/>
      </c>
      <c r="T16" s="28" t="str">
        <f>IF(VLOOKUP($C16,Sheet!$A$7:$DG$148,'TN01-10 (IN)'!T$12,0)="","",VLOOKUP($C16,Sheet!$A$7:$DG$148,'TN01-10 (IN)'!T$12,0))</f>
        <v/>
      </c>
      <c r="U16" s="28" t="str">
        <f>IF(VLOOKUP($C16,Sheet!$A$7:$DG$148,'TN01-10 (IN)'!U$12,0)="","",VLOOKUP($C16,Sheet!$A$7:$DG$148,'TN01-10 (IN)'!U$12,0))</f>
        <v/>
      </c>
      <c r="V16" s="28" t="str">
        <f>IF(VLOOKUP($C16,Sheet!$A$7:$DG$148,'TN01-10 (IN)'!V$12,0)="","",VLOOKUP($C16,Sheet!$A$7:$DG$148,'TN01-10 (IN)'!V$12,0))</f>
        <v/>
      </c>
      <c r="W16" s="28">
        <f>IF(VLOOKUP($C16,Sheet!$A$7:$DG$148,'TN01-10 (IN)'!W$12,0)="","",VLOOKUP($C16,Sheet!$A$7:$DG$148,'TN01-10 (IN)'!W$12,0))</f>
        <v>8</v>
      </c>
      <c r="X16" s="28">
        <f>IF(VLOOKUP($C16,Sheet!$A$7:$DG$148,'TN01-10 (IN)'!X$12,0)="","",VLOOKUP($C16,Sheet!$A$7:$DG$148,'TN01-10 (IN)'!X$12,0))</f>
        <v>7.3</v>
      </c>
      <c r="Y16" s="28">
        <f>IF(VLOOKUP($C16,Sheet!$A$7:$DG$148,'TN01-10 (IN)'!Y$12,0)="","",VLOOKUP($C16,Sheet!$A$7:$DG$148,'TN01-10 (IN)'!Y$12,0))</f>
        <v>9</v>
      </c>
      <c r="Z16" s="28">
        <f>IF(VLOOKUP($C16,Sheet!$A$7:$DG$148,'TN01-10 (IN)'!Z$12,0)="","",VLOOKUP($C16,Sheet!$A$7:$DG$148,'TN01-10 (IN)'!Z$12,0))</f>
        <v>8.9</v>
      </c>
      <c r="AA16" s="28">
        <f>IF(VLOOKUP($C16,Sheet!$A$7:$DG$148,'TN01-10 (IN)'!AA$12,0)="","",VLOOKUP($C16,Sheet!$A$7:$DG$148,'TN01-10 (IN)'!AA$12,0))</f>
        <v>7</v>
      </c>
      <c r="AB16" s="28">
        <f>IF(VLOOKUP($C16,Sheet!$A$7:$DG$148,'TN01-10 (IN)'!AB$12,0)="","",VLOOKUP($C16,Sheet!$A$7:$DG$148,'TN01-10 (IN)'!AB$12,0))</f>
        <v>7.9</v>
      </c>
      <c r="AC16" s="28">
        <f>IF(VLOOKUP($C16,Sheet!$A$7:$DG$148,'TN01-10 (IN)'!AC$12,0)="","",VLOOKUP($C16,Sheet!$A$7:$DG$148,'TN01-10 (IN)'!AC$12,0))</f>
        <v>5.0999999999999996</v>
      </c>
      <c r="AD16" s="28">
        <f>IF(VLOOKUP($C16,Sheet!$A$7:$DG$148,'TN01-10 (IN)'!AD$12,0)="","",VLOOKUP($C16,Sheet!$A$7:$DG$148,'TN01-10 (IN)'!AD$12,0))</f>
        <v>7.6</v>
      </c>
      <c r="AE16" s="28">
        <f>IF(VLOOKUP($C16,Sheet!$A$7:$DG$148,'TN01-10 (IN)'!AE$12,0)="","",VLOOKUP($C16,Sheet!$A$7:$DG$148,'TN01-10 (IN)'!AE$12,0))</f>
        <v>7</v>
      </c>
      <c r="AF16" s="28">
        <f>IF(VLOOKUP($C16,Sheet!$A$7:$DG$148,'TN01-10 (IN)'!AF$12,0)="","",VLOOKUP($C16,Sheet!$A$7:$DG$148,'TN01-10 (IN)'!AF$12,0))</f>
        <v>5.8</v>
      </c>
      <c r="AG16" s="28">
        <f>IF(VLOOKUP($C16,Sheet!$A$7:$DG$148,'TN01-10 (IN)'!AG$12,0)="","",VLOOKUP($C16,Sheet!$A$7:$DG$148,'TN01-10 (IN)'!AG$12,0))</f>
        <v>6.5</v>
      </c>
      <c r="AH16" s="28">
        <f>IF(VLOOKUP($C16,Sheet!$A$7:$DG$148,'TN01-10 (IN)'!AH$12,0)="","",VLOOKUP($C16,Sheet!$A$7:$DG$148,'TN01-10 (IN)'!AH$12,0))</f>
        <v>6.9</v>
      </c>
      <c r="AI16" s="28">
        <f>IF(VLOOKUP($C16,Sheet!$A$7:$DG$148,'TN01-10 (IN)'!AI$12,0)="","",VLOOKUP($C16,Sheet!$A$7:$DG$148,'TN01-10 (IN)'!AI$12,0))</f>
        <v>6</v>
      </c>
      <c r="AJ16" s="28">
        <f>IF(VLOOKUP($C16,Sheet!$A$7:$DG$148,'TN01-10 (IN)'!AJ$12,0)="","",VLOOKUP($C16,Sheet!$A$7:$DG$148,'TN01-10 (IN)'!AJ$12,0))</f>
        <v>6.9</v>
      </c>
      <c r="AK16" s="28">
        <f>IF(VLOOKUP($C16,Sheet!$A$7:$DG$148,'TN01-10 (IN)'!AK$12,0)="","",VLOOKUP($C16,Sheet!$A$7:$DG$148,'TN01-10 (IN)'!AK$12,0))</f>
        <v>6.4</v>
      </c>
      <c r="AL16" s="28">
        <f>IF(VLOOKUP($C16,Sheet!$A$7:$DG$148,'TN01-10 (IN)'!AL$12,0)="","",VLOOKUP($C16,Sheet!$A$7:$DG$148,'TN01-10 (IN)'!AL$12,0))</f>
        <v>6.1</v>
      </c>
      <c r="AM16" s="33">
        <f>IF(VLOOKUP($C16,Sheet!$A$7:$DG$148,'TN01-10 (IN)'!AM$12,0)="","",VLOOKUP($C16,Sheet!$A$7:$DG$148,'TN01-10 (IN)'!AM$12,0))</f>
        <v>51</v>
      </c>
      <c r="AN16" s="36">
        <f>IF(VLOOKUP($C16,Sheet!$A$7:$DG$148,'TN01-10 (IN)'!AN$12,0)="","",VLOOKUP($C16,Sheet!$A$7:$DG$148,'TN01-10 (IN)'!AN$12,0))</f>
        <v>0</v>
      </c>
      <c r="AO16" s="32">
        <f>IF(VLOOKUP($C16,Sheet!$A$7:$DG$148,'TN01-10 (IN)'!AO$12,0)="","",VLOOKUP($C16,Sheet!$A$7:$DG$148,'TN01-10 (IN)'!AO$12,0))</f>
        <v>7.1</v>
      </c>
      <c r="AP16" s="32">
        <f>IF(VLOOKUP($C16,Sheet!$A$7:$DG$148,'TN01-10 (IN)'!AP$12,0)="","",VLOOKUP($C16,Sheet!$A$7:$DG$148,'TN01-10 (IN)'!AP$12,0))</f>
        <v>6.1</v>
      </c>
      <c r="AQ16" s="32" t="str">
        <f>IF(VLOOKUP($C16,Sheet!$A$7:$DG$148,'TN01-10 (IN)'!AQ$12,0)="","",VLOOKUP($C16,Sheet!$A$7:$DG$148,'TN01-10 (IN)'!AQ$12,0))</f>
        <v/>
      </c>
      <c r="AR16" s="32" t="str">
        <f>IF(VLOOKUP($C16,Sheet!$A$7:$DG$148,'TN01-10 (IN)'!AR$12,0)="","",VLOOKUP($C16,Sheet!$A$7:$DG$148,'TN01-10 (IN)'!AR$12,0))</f>
        <v/>
      </c>
      <c r="AS16" s="32">
        <f>IF(VLOOKUP($C16,Sheet!$A$7:$DG$148,'TN01-10 (IN)'!AS$12,0)="","",VLOOKUP($C16,Sheet!$A$7:$DG$148,'TN01-10 (IN)'!AS$12,0))</f>
        <v>5.9</v>
      </c>
      <c r="AT16" s="32" t="str">
        <f>IF(VLOOKUP($C16,Sheet!$A$7:$DG$148,'TN01-10 (IN)'!AT$12,0)="","",VLOOKUP($C16,Sheet!$A$7:$DG$148,'TN01-10 (IN)'!AT$12,0))</f>
        <v/>
      </c>
      <c r="AU16" s="32" t="str">
        <f>IF(VLOOKUP($C16,Sheet!$A$7:$DG$148,'TN01-10 (IN)'!AU$12,0)="","",VLOOKUP($C16,Sheet!$A$7:$DG$148,'TN01-10 (IN)'!AU$12,0))</f>
        <v/>
      </c>
      <c r="AV16" s="32" t="str">
        <f>IF(VLOOKUP($C16,Sheet!$A$7:$DG$148,'TN01-10 (IN)'!AV$12,0)="","",VLOOKUP($C16,Sheet!$A$7:$DG$148,'TN01-10 (IN)'!AV$12,0))</f>
        <v/>
      </c>
      <c r="AW16" s="32" t="str">
        <f>IF(VLOOKUP($C16,Sheet!$A$7:$DG$148,'TN01-10 (IN)'!AW$12,0)="","",VLOOKUP($C16,Sheet!$A$7:$DG$148,'TN01-10 (IN)'!AW$12,0))</f>
        <v/>
      </c>
      <c r="AX16" s="32" t="str">
        <f>IF(VLOOKUP($C16,Sheet!$A$7:$DG$148,'TN01-10 (IN)'!AX$12,0)="","",VLOOKUP($C16,Sheet!$A$7:$DG$148,'TN01-10 (IN)'!AX$12,0))</f>
        <v/>
      </c>
      <c r="AY16" s="32" t="str">
        <f>IF(VLOOKUP($C16,Sheet!$A$7:$DG$148,'TN01-10 (IN)'!AY$12,0)="","",VLOOKUP($C16,Sheet!$A$7:$DG$148,'TN01-10 (IN)'!AY$12,0))</f>
        <v/>
      </c>
      <c r="AZ16" s="32" t="str">
        <f>IF(VLOOKUP($C16,Sheet!$A$7:$DG$148,'TN01-10 (IN)'!AZ$12,0)="","",VLOOKUP($C16,Sheet!$A$7:$DG$148,'TN01-10 (IN)'!AZ$12,0))</f>
        <v/>
      </c>
      <c r="BA16" s="32">
        <f>IF(VLOOKUP($C16,Sheet!$A$7:$DG$148,'TN01-10 (IN)'!BA$12,0)="","",VLOOKUP($C16,Sheet!$A$7:$DG$148,'TN01-10 (IN)'!BA$12,0))</f>
        <v>5.7</v>
      </c>
      <c r="BB16" s="32" t="str">
        <f>IF(VLOOKUP($C16,Sheet!$A$7:$DG$148,'TN01-10 (IN)'!BB$12,0)="","",VLOOKUP($C16,Sheet!$A$7:$DG$148,'TN01-10 (IN)'!BB$12,0))</f>
        <v/>
      </c>
      <c r="BC16" s="32">
        <f>IF(VLOOKUP($C16,Sheet!$A$7:$DG$148,'TN01-10 (IN)'!BC$12,0)="","",VLOOKUP($C16,Sheet!$A$7:$DG$148,'TN01-10 (IN)'!BC$12,0))</f>
        <v>8.6999999999999993</v>
      </c>
      <c r="BD16" s="33">
        <f>IF(VLOOKUP($C16,Sheet!$A$7:$DG$148,'TN01-10 (IN)'!BD$12,0)="","",VLOOKUP($C16,Sheet!$A$7:$DG$148,'TN01-10 (IN)'!BD$12,0))</f>
        <v>5</v>
      </c>
      <c r="BE16" s="36">
        <f>IF(VLOOKUP($C16,Sheet!$A$7:$DG$148,'TN01-10 (IN)'!BE$12,0)="","",VLOOKUP($C16,Sheet!$A$7:$DG$148,'TN01-10 (IN)'!BE$12,0))</f>
        <v>0</v>
      </c>
      <c r="BF16" s="28">
        <f>IF(VLOOKUP($C16,Sheet!$A$7:$DG$148,'TN01-10 (IN)'!BF$12,0)="","",VLOOKUP($C16,Sheet!$A$7:$DG$148,'TN01-10 (IN)'!BF$12,0))</f>
        <v>5.8</v>
      </c>
      <c r="BG16" s="28">
        <f>IF(VLOOKUP($C16,Sheet!$A$7:$DG$148,'TN01-10 (IN)'!BG$12,0)="","",VLOOKUP($C16,Sheet!$A$7:$DG$148,'TN01-10 (IN)'!BG$12,0))</f>
        <v>5.5</v>
      </c>
      <c r="BH16" s="28">
        <f>IF(VLOOKUP($C16,Sheet!$A$7:$DG$148,'TN01-10 (IN)'!BH$12,0)="","",VLOOKUP($C16,Sheet!$A$7:$DG$148,'TN01-10 (IN)'!BH$12,0))</f>
        <v>6.9</v>
      </c>
      <c r="BI16" s="28">
        <f>IF(VLOOKUP($C16,Sheet!$A$7:$DG$148,'TN01-10 (IN)'!BI$12,0)="","",VLOOKUP($C16,Sheet!$A$7:$DG$148,'TN01-10 (IN)'!BI$12,0))</f>
        <v>4.9000000000000004</v>
      </c>
      <c r="BJ16" s="28">
        <f>IF(VLOOKUP($C16,Sheet!$A$7:$DG$148,'TN01-10 (IN)'!BJ$12,0)="","",VLOOKUP($C16,Sheet!$A$7:$DG$148,'TN01-10 (IN)'!BJ$12,0))</f>
        <v>6.5</v>
      </c>
      <c r="BK16" s="28">
        <f>IF(VLOOKUP($C16,Sheet!$A$7:$DG$148,'TN01-10 (IN)'!BK$12,0)="","",VLOOKUP($C16,Sheet!$A$7:$DG$148,'TN01-10 (IN)'!BK$12,0))</f>
        <v>5.9</v>
      </c>
      <c r="BL16" s="28">
        <f>IF(VLOOKUP($C16,Sheet!$A$7:$DG$148,'TN01-10 (IN)'!BL$12,0)="","",VLOOKUP($C16,Sheet!$A$7:$DG$148,'TN01-10 (IN)'!BL$12,0))</f>
        <v>8.1</v>
      </c>
      <c r="BM16" s="28">
        <f>IF(VLOOKUP($C16,Sheet!$A$7:$DG$148,'TN01-10 (IN)'!BM$12,0)="","",VLOOKUP($C16,Sheet!$A$7:$DG$148,'TN01-10 (IN)'!BM$12,0))</f>
        <v>6</v>
      </c>
      <c r="BN16" s="28">
        <f>IF(VLOOKUP($C16,Sheet!$A$7:$DG$148,'TN01-10 (IN)'!BN$12,0)="","",VLOOKUP($C16,Sheet!$A$7:$DG$148,'TN01-10 (IN)'!BN$12,0))</f>
        <v>6.3</v>
      </c>
      <c r="BO16" s="28">
        <f>IF(VLOOKUP($C16,Sheet!$A$7:$DG$148,'TN01-10 (IN)'!BO$12,0)="","",VLOOKUP($C16,Sheet!$A$7:$DG$148,'TN01-10 (IN)'!BO$12,0))</f>
        <v>5.0999999999999996</v>
      </c>
      <c r="BP16" s="28">
        <f>IF(VLOOKUP($C16,Sheet!$A$7:$DG$148,'TN01-10 (IN)'!BP$12,0)="","",VLOOKUP($C16,Sheet!$A$7:$DG$148,'TN01-10 (IN)'!BP$12,0))</f>
        <v>6.1</v>
      </c>
      <c r="BQ16" s="28">
        <f>IF(VLOOKUP($C16,Sheet!$A$7:$DG$148,'TN01-10 (IN)'!BQ$12,0)="","",VLOOKUP($C16,Sheet!$A$7:$DG$148,'TN01-10 (IN)'!BQ$12,0))</f>
        <v>5</v>
      </c>
      <c r="BR16" s="28">
        <f>IF(VLOOKUP($C16,Sheet!$A$7:$DG$148,'TN01-10 (IN)'!BR$12,0)="","",VLOOKUP($C16,Sheet!$A$7:$DG$148,'TN01-10 (IN)'!BR$12,0))</f>
        <v>6.8</v>
      </c>
      <c r="BS16" s="28" t="str">
        <f>IF(VLOOKUP($C16,Sheet!$A$7:$DG$148,'TN01-10 (IN)'!BS$12,0)="","",VLOOKUP($C16,Sheet!$A$7:$DG$148,'TN01-10 (IN)'!BS$12,0))</f>
        <v/>
      </c>
      <c r="BT16" s="28">
        <f>IF(VLOOKUP($C16,Sheet!$A$7:$DG$148,'TN01-10 (IN)'!BT$12,0)="","",VLOOKUP($C16,Sheet!$A$7:$DG$148,'TN01-10 (IN)'!BT$12,0))</f>
        <v>4.3</v>
      </c>
      <c r="BU16" s="28">
        <f>IF(VLOOKUP($C16,Sheet!$A$7:$DG$148,'TN01-10 (IN)'!BU$12,0)="","",VLOOKUP($C16,Sheet!$A$7:$DG$148,'TN01-10 (IN)'!BU$12,0))</f>
        <v>5.4</v>
      </c>
      <c r="BV16" s="28">
        <f>IF(VLOOKUP($C16,Sheet!$A$7:$DG$148,'TN01-10 (IN)'!BV$12,0)="","",VLOOKUP($C16,Sheet!$A$7:$DG$148,'TN01-10 (IN)'!BV$12,0))</f>
        <v>6.2</v>
      </c>
      <c r="BW16" s="28">
        <f>IF(VLOOKUP($C16,Sheet!$A$7:$DG$148,'TN01-10 (IN)'!BW$12,0)="","",VLOOKUP($C16,Sheet!$A$7:$DG$148,'TN01-10 (IN)'!BW$12,0))</f>
        <v>4.5999999999999996</v>
      </c>
      <c r="BX16" s="28">
        <f>IF(VLOOKUP($C16,Sheet!$A$7:$DG$148,'TN01-10 (IN)'!BX$12,0)="","",VLOOKUP($C16,Sheet!$A$7:$DG$148,'TN01-10 (IN)'!BX$12,0))</f>
        <v>7.1</v>
      </c>
      <c r="BY16" s="28">
        <f>IF(VLOOKUP($C16,Sheet!$A$7:$DG$148,'TN01-10 (IN)'!BY$12,0)="","",VLOOKUP($C16,Sheet!$A$7:$DG$148,'TN01-10 (IN)'!BY$12,0))</f>
        <v>7.3</v>
      </c>
      <c r="BZ16" s="33">
        <f>IF(VLOOKUP($C16,Sheet!$A$7:$DG$148,'TN01-10 (IN)'!BZ$12,0)="","",VLOOKUP($C16,Sheet!$A$7:$DG$148,'TN01-10 (IN)'!BZ$12,0))</f>
        <v>50</v>
      </c>
      <c r="CA16" s="36">
        <f>IF(VLOOKUP($C16,Sheet!$A$7:$DG$148,'TN01-10 (IN)'!CA$12,0)="","",VLOOKUP($C16,Sheet!$A$7:$DG$148,'TN01-10 (IN)'!CA$12,0))</f>
        <v>0</v>
      </c>
      <c r="CB16" s="28">
        <f>IF(VLOOKUP($C16,Sheet!$A$7:$DG$148,'TN01-10 (IN)'!CB$12,0)="","",VLOOKUP($C16,Sheet!$A$7:$DG$148,'TN01-10 (IN)'!CB$12,0))</f>
        <v>8.3000000000000007</v>
      </c>
      <c r="CC16" s="28" t="str">
        <f>IF(VLOOKUP($C16,Sheet!$A$7:$DG$148,'TN01-10 (IN)'!CC$12,0)="","",VLOOKUP($C16,Sheet!$A$7:$DG$148,'TN01-10 (IN)'!CC$12,0))</f>
        <v/>
      </c>
      <c r="CD16" s="28">
        <f>IF(VLOOKUP($C16,Sheet!$A$7:$DG$148,'TN01-10 (IN)'!CD$12,0)="","",VLOOKUP($C16,Sheet!$A$7:$DG$148,'TN01-10 (IN)'!CD$12,0))</f>
        <v>6.6</v>
      </c>
      <c r="CE16" s="28" t="str">
        <f>IF(VLOOKUP($C16,Sheet!$A$7:$DG$148,'TN01-10 (IN)'!CE$12,0)="","",VLOOKUP($C16,Sheet!$A$7:$DG$148,'TN01-10 (IN)'!CE$12,0))</f>
        <v/>
      </c>
      <c r="CF16" s="28">
        <f>IF(VLOOKUP($C16,Sheet!$A$7:$DG$148,'TN01-10 (IN)'!CF$12,0)="","",VLOOKUP($C16,Sheet!$A$7:$DG$148,'TN01-10 (IN)'!CF$12,0))</f>
        <v>6.4</v>
      </c>
      <c r="CG16" s="28">
        <f>IF(VLOOKUP($C16,Sheet!$A$7:$DG$148,'TN01-10 (IN)'!CG$12,0)="","",VLOOKUP($C16,Sheet!$A$7:$DG$148,'TN01-10 (IN)'!CG$12,0))</f>
        <v>7.6</v>
      </c>
      <c r="CH16" s="28">
        <f>IF(VLOOKUP($C16,Sheet!$A$7:$DG$148,'TN01-10 (IN)'!CH$12,0)="","",VLOOKUP($C16,Sheet!$A$7:$DG$148,'TN01-10 (IN)'!CH$12,0))</f>
        <v>9</v>
      </c>
      <c r="CI16" s="28">
        <f>IF(VLOOKUP($C16,Sheet!$A$7:$DG$148,'TN01-10 (IN)'!CI$12,0)="","",VLOOKUP($C16,Sheet!$A$7:$DG$148,'TN01-10 (IN)'!CI$12,0))</f>
        <v>4.4000000000000004</v>
      </c>
      <c r="CJ16" s="28" t="str">
        <f>IF(VLOOKUP($C16,Sheet!$A$7:$DG$148,'TN01-10 (IN)'!CJ$12,0)="","",VLOOKUP($C16,Sheet!$A$7:$DG$148,'TN01-10 (IN)'!CJ$12,0))</f>
        <v/>
      </c>
      <c r="CK16" s="28">
        <f>IF(VLOOKUP($C16,Sheet!$A$7:$DG$148,'TN01-10 (IN)'!CK$12,0)="","",VLOOKUP($C16,Sheet!$A$7:$DG$148,'TN01-10 (IN)'!CK$12,0))</f>
        <v>7.7</v>
      </c>
      <c r="CL16" s="28" t="str">
        <f>IF(VLOOKUP($C16,Sheet!$A$7:$DG$148,'TN01-10 (IN)'!CL$12,0)="","",VLOOKUP($C16,Sheet!$A$7:$DG$148,'TN01-10 (IN)'!CL$12,0))</f>
        <v/>
      </c>
      <c r="CM16" s="28" t="str">
        <f>IF(VLOOKUP($C16,Sheet!$A$7:$DG$148,'TN01-10 (IN)'!CM$12,0)="","",VLOOKUP($C16,Sheet!$A$7:$DG$148,'TN01-10 (IN)'!CM$12,0))</f>
        <v/>
      </c>
      <c r="CN16" s="28" t="str">
        <f>IF(VLOOKUP($C16,Sheet!$A$7:$DG$148,'TN01-10 (IN)'!CN$12,0)="","",VLOOKUP($C16,Sheet!$A$7:$DG$148,'TN01-10 (IN)'!CN$12,0))</f>
        <v/>
      </c>
      <c r="CO16" s="28" t="str">
        <f>IF(VLOOKUP($C16,Sheet!$A$7:$DG$148,'TN01-10 (IN)'!CO$12,0)="","",VLOOKUP($C16,Sheet!$A$7:$DG$148,'TN01-10 (IN)'!CO$12,0))</f>
        <v/>
      </c>
      <c r="CP16" s="28">
        <f>IF(VLOOKUP($C16,Sheet!$A$7:$DG$148,'TN01-10 (IN)'!CP$12,0)="","",VLOOKUP($C16,Sheet!$A$7:$DG$148,'TN01-10 (IN)'!CP$12,0))</f>
        <v>7</v>
      </c>
      <c r="CQ16" s="28">
        <f>IF(VLOOKUP($C16,Sheet!$A$7:$DG$148,'TN01-10 (IN)'!CQ$12,0)="","",VLOOKUP($C16,Sheet!$A$7:$DG$148,'TN01-10 (IN)'!CQ$12,0))</f>
        <v>7.1</v>
      </c>
      <c r="CR16" s="28">
        <f>IF(VLOOKUP($C16,Sheet!$A$7:$DG$148,'TN01-10 (IN)'!CR$12,0)="","",VLOOKUP($C16,Sheet!$A$7:$DG$148,'TN01-10 (IN)'!CR$12,0))</f>
        <v>6.3</v>
      </c>
      <c r="CS16" s="28">
        <f>IF(VLOOKUP($C16,Sheet!$A$7:$DG$148,'TN01-10 (IN)'!CS$12,0)="","",VLOOKUP($C16,Sheet!$A$7:$DG$148,'TN01-10 (IN)'!CS$12,0))</f>
        <v>6.3</v>
      </c>
      <c r="CT16" s="28">
        <f>IF(VLOOKUP($C16,Sheet!$A$7:$DG$148,'TN01-10 (IN)'!CT$12,0)="","",VLOOKUP($C16,Sheet!$A$7:$DG$148,'TN01-10 (IN)'!CT$12,0))</f>
        <v>7.1</v>
      </c>
      <c r="CU16" s="33">
        <f>IF(VLOOKUP($C16,Sheet!$A$7:$DG$148,'TN01-10 (IN)'!CU$12,0)="","",VLOOKUP($C16,Sheet!$A$7:$DG$148,'TN01-10 (IN)'!CU$12,0))</f>
        <v>27</v>
      </c>
      <c r="CV16" s="36">
        <f>IF(VLOOKUP($C16,Sheet!$A$7:$DG$148,'TN01-10 (IN)'!CV$12,0)="","",VLOOKUP($C16,Sheet!$A$7:$DG$148,'TN01-10 (IN)'!CV$12,0))</f>
        <v>0</v>
      </c>
      <c r="CW16" s="38">
        <f t="shared" si="2"/>
        <v>128</v>
      </c>
      <c r="CX16" s="38">
        <f t="shared" si="2"/>
        <v>0</v>
      </c>
      <c r="CY16" s="38">
        <f t="shared" si="3"/>
        <v>0</v>
      </c>
      <c r="CZ16" s="38">
        <f t="shared" si="4"/>
        <v>128</v>
      </c>
      <c r="DA16" s="38">
        <f t="shared" si="5"/>
        <v>6.54</v>
      </c>
      <c r="DB16" s="38">
        <f>VLOOKUP($C16,'TN01-04'!$A$13:$DL$166,103,0)</f>
        <v>2.57</v>
      </c>
      <c r="DC16" s="28" t="str">
        <f>IF(VLOOKUP($C16,Sheet!$A$7:$DG$148,'TN01-10 (IN)'!DC$12,0)="","",VLOOKUP($C16,Sheet!$A$7:$DG$148,'TN01-10 (IN)'!DC$12,0))</f>
        <v/>
      </c>
      <c r="DD16" s="28" t="str">
        <f>IF(VLOOKUP($C16,Sheet!$A$7:$DG$148,'TN01-10 (IN)'!DD$12,0)="","",VLOOKUP($C16,Sheet!$A$7:$DG$148,'TN01-10 (IN)'!DD$12,0))</f>
        <v/>
      </c>
      <c r="DE16" s="28">
        <f>IF(VLOOKUP($C16,Sheet!$A$7:$DG$148,'TN01-10 (IN)'!DE$12,0)="","",VLOOKUP($C16,Sheet!$A$7:$DG$148,'TN01-10 (IN)'!DE$12,0))</f>
        <v>8.8000000000000007</v>
      </c>
      <c r="DF16" s="28" t="str">
        <f>IF(VLOOKUP($C16,Sheet!$A$7:$DG$148,'TN01-10 (IN)'!DF$12,0)="","",VLOOKUP($C16,Sheet!$A$7:$DG$148,'TN01-10 (IN)'!DF$12,0))</f>
        <v/>
      </c>
      <c r="DG16" s="38"/>
      <c r="DH16" s="38">
        <f t="shared" si="6"/>
        <v>8.8000000000000007</v>
      </c>
      <c r="DI16" s="38">
        <f>VLOOKUP($C16,'TN01-04'!$A$13:$DL$166,110,0)</f>
        <v>4</v>
      </c>
      <c r="DJ16" s="33">
        <f>IF(VLOOKUP($C16,Sheet!$A$7:$DG$148,'TN01-10 (IN)'!DJ$12,0)="","",VLOOKUP($C16,Sheet!$A$7:$DG$148,'TN01-10 (IN)'!DJ$12,0))</f>
        <v>5</v>
      </c>
      <c r="DK16" s="36">
        <f>IF(VLOOKUP($C16,Sheet!$A$7:$DG$148,'TN01-10 (IN)'!DK$12,0)="","",VLOOKUP($C16,Sheet!$A$7:$DG$148,'TN01-10 (IN)'!DK$12,0))</f>
        <v>0</v>
      </c>
      <c r="DL16" s="38">
        <f t="shared" si="7"/>
        <v>133</v>
      </c>
      <c r="DM16" s="38">
        <f t="shared" si="8"/>
        <v>0</v>
      </c>
      <c r="DN16" s="38">
        <f t="shared" si="9"/>
        <v>6.62</v>
      </c>
      <c r="DO16" s="38">
        <f>VLOOKUP($C16,'TN01-04'!$A$13:$DL$166,116,0)</f>
        <v>2.62</v>
      </c>
      <c r="DP16" s="33">
        <f>IF(VLOOKUP($C16,Sheet!$A$7:$DG$148,'TN01-10 (IN)'!DP$12,0)="","",VLOOKUP($C16,Sheet!$A$7:$DG$148,'TN01-10 (IN)'!DP$12,0))</f>
        <v>138</v>
      </c>
      <c r="DQ16" s="36">
        <f>IF(VLOOKUP($C16,Sheet!$A$7:$DG$148,'TN01-10 (IN)'!DQ$12,0)="","",VLOOKUP($C16,Sheet!$A$7:$DG$148,'TN01-10 (IN)'!DQ$12,0))</f>
        <v>0</v>
      </c>
      <c r="DR16" s="28">
        <f>IF(VLOOKUP($C16,Sheet!$A$7:$DG$148,'TN01-10 (IN)'!DR$12,0)="","",VLOOKUP($C16,Sheet!$A$7:$DG$148,'TN01-10 (IN)'!DR$12,0))</f>
        <v>137</v>
      </c>
      <c r="DS16" s="28">
        <f>IF(VLOOKUP($C16,Sheet!$A$7:$DG$148,'TN01-10 (IN)'!DS$12,0)="","",VLOOKUP($C16,Sheet!$A$7:$DG$148,'TN01-10 (IN)'!DS$12,0))</f>
        <v>138</v>
      </c>
      <c r="DT16" s="28">
        <f>IF(VLOOKUP($C16,Sheet!$A$7:$DG$148,'TN01-10 (IN)'!DT$12,0)="","",VLOOKUP($C16,Sheet!$A$7:$DG$148,'TN01-10 (IN)'!DT$12,0))</f>
        <v>6.62</v>
      </c>
      <c r="DU16" s="28">
        <f>IF(VLOOKUP($C16,Sheet!$A$7:$DG$148,'TN01-10 (IN)'!DU$12,0)="","",VLOOKUP($C16,Sheet!$A$7:$DG$148,'TN01-10 (IN)'!DU$12,0))</f>
        <v>2.62</v>
      </c>
      <c r="DV16" s="28" t="str">
        <f>IF(VLOOKUP($C16,Sheet!$A$7:$DG$148,'TN01-10 (IN)'!DV$12,0)="","",VLOOKUP($C16,Sheet!$A$7:$DG$148,'TN01-10 (IN)'!DV$12,0))</f>
        <v/>
      </c>
      <c r="DW16" s="42">
        <f t="shared" si="10"/>
        <v>0</v>
      </c>
    </row>
    <row r="17" spans="1:127" ht="15.95" customHeight="1" x14ac:dyDescent="0.2">
      <c r="A17" s="52"/>
      <c r="B17" s="625"/>
      <c r="C17" s="45">
        <v>2221724190</v>
      </c>
      <c r="D17" s="26" t="s">
        <v>6</v>
      </c>
      <c r="E17" s="26" t="s">
        <v>42</v>
      </c>
      <c r="F17" s="26" t="s">
        <v>124</v>
      </c>
      <c r="G17" s="27">
        <v>36014</v>
      </c>
      <c r="H17" s="26" t="s">
        <v>210</v>
      </c>
      <c r="I17" s="26" t="s">
        <v>212</v>
      </c>
      <c r="J17" s="28">
        <f>IF(VLOOKUP($C17,Sheet!$A$7:$DG$148,'TN01-10 (IN)'!J$12,0)="","",VLOOKUP($C17,Sheet!$A$7:$DG$148,'TN01-10 (IN)'!J$12,0))</f>
        <v>8.3000000000000007</v>
      </c>
      <c r="K17" s="28">
        <f>IF(VLOOKUP($C17,Sheet!$A$7:$DG$148,'TN01-10 (IN)'!K$12,0)="","",VLOOKUP($C17,Sheet!$A$7:$DG$148,'TN01-10 (IN)'!K$12,0))</f>
        <v>6</v>
      </c>
      <c r="L17" s="28">
        <f>IF(VLOOKUP($C17,Sheet!$A$7:$DG$148,'TN01-10 (IN)'!L$12,0)="","",VLOOKUP($C17,Sheet!$A$7:$DG$148,'TN01-10 (IN)'!L$12,0))</f>
        <v>5.8</v>
      </c>
      <c r="M17" s="28">
        <f>IF(VLOOKUP($C17,Sheet!$A$7:$DG$148,'TN01-10 (IN)'!M$12,0)="","",VLOOKUP($C17,Sheet!$A$7:$DG$148,'TN01-10 (IN)'!M$12,0))</f>
        <v>7.8</v>
      </c>
      <c r="N17" s="28">
        <f>IF(VLOOKUP($C17,Sheet!$A$7:$DG$148,'TN01-10 (IN)'!N$12,0)="","",VLOOKUP($C17,Sheet!$A$7:$DG$148,'TN01-10 (IN)'!N$12,0))</f>
        <v>4.2</v>
      </c>
      <c r="O17" s="28">
        <f>IF(VLOOKUP($C17,Sheet!$A$7:$DG$148,'TN01-10 (IN)'!O$12,0)="","",VLOOKUP($C17,Sheet!$A$7:$DG$148,'TN01-10 (IN)'!O$12,0))</f>
        <v>6.9</v>
      </c>
      <c r="P17" s="28">
        <f>IF(VLOOKUP($C17,Sheet!$A$7:$DG$148,'TN01-10 (IN)'!P$12,0)="","",VLOOKUP($C17,Sheet!$A$7:$DG$148,'TN01-10 (IN)'!P$12,0))</f>
        <v>7.7</v>
      </c>
      <c r="Q17" s="28" t="str">
        <f>IF(VLOOKUP($C17,Sheet!$A$7:$DG$148,'TN01-10 (IN)'!Q$12,0)="","",VLOOKUP($C17,Sheet!$A$7:$DG$148,'TN01-10 (IN)'!Q$12,0))</f>
        <v/>
      </c>
      <c r="R17" s="28">
        <f>IF(VLOOKUP($C17,Sheet!$A$7:$DG$148,'TN01-10 (IN)'!R$12,0)="","",VLOOKUP($C17,Sheet!$A$7:$DG$148,'TN01-10 (IN)'!R$12,0))</f>
        <v>6.2</v>
      </c>
      <c r="S17" s="28" t="str">
        <f>IF(VLOOKUP($C17,Sheet!$A$7:$DG$148,'TN01-10 (IN)'!S$12,0)="","",VLOOKUP($C17,Sheet!$A$7:$DG$148,'TN01-10 (IN)'!S$12,0))</f>
        <v/>
      </c>
      <c r="T17" s="28" t="str">
        <f>IF(VLOOKUP($C17,Sheet!$A$7:$DG$148,'TN01-10 (IN)'!T$12,0)="","",VLOOKUP($C17,Sheet!$A$7:$DG$148,'TN01-10 (IN)'!T$12,0))</f>
        <v/>
      </c>
      <c r="U17" s="28" t="str">
        <f>IF(VLOOKUP($C17,Sheet!$A$7:$DG$148,'TN01-10 (IN)'!U$12,0)="","",VLOOKUP($C17,Sheet!$A$7:$DG$148,'TN01-10 (IN)'!U$12,0))</f>
        <v/>
      </c>
      <c r="V17" s="28" t="str">
        <f>IF(VLOOKUP($C17,Sheet!$A$7:$DG$148,'TN01-10 (IN)'!V$12,0)="","",VLOOKUP($C17,Sheet!$A$7:$DG$148,'TN01-10 (IN)'!V$12,0))</f>
        <v/>
      </c>
      <c r="W17" s="28">
        <f>IF(VLOOKUP($C17,Sheet!$A$7:$DG$148,'TN01-10 (IN)'!W$12,0)="","",VLOOKUP($C17,Sheet!$A$7:$DG$148,'TN01-10 (IN)'!W$12,0))</f>
        <v>8.5</v>
      </c>
      <c r="X17" s="28">
        <f>IF(VLOOKUP($C17,Sheet!$A$7:$DG$148,'TN01-10 (IN)'!X$12,0)="","",VLOOKUP($C17,Sheet!$A$7:$DG$148,'TN01-10 (IN)'!X$12,0))</f>
        <v>6.4</v>
      </c>
      <c r="Y17" s="28">
        <f>IF(VLOOKUP($C17,Sheet!$A$7:$DG$148,'TN01-10 (IN)'!Y$12,0)="","",VLOOKUP($C17,Sheet!$A$7:$DG$148,'TN01-10 (IN)'!Y$12,0))</f>
        <v>8.1999999999999993</v>
      </c>
      <c r="Z17" s="28">
        <f>IF(VLOOKUP($C17,Sheet!$A$7:$DG$148,'TN01-10 (IN)'!Z$12,0)="","",VLOOKUP($C17,Sheet!$A$7:$DG$148,'TN01-10 (IN)'!Z$12,0))</f>
        <v>9.1999999999999993</v>
      </c>
      <c r="AA17" s="28">
        <f>IF(VLOOKUP($C17,Sheet!$A$7:$DG$148,'TN01-10 (IN)'!AA$12,0)="","",VLOOKUP($C17,Sheet!$A$7:$DG$148,'TN01-10 (IN)'!AA$12,0))</f>
        <v>6.3</v>
      </c>
      <c r="AB17" s="28">
        <f>IF(VLOOKUP($C17,Sheet!$A$7:$DG$148,'TN01-10 (IN)'!AB$12,0)="","",VLOOKUP($C17,Sheet!$A$7:$DG$148,'TN01-10 (IN)'!AB$12,0))</f>
        <v>6.2</v>
      </c>
      <c r="AC17" s="28">
        <f>IF(VLOOKUP($C17,Sheet!$A$7:$DG$148,'TN01-10 (IN)'!AC$12,0)="","",VLOOKUP($C17,Sheet!$A$7:$DG$148,'TN01-10 (IN)'!AC$12,0))</f>
        <v>5.5</v>
      </c>
      <c r="AD17" s="28">
        <f>IF(VLOOKUP($C17,Sheet!$A$7:$DG$148,'TN01-10 (IN)'!AD$12,0)="","",VLOOKUP($C17,Sheet!$A$7:$DG$148,'TN01-10 (IN)'!AD$12,0))</f>
        <v>4.4000000000000004</v>
      </c>
      <c r="AE17" s="28">
        <f>IF(VLOOKUP($C17,Sheet!$A$7:$DG$148,'TN01-10 (IN)'!AE$12,0)="","",VLOOKUP($C17,Sheet!$A$7:$DG$148,'TN01-10 (IN)'!AE$12,0))</f>
        <v>5.4</v>
      </c>
      <c r="AF17" s="28">
        <f>IF(VLOOKUP($C17,Sheet!$A$7:$DG$148,'TN01-10 (IN)'!AF$12,0)="","",VLOOKUP($C17,Sheet!$A$7:$DG$148,'TN01-10 (IN)'!AF$12,0))</f>
        <v>6.9</v>
      </c>
      <c r="AG17" s="28">
        <f>IF(VLOOKUP($C17,Sheet!$A$7:$DG$148,'TN01-10 (IN)'!AG$12,0)="","",VLOOKUP($C17,Sheet!$A$7:$DG$148,'TN01-10 (IN)'!AG$12,0))</f>
        <v>7.3</v>
      </c>
      <c r="AH17" s="28">
        <f>IF(VLOOKUP($C17,Sheet!$A$7:$DG$148,'TN01-10 (IN)'!AH$12,0)="","",VLOOKUP($C17,Sheet!$A$7:$DG$148,'TN01-10 (IN)'!AH$12,0))</f>
        <v>7.9</v>
      </c>
      <c r="AI17" s="28">
        <f>IF(VLOOKUP($C17,Sheet!$A$7:$DG$148,'TN01-10 (IN)'!AI$12,0)="","",VLOOKUP($C17,Sheet!$A$7:$DG$148,'TN01-10 (IN)'!AI$12,0))</f>
        <v>6.2</v>
      </c>
      <c r="AJ17" s="28">
        <f>IF(VLOOKUP($C17,Sheet!$A$7:$DG$148,'TN01-10 (IN)'!AJ$12,0)="","",VLOOKUP($C17,Sheet!$A$7:$DG$148,'TN01-10 (IN)'!AJ$12,0))</f>
        <v>5.0999999999999996</v>
      </c>
      <c r="AK17" s="28">
        <f>IF(VLOOKUP($C17,Sheet!$A$7:$DG$148,'TN01-10 (IN)'!AK$12,0)="","",VLOOKUP($C17,Sheet!$A$7:$DG$148,'TN01-10 (IN)'!AK$12,0))</f>
        <v>5.8</v>
      </c>
      <c r="AL17" s="28">
        <f>IF(VLOOKUP($C17,Sheet!$A$7:$DG$148,'TN01-10 (IN)'!AL$12,0)="","",VLOOKUP($C17,Sheet!$A$7:$DG$148,'TN01-10 (IN)'!AL$12,0))</f>
        <v>6.5</v>
      </c>
      <c r="AM17" s="33">
        <f>IF(VLOOKUP($C17,Sheet!$A$7:$DG$148,'TN01-10 (IN)'!AM$12,0)="","",VLOOKUP($C17,Sheet!$A$7:$DG$148,'TN01-10 (IN)'!AM$12,0))</f>
        <v>51</v>
      </c>
      <c r="AN17" s="36">
        <f>IF(VLOOKUP($C17,Sheet!$A$7:$DG$148,'TN01-10 (IN)'!AN$12,0)="","",VLOOKUP($C17,Sheet!$A$7:$DG$148,'TN01-10 (IN)'!AN$12,0))</f>
        <v>0</v>
      </c>
      <c r="AO17" s="32">
        <f>IF(VLOOKUP($C17,Sheet!$A$7:$DG$148,'TN01-10 (IN)'!AO$12,0)="","",VLOOKUP($C17,Sheet!$A$7:$DG$148,'TN01-10 (IN)'!AO$12,0))</f>
        <v>7.9</v>
      </c>
      <c r="AP17" s="32">
        <f>IF(VLOOKUP($C17,Sheet!$A$7:$DG$148,'TN01-10 (IN)'!AP$12,0)="","",VLOOKUP($C17,Sheet!$A$7:$DG$148,'TN01-10 (IN)'!AP$12,0))</f>
        <v>7.9</v>
      </c>
      <c r="AQ17" s="32" t="str">
        <f>IF(VLOOKUP($C17,Sheet!$A$7:$DG$148,'TN01-10 (IN)'!AQ$12,0)="","",VLOOKUP($C17,Sheet!$A$7:$DG$148,'TN01-10 (IN)'!AQ$12,0))</f>
        <v/>
      </c>
      <c r="AR17" s="32" t="str">
        <f>IF(VLOOKUP($C17,Sheet!$A$7:$DG$148,'TN01-10 (IN)'!AR$12,0)="","",VLOOKUP($C17,Sheet!$A$7:$DG$148,'TN01-10 (IN)'!AR$12,0))</f>
        <v/>
      </c>
      <c r="AS17" s="32">
        <f>IF(VLOOKUP($C17,Sheet!$A$7:$DG$148,'TN01-10 (IN)'!AS$12,0)="","",VLOOKUP($C17,Sheet!$A$7:$DG$148,'TN01-10 (IN)'!AS$12,0))</f>
        <v>8.6</v>
      </c>
      <c r="AT17" s="32" t="str">
        <f>IF(VLOOKUP($C17,Sheet!$A$7:$DG$148,'TN01-10 (IN)'!AT$12,0)="","",VLOOKUP($C17,Sheet!$A$7:$DG$148,'TN01-10 (IN)'!AT$12,0))</f>
        <v/>
      </c>
      <c r="AU17" s="32" t="str">
        <f>IF(VLOOKUP($C17,Sheet!$A$7:$DG$148,'TN01-10 (IN)'!AU$12,0)="","",VLOOKUP($C17,Sheet!$A$7:$DG$148,'TN01-10 (IN)'!AU$12,0))</f>
        <v/>
      </c>
      <c r="AV17" s="32" t="str">
        <f>IF(VLOOKUP($C17,Sheet!$A$7:$DG$148,'TN01-10 (IN)'!AV$12,0)="","",VLOOKUP($C17,Sheet!$A$7:$DG$148,'TN01-10 (IN)'!AV$12,0))</f>
        <v/>
      </c>
      <c r="AW17" s="32">
        <f>IF(VLOOKUP($C17,Sheet!$A$7:$DG$148,'TN01-10 (IN)'!AW$12,0)="","",VLOOKUP($C17,Sheet!$A$7:$DG$148,'TN01-10 (IN)'!AW$12,0))</f>
        <v>4.8</v>
      </c>
      <c r="AX17" s="32" t="str">
        <f>IF(VLOOKUP($C17,Sheet!$A$7:$DG$148,'TN01-10 (IN)'!AX$12,0)="","",VLOOKUP($C17,Sheet!$A$7:$DG$148,'TN01-10 (IN)'!AX$12,0))</f>
        <v/>
      </c>
      <c r="AY17" s="32" t="str">
        <f>IF(VLOOKUP($C17,Sheet!$A$7:$DG$148,'TN01-10 (IN)'!AY$12,0)="","",VLOOKUP($C17,Sheet!$A$7:$DG$148,'TN01-10 (IN)'!AY$12,0))</f>
        <v/>
      </c>
      <c r="AZ17" s="32" t="str">
        <f>IF(VLOOKUP($C17,Sheet!$A$7:$DG$148,'TN01-10 (IN)'!AZ$12,0)="","",VLOOKUP($C17,Sheet!$A$7:$DG$148,'TN01-10 (IN)'!AZ$12,0))</f>
        <v/>
      </c>
      <c r="BA17" s="32" t="str">
        <f>IF(VLOOKUP($C17,Sheet!$A$7:$DG$148,'TN01-10 (IN)'!BA$12,0)="","",VLOOKUP($C17,Sheet!$A$7:$DG$148,'TN01-10 (IN)'!BA$12,0))</f>
        <v/>
      </c>
      <c r="BB17" s="32" t="str">
        <f>IF(VLOOKUP($C17,Sheet!$A$7:$DG$148,'TN01-10 (IN)'!BB$12,0)="","",VLOOKUP($C17,Sheet!$A$7:$DG$148,'TN01-10 (IN)'!BB$12,0))</f>
        <v/>
      </c>
      <c r="BC17" s="32">
        <f>IF(VLOOKUP($C17,Sheet!$A$7:$DG$148,'TN01-10 (IN)'!BC$12,0)="","",VLOOKUP($C17,Sheet!$A$7:$DG$148,'TN01-10 (IN)'!BC$12,0))</f>
        <v>7.6</v>
      </c>
      <c r="BD17" s="33">
        <f>IF(VLOOKUP($C17,Sheet!$A$7:$DG$148,'TN01-10 (IN)'!BD$12,0)="","",VLOOKUP($C17,Sheet!$A$7:$DG$148,'TN01-10 (IN)'!BD$12,0))</f>
        <v>5</v>
      </c>
      <c r="BE17" s="36">
        <f>IF(VLOOKUP($C17,Sheet!$A$7:$DG$148,'TN01-10 (IN)'!BE$12,0)="","",VLOOKUP($C17,Sheet!$A$7:$DG$148,'TN01-10 (IN)'!BE$12,0))</f>
        <v>0</v>
      </c>
      <c r="BF17" s="28">
        <f>IF(VLOOKUP($C17,Sheet!$A$7:$DG$148,'TN01-10 (IN)'!BF$12,0)="","",VLOOKUP($C17,Sheet!$A$7:$DG$148,'TN01-10 (IN)'!BF$12,0))</f>
        <v>5.2</v>
      </c>
      <c r="BG17" s="28">
        <f>IF(VLOOKUP($C17,Sheet!$A$7:$DG$148,'TN01-10 (IN)'!BG$12,0)="","",VLOOKUP($C17,Sheet!$A$7:$DG$148,'TN01-10 (IN)'!BG$12,0))</f>
        <v>4.5999999999999996</v>
      </c>
      <c r="BH17" s="28">
        <f>IF(VLOOKUP($C17,Sheet!$A$7:$DG$148,'TN01-10 (IN)'!BH$12,0)="","",VLOOKUP($C17,Sheet!$A$7:$DG$148,'TN01-10 (IN)'!BH$12,0))</f>
        <v>4.2</v>
      </c>
      <c r="BI17" s="28">
        <f>IF(VLOOKUP($C17,Sheet!$A$7:$DG$148,'TN01-10 (IN)'!BI$12,0)="","",VLOOKUP($C17,Sheet!$A$7:$DG$148,'TN01-10 (IN)'!BI$12,0))</f>
        <v>4.5999999999999996</v>
      </c>
      <c r="BJ17" s="28">
        <f>IF(VLOOKUP($C17,Sheet!$A$7:$DG$148,'TN01-10 (IN)'!BJ$12,0)="","",VLOOKUP($C17,Sheet!$A$7:$DG$148,'TN01-10 (IN)'!BJ$12,0))</f>
        <v>5.6</v>
      </c>
      <c r="BK17" s="28">
        <f>IF(VLOOKUP($C17,Sheet!$A$7:$DG$148,'TN01-10 (IN)'!BK$12,0)="","",VLOOKUP($C17,Sheet!$A$7:$DG$148,'TN01-10 (IN)'!BK$12,0))</f>
        <v>6.4</v>
      </c>
      <c r="BL17" s="28">
        <f>IF(VLOOKUP($C17,Sheet!$A$7:$DG$148,'TN01-10 (IN)'!BL$12,0)="","",VLOOKUP($C17,Sheet!$A$7:$DG$148,'TN01-10 (IN)'!BL$12,0))</f>
        <v>7.3</v>
      </c>
      <c r="BM17" s="28">
        <f>IF(VLOOKUP($C17,Sheet!$A$7:$DG$148,'TN01-10 (IN)'!BM$12,0)="","",VLOOKUP($C17,Sheet!$A$7:$DG$148,'TN01-10 (IN)'!BM$12,0))</f>
        <v>5.0999999999999996</v>
      </c>
      <c r="BN17" s="28">
        <f>IF(VLOOKUP($C17,Sheet!$A$7:$DG$148,'TN01-10 (IN)'!BN$12,0)="","",VLOOKUP($C17,Sheet!$A$7:$DG$148,'TN01-10 (IN)'!BN$12,0))</f>
        <v>4</v>
      </c>
      <c r="BO17" s="28">
        <f>IF(VLOOKUP($C17,Sheet!$A$7:$DG$148,'TN01-10 (IN)'!BO$12,0)="","",VLOOKUP($C17,Sheet!$A$7:$DG$148,'TN01-10 (IN)'!BO$12,0))</f>
        <v>4.4000000000000004</v>
      </c>
      <c r="BP17" s="28">
        <f>IF(VLOOKUP($C17,Sheet!$A$7:$DG$148,'TN01-10 (IN)'!BP$12,0)="","",VLOOKUP($C17,Sheet!$A$7:$DG$148,'TN01-10 (IN)'!BP$12,0))</f>
        <v>4.2</v>
      </c>
      <c r="BQ17" s="28">
        <f>IF(VLOOKUP($C17,Sheet!$A$7:$DG$148,'TN01-10 (IN)'!BQ$12,0)="","",VLOOKUP($C17,Sheet!$A$7:$DG$148,'TN01-10 (IN)'!BQ$12,0))</f>
        <v>5.5</v>
      </c>
      <c r="BR17" s="28">
        <f>IF(VLOOKUP($C17,Sheet!$A$7:$DG$148,'TN01-10 (IN)'!BR$12,0)="","",VLOOKUP($C17,Sheet!$A$7:$DG$148,'TN01-10 (IN)'!BR$12,0))</f>
        <v>5.4</v>
      </c>
      <c r="BS17" s="28" t="str">
        <f>IF(VLOOKUP($C17,Sheet!$A$7:$DG$148,'TN01-10 (IN)'!BS$12,0)="","",VLOOKUP($C17,Sheet!$A$7:$DG$148,'TN01-10 (IN)'!BS$12,0))</f>
        <v/>
      </c>
      <c r="BT17" s="28">
        <f>IF(VLOOKUP($C17,Sheet!$A$7:$DG$148,'TN01-10 (IN)'!BT$12,0)="","",VLOOKUP($C17,Sheet!$A$7:$DG$148,'TN01-10 (IN)'!BT$12,0))</f>
        <v>4.5999999999999996</v>
      </c>
      <c r="BU17" s="28">
        <f>IF(VLOOKUP($C17,Sheet!$A$7:$DG$148,'TN01-10 (IN)'!BU$12,0)="","",VLOOKUP($C17,Sheet!$A$7:$DG$148,'TN01-10 (IN)'!BU$12,0))</f>
        <v>5</v>
      </c>
      <c r="BV17" s="28">
        <f>IF(VLOOKUP($C17,Sheet!$A$7:$DG$148,'TN01-10 (IN)'!BV$12,0)="","",VLOOKUP($C17,Sheet!$A$7:$DG$148,'TN01-10 (IN)'!BV$12,0))</f>
        <v>5.6</v>
      </c>
      <c r="BW17" s="28">
        <f>IF(VLOOKUP($C17,Sheet!$A$7:$DG$148,'TN01-10 (IN)'!BW$12,0)="","",VLOOKUP($C17,Sheet!$A$7:$DG$148,'TN01-10 (IN)'!BW$12,0))</f>
        <v>6</v>
      </c>
      <c r="BX17" s="28">
        <f>IF(VLOOKUP($C17,Sheet!$A$7:$DG$148,'TN01-10 (IN)'!BX$12,0)="","",VLOOKUP($C17,Sheet!$A$7:$DG$148,'TN01-10 (IN)'!BX$12,0))</f>
        <v>6.2</v>
      </c>
      <c r="BY17" s="28">
        <f>IF(VLOOKUP($C17,Sheet!$A$7:$DG$148,'TN01-10 (IN)'!BY$12,0)="","",VLOOKUP($C17,Sheet!$A$7:$DG$148,'TN01-10 (IN)'!BY$12,0))</f>
        <v>7.9</v>
      </c>
      <c r="BZ17" s="33">
        <f>IF(VLOOKUP($C17,Sheet!$A$7:$DG$148,'TN01-10 (IN)'!BZ$12,0)="","",VLOOKUP($C17,Sheet!$A$7:$DG$148,'TN01-10 (IN)'!BZ$12,0))</f>
        <v>50</v>
      </c>
      <c r="CA17" s="36">
        <f>IF(VLOOKUP($C17,Sheet!$A$7:$DG$148,'TN01-10 (IN)'!CA$12,0)="","",VLOOKUP($C17,Sheet!$A$7:$DG$148,'TN01-10 (IN)'!CA$12,0))</f>
        <v>0</v>
      </c>
      <c r="CB17" s="28">
        <f>IF(VLOOKUP($C17,Sheet!$A$7:$DG$148,'TN01-10 (IN)'!CB$12,0)="","",VLOOKUP($C17,Sheet!$A$7:$DG$148,'TN01-10 (IN)'!CB$12,0))</f>
        <v>7.8</v>
      </c>
      <c r="CC17" s="28" t="str">
        <f>IF(VLOOKUP($C17,Sheet!$A$7:$DG$148,'TN01-10 (IN)'!CC$12,0)="","",VLOOKUP($C17,Sheet!$A$7:$DG$148,'TN01-10 (IN)'!CC$12,0))</f>
        <v/>
      </c>
      <c r="CD17" s="28">
        <f>IF(VLOOKUP($C17,Sheet!$A$7:$DG$148,'TN01-10 (IN)'!CD$12,0)="","",VLOOKUP($C17,Sheet!$A$7:$DG$148,'TN01-10 (IN)'!CD$12,0))</f>
        <v>7.6</v>
      </c>
      <c r="CE17" s="28" t="str">
        <f>IF(VLOOKUP($C17,Sheet!$A$7:$DG$148,'TN01-10 (IN)'!CE$12,0)="","",VLOOKUP($C17,Sheet!$A$7:$DG$148,'TN01-10 (IN)'!CE$12,0))</f>
        <v/>
      </c>
      <c r="CF17" s="28">
        <f>IF(VLOOKUP($C17,Sheet!$A$7:$DG$148,'TN01-10 (IN)'!CF$12,0)="","",VLOOKUP($C17,Sheet!$A$7:$DG$148,'TN01-10 (IN)'!CF$12,0))</f>
        <v>6</v>
      </c>
      <c r="CG17" s="28">
        <f>IF(VLOOKUP($C17,Sheet!$A$7:$DG$148,'TN01-10 (IN)'!CG$12,0)="","",VLOOKUP($C17,Sheet!$A$7:$DG$148,'TN01-10 (IN)'!CG$12,0))</f>
        <v>7</v>
      </c>
      <c r="CH17" s="28">
        <f>IF(VLOOKUP($C17,Sheet!$A$7:$DG$148,'TN01-10 (IN)'!CH$12,0)="","",VLOOKUP($C17,Sheet!$A$7:$DG$148,'TN01-10 (IN)'!CH$12,0))</f>
        <v>7.3</v>
      </c>
      <c r="CI17" s="28">
        <f>IF(VLOOKUP($C17,Sheet!$A$7:$DG$148,'TN01-10 (IN)'!CI$12,0)="","",VLOOKUP($C17,Sheet!$A$7:$DG$148,'TN01-10 (IN)'!CI$12,0))</f>
        <v>4.3</v>
      </c>
      <c r="CJ17" s="28" t="str">
        <f>IF(VLOOKUP($C17,Sheet!$A$7:$DG$148,'TN01-10 (IN)'!CJ$12,0)="","",VLOOKUP($C17,Sheet!$A$7:$DG$148,'TN01-10 (IN)'!CJ$12,0))</f>
        <v/>
      </c>
      <c r="CK17" s="28">
        <f>IF(VLOOKUP($C17,Sheet!$A$7:$DG$148,'TN01-10 (IN)'!CK$12,0)="","",VLOOKUP($C17,Sheet!$A$7:$DG$148,'TN01-10 (IN)'!CK$12,0))</f>
        <v>6.2</v>
      </c>
      <c r="CL17" s="28" t="str">
        <f>IF(VLOOKUP($C17,Sheet!$A$7:$DG$148,'TN01-10 (IN)'!CL$12,0)="","",VLOOKUP($C17,Sheet!$A$7:$DG$148,'TN01-10 (IN)'!CL$12,0))</f>
        <v/>
      </c>
      <c r="CM17" s="28" t="str">
        <f>IF(VLOOKUP($C17,Sheet!$A$7:$DG$148,'TN01-10 (IN)'!CM$12,0)="","",VLOOKUP($C17,Sheet!$A$7:$DG$148,'TN01-10 (IN)'!CM$12,0))</f>
        <v/>
      </c>
      <c r="CN17" s="28" t="str">
        <f>IF(VLOOKUP($C17,Sheet!$A$7:$DG$148,'TN01-10 (IN)'!CN$12,0)="","",VLOOKUP($C17,Sheet!$A$7:$DG$148,'TN01-10 (IN)'!CN$12,0))</f>
        <v/>
      </c>
      <c r="CO17" s="28" t="str">
        <f>IF(VLOOKUP($C17,Sheet!$A$7:$DG$148,'TN01-10 (IN)'!CO$12,0)="","",VLOOKUP($C17,Sheet!$A$7:$DG$148,'TN01-10 (IN)'!CO$12,0))</f>
        <v/>
      </c>
      <c r="CP17" s="28">
        <f>IF(VLOOKUP($C17,Sheet!$A$7:$DG$148,'TN01-10 (IN)'!CP$12,0)="","",VLOOKUP($C17,Sheet!$A$7:$DG$148,'TN01-10 (IN)'!CP$12,0))</f>
        <v>5.0999999999999996</v>
      </c>
      <c r="CQ17" s="28">
        <f>IF(VLOOKUP($C17,Sheet!$A$7:$DG$148,'TN01-10 (IN)'!CQ$12,0)="","",VLOOKUP($C17,Sheet!$A$7:$DG$148,'TN01-10 (IN)'!CQ$12,0))</f>
        <v>6.5</v>
      </c>
      <c r="CR17" s="28">
        <f>IF(VLOOKUP($C17,Sheet!$A$7:$DG$148,'TN01-10 (IN)'!CR$12,0)="","",VLOOKUP($C17,Sheet!$A$7:$DG$148,'TN01-10 (IN)'!CR$12,0))</f>
        <v>6.4</v>
      </c>
      <c r="CS17" s="28">
        <f>IF(VLOOKUP($C17,Sheet!$A$7:$DG$148,'TN01-10 (IN)'!CS$12,0)="","",VLOOKUP($C17,Sheet!$A$7:$DG$148,'TN01-10 (IN)'!CS$12,0))</f>
        <v>6.7</v>
      </c>
      <c r="CT17" s="28">
        <f>IF(VLOOKUP($C17,Sheet!$A$7:$DG$148,'TN01-10 (IN)'!CT$12,0)="","",VLOOKUP($C17,Sheet!$A$7:$DG$148,'TN01-10 (IN)'!CT$12,0))</f>
        <v>7.8</v>
      </c>
      <c r="CU17" s="33">
        <f>IF(VLOOKUP($C17,Sheet!$A$7:$DG$148,'TN01-10 (IN)'!CU$12,0)="","",VLOOKUP($C17,Sheet!$A$7:$DG$148,'TN01-10 (IN)'!CU$12,0))</f>
        <v>27</v>
      </c>
      <c r="CV17" s="36">
        <f>IF(VLOOKUP($C17,Sheet!$A$7:$DG$148,'TN01-10 (IN)'!CV$12,0)="","",VLOOKUP($C17,Sheet!$A$7:$DG$148,'TN01-10 (IN)'!CV$12,0))</f>
        <v>0</v>
      </c>
      <c r="CW17" s="38">
        <f t="shared" si="2"/>
        <v>128</v>
      </c>
      <c r="CX17" s="38">
        <f t="shared" si="2"/>
        <v>0</v>
      </c>
      <c r="CY17" s="38">
        <f t="shared" si="3"/>
        <v>0</v>
      </c>
      <c r="CZ17" s="38">
        <f t="shared" si="4"/>
        <v>128</v>
      </c>
      <c r="DA17" s="38">
        <f t="shared" si="5"/>
        <v>5.97</v>
      </c>
      <c r="DB17" s="38">
        <f>VLOOKUP($C17,'TN01-04'!$A$13:$DL$166,103,0)</f>
        <v>2.2000000000000002</v>
      </c>
      <c r="DC17" s="28" t="str">
        <f>IF(VLOOKUP($C17,Sheet!$A$7:$DG$148,'TN01-10 (IN)'!DC$12,0)="","",VLOOKUP($C17,Sheet!$A$7:$DG$148,'TN01-10 (IN)'!DC$12,0))</f>
        <v/>
      </c>
      <c r="DD17" s="28" t="str">
        <f>IF(VLOOKUP($C17,Sheet!$A$7:$DG$148,'TN01-10 (IN)'!DD$12,0)="","",VLOOKUP($C17,Sheet!$A$7:$DG$148,'TN01-10 (IN)'!DD$12,0))</f>
        <v/>
      </c>
      <c r="DE17" s="28">
        <f>IF(VLOOKUP($C17,Sheet!$A$7:$DG$148,'TN01-10 (IN)'!DE$12,0)="","",VLOOKUP($C17,Sheet!$A$7:$DG$148,'TN01-10 (IN)'!DE$12,0))</f>
        <v>8</v>
      </c>
      <c r="DF17" s="28" t="str">
        <f>IF(VLOOKUP($C17,Sheet!$A$7:$DG$148,'TN01-10 (IN)'!DF$12,0)="","",VLOOKUP($C17,Sheet!$A$7:$DG$148,'TN01-10 (IN)'!DF$12,0))</f>
        <v/>
      </c>
      <c r="DG17" s="38"/>
      <c r="DH17" s="38">
        <f t="shared" si="6"/>
        <v>8</v>
      </c>
      <c r="DI17" s="38">
        <f>VLOOKUP($C17,'TN01-04'!$A$13:$DL$166,110,0)</f>
        <v>3.65</v>
      </c>
      <c r="DJ17" s="33">
        <f>IF(VLOOKUP($C17,Sheet!$A$7:$DG$148,'TN01-10 (IN)'!DJ$12,0)="","",VLOOKUP($C17,Sheet!$A$7:$DG$148,'TN01-10 (IN)'!DJ$12,0))</f>
        <v>5</v>
      </c>
      <c r="DK17" s="36">
        <f>IF(VLOOKUP($C17,Sheet!$A$7:$DG$148,'TN01-10 (IN)'!DK$12,0)="","",VLOOKUP($C17,Sheet!$A$7:$DG$148,'TN01-10 (IN)'!DK$12,0))</f>
        <v>0</v>
      </c>
      <c r="DL17" s="38">
        <f t="shared" si="7"/>
        <v>133</v>
      </c>
      <c r="DM17" s="38">
        <f t="shared" si="8"/>
        <v>0</v>
      </c>
      <c r="DN17" s="38">
        <f t="shared" si="9"/>
        <v>6.05</v>
      </c>
      <c r="DO17" s="38">
        <f>VLOOKUP($C17,'TN01-04'!$A$13:$DL$166,116,0)</f>
        <v>2.25</v>
      </c>
      <c r="DP17" s="33">
        <f>IF(VLOOKUP($C17,Sheet!$A$7:$DG$148,'TN01-10 (IN)'!DP$12,0)="","",VLOOKUP($C17,Sheet!$A$7:$DG$148,'TN01-10 (IN)'!DP$12,0))</f>
        <v>138</v>
      </c>
      <c r="DQ17" s="36">
        <f>IF(VLOOKUP($C17,Sheet!$A$7:$DG$148,'TN01-10 (IN)'!DQ$12,0)="","",VLOOKUP($C17,Sheet!$A$7:$DG$148,'TN01-10 (IN)'!DQ$12,0))</f>
        <v>0</v>
      </c>
      <c r="DR17" s="28">
        <f>IF(VLOOKUP($C17,Sheet!$A$7:$DG$148,'TN01-10 (IN)'!DR$12,0)="","",VLOOKUP($C17,Sheet!$A$7:$DG$148,'TN01-10 (IN)'!DR$12,0))</f>
        <v>137</v>
      </c>
      <c r="DS17" s="28">
        <f>IF(VLOOKUP($C17,Sheet!$A$7:$DG$148,'TN01-10 (IN)'!DS$12,0)="","",VLOOKUP($C17,Sheet!$A$7:$DG$148,'TN01-10 (IN)'!DS$12,0))</f>
        <v>138</v>
      </c>
      <c r="DT17" s="28">
        <f>IF(VLOOKUP($C17,Sheet!$A$7:$DG$148,'TN01-10 (IN)'!DT$12,0)="","",VLOOKUP($C17,Sheet!$A$7:$DG$148,'TN01-10 (IN)'!DT$12,0))</f>
        <v>6.05</v>
      </c>
      <c r="DU17" s="28">
        <f>IF(VLOOKUP($C17,Sheet!$A$7:$DG$148,'TN01-10 (IN)'!DU$12,0)="","",VLOOKUP($C17,Sheet!$A$7:$DG$148,'TN01-10 (IN)'!DU$12,0))</f>
        <v>2.25</v>
      </c>
      <c r="DV17" s="28" t="str">
        <f>IF(VLOOKUP($C17,Sheet!$A$7:$DG$148,'TN01-10 (IN)'!DV$12,0)="","",VLOOKUP($C17,Sheet!$A$7:$DG$148,'TN01-10 (IN)'!DV$12,0))</f>
        <v/>
      </c>
      <c r="DW17" s="42">
        <f t="shared" si="10"/>
        <v>0</v>
      </c>
    </row>
    <row r="18" spans="1:127" ht="15.95" customHeight="1" x14ac:dyDescent="0.2">
      <c r="A18" s="52"/>
      <c r="B18" s="625"/>
      <c r="C18" s="45">
        <v>2221727260</v>
      </c>
      <c r="D18" s="26" t="s">
        <v>8</v>
      </c>
      <c r="E18" s="26" t="s">
        <v>43</v>
      </c>
      <c r="F18" s="26" t="s">
        <v>124</v>
      </c>
      <c r="G18" s="27">
        <v>36008</v>
      </c>
      <c r="H18" s="26" t="s">
        <v>210</v>
      </c>
      <c r="I18" s="26" t="s">
        <v>212</v>
      </c>
      <c r="J18" s="28" t="e">
        <f>IF(VLOOKUP($C18,Sheet!$A$7:$DG$148,'TN01-10 (IN)'!J$12,0)="","",VLOOKUP($C18,Sheet!$A$7:$DG$148,'TN01-10 (IN)'!J$12,0))</f>
        <v>#N/A</v>
      </c>
      <c r="K18" s="28" t="e">
        <f>IF(VLOOKUP($C18,Sheet!$A$7:$DG$148,'TN01-10 (IN)'!K$12,0)="","",VLOOKUP($C18,Sheet!$A$7:$DG$148,'TN01-10 (IN)'!K$12,0))</f>
        <v>#N/A</v>
      </c>
      <c r="L18" s="28" t="e">
        <f>IF(VLOOKUP($C18,Sheet!$A$7:$DG$148,'TN01-10 (IN)'!L$12,0)="","",VLOOKUP($C18,Sheet!$A$7:$DG$148,'TN01-10 (IN)'!L$12,0))</f>
        <v>#N/A</v>
      </c>
      <c r="M18" s="28" t="e">
        <f>IF(VLOOKUP($C18,Sheet!$A$7:$DG$148,'TN01-10 (IN)'!M$12,0)="","",VLOOKUP($C18,Sheet!$A$7:$DG$148,'TN01-10 (IN)'!M$12,0))</f>
        <v>#N/A</v>
      </c>
      <c r="N18" s="28" t="e">
        <f>IF(VLOOKUP($C18,Sheet!$A$7:$DG$148,'TN01-10 (IN)'!N$12,0)="","",VLOOKUP($C18,Sheet!$A$7:$DG$148,'TN01-10 (IN)'!N$12,0))</f>
        <v>#N/A</v>
      </c>
      <c r="O18" s="28" t="e">
        <f>IF(VLOOKUP($C18,Sheet!$A$7:$DG$148,'TN01-10 (IN)'!O$12,0)="","",VLOOKUP($C18,Sheet!$A$7:$DG$148,'TN01-10 (IN)'!O$12,0))</f>
        <v>#N/A</v>
      </c>
      <c r="P18" s="28" t="e">
        <f>IF(VLOOKUP($C18,Sheet!$A$7:$DG$148,'TN01-10 (IN)'!P$12,0)="","",VLOOKUP($C18,Sheet!$A$7:$DG$148,'TN01-10 (IN)'!P$12,0))</f>
        <v>#N/A</v>
      </c>
      <c r="Q18" s="28" t="e">
        <f>IF(VLOOKUP($C18,Sheet!$A$7:$DG$148,'TN01-10 (IN)'!Q$12,0)="","",VLOOKUP($C18,Sheet!$A$7:$DG$148,'TN01-10 (IN)'!Q$12,0))</f>
        <v>#N/A</v>
      </c>
      <c r="R18" s="28" t="e">
        <f>IF(VLOOKUP($C18,Sheet!$A$7:$DG$148,'TN01-10 (IN)'!R$12,0)="","",VLOOKUP($C18,Sheet!$A$7:$DG$148,'TN01-10 (IN)'!R$12,0))</f>
        <v>#N/A</v>
      </c>
      <c r="S18" s="28" t="e">
        <f>IF(VLOOKUP($C18,Sheet!$A$7:$DG$148,'TN01-10 (IN)'!S$12,0)="","",VLOOKUP($C18,Sheet!$A$7:$DG$148,'TN01-10 (IN)'!S$12,0))</f>
        <v>#N/A</v>
      </c>
      <c r="T18" s="28" t="e">
        <f>IF(VLOOKUP($C18,Sheet!$A$7:$DG$148,'TN01-10 (IN)'!T$12,0)="","",VLOOKUP($C18,Sheet!$A$7:$DG$148,'TN01-10 (IN)'!T$12,0))</f>
        <v>#N/A</v>
      </c>
      <c r="U18" s="28" t="e">
        <f>IF(VLOOKUP($C18,Sheet!$A$7:$DG$148,'TN01-10 (IN)'!U$12,0)="","",VLOOKUP($C18,Sheet!$A$7:$DG$148,'TN01-10 (IN)'!U$12,0))</f>
        <v>#N/A</v>
      </c>
      <c r="V18" s="28" t="e">
        <f>IF(VLOOKUP($C18,Sheet!$A$7:$DG$148,'TN01-10 (IN)'!V$12,0)="","",VLOOKUP($C18,Sheet!$A$7:$DG$148,'TN01-10 (IN)'!V$12,0))</f>
        <v>#N/A</v>
      </c>
      <c r="W18" s="28" t="e">
        <f>IF(VLOOKUP($C18,Sheet!$A$7:$DG$148,'TN01-10 (IN)'!W$12,0)="","",VLOOKUP($C18,Sheet!$A$7:$DG$148,'TN01-10 (IN)'!W$12,0))</f>
        <v>#N/A</v>
      </c>
      <c r="X18" s="28" t="e">
        <f>IF(VLOOKUP($C18,Sheet!$A$7:$DG$148,'TN01-10 (IN)'!X$12,0)="","",VLOOKUP($C18,Sheet!$A$7:$DG$148,'TN01-10 (IN)'!X$12,0))</f>
        <v>#N/A</v>
      </c>
      <c r="Y18" s="28" t="e">
        <f>IF(VLOOKUP($C18,Sheet!$A$7:$DG$148,'TN01-10 (IN)'!Y$12,0)="","",VLOOKUP($C18,Sheet!$A$7:$DG$148,'TN01-10 (IN)'!Y$12,0))</f>
        <v>#N/A</v>
      </c>
      <c r="Z18" s="28" t="e">
        <f>IF(VLOOKUP($C18,Sheet!$A$7:$DG$148,'TN01-10 (IN)'!Z$12,0)="","",VLOOKUP($C18,Sheet!$A$7:$DG$148,'TN01-10 (IN)'!Z$12,0))</f>
        <v>#N/A</v>
      </c>
      <c r="AA18" s="28" t="e">
        <f>IF(VLOOKUP($C18,Sheet!$A$7:$DG$148,'TN01-10 (IN)'!AA$12,0)="","",VLOOKUP($C18,Sheet!$A$7:$DG$148,'TN01-10 (IN)'!AA$12,0))</f>
        <v>#N/A</v>
      </c>
      <c r="AB18" s="28" t="e">
        <f>IF(VLOOKUP($C18,Sheet!$A$7:$DG$148,'TN01-10 (IN)'!AB$12,0)="","",VLOOKUP($C18,Sheet!$A$7:$DG$148,'TN01-10 (IN)'!AB$12,0))</f>
        <v>#N/A</v>
      </c>
      <c r="AC18" s="28" t="e">
        <f>IF(VLOOKUP($C18,Sheet!$A$7:$DG$148,'TN01-10 (IN)'!AC$12,0)="","",VLOOKUP($C18,Sheet!$A$7:$DG$148,'TN01-10 (IN)'!AC$12,0))</f>
        <v>#N/A</v>
      </c>
      <c r="AD18" s="28" t="e">
        <f>IF(VLOOKUP($C18,Sheet!$A$7:$DG$148,'TN01-10 (IN)'!AD$12,0)="","",VLOOKUP($C18,Sheet!$A$7:$DG$148,'TN01-10 (IN)'!AD$12,0))</f>
        <v>#N/A</v>
      </c>
      <c r="AE18" s="28" t="e">
        <f>IF(VLOOKUP($C18,Sheet!$A$7:$DG$148,'TN01-10 (IN)'!AE$12,0)="","",VLOOKUP($C18,Sheet!$A$7:$DG$148,'TN01-10 (IN)'!AE$12,0))</f>
        <v>#N/A</v>
      </c>
      <c r="AF18" s="28" t="e">
        <f>IF(VLOOKUP($C18,Sheet!$A$7:$DG$148,'TN01-10 (IN)'!AF$12,0)="","",VLOOKUP($C18,Sheet!$A$7:$DG$148,'TN01-10 (IN)'!AF$12,0))</f>
        <v>#N/A</v>
      </c>
      <c r="AG18" s="28" t="e">
        <f>IF(VLOOKUP($C18,Sheet!$A$7:$DG$148,'TN01-10 (IN)'!AG$12,0)="","",VLOOKUP($C18,Sheet!$A$7:$DG$148,'TN01-10 (IN)'!AG$12,0))</f>
        <v>#N/A</v>
      </c>
      <c r="AH18" s="28" t="e">
        <f>IF(VLOOKUP($C18,Sheet!$A$7:$DG$148,'TN01-10 (IN)'!AH$12,0)="","",VLOOKUP($C18,Sheet!$A$7:$DG$148,'TN01-10 (IN)'!AH$12,0))</f>
        <v>#N/A</v>
      </c>
      <c r="AI18" s="28" t="e">
        <f>IF(VLOOKUP($C18,Sheet!$A$7:$DG$148,'TN01-10 (IN)'!AI$12,0)="","",VLOOKUP($C18,Sheet!$A$7:$DG$148,'TN01-10 (IN)'!AI$12,0))</f>
        <v>#N/A</v>
      </c>
      <c r="AJ18" s="28" t="e">
        <f>IF(VLOOKUP($C18,Sheet!$A$7:$DG$148,'TN01-10 (IN)'!AJ$12,0)="","",VLOOKUP($C18,Sheet!$A$7:$DG$148,'TN01-10 (IN)'!AJ$12,0))</f>
        <v>#N/A</v>
      </c>
      <c r="AK18" s="28" t="e">
        <f>IF(VLOOKUP($C18,Sheet!$A$7:$DG$148,'TN01-10 (IN)'!AK$12,0)="","",VLOOKUP($C18,Sheet!$A$7:$DG$148,'TN01-10 (IN)'!AK$12,0))</f>
        <v>#N/A</v>
      </c>
      <c r="AL18" s="28" t="e">
        <f>IF(VLOOKUP($C18,Sheet!$A$7:$DG$148,'TN01-10 (IN)'!AL$12,0)="","",VLOOKUP($C18,Sheet!$A$7:$DG$148,'TN01-10 (IN)'!AL$12,0))</f>
        <v>#N/A</v>
      </c>
      <c r="AM18" s="33" t="e">
        <f>IF(VLOOKUP($C18,Sheet!$A$7:$DG$148,'TN01-10 (IN)'!AM$12,0)="","",VLOOKUP($C18,Sheet!$A$7:$DG$148,'TN01-10 (IN)'!AM$12,0))</f>
        <v>#N/A</v>
      </c>
      <c r="AN18" s="36" t="e">
        <f>IF(VLOOKUP($C18,Sheet!$A$7:$DG$148,'TN01-10 (IN)'!AN$12,0)="","",VLOOKUP($C18,Sheet!$A$7:$DG$148,'TN01-10 (IN)'!AN$12,0))</f>
        <v>#N/A</v>
      </c>
      <c r="AO18" s="32" t="e">
        <f>IF(VLOOKUP($C18,Sheet!$A$7:$DG$148,'TN01-10 (IN)'!AO$12,0)="","",VLOOKUP($C18,Sheet!$A$7:$DG$148,'TN01-10 (IN)'!AO$12,0))</f>
        <v>#N/A</v>
      </c>
      <c r="AP18" s="32" t="e">
        <f>IF(VLOOKUP($C18,Sheet!$A$7:$DG$148,'TN01-10 (IN)'!AP$12,0)="","",VLOOKUP($C18,Sheet!$A$7:$DG$148,'TN01-10 (IN)'!AP$12,0))</f>
        <v>#N/A</v>
      </c>
      <c r="AQ18" s="32" t="e">
        <f>IF(VLOOKUP($C18,Sheet!$A$7:$DG$148,'TN01-10 (IN)'!AQ$12,0)="","",VLOOKUP($C18,Sheet!$A$7:$DG$148,'TN01-10 (IN)'!AQ$12,0))</f>
        <v>#N/A</v>
      </c>
      <c r="AR18" s="32" t="e">
        <f>IF(VLOOKUP($C18,Sheet!$A$7:$DG$148,'TN01-10 (IN)'!AR$12,0)="","",VLOOKUP($C18,Sheet!$A$7:$DG$148,'TN01-10 (IN)'!AR$12,0))</f>
        <v>#N/A</v>
      </c>
      <c r="AS18" s="32" t="e">
        <f>IF(VLOOKUP($C18,Sheet!$A$7:$DG$148,'TN01-10 (IN)'!AS$12,0)="","",VLOOKUP($C18,Sheet!$A$7:$DG$148,'TN01-10 (IN)'!AS$12,0))</f>
        <v>#N/A</v>
      </c>
      <c r="AT18" s="32" t="e">
        <f>IF(VLOOKUP($C18,Sheet!$A$7:$DG$148,'TN01-10 (IN)'!AT$12,0)="","",VLOOKUP($C18,Sheet!$A$7:$DG$148,'TN01-10 (IN)'!AT$12,0))</f>
        <v>#N/A</v>
      </c>
      <c r="AU18" s="32" t="e">
        <f>IF(VLOOKUP($C18,Sheet!$A$7:$DG$148,'TN01-10 (IN)'!AU$12,0)="","",VLOOKUP($C18,Sheet!$A$7:$DG$148,'TN01-10 (IN)'!AU$12,0))</f>
        <v>#N/A</v>
      </c>
      <c r="AV18" s="32" t="e">
        <f>IF(VLOOKUP($C18,Sheet!$A$7:$DG$148,'TN01-10 (IN)'!AV$12,0)="","",VLOOKUP($C18,Sheet!$A$7:$DG$148,'TN01-10 (IN)'!AV$12,0))</f>
        <v>#N/A</v>
      </c>
      <c r="AW18" s="32" t="e">
        <f>IF(VLOOKUP($C18,Sheet!$A$7:$DG$148,'TN01-10 (IN)'!AW$12,0)="","",VLOOKUP($C18,Sheet!$A$7:$DG$148,'TN01-10 (IN)'!AW$12,0))</f>
        <v>#N/A</v>
      </c>
      <c r="AX18" s="32" t="e">
        <f>IF(VLOOKUP($C18,Sheet!$A$7:$DG$148,'TN01-10 (IN)'!AX$12,0)="","",VLOOKUP($C18,Sheet!$A$7:$DG$148,'TN01-10 (IN)'!AX$12,0))</f>
        <v>#N/A</v>
      </c>
      <c r="AY18" s="32" t="e">
        <f>IF(VLOOKUP($C18,Sheet!$A$7:$DG$148,'TN01-10 (IN)'!AY$12,0)="","",VLOOKUP($C18,Sheet!$A$7:$DG$148,'TN01-10 (IN)'!AY$12,0))</f>
        <v>#N/A</v>
      </c>
      <c r="AZ18" s="32" t="e">
        <f>IF(VLOOKUP($C18,Sheet!$A$7:$DG$148,'TN01-10 (IN)'!AZ$12,0)="","",VLOOKUP($C18,Sheet!$A$7:$DG$148,'TN01-10 (IN)'!AZ$12,0))</f>
        <v>#N/A</v>
      </c>
      <c r="BA18" s="32" t="e">
        <f>IF(VLOOKUP($C18,Sheet!$A$7:$DG$148,'TN01-10 (IN)'!BA$12,0)="","",VLOOKUP($C18,Sheet!$A$7:$DG$148,'TN01-10 (IN)'!BA$12,0))</f>
        <v>#N/A</v>
      </c>
      <c r="BB18" s="32" t="e">
        <f>IF(VLOOKUP($C18,Sheet!$A$7:$DG$148,'TN01-10 (IN)'!BB$12,0)="","",VLOOKUP($C18,Sheet!$A$7:$DG$148,'TN01-10 (IN)'!BB$12,0))</f>
        <v>#N/A</v>
      </c>
      <c r="BC18" s="32" t="e">
        <f>IF(VLOOKUP($C18,Sheet!$A$7:$DG$148,'TN01-10 (IN)'!BC$12,0)="","",VLOOKUP($C18,Sheet!$A$7:$DG$148,'TN01-10 (IN)'!BC$12,0))</f>
        <v>#N/A</v>
      </c>
      <c r="BD18" s="33" t="e">
        <f>IF(VLOOKUP($C18,Sheet!$A$7:$DG$148,'TN01-10 (IN)'!BD$12,0)="","",VLOOKUP($C18,Sheet!$A$7:$DG$148,'TN01-10 (IN)'!BD$12,0))</f>
        <v>#N/A</v>
      </c>
      <c r="BE18" s="36" t="e">
        <f>IF(VLOOKUP($C18,Sheet!$A$7:$DG$148,'TN01-10 (IN)'!BE$12,0)="","",VLOOKUP($C18,Sheet!$A$7:$DG$148,'TN01-10 (IN)'!BE$12,0))</f>
        <v>#N/A</v>
      </c>
      <c r="BF18" s="28" t="e">
        <f>IF(VLOOKUP($C18,Sheet!$A$7:$DG$148,'TN01-10 (IN)'!BF$12,0)="","",VLOOKUP($C18,Sheet!$A$7:$DG$148,'TN01-10 (IN)'!BF$12,0))</f>
        <v>#N/A</v>
      </c>
      <c r="BG18" s="28" t="e">
        <f>IF(VLOOKUP($C18,Sheet!$A$7:$DG$148,'TN01-10 (IN)'!BG$12,0)="","",VLOOKUP($C18,Sheet!$A$7:$DG$148,'TN01-10 (IN)'!BG$12,0))</f>
        <v>#N/A</v>
      </c>
      <c r="BH18" s="28" t="e">
        <f>IF(VLOOKUP($C18,Sheet!$A$7:$DG$148,'TN01-10 (IN)'!BH$12,0)="","",VLOOKUP($C18,Sheet!$A$7:$DG$148,'TN01-10 (IN)'!BH$12,0))</f>
        <v>#N/A</v>
      </c>
      <c r="BI18" s="28" t="e">
        <f>IF(VLOOKUP($C18,Sheet!$A$7:$DG$148,'TN01-10 (IN)'!BI$12,0)="","",VLOOKUP($C18,Sheet!$A$7:$DG$148,'TN01-10 (IN)'!BI$12,0))</f>
        <v>#N/A</v>
      </c>
      <c r="BJ18" s="28" t="e">
        <f>IF(VLOOKUP($C18,Sheet!$A$7:$DG$148,'TN01-10 (IN)'!BJ$12,0)="","",VLOOKUP($C18,Sheet!$A$7:$DG$148,'TN01-10 (IN)'!BJ$12,0))</f>
        <v>#N/A</v>
      </c>
      <c r="BK18" s="28" t="e">
        <f>IF(VLOOKUP($C18,Sheet!$A$7:$DG$148,'TN01-10 (IN)'!BK$12,0)="","",VLOOKUP($C18,Sheet!$A$7:$DG$148,'TN01-10 (IN)'!BK$12,0))</f>
        <v>#N/A</v>
      </c>
      <c r="BL18" s="28" t="e">
        <f>IF(VLOOKUP($C18,Sheet!$A$7:$DG$148,'TN01-10 (IN)'!BL$12,0)="","",VLOOKUP($C18,Sheet!$A$7:$DG$148,'TN01-10 (IN)'!BL$12,0))</f>
        <v>#N/A</v>
      </c>
      <c r="BM18" s="28" t="e">
        <f>IF(VLOOKUP($C18,Sheet!$A$7:$DG$148,'TN01-10 (IN)'!BM$12,0)="","",VLOOKUP($C18,Sheet!$A$7:$DG$148,'TN01-10 (IN)'!BM$12,0))</f>
        <v>#N/A</v>
      </c>
      <c r="BN18" s="28" t="e">
        <f>IF(VLOOKUP($C18,Sheet!$A$7:$DG$148,'TN01-10 (IN)'!BN$12,0)="","",VLOOKUP($C18,Sheet!$A$7:$DG$148,'TN01-10 (IN)'!BN$12,0))</f>
        <v>#N/A</v>
      </c>
      <c r="BO18" s="28" t="e">
        <f>IF(VLOOKUP($C18,Sheet!$A$7:$DG$148,'TN01-10 (IN)'!BO$12,0)="","",VLOOKUP($C18,Sheet!$A$7:$DG$148,'TN01-10 (IN)'!BO$12,0))</f>
        <v>#N/A</v>
      </c>
      <c r="BP18" s="28" t="e">
        <f>IF(VLOOKUP($C18,Sheet!$A$7:$DG$148,'TN01-10 (IN)'!BP$12,0)="","",VLOOKUP($C18,Sheet!$A$7:$DG$148,'TN01-10 (IN)'!BP$12,0))</f>
        <v>#N/A</v>
      </c>
      <c r="BQ18" s="28" t="e">
        <f>IF(VLOOKUP($C18,Sheet!$A$7:$DG$148,'TN01-10 (IN)'!BQ$12,0)="","",VLOOKUP($C18,Sheet!$A$7:$DG$148,'TN01-10 (IN)'!BQ$12,0))</f>
        <v>#N/A</v>
      </c>
      <c r="BR18" s="28" t="e">
        <f>IF(VLOOKUP($C18,Sheet!$A$7:$DG$148,'TN01-10 (IN)'!BR$12,0)="","",VLOOKUP($C18,Sheet!$A$7:$DG$148,'TN01-10 (IN)'!BR$12,0))</f>
        <v>#N/A</v>
      </c>
      <c r="BS18" s="28" t="e">
        <f>IF(VLOOKUP($C18,Sheet!$A$7:$DG$148,'TN01-10 (IN)'!BS$12,0)="","",VLOOKUP($C18,Sheet!$A$7:$DG$148,'TN01-10 (IN)'!BS$12,0))</f>
        <v>#N/A</v>
      </c>
      <c r="BT18" s="28" t="e">
        <f>IF(VLOOKUP($C18,Sheet!$A$7:$DG$148,'TN01-10 (IN)'!BT$12,0)="","",VLOOKUP($C18,Sheet!$A$7:$DG$148,'TN01-10 (IN)'!BT$12,0))</f>
        <v>#N/A</v>
      </c>
      <c r="BU18" s="28" t="e">
        <f>IF(VLOOKUP($C18,Sheet!$A$7:$DG$148,'TN01-10 (IN)'!BU$12,0)="","",VLOOKUP($C18,Sheet!$A$7:$DG$148,'TN01-10 (IN)'!BU$12,0))</f>
        <v>#N/A</v>
      </c>
      <c r="BV18" s="28" t="e">
        <f>IF(VLOOKUP($C18,Sheet!$A$7:$DG$148,'TN01-10 (IN)'!BV$12,0)="","",VLOOKUP($C18,Sheet!$A$7:$DG$148,'TN01-10 (IN)'!BV$12,0))</f>
        <v>#N/A</v>
      </c>
      <c r="BW18" s="28" t="e">
        <f>IF(VLOOKUP($C18,Sheet!$A$7:$DG$148,'TN01-10 (IN)'!BW$12,0)="","",VLOOKUP($C18,Sheet!$A$7:$DG$148,'TN01-10 (IN)'!BW$12,0))</f>
        <v>#N/A</v>
      </c>
      <c r="BX18" s="28" t="e">
        <f>IF(VLOOKUP($C18,Sheet!$A$7:$DG$148,'TN01-10 (IN)'!BX$12,0)="","",VLOOKUP($C18,Sheet!$A$7:$DG$148,'TN01-10 (IN)'!BX$12,0))</f>
        <v>#N/A</v>
      </c>
      <c r="BY18" s="28" t="e">
        <f>IF(VLOOKUP($C18,Sheet!$A$7:$DG$148,'TN01-10 (IN)'!BY$12,0)="","",VLOOKUP($C18,Sheet!$A$7:$DG$148,'TN01-10 (IN)'!BY$12,0))</f>
        <v>#N/A</v>
      </c>
      <c r="BZ18" s="33" t="e">
        <f>IF(VLOOKUP($C18,Sheet!$A$7:$DG$148,'TN01-10 (IN)'!BZ$12,0)="","",VLOOKUP($C18,Sheet!$A$7:$DG$148,'TN01-10 (IN)'!BZ$12,0))</f>
        <v>#N/A</v>
      </c>
      <c r="CA18" s="36" t="e">
        <f>IF(VLOOKUP($C18,Sheet!$A$7:$DG$148,'TN01-10 (IN)'!CA$12,0)="","",VLOOKUP($C18,Sheet!$A$7:$DG$148,'TN01-10 (IN)'!CA$12,0))</f>
        <v>#N/A</v>
      </c>
      <c r="CB18" s="28" t="e">
        <f>IF(VLOOKUP($C18,Sheet!$A$7:$DG$148,'TN01-10 (IN)'!CB$12,0)="","",VLOOKUP($C18,Sheet!$A$7:$DG$148,'TN01-10 (IN)'!CB$12,0))</f>
        <v>#N/A</v>
      </c>
      <c r="CC18" s="28" t="e">
        <f>IF(VLOOKUP($C18,Sheet!$A$7:$DG$148,'TN01-10 (IN)'!CC$12,0)="","",VLOOKUP($C18,Sheet!$A$7:$DG$148,'TN01-10 (IN)'!CC$12,0))</f>
        <v>#N/A</v>
      </c>
      <c r="CD18" s="28" t="e">
        <f>IF(VLOOKUP($C18,Sheet!$A$7:$DG$148,'TN01-10 (IN)'!CD$12,0)="","",VLOOKUP($C18,Sheet!$A$7:$DG$148,'TN01-10 (IN)'!CD$12,0))</f>
        <v>#N/A</v>
      </c>
      <c r="CE18" s="28" t="e">
        <f>IF(VLOOKUP($C18,Sheet!$A$7:$DG$148,'TN01-10 (IN)'!CE$12,0)="","",VLOOKUP($C18,Sheet!$A$7:$DG$148,'TN01-10 (IN)'!CE$12,0))</f>
        <v>#N/A</v>
      </c>
      <c r="CF18" s="28" t="e">
        <f>IF(VLOOKUP($C18,Sheet!$A$7:$DG$148,'TN01-10 (IN)'!CF$12,0)="","",VLOOKUP($C18,Sheet!$A$7:$DG$148,'TN01-10 (IN)'!CF$12,0))</f>
        <v>#N/A</v>
      </c>
      <c r="CG18" s="28" t="e">
        <f>IF(VLOOKUP($C18,Sheet!$A$7:$DG$148,'TN01-10 (IN)'!CG$12,0)="","",VLOOKUP($C18,Sheet!$A$7:$DG$148,'TN01-10 (IN)'!CG$12,0))</f>
        <v>#N/A</v>
      </c>
      <c r="CH18" s="28" t="e">
        <f>IF(VLOOKUP($C18,Sheet!$A$7:$DG$148,'TN01-10 (IN)'!CH$12,0)="","",VLOOKUP($C18,Sheet!$A$7:$DG$148,'TN01-10 (IN)'!CH$12,0))</f>
        <v>#N/A</v>
      </c>
      <c r="CI18" s="28" t="e">
        <f>IF(VLOOKUP($C18,Sheet!$A$7:$DG$148,'TN01-10 (IN)'!CI$12,0)="","",VLOOKUP($C18,Sheet!$A$7:$DG$148,'TN01-10 (IN)'!CI$12,0))</f>
        <v>#N/A</v>
      </c>
      <c r="CJ18" s="28" t="e">
        <f>IF(VLOOKUP($C18,Sheet!$A$7:$DG$148,'TN01-10 (IN)'!CJ$12,0)="","",VLOOKUP($C18,Sheet!$A$7:$DG$148,'TN01-10 (IN)'!CJ$12,0))</f>
        <v>#N/A</v>
      </c>
      <c r="CK18" s="28" t="e">
        <f>IF(VLOOKUP($C18,Sheet!$A$7:$DG$148,'TN01-10 (IN)'!CK$12,0)="","",VLOOKUP($C18,Sheet!$A$7:$DG$148,'TN01-10 (IN)'!CK$12,0))</f>
        <v>#N/A</v>
      </c>
      <c r="CL18" s="28" t="e">
        <f>IF(VLOOKUP($C18,Sheet!$A$7:$DG$148,'TN01-10 (IN)'!CL$12,0)="","",VLOOKUP($C18,Sheet!$A$7:$DG$148,'TN01-10 (IN)'!CL$12,0))</f>
        <v>#N/A</v>
      </c>
      <c r="CM18" s="28" t="e">
        <f>IF(VLOOKUP($C18,Sheet!$A$7:$DG$148,'TN01-10 (IN)'!CM$12,0)="","",VLOOKUP($C18,Sheet!$A$7:$DG$148,'TN01-10 (IN)'!CM$12,0))</f>
        <v>#N/A</v>
      </c>
      <c r="CN18" s="28" t="e">
        <f>IF(VLOOKUP($C18,Sheet!$A$7:$DG$148,'TN01-10 (IN)'!CN$12,0)="","",VLOOKUP($C18,Sheet!$A$7:$DG$148,'TN01-10 (IN)'!CN$12,0))</f>
        <v>#N/A</v>
      </c>
      <c r="CO18" s="28" t="e">
        <f>IF(VLOOKUP($C18,Sheet!$A$7:$DG$148,'TN01-10 (IN)'!CO$12,0)="","",VLOOKUP($C18,Sheet!$A$7:$DG$148,'TN01-10 (IN)'!CO$12,0))</f>
        <v>#N/A</v>
      </c>
      <c r="CP18" s="28" t="e">
        <f>IF(VLOOKUP($C18,Sheet!$A$7:$DG$148,'TN01-10 (IN)'!CP$12,0)="","",VLOOKUP($C18,Sheet!$A$7:$DG$148,'TN01-10 (IN)'!CP$12,0))</f>
        <v>#N/A</v>
      </c>
      <c r="CQ18" s="28" t="e">
        <f>IF(VLOOKUP($C18,Sheet!$A$7:$DG$148,'TN01-10 (IN)'!CQ$12,0)="","",VLOOKUP($C18,Sheet!$A$7:$DG$148,'TN01-10 (IN)'!CQ$12,0))</f>
        <v>#N/A</v>
      </c>
      <c r="CR18" s="28" t="e">
        <f>IF(VLOOKUP($C18,Sheet!$A$7:$DG$148,'TN01-10 (IN)'!CR$12,0)="","",VLOOKUP($C18,Sheet!$A$7:$DG$148,'TN01-10 (IN)'!CR$12,0))</f>
        <v>#N/A</v>
      </c>
      <c r="CS18" s="28" t="e">
        <f>IF(VLOOKUP($C18,Sheet!$A$7:$DG$148,'TN01-10 (IN)'!CS$12,0)="","",VLOOKUP($C18,Sheet!$A$7:$DG$148,'TN01-10 (IN)'!CS$12,0))</f>
        <v>#N/A</v>
      </c>
      <c r="CT18" s="28" t="e">
        <f>IF(VLOOKUP($C18,Sheet!$A$7:$DG$148,'TN01-10 (IN)'!CT$12,0)="","",VLOOKUP($C18,Sheet!$A$7:$DG$148,'TN01-10 (IN)'!CT$12,0))</f>
        <v>#N/A</v>
      </c>
      <c r="CU18" s="33" t="e">
        <f>IF(VLOOKUP($C18,Sheet!$A$7:$DG$148,'TN01-10 (IN)'!CU$12,0)="","",VLOOKUP($C18,Sheet!$A$7:$DG$148,'TN01-10 (IN)'!CU$12,0))</f>
        <v>#N/A</v>
      </c>
      <c r="CV18" s="36" t="e">
        <f>IF(VLOOKUP($C18,Sheet!$A$7:$DG$148,'TN01-10 (IN)'!CV$12,0)="","",VLOOKUP($C18,Sheet!$A$7:$DG$148,'TN01-10 (IN)'!CV$12,0))</f>
        <v>#N/A</v>
      </c>
      <c r="CW18" s="38" t="e">
        <f t="shared" si="2"/>
        <v>#N/A</v>
      </c>
      <c r="CX18" s="38" t="e">
        <f t="shared" si="2"/>
        <v>#N/A</v>
      </c>
      <c r="CY18" s="38">
        <f t="shared" si="3"/>
        <v>0</v>
      </c>
      <c r="CZ18" s="38" t="e">
        <f t="shared" si="4"/>
        <v>#N/A</v>
      </c>
      <c r="DA18" s="38" t="e">
        <f t="shared" si="5"/>
        <v>#N/A</v>
      </c>
      <c r="DB18" s="38" t="e">
        <f>VLOOKUP($C18,'TN01-04'!$A$13:$DL$166,103,0)</f>
        <v>#N/A</v>
      </c>
      <c r="DC18" s="28" t="e">
        <f>IF(VLOOKUP($C18,Sheet!$A$7:$DG$148,'TN01-10 (IN)'!DC$12,0)="","",VLOOKUP($C18,Sheet!$A$7:$DG$148,'TN01-10 (IN)'!DC$12,0))</f>
        <v>#N/A</v>
      </c>
      <c r="DD18" s="28" t="e">
        <f>IF(VLOOKUP($C18,Sheet!$A$7:$DG$148,'TN01-10 (IN)'!DD$12,0)="","",VLOOKUP($C18,Sheet!$A$7:$DG$148,'TN01-10 (IN)'!DD$12,0))</f>
        <v>#N/A</v>
      </c>
      <c r="DE18" s="28" t="e">
        <f>IF(VLOOKUP($C18,Sheet!$A$7:$DG$148,'TN01-10 (IN)'!DE$12,0)="","",VLOOKUP($C18,Sheet!$A$7:$DG$148,'TN01-10 (IN)'!DE$12,0))</f>
        <v>#N/A</v>
      </c>
      <c r="DF18" s="28" t="e">
        <f>IF(VLOOKUP($C18,Sheet!$A$7:$DG$148,'TN01-10 (IN)'!DF$12,0)="","",VLOOKUP($C18,Sheet!$A$7:$DG$148,'TN01-10 (IN)'!DF$12,0))</f>
        <v>#N/A</v>
      </c>
      <c r="DG18" s="38"/>
      <c r="DH18" s="38" t="e">
        <f t="shared" si="6"/>
        <v>#N/A</v>
      </c>
      <c r="DI18" s="38" t="e">
        <f>VLOOKUP($C18,'TN01-04'!$A$13:$DL$166,110,0)</f>
        <v>#N/A</v>
      </c>
      <c r="DJ18" s="33" t="e">
        <f>IF(VLOOKUP($C18,Sheet!$A$7:$DG$148,'TN01-10 (IN)'!DJ$12,0)="","",VLOOKUP($C18,Sheet!$A$7:$DG$148,'TN01-10 (IN)'!DJ$12,0))</f>
        <v>#N/A</v>
      </c>
      <c r="DK18" s="36" t="e">
        <f>IF(VLOOKUP($C18,Sheet!$A$7:$DG$148,'TN01-10 (IN)'!DK$12,0)="","",VLOOKUP($C18,Sheet!$A$7:$DG$148,'TN01-10 (IN)'!DK$12,0))</f>
        <v>#N/A</v>
      </c>
      <c r="DL18" s="38" t="e">
        <f t="shared" si="7"/>
        <v>#N/A</v>
      </c>
      <c r="DM18" s="38" t="e">
        <f t="shared" si="8"/>
        <v>#N/A</v>
      </c>
      <c r="DN18" s="38" t="e">
        <f t="shared" si="9"/>
        <v>#N/A</v>
      </c>
      <c r="DO18" s="38" t="e">
        <f>VLOOKUP($C18,'TN01-04'!$A$13:$DL$166,116,0)</f>
        <v>#N/A</v>
      </c>
      <c r="DP18" s="33" t="e">
        <f>IF(VLOOKUP($C18,Sheet!$A$7:$DG$148,'TN01-10 (IN)'!DP$12,0)="","",VLOOKUP($C18,Sheet!$A$7:$DG$148,'TN01-10 (IN)'!DP$12,0))</f>
        <v>#N/A</v>
      </c>
      <c r="DQ18" s="36" t="e">
        <f>IF(VLOOKUP($C18,Sheet!$A$7:$DG$148,'TN01-10 (IN)'!DQ$12,0)="","",VLOOKUP($C18,Sheet!$A$7:$DG$148,'TN01-10 (IN)'!DQ$12,0))</f>
        <v>#N/A</v>
      </c>
      <c r="DR18" s="28" t="e">
        <f>IF(VLOOKUP($C18,Sheet!$A$7:$DG$148,'TN01-10 (IN)'!DR$12,0)="","",VLOOKUP($C18,Sheet!$A$7:$DG$148,'TN01-10 (IN)'!DR$12,0))</f>
        <v>#N/A</v>
      </c>
      <c r="DS18" s="28" t="e">
        <f>IF(VLOOKUP($C18,Sheet!$A$7:$DG$148,'TN01-10 (IN)'!DS$12,0)="","",VLOOKUP($C18,Sheet!$A$7:$DG$148,'TN01-10 (IN)'!DS$12,0))</f>
        <v>#N/A</v>
      </c>
      <c r="DT18" s="28" t="e">
        <f>IF(VLOOKUP($C18,Sheet!$A$7:$DG$148,'TN01-10 (IN)'!DT$12,0)="","",VLOOKUP($C18,Sheet!$A$7:$DG$148,'TN01-10 (IN)'!DT$12,0))</f>
        <v>#N/A</v>
      </c>
      <c r="DU18" s="28" t="e">
        <f>IF(VLOOKUP($C18,Sheet!$A$7:$DG$148,'TN01-10 (IN)'!DU$12,0)="","",VLOOKUP($C18,Sheet!$A$7:$DG$148,'TN01-10 (IN)'!DU$12,0))</f>
        <v>#N/A</v>
      </c>
      <c r="DV18" s="28" t="e">
        <f>IF(VLOOKUP($C18,Sheet!$A$7:$DG$148,'TN01-10 (IN)'!DV$12,0)="","",VLOOKUP($C18,Sheet!$A$7:$DG$148,'TN01-10 (IN)'!DV$12,0))</f>
        <v>#N/A</v>
      </c>
      <c r="DW18" s="42" t="e">
        <f t="shared" si="10"/>
        <v>#N/A</v>
      </c>
    </row>
    <row r="19" spans="1:127" ht="15.95" customHeight="1" x14ac:dyDescent="0.2">
      <c r="A19" s="52"/>
      <c r="B19" s="625"/>
      <c r="C19" s="45">
        <v>2221727264</v>
      </c>
      <c r="D19" s="26" t="s">
        <v>9</v>
      </c>
      <c r="E19" s="26" t="s">
        <v>44</v>
      </c>
      <c r="F19" s="26" t="s">
        <v>80</v>
      </c>
      <c r="G19" s="27">
        <v>36118</v>
      </c>
      <c r="H19" s="26" t="s">
        <v>210</v>
      </c>
      <c r="I19" s="26" t="s">
        <v>212</v>
      </c>
      <c r="J19" s="28">
        <f>IF(VLOOKUP($C19,Sheet!$A$7:$DG$148,'TN01-10 (IN)'!J$12,0)="","",VLOOKUP($C19,Sheet!$A$7:$DG$148,'TN01-10 (IN)'!J$12,0))</f>
        <v>7.9</v>
      </c>
      <c r="K19" s="28">
        <f>IF(VLOOKUP($C19,Sheet!$A$7:$DG$148,'TN01-10 (IN)'!K$12,0)="","",VLOOKUP($C19,Sheet!$A$7:$DG$148,'TN01-10 (IN)'!K$12,0))</f>
        <v>5.2</v>
      </c>
      <c r="L19" s="28">
        <f>IF(VLOOKUP($C19,Sheet!$A$7:$DG$148,'TN01-10 (IN)'!L$12,0)="","",VLOOKUP($C19,Sheet!$A$7:$DG$148,'TN01-10 (IN)'!L$12,0))</f>
        <v>7.5</v>
      </c>
      <c r="M19" s="28">
        <f>IF(VLOOKUP($C19,Sheet!$A$7:$DG$148,'TN01-10 (IN)'!M$12,0)="","",VLOOKUP($C19,Sheet!$A$7:$DG$148,'TN01-10 (IN)'!M$12,0))</f>
        <v>8</v>
      </c>
      <c r="N19" s="28">
        <f>IF(VLOOKUP($C19,Sheet!$A$7:$DG$148,'TN01-10 (IN)'!N$12,0)="","",VLOOKUP($C19,Sheet!$A$7:$DG$148,'TN01-10 (IN)'!N$12,0))</f>
        <v>6.6</v>
      </c>
      <c r="O19" s="28">
        <f>IF(VLOOKUP($C19,Sheet!$A$7:$DG$148,'TN01-10 (IN)'!O$12,0)="","",VLOOKUP($C19,Sheet!$A$7:$DG$148,'TN01-10 (IN)'!O$12,0))</f>
        <v>5.2</v>
      </c>
      <c r="P19" s="28">
        <f>IF(VLOOKUP($C19,Sheet!$A$7:$DG$148,'TN01-10 (IN)'!P$12,0)="","",VLOOKUP($C19,Sheet!$A$7:$DG$148,'TN01-10 (IN)'!P$12,0))</f>
        <v>5</v>
      </c>
      <c r="Q19" s="28" t="str">
        <f>IF(VLOOKUP($C19,Sheet!$A$7:$DG$148,'TN01-10 (IN)'!Q$12,0)="","",VLOOKUP($C19,Sheet!$A$7:$DG$148,'TN01-10 (IN)'!Q$12,0))</f>
        <v/>
      </c>
      <c r="R19" s="28">
        <f>IF(VLOOKUP($C19,Sheet!$A$7:$DG$148,'TN01-10 (IN)'!R$12,0)="","",VLOOKUP($C19,Sheet!$A$7:$DG$148,'TN01-10 (IN)'!R$12,0))</f>
        <v>6.4</v>
      </c>
      <c r="S19" s="28" t="str">
        <f>IF(VLOOKUP($C19,Sheet!$A$7:$DG$148,'TN01-10 (IN)'!S$12,0)="","",VLOOKUP($C19,Sheet!$A$7:$DG$148,'TN01-10 (IN)'!S$12,0))</f>
        <v/>
      </c>
      <c r="T19" s="28">
        <f>IF(VLOOKUP($C19,Sheet!$A$7:$DG$148,'TN01-10 (IN)'!T$12,0)="","",VLOOKUP($C19,Sheet!$A$7:$DG$148,'TN01-10 (IN)'!T$12,0))</f>
        <v>0</v>
      </c>
      <c r="U19" s="28" t="str">
        <f>IF(VLOOKUP($C19,Sheet!$A$7:$DG$148,'TN01-10 (IN)'!U$12,0)="","",VLOOKUP($C19,Sheet!$A$7:$DG$148,'TN01-10 (IN)'!U$12,0))</f>
        <v/>
      </c>
      <c r="V19" s="28">
        <f>IF(VLOOKUP($C19,Sheet!$A$7:$DG$148,'TN01-10 (IN)'!V$12,0)="","",VLOOKUP($C19,Sheet!$A$7:$DG$148,'TN01-10 (IN)'!V$12,0))</f>
        <v>9.1</v>
      </c>
      <c r="W19" s="28">
        <f>IF(VLOOKUP($C19,Sheet!$A$7:$DG$148,'TN01-10 (IN)'!W$12,0)="","",VLOOKUP($C19,Sheet!$A$7:$DG$148,'TN01-10 (IN)'!W$12,0))</f>
        <v>8.1999999999999993</v>
      </c>
      <c r="X19" s="28" t="str">
        <f>IF(VLOOKUP($C19,Sheet!$A$7:$DG$148,'TN01-10 (IN)'!X$12,0)="","",VLOOKUP($C19,Sheet!$A$7:$DG$148,'TN01-10 (IN)'!X$12,0))</f>
        <v/>
      </c>
      <c r="Y19" s="28">
        <f>IF(VLOOKUP($C19,Sheet!$A$7:$DG$148,'TN01-10 (IN)'!Y$12,0)="","",VLOOKUP($C19,Sheet!$A$7:$DG$148,'TN01-10 (IN)'!Y$12,0))</f>
        <v>8.1</v>
      </c>
      <c r="Z19" s="28">
        <f>IF(VLOOKUP($C19,Sheet!$A$7:$DG$148,'TN01-10 (IN)'!Z$12,0)="","",VLOOKUP($C19,Sheet!$A$7:$DG$148,'TN01-10 (IN)'!Z$12,0))</f>
        <v>4.5999999999999996</v>
      </c>
      <c r="AA19" s="28">
        <f>IF(VLOOKUP($C19,Sheet!$A$7:$DG$148,'TN01-10 (IN)'!AA$12,0)="","",VLOOKUP($C19,Sheet!$A$7:$DG$148,'TN01-10 (IN)'!AA$12,0))</f>
        <v>7.4</v>
      </c>
      <c r="AB19" s="28">
        <f>IF(VLOOKUP($C19,Sheet!$A$7:$DG$148,'TN01-10 (IN)'!AB$12,0)="","",VLOOKUP($C19,Sheet!$A$7:$DG$148,'TN01-10 (IN)'!AB$12,0))</f>
        <v>6.9</v>
      </c>
      <c r="AC19" s="28">
        <f>IF(VLOOKUP($C19,Sheet!$A$7:$DG$148,'TN01-10 (IN)'!AC$12,0)="","",VLOOKUP($C19,Sheet!$A$7:$DG$148,'TN01-10 (IN)'!AC$12,0))</f>
        <v>6.1</v>
      </c>
      <c r="AD19" s="28">
        <f>IF(VLOOKUP($C19,Sheet!$A$7:$DG$148,'TN01-10 (IN)'!AD$12,0)="","",VLOOKUP($C19,Sheet!$A$7:$DG$148,'TN01-10 (IN)'!AD$12,0))</f>
        <v>4.9000000000000004</v>
      </c>
      <c r="AE19" s="28">
        <f>IF(VLOOKUP($C19,Sheet!$A$7:$DG$148,'TN01-10 (IN)'!AE$12,0)="","",VLOOKUP($C19,Sheet!$A$7:$DG$148,'TN01-10 (IN)'!AE$12,0))</f>
        <v>4.7</v>
      </c>
      <c r="AF19" s="28">
        <f>IF(VLOOKUP($C19,Sheet!$A$7:$DG$148,'TN01-10 (IN)'!AF$12,0)="","",VLOOKUP($C19,Sheet!$A$7:$DG$148,'TN01-10 (IN)'!AF$12,0))</f>
        <v>6.2</v>
      </c>
      <c r="AG19" s="28">
        <f>IF(VLOOKUP($C19,Sheet!$A$7:$DG$148,'TN01-10 (IN)'!AG$12,0)="","",VLOOKUP($C19,Sheet!$A$7:$DG$148,'TN01-10 (IN)'!AG$12,0))</f>
        <v>5.5</v>
      </c>
      <c r="AH19" s="28">
        <f>IF(VLOOKUP($C19,Sheet!$A$7:$DG$148,'TN01-10 (IN)'!AH$12,0)="","",VLOOKUP($C19,Sheet!$A$7:$DG$148,'TN01-10 (IN)'!AH$12,0))</f>
        <v>4.9000000000000004</v>
      </c>
      <c r="AI19" s="28">
        <f>IF(VLOOKUP($C19,Sheet!$A$7:$DG$148,'TN01-10 (IN)'!AI$12,0)="","",VLOOKUP($C19,Sheet!$A$7:$DG$148,'TN01-10 (IN)'!AI$12,0))</f>
        <v>4.8</v>
      </c>
      <c r="AJ19" s="28">
        <f>IF(VLOOKUP($C19,Sheet!$A$7:$DG$148,'TN01-10 (IN)'!AJ$12,0)="","",VLOOKUP($C19,Sheet!$A$7:$DG$148,'TN01-10 (IN)'!AJ$12,0))</f>
        <v>6.1</v>
      </c>
      <c r="AK19" s="28">
        <f>IF(VLOOKUP($C19,Sheet!$A$7:$DG$148,'TN01-10 (IN)'!AK$12,0)="","",VLOOKUP($C19,Sheet!$A$7:$DG$148,'TN01-10 (IN)'!AK$12,0))</f>
        <v>6.5</v>
      </c>
      <c r="AL19" s="28">
        <f>IF(VLOOKUP($C19,Sheet!$A$7:$DG$148,'TN01-10 (IN)'!AL$12,0)="","",VLOOKUP($C19,Sheet!$A$7:$DG$148,'TN01-10 (IN)'!AL$12,0))</f>
        <v>7.7</v>
      </c>
      <c r="AM19" s="33">
        <f>IF(VLOOKUP($C19,Sheet!$A$7:$DG$148,'TN01-10 (IN)'!AM$12,0)="","",VLOOKUP($C19,Sheet!$A$7:$DG$148,'TN01-10 (IN)'!AM$12,0))</f>
        <v>51</v>
      </c>
      <c r="AN19" s="36">
        <f>IF(VLOOKUP($C19,Sheet!$A$7:$DG$148,'TN01-10 (IN)'!AN$12,0)="","",VLOOKUP($C19,Sheet!$A$7:$DG$148,'TN01-10 (IN)'!AN$12,0))</f>
        <v>0</v>
      </c>
      <c r="AO19" s="32">
        <f>IF(VLOOKUP($C19,Sheet!$A$7:$DG$148,'TN01-10 (IN)'!AO$12,0)="","",VLOOKUP($C19,Sheet!$A$7:$DG$148,'TN01-10 (IN)'!AO$12,0))</f>
        <v>7.7</v>
      </c>
      <c r="AP19" s="32">
        <f>IF(VLOOKUP($C19,Sheet!$A$7:$DG$148,'TN01-10 (IN)'!AP$12,0)="","",VLOOKUP($C19,Sheet!$A$7:$DG$148,'TN01-10 (IN)'!AP$12,0))</f>
        <v>7.9</v>
      </c>
      <c r="AQ19" s="32">
        <f>IF(VLOOKUP($C19,Sheet!$A$7:$DG$148,'TN01-10 (IN)'!AQ$12,0)="","",VLOOKUP($C19,Sheet!$A$7:$DG$148,'TN01-10 (IN)'!AQ$12,0))</f>
        <v>9.1999999999999993</v>
      </c>
      <c r="AR19" s="32" t="str">
        <f>IF(VLOOKUP($C19,Sheet!$A$7:$DG$148,'TN01-10 (IN)'!AR$12,0)="","",VLOOKUP($C19,Sheet!$A$7:$DG$148,'TN01-10 (IN)'!AR$12,0))</f>
        <v/>
      </c>
      <c r="AS19" s="32" t="str">
        <f>IF(VLOOKUP($C19,Sheet!$A$7:$DG$148,'TN01-10 (IN)'!AS$12,0)="","",VLOOKUP($C19,Sheet!$A$7:$DG$148,'TN01-10 (IN)'!AS$12,0))</f>
        <v/>
      </c>
      <c r="AT19" s="32" t="str">
        <f>IF(VLOOKUP($C19,Sheet!$A$7:$DG$148,'TN01-10 (IN)'!AT$12,0)="","",VLOOKUP($C19,Sheet!$A$7:$DG$148,'TN01-10 (IN)'!AT$12,0))</f>
        <v/>
      </c>
      <c r="AU19" s="32" t="str">
        <f>IF(VLOOKUP($C19,Sheet!$A$7:$DG$148,'TN01-10 (IN)'!AU$12,0)="","",VLOOKUP($C19,Sheet!$A$7:$DG$148,'TN01-10 (IN)'!AU$12,0))</f>
        <v/>
      </c>
      <c r="AV19" s="32" t="str">
        <f>IF(VLOOKUP($C19,Sheet!$A$7:$DG$148,'TN01-10 (IN)'!AV$12,0)="","",VLOOKUP($C19,Sheet!$A$7:$DG$148,'TN01-10 (IN)'!AV$12,0))</f>
        <v/>
      </c>
      <c r="AW19" s="32">
        <f>IF(VLOOKUP($C19,Sheet!$A$7:$DG$148,'TN01-10 (IN)'!AW$12,0)="","",VLOOKUP($C19,Sheet!$A$7:$DG$148,'TN01-10 (IN)'!AW$12,0))</f>
        <v>6.7</v>
      </c>
      <c r="AX19" s="32" t="str">
        <f>IF(VLOOKUP($C19,Sheet!$A$7:$DG$148,'TN01-10 (IN)'!AX$12,0)="","",VLOOKUP($C19,Sheet!$A$7:$DG$148,'TN01-10 (IN)'!AX$12,0))</f>
        <v/>
      </c>
      <c r="AY19" s="32" t="str">
        <f>IF(VLOOKUP($C19,Sheet!$A$7:$DG$148,'TN01-10 (IN)'!AY$12,0)="","",VLOOKUP($C19,Sheet!$A$7:$DG$148,'TN01-10 (IN)'!AY$12,0))</f>
        <v/>
      </c>
      <c r="AZ19" s="32" t="str">
        <f>IF(VLOOKUP($C19,Sheet!$A$7:$DG$148,'TN01-10 (IN)'!AZ$12,0)="","",VLOOKUP($C19,Sheet!$A$7:$DG$148,'TN01-10 (IN)'!AZ$12,0))</f>
        <v/>
      </c>
      <c r="BA19" s="32" t="str">
        <f>IF(VLOOKUP($C19,Sheet!$A$7:$DG$148,'TN01-10 (IN)'!BA$12,0)="","",VLOOKUP($C19,Sheet!$A$7:$DG$148,'TN01-10 (IN)'!BA$12,0))</f>
        <v/>
      </c>
      <c r="BB19" s="32" t="str">
        <f>IF(VLOOKUP($C19,Sheet!$A$7:$DG$148,'TN01-10 (IN)'!BB$12,0)="","",VLOOKUP($C19,Sheet!$A$7:$DG$148,'TN01-10 (IN)'!BB$12,0))</f>
        <v/>
      </c>
      <c r="BC19" s="32">
        <f>IF(VLOOKUP($C19,Sheet!$A$7:$DG$148,'TN01-10 (IN)'!BC$12,0)="","",VLOOKUP($C19,Sheet!$A$7:$DG$148,'TN01-10 (IN)'!BC$12,0))</f>
        <v>4.0999999999999996</v>
      </c>
      <c r="BD19" s="33">
        <f>IF(VLOOKUP($C19,Sheet!$A$7:$DG$148,'TN01-10 (IN)'!BD$12,0)="","",VLOOKUP($C19,Sheet!$A$7:$DG$148,'TN01-10 (IN)'!BD$12,0))</f>
        <v>5</v>
      </c>
      <c r="BE19" s="36">
        <f>IF(VLOOKUP($C19,Sheet!$A$7:$DG$148,'TN01-10 (IN)'!BE$12,0)="","",VLOOKUP($C19,Sheet!$A$7:$DG$148,'TN01-10 (IN)'!BE$12,0))</f>
        <v>0</v>
      </c>
      <c r="BF19" s="28">
        <f>IF(VLOOKUP($C19,Sheet!$A$7:$DG$148,'TN01-10 (IN)'!BF$12,0)="","",VLOOKUP($C19,Sheet!$A$7:$DG$148,'TN01-10 (IN)'!BF$12,0))</f>
        <v>4.5999999999999996</v>
      </c>
      <c r="BG19" s="28" t="str">
        <f>IF(VLOOKUP($C19,Sheet!$A$7:$DG$148,'TN01-10 (IN)'!BG$12,0)="","",VLOOKUP($C19,Sheet!$A$7:$DG$148,'TN01-10 (IN)'!BG$12,0))</f>
        <v>X</v>
      </c>
      <c r="BH19" s="28">
        <f>IF(VLOOKUP($C19,Sheet!$A$7:$DG$148,'TN01-10 (IN)'!BH$12,0)="","",VLOOKUP($C19,Sheet!$A$7:$DG$148,'TN01-10 (IN)'!BH$12,0))</f>
        <v>6.6</v>
      </c>
      <c r="BI19" s="28">
        <f>IF(VLOOKUP($C19,Sheet!$A$7:$DG$148,'TN01-10 (IN)'!BI$12,0)="","",VLOOKUP($C19,Sheet!$A$7:$DG$148,'TN01-10 (IN)'!BI$12,0))</f>
        <v>5.4</v>
      </c>
      <c r="BJ19" s="28">
        <f>IF(VLOOKUP($C19,Sheet!$A$7:$DG$148,'TN01-10 (IN)'!BJ$12,0)="","",VLOOKUP($C19,Sheet!$A$7:$DG$148,'TN01-10 (IN)'!BJ$12,0))</f>
        <v>7.1</v>
      </c>
      <c r="BK19" s="28">
        <f>IF(VLOOKUP($C19,Sheet!$A$7:$DG$148,'TN01-10 (IN)'!BK$12,0)="","",VLOOKUP($C19,Sheet!$A$7:$DG$148,'TN01-10 (IN)'!BK$12,0))</f>
        <v>6.5</v>
      </c>
      <c r="BL19" s="28">
        <f>IF(VLOOKUP($C19,Sheet!$A$7:$DG$148,'TN01-10 (IN)'!BL$12,0)="","",VLOOKUP($C19,Sheet!$A$7:$DG$148,'TN01-10 (IN)'!BL$12,0))</f>
        <v>6.5</v>
      </c>
      <c r="BM19" s="28">
        <f>IF(VLOOKUP($C19,Sheet!$A$7:$DG$148,'TN01-10 (IN)'!BM$12,0)="","",VLOOKUP($C19,Sheet!$A$7:$DG$148,'TN01-10 (IN)'!BM$12,0))</f>
        <v>6</v>
      </c>
      <c r="BN19" s="28">
        <f>IF(VLOOKUP($C19,Sheet!$A$7:$DG$148,'TN01-10 (IN)'!BN$12,0)="","",VLOOKUP($C19,Sheet!$A$7:$DG$148,'TN01-10 (IN)'!BN$12,0))</f>
        <v>5</v>
      </c>
      <c r="BO19" s="28">
        <f>IF(VLOOKUP($C19,Sheet!$A$7:$DG$148,'TN01-10 (IN)'!BO$12,0)="","",VLOOKUP($C19,Sheet!$A$7:$DG$148,'TN01-10 (IN)'!BO$12,0))</f>
        <v>5.2</v>
      </c>
      <c r="BP19" s="28">
        <f>IF(VLOOKUP($C19,Sheet!$A$7:$DG$148,'TN01-10 (IN)'!BP$12,0)="","",VLOOKUP($C19,Sheet!$A$7:$DG$148,'TN01-10 (IN)'!BP$12,0))</f>
        <v>6.4</v>
      </c>
      <c r="BQ19" s="28">
        <f>IF(VLOOKUP($C19,Sheet!$A$7:$DG$148,'TN01-10 (IN)'!BQ$12,0)="","",VLOOKUP($C19,Sheet!$A$7:$DG$148,'TN01-10 (IN)'!BQ$12,0))</f>
        <v>4.7</v>
      </c>
      <c r="BR19" s="28">
        <f>IF(VLOOKUP($C19,Sheet!$A$7:$DG$148,'TN01-10 (IN)'!BR$12,0)="","",VLOOKUP($C19,Sheet!$A$7:$DG$148,'TN01-10 (IN)'!BR$12,0))</f>
        <v>7.2</v>
      </c>
      <c r="BS19" s="28" t="str">
        <f>IF(VLOOKUP($C19,Sheet!$A$7:$DG$148,'TN01-10 (IN)'!BS$12,0)="","",VLOOKUP($C19,Sheet!$A$7:$DG$148,'TN01-10 (IN)'!BS$12,0))</f>
        <v/>
      </c>
      <c r="BT19" s="28">
        <f>IF(VLOOKUP($C19,Sheet!$A$7:$DG$148,'TN01-10 (IN)'!BT$12,0)="","",VLOOKUP($C19,Sheet!$A$7:$DG$148,'TN01-10 (IN)'!BT$12,0))</f>
        <v>8</v>
      </c>
      <c r="BU19" s="28">
        <f>IF(VLOOKUP($C19,Sheet!$A$7:$DG$148,'TN01-10 (IN)'!BU$12,0)="","",VLOOKUP($C19,Sheet!$A$7:$DG$148,'TN01-10 (IN)'!BU$12,0))</f>
        <v>5.9</v>
      </c>
      <c r="BV19" s="28">
        <f>IF(VLOOKUP($C19,Sheet!$A$7:$DG$148,'TN01-10 (IN)'!BV$12,0)="","",VLOOKUP($C19,Sheet!$A$7:$DG$148,'TN01-10 (IN)'!BV$12,0))</f>
        <v>4.8</v>
      </c>
      <c r="BW19" s="28">
        <f>IF(VLOOKUP($C19,Sheet!$A$7:$DG$148,'TN01-10 (IN)'!BW$12,0)="","",VLOOKUP($C19,Sheet!$A$7:$DG$148,'TN01-10 (IN)'!BW$12,0))</f>
        <v>5</v>
      </c>
      <c r="BX19" s="28">
        <f>IF(VLOOKUP($C19,Sheet!$A$7:$DG$148,'TN01-10 (IN)'!BX$12,0)="","",VLOOKUP($C19,Sheet!$A$7:$DG$148,'TN01-10 (IN)'!BX$12,0))</f>
        <v>6.4</v>
      </c>
      <c r="BY19" s="28">
        <f>IF(VLOOKUP($C19,Sheet!$A$7:$DG$148,'TN01-10 (IN)'!BY$12,0)="","",VLOOKUP($C19,Sheet!$A$7:$DG$148,'TN01-10 (IN)'!BY$12,0))</f>
        <v>6.5</v>
      </c>
      <c r="BZ19" s="33">
        <f>IF(VLOOKUP($C19,Sheet!$A$7:$DG$148,'TN01-10 (IN)'!BZ$12,0)="","",VLOOKUP($C19,Sheet!$A$7:$DG$148,'TN01-10 (IN)'!BZ$12,0))</f>
        <v>47</v>
      </c>
      <c r="CA19" s="36">
        <f>IF(VLOOKUP($C19,Sheet!$A$7:$DG$148,'TN01-10 (IN)'!CA$12,0)="","",VLOOKUP($C19,Sheet!$A$7:$DG$148,'TN01-10 (IN)'!CA$12,0))</f>
        <v>3</v>
      </c>
      <c r="CB19" s="28">
        <f>IF(VLOOKUP($C19,Sheet!$A$7:$DG$148,'TN01-10 (IN)'!CB$12,0)="","",VLOOKUP($C19,Sheet!$A$7:$DG$148,'TN01-10 (IN)'!CB$12,0))</f>
        <v>7.2</v>
      </c>
      <c r="CC19" s="28" t="str">
        <f>IF(VLOOKUP($C19,Sheet!$A$7:$DG$148,'TN01-10 (IN)'!CC$12,0)="","",VLOOKUP($C19,Sheet!$A$7:$DG$148,'TN01-10 (IN)'!CC$12,0))</f>
        <v/>
      </c>
      <c r="CD19" s="28">
        <f>IF(VLOOKUP($C19,Sheet!$A$7:$DG$148,'TN01-10 (IN)'!CD$12,0)="","",VLOOKUP($C19,Sheet!$A$7:$DG$148,'TN01-10 (IN)'!CD$12,0))</f>
        <v>7.9</v>
      </c>
      <c r="CE19" s="28" t="str">
        <f>IF(VLOOKUP($C19,Sheet!$A$7:$DG$148,'TN01-10 (IN)'!CE$12,0)="","",VLOOKUP($C19,Sheet!$A$7:$DG$148,'TN01-10 (IN)'!CE$12,0))</f>
        <v/>
      </c>
      <c r="CF19" s="28">
        <f>IF(VLOOKUP($C19,Sheet!$A$7:$DG$148,'TN01-10 (IN)'!CF$12,0)="","",VLOOKUP($C19,Sheet!$A$7:$DG$148,'TN01-10 (IN)'!CF$12,0))</f>
        <v>6.9</v>
      </c>
      <c r="CG19" s="28">
        <f>IF(VLOOKUP($C19,Sheet!$A$7:$DG$148,'TN01-10 (IN)'!CG$12,0)="","",VLOOKUP($C19,Sheet!$A$7:$DG$148,'TN01-10 (IN)'!CG$12,0))</f>
        <v>6.8</v>
      </c>
      <c r="CH19" s="28">
        <f>IF(VLOOKUP($C19,Sheet!$A$7:$DG$148,'TN01-10 (IN)'!CH$12,0)="","",VLOOKUP($C19,Sheet!$A$7:$DG$148,'TN01-10 (IN)'!CH$12,0))</f>
        <v>6.9</v>
      </c>
      <c r="CI19" s="28">
        <f>IF(VLOOKUP($C19,Sheet!$A$7:$DG$148,'TN01-10 (IN)'!CI$12,0)="","",VLOOKUP($C19,Sheet!$A$7:$DG$148,'TN01-10 (IN)'!CI$12,0))</f>
        <v>5.9</v>
      </c>
      <c r="CJ19" s="28" t="str">
        <f>IF(VLOOKUP($C19,Sheet!$A$7:$DG$148,'TN01-10 (IN)'!CJ$12,0)="","",VLOOKUP($C19,Sheet!$A$7:$DG$148,'TN01-10 (IN)'!CJ$12,0))</f>
        <v/>
      </c>
      <c r="CK19" s="28">
        <f>IF(VLOOKUP($C19,Sheet!$A$7:$DG$148,'TN01-10 (IN)'!CK$12,0)="","",VLOOKUP($C19,Sheet!$A$7:$DG$148,'TN01-10 (IN)'!CK$12,0))</f>
        <v>5.8</v>
      </c>
      <c r="CL19" s="28" t="str">
        <f>IF(VLOOKUP($C19,Sheet!$A$7:$DG$148,'TN01-10 (IN)'!CL$12,0)="","",VLOOKUP($C19,Sheet!$A$7:$DG$148,'TN01-10 (IN)'!CL$12,0))</f>
        <v/>
      </c>
      <c r="CM19" s="28" t="str">
        <f>IF(VLOOKUP($C19,Sheet!$A$7:$DG$148,'TN01-10 (IN)'!CM$12,0)="","",VLOOKUP($C19,Sheet!$A$7:$DG$148,'TN01-10 (IN)'!CM$12,0))</f>
        <v/>
      </c>
      <c r="CN19" s="28" t="str">
        <f>IF(VLOOKUP($C19,Sheet!$A$7:$DG$148,'TN01-10 (IN)'!CN$12,0)="","",VLOOKUP($C19,Sheet!$A$7:$DG$148,'TN01-10 (IN)'!CN$12,0))</f>
        <v/>
      </c>
      <c r="CO19" s="28" t="str">
        <f>IF(VLOOKUP($C19,Sheet!$A$7:$DG$148,'TN01-10 (IN)'!CO$12,0)="","",VLOOKUP($C19,Sheet!$A$7:$DG$148,'TN01-10 (IN)'!CO$12,0))</f>
        <v/>
      </c>
      <c r="CP19" s="28">
        <f>IF(VLOOKUP($C19,Sheet!$A$7:$DG$148,'TN01-10 (IN)'!CP$12,0)="","",VLOOKUP($C19,Sheet!$A$7:$DG$148,'TN01-10 (IN)'!CP$12,0))</f>
        <v>5.5</v>
      </c>
      <c r="CQ19" s="28">
        <f>IF(VLOOKUP($C19,Sheet!$A$7:$DG$148,'TN01-10 (IN)'!CQ$12,0)="","",VLOOKUP($C19,Sheet!$A$7:$DG$148,'TN01-10 (IN)'!CQ$12,0))</f>
        <v>5.2</v>
      </c>
      <c r="CR19" s="28">
        <f>IF(VLOOKUP($C19,Sheet!$A$7:$DG$148,'TN01-10 (IN)'!CR$12,0)="","",VLOOKUP($C19,Sheet!$A$7:$DG$148,'TN01-10 (IN)'!CR$12,0))</f>
        <v>6.9</v>
      </c>
      <c r="CS19" s="28">
        <f>IF(VLOOKUP($C19,Sheet!$A$7:$DG$148,'TN01-10 (IN)'!CS$12,0)="","",VLOOKUP($C19,Sheet!$A$7:$DG$148,'TN01-10 (IN)'!CS$12,0))</f>
        <v>7</v>
      </c>
      <c r="CT19" s="28">
        <f>IF(VLOOKUP($C19,Sheet!$A$7:$DG$148,'TN01-10 (IN)'!CT$12,0)="","",VLOOKUP($C19,Sheet!$A$7:$DG$148,'TN01-10 (IN)'!CT$12,0))</f>
        <v>7</v>
      </c>
      <c r="CU19" s="33">
        <f>IF(VLOOKUP($C19,Sheet!$A$7:$DG$148,'TN01-10 (IN)'!CU$12,0)="","",VLOOKUP($C19,Sheet!$A$7:$DG$148,'TN01-10 (IN)'!CU$12,0))</f>
        <v>27</v>
      </c>
      <c r="CV19" s="36">
        <f>IF(VLOOKUP($C19,Sheet!$A$7:$DG$148,'TN01-10 (IN)'!CV$12,0)="","",VLOOKUP($C19,Sheet!$A$7:$DG$148,'TN01-10 (IN)'!CV$12,0))</f>
        <v>0</v>
      </c>
      <c r="CW19" s="38">
        <f t="shared" si="2"/>
        <v>125</v>
      </c>
      <c r="CX19" s="38">
        <f t="shared" si="2"/>
        <v>3</v>
      </c>
      <c r="CY19" s="38">
        <f t="shared" si="3"/>
        <v>0</v>
      </c>
      <c r="CZ19" s="38">
        <f t="shared" si="4"/>
        <v>128</v>
      </c>
      <c r="DA19" s="38">
        <f t="shared" si="5"/>
        <v>6.1</v>
      </c>
      <c r="DB19" s="38">
        <f>VLOOKUP($C19,'TN01-04'!$A$13:$DL$166,103,0)</f>
        <v>2.34</v>
      </c>
      <c r="DC19" s="28" t="str">
        <f>IF(VLOOKUP($C19,Sheet!$A$7:$DG$148,'TN01-10 (IN)'!DC$12,0)="","",VLOOKUP($C19,Sheet!$A$7:$DG$148,'TN01-10 (IN)'!DC$12,0))</f>
        <v/>
      </c>
      <c r="DD19" s="28" t="str">
        <f>IF(VLOOKUP($C19,Sheet!$A$7:$DG$148,'TN01-10 (IN)'!DD$12,0)="","",VLOOKUP($C19,Sheet!$A$7:$DG$148,'TN01-10 (IN)'!DD$12,0))</f>
        <v/>
      </c>
      <c r="DE19" s="28">
        <f>IF(VLOOKUP($C19,Sheet!$A$7:$DG$148,'TN01-10 (IN)'!DE$12,0)="","",VLOOKUP($C19,Sheet!$A$7:$DG$148,'TN01-10 (IN)'!DE$12,0))</f>
        <v>7.2</v>
      </c>
      <c r="DF19" s="28" t="str">
        <f>IF(VLOOKUP($C19,Sheet!$A$7:$DG$148,'TN01-10 (IN)'!DF$12,0)="","",VLOOKUP($C19,Sheet!$A$7:$DG$148,'TN01-10 (IN)'!DF$12,0))</f>
        <v/>
      </c>
      <c r="DG19" s="38"/>
      <c r="DH19" s="38">
        <f t="shared" si="6"/>
        <v>7.2</v>
      </c>
      <c r="DI19" s="38">
        <f>VLOOKUP($C19,'TN01-04'!$A$13:$DL$166,110,0)</f>
        <v>3</v>
      </c>
      <c r="DJ19" s="33">
        <f>IF(VLOOKUP($C19,Sheet!$A$7:$DG$148,'TN01-10 (IN)'!DJ$12,0)="","",VLOOKUP($C19,Sheet!$A$7:$DG$148,'TN01-10 (IN)'!DJ$12,0))</f>
        <v>5</v>
      </c>
      <c r="DK19" s="36">
        <f>IF(VLOOKUP($C19,Sheet!$A$7:$DG$148,'TN01-10 (IN)'!DK$12,0)="","",VLOOKUP($C19,Sheet!$A$7:$DG$148,'TN01-10 (IN)'!DK$12,0))</f>
        <v>0</v>
      </c>
      <c r="DL19" s="38">
        <f t="shared" si="7"/>
        <v>130</v>
      </c>
      <c r="DM19" s="38">
        <f t="shared" si="8"/>
        <v>3</v>
      </c>
      <c r="DN19" s="38">
        <f t="shared" si="9"/>
        <v>6.15</v>
      </c>
      <c r="DO19" s="38">
        <f>VLOOKUP($C19,'TN01-04'!$A$13:$DL$166,116,0)</f>
        <v>2.37</v>
      </c>
      <c r="DP19" s="33">
        <f>IF(VLOOKUP($C19,Sheet!$A$7:$DG$148,'TN01-10 (IN)'!DP$12,0)="","",VLOOKUP($C19,Sheet!$A$7:$DG$148,'TN01-10 (IN)'!DP$12,0))</f>
        <v>135</v>
      </c>
      <c r="DQ19" s="36">
        <f>IF(VLOOKUP($C19,Sheet!$A$7:$DG$148,'TN01-10 (IN)'!DQ$12,0)="","",VLOOKUP($C19,Sheet!$A$7:$DG$148,'TN01-10 (IN)'!DQ$12,0))</f>
        <v>3</v>
      </c>
      <c r="DR19" s="28">
        <f>IF(VLOOKUP($C19,Sheet!$A$7:$DG$148,'TN01-10 (IN)'!DR$12,0)="","",VLOOKUP($C19,Sheet!$A$7:$DG$148,'TN01-10 (IN)'!DR$12,0))</f>
        <v>137</v>
      </c>
      <c r="DS19" s="28">
        <f>IF(VLOOKUP($C19,Sheet!$A$7:$DG$148,'TN01-10 (IN)'!DS$12,0)="","",VLOOKUP($C19,Sheet!$A$7:$DG$148,'TN01-10 (IN)'!DS$12,0))</f>
        <v>140</v>
      </c>
      <c r="DT19" s="28">
        <f>IF(VLOOKUP($C19,Sheet!$A$7:$DG$148,'TN01-10 (IN)'!DT$12,0)="","",VLOOKUP($C19,Sheet!$A$7:$DG$148,'TN01-10 (IN)'!DT$12,0))</f>
        <v>6.13</v>
      </c>
      <c r="DU19" s="28">
        <f>IF(VLOOKUP($C19,Sheet!$A$7:$DG$148,'TN01-10 (IN)'!DU$12,0)="","",VLOOKUP($C19,Sheet!$A$7:$DG$148,'TN01-10 (IN)'!DU$12,0))</f>
        <v>2.33</v>
      </c>
      <c r="DV19" s="28" t="str">
        <f>IF(VLOOKUP($C19,Sheet!$A$7:$DG$148,'TN01-10 (IN)'!DV$12,0)="","",VLOOKUP($C19,Sheet!$A$7:$DG$148,'TN01-10 (IN)'!DV$12,0))</f>
        <v/>
      </c>
      <c r="DW19" s="42">
        <f t="shared" si="10"/>
        <v>2.34375E-2</v>
      </c>
    </row>
    <row r="20" spans="1:127" ht="15.95" customHeight="1" x14ac:dyDescent="0.2">
      <c r="A20" s="52"/>
      <c r="B20" s="625"/>
      <c r="C20" s="45">
        <v>2220724232</v>
      </c>
      <c r="D20" s="26" t="s">
        <v>10</v>
      </c>
      <c r="E20" s="26" t="s">
        <v>45</v>
      </c>
      <c r="F20" s="26" t="s">
        <v>125</v>
      </c>
      <c r="G20" s="27">
        <v>35804</v>
      </c>
      <c r="H20" s="26" t="s">
        <v>209</v>
      </c>
      <c r="I20" s="26" t="s">
        <v>212</v>
      </c>
      <c r="J20" s="28">
        <f>IF(VLOOKUP($C20,Sheet!$A$7:$DG$148,'TN01-10 (IN)'!J$12,0)="","",VLOOKUP($C20,Sheet!$A$7:$DG$148,'TN01-10 (IN)'!J$12,0))</f>
        <v>8.5</v>
      </c>
      <c r="K20" s="28">
        <f>IF(VLOOKUP($C20,Sheet!$A$7:$DG$148,'TN01-10 (IN)'!K$12,0)="","",VLOOKUP($C20,Sheet!$A$7:$DG$148,'TN01-10 (IN)'!K$12,0))</f>
        <v>8.1</v>
      </c>
      <c r="L20" s="28">
        <f>IF(VLOOKUP($C20,Sheet!$A$7:$DG$148,'TN01-10 (IN)'!L$12,0)="","",VLOOKUP($C20,Sheet!$A$7:$DG$148,'TN01-10 (IN)'!L$12,0))</f>
        <v>8.6999999999999993</v>
      </c>
      <c r="M20" s="28">
        <f>IF(VLOOKUP($C20,Sheet!$A$7:$DG$148,'TN01-10 (IN)'!M$12,0)="","",VLOOKUP($C20,Sheet!$A$7:$DG$148,'TN01-10 (IN)'!M$12,0))</f>
        <v>6.9</v>
      </c>
      <c r="N20" s="28">
        <f>IF(VLOOKUP($C20,Sheet!$A$7:$DG$148,'TN01-10 (IN)'!N$12,0)="","",VLOOKUP($C20,Sheet!$A$7:$DG$148,'TN01-10 (IN)'!N$12,0))</f>
        <v>6.6</v>
      </c>
      <c r="O20" s="28">
        <f>IF(VLOOKUP($C20,Sheet!$A$7:$DG$148,'TN01-10 (IN)'!O$12,0)="","",VLOOKUP($C20,Sheet!$A$7:$DG$148,'TN01-10 (IN)'!O$12,0))</f>
        <v>9.3000000000000007</v>
      </c>
      <c r="P20" s="28">
        <f>IF(VLOOKUP($C20,Sheet!$A$7:$DG$148,'TN01-10 (IN)'!P$12,0)="","",VLOOKUP($C20,Sheet!$A$7:$DG$148,'TN01-10 (IN)'!P$12,0))</f>
        <v>9</v>
      </c>
      <c r="Q20" s="28" t="str">
        <f>IF(VLOOKUP($C20,Sheet!$A$7:$DG$148,'TN01-10 (IN)'!Q$12,0)="","",VLOOKUP($C20,Sheet!$A$7:$DG$148,'TN01-10 (IN)'!Q$12,0))</f>
        <v/>
      </c>
      <c r="R20" s="28">
        <f>IF(VLOOKUP($C20,Sheet!$A$7:$DG$148,'TN01-10 (IN)'!R$12,0)="","",VLOOKUP($C20,Sheet!$A$7:$DG$148,'TN01-10 (IN)'!R$12,0))</f>
        <v>9.1</v>
      </c>
      <c r="S20" s="28" t="str">
        <f>IF(VLOOKUP($C20,Sheet!$A$7:$DG$148,'TN01-10 (IN)'!S$12,0)="","",VLOOKUP($C20,Sheet!$A$7:$DG$148,'TN01-10 (IN)'!S$12,0))</f>
        <v/>
      </c>
      <c r="T20" s="28">
        <f>IF(VLOOKUP($C20,Sheet!$A$7:$DG$148,'TN01-10 (IN)'!T$12,0)="","",VLOOKUP($C20,Sheet!$A$7:$DG$148,'TN01-10 (IN)'!T$12,0))</f>
        <v>8.4</v>
      </c>
      <c r="U20" s="28" t="str">
        <f>IF(VLOOKUP($C20,Sheet!$A$7:$DG$148,'TN01-10 (IN)'!U$12,0)="","",VLOOKUP($C20,Sheet!$A$7:$DG$148,'TN01-10 (IN)'!U$12,0))</f>
        <v/>
      </c>
      <c r="V20" s="28" t="str">
        <f>IF(VLOOKUP($C20,Sheet!$A$7:$DG$148,'TN01-10 (IN)'!V$12,0)="","",VLOOKUP($C20,Sheet!$A$7:$DG$148,'TN01-10 (IN)'!V$12,0))</f>
        <v/>
      </c>
      <c r="W20" s="28">
        <f>IF(VLOOKUP($C20,Sheet!$A$7:$DG$148,'TN01-10 (IN)'!W$12,0)="","",VLOOKUP($C20,Sheet!$A$7:$DG$148,'TN01-10 (IN)'!W$12,0))</f>
        <v>8.6999999999999993</v>
      </c>
      <c r="X20" s="28" t="str">
        <f>IF(VLOOKUP($C20,Sheet!$A$7:$DG$148,'TN01-10 (IN)'!X$12,0)="","",VLOOKUP($C20,Sheet!$A$7:$DG$148,'TN01-10 (IN)'!X$12,0))</f>
        <v/>
      </c>
      <c r="Y20" s="28">
        <f>IF(VLOOKUP($C20,Sheet!$A$7:$DG$148,'TN01-10 (IN)'!Y$12,0)="","",VLOOKUP($C20,Sheet!$A$7:$DG$148,'TN01-10 (IN)'!Y$12,0))</f>
        <v>8.6999999999999993</v>
      </c>
      <c r="Z20" s="28">
        <f>IF(VLOOKUP($C20,Sheet!$A$7:$DG$148,'TN01-10 (IN)'!Z$12,0)="","",VLOOKUP($C20,Sheet!$A$7:$DG$148,'TN01-10 (IN)'!Z$12,0))</f>
        <v>9</v>
      </c>
      <c r="AA20" s="28">
        <f>IF(VLOOKUP($C20,Sheet!$A$7:$DG$148,'TN01-10 (IN)'!AA$12,0)="","",VLOOKUP($C20,Sheet!$A$7:$DG$148,'TN01-10 (IN)'!AA$12,0))</f>
        <v>6.9</v>
      </c>
      <c r="AB20" s="28">
        <f>IF(VLOOKUP($C20,Sheet!$A$7:$DG$148,'TN01-10 (IN)'!AB$12,0)="","",VLOOKUP($C20,Sheet!$A$7:$DG$148,'TN01-10 (IN)'!AB$12,0))</f>
        <v>6.8</v>
      </c>
      <c r="AC20" s="28">
        <f>IF(VLOOKUP($C20,Sheet!$A$7:$DG$148,'TN01-10 (IN)'!AC$12,0)="","",VLOOKUP($C20,Sheet!$A$7:$DG$148,'TN01-10 (IN)'!AC$12,0))</f>
        <v>7.8</v>
      </c>
      <c r="AD20" s="28">
        <f>IF(VLOOKUP($C20,Sheet!$A$7:$DG$148,'TN01-10 (IN)'!AD$12,0)="","",VLOOKUP($C20,Sheet!$A$7:$DG$148,'TN01-10 (IN)'!AD$12,0))</f>
        <v>8.1</v>
      </c>
      <c r="AE20" s="28">
        <f>IF(VLOOKUP($C20,Sheet!$A$7:$DG$148,'TN01-10 (IN)'!AE$12,0)="","",VLOOKUP($C20,Sheet!$A$7:$DG$148,'TN01-10 (IN)'!AE$12,0))</f>
        <v>6.5</v>
      </c>
      <c r="AF20" s="28">
        <f>IF(VLOOKUP($C20,Sheet!$A$7:$DG$148,'TN01-10 (IN)'!AF$12,0)="","",VLOOKUP($C20,Sheet!$A$7:$DG$148,'TN01-10 (IN)'!AF$12,0))</f>
        <v>7.4</v>
      </c>
      <c r="AG20" s="28">
        <f>IF(VLOOKUP($C20,Sheet!$A$7:$DG$148,'TN01-10 (IN)'!AG$12,0)="","",VLOOKUP($C20,Sheet!$A$7:$DG$148,'TN01-10 (IN)'!AG$12,0))</f>
        <v>6.3</v>
      </c>
      <c r="AH20" s="28">
        <f>IF(VLOOKUP($C20,Sheet!$A$7:$DG$148,'TN01-10 (IN)'!AH$12,0)="","",VLOOKUP($C20,Sheet!$A$7:$DG$148,'TN01-10 (IN)'!AH$12,0))</f>
        <v>7.8</v>
      </c>
      <c r="AI20" s="28">
        <f>IF(VLOOKUP($C20,Sheet!$A$7:$DG$148,'TN01-10 (IN)'!AI$12,0)="","",VLOOKUP($C20,Sheet!$A$7:$DG$148,'TN01-10 (IN)'!AI$12,0))</f>
        <v>7.8</v>
      </c>
      <c r="AJ20" s="28">
        <f>IF(VLOOKUP($C20,Sheet!$A$7:$DG$148,'TN01-10 (IN)'!AJ$12,0)="","",VLOOKUP($C20,Sheet!$A$7:$DG$148,'TN01-10 (IN)'!AJ$12,0))</f>
        <v>7.2</v>
      </c>
      <c r="AK20" s="28">
        <f>IF(VLOOKUP($C20,Sheet!$A$7:$DG$148,'TN01-10 (IN)'!AK$12,0)="","",VLOOKUP($C20,Sheet!$A$7:$DG$148,'TN01-10 (IN)'!AK$12,0))</f>
        <v>6.1</v>
      </c>
      <c r="AL20" s="28">
        <f>IF(VLOOKUP($C20,Sheet!$A$7:$DG$148,'TN01-10 (IN)'!AL$12,0)="","",VLOOKUP($C20,Sheet!$A$7:$DG$148,'TN01-10 (IN)'!AL$12,0))</f>
        <v>8.6999999999999993</v>
      </c>
      <c r="AM20" s="33">
        <f>IF(VLOOKUP($C20,Sheet!$A$7:$DG$148,'TN01-10 (IN)'!AM$12,0)="","",VLOOKUP($C20,Sheet!$A$7:$DG$148,'TN01-10 (IN)'!AM$12,0))</f>
        <v>51</v>
      </c>
      <c r="AN20" s="36">
        <f>IF(VLOOKUP($C20,Sheet!$A$7:$DG$148,'TN01-10 (IN)'!AN$12,0)="","",VLOOKUP($C20,Sheet!$A$7:$DG$148,'TN01-10 (IN)'!AN$12,0))</f>
        <v>0</v>
      </c>
      <c r="AO20" s="32">
        <f>IF(VLOOKUP($C20,Sheet!$A$7:$DG$148,'TN01-10 (IN)'!AO$12,0)="","",VLOOKUP($C20,Sheet!$A$7:$DG$148,'TN01-10 (IN)'!AO$12,0))</f>
        <v>6.4</v>
      </c>
      <c r="AP20" s="32">
        <f>IF(VLOOKUP($C20,Sheet!$A$7:$DG$148,'TN01-10 (IN)'!AP$12,0)="","",VLOOKUP($C20,Sheet!$A$7:$DG$148,'TN01-10 (IN)'!AP$12,0))</f>
        <v>5.7</v>
      </c>
      <c r="AQ20" s="32" t="str">
        <f>IF(VLOOKUP($C20,Sheet!$A$7:$DG$148,'TN01-10 (IN)'!AQ$12,0)="","",VLOOKUP($C20,Sheet!$A$7:$DG$148,'TN01-10 (IN)'!AQ$12,0))</f>
        <v/>
      </c>
      <c r="AR20" s="32" t="str">
        <f>IF(VLOOKUP($C20,Sheet!$A$7:$DG$148,'TN01-10 (IN)'!AR$12,0)="","",VLOOKUP($C20,Sheet!$A$7:$DG$148,'TN01-10 (IN)'!AR$12,0))</f>
        <v/>
      </c>
      <c r="AS20" s="32" t="str">
        <f>IF(VLOOKUP($C20,Sheet!$A$7:$DG$148,'TN01-10 (IN)'!AS$12,0)="","",VLOOKUP($C20,Sheet!$A$7:$DG$148,'TN01-10 (IN)'!AS$12,0))</f>
        <v/>
      </c>
      <c r="AT20" s="32" t="str">
        <f>IF(VLOOKUP($C20,Sheet!$A$7:$DG$148,'TN01-10 (IN)'!AT$12,0)="","",VLOOKUP($C20,Sheet!$A$7:$DG$148,'TN01-10 (IN)'!AT$12,0))</f>
        <v/>
      </c>
      <c r="AU20" s="32" t="str">
        <f>IF(VLOOKUP($C20,Sheet!$A$7:$DG$148,'TN01-10 (IN)'!AU$12,0)="","",VLOOKUP($C20,Sheet!$A$7:$DG$148,'TN01-10 (IN)'!AU$12,0))</f>
        <v/>
      </c>
      <c r="AV20" s="32">
        <f>IF(VLOOKUP($C20,Sheet!$A$7:$DG$148,'TN01-10 (IN)'!AV$12,0)="","",VLOOKUP($C20,Sheet!$A$7:$DG$148,'TN01-10 (IN)'!AV$12,0))</f>
        <v>6.8</v>
      </c>
      <c r="AW20" s="32" t="str">
        <f>IF(VLOOKUP($C20,Sheet!$A$7:$DG$148,'TN01-10 (IN)'!AW$12,0)="","",VLOOKUP($C20,Sheet!$A$7:$DG$148,'TN01-10 (IN)'!AW$12,0))</f>
        <v/>
      </c>
      <c r="AX20" s="32" t="str">
        <f>IF(VLOOKUP($C20,Sheet!$A$7:$DG$148,'TN01-10 (IN)'!AX$12,0)="","",VLOOKUP($C20,Sheet!$A$7:$DG$148,'TN01-10 (IN)'!AX$12,0))</f>
        <v/>
      </c>
      <c r="AY20" s="32" t="str">
        <f>IF(VLOOKUP($C20,Sheet!$A$7:$DG$148,'TN01-10 (IN)'!AY$12,0)="","",VLOOKUP($C20,Sheet!$A$7:$DG$148,'TN01-10 (IN)'!AY$12,0))</f>
        <v/>
      </c>
      <c r="AZ20" s="32" t="str">
        <f>IF(VLOOKUP($C20,Sheet!$A$7:$DG$148,'TN01-10 (IN)'!AZ$12,0)="","",VLOOKUP($C20,Sheet!$A$7:$DG$148,'TN01-10 (IN)'!AZ$12,0))</f>
        <v/>
      </c>
      <c r="BA20" s="32" t="str">
        <f>IF(VLOOKUP($C20,Sheet!$A$7:$DG$148,'TN01-10 (IN)'!BA$12,0)="","",VLOOKUP($C20,Sheet!$A$7:$DG$148,'TN01-10 (IN)'!BA$12,0))</f>
        <v/>
      </c>
      <c r="BB20" s="32">
        <f>IF(VLOOKUP($C20,Sheet!$A$7:$DG$148,'TN01-10 (IN)'!BB$12,0)="","",VLOOKUP($C20,Sheet!$A$7:$DG$148,'TN01-10 (IN)'!BB$12,0))</f>
        <v>6.2</v>
      </c>
      <c r="BC20" s="32">
        <f>IF(VLOOKUP($C20,Sheet!$A$7:$DG$148,'TN01-10 (IN)'!BC$12,0)="","",VLOOKUP($C20,Sheet!$A$7:$DG$148,'TN01-10 (IN)'!BC$12,0))</f>
        <v>6.3</v>
      </c>
      <c r="BD20" s="33">
        <f>IF(VLOOKUP($C20,Sheet!$A$7:$DG$148,'TN01-10 (IN)'!BD$12,0)="","",VLOOKUP($C20,Sheet!$A$7:$DG$148,'TN01-10 (IN)'!BD$12,0))</f>
        <v>5</v>
      </c>
      <c r="BE20" s="36">
        <f>IF(VLOOKUP($C20,Sheet!$A$7:$DG$148,'TN01-10 (IN)'!BE$12,0)="","",VLOOKUP($C20,Sheet!$A$7:$DG$148,'TN01-10 (IN)'!BE$12,0))</f>
        <v>0</v>
      </c>
      <c r="BF20" s="28">
        <f>IF(VLOOKUP($C20,Sheet!$A$7:$DG$148,'TN01-10 (IN)'!BF$12,0)="","",VLOOKUP($C20,Sheet!$A$7:$DG$148,'TN01-10 (IN)'!BF$12,0))</f>
        <v>7.5</v>
      </c>
      <c r="BG20" s="28">
        <f>IF(VLOOKUP($C20,Sheet!$A$7:$DG$148,'TN01-10 (IN)'!BG$12,0)="","",VLOOKUP($C20,Sheet!$A$7:$DG$148,'TN01-10 (IN)'!BG$12,0))</f>
        <v>7.1</v>
      </c>
      <c r="BH20" s="28">
        <f>IF(VLOOKUP($C20,Sheet!$A$7:$DG$148,'TN01-10 (IN)'!BH$12,0)="","",VLOOKUP($C20,Sheet!$A$7:$DG$148,'TN01-10 (IN)'!BH$12,0))</f>
        <v>8.1</v>
      </c>
      <c r="BI20" s="28">
        <f>IF(VLOOKUP($C20,Sheet!$A$7:$DG$148,'TN01-10 (IN)'!BI$12,0)="","",VLOOKUP($C20,Sheet!$A$7:$DG$148,'TN01-10 (IN)'!BI$12,0))</f>
        <v>8.6</v>
      </c>
      <c r="BJ20" s="28">
        <f>IF(VLOOKUP($C20,Sheet!$A$7:$DG$148,'TN01-10 (IN)'!BJ$12,0)="","",VLOOKUP($C20,Sheet!$A$7:$DG$148,'TN01-10 (IN)'!BJ$12,0))</f>
        <v>7.6</v>
      </c>
      <c r="BK20" s="28">
        <f>IF(VLOOKUP($C20,Sheet!$A$7:$DG$148,'TN01-10 (IN)'!BK$12,0)="","",VLOOKUP($C20,Sheet!$A$7:$DG$148,'TN01-10 (IN)'!BK$12,0))</f>
        <v>8.6999999999999993</v>
      </c>
      <c r="BL20" s="28">
        <f>IF(VLOOKUP($C20,Sheet!$A$7:$DG$148,'TN01-10 (IN)'!BL$12,0)="","",VLOOKUP($C20,Sheet!$A$7:$DG$148,'TN01-10 (IN)'!BL$12,0))</f>
        <v>8.1999999999999993</v>
      </c>
      <c r="BM20" s="28">
        <f>IF(VLOOKUP($C20,Sheet!$A$7:$DG$148,'TN01-10 (IN)'!BM$12,0)="","",VLOOKUP($C20,Sheet!$A$7:$DG$148,'TN01-10 (IN)'!BM$12,0))</f>
        <v>7.7</v>
      </c>
      <c r="BN20" s="28">
        <f>IF(VLOOKUP($C20,Sheet!$A$7:$DG$148,'TN01-10 (IN)'!BN$12,0)="","",VLOOKUP($C20,Sheet!$A$7:$DG$148,'TN01-10 (IN)'!BN$12,0))</f>
        <v>6.3</v>
      </c>
      <c r="BO20" s="28">
        <f>IF(VLOOKUP($C20,Sheet!$A$7:$DG$148,'TN01-10 (IN)'!BO$12,0)="","",VLOOKUP($C20,Sheet!$A$7:$DG$148,'TN01-10 (IN)'!BO$12,0))</f>
        <v>7.2</v>
      </c>
      <c r="BP20" s="28">
        <f>IF(VLOOKUP($C20,Sheet!$A$7:$DG$148,'TN01-10 (IN)'!BP$12,0)="","",VLOOKUP($C20,Sheet!$A$7:$DG$148,'TN01-10 (IN)'!BP$12,0))</f>
        <v>7.5</v>
      </c>
      <c r="BQ20" s="28">
        <f>IF(VLOOKUP($C20,Sheet!$A$7:$DG$148,'TN01-10 (IN)'!BQ$12,0)="","",VLOOKUP($C20,Sheet!$A$7:$DG$148,'TN01-10 (IN)'!BQ$12,0))</f>
        <v>7.4</v>
      </c>
      <c r="BR20" s="28">
        <f>IF(VLOOKUP($C20,Sheet!$A$7:$DG$148,'TN01-10 (IN)'!BR$12,0)="","",VLOOKUP($C20,Sheet!$A$7:$DG$148,'TN01-10 (IN)'!BR$12,0))</f>
        <v>8.6</v>
      </c>
      <c r="BS20" s="28" t="str">
        <f>IF(VLOOKUP($C20,Sheet!$A$7:$DG$148,'TN01-10 (IN)'!BS$12,0)="","",VLOOKUP($C20,Sheet!$A$7:$DG$148,'TN01-10 (IN)'!BS$12,0))</f>
        <v/>
      </c>
      <c r="BT20" s="28">
        <f>IF(VLOOKUP($C20,Sheet!$A$7:$DG$148,'TN01-10 (IN)'!BT$12,0)="","",VLOOKUP($C20,Sheet!$A$7:$DG$148,'TN01-10 (IN)'!BT$12,0))</f>
        <v>6.9</v>
      </c>
      <c r="BU20" s="28">
        <f>IF(VLOOKUP($C20,Sheet!$A$7:$DG$148,'TN01-10 (IN)'!BU$12,0)="","",VLOOKUP($C20,Sheet!$A$7:$DG$148,'TN01-10 (IN)'!BU$12,0))</f>
        <v>5.9</v>
      </c>
      <c r="BV20" s="28">
        <f>IF(VLOOKUP($C20,Sheet!$A$7:$DG$148,'TN01-10 (IN)'!BV$12,0)="","",VLOOKUP($C20,Sheet!$A$7:$DG$148,'TN01-10 (IN)'!BV$12,0))</f>
        <v>7.8</v>
      </c>
      <c r="BW20" s="28">
        <f>IF(VLOOKUP($C20,Sheet!$A$7:$DG$148,'TN01-10 (IN)'!BW$12,0)="","",VLOOKUP($C20,Sheet!$A$7:$DG$148,'TN01-10 (IN)'!BW$12,0))</f>
        <v>6.3</v>
      </c>
      <c r="BX20" s="28">
        <f>IF(VLOOKUP($C20,Sheet!$A$7:$DG$148,'TN01-10 (IN)'!BX$12,0)="","",VLOOKUP($C20,Sheet!$A$7:$DG$148,'TN01-10 (IN)'!BX$12,0))</f>
        <v>7.7</v>
      </c>
      <c r="BY20" s="28">
        <f>IF(VLOOKUP($C20,Sheet!$A$7:$DG$148,'TN01-10 (IN)'!BY$12,0)="","",VLOOKUP($C20,Sheet!$A$7:$DG$148,'TN01-10 (IN)'!BY$12,0))</f>
        <v>9.1</v>
      </c>
      <c r="BZ20" s="33">
        <f>IF(VLOOKUP($C20,Sheet!$A$7:$DG$148,'TN01-10 (IN)'!BZ$12,0)="","",VLOOKUP($C20,Sheet!$A$7:$DG$148,'TN01-10 (IN)'!BZ$12,0))</f>
        <v>50</v>
      </c>
      <c r="CA20" s="36">
        <f>IF(VLOOKUP($C20,Sheet!$A$7:$DG$148,'TN01-10 (IN)'!CA$12,0)="","",VLOOKUP($C20,Sheet!$A$7:$DG$148,'TN01-10 (IN)'!CA$12,0))</f>
        <v>0</v>
      </c>
      <c r="CB20" s="28" t="str">
        <f>IF(VLOOKUP($C20,Sheet!$A$7:$DG$148,'TN01-10 (IN)'!CB$12,0)="","",VLOOKUP($C20,Sheet!$A$7:$DG$148,'TN01-10 (IN)'!CB$12,0))</f>
        <v/>
      </c>
      <c r="CC20" s="28">
        <f>IF(VLOOKUP($C20,Sheet!$A$7:$DG$148,'TN01-10 (IN)'!CC$12,0)="","",VLOOKUP($C20,Sheet!$A$7:$DG$148,'TN01-10 (IN)'!CC$12,0))</f>
        <v>7.9</v>
      </c>
      <c r="CD20" s="28">
        <f>IF(VLOOKUP($C20,Sheet!$A$7:$DG$148,'TN01-10 (IN)'!CD$12,0)="","",VLOOKUP($C20,Sheet!$A$7:$DG$148,'TN01-10 (IN)'!CD$12,0))</f>
        <v>8.9</v>
      </c>
      <c r="CE20" s="28" t="str">
        <f>IF(VLOOKUP($C20,Sheet!$A$7:$DG$148,'TN01-10 (IN)'!CE$12,0)="","",VLOOKUP($C20,Sheet!$A$7:$DG$148,'TN01-10 (IN)'!CE$12,0))</f>
        <v/>
      </c>
      <c r="CF20" s="28">
        <f>IF(VLOOKUP($C20,Sheet!$A$7:$DG$148,'TN01-10 (IN)'!CF$12,0)="","",VLOOKUP($C20,Sheet!$A$7:$DG$148,'TN01-10 (IN)'!CF$12,0))</f>
        <v>8.3000000000000007</v>
      </c>
      <c r="CG20" s="28">
        <f>IF(VLOOKUP($C20,Sheet!$A$7:$DG$148,'TN01-10 (IN)'!CG$12,0)="","",VLOOKUP($C20,Sheet!$A$7:$DG$148,'TN01-10 (IN)'!CG$12,0))</f>
        <v>8.5</v>
      </c>
      <c r="CH20" s="28">
        <f>IF(VLOOKUP($C20,Sheet!$A$7:$DG$148,'TN01-10 (IN)'!CH$12,0)="","",VLOOKUP($C20,Sheet!$A$7:$DG$148,'TN01-10 (IN)'!CH$12,0))</f>
        <v>9.5</v>
      </c>
      <c r="CI20" s="28">
        <f>IF(VLOOKUP($C20,Sheet!$A$7:$DG$148,'TN01-10 (IN)'!CI$12,0)="","",VLOOKUP($C20,Sheet!$A$7:$DG$148,'TN01-10 (IN)'!CI$12,0))</f>
        <v>7.8</v>
      </c>
      <c r="CJ20" s="28" t="str">
        <f>IF(VLOOKUP($C20,Sheet!$A$7:$DG$148,'TN01-10 (IN)'!CJ$12,0)="","",VLOOKUP($C20,Sheet!$A$7:$DG$148,'TN01-10 (IN)'!CJ$12,0))</f>
        <v/>
      </c>
      <c r="CK20" s="28" t="str">
        <f>IF(VLOOKUP($C20,Sheet!$A$7:$DG$148,'TN01-10 (IN)'!CK$12,0)="","",VLOOKUP($C20,Sheet!$A$7:$DG$148,'TN01-10 (IN)'!CK$12,0))</f>
        <v/>
      </c>
      <c r="CL20" s="28" t="str">
        <f>IF(VLOOKUP($C20,Sheet!$A$7:$DG$148,'TN01-10 (IN)'!CL$12,0)="","",VLOOKUP($C20,Sheet!$A$7:$DG$148,'TN01-10 (IN)'!CL$12,0))</f>
        <v/>
      </c>
      <c r="CM20" s="28" t="str">
        <f>IF(VLOOKUP($C20,Sheet!$A$7:$DG$148,'TN01-10 (IN)'!CM$12,0)="","",VLOOKUP($C20,Sheet!$A$7:$DG$148,'TN01-10 (IN)'!CM$12,0))</f>
        <v/>
      </c>
      <c r="CN20" s="28" t="str">
        <f>IF(VLOOKUP($C20,Sheet!$A$7:$DG$148,'TN01-10 (IN)'!CN$12,0)="","",VLOOKUP($C20,Sheet!$A$7:$DG$148,'TN01-10 (IN)'!CN$12,0))</f>
        <v/>
      </c>
      <c r="CO20" s="28">
        <f>IF(VLOOKUP($C20,Sheet!$A$7:$DG$148,'TN01-10 (IN)'!CO$12,0)="","",VLOOKUP($C20,Sheet!$A$7:$DG$148,'TN01-10 (IN)'!CO$12,0))</f>
        <v>8.5</v>
      </c>
      <c r="CP20" s="28">
        <f>IF(VLOOKUP($C20,Sheet!$A$7:$DG$148,'TN01-10 (IN)'!CP$12,0)="","",VLOOKUP($C20,Sheet!$A$7:$DG$148,'TN01-10 (IN)'!CP$12,0))</f>
        <v>7</v>
      </c>
      <c r="CQ20" s="28">
        <f>IF(VLOOKUP($C20,Sheet!$A$7:$DG$148,'TN01-10 (IN)'!CQ$12,0)="","",VLOOKUP($C20,Sheet!$A$7:$DG$148,'TN01-10 (IN)'!CQ$12,0))</f>
        <v>8</v>
      </c>
      <c r="CR20" s="28">
        <f>IF(VLOOKUP($C20,Sheet!$A$7:$DG$148,'TN01-10 (IN)'!CR$12,0)="","",VLOOKUP($C20,Sheet!$A$7:$DG$148,'TN01-10 (IN)'!CR$12,0))</f>
        <v>8.9</v>
      </c>
      <c r="CS20" s="28">
        <f>IF(VLOOKUP($C20,Sheet!$A$7:$DG$148,'TN01-10 (IN)'!CS$12,0)="","",VLOOKUP($C20,Sheet!$A$7:$DG$148,'TN01-10 (IN)'!CS$12,0))</f>
        <v>9.6</v>
      </c>
      <c r="CT20" s="28">
        <f>IF(VLOOKUP($C20,Sheet!$A$7:$DG$148,'TN01-10 (IN)'!CT$12,0)="","",VLOOKUP($C20,Sheet!$A$7:$DG$148,'TN01-10 (IN)'!CT$12,0))</f>
        <v>8</v>
      </c>
      <c r="CU20" s="33">
        <f>IF(VLOOKUP($C20,Sheet!$A$7:$DG$148,'TN01-10 (IN)'!CU$12,0)="","",VLOOKUP($C20,Sheet!$A$7:$DG$148,'TN01-10 (IN)'!CU$12,0))</f>
        <v>27</v>
      </c>
      <c r="CV20" s="36">
        <f>IF(VLOOKUP($C20,Sheet!$A$7:$DG$148,'TN01-10 (IN)'!CV$12,0)="","",VLOOKUP($C20,Sheet!$A$7:$DG$148,'TN01-10 (IN)'!CV$12,0))</f>
        <v>0</v>
      </c>
      <c r="CW20" s="38">
        <f t="shared" si="2"/>
        <v>128</v>
      </c>
      <c r="CX20" s="38">
        <f t="shared" si="2"/>
        <v>0</v>
      </c>
      <c r="CY20" s="38">
        <f t="shared" si="3"/>
        <v>0</v>
      </c>
      <c r="CZ20" s="38">
        <f t="shared" si="4"/>
        <v>128</v>
      </c>
      <c r="DA20" s="38">
        <f t="shared" si="5"/>
        <v>7.78</v>
      </c>
      <c r="DB20" s="38">
        <f>VLOOKUP($C20,'TN01-04'!$A$13:$DL$166,103,0)</f>
        <v>3.34</v>
      </c>
      <c r="DC20" s="28" t="str">
        <f>IF(VLOOKUP($C20,Sheet!$A$7:$DG$148,'TN01-10 (IN)'!DC$12,0)="","",VLOOKUP($C20,Sheet!$A$7:$DG$148,'TN01-10 (IN)'!DC$12,0))</f>
        <v/>
      </c>
      <c r="DD20" s="28" t="str">
        <f>IF(VLOOKUP($C20,Sheet!$A$7:$DG$148,'TN01-10 (IN)'!DD$12,0)="","",VLOOKUP($C20,Sheet!$A$7:$DG$148,'TN01-10 (IN)'!DD$12,0))</f>
        <v/>
      </c>
      <c r="DE20" s="28" t="str">
        <f>IF(VLOOKUP($C20,Sheet!$A$7:$DG$148,'TN01-10 (IN)'!DE$12,0)="","",VLOOKUP($C20,Sheet!$A$7:$DG$148,'TN01-10 (IN)'!DE$12,0))</f>
        <v/>
      </c>
      <c r="DF20" s="28">
        <f>IF(VLOOKUP($C20,Sheet!$A$7:$DG$148,'TN01-10 (IN)'!DF$12,0)="","",VLOOKUP($C20,Sheet!$A$7:$DG$148,'TN01-10 (IN)'!DF$12,0))</f>
        <v>9</v>
      </c>
      <c r="DG20" s="38"/>
      <c r="DH20" s="38">
        <f t="shared" si="6"/>
        <v>9</v>
      </c>
      <c r="DI20" s="38">
        <f>VLOOKUP($C20,'TN01-04'!$A$13:$DL$166,110,0)</f>
        <v>4</v>
      </c>
      <c r="DJ20" s="33">
        <f>IF(VLOOKUP($C20,Sheet!$A$7:$DG$148,'TN01-10 (IN)'!DJ$12,0)="","",VLOOKUP($C20,Sheet!$A$7:$DG$148,'TN01-10 (IN)'!DJ$12,0))</f>
        <v>5</v>
      </c>
      <c r="DK20" s="36">
        <f>IF(VLOOKUP($C20,Sheet!$A$7:$DG$148,'TN01-10 (IN)'!DK$12,0)="","",VLOOKUP($C20,Sheet!$A$7:$DG$148,'TN01-10 (IN)'!DK$12,0))</f>
        <v>0</v>
      </c>
      <c r="DL20" s="38">
        <f t="shared" si="7"/>
        <v>133</v>
      </c>
      <c r="DM20" s="38">
        <f t="shared" si="8"/>
        <v>0</v>
      </c>
      <c r="DN20" s="38">
        <f t="shared" si="9"/>
        <v>7.83</v>
      </c>
      <c r="DO20" s="38">
        <f>VLOOKUP($C20,'TN01-04'!$A$13:$DL$166,116,0)</f>
        <v>3.37</v>
      </c>
      <c r="DP20" s="33">
        <f>IF(VLOOKUP($C20,Sheet!$A$7:$DG$148,'TN01-10 (IN)'!DP$12,0)="","",VLOOKUP($C20,Sheet!$A$7:$DG$148,'TN01-10 (IN)'!DP$12,0))</f>
        <v>138</v>
      </c>
      <c r="DQ20" s="36">
        <f>IF(VLOOKUP($C20,Sheet!$A$7:$DG$148,'TN01-10 (IN)'!DQ$12,0)="","",VLOOKUP($C20,Sheet!$A$7:$DG$148,'TN01-10 (IN)'!DQ$12,0))</f>
        <v>0</v>
      </c>
      <c r="DR20" s="28">
        <f>IF(VLOOKUP($C20,Sheet!$A$7:$DG$148,'TN01-10 (IN)'!DR$12,0)="","",VLOOKUP($C20,Sheet!$A$7:$DG$148,'TN01-10 (IN)'!DR$12,0))</f>
        <v>137</v>
      </c>
      <c r="DS20" s="28">
        <f>IF(VLOOKUP($C20,Sheet!$A$7:$DG$148,'TN01-10 (IN)'!DS$12,0)="","",VLOOKUP($C20,Sheet!$A$7:$DG$148,'TN01-10 (IN)'!DS$12,0))</f>
        <v>138</v>
      </c>
      <c r="DT20" s="28">
        <f>IF(VLOOKUP($C20,Sheet!$A$7:$DG$148,'TN01-10 (IN)'!DT$12,0)="","",VLOOKUP($C20,Sheet!$A$7:$DG$148,'TN01-10 (IN)'!DT$12,0))</f>
        <v>7.83</v>
      </c>
      <c r="DU20" s="28">
        <f>IF(VLOOKUP($C20,Sheet!$A$7:$DG$148,'TN01-10 (IN)'!DU$12,0)="","",VLOOKUP($C20,Sheet!$A$7:$DG$148,'TN01-10 (IN)'!DU$12,0))</f>
        <v>3.37</v>
      </c>
      <c r="DV20" s="28" t="str">
        <f>IF(VLOOKUP($C20,Sheet!$A$7:$DG$148,'TN01-10 (IN)'!DV$12,0)="","",VLOOKUP($C20,Sheet!$A$7:$DG$148,'TN01-10 (IN)'!DV$12,0))</f>
        <v/>
      </c>
      <c r="DW20" s="42">
        <f t="shared" si="10"/>
        <v>0</v>
      </c>
    </row>
    <row r="21" spans="1:127" ht="15.95" customHeight="1" x14ac:dyDescent="0.2">
      <c r="A21" s="52"/>
      <c r="B21" s="625"/>
      <c r="C21" s="45">
        <v>2220727265</v>
      </c>
      <c r="D21" s="26" t="s">
        <v>11</v>
      </c>
      <c r="E21" s="26" t="s">
        <v>46</v>
      </c>
      <c r="F21" s="26" t="s">
        <v>126</v>
      </c>
      <c r="G21" s="27">
        <v>36010</v>
      </c>
      <c r="H21" s="26" t="s">
        <v>209</v>
      </c>
      <c r="I21" s="26" t="s">
        <v>212</v>
      </c>
      <c r="J21" s="28">
        <f>IF(VLOOKUP($C21,Sheet!$A$7:$DG$148,'TN01-10 (IN)'!J$12,0)="","",VLOOKUP($C21,Sheet!$A$7:$DG$148,'TN01-10 (IN)'!J$12,0))</f>
        <v>9.1999999999999993</v>
      </c>
      <c r="K21" s="28">
        <f>IF(VLOOKUP($C21,Sheet!$A$7:$DG$148,'TN01-10 (IN)'!K$12,0)="","",VLOOKUP($C21,Sheet!$A$7:$DG$148,'TN01-10 (IN)'!K$12,0))</f>
        <v>8.6</v>
      </c>
      <c r="L21" s="28">
        <f>IF(VLOOKUP($C21,Sheet!$A$7:$DG$148,'TN01-10 (IN)'!L$12,0)="","",VLOOKUP($C21,Sheet!$A$7:$DG$148,'TN01-10 (IN)'!L$12,0))</f>
        <v>8.4</v>
      </c>
      <c r="M21" s="28">
        <f>IF(VLOOKUP($C21,Sheet!$A$7:$DG$148,'TN01-10 (IN)'!M$12,0)="","",VLOOKUP($C21,Sheet!$A$7:$DG$148,'TN01-10 (IN)'!M$12,0))</f>
        <v>9.1</v>
      </c>
      <c r="N21" s="28">
        <f>IF(VLOOKUP($C21,Sheet!$A$7:$DG$148,'TN01-10 (IN)'!N$12,0)="","",VLOOKUP($C21,Sheet!$A$7:$DG$148,'TN01-10 (IN)'!N$12,0))</f>
        <v>9.5</v>
      </c>
      <c r="O21" s="28">
        <f>IF(VLOOKUP($C21,Sheet!$A$7:$DG$148,'TN01-10 (IN)'!O$12,0)="","",VLOOKUP($C21,Sheet!$A$7:$DG$148,'TN01-10 (IN)'!O$12,0))</f>
        <v>9.5</v>
      </c>
      <c r="P21" s="28">
        <f>IF(VLOOKUP($C21,Sheet!$A$7:$DG$148,'TN01-10 (IN)'!P$12,0)="","",VLOOKUP($C21,Sheet!$A$7:$DG$148,'TN01-10 (IN)'!P$12,0))</f>
        <v>9.5</v>
      </c>
      <c r="Q21" s="28" t="str">
        <f>IF(VLOOKUP($C21,Sheet!$A$7:$DG$148,'TN01-10 (IN)'!Q$12,0)="","",VLOOKUP($C21,Sheet!$A$7:$DG$148,'TN01-10 (IN)'!Q$12,0))</f>
        <v/>
      </c>
      <c r="R21" s="28">
        <f>IF(VLOOKUP($C21,Sheet!$A$7:$DG$148,'TN01-10 (IN)'!R$12,0)="","",VLOOKUP($C21,Sheet!$A$7:$DG$148,'TN01-10 (IN)'!R$12,0))</f>
        <v>8.9</v>
      </c>
      <c r="S21" s="28" t="str">
        <f>IF(VLOOKUP($C21,Sheet!$A$7:$DG$148,'TN01-10 (IN)'!S$12,0)="","",VLOOKUP($C21,Sheet!$A$7:$DG$148,'TN01-10 (IN)'!S$12,0))</f>
        <v/>
      </c>
      <c r="T21" s="28" t="str">
        <f>IF(VLOOKUP($C21,Sheet!$A$7:$DG$148,'TN01-10 (IN)'!T$12,0)="","",VLOOKUP($C21,Sheet!$A$7:$DG$148,'TN01-10 (IN)'!T$12,0))</f>
        <v/>
      </c>
      <c r="U21" s="28" t="str">
        <f>IF(VLOOKUP($C21,Sheet!$A$7:$DG$148,'TN01-10 (IN)'!U$12,0)="","",VLOOKUP($C21,Sheet!$A$7:$DG$148,'TN01-10 (IN)'!U$12,0))</f>
        <v/>
      </c>
      <c r="V21" s="28" t="str">
        <f>IF(VLOOKUP($C21,Sheet!$A$7:$DG$148,'TN01-10 (IN)'!V$12,0)="","",VLOOKUP($C21,Sheet!$A$7:$DG$148,'TN01-10 (IN)'!V$12,0))</f>
        <v/>
      </c>
      <c r="W21" s="28">
        <f>IF(VLOOKUP($C21,Sheet!$A$7:$DG$148,'TN01-10 (IN)'!W$12,0)="","",VLOOKUP($C21,Sheet!$A$7:$DG$148,'TN01-10 (IN)'!W$12,0))</f>
        <v>8.9</v>
      </c>
      <c r="X21" s="28">
        <f>IF(VLOOKUP($C21,Sheet!$A$7:$DG$148,'TN01-10 (IN)'!X$12,0)="","",VLOOKUP($C21,Sheet!$A$7:$DG$148,'TN01-10 (IN)'!X$12,0))</f>
        <v>8.9</v>
      </c>
      <c r="Y21" s="28">
        <f>IF(VLOOKUP($C21,Sheet!$A$7:$DG$148,'TN01-10 (IN)'!Y$12,0)="","",VLOOKUP($C21,Sheet!$A$7:$DG$148,'TN01-10 (IN)'!Y$12,0))</f>
        <v>9.1999999999999993</v>
      </c>
      <c r="Z21" s="28">
        <f>IF(VLOOKUP($C21,Sheet!$A$7:$DG$148,'TN01-10 (IN)'!Z$12,0)="","",VLOOKUP($C21,Sheet!$A$7:$DG$148,'TN01-10 (IN)'!Z$12,0))</f>
        <v>9.3000000000000007</v>
      </c>
      <c r="AA21" s="28">
        <f>IF(VLOOKUP($C21,Sheet!$A$7:$DG$148,'TN01-10 (IN)'!AA$12,0)="","",VLOOKUP($C21,Sheet!$A$7:$DG$148,'TN01-10 (IN)'!AA$12,0))</f>
        <v>7.6</v>
      </c>
      <c r="AB21" s="28">
        <f>IF(VLOOKUP($C21,Sheet!$A$7:$DG$148,'TN01-10 (IN)'!AB$12,0)="","",VLOOKUP($C21,Sheet!$A$7:$DG$148,'TN01-10 (IN)'!AB$12,0))</f>
        <v>7.4</v>
      </c>
      <c r="AC21" s="28">
        <f>IF(VLOOKUP($C21,Sheet!$A$7:$DG$148,'TN01-10 (IN)'!AC$12,0)="","",VLOOKUP($C21,Sheet!$A$7:$DG$148,'TN01-10 (IN)'!AC$12,0))</f>
        <v>5.7</v>
      </c>
      <c r="AD21" s="28">
        <f>IF(VLOOKUP($C21,Sheet!$A$7:$DG$148,'TN01-10 (IN)'!AD$12,0)="","",VLOOKUP($C21,Sheet!$A$7:$DG$148,'TN01-10 (IN)'!AD$12,0))</f>
        <v>6.5</v>
      </c>
      <c r="AE21" s="28">
        <f>IF(VLOOKUP($C21,Sheet!$A$7:$DG$148,'TN01-10 (IN)'!AE$12,0)="","",VLOOKUP($C21,Sheet!$A$7:$DG$148,'TN01-10 (IN)'!AE$12,0))</f>
        <v>8.8000000000000007</v>
      </c>
      <c r="AF21" s="28">
        <f>IF(VLOOKUP($C21,Sheet!$A$7:$DG$148,'TN01-10 (IN)'!AF$12,0)="","",VLOOKUP($C21,Sheet!$A$7:$DG$148,'TN01-10 (IN)'!AF$12,0))</f>
        <v>8.9</v>
      </c>
      <c r="AG21" s="28">
        <f>IF(VLOOKUP($C21,Sheet!$A$7:$DG$148,'TN01-10 (IN)'!AG$12,0)="","",VLOOKUP($C21,Sheet!$A$7:$DG$148,'TN01-10 (IN)'!AG$12,0))</f>
        <v>7.8</v>
      </c>
      <c r="AH21" s="28">
        <f>IF(VLOOKUP($C21,Sheet!$A$7:$DG$148,'TN01-10 (IN)'!AH$12,0)="","",VLOOKUP($C21,Sheet!$A$7:$DG$148,'TN01-10 (IN)'!AH$12,0))</f>
        <v>9.1</v>
      </c>
      <c r="AI21" s="28">
        <f>IF(VLOOKUP($C21,Sheet!$A$7:$DG$148,'TN01-10 (IN)'!AI$12,0)="","",VLOOKUP($C21,Sheet!$A$7:$DG$148,'TN01-10 (IN)'!AI$12,0))</f>
        <v>6.9</v>
      </c>
      <c r="AJ21" s="28">
        <f>IF(VLOOKUP($C21,Sheet!$A$7:$DG$148,'TN01-10 (IN)'!AJ$12,0)="","",VLOOKUP($C21,Sheet!$A$7:$DG$148,'TN01-10 (IN)'!AJ$12,0))</f>
        <v>8.8000000000000007</v>
      </c>
      <c r="AK21" s="28">
        <f>IF(VLOOKUP($C21,Sheet!$A$7:$DG$148,'TN01-10 (IN)'!AK$12,0)="","",VLOOKUP($C21,Sheet!$A$7:$DG$148,'TN01-10 (IN)'!AK$12,0))</f>
        <v>6.6</v>
      </c>
      <c r="AL21" s="28">
        <f>IF(VLOOKUP($C21,Sheet!$A$7:$DG$148,'TN01-10 (IN)'!AL$12,0)="","",VLOOKUP($C21,Sheet!$A$7:$DG$148,'TN01-10 (IN)'!AL$12,0))</f>
        <v>8.8000000000000007</v>
      </c>
      <c r="AM21" s="33">
        <f>IF(VLOOKUP($C21,Sheet!$A$7:$DG$148,'TN01-10 (IN)'!AM$12,0)="","",VLOOKUP($C21,Sheet!$A$7:$DG$148,'TN01-10 (IN)'!AM$12,0))</f>
        <v>51</v>
      </c>
      <c r="AN21" s="36">
        <f>IF(VLOOKUP($C21,Sheet!$A$7:$DG$148,'TN01-10 (IN)'!AN$12,0)="","",VLOOKUP($C21,Sheet!$A$7:$DG$148,'TN01-10 (IN)'!AN$12,0))</f>
        <v>0</v>
      </c>
      <c r="AO21" s="32">
        <f>IF(VLOOKUP($C21,Sheet!$A$7:$DG$148,'TN01-10 (IN)'!AO$12,0)="","",VLOOKUP($C21,Sheet!$A$7:$DG$148,'TN01-10 (IN)'!AO$12,0))</f>
        <v>7.6</v>
      </c>
      <c r="AP21" s="32">
        <f>IF(VLOOKUP($C21,Sheet!$A$7:$DG$148,'TN01-10 (IN)'!AP$12,0)="","",VLOOKUP($C21,Sheet!$A$7:$DG$148,'TN01-10 (IN)'!AP$12,0))</f>
        <v>8.6999999999999993</v>
      </c>
      <c r="AQ21" s="32" t="str">
        <f>IF(VLOOKUP($C21,Sheet!$A$7:$DG$148,'TN01-10 (IN)'!AQ$12,0)="","",VLOOKUP($C21,Sheet!$A$7:$DG$148,'TN01-10 (IN)'!AQ$12,0))</f>
        <v/>
      </c>
      <c r="AR21" s="32" t="str">
        <f>IF(VLOOKUP($C21,Sheet!$A$7:$DG$148,'TN01-10 (IN)'!AR$12,0)="","",VLOOKUP($C21,Sheet!$A$7:$DG$148,'TN01-10 (IN)'!AR$12,0))</f>
        <v/>
      </c>
      <c r="AS21" s="32" t="str">
        <f>IF(VLOOKUP($C21,Sheet!$A$7:$DG$148,'TN01-10 (IN)'!AS$12,0)="","",VLOOKUP($C21,Sheet!$A$7:$DG$148,'TN01-10 (IN)'!AS$12,0))</f>
        <v/>
      </c>
      <c r="AT21" s="32" t="str">
        <f>IF(VLOOKUP($C21,Sheet!$A$7:$DG$148,'TN01-10 (IN)'!AT$12,0)="","",VLOOKUP($C21,Sheet!$A$7:$DG$148,'TN01-10 (IN)'!AT$12,0))</f>
        <v/>
      </c>
      <c r="AU21" s="32" t="str">
        <f>IF(VLOOKUP($C21,Sheet!$A$7:$DG$148,'TN01-10 (IN)'!AU$12,0)="","",VLOOKUP($C21,Sheet!$A$7:$DG$148,'TN01-10 (IN)'!AU$12,0))</f>
        <v/>
      </c>
      <c r="AV21" s="32">
        <f>IF(VLOOKUP($C21,Sheet!$A$7:$DG$148,'TN01-10 (IN)'!AV$12,0)="","",VLOOKUP($C21,Sheet!$A$7:$DG$148,'TN01-10 (IN)'!AV$12,0))</f>
        <v>8.6</v>
      </c>
      <c r="AW21" s="32" t="str">
        <f>IF(VLOOKUP($C21,Sheet!$A$7:$DG$148,'TN01-10 (IN)'!AW$12,0)="","",VLOOKUP($C21,Sheet!$A$7:$DG$148,'TN01-10 (IN)'!AW$12,0))</f>
        <v/>
      </c>
      <c r="AX21" s="32" t="str">
        <f>IF(VLOOKUP($C21,Sheet!$A$7:$DG$148,'TN01-10 (IN)'!AX$12,0)="","",VLOOKUP($C21,Sheet!$A$7:$DG$148,'TN01-10 (IN)'!AX$12,0))</f>
        <v/>
      </c>
      <c r="AY21" s="32" t="str">
        <f>IF(VLOOKUP($C21,Sheet!$A$7:$DG$148,'TN01-10 (IN)'!AY$12,0)="","",VLOOKUP($C21,Sheet!$A$7:$DG$148,'TN01-10 (IN)'!AY$12,0))</f>
        <v/>
      </c>
      <c r="AZ21" s="32" t="str">
        <f>IF(VLOOKUP($C21,Sheet!$A$7:$DG$148,'TN01-10 (IN)'!AZ$12,0)="","",VLOOKUP($C21,Sheet!$A$7:$DG$148,'TN01-10 (IN)'!AZ$12,0))</f>
        <v/>
      </c>
      <c r="BA21" s="32" t="str">
        <f>IF(VLOOKUP($C21,Sheet!$A$7:$DG$148,'TN01-10 (IN)'!BA$12,0)="","",VLOOKUP($C21,Sheet!$A$7:$DG$148,'TN01-10 (IN)'!BA$12,0))</f>
        <v/>
      </c>
      <c r="BB21" s="32">
        <f>IF(VLOOKUP($C21,Sheet!$A$7:$DG$148,'TN01-10 (IN)'!BB$12,0)="","",VLOOKUP($C21,Sheet!$A$7:$DG$148,'TN01-10 (IN)'!BB$12,0))</f>
        <v>9.1</v>
      </c>
      <c r="BC21" s="32">
        <f>IF(VLOOKUP($C21,Sheet!$A$7:$DG$148,'TN01-10 (IN)'!BC$12,0)="","",VLOOKUP($C21,Sheet!$A$7:$DG$148,'TN01-10 (IN)'!BC$12,0))</f>
        <v>8.4</v>
      </c>
      <c r="BD21" s="33">
        <f>IF(VLOOKUP($C21,Sheet!$A$7:$DG$148,'TN01-10 (IN)'!BD$12,0)="","",VLOOKUP($C21,Sheet!$A$7:$DG$148,'TN01-10 (IN)'!BD$12,0))</f>
        <v>5</v>
      </c>
      <c r="BE21" s="36">
        <f>IF(VLOOKUP($C21,Sheet!$A$7:$DG$148,'TN01-10 (IN)'!BE$12,0)="","",VLOOKUP($C21,Sheet!$A$7:$DG$148,'TN01-10 (IN)'!BE$12,0))</f>
        <v>0</v>
      </c>
      <c r="BF21" s="28">
        <f>IF(VLOOKUP($C21,Sheet!$A$7:$DG$148,'TN01-10 (IN)'!BF$12,0)="","",VLOOKUP($C21,Sheet!$A$7:$DG$148,'TN01-10 (IN)'!BF$12,0))</f>
        <v>7.2</v>
      </c>
      <c r="BG21" s="28">
        <f>IF(VLOOKUP($C21,Sheet!$A$7:$DG$148,'TN01-10 (IN)'!BG$12,0)="","",VLOOKUP($C21,Sheet!$A$7:$DG$148,'TN01-10 (IN)'!BG$12,0))</f>
        <v>6</v>
      </c>
      <c r="BH21" s="28">
        <f>IF(VLOOKUP($C21,Sheet!$A$7:$DG$148,'TN01-10 (IN)'!BH$12,0)="","",VLOOKUP($C21,Sheet!$A$7:$DG$148,'TN01-10 (IN)'!BH$12,0))</f>
        <v>7.9</v>
      </c>
      <c r="BI21" s="28">
        <f>IF(VLOOKUP($C21,Sheet!$A$7:$DG$148,'TN01-10 (IN)'!BI$12,0)="","",VLOOKUP($C21,Sheet!$A$7:$DG$148,'TN01-10 (IN)'!BI$12,0))</f>
        <v>8.6</v>
      </c>
      <c r="BJ21" s="28">
        <f>IF(VLOOKUP($C21,Sheet!$A$7:$DG$148,'TN01-10 (IN)'!BJ$12,0)="","",VLOOKUP($C21,Sheet!$A$7:$DG$148,'TN01-10 (IN)'!BJ$12,0))</f>
        <v>8</v>
      </c>
      <c r="BK21" s="28">
        <f>IF(VLOOKUP($C21,Sheet!$A$7:$DG$148,'TN01-10 (IN)'!BK$12,0)="","",VLOOKUP($C21,Sheet!$A$7:$DG$148,'TN01-10 (IN)'!BK$12,0))</f>
        <v>8</v>
      </c>
      <c r="BL21" s="28">
        <f>IF(VLOOKUP($C21,Sheet!$A$7:$DG$148,'TN01-10 (IN)'!BL$12,0)="","",VLOOKUP($C21,Sheet!$A$7:$DG$148,'TN01-10 (IN)'!BL$12,0))</f>
        <v>8.6</v>
      </c>
      <c r="BM21" s="28">
        <f>IF(VLOOKUP($C21,Sheet!$A$7:$DG$148,'TN01-10 (IN)'!BM$12,0)="","",VLOOKUP($C21,Sheet!$A$7:$DG$148,'TN01-10 (IN)'!BM$12,0))</f>
        <v>6.2</v>
      </c>
      <c r="BN21" s="28">
        <f>IF(VLOOKUP($C21,Sheet!$A$7:$DG$148,'TN01-10 (IN)'!BN$12,0)="","",VLOOKUP($C21,Sheet!$A$7:$DG$148,'TN01-10 (IN)'!BN$12,0))</f>
        <v>7.7</v>
      </c>
      <c r="BO21" s="28">
        <f>IF(VLOOKUP($C21,Sheet!$A$7:$DG$148,'TN01-10 (IN)'!BO$12,0)="","",VLOOKUP($C21,Sheet!$A$7:$DG$148,'TN01-10 (IN)'!BO$12,0))</f>
        <v>8.5</v>
      </c>
      <c r="BP21" s="28">
        <f>IF(VLOOKUP($C21,Sheet!$A$7:$DG$148,'TN01-10 (IN)'!BP$12,0)="","",VLOOKUP($C21,Sheet!$A$7:$DG$148,'TN01-10 (IN)'!BP$12,0))</f>
        <v>8.1999999999999993</v>
      </c>
      <c r="BQ21" s="28">
        <f>IF(VLOOKUP($C21,Sheet!$A$7:$DG$148,'TN01-10 (IN)'!BQ$12,0)="","",VLOOKUP($C21,Sheet!$A$7:$DG$148,'TN01-10 (IN)'!BQ$12,0))</f>
        <v>7.4</v>
      </c>
      <c r="BR21" s="28">
        <f>IF(VLOOKUP($C21,Sheet!$A$7:$DG$148,'TN01-10 (IN)'!BR$12,0)="","",VLOOKUP($C21,Sheet!$A$7:$DG$148,'TN01-10 (IN)'!BR$12,0))</f>
        <v>7.8</v>
      </c>
      <c r="BS21" s="28" t="str">
        <f>IF(VLOOKUP($C21,Sheet!$A$7:$DG$148,'TN01-10 (IN)'!BS$12,0)="","",VLOOKUP($C21,Sheet!$A$7:$DG$148,'TN01-10 (IN)'!BS$12,0))</f>
        <v/>
      </c>
      <c r="BT21" s="28">
        <f>IF(VLOOKUP($C21,Sheet!$A$7:$DG$148,'TN01-10 (IN)'!BT$12,0)="","",VLOOKUP($C21,Sheet!$A$7:$DG$148,'TN01-10 (IN)'!BT$12,0))</f>
        <v>9.1999999999999993</v>
      </c>
      <c r="BU21" s="28">
        <f>IF(VLOOKUP($C21,Sheet!$A$7:$DG$148,'TN01-10 (IN)'!BU$12,0)="","",VLOOKUP($C21,Sheet!$A$7:$DG$148,'TN01-10 (IN)'!BU$12,0))</f>
        <v>6.5</v>
      </c>
      <c r="BV21" s="28">
        <f>IF(VLOOKUP($C21,Sheet!$A$7:$DG$148,'TN01-10 (IN)'!BV$12,0)="","",VLOOKUP($C21,Sheet!$A$7:$DG$148,'TN01-10 (IN)'!BV$12,0))</f>
        <v>7.6</v>
      </c>
      <c r="BW21" s="28">
        <f>IF(VLOOKUP($C21,Sheet!$A$7:$DG$148,'TN01-10 (IN)'!BW$12,0)="","",VLOOKUP($C21,Sheet!$A$7:$DG$148,'TN01-10 (IN)'!BW$12,0))</f>
        <v>7.2</v>
      </c>
      <c r="BX21" s="28">
        <f>IF(VLOOKUP($C21,Sheet!$A$7:$DG$148,'TN01-10 (IN)'!BX$12,0)="","",VLOOKUP($C21,Sheet!$A$7:$DG$148,'TN01-10 (IN)'!BX$12,0))</f>
        <v>9.4</v>
      </c>
      <c r="BY21" s="28">
        <f>IF(VLOOKUP($C21,Sheet!$A$7:$DG$148,'TN01-10 (IN)'!BY$12,0)="","",VLOOKUP($C21,Sheet!$A$7:$DG$148,'TN01-10 (IN)'!BY$12,0))</f>
        <v>8</v>
      </c>
      <c r="BZ21" s="33">
        <f>IF(VLOOKUP($C21,Sheet!$A$7:$DG$148,'TN01-10 (IN)'!BZ$12,0)="","",VLOOKUP($C21,Sheet!$A$7:$DG$148,'TN01-10 (IN)'!BZ$12,0))</f>
        <v>50</v>
      </c>
      <c r="CA21" s="36">
        <f>IF(VLOOKUP($C21,Sheet!$A$7:$DG$148,'TN01-10 (IN)'!CA$12,0)="","",VLOOKUP($C21,Sheet!$A$7:$DG$148,'TN01-10 (IN)'!CA$12,0))</f>
        <v>0</v>
      </c>
      <c r="CB21" s="28">
        <f>IF(VLOOKUP($C21,Sheet!$A$7:$DG$148,'TN01-10 (IN)'!CB$12,0)="","",VLOOKUP($C21,Sheet!$A$7:$DG$148,'TN01-10 (IN)'!CB$12,0))</f>
        <v>9.6999999999999993</v>
      </c>
      <c r="CC21" s="28" t="str">
        <f>IF(VLOOKUP($C21,Sheet!$A$7:$DG$148,'TN01-10 (IN)'!CC$12,0)="","",VLOOKUP($C21,Sheet!$A$7:$DG$148,'TN01-10 (IN)'!CC$12,0))</f>
        <v/>
      </c>
      <c r="CD21" s="28">
        <f>IF(VLOOKUP($C21,Sheet!$A$7:$DG$148,'TN01-10 (IN)'!CD$12,0)="","",VLOOKUP($C21,Sheet!$A$7:$DG$148,'TN01-10 (IN)'!CD$12,0))</f>
        <v>9.1</v>
      </c>
      <c r="CE21" s="28" t="str">
        <f>IF(VLOOKUP($C21,Sheet!$A$7:$DG$148,'TN01-10 (IN)'!CE$12,0)="","",VLOOKUP($C21,Sheet!$A$7:$DG$148,'TN01-10 (IN)'!CE$12,0))</f>
        <v/>
      </c>
      <c r="CF21" s="28">
        <f>IF(VLOOKUP($C21,Sheet!$A$7:$DG$148,'TN01-10 (IN)'!CF$12,0)="","",VLOOKUP($C21,Sheet!$A$7:$DG$148,'TN01-10 (IN)'!CF$12,0))</f>
        <v>8</v>
      </c>
      <c r="CG21" s="28">
        <f>IF(VLOOKUP($C21,Sheet!$A$7:$DG$148,'TN01-10 (IN)'!CG$12,0)="","",VLOOKUP($C21,Sheet!$A$7:$DG$148,'TN01-10 (IN)'!CG$12,0))</f>
        <v>7.6</v>
      </c>
      <c r="CH21" s="28">
        <f>IF(VLOOKUP($C21,Sheet!$A$7:$DG$148,'TN01-10 (IN)'!CH$12,0)="","",VLOOKUP($C21,Sheet!$A$7:$DG$148,'TN01-10 (IN)'!CH$12,0))</f>
        <v>8.5</v>
      </c>
      <c r="CI21" s="28">
        <f>IF(VLOOKUP($C21,Sheet!$A$7:$DG$148,'TN01-10 (IN)'!CI$12,0)="","",VLOOKUP($C21,Sheet!$A$7:$DG$148,'TN01-10 (IN)'!CI$12,0))</f>
        <v>9.1999999999999993</v>
      </c>
      <c r="CJ21" s="28" t="str">
        <f>IF(VLOOKUP($C21,Sheet!$A$7:$DG$148,'TN01-10 (IN)'!CJ$12,0)="","",VLOOKUP($C21,Sheet!$A$7:$DG$148,'TN01-10 (IN)'!CJ$12,0))</f>
        <v/>
      </c>
      <c r="CK21" s="28" t="str">
        <f>IF(VLOOKUP($C21,Sheet!$A$7:$DG$148,'TN01-10 (IN)'!CK$12,0)="","",VLOOKUP($C21,Sheet!$A$7:$DG$148,'TN01-10 (IN)'!CK$12,0))</f>
        <v/>
      </c>
      <c r="CL21" s="28" t="str">
        <f>IF(VLOOKUP($C21,Sheet!$A$7:$DG$148,'TN01-10 (IN)'!CL$12,0)="","",VLOOKUP($C21,Sheet!$A$7:$DG$148,'TN01-10 (IN)'!CL$12,0))</f>
        <v/>
      </c>
      <c r="CM21" s="28">
        <f>IF(VLOOKUP($C21,Sheet!$A$7:$DG$148,'TN01-10 (IN)'!CM$12,0)="","",VLOOKUP($C21,Sheet!$A$7:$DG$148,'TN01-10 (IN)'!CM$12,0))</f>
        <v>7.2</v>
      </c>
      <c r="CN21" s="28" t="str">
        <f>IF(VLOOKUP($C21,Sheet!$A$7:$DG$148,'TN01-10 (IN)'!CN$12,0)="","",VLOOKUP($C21,Sheet!$A$7:$DG$148,'TN01-10 (IN)'!CN$12,0))</f>
        <v/>
      </c>
      <c r="CO21" s="28" t="str">
        <f>IF(VLOOKUP($C21,Sheet!$A$7:$DG$148,'TN01-10 (IN)'!CO$12,0)="","",VLOOKUP($C21,Sheet!$A$7:$DG$148,'TN01-10 (IN)'!CO$12,0))</f>
        <v/>
      </c>
      <c r="CP21" s="28">
        <f>IF(VLOOKUP($C21,Sheet!$A$7:$DG$148,'TN01-10 (IN)'!CP$12,0)="","",VLOOKUP($C21,Sheet!$A$7:$DG$148,'TN01-10 (IN)'!CP$12,0))</f>
        <v>8</v>
      </c>
      <c r="CQ21" s="28">
        <f>IF(VLOOKUP($C21,Sheet!$A$7:$DG$148,'TN01-10 (IN)'!CQ$12,0)="","",VLOOKUP($C21,Sheet!$A$7:$DG$148,'TN01-10 (IN)'!CQ$12,0))</f>
        <v>8.6999999999999993</v>
      </c>
      <c r="CR21" s="28">
        <f>IF(VLOOKUP($C21,Sheet!$A$7:$DG$148,'TN01-10 (IN)'!CR$12,0)="","",VLOOKUP($C21,Sheet!$A$7:$DG$148,'TN01-10 (IN)'!CR$12,0))</f>
        <v>9.6</v>
      </c>
      <c r="CS21" s="28">
        <f>IF(VLOOKUP($C21,Sheet!$A$7:$DG$148,'TN01-10 (IN)'!CS$12,0)="","",VLOOKUP($C21,Sheet!$A$7:$DG$148,'TN01-10 (IN)'!CS$12,0))</f>
        <v>9.6</v>
      </c>
      <c r="CT21" s="28">
        <f>IF(VLOOKUP($C21,Sheet!$A$7:$DG$148,'TN01-10 (IN)'!CT$12,0)="","",VLOOKUP($C21,Sheet!$A$7:$DG$148,'TN01-10 (IN)'!CT$12,0))</f>
        <v>9.6</v>
      </c>
      <c r="CU21" s="33">
        <f>IF(VLOOKUP($C21,Sheet!$A$7:$DG$148,'TN01-10 (IN)'!CU$12,0)="","",VLOOKUP($C21,Sheet!$A$7:$DG$148,'TN01-10 (IN)'!CU$12,0))</f>
        <v>27</v>
      </c>
      <c r="CV21" s="36">
        <f>IF(VLOOKUP($C21,Sheet!$A$7:$DG$148,'TN01-10 (IN)'!CV$12,0)="","",VLOOKUP($C21,Sheet!$A$7:$DG$148,'TN01-10 (IN)'!CV$12,0))</f>
        <v>0</v>
      </c>
      <c r="CW21" s="38">
        <f t="shared" si="2"/>
        <v>128</v>
      </c>
      <c r="CX21" s="38">
        <f t="shared" si="2"/>
        <v>0</v>
      </c>
      <c r="CY21" s="38">
        <f t="shared" si="3"/>
        <v>0</v>
      </c>
      <c r="CZ21" s="38">
        <f t="shared" si="4"/>
        <v>128</v>
      </c>
      <c r="DA21" s="38">
        <f t="shared" si="5"/>
        <v>8.19</v>
      </c>
      <c r="DB21" s="38">
        <f>VLOOKUP($C21,'TN01-04'!$A$13:$DL$166,103,0)</f>
        <v>3.55</v>
      </c>
      <c r="DC21" s="28" t="str">
        <f>IF(VLOOKUP($C21,Sheet!$A$7:$DG$148,'TN01-10 (IN)'!DC$12,0)="","",VLOOKUP($C21,Sheet!$A$7:$DG$148,'TN01-10 (IN)'!DC$12,0))</f>
        <v/>
      </c>
      <c r="DD21" s="28" t="str">
        <f>IF(VLOOKUP($C21,Sheet!$A$7:$DG$148,'TN01-10 (IN)'!DD$12,0)="","",VLOOKUP($C21,Sheet!$A$7:$DG$148,'TN01-10 (IN)'!DD$12,0))</f>
        <v/>
      </c>
      <c r="DE21" s="28" t="str">
        <f>IF(VLOOKUP($C21,Sheet!$A$7:$DG$148,'TN01-10 (IN)'!DE$12,0)="","",VLOOKUP($C21,Sheet!$A$7:$DG$148,'TN01-10 (IN)'!DE$12,0))</f>
        <v/>
      </c>
      <c r="DF21" s="28">
        <f>IF(VLOOKUP($C21,Sheet!$A$7:$DG$148,'TN01-10 (IN)'!DF$12,0)="","",VLOOKUP($C21,Sheet!$A$7:$DG$148,'TN01-10 (IN)'!DF$12,0))</f>
        <v>8.8000000000000007</v>
      </c>
      <c r="DG21" s="38"/>
      <c r="DH21" s="38">
        <f t="shared" si="6"/>
        <v>8.8000000000000007</v>
      </c>
      <c r="DI21" s="38">
        <f>VLOOKUP($C21,'TN01-04'!$A$13:$DL$166,110,0)</f>
        <v>4</v>
      </c>
      <c r="DJ21" s="33">
        <f>IF(VLOOKUP($C21,Sheet!$A$7:$DG$148,'TN01-10 (IN)'!DJ$12,0)="","",VLOOKUP($C21,Sheet!$A$7:$DG$148,'TN01-10 (IN)'!DJ$12,0))</f>
        <v>5</v>
      </c>
      <c r="DK21" s="36">
        <f>IF(VLOOKUP($C21,Sheet!$A$7:$DG$148,'TN01-10 (IN)'!DK$12,0)="","",VLOOKUP($C21,Sheet!$A$7:$DG$148,'TN01-10 (IN)'!DK$12,0))</f>
        <v>0</v>
      </c>
      <c r="DL21" s="38">
        <f t="shared" si="7"/>
        <v>133</v>
      </c>
      <c r="DM21" s="38">
        <f t="shared" si="8"/>
        <v>0</v>
      </c>
      <c r="DN21" s="38">
        <f t="shared" si="9"/>
        <v>8.2100000000000009</v>
      </c>
      <c r="DO21" s="38">
        <f>VLOOKUP($C21,'TN01-04'!$A$13:$DL$166,116,0)</f>
        <v>3.57</v>
      </c>
      <c r="DP21" s="33">
        <f>IF(VLOOKUP($C21,Sheet!$A$7:$DG$148,'TN01-10 (IN)'!DP$12,0)="","",VLOOKUP($C21,Sheet!$A$7:$DG$148,'TN01-10 (IN)'!DP$12,0))</f>
        <v>138</v>
      </c>
      <c r="DQ21" s="36">
        <f>IF(VLOOKUP($C21,Sheet!$A$7:$DG$148,'TN01-10 (IN)'!DQ$12,0)="","",VLOOKUP($C21,Sheet!$A$7:$DG$148,'TN01-10 (IN)'!DQ$12,0))</f>
        <v>0</v>
      </c>
      <c r="DR21" s="28">
        <f>IF(VLOOKUP($C21,Sheet!$A$7:$DG$148,'TN01-10 (IN)'!DR$12,0)="","",VLOOKUP($C21,Sheet!$A$7:$DG$148,'TN01-10 (IN)'!DR$12,0))</f>
        <v>137</v>
      </c>
      <c r="DS21" s="28">
        <f>IF(VLOOKUP($C21,Sheet!$A$7:$DG$148,'TN01-10 (IN)'!DS$12,0)="","",VLOOKUP($C21,Sheet!$A$7:$DG$148,'TN01-10 (IN)'!DS$12,0))</f>
        <v>138</v>
      </c>
      <c r="DT21" s="28">
        <f>IF(VLOOKUP($C21,Sheet!$A$7:$DG$148,'TN01-10 (IN)'!DT$12,0)="","",VLOOKUP($C21,Sheet!$A$7:$DG$148,'TN01-10 (IN)'!DT$12,0))</f>
        <v>8.2100000000000009</v>
      </c>
      <c r="DU21" s="28">
        <f>IF(VLOOKUP($C21,Sheet!$A$7:$DG$148,'TN01-10 (IN)'!DU$12,0)="","",VLOOKUP($C21,Sheet!$A$7:$DG$148,'TN01-10 (IN)'!DU$12,0))</f>
        <v>3.57</v>
      </c>
      <c r="DV21" s="28" t="str">
        <f>IF(VLOOKUP($C21,Sheet!$A$7:$DG$148,'TN01-10 (IN)'!DV$12,0)="","",VLOOKUP($C21,Sheet!$A$7:$DG$148,'TN01-10 (IN)'!DV$12,0))</f>
        <v/>
      </c>
      <c r="DW21" s="42">
        <f t="shared" si="10"/>
        <v>0</v>
      </c>
    </row>
    <row r="22" spans="1:127" ht="15.95" customHeight="1" x14ac:dyDescent="0.2">
      <c r="A22" s="52"/>
      <c r="B22" s="625"/>
      <c r="C22" s="45">
        <v>2220728616</v>
      </c>
      <c r="D22" s="26" t="s">
        <v>7</v>
      </c>
      <c r="E22" s="26" t="s">
        <v>47</v>
      </c>
      <c r="F22" s="26" t="s">
        <v>126</v>
      </c>
      <c r="G22" s="27">
        <v>35927</v>
      </c>
      <c r="H22" s="26" t="s">
        <v>209</v>
      </c>
      <c r="I22" s="26" t="s">
        <v>212</v>
      </c>
      <c r="J22" s="28">
        <f>IF(VLOOKUP($C22,Sheet!$A$7:$DG$148,'TN01-10 (IN)'!J$12,0)="","",VLOOKUP($C22,Sheet!$A$7:$DG$148,'TN01-10 (IN)'!J$12,0))</f>
        <v>8.1999999999999993</v>
      </c>
      <c r="K22" s="28">
        <f>IF(VLOOKUP($C22,Sheet!$A$7:$DG$148,'TN01-10 (IN)'!K$12,0)="","",VLOOKUP($C22,Sheet!$A$7:$DG$148,'TN01-10 (IN)'!K$12,0))</f>
        <v>6.6</v>
      </c>
      <c r="L22" s="28">
        <f>IF(VLOOKUP($C22,Sheet!$A$7:$DG$148,'TN01-10 (IN)'!L$12,0)="","",VLOOKUP($C22,Sheet!$A$7:$DG$148,'TN01-10 (IN)'!L$12,0))</f>
        <v>4</v>
      </c>
      <c r="M22" s="28">
        <f>IF(VLOOKUP($C22,Sheet!$A$7:$DG$148,'TN01-10 (IN)'!M$12,0)="","",VLOOKUP($C22,Sheet!$A$7:$DG$148,'TN01-10 (IN)'!M$12,0))</f>
        <v>5.6</v>
      </c>
      <c r="N22" s="28">
        <f>IF(VLOOKUP($C22,Sheet!$A$7:$DG$148,'TN01-10 (IN)'!N$12,0)="","",VLOOKUP($C22,Sheet!$A$7:$DG$148,'TN01-10 (IN)'!N$12,0))</f>
        <v>4.3</v>
      </c>
      <c r="O22" s="28">
        <f>IF(VLOOKUP($C22,Sheet!$A$7:$DG$148,'TN01-10 (IN)'!O$12,0)="","",VLOOKUP($C22,Sheet!$A$7:$DG$148,'TN01-10 (IN)'!O$12,0))</f>
        <v>8.5</v>
      </c>
      <c r="P22" s="28">
        <f>IF(VLOOKUP($C22,Sheet!$A$7:$DG$148,'TN01-10 (IN)'!P$12,0)="","",VLOOKUP($C22,Sheet!$A$7:$DG$148,'TN01-10 (IN)'!P$12,0))</f>
        <v>5.3</v>
      </c>
      <c r="Q22" s="28" t="str">
        <f>IF(VLOOKUP($C22,Sheet!$A$7:$DG$148,'TN01-10 (IN)'!Q$12,0)="","",VLOOKUP($C22,Sheet!$A$7:$DG$148,'TN01-10 (IN)'!Q$12,0))</f>
        <v/>
      </c>
      <c r="R22" s="28">
        <f>IF(VLOOKUP($C22,Sheet!$A$7:$DG$148,'TN01-10 (IN)'!R$12,0)="","",VLOOKUP($C22,Sheet!$A$7:$DG$148,'TN01-10 (IN)'!R$12,0))</f>
        <v>6.5</v>
      </c>
      <c r="S22" s="28" t="str">
        <f>IF(VLOOKUP($C22,Sheet!$A$7:$DG$148,'TN01-10 (IN)'!S$12,0)="","",VLOOKUP($C22,Sheet!$A$7:$DG$148,'TN01-10 (IN)'!S$12,0))</f>
        <v/>
      </c>
      <c r="T22" s="28" t="str">
        <f>IF(VLOOKUP($C22,Sheet!$A$7:$DG$148,'TN01-10 (IN)'!T$12,0)="","",VLOOKUP($C22,Sheet!$A$7:$DG$148,'TN01-10 (IN)'!T$12,0))</f>
        <v/>
      </c>
      <c r="U22" s="28" t="str">
        <f>IF(VLOOKUP($C22,Sheet!$A$7:$DG$148,'TN01-10 (IN)'!U$12,0)="","",VLOOKUP($C22,Sheet!$A$7:$DG$148,'TN01-10 (IN)'!U$12,0))</f>
        <v/>
      </c>
      <c r="V22" s="28">
        <f>IF(VLOOKUP($C22,Sheet!$A$7:$DG$148,'TN01-10 (IN)'!V$12,0)="","",VLOOKUP($C22,Sheet!$A$7:$DG$148,'TN01-10 (IN)'!V$12,0))</f>
        <v>6.5</v>
      </c>
      <c r="W22" s="28">
        <f>IF(VLOOKUP($C22,Sheet!$A$7:$DG$148,'TN01-10 (IN)'!W$12,0)="","",VLOOKUP($C22,Sheet!$A$7:$DG$148,'TN01-10 (IN)'!W$12,0))</f>
        <v>7.8</v>
      </c>
      <c r="X22" s="28" t="str">
        <f>IF(VLOOKUP($C22,Sheet!$A$7:$DG$148,'TN01-10 (IN)'!X$12,0)="","",VLOOKUP($C22,Sheet!$A$7:$DG$148,'TN01-10 (IN)'!X$12,0))</f>
        <v/>
      </c>
      <c r="Y22" s="28">
        <f>IF(VLOOKUP($C22,Sheet!$A$7:$DG$148,'TN01-10 (IN)'!Y$12,0)="","",VLOOKUP($C22,Sheet!$A$7:$DG$148,'TN01-10 (IN)'!Y$12,0))</f>
        <v>9.1999999999999993</v>
      </c>
      <c r="Z22" s="28">
        <f>IF(VLOOKUP($C22,Sheet!$A$7:$DG$148,'TN01-10 (IN)'!Z$12,0)="","",VLOOKUP($C22,Sheet!$A$7:$DG$148,'TN01-10 (IN)'!Z$12,0))</f>
        <v>7.1</v>
      </c>
      <c r="AA22" s="28">
        <f>IF(VLOOKUP($C22,Sheet!$A$7:$DG$148,'TN01-10 (IN)'!AA$12,0)="","",VLOOKUP($C22,Sheet!$A$7:$DG$148,'TN01-10 (IN)'!AA$12,0))</f>
        <v>6.7</v>
      </c>
      <c r="AB22" s="28">
        <f>IF(VLOOKUP($C22,Sheet!$A$7:$DG$148,'TN01-10 (IN)'!AB$12,0)="","",VLOOKUP($C22,Sheet!$A$7:$DG$148,'TN01-10 (IN)'!AB$12,0))</f>
        <v>7.3</v>
      </c>
      <c r="AC22" s="28">
        <f>IF(VLOOKUP($C22,Sheet!$A$7:$DG$148,'TN01-10 (IN)'!AC$12,0)="","",VLOOKUP($C22,Sheet!$A$7:$DG$148,'TN01-10 (IN)'!AC$12,0))</f>
        <v>4.7</v>
      </c>
      <c r="AD22" s="28">
        <f>IF(VLOOKUP($C22,Sheet!$A$7:$DG$148,'TN01-10 (IN)'!AD$12,0)="","",VLOOKUP($C22,Sheet!$A$7:$DG$148,'TN01-10 (IN)'!AD$12,0))</f>
        <v>8.5</v>
      </c>
      <c r="AE22" s="28">
        <f>IF(VLOOKUP($C22,Sheet!$A$7:$DG$148,'TN01-10 (IN)'!AE$12,0)="","",VLOOKUP($C22,Sheet!$A$7:$DG$148,'TN01-10 (IN)'!AE$12,0))</f>
        <v>5.9</v>
      </c>
      <c r="AF22" s="28">
        <f>IF(VLOOKUP($C22,Sheet!$A$7:$DG$148,'TN01-10 (IN)'!AF$12,0)="","",VLOOKUP($C22,Sheet!$A$7:$DG$148,'TN01-10 (IN)'!AF$12,0))</f>
        <v>8.6999999999999993</v>
      </c>
      <c r="AG22" s="28">
        <f>IF(VLOOKUP($C22,Sheet!$A$7:$DG$148,'TN01-10 (IN)'!AG$12,0)="","",VLOOKUP($C22,Sheet!$A$7:$DG$148,'TN01-10 (IN)'!AG$12,0))</f>
        <v>5.3</v>
      </c>
      <c r="AH22" s="28">
        <f>IF(VLOOKUP($C22,Sheet!$A$7:$DG$148,'TN01-10 (IN)'!AH$12,0)="","",VLOOKUP($C22,Sheet!$A$7:$DG$148,'TN01-10 (IN)'!AH$12,0))</f>
        <v>6.7</v>
      </c>
      <c r="AI22" s="28">
        <f>IF(VLOOKUP($C22,Sheet!$A$7:$DG$148,'TN01-10 (IN)'!AI$12,0)="","",VLOOKUP($C22,Sheet!$A$7:$DG$148,'TN01-10 (IN)'!AI$12,0))</f>
        <v>7</v>
      </c>
      <c r="AJ22" s="28">
        <f>IF(VLOOKUP($C22,Sheet!$A$7:$DG$148,'TN01-10 (IN)'!AJ$12,0)="","",VLOOKUP($C22,Sheet!$A$7:$DG$148,'TN01-10 (IN)'!AJ$12,0))</f>
        <v>7.7</v>
      </c>
      <c r="AK22" s="28">
        <f>IF(VLOOKUP($C22,Sheet!$A$7:$DG$148,'TN01-10 (IN)'!AK$12,0)="","",VLOOKUP($C22,Sheet!$A$7:$DG$148,'TN01-10 (IN)'!AK$12,0))</f>
        <v>4.9000000000000004</v>
      </c>
      <c r="AL22" s="28">
        <f>IF(VLOOKUP($C22,Sheet!$A$7:$DG$148,'TN01-10 (IN)'!AL$12,0)="","",VLOOKUP($C22,Sheet!$A$7:$DG$148,'TN01-10 (IN)'!AL$12,0))</f>
        <v>7.9</v>
      </c>
      <c r="AM22" s="33">
        <f>IF(VLOOKUP($C22,Sheet!$A$7:$DG$148,'TN01-10 (IN)'!AM$12,0)="","",VLOOKUP($C22,Sheet!$A$7:$DG$148,'TN01-10 (IN)'!AM$12,0))</f>
        <v>51</v>
      </c>
      <c r="AN22" s="36">
        <f>IF(VLOOKUP($C22,Sheet!$A$7:$DG$148,'TN01-10 (IN)'!AN$12,0)="","",VLOOKUP($C22,Sheet!$A$7:$DG$148,'TN01-10 (IN)'!AN$12,0))</f>
        <v>0</v>
      </c>
      <c r="AO22" s="32">
        <f>IF(VLOOKUP($C22,Sheet!$A$7:$DG$148,'TN01-10 (IN)'!AO$12,0)="","",VLOOKUP($C22,Sheet!$A$7:$DG$148,'TN01-10 (IN)'!AO$12,0))</f>
        <v>6.1</v>
      </c>
      <c r="AP22" s="32">
        <f>IF(VLOOKUP($C22,Sheet!$A$7:$DG$148,'TN01-10 (IN)'!AP$12,0)="","",VLOOKUP($C22,Sheet!$A$7:$DG$148,'TN01-10 (IN)'!AP$12,0))</f>
        <v>6.4</v>
      </c>
      <c r="AQ22" s="32" t="str">
        <f>IF(VLOOKUP($C22,Sheet!$A$7:$DG$148,'TN01-10 (IN)'!AQ$12,0)="","",VLOOKUP($C22,Sheet!$A$7:$DG$148,'TN01-10 (IN)'!AQ$12,0))</f>
        <v/>
      </c>
      <c r="AR22" s="32" t="str">
        <f>IF(VLOOKUP($C22,Sheet!$A$7:$DG$148,'TN01-10 (IN)'!AR$12,0)="","",VLOOKUP($C22,Sheet!$A$7:$DG$148,'TN01-10 (IN)'!AR$12,0))</f>
        <v/>
      </c>
      <c r="AS22" s="32" t="str">
        <f>IF(VLOOKUP($C22,Sheet!$A$7:$DG$148,'TN01-10 (IN)'!AS$12,0)="","",VLOOKUP($C22,Sheet!$A$7:$DG$148,'TN01-10 (IN)'!AS$12,0))</f>
        <v/>
      </c>
      <c r="AT22" s="32" t="str">
        <f>IF(VLOOKUP($C22,Sheet!$A$7:$DG$148,'TN01-10 (IN)'!AT$12,0)="","",VLOOKUP($C22,Sheet!$A$7:$DG$148,'TN01-10 (IN)'!AT$12,0))</f>
        <v/>
      </c>
      <c r="AU22" s="32">
        <f>IF(VLOOKUP($C22,Sheet!$A$7:$DG$148,'TN01-10 (IN)'!AU$12,0)="","",VLOOKUP($C22,Sheet!$A$7:$DG$148,'TN01-10 (IN)'!AU$12,0))</f>
        <v>6.1</v>
      </c>
      <c r="AV22" s="32" t="str">
        <f>IF(VLOOKUP($C22,Sheet!$A$7:$DG$148,'TN01-10 (IN)'!AV$12,0)="","",VLOOKUP($C22,Sheet!$A$7:$DG$148,'TN01-10 (IN)'!AV$12,0))</f>
        <v/>
      </c>
      <c r="AW22" s="32" t="str">
        <f>IF(VLOOKUP($C22,Sheet!$A$7:$DG$148,'TN01-10 (IN)'!AW$12,0)="","",VLOOKUP($C22,Sheet!$A$7:$DG$148,'TN01-10 (IN)'!AW$12,0))</f>
        <v/>
      </c>
      <c r="AX22" s="32" t="str">
        <f>IF(VLOOKUP($C22,Sheet!$A$7:$DG$148,'TN01-10 (IN)'!AX$12,0)="","",VLOOKUP($C22,Sheet!$A$7:$DG$148,'TN01-10 (IN)'!AX$12,0))</f>
        <v/>
      </c>
      <c r="AY22" s="32" t="str">
        <f>IF(VLOOKUP($C22,Sheet!$A$7:$DG$148,'TN01-10 (IN)'!AY$12,0)="","",VLOOKUP($C22,Sheet!$A$7:$DG$148,'TN01-10 (IN)'!AY$12,0))</f>
        <v/>
      </c>
      <c r="AZ22" s="32" t="str">
        <f>IF(VLOOKUP($C22,Sheet!$A$7:$DG$148,'TN01-10 (IN)'!AZ$12,0)="","",VLOOKUP($C22,Sheet!$A$7:$DG$148,'TN01-10 (IN)'!AZ$12,0))</f>
        <v/>
      </c>
      <c r="BA22" s="32">
        <f>IF(VLOOKUP($C22,Sheet!$A$7:$DG$148,'TN01-10 (IN)'!BA$12,0)="","",VLOOKUP($C22,Sheet!$A$7:$DG$148,'TN01-10 (IN)'!BA$12,0))</f>
        <v>5.4</v>
      </c>
      <c r="BB22" s="32" t="str">
        <f>IF(VLOOKUP($C22,Sheet!$A$7:$DG$148,'TN01-10 (IN)'!BB$12,0)="","",VLOOKUP($C22,Sheet!$A$7:$DG$148,'TN01-10 (IN)'!BB$12,0))</f>
        <v/>
      </c>
      <c r="BC22" s="32">
        <f>IF(VLOOKUP($C22,Sheet!$A$7:$DG$148,'TN01-10 (IN)'!BC$12,0)="","",VLOOKUP($C22,Sheet!$A$7:$DG$148,'TN01-10 (IN)'!BC$12,0))</f>
        <v>7.8</v>
      </c>
      <c r="BD22" s="33">
        <f>IF(VLOOKUP($C22,Sheet!$A$7:$DG$148,'TN01-10 (IN)'!BD$12,0)="","",VLOOKUP($C22,Sheet!$A$7:$DG$148,'TN01-10 (IN)'!BD$12,0))</f>
        <v>5</v>
      </c>
      <c r="BE22" s="36">
        <f>IF(VLOOKUP($C22,Sheet!$A$7:$DG$148,'TN01-10 (IN)'!BE$12,0)="","",VLOOKUP($C22,Sheet!$A$7:$DG$148,'TN01-10 (IN)'!BE$12,0))</f>
        <v>0</v>
      </c>
      <c r="BF22" s="28">
        <f>IF(VLOOKUP($C22,Sheet!$A$7:$DG$148,'TN01-10 (IN)'!BF$12,0)="","",VLOOKUP($C22,Sheet!$A$7:$DG$148,'TN01-10 (IN)'!BF$12,0))</f>
        <v>5.7</v>
      </c>
      <c r="BG22" s="28">
        <f>IF(VLOOKUP($C22,Sheet!$A$7:$DG$148,'TN01-10 (IN)'!BG$12,0)="","",VLOOKUP($C22,Sheet!$A$7:$DG$148,'TN01-10 (IN)'!BG$12,0))</f>
        <v>5.2</v>
      </c>
      <c r="BH22" s="28">
        <f>IF(VLOOKUP($C22,Sheet!$A$7:$DG$148,'TN01-10 (IN)'!BH$12,0)="","",VLOOKUP($C22,Sheet!$A$7:$DG$148,'TN01-10 (IN)'!BH$12,0))</f>
        <v>6.3</v>
      </c>
      <c r="BI22" s="28">
        <f>IF(VLOOKUP($C22,Sheet!$A$7:$DG$148,'TN01-10 (IN)'!BI$12,0)="","",VLOOKUP($C22,Sheet!$A$7:$DG$148,'TN01-10 (IN)'!BI$12,0))</f>
        <v>4.3</v>
      </c>
      <c r="BJ22" s="28">
        <f>IF(VLOOKUP($C22,Sheet!$A$7:$DG$148,'TN01-10 (IN)'!BJ$12,0)="","",VLOOKUP($C22,Sheet!$A$7:$DG$148,'TN01-10 (IN)'!BJ$12,0))</f>
        <v>5.6</v>
      </c>
      <c r="BK22" s="28">
        <f>IF(VLOOKUP($C22,Sheet!$A$7:$DG$148,'TN01-10 (IN)'!BK$12,0)="","",VLOOKUP($C22,Sheet!$A$7:$DG$148,'TN01-10 (IN)'!BK$12,0))</f>
        <v>6.8</v>
      </c>
      <c r="BL22" s="28">
        <f>IF(VLOOKUP($C22,Sheet!$A$7:$DG$148,'TN01-10 (IN)'!BL$12,0)="","",VLOOKUP($C22,Sheet!$A$7:$DG$148,'TN01-10 (IN)'!BL$12,0))</f>
        <v>6.7</v>
      </c>
      <c r="BM22" s="28">
        <f>IF(VLOOKUP($C22,Sheet!$A$7:$DG$148,'TN01-10 (IN)'!BM$12,0)="","",VLOOKUP($C22,Sheet!$A$7:$DG$148,'TN01-10 (IN)'!BM$12,0))</f>
        <v>6</v>
      </c>
      <c r="BN22" s="28">
        <f>IF(VLOOKUP($C22,Sheet!$A$7:$DG$148,'TN01-10 (IN)'!BN$12,0)="","",VLOOKUP($C22,Sheet!$A$7:$DG$148,'TN01-10 (IN)'!BN$12,0))</f>
        <v>6.3</v>
      </c>
      <c r="BO22" s="28">
        <f>IF(VLOOKUP($C22,Sheet!$A$7:$DG$148,'TN01-10 (IN)'!BO$12,0)="","",VLOOKUP($C22,Sheet!$A$7:$DG$148,'TN01-10 (IN)'!BO$12,0))</f>
        <v>6.6</v>
      </c>
      <c r="BP22" s="28">
        <f>IF(VLOOKUP($C22,Sheet!$A$7:$DG$148,'TN01-10 (IN)'!BP$12,0)="","",VLOOKUP($C22,Sheet!$A$7:$DG$148,'TN01-10 (IN)'!BP$12,0))</f>
        <v>4.5</v>
      </c>
      <c r="BQ22" s="28">
        <f>IF(VLOOKUP($C22,Sheet!$A$7:$DG$148,'TN01-10 (IN)'!BQ$12,0)="","",VLOOKUP($C22,Sheet!$A$7:$DG$148,'TN01-10 (IN)'!BQ$12,0))</f>
        <v>4.8</v>
      </c>
      <c r="BR22" s="28">
        <f>IF(VLOOKUP($C22,Sheet!$A$7:$DG$148,'TN01-10 (IN)'!BR$12,0)="","",VLOOKUP($C22,Sheet!$A$7:$DG$148,'TN01-10 (IN)'!BR$12,0))</f>
        <v>5.6</v>
      </c>
      <c r="BS22" s="28" t="str">
        <f>IF(VLOOKUP($C22,Sheet!$A$7:$DG$148,'TN01-10 (IN)'!BS$12,0)="","",VLOOKUP($C22,Sheet!$A$7:$DG$148,'TN01-10 (IN)'!BS$12,0))</f>
        <v/>
      </c>
      <c r="BT22" s="28">
        <f>IF(VLOOKUP($C22,Sheet!$A$7:$DG$148,'TN01-10 (IN)'!BT$12,0)="","",VLOOKUP($C22,Sheet!$A$7:$DG$148,'TN01-10 (IN)'!BT$12,0))</f>
        <v>4.5999999999999996</v>
      </c>
      <c r="BU22" s="28">
        <f>IF(VLOOKUP($C22,Sheet!$A$7:$DG$148,'TN01-10 (IN)'!BU$12,0)="","",VLOOKUP($C22,Sheet!$A$7:$DG$148,'TN01-10 (IN)'!BU$12,0))</f>
        <v>6.4</v>
      </c>
      <c r="BV22" s="28">
        <f>IF(VLOOKUP($C22,Sheet!$A$7:$DG$148,'TN01-10 (IN)'!BV$12,0)="","",VLOOKUP($C22,Sheet!$A$7:$DG$148,'TN01-10 (IN)'!BV$12,0))</f>
        <v>7.6</v>
      </c>
      <c r="BW22" s="28">
        <f>IF(VLOOKUP($C22,Sheet!$A$7:$DG$148,'TN01-10 (IN)'!BW$12,0)="","",VLOOKUP($C22,Sheet!$A$7:$DG$148,'TN01-10 (IN)'!BW$12,0))</f>
        <v>6.3</v>
      </c>
      <c r="BX22" s="28">
        <f>IF(VLOOKUP($C22,Sheet!$A$7:$DG$148,'TN01-10 (IN)'!BX$12,0)="","",VLOOKUP($C22,Sheet!$A$7:$DG$148,'TN01-10 (IN)'!BX$12,0))</f>
        <v>6.5</v>
      </c>
      <c r="BY22" s="28">
        <f>IF(VLOOKUP($C22,Sheet!$A$7:$DG$148,'TN01-10 (IN)'!BY$12,0)="","",VLOOKUP($C22,Sheet!$A$7:$DG$148,'TN01-10 (IN)'!BY$12,0))</f>
        <v>7.6</v>
      </c>
      <c r="BZ22" s="33">
        <f>IF(VLOOKUP($C22,Sheet!$A$7:$DG$148,'TN01-10 (IN)'!BZ$12,0)="","",VLOOKUP($C22,Sheet!$A$7:$DG$148,'TN01-10 (IN)'!BZ$12,0))</f>
        <v>50</v>
      </c>
      <c r="CA22" s="36">
        <f>IF(VLOOKUP($C22,Sheet!$A$7:$DG$148,'TN01-10 (IN)'!CA$12,0)="","",VLOOKUP($C22,Sheet!$A$7:$DG$148,'TN01-10 (IN)'!CA$12,0))</f>
        <v>0</v>
      </c>
      <c r="CB22" s="28">
        <f>IF(VLOOKUP($C22,Sheet!$A$7:$DG$148,'TN01-10 (IN)'!CB$12,0)="","",VLOOKUP($C22,Sheet!$A$7:$DG$148,'TN01-10 (IN)'!CB$12,0))</f>
        <v>8.4</v>
      </c>
      <c r="CC22" s="28" t="str">
        <f>IF(VLOOKUP($C22,Sheet!$A$7:$DG$148,'TN01-10 (IN)'!CC$12,0)="","",VLOOKUP($C22,Sheet!$A$7:$DG$148,'TN01-10 (IN)'!CC$12,0))</f>
        <v/>
      </c>
      <c r="CD22" s="28">
        <f>IF(VLOOKUP($C22,Sheet!$A$7:$DG$148,'TN01-10 (IN)'!CD$12,0)="","",VLOOKUP($C22,Sheet!$A$7:$DG$148,'TN01-10 (IN)'!CD$12,0))</f>
        <v>7.9</v>
      </c>
      <c r="CE22" s="28" t="str">
        <f>IF(VLOOKUP($C22,Sheet!$A$7:$DG$148,'TN01-10 (IN)'!CE$12,0)="","",VLOOKUP($C22,Sheet!$A$7:$DG$148,'TN01-10 (IN)'!CE$12,0))</f>
        <v/>
      </c>
      <c r="CF22" s="28">
        <f>IF(VLOOKUP($C22,Sheet!$A$7:$DG$148,'TN01-10 (IN)'!CF$12,0)="","",VLOOKUP($C22,Sheet!$A$7:$DG$148,'TN01-10 (IN)'!CF$12,0))</f>
        <v>7</v>
      </c>
      <c r="CG22" s="28">
        <f>IF(VLOOKUP($C22,Sheet!$A$7:$DG$148,'TN01-10 (IN)'!CG$12,0)="","",VLOOKUP($C22,Sheet!$A$7:$DG$148,'TN01-10 (IN)'!CG$12,0))</f>
        <v>6.1</v>
      </c>
      <c r="CH22" s="28">
        <f>IF(VLOOKUP($C22,Sheet!$A$7:$DG$148,'TN01-10 (IN)'!CH$12,0)="","",VLOOKUP($C22,Sheet!$A$7:$DG$148,'TN01-10 (IN)'!CH$12,0))</f>
        <v>6.5</v>
      </c>
      <c r="CI22" s="28">
        <f>IF(VLOOKUP($C22,Sheet!$A$7:$DG$148,'TN01-10 (IN)'!CI$12,0)="","",VLOOKUP($C22,Sheet!$A$7:$DG$148,'TN01-10 (IN)'!CI$12,0))</f>
        <v>4.5999999999999996</v>
      </c>
      <c r="CJ22" s="28" t="str">
        <f>IF(VLOOKUP($C22,Sheet!$A$7:$DG$148,'TN01-10 (IN)'!CJ$12,0)="","",VLOOKUP($C22,Sheet!$A$7:$DG$148,'TN01-10 (IN)'!CJ$12,0))</f>
        <v/>
      </c>
      <c r="CK22" s="28">
        <f>IF(VLOOKUP($C22,Sheet!$A$7:$DG$148,'TN01-10 (IN)'!CK$12,0)="","",VLOOKUP($C22,Sheet!$A$7:$DG$148,'TN01-10 (IN)'!CK$12,0))</f>
        <v>6.6</v>
      </c>
      <c r="CL22" s="28" t="str">
        <f>IF(VLOOKUP($C22,Sheet!$A$7:$DG$148,'TN01-10 (IN)'!CL$12,0)="","",VLOOKUP($C22,Sheet!$A$7:$DG$148,'TN01-10 (IN)'!CL$12,0))</f>
        <v/>
      </c>
      <c r="CM22" s="28" t="str">
        <f>IF(VLOOKUP($C22,Sheet!$A$7:$DG$148,'TN01-10 (IN)'!CM$12,0)="","",VLOOKUP($C22,Sheet!$A$7:$DG$148,'TN01-10 (IN)'!CM$12,0))</f>
        <v/>
      </c>
      <c r="CN22" s="28" t="str">
        <f>IF(VLOOKUP($C22,Sheet!$A$7:$DG$148,'TN01-10 (IN)'!CN$12,0)="","",VLOOKUP($C22,Sheet!$A$7:$DG$148,'TN01-10 (IN)'!CN$12,0))</f>
        <v/>
      </c>
      <c r="CO22" s="28" t="str">
        <f>IF(VLOOKUP($C22,Sheet!$A$7:$DG$148,'TN01-10 (IN)'!CO$12,0)="","",VLOOKUP($C22,Sheet!$A$7:$DG$148,'TN01-10 (IN)'!CO$12,0))</f>
        <v/>
      </c>
      <c r="CP22" s="28">
        <f>IF(VLOOKUP($C22,Sheet!$A$7:$DG$148,'TN01-10 (IN)'!CP$12,0)="","",VLOOKUP($C22,Sheet!$A$7:$DG$148,'TN01-10 (IN)'!CP$12,0))</f>
        <v>6.5</v>
      </c>
      <c r="CQ22" s="28">
        <f>IF(VLOOKUP($C22,Sheet!$A$7:$DG$148,'TN01-10 (IN)'!CQ$12,0)="","",VLOOKUP($C22,Sheet!$A$7:$DG$148,'TN01-10 (IN)'!CQ$12,0))</f>
        <v>8.3000000000000007</v>
      </c>
      <c r="CR22" s="28">
        <f>IF(VLOOKUP($C22,Sheet!$A$7:$DG$148,'TN01-10 (IN)'!CR$12,0)="","",VLOOKUP($C22,Sheet!$A$7:$DG$148,'TN01-10 (IN)'!CR$12,0))</f>
        <v>7.9</v>
      </c>
      <c r="CS22" s="28">
        <f>IF(VLOOKUP($C22,Sheet!$A$7:$DG$148,'TN01-10 (IN)'!CS$12,0)="","",VLOOKUP($C22,Sheet!$A$7:$DG$148,'TN01-10 (IN)'!CS$12,0))</f>
        <v>7.2</v>
      </c>
      <c r="CT22" s="28">
        <f>IF(VLOOKUP($C22,Sheet!$A$7:$DG$148,'TN01-10 (IN)'!CT$12,0)="","",VLOOKUP($C22,Sheet!$A$7:$DG$148,'TN01-10 (IN)'!CT$12,0))</f>
        <v>7.1</v>
      </c>
      <c r="CU22" s="33">
        <f>IF(VLOOKUP($C22,Sheet!$A$7:$DG$148,'TN01-10 (IN)'!CU$12,0)="","",VLOOKUP($C22,Sheet!$A$7:$DG$148,'TN01-10 (IN)'!CU$12,0))</f>
        <v>27</v>
      </c>
      <c r="CV22" s="36">
        <f>IF(VLOOKUP($C22,Sheet!$A$7:$DG$148,'TN01-10 (IN)'!CV$12,0)="","",VLOOKUP($C22,Sheet!$A$7:$DG$148,'TN01-10 (IN)'!CV$12,0))</f>
        <v>0</v>
      </c>
      <c r="CW22" s="38">
        <f t="shared" si="2"/>
        <v>128</v>
      </c>
      <c r="CX22" s="38">
        <f t="shared" si="2"/>
        <v>0</v>
      </c>
      <c r="CY22" s="38">
        <f t="shared" si="3"/>
        <v>0</v>
      </c>
      <c r="CZ22" s="38">
        <f t="shared" si="4"/>
        <v>128</v>
      </c>
      <c r="DA22" s="38">
        <f t="shared" si="5"/>
        <v>6.39</v>
      </c>
      <c r="DB22" s="38">
        <f>VLOOKUP($C22,'TN01-04'!$A$13:$DL$166,103,0)</f>
        <v>2.5</v>
      </c>
      <c r="DC22" s="28" t="str">
        <f>IF(VLOOKUP($C22,Sheet!$A$7:$DG$148,'TN01-10 (IN)'!DC$12,0)="","",VLOOKUP($C22,Sheet!$A$7:$DG$148,'TN01-10 (IN)'!DC$12,0))</f>
        <v/>
      </c>
      <c r="DD22" s="28" t="str">
        <f>IF(VLOOKUP($C22,Sheet!$A$7:$DG$148,'TN01-10 (IN)'!DD$12,0)="","",VLOOKUP($C22,Sheet!$A$7:$DG$148,'TN01-10 (IN)'!DD$12,0))</f>
        <v/>
      </c>
      <c r="DE22" s="28">
        <f>IF(VLOOKUP($C22,Sheet!$A$7:$DG$148,'TN01-10 (IN)'!DE$12,0)="","",VLOOKUP($C22,Sheet!$A$7:$DG$148,'TN01-10 (IN)'!DE$12,0))</f>
        <v>8.5</v>
      </c>
      <c r="DF22" s="28" t="str">
        <f>IF(VLOOKUP($C22,Sheet!$A$7:$DG$148,'TN01-10 (IN)'!DF$12,0)="","",VLOOKUP($C22,Sheet!$A$7:$DG$148,'TN01-10 (IN)'!DF$12,0))</f>
        <v/>
      </c>
      <c r="DG22" s="38"/>
      <c r="DH22" s="38">
        <f t="shared" si="6"/>
        <v>8.5</v>
      </c>
      <c r="DI22" s="38">
        <f>VLOOKUP($C22,'TN01-04'!$A$13:$DL$166,110,0)</f>
        <v>4</v>
      </c>
      <c r="DJ22" s="33">
        <f>IF(VLOOKUP($C22,Sheet!$A$7:$DG$148,'TN01-10 (IN)'!DJ$12,0)="","",VLOOKUP($C22,Sheet!$A$7:$DG$148,'TN01-10 (IN)'!DJ$12,0))</f>
        <v>5</v>
      </c>
      <c r="DK22" s="36">
        <f>IF(VLOOKUP($C22,Sheet!$A$7:$DG$148,'TN01-10 (IN)'!DK$12,0)="","",VLOOKUP($C22,Sheet!$A$7:$DG$148,'TN01-10 (IN)'!DK$12,0))</f>
        <v>0</v>
      </c>
      <c r="DL22" s="38">
        <f t="shared" si="7"/>
        <v>133</v>
      </c>
      <c r="DM22" s="38">
        <f t="shared" si="8"/>
        <v>0</v>
      </c>
      <c r="DN22" s="38">
        <f t="shared" si="9"/>
        <v>6.46</v>
      </c>
      <c r="DO22" s="38">
        <f>VLOOKUP($C22,'TN01-04'!$A$13:$DL$166,116,0)</f>
        <v>2.56</v>
      </c>
      <c r="DP22" s="33">
        <f>IF(VLOOKUP($C22,Sheet!$A$7:$DG$148,'TN01-10 (IN)'!DP$12,0)="","",VLOOKUP($C22,Sheet!$A$7:$DG$148,'TN01-10 (IN)'!DP$12,0))</f>
        <v>138</v>
      </c>
      <c r="DQ22" s="36">
        <f>IF(VLOOKUP($C22,Sheet!$A$7:$DG$148,'TN01-10 (IN)'!DQ$12,0)="","",VLOOKUP($C22,Sheet!$A$7:$DG$148,'TN01-10 (IN)'!DQ$12,0))</f>
        <v>0</v>
      </c>
      <c r="DR22" s="28">
        <f>IF(VLOOKUP($C22,Sheet!$A$7:$DG$148,'TN01-10 (IN)'!DR$12,0)="","",VLOOKUP($C22,Sheet!$A$7:$DG$148,'TN01-10 (IN)'!DR$12,0))</f>
        <v>137</v>
      </c>
      <c r="DS22" s="28">
        <f>IF(VLOOKUP($C22,Sheet!$A$7:$DG$148,'TN01-10 (IN)'!DS$12,0)="","",VLOOKUP($C22,Sheet!$A$7:$DG$148,'TN01-10 (IN)'!DS$12,0))</f>
        <v>138</v>
      </c>
      <c r="DT22" s="28">
        <f>IF(VLOOKUP($C22,Sheet!$A$7:$DG$148,'TN01-10 (IN)'!DT$12,0)="","",VLOOKUP($C22,Sheet!$A$7:$DG$148,'TN01-10 (IN)'!DT$12,0))</f>
        <v>6.46</v>
      </c>
      <c r="DU22" s="28">
        <f>IF(VLOOKUP($C22,Sheet!$A$7:$DG$148,'TN01-10 (IN)'!DU$12,0)="","",VLOOKUP($C22,Sheet!$A$7:$DG$148,'TN01-10 (IN)'!DU$12,0))</f>
        <v>2.56</v>
      </c>
      <c r="DV22" s="28" t="str">
        <f>IF(VLOOKUP($C22,Sheet!$A$7:$DG$148,'TN01-10 (IN)'!DV$12,0)="","",VLOOKUP($C22,Sheet!$A$7:$DG$148,'TN01-10 (IN)'!DV$12,0))</f>
        <v/>
      </c>
      <c r="DW22" s="42">
        <f t="shared" si="10"/>
        <v>0</v>
      </c>
    </row>
    <row r="23" spans="1:127" ht="15.95" customHeight="1" x14ac:dyDescent="0.2">
      <c r="A23" s="52"/>
      <c r="B23" s="625"/>
      <c r="C23" s="45">
        <v>2221727267</v>
      </c>
      <c r="D23" s="26" t="s">
        <v>12</v>
      </c>
      <c r="E23" s="26" t="s">
        <v>20</v>
      </c>
      <c r="F23" s="26" t="s">
        <v>127</v>
      </c>
      <c r="G23" s="27">
        <v>35263</v>
      </c>
      <c r="H23" s="26" t="s">
        <v>210</v>
      </c>
      <c r="I23" s="26" t="s">
        <v>213</v>
      </c>
      <c r="J23" s="28" t="e">
        <f>IF(VLOOKUP($C23,Sheet!$A$7:$DG$148,'TN01-10 (IN)'!J$12,0)="","",VLOOKUP($C23,Sheet!$A$7:$DG$148,'TN01-10 (IN)'!J$12,0))</f>
        <v>#N/A</v>
      </c>
      <c r="K23" s="28" t="e">
        <f>IF(VLOOKUP($C23,Sheet!$A$7:$DG$148,'TN01-10 (IN)'!K$12,0)="","",VLOOKUP($C23,Sheet!$A$7:$DG$148,'TN01-10 (IN)'!K$12,0))</f>
        <v>#N/A</v>
      </c>
      <c r="L23" s="28" t="e">
        <f>IF(VLOOKUP($C23,Sheet!$A$7:$DG$148,'TN01-10 (IN)'!L$12,0)="","",VLOOKUP($C23,Sheet!$A$7:$DG$148,'TN01-10 (IN)'!L$12,0))</f>
        <v>#N/A</v>
      </c>
      <c r="M23" s="28" t="e">
        <f>IF(VLOOKUP($C23,Sheet!$A$7:$DG$148,'TN01-10 (IN)'!M$12,0)="","",VLOOKUP($C23,Sheet!$A$7:$DG$148,'TN01-10 (IN)'!M$12,0))</f>
        <v>#N/A</v>
      </c>
      <c r="N23" s="28" t="e">
        <f>IF(VLOOKUP($C23,Sheet!$A$7:$DG$148,'TN01-10 (IN)'!N$12,0)="","",VLOOKUP($C23,Sheet!$A$7:$DG$148,'TN01-10 (IN)'!N$12,0))</f>
        <v>#N/A</v>
      </c>
      <c r="O23" s="28" t="e">
        <f>IF(VLOOKUP($C23,Sheet!$A$7:$DG$148,'TN01-10 (IN)'!O$12,0)="","",VLOOKUP($C23,Sheet!$A$7:$DG$148,'TN01-10 (IN)'!O$12,0))</f>
        <v>#N/A</v>
      </c>
      <c r="P23" s="28" t="e">
        <f>IF(VLOOKUP($C23,Sheet!$A$7:$DG$148,'TN01-10 (IN)'!P$12,0)="","",VLOOKUP($C23,Sheet!$A$7:$DG$148,'TN01-10 (IN)'!P$12,0))</f>
        <v>#N/A</v>
      </c>
      <c r="Q23" s="28" t="e">
        <f>IF(VLOOKUP($C23,Sheet!$A$7:$DG$148,'TN01-10 (IN)'!Q$12,0)="","",VLOOKUP($C23,Sheet!$A$7:$DG$148,'TN01-10 (IN)'!Q$12,0))</f>
        <v>#N/A</v>
      </c>
      <c r="R23" s="28" t="e">
        <f>IF(VLOOKUP($C23,Sheet!$A$7:$DG$148,'TN01-10 (IN)'!R$12,0)="","",VLOOKUP($C23,Sheet!$A$7:$DG$148,'TN01-10 (IN)'!R$12,0))</f>
        <v>#N/A</v>
      </c>
      <c r="S23" s="28" t="e">
        <f>IF(VLOOKUP($C23,Sheet!$A$7:$DG$148,'TN01-10 (IN)'!S$12,0)="","",VLOOKUP($C23,Sheet!$A$7:$DG$148,'TN01-10 (IN)'!S$12,0))</f>
        <v>#N/A</v>
      </c>
      <c r="T23" s="28" t="e">
        <f>IF(VLOOKUP($C23,Sheet!$A$7:$DG$148,'TN01-10 (IN)'!T$12,0)="","",VLOOKUP($C23,Sheet!$A$7:$DG$148,'TN01-10 (IN)'!T$12,0))</f>
        <v>#N/A</v>
      </c>
      <c r="U23" s="28" t="e">
        <f>IF(VLOOKUP($C23,Sheet!$A$7:$DG$148,'TN01-10 (IN)'!U$12,0)="","",VLOOKUP($C23,Sheet!$A$7:$DG$148,'TN01-10 (IN)'!U$12,0))</f>
        <v>#N/A</v>
      </c>
      <c r="V23" s="28" t="e">
        <f>IF(VLOOKUP($C23,Sheet!$A$7:$DG$148,'TN01-10 (IN)'!V$12,0)="","",VLOOKUP($C23,Sheet!$A$7:$DG$148,'TN01-10 (IN)'!V$12,0))</f>
        <v>#N/A</v>
      </c>
      <c r="W23" s="28" t="e">
        <f>IF(VLOOKUP($C23,Sheet!$A$7:$DG$148,'TN01-10 (IN)'!W$12,0)="","",VLOOKUP($C23,Sheet!$A$7:$DG$148,'TN01-10 (IN)'!W$12,0))</f>
        <v>#N/A</v>
      </c>
      <c r="X23" s="28" t="e">
        <f>IF(VLOOKUP($C23,Sheet!$A$7:$DG$148,'TN01-10 (IN)'!X$12,0)="","",VLOOKUP($C23,Sheet!$A$7:$DG$148,'TN01-10 (IN)'!X$12,0))</f>
        <v>#N/A</v>
      </c>
      <c r="Y23" s="28" t="e">
        <f>IF(VLOOKUP($C23,Sheet!$A$7:$DG$148,'TN01-10 (IN)'!Y$12,0)="","",VLOOKUP($C23,Sheet!$A$7:$DG$148,'TN01-10 (IN)'!Y$12,0))</f>
        <v>#N/A</v>
      </c>
      <c r="Z23" s="28" t="e">
        <f>IF(VLOOKUP($C23,Sheet!$A$7:$DG$148,'TN01-10 (IN)'!Z$12,0)="","",VLOOKUP($C23,Sheet!$A$7:$DG$148,'TN01-10 (IN)'!Z$12,0))</f>
        <v>#N/A</v>
      </c>
      <c r="AA23" s="28" t="e">
        <f>IF(VLOOKUP($C23,Sheet!$A$7:$DG$148,'TN01-10 (IN)'!AA$12,0)="","",VLOOKUP($C23,Sheet!$A$7:$DG$148,'TN01-10 (IN)'!AA$12,0))</f>
        <v>#N/A</v>
      </c>
      <c r="AB23" s="28" t="e">
        <f>IF(VLOOKUP($C23,Sheet!$A$7:$DG$148,'TN01-10 (IN)'!AB$12,0)="","",VLOOKUP($C23,Sheet!$A$7:$DG$148,'TN01-10 (IN)'!AB$12,0))</f>
        <v>#N/A</v>
      </c>
      <c r="AC23" s="28" t="e">
        <f>IF(VLOOKUP($C23,Sheet!$A$7:$DG$148,'TN01-10 (IN)'!AC$12,0)="","",VLOOKUP($C23,Sheet!$A$7:$DG$148,'TN01-10 (IN)'!AC$12,0))</f>
        <v>#N/A</v>
      </c>
      <c r="AD23" s="28" t="e">
        <f>IF(VLOOKUP($C23,Sheet!$A$7:$DG$148,'TN01-10 (IN)'!AD$12,0)="","",VLOOKUP($C23,Sheet!$A$7:$DG$148,'TN01-10 (IN)'!AD$12,0))</f>
        <v>#N/A</v>
      </c>
      <c r="AE23" s="28" t="e">
        <f>IF(VLOOKUP($C23,Sheet!$A$7:$DG$148,'TN01-10 (IN)'!AE$12,0)="","",VLOOKUP($C23,Sheet!$A$7:$DG$148,'TN01-10 (IN)'!AE$12,0))</f>
        <v>#N/A</v>
      </c>
      <c r="AF23" s="28" t="e">
        <f>IF(VLOOKUP($C23,Sheet!$A$7:$DG$148,'TN01-10 (IN)'!AF$12,0)="","",VLOOKUP($C23,Sheet!$A$7:$DG$148,'TN01-10 (IN)'!AF$12,0))</f>
        <v>#N/A</v>
      </c>
      <c r="AG23" s="28" t="e">
        <f>IF(VLOOKUP($C23,Sheet!$A$7:$DG$148,'TN01-10 (IN)'!AG$12,0)="","",VLOOKUP($C23,Sheet!$A$7:$DG$148,'TN01-10 (IN)'!AG$12,0))</f>
        <v>#N/A</v>
      </c>
      <c r="AH23" s="28" t="e">
        <f>IF(VLOOKUP($C23,Sheet!$A$7:$DG$148,'TN01-10 (IN)'!AH$12,0)="","",VLOOKUP($C23,Sheet!$A$7:$DG$148,'TN01-10 (IN)'!AH$12,0))</f>
        <v>#N/A</v>
      </c>
      <c r="AI23" s="28" t="e">
        <f>IF(VLOOKUP($C23,Sheet!$A$7:$DG$148,'TN01-10 (IN)'!AI$12,0)="","",VLOOKUP($C23,Sheet!$A$7:$DG$148,'TN01-10 (IN)'!AI$12,0))</f>
        <v>#N/A</v>
      </c>
      <c r="AJ23" s="28" t="e">
        <f>IF(VLOOKUP($C23,Sheet!$A$7:$DG$148,'TN01-10 (IN)'!AJ$12,0)="","",VLOOKUP($C23,Sheet!$A$7:$DG$148,'TN01-10 (IN)'!AJ$12,0))</f>
        <v>#N/A</v>
      </c>
      <c r="AK23" s="28" t="e">
        <f>IF(VLOOKUP($C23,Sheet!$A$7:$DG$148,'TN01-10 (IN)'!AK$12,0)="","",VLOOKUP($C23,Sheet!$A$7:$DG$148,'TN01-10 (IN)'!AK$12,0))</f>
        <v>#N/A</v>
      </c>
      <c r="AL23" s="28" t="e">
        <f>IF(VLOOKUP($C23,Sheet!$A$7:$DG$148,'TN01-10 (IN)'!AL$12,0)="","",VLOOKUP($C23,Sheet!$A$7:$DG$148,'TN01-10 (IN)'!AL$12,0))</f>
        <v>#N/A</v>
      </c>
      <c r="AM23" s="33" t="e">
        <f>IF(VLOOKUP($C23,Sheet!$A$7:$DG$148,'TN01-10 (IN)'!AM$12,0)="","",VLOOKUP($C23,Sheet!$A$7:$DG$148,'TN01-10 (IN)'!AM$12,0))</f>
        <v>#N/A</v>
      </c>
      <c r="AN23" s="36" t="e">
        <f>IF(VLOOKUP($C23,Sheet!$A$7:$DG$148,'TN01-10 (IN)'!AN$12,0)="","",VLOOKUP($C23,Sheet!$A$7:$DG$148,'TN01-10 (IN)'!AN$12,0))</f>
        <v>#N/A</v>
      </c>
      <c r="AO23" s="32" t="e">
        <f>IF(VLOOKUP($C23,Sheet!$A$7:$DG$148,'TN01-10 (IN)'!AO$12,0)="","",VLOOKUP($C23,Sheet!$A$7:$DG$148,'TN01-10 (IN)'!AO$12,0))</f>
        <v>#N/A</v>
      </c>
      <c r="AP23" s="32" t="e">
        <f>IF(VLOOKUP($C23,Sheet!$A$7:$DG$148,'TN01-10 (IN)'!AP$12,0)="","",VLOOKUP($C23,Sheet!$A$7:$DG$148,'TN01-10 (IN)'!AP$12,0))</f>
        <v>#N/A</v>
      </c>
      <c r="AQ23" s="32" t="e">
        <f>IF(VLOOKUP($C23,Sheet!$A$7:$DG$148,'TN01-10 (IN)'!AQ$12,0)="","",VLOOKUP($C23,Sheet!$A$7:$DG$148,'TN01-10 (IN)'!AQ$12,0))</f>
        <v>#N/A</v>
      </c>
      <c r="AR23" s="32" t="e">
        <f>IF(VLOOKUP($C23,Sheet!$A$7:$DG$148,'TN01-10 (IN)'!AR$12,0)="","",VLOOKUP($C23,Sheet!$A$7:$DG$148,'TN01-10 (IN)'!AR$12,0))</f>
        <v>#N/A</v>
      </c>
      <c r="AS23" s="32" t="e">
        <f>IF(VLOOKUP($C23,Sheet!$A$7:$DG$148,'TN01-10 (IN)'!AS$12,0)="","",VLOOKUP($C23,Sheet!$A$7:$DG$148,'TN01-10 (IN)'!AS$12,0))</f>
        <v>#N/A</v>
      </c>
      <c r="AT23" s="32" t="e">
        <f>IF(VLOOKUP($C23,Sheet!$A$7:$DG$148,'TN01-10 (IN)'!AT$12,0)="","",VLOOKUP($C23,Sheet!$A$7:$DG$148,'TN01-10 (IN)'!AT$12,0))</f>
        <v>#N/A</v>
      </c>
      <c r="AU23" s="32" t="e">
        <f>IF(VLOOKUP($C23,Sheet!$A$7:$DG$148,'TN01-10 (IN)'!AU$12,0)="","",VLOOKUP($C23,Sheet!$A$7:$DG$148,'TN01-10 (IN)'!AU$12,0))</f>
        <v>#N/A</v>
      </c>
      <c r="AV23" s="32" t="e">
        <f>IF(VLOOKUP($C23,Sheet!$A$7:$DG$148,'TN01-10 (IN)'!AV$12,0)="","",VLOOKUP($C23,Sheet!$A$7:$DG$148,'TN01-10 (IN)'!AV$12,0))</f>
        <v>#N/A</v>
      </c>
      <c r="AW23" s="32" t="e">
        <f>IF(VLOOKUP($C23,Sheet!$A$7:$DG$148,'TN01-10 (IN)'!AW$12,0)="","",VLOOKUP($C23,Sheet!$A$7:$DG$148,'TN01-10 (IN)'!AW$12,0))</f>
        <v>#N/A</v>
      </c>
      <c r="AX23" s="32" t="e">
        <f>IF(VLOOKUP($C23,Sheet!$A$7:$DG$148,'TN01-10 (IN)'!AX$12,0)="","",VLOOKUP($C23,Sheet!$A$7:$DG$148,'TN01-10 (IN)'!AX$12,0))</f>
        <v>#N/A</v>
      </c>
      <c r="AY23" s="32" t="e">
        <f>IF(VLOOKUP($C23,Sheet!$A$7:$DG$148,'TN01-10 (IN)'!AY$12,0)="","",VLOOKUP($C23,Sheet!$A$7:$DG$148,'TN01-10 (IN)'!AY$12,0))</f>
        <v>#N/A</v>
      </c>
      <c r="AZ23" s="32" t="e">
        <f>IF(VLOOKUP($C23,Sheet!$A$7:$DG$148,'TN01-10 (IN)'!AZ$12,0)="","",VLOOKUP($C23,Sheet!$A$7:$DG$148,'TN01-10 (IN)'!AZ$12,0))</f>
        <v>#N/A</v>
      </c>
      <c r="BA23" s="32" t="e">
        <f>IF(VLOOKUP($C23,Sheet!$A$7:$DG$148,'TN01-10 (IN)'!BA$12,0)="","",VLOOKUP($C23,Sheet!$A$7:$DG$148,'TN01-10 (IN)'!BA$12,0))</f>
        <v>#N/A</v>
      </c>
      <c r="BB23" s="32" t="e">
        <f>IF(VLOOKUP($C23,Sheet!$A$7:$DG$148,'TN01-10 (IN)'!BB$12,0)="","",VLOOKUP($C23,Sheet!$A$7:$DG$148,'TN01-10 (IN)'!BB$12,0))</f>
        <v>#N/A</v>
      </c>
      <c r="BC23" s="32" t="e">
        <f>IF(VLOOKUP($C23,Sheet!$A$7:$DG$148,'TN01-10 (IN)'!BC$12,0)="","",VLOOKUP($C23,Sheet!$A$7:$DG$148,'TN01-10 (IN)'!BC$12,0))</f>
        <v>#N/A</v>
      </c>
      <c r="BD23" s="33" t="e">
        <f>IF(VLOOKUP($C23,Sheet!$A$7:$DG$148,'TN01-10 (IN)'!BD$12,0)="","",VLOOKUP($C23,Sheet!$A$7:$DG$148,'TN01-10 (IN)'!BD$12,0))</f>
        <v>#N/A</v>
      </c>
      <c r="BE23" s="36" t="e">
        <f>IF(VLOOKUP($C23,Sheet!$A$7:$DG$148,'TN01-10 (IN)'!BE$12,0)="","",VLOOKUP($C23,Sheet!$A$7:$DG$148,'TN01-10 (IN)'!BE$12,0))</f>
        <v>#N/A</v>
      </c>
      <c r="BF23" s="28" t="e">
        <f>IF(VLOOKUP($C23,Sheet!$A$7:$DG$148,'TN01-10 (IN)'!BF$12,0)="","",VLOOKUP($C23,Sheet!$A$7:$DG$148,'TN01-10 (IN)'!BF$12,0))</f>
        <v>#N/A</v>
      </c>
      <c r="BG23" s="28" t="e">
        <f>IF(VLOOKUP($C23,Sheet!$A$7:$DG$148,'TN01-10 (IN)'!BG$12,0)="","",VLOOKUP($C23,Sheet!$A$7:$DG$148,'TN01-10 (IN)'!BG$12,0))</f>
        <v>#N/A</v>
      </c>
      <c r="BH23" s="28" t="e">
        <f>IF(VLOOKUP($C23,Sheet!$A$7:$DG$148,'TN01-10 (IN)'!BH$12,0)="","",VLOOKUP($C23,Sheet!$A$7:$DG$148,'TN01-10 (IN)'!BH$12,0))</f>
        <v>#N/A</v>
      </c>
      <c r="BI23" s="28" t="e">
        <f>IF(VLOOKUP($C23,Sheet!$A$7:$DG$148,'TN01-10 (IN)'!BI$12,0)="","",VLOOKUP($C23,Sheet!$A$7:$DG$148,'TN01-10 (IN)'!BI$12,0))</f>
        <v>#N/A</v>
      </c>
      <c r="BJ23" s="28" t="e">
        <f>IF(VLOOKUP($C23,Sheet!$A$7:$DG$148,'TN01-10 (IN)'!BJ$12,0)="","",VLOOKUP($C23,Sheet!$A$7:$DG$148,'TN01-10 (IN)'!BJ$12,0))</f>
        <v>#N/A</v>
      </c>
      <c r="BK23" s="28" t="e">
        <f>IF(VLOOKUP($C23,Sheet!$A$7:$DG$148,'TN01-10 (IN)'!BK$12,0)="","",VLOOKUP($C23,Sheet!$A$7:$DG$148,'TN01-10 (IN)'!BK$12,0))</f>
        <v>#N/A</v>
      </c>
      <c r="BL23" s="28" t="e">
        <f>IF(VLOOKUP($C23,Sheet!$A$7:$DG$148,'TN01-10 (IN)'!BL$12,0)="","",VLOOKUP($C23,Sheet!$A$7:$DG$148,'TN01-10 (IN)'!BL$12,0))</f>
        <v>#N/A</v>
      </c>
      <c r="BM23" s="28" t="e">
        <f>IF(VLOOKUP($C23,Sheet!$A$7:$DG$148,'TN01-10 (IN)'!BM$12,0)="","",VLOOKUP($C23,Sheet!$A$7:$DG$148,'TN01-10 (IN)'!BM$12,0))</f>
        <v>#N/A</v>
      </c>
      <c r="BN23" s="28" t="e">
        <f>IF(VLOOKUP($C23,Sheet!$A$7:$DG$148,'TN01-10 (IN)'!BN$12,0)="","",VLOOKUP($C23,Sheet!$A$7:$DG$148,'TN01-10 (IN)'!BN$12,0))</f>
        <v>#N/A</v>
      </c>
      <c r="BO23" s="28" t="e">
        <f>IF(VLOOKUP($C23,Sheet!$A$7:$DG$148,'TN01-10 (IN)'!BO$12,0)="","",VLOOKUP($C23,Sheet!$A$7:$DG$148,'TN01-10 (IN)'!BO$12,0))</f>
        <v>#N/A</v>
      </c>
      <c r="BP23" s="28" t="e">
        <f>IF(VLOOKUP($C23,Sheet!$A$7:$DG$148,'TN01-10 (IN)'!BP$12,0)="","",VLOOKUP($C23,Sheet!$A$7:$DG$148,'TN01-10 (IN)'!BP$12,0))</f>
        <v>#N/A</v>
      </c>
      <c r="BQ23" s="28" t="e">
        <f>IF(VLOOKUP($C23,Sheet!$A$7:$DG$148,'TN01-10 (IN)'!BQ$12,0)="","",VLOOKUP($C23,Sheet!$A$7:$DG$148,'TN01-10 (IN)'!BQ$12,0))</f>
        <v>#N/A</v>
      </c>
      <c r="BR23" s="28" t="e">
        <f>IF(VLOOKUP($C23,Sheet!$A$7:$DG$148,'TN01-10 (IN)'!BR$12,0)="","",VLOOKUP($C23,Sheet!$A$7:$DG$148,'TN01-10 (IN)'!BR$12,0))</f>
        <v>#N/A</v>
      </c>
      <c r="BS23" s="28" t="e">
        <f>IF(VLOOKUP($C23,Sheet!$A$7:$DG$148,'TN01-10 (IN)'!BS$12,0)="","",VLOOKUP($C23,Sheet!$A$7:$DG$148,'TN01-10 (IN)'!BS$12,0))</f>
        <v>#N/A</v>
      </c>
      <c r="BT23" s="28" t="e">
        <f>IF(VLOOKUP($C23,Sheet!$A$7:$DG$148,'TN01-10 (IN)'!BT$12,0)="","",VLOOKUP($C23,Sheet!$A$7:$DG$148,'TN01-10 (IN)'!BT$12,0))</f>
        <v>#N/A</v>
      </c>
      <c r="BU23" s="28" t="e">
        <f>IF(VLOOKUP($C23,Sheet!$A$7:$DG$148,'TN01-10 (IN)'!BU$12,0)="","",VLOOKUP($C23,Sheet!$A$7:$DG$148,'TN01-10 (IN)'!BU$12,0))</f>
        <v>#N/A</v>
      </c>
      <c r="BV23" s="28" t="e">
        <f>IF(VLOOKUP($C23,Sheet!$A$7:$DG$148,'TN01-10 (IN)'!BV$12,0)="","",VLOOKUP($C23,Sheet!$A$7:$DG$148,'TN01-10 (IN)'!BV$12,0))</f>
        <v>#N/A</v>
      </c>
      <c r="BW23" s="28" t="e">
        <f>IF(VLOOKUP($C23,Sheet!$A$7:$DG$148,'TN01-10 (IN)'!BW$12,0)="","",VLOOKUP($C23,Sheet!$A$7:$DG$148,'TN01-10 (IN)'!BW$12,0))</f>
        <v>#N/A</v>
      </c>
      <c r="BX23" s="28" t="e">
        <f>IF(VLOOKUP($C23,Sheet!$A$7:$DG$148,'TN01-10 (IN)'!BX$12,0)="","",VLOOKUP($C23,Sheet!$A$7:$DG$148,'TN01-10 (IN)'!BX$12,0))</f>
        <v>#N/A</v>
      </c>
      <c r="BY23" s="28" t="e">
        <f>IF(VLOOKUP($C23,Sheet!$A$7:$DG$148,'TN01-10 (IN)'!BY$12,0)="","",VLOOKUP($C23,Sheet!$A$7:$DG$148,'TN01-10 (IN)'!BY$12,0))</f>
        <v>#N/A</v>
      </c>
      <c r="BZ23" s="33" t="e">
        <f>IF(VLOOKUP($C23,Sheet!$A$7:$DG$148,'TN01-10 (IN)'!BZ$12,0)="","",VLOOKUP($C23,Sheet!$A$7:$DG$148,'TN01-10 (IN)'!BZ$12,0))</f>
        <v>#N/A</v>
      </c>
      <c r="CA23" s="36" t="e">
        <f>IF(VLOOKUP($C23,Sheet!$A$7:$DG$148,'TN01-10 (IN)'!CA$12,0)="","",VLOOKUP($C23,Sheet!$A$7:$DG$148,'TN01-10 (IN)'!CA$12,0))</f>
        <v>#N/A</v>
      </c>
      <c r="CB23" s="28" t="e">
        <f>IF(VLOOKUP($C23,Sheet!$A$7:$DG$148,'TN01-10 (IN)'!CB$12,0)="","",VLOOKUP($C23,Sheet!$A$7:$DG$148,'TN01-10 (IN)'!CB$12,0))</f>
        <v>#N/A</v>
      </c>
      <c r="CC23" s="28" t="e">
        <f>IF(VLOOKUP($C23,Sheet!$A$7:$DG$148,'TN01-10 (IN)'!CC$12,0)="","",VLOOKUP($C23,Sheet!$A$7:$DG$148,'TN01-10 (IN)'!CC$12,0))</f>
        <v>#N/A</v>
      </c>
      <c r="CD23" s="28" t="e">
        <f>IF(VLOOKUP($C23,Sheet!$A$7:$DG$148,'TN01-10 (IN)'!CD$12,0)="","",VLOOKUP($C23,Sheet!$A$7:$DG$148,'TN01-10 (IN)'!CD$12,0))</f>
        <v>#N/A</v>
      </c>
      <c r="CE23" s="28" t="e">
        <f>IF(VLOOKUP($C23,Sheet!$A$7:$DG$148,'TN01-10 (IN)'!CE$12,0)="","",VLOOKUP($C23,Sheet!$A$7:$DG$148,'TN01-10 (IN)'!CE$12,0))</f>
        <v>#N/A</v>
      </c>
      <c r="CF23" s="28" t="e">
        <f>IF(VLOOKUP($C23,Sheet!$A$7:$DG$148,'TN01-10 (IN)'!CF$12,0)="","",VLOOKUP($C23,Sheet!$A$7:$DG$148,'TN01-10 (IN)'!CF$12,0))</f>
        <v>#N/A</v>
      </c>
      <c r="CG23" s="28" t="e">
        <f>IF(VLOOKUP($C23,Sheet!$A$7:$DG$148,'TN01-10 (IN)'!CG$12,0)="","",VLOOKUP($C23,Sheet!$A$7:$DG$148,'TN01-10 (IN)'!CG$12,0))</f>
        <v>#N/A</v>
      </c>
      <c r="CH23" s="28" t="e">
        <f>IF(VLOOKUP($C23,Sheet!$A$7:$DG$148,'TN01-10 (IN)'!CH$12,0)="","",VLOOKUP($C23,Sheet!$A$7:$DG$148,'TN01-10 (IN)'!CH$12,0))</f>
        <v>#N/A</v>
      </c>
      <c r="CI23" s="28" t="e">
        <f>IF(VLOOKUP($C23,Sheet!$A$7:$DG$148,'TN01-10 (IN)'!CI$12,0)="","",VLOOKUP($C23,Sheet!$A$7:$DG$148,'TN01-10 (IN)'!CI$12,0))</f>
        <v>#N/A</v>
      </c>
      <c r="CJ23" s="28" t="e">
        <f>IF(VLOOKUP($C23,Sheet!$A$7:$DG$148,'TN01-10 (IN)'!CJ$12,0)="","",VLOOKUP($C23,Sheet!$A$7:$DG$148,'TN01-10 (IN)'!CJ$12,0))</f>
        <v>#N/A</v>
      </c>
      <c r="CK23" s="28" t="e">
        <f>IF(VLOOKUP($C23,Sheet!$A$7:$DG$148,'TN01-10 (IN)'!CK$12,0)="","",VLOOKUP($C23,Sheet!$A$7:$DG$148,'TN01-10 (IN)'!CK$12,0))</f>
        <v>#N/A</v>
      </c>
      <c r="CL23" s="28" t="e">
        <f>IF(VLOOKUP($C23,Sheet!$A$7:$DG$148,'TN01-10 (IN)'!CL$12,0)="","",VLOOKUP($C23,Sheet!$A$7:$DG$148,'TN01-10 (IN)'!CL$12,0))</f>
        <v>#N/A</v>
      </c>
      <c r="CM23" s="28" t="e">
        <f>IF(VLOOKUP($C23,Sheet!$A$7:$DG$148,'TN01-10 (IN)'!CM$12,0)="","",VLOOKUP($C23,Sheet!$A$7:$DG$148,'TN01-10 (IN)'!CM$12,0))</f>
        <v>#N/A</v>
      </c>
      <c r="CN23" s="28" t="e">
        <f>IF(VLOOKUP($C23,Sheet!$A$7:$DG$148,'TN01-10 (IN)'!CN$12,0)="","",VLOOKUP($C23,Sheet!$A$7:$DG$148,'TN01-10 (IN)'!CN$12,0))</f>
        <v>#N/A</v>
      </c>
      <c r="CO23" s="28" t="e">
        <f>IF(VLOOKUP($C23,Sheet!$A$7:$DG$148,'TN01-10 (IN)'!CO$12,0)="","",VLOOKUP($C23,Sheet!$A$7:$DG$148,'TN01-10 (IN)'!CO$12,0))</f>
        <v>#N/A</v>
      </c>
      <c r="CP23" s="28" t="e">
        <f>IF(VLOOKUP($C23,Sheet!$A$7:$DG$148,'TN01-10 (IN)'!CP$12,0)="","",VLOOKUP($C23,Sheet!$A$7:$DG$148,'TN01-10 (IN)'!CP$12,0))</f>
        <v>#N/A</v>
      </c>
      <c r="CQ23" s="28" t="e">
        <f>IF(VLOOKUP($C23,Sheet!$A$7:$DG$148,'TN01-10 (IN)'!CQ$12,0)="","",VLOOKUP($C23,Sheet!$A$7:$DG$148,'TN01-10 (IN)'!CQ$12,0))</f>
        <v>#N/A</v>
      </c>
      <c r="CR23" s="28" t="e">
        <f>IF(VLOOKUP($C23,Sheet!$A$7:$DG$148,'TN01-10 (IN)'!CR$12,0)="","",VLOOKUP($C23,Sheet!$A$7:$DG$148,'TN01-10 (IN)'!CR$12,0))</f>
        <v>#N/A</v>
      </c>
      <c r="CS23" s="28" t="e">
        <f>IF(VLOOKUP($C23,Sheet!$A$7:$DG$148,'TN01-10 (IN)'!CS$12,0)="","",VLOOKUP($C23,Sheet!$A$7:$DG$148,'TN01-10 (IN)'!CS$12,0))</f>
        <v>#N/A</v>
      </c>
      <c r="CT23" s="28" t="e">
        <f>IF(VLOOKUP($C23,Sheet!$A$7:$DG$148,'TN01-10 (IN)'!CT$12,0)="","",VLOOKUP($C23,Sheet!$A$7:$DG$148,'TN01-10 (IN)'!CT$12,0))</f>
        <v>#N/A</v>
      </c>
      <c r="CU23" s="33" t="e">
        <f>IF(VLOOKUP($C23,Sheet!$A$7:$DG$148,'TN01-10 (IN)'!CU$12,0)="","",VLOOKUP($C23,Sheet!$A$7:$DG$148,'TN01-10 (IN)'!CU$12,0))</f>
        <v>#N/A</v>
      </c>
      <c r="CV23" s="36" t="e">
        <f>IF(VLOOKUP($C23,Sheet!$A$7:$DG$148,'TN01-10 (IN)'!CV$12,0)="","",VLOOKUP($C23,Sheet!$A$7:$DG$148,'TN01-10 (IN)'!CV$12,0))</f>
        <v>#N/A</v>
      </c>
      <c r="CW23" s="38" t="e">
        <f t="shared" si="2"/>
        <v>#N/A</v>
      </c>
      <c r="CX23" s="38" t="e">
        <f t="shared" si="2"/>
        <v>#N/A</v>
      </c>
      <c r="CY23" s="38">
        <f t="shared" si="3"/>
        <v>0</v>
      </c>
      <c r="CZ23" s="38" t="e">
        <f t="shared" si="4"/>
        <v>#N/A</v>
      </c>
      <c r="DA23" s="38" t="e">
        <f t="shared" si="5"/>
        <v>#N/A</v>
      </c>
      <c r="DB23" s="38" t="e">
        <f>VLOOKUP($C23,'TN01-04'!$A$13:$DL$166,103,0)</f>
        <v>#N/A</v>
      </c>
      <c r="DC23" s="28" t="e">
        <f>IF(VLOOKUP($C23,Sheet!$A$7:$DG$148,'TN01-10 (IN)'!DC$12,0)="","",VLOOKUP($C23,Sheet!$A$7:$DG$148,'TN01-10 (IN)'!DC$12,0))</f>
        <v>#N/A</v>
      </c>
      <c r="DD23" s="28" t="e">
        <f>IF(VLOOKUP($C23,Sheet!$A$7:$DG$148,'TN01-10 (IN)'!DD$12,0)="","",VLOOKUP($C23,Sheet!$A$7:$DG$148,'TN01-10 (IN)'!DD$12,0))</f>
        <v>#N/A</v>
      </c>
      <c r="DE23" s="28" t="e">
        <f>IF(VLOOKUP($C23,Sheet!$A$7:$DG$148,'TN01-10 (IN)'!DE$12,0)="","",VLOOKUP($C23,Sheet!$A$7:$DG$148,'TN01-10 (IN)'!DE$12,0))</f>
        <v>#N/A</v>
      </c>
      <c r="DF23" s="28" t="e">
        <f>IF(VLOOKUP($C23,Sheet!$A$7:$DG$148,'TN01-10 (IN)'!DF$12,0)="","",VLOOKUP($C23,Sheet!$A$7:$DG$148,'TN01-10 (IN)'!DF$12,0))</f>
        <v>#N/A</v>
      </c>
      <c r="DG23" s="38"/>
      <c r="DH23" s="38" t="e">
        <f t="shared" si="6"/>
        <v>#N/A</v>
      </c>
      <c r="DI23" s="38" t="e">
        <f>VLOOKUP($C23,'TN01-04'!$A$13:$DL$166,110,0)</f>
        <v>#N/A</v>
      </c>
      <c r="DJ23" s="33" t="e">
        <f>IF(VLOOKUP($C23,Sheet!$A$7:$DG$148,'TN01-10 (IN)'!DJ$12,0)="","",VLOOKUP($C23,Sheet!$A$7:$DG$148,'TN01-10 (IN)'!DJ$12,0))</f>
        <v>#N/A</v>
      </c>
      <c r="DK23" s="36" t="e">
        <f>IF(VLOOKUP($C23,Sheet!$A$7:$DG$148,'TN01-10 (IN)'!DK$12,0)="","",VLOOKUP($C23,Sheet!$A$7:$DG$148,'TN01-10 (IN)'!DK$12,0))</f>
        <v>#N/A</v>
      </c>
      <c r="DL23" s="38" t="e">
        <f t="shared" si="7"/>
        <v>#N/A</v>
      </c>
      <c r="DM23" s="38" t="e">
        <f t="shared" si="8"/>
        <v>#N/A</v>
      </c>
      <c r="DN23" s="38" t="e">
        <f t="shared" si="9"/>
        <v>#N/A</v>
      </c>
      <c r="DO23" s="38" t="e">
        <f>VLOOKUP($C23,'TN01-04'!$A$13:$DL$166,116,0)</f>
        <v>#N/A</v>
      </c>
      <c r="DP23" s="33" t="e">
        <f>IF(VLOOKUP($C23,Sheet!$A$7:$DG$148,'TN01-10 (IN)'!DP$12,0)="","",VLOOKUP($C23,Sheet!$A$7:$DG$148,'TN01-10 (IN)'!DP$12,0))</f>
        <v>#N/A</v>
      </c>
      <c r="DQ23" s="36" t="e">
        <f>IF(VLOOKUP($C23,Sheet!$A$7:$DG$148,'TN01-10 (IN)'!DQ$12,0)="","",VLOOKUP($C23,Sheet!$A$7:$DG$148,'TN01-10 (IN)'!DQ$12,0))</f>
        <v>#N/A</v>
      </c>
      <c r="DR23" s="28" t="e">
        <f>IF(VLOOKUP($C23,Sheet!$A$7:$DG$148,'TN01-10 (IN)'!DR$12,0)="","",VLOOKUP($C23,Sheet!$A$7:$DG$148,'TN01-10 (IN)'!DR$12,0))</f>
        <v>#N/A</v>
      </c>
      <c r="DS23" s="28" t="e">
        <f>IF(VLOOKUP($C23,Sheet!$A$7:$DG$148,'TN01-10 (IN)'!DS$12,0)="","",VLOOKUP($C23,Sheet!$A$7:$DG$148,'TN01-10 (IN)'!DS$12,0))</f>
        <v>#N/A</v>
      </c>
      <c r="DT23" s="28" t="e">
        <f>IF(VLOOKUP($C23,Sheet!$A$7:$DG$148,'TN01-10 (IN)'!DT$12,0)="","",VLOOKUP($C23,Sheet!$A$7:$DG$148,'TN01-10 (IN)'!DT$12,0))</f>
        <v>#N/A</v>
      </c>
      <c r="DU23" s="28" t="e">
        <f>IF(VLOOKUP($C23,Sheet!$A$7:$DG$148,'TN01-10 (IN)'!DU$12,0)="","",VLOOKUP($C23,Sheet!$A$7:$DG$148,'TN01-10 (IN)'!DU$12,0))</f>
        <v>#N/A</v>
      </c>
      <c r="DV23" s="28" t="e">
        <f>IF(VLOOKUP($C23,Sheet!$A$7:$DG$148,'TN01-10 (IN)'!DV$12,0)="","",VLOOKUP($C23,Sheet!$A$7:$DG$148,'TN01-10 (IN)'!DV$12,0))</f>
        <v>#N/A</v>
      </c>
      <c r="DW23" s="42" t="e">
        <f t="shared" si="10"/>
        <v>#N/A</v>
      </c>
    </row>
    <row r="24" spans="1:127" ht="15.95" customHeight="1" x14ac:dyDescent="0.2">
      <c r="A24" s="52"/>
      <c r="B24" s="625"/>
      <c r="C24" s="45">
        <v>2220729054</v>
      </c>
      <c r="D24" s="26" t="s">
        <v>6</v>
      </c>
      <c r="E24" s="26" t="s">
        <v>45</v>
      </c>
      <c r="F24" s="26" t="s">
        <v>128</v>
      </c>
      <c r="G24" s="27">
        <v>35966</v>
      </c>
      <c r="H24" s="26" t="s">
        <v>209</v>
      </c>
      <c r="I24" s="26" t="s">
        <v>212</v>
      </c>
      <c r="J24" s="28">
        <f>IF(VLOOKUP($C24,Sheet!$A$7:$DG$148,'TN01-10 (IN)'!J$12,0)="","",VLOOKUP($C24,Sheet!$A$7:$DG$148,'TN01-10 (IN)'!J$12,0))</f>
        <v>7.6</v>
      </c>
      <c r="K24" s="28">
        <f>IF(VLOOKUP($C24,Sheet!$A$7:$DG$148,'TN01-10 (IN)'!K$12,0)="","",VLOOKUP($C24,Sheet!$A$7:$DG$148,'TN01-10 (IN)'!K$12,0))</f>
        <v>6.9</v>
      </c>
      <c r="L24" s="28">
        <f>IF(VLOOKUP($C24,Sheet!$A$7:$DG$148,'TN01-10 (IN)'!L$12,0)="","",VLOOKUP($C24,Sheet!$A$7:$DG$148,'TN01-10 (IN)'!L$12,0))</f>
        <v>8.5</v>
      </c>
      <c r="M24" s="28">
        <f>IF(VLOOKUP($C24,Sheet!$A$7:$DG$148,'TN01-10 (IN)'!M$12,0)="","",VLOOKUP($C24,Sheet!$A$7:$DG$148,'TN01-10 (IN)'!M$12,0))</f>
        <v>8.1999999999999993</v>
      </c>
      <c r="N24" s="28">
        <f>IF(VLOOKUP($C24,Sheet!$A$7:$DG$148,'TN01-10 (IN)'!N$12,0)="","",VLOOKUP($C24,Sheet!$A$7:$DG$148,'TN01-10 (IN)'!N$12,0))</f>
        <v>7.3</v>
      </c>
      <c r="O24" s="28">
        <f>IF(VLOOKUP($C24,Sheet!$A$7:$DG$148,'TN01-10 (IN)'!O$12,0)="","",VLOOKUP($C24,Sheet!$A$7:$DG$148,'TN01-10 (IN)'!O$12,0))</f>
        <v>7.5</v>
      </c>
      <c r="P24" s="28">
        <f>IF(VLOOKUP($C24,Sheet!$A$7:$DG$148,'TN01-10 (IN)'!P$12,0)="","",VLOOKUP($C24,Sheet!$A$7:$DG$148,'TN01-10 (IN)'!P$12,0))</f>
        <v>7.7</v>
      </c>
      <c r="Q24" s="28" t="str">
        <f>IF(VLOOKUP($C24,Sheet!$A$7:$DG$148,'TN01-10 (IN)'!Q$12,0)="","",VLOOKUP($C24,Sheet!$A$7:$DG$148,'TN01-10 (IN)'!Q$12,0))</f>
        <v/>
      </c>
      <c r="R24" s="28">
        <f>IF(VLOOKUP($C24,Sheet!$A$7:$DG$148,'TN01-10 (IN)'!R$12,0)="","",VLOOKUP($C24,Sheet!$A$7:$DG$148,'TN01-10 (IN)'!R$12,0))</f>
        <v>6.2</v>
      </c>
      <c r="S24" s="28" t="str">
        <f>IF(VLOOKUP($C24,Sheet!$A$7:$DG$148,'TN01-10 (IN)'!S$12,0)="","",VLOOKUP($C24,Sheet!$A$7:$DG$148,'TN01-10 (IN)'!S$12,0))</f>
        <v/>
      </c>
      <c r="T24" s="28">
        <f>IF(VLOOKUP($C24,Sheet!$A$7:$DG$148,'TN01-10 (IN)'!T$12,0)="","",VLOOKUP($C24,Sheet!$A$7:$DG$148,'TN01-10 (IN)'!T$12,0))</f>
        <v>8</v>
      </c>
      <c r="U24" s="28" t="str">
        <f>IF(VLOOKUP($C24,Sheet!$A$7:$DG$148,'TN01-10 (IN)'!U$12,0)="","",VLOOKUP($C24,Sheet!$A$7:$DG$148,'TN01-10 (IN)'!U$12,0))</f>
        <v/>
      </c>
      <c r="V24" s="28" t="str">
        <f>IF(VLOOKUP($C24,Sheet!$A$7:$DG$148,'TN01-10 (IN)'!V$12,0)="","",VLOOKUP($C24,Sheet!$A$7:$DG$148,'TN01-10 (IN)'!V$12,0))</f>
        <v/>
      </c>
      <c r="W24" s="28">
        <f>IF(VLOOKUP($C24,Sheet!$A$7:$DG$148,'TN01-10 (IN)'!W$12,0)="","",VLOOKUP($C24,Sheet!$A$7:$DG$148,'TN01-10 (IN)'!W$12,0))</f>
        <v>8.1999999999999993</v>
      </c>
      <c r="X24" s="28" t="str">
        <f>IF(VLOOKUP($C24,Sheet!$A$7:$DG$148,'TN01-10 (IN)'!X$12,0)="","",VLOOKUP($C24,Sheet!$A$7:$DG$148,'TN01-10 (IN)'!X$12,0))</f>
        <v/>
      </c>
      <c r="Y24" s="28">
        <f>IF(VLOOKUP($C24,Sheet!$A$7:$DG$148,'TN01-10 (IN)'!Y$12,0)="","",VLOOKUP($C24,Sheet!$A$7:$DG$148,'TN01-10 (IN)'!Y$12,0))</f>
        <v>8.8000000000000007</v>
      </c>
      <c r="Z24" s="28">
        <f>IF(VLOOKUP($C24,Sheet!$A$7:$DG$148,'TN01-10 (IN)'!Z$12,0)="","",VLOOKUP($C24,Sheet!$A$7:$DG$148,'TN01-10 (IN)'!Z$12,0))</f>
        <v>8.1999999999999993</v>
      </c>
      <c r="AA24" s="28">
        <f>IF(VLOOKUP($C24,Sheet!$A$7:$DG$148,'TN01-10 (IN)'!AA$12,0)="","",VLOOKUP($C24,Sheet!$A$7:$DG$148,'TN01-10 (IN)'!AA$12,0))</f>
        <v>6.4</v>
      </c>
      <c r="AB24" s="28">
        <f>IF(VLOOKUP($C24,Sheet!$A$7:$DG$148,'TN01-10 (IN)'!AB$12,0)="","",VLOOKUP($C24,Sheet!$A$7:$DG$148,'TN01-10 (IN)'!AB$12,0))</f>
        <v>7.1</v>
      </c>
      <c r="AC24" s="28">
        <f>IF(VLOOKUP($C24,Sheet!$A$7:$DG$148,'TN01-10 (IN)'!AC$12,0)="","",VLOOKUP($C24,Sheet!$A$7:$DG$148,'TN01-10 (IN)'!AC$12,0))</f>
        <v>7.3</v>
      </c>
      <c r="AD24" s="28">
        <f>IF(VLOOKUP($C24,Sheet!$A$7:$DG$148,'TN01-10 (IN)'!AD$12,0)="","",VLOOKUP($C24,Sheet!$A$7:$DG$148,'TN01-10 (IN)'!AD$12,0))</f>
        <v>7.5</v>
      </c>
      <c r="AE24" s="28">
        <f>IF(VLOOKUP($C24,Sheet!$A$7:$DG$148,'TN01-10 (IN)'!AE$12,0)="","",VLOOKUP($C24,Sheet!$A$7:$DG$148,'TN01-10 (IN)'!AE$12,0))</f>
        <v>6.4</v>
      </c>
      <c r="AF24" s="28">
        <f>IF(VLOOKUP($C24,Sheet!$A$7:$DG$148,'TN01-10 (IN)'!AF$12,0)="","",VLOOKUP($C24,Sheet!$A$7:$DG$148,'TN01-10 (IN)'!AF$12,0))</f>
        <v>5.9</v>
      </c>
      <c r="AG24" s="28">
        <f>IF(VLOOKUP($C24,Sheet!$A$7:$DG$148,'TN01-10 (IN)'!AG$12,0)="","",VLOOKUP($C24,Sheet!$A$7:$DG$148,'TN01-10 (IN)'!AG$12,0))</f>
        <v>5.3</v>
      </c>
      <c r="AH24" s="28">
        <f>IF(VLOOKUP($C24,Sheet!$A$7:$DG$148,'TN01-10 (IN)'!AH$12,0)="","",VLOOKUP($C24,Sheet!$A$7:$DG$148,'TN01-10 (IN)'!AH$12,0))</f>
        <v>5</v>
      </c>
      <c r="AI24" s="28">
        <f>IF(VLOOKUP($C24,Sheet!$A$7:$DG$148,'TN01-10 (IN)'!AI$12,0)="","",VLOOKUP($C24,Sheet!$A$7:$DG$148,'TN01-10 (IN)'!AI$12,0))</f>
        <v>6.4</v>
      </c>
      <c r="AJ24" s="28">
        <f>IF(VLOOKUP($C24,Sheet!$A$7:$DG$148,'TN01-10 (IN)'!AJ$12,0)="","",VLOOKUP($C24,Sheet!$A$7:$DG$148,'TN01-10 (IN)'!AJ$12,0))</f>
        <v>6</v>
      </c>
      <c r="AK24" s="28">
        <f>IF(VLOOKUP($C24,Sheet!$A$7:$DG$148,'TN01-10 (IN)'!AK$12,0)="","",VLOOKUP($C24,Sheet!$A$7:$DG$148,'TN01-10 (IN)'!AK$12,0))</f>
        <v>5.6</v>
      </c>
      <c r="AL24" s="28">
        <f>IF(VLOOKUP($C24,Sheet!$A$7:$DG$148,'TN01-10 (IN)'!AL$12,0)="","",VLOOKUP($C24,Sheet!$A$7:$DG$148,'TN01-10 (IN)'!AL$12,0))</f>
        <v>6.3</v>
      </c>
      <c r="AM24" s="33">
        <f>IF(VLOOKUP($C24,Sheet!$A$7:$DG$148,'TN01-10 (IN)'!AM$12,0)="","",VLOOKUP($C24,Sheet!$A$7:$DG$148,'TN01-10 (IN)'!AM$12,0))</f>
        <v>51</v>
      </c>
      <c r="AN24" s="36">
        <f>IF(VLOOKUP($C24,Sheet!$A$7:$DG$148,'TN01-10 (IN)'!AN$12,0)="","",VLOOKUP($C24,Sheet!$A$7:$DG$148,'TN01-10 (IN)'!AN$12,0))</f>
        <v>0</v>
      </c>
      <c r="AO24" s="32">
        <f>IF(VLOOKUP($C24,Sheet!$A$7:$DG$148,'TN01-10 (IN)'!AO$12,0)="","",VLOOKUP($C24,Sheet!$A$7:$DG$148,'TN01-10 (IN)'!AO$12,0))</f>
        <v>7.5</v>
      </c>
      <c r="AP24" s="32">
        <f>IF(VLOOKUP($C24,Sheet!$A$7:$DG$148,'TN01-10 (IN)'!AP$12,0)="","",VLOOKUP($C24,Sheet!$A$7:$DG$148,'TN01-10 (IN)'!AP$12,0))</f>
        <v>8.6999999999999993</v>
      </c>
      <c r="AQ24" s="32" t="str">
        <f>IF(VLOOKUP($C24,Sheet!$A$7:$DG$148,'TN01-10 (IN)'!AQ$12,0)="","",VLOOKUP($C24,Sheet!$A$7:$DG$148,'TN01-10 (IN)'!AQ$12,0))</f>
        <v/>
      </c>
      <c r="AR24" s="32" t="str">
        <f>IF(VLOOKUP($C24,Sheet!$A$7:$DG$148,'TN01-10 (IN)'!AR$12,0)="","",VLOOKUP($C24,Sheet!$A$7:$DG$148,'TN01-10 (IN)'!AR$12,0))</f>
        <v/>
      </c>
      <c r="AS24" s="32" t="str">
        <f>IF(VLOOKUP($C24,Sheet!$A$7:$DG$148,'TN01-10 (IN)'!AS$12,0)="","",VLOOKUP($C24,Sheet!$A$7:$DG$148,'TN01-10 (IN)'!AS$12,0))</f>
        <v/>
      </c>
      <c r="AT24" s="32" t="str">
        <f>IF(VLOOKUP($C24,Sheet!$A$7:$DG$148,'TN01-10 (IN)'!AT$12,0)="","",VLOOKUP($C24,Sheet!$A$7:$DG$148,'TN01-10 (IN)'!AT$12,0))</f>
        <v/>
      </c>
      <c r="AU24" s="32" t="str">
        <f>IF(VLOOKUP($C24,Sheet!$A$7:$DG$148,'TN01-10 (IN)'!AU$12,0)="","",VLOOKUP($C24,Sheet!$A$7:$DG$148,'TN01-10 (IN)'!AU$12,0))</f>
        <v/>
      </c>
      <c r="AV24" s="32">
        <f>IF(VLOOKUP($C24,Sheet!$A$7:$DG$148,'TN01-10 (IN)'!AV$12,0)="","",VLOOKUP($C24,Sheet!$A$7:$DG$148,'TN01-10 (IN)'!AV$12,0))</f>
        <v>7.6</v>
      </c>
      <c r="AW24" s="32" t="str">
        <f>IF(VLOOKUP($C24,Sheet!$A$7:$DG$148,'TN01-10 (IN)'!AW$12,0)="","",VLOOKUP($C24,Sheet!$A$7:$DG$148,'TN01-10 (IN)'!AW$12,0))</f>
        <v/>
      </c>
      <c r="AX24" s="32" t="str">
        <f>IF(VLOOKUP($C24,Sheet!$A$7:$DG$148,'TN01-10 (IN)'!AX$12,0)="","",VLOOKUP($C24,Sheet!$A$7:$DG$148,'TN01-10 (IN)'!AX$12,0))</f>
        <v/>
      </c>
      <c r="AY24" s="32" t="str">
        <f>IF(VLOOKUP($C24,Sheet!$A$7:$DG$148,'TN01-10 (IN)'!AY$12,0)="","",VLOOKUP($C24,Sheet!$A$7:$DG$148,'TN01-10 (IN)'!AY$12,0))</f>
        <v/>
      </c>
      <c r="AZ24" s="32" t="str">
        <f>IF(VLOOKUP($C24,Sheet!$A$7:$DG$148,'TN01-10 (IN)'!AZ$12,0)="","",VLOOKUP($C24,Sheet!$A$7:$DG$148,'TN01-10 (IN)'!AZ$12,0))</f>
        <v/>
      </c>
      <c r="BA24" s="32" t="str">
        <f>IF(VLOOKUP($C24,Sheet!$A$7:$DG$148,'TN01-10 (IN)'!BA$12,0)="","",VLOOKUP($C24,Sheet!$A$7:$DG$148,'TN01-10 (IN)'!BA$12,0))</f>
        <v/>
      </c>
      <c r="BB24" s="32">
        <f>IF(VLOOKUP($C24,Sheet!$A$7:$DG$148,'TN01-10 (IN)'!BB$12,0)="","",VLOOKUP($C24,Sheet!$A$7:$DG$148,'TN01-10 (IN)'!BB$12,0))</f>
        <v>7.3</v>
      </c>
      <c r="BC24" s="32">
        <f>IF(VLOOKUP($C24,Sheet!$A$7:$DG$148,'TN01-10 (IN)'!BC$12,0)="","",VLOOKUP($C24,Sheet!$A$7:$DG$148,'TN01-10 (IN)'!BC$12,0))</f>
        <v>6.8</v>
      </c>
      <c r="BD24" s="33">
        <f>IF(VLOOKUP($C24,Sheet!$A$7:$DG$148,'TN01-10 (IN)'!BD$12,0)="","",VLOOKUP($C24,Sheet!$A$7:$DG$148,'TN01-10 (IN)'!BD$12,0))</f>
        <v>5</v>
      </c>
      <c r="BE24" s="36">
        <f>IF(VLOOKUP($C24,Sheet!$A$7:$DG$148,'TN01-10 (IN)'!BE$12,0)="","",VLOOKUP($C24,Sheet!$A$7:$DG$148,'TN01-10 (IN)'!BE$12,0))</f>
        <v>0</v>
      </c>
      <c r="BF24" s="28">
        <f>IF(VLOOKUP($C24,Sheet!$A$7:$DG$148,'TN01-10 (IN)'!BF$12,0)="","",VLOOKUP($C24,Sheet!$A$7:$DG$148,'TN01-10 (IN)'!BF$12,0))</f>
        <v>6.7</v>
      </c>
      <c r="BG24" s="28">
        <f>IF(VLOOKUP($C24,Sheet!$A$7:$DG$148,'TN01-10 (IN)'!BG$12,0)="","",VLOOKUP($C24,Sheet!$A$7:$DG$148,'TN01-10 (IN)'!BG$12,0))</f>
        <v>7.2</v>
      </c>
      <c r="BH24" s="28">
        <f>IF(VLOOKUP($C24,Sheet!$A$7:$DG$148,'TN01-10 (IN)'!BH$12,0)="","",VLOOKUP($C24,Sheet!$A$7:$DG$148,'TN01-10 (IN)'!BH$12,0))</f>
        <v>8.9</v>
      </c>
      <c r="BI24" s="28">
        <f>IF(VLOOKUP($C24,Sheet!$A$7:$DG$148,'TN01-10 (IN)'!BI$12,0)="","",VLOOKUP($C24,Sheet!$A$7:$DG$148,'TN01-10 (IN)'!BI$12,0))</f>
        <v>7.4</v>
      </c>
      <c r="BJ24" s="28">
        <f>IF(VLOOKUP($C24,Sheet!$A$7:$DG$148,'TN01-10 (IN)'!BJ$12,0)="","",VLOOKUP($C24,Sheet!$A$7:$DG$148,'TN01-10 (IN)'!BJ$12,0))</f>
        <v>7.9</v>
      </c>
      <c r="BK24" s="28">
        <f>IF(VLOOKUP($C24,Sheet!$A$7:$DG$148,'TN01-10 (IN)'!BK$12,0)="","",VLOOKUP($C24,Sheet!$A$7:$DG$148,'TN01-10 (IN)'!BK$12,0))</f>
        <v>7</v>
      </c>
      <c r="BL24" s="28">
        <f>IF(VLOOKUP($C24,Sheet!$A$7:$DG$148,'TN01-10 (IN)'!BL$12,0)="","",VLOOKUP($C24,Sheet!$A$7:$DG$148,'TN01-10 (IN)'!BL$12,0))</f>
        <v>6.4</v>
      </c>
      <c r="BM24" s="28">
        <f>IF(VLOOKUP($C24,Sheet!$A$7:$DG$148,'TN01-10 (IN)'!BM$12,0)="","",VLOOKUP($C24,Sheet!$A$7:$DG$148,'TN01-10 (IN)'!BM$12,0))</f>
        <v>7.1</v>
      </c>
      <c r="BN24" s="28">
        <f>IF(VLOOKUP($C24,Sheet!$A$7:$DG$148,'TN01-10 (IN)'!BN$12,0)="","",VLOOKUP($C24,Sheet!$A$7:$DG$148,'TN01-10 (IN)'!BN$12,0))</f>
        <v>5.6</v>
      </c>
      <c r="BO24" s="28">
        <f>IF(VLOOKUP($C24,Sheet!$A$7:$DG$148,'TN01-10 (IN)'!BO$12,0)="","",VLOOKUP($C24,Sheet!$A$7:$DG$148,'TN01-10 (IN)'!BO$12,0))</f>
        <v>6.7</v>
      </c>
      <c r="BP24" s="28">
        <f>IF(VLOOKUP($C24,Sheet!$A$7:$DG$148,'TN01-10 (IN)'!BP$12,0)="","",VLOOKUP($C24,Sheet!$A$7:$DG$148,'TN01-10 (IN)'!BP$12,0))</f>
        <v>6.3</v>
      </c>
      <c r="BQ24" s="28">
        <f>IF(VLOOKUP($C24,Sheet!$A$7:$DG$148,'TN01-10 (IN)'!BQ$12,0)="","",VLOOKUP($C24,Sheet!$A$7:$DG$148,'TN01-10 (IN)'!BQ$12,0))</f>
        <v>7.9</v>
      </c>
      <c r="BR24" s="28">
        <f>IF(VLOOKUP($C24,Sheet!$A$7:$DG$148,'TN01-10 (IN)'!BR$12,0)="","",VLOOKUP($C24,Sheet!$A$7:$DG$148,'TN01-10 (IN)'!BR$12,0))</f>
        <v>7.1</v>
      </c>
      <c r="BS24" s="28" t="str">
        <f>IF(VLOOKUP($C24,Sheet!$A$7:$DG$148,'TN01-10 (IN)'!BS$12,0)="","",VLOOKUP($C24,Sheet!$A$7:$DG$148,'TN01-10 (IN)'!BS$12,0))</f>
        <v/>
      </c>
      <c r="BT24" s="28">
        <f>IF(VLOOKUP($C24,Sheet!$A$7:$DG$148,'TN01-10 (IN)'!BT$12,0)="","",VLOOKUP($C24,Sheet!$A$7:$DG$148,'TN01-10 (IN)'!BT$12,0))</f>
        <v>6.3</v>
      </c>
      <c r="BU24" s="28">
        <f>IF(VLOOKUP($C24,Sheet!$A$7:$DG$148,'TN01-10 (IN)'!BU$12,0)="","",VLOOKUP($C24,Sheet!$A$7:$DG$148,'TN01-10 (IN)'!BU$12,0))</f>
        <v>5.3</v>
      </c>
      <c r="BV24" s="28">
        <f>IF(VLOOKUP($C24,Sheet!$A$7:$DG$148,'TN01-10 (IN)'!BV$12,0)="","",VLOOKUP($C24,Sheet!$A$7:$DG$148,'TN01-10 (IN)'!BV$12,0))</f>
        <v>6.9</v>
      </c>
      <c r="BW24" s="28">
        <f>IF(VLOOKUP($C24,Sheet!$A$7:$DG$148,'TN01-10 (IN)'!BW$12,0)="","",VLOOKUP($C24,Sheet!$A$7:$DG$148,'TN01-10 (IN)'!BW$12,0))</f>
        <v>6.8</v>
      </c>
      <c r="BX24" s="28">
        <f>IF(VLOOKUP($C24,Sheet!$A$7:$DG$148,'TN01-10 (IN)'!BX$12,0)="","",VLOOKUP($C24,Sheet!$A$7:$DG$148,'TN01-10 (IN)'!BX$12,0))</f>
        <v>8</v>
      </c>
      <c r="BY24" s="28">
        <f>IF(VLOOKUP($C24,Sheet!$A$7:$DG$148,'TN01-10 (IN)'!BY$12,0)="","",VLOOKUP($C24,Sheet!$A$7:$DG$148,'TN01-10 (IN)'!BY$12,0))</f>
        <v>8.8000000000000007</v>
      </c>
      <c r="BZ24" s="33">
        <f>IF(VLOOKUP($C24,Sheet!$A$7:$DG$148,'TN01-10 (IN)'!BZ$12,0)="","",VLOOKUP($C24,Sheet!$A$7:$DG$148,'TN01-10 (IN)'!BZ$12,0))</f>
        <v>50</v>
      </c>
      <c r="CA24" s="36">
        <f>IF(VLOOKUP($C24,Sheet!$A$7:$DG$148,'TN01-10 (IN)'!CA$12,0)="","",VLOOKUP($C24,Sheet!$A$7:$DG$148,'TN01-10 (IN)'!CA$12,0))</f>
        <v>0</v>
      </c>
      <c r="CB24" s="28" t="str">
        <f>IF(VLOOKUP($C24,Sheet!$A$7:$DG$148,'TN01-10 (IN)'!CB$12,0)="","",VLOOKUP($C24,Sheet!$A$7:$DG$148,'TN01-10 (IN)'!CB$12,0))</f>
        <v/>
      </c>
      <c r="CC24" s="28">
        <f>IF(VLOOKUP($C24,Sheet!$A$7:$DG$148,'TN01-10 (IN)'!CC$12,0)="","",VLOOKUP($C24,Sheet!$A$7:$DG$148,'TN01-10 (IN)'!CC$12,0))</f>
        <v>7.1</v>
      </c>
      <c r="CD24" s="28">
        <f>IF(VLOOKUP($C24,Sheet!$A$7:$DG$148,'TN01-10 (IN)'!CD$12,0)="","",VLOOKUP($C24,Sheet!$A$7:$DG$148,'TN01-10 (IN)'!CD$12,0))</f>
        <v>8</v>
      </c>
      <c r="CE24" s="28" t="str">
        <f>IF(VLOOKUP($C24,Sheet!$A$7:$DG$148,'TN01-10 (IN)'!CE$12,0)="","",VLOOKUP($C24,Sheet!$A$7:$DG$148,'TN01-10 (IN)'!CE$12,0))</f>
        <v/>
      </c>
      <c r="CF24" s="28">
        <f>IF(VLOOKUP($C24,Sheet!$A$7:$DG$148,'TN01-10 (IN)'!CF$12,0)="","",VLOOKUP($C24,Sheet!$A$7:$DG$148,'TN01-10 (IN)'!CF$12,0))</f>
        <v>7.3</v>
      </c>
      <c r="CG24" s="28">
        <f>IF(VLOOKUP($C24,Sheet!$A$7:$DG$148,'TN01-10 (IN)'!CG$12,0)="","",VLOOKUP($C24,Sheet!$A$7:$DG$148,'TN01-10 (IN)'!CG$12,0))</f>
        <v>7.7</v>
      </c>
      <c r="CH24" s="28">
        <f>IF(VLOOKUP($C24,Sheet!$A$7:$DG$148,'TN01-10 (IN)'!CH$12,0)="","",VLOOKUP($C24,Sheet!$A$7:$DG$148,'TN01-10 (IN)'!CH$12,0))</f>
        <v>7.6</v>
      </c>
      <c r="CI24" s="28">
        <f>IF(VLOOKUP($C24,Sheet!$A$7:$DG$148,'TN01-10 (IN)'!CI$12,0)="","",VLOOKUP($C24,Sheet!$A$7:$DG$148,'TN01-10 (IN)'!CI$12,0))</f>
        <v>7.9</v>
      </c>
      <c r="CJ24" s="28" t="str">
        <f>IF(VLOOKUP($C24,Sheet!$A$7:$DG$148,'TN01-10 (IN)'!CJ$12,0)="","",VLOOKUP($C24,Sheet!$A$7:$DG$148,'TN01-10 (IN)'!CJ$12,0))</f>
        <v/>
      </c>
      <c r="CK24" s="28" t="str">
        <f>IF(VLOOKUP($C24,Sheet!$A$7:$DG$148,'TN01-10 (IN)'!CK$12,0)="","",VLOOKUP($C24,Sheet!$A$7:$DG$148,'TN01-10 (IN)'!CK$12,0))</f>
        <v/>
      </c>
      <c r="CL24" s="28" t="str">
        <f>IF(VLOOKUP($C24,Sheet!$A$7:$DG$148,'TN01-10 (IN)'!CL$12,0)="","",VLOOKUP($C24,Sheet!$A$7:$DG$148,'TN01-10 (IN)'!CL$12,0))</f>
        <v/>
      </c>
      <c r="CM24" s="28" t="str">
        <f>IF(VLOOKUP($C24,Sheet!$A$7:$DG$148,'TN01-10 (IN)'!CM$12,0)="","",VLOOKUP($C24,Sheet!$A$7:$DG$148,'TN01-10 (IN)'!CM$12,0))</f>
        <v/>
      </c>
      <c r="CN24" s="28" t="str">
        <f>IF(VLOOKUP($C24,Sheet!$A$7:$DG$148,'TN01-10 (IN)'!CN$12,0)="","",VLOOKUP($C24,Sheet!$A$7:$DG$148,'TN01-10 (IN)'!CN$12,0))</f>
        <v/>
      </c>
      <c r="CO24" s="28">
        <f>IF(VLOOKUP($C24,Sheet!$A$7:$DG$148,'TN01-10 (IN)'!CO$12,0)="","",VLOOKUP($C24,Sheet!$A$7:$DG$148,'TN01-10 (IN)'!CO$12,0))</f>
        <v>9</v>
      </c>
      <c r="CP24" s="28">
        <f>IF(VLOOKUP($C24,Sheet!$A$7:$DG$148,'TN01-10 (IN)'!CP$12,0)="","",VLOOKUP($C24,Sheet!$A$7:$DG$148,'TN01-10 (IN)'!CP$12,0))</f>
        <v>6.6</v>
      </c>
      <c r="CQ24" s="28">
        <f>IF(VLOOKUP($C24,Sheet!$A$7:$DG$148,'TN01-10 (IN)'!CQ$12,0)="","",VLOOKUP($C24,Sheet!$A$7:$DG$148,'TN01-10 (IN)'!CQ$12,0))</f>
        <v>7.4</v>
      </c>
      <c r="CR24" s="28">
        <f>IF(VLOOKUP($C24,Sheet!$A$7:$DG$148,'TN01-10 (IN)'!CR$12,0)="","",VLOOKUP($C24,Sheet!$A$7:$DG$148,'TN01-10 (IN)'!CR$12,0))</f>
        <v>7.5</v>
      </c>
      <c r="CS24" s="28">
        <f>IF(VLOOKUP($C24,Sheet!$A$7:$DG$148,'TN01-10 (IN)'!CS$12,0)="","",VLOOKUP($C24,Sheet!$A$7:$DG$148,'TN01-10 (IN)'!CS$12,0))</f>
        <v>7.8</v>
      </c>
      <c r="CT24" s="28">
        <f>IF(VLOOKUP($C24,Sheet!$A$7:$DG$148,'TN01-10 (IN)'!CT$12,0)="","",VLOOKUP($C24,Sheet!$A$7:$DG$148,'TN01-10 (IN)'!CT$12,0))</f>
        <v>8</v>
      </c>
      <c r="CU24" s="33">
        <f>IF(VLOOKUP($C24,Sheet!$A$7:$DG$148,'TN01-10 (IN)'!CU$12,0)="","",VLOOKUP($C24,Sheet!$A$7:$DG$148,'TN01-10 (IN)'!CU$12,0))</f>
        <v>27</v>
      </c>
      <c r="CV24" s="36">
        <f>IF(VLOOKUP($C24,Sheet!$A$7:$DG$148,'TN01-10 (IN)'!CV$12,0)="","",VLOOKUP($C24,Sheet!$A$7:$DG$148,'TN01-10 (IN)'!CV$12,0))</f>
        <v>0</v>
      </c>
      <c r="CW24" s="38">
        <f t="shared" si="2"/>
        <v>128</v>
      </c>
      <c r="CX24" s="38">
        <f t="shared" si="2"/>
        <v>0</v>
      </c>
      <c r="CY24" s="38">
        <f t="shared" si="3"/>
        <v>0</v>
      </c>
      <c r="CZ24" s="38">
        <f t="shared" si="4"/>
        <v>128</v>
      </c>
      <c r="DA24" s="38">
        <f t="shared" si="5"/>
        <v>7.1</v>
      </c>
      <c r="DB24" s="38">
        <f>VLOOKUP($C24,'TN01-04'!$A$13:$DL$166,103,0)</f>
        <v>2.91</v>
      </c>
      <c r="DC24" s="28" t="str">
        <f>IF(VLOOKUP($C24,Sheet!$A$7:$DG$148,'TN01-10 (IN)'!DC$12,0)="","",VLOOKUP($C24,Sheet!$A$7:$DG$148,'TN01-10 (IN)'!DC$12,0))</f>
        <v/>
      </c>
      <c r="DD24" s="28" t="str">
        <f>IF(VLOOKUP($C24,Sheet!$A$7:$DG$148,'TN01-10 (IN)'!DD$12,0)="","",VLOOKUP($C24,Sheet!$A$7:$DG$148,'TN01-10 (IN)'!DD$12,0))</f>
        <v/>
      </c>
      <c r="DE24" s="28">
        <f>IF(VLOOKUP($C24,Sheet!$A$7:$DG$148,'TN01-10 (IN)'!DE$12,0)="","",VLOOKUP($C24,Sheet!$A$7:$DG$148,'TN01-10 (IN)'!DE$12,0))</f>
        <v>8.3000000000000007</v>
      </c>
      <c r="DF24" s="28" t="str">
        <f>IF(VLOOKUP($C24,Sheet!$A$7:$DG$148,'TN01-10 (IN)'!DF$12,0)="","",VLOOKUP($C24,Sheet!$A$7:$DG$148,'TN01-10 (IN)'!DF$12,0))</f>
        <v/>
      </c>
      <c r="DG24" s="38"/>
      <c r="DH24" s="38">
        <f t="shared" si="6"/>
        <v>8.3000000000000007</v>
      </c>
      <c r="DI24" s="38">
        <f>VLOOKUP($C24,'TN01-04'!$A$13:$DL$166,110,0)</f>
        <v>3.65</v>
      </c>
      <c r="DJ24" s="33">
        <f>IF(VLOOKUP($C24,Sheet!$A$7:$DG$148,'TN01-10 (IN)'!DJ$12,0)="","",VLOOKUP($C24,Sheet!$A$7:$DG$148,'TN01-10 (IN)'!DJ$12,0))</f>
        <v>5</v>
      </c>
      <c r="DK24" s="36">
        <f>IF(VLOOKUP($C24,Sheet!$A$7:$DG$148,'TN01-10 (IN)'!DK$12,0)="","",VLOOKUP($C24,Sheet!$A$7:$DG$148,'TN01-10 (IN)'!DK$12,0))</f>
        <v>0</v>
      </c>
      <c r="DL24" s="38">
        <f t="shared" si="7"/>
        <v>133</v>
      </c>
      <c r="DM24" s="38">
        <f t="shared" si="8"/>
        <v>0</v>
      </c>
      <c r="DN24" s="38">
        <f t="shared" si="9"/>
        <v>7.14</v>
      </c>
      <c r="DO24" s="38">
        <f>VLOOKUP($C24,'TN01-04'!$A$13:$DL$166,116,0)</f>
        <v>2.94</v>
      </c>
      <c r="DP24" s="33">
        <f>IF(VLOOKUP($C24,Sheet!$A$7:$DG$148,'TN01-10 (IN)'!DP$12,0)="","",VLOOKUP($C24,Sheet!$A$7:$DG$148,'TN01-10 (IN)'!DP$12,0))</f>
        <v>138</v>
      </c>
      <c r="DQ24" s="36">
        <f>IF(VLOOKUP($C24,Sheet!$A$7:$DG$148,'TN01-10 (IN)'!DQ$12,0)="","",VLOOKUP($C24,Sheet!$A$7:$DG$148,'TN01-10 (IN)'!DQ$12,0))</f>
        <v>0</v>
      </c>
      <c r="DR24" s="28">
        <f>IF(VLOOKUP($C24,Sheet!$A$7:$DG$148,'TN01-10 (IN)'!DR$12,0)="","",VLOOKUP($C24,Sheet!$A$7:$DG$148,'TN01-10 (IN)'!DR$12,0))</f>
        <v>137</v>
      </c>
      <c r="DS24" s="28">
        <f>IF(VLOOKUP($C24,Sheet!$A$7:$DG$148,'TN01-10 (IN)'!DS$12,0)="","",VLOOKUP($C24,Sheet!$A$7:$DG$148,'TN01-10 (IN)'!DS$12,0))</f>
        <v>138</v>
      </c>
      <c r="DT24" s="28">
        <f>IF(VLOOKUP($C24,Sheet!$A$7:$DG$148,'TN01-10 (IN)'!DT$12,0)="","",VLOOKUP($C24,Sheet!$A$7:$DG$148,'TN01-10 (IN)'!DT$12,0))</f>
        <v>7.14</v>
      </c>
      <c r="DU24" s="28">
        <f>IF(VLOOKUP($C24,Sheet!$A$7:$DG$148,'TN01-10 (IN)'!DU$12,0)="","",VLOOKUP($C24,Sheet!$A$7:$DG$148,'TN01-10 (IN)'!DU$12,0))</f>
        <v>2.94</v>
      </c>
      <c r="DV24" s="28" t="str">
        <f>IF(VLOOKUP($C24,Sheet!$A$7:$DG$148,'TN01-10 (IN)'!DV$12,0)="","",VLOOKUP($C24,Sheet!$A$7:$DG$148,'TN01-10 (IN)'!DV$12,0))</f>
        <v>ENG 118</v>
      </c>
      <c r="DW24" s="42">
        <f t="shared" si="10"/>
        <v>0</v>
      </c>
    </row>
    <row r="25" spans="1:127" ht="15.95" customHeight="1" x14ac:dyDescent="0.2">
      <c r="A25" s="52"/>
      <c r="B25" s="625"/>
      <c r="C25" s="45">
        <v>2220727273</v>
      </c>
      <c r="D25" s="26" t="s">
        <v>13</v>
      </c>
      <c r="E25" s="26" t="s">
        <v>48</v>
      </c>
      <c r="F25" s="26" t="s">
        <v>129</v>
      </c>
      <c r="G25" s="27">
        <v>36023</v>
      </c>
      <c r="H25" s="26" t="s">
        <v>209</v>
      </c>
      <c r="I25" s="26" t="s">
        <v>212</v>
      </c>
      <c r="J25" s="28">
        <f>IF(VLOOKUP($C25,Sheet!$A$7:$DG$148,'TN01-10 (IN)'!J$12,0)="","",VLOOKUP($C25,Sheet!$A$7:$DG$148,'TN01-10 (IN)'!J$12,0))</f>
        <v>9.1</v>
      </c>
      <c r="K25" s="28">
        <f>IF(VLOOKUP($C25,Sheet!$A$7:$DG$148,'TN01-10 (IN)'!K$12,0)="","",VLOOKUP($C25,Sheet!$A$7:$DG$148,'TN01-10 (IN)'!K$12,0))</f>
        <v>7.8</v>
      </c>
      <c r="L25" s="28">
        <f>IF(VLOOKUP($C25,Sheet!$A$7:$DG$148,'TN01-10 (IN)'!L$12,0)="","",VLOOKUP($C25,Sheet!$A$7:$DG$148,'TN01-10 (IN)'!L$12,0))</f>
        <v>7.7</v>
      </c>
      <c r="M25" s="28">
        <f>IF(VLOOKUP($C25,Sheet!$A$7:$DG$148,'TN01-10 (IN)'!M$12,0)="","",VLOOKUP($C25,Sheet!$A$7:$DG$148,'TN01-10 (IN)'!M$12,0))</f>
        <v>6.3</v>
      </c>
      <c r="N25" s="28">
        <f>IF(VLOOKUP($C25,Sheet!$A$7:$DG$148,'TN01-10 (IN)'!N$12,0)="","",VLOOKUP($C25,Sheet!$A$7:$DG$148,'TN01-10 (IN)'!N$12,0))</f>
        <v>7.5</v>
      </c>
      <c r="O25" s="28">
        <f>IF(VLOOKUP($C25,Sheet!$A$7:$DG$148,'TN01-10 (IN)'!O$12,0)="","",VLOOKUP($C25,Sheet!$A$7:$DG$148,'TN01-10 (IN)'!O$12,0))</f>
        <v>6</v>
      </c>
      <c r="P25" s="28">
        <f>IF(VLOOKUP($C25,Sheet!$A$7:$DG$148,'TN01-10 (IN)'!P$12,0)="","",VLOOKUP($C25,Sheet!$A$7:$DG$148,'TN01-10 (IN)'!P$12,0))</f>
        <v>7.2</v>
      </c>
      <c r="Q25" s="28" t="str">
        <f>IF(VLOOKUP($C25,Sheet!$A$7:$DG$148,'TN01-10 (IN)'!Q$12,0)="","",VLOOKUP($C25,Sheet!$A$7:$DG$148,'TN01-10 (IN)'!Q$12,0))</f>
        <v/>
      </c>
      <c r="R25" s="28">
        <f>IF(VLOOKUP($C25,Sheet!$A$7:$DG$148,'TN01-10 (IN)'!R$12,0)="","",VLOOKUP($C25,Sheet!$A$7:$DG$148,'TN01-10 (IN)'!R$12,0))</f>
        <v>6.8</v>
      </c>
      <c r="S25" s="28" t="str">
        <f>IF(VLOOKUP($C25,Sheet!$A$7:$DG$148,'TN01-10 (IN)'!S$12,0)="","",VLOOKUP($C25,Sheet!$A$7:$DG$148,'TN01-10 (IN)'!S$12,0))</f>
        <v/>
      </c>
      <c r="T25" s="28" t="str">
        <f>IF(VLOOKUP($C25,Sheet!$A$7:$DG$148,'TN01-10 (IN)'!T$12,0)="","",VLOOKUP($C25,Sheet!$A$7:$DG$148,'TN01-10 (IN)'!T$12,0))</f>
        <v/>
      </c>
      <c r="U25" s="28" t="str">
        <f>IF(VLOOKUP($C25,Sheet!$A$7:$DG$148,'TN01-10 (IN)'!U$12,0)="","",VLOOKUP($C25,Sheet!$A$7:$DG$148,'TN01-10 (IN)'!U$12,0))</f>
        <v/>
      </c>
      <c r="V25" s="28" t="str">
        <f>IF(VLOOKUP($C25,Sheet!$A$7:$DG$148,'TN01-10 (IN)'!V$12,0)="","",VLOOKUP($C25,Sheet!$A$7:$DG$148,'TN01-10 (IN)'!V$12,0))</f>
        <v/>
      </c>
      <c r="W25" s="28">
        <f>IF(VLOOKUP($C25,Sheet!$A$7:$DG$148,'TN01-10 (IN)'!W$12,0)="","",VLOOKUP($C25,Sheet!$A$7:$DG$148,'TN01-10 (IN)'!W$12,0))</f>
        <v>6.7</v>
      </c>
      <c r="X25" s="28">
        <f>IF(VLOOKUP($C25,Sheet!$A$7:$DG$148,'TN01-10 (IN)'!X$12,0)="","",VLOOKUP($C25,Sheet!$A$7:$DG$148,'TN01-10 (IN)'!X$12,0))</f>
        <v>9</v>
      </c>
      <c r="Y25" s="28">
        <f>IF(VLOOKUP($C25,Sheet!$A$7:$DG$148,'TN01-10 (IN)'!Y$12,0)="","",VLOOKUP($C25,Sheet!$A$7:$DG$148,'TN01-10 (IN)'!Y$12,0))</f>
        <v>8.4</v>
      </c>
      <c r="Z25" s="28">
        <f>IF(VLOOKUP($C25,Sheet!$A$7:$DG$148,'TN01-10 (IN)'!Z$12,0)="","",VLOOKUP($C25,Sheet!$A$7:$DG$148,'TN01-10 (IN)'!Z$12,0))</f>
        <v>8.6999999999999993</v>
      </c>
      <c r="AA25" s="28">
        <f>IF(VLOOKUP($C25,Sheet!$A$7:$DG$148,'TN01-10 (IN)'!AA$12,0)="","",VLOOKUP($C25,Sheet!$A$7:$DG$148,'TN01-10 (IN)'!AA$12,0))</f>
        <v>6.2</v>
      </c>
      <c r="AB25" s="28">
        <f>IF(VLOOKUP($C25,Sheet!$A$7:$DG$148,'TN01-10 (IN)'!AB$12,0)="","",VLOOKUP($C25,Sheet!$A$7:$DG$148,'TN01-10 (IN)'!AB$12,0))</f>
        <v>7.1</v>
      </c>
      <c r="AC25" s="28">
        <f>IF(VLOOKUP($C25,Sheet!$A$7:$DG$148,'TN01-10 (IN)'!AC$12,0)="","",VLOOKUP($C25,Sheet!$A$7:$DG$148,'TN01-10 (IN)'!AC$12,0))</f>
        <v>6.1</v>
      </c>
      <c r="AD25" s="28">
        <f>IF(VLOOKUP($C25,Sheet!$A$7:$DG$148,'TN01-10 (IN)'!AD$12,0)="","",VLOOKUP($C25,Sheet!$A$7:$DG$148,'TN01-10 (IN)'!AD$12,0))</f>
        <v>9.1999999999999993</v>
      </c>
      <c r="AE25" s="28">
        <f>IF(VLOOKUP($C25,Sheet!$A$7:$DG$148,'TN01-10 (IN)'!AE$12,0)="","",VLOOKUP($C25,Sheet!$A$7:$DG$148,'TN01-10 (IN)'!AE$12,0))</f>
        <v>7.2</v>
      </c>
      <c r="AF25" s="28">
        <f>IF(VLOOKUP($C25,Sheet!$A$7:$DG$148,'TN01-10 (IN)'!AF$12,0)="","",VLOOKUP($C25,Sheet!$A$7:$DG$148,'TN01-10 (IN)'!AF$12,0))</f>
        <v>5.3</v>
      </c>
      <c r="AG25" s="28">
        <f>IF(VLOOKUP($C25,Sheet!$A$7:$DG$148,'TN01-10 (IN)'!AG$12,0)="","",VLOOKUP($C25,Sheet!$A$7:$DG$148,'TN01-10 (IN)'!AG$12,0))</f>
        <v>5.7</v>
      </c>
      <c r="AH25" s="28">
        <f>IF(VLOOKUP($C25,Sheet!$A$7:$DG$148,'TN01-10 (IN)'!AH$12,0)="","",VLOOKUP($C25,Sheet!$A$7:$DG$148,'TN01-10 (IN)'!AH$12,0))</f>
        <v>6.7</v>
      </c>
      <c r="AI25" s="28">
        <f>IF(VLOOKUP($C25,Sheet!$A$7:$DG$148,'TN01-10 (IN)'!AI$12,0)="","",VLOOKUP($C25,Sheet!$A$7:$DG$148,'TN01-10 (IN)'!AI$12,0))</f>
        <v>5.4</v>
      </c>
      <c r="AJ25" s="28">
        <f>IF(VLOOKUP($C25,Sheet!$A$7:$DG$148,'TN01-10 (IN)'!AJ$12,0)="","",VLOOKUP($C25,Sheet!$A$7:$DG$148,'TN01-10 (IN)'!AJ$12,0))</f>
        <v>6.6</v>
      </c>
      <c r="AK25" s="28">
        <f>IF(VLOOKUP($C25,Sheet!$A$7:$DG$148,'TN01-10 (IN)'!AK$12,0)="","",VLOOKUP($C25,Sheet!$A$7:$DG$148,'TN01-10 (IN)'!AK$12,0))</f>
        <v>6.2</v>
      </c>
      <c r="AL25" s="28">
        <f>IF(VLOOKUP($C25,Sheet!$A$7:$DG$148,'TN01-10 (IN)'!AL$12,0)="","",VLOOKUP($C25,Sheet!$A$7:$DG$148,'TN01-10 (IN)'!AL$12,0))</f>
        <v>7.8</v>
      </c>
      <c r="AM25" s="33">
        <f>IF(VLOOKUP($C25,Sheet!$A$7:$DG$148,'TN01-10 (IN)'!AM$12,0)="","",VLOOKUP($C25,Sheet!$A$7:$DG$148,'TN01-10 (IN)'!AM$12,0))</f>
        <v>51</v>
      </c>
      <c r="AN25" s="36">
        <f>IF(VLOOKUP($C25,Sheet!$A$7:$DG$148,'TN01-10 (IN)'!AN$12,0)="","",VLOOKUP($C25,Sheet!$A$7:$DG$148,'TN01-10 (IN)'!AN$12,0))</f>
        <v>0</v>
      </c>
      <c r="AO25" s="32">
        <f>IF(VLOOKUP($C25,Sheet!$A$7:$DG$148,'TN01-10 (IN)'!AO$12,0)="","",VLOOKUP($C25,Sheet!$A$7:$DG$148,'TN01-10 (IN)'!AO$12,0))</f>
        <v>5.6</v>
      </c>
      <c r="AP25" s="32">
        <f>IF(VLOOKUP($C25,Sheet!$A$7:$DG$148,'TN01-10 (IN)'!AP$12,0)="","",VLOOKUP($C25,Sheet!$A$7:$DG$148,'TN01-10 (IN)'!AP$12,0))</f>
        <v>6.2</v>
      </c>
      <c r="AQ25" s="32" t="str">
        <f>IF(VLOOKUP($C25,Sheet!$A$7:$DG$148,'TN01-10 (IN)'!AQ$12,0)="","",VLOOKUP($C25,Sheet!$A$7:$DG$148,'TN01-10 (IN)'!AQ$12,0))</f>
        <v/>
      </c>
      <c r="AR25" s="32" t="str">
        <f>IF(VLOOKUP($C25,Sheet!$A$7:$DG$148,'TN01-10 (IN)'!AR$12,0)="","",VLOOKUP($C25,Sheet!$A$7:$DG$148,'TN01-10 (IN)'!AR$12,0))</f>
        <v/>
      </c>
      <c r="AS25" s="32">
        <f>IF(VLOOKUP($C25,Sheet!$A$7:$DG$148,'TN01-10 (IN)'!AS$12,0)="","",VLOOKUP($C25,Sheet!$A$7:$DG$148,'TN01-10 (IN)'!AS$12,0))</f>
        <v>4.9000000000000004</v>
      </c>
      <c r="AT25" s="32" t="str">
        <f>IF(VLOOKUP($C25,Sheet!$A$7:$DG$148,'TN01-10 (IN)'!AT$12,0)="","",VLOOKUP($C25,Sheet!$A$7:$DG$148,'TN01-10 (IN)'!AT$12,0))</f>
        <v/>
      </c>
      <c r="AU25" s="32" t="str">
        <f>IF(VLOOKUP($C25,Sheet!$A$7:$DG$148,'TN01-10 (IN)'!AU$12,0)="","",VLOOKUP($C25,Sheet!$A$7:$DG$148,'TN01-10 (IN)'!AU$12,0))</f>
        <v/>
      </c>
      <c r="AV25" s="32" t="str">
        <f>IF(VLOOKUP($C25,Sheet!$A$7:$DG$148,'TN01-10 (IN)'!AV$12,0)="","",VLOOKUP($C25,Sheet!$A$7:$DG$148,'TN01-10 (IN)'!AV$12,0))</f>
        <v/>
      </c>
      <c r="AW25" s="32" t="str">
        <f>IF(VLOOKUP($C25,Sheet!$A$7:$DG$148,'TN01-10 (IN)'!AW$12,0)="","",VLOOKUP($C25,Sheet!$A$7:$DG$148,'TN01-10 (IN)'!AW$12,0))</f>
        <v/>
      </c>
      <c r="AX25" s="32" t="str">
        <f>IF(VLOOKUP($C25,Sheet!$A$7:$DG$148,'TN01-10 (IN)'!AX$12,0)="","",VLOOKUP($C25,Sheet!$A$7:$DG$148,'TN01-10 (IN)'!AX$12,0))</f>
        <v/>
      </c>
      <c r="AY25" s="32">
        <f>IF(VLOOKUP($C25,Sheet!$A$7:$DG$148,'TN01-10 (IN)'!AY$12,0)="","",VLOOKUP($C25,Sheet!$A$7:$DG$148,'TN01-10 (IN)'!AY$12,0))</f>
        <v>7.7</v>
      </c>
      <c r="AZ25" s="32" t="str">
        <f>IF(VLOOKUP($C25,Sheet!$A$7:$DG$148,'TN01-10 (IN)'!AZ$12,0)="","",VLOOKUP($C25,Sheet!$A$7:$DG$148,'TN01-10 (IN)'!AZ$12,0))</f>
        <v/>
      </c>
      <c r="BA25" s="32" t="str">
        <f>IF(VLOOKUP($C25,Sheet!$A$7:$DG$148,'TN01-10 (IN)'!BA$12,0)="","",VLOOKUP($C25,Sheet!$A$7:$DG$148,'TN01-10 (IN)'!BA$12,0))</f>
        <v/>
      </c>
      <c r="BB25" s="32" t="str">
        <f>IF(VLOOKUP($C25,Sheet!$A$7:$DG$148,'TN01-10 (IN)'!BB$12,0)="","",VLOOKUP($C25,Sheet!$A$7:$DG$148,'TN01-10 (IN)'!BB$12,0))</f>
        <v/>
      </c>
      <c r="BC25" s="32">
        <f>IF(VLOOKUP($C25,Sheet!$A$7:$DG$148,'TN01-10 (IN)'!BC$12,0)="","",VLOOKUP($C25,Sheet!$A$7:$DG$148,'TN01-10 (IN)'!BC$12,0))</f>
        <v>8.4</v>
      </c>
      <c r="BD25" s="33">
        <f>IF(VLOOKUP($C25,Sheet!$A$7:$DG$148,'TN01-10 (IN)'!BD$12,0)="","",VLOOKUP($C25,Sheet!$A$7:$DG$148,'TN01-10 (IN)'!BD$12,0))</f>
        <v>5</v>
      </c>
      <c r="BE25" s="36">
        <f>IF(VLOOKUP($C25,Sheet!$A$7:$DG$148,'TN01-10 (IN)'!BE$12,0)="","",VLOOKUP($C25,Sheet!$A$7:$DG$148,'TN01-10 (IN)'!BE$12,0))</f>
        <v>0</v>
      </c>
      <c r="BF25" s="28">
        <f>IF(VLOOKUP($C25,Sheet!$A$7:$DG$148,'TN01-10 (IN)'!BF$12,0)="","",VLOOKUP($C25,Sheet!$A$7:$DG$148,'TN01-10 (IN)'!BF$12,0))</f>
        <v>5.5</v>
      </c>
      <c r="BG25" s="28">
        <f>IF(VLOOKUP($C25,Sheet!$A$7:$DG$148,'TN01-10 (IN)'!BG$12,0)="","",VLOOKUP($C25,Sheet!$A$7:$DG$148,'TN01-10 (IN)'!BG$12,0))</f>
        <v>5.6</v>
      </c>
      <c r="BH25" s="28">
        <f>IF(VLOOKUP($C25,Sheet!$A$7:$DG$148,'TN01-10 (IN)'!BH$12,0)="","",VLOOKUP($C25,Sheet!$A$7:$DG$148,'TN01-10 (IN)'!BH$12,0))</f>
        <v>5.2</v>
      </c>
      <c r="BI25" s="28">
        <f>IF(VLOOKUP($C25,Sheet!$A$7:$DG$148,'TN01-10 (IN)'!BI$12,0)="","",VLOOKUP($C25,Sheet!$A$7:$DG$148,'TN01-10 (IN)'!BI$12,0))</f>
        <v>6.1</v>
      </c>
      <c r="BJ25" s="28">
        <f>IF(VLOOKUP($C25,Sheet!$A$7:$DG$148,'TN01-10 (IN)'!BJ$12,0)="","",VLOOKUP($C25,Sheet!$A$7:$DG$148,'TN01-10 (IN)'!BJ$12,0))</f>
        <v>4.9000000000000004</v>
      </c>
      <c r="BK25" s="28">
        <f>IF(VLOOKUP($C25,Sheet!$A$7:$DG$148,'TN01-10 (IN)'!BK$12,0)="","",VLOOKUP($C25,Sheet!$A$7:$DG$148,'TN01-10 (IN)'!BK$12,0))</f>
        <v>6.4</v>
      </c>
      <c r="BL25" s="28">
        <f>IF(VLOOKUP($C25,Sheet!$A$7:$DG$148,'TN01-10 (IN)'!BL$12,0)="","",VLOOKUP($C25,Sheet!$A$7:$DG$148,'TN01-10 (IN)'!BL$12,0))</f>
        <v>8.1999999999999993</v>
      </c>
      <c r="BM25" s="28">
        <f>IF(VLOOKUP($C25,Sheet!$A$7:$DG$148,'TN01-10 (IN)'!BM$12,0)="","",VLOOKUP($C25,Sheet!$A$7:$DG$148,'TN01-10 (IN)'!BM$12,0))</f>
        <v>5.5</v>
      </c>
      <c r="BN25" s="28">
        <f>IF(VLOOKUP($C25,Sheet!$A$7:$DG$148,'TN01-10 (IN)'!BN$12,0)="","",VLOOKUP($C25,Sheet!$A$7:$DG$148,'TN01-10 (IN)'!BN$12,0))</f>
        <v>5.3</v>
      </c>
      <c r="BO25" s="28">
        <f>IF(VLOOKUP($C25,Sheet!$A$7:$DG$148,'TN01-10 (IN)'!BO$12,0)="","",VLOOKUP($C25,Sheet!$A$7:$DG$148,'TN01-10 (IN)'!BO$12,0))</f>
        <v>4.9000000000000004</v>
      </c>
      <c r="BP25" s="28">
        <f>IF(VLOOKUP($C25,Sheet!$A$7:$DG$148,'TN01-10 (IN)'!BP$12,0)="","",VLOOKUP($C25,Sheet!$A$7:$DG$148,'TN01-10 (IN)'!BP$12,0))</f>
        <v>4.8</v>
      </c>
      <c r="BQ25" s="28">
        <f>IF(VLOOKUP($C25,Sheet!$A$7:$DG$148,'TN01-10 (IN)'!BQ$12,0)="","",VLOOKUP($C25,Sheet!$A$7:$DG$148,'TN01-10 (IN)'!BQ$12,0))</f>
        <v>6.2</v>
      </c>
      <c r="BR25" s="28">
        <f>IF(VLOOKUP($C25,Sheet!$A$7:$DG$148,'TN01-10 (IN)'!BR$12,0)="","",VLOOKUP($C25,Sheet!$A$7:$DG$148,'TN01-10 (IN)'!BR$12,0))</f>
        <v>5.6</v>
      </c>
      <c r="BS25" s="28" t="str">
        <f>IF(VLOOKUP($C25,Sheet!$A$7:$DG$148,'TN01-10 (IN)'!BS$12,0)="","",VLOOKUP($C25,Sheet!$A$7:$DG$148,'TN01-10 (IN)'!BS$12,0))</f>
        <v/>
      </c>
      <c r="BT25" s="28">
        <f>IF(VLOOKUP($C25,Sheet!$A$7:$DG$148,'TN01-10 (IN)'!BT$12,0)="","",VLOOKUP($C25,Sheet!$A$7:$DG$148,'TN01-10 (IN)'!BT$12,0))</f>
        <v>7.2</v>
      </c>
      <c r="BU25" s="28">
        <f>IF(VLOOKUP($C25,Sheet!$A$7:$DG$148,'TN01-10 (IN)'!BU$12,0)="","",VLOOKUP($C25,Sheet!$A$7:$DG$148,'TN01-10 (IN)'!BU$12,0))</f>
        <v>4.9000000000000004</v>
      </c>
      <c r="BV25" s="28">
        <f>IF(VLOOKUP($C25,Sheet!$A$7:$DG$148,'TN01-10 (IN)'!BV$12,0)="","",VLOOKUP($C25,Sheet!$A$7:$DG$148,'TN01-10 (IN)'!BV$12,0))</f>
        <v>6.5</v>
      </c>
      <c r="BW25" s="28">
        <f>IF(VLOOKUP($C25,Sheet!$A$7:$DG$148,'TN01-10 (IN)'!BW$12,0)="","",VLOOKUP($C25,Sheet!$A$7:$DG$148,'TN01-10 (IN)'!BW$12,0))</f>
        <v>6</v>
      </c>
      <c r="BX25" s="28">
        <f>IF(VLOOKUP($C25,Sheet!$A$7:$DG$148,'TN01-10 (IN)'!BX$12,0)="","",VLOOKUP($C25,Sheet!$A$7:$DG$148,'TN01-10 (IN)'!BX$12,0))</f>
        <v>7.8</v>
      </c>
      <c r="BY25" s="28">
        <f>IF(VLOOKUP($C25,Sheet!$A$7:$DG$148,'TN01-10 (IN)'!BY$12,0)="","",VLOOKUP($C25,Sheet!$A$7:$DG$148,'TN01-10 (IN)'!BY$12,0))</f>
        <v>7.6</v>
      </c>
      <c r="BZ25" s="33">
        <f>IF(VLOOKUP($C25,Sheet!$A$7:$DG$148,'TN01-10 (IN)'!BZ$12,0)="","",VLOOKUP($C25,Sheet!$A$7:$DG$148,'TN01-10 (IN)'!BZ$12,0))</f>
        <v>50</v>
      </c>
      <c r="CA25" s="36">
        <f>IF(VLOOKUP($C25,Sheet!$A$7:$DG$148,'TN01-10 (IN)'!CA$12,0)="","",VLOOKUP($C25,Sheet!$A$7:$DG$148,'TN01-10 (IN)'!CA$12,0))</f>
        <v>0</v>
      </c>
      <c r="CB25" s="28">
        <f>IF(VLOOKUP($C25,Sheet!$A$7:$DG$148,'TN01-10 (IN)'!CB$12,0)="","",VLOOKUP($C25,Sheet!$A$7:$DG$148,'TN01-10 (IN)'!CB$12,0))</f>
        <v>8.3000000000000007</v>
      </c>
      <c r="CC25" s="28" t="str">
        <f>IF(VLOOKUP($C25,Sheet!$A$7:$DG$148,'TN01-10 (IN)'!CC$12,0)="","",VLOOKUP($C25,Sheet!$A$7:$DG$148,'TN01-10 (IN)'!CC$12,0))</f>
        <v/>
      </c>
      <c r="CD25" s="28">
        <f>IF(VLOOKUP($C25,Sheet!$A$7:$DG$148,'TN01-10 (IN)'!CD$12,0)="","",VLOOKUP($C25,Sheet!$A$7:$DG$148,'TN01-10 (IN)'!CD$12,0))</f>
        <v>6.3</v>
      </c>
      <c r="CE25" s="28" t="str">
        <f>IF(VLOOKUP($C25,Sheet!$A$7:$DG$148,'TN01-10 (IN)'!CE$12,0)="","",VLOOKUP($C25,Sheet!$A$7:$DG$148,'TN01-10 (IN)'!CE$12,0))</f>
        <v/>
      </c>
      <c r="CF25" s="28">
        <f>IF(VLOOKUP($C25,Sheet!$A$7:$DG$148,'TN01-10 (IN)'!CF$12,0)="","",VLOOKUP($C25,Sheet!$A$7:$DG$148,'TN01-10 (IN)'!CF$12,0))</f>
        <v>8.6</v>
      </c>
      <c r="CG25" s="28">
        <f>IF(VLOOKUP($C25,Sheet!$A$7:$DG$148,'TN01-10 (IN)'!CG$12,0)="","",VLOOKUP($C25,Sheet!$A$7:$DG$148,'TN01-10 (IN)'!CG$12,0))</f>
        <v>7</v>
      </c>
      <c r="CH25" s="28">
        <f>IF(VLOOKUP($C25,Sheet!$A$7:$DG$148,'TN01-10 (IN)'!CH$12,0)="","",VLOOKUP($C25,Sheet!$A$7:$DG$148,'TN01-10 (IN)'!CH$12,0))</f>
        <v>9.3000000000000007</v>
      </c>
      <c r="CI25" s="28">
        <f>IF(VLOOKUP($C25,Sheet!$A$7:$DG$148,'TN01-10 (IN)'!CI$12,0)="","",VLOOKUP($C25,Sheet!$A$7:$DG$148,'TN01-10 (IN)'!CI$12,0))</f>
        <v>7.4</v>
      </c>
      <c r="CJ25" s="28" t="str">
        <f>IF(VLOOKUP($C25,Sheet!$A$7:$DG$148,'TN01-10 (IN)'!CJ$12,0)="","",VLOOKUP($C25,Sheet!$A$7:$DG$148,'TN01-10 (IN)'!CJ$12,0))</f>
        <v/>
      </c>
      <c r="CK25" s="28">
        <f>IF(VLOOKUP($C25,Sheet!$A$7:$DG$148,'TN01-10 (IN)'!CK$12,0)="","",VLOOKUP($C25,Sheet!$A$7:$DG$148,'TN01-10 (IN)'!CK$12,0))</f>
        <v>6.7</v>
      </c>
      <c r="CL25" s="28" t="str">
        <f>IF(VLOOKUP($C25,Sheet!$A$7:$DG$148,'TN01-10 (IN)'!CL$12,0)="","",VLOOKUP($C25,Sheet!$A$7:$DG$148,'TN01-10 (IN)'!CL$12,0))</f>
        <v/>
      </c>
      <c r="CM25" s="28" t="str">
        <f>IF(VLOOKUP($C25,Sheet!$A$7:$DG$148,'TN01-10 (IN)'!CM$12,0)="","",VLOOKUP($C25,Sheet!$A$7:$DG$148,'TN01-10 (IN)'!CM$12,0))</f>
        <v/>
      </c>
      <c r="CN25" s="28" t="str">
        <f>IF(VLOOKUP($C25,Sheet!$A$7:$DG$148,'TN01-10 (IN)'!CN$12,0)="","",VLOOKUP($C25,Sheet!$A$7:$DG$148,'TN01-10 (IN)'!CN$12,0))</f>
        <v/>
      </c>
      <c r="CO25" s="28" t="str">
        <f>IF(VLOOKUP($C25,Sheet!$A$7:$DG$148,'TN01-10 (IN)'!CO$12,0)="","",VLOOKUP($C25,Sheet!$A$7:$DG$148,'TN01-10 (IN)'!CO$12,0))</f>
        <v/>
      </c>
      <c r="CP25" s="28">
        <f>IF(VLOOKUP($C25,Sheet!$A$7:$DG$148,'TN01-10 (IN)'!CP$12,0)="","",VLOOKUP($C25,Sheet!$A$7:$DG$148,'TN01-10 (IN)'!CP$12,0))</f>
        <v>5.8</v>
      </c>
      <c r="CQ25" s="28">
        <f>IF(VLOOKUP($C25,Sheet!$A$7:$DG$148,'TN01-10 (IN)'!CQ$12,0)="","",VLOOKUP($C25,Sheet!$A$7:$DG$148,'TN01-10 (IN)'!CQ$12,0))</f>
        <v>7.5</v>
      </c>
      <c r="CR25" s="28">
        <f>IF(VLOOKUP($C25,Sheet!$A$7:$DG$148,'TN01-10 (IN)'!CR$12,0)="","",VLOOKUP($C25,Sheet!$A$7:$DG$148,'TN01-10 (IN)'!CR$12,0))</f>
        <v>8.6</v>
      </c>
      <c r="CS25" s="28">
        <f>IF(VLOOKUP($C25,Sheet!$A$7:$DG$148,'TN01-10 (IN)'!CS$12,0)="","",VLOOKUP($C25,Sheet!$A$7:$DG$148,'TN01-10 (IN)'!CS$12,0))</f>
        <v>5.3</v>
      </c>
      <c r="CT25" s="28">
        <f>IF(VLOOKUP($C25,Sheet!$A$7:$DG$148,'TN01-10 (IN)'!CT$12,0)="","",VLOOKUP($C25,Sheet!$A$7:$DG$148,'TN01-10 (IN)'!CT$12,0))</f>
        <v>7.8</v>
      </c>
      <c r="CU25" s="33">
        <f>IF(VLOOKUP($C25,Sheet!$A$7:$DG$148,'TN01-10 (IN)'!CU$12,0)="","",VLOOKUP($C25,Sheet!$A$7:$DG$148,'TN01-10 (IN)'!CU$12,0))</f>
        <v>27</v>
      </c>
      <c r="CV25" s="36">
        <f>IF(VLOOKUP($C25,Sheet!$A$7:$DG$148,'TN01-10 (IN)'!CV$12,0)="","",VLOOKUP($C25,Sheet!$A$7:$DG$148,'TN01-10 (IN)'!CV$12,0))</f>
        <v>0</v>
      </c>
      <c r="CW25" s="38">
        <f t="shared" si="2"/>
        <v>128</v>
      </c>
      <c r="CX25" s="38">
        <f t="shared" si="2"/>
        <v>0</v>
      </c>
      <c r="CY25" s="38">
        <f t="shared" si="3"/>
        <v>0</v>
      </c>
      <c r="CZ25" s="38">
        <f t="shared" si="4"/>
        <v>128</v>
      </c>
      <c r="DA25" s="38">
        <f t="shared" si="5"/>
        <v>6.67</v>
      </c>
      <c r="DB25" s="38">
        <f>VLOOKUP($C25,'TN01-04'!$A$13:$DL$166,103,0)</f>
        <v>2.66</v>
      </c>
      <c r="DC25" s="28" t="str">
        <f>IF(VLOOKUP($C25,Sheet!$A$7:$DG$148,'TN01-10 (IN)'!DC$12,0)="","",VLOOKUP($C25,Sheet!$A$7:$DG$148,'TN01-10 (IN)'!DC$12,0))</f>
        <v/>
      </c>
      <c r="DD25" s="28" t="str">
        <f>IF(VLOOKUP($C25,Sheet!$A$7:$DG$148,'TN01-10 (IN)'!DD$12,0)="","",VLOOKUP($C25,Sheet!$A$7:$DG$148,'TN01-10 (IN)'!DD$12,0))</f>
        <v/>
      </c>
      <c r="DE25" s="28">
        <f>IF(VLOOKUP($C25,Sheet!$A$7:$DG$148,'TN01-10 (IN)'!DE$12,0)="","",VLOOKUP($C25,Sheet!$A$7:$DG$148,'TN01-10 (IN)'!DE$12,0))</f>
        <v>8.8000000000000007</v>
      </c>
      <c r="DF25" s="28" t="str">
        <f>IF(VLOOKUP($C25,Sheet!$A$7:$DG$148,'TN01-10 (IN)'!DF$12,0)="","",VLOOKUP($C25,Sheet!$A$7:$DG$148,'TN01-10 (IN)'!DF$12,0))</f>
        <v/>
      </c>
      <c r="DG25" s="38"/>
      <c r="DH25" s="38">
        <f t="shared" si="6"/>
        <v>8.8000000000000007</v>
      </c>
      <c r="DI25" s="38">
        <f>VLOOKUP($C25,'TN01-04'!$A$13:$DL$166,110,0)</f>
        <v>4</v>
      </c>
      <c r="DJ25" s="33">
        <f>IF(VLOOKUP($C25,Sheet!$A$7:$DG$148,'TN01-10 (IN)'!DJ$12,0)="","",VLOOKUP($C25,Sheet!$A$7:$DG$148,'TN01-10 (IN)'!DJ$12,0))</f>
        <v>5</v>
      </c>
      <c r="DK25" s="36">
        <f>IF(VLOOKUP($C25,Sheet!$A$7:$DG$148,'TN01-10 (IN)'!DK$12,0)="","",VLOOKUP($C25,Sheet!$A$7:$DG$148,'TN01-10 (IN)'!DK$12,0))</f>
        <v>0</v>
      </c>
      <c r="DL25" s="38">
        <f t="shared" si="7"/>
        <v>133</v>
      </c>
      <c r="DM25" s="38">
        <f t="shared" si="8"/>
        <v>0</v>
      </c>
      <c r="DN25" s="38">
        <f t="shared" si="9"/>
        <v>6.75</v>
      </c>
      <c r="DO25" s="38">
        <f>VLOOKUP($C25,'TN01-04'!$A$13:$DL$166,116,0)</f>
        <v>2.71</v>
      </c>
      <c r="DP25" s="33">
        <f>IF(VLOOKUP($C25,Sheet!$A$7:$DG$148,'TN01-10 (IN)'!DP$12,0)="","",VLOOKUP($C25,Sheet!$A$7:$DG$148,'TN01-10 (IN)'!DP$12,0))</f>
        <v>138</v>
      </c>
      <c r="DQ25" s="36">
        <f>IF(VLOOKUP($C25,Sheet!$A$7:$DG$148,'TN01-10 (IN)'!DQ$12,0)="","",VLOOKUP($C25,Sheet!$A$7:$DG$148,'TN01-10 (IN)'!DQ$12,0))</f>
        <v>0</v>
      </c>
      <c r="DR25" s="28">
        <f>IF(VLOOKUP($C25,Sheet!$A$7:$DG$148,'TN01-10 (IN)'!DR$12,0)="","",VLOOKUP($C25,Sheet!$A$7:$DG$148,'TN01-10 (IN)'!DR$12,0))</f>
        <v>137</v>
      </c>
      <c r="DS25" s="28">
        <f>IF(VLOOKUP($C25,Sheet!$A$7:$DG$148,'TN01-10 (IN)'!DS$12,0)="","",VLOOKUP($C25,Sheet!$A$7:$DG$148,'TN01-10 (IN)'!DS$12,0))</f>
        <v>138</v>
      </c>
      <c r="DT25" s="28">
        <f>IF(VLOOKUP($C25,Sheet!$A$7:$DG$148,'TN01-10 (IN)'!DT$12,0)="","",VLOOKUP($C25,Sheet!$A$7:$DG$148,'TN01-10 (IN)'!DT$12,0))</f>
        <v>6.75</v>
      </c>
      <c r="DU25" s="28">
        <f>IF(VLOOKUP($C25,Sheet!$A$7:$DG$148,'TN01-10 (IN)'!DU$12,0)="","",VLOOKUP($C25,Sheet!$A$7:$DG$148,'TN01-10 (IN)'!DU$12,0))</f>
        <v>2.71</v>
      </c>
      <c r="DV25" s="28" t="str">
        <f>IF(VLOOKUP($C25,Sheet!$A$7:$DG$148,'TN01-10 (IN)'!DV$12,0)="","",VLOOKUP($C25,Sheet!$A$7:$DG$148,'TN01-10 (IN)'!DV$12,0))</f>
        <v/>
      </c>
      <c r="DW25" s="42">
        <f t="shared" si="10"/>
        <v>0</v>
      </c>
    </row>
    <row r="26" spans="1:127" ht="15.95" customHeight="1" x14ac:dyDescent="0.2">
      <c r="A26" s="52"/>
      <c r="B26" s="625"/>
      <c r="C26" s="45">
        <v>2220247920</v>
      </c>
      <c r="D26" s="26" t="s">
        <v>7</v>
      </c>
      <c r="E26" s="26" t="s">
        <v>49</v>
      </c>
      <c r="F26" s="26" t="s">
        <v>130</v>
      </c>
      <c r="G26" s="27">
        <v>35860</v>
      </c>
      <c r="H26" s="26" t="s">
        <v>209</v>
      </c>
      <c r="I26" s="26" t="s">
        <v>212</v>
      </c>
      <c r="J26" s="28">
        <f>IF(VLOOKUP($C26,Sheet!$A$7:$DG$148,'TN01-10 (IN)'!J$12,0)="","",VLOOKUP($C26,Sheet!$A$7:$DG$148,'TN01-10 (IN)'!J$12,0))</f>
        <v>8.6</v>
      </c>
      <c r="K26" s="28">
        <f>IF(VLOOKUP($C26,Sheet!$A$7:$DG$148,'TN01-10 (IN)'!K$12,0)="","",VLOOKUP($C26,Sheet!$A$7:$DG$148,'TN01-10 (IN)'!K$12,0))</f>
        <v>7.3</v>
      </c>
      <c r="L26" s="28">
        <f>IF(VLOOKUP($C26,Sheet!$A$7:$DG$148,'TN01-10 (IN)'!L$12,0)="","",VLOOKUP($C26,Sheet!$A$7:$DG$148,'TN01-10 (IN)'!L$12,0))</f>
        <v>8.1</v>
      </c>
      <c r="M26" s="28">
        <f>IF(VLOOKUP($C26,Sheet!$A$7:$DG$148,'TN01-10 (IN)'!M$12,0)="","",VLOOKUP($C26,Sheet!$A$7:$DG$148,'TN01-10 (IN)'!M$12,0))</f>
        <v>6.6</v>
      </c>
      <c r="N26" s="28">
        <f>IF(VLOOKUP($C26,Sheet!$A$7:$DG$148,'TN01-10 (IN)'!N$12,0)="","",VLOOKUP($C26,Sheet!$A$7:$DG$148,'TN01-10 (IN)'!N$12,0))</f>
        <v>6.7</v>
      </c>
      <c r="O26" s="28">
        <f>IF(VLOOKUP($C26,Sheet!$A$7:$DG$148,'TN01-10 (IN)'!O$12,0)="","",VLOOKUP($C26,Sheet!$A$7:$DG$148,'TN01-10 (IN)'!O$12,0))</f>
        <v>6.5</v>
      </c>
      <c r="P26" s="28">
        <f>IF(VLOOKUP($C26,Sheet!$A$7:$DG$148,'TN01-10 (IN)'!P$12,0)="","",VLOOKUP($C26,Sheet!$A$7:$DG$148,'TN01-10 (IN)'!P$12,0))</f>
        <v>4</v>
      </c>
      <c r="Q26" s="28" t="str">
        <f>IF(VLOOKUP($C26,Sheet!$A$7:$DG$148,'TN01-10 (IN)'!Q$12,0)="","",VLOOKUP($C26,Sheet!$A$7:$DG$148,'TN01-10 (IN)'!Q$12,0))</f>
        <v/>
      </c>
      <c r="R26" s="28">
        <f>IF(VLOOKUP($C26,Sheet!$A$7:$DG$148,'TN01-10 (IN)'!R$12,0)="","",VLOOKUP($C26,Sheet!$A$7:$DG$148,'TN01-10 (IN)'!R$12,0))</f>
        <v>7.8</v>
      </c>
      <c r="S26" s="28" t="str">
        <f>IF(VLOOKUP($C26,Sheet!$A$7:$DG$148,'TN01-10 (IN)'!S$12,0)="","",VLOOKUP($C26,Sheet!$A$7:$DG$148,'TN01-10 (IN)'!S$12,0))</f>
        <v/>
      </c>
      <c r="T26" s="28" t="str">
        <f>IF(VLOOKUP($C26,Sheet!$A$7:$DG$148,'TN01-10 (IN)'!T$12,0)="","",VLOOKUP($C26,Sheet!$A$7:$DG$148,'TN01-10 (IN)'!T$12,0))</f>
        <v/>
      </c>
      <c r="U26" s="28" t="str">
        <f>IF(VLOOKUP($C26,Sheet!$A$7:$DG$148,'TN01-10 (IN)'!U$12,0)="","",VLOOKUP($C26,Sheet!$A$7:$DG$148,'TN01-10 (IN)'!U$12,0))</f>
        <v/>
      </c>
      <c r="V26" s="28" t="str">
        <f>IF(VLOOKUP($C26,Sheet!$A$7:$DG$148,'TN01-10 (IN)'!V$12,0)="","",VLOOKUP($C26,Sheet!$A$7:$DG$148,'TN01-10 (IN)'!V$12,0))</f>
        <v/>
      </c>
      <c r="W26" s="28">
        <f>IF(VLOOKUP($C26,Sheet!$A$7:$DG$148,'TN01-10 (IN)'!W$12,0)="","",VLOOKUP($C26,Sheet!$A$7:$DG$148,'TN01-10 (IN)'!W$12,0))</f>
        <v>7.9</v>
      </c>
      <c r="X26" s="28">
        <f>IF(VLOOKUP($C26,Sheet!$A$7:$DG$148,'TN01-10 (IN)'!X$12,0)="","",VLOOKUP($C26,Sheet!$A$7:$DG$148,'TN01-10 (IN)'!X$12,0))</f>
        <v>6</v>
      </c>
      <c r="Y26" s="28">
        <f>IF(VLOOKUP($C26,Sheet!$A$7:$DG$148,'TN01-10 (IN)'!Y$12,0)="","",VLOOKUP($C26,Sheet!$A$7:$DG$148,'TN01-10 (IN)'!Y$12,0))</f>
        <v>8.9</v>
      </c>
      <c r="Z26" s="28">
        <f>IF(VLOOKUP($C26,Sheet!$A$7:$DG$148,'TN01-10 (IN)'!Z$12,0)="","",VLOOKUP($C26,Sheet!$A$7:$DG$148,'TN01-10 (IN)'!Z$12,0))</f>
        <v>8.4</v>
      </c>
      <c r="AA26" s="28">
        <f>IF(VLOOKUP($C26,Sheet!$A$7:$DG$148,'TN01-10 (IN)'!AA$12,0)="","",VLOOKUP($C26,Sheet!$A$7:$DG$148,'TN01-10 (IN)'!AA$12,0))</f>
        <v>5.7</v>
      </c>
      <c r="AB26" s="28">
        <f>IF(VLOOKUP($C26,Sheet!$A$7:$DG$148,'TN01-10 (IN)'!AB$12,0)="","",VLOOKUP($C26,Sheet!$A$7:$DG$148,'TN01-10 (IN)'!AB$12,0))</f>
        <v>6.5</v>
      </c>
      <c r="AC26" s="28">
        <f>IF(VLOOKUP($C26,Sheet!$A$7:$DG$148,'TN01-10 (IN)'!AC$12,0)="","",VLOOKUP($C26,Sheet!$A$7:$DG$148,'TN01-10 (IN)'!AC$12,0))</f>
        <v>4.8</v>
      </c>
      <c r="AD26" s="28">
        <f>IF(VLOOKUP($C26,Sheet!$A$7:$DG$148,'TN01-10 (IN)'!AD$12,0)="","",VLOOKUP($C26,Sheet!$A$7:$DG$148,'TN01-10 (IN)'!AD$12,0))</f>
        <v>7.9</v>
      </c>
      <c r="AE26" s="28">
        <f>IF(VLOOKUP($C26,Sheet!$A$7:$DG$148,'TN01-10 (IN)'!AE$12,0)="","",VLOOKUP($C26,Sheet!$A$7:$DG$148,'TN01-10 (IN)'!AE$12,0))</f>
        <v>6.7</v>
      </c>
      <c r="AF26" s="28">
        <f>IF(VLOOKUP($C26,Sheet!$A$7:$DG$148,'TN01-10 (IN)'!AF$12,0)="","",VLOOKUP($C26,Sheet!$A$7:$DG$148,'TN01-10 (IN)'!AF$12,0))</f>
        <v>6.4</v>
      </c>
      <c r="AG26" s="28">
        <f>IF(VLOOKUP($C26,Sheet!$A$7:$DG$148,'TN01-10 (IN)'!AG$12,0)="","",VLOOKUP($C26,Sheet!$A$7:$DG$148,'TN01-10 (IN)'!AG$12,0))</f>
        <v>5.2</v>
      </c>
      <c r="AH26" s="28">
        <f>IF(VLOOKUP($C26,Sheet!$A$7:$DG$148,'TN01-10 (IN)'!AH$12,0)="","",VLOOKUP($C26,Sheet!$A$7:$DG$148,'TN01-10 (IN)'!AH$12,0))</f>
        <v>8.1999999999999993</v>
      </c>
      <c r="AI26" s="28">
        <f>IF(VLOOKUP($C26,Sheet!$A$7:$DG$148,'TN01-10 (IN)'!AI$12,0)="","",VLOOKUP($C26,Sheet!$A$7:$DG$148,'TN01-10 (IN)'!AI$12,0))</f>
        <v>6.3</v>
      </c>
      <c r="AJ26" s="28">
        <f>IF(VLOOKUP($C26,Sheet!$A$7:$DG$148,'TN01-10 (IN)'!AJ$12,0)="","",VLOOKUP($C26,Sheet!$A$7:$DG$148,'TN01-10 (IN)'!AJ$12,0))</f>
        <v>5.5</v>
      </c>
      <c r="AK26" s="28">
        <f>IF(VLOOKUP($C26,Sheet!$A$7:$DG$148,'TN01-10 (IN)'!AK$12,0)="","",VLOOKUP($C26,Sheet!$A$7:$DG$148,'TN01-10 (IN)'!AK$12,0))</f>
        <v>7.1</v>
      </c>
      <c r="AL26" s="28">
        <f>IF(VLOOKUP($C26,Sheet!$A$7:$DG$148,'TN01-10 (IN)'!AL$12,0)="","",VLOOKUP($C26,Sheet!$A$7:$DG$148,'TN01-10 (IN)'!AL$12,0))</f>
        <v>6.9</v>
      </c>
      <c r="AM26" s="33">
        <f>IF(VLOOKUP($C26,Sheet!$A$7:$DG$148,'TN01-10 (IN)'!AM$12,0)="","",VLOOKUP($C26,Sheet!$A$7:$DG$148,'TN01-10 (IN)'!AM$12,0))</f>
        <v>51</v>
      </c>
      <c r="AN26" s="36">
        <f>IF(VLOOKUP($C26,Sheet!$A$7:$DG$148,'TN01-10 (IN)'!AN$12,0)="","",VLOOKUP($C26,Sheet!$A$7:$DG$148,'TN01-10 (IN)'!AN$12,0))</f>
        <v>0</v>
      </c>
      <c r="AO26" s="32">
        <f>IF(VLOOKUP($C26,Sheet!$A$7:$DG$148,'TN01-10 (IN)'!AO$12,0)="","",VLOOKUP($C26,Sheet!$A$7:$DG$148,'TN01-10 (IN)'!AO$12,0))</f>
        <v>7.2</v>
      </c>
      <c r="AP26" s="32">
        <f>IF(VLOOKUP($C26,Sheet!$A$7:$DG$148,'TN01-10 (IN)'!AP$12,0)="","",VLOOKUP($C26,Sheet!$A$7:$DG$148,'TN01-10 (IN)'!AP$12,0))</f>
        <v>7.1</v>
      </c>
      <c r="AQ26" s="32">
        <f>IF(VLOOKUP($C26,Sheet!$A$7:$DG$148,'TN01-10 (IN)'!AQ$12,0)="","",VLOOKUP($C26,Sheet!$A$7:$DG$148,'TN01-10 (IN)'!AQ$12,0))</f>
        <v>9.6</v>
      </c>
      <c r="AR26" s="32" t="str">
        <f>IF(VLOOKUP($C26,Sheet!$A$7:$DG$148,'TN01-10 (IN)'!AR$12,0)="","",VLOOKUP($C26,Sheet!$A$7:$DG$148,'TN01-10 (IN)'!AR$12,0))</f>
        <v/>
      </c>
      <c r="AS26" s="32" t="str">
        <f>IF(VLOOKUP($C26,Sheet!$A$7:$DG$148,'TN01-10 (IN)'!AS$12,0)="","",VLOOKUP($C26,Sheet!$A$7:$DG$148,'TN01-10 (IN)'!AS$12,0))</f>
        <v/>
      </c>
      <c r="AT26" s="32" t="str">
        <f>IF(VLOOKUP($C26,Sheet!$A$7:$DG$148,'TN01-10 (IN)'!AT$12,0)="","",VLOOKUP($C26,Sheet!$A$7:$DG$148,'TN01-10 (IN)'!AT$12,0))</f>
        <v/>
      </c>
      <c r="AU26" s="32" t="str">
        <f>IF(VLOOKUP($C26,Sheet!$A$7:$DG$148,'TN01-10 (IN)'!AU$12,0)="","",VLOOKUP($C26,Sheet!$A$7:$DG$148,'TN01-10 (IN)'!AU$12,0))</f>
        <v/>
      </c>
      <c r="AV26" s="32" t="str">
        <f>IF(VLOOKUP($C26,Sheet!$A$7:$DG$148,'TN01-10 (IN)'!AV$12,0)="","",VLOOKUP($C26,Sheet!$A$7:$DG$148,'TN01-10 (IN)'!AV$12,0))</f>
        <v/>
      </c>
      <c r="AW26" s="32" t="str">
        <f>IF(VLOOKUP($C26,Sheet!$A$7:$DG$148,'TN01-10 (IN)'!AW$12,0)="","",VLOOKUP($C26,Sheet!$A$7:$DG$148,'TN01-10 (IN)'!AW$12,0))</f>
        <v/>
      </c>
      <c r="AX26" s="32" t="str">
        <f>IF(VLOOKUP($C26,Sheet!$A$7:$DG$148,'TN01-10 (IN)'!AX$12,0)="","",VLOOKUP($C26,Sheet!$A$7:$DG$148,'TN01-10 (IN)'!AX$12,0))</f>
        <v/>
      </c>
      <c r="AY26" s="32" t="str">
        <f>IF(VLOOKUP($C26,Sheet!$A$7:$DG$148,'TN01-10 (IN)'!AY$12,0)="","",VLOOKUP($C26,Sheet!$A$7:$DG$148,'TN01-10 (IN)'!AY$12,0))</f>
        <v/>
      </c>
      <c r="AZ26" s="32" t="str">
        <f>IF(VLOOKUP($C26,Sheet!$A$7:$DG$148,'TN01-10 (IN)'!AZ$12,0)="","",VLOOKUP($C26,Sheet!$A$7:$DG$148,'TN01-10 (IN)'!AZ$12,0))</f>
        <v/>
      </c>
      <c r="BA26" s="32">
        <f>IF(VLOOKUP($C26,Sheet!$A$7:$DG$148,'TN01-10 (IN)'!BA$12,0)="","",VLOOKUP($C26,Sheet!$A$7:$DG$148,'TN01-10 (IN)'!BA$12,0))</f>
        <v>7.4</v>
      </c>
      <c r="BB26" s="32" t="str">
        <f>IF(VLOOKUP($C26,Sheet!$A$7:$DG$148,'TN01-10 (IN)'!BB$12,0)="","",VLOOKUP($C26,Sheet!$A$7:$DG$148,'TN01-10 (IN)'!BB$12,0))</f>
        <v/>
      </c>
      <c r="BC26" s="32">
        <f>IF(VLOOKUP($C26,Sheet!$A$7:$DG$148,'TN01-10 (IN)'!BC$12,0)="","",VLOOKUP($C26,Sheet!$A$7:$DG$148,'TN01-10 (IN)'!BC$12,0))</f>
        <v>8.8000000000000007</v>
      </c>
      <c r="BD26" s="33">
        <f>IF(VLOOKUP($C26,Sheet!$A$7:$DG$148,'TN01-10 (IN)'!BD$12,0)="","",VLOOKUP($C26,Sheet!$A$7:$DG$148,'TN01-10 (IN)'!BD$12,0))</f>
        <v>5</v>
      </c>
      <c r="BE26" s="36">
        <f>IF(VLOOKUP($C26,Sheet!$A$7:$DG$148,'TN01-10 (IN)'!BE$12,0)="","",VLOOKUP($C26,Sheet!$A$7:$DG$148,'TN01-10 (IN)'!BE$12,0))</f>
        <v>0</v>
      </c>
      <c r="BF26" s="28">
        <f>IF(VLOOKUP($C26,Sheet!$A$7:$DG$148,'TN01-10 (IN)'!BF$12,0)="","",VLOOKUP($C26,Sheet!$A$7:$DG$148,'TN01-10 (IN)'!BF$12,0))</f>
        <v>4</v>
      </c>
      <c r="BG26" s="28">
        <f>IF(VLOOKUP($C26,Sheet!$A$7:$DG$148,'TN01-10 (IN)'!BG$12,0)="","",VLOOKUP($C26,Sheet!$A$7:$DG$148,'TN01-10 (IN)'!BG$12,0))</f>
        <v>5.0999999999999996</v>
      </c>
      <c r="BH26" s="28">
        <f>IF(VLOOKUP($C26,Sheet!$A$7:$DG$148,'TN01-10 (IN)'!BH$12,0)="","",VLOOKUP($C26,Sheet!$A$7:$DG$148,'TN01-10 (IN)'!BH$12,0))</f>
        <v>6.9</v>
      </c>
      <c r="BI26" s="28">
        <f>IF(VLOOKUP($C26,Sheet!$A$7:$DG$148,'TN01-10 (IN)'!BI$12,0)="","",VLOOKUP($C26,Sheet!$A$7:$DG$148,'TN01-10 (IN)'!BI$12,0))</f>
        <v>5.7</v>
      </c>
      <c r="BJ26" s="28">
        <f>IF(VLOOKUP($C26,Sheet!$A$7:$DG$148,'TN01-10 (IN)'!BJ$12,0)="","",VLOOKUP($C26,Sheet!$A$7:$DG$148,'TN01-10 (IN)'!BJ$12,0))</f>
        <v>5.0999999999999996</v>
      </c>
      <c r="BK26" s="28">
        <f>IF(VLOOKUP($C26,Sheet!$A$7:$DG$148,'TN01-10 (IN)'!BK$12,0)="","",VLOOKUP($C26,Sheet!$A$7:$DG$148,'TN01-10 (IN)'!BK$12,0))</f>
        <v>5.4</v>
      </c>
      <c r="BL26" s="28">
        <f>IF(VLOOKUP($C26,Sheet!$A$7:$DG$148,'TN01-10 (IN)'!BL$12,0)="","",VLOOKUP($C26,Sheet!$A$7:$DG$148,'TN01-10 (IN)'!BL$12,0))</f>
        <v>7</v>
      </c>
      <c r="BM26" s="28">
        <f>IF(VLOOKUP($C26,Sheet!$A$7:$DG$148,'TN01-10 (IN)'!BM$12,0)="","",VLOOKUP($C26,Sheet!$A$7:$DG$148,'TN01-10 (IN)'!BM$12,0))</f>
        <v>5.8</v>
      </c>
      <c r="BN26" s="28">
        <f>IF(VLOOKUP($C26,Sheet!$A$7:$DG$148,'TN01-10 (IN)'!BN$12,0)="","",VLOOKUP($C26,Sheet!$A$7:$DG$148,'TN01-10 (IN)'!BN$12,0))</f>
        <v>6.4</v>
      </c>
      <c r="BO26" s="28">
        <f>IF(VLOOKUP($C26,Sheet!$A$7:$DG$148,'TN01-10 (IN)'!BO$12,0)="","",VLOOKUP($C26,Sheet!$A$7:$DG$148,'TN01-10 (IN)'!BO$12,0))</f>
        <v>5.8</v>
      </c>
      <c r="BP26" s="28">
        <f>IF(VLOOKUP($C26,Sheet!$A$7:$DG$148,'TN01-10 (IN)'!BP$12,0)="","",VLOOKUP($C26,Sheet!$A$7:$DG$148,'TN01-10 (IN)'!BP$12,0))</f>
        <v>6.1</v>
      </c>
      <c r="BQ26" s="28">
        <f>IF(VLOOKUP($C26,Sheet!$A$7:$DG$148,'TN01-10 (IN)'!BQ$12,0)="","",VLOOKUP($C26,Sheet!$A$7:$DG$148,'TN01-10 (IN)'!BQ$12,0))</f>
        <v>5.3</v>
      </c>
      <c r="BR26" s="28">
        <f>IF(VLOOKUP($C26,Sheet!$A$7:$DG$148,'TN01-10 (IN)'!BR$12,0)="","",VLOOKUP($C26,Sheet!$A$7:$DG$148,'TN01-10 (IN)'!BR$12,0))</f>
        <v>6.7</v>
      </c>
      <c r="BS26" s="28" t="str">
        <f>IF(VLOOKUP($C26,Sheet!$A$7:$DG$148,'TN01-10 (IN)'!BS$12,0)="","",VLOOKUP($C26,Sheet!$A$7:$DG$148,'TN01-10 (IN)'!BS$12,0))</f>
        <v/>
      </c>
      <c r="BT26" s="28">
        <f>IF(VLOOKUP($C26,Sheet!$A$7:$DG$148,'TN01-10 (IN)'!BT$12,0)="","",VLOOKUP($C26,Sheet!$A$7:$DG$148,'TN01-10 (IN)'!BT$12,0))</f>
        <v>7.4</v>
      </c>
      <c r="BU26" s="28">
        <f>IF(VLOOKUP($C26,Sheet!$A$7:$DG$148,'TN01-10 (IN)'!BU$12,0)="","",VLOOKUP($C26,Sheet!$A$7:$DG$148,'TN01-10 (IN)'!BU$12,0))</f>
        <v>8.3000000000000007</v>
      </c>
      <c r="BV26" s="28">
        <f>IF(VLOOKUP($C26,Sheet!$A$7:$DG$148,'TN01-10 (IN)'!BV$12,0)="","",VLOOKUP($C26,Sheet!$A$7:$DG$148,'TN01-10 (IN)'!BV$12,0))</f>
        <v>6.6</v>
      </c>
      <c r="BW26" s="28">
        <f>IF(VLOOKUP($C26,Sheet!$A$7:$DG$148,'TN01-10 (IN)'!BW$12,0)="","",VLOOKUP($C26,Sheet!$A$7:$DG$148,'TN01-10 (IN)'!BW$12,0))</f>
        <v>5.9</v>
      </c>
      <c r="BX26" s="28">
        <f>IF(VLOOKUP($C26,Sheet!$A$7:$DG$148,'TN01-10 (IN)'!BX$12,0)="","",VLOOKUP($C26,Sheet!$A$7:$DG$148,'TN01-10 (IN)'!BX$12,0))</f>
        <v>5.9</v>
      </c>
      <c r="BY26" s="28">
        <f>IF(VLOOKUP($C26,Sheet!$A$7:$DG$148,'TN01-10 (IN)'!BY$12,0)="","",VLOOKUP($C26,Sheet!$A$7:$DG$148,'TN01-10 (IN)'!BY$12,0))</f>
        <v>7.5</v>
      </c>
      <c r="BZ26" s="33">
        <f>IF(VLOOKUP($C26,Sheet!$A$7:$DG$148,'TN01-10 (IN)'!BZ$12,0)="","",VLOOKUP($C26,Sheet!$A$7:$DG$148,'TN01-10 (IN)'!BZ$12,0))</f>
        <v>50</v>
      </c>
      <c r="CA26" s="36">
        <f>IF(VLOOKUP($C26,Sheet!$A$7:$DG$148,'TN01-10 (IN)'!CA$12,0)="","",VLOOKUP($C26,Sheet!$A$7:$DG$148,'TN01-10 (IN)'!CA$12,0))</f>
        <v>0</v>
      </c>
      <c r="CB26" s="28">
        <f>IF(VLOOKUP($C26,Sheet!$A$7:$DG$148,'TN01-10 (IN)'!CB$12,0)="","",VLOOKUP($C26,Sheet!$A$7:$DG$148,'TN01-10 (IN)'!CB$12,0))</f>
        <v>7</v>
      </c>
      <c r="CC26" s="28" t="str">
        <f>IF(VLOOKUP($C26,Sheet!$A$7:$DG$148,'TN01-10 (IN)'!CC$12,0)="","",VLOOKUP($C26,Sheet!$A$7:$DG$148,'TN01-10 (IN)'!CC$12,0))</f>
        <v/>
      </c>
      <c r="CD26" s="28">
        <f>IF(VLOOKUP($C26,Sheet!$A$7:$DG$148,'TN01-10 (IN)'!CD$12,0)="","",VLOOKUP($C26,Sheet!$A$7:$DG$148,'TN01-10 (IN)'!CD$12,0))</f>
        <v>6.3</v>
      </c>
      <c r="CE26" s="28" t="str">
        <f>IF(VLOOKUP($C26,Sheet!$A$7:$DG$148,'TN01-10 (IN)'!CE$12,0)="","",VLOOKUP($C26,Sheet!$A$7:$DG$148,'TN01-10 (IN)'!CE$12,0))</f>
        <v/>
      </c>
      <c r="CF26" s="28">
        <f>IF(VLOOKUP($C26,Sheet!$A$7:$DG$148,'TN01-10 (IN)'!CF$12,0)="","",VLOOKUP($C26,Sheet!$A$7:$DG$148,'TN01-10 (IN)'!CF$12,0))</f>
        <v>7.4</v>
      </c>
      <c r="CG26" s="28">
        <f>IF(VLOOKUP($C26,Sheet!$A$7:$DG$148,'TN01-10 (IN)'!CG$12,0)="","",VLOOKUP($C26,Sheet!$A$7:$DG$148,'TN01-10 (IN)'!CG$12,0))</f>
        <v>6.9</v>
      </c>
      <c r="CH26" s="28">
        <f>IF(VLOOKUP($C26,Sheet!$A$7:$DG$148,'TN01-10 (IN)'!CH$12,0)="","",VLOOKUP($C26,Sheet!$A$7:$DG$148,'TN01-10 (IN)'!CH$12,0))</f>
        <v>8</v>
      </c>
      <c r="CI26" s="28">
        <f>IF(VLOOKUP($C26,Sheet!$A$7:$DG$148,'TN01-10 (IN)'!CI$12,0)="","",VLOOKUP($C26,Sheet!$A$7:$DG$148,'TN01-10 (IN)'!CI$12,0))</f>
        <v>6.6</v>
      </c>
      <c r="CJ26" s="28" t="str">
        <f>IF(VLOOKUP($C26,Sheet!$A$7:$DG$148,'TN01-10 (IN)'!CJ$12,0)="","",VLOOKUP($C26,Sheet!$A$7:$DG$148,'TN01-10 (IN)'!CJ$12,0))</f>
        <v/>
      </c>
      <c r="CK26" s="28">
        <f>IF(VLOOKUP($C26,Sheet!$A$7:$DG$148,'TN01-10 (IN)'!CK$12,0)="","",VLOOKUP($C26,Sheet!$A$7:$DG$148,'TN01-10 (IN)'!CK$12,0))</f>
        <v>6.4</v>
      </c>
      <c r="CL26" s="28" t="str">
        <f>IF(VLOOKUP($C26,Sheet!$A$7:$DG$148,'TN01-10 (IN)'!CL$12,0)="","",VLOOKUP($C26,Sheet!$A$7:$DG$148,'TN01-10 (IN)'!CL$12,0))</f>
        <v/>
      </c>
      <c r="CM26" s="28" t="str">
        <f>IF(VLOOKUP($C26,Sheet!$A$7:$DG$148,'TN01-10 (IN)'!CM$12,0)="","",VLOOKUP($C26,Sheet!$A$7:$DG$148,'TN01-10 (IN)'!CM$12,0))</f>
        <v/>
      </c>
      <c r="CN26" s="28" t="str">
        <f>IF(VLOOKUP($C26,Sheet!$A$7:$DG$148,'TN01-10 (IN)'!CN$12,0)="","",VLOOKUP($C26,Sheet!$A$7:$DG$148,'TN01-10 (IN)'!CN$12,0))</f>
        <v/>
      </c>
      <c r="CO26" s="28" t="str">
        <f>IF(VLOOKUP($C26,Sheet!$A$7:$DG$148,'TN01-10 (IN)'!CO$12,0)="","",VLOOKUP($C26,Sheet!$A$7:$DG$148,'TN01-10 (IN)'!CO$12,0))</f>
        <v/>
      </c>
      <c r="CP26" s="28">
        <f>IF(VLOOKUP($C26,Sheet!$A$7:$DG$148,'TN01-10 (IN)'!CP$12,0)="","",VLOOKUP($C26,Sheet!$A$7:$DG$148,'TN01-10 (IN)'!CP$12,0))</f>
        <v>4.5</v>
      </c>
      <c r="CQ26" s="28">
        <f>IF(VLOOKUP($C26,Sheet!$A$7:$DG$148,'TN01-10 (IN)'!CQ$12,0)="","",VLOOKUP($C26,Sheet!$A$7:$DG$148,'TN01-10 (IN)'!CQ$12,0))</f>
        <v>6.5</v>
      </c>
      <c r="CR26" s="28">
        <f>IF(VLOOKUP($C26,Sheet!$A$7:$DG$148,'TN01-10 (IN)'!CR$12,0)="","",VLOOKUP($C26,Sheet!$A$7:$DG$148,'TN01-10 (IN)'!CR$12,0))</f>
        <v>7.6</v>
      </c>
      <c r="CS26" s="28">
        <f>IF(VLOOKUP($C26,Sheet!$A$7:$DG$148,'TN01-10 (IN)'!CS$12,0)="","",VLOOKUP($C26,Sheet!$A$7:$DG$148,'TN01-10 (IN)'!CS$12,0))</f>
        <v>8.4</v>
      </c>
      <c r="CT26" s="28">
        <f>IF(VLOOKUP($C26,Sheet!$A$7:$DG$148,'TN01-10 (IN)'!CT$12,0)="","",VLOOKUP($C26,Sheet!$A$7:$DG$148,'TN01-10 (IN)'!CT$12,0))</f>
        <v>8.8000000000000007</v>
      </c>
      <c r="CU26" s="33">
        <f>IF(VLOOKUP($C26,Sheet!$A$7:$DG$148,'TN01-10 (IN)'!CU$12,0)="","",VLOOKUP($C26,Sheet!$A$7:$DG$148,'TN01-10 (IN)'!CU$12,0))</f>
        <v>27</v>
      </c>
      <c r="CV26" s="36">
        <f>IF(VLOOKUP($C26,Sheet!$A$7:$DG$148,'TN01-10 (IN)'!CV$12,0)="","",VLOOKUP($C26,Sheet!$A$7:$DG$148,'TN01-10 (IN)'!CV$12,0))</f>
        <v>0</v>
      </c>
      <c r="CW26" s="38">
        <f t="shared" si="2"/>
        <v>128</v>
      </c>
      <c r="CX26" s="38">
        <f t="shared" si="2"/>
        <v>0</v>
      </c>
      <c r="CY26" s="38">
        <f t="shared" si="3"/>
        <v>0</v>
      </c>
      <c r="CZ26" s="38">
        <f t="shared" si="4"/>
        <v>128</v>
      </c>
      <c r="DA26" s="38">
        <f t="shared" si="5"/>
        <v>6.49</v>
      </c>
      <c r="DB26" s="38">
        <f>VLOOKUP($C26,'TN01-04'!$A$13:$DL$166,103,0)</f>
        <v>2.52</v>
      </c>
      <c r="DC26" s="28" t="str">
        <f>IF(VLOOKUP($C26,Sheet!$A$7:$DG$148,'TN01-10 (IN)'!DC$12,0)="","",VLOOKUP($C26,Sheet!$A$7:$DG$148,'TN01-10 (IN)'!DC$12,0))</f>
        <v/>
      </c>
      <c r="DD26" s="28" t="str">
        <f>IF(VLOOKUP($C26,Sheet!$A$7:$DG$148,'TN01-10 (IN)'!DD$12,0)="","",VLOOKUP($C26,Sheet!$A$7:$DG$148,'TN01-10 (IN)'!DD$12,0))</f>
        <v/>
      </c>
      <c r="DE26" s="28">
        <f>IF(VLOOKUP($C26,Sheet!$A$7:$DG$148,'TN01-10 (IN)'!DE$12,0)="","",VLOOKUP($C26,Sheet!$A$7:$DG$148,'TN01-10 (IN)'!DE$12,0))</f>
        <v>7.3</v>
      </c>
      <c r="DF26" s="28" t="str">
        <f>IF(VLOOKUP($C26,Sheet!$A$7:$DG$148,'TN01-10 (IN)'!DF$12,0)="","",VLOOKUP($C26,Sheet!$A$7:$DG$148,'TN01-10 (IN)'!DF$12,0))</f>
        <v/>
      </c>
      <c r="DG26" s="38"/>
      <c r="DH26" s="38">
        <f t="shared" si="6"/>
        <v>7.3</v>
      </c>
      <c r="DI26" s="38">
        <f>VLOOKUP($C26,'TN01-04'!$A$13:$DL$166,110,0)</f>
        <v>3</v>
      </c>
      <c r="DJ26" s="33">
        <f>IF(VLOOKUP($C26,Sheet!$A$7:$DG$148,'TN01-10 (IN)'!DJ$12,0)="","",VLOOKUP($C26,Sheet!$A$7:$DG$148,'TN01-10 (IN)'!DJ$12,0))</f>
        <v>5</v>
      </c>
      <c r="DK26" s="36">
        <f>IF(VLOOKUP($C26,Sheet!$A$7:$DG$148,'TN01-10 (IN)'!DK$12,0)="","",VLOOKUP($C26,Sheet!$A$7:$DG$148,'TN01-10 (IN)'!DK$12,0))</f>
        <v>0</v>
      </c>
      <c r="DL26" s="38">
        <f t="shared" si="7"/>
        <v>133</v>
      </c>
      <c r="DM26" s="38">
        <f t="shared" si="8"/>
        <v>0</v>
      </c>
      <c r="DN26" s="38">
        <f t="shared" si="9"/>
        <v>6.52</v>
      </c>
      <c r="DO26" s="38">
        <f>VLOOKUP($C26,'TN01-04'!$A$13:$DL$166,116,0)</f>
        <v>2.54</v>
      </c>
      <c r="DP26" s="33">
        <f>IF(VLOOKUP($C26,Sheet!$A$7:$DG$148,'TN01-10 (IN)'!DP$12,0)="","",VLOOKUP($C26,Sheet!$A$7:$DG$148,'TN01-10 (IN)'!DP$12,0))</f>
        <v>138</v>
      </c>
      <c r="DQ26" s="36">
        <f>IF(VLOOKUP($C26,Sheet!$A$7:$DG$148,'TN01-10 (IN)'!DQ$12,0)="","",VLOOKUP($C26,Sheet!$A$7:$DG$148,'TN01-10 (IN)'!DQ$12,0))</f>
        <v>0</v>
      </c>
      <c r="DR26" s="28">
        <f>IF(VLOOKUP($C26,Sheet!$A$7:$DG$148,'TN01-10 (IN)'!DR$12,0)="","",VLOOKUP($C26,Sheet!$A$7:$DG$148,'TN01-10 (IN)'!DR$12,0))</f>
        <v>137</v>
      </c>
      <c r="DS26" s="28">
        <f>IF(VLOOKUP($C26,Sheet!$A$7:$DG$148,'TN01-10 (IN)'!DS$12,0)="","",VLOOKUP($C26,Sheet!$A$7:$DG$148,'TN01-10 (IN)'!DS$12,0))</f>
        <v>138</v>
      </c>
      <c r="DT26" s="28">
        <f>IF(VLOOKUP($C26,Sheet!$A$7:$DG$148,'TN01-10 (IN)'!DT$12,0)="","",VLOOKUP($C26,Sheet!$A$7:$DG$148,'TN01-10 (IN)'!DT$12,0))</f>
        <v>6.52</v>
      </c>
      <c r="DU26" s="28">
        <f>IF(VLOOKUP($C26,Sheet!$A$7:$DG$148,'TN01-10 (IN)'!DU$12,0)="","",VLOOKUP($C26,Sheet!$A$7:$DG$148,'TN01-10 (IN)'!DU$12,0))</f>
        <v>2.54</v>
      </c>
      <c r="DV26" s="28" t="str">
        <f>IF(VLOOKUP($C26,Sheet!$A$7:$DG$148,'TN01-10 (IN)'!DV$12,0)="","",VLOOKUP($C26,Sheet!$A$7:$DG$148,'TN01-10 (IN)'!DV$12,0))</f>
        <v/>
      </c>
      <c r="DW26" s="42">
        <f t="shared" si="10"/>
        <v>0</v>
      </c>
    </row>
    <row r="27" spans="1:127" ht="15.95" customHeight="1" x14ac:dyDescent="0.2">
      <c r="A27" s="52"/>
      <c r="B27" s="625"/>
      <c r="C27" s="45">
        <v>2221727275</v>
      </c>
      <c r="D27" s="26" t="s">
        <v>10</v>
      </c>
      <c r="E27" s="26"/>
      <c r="F27" s="26" t="s">
        <v>131</v>
      </c>
      <c r="G27" s="27">
        <v>35871</v>
      </c>
      <c r="H27" s="26" t="s">
        <v>210</v>
      </c>
      <c r="I27" s="26" t="s">
        <v>212</v>
      </c>
      <c r="J27" s="28">
        <f>IF(VLOOKUP($C27,Sheet!$A$7:$DG$148,'TN01-10 (IN)'!J$12,0)="","",VLOOKUP($C27,Sheet!$A$7:$DG$148,'TN01-10 (IN)'!J$12,0))</f>
        <v>7.8</v>
      </c>
      <c r="K27" s="28">
        <f>IF(VLOOKUP($C27,Sheet!$A$7:$DG$148,'TN01-10 (IN)'!K$12,0)="","",VLOOKUP($C27,Sheet!$A$7:$DG$148,'TN01-10 (IN)'!K$12,0))</f>
        <v>6.9</v>
      </c>
      <c r="L27" s="28">
        <f>IF(VLOOKUP($C27,Sheet!$A$7:$DG$148,'TN01-10 (IN)'!L$12,0)="","",VLOOKUP($C27,Sheet!$A$7:$DG$148,'TN01-10 (IN)'!L$12,0))</f>
        <v>5.9</v>
      </c>
      <c r="M27" s="28">
        <f>IF(VLOOKUP($C27,Sheet!$A$7:$DG$148,'TN01-10 (IN)'!M$12,0)="","",VLOOKUP($C27,Sheet!$A$7:$DG$148,'TN01-10 (IN)'!M$12,0))</f>
        <v>6.7</v>
      </c>
      <c r="N27" s="28">
        <f>IF(VLOOKUP($C27,Sheet!$A$7:$DG$148,'TN01-10 (IN)'!N$12,0)="","",VLOOKUP($C27,Sheet!$A$7:$DG$148,'TN01-10 (IN)'!N$12,0))</f>
        <v>6.9</v>
      </c>
      <c r="O27" s="28">
        <f>IF(VLOOKUP($C27,Sheet!$A$7:$DG$148,'TN01-10 (IN)'!O$12,0)="","",VLOOKUP($C27,Sheet!$A$7:$DG$148,'TN01-10 (IN)'!O$12,0))</f>
        <v>4.3</v>
      </c>
      <c r="P27" s="28">
        <f>IF(VLOOKUP($C27,Sheet!$A$7:$DG$148,'TN01-10 (IN)'!P$12,0)="","",VLOOKUP($C27,Sheet!$A$7:$DG$148,'TN01-10 (IN)'!P$12,0))</f>
        <v>7.5</v>
      </c>
      <c r="Q27" s="28" t="str">
        <f>IF(VLOOKUP($C27,Sheet!$A$7:$DG$148,'TN01-10 (IN)'!Q$12,0)="","",VLOOKUP($C27,Sheet!$A$7:$DG$148,'TN01-10 (IN)'!Q$12,0))</f>
        <v/>
      </c>
      <c r="R27" s="28">
        <f>IF(VLOOKUP($C27,Sheet!$A$7:$DG$148,'TN01-10 (IN)'!R$12,0)="","",VLOOKUP($C27,Sheet!$A$7:$DG$148,'TN01-10 (IN)'!R$12,0))</f>
        <v>6.6</v>
      </c>
      <c r="S27" s="28" t="str">
        <f>IF(VLOOKUP($C27,Sheet!$A$7:$DG$148,'TN01-10 (IN)'!S$12,0)="","",VLOOKUP($C27,Sheet!$A$7:$DG$148,'TN01-10 (IN)'!S$12,0))</f>
        <v/>
      </c>
      <c r="T27" s="28" t="str">
        <f>IF(VLOOKUP($C27,Sheet!$A$7:$DG$148,'TN01-10 (IN)'!T$12,0)="","",VLOOKUP($C27,Sheet!$A$7:$DG$148,'TN01-10 (IN)'!T$12,0))</f>
        <v/>
      </c>
      <c r="U27" s="28" t="str">
        <f>IF(VLOOKUP($C27,Sheet!$A$7:$DG$148,'TN01-10 (IN)'!U$12,0)="","",VLOOKUP($C27,Sheet!$A$7:$DG$148,'TN01-10 (IN)'!U$12,0))</f>
        <v/>
      </c>
      <c r="V27" s="28" t="str">
        <f>IF(VLOOKUP($C27,Sheet!$A$7:$DG$148,'TN01-10 (IN)'!V$12,0)="","",VLOOKUP($C27,Sheet!$A$7:$DG$148,'TN01-10 (IN)'!V$12,0))</f>
        <v/>
      </c>
      <c r="W27" s="28">
        <f>IF(VLOOKUP($C27,Sheet!$A$7:$DG$148,'TN01-10 (IN)'!W$12,0)="","",VLOOKUP($C27,Sheet!$A$7:$DG$148,'TN01-10 (IN)'!W$12,0))</f>
        <v>7.3</v>
      </c>
      <c r="X27" s="28">
        <f>IF(VLOOKUP($C27,Sheet!$A$7:$DG$148,'TN01-10 (IN)'!X$12,0)="","",VLOOKUP($C27,Sheet!$A$7:$DG$148,'TN01-10 (IN)'!X$12,0))</f>
        <v>6.4</v>
      </c>
      <c r="Y27" s="28">
        <f>IF(VLOOKUP($C27,Sheet!$A$7:$DG$148,'TN01-10 (IN)'!Y$12,0)="","",VLOOKUP($C27,Sheet!$A$7:$DG$148,'TN01-10 (IN)'!Y$12,0))</f>
        <v>8.5</v>
      </c>
      <c r="Z27" s="28">
        <f>IF(VLOOKUP($C27,Sheet!$A$7:$DG$148,'TN01-10 (IN)'!Z$12,0)="","",VLOOKUP($C27,Sheet!$A$7:$DG$148,'TN01-10 (IN)'!Z$12,0))</f>
        <v>7.9</v>
      </c>
      <c r="AA27" s="28">
        <f>IF(VLOOKUP($C27,Sheet!$A$7:$DG$148,'TN01-10 (IN)'!AA$12,0)="","",VLOOKUP($C27,Sheet!$A$7:$DG$148,'TN01-10 (IN)'!AA$12,0))</f>
        <v>6.5</v>
      </c>
      <c r="AB27" s="28">
        <f>IF(VLOOKUP($C27,Sheet!$A$7:$DG$148,'TN01-10 (IN)'!AB$12,0)="","",VLOOKUP($C27,Sheet!$A$7:$DG$148,'TN01-10 (IN)'!AB$12,0))</f>
        <v>7.7</v>
      </c>
      <c r="AC27" s="28">
        <f>IF(VLOOKUP($C27,Sheet!$A$7:$DG$148,'TN01-10 (IN)'!AC$12,0)="","",VLOOKUP($C27,Sheet!$A$7:$DG$148,'TN01-10 (IN)'!AC$12,0))</f>
        <v>5.3</v>
      </c>
      <c r="AD27" s="28">
        <f>IF(VLOOKUP($C27,Sheet!$A$7:$DG$148,'TN01-10 (IN)'!AD$12,0)="","",VLOOKUP($C27,Sheet!$A$7:$DG$148,'TN01-10 (IN)'!AD$12,0))</f>
        <v>7.9</v>
      </c>
      <c r="AE27" s="28">
        <f>IF(VLOOKUP($C27,Sheet!$A$7:$DG$148,'TN01-10 (IN)'!AE$12,0)="","",VLOOKUP($C27,Sheet!$A$7:$DG$148,'TN01-10 (IN)'!AE$12,0))</f>
        <v>6.8</v>
      </c>
      <c r="AF27" s="28">
        <f>IF(VLOOKUP($C27,Sheet!$A$7:$DG$148,'TN01-10 (IN)'!AF$12,0)="","",VLOOKUP($C27,Sheet!$A$7:$DG$148,'TN01-10 (IN)'!AF$12,0))</f>
        <v>5.8</v>
      </c>
      <c r="AG27" s="28">
        <f>IF(VLOOKUP($C27,Sheet!$A$7:$DG$148,'TN01-10 (IN)'!AG$12,0)="","",VLOOKUP($C27,Sheet!$A$7:$DG$148,'TN01-10 (IN)'!AG$12,0))</f>
        <v>7.2</v>
      </c>
      <c r="AH27" s="28">
        <f>IF(VLOOKUP($C27,Sheet!$A$7:$DG$148,'TN01-10 (IN)'!AH$12,0)="","",VLOOKUP($C27,Sheet!$A$7:$DG$148,'TN01-10 (IN)'!AH$12,0))</f>
        <v>7.4</v>
      </c>
      <c r="AI27" s="28">
        <f>IF(VLOOKUP($C27,Sheet!$A$7:$DG$148,'TN01-10 (IN)'!AI$12,0)="","",VLOOKUP($C27,Sheet!$A$7:$DG$148,'TN01-10 (IN)'!AI$12,0))</f>
        <v>6.2</v>
      </c>
      <c r="AJ27" s="28">
        <f>IF(VLOOKUP($C27,Sheet!$A$7:$DG$148,'TN01-10 (IN)'!AJ$12,0)="","",VLOOKUP($C27,Sheet!$A$7:$DG$148,'TN01-10 (IN)'!AJ$12,0))</f>
        <v>7</v>
      </c>
      <c r="AK27" s="28">
        <f>IF(VLOOKUP($C27,Sheet!$A$7:$DG$148,'TN01-10 (IN)'!AK$12,0)="","",VLOOKUP($C27,Sheet!$A$7:$DG$148,'TN01-10 (IN)'!AK$12,0))</f>
        <v>7.1</v>
      </c>
      <c r="AL27" s="28">
        <f>IF(VLOOKUP($C27,Sheet!$A$7:$DG$148,'TN01-10 (IN)'!AL$12,0)="","",VLOOKUP($C27,Sheet!$A$7:$DG$148,'TN01-10 (IN)'!AL$12,0))</f>
        <v>6.5</v>
      </c>
      <c r="AM27" s="33">
        <f>IF(VLOOKUP($C27,Sheet!$A$7:$DG$148,'TN01-10 (IN)'!AM$12,0)="","",VLOOKUP($C27,Sheet!$A$7:$DG$148,'TN01-10 (IN)'!AM$12,0))</f>
        <v>51</v>
      </c>
      <c r="AN27" s="36">
        <f>IF(VLOOKUP($C27,Sheet!$A$7:$DG$148,'TN01-10 (IN)'!AN$12,0)="","",VLOOKUP($C27,Sheet!$A$7:$DG$148,'TN01-10 (IN)'!AN$12,0))</f>
        <v>0</v>
      </c>
      <c r="AO27" s="32">
        <f>IF(VLOOKUP($C27,Sheet!$A$7:$DG$148,'TN01-10 (IN)'!AO$12,0)="","",VLOOKUP($C27,Sheet!$A$7:$DG$148,'TN01-10 (IN)'!AO$12,0))</f>
        <v>8</v>
      </c>
      <c r="AP27" s="32">
        <f>IF(VLOOKUP($C27,Sheet!$A$7:$DG$148,'TN01-10 (IN)'!AP$12,0)="","",VLOOKUP($C27,Sheet!$A$7:$DG$148,'TN01-10 (IN)'!AP$12,0))</f>
        <v>9.4</v>
      </c>
      <c r="AQ27" s="32">
        <f>IF(VLOOKUP($C27,Sheet!$A$7:$DG$148,'TN01-10 (IN)'!AQ$12,0)="","",VLOOKUP($C27,Sheet!$A$7:$DG$148,'TN01-10 (IN)'!AQ$12,0))</f>
        <v>10</v>
      </c>
      <c r="AR27" s="32" t="str">
        <f>IF(VLOOKUP($C27,Sheet!$A$7:$DG$148,'TN01-10 (IN)'!AR$12,0)="","",VLOOKUP($C27,Sheet!$A$7:$DG$148,'TN01-10 (IN)'!AR$12,0))</f>
        <v/>
      </c>
      <c r="AS27" s="32" t="str">
        <f>IF(VLOOKUP($C27,Sheet!$A$7:$DG$148,'TN01-10 (IN)'!AS$12,0)="","",VLOOKUP($C27,Sheet!$A$7:$DG$148,'TN01-10 (IN)'!AS$12,0))</f>
        <v/>
      </c>
      <c r="AT27" s="32" t="str">
        <f>IF(VLOOKUP($C27,Sheet!$A$7:$DG$148,'TN01-10 (IN)'!AT$12,0)="","",VLOOKUP($C27,Sheet!$A$7:$DG$148,'TN01-10 (IN)'!AT$12,0))</f>
        <v/>
      </c>
      <c r="AU27" s="32" t="str">
        <f>IF(VLOOKUP($C27,Sheet!$A$7:$DG$148,'TN01-10 (IN)'!AU$12,0)="","",VLOOKUP($C27,Sheet!$A$7:$DG$148,'TN01-10 (IN)'!AU$12,0))</f>
        <v/>
      </c>
      <c r="AV27" s="32" t="str">
        <f>IF(VLOOKUP($C27,Sheet!$A$7:$DG$148,'TN01-10 (IN)'!AV$12,0)="","",VLOOKUP($C27,Sheet!$A$7:$DG$148,'TN01-10 (IN)'!AV$12,0))</f>
        <v/>
      </c>
      <c r="AW27" s="32">
        <f>IF(VLOOKUP($C27,Sheet!$A$7:$DG$148,'TN01-10 (IN)'!AW$12,0)="","",VLOOKUP($C27,Sheet!$A$7:$DG$148,'TN01-10 (IN)'!AW$12,0))</f>
        <v>7.4</v>
      </c>
      <c r="AX27" s="32" t="str">
        <f>IF(VLOOKUP($C27,Sheet!$A$7:$DG$148,'TN01-10 (IN)'!AX$12,0)="","",VLOOKUP($C27,Sheet!$A$7:$DG$148,'TN01-10 (IN)'!AX$12,0))</f>
        <v/>
      </c>
      <c r="AY27" s="32" t="str">
        <f>IF(VLOOKUP($C27,Sheet!$A$7:$DG$148,'TN01-10 (IN)'!AY$12,0)="","",VLOOKUP($C27,Sheet!$A$7:$DG$148,'TN01-10 (IN)'!AY$12,0))</f>
        <v/>
      </c>
      <c r="AZ27" s="32" t="str">
        <f>IF(VLOOKUP($C27,Sheet!$A$7:$DG$148,'TN01-10 (IN)'!AZ$12,0)="","",VLOOKUP($C27,Sheet!$A$7:$DG$148,'TN01-10 (IN)'!AZ$12,0))</f>
        <v/>
      </c>
      <c r="BA27" s="32" t="str">
        <f>IF(VLOOKUP($C27,Sheet!$A$7:$DG$148,'TN01-10 (IN)'!BA$12,0)="","",VLOOKUP($C27,Sheet!$A$7:$DG$148,'TN01-10 (IN)'!BA$12,0))</f>
        <v/>
      </c>
      <c r="BB27" s="32" t="str">
        <f>IF(VLOOKUP($C27,Sheet!$A$7:$DG$148,'TN01-10 (IN)'!BB$12,0)="","",VLOOKUP($C27,Sheet!$A$7:$DG$148,'TN01-10 (IN)'!BB$12,0))</f>
        <v/>
      </c>
      <c r="BC27" s="32">
        <f>IF(VLOOKUP($C27,Sheet!$A$7:$DG$148,'TN01-10 (IN)'!BC$12,0)="","",VLOOKUP($C27,Sheet!$A$7:$DG$148,'TN01-10 (IN)'!BC$12,0))</f>
        <v>6.8</v>
      </c>
      <c r="BD27" s="33">
        <f>IF(VLOOKUP($C27,Sheet!$A$7:$DG$148,'TN01-10 (IN)'!BD$12,0)="","",VLOOKUP($C27,Sheet!$A$7:$DG$148,'TN01-10 (IN)'!BD$12,0))</f>
        <v>5</v>
      </c>
      <c r="BE27" s="36">
        <f>IF(VLOOKUP($C27,Sheet!$A$7:$DG$148,'TN01-10 (IN)'!BE$12,0)="","",VLOOKUP($C27,Sheet!$A$7:$DG$148,'TN01-10 (IN)'!BE$12,0))</f>
        <v>0</v>
      </c>
      <c r="BF27" s="28">
        <f>IF(VLOOKUP($C27,Sheet!$A$7:$DG$148,'TN01-10 (IN)'!BF$12,0)="","",VLOOKUP($C27,Sheet!$A$7:$DG$148,'TN01-10 (IN)'!BF$12,0))</f>
        <v>7.3</v>
      </c>
      <c r="BG27" s="28">
        <f>IF(VLOOKUP($C27,Sheet!$A$7:$DG$148,'TN01-10 (IN)'!BG$12,0)="","",VLOOKUP($C27,Sheet!$A$7:$DG$148,'TN01-10 (IN)'!BG$12,0))</f>
        <v>5.8</v>
      </c>
      <c r="BH27" s="28">
        <f>IF(VLOOKUP($C27,Sheet!$A$7:$DG$148,'TN01-10 (IN)'!BH$12,0)="","",VLOOKUP($C27,Sheet!$A$7:$DG$148,'TN01-10 (IN)'!BH$12,0))</f>
        <v>7.7</v>
      </c>
      <c r="BI27" s="28">
        <f>IF(VLOOKUP($C27,Sheet!$A$7:$DG$148,'TN01-10 (IN)'!BI$12,0)="","",VLOOKUP($C27,Sheet!$A$7:$DG$148,'TN01-10 (IN)'!BI$12,0))</f>
        <v>5.5</v>
      </c>
      <c r="BJ27" s="28">
        <f>IF(VLOOKUP($C27,Sheet!$A$7:$DG$148,'TN01-10 (IN)'!BJ$12,0)="","",VLOOKUP($C27,Sheet!$A$7:$DG$148,'TN01-10 (IN)'!BJ$12,0))</f>
        <v>5.3</v>
      </c>
      <c r="BK27" s="28">
        <f>IF(VLOOKUP($C27,Sheet!$A$7:$DG$148,'TN01-10 (IN)'!BK$12,0)="","",VLOOKUP($C27,Sheet!$A$7:$DG$148,'TN01-10 (IN)'!BK$12,0))</f>
        <v>8.8000000000000007</v>
      </c>
      <c r="BL27" s="28">
        <f>IF(VLOOKUP($C27,Sheet!$A$7:$DG$148,'TN01-10 (IN)'!BL$12,0)="","",VLOOKUP($C27,Sheet!$A$7:$DG$148,'TN01-10 (IN)'!BL$12,0))</f>
        <v>8.1999999999999993</v>
      </c>
      <c r="BM27" s="28">
        <f>IF(VLOOKUP($C27,Sheet!$A$7:$DG$148,'TN01-10 (IN)'!BM$12,0)="","",VLOOKUP($C27,Sheet!$A$7:$DG$148,'TN01-10 (IN)'!BM$12,0))</f>
        <v>5.6</v>
      </c>
      <c r="BN27" s="28">
        <f>IF(VLOOKUP($C27,Sheet!$A$7:$DG$148,'TN01-10 (IN)'!BN$12,0)="","",VLOOKUP($C27,Sheet!$A$7:$DG$148,'TN01-10 (IN)'!BN$12,0))</f>
        <v>7.3</v>
      </c>
      <c r="BO27" s="28">
        <f>IF(VLOOKUP($C27,Sheet!$A$7:$DG$148,'TN01-10 (IN)'!BO$12,0)="","",VLOOKUP($C27,Sheet!$A$7:$DG$148,'TN01-10 (IN)'!BO$12,0))</f>
        <v>5.5</v>
      </c>
      <c r="BP27" s="28">
        <f>IF(VLOOKUP($C27,Sheet!$A$7:$DG$148,'TN01-10 (IN)'!BP$12,0)="","",VLOOKUP($C27,Sheet!$A$7:$DG$148,'TN01-10 (IN)'!BP$12,0))</f>
        <v>5.6</v>
      </c>
      <c r="BQ27" s="28">
        <f>IF(VLOOKUP($C27,Sheet!$A$7:$DG$148,'TN01-10 (IN)'!BQ$12,0)="","",VLOOKUP($C27,Sheet!$A$7:$DG$148,'TN01-10 (IN)'!BQ$12,0))</f>
        <v>5.0999999999999996</v>
      </c>
      <c r="BR27" s="28">
        <f>IF(VLOOKUP($C27,Sheet!$A$7:$DG$148,'TN01-10 (IN)'!BR$12,0)="","",VLOOKUP($C27,Sheet!$A$7:$DG$148,'TN01-10 (IN)'!BR$12,0))</f>
        <v>8.1999999999999993</v>
      </c>
      <c r="BS27" s="28" t="str">
        <f>IF(VLOOKUP($C27,Sheet!$A$7:$DG$148,'TN01-10 (IN)'!BS$12,0)="","",VLOOKUP($C27,Sheet!$A$7:$DG$148,'TN01-10 (IN)'!BS$12,0))</f>
        <v/>
      </c>
      <c r="BT27" s="28">
        <f>IF(VLOOKUP($C27,Sheet!$A$7:$DG$148,'TN01-10 (IN)'!BT$12,0)="","",VLOOKUP($C27,Sheet!$A$7:$DG$148,'TN01-10 (IN)'!BT$12,0))</f>
        <v>7.1</v>
      </c>
      <c r="BU27" s="28">
        <f>IF(VLOOKUP($C27,Sheet!$A$7:$DG$148,'TN01-10 (IN)'!BU$12,0)="","",VLOOKUP($C27,Sheet!$A$7:$DG$148,'TN01-10 (IN)'!BU$12,0))</f>
        <v>5.7</v>
      </c>
      <c r="BV27" s="28">
        <f>IF(VLOOKUP($C27,Sheet!$A$7:$DG$148,'TN01-10 (IN)'!BV$12,0)="","",VLOOKUP($C27,Sheet!$A$7:$DG$148,'TN01-10 (IN)'!BV$12,0))</f>
        <v>4.4000000000000004</v>
      </c>
      <c r="BW27" s="28">
        <f>IF(VLOOKUP($C27,Sheet!$A$7:$DG$148,'TN01-10 (IN)'!BW$12,0)="","",VLOOKUP($C27,Sheet!$A$7:$DG$148,'TN01-10 (IN)'!BW$12,0))</f>
        <v>6.1</v>
      </c>
      <c r="BX27" s="28">
        <f>IF(VLOOKUP($C27,Sheet!$A$7:$DG$148,'TN01-10 (IN)'!BX$12,0)="","",VLOOKUP($C27,Sheet!$A$7:$DG$148,'TN01-10 (IN)'!BX$12,0))</f>
        <v>7.9</v>
      </c>
      <c r="BY27" s="28">
        <f>IF(VLOOKUP($C27,Sheet!$A$7:$DG$148,'TN01-10 (IN)'!BY$12,0)="","",VLOOKUP($C27,Sheet!$A$7:$DG$148,'TN01-10 (IN)'!BY$12,0))</f>
        <v>8.1999999999999993</v>
      </c>
      <c r="BZ27" s="33">
        <f>IF(VLOOKUP($C27,Sheet!$A$7:$DG$148,'TN01-10 (IN)'!BZ$12,0)="","",VLOOKUP($C27,Sheet!$A$7:$DG$148,'TN01-10 (IN)'!BZ$12,0))</f>
        <v>50</v>
      </c>
      <c r="CA27" s="36">
        <f>IF(VLOOKUP($C27,Sheet!$A$7:$DG$148,'TN01-10 (IN)'!CA$12,0)="","",VLOOKUP($C27,Sheet!$A$7:$DG$148,'TN01-10 (IN)'!CA$12,0))</f>
        <v>0</v>
      </c>
      <c r="CB27" s="28" t="str">
        <f>IF(VLOOKUP($C27,Sheet!$A$7:$DG$148,'TN01-10 (IN)'!CB$12,0)="","",VLOOKUP($C27,Sheet!$A$7:$DG$148,'TN01-10 (IN)'!CB$12,0))</f>
        <v/>
      </c>
      <c r="CC27" s="28">
        <f>IF(VLOOKUP($C27,Sheet!$A$7:$DG$148,'TN01-10 (IN)'!CC$12,0)="","",VLOOKUP($C27,Sheet!$A$7:$DG$148,'TN01-10 (IN)'!CC$12,0))</f>
        <v>8.6</v>
      </c>
      <c r="CD27" s="28">
        <f>IF(VLOOKUP($C27,Sheet!$A$7:$DG$148,'TN01-10 (IN)'!CD$12,0)="","",VLOOKUP($C27,Sheet!$A$7:$DG$148,'TN01-10 (IN)'!CD$12,0))</f>
        <v>6.9</v>
      </c>
      <c r="CE27" s="28" t="str">
        <f>IF(VLOOKUP($C27,Sheet!$A$7:$DG$148,'TN01-10 (IN)'!CE$12,0)="","",VLOOKUP($C27,Sheet!$A$7:$DG$148,'TN01-10 (IN)'!CE$12,0))</f>
        <v/>
      </c>
      <c r="CF27" s="28">
        <f>IF(VLOOKUP($C27,Sheet!$A$7:$DG$148,'TN01-10 (IN)'!CF$12,0)="","",VLOOKUP($C27,Sheet!$A$7:$DG$148,'TN01-10 (IN)'!CF$12,0))</f>
        <v>8.3000000000000007</v>
      </c>
      <c r="CG27" s="28">
        <f>IF(VLOOKUP($C27,Sheet!$A$7:$DG$148,'TN01-10 (IN)'!CG$12,0)="","",VLOOKUP($C27,Sheet!$A$7:$DG$148,'TN01-10 (IN)'!CG$12,0))</f>
        <v>5.6</v>
      </c>
      <c r="CH27" s="28">
        <f>IF(VLOOKUP($C27,Sheet!$A$7:$DG$148,'TN01-10 (IN)'!CH$12,0)="","",VLOOKUP($C27,Sheet!$A$7:$DG$148,'TN01-10 (IN)'!CH$12,0))</f>
        <v>9</v>
      </c>
      <c r="CI27" s="28">
        <f>IF(VLOOKUP($C27,Sheet!$A$7:$DG$148,'TN01-10 (IN)'!CI$12,0)="","",VLOOKUP($C27,Sheet!$A$7:$DG$148,'TN01-10 (IN)'!CI$12,0))</f>
        <v>5.8</v>
      </c>
      <c r="CJ27" s="28" t="str">
        <f>IF(VLOOKUP($C27,Sheet!$A$7:$DG$148,'TN01-10 (IN)'!CJ$12,0)="","",VLOOKUP($C27,Sheet!$A$7:$DG$148,'TN01-10 (IN)'!CJ$12,0))</f>
        <v/>
      </c>
      <c r="CK27" s="28">
        <f>IF(VLOOKUP($C27,Sheet!$A$7:$DG$148,'TN01-10 (IN)'!CK$12,0)="","",VLOOKUP($C27,Sheet!$A$7:$DG$148,'TN01-10 (IN)'!CK$12,0))</f>
        <v>8.9</v>
      </c>
      <c r="CL27" s="28" t="str">
        <f>IF(VLOOKUP($C27,Sheet!$A$7:$DG$148,'TN01-10 (IN)'!CL$12,0)="","",VLOOKUP($C27,Sheet!$A$7:$DG$148,'TN01-10 (IN)'!CL$12,0))</f>
        <v/>
      </c>
      <c r="CM27" s="28" t="str">
        <f>IF(VLOOKUP($C27,Sheet!$A$7:$DG$148,'TN01-10 (IN)'!CM$12,0)="","",VLOOKUP($C27,Sheet!$A$7:$DG$148,'TN01-10 (IN)'!CM$12,0))</f>
        <v/>
      </c>
      <c r="CN27" s="28" t="str">
        <f>IF(VLOOKUP($C27,Sheet!$A$7:$DG$148,'TN01-10 (IN)'!CN$12,0)="","",VLOOKUP($C27,Sheet!$A$7:$DG$148,'TN01-10 (IN)'!CN$12,0))</f>
        <v/>
      </c>
      <c r="CO27" s="28" t="str">
        <f>IF(VLOOKUP($C27,Sheet!$A$7:$DG$148,'TN01-10 (IN)'!CO$12,0)="","",VLOOKUP($C27,Sheet!$A$7:$DG$148,'TN01-10 (IN)'!CO$12,0))</f>
        <v/>
      </c>
      <c r="CP27" s="28">
        <f>IF(VLOOKUP($C27,Sheet!$A$7:$DG$148,'TN01-10 (IN)'!CP$12,0)="","",VLOOKUP($C27,Sheet!$A$7:$DG$148,'TN01-10 (IN)'!CP$12,0))</f>
        <v>5.4</v>
      </c>
      <c r="CQ27" s="28">
        <f>IF(VLOOKUP($C27,Sheet!$A$7:$DG$148,'TN01-10 (IN)'!CQ$12,0)="","",VLOOKUP($C27,Sheet!$A$7:$DG$148,'TN01-10 (IN)'!CQ$12,0))</f>
        <v>6.8</v>
      </c>
      <c r="CR27" s="28">
        <f>IF(VLOOKUP($C27,Sheet!$A$7:$DG$148,'TN01-10 (IN)'!CR$12,0)="","",VLOOKUP($C27,Sheet!$A$7:$DG$148,'TN01-10 (IN)'!CR$12,0))</f>
        <v>8.4</v>
      </c>
      <c r="CS27" s="28">
        <f>IF(VLOOKUP($C27,Sheet!$A$7:$DG$148,'TN01-10 (IN)'!CS$12,0)="","",VLOOKUP($C27,Sheet!$A$7:$DG$148,'TN01-10 (IN)'!CS$12,0))</f>
        <v>7.6</v>
      </c>
      <c r="CT27" s="28">
        <f>IF(VLOOKUP($C27,Sheet!$A$7:$DG$148,'TN01-10 (IN)'!CT$12,0)="","",VLOOKUP($C27,Sheet!$A$7:$DG$148,'TN01-10 (IN)'!CT$12,0))</f>
        <v>7.1</v>
      </c>
      <c r="CU27" s="33">
        <f>IF(VLOOKUP($C27,Sheet!$A$7:$DG$148,'TN01-10 (IN)'!CU$12,0)="","",VLOOKUP($C27,Sheet!$A$7:$DG$148,'TN01-10 (IN)'!CU$12,0))</f>
        <v>27</v>
      </c>
      <c r="CV27" s="36">
        <f>IF(VLOOKUP($C27,Sheet!$A$7:$DG$148,'TN01-10 (IN)'!CV$12,0)="","",VLOOKUP($C27,Sheet!$A$7:$DG$148,'TN01-10 (IN)'!CV$12,0))</f>
        <v>0</v>
      </c>
      <c r="CW27" s="38">
        <f t="shared" si="2"/>
        <v>128</v>
      </c>
      <c r="CX27" s="38">
        <f t="shared" si="2"/>
        <v>0</v>
      </c>
      <c r="CY27" s="38">
        <f t="shared" si="3"/>
        <v>0</v>
      </c>
      <c r="CZ27" s="38">
        <f t="shared" si="4"/>
        <v>128</v>
      </c>
      <c r="DA27" s="38">
        <f t="shared" si="5"/>
        <v>6.74</v>
      </c>
      <c r="DB27" s="38">
        <f>VLOOKUP($C27,'TN01-04'!$A$13:$DL$166,103,0)</f>
        <v>2.67</v>
      </c>
      <c r="DC27" s="28" t="str">
        <f>IF(VLOOKUP($C27,Sheet!$A$7:$DG$148,'TN01-10 (IN)'!DC$12,0)="","",VLOOKUP($C27,Sheet!$A$7:$DG$148,'TN01-10 (IN)'!DC$12,0))</f>
        <v/>
      </c>
      <c r="DD27" s="28" t="str">
        <f>IF(VLOOKUP($C27,Sheet!$A$7:$DG$148,'TN01-10 (IN)'!DD$12,0)="","",VLOOKUP($C27,Sheet!$A$7:$DG$148,'TN01-10 (IN)'!DD$12,0))</f>
        <v/>
      </c>
      <c r="DE27" s="28">
        <f>IF(VLOOKUP($C27,Sheet!$A$7:$DG$148,'TN01-10 (IN)'!DE$12,0)="","",VLOOKUP($C27,Sheet!$A$7:$DG$148,'TN01-10 (IN)'!DE$12,0))</f>
        <v>8.6</v>
      </c>
      <c r="DF27" s="28" t="str">
        <f>IF(VLOOKUP($C27,Sheet!$A$7:$DG$148,'TN01-10 (IN)'!DF$12,0)="","",VLOOKUP($C27,Sheet!$A$7:$DG$148,'TN01-10 (IN)'!DF$12,0))</f>
        <v/>
      </c>
      <c r="DG27" s="38"/>
      <c r="DH27" s="38">
        <f t="shared" si="6"/>
        <v>8.6</v>
      </c>
      <c r="DI27" s="38">
        <f>VLOOKUP($C27,'TN01-04'!$A$13:$DL$166,110,0)</f>
        <v>4</v>
      </c>
      <c r="DJ27" s="33">
        <f>IF(VLOOKUP($C27,Sheet!$A$7:$DG$148,'TN01-10 (IN)'!DJ$12,0)="","",VLOOKUP($C27,Sheet!$A$7:$DG$148,'TN01-10 (IN)'!DJ$12,0))</f>
        <v>5</v>
      </c>
      <c r="DK27" s="36">
        <f>IF(VLOOKUP($C27,Sheet!$A$7:$DG$148,'TN01-10 (IN)'!DK$12,0)="","",VLOOKUP($C27,Sheet!$A$7:$DG$148,'TN01-10 (IN)'!DK$12,0))</f>
        <v>0</v>
      </c>
      <c r="DL27" s="38">
        <f t="shared" si="7"/>
        <v>133</v>
      </c>
      <c r="DM27" s="38">
        <f t="shared" si="8"/>
        <v>0</v>
      </c>
      <c r="DN27" s="38">
        <f t="shared" si="9"/>
        <v>6.81</v>
      </c>
      <c r="DO27" s="38">
        <f>VLOOKUP($C27,'TN01-04'!$A$13:$DL$166,116,0)</f>
        <v>2.72</v>
      </c>
      <c r="DP27" s="33">
        <f>IF(VLOOKUP($C27,Sheet!$A$7:$DG$148,'TN01-10 (IN)'!DP$12,0)="","",VLOOKUP($C27,Sheet!$A$7:$DG$148,'TN01-10 (IN)'!DP$12,0))</f>
        <v>138</v>
      </c>
      <c r="DQ27" s="36">
        <f>IF(VLOOKUP($C27,Sheet!$A$7:$DG$148,'TN01-10 (IN)'!DQ$12,0)="","",VLOOKUP($C27,Sheet!$A$7:$DG$148,'TN01-10 (IN)'!DQ$12,0))</f>
        <v>0</v>
      </c>
      <c r="DR27" s="28">
        <f>IF(VLOOKUP($C27,Sheet!$A$7:$DG$148,'TN01-10 (IN)'!DR$12,0)="","",VLOOKUP($C27,Sheet!$A$7:$DG$148,'TN01-10 (IN)'!DR$12,0))</f>
        <v>137</v>
      </c>
      <c r="DS27" s="28">
        <f>IF(VLOOKUP($C27,Sheet!$A$7:$DG$148,'TN01-10 (IN)'!DS$12,0)="","",VLOOKUP($C27,Sheet!$A$7:$DG$148,'TN01-10 (IN)'!DS$12,0))</f>
        <v>138</v>
      </c>
      <c r="DT27" s="28">
        <f>IF(VLOOKUP($C27,Sheet!$A$7:$DG$148,'TN01-10 (IN)'!DT$12,0)="","",VLOOKUP($C27,Sheet!$A$7:$DG$148,'TN01-10 (IN)'!DT$12,0))</f>
        <v>6.81</v>
      </c>
      <c r="DU27" s="28">
        <f>IF(VLOOKUP($C27,Sheet!$A$7:$DG$148,'TN01-10 (IN)'!DU$12,0)="","",VLOOKUP($C27,Sheet!$A$7:$DG$148,'TN01-10 (IN)'!DU$12,0))</f>
        <v>2.72</v>
      </c>
      <c r="DV27" s="28" t="str">
        <f>IF(VLOOKUP($C27,Sheet!$A$7:$DG$148,'TN01-10 (IN)'!DV$12,0)="","",VLOOKUP($C27,Sheet!$A$7:$DG$148,'TN01-10 (IN)'!DV$12,0))</f>
        <v/>
      </c>
      <c r="DW27" s="42">
        <f t="shared" si="10"/>
        <v>0</v>
      </c>
    </row>
    <row r="28" spans="1:127" ht="15.95" customHeight="1" x14ac:dyDescent="0.2">
      <c r="A28" s="52"/>
      <c r="B28" s="625"/>
      <c r="C28" s="45">
        <v>2220727279</v>
      </c>
      <c r="D28" s="26" t="s">
        <v>6</v>
      </c>
      <c r="E28" s="26" t="s">
        <v>48</v>
      </c>
      <c r="F28" s="26" t="s">
        <v>132</v>
      </c>
      <c r="G28" s="27">
        <v>36062</v>
      </c>
      <c r="H28" s="26" t="s">
        <v>209</v>
      </c>
      <c r="I28" s="26" t="s">
        <v>212</v>
      </c>
      <c r="J28" s="28">
        <f>IF(VLOOKUP($C28,Sheet!$A$7:$DG$148,'TN01-10 (IN)'!J$12,0)="","",VLOOKUP($C28,Sheet!$A$7:$DG$148,'TN01-10 (IN)'!J$12,0))</f>
        <v>7.7</v>
      </c>
      <c r="K28" s="28">
        <f>IF(VLOOKUP($C28,Sheet!$A$7:$DG$148,'TN01-10 (IN)'!K$12,0)="","",VLOOKUP($C28,Sheet!$A$7:$DG$148,'TN01-10 (IN)'!K$12,0))</f>
        <v>7.6</v>
      </c>
      <c r="L28" s="28">
        <f>IF(VLOOKUP($C28,Sheet!$A$7:$DG$148,'TN01-10 (IN)'!L$12,0)="","",VLOOKUP($C28,Sheet!$A$7:$DG$148,'TN01-10 (IN)'!L$12,0))</f>
        <v>8.3000000000000007</v>
      </c>
      <c r="M28" s="28">
        <f>IF(VLOOKUP($C28,Sheet!$A$7:$DG$148,'TN01-10 (IN)'!M$12,0)="","",VLOOKUP($C28,Sheet!$A$7:$DG$148,'TN01-10 (IN)'!M$12,0))</f>
        <v>8.6</v>
      </c>
      <c r="N28" s="28">
        <f>IF(VLOOKUP($C28,Sheet!$A$7:$DG$148,'TN01-10 (IN)'!N$12,0)="","",VLOOKUP($C28,Sheet!$A$7:$DG$148,'TN01-10 (IN)'!N$12,0))</f>
        <v>7.6</v>
      </c>
      <c r="O28" s="28">
        <f>IF(VLOOKUP($C28,Sheet!$A$7:$DG$148,'TN01-10 (IN)'!O$12,0)="","",VLOOKUP($C28,Sheet!$A$7:$DG$148,'TN01-10 (IN)'!O$12,0))</f>
        <v>9.3000000000000007</v>
      </c>
      <c r="P28" s="28">
        <f>IF(VLOOKUP($C28,Sheet!$A$7:$DG$148,'TN01-10 (IN)'!P$12,0)="","",VLOOKUP($C28,Sheet!$A$7:$DG$148,'TN01-10 (IN)'!P$12,0))</f>
        <v>9.5</v>
      </c>
      <c r="Q28" s="28" t="str">
        <f>IF(VLOOKUP($C28,Sheet!$A$7:$DG$148,'TN01-10 (IN)'!Q$12,0)="","",VLOOKUP($C28,Sheet!$A$7:$DG$148,'TN01-10 (IN)'!Q$12,0))</f>
        <v/>
      </c>
      <c r="R28" s="28">
        <f>IF(VLOOKUP($C28,Sheet!$A$7:$DG$148,'TN01-10 (IN)'!R$12,0)="","",VLOOKUP($C28,Sheet!$A$7:$DG$148,'TN01-10 (IN)'!R$12,0))</f>
        <v>9.1999999999999993</v>
      </c>
      <c r="S28" s="28" t="str">
        <f>IF(VLOOKUP($C28,Sheet!$A$7:$DG$148,'TN01-10 (IN)'!S$12,0)="","",VLOOKUP($C28,Sheet!$A$7:$DG$148,'TN01-10 (IN)'!S$12,0))</f>
        <v/>
      </c>
      <c r="T28" s="28">
        <f>IF(VLOOKUP($C28,Sheet!$A$7:$DG$148,'TN01-10 (IN)'!T$12,0)="","",VLOOKUP($C28,Sheet!$A$7:$DG$148,'TN01-10 (IN)'!T$12,0))</f>
        <v>7.1</v>
      </c>
      <c r="U28" s="28" t="str">
        <f>IF(VLOOKUP($C28,Sheet!$A$7:$DG$148,'TN01-10 (IN)'!U$12,0)="","",VLOOKUP($C28,Sheet!$A$7:$DG$148,'TN01-10 (IN)'!U$12,0))</f>
        <v/>
      </c>
      <c r="V28" s="28" t="str">
        <f>IF(VLOOKUP($C28,Sheet!$A$7:$DG$148,'TN01-10 (IN)'!V$12,0)="","",VLOOKUP($C28,Sheet!$A$7:$DG$148,'TN01-10 (IN)'!V$12,0))</f>
        <v/>
      </c>
      <c r="W28" s="28">
        <f>IF(VLOOKUP($C28,Sheet!$A$7:$DG$148,'TN01-10 (IN)'!W$12,0)="","",VLOOKUP($C28,Sheet!$A$7:$DG$148,'TN01-10 (IN)'!W$12,0))</f>
        <v>8.6</v>
      </c>
      <c r="X28" s="28" t="str">
        <f>IF(VLOOKUP($C28,Sheet!$A$7:$DG$148,'TN01-10 (IN)'!X$12,0)="","",VLOOKUP($C28,Sheet!$A$7:$DG$148,'TN01-10 (IN)'!X$12,0))</f>
        <v/>
      </c>
      <c r="Y28" s="28">
        <f>IF(VLOOKUP($C28,Sheet!$A$7:$DG$148,'TN01-10 (IN)'!Y$12,0)="","",VLOOKUP($C28,Sheet!$A$7:$DG$148,'TN01-10 (IN)'!Y$12,0))</f>
        <v>8.3000000000000007</v>
      </c>
      <c r="Z28" s="28">
        <f>IF(VLOOKUP($C28,Sheet!$A$7:$DG$148,'TN01-10 (IN)'!Z$12,0)="","",VLOOKUP($C28,Sheet!$A$7:$DG$148,'TN01-10 (IN)'!Z$12,0))</f>
        <v>8</v>
      </c>
      <c r="AA28" s="28">
        <f>IF(VLOOKUP($C28,Sheet!$A$7:$DG$148,'TN01-10 (IN)'!AA$12,0)="","",VLOOKUP($C28,Sheet!$A$7:$DG$148,'TN01-10 (IN)'!AA$12,0))</f>
        <v>8.5</v>
      </c>
      <c r="AB28" s="28">
        <f>IF(VLOOKUP($C28,Sheet!$A$7:$DG$148,'TN01-10 (IN)'!AB$12,0)="","",VLOOKUP($C28,Sheet!$A$7:$DG$148,'TN01-10 (IN)'!AB$12,0))</f>
        <v>9</v>
      </c>
      <c r="AC28" s="28">
        <f>IF(VLOOKUP($C28,Sheet!$A$7:$DG$148,'TN01-10 (IN)'!AC$12,0)="","",VLOOKUP($C28,Sheet!$A$7:$DG$148,'TN01-10 (IN)'!AC$12,0))</f>
        <v>8.1</v>
      </c>
      <c r="AD28" s="28">
        <f>IF(VLOOKUP($C28,Sheet!$A$7:$DG$148,'TN01-10 (IN)'!AD$12,0)="","",VLOOKUP($C28,Sheet!$A$7:$DG$148,'TN01-10 (IN)'!AD$12,0))</f>
        <v>8.6999999999999993</v>
      </c>
      <c r="AE28" s="28">
        <f>IF(VLOOKUP($C28,Sheet!$A$7:$DG$148,'TN01-10 (IN)'!AE$12,0)="","",VLOOKUP($C28,Sheet!$A$7:$DG$148,'TN01-10 (IN)'!AE$12,0))</f>
        <v>6.7</v>
      </c>
      <c r="AF28" s="28">
        <f>IF(VLOOKUP($C28,Sheet!$A$7:$DG$148,'TN01-10 (IN)'!AF$12,0)="","",VLOOKUP($C28,Sheet!$A$7:$DG$148,'TN01-10 (IN)'!AF$12,0))</f>
        <v>6.9</v>
      </c>
      <c r="AG28" s="28">
        <f>IF(VLOOKUP($C28,Sheet!$A$7:$DG$148,'TN01-10 (IN)'!AG$12,0)="","",VLOOKUP($C28,Sheet!$A$7:$DG$148,'TN01-10 (IN)'!AG$12,0))</f>
        <v>5.8</v>
      </c>
      <c r="AH28" s="28">
        <f>IF(VLOOKUP($C28,Sheet!$A$7:$DG$148,'TN01-10 (IN)'!AH$12,0)="","",VLOOKUP($C28,Sheet!$A$7:$DG$148,'TN01-10 (IN)'!AH$12,0))</f>
        <v>7</v>
      </c>
      <c r="AI28" s="28">
        <f>IF(VLOOKUP($C28,Sheet!$A$7:$DG$148,'TN01-10 (IN)'!AI$12,0)="","",VLOOKUP($C28,Sheet!$A$7:$DG$148,'TN01-10 (IN)'!AI$12,0))</f>
        <v>6</v>
      </c>
      <c r="AJ28" s="28">
        <f>IF(VLOOKUP($C28,Sheet!$A$7:$DG$148,'TN01-10 (IN)'!AJ$12,0)="","",VLOOKUP($C28,Sheet!$A$7:$DG$148,'TN01-10 (IN)'!AJ$12,0))</f>
        <v>8.4</v>
      </c>
      <c r="AK28" s="28">
        <f>IF(VLOOKUP($C28,Sheet!$A$7:$DG$148,'TN01-10 (IN)'!AK$12,0)="","",VLOOKUP($C28,Sheet!$A$7:$DG$148,'TN01-10 (IN)'!AK$12,0))</f>
        <v>5.8</v>
      </c>
      <c r="AL28" s="28">
        <f>IF(VLOOKUP($C28,Sheet!$A$7:$DG$148,'TN01-10 (IN)'!AL$12,0)="","",VLOOKUP($C28,Sheet!$A$7:$DG$148,'TN01-10 (IN)'!AL$12,0))</f>
        <v>7.6</v>
      </c>
      <c r="AM28" s="33">
        <f>IF(VLOOKUP($C28,Sheet!$A$7:$DG$148,'TN01-10 (IN)'!AM$12,0)="","",VLOOKUP($C28,Sheet!$A$7:$DG$148,'TN01-10 (IN)'!AM$12,0))</f>
        <v>51</v>
      </c>
      <c r="AN28" s="36">
        <f>IF(VLOOKUP($C28,Sheet!$A$7:$DG$148,'TN01-10 (IN)'!AN$12,0)="","",VLOOKUP($C28,Sheet!$A$7:$DG$148,'TN01-10 (IN)'!AN$12,0))</f>
        <v>0</v>
      </c>
      <c r="AO28" s="32">
        <f>IF(VLOOKUP($C28,Sheet!$A$7:$DG$148,'TN01-10 (IN)'!AO$12,0)="","",VLOOKUP($C28,Sheet!$A$7:$DG$148,'TN01-10 (IN)'!AO$12,0))</f>
        <v>7.6</v>
      </c>
      <c r="AP28" s="32">
        <f>IF(VLOOKUP($C28,Sheet!$A$7:$DG$148,'TN01-10 (IN)'!AP$12,0)="","",VLOOKUP($C28,Sheet!$A$7:$DG$148,'TN01-10 (IN)'!AP$12,0))</f>
        <v>8.1</v>
      </c>
      <c r="AQ28" s="32" t="str">
        <f>IF(VLOOKUP($C28,Sheet!$A$7:$DG$148,'TN01-10 (IN)'!AQ$12,0)="","",VLOOKUP($C28,Sheet!$A$7:$DG$148,'TN01-10 (IN)'!AQ$12,0))</f>
        <v/>
      </c>
      <c r="AR28" s="32" t="str">
        <f>IF(VLOOKUP($C28,Sheet!$A$7:$DG$148,'TN01-10 (IN)'!AR$12,0)="","",VLOOKUP($C28,Sheet!$A$7:$DG$148,'TN01-10 (IN)'!AR$12,0))</f>
        <v/>
      </c>
      <c r="AS28" s="32" t="str">
        <f>IF(VLOOKUP($C28,Sheet!$A$7:$DG$148,'TN01-10 (IN)'!AS$12,0)="","",VLOOKUP($C28,Sheet!$A$7:$DG$148,'TN01-10 (IN)'!AS$12,0))</f>
        <v/>
      </c>
      <c r="AT28" s="32" t="str">
        <f>IF(VLOOKUP($C28,Sheet!$A$7:$DG$148,'TN01-10 (IN)'!AT$12,0)="","",VLOOKUP($C28,Sheet!$A$7:$DG$148,'TN01-10 (IN)'!AT$12,0))</f>
        <v/>
      </c>
      <c r="AU28" s="32" t="str">
        <f>IF(VLOOKUP($C28,Sheet!$A$7:$DG$148,'TN01-10 (IN)'!AU$12,0)="","",VLOOKUP($C28,Sheet!$A$7:$DG$148,'TN01-10 (IN)'!AU$12,0))</f>
        <v/>
      </c>
      <c r="AV28" s="32">
        <f>IF(VLOOKUP($C28,Sheet!$A$7:$DG$148,'TN01-10 (IN)'!AV$12,0)="","",VLOOKUP($C28,Sheet!$A$7:$DG$148,'TN01-10 (IN)'!AV$12,0))</f>
        <v>7.9</v>
      </c>
      <c r="AW28" s="32">
        <f>IF(VLOOKUP($C28,Sheet!$A$7:$DG$148,'TN01-10 (IN)'!AW$12,0)="","",VLOOKUP($C28,Sheet!$A$7:$DG$148,'TN01-10 (IN)'!AW$12,0))</f>
        <v>8.1999999999999993</v>
      </c>
      <c r="AX28" s="32" t="str">
        <f>IF(VLOOKUP($C28,Sheet!$A$7:$DG$148,'TN01-10 (IN)'!AX$12,0)="","",VLOOKUP($C28,Sheet!$A$7:$DG$148,'TN01-10 (IN)'!AX$12,0))</f>
        <v/>
      </c>
      <c r="AY28" s="32" t="str">
        <f>IF(VLOOKUP($C28,Sheet!$A$7:$DG$148,'TN01-10 (IN)'!AY$12,0)="","",VLOOKUP($C28,Sheet!$A$7:$DG$148,'TN01-10 (IN)'!AY$12,0))</f>
        <v/>
      </c>
      <c r="AZ28" s="32" t="str">
        <f>IF(VLOOKUP($C28,Sheet!$A$7:$DG$148,'TN01-10 (IN)'!AZ$12,0)="","",VLOOKUP($C28,Sheet!$A$7:$DG$148,'TN01-10 (IN)'!AZ$12,0))</f>
        <v/>
      </c>
      <c r="BA28" s="32" t="str">
        <f>IF(VLOOKUP($C28,Sheet!$A$7:$DG$148,'TN01-10 (IN)'!BA$12,0)="","",VLOOKUP($C28,Sheet!$A$7:$DG$148,'TN01-10 (IN)'!BA$12,0))</f>
        <v/>
      </c>
      <c r="BB28" s="32" t="str">
        <f>IF(VLOOKUP($C28,Sheet!$A$7:$DG$148,'TN01-10 (IN)'!BB$12,0)="","",VLOOKUP($C28,Sheet!$A$7:$DG$148,'TN01-10 (IN)'!BB$12,0))</f>
        <v/>
      </c>
      <c r="BC28" s="32">
        <f>IF(VLOOKUP($C28,Sheet!$A$7:$DG$148,'TN01-10 (IN)'!BC$12,0)="","",VLOOKUP($C28,Sheet!$A$7:$DG$148,'TN01-10 (IN)'!BC$12,0))</f>
        <v>4.7</v>
      </c>
      <c r="BD28" s="33">
        <f>IF(VLOOKUP($C28,Sheet!$A$7:$DG$148,'TN01-10 (IN)'!BD$12,0)="","",VLOOKUP($C28,Sheet!$A$7:$DG$148,'TN01-10 (IN)'!BD$12,0))</f>
        <v>5</v>
      </c>
      <c r="BE28" s="36">
        <f>IF(VLOOKUP($C28,Sheet!$A$7:$DG$148,'TN01-10 (IN)'!BE$12,0)="","",VLOOKUP($C28,Sheet!$A$7:$DG$148,'TN01-10 (IN)'!BE$12,0))</f>
        <v>0</v>
      </c>
      <c r="BF28" s="28">
        <f>IF(VLOOKUP($C28,Sheet!$A$7:$DG$148,'TN01-10 (IN)'!BF$12,0)="","",VLOOKUP($C28,Sheet!$A$7:$DG$148,'TN01-10 (IN)'!BF$12,0))</f>
        <v>7.2</v>
      </c>
      <c r="BG28" s="28">
        <f>IF(VLOOKUP($C28,Sheet!$A$7:$DG$148,'TN01-10 (IN)'!BG$12,0)="","",VLOOKUP($C28,Sheet!$A$7:$DG$148,'TN01-10 (IN)'!BG$12,0))</f>
        <v>6.4</v>
      </c>
      <c r="BH28" s="28">
        <f>IF(VLOOKUP($C28,Sheet!$A$7:$DG$148,'TN01-10 (IN)'!BH$12,0)="","",VLOOKUP($C28,Sheet!$A$7:$DG$148,'TN01-10 (IN)'!BH$12,0))</f>
        <v>8.4</v>
      </c>
      <c r="BI28" s="28">
        <f>IF(VLOOKUP($C28,Sheet!$A$7:$DG$148,'TN01-10 (IN)'!BI$12,0)="","",VLOOKUP($C28,Sheet!$A$7:$DG$148,'TN01-10 (IN)'!BI$12,0))</f>
        <v>7.4</v>
      </c>
      <c r="BJ28" s="28">
        <f>IF(VLOOKUP($C28,Sheet!$A$7:$DG$148,'TN01-10 (IN)'!BJ$12,0)="","",VLOOKUP($C28,Sheet!$A$7:$DG$148,'TN01-10 (IN)'!BJ$12,0))</f>
        <v>8</v>
      </c>
      <c r="BK28" s="28">
        <f>IF(VLOOKUP($C28,Sheet!$A$7:$DG$148,'TN01-10 (IN)'!BK$12,0)="","",VLOOKUP($C28,Sheet!$A$7:$DG$148,'TN01-10 (IN)'!BK$12,0))</f>
        <v>7.8</v>
      </c>
      <c r="BL28" s="28">
        <f>IF(VLOOKUP($C28,Sheet!$A$7:$DG$148,'TN01-10 (IN)'!BL$12,0)="","",VLOOKUP($C28,Sheet!$A$7:$DG$148,'TN01-10 (IN)'!BL$12,0))</f>
        <v>8.6999999999999993</v>
      </c>
      <c r="BM28" s="28">
        <f>IF(VLOOKUP($C28,Sheet!$A$7:$DG$148,'TN01-10 (IN)'!BM$12,0)="","",VLOOKUP($C28,Sheet!$A$7:$DG$148,'TN01-10 (IN)'!BM$12,0))</f>
        <v>8.3000000000000007</v>
      </c>
      <c r="BN28" s="28">
        <f>IF(VLOOKUP($C28,Sheet!$A$7:$DG$148,'TN01-10 (IN)'!BN$12,0)="","",VLOOKUP($C28,Sheet!$A$7:$DG$148,'TN01-10 (IN)'!BN$12,0))</f>
        <v>6.5</v>
      </c>
      <c r="BO28" s="28">
        <f>IF(VLOOKUP($C28,Sheet!$A$7:$DG$148,'TN01-10 (IN)'!BO$12,0)="","",VLOOKUP($C28,Sheet!$A$7:$DG$148,'TN01-10 (IN)'!BO$12,0))</f>
        <v>8.4</v>
      </c>
      <c r="BP28" s="28">
        <f>IF(VLOOKUP($C28,Sheet!$A$7:$DG$148,'TN01-10 (IN)'!BP$12,0)="","",VLOOKUP($C28,Sheet!$A$7:$DG$148,'TN01-10 (IN)'!BP$12,0))</f>
        <v>9</v>
      </c>
      <c r="BQ28" s="28">
        <f>IF(VLOOKUP($C28,Sheet!$A$7:$DG$148,'TN01-10 (IN)'!BQ$12,0)="","",VLOOKUP($C28,Sheet!$A$7:$DG$148,'TN01-10 (IN)'!BQ$12,0))</f>
        <v>7.3</v>
      </c>
      <c r="BR28" s="28">
        <f>IF(VLOOKUP($C28,Sheet!$A$7:$DG$148,'TN01-10 (IN)'!BR$12,0)="","",VLOOKUP($C28,Sheet!$A$7:$DG$148,'TN01-10 (IN)'!BR$12,0))</f>
        <v>9</v>
      </c>
      <c r="BS28" s="28" t="str">
        <f>IF(VLOOKUP($C28,Sheet!$A$7:$DG$148,'TN01-10 (IN)'!BS$12,0)="","",VLOOKUP($C28,Sheet!$A$7:$DG$148,'TN01-10 (IN)'!BS$12,0))</f>
        <v/>
      </c>
      <c r="BT28" s="28">
        <f>IF(VLOOKUP($C28,Sheet!$A$7:$DG$148,'TN01-10 (IN)'!BT$12,0)="","",VLOOKUP($C28,Sheet!$A$7:$DG$148,'TN01-10 (IN)'!BT$12,0))</f>
        <v>6.7</v>
      </c>
      <c r="BU28" s="28">
        <f>IF(VLOOKUP($C28,Sheet!$A$7:$DG$148,'TN01-10 (IN)'!BU$12,0)="","",VLOOKUP($C28,Sheet!$A$7:$DG$148,'TN01-10 (IN)'!BU$12,0))</f>
        <v>5.9</v>
      </c>
      <c r="BV28" s="28">
        <f>IF(VLOOKUP($C28,Sheet!$A$7:$DG$148,'TN01-10 (IN)'!BV$12,0)="","",VLOOKUP($C28,Sheet!$A$7:$DG$148,'TN01-10 (IN)'!BV$12,0))</f>
        <v>5.2</v>
      </c>
      <c r="BW28" s="28">
        <f>IF(VLOOKUP($C28,Sheet!$A$7:$DG$148,'TN01-10 (IN)'!BW$12,0)="","",VLOOKUP($C28,Sheet!$A$7:$DG$148,'TN01-10 (IN)'!BW$12,0))</f>
        <v>7.7</v>
      </c>
      <c r="BX28" s="28">
        <f>IF(VLOOKUP($C28,Sheet!$A$7:$DG$148,'TN01-10 (IN)'!BX$12,0)="","",VLOOKUP($C28,Sheet!$A$7:$DG$148,'TN01-10 (IN)'!BX$12,0))</f>
        <v>9.5</v>
      </c>
      <c r="BY28" s="28">
        <f>IF(VLOOKUP($C28,Sheet!$A$7:$DG$148,'TN01-10 (IN)'!BY$12,0)="","",VLOOKUP($C28,Sheet!$A$7:$DG$148,'TN01-10 (IN)'!BY$12,0))</f>
        <v>8.3000000000000007</v>
      </c>
      <c r="BZ28" s="33">
        <f>IF(VLOOKUP($C28,Sheet!$A$7:$DG$148,'TN01-10 (IN)'!BZ$12,0)="","",VLOOKUP($C28,Sheet!$A$7:$DG$148,'TN01-10 (IN)'!BZ$12,0))</f>
        <v>50</v>
      </c>
      <c r="CA28" s="36">
        <f>IF(VLOOKUP($C28,Sheet!$A$7:$DG$148,'TN01-10 (IN)'!CA$12,0)="","",VLOOKUP($C28,Sheet!$A$7:$DG$148,'TN01-10 (IN)'!CA$12,0))</f>
        <v>0</v>
      </c>
      <c r="CB28" s="28">
        <f>IF(VLOOKUP($C28,Sheet!$A$7:$DG$148,'TN01-10 (IN)'!CB$12,0)="","",VLOOKUP($C28,Sheet!$A$7:$DG$148,'TN01-10 (IN)'!CB$12,0))</f>
        <v>9.6</v>
      </c>
      <c r="CC28" s="28" t="str">
        <f>IF(VLOOKUP($C28,Sheet!$A$7:$DG$148,'TN01-10 (IN)'!CC$12,0)="","",VLOOKUP($C28,Sheet!$A$7:$DG$148,'TN01-10 (IN)'!CC$12,0))</f>
        <v/>
      </c>
      <c r="CD28" s="28">
        <f>IF(VLOOKUP($C28,Sheet!$A$7:$DG$148,'TN01-10 (IN)'!CD$12,0)="","",VLOOKUP($C28,Sheet!$A$7:$DG$148,'TN01-10 (IN)'!CD$12,0))</f>
        <v>8.9</v>
      </c>
      <c r="CE28" s="28" t="str">
        <f>IF(VLOOKUP($C28,Sheet!$A$7:$DG$148,'TN01-10 (IN)'!CE$12,0)="","",VLOOKUP($C28,Sheet!$A$7:$DG$148,'TN01-10 (IN)'!CE$12,0))</f>
        <v/>
      </c>
      <c r="CF28" s="28">
        <f>IF(VLOOKUP($C28,Sheet!$A$7:$DG$148,'TN01-10 (IN)'!CF$12,0)="","",VLOOKUP($C28,Sheet!$A$7:$DG$148,'TN01-10 (IN)'!CF$12,0))</f>
        <v>7.8</v>
      </c>
      <c r="CG28" s="28">
        <f>IF(VLOOKUP($C28,Sheet!$A$7:$DG$148,'TN01-10 (IN)'!CG$12,0)="","",VLOOKUP($C28,Sheet!$A$7:$DG$148,'TN01-10 (IN)'!CG$12,0))</f>
        <v>8.3000000000000007</v>
      </c>
      <c r="CH28" s="28">
        <f>IF(VLOOKUP($C28,Sheet!$A$7:$DG$148,'TN01-10 (IN)'!CH$12,0)="","",VLOOKUP($C28,Sheet!$A$7:$DG$148,'TN01-10 (IN)'!CH$12,0))</f>
        <v>9.5</v>
      </c>
      <c r="CI28" s="28">
        <f>IF(VLOOKUP($C28,Sheet!$A$7:$DG$148,'TN01-10 (IN)'!CI$12,0)="","",VLOOKUP($C28,Sheet!$A$7:$DG$148,'TN01-10 (IN)'!CI$12,0))</f>
        <v>6.4</v>
      </c>
      <c r="CJ28" s="28" t="str">
        <f>IF(VLOOKUP($C28,Sheet!$A$7:$DG$148,'TN01-10 (IN)'!CJ$12,0)="","",VLOOKUP($C28,Sheet!$A$7:$DG$148,'TN01-10 (IN)'!CJ$12,0))</f>
        <v/>
      </c>
      <c r="CK28" s="28">
        <f>IF(VLOOKUP($C28,Sheet!$A$7:$DG$148,'TN01-10 (IN)'!CK$12,0)="","",VLOOKUP($C28,Sheet!$A$7:$DG$148,'TN01-10 (IN)'!CK$12,0))</f>
        <v>8.4</v>
      </c>
      <c r="CL28" s="28" t="str">
        <f>IF(VLOOKUP($C28,Sheet!$A$7:$DG$148,'TN01-10 (IN)'!CL$12,0)="","",VLOOKUP($C28,Sheet!$A$7:$DG$148,'TN01-10 (IN)'!CL$12,0))</f>
        <v/>
      </c>
      <c r="CM28" s="28" t="str">
        <f>IF(VLOOKUP($C28,Sheet!$A$7:$DG$148,'TN01-10 (IN)'!CM$12,0)="","",VLOOKUP($C28,Sheet!$A$7:$DG$148,'TN01-10 (IN)'!CM$12,0))</f>
        <v/>
      </c>
      <c r="CN28" s="28" t="str">
        <f>IF(VLOOKUP($C28,Sheet!$A$7:$DG$148,'TN01-10 (IN)'!CN$12,0)="","",VLOOKUP($C28,Sheet!$A$7:$DG$148,'TN01-10 (IN)'!CN$12,0))</f>
        <v/>
      </c>
      <c r="CO28" s="28" t="str">
        <f>IF(VLOOKUP($C28,Sheet!$A$7:$DG$148,'TN01-10 (IN)'!CO$12,0)="","",VLOOKUP($C28,Sheet!$A$7:$DG$148,'TN01-10 (IN)'!CO$12,0))</f>
        <v/>
      </c>
      <c r="CP28" s="28">
        <f>IF(VLOOKUP($C28,Sheet!$A$7:$DG$148,'TN01-10 (IN)'!CP$12,0)="","",VLOOKUP($C28,Sheet!$A$7:$DG$148,'TN01-10 (IN)'!CP$12,0))</f>
        <v>6.9</v>
      </c>
      <c r="CQ28" s="28">
        <f>IF(VLOOKUP($C28,Sheet!$A$7:$DG$148,'TN01-10 (IN)'!CQ$12,0)="","",VLOOKUP($C28,Sheet!$A$7:$DG$148,'TN01-10 (IN)'!CQ$12,0))</f>
        <v>7.7</v>
      </c>
      <c r="CR28" s="28">
        <f>IF(VLOOKUP($C28,Sheet!$A$7:$DG$148,'TN01-10 (IN)'!CR$12,0)="","",VLOOKUP($C28,Sheet!$A$7:$DG$148,'TN01-10 (IN)'!CR$12,0))</f>
        <v>8.4</v>
      </c>
      <c r="CS28" s="28">
        <f>IF(VLOOKUP($C28,Sheet!$A$7:$DG$148,'TN01-10 (IN)'!CS$12,0)="","",VLOOKUP($C28,Sheet!$A$7:$DG$148,'TN01-10 (IN)'!CS$12,0))</f>
        <v>9.6</v>
      </c>
      <c r="CT28" s="28">
        <f>IF(VLOOKUP($C28,Sheet!$A$7:$DG$148,'TN01-10 (IN)'!CT$12,0)="","",VLOOKUP($C28,Sheet!$A$7:$DG$148,'TN01-10 (IN)'!CT$12,0))</f>
        <v>9.1</v>
      </c>
      <c r="CU28" s="33">
        <f>IF(VLOOKUP($C28,Sheet!$A$7:$DG$148,'TN01-10 (IN)'!CU$12,0)="","",VLOOKUP($C28,Sheet!$A$7:$DG$148,'TN01-10 (IN)'!CU$12,0))</f>
        <v>27</v>
      </c>
      <c r="CV28" s="36">
        <f>IF(VLOOKUP($C28,Sheet!$A$7:$DG$148,'TN01-10 (IN)'!CV$12,0)="","",VLOOKUP($C28,Sheet!$A$7:$DG$148,'TN01-10 (IN)'!CV$12,0))</f>
        <v>0</v>
      </c>
      <c r="CW28" s="38">
        <f t="shared" si="2"/>
        <v>128</v>
      </c>
      <c r="CX28" s="38">
        <f t="shared" si="2"/>
        <v>0</v>
      </c>
      <c r="CY28" s="38">
        <f t="shared" si="3"/>
        <v>0</v>
      </c>
      <c r="CZ28" s="38">
        <f t="shared" si="4"/>
        <v>128</v>
      </c>
      <c r="DA28" s="38">
        <f t="shared" si="5"/>
        <v>7.83</v>
      </c>
      <c r="DB28" s="38">
        <f>VLOOKUP($C28,'TN01-04'!$A$13:$DL$166,103,0)</f>
        <v>3.32</v>
      </c>
      <c r="DC28" s="28" t="str">
        <f>IF(VLOOKUP($C28,Sheet!$A$7:$DG$148,'TN01-10 (IN)'!DC$12,0)="","",VLOOKUP($C28,Sheet!$A$7:$DG$148,'TN01-10 (IN)'!DC$12,0))</f>
        <v/>
      </c>
      <c r="DD28" s="28" t="str">
        <f>IF(VLOOKUP($C28,Sheet!$A$7:$DG$148,'TN01-10 (IN)'!DD$12,0)="","",VLOOKUP($C28,Sheet!$A$7:$DG$148,'TN01-10 (IN)'!DD$12,0))</f>
        <v/>
      </c>
      <c r="DE28" s="28" t="str">
        <f>IF(VLOOKUP($C28,Sheet!$A$7:$DG$148,'TN01-10 (IN)'!DE$12,0)="","",VLOOKUP($C28,Sheet!$A$7:$DG$148,'TN01-10 (IN)'!DE$12,0))</f>
        <v/>
      </c>
      <c r="DF28" s="28">
        <f>IF(VLOOKUP($C28,Sheet!$A$7:$DG$148,'TN01-10 (IN)'!DF$12,0)="","",VLOOKUP($C28,Sheet!$A$7:$DG$148,'TN01-10 (IN)'!DF$12,0))</f>
        <v>8.8000000000000007</v>
      </c>
      <c r="DG28" s="38"/>
      <c r="DH28" s="38">
        <f t="shared" si="6"/>
        <v>8.8000000000000007</v>
      </c>
      <c r="DI28" s="38">
        <f>VLOOKUP($C28,'TN01-04'!$A$13:$DL$166,110,0)</f>
        <v>4</v>
      </c>
      <c r="DJ28" s="33">
        <f>IF(VLOOKUP($C28,Sheet!$A$7:$DG$148,'TN01-10 (IN)'!DJ$12,0)="","",VLOOKUP($C28,Sheet!$A$7:$DG$148,'TN01-10 (IN)'!DJ$12,0))</f>
        <v>5</v>
      </c>
      <c r="DK28" s="36">
        <f>IF(VLOOKUP($C28,Sheet!$A$7:$DG$148,'TN01-10 (IN)'!DK$12,0)="","",VLOOKUP($C28,Sheet!$A$7:$DG$148,'TN01-10 (IN)'!DK$12,0))</f>
        <v>0</v>
      </c>
      <c r="DL28" s="38">
        <f t="shared" si="7"/>
        <v>133</v>
      </c>
      <c r="DM28" s="38">
        <f t="shared" si="8"/>
        <v>0</v>
      </c>
      <c r="DN28" s="38">
        <f t="shared" si="9"/>
        <v>7.86</v>
      </c>
      <c r="DO28" s="38">
        <f>VLOOKUP($C28,'TN01-04'!$A$13:$DL$166,116,0)</f>
        <v>3.34</v>
      </c>
      <c r="DP28" s="33">
        <f>IF(VLOOKUP($C28,Sheet!$A$7:$DG$148,'TN01-10 (IN)'!DP$12,0)="","",VLOOKUP($C28,Sheet!$A$7:$DG$148,'TN01-10 (IN)'!DP$12,0))</f>
        <v>138</v>
      </c>
      <c r="DQ28" s="36">
        <f>IF(VLOOKUP($C28,Sheet!$A$7:$DG$148,'TN01-10 (IN)'!DQ$12,0)="","",VLOOKUP($C28,Sheet!$A$7:$DG$148,'TN01-10 (IN)'!DQ$12,0))</f>
        <v>0</v>
      </c>
      <c r="DR28" s="28">
        <f>IF(VLOOKUP($C28,Sheet!$A$7:$DG$148,'TN01-10 (IN)'!DR$12,0)="","",VLOOKUP($C28,Sheet!$A$7:$DG$148,'TN01-10 (IN)'!DR$12,0))</f>
        <v>137</v>
      </c>
      <c r="DS28" s="28">
        <f>IF(VLOOKUP($C28,Sheet!$A$7:$DG$148,'TN01-10 (IN)'!DS$12,0)="","",VLOOKUP($C28,Sheet!$A$7:$DG$148,'TN01-10 (IN)'!DS$12,0))</f>
        <v>138</v>
      </c>
      <c r="DT28" s="28">
        <f>IF(VLOOKUP($C28,Sheet!$A$7:$DG$148,'TN01-10 (IN)'!DT$12,0)="","",VLOOKUP($C28,Sheet!$A$7:$DG$148,'TN01-10 (IN)'!DT$12,0))</f>
        <v>7.86</v>
      </c>
      <c r="DU28" s="28">
        <f>IF(VLOOKUP($C28,Sheet!$A$7:$DG$148,'TN01-10 (IN)'!DU$12,0)="","",VLOOKUP($C28,Sheet!$A$7:$DG$148,'TN01-10 (IN)'!DU$12,0))</f>
        <v>3.34</v>
      </c>
      <c r="DV28" s="28" t="str">
        <f>IF(VLOOKUP($C28,Sheet!$A$7:$DG$148,'TN01-10 (IN)'!DV$12,0)="","",VLOOKUP($C28,Sheet!$A$7:$DG$148,'TN01-10 (IN)'!DV$12,0))</f>
        <v/>
      </c>
      <c r="DW28" s="42">
        <f t="shared" si="10"/>
        <v>0</v>
      </c>
    </row>
    <row r="29" spans="1:127" ht="15.95" customHeight="1" x14ac:dyDescent="0.2">
      <c r="A29" s="52"/>
      <c r="B29" s="625"/>
      <c r="C29" s="45">
        <v>2221724321</v>
      </c>
      <c r="D29" s="26" t="s">
        <v>6</v>
      </c>
      <c r="E29" s="26" t="s">
        <v>20</v>
      </c>
      <c r="F29" s="26" t="s">
        <v>133</v>
      </c>
      <c r="G29" s="27">
        <v>36019</v>
      </c>
      <c r="H29" s="26" t="s">
        <v>210</v>
      </c>
      <c r="I29" s="26" t="s">
        <v>212</v>
      </c>
      <c r="J29" s="28">
        <f>IF(VLOOKUP($C29,Sheet!$A$7:$DG$148,'TN01-10 (IN)'!J$12,0)="","",VLOOKUP($C29,Sheet!$A$7:$DG$148,'TN01-10 (IN)'!J$12,0))</f>
        <v>8.6999999999999993</v>
      </c>
      <c r="K29" s="28">
        <f>IF(VLOOKUP($C29,Sheet!$A$7:$DG$148,'TN01-10 (IN)'!K$12,0)="","",VLOOKUP($C29,Sheet!$A$7:$DG$148,'TN01-10 (IN)'!K$12,0))</f>
        <v>6.8</v>
      </c>
      <c r="L29" s="28">
        <f>IF(VLOOKUP($C29,Sheet!$A$7:$DG$148,'TN01-10 (IN)'!L$12,0)="","",VLOOKUP($C29,Sheet!$A$7:$DG$148,'TN01-10 (IN)'!L$12,0))</f>
        <v>8.1</v>
      </c>
      <c r="M29" s="28">
        <f>IF(VLOOKUP($C29,Sheet!$A$7:$DG$148,'TN01-10 (IN)'!M$12,0)="","",VLOOKUP($C29,Sheet!$A$7:$DG$148,'TN01-10 (IN)'!M$12,0))</f>
        <v>8.1</v>
      </c>
      <c r="N29" s="28">
        <f>IF(VLOOKUP($C29,Sheet!$A$7:$DG$148,'TN01-10 (IN)'!N$12,0)="","",VLOOKUP($C29,Sheet!$A$7:$DG$148,'TN01-10 (IN)'!N$12,0))</f>
        <v>6.5</v>
      </c>
      <c r="O29" s="28">
        <f>IF(VLOOKUP($C29,Sheet!$A$7:$DG$148,'TN01-10 (IN)'!O$12,0)="","",VLOOKUP($C29,Sheet!$A$7:$DG$148,'TN01-10 (IN)'!O$12,0))</f>
        <v>8.6</v>
      </c>
      <c r="P29" s="28">
        <f>IF(VLOOKUP($C29,Sheet!$A$7:$DG$148,'TN01-10 (IN)'!P$12,0)="","",VLOOKUP($C29,Sheet!$A$7:$DG$148,'TN01-10 (IN)'!P$12,0))</f>
        <v>7.7</v>
      </c>
      <c r="Q29" s="28" t="str">
        <f>IF(VLOOKUP($C29,Sheet!$A$7:$DG$148,'TN01-10 (IN)'!Q$12,0)="","",VLOOKUP($C29,Sheet!$A$7:$DG$148,'TN01-10 (IN)'!Q$12,0))</f>
        <v/>
      </c>
      <c r="R29" s="28">
        <f>IF(VLOOKUP($C29,Sheet!$A$7:$DG$148,'TN01-10 (IN)'!R$12,0)="","",VLOOKUP($C29,Sheet!$A$7:$DG$148,'TN01-10 (IN)'!R$12,0))</f>
        <v>7.7</v>
      </c>
      <c r="S29" s="28" t="str">
        <f>IF(VLOOKUP($C29,Sheet!$A$7:$DG$148,'TN01-10 (IN)'!S$12,0)="","",VLOOKUP($C29,Sheet!$A$7:$DG$148,'TN01-10 (IN)'!S$12,0))</f>
        <v/>
      </c>
      <c r="T29" s="28" t="str">
        <f>IF(VLOOKUP($C29,Sheet!$A$7:$DG$148,'TN01-10 (IN)'!T$12,0)="","",VLOOKUP($C29,Sheet!$A$7:$DG$148,'TN01-10 (IN)'!T$12,0))</f>
        <v/>
      </c>
      <c r="U29" s="28" t="str">
        <f>IF(VLOOKUP($C29,Sheet!$A$7:$DG$148,'TN01-10 (IN)'!U$12,0)="","",VLOOKUP($C29,Sheet!$A$7:$DG$148,'TN01-10 (IN)'!U$12,0))</f>
        <v/>
      </c>
      <c r="V29" s="28" t="str">
        <f>IF(VLOOKUP($C29,Sheet!$A$7:$DG$148,'TN01-10 (IN)'!V$12,0)="","",VLOOKUP($C29,Sheet!$A$7:$DG$148,'TN01-10 (IN)'!V$12,0))</f>
        <v/>
      </c>
      <c r="W29" s="28">
        <f>IF(VLOOKUP($C29,Sheet!$A$7:$DG$148,'TN01-10 (IN)'!W$12,0)="","",VLOOKUP($C29,Sheet!$A$7:$DG$148,'TN01-10 (IN)'!W$12,0))</f>
        <v>6.7</v>
      </c>
      <c r="X29" s="28">
        <f>IF(VLOOKUP($C29,Sheet!$A$7:$DG$148,'TN01-10 (IN)'!X$12,0)="","",VLOOKUP($C29,Sheet!$A$7:$DG$148,'TN01-10 (IN)'!X$12,0))</f>
        <v>7</v>
      </c>
      <c r="Y29" s="28">
        <f>IF(VLOOKUP($C29,Sheet!$A$7:$DG$148,'TN01-10 (IN)'!Y$12,0)="","",VLOOKUP($C29,Sheet!$A$7:$DG$148,'TN01-10 (IN)'!Y$12,0))</f>
        <v>8</v>
      </c>
      <c r="Z29" s="28">
        <f>IF(VLOOKUP($C29,Sheet!$A$7:$DG$148,'TN01-10 (IN)'!Z$12,0)="","",VLOOKUP($C29,Sheet!$A$7:$DG$148,'TN01-10 (IN)'!Z$12,0))</f>
        <v>8.3000000000000007</v>
      </c>
      <c r="AA29" s="28">
        <f>IF(VLOOKUP($C29,Sheet!$A$7:$DG$148,'TN01-10 (IN)'!AA$12,0)="","",VLOOKUP($C29,Sheet!$A$7:$DG$148,'TN01-10 (IN)'!AA$12,0))</f>
        <v>6.3</v>
      </c>
      <c r="AB29" s="28">
        <f>IF(VLOOKUP($C29,Sheet!$A$7:$DG$148,'TN01-10 (IN)'!AB$12,0)="","",VLOOKUP($C29,Sheet!$A$7:$DG$148,'TN01-10 (IN)'!AB$12,0))</f>
        <v>7.8</v>
      </c>
      <c r="AC29" s="28">
        <f>IF(VLOOKUP($C29,Sheet!$A$7:$DG$148,'TN01-10 (IN)'!AC$12,0)="","",VLOOKUP($C29,Sheet!$A$7:$DG$148,'TN01-10 (IN)'!AC$12,0))</f>
        <v>5.3</v>
      </c>
      <c r="AD29" s="28">
        <f>IF(VLOOKUP($C29,Sheet!$A$7:$DG$148,'TN01-10 (IN)'!AD$12,0)="","",VLOOKUP($C29,Sheet!$A$7:$DG$148,'TN01-10 (IN)'!AD$12,0))</f>
        <v>7.2</v>
      </c>
      <c r="AE29" s="28">
        <f>IF(VLOOKUP($C29,Sheet!$A$7:$DG$148,'TN01-10 (IN)'!AE$12,0)="","",VLOOKUP($C29,Sheet!$A$7:$DG$148,'TN01-10 (IN)'!AE$12,0))</f>
        <v>5.8</v>
      </c>
      <c r="AF29" s="28">
        <f>IF(VLOOKUP($C29,Sheet!$A$7:$DG$148,'TN01-10 (IN)'!AF$12,0)="","",VLOOKUP($C29,Sheet!$A$7:$DG$148,'TN01-10 (IN)'!AF$12,0))</f>
        <v>8.3000000000000007</v>
      </c>
      <c r="AG29" s="28">
        <f>IF(VLOOKUP($C29,Sheet!$A$7:$DG$148,'TN01-10 (IN)'!AG$12,0)="","",VLOOKUP($C29,Sheet!$A$7:$DG$148,'TN01-10 (IN)'!AG$12,0))</f>
        <v>5.8</v>
      </c>
      <c r="AH29" s="28">
        <f>IF(VLOOKUP($C29,Sheet!$A$7:$DG$148,'TN01-10 (IN)'!AH$12,0)="","",VLOOKUP($C29,Sheet!$A$7:$DG$148,'TN01-10 (IN)'!AH$12,0))</f>
        <v>6.6</v>
      </c>
      <c r="AI29" s="28">
        <f>IF(VLOOKUP($C29,Sheet!$A$7:$DG$148,'TN01-10 (IN)'!AI$12,0)="","",VLOOKUP($C29,Sheet!$A$7:$DG$148,'TN01-10 (IN)'!AI$12,0))</f>
        <v>6.3</v>
      </c>
      <c r="AJ29" s="28">
        <f>IF(VLOOKUP($C29,Sheet!$A$7:$DG$148,'TN01-10 (IN)'!AJ$12,0)="","",VLOOKUP($C29,Sheet!$A$7:$DG$148,'TN01-10 (IN)'!AJ$12,0))</f>
        <v>4.5</v>
      </c>
      <c r="AK29" s="28">
        <f>IF(VLOOKUP($C29,Sheet!$A$7:$DG$148,'TN01-10 (IN)'!AK$12,0)="","",VLOOKUP($C29,Sheet!$A$7:$DG$148,'TN01-10 (IN)'!AK$12,0))</f>
        <v>7.1</v>
      </c>
      <c r="AL29" s="28">
        <f>IF(VLOOKUP($C29,Sheet!$A$7:$DG$148,'TN01-10 (IN)'!AL$12,0)="","",VLOOKUP($C29,Sheet!$A$7:$DG$148,'TN01-10 (IN)'!AL$12,0))</f>
        <v>6.5</v>
      </c>
      <c r="AM29" s="33">
        <f>IF(VLOOKUP($C29,Sheet!$A$7:$DG$148,'TN01-10 (IN)'!AM$12,0)="","",VLOOKUP($C29,Sheet!$A$7:$DG$148,'TN01-10 (IN)'!AM$12,0))</f>
        <v>51</v>
      </c>
      <c r="AN29" s="36">
        <f>IF(VLOOKUP($C29,Sheet!$A$7:$DG$148,'TN01-10 (IN)'!AN$12,0)="","",VLOOKUP($C29,Sheet!$A$7:$DG$148,'TN01-10 (IN)'!AN$12,0))</f>
        <v>0</v>
      </c>
      <c r="AO29" s="32">
        <f>IF(VLOOKUP($C29,Sheet!$A$7:$DG$148,'TN01-10 (IN)'!AO$12,0)="","",VLOOKUP($C29,Sheet!$A$7:$DG$148,'TN01-10 (IN)'!AO$12,0))</f>
        <v>8.5</v>
      </c>
      <c r="AP29" s="32">
        <f>IF(VLOOKUP($C29,Sheet!$A$7:$DG$148,'TN01-10 (IN)'!AP$12,0)="","",VLOOKUP($C29,Sheet!$A$7:$DG$148,'TN01-10 (IN)'!AP$12,0))</f>
        <v>9.6</v>
      </c>
      <c r="AQ29" s="32" t="str">
        <f>IF(VLOOKUP($C29,Sheet!$A$7:$DG$148,'TN01-10 (IN)'!AQ$12,0)="","",VLOOKUP($C29,Sheet!$A$7:$DG$148,'TN01-10 (IN)'!AQ$12,0))</f>
        <v/>
      </c>
      <c r="AR29" s="32">
        <f>IF(VLOOKUP($C29,Sheet!$A$7:$DG$148,'TN01-10 (IN)'!AR$12,0)="","",VLOOKUP($C29,Sheet!$A$7:$DG$148,'TN01-10 (IN)'!AR$12,0))</f>
        <v>8</v>
      </c>
      <c r="AS29" s="32" t="str">
        <f>IF(VLOOKUP($C29,Sheet!$A$7:$DG$148,'TN01-10 (IN)'!AS$12,0)="","",VLOOKUP($C29,Sheet!$A$7:$DG$148,'TN01-10 (IN)'!AS$12,0))</f>
        <v/>
      </c>
      <c r="AT29" s="32" t="str">
        <f>IF(VLOOKUP($C29,Sheet!$A$7:$DG$148,'TN01-10 (IN)'!AT$12,0)="","",VLOOKUP($C29,Sheet!$A$7:$DG$148,'TN01-10 (IN)'!AT$12,0))</f>
        <v/>
      </c>
      <c r="AU29" s="32" t="str">
        <f>IF(VLOOKUP($C29,Sheet!$A$7:$DG$148,'TN01-10 (IN)'!AU$12,0)="","",VLOOKUP($C29,Sheet!$A$7:$DG$148,'TN01-10 (IN)'!AU$12,0))</f>
        <v/>
      </c>
      <c r="AV29" s="32" t="str">
        <f>IF(VLOOKUP($C29,Sheet!$A$7:$DG$148,'TN01-10 (IN)'!AV$12,0)="","",VLOOKUP($C29,Sheet!$A$7:$DG$148,'TN01-10 (IN)'!AV$12,0))</f>
        <v/>
      </c>
      <c r="AW29" s="32">
        <f>IF(VLOOKUP($C29,Sheet!$A$7:$DG$148,'TN01-10 (IN)'!AW$12,0)="","",VLOOKUP($C29,Sheet!$A$7:$DG$148,'TN01-10 (IN)'!AW$12,0))</f>
        <v>6.7</v>
      </c>
      <c r="AX29" s="32" t="str">
        <f>IF(VLOOKUP($C29,Sheet!$A$7:$DG$148,'TN01-10 (IN)'!AX$12,0)="","",VLOOKUP($C29,Sheet!$A$7:$DG$148,'TN01-10 (IN)'!AX$12,0))</f>
        <v/>
      </c>
      <c r="AY29" s="32" t="str">
        <f>IF(VLOOKUP($C29,Sheet!$A$7:$DG$148,'TN01-10 (IN)'!AY$12,0)="","",VLOOKUP($C29,Sheet!$A$7:$DG$148,'TN01-10 (IN)'!AY$12,0))</f>
        <v/>
      </c>
      <c r="AZ29" s="32" t="str">
        <f>IF(VLOOKUP($C29,Sheet!$A$7:$DG$148,'TN01-10 (IN)'!AZ$12,0)="","",VLOOKUP($C29,Sheet!$A$7:$DG$148,'TN01-10 (IN)'!AZ$12,0))</f>
        <v/>
      </c>
      <c r="BA29" s="32" t="str">
        <f>IF(VLOOKUP($C29,Sheet!$A$7:$DG$148,'TN01-10 (IN)'!BA$12,0)="","",VLOOKUP($C29,Sheet!$A$7:$DG$148,'TN01-10 (IN)'!BA$12,0))</f>
        <v/>
      </c>
      <c r="BB29" s="32" t="str">
        <f>IF(VLOOKUP($C29,Sheet!$A$7:$DG$148,'TN01-10 (IN)'!BB$12,0)="","",VLOOKUP($C29,Sheet!$A$7:$DG$148,'TN01-10 (IN)'!BB$12,0))</f>
        <v/>
      </c>
      <c r="BC29" s="32">
        <f>IF(VLOOKUP($C29,Sheet!$A$7:$DG$148,'TN01-10 (IN)'!BC$12,0)="","",VLOOKUP($C29,Sheet!$A$7:$DG$148,'TN01-10 (IN)'!BC$12,0))</f>
        <v>8.9</v>
      </c>
      <c r="BD29" s="33">
        <f>IF(VLOOKUP($C29,Sheet!$A$7:$DG$148,'TN01-10 (IN)'!BD$12,0)="","",VLOOKUP($C29,Sheet!$A$7:$DG$148,'TN01-10 (IN)'!BD$12,0))</f>
        <v>5</v>
      </c>
      <c r="BE29" s="36">
        <f>IF(VLOOKUP($C29,Sheet!$A$7:$DG$148,'TN01-10 (IN)'!BE$12,0)="","",VLOOKUP($C29,Sheet!$A$7:$DG$148,'TN01-10 (IN)'!BE$12,0))</f>
        <v>0</v>
      </c>
      <c r="BF29" s="28">
        <f>IF(VLOOKUP($C29,Sheet!$A$7:$DG$148,'TN01-10 (IN)'!BF$12,0)="","",VLOOKUP($C29,Sheet!$A$7:$DG$148,'TN01-10 (IN)'!BF$12,0))</f>
        <v>5.4</v>
      </c>
      <c r="BG29" s="28">
        <f>IF(VLOOKUP($C29,Sheet!$A$7:$DG$148,'TN01-10 (IN)'!BG$12,0)="","",VLOOKUP($C29,Sheet!$A$7:$DG$148,'TN01-10 (IN)'!BG$12,0))</f>
        <v>6.7</v>
      </c>
      <c r="BH29" s="28">
        <f>IF(VLOOKUP($C29,Sheet!$A$7:$DG$148,'TN01-10 (IN)'!BH$12,0)="","",VLOOKUP($C29,Sheet!$A$7:$DG$148,'TN01-10 (IN)'!BH$12,0))</f>
        <v>9.6</v>
      </c>
      <c r="BI29" s="28">
        <f>IF(VLOOKUP($C29,Sheet!$A$7:$DG$148,'TN01-10 (IN)'!BI$12,0)="","",VLOOKUP($C29,Sheet!$A$7:$DG$148,'TN01-10 (IN)'!BI$12,0))</f>
        <v>4.9000000000000004</v>
      </c>
      <c r="BJ29" s="28">
        <f>IF(VLOOKUP($C29,Sheet!$A$7:$DG$148,'TN01-10 (IN)'!BJ$12,0)="","",VLOOKUP($C29,Sheet!$A$7:$DG$148,'TN01-10 (IN)'!BJ$12,0))</f>
        <v>5.0999999999999996</v>
      </c>
      <c r="BK29" s="28">
        <f>IF(VLOOKUP($C29,Sheet!$A$7:$DG$148,'TN01-10 (IN)'!BK$12,0)="","",VLOOKUP($C29,Sheet!$A$7:$DG$148,'TN01-10 (IN)'!BK$12,0))</f>
        <v>7.3</v>
      </c>
      <c r="BL29" s="28">
        <f>IF(VLOOKUP($C29,Sheet!$A$7:$DG$148,'TN01-10 (IN)'!BL$12,0)="","",VLOOKUP($C29,Sheet!$A$7:$DG$148,'TN01-10 (IN)'!BL$12,0))</f>
        <v>7.9</v>
      </c>
      <c r="BM29" s="28">
        <f>IF(VLOOKUP($C29,Sheet!$A$7:$DG$148,'TN01-10 (IN)'!BM$12,0)="","",VLOOKUP($C29,Sheet!$A$7:$DG$148,'TN01-10 (IN)'!BM$12,0))</f>
        <v>4.5999999999999996</v>
      </c>
      <c r="BN29" s="28">
        <f>IF(VLOOKUP($C29,Sheet!$A$7:$DG$148,'TN01-10 (IN)'!BN$12,0)="","",VLOOKUP($C29,Sheet!$A$7:$DG$148,'TN01-10 (IN)'!BN$12,0))</f>
        <v>7.6</v>
      </c>
      <c r="BO29" s="28">
        <f>IF(VLOOKUP($C29,Sheet!$A$7:$DG$148,'TN01-10 (IN)'!BO$12,0)="","",VLOOKUP($C29,Sheet!$A$7:$DG$148,'TN01-10 (IN)'!BO$12,0))</f>
        <v>5.9</v>
      </c>
      <c r="BP29" s="28">
        <f>IF(VLOOKUP($C29,Sheet!$A$7:$DG$148,'TN01-10 (IN)'!BP$12,0)="","",VLOOKUP($C29,Sheet!$A$7:$DG$148,'TN01-10 (IN)'!BP$12,0))</f>
        <v>5.5</v>
      </c>
      <c r="BQ29" s="28">
        <f>IF(VLOOKUP($C29,Sheet!$A$7:$DG$148,'TN01-10 (IN)'!BQ$12,0)="","",VLOOKUP($C29,Sheet!$A$7:$DG$148,'TN01-10 (IN)'!BQ$12,0))</f>
        <v>5.7</v>
      </c>
      <c r="BR29" s="28">
        <f>IF(VLOOKUP($C29,Sheet!$A$7:$DG$148,'TN01-10 (IN)'!BR$12,0)="","",VLOOKUP($C29,Sheet!$A$7:$DG$148,'TN01-10 (IN)'!BR$12,0))</f>
        <v>6.5</v>
      </c>
      <c r="BS29" s="28" t="str">
        <f>IF(VLOOKUP($C29,Sheet!$A$7:$DG$148,'TN01-10 (IN)'!BS$12,0)="","",VLOOKUP($C29,Sheet!$A$7:$DG$148,'TN01-10 (IN)'!BS$12,0))</f>
        <v/>
      </c>
      <c r="BT29" s="28">
        <f>IF(VLOOKUP($C29,Sheet!$A$7:$DG$148,'TN01-10 (IN)'!BT$12,0)="","",VLOOKUP($C29,Sheet!$A$7:$DG$148,'TN01-10 (IN)'!BT$12,0))</f>
        <v>4.8</v>
      </c>
      <c r="BU29" s="28">
        <f>IF(VLOOKUP($C29,Sheet!$A$7:$DG$148,'TN01-10 (IN)'!BU$12,0)="","",VLOOKUP($C29,Sheet!$A$7:$DG$148,'TN01-10 (IN)'!BU$12,0))</f>
        <v>5.7</v>
      </c>
      <c r="BV29" s="28">
        <f>IF(VLOOKUP($C29,Sheet!$A$7:$DG$148,'TN01-10 (IN)'!BV$12,0)="","",VLOOKUP($C29,Sheet!$A$7:$DG$148,'TN01-10 (IN)'!BV$12,0))</f>
        <v>7.3</v>
      </c>
      <c r="BW29" s="28">
        <f>IF(VLOOKUP($C29,Sheet!$A$7:$DG$148,'TN01-10 (IN)'!BW$12,0)="","",VLOOKUP($C29,Sheet!$A$7:$DG$148,'TN01-10 (IN)'!BW$12,0))</f>
        <v>5.3</v>
      </c>
      <c r="BX29" s="28">
        <f>IF(VLOOKUP($C29,Sheet!$A$7:$DG$148,'TN01-10 (IN)'!BX$12,0)="","",VLOOKUP($C29,Sheet!$A$7:$DG$148,'TN01-10 (IN)'!BX$12,0))</f>
        <v>8.8000000000000007</v>
      </c>
      <c r="BY29" s="28">
        <f>IF(VLOOKUP($C29,Sheet!$A$7:$DG$148,'TN01-10 (IN)'!BY$12,0)="","",VLOOKUP($C29,Sheet!$A$7:$DG$148,'TN01-10 (IN)'!BY$12,0))</f>
        <v>7.4</v>
      </c>
      <c r="BZ29" s="33">
        <f>IF(VLOOKUP($C29,Sheet!$A$7:$DG$148,'TN01-10 (IN)'!BZ$12,0)="","",VLOOKUP($C29,Sheet!$A$7:$DG$148,'TN01-10 (IN)'!BZ$12,0))</f>
        <v>50</v>
      </c>
      <c r="CA29" s="36">
        <f>IF(VLOOKUP($C29,Sheet!$A$7:$DG$148,'TN01-10 (IN)'!CA$12,0)="","",VLOOKUP($C29,Sheet!$A$7:$DG$148,'TN01-10 (IN)'!CA$12,0))</f>
        <v>0</v>
      </c>
      <c r="CB29" s="28">
        <f>IF(VLOOKUP($C29,Sheet!$A$7:$DG$148,'TN01-10 (IN)'!CB$12,0)="","",VLOOKUP($C29,Sheet!$A$7:$DG$148,'TN01-10 (IN)'!CB$12,0))</f>
        <v>8.9</v>
      </c>
      <c r="CC29" s="28" t="str">
        <f>IF(VLOOKUP($C29,Sheet!$A$7:$DG$148,'TN01-10 (IN)'!CC$12,0)="","",VLOOKUP($C29,Sheet!$A$7:$DG$148,'TN01-10 (IN)'!CC$12,0))</f>
        <v/>
      </c>
      <c r="CD29" s="28">
        <f>IF(VLOOKUP($C29,Sheet!$A$7:$DG$148,'TN01-10 (IN)'!CD$12,0)="","",VLOOKUP($C29,Sheet!$A$7:$DG$148,'TN01-10 (IN)'!CD$12,0))</f>
        <v>8.3000000000000007</v>
      </c>
      <c r="CE29" s="28" t="str">
        <f>IF(VLOOKUP($C29,Sheet!$A$7:$DG$148,'TN01-10 (IN)'!CE$12,0)="","",VLOOKUP($C29,Sheet!$A$7:$DG$148,'TN01-10 (IN)'!CE$12,0))</f>
        <v/>
      </c>
      <c r="CF29" s="28">
        <f>IF(VLOOKUP($C29,Sheet!$A$7:$DG$148,'TN01-10 (IN)'!CF$12,0)="","",VLOOKUP($C29,Sheet!$A$7:$DG$148,'TN01-10 (IN)'!CF$12,0))</f>
        <v>7.9</v>
      </c>
      <c r="CG29" s="28">
        <f>IF(VLOOKUP($C29,Sheet!$A$7:$DG$148,'TN01-10 (IN)'!CG$12,0)="","",VLOOKUP($C29,Sheet!$A$7:$DG$148,'TN01-10 (IN)'!CG$12,0))</f>
        <v>9</v>
      </c>
      <c r="CH29" s="28">
        <f>IF(VLOOKUP($C29,Sheet!$A$7:$DG$148,'TN01-10 (IN)'!CH$12,0)="","",VLOOKUP($C29,Sheet!$A$7:$DG$148,'TN01-10 (IN)'!CH$12,0))</f>
        <v>7.8</v>
      </c>
      <c r="CI29" s="28">
        <f>IF(VLOOKUP($C29,Sheet!$A$7:$DG$148,'TN01-10 (IN)'!CI$12,0)="","",VLOOKUP($C29,Sheet!$A$7:$DG$148,'TN01-10 (IN)'!CI$12,0))</f>
        <v>7.8</v>
      </c>
      <c r="CJ29" s="28" t="str">
        <f>IF(VLOOKUP($C29,Sheet!$A$7:$DG$148,'TN01-10 (IN)'!CJ$12,0)="","",VLOOKUP($C29,Sheet!$A$7:$DG$148,'TN01-10 (IN)'!CJ$12,0))</f>
        <v/>
      </c>
      <c r="CK29" s="28">
        <f>IF(VLOOKUP($C29,Sheet!$A$7:$DG$148,'TN01-10 (IN)'!CK$12,0)="","",VLOOKUP($C29,Sheet!$A$7:$DG$148,'TN01-10 (IN)'!CK$12,0))</f>
        <v>7.7</v>
      </c>
      <c r="CL29" s="28" t="str">
        <f>IF(VLOOKUP($C29,Sheet!$A$7:$DG$148,'TN01-10 (IN)'!CL$12,0)="","",VLOOKUP($C29,Sheet!$A$7:$DG$148,'TN01-10 (IN)'!CL$12,0))</f>
        <v/>
      </c>
      <c r="CM29" s="28" t="str">
        <f>IF(VLOOKUP($C29,Sheet!$A$7:$DG$148,'TN01-10 (IN)'!CM$12,0)="","",VLOOKUP($C29,Sheet!$A$7:$DG$148,'TN01-10 (IN)'!CM$12,0))</f>
        <v/>
      </c>
      <c r="CN29" s="28" t="str">
        <f>IF(VLOOKUP($C29,Sheet!$A$7:$DG$148,'TN01-10 (IN)'!CN$12,0)="","",VLOOKUP($C29,Sheet!$A$7:$DG$148,'TN01-10 (IN)'!CN$12,0))</f>
        <v/>
      </c>
      <c r="CO29" s="28" t="str">
        <f>IF(VLOOKUP($C29,Sheet!$A$7:$DG$148,'TN01-10 (IN)'!CO$12,0)="","",VLOOKUP($C29,Sheet!$A$7:$DG$148,'TN01-10 (IN)'!CO$12,0))</f>
        <v/>
      </c>
      <c r="CP29" s="28">
        <f>IF(VLOOKUP($C29,Sheet!$A$7:$DG$148,'TN01-10 (IN)'!CP$12,0)="","",VLOOKUP($C29,Sheet!$A$7:$DG$148,'TN01-10 (IN)'!CP$12,0))</f>
        <v>6</v>
      </c>
      <c r="CQ29" s="28">
        <f>IF(VLOOKUP($C29,Sheet!$A$7:$DG$148,'TN01-10 (IN)'!CQ$12,0)="","",VLOOKUP($C29,Sheet!$A$7:$DG$148,'TN01-10 (IN)'!CQ$12,0))</f>
        <v>7.6</v>
      </c>
      <c r="CR29" s="28">
        <f>IF(VLOOKUP($C29,Sheet!$A$7:$DG$148,'TN01-10 (IN)'!CR$12,0)="","",VLOOKUP($C29,Sheet!$A$7:$DG$148,'TN01-10 (IN)'!CR$12,0))</f>
        <v>8.6</v>
      </c>
      <c r="CS29" s="28">
        <f>IF(VLOOKUP($C29,Sheet!$A$7:$DG$148,'TN01-10 (IN)'!CS$12,0)="","",VLOOKUP($C29,Sheet!$A$7:$DG$148,'TN01-10 (IN)'!CS$12,0))</f>
        <v>7.7</v>
      </c>
      <c r="CT29" s="28">
        <f>IF(VLOOKUP($C29,Sheet!$A$7:$DG$148,'TN01-10 (IN)'!CT$12,0)="","",VLOOKUP($C29,Sheet!$A$7:$DG$148,'TN01-10 (IN)'!CT$12,0))</f>
        <v>7.8</v>
      </c>
      <c r="CU29" s="33">
        <f>IF(VLOOKUP($C29,Sheet!$A$7:$DG$148,'TN01-10 (IN)'!CU$12,0)="","",VLOOKUP($C29,Sheet!$A$7:$DG$148,'TN01-10 (IN)'!CU$12,0))</f>
        <v>27</v>
      </c>
      <c r="CV29" s="36">
        <f>IF(VLOOKUP($C29,Sheet!$A$7:$DG$148,'TN01-10 (IN)'!CV$12,0)="","",VLOOKUP($C29,Sheet!$A$7:$DG$148,'TN01-10 (IN)'!CV$12,0))</f>
        <v>0</v>
      </c>
      <c r="CW29" s="38">
        <f t="shared" si="2"/>
        <v>128</v>
      </c>
      <c r="CX29" s="38">
        <f t="shared" si="2"/>
        <v>0</v>
      </c>
      <c r="CY29" s="38">
        <f t="shared" si="3"/>
        <v>0</v>
      </c>
      <c r="CZ29" s="38">
        <f t="shared" si="4"/>
        <v>128</v>
      </c>
      <c r="DA29" s="38">
        <f t="shared" si="5"/>
        <v>6.95</v>
      </c>
      <c r="DB29" s="38">
        <f>VLOOKUP($C29,'TN01-04'!$A$13:$DL$166,103,0)</f>
        <v>2.83</v>
      </c>
      <c r="DC29" s="28" t="str">
        <f>IF(VLOOKUP($C29,Sheet!$A$7:$DG$148,'TN01-10 (IN)'!DC$12,0)="","",VLOOKUP($C29,Sheet!$A$7:$DG$148,'TN01-10 (IN)'!DC$12,0))</f>
        <v/>
      </c>
      <c r="DD29" s="28" t="str">
        <f>IF(VLOOKUP($C29,Sheet!$A$7:$DG$148,'TN01-10 (IN)'!DD$12,0)="","",VLOOKUP($C29,Sheet!$A$7:$DG$148,'TN01-10 (IN)'!DD$12,0))</f>
        <v/>
      </c>
      <c r="DE29" s="28">
        <f>IF(VLOOKUP($C29,Sheet!$A$7:$DG$148,'TN01-10 (IN)'!DE$12,0)="","",VLOOKUP($C29,Sheet!$A$7:$DG$148,'TN01-10 (IN)'!DE$12,0))</f>
        <v>7.7</v>
      </c>
      <c r="DF29" s="28" t="str">
        <f>IF(VLOOKUP($C29,Sheet!$A$7:$DG$148,'TN01-10 (IN)'!DF$12,0)="","",VLOOKUP($C29,Sheet!$A$7:$DG$148,'TN01-10 (IN)'!DF$12,0))</f>
        <v/>
      </c>
      <c r="DG29" s="38"/>
      <c r="DH29" s="38">
        <f t="shared" si="6"/>
        <v>7.7</v>
      </c>
      <c r="DI29" s="38">
        <f>VLOOKUP($C29,'TN01-04'!$A$13:$DL$166,110,0)</f>
        <v>3.33</v>
      </c>
      <c r="DJ29" s="33">
        <f>IF(VLOOKUP($C29,Sheet!$A$7:$DG$148,'TN01-10 (IN)'!DJ$12,0)="","",VLOOKUP($C29,Sheet!$A$7:$DG$148,'TN01-10 (IN)'!DJ$12,0))</f>
        <v>5</v>
      </c>
      <c r="DK29" s="36">
        <f>IF(VLOOKUP($C29,Sheet!$A$7:$DG$148,'TN01-10 (IN)'!DK$12,0)="","",VLOOKUP($C29,Sheet!$A$7:$DG$148,'TN01-10 (IN)'!DK$12,0))</f>
        <v>0</v>
      </c>
      <c r="DL29" s="38">
        <f t="shared" si="7"/>
        <v>133</v>
      </c>
      <c r="DM29" s="38">
        <f t="shared" si="8"/>
        <v>0</v>
      </c>
      <c r="DN29" s="38">
        <f t="shared" si="9"/>
        <v>6.98</v>
      </c>
      <c r="DO29" s="38">
        <f>VLOOKUP($C29,'TN01-04'!$A$13:$DL$166,116,0)</f>
        <v>2.85</v>
      </c>
      <c r="DP29" s="33">
        <f>IF(VLOOKUP($C29,Sheet!$A$7:$DG$148,'TN01-10 (IN)'!DP$12,0)="","",VLOOKUP($C29,Sheet!$A$7:$DG$148,'TN01-10 (IN)'!DP$12,0))</f>
        <v>138</v>
      </c>
      <c r="DQ29" s="36">
        <f>IF(VLOOKUP($C29,Sheet!$A$7:$DG$148,'TN01-10 (IN)'!DQ$12,0)="","",VLOOKUP($C29,Sheet!$A$7:$DG$148,'TN01-10 (IN)'!DQ$12,0))</f>
        <v>0</v>
      </c>
      <c r="DR29" s="28">
        <f>IF(VLOOKUP($C29,Sheet!$A$7:$DG$148,'TN01-10 (IN)'!DR$12,0)="","",VLOOKUP($C29,Sheet!$A$7:$DG$148,'TN01-10 (IN)'!DR$12,0))</f>
        <v>137</v>
      </c>
      <c r="DS29" s="28">
        <f>IF(VLOOKUP($C29,Sheet!$A$7:$DG$148,'TN01-10 (IN)'!DS$12,0)="","",VLOOKUP($C29,Sheet!$A$7:$DG$148,'TN01-10 (IN)'!DS$12,0))</f>
        <v>138</v>
      </c>
      <c r="DT29" s="28">
        <f>IF(VLOOKUP($C29,Sheet!$A$7:$DG$148,'TN01-10 (IN)'!DT$12,0)="","",VLOOKUP($C29,Sheet!$A$7:$DG$148,'TN01-10 (IN)'!DT$12,0))</f>
        <v>6.98</v>
      </c>
      <c r="DU29" s="28">
        <f>IF(VLOOKUP($C29,Sheet!$A$7:$DG$148,'TN01-10 (IN)'!DU$12,0)="","",VLOOKUP($C29,Sheet!$A$7:$DG$148,'TN01-10 (IN)'!DU$12,0))</f>
        <v>2.85</v>
      </c>
      <c r="DV29" s="28" t="str">
        <f>IF(VLOOKUP($C29,Sheet!$A$7:$DG$148,'TN01-10 (IN)'!DV$12,0)="","",VLOOKUP($C29,Sheet!$A$7:$DG$148,'TN01-10 (IN)'!DV$12,0))</f>
        <v/>
      </c>
      <c r="DW29" s="42">
        <f t="shared" si="10"/>
        <v>0</v>
      </c>
    </row>
    <row r="30" spans="1:127" ht="15.95" customHeight="1" x14ac:dyDescent="0.2">
      <c r="A30" s="52"/>
      <c r="B30" s="625"/>
      <c r="C30" s="45">
        <v>2110715023</v>
      </c>
      <c r="D30" s="26" t="s">
        <v>14</v>
      </c>
      <c r="E30" s="26" t="s">
        <v>50</v>
      </c>
      <c r="F30" s="26" t="s">
        <v>134</v>
      </c>
      <c r="G30" s="27">
        <v>35501</v>
      </c>
      <c r="H30" s="26" t="s">
        <v>209</v>
      </c>
      <c r="I30" s="26" t="s">
        <v>212</v>
      </c>
      <c r="J30" s="28" t="e">
        <f>IF(VLOOKUP($C30,Sheet!$A$7:$DG$148,'TN01-10 (IN)'!J$12,0)="","",VLOOKUP($C30,Sheet!$A$7:$DG$148,'TN01-10 (IN)'!J$12,0))</f>
        <v>#N/A</v>
      </c>
      <c r="K30" s="28" t="e">
        <f>IF(VLOOKUP($C30,Sheet!$A$7:$DG$148,'TN01-10 (IN)'!K$12,0)="","",VLOOKUP($C30,Sheet!$A$7:$DG$148,'TN01-10 (IN)'!K$12,0))</f>
        <v>#N/A</v>
      </c>
      <c r="L30" s="28" t="e">
        <f>IF(VLOOKUP($C30,Sheet!$A$7:$DG$148,'TN01-10 (IN)'!L$12,0)="","",VLOOKUP($C30,Sheet!$A$7:$DG$148,'TN01-10 (IN)'!L$12,0))</f>
        <v>#N/A</v>
      </c>
      <c r="M30" s="28" t="e">
        <f>IF(VLOOKUP($C30,Sheet!$A$7:$DG$148,'TN01-10 (IN)'!M$12,0)="","",VLOOKUP($C30,Sheet!$A$7:$DG$148,'TN01-10 (IN)'!M$12,0))</f>
        <v>#N/A</v>
      </c>
      <c r="N30" s="28" t="e">
        <f>IF(VLOOKUP($C30,Sheet!$A$7:$DG$148,'TN01-10 (IN)'!N$12,0)="","",VLOOKUP($C30,Sheet!$A$7:$DG$148,'TN01-10 (IN)'!N$12,0))</f>
        <v>#N/A</v>
      </c>
      <c r="O30" s="28" t="e">
        <f>IF(VLOOKUP($C30,Sheet!$A$7:$DG$148,'TN01-10 (IN)'!O$12,0)="","",VLOOKUP($C30,Sheet!$A$7:$DG$148,'TN01-10 (IN)'!O$12,0))</f>
        <v>#N/A</v>
      </c>
      <c r="P30" s="28" t="e">
        <f>IF(VLOOKUP($C30,Sheet!$A$7:$DG$148,'TN01-10 (IN)'!P$12,0)="","",VLOOKUP($C30,Sheet!$A$7:$DG$148,'TN01-10 (IN)'!P$12,0))</f>
        <v>#N/A</v>
      </c>
      <c r="Q30" s="28" t="e">
        <f>IF(VLOOKUP($C30,Sheet!$A$7:$DG$148,'TN01-10 (IN)'!Q$12,0)="","",VLOOKUP($C30,Sheet!$A$7:$DG$148,'TN01-10 (IN)'!Q$12,0))</f>
        <v>#N/A</v>
      </c>
      <c r="R30" s="28" t="e">
        <f>IF(VLOOKUP($C30,Sheet!$A$7:$DG$148,'TN01-10 (IN)'!R$12,0)="","",VLOOKUP($C30,Sheet!$A$7:$DG$148,'TN01-10 (IN)'!R$12,0))</f>
        <v>#N/A</v>
      </c>
      <c r="S30" s="28" t="e">
        <f>IF(VLOOKUP($C30,Sheet!$A$7:$DG$148,'TN01-10 (IN)'!S$12,0)="","",VLOOKUP($C30,Sheet!$A$7:$DG$148,'TN01-10 (IN)'!S$12,0))</f>
        <v>#N/A</v>
      </c>
      <c r="T30" s="28" t="e">
        <f>IF(VLOOKUP($C30,Sheet!$A$7:$DG$148,'TN01-10 (IN)'!T$12,0)="","",VLOOKUP($C30,Sheet!$A$7:$DG$148,'TN01-10 (IN)'!T$12,0))</f>
        <v>#N/A</v>
      </c>
      <c r="U30" s="28" t="e">
        <f>IF(VLOOKUP($C30,Sheet!$A$7:$DG$148,'TN01-10 (IN)'!U$12,0)="","",VLOOKUP($C30,Sheet!$A$7:$DG$148,'TN01-10 (IN)'!U$12,0))</f>
        <v>#N/A</v>
      </c>
      <c r="V30" s="28" t="e">
        <f>IF(VLOOKUP($C30,Sheet!$A$7:$DG$148,'TN01-10 (IN)'!V$12,0)="","",VLOOKUP($C30,Sheet!$A$7:$DG$148,'TN01-10 (IN)'!V$12,0))</f>
        <v>#N/A</v>
      </c>
      <c r="W30" s="28" t="e">
        <f>IF(VLOOKUP($C30,Sheet!$A$7:$DG$148,'TN01-10 (IN)'!W$12,0)="","",VLOOKUP($C30,Sheet!$A$7:$DG$148,'TN01-10 (IN)'!W$12,0))</f>
        <v>#N/A</v>
      </c>
      <c r="X30" s="28" t="e">
        <f>IF(VLOOKUP($C30,Sheet!$A$7:$DG$148,'TN01-10 (IN)'!X$12,0)="","",VLOOKUP($C30,Sheet!$A$7:$DG$148,'TN01-10 (IN)'!X$12,0))</f>
        <v>#N/A</v>
      </c>
      <c r="Y30" s="28" t="e">
        <f>IF(VLOOKUP($C30,Sheet!$A$7:$DG$148,'TN01-10 (IN)'!Y$12,0)="","",VLOOKUP($C30,Sheet!$A$7:$DG$148,'TN01-10 (IN)'!Y$12,0))</f>
        <v>#N/A</v>
      </c>
      <c r="Z30" s="28" t="e">
        <f>IF(VLOOKUP($C30,Sheet!$A$7:$DG$148,'TN01-10 (IN)'!Z$12,0)="","",VLOOKUP($C30,Sheet!$A$7:$DG$148,'TN01-10 (IN)'!Z$12,0))</f>
        <v>#N/A</v>
      </c>
      <c r="AA30" s="28" t="e">
        <f>IF(VLOOKUP($C30,Sheet!$A$7:$DG$148,'TN01-10 (IN)'!AA$12,0)="","",VLOOKUP($C30,Sheet!$A$7:$DG$148,'TN01-10 (IN)'!AA$12,0))</f>
        <v>#N/A</v>
      </c>
      <c r="AB30" s="28" t="e">
        <f>IF(VLOOKUP($C30,Sheet!$A$7:$DG$148,'TN01-10 (IN)'!AB$12,0)="","",VLOOKUP($C30,Sheet!$A$7:$DG$148,'TN01-10 (IN)'!AB$12,0))</f>
        <v>#N/A</v>
      </c>
      <c r="AC30" s="28" t="e">
        <f>IF(VLOOKUP($C30,Sheet!$A$7:$DG$148,'TN01-10 (IN)'!AC$12,0)="","",VLOOKUP($C30,Sheet!$A$7:$DG$148,'TN01-10 (IN)'!AC$12,0))</f>
        <v>#N/A</v>
      </c>
      <c r="AD30" s="28" t="e">
        <f>IF(VLOOKUP($C30,Sheet!$A$7:$DG$148,'TN01-10 (IN)'!AD$12,0)="","",VLOOKUP($C30,Sheet!$A$7:$DG$148,'TN01-10 (IN)'!AD$12,0))</f>
        <v>#N/A</v>
      </c>
      <c r="AE30" s="28" t="e">
        <f>IF(VLOOKUP($C30,Sheet!$A$7:$DG$148,'TN01-10 (IN)'!AE$12,0)="","",VLOOKUP($C30,Sheet!$A$7:$DG$148,'TN01-10 (IN)'!AE$12,0))</f>
        <v>#N/A</v>
      </c>
      <c r="AF30" s="28" t="e">
        <f>IF(VLOOKUP($C30,Sheet!$A$7:$DG$148,'TN01-10 (IN)'!AF$12,0)="","",VLOOKUP($C30,Sheet!$A$7:$DG$148,'TN01-10 (IN)'!AF$12,0))</f>
        <v>#N/A</v>
      </c>
      <c r="AG30" s="28" t="e">
        <f>IF(VLOOKUP($C30,Sheet!$A$7:$DG$148,'TN01-10 (IN)'!AG$12,0)="","",VLOOKUP($C30,Sheet!$A$7:$DG$148,'TN01-10 (IN)'!AG$12,0))</f>
        <v>#N/A</v>
      </c>
      <c r="AH30" s="28" t="e">
        <f>IF(VLOOKUP($C30,Sheet!$A$7:$DG$148,'TN01-10 (IN)'!AH$12,0)="","",VLOOKUP($C30,Sheet!$A$7:$DG$148,'TN01-10 (IN)'!AH$12,0))</f>
        <v>#N/A</v>
      </c>
      <c r="AI30" s="28" t="e">
        <f>IF(VLOOKUP($C30,Sheet!$A$7:$DG$148,'TN01-10 (IN)'!AI$12,0)="","",VLOOKUP($C30,Sheet!$A$7:$DG$148,'TN01-10 (IN)'!AI$12,0))</f>
        <v>#N/A</v>
      </c>
      <c r="AJ30" s="28" t="e">
        <f>IF(VLOOKUP($C30,Sheet!$A$7:$DG$148,'TN01-10 (IN)'!AJ$12,0)="","",VLOOKUP($C30,Sheet!$A$7:$DG$148,'TN01-10 (IN)'!AJ$12,0))</f>
        <v>#N/A</v>
      </c>
      <c r="AK30" s="28" t="e">
        <f>IF(VLOOKUP($C30,Sheet!$A$7:$DG$148,'TN01-10 (IN)'!AK$12,0)="","",VLOOKUP($C30,Sheet!$A$7:$DG$148,'TN01-10 (IN)'!AK$12,0))</f>
        <v>#N/A</v>
      </c>
      <c r="AL30" s="28" t="e">
        <f>IF(VLOOKUP($C30,Sheet!$A$7:$DG$148,'TN01-10 (IN)'!AL$12,0)="","",VLOOKUP($C30,Sheet!$A$7:$DG$148,'TN01-10 (IN)'!AL$12,0))</f>
        <v>#N/A</v>
      </c>
      <c r="AM30" s="33" t="e">
        <f>IF(VLOOKUP($C30,Sheet!$A$7:$DG$148,'TN01-10 (IN)'!AM$12,0)="","",VLOOKUP($C30,Sheet!$A$7:$DG$148,'TN01-10 (IN)'!AM$12,0))</f>
        <v>#N/A</v>
      </c>
      <c r="AN30" s="36" t="e">
        <f>IF(VLOOKUP($C30,Sheet!$A$7:$DG$148,'TN01-10 (IN)'!AN$12,0)="","",VLOOKUP($C30,Sheet!$A$7:$DG$148,'TN01-10 (IN)'!AN$12,0))</f>
        <v>#N/A</v>
      </c>
      <c r="AO30" s="32" t="e">
        <f>IF(VLOOKUP($C30,Sheet!$A$7:$DG$148,'TN01-10 (IN)'!AO$12,0)="","",VLOOKUP($C30,Sheet!$A$7:$DG$148,'TN01-10 (IN)'!AO$12,0))</f>
        <v>#N/A</v>
      </c>
      <c r="AP30" s="32" t="e">
        <f>IF(VLOOKUP($C30,Sheet!$A$7:$DG$148,'TN01-10 (IN)'!AP$12,0)="","",VLOOKUP($C30,Sheet!$A$7:$DG$148,'TN01-10 (IN)'!AP$12,0))</f>
        <v>#N/A</v>
      </c>
      <c r="AQ30" s="32" t="e">
        <f>IF(VLOOKUP($C30,Sheet!$A$7:$DG$148,'TN01-10 (IN)'!AQ$12,0)="","",VLOOKUP($C30,Sheet!$A$7:$DG$148,'TN01-10 (IN)'!AQ$12,0))</f>
        <v>#N/A</v>
      </c>
      <c r="AR30" s="32" t="e">
        <f>IF(VLOOKUP($C30,Sheet!$A$7:$DG$148,'TN01-10 (IN)'!AR$12,0)="","",VLOOKUP($C30,Sheet!$A$7:$DG$148,'TN01-10 (IN)'!AR$12,0))</f>
        <v>#N/A</v>
      </c>
      <c r="AS30" s="32" t="e">
        <f>IF(VLOOKUP($C30,Sheet!$A$7:$DG$148,'TN01-10 (IN)'!AS$12,0)="","",VLOOKUP($C30,Sheet!$A$7:$DG$148,'TN01-10 (IN)'!AS$12,0))</f>
        <v>#N/A</v>
      </c>
      <c r="AT30" s="32" t="e">
        <f>IF(VLOOKUP($C30,Sheet!$A$7:$DG$148,'TN01-10 (IN)'!AT$12,0)="","",VLOOKUP($C30,Sheet!$A$7:$DG$148,'TN01-10 (IN)'!AT$12,0))</f>
        <v>#N/A</v>
      </c>
      <c r="AU30" s="32" t="e">
        <f>IF(VLOOKUP($C30,Sheet!$A$7:$DG$148,'TN01-10 (IN)'!AU$12,0)="","",VLOOKUP($C30,Sheet!$A$7:$DG$148,'TN01-10 (IN)'!AU$12,0))</f>
        <v>#N/A</v>
      </c>
      <c r="AV30" s="32" t="e">
        <f>IF(VLOOKUP($C30,Sheet!$A$7:$DG$148,'TN01-10 (IN)'!AV$12,0)="","",VLOOKUP($C30,Sheet!$A$7:$DG$148,'TN01-10 (IN)'!AV$12,0))</f>
        <v>#N/A</v>
      </c>
      <c r="AW30" s="32" t="e">
        <f>IF(VLOOKUP($C30,Sheet!$A$7:$DG$148,'TN01-10 (IN)'!AW$12,0)="","",VLOOKUP($C30,Sheet!$A$7:$DG$148,'TN01-10 (IN)'!AW$12,0))</f>
        <v>#N/A</v>
      </c>
      <c r="AX30" s="32" t="e">
        <f>IF(VLOOKUP($C30,Sheet!$A$7:$DG$148,'TN01-10 (IN)'!AX$12,0)="","",VLOOKUP($C30,Sheet!$A$7:$DG$148,'TN01-10 (IN)'!AX$12,0))</f>
        <v>#N/A</v>
      </c>
      <c r="AY30" s="32" t="e">
        <f>IF(VLOOKUP($C30,Sheet!$A$7:$DG$148,'TN01-10 (IN)'!AY$12,0)="","",VLOOKUP($C30,Sheet!$A$7:$DG$148,'TN01-10 (IN)'!AY$12,0))</f>
        <v>#N/A</v>
      </c>
      <c r="AZ30" s="32" t="e">
        <f>IF(VLOOKUP($C30,Sheet!$A$7:$DG$148,'TN01-10 (IN)'!AZ$12,0)="","",VLOOKUP($C30,Sheet!$A$7:$DG$148,'TN01-10 (IN)'!AZ$12,0))</f>
        <v>#N/A</v>
      </c>
      <c r="BA30" s="32" t="e">
        <f>IF(VLOOKUP($C30,Sheet!$A$7:$DG$148,'TN01-10 (IN)'!BA$12,0)="","",VLOOKUP($C30,Sheet!$A$7:$DG$148,'TN01-10 (IN)'!BA$12,0))</f>
        <v>#N/A</v>
      </c>
      <c r="BB30" s="32" t="e">
        <f>IF(VLOOKUP($C30,Sheet!$A$7:$DG$148,'TN01-10 (IN)'!BB$12,0)="","",VLOOKUP($C30,Sheet!$A$7:$DG$148,'TN01-10 (IN)'!BB$12,0))</f>
        <v>#N/A</v>
      </c>
      <c r="BC30" s="32" t="e">
        <f>IF(VLOOKUP($C30,Sheet!$A$7:$DG$148,'TN01-10 (IN)'!BC$12,0)="","",VLOOKUP($C30,Sheet!$A$7:$DG$148,'TN01-10 (IN)'!BC$12,0))</f>
        <v>#N/A</v>
      </c>
      <c r="BD30" s="33" t="e">
        <f>IF(VLOOKUP($C30,Sheet!$A$7:$DG$148,'TN01-10 (IN)'!BD$12,0)="","",VLOOKUP($C30,Sheet!$A$7:$DG$148,'TN01-10 (IN)'!BD$12,0))</f>
        <v>#N/A</v>
      </c>
      <c r="BE30" s="36" t="e">
        <f>IF(VLOOKUP($C30,Sheet!$A$7:$DG$148,'TN01-10 (IN)'!BE$12,0)="","",VLOOKUP($C30,Sheet!$A$7:$DG$148,'TN01-10 (IN)'!BE$12,0))</f>
        <v>#N/A</v>
      </c>
      <c r="BF30" s="28" t="e">
        <f>IF(VLOOKUP($C30,Sheet!$A$7:$DG$148,'TN01-10 (IN)'!BF$12,0)="","",VLOOKUP($C30,Sheet!$A$7:$DG$148,'TN01-10 (IN)'!BF$12,0))</f>
        <v>#N/A</v>
      </c>
      <c r="BG30" s="28" t="e">
        <f>IF(VLOOKUP($C30,Sheet!$A$7:$DG$148,'TN01-10 (IN)'!BG$12,0)="","",VLOOKUP($C30,Sheet!$A$7:$DG$148,'TN01-10 (IN)'!BG$12,0))</f>
        <v>#N/A</v>
      </c>
      <c r="BH30" s="28" t="e">
        <f>IF(VLOOKUP($C30,Sheet!$A$7:$DG$148,'TN01-10 (IN)'!BH$12,0)="","",VLOOKUP($C30,Sheet!$A$7:$DG$148,'TN01-10 (IN)'!BH$12,0))</f>
        <v>#N/A</v>
      </c>
      <c r="BI30" s="28" t="e">
        <f>IF(VLOOKUP($C30,Sheet!$A$7:$DG$148,'TN01-10 (IN)'!BI$12,0)="","",VLOOKUP($C30,Sheet!$A$7:$DG$148,'TN01-10 (IN)'!BI$12,0))</f>
        <v>#N/A</v>
      </c>
      <c r="BJ30" s="28" t="e">
        <f>IF(VLOOKUP($C30,Sheet!$A$7:$DG$148,'TN01-10 (IN)'!BJ$12,0)="","",VLOOKUP($C30,Sheet!$A$7:$DG$148,'TN01-10 (IN)'!BJ$12,0))</f>
        <v>#N/A</v>
      </c>
      <c r="BK30" s="28" t="e">
        <f>IF(VLOOKUP($C30,Sheet!$A$7:$DG$148,'TN01-10 (IN)'!BK$12,0)="","",VLOOKUP($C30,Sheet!$A$7:$DG$148,'TN01-10 (IN)'!BK$12,0))</f>
        <v>#N/A</v>
      </c>
      <c r="BL30" s="28" t="e">
        <f>IF(VLOOKUP($C30,Sheet!$A$7:$DG$148,'TN01-10 (IN)'!BL$12,0)="","",VLOOKUP($C30,Sheet!$A$7:$DG$148,'TN01-10 (IN)'!BL$12,0))</f>
        <v>#N/A</v>
      </c>
      <c r="BM30" s="28" t="e">
        <f>IF(VLOOKUP($C30,Sheet!$A$7:$DG$148,'TN01-10 (IN)'!BM$12,0)="","",VLOOKUP($C30,Sheet!$A$7:$DG$148,'TN01-10 (IN)'!BM$12,0))</f>
        <v>#N/A</v>
      </c>
      <c r="BN30" s="28" t="e">
        <f>IF(VLOOKUP($C30,Sheet!$A$7:$DG$148,'TN01-10 (IN)'!BN$12,0)="","",VLOOKUP($C30,Sheet!$A$7:$DG$148,'TN01-10 (IN)'!BN$12,0))</f>
        <v>#N/A</v>
      </c>
      <c r="BO30" s="28" t="e">
        <f>IF(VLOOKUP($C30,Sheet!$A$7:$DG$148,'TN01-10 (IN)'!BO$12,0)="","",VLOOKUP($C30,Sheet!$A$7:$DG$148,'TN01-10 (IN)'!BO$12,0))</f>
        <v>#N/A</v>
      </c>
      <c r="BP30" s="28" t="e">
        <f>IF(VLOOKUP($C30,Sheet!$A$7:$DG$148,'TN01-10 (IN)'!BP$12,0)="","",VLOOKUP($C30,Sheet!$A$7:$DG$148,'TN01-10 (IN)'!BP$12,0))</f>
        <v>#N/A</v>
      </c>
      <c r="BQ30" s="28" t="e">
        <f>IF(VLOOKUP($C30,Sheet!$A$7:$DG$148,'TN01-10 (IN)'!BQ$12,0)="","",VLOOKUP($C30,Sheet!$A$7:$DG$148,'TN01-10 (IN)'!BQ$12,0))</f>
        <v>#N/A</v>
      </c>
      <c r="BR30" s="28" t="e">
        <f>IF(VLOOKUP($C30,Sheet!$A$7:$DG$148,'TN01-10 (IN)'!BR$12,0)="","",VLOOKUP($C30,Sheet!$A$7:$DG$148,'TN01-10 (IN)'!BR$12,0))</f>
        <v>#N/A</v>
      </c>
      <c r="BS30" s="28" t="e">
        <f>IF(VLOOKUP($C30,Sheet!$A$7:$DG$148,'TN01-10 (IN)'!BS$12,0)="","",VLOOKUP($C30,Sheet!$A$7:$DG$148,'TN01-10 (IN)'!BS$12,0))</f>
        <v>#N/A</v>
      </c>
      <c r="BT30" s="28" t="e">
        <f>IF(VLOOKUP($C30,Sheet!$A$7:$DG$148,'TN01-10 (IN)'!BT$12,0)="","",VLOOKUP($C30,Sheet!$A$7:$DG$148,'TN01-10 (IN)'!BT$12,0))</f>
        <v>#N/A</v>
      </c>
      <c r="BU30" s="28" t="e">
        <f>IF(VLOOKUP($C30,Sheet!$A$7:$DG$148,'TN01-10 (IN)'!BU$12,0)="","",VLOOKUP($C30,Sheet!$A$7:$DG$148,'TN01-10 (IN)'!BU$12,0))</f>
        <v>#N/A</v>
      </c>
      <c r="BV30" s="28" t="e">
        <f>IF(VLOOKUP($C30,Sheet!$A$7:$DG$148,'TN01-10 (IN)'!BV$12,0)="","",VLOOKUP($C30,Sheet!$A$7:$DG$148,'TN01-10 (IN)'!BV$12,0))</f>
        <v>#N/A</v>
      </c>
      <c r="BW30" s="28" t="e">
        <f>IF(VLOOKUP($C30,Sheet!$A$7:$DG$148,'TN01-10 (IN)'!BW$12,0)="","",VLOOKUP($C30,Sheet!$A$7:$DG$148,'TN01-10 (IN)'!BW$12,0))</f>
        <v>#N/A</v>
      </c>
      <c r="BX30" s="28" t="e">
        <f>IF(VLOOKUP($C30,Sheet!$A$7:$DG$148,'TN01-10 (IN)'!BX$12,0)="","",VLOOKUP($C30,Sheet!$A$7:$DG$148,'TN01-10 (IN)'!BX$12,0))</f>
        <v>#N/A</v>
      </c>
      <c r="BY30" s="28" t="e">
        <f>IF(VLOOKUP($C30,Sheet!$A$7:$DG$148,'TN01-10 (IN)'!BY$12,0)="","",VLOOKUP($C30,Sheet!$A$7:$DG$148,'TN01-10 (IN)'!BY$12,0))</f>
        <v>#N/A</v>
      </c>
      <c r="BZ30" s="33" t="e">
        <f>IF(VLOOKUP($C30,Sheet!$A$7:$DG$148,'TN01-10 (IN)'!BZ$12,0)="","",VLOOKUP($C30,Sheet!$A$7:$DG$148,'TN01-10 (IN)'!BZ$12,0))</f>
        <v>#N/A</v>
      </c>
      <c r="CA30" s="36" t="e">
        <f>IF(VLOOKUP($C30,Sheet!$A$7:$DG$148,'TN01-10 (IN)'!CA$12,0)="","",VLOOKUP($C30,Sheet!$A$7:$DG$148,'TN01-10 (IN)'!CA$12,0))</f>
        <v>#N/A</v>
      </c>
      <c r="CB30" s="28" t="e">
        <f>IF(VLOOKUP($C30,Sheet!$A$7:$DG$148,'TN01-10 (IN)'!CB$12,0)="","",VLOOKUP($C30,Sheet!$A$7:$DG$148,'TN01-10 (IN)'!CB$12,0))</f>
        <v>#N/A</v>
      </c>
      <c r="CC30" s="28" t="e">
        <f>IF(VLOOKUP($C30,Sheet!$A$7:$DG$148,'TN01-10 (IN)'!CC$12,0)="","",VLOOKUP($C30,Sheet!$A$7:$DG$148,'TN01-10 (IN)'!CC$12,0))</f>
        <v>#N/A</v>
      </c>
      <c r="CD30" s="28" t="e">
        <f>IF(VLOOKUP($C30,Sheet!$A$7:$DG$148,'TN01-10 (IN)'!CD$12,0)="","",VLOOKUP($C30,Sheet!$A$7:$DG$148,'TN01-10 (IN)'!CD$12,0))</f>
        <v>#N/A</v>
      </c>
      <c r="CE30" s="28" t="e">
        <f>IF(VLOOKUP($C30,Sheet!$A$7:$DG$148,'TN01-10 (IN)'!CE$12,0)="","",VLOOKUP($C30,Sheet!$A$7:$DG$148,'TN01-10 (IN)'!CE$12,0))</f>
        <v>#N/A</v>
      </c>
      <c r="CF30" s="28" t="e">
        <f>IF(VLOOKUP($C30,Sheet!$A$7:$DG$148,'TN01-10 (IN)'!CF$12,0)="","",VLOOKUP($C30,Sheet!$A$7:$DG$148,'TN01-10 (IN)'!CF$12,0))</f>
        <v>#N/A</v>
      </c>
      <c r="CG30" s="28" t="e">
        <f>IF(VLOOKUP($C30,Sheet!$A$7:$DG$148,'TN01-10 (IN)'!CG$12,0)="","",VLOOKUP($C30,Sheet!$A$7:$DG$148,'TN01-10 (IN)'!CG$12,0))</f>
        <v>#N/A</v>
      </c>
      <c r="CH30" s="28" t="e">
        <f>IF(VLOOKUP($C30,Sheet!$A$7:$DG$148,'TN01-10 (IN)'!CH$12,0)="","",VLOOKUP($C30,Sheet!$A$7:$DG$148,'TN01-10 (IN)'!CH$12,0))</f>
        <v>#N/A</v>
      </c>
      <c r="CI30" s="28" t="e">
        <f>IF(VLOOKUP($C30,Sheet!$A$7:$DG$148,'TN01-10 (IN)'!CI$12,0)="","",VLOOKUP($C30,Sheet!$A$7:$DG$148,'TN01-10 (IN)'!CI$12,0))</f>
        <v>#N/A</v>
      </c>
      <c r="CJ30" s="28" t="e">
        <f>IF(VLOOKUP($C30,Sheet!$A$7:$DG$148,'TN01-10 (IN)'!CJ$12,0)="","",VLOOKUP($C30,Sheet!$A$7:$DG$148,'TN01-10 (IN)'!CJ$12,0))</f>
        <v>#N/A</v>
      </c>
      <c r="CK30" s="28" t="e">
        <f>IF(VLOOKUP($C30,Sheet!$A$7:$DG$148,'TN01-10 (IN)'!CK$12,0)="","",VLOOKUP($C30,Sheet!$A$7:$DG$148,'TN01-10 (IN)'!CK$12,0))</f>
        <v>#N/A</v>
      </c>
      <c r="CL30" s="28" t="e">
        <f>IF(VLOOKUP($C30,Sheet!$A$7:$DG$148,'TN01-10 (IN)'!CL$12,0)="","",VLOOKUP($C30,Sheet!$A$7:$DG$148,'TN01-10 (IN)'!CL$12,0))</f>
        <v>#N/A</v>
      </c>
      <c r="CM30" s="28" t="e">
        <f>IF(VLOOKUP($C30,Sheet!$A$7:$DG$148,'TN01-10 (IN)'!CM$12,0)="","",VLOOKUP($C30,Sheet!$A$7:$DG$148,'TN01-10 (IN)'!CM$12,0))</f>
        <v>#N/A</v>
      </c>
      <c r="CN30" s="28" t="e">
        <f>IF(VLOOKUP($C30,Sheet!$A$7:$DG$148,'TN01-10 (IN)'!CN$12,0)="","",VLOOKUP($C30,Sheet!$A$7:$DG$148,'TN01-10 (IN)'!CN$12,0))</f>
        <v>#N/A</v>
      </c>
      <c r="CO30" s="28" t="e">
        <f>IF(VLOOKUP($C30,Sheet!$A$7:$DG$148,'TN01-10 (IN)'!CO$12,0)="","",VLOOKUP($C30,Sheet!$A$7:$DG$148,'TN01-10 (IN)'!CO$12,0))</f>
        <v>#N/A</v>
      </c>
      <c r="CP30" s="28" t="e">
        <f>IF(VLOOKUP($C30,Sheet!$A$7:$DG$148,'TN01-10 (IN)'!CP$12,0)="","",VLOOKUP($C30,Sheet!$A$7:$DG$148,'TN01-10 (IN)'!CP$12,0))</f>
        <v>#N/A</v>
      </c>
      <c r="CQ30" s="28" t="e">
        <f>IF(VLOOKUP($C30,Sheet!$A$7:$DG$148,'TN01-10 (IN)'!CQ$12,0)="","",VLOOKUP($C30,Sheet!$A$7:$DG$148,'TN01-10 (IN)'!CQ$12,0))</f>
        <v>#N/A</v>
      </c>
      <c r="CR30" s="28" t="e">
        <f>IF(VLOOKUP($C30,Sheet!$A$7:$DG$148,'TN01-10 (IN)'!CR$12,0)="","",VLOOKUP($C30,Sheet!$A$7:$DG$148,'TN01-10 (IN)'!CR$12,0))</f>
        <v>#N/A</v>
      </c>
      <c r="CS30" s="28" t="e">
        <f>IF(VLOOKUP($C30,Sheet!$A$7:$DG$148,'TN01-10 (IN)'!CS$12,0)="","",VLOOKUP($C30,Sheet!$A$7:$DG$148,'TN01-10 (IN)'!CS$12,0))</f>
        <v>#N/A</v>
      </c>
      <c r="CT30" s="28" t="e">
        <f>IF(VLOOKUP($C30,Sheet!$A$7:$DG$148,'TN01-10 (IN)'!CT$12,0)="","",VLOOKUP($C30,Sheet!$A$7:$DG$148,'TN01-10 (IN)'!CT$12,0))</f>
        <v>#N/A</v>
      </c>
      <c r="CU30" s="33" t="e">
        <f>IF(VLOOKUP($C30,Sheet!$A$7:$DG$148,'TN01-10 (IN)'!CU$12,0)="","",VLOOKUP($C30,Sheet!$A$7:$DG$148,'TN01-10 (IN)'!CU$12,0))</f>
        <v>#N/A</v>
      </c>
      <c r="CV30" s="36" t="e">
        <f>IF(VLOOKUP($C30,Sheet!$A$7:$DG$148,'TN01-10 (IN)'!CV$12,0)="","",VLOOKUP($C30,Sheet!$A$7:$DG$148,'TN01-10 (IN)'!CV$12,0))</f>
        <v>#N/A</v>
      </c>
      <c r="CW30" s="38" t="e">
        <f t="shared" si="2"/>
        <v>#N/A</v>
      </c>
      <c r="CX30" s="38" t="e">
        <f t="shared" si="2"/>
        <v>#N/A</v>
      </c>
      <c r="CY30" s="38">
        <f t="shared" si="3"/>
        <v>0</v>
      </c>
      <c r="CZ30" s="38" t="e">
        <f t="shared" si="4"/>
        <v>#N/A</v>
      </c>
      <c r="DA30" s="38" t="e">
        <f t="shared" si="5"/>
        <v>#N/A</v>
      </c>
      <c r="DB30" s="38" t="e">
        <f>VLOOKUP($C30,'TN01-04'!$A$13:$DL$166,103,0)</f>
        <v>#N/A</v>
      </c>
      <c r="DC30" s="28" t="e">
        <f>IF(VLOOKUP($C30,Sheet!$A$7:$DG$148,'TN01-10 (IN)'!DC$12,0)="","",VLOOKUP($C30,Sheet!$A$7:$DG$148,'TN01-10 (IN)'!DC$12,0))</f>
        <v>#N/A</v>
      </c>
      <c r="DD30" s="28" t="e">
        <f>IF(VLOOKUP($C30,Sheet!$A$7:$DG$148,'TN01-10 (IN)'!DD$12,0)="","",VLOOKUP($C30,Sheet!$A$7:$DG$148,'TN01-10 (IN)'!DD$12,0))</f>
        <v>#N/A</v>
      </c>
      <c r="DE30" s="28" t="e">
        <f>IF(VLOOKUP($C30,Sheet!$A$7:$DG$148,'TN01-10 (IN)'!DE$12,0)="","",VLOOKUP($C30,Sheet!$A$7:$DG$148,'TN01-10 (IN)'!DE$12,0))</f>
        <v>#N/A</v>
      </c>
      <c r="DF30" s="28" t="e">
        <f>IF(VLOOKUP($C30,Sheet!$A$7:$DG$148,'TN01-10 (IN)'!DF$12,0)="","",VLOOKUP($C30,Sheet!$A$7:$DG$148,'TN01-10 (IN)'!DF$12,0))</f>
        <v>#N/A</v>
      </c>
      <c r="DG30" s="38"/>
      <c r="DH30" s="38" t="e">
        <f t="shared" si="6"/>
        <v>#N/A</v>
      </c>
      <c r="DI30" s="38" t="e">
        <f>VLOOKUP($C30,'TN01-04'!$A$13:$DL$166,110,0)</f>
        <v>#N/A</v>
      </c>
      <c r="DJ30" s="33" t="e">
        <f>IF(VLOOKUP($C30,Sheet!$A$7:$DG$148,'TN01-10 (IN)'!DJ$12,0)="","",VLOOKUP($C30,Sheet!$A$7:$DG$148,'TN01-10 (IN)'!DJ$12,0))</f>
        <v>#N/A</v>
      </c>
      <c r="DK30" s="36" t="e">
        <f>IF(VLOOKUP($C30,Sheet!$A$7:$DG$148,'TN01-10 (IN)'!DK$12,0)="","",VLOOKUP($C30,Sheet!$A$7:$DG$148,'TN01-10 (IN)'!DK$12,0))</f>
        <v>#N/A</v>
      </c>
      <c r="DL30" s="38" t="e">
        <f t="shared" si="7"/>
        <v>#N/A</v>
      </c>
      <c r="DM30" s="38" t="e">
        <f t="shared" si="8"/>
        <v>#N/A</v>
      </c>
      <c r="DN30" s="38" t="e">
        <f t="shared" si="9"/>
        <v>#N/A</v>
      </c>
      <c r="DO30" s="38" t="e">
        <f>VLOOKUP($C30,'TN01-04'!$A$13:$DL$166,116,0)</f>
        <v>#N/A</v>
      </c>
      <c r="DP30" s="33" t="e">
        <f>IF(VLOOKUP($C30,Sheet!$A$7:$DG$148,'TN01-10 (IN)'!DP$12,0)="","",VLOOKUP($C30,Sheet!$A$7:$DG$148,'TN01-10 (IN)'!DP$12,0))</f>
        <v>#N/A</v>
      </c>
      <c r="DQ30" s="36" t="e">
        <f>IF(VLOOKUP($C30,Sheet!$A$7:$DG$148,'TN01-10 (IN)'!DQ$12,0)="","",VLOOKUP($C30,Sheet!$A$7:$DG$148,'TN01-10 (IN)'!DQ$12,0))</f>
        <v>#N/A</v>
      </c>
      <c r="DR30" s="28" t="e">
        <f>IF(VLOOKUP($C30,Sheet!$A$7:$DG$148,'TN01-10 (IN)'!DR$12,0)="","",VLOOKUP($C30,Sheet!$A$7:$DG$148,'TN01-10 (IN)'!DR$12,0))</f>
        <v>#N/A</v>
      </c>
      <c r="DS30" s="28" t="e">
        <f>IF(VLOOKUP($C30,Sheet!$A$7:$DG$148,'TN01-10 (IN)'!DS$12,0)="","",VLOOKUP($C30,Sheet!$A$7:$DG$148,'TN01-10 (IN)'!DS$12,0))</f>
        <v>#N/A</v>
      </c>
      <c r="DT30" s="28" t="e">
        <f>IF(VLOOKUP($C30,Sheet!$A$7:$DG$148,'TN01-10 (IN)'!DT$12,0)="","",VLOOKUP($C30,Sheet!$A$7:$DG$148,'TN01-10 (IN)'!DT$12,0))</f>
        <v>#N/A</v>
      </c>
      <c r="DU30" s="28" t="e">
        <f>IF(VLOOKUP($C30,Sheet!$A$7:$DG$148,'TN01-10 (IN)'!DU$12,0)="","",VLOOKUP($C30,Sheet!$A$7:$DG$148,'TN01-10 (IN)'!DU$12,0))</f>
        <v>#N/A</v>
      </c>
      <c r="DV30" s="28" t="e">
        <f>IF(VLOOKUP($C30,Sheet!$A$7:$DG$148,'TN01-10 (IN)'!DV$12,0)="","",VLOOKUP($C30,Sheet!$A$7:$DG$148,'TN01-10 (IN)'!DV$12,0))</f>
        <v>#N/A</v>
      </c>
      <c r="DW30" s="42" t="e">
        <f t="shared" si="10"/>
        <v>#N/A</v>
      </c>
    </row>
    <row r="31" spans="1:127" ht="15.95" customHeight="1" x14ac:dyDescent="0.2">
      <c r="A31" s="52"/>
      <c r="B31" s="625"/>
      <c r="C31" s="45">
        <v>2220728780</v>
      </c>
      <c r="D31" s="26" t="s">
        <v>14</v>
      </c>
      <c r="E31" s="26" t="s">
        <v>51</v>
      </c>
      <c r="F31" s="26" t="s">
        <v>134</v>
      </c>
      <c r="G31" s="27">
        <v>35953</v>
      </c>
      <c r="H31" s="26" t="s">
        <v>209</v>
      </c>
      <c r="I31" s="26" t="s">
        <v>212</v>
      </c>
      <c r="J31" s="28">
        <f>IF(VLOOKUP($C31,Sheet!$A$7:$DG$148,'TN01-10 (IN)'!J$12,0)="","",VLOOKUP($C31,Sheet!$A$7:$DG$148,'TN01-10 (IN)'!J$12,0))</f>
        <v>8</v>
      </c>
      <c r="K31" s="28">
        <f>IF(VLOOKUP($C31,Sheet!$A$7:$DG$148,'TN01-10 (IN)'!K$12,0)="","",VLOOKUP($C31,Sheet!$A$7:$DG$148,'TN01-10 (IN)'!K$12,0))</f>
        <v>8.1</v>
      </c>
      <c r="L31" s="28">
        <f>IF(VLOOKUP($C31,Sheet!$A$7:$DG$148,'TN01-10 (IN)'!L$12,0)="","",VLOOKUP($C31,Sheet!$A$7:$DG$148,'TN01-10 (IN)'!L$12,0))</f>
        <v>7.7</v>
      </c>
      <c r="M31" s="28">
        <f>IF(VLOOKUP($C31,Sheet!$A$7:$DG$148,'TN01-10 (IN)'!M$12,0)="","",VLOOKUP($C31,Sheet!$A$7:$DG$148,'TN01-10 (IN)'!M$12,0))</f>
        <v>7.9</v>
      </c>
      <c r="N31" s="28">
        <f>IF(VLOOKUP($C31,Sheet!$A$7:$DG$148,'TN01-10 (IN)'!N$12,0)="","",VLOOKUP($C31,Sheet!$A$7:$DG$148,'TN01-10 (IN)'!N$12,0))</f>
        <v>6.5</v>
      </c>
      <c r="O31" s="28">
        <f>IF(VLOOKUP($C31,Sheet!$A$7:$DG$148,'TN01-10 (IN)'!O$12,0)="","",VLOOKUP($C31,Sheet!$A$7:$DG$148,'TN01-10 (IN)'!O$12,0))</f>
        <v>5.3</v>
      </c>
      <c r="P31" s="28">
        <f>IF(VLOOKUP($C31,Sheet!$A$7:$DG$148,'TN01-10 (IN)'!P$12,0)="","",VLOOKUP($C31,Sheet!$A$7:$DG$148,'TN01-10 (IN)'!P$12,0))</f>
        <v>5.6</v>
      </c>
      <c r="Q31" s="28" t="str">
        <f>IF(VLOOKUP($C31,Sheet!$A$7:$DG$148,'TN01-10 (IN)'!Q$12,0)="","",VLOOKUP($C31,Sheet!$A$7:$DG$148,'TN01-10 (IN)'!Q$12,0))</f>
        <v/>
      </c>
      <c r="R31" s="28">
        <f>IF(VLOOKUP($C31,Sheet!$A$7:$DG$148,'TN01-10 (IN)'!R$12,0)="","",VLOOKUP($C31,Sheet!$A$7:$DG$148,'TN01-10 (IN)'!R$12,0))</f>
        <v>7.4</v>
      </c>
      <c r="S31" s="28" t="str">
        <f>IF(VLOOKUP($C31,Sheet!$A$7:$DG$148,'TN01-10 (IN)'!S$12,0)="","",VLOOKUP($C31,Sheet!$A$7:$DG$148,'TN01-10 (IN)'!S$12,0))</f>
        <v/>
      </c>
      <c r="T31" s="28" t="str">
        <f>IF(VLOOKUP($C31,Sheet!$A$7:$DG$148,'TN01-10 (IN)'!T$12,0)="","",VLOOKUP($C31,Sheet!$A$7:$DG$148,'TN01-10 (IN)'!T$12,0))</f>
        <v/>
      </c>
      <c r="U31" s="28" t="str">
        <f>IF(VLOOKUP($C31,Sheet!$A$7:$DG$148,'TN01-10 (IN)'!U$12,0)="","",VLOOKUP($C31,Sheet!$A$7:$DG$148,'TN01-10 (IN)'!U$12,0))</f>
        <v/>
      </c>
      <c r="V31" s="28" t="str">
        <f>IF(VLOOKUP($C31,Sheet!$A$7:$DG$148,'TN01-10 (IN)'!V$12,0)="","",VLOOKUP($C31,Sheet!$A$7:$DG$148,'TN01-10 (IN)'!V$12,0))</f>
        <v/>
      </c>
      <c r="W31" s="28">
        <f>IF(VLOOKUP($C31,Sheet!$A$7:$DG$148,'TN01-10 (IN)'!W$12,0)="","",VLOOKUP($C31,Sheet!$A$7:$DG$148,'TN01-10 (IN)'!W$12,0))</f>
        <v>8</v>
      </c>
      <c r="X31" s="28">
        <f>IF(VLOOKUP($C31,Sheet!$A$7:$DG$148,'TN01-10 (IN)'!X$12,0)="","",VLOOKUP($C31,Sheet!$A$7:$DG$148,'TN01-10 (IN)'!X$12,0))</f>
        <v>7.8</v>
      </c>
      <c r="Y31" s="28">
        <f>IF(VLOOKUP($C31,Sheet!$A$7:$DG$148,'TN01-10 (IN)'!Y$12,0)="","",VLOOKUP($C31,Sheet!$A$7:$DG$148,'TN01-10 (IN)'!Y$12,0))</f>
        <v>8.6999999999999993</v>
      </c>
      <c r="Z31" s="28">
        <f>IF(VLOOKUP($C31,Sheet!$A$7:$DG$148,'TN01-10 (IN)'!Z$12,0)="","",VLOOKUP($C31,Sheet!$A$7:$DG$148,'TN01-10 (IN)'!Z$12,0))</f>
        <v>8</v>
      </c>
      <c r="AA31" s="28">
        <f>IF(VLOOKUP($C31,Sheet!$A$7:$DG$148,'TN01-10 (IN)'!AA$12,0)="","",VLOOKUP($C31,Sheet!$A$7:$DG$148,'TN01-10 (IN)'!AA$12,0))</f>
        <v>5.6</v>
      </c>
      <c r="AB31" s="28">
        <f>IF(VLOOKUP($C31,Sheet!$A$7:$DG$148,'TN01-10 (IN)'!AB$12,0)="","",VLOOKUP($C31,Sheet!$A$7:$DG$148,'TN01-10 (IN)'!AB$12,0))</f>
        <v>6.6</v>
      </c>
      <c r="AC31" s="28">
        <f>IF(VLOOKUP($C31,Sheet!$A$7:$DG$148,'TN01-10 (IN)'!AC$12,0)="","",VLOOKUP($C31,Sheet!$A$7:$DG$148,'TN01-10 (IN)'!AC$12,0))</f>
        <v>7.1</v>
      </c>
      <c r="AD31" s="28">
        <f>IF(VLOOKUP($C31,Sheet!$A$7:$DG$148,'TN01-10 (IN)'!AD$12,0)="","",VLOOKUP($C31,Sheet!$A$7:$DG$148,'TN01-10 (IN)'!AD$12,0))</f>
        <v>7.5</v>
      </c>
      <c r="AE31" s="28">
        <f>IF(VLOOKUP($C31,Sheet!$A$7:$DG$148,'TN01-10 (IN)'!AE$12,0)="","",VLOOKUP($C31,Sheet!$A$7:$DG$148,'TN01-10 (IN)'!AE$12,0))</f>
        <v>7</v>
      </c>
      <c r="AF31" s="28">
        <f>IF(VLOOKUP($C31,Sheet!$A$7:$DG$148,'TN01-10 (IN)'!AF$12,0)="","",VLOOKUP($C31,Sheet!$A$7:$DG$148,'TN01-10 (IN)'!AF$12,0))</f>
        <v>5.9</v>
      </c>
      <c r="AG31" s="28">
        <f>IF(VLOOKUP($C31,Sheet!$A$7:$DG$148,'TN01-10 (IN)'!AG$12,0)="","",VLOOKUP($C31,Sheet!$A$7:$DG$148,'TN01-10 (IN)'!AG$12,0))</f>
        <v>4.9000000000000004</v>
      </c>
      <c r="AH31" s="28">
        <f>IF(VLOOKUP($C31,Sheet!$A$7:$DG$148,'TN01-10 (IN)'!AH$12,0)="","",VLOOKUP($C31,Sheet!$A$7:$DG$148,'TN01-10 (IN)'!AH$12,0))</f>
        <v>6.7</v>
      </c>
      <c r="AI31" s="28">
        <f>IF(VLOOKUP($C31,Sheet!$A$7:$DG$148,'TN01-10 (IN)'!AI$12,0)="","",VLOOKUP($C31,Sheet!$A$7:$DG$148,'TN01-10 (IN)'!AI$12,0))</f>
        <v>5.7</v>
      </c>
      <c r="AJ31" s="28">
        <f>IF(VLOOKUP($C31,Sheet!$A$7:$DG$148,'TN01-10 (IN)'!AJ$12,0)="","",VLOOKUP($C31,Sheet!$A$7:$DG$148,'TN01-10 (IN)'!AJ$12,0))</f>
        <v>5.6</v>
      </c>
      <c r="AK31" s="28">
        <f>IF(VLOOKUP($C31,Sheet!$A$7:$DG$148,'TN01-10 (IN)'!AK$12,0)="","",VLOOKUP($C31,Sheet!$A$7:$DG$148,'TN01-10 (IN)'!AK$12,0))</f>
        <v>5.4</v>
      </c>
      <c r="AL31" s="28">
        <f>IF(VLOOKUP($C31,Sheet!$A$7:$DG$148,'TN01-10 (IN)'!AL$12,0)="","",VLOOKUP($C31,Sheet!$A$7:$DG$148,'TN01-10 (IN)'!AL$12,0))</f>
        <v>6.2</v>
      </c>
      <c r="AM31" s="33">
        <f>IF(VLOOKUP($C31,Sheet!$A$7:$DG$148,'TN01-10 (IN)'!AM$12,0)="","",VLOOKUP($C31,Sheet!$A$7:$DG$148,'TN01-10 (IN)'!AM$12,0))</f>
        <v>51</v>
      </c>
      <c r="AN31" s="36">
        <f>IF(VLOOKUP($C31,Sheet!$A$7:$DG$148,'TN01-10 (IN)'!AN$12,0)="","",VLOOKUP($C31,Sheet!$A$7:$DG$148,'TN01-10 (IN)'!AN$12,0))</f>
        <v>0</v>
      </c>
      <c r="AO31" s="32">
        <f>IF(VLOOKUP($C31,Sheet!$A$7:$DG$148,'TN01-10 (IN)'!AO$12,0)="","",VLOOKUP($C31,Sheet!$A$7:$DG$148,'TN01-10 (IN)'!AO$12,0))</f>
        <v>5.8</v>
      </c>
      <c r="AP31" s="32">
        <f>IF(VLOOKUP($C31,Sheet!$A$7:$DG$148,'TN01-10 (IN)'!AP$12,0)="","",VLOOKUP($C31,Sheet!$A$7:$DG$148,'TN01-10 (IN)'!AP$12,0))</f>
        <v>7.3</v>
      </c>
      <c r="AQ31" s="32">
        <f>IF(VLOOKUP($C31,Sheet!$A$7:$DG$148,'TN01-10 (IN)'!AQ$12,0)="","",VLOOKUP($C31,Sheet!$A$7:$DG$148,'TN01-10 (IN)'!AQ$12,0))</f>
        <v>6.1</v>
      </c>
      <c r="AR31" s="32" t="str">
        <f>IF(VLOOKUP($C31,Sheet!$A$7:$DG$148,'TN01-10 (IN)'!AR$12,0)="","",VLOOKUP($C31,Sheet!$A$7:$DG$148,'TN01-10 (IN)'!AR$12,0))</f>
        <v/>
      </c>
      <c r="AS31" s="32" t="str">
        <f>IF(VLOOKUP($C31,Sheet!$A$7:$DG$148,'TN01-10 (IN)'!AS$12,0)="","",VLOOKUP($C31,Sheet!$A$7:$DG$148,'TN01-10 (IN)'!AS$12,0))</f>
        <v/>
      </c>
      <c r="AT31" s="32" t="str">
        <f>IF(VLOOKUP($C31,Sheet!$A$7:$DG$148,'TN01-10 (IN)'!AT$12,0)="","",VLOOKUP($C31,Sheet!$A$7:$DG$148,'TN01-10 (IN)'!AT$12,0))</f>
        <v/>
      </c>
      <c r="AU31" s="32" t="str">
        <f>IF(VLOOKUP($C31,Sheet!$A$7:$DG$148,'TN01-10 (IN)'!AU$12,0)="","",VLOOKUP($C31,Sheet!$A$7:$DG$148,'TN01-10 (IN)'!AU$12,0))</f>
        <v/>
      </c>
      <c r="AV31" s="32" t="str">
        <f>IF(VLOOKUP($C31,Sheet!$A$7:$DG$148,'TN01-10 (IN)'!AV$12,0)="","",VLOOKUP($C31,Sheet!$A$7:$DG$148,'TN01-10 (IN)'!AV$12,0))</f>
        <v/>
      </c>
      <c r="AW31" s="32">
        <f>IF(VLOOKUP($C31,Sheet!$A$7:$DG$148,'TN01-10 (IN)'!AW$12,0)="","",VLOOKUP($C31,Sheet!$A$7:$DG$148,'TN01-10 (IN)'!AW$12,0))</f>
        <v>5.5</v>
      </c>
      <c r="AX31" s="32" t="str">
        <f>IF(VLOOKUP($C31,Sheet!$A$7:$DG$148,'TN01-10 (IN)'!AX$12,0)="","",VLOOKUP($C31,Sheet!$A$7:$DG$148,'TN01-10 (IN)'!AX$12,0))</f>
        <v/>
      </c>
      <c r="AY31" s="32" t="str">
        <f>IF(VLOOKUP($C31,Sheet!$A$7:$DG$148,'TN01-10 (IN)'!AY$12,0)="","",VLOOKUP($C31,Sheet!$A$7:$DG$148,'TN01-10 (IN)'!AY$12,0))</f>
        <v/>
      </c>
      <c r="AZ31" s="32" t="str">
        <f>IF(VLOOKUP($C31,Sheet!$A$7:$DG$148,'TN01-10 (IN)'!AZ$12,0)="","",VLOOKUP($C31,Sheet!$A$7:$DG$148,'TN01-10 (IN)'!AZ$12,0))</f>
        <v/>
      </c>
      <c r="BA31" s="32" t="str">
        <f>IF(VLOOKUP($C31,Sheet!$A$7:$DG$148,'TN01-10 (IN)'!BA$12,0)="","",VLOOKUP($C31,Sheet!$A$7:$DG$148,'TN01-10 (IN)'!BA$12,0))</f>
        <v/>
      </c>
      <c r="BB31" s="32" t="str">
        <f>IF(VLOOKUP($C31,Sheet!$A$7:$DG$148,'TN01-10 (IN)'!BB$12,0)="","",VLOOKUP($C31,Sheet!$A$7:$DG$148,'TN01-10 (IN)'!BB$12,0))</f>
        <v/>
      </c>
      <c r="BC31" s="32">
        <f>IF(VLOOKUP($C31,Sheet!$A$7:$DG$148,'TN01-10 (IN)'!BC$12,0)="","",VLOOKUP($C31,Sheet!$A$7:$DG$148,'TN01-10 (IN)'!BC$12,0))</f>
        <v>6.2</v>
      </c>
      <c r="BD31" s="33">
        <f>IF(VLOOKUP($C31,Sheet!$A$7:$DG$148,'TN01-10 (IN)'!BD$12,0)="","",VLOOKUP($C31,Sheet!$A$7:$DG$148,'TN01-10 (IN)'!BD$12,0))</f>
        <v>5</v>
      </c>
      <c r="BE31" s="36">
        <f>IF(VLOOKUP($C31,Sheet!$A$7:$DG$148,'TN01-10 (IN)'!BE$12,0)="","",VLOOKUP($C31,Sheet!$A$7:$DG$148,'TN01-10 (IN)'!BE$12,0))</f>
        <v>0</v>
      </c>
      <c r="BF31" s="28">
        <f>IF(VLOOKUP($C31,Sheet!$A$7:$DG$148,'TN01-10 (IN)'!BF$12,0)="","",VLOOKUP($C31,Sheet!$A$7:$DG$148,'TN01-10 (IN)'!BF$12,0))</f>
        <v>5.0999999999999996</v>
      </c>
      <c r="BG31" s="28">
        <f>IF(VLOOKUP($C31,Sheet!$A$7:$DG$148,'TN01-10 (IN)'!BG$12,0)="","",VLOOKUP($C31,Sheet!$A$7:$DG$148,'TN01-10 (IN)'!BG$12,0))</f>
        <v>4.9000000000000004</v>
      </c>
      <c r="BH31" s="28">
        <f>IF(VLOOKUP($C31,Sheet!$A$7:$DG$148,'TN01-10 (IN)'!BH$12,0)="","",VLOOKUP($C31,Sheet!$A$7:$DG$148,'TN01-10 (IN)'!BH$12,0))</f>
        <v>6.2</v>
      </c>
      <c r="BI31" s="28">
        <f>IF(VLOOKUP($C31,Sheet!$A$7:$DG$148,'TN01-10 (IN)'!BI$12,0)="","",VLOOKUP($C31,Sheet!$A$7:$DG$148,'TN01-10 (IN)'!BI$12,0))</f>
        <v>6.8</v>
      </c>
      <c r="BJ31" s="28">
        <f>IF(VLOOKUP($C31,Sheet!$A$7:$DG$148,'TN01-10 (IN)'!BJ$12,0)="","",VLOOKUP($C31,Sheet!$A$7:$DG$148,'TN01-10 (IN)'!BJ$12,0))</f>
        <v>5</v>
      </c>
      <c r="BK31" s="28">
        <f>IF(VLOOKUP($C31,Sheet!$A$7:$DG$148,'TN01-10 (IN)'!BK$12,0)="","",VLOOKUP($C31,Sheet!$A$7:$DG$148,'TN01-10 (IN)'!BK$12,0))</f>
        <v>4.7</v>
      </c>
      <c r="BL31" s="28">
        <f>IF(VLOOKUP($C31,Sheet!$A$7:$DG$148,'TN01-10 (IN)'!BL$12,0)="","",VLOOKUP($C31,Sheet!$A$7:$DG$148,'TN01-10 (IN)'!BL$12,0))</f>
        <v>6.7</v>
      </c>
      <c r="BM31" s="28">
        <f>IF(VLOOKUP($C31,Sheet!$A$7:$DG$148,'TN01-10 (IN)'!BM$12,0)="","",VLOOKUP($C31,Sheet!$A$7:$DG$148,'TN01-10 (IN)'!BM$12,0))</f>
        <v>5.5</v>
      </c>
      <c r="BN31" s="28">
        <f>IF(VLOOKUP($C31,Sheet!$A$7:$DG$148,'TN01-10 (IN)'!BN$12,0)="","",VLOOKUP($C31,Sheet!$A$7:$DG$148,'TN01-10 (IN)'!BN$12,0))</f>
        <v>5.3</v>
      </c>
      <c r="BO31" s="28">
        <f>IF(VLOOKUP($C31,Sheet!$A$7:$DG$148,'TN01-10 (IN)'!BO$12,0)="","",VLOOKUP($C31,Sheet!$A$7:$DG$148,'TN01-10 (IN)'!BO$12,0))</f>
        <v>4.8</v>
      </c>
      <c r="BP31" s="28">
        <f>IF(VLOOKUP($C31,Sheet!$A$7:$DG$148,'TN01-10 (IN)'!BP$12,0)="","",VLOOKUP($C31,Sheet!$A$7:$DG$148,'TN01-10 (IN)'!BP$12,0))</f>
        <v>6.1</v>
      </c>
      <c r="BQ31" s="28">
        <f>IF(VLOOKUP($C31,Sheet!$A$7:$DG$148,'TN01-10 (IN)'!BQ$12,0)="","",VLOOKUP($C31,Sheet!$A$7:$DG$148,'TN01-10 (IN)'!BQ$12,0))</f>
        <v>6.4</v>
      </c>
      <c r="BR31" s="28">
        <f>IF(VLOOKUP($C31,Sheet!$A$7:$DG$148,'TN01-10 (IN)'!BR$12,0)="","",VLOOKUP($C31,Sheet!$A$7:$DG$148,'TN01-10 (IN)'!BR$12,0))</f>
        <v>4.7</v>
      </c>
      <c r="BS31" s="28" t="str">
        <f>IF(VLOOKUP($C31,Sheet!$A$7:$DG$148,'TN01-10 (IN)'!BS$12,0)="","",VLOOKUP($C31,Sheet!$A$7:$DG$148,'TN01-10 (IN)'!BS$12,0))</f>
        <v/>
      </c>
      <c r="BT31" s="28">
        <f>IF(VLOOKUP($C31,Sheet!$A$7:$DG$148,'TN01-10 (IN)'!BT$12,0)="","",VLOOKUP($C31,Sheet!$A$7:$DG$148,'TN01-10 (IN)'!BT$12,0))</f>
        <v>5.3</v>
      </c>
      <c r="BU31" s="28">
        <f>IF(VLOOKUP($C31,Sheet!$A$7:$DG$148,'TN01-10 (IN)'!BU$12,0)="","",VLOOKUP($C31,Sheet!$A$7:$DG$148,'TN01-10 (IN)'!BU$12,0))</f>
        <v>5.8</v>
      </c>
      <c r="BV31" s="28">
        <f>IF(VLOOKUP($C31,Sheet!$A$7:$DG$148,'TN01-10 (IN)'!BV$12,0)="","",VLOOKUP($C31,Sheet!$A$7:$DG$148,'TN01-10 (IN)'!BV$12,0))</f>
        <v>4.5999999999999996</v>
      </c>
      <c r="BW31" s="28">
        <f>IF(VLOOKUP($C31,Sheet!$A$7:$DG$148,'TN01-10 (IN)'!BW$12,0)="","",VLOOKUP($C31,Sheet!$A$7:$DG$148,'TN01-10 (IN)'!BW$12,0))</f>
        <v>5.7</v>
      </c>
      <c r="BX31" s="28">
        <f>IF(VLOOKUP($C31,Sheet!$A$7:$DG$148,'TN01-10 (IN)'!BX$12,0)="","",VLOOKUP($C31,Sheet!$A$7:$DG$148,'TN01-10 (IN)'!BX$12,0))</f>
        <v>6.1</v>
      </c>
      <c r="BY31" s="28">
        <f>IF(VLOOKUP($C31,Sheet!$A$7:$DG$148,'TN01-10 (IN)'!BY$12,0)="","",VLOOKUP($C31,Sheet!$A$7:$DG$148,'TN01-10 (IN)'!BY$12,0))</f>
        <v>7.4</v>
      </c>
      <c r="BZ31" s="33">
        <f>IF(VLOOKUP($C31,Sheet!$A$7:$DG$148,'TN01-10 (IN)'!BZ$12,0)="","",VLOOKUP($C31,Sheet!$A$7:$DG$148,'TN01-10 (IN)'!BZ$12,0))</f>
        <v>50</v>
      </c>
      <c r="CA31" s="36">
        <f>IF(VLOOKUP($C31,Sheet!$A$7:$DG$148,'TN01-10 (IN)'!CA$12,0)="","",VLOOKUP($C31,Sheet!$A$7:$DG$148,'TN01-10 (IN)'!CA$12,0))</f>
        <v>0</v>
      </c>
      <c r="CB31" s="28" t="str">
        <f>IF(VLOOKUP($C31,Sheet!$A$7:$DG$148,'TN01-10 (IN)'!CB$12,0)="","",VLOOKUP($C31,Sheet!$A$7:$DG$148,'TN01-10 (IN)'!CB$12,0))</f>
        <v/>
      </c>
      <c r="CC31" s="28">
        <f>IF(VLOOKUP($C31,Sheet!$A$7:$DG$148,'TN01-10 (IN)'!CC$12,0)="","",VLOOKUP($C31,Sheet!$A$7:$DG$148,'TN01-10 (IN)'!CC$12,0))</f>
        <v>6.4</v>
      </c>
      <c r="CD31" s="28">
        <f>IF(VLOOKUP($C31,Sheet!$A$7:$DG$148,'TN01-10 (IN)'!CD$12,0)="","",VLOOKUP($C31,Sheet!$A$7:$DG$148,'TN01-10 (IN)'!CD$12,0))</f>
        <v>5.6</v>
      </c>
      <c r="CE31" s="28" t="str">
        <f>IF(VLOOKUP($C31,Sheet!$A$7:$DG$148,'TN01-10 (IN)'!CE$12,0)="","",VLOOKUP($C31,Sheet!$A$7:$DG$148,'TN01-10 (IN)'!CE$12,0))</f>
        <v/>
      </c>
      <c r="CF31" s="28">
        <f>IF(VLOOKUP($C31,Sheet!$A$7:$DG$148,'TN01-10 (IN)'!CF$12,0)="","",VLOOKUP($C31,Sheet!$A$7:$DG$148,'TN01-10 (IN)'!CF$12,0))</f>
        <v>5.8</v>
      </c>
      <c r="CG31" s="28">
        <f>IF(VLOOKUP($C31,Sheet!$A$7:$DG$148,'TN01-10 (IN)'!CG$12,0)="","",VLOOKUP($C31,Sheet!$A$7:$DG$148,'TN01-10 (IN)'!CG$12,0))</f>
        <v>6.2</v>
      </c>
      <c r="CH31" s="28">
        <f>IF(VLOOKUP($C31,Sheet!$A$7:$DG$148,'TN01-10 (IN)'!CH$12,0)="","",VLOOKUP($C31,Sheet!$A$7:$DG$148,'TN01-10 (IN)'!CH$12,0))</f>
        <v>6.4</v>
      </c>
      <c r="CI31" s="28">
        <f>IF(VLOOKUP($C31,Sheet!$A$7:$DG$148,'TN01-10 (IN)'!CI$12,0)="","",VLOOKUP($C31,Sheet!$A$7:$DG$148,'TN01-10 (IN)'!CI$12,0))</f>
        <v>6.1</v>
      </c>
      <c r="CJ31" s="28" t="str">
        <f>IF(VLOOKUP($C31,Sheet!$A$7:$DG$148,'TN01-10 (IN)'!CJ$12,0)="","",VLOOKUP($C31,Sheet!$A$7:$DG$148,'TN01-10 (IN)'!CJ$12,0))</f>
        <v/>
      </c>
      <c r="CK31" s="28">
        <f>IF(VLOOKUP($C31,Sheet!$A$7:$DG$148,'TN01-10 (IN)'!CK$12,0)="","",VLOOKUP($C31,Sheet!$A$7:$DG$148,'TN01-10 (IN)'!CK$12,0))</f>
        <v>7.5</v>
      </c>
      <c r="CL31" s="28" t="str">
        <f>IF(VLOOKUP($C31,Sheet!$A$7:$DG$148,'TN01-10 (IN)'!CL$12,0)="","",VLOOKUP($C31,Sheet!$A$7:$DG$148,'TN01-10 (IN)'!CL$12,0))</f>
        <v/>
      </c>
      <c r="CM31" s="28" t="str">
        <f>IF(VLOOKUP($C31,Sheet!$A$7:$DG$148,'TN01-10 (IN)'!CM$12,0)="","",VLOOKUP($C31,Sheet!$A$7:$DG$148,'TN01-10 (IN)'!CM$12,0))</f>
        <v/>
      </c>
      <c r="CN31" s="28" t="str">
        <f>IF(VLOOKUP($C31,Sheet!$A$7:$DG$148,'TN01-10 (IN)'!CN$12,0)="","",VLOOKUP($C31,Sheet!$A$7:$DG$148,'TN01-10 (IN)'!CN$12,0))</f>
        <v/>
      </c>
      <c r="CO31" s="28" t="str">
        <f>IF(VLOOKUP($C31,Sheet!$A$7:$DG$148,'TN01-10 (IN)'!CO$12,0)="","",VLOOKUP($C31,Sheet!$A$7:$DG$148,'TN01-10 (IN)'!CO$12,0))</f>
        <v/>
      </c>
      <c r="CP31" s="28">
        <f>IF(VLOOKUP($C31,Sheet!$A$7:$DG$148,'TN01-10 (IN)'!CP$12,0)="","",VLOOKUP($C31,Sheet!$A$7:$DG$148,'TN01-10 (IN)'!CP$12,0))</f>
        <v>5.8</v>
      </c>
      <c r="CQ31" s="28">
        <f>IF(VLOOKUP($C31,Sheet!$A$7:$DG$148,'TN01-10 (IN)'!CQ$12,0)="","",VLOOKUP($C31,Sheet!$A$7:$DG$148,'TN01-10 (IN)'!CQ$12,0))</f>
        <v>5.8</v>
      </c>
      <c r="CR31" s="28">
        <f>IF(VLOOKUP($C31,Sheet!$A$7:$DG$148,'TN01-10 (IN)'!CR$12,0)="","",VLOOKUP($C31,Sheet!$A$7:$DG$148,'TN01-10 (IN)'!CR$12,0))</f>
        <v>7.9</v>
      </c>
      <c r="CS31" s="28">
        <f>IF(VLOOKUP($C31,Sheet!$A$7:$DG$148,'TN01-10 (IN)'!CS$12,0)="","",VLOOKUP($C31,Sheet!$A$7:$DG$148,'TN01-10 (IN)'!CS$12,0))</f>
        <v>7.1</v>
      </c>
      <c r="CT31" s="28">
        <f>IF(VLOOKUP($C31,Sheet!$A$7:$DG$148,'TN01-10 (IN)'!CT$12,0)="","",VLOOKUP($C31,Sheet!$A$7:$DG$148,'TN01-10 (IN)'!CT$12,0))</f>
        <v>6.4</v>
      </c>
      <c r="CU31" s="33">
        <f>IF(VLOOKUP($C31,Sheet!$A$7:$DG$148,'TN01-10 (IN)'!CU$12,0)="","",VLOOKUP($C31,Sheet!$A$7:$DG$148,'TN01-10 (IN)'!CU$12,0))</f>
        <v>27</v>
      </c>
      <c r="CV31" s="36">
        <f>IF(VLOOKUP($C31,Sheet!$A$7:$DG$148,'TN01-10 (IN)'!CV$12,0)="","",VLOOKUP($C31,Sheet!$A$7:$DG$148,'TN01-10 (IN)'!CV$12,0))</f>
        <v>0</v>
      </c>
      <c r="CW31" s="38">
        <f t="shared" si="2"/>
        <v>128</v>
      </c>
      <c r="CX31" s="38">
        <f t="shared" si="2"/>
        <v>0</v>
      </c>
      <c r="CY31" s="38">
        <f t="shared" si="3"/>
        <v>0</v>
      </c>
      <c r="CZ31" s="38">
        <f t="shared" si="4"/>
        <v>128</v>
      </c>
      <c r="DA31" s="38">
        <f t="shared" si="5"/>
        <v>6.16</v>
      </c>
      <c r="DB31" s="38">
        <f>VLOOKUP($C31,'TN01-04'!$A$13:$DL$166,103,0)</f>
        <v>2.34</v>
      </c>
      <c r="DC31" s="28" t="str">
        <f>IF(VLOOKUP($C31,Sheet!$A$7:$DG$148,'TN01-10 (IN)'!DC$12,0)="","",VLOOKUP($C31,Sheet!$A$7:$DG$148,'TN01-10 (IN)'!DC$12,0))</f>
        <v/>
      </c>
      <c r="DD31" s="28" t="str">
        <f>IF(VLOOKUP($C31,Sheet!$A$7:$DG$148,'TN01-10 (IN)'!DD$12,0)="","",VLOOKUP($C31,Sheet!$A$7:$DG$148,'TN01-10 (IN)'!DD$12,0))</f>
        <v/>
      </c>
      <c r="DE31" s="28">
        <f>IF(VLOOKUP($C31,Sheet!$A$7:$DG$148,'TN01-10 (IN)'!DE$12,0)="","",VLOOKUP($C31,Sheet!$A$7:$DG$148,'TN01-10 (IN)'!DE$12,0))</f>
        <v>7.3</v>
      </c>
      <c r="DF31" s="28" t="str">
        <f>IF(VLOOKUP($C31,Sheet!$A$7:$DG$148,'TN01-10 (IN)'!DF$12,0)="","",VLOOKUP($C31,Sheet!$A$7:$DG$148,'TN01-10 (IN)'!DF$12,0))</f>
        <v/>
      </c>
      <c r="DG31" s="38"/>
      <c r="DH31" s="38">
        <f t="shared" si="6"/>
        <v>7.3</v>
      </c>
      <c r="DI31" s="38">
        <f>VLOOKUP($C31,'TN01-04'!$A$13:$DL$166,110,0)</f>
        <v>3</v>
      </c>
      <c r="DJ31" s="33">
        <f>IF(VLOOKUP($C31,Sheet!$A$7:$DG$148,'TN01-10 (IN)'!DJ$12,0)="","",VLOOKUP($C31,Sheet!$A$7:$DG$148,'TN01-10 (IN)'!DJ$12,0))</f>
        <v>5</v>
      </c>
      <c r="DK31" s="36">
        <f>IF(VLOOKUP($C31,Sheet!$A$7:$DG$148,'TN01-10 (IN)'!DK$12,0)="","",VLOOKUP($C31,Sheet!$A$7:$DG$148,'TN01-10 (IN)'!DK$12,0))</f>
        <v>0</v>
      </c>
      <c r="DL31" s="38">
        <f t="shared" si="7"/>
        <v>133</v>
      </c>
      <c r="DM31" s="38">
        <f t="shared" si="8"/>
        <v>0</v>
      </c>
      <c r="DN31" s="38">
        <f t="shared" si="9"/>
        <v>6.21</v>
      </c>
      <c r="DO31" s="38">
        <f>VLOOKUP($C31,'TN01-04'!$A$13:$DL$166,116,0)</f>
        <v>2.37</v>
      </c>
      <c r="DP31" s="33">
        <f>IF(VLOOKUP($C31,Sheet!$A$7:$DG$148,'TN01-10 (IN)'!DP$12,0)="","",VLOOKUP($C31,Sheet!$A$7:$DG$148,'TN01-10 (IN)'!DP$12,0))</f>
        <v>138</v>
      </c>
      <c r="DQ31" s="36">
        <f>IF(VLOOKUP($C31,Sheet!$A$7:$DG$148,'TN01-10 (IN)'!DQ$12,0)="","",VLOOKUP($C31,Sheet!$A$7:$DG$148,'TN01-10 (IN)'!DQ$12,0))</f>
        <v>0</v>
      </c>
      <c r="DR31" s="28">
        <f>IF(VLOOKUP($C31,Sheet!$A$7:$DG$148,'TN01-10 (IN)'!DR$12,0)="","",VLOOKUP($C31,Sheet!$A$7:$DG$148,'TN01-10 (IN)'!DR$12,0))</f>
        <v>137</v>
      </c>
      <c r="DS31" s="28">
        <f>IF(VLOOKUP($C31,Sheet!$A$7:$DG$148,'TN01-10 (IN)'!DS$12,0)="","",VLOOKUP($C31,Sheet!$A$7:$DG$148,'TN01-10 (IN)'!DS$12,0))</f>
        <v>138</v>
      </c>
      <c r="DT31" s="28">
        <f>IF(VLOOKUP($C31,Sheet!$A$7:$DG$148,'TN01-10 (IN)'!DT$12,0)="","",VLOOKUP($C31,Sheet!$A$7:$DG$148,'TN01-10 (IN)'!DT$12,0))</f>
        <v>6.21</v>
      </c>
      <c r="DU31" s="28">
        <f>IF(VLOOKUP($C31,Sheet!$A$7:$DG$148,'TN01-10 (IN)'!DU$12,0)="","",VLOOKUP($C31,Sheet!$A$7:$DG$148,'TN01-10 (IN)'!DU$12,0))</f>
        <v>2.37</v>
      </c>
      <c r="DV31" s="28" t="str">
        <f>IF(VLOOKUP($C31,Sheet!$A$7:$DG$148,'TN01-10 (IN)'!DV$12,0)="","",VLOOKUP($C31,Sheet!$A$7:$DG$148,'TN01-10 (IN)'!DV$12,0))</f>
        <v/>
      </c>
      <c r="DW31" s="42">
        <f t="shared" si="10"/>
        <v>0</v>
      </c>
    </row>
    <row r="32" spans="1:127" ht="15.95" customHeight="1" x14ac:dyDescent="0.2">
      <c r="A32" s="52"/>
      <c r="B32" s="625"/>
      <c r="C32" s="45">
        <v>2221727284</v>
      </c>
      <c r="D32" s="26" t="s">
        <v>6</v>
      </c>
      <c r="E32" s="26" t="s">
        <v>52</v>
      </c>
      <c r="F32" s="26" t="s">
        <v>135</v>
      </c>
      <c r="G32" s="27">
        <v>36095</v>
      </c>
      <c r="H32" s="26" t="s">
        <v>210</v>
      </c>
      <c r="I32" s="26" t="s">
        <v>212</v>
      </c>
      <c r="J32" s="28">
        <f>IF(VLOOKUP($C32,Sheet!$A$7:$DG$148,'TN01-10 (IN)'!J$12,0)="","",VLOOKUP($C32,Sheet!$A$7:$DG$148,'TN01-10 (IN)'!J$12,0))</f>
        <v>8.5</v>
      </c>
      <c r="K32" s="28">
        <f>IF(VLOOKUP($C32,Sheet!$A$7:$DG$148,'TN01-10 (IN)'!K$12,0)="","",VLOOKUP($C32,Sheet!$A$7:$DG$148,'TN01-10 (IN)'!K$12,0))</f>
        <v>6.2</v>
      </c>
      <c r="L32" s="28">
        <f>IF(VLOOKUP($C32,Sheet!$A$7:$DG$148,'TN01-10 (IN)'!L$12,0)="","",VLOOKUP($C32,Sheet!$A$7:$DG$148,'TN01-10 (IN)'!L$12,0))</f>
        <v>7</v>
      </c>
      <c r="M32" s="28">
        <f>IF(VLOOKUP($C32,Sheet!$A$7:$DG$148,'TN01-10 (IN)'!M$12,0)="","",VLOOKUP($C32,Sheet!$A$7:$DG$148,'TN01-10 (IN)'!M$12,0))</f>
        <v>7.5</v>
      </c>
      <c r="N32" s="28">
        <f>IF(VLOOKUP($C32,Sheet!$A$7:$DG$148,'TN01-10 (IN)'!N$12,0)="","",VLOOKUP($C32,Sheet!$A$7:$DG$148,'TN01-10 (IN)'!N$12,0))</f>
        <v>6.3</v>
      </c>
      <c r="O32" s="28">
        <f>IF(VLOOKUP($C32,Sheet!$A$7:$DG$148,'TN01-10 (IN)'!O$12,0)="","",VLOOKUP($C32,Sheet!$A$7:$DG$148,'TN01-10 (IN)'!O$12,0))</f>
        <v>7.1</v>
      </c>
      <c r="P32" s="28">
        <f>IF(VLOOKUP($C32,Sheet!$A$7:$DG$148,'TN01-10 (IN)'!P$12,0)="","",VLOOKUP($C32,Sheet!$A$7:$DG$148,'TN01-10 (IN)'!P$12,0))</f>
        <v>5.9</v>
      </c>
      <c r="Q32" s="28" t="str">
        <f>IF(VLOOKUP($C32,Sheet!$A$7:$DG$148,'TN01-10 (IN)'!Q$12,0)="","",VLOOKUP($C32,Sheet!$A$7:$DG$148,'TN01-10 (IN)'!Q$12,0))</f>
        <v/>
      </c>
      <c r="R32" s="28">
        <f>IF(VLOOKUP($C32,Sheet!$A$7:$DG$148,'TN01-10 (IN)'!R$12,0)="","",VLOOKUP($C32,Sheet!$A$7:$DG$148,'TN01-10 (IN)'!R$12,0))</f>
        <v>5.5</v>
      </c>
      <c r="S32" s="28" t="str">
        <f>IF(VLOOKUP($C32,Sheet!$A$7:$DG$148,'TN01-10 (IN)'!S$12,0)="","",VLOOKUP($C32,Sheet!$A$7:$DG$148,'TN01-10 (IN)'!S$12,0))</f>
        <v/>
      </c>
      <c r="T32" s="28" t="str">
        <f>IF(VLOOKUP($C32,Sheet!$A$7:$DG$148,'TN01-10 (IN)'!T$12,0)="","",VLOOKUP($C32,Sheet!$A$7:$DG$148,'TN01-10 (IN)'!T$12,0))</f>
        <v/>
      </c>
      <c r="U32" s="28" t="str">
        <f>IF(VLOOKUP($C32,Sheet!$A$7:$DG$148,'TN01-10 (IN)'!U$12,0)="","",VLOOKUP($C32,Sheet!$A$7:$DG$148,'TN01-10 (IN)'!U$12,0))</f>
        <v/>
      </c>
      <c r="V32" s="28" t="str">
        <f>IF(VLOOKUP($C32,Sheet!$A$7:$DG$148,'TN01-10 (IN)'!V$12,0)="","",VLOOKUP($C32,Sheet!$A$7:$DG$148,'TN01-10 (IN)'!V$12,0))</f>
        <v/>
      </c>
      <c r="W32" s="28">
        <f>IF(VLOOKUP($C32,Sheet!$A$7:$DG$148,'TN01-10 (IN)'!W$12,0)="","",VLOOKUP($C32,Sheet!$A$7:$DG$148,'TN01-10 (IN)'!W$12,0))</f>
        <v>7.2</v>
      </c>
      <c r="X32" s="28">
        <f>IF(VLOOKUP($C32,Sheet!$A$7:$DG$148,'TN01-10 (IN)'!X$12,0)="","",VLOOKUP($C32,Sheet!$A$7:$DG$148,'TN01-10 (IN)'!X$12,0))</f>
        <v>5.5</v>
      </c>
      <c r="Y32" s="28">
        <f>IF(VLOOKUP($C32,Sheet!$A$7:$DG$148,'TN01-10 (IN)'!Y$12,0)="","",VLOOKUP($C32,Sheet!$A$7:$DG$148,'TN01-10 (IN)'!Y$12,0))</f>
        <v>7.7</v>
      </c>
      <c r="Z32" s="28">
        <f>IF(VLOOKUP($C32,Sheet!$A$7:$DG$148,'TN01-10 (IN)'!Z$12,0)="","",VLOOKUP($C32,Sheet!$A$7:$DG$148,'TN01-10 (IN)'!Z$12,0))</f>
        <v>7.3</v>
      </c>
      <c r="AA32" s="28">
        <f>IF(VLOOKUP($C32,Sheet!$A$7:$DG$148,'TN01-10 (IN)'!AA$12,0)="","",VLOOKUP($C32,Sheet!$A$7:$DG$148,'TN01-10 (IN)'!AA$12,0))</f>
        <v>5.9</v>
      </c>
      <c r="AB32" s="28">
        <f>IF(VLOOKUP($C32,Sheet!$A$7:$DG$148,'TN01-10 (IN)'!AB$12,0)="","",VLOOKUP($C32,Sheet!$A$7:$DG$148,'TN01-10 (IN)'!AB$12,0))</f>
        <v>4.8</v>
      </c>
      <c r="AC32" s="28">
        <f>IF(VLOOKUP($C32,Sheet!$A$7:$DG$148,'TN01-10 (IN)'!AC$12,0)="","",VLOOKUP($C32,Sheet!$A$7:$DG$148,'TN01-10 (IN)'!AC$12,0))</f>
        <v>6</v>
      </c>
      <c r="AD32" s="28">
        <f>IF(VLOOKUP($C32,Sheet!$A$7:$DG$148,'TN01-10 (IN)'!AD$12,0)="","",VLOOKUP($C32,Sheet!$A$7:$DG$148,'TN01-10 (IN)'!AD$12,0))</f>
        <v>6.9</v>
      </c>
      <c r="AE32" s="28">
        <f>IF(VLOOKUP($C32,Sheet!$A$7:$DG$148,'TN01-10 (IN)'!AE$12,0)="","",VLOOKUP($C32,Sheet!$A$7:$DG$148,'TN01-10 (IN)'!AE$12,0))</f>
        <v>6.5</v>
      </c>
      <c r="AF32" s="28">
        <f>IF(VLOOKUP($C32,Sheet!$A$7:$DG$148,'TN01-10 (IN)'!AF$12,0)="","",VLOOKUP($C32,Sheet!$A$7:$DG$148,'TN01-10 (IN)'!AF$12,0))</f>
        <v>6.3</v>
      </c>
      <c r="AG32" s="28">
        <f>IF(VLOOKUP($C32,Sheet!$A$7:$DG$148,'TN01-10 (IN)'!AG$12,0)="","",VLOOKUP($C32,Sheet!$A$7:$DG$148,'TN01-10 (IN)'!AG$12,0))</f>
        <v>7.7</v>
      </c>
      <c r="AH32" s="28">
        <f>IF(VLOOKUP($C32,Sheet!$A$7:$DG$148,'TN01-10 (IN)'!AH$12,0)="","",VLOOKUP($C32,Sheet!$A$7:$DG$148,'TN01-10 (IN)'!AH$12,0))</f>
        <v>4.8</v>
      </c>
      <c r="AI32" s="28">
        <f>IF(VLOOKUP($C32,Sheet!$A$7:$DG$148,'TN01-10 (IN)'!AI$12,0)="","",VLOOKUP($C32,Sheet!$A$7:$DG$148,'TN01-10 (IN)'!AI$12,0))</f>
        <v>6.9</v>
      </c>
      <c r="AJ32" s="28">
        <f>IF(VLOOKUP($C32,Sheet!$A$7:$DG$148,'TN01-10 (IN)'!AJ$12,0)="","",VLOOKUP($C32,Sheet!$A$7:$DG$148,'TN01-10 (IN)'!AJ$12,0))</f>
        <v>4</v>
      </c>
      <c r="AK32" s="28">
        <f>IF(VLOOKUP($C32,Sheet!$A$7:$DG$148,'TN01-10 (IN)'!AK$12,0)="","",VLOOKUP($C32,Sheet!$A$7:$DG$148,'TN01-10 (IN)'!AK$12,0))</f>
        <v>5.7</v>
      </c>
      <c r="AL32" s="28">
        <f>IF(VLOOKUP($C32,Sheet!$A$7:$DG$148,'TN01-10 (IN)'!AL$12,0)="","",VLOOKUP($C32,Sheet!$A$7:$DG$148,'TN01-10 (IN)'!AL$12,0))</f>
        <v>7.2</v>
      </c>
      <c r="AM32" s="33">
        <f>IF(VLOOKUP($C32,Sheet!$A$7:$DG$148,'TN01-10 (IN)'!AM$12,0)="","",VLOOKUP($C32,Sheet!$A$7:$DG$148,'TN01-10 (IN)'!AM$12,0))</f>
        <v>51</v>
      </c>
      <c r="AN32" s="36">
        <f>IF(VLOOKUP($C32,Sheet!$A$7:$DG$148,'TN01-10 (IN)'!AN$12,0)="","",VLOOKUP($C32,Sheet!$A$7:$DG$148,'TN01-10 (IN)'!AN$12,0))</f>
        <v>0</v>
      </c>
      <c r="AO32" s="32">
        <f>IF(VLOOKUP($C32,Sheet!$A$7:$DG$148,'TN01-10 (IN)'!AO$12,0)="","",VLOOKUP($C32,Sheet!$A$7:$DG$148,'TN01-10 (IN)'!AO$12,0))</f>
        <v>6.5</v>
      </c>
      <c r="AP32" s="32">
        <f>IF(VLOOKUP($C32,Sheet!$A$7:$DG$148,'TN01-10 (IN)'!AP$12,0)="","",VLOOKUP($C32,Sheet!$A$7:$DG$148,'TN01-10 (IN)'!AP$12,0))</f>
        <v>8</v>
      </c>
      <c r="AQ32" s="32" t="str">
        <f>IF(VLOOKUP($C32,Sheet!$A$7:$DG$148,'TN01-10 (IN)'!AQ$12,0)="","",VLOOKUP($C32,Sheet!$A$7:$DG$148,'TN01-10 (IN)'!AQ$12,0))</f>
        <v/>
      </c>
      <c r="AR32" s="32" t="str">
        <f>IF(VLOOKUP($C32,Sheet!$A$7:$DG$148,'TN01-10 (IN)'!AR$12,0)="","",VLOOKUP($C32,Sheet!$A$7:$DG$148,'TN01-10 (IN)'!AR$12,0))</f>
        <v/>
      </c>
      <c r="AS32" s="32" t="str">
        <f>IF(VLOOKUP($C32,Sheet!$A$7:$DG$148,'TN01-10 (IN)'!AS$12,0)="","",VLOOKUP($C32,Sheet!$A$7:$DG$148,'TN01-10 (IN)'!AS$12,0))</f>
        <v/>
      </c>
      <c r="AT32" s="32" t="str">
        <f>IF(VLOOKUP($C32,Sheet!$A$7:$DG$148,'TN01-10 (IN)'!AT$12,0)="","",VLOOKUP($C32,Sheet!$A$7:$DG$148,'TN01-10 (IN)'!AT$12,0))</f>
        <v/>
      </c>
      <c r="AU32" s="32" t="str">
        <f>IF(VLOOKUP($C32,Sheet!$A$7:$DG$148,'TN01-10 (IN)'!AU$12,0)="","",VLOOKUP($C32,Sheet!$A$7:$DG$148,'TN01-10 (IN)'!AU$12,0))</f>
        <v/>
      </c>
      <c r="AV32" s="32">
        <f>IF(VLOOKUP($C32,Sheet!$A$7:$DG$148,'TN01-10 (IN)'!AV$12,0)="","",VLOOKUP($C32,Sheet!$A$7:$DG$148,'TN01-10 (IN)'!AV$12,0))</f>
        <v>6.4</v>
      </c>
      <c r="AW32" s="32" t="str">
        <f>IF(VLOOKUP($C32,Sheet!$A$7:$DG$148,'TN01-10 (IN)'!AW$12,0)="","",VLOOKUP($C32,Sheet!$A$7:$DG$148,'TN01-10 (IN)'!AW$12,0))</f>
        <v/>
      </c>
      <c r="AX32" s="32" t="str">
        <f>IF(VLOOKUP($C32,Sheet!$A$7:$DG$148,'TN01-10 (IN)'!AX$12,0)="","",VLOOKUP($C32,Sheet!$A$7:$DG$148,'TN01-10 (IN)'!AX$12,0))</f>
        <v/>
      </c>
      <c r="AY32" s="32" t="str">
        <f>IF(VLOOKUP($C32,Sheet!$A$7:$DG$148,'TN01-10 (IN)'!AY$12,0)="","",VLOOKUP($C32,Sheet!$A$7:$DG$148,'TN01-10 (IN)'!AY$12,0))</f>
        <v/>
      </c>
      <c r="AZ32" s="32" t="str">
        <f>IF(VLOOKUP($C32,Sheet!$A$7:$DG$148,'TN01-10 (IN)'!AZ$12,0)="","",VLOOKUP($C32,Sheet!$A$7:$DG$148,'TN01-10 (IN)'!AZ$12,0))</f>
        <v/>
      </c>
      <c r="BA32" s="32" t="str">
        <f>IF(VLOOKUP($C32,Sheet!$A$7:$DG$148,'TN01-10 (IN)'!BA$12,0)="","",VLOOKUP($C32,Sheet!$A$7:$DG$148,'TN01-10 (IN)'!BA$12,0))</f>
        <v/>
      </c>
      <c r="BB32" s="32">
        <f>IF(VLOOKUP($C32,Sheet!$A$7:$DG$148,'TN01-10 (IN)'!BB$12,0)="","",VLOOKUP($C32,Sheet!$A$7:$DG$148,'TN01-10 (IN)'!BB$12,0))</f>
        <v>7.4</v>
      </c>
      <c r="BC32" s="32">
        <f>IF(VLOOKUP($C32,Sheet!$A$7:$DG$148,'TN01-10 (IN)'!BC$12,0)="","",VLOOKUP($C32,Sheet!$A$7:$DG$148,'TN01-10 (IN)'!BC$12,0))</f>
        <v>6.2</v>
      </c>
      <c r="BD32" s="33">
        <f>IF(VLOOKUP($C32,Sheet!$A$7:$DG$148,'TN01-10 (IN)'!BD$12,0)="","",VLOOKUP($C32,Sheet!$A$7:$DG$148,'TN01-10 (IN)'!BD$12,0))</f>
        <v>5</v>
      </c>
      <c r="BE32" s="36">
        <f>IF(VLOOKUP($C32,Sheet!$A$7:$DG$148,'TN01-10 (IN)'!BE$12,0)="","",VLOOKUP($C32,Sheet!$A$7:$DG$148,'TN01-10 (IN)'!BE$12,0))</f>
        <v>0</v>
      </c>
      <c r="BF32" s="28">
        <f>IF(VLOOKUP($C32,Sheet!$A$7:$DG$148,'TN01-10 (IN)'!BF$12,0)="","",VLOOKUP($C32,Sheet!$A$7:$DG$148,'TN01-10 (IN)'!BF$12,0))</f>
        <v>7</v>
      </c>
      <c r="BG32" s="28">
        <f>IF(VLOOKUP($C32,Sheet!$A$7:$DG$148,'TN01-10 (IN)'!BG$12,0)="","",VLOOKUP($C32,Sheet!$A$7:$DG$148,'TN01-10 (IN)'!BG$12,0))</f>
        <v>5.8</v>
      </c>
      <c r="BH32" s="28">
        <f>IF(VLOOKUP($C32,Sheet!$A$7:$DG$148,'TN01-10 (IN)'!BH$12,0)="","",VLOOKUP($C32,Sheet!$A$7:$DG$148,'TN01-10 (IN)'!BH$12,0))</f>
        <v>7</v>
      </c>
      <c r="BI32" s="28">
        <f>IF(VLOOKUP($C32,Sheet!$A$7:$DG$148,'TN01-10 (IN)'!BI$12,0)="","",VLOOKUP($C32,Sheet!$A$7:$DG$148,'TN01-10 (IN)'!BI$12,0))</f>
        <v>6.1</v>
      </c>
      <c r="BJ32" s="28">
        <f>IF(VLOOKUP($C32,Sheet!$A$7:$DG$148,'TN01-10 (IN)'!BJ$12,0)="","",VLOOKUP($C32,Sheet!$A$7:$DG$148,'TN01-10 (IN)'!BJ$12,0))</f>
        <v>4.2</v>
      </c>
      <c r="BK32" s="28">
        <f>IF(VLOOKUP($C32,Sheet!$A$7:$DG$148,'TN01-10 (IN)'!BK$12,0)="","",VLOOKUP($C32,Sheet!$A$7:$DG$148,'TN01-10 (IN)'!BK$12,0))</f>
        <v>5.6</v>
      </c>
      <c r="BL32" s="28">
        <f>IF(VLOOKUP($C32,Sheet!$A$7:$DG$148,'TN01-10 (IN)'!BL$12,0)="","",VLOOKUP($C32,Sheet!$A$7:$DG$148,'TN01-10 (IN)'!BL$12,0))</f>
        <v>7</v>
      </c>
      <c r="BM32" s="28">
        <f>IF(VLOOKUP($C32,Sheet!$A$7:$DG$148,'TN01-10 (IN)'!BM$12,0)="","",VLOOKUP($C32,Sheet!$A$7:$DG$148,'TN01-10 (IN)'!BM$12,0))</f>
        <v>6.2</v>
      </c>
      <c r="BN32" s="28">
        <f>IF(VLOOKUP($C32,Sheet!$A$7:$DG$148,'TN01-10 (IN)'!BN$12,0)="","",VLOOKUP($C32,Sheet!$A$7:$DG$148,'TN01-10 (IN)'!BN$12,0))</f>
        <v>5.8</v>
      </c>
      <c r="BO32" s="28">
        <f>IF(VLOOKUP($C32,Sheet!$A$7:$DG$148,'TN01-10 (IN)'!BO$12,0)="","",VLOOKUP($C32,Sheet!$A$7:$DG$148,'TN01-10 (IN)'!BO$12,0))</f>
        <v>6.6</v>
      </c>
      <c r="BP32" s="28">
        <f>IF(VLOOKUP($C32,Sheet!$A$7:$DG$148,'TN01-10 (IN)'!BP$12,0)="","",VLOOKUP($C32,Sheet!$A$7:$DG$148,'TN01-10 (IN)'!BP$12,0))</f>
        <v>5.5</v>
      </c>
      <c r="BQ32" s="28">
        <f>IF(VLOOKUP($C32,Sheet!$A$7:$DG$148,'TN01-10 (IN)'!BQ$12,0)="","",VLOOKUP($C32,Sheet!$A$7:$DG$148,'TN01-10 (IN)'!BQ$12,0))</f>
        <v>6.9</v>
      </c>
      <c r="BR32" s="28">
        <f>IF(VLOOKUP($C32,Sheet!$A$7:$DG$148,'TN01-10 (IN)'!BR$12,0)="","",VLOOKUP($C32,Sheet!$A$7:$DG$148,'TN01-10 (IN)'!BR$12,0))</f>
        <v>7</v>
      </c>
      <c r="BS32" s="28" t="str">
        <f>IF(VLOOKUP($C32,Sheet!$A$7:$DG$148,'TN01-10 (IN)'!BS$12,0)="","",VLOOKUP($C32,Sheet!$A$7:$DG$148,'TN01-10 (IN)'!BS$12,0))</f>
        <v/>
      </c>
      <c r="BT32" s="28">
        <f>IF(VLOOKUP($C32,Sheet!$A$7:$DG$148,'TN01-10 (IN)'!BT$12,0)="","",VLOOKUP($C32,Sheet!$A$7:$DG$148,'TN01-10 (IN)'!BT$12,0))</f>
        <v>6</v>
      </c>
      <c r="BU32" s="28">
        <f>IF(VLOOKUP($C32,Sheet!$A$7:$DG$148,'TN01-10 (IN)'!BU$12,0)="","",VLOOKUP($C32,Sheet!$A$7:$DG$148,'TN01-10 (IN)'!BU$12,0))</f>
        <v>7.8</v>
      </c>
      <c r="BV32" s="28">
        <f>IF(VLOOKUP($C32,Sheet!$A$7:$DG$148,'TN01-10 (IN)'!BV$12,0)="","",VLOOKUP($C32,Sheet!$A$7:$DG$148,'TN01-10 (IN)'!BV$12,0))</f>
        <v>4.5999999999999996</v>
      </c>
      <c r="BW32" s="28">
        <f>IF(VLOOKUP($C32,Sheet!$A$7:$DG$148,'TN01-10 (IN)'!BW$12,0)="","",VLOOKUP($C32,Sheet!$A$7:$DG$148,'TN01-10 (IN)'!BW$12,0))</f>
        <v>5.7</v>
      </c>
      <c r="BX32" s="28">
        <f>IF(VLOOKUP($C32,Sheet!$A$7:$DG$148,'TN01-10 (IN)'!BX$12,0)="","",VLOOKUP($C32,Sheet!$A$7:$DG$148,'TN01-10 (IN)'!BX$12,0))</f>
        <v>6.6</v>
      </c>
      <c r="BY32" s="28">
        <f>IF(VLOOKUP($C32,Sheet!$A$7:$DG$148,'TN01-10 (IN)'!BY$12,0)="","",VLOOKUP($C32,Sheet!$A$7:$DG$148,'TN01-10 (IN)'!BY$12,0))</f>
        <v>8.3000000000000007</v>
      </c>
      <c r="BZ32" s="33">
        <f>IF(VLOOKUP($C32,Sheet!$A$7:$DG$148,'TN01-10 (IN)'!BZ$12,0)="","",VLOOKUP($C32,Sheet!$A$7:$DG$148,'TN01-10 (IN)'!BZ$12,0))</f>
        <v>50</v>
      </c>
      <c r="CA32" s="36">
        <f>IF(VLOOKUP($C32,Sheet!$A$7:$DG$148,'TN01-10 (IN)'!CA$12,0)="","",VLOOKUP($C32,Sheet!$A$7:$DG$148,'TN01-10 (IN)'!CA$12,0))</f>
        <v>0</v>
      </c>
      <c r="CB32" s="28">
        <f>IF(VLOOKUP($C32,Sheet!$A$7:$DG$148,'TN01-10 (IN)'!CB$12,0)="","",VLOOKUP($C32,Sheet!$A$7:$DG$148,'TN01-10 (IN)'!CB$12,0))</f>
        <v>6.6</v>
      </c>
      <c r="CC32" s="28" t="str">
        <f>IF(VLOOKUP($C32,Sheet!$A$7:$DG$148,'TN01-10 (IN)'!CC$12,0)="","",VLOOKUP($C32,Sheet!$A$7:$DG$148,'TN01-10 (IN)'!CC$12,0))</f>
        <v/>
      </c>
      <c r="CD32" s="28">
        <f>IF(VLOOKUP($C32,Sheet!$A$7:$DG$148,'TN01-10 (IN)'!CD$12,0)="","",VLOOKUP($C32,Sheet!$A$7:$DG$148,'TN01-10 (IN)'!CD$12,0))</f>
        <v>6.9</v>
      </c>
      <c r="CE32" s="28" t="str">
        <f>IF(VLOOKUP($C32,Sheet!$A$7:$DG$148,'TN01-10 (IN)'!CE$12,0)="","",VLOOKUP($C32,Sheet!$A$7:$DG$148,'TN01-10 (IN)'!CE$12,0))</f>
        <v/>
      </c>
      <c r="CF32" s="28">
        <f>IF(VLOOKUP($C32,Sheet!$A$7:$DG$148,'TN01-10 (IN)'!CF$12,0)="","",VLOOKUP($C32,Sheet!$A$7:$DG$148,'TN01-10 (IN)'!CF$12,0))</f>
        <v>5.8</v>
      </c>
      <c r="CG32" s="28">
        <f>IF(VLOOKUP($C32,Sheet!$A$7:$DG$148,'TN01-10 (IN)'!CG$12,0)="","",VLOOKUP($C32,Sheet!$A$7:$DG$148,'TN01-10 (IN)'!CG$12,0))</f>
        <v>6.8</v>
      </c>
      <c r="CH32" s="28">
        <f>IF(VLOOKUP($C32,Sheet!$A$7:$DG$148,'TN01-10 (IN)'!CH$12,0)="","",VLOOKUP($C32,Sheet!$A$7:$DG$148,'TN01-10 (IN)'!CH$12,0))</f>
        <v>7</v>
      </c>
      <c r="CI32" s="28">
        <f>IF(VLOOKUP($C32,Sheet!$A$7:$DG$148,'TN01-10 (IN)'!CI$12,0)="","",VLOOKUP($C32,Sheet!$A$7:$DG$148,'TN01-10 (IN)'!CI$12,0))</f>
        <v>5.0999999999999996</v>
      </c>
      <c r="CJ32" s="28" t="str">
        <f>IF(VLOOKUP($C32,Sheet!$A$7:$DG$148,'TN01-10 (IN)'!CJ$12,0)="","",VLOOKUP($C32,Sheet!$A$7:$DG$148,'TN01-10 (IN)'!CJ$12,0))</f>
        <v/>
      </c>
      <c r="CK32" s="28">
        <f>IF(VLOOKUP($C32,Sheet!$A$7:$DG$148,'TN01-10 (IN)'!CK$12,0)="","",VLOOKUP($C32,Sheet!$A$7:$DG$148,'TN01-10 (IN)'!CK$12,0))</f>
        <v>6.5</v>
      </c>
      <c r="CL32" s="28" t="str">
        <f>IF(VLOOKUP($C32,Sheet!$A$7:$DG$148,'TN01-10 (IN)'!CL$12,0)="","",VLOOKUP($C32,Sheet!$A$7:$DG$148,'TN01-10 (IN)'!CL$12,0))</f>
        <v/>
      </c>
      <c r="CM32" s="28" t="str">
        <f>IF(VLOOKUP($C32,Sheet!$A$7:$DG$148,'TN01-10 (IN)'!CM$12,0)="","",VLOOKUP($C32,Sheet!$A$7:$DG$148,'TN01-10 (IN)'!CM$12,0))</f>
        <v/>
      </c>
      <c r="CN32" s="28" t="str">
        <f>IF(VLOOKUP($C32,Sheet!$A$7:$DG$148,'TN01-10 (IN)'!CN$12,0)="","",VLOOKUP($C32,Sheet!$A$7:$DG$148,'TN01-10 (IN)'!CN$12,0))</f>
        <v/>
      </c>
      <c r="CO32" s="28" t="str">
        <f>IF(VLOOKUP($C32,Sheet!$A$7:$DG$148,'TN01-10 (IN)'!CO$12,0)="","",VLOOKUP($C32,Sheet!$A$7:$DG$148,'TN01-10 (IN)'!CO$12,0))</f>
        <v/>
      </c>
      <c r="CP32" s="28">
        <f>IF(VLOOKUP($C32,Sheet!$A$7:$DG$148,'TN01-10 (IN)'!CP$12,0)="","",VLOOKUP($C32,Sheet!$A$7:$DG$148,'TN01-10 (IN)'!CP$12,0))</f>
        <v>5.2</v>
      </c>
      <c r="CQ32" s="28">
        <f>IF(VLOOKUP($C32,Sheet!$A$7:$DG$148,'TN01-10 (IN)'!CQ$12,0)="","",VLOOKUP($C32,Sheet!$A$7:$DG$148,'TN01-10 (IN)'!CQ$12,0))</f>
        <v>5.6</v>
      </c>
      <c r="CR32" s="28">
        <f>IF(VLOOKUP($C32,Sheet!$A$7:$DG$148,'TN01-10 (IN)'!CR$12,0)="","",VLOOKUP($C32,Sheet!$A$7:$DG$148,'TN01-10 (IN)'!CR$12,0))</f>
        <v>7.1</v>
      </c>
      <c r="CS32" s="28">
        <f>IF(VLOOKUP($C32,Sheet!$A$7:$DG$148,'TN01-10 (IN)'!CS$12,0)="","",VLOOKUP($C32,Sheet!$A$7:$DG$148,'TN01-10 (IN)'!CS$12,0))</f>
        <v>8.6</v>
      </c>
      <c r="CT32" s="28">
        <f>IF(VLOOKUP($C32,Sheet!$A$7:$DG$148,'TN01-10 (IN)'!CT$12,0)="","",VLOOKUP($C32,Sheet!$A$7:$DG$148,'TN01-10 (IN)'!CT$12,0))</f>
        <v>0</v>
      </c>
      <c r="CU32" s="33">
        <f>IF(VLOOKUP($C32,Sheet!$A$7:$DG$148,'TN01-10 (IN)'!CU$12,0)="","",VLOOKUP($C32,Sheet!$A$7:$DG$148,'TN01-10 (IN)'!CU$12,0))</f>
        <v>26</v>
      </c>
      <c r="CV32" s="36">
        <f>IF(VLOOKUP($C32,Sheet!$A$7:$DG$148,'TN01-10 (IN)'!CV$12,0)="","",VLOOKUP($C32,Sheet!$A$7:$DG$148,'TN01-10 (IN)'!CV$12,0))</f>
        <v>1</v>
      </c>
      <c r="CW32" s="38">
        <f t="shared" si="2"/>
        <v>127</v>
      </c>
      <c r="CX32" s="38">
        <f t="shared" si="2"/>
        <v>1</v>
      </c>
      <c r="CY32" s="38">
        <f t="shared" si="3"/>
        <v>0</v>
      </c>
      <c r="CZ32" s="38">
        <f t="shared" si="4"/>
        <v>128</v>
      </c>
      <c r="DA32" s="38">
        <f t="shared" si="5"/>
        <v>6.25</v>
      </c>
      <c r="DB32" s="38">
        <f>VLOOKUP($C32,'TN01-04'!$A$13:$DL$166,103,0)</f>
        <v>2.42</v>
      </c>
      <c r="DC32" s="28" t="str">
        <f>IF(VLOOKUP($C32,Sheet!$A$7:$DG$148,'TN01-10 (IN)'!DC$12,0)="","",VLOOKUP($C32,Sheet!$A$7:$DG$148,'TN01-10 (IN)'!DC$12,0))</f>
        <v/>
      </c>
      <c r="DD32" s="28" t="str">
        <f>IF(VLOOKUP($C32,Sheet!$A$7:$DG$148,'TN01-10 (IN)'!DD$12,0)="","",VLOOKUP($C32,Sheet!$A$7:$DG$148,'TN01-10 (IN)'!DD$12,0))</f>
        <v/>
      </c>
      <c r="DE32" s="28" t="str">
        <f>IF(VLOOKUP($C32,Sheet!$A$7:$DG$148,'TN01-10 (IN)'!DE$12,0)="","",VLOOKUP($C32,Sheet!$A$7:$DG$148,'TN01-10 (IN)'!DE$12,0))</f>
        <v/>
      </c>
      <c r="DF32" s="28" t="str">
        <f>IF(VLOOKUP($C32,Sheet!$A$7:$DG$148,'TN01-10 (IN)'!DF$12,0)="","",VLOOKUP($C32,Sheet!$A$7:$DG$148,'TN01-10 (IN)'!DF$12,0))</f>
        <v/>
      </c>
      <c r="DG32" s="38"/>
      <c r="DH32" s="38">
        <f t="shared" si="6"/>
        <v>0</v>
      </c>
      <c r="DI32" s="38">
        <f>VLOOKUP($C32,'TN01-04'!$A$13:$DL$166,110,0)</f>
        <v>0</v>
      </c>
      <c r="DJ32" s="33">
        <f>IF(VLOOKUP($C32,Sheet!$A$7:$DG$148,'TN01-10 (IN)'!DJ$12,0)="","",VLOOKUP($C32,Sheet!$A$7:$DG$148,'TN01-10 (IN)'!DJ$12,0))</f>
        <v>0</v>
      </c>
      <c r="DK32" s="36">
        <f>IF(VLOOKUP($C32,Sheet!$A$7:$DG$148,'TN01-10 (IN)'!DK$12,0)="","",VLOOKUP($C32,Sheet!$A$7:$DG$148,'TN01-10 (IN)'!DK$12,0))</f>
        <v>5</v>
      </c>
      <c r="DL32" s="38">
        <f t="shared" si="7"/>
        <v>127</v>
      </c>
      <c r="DM32" s="38">
        <f t="shared" si="8"/>
        <v>6</v>
      </c>
      <c r="DN32" s="38">
        <f t="shared" si="9"/>
        <v>6.02</v>
      </c>
      <c r="DO32" s="38">
        <f>VLOOKUP($C32,'TN01-04'!$A$13:$DL$166,116,0)</f>
        <v>2.33</v>
      </c>
      <c r="DP32" s="33">
        <f>IF(VLOOKUP($C32,Sheet!$A$7:$DG$148,'TN01-10 (IN)'!DP$12,0)="","",VLOOKUP($C32,Sheet!$A$7:$DG$148,'TN01-10 (IN)'!DP$12,0))</f>
        <v>132</v>
      </c>
      <c r="DQ32" s="36">
        <f>IF(VLOOKUP($C32,Sheet!$A$7:$DG$148,'TN01-10 (IN)'!DQ$12,0)="","",VLOOKUP($C32,Sheet!$A$7:$DG$148,'TN01-10 (IN)'!DQ$12,0))</f>
        <v>6</v>
      </c>
      <c r="DR32" s="28">
        <f>IF(VLOOKUP($C32,Sheet!$A$7:$DG$148,'TN01-10 (IN)'!DR$12,0)="","",VLOOKUP($C32,Sheet!$A$7:$DG$148,'TN01-10 (IN)'!DR$12,0))</f>
        <v>137</v>
      </c>
      <c r="DS32" s="28">
        <f>IF(VLOOKUP($C32,Sheet!$A$7:$DG$148,'TN01-10 (IN)'!DS$12,0)="","",VLOOKUP($C32,Sheet!$A$7:$DG$148,'TN01-10 (IN)'!DS$12,0))</f>
        <v>133</v>
      </c>
      <c r="DT32" s="28">
        <f>IF(VLOOKUP($C32,Sheet!$A$7:$DG$148,'TN01-10 (IN)'!DT$12,0)="","",VLOOKUP($C32,Sheet!$A$7:$DG$148,'TN01-10 (IN)'!DT$12,0))</f>
        <v>6.25</v>
      </c>
      <c r="DU32" s="28">
        <f>IF(VLOOKUP($C32,Sheet!$A$7:$DG$148,'TN01-10 (IN)'!DU$12,0)="","",VLOOKUP($C32,Sheet!$A$7:$DG$148,'TN01-10 (IN)'!DU$12,0))</f>
        <v>2.42</v>
      </c>
      <c r="DV32" s="28" t="str">
        <f>IF(VLOOKUP($C32,Sheet!$A$7:$DG$148,'TN01-10 (IN)'!DV$12,0)="","",VLOOKUP($C32,Sheet!$A$7:$DG$148,'TN01-10 (IN)'!DV$12,0))</f>
        <v/>
      </c>
      <c r="DW32" s="42">
        <f t="shared" si="10"/>
        <v>7.8125E-3</v>
      </c>
    </row>
    <row r="33" spans="1:127" ht="15.95" customHeight="1" x14ac:dyDescent="0.2">
      <c r="A33" s="52"/>
      <c r="B33" s="625"/>
      <c r="C33" s="45">
        <v>2221724268</v>
      </c>
      <c r="D33" s="26" t="s">
        <v>6</v>
      </c>
      <c r="E33" s="26" t="s">
        <v>53</v>
      </c>
      <c r="F33" s="26" t="s">
        <v>136</v>
      </c>
      <c r="G33" s="27">
        <v>35926</v>
      </c>
      <c r="H33" s="26" t="s">
        <v>210</v>
      </c>
      <c r="I33" s="26" t="s">
        <v>212</v>
      </c>
      <c r="J33" s="28">
        <f>IF(VLOOKUP($C33,Sheet!$A$7:$DG$148,'TN01-10 (IN)'!J$12,0)="","",VLOOKUP($C33,Sheet!$A$7:$DG$148,'TN01-10 (IN)'!J$12,0))</f>
        <v>7.9</v>
      </c>
      <c r="K33" s="28">
        <f>IF(VLOOKUP($C33,Sheet!$A$7:$DG$148,'TN01-10 (IN)'!K$12,0)="","",VLOOKUP($C33,Sheet!$A$7:$DG$148,'TN01-10 (IN)'!K$12,0))</f>
        <v>6.5</v>
      </c>
      <c r="L33" s="28">
        <f>IF(VLOOKUP($C33,Sheet!$A$7:$DG$148,'TN01-10 (IN)'!L$12,0)="","",VLOOKUP($C33,Sheet!$A$7:$DG$148,'TN01-10 (IN)'!L$12,0))</f>
        <v>5.6</v>
      </c>
      <c r="M33" s="28">
        <f>IF(VLOOKUP($C33,Sheet!$A$7:$DG$148,'TN01-10 (IN)'!M$12,0)="","",VLOOKUP($C33,Sheet!$A$7:$DG$148,'TN01-10 (IN)'!M$12,0))</f>
        <v>7.4</v>
      </c>
      <c r="N33" s="28">
        <f>IF(VLOOKUP($C33,Sheet!$A$7:$DG$148,'TN01-10 (IN)'!N$12,0)="","",VLOOKUP($C33,Sheet!$A$7:$DG$148,'TN01-10 (IN)'!N$12,0))</f>
        <v>6.5</v>
      </c>
      <c r="O33" s="28">
        <f>IF(VLOOKUP($C33,Sheet!$A$7:$DG$148,'TN01-10 (IN)'!O$12,0)="","",VLOOKUP($C33,Sheet!$A$7:$DG$148,'TN01-10 (IN)'!O$12,0))</f>
        <v>7.3</v>
      </c>
      <c r="P33" s="28">
        <f>IF(VLOOKUP($C33,Sheet!$A$7:$DG$148,'TN01-10 (IN)'!P$12,0)="","",VLOOKUP($C33,Sheet!$A$7:$DG$148,'TN01-10 (IN)'!P$12,0))</f>
        <v>6.6</v>
      </c>
      <c r="Q33" s="28" t="str">
        <f>IF(VLOOKUP($C33,Sheet!$A$7:$DG$148,'TN01-10 (IN)'!Q$12,0)="","",VLOOKUP($C33,Sheet!$A$7:$DG$148,'TN01-10 (IN)'!Q$12,0))</f>
        <v/>
      </c>
      <c r="R33" s="28">
        <f>IF(VLOOKUP($C33,Sheet!$A$7:$DG$148,'TN01-10 (IN)'!R$12,0)="","",VLOOKUP($C33,Sheet!$A$7:$DG$148,'TN01-10 (IN)'!R$12,0))</f>
        <v>5.7</v>
      </c>
      <c r="S33" s="28" t="str">
        <f>IF(VLOOKUP($C33,Sheet!$A$7:$DG$148,'TN01-10 (IN)'!S$12,0)="","",VLOOKUP($C33,Sheet!$A$7:$DG$148,'TN01-10 (IN)'!S$12,0))</f>
        <v/>
      </c>
      <c r="T33" s="28" t="str">
        <f>IF(VLOOKUP($C33,Sheet!$A$7:$DG$148,'TN01-10 (IN)'!T$12,0)="","",VLOOKUP($C33,Sheet!$A$7:$DG$148,'TN01-10 (IN)'!T$12,0))</f>
        <v/>
      </c>
      <c r="U33" s="28" t="str">
        <f>IF(VLOOKUP($C33,Sheet!$A$7:$DG$148,'TN01-10 (IN)'!U$12,0)="","",VLOOKUP($C33,Sheet!$A$7:$DG$148,'TN01-10 (IN)'!U$12,0))</f>
        <v/>
      </c>
      <c r="V33" s="28" t="str">
        <f>IF(VLOOKUP($C33,Sheet!$A$7:$DG$148,'TN01-10 (IN)'!V$12,0)="","",VLOOKUP($C33,Sheet!$A$7:$DG$148,'TN01-10 (IN)'!V$12,0))</f>
        <v/>
      </c>
      <c r="W33" s="28">
        <f>IF(VLOOKUP($C33,Sheet!$A$7:$DG$148,'TN01-10 (IN)'!W$12,0)="","",VLOOKUP($C33,Sheet!$A$7:$DG$148,'TN01-10 (IN)'!W$12,0))</f>
        <v>6.5</v>
      </c>
      <c r="X33" s="28">
        <f>IF(VLOOKUP($C33,Sheet!$A$7:$DG$148,'TN01-10 (IN)'!X$12,0)="","",VLOOKUP($C33,Sheet!$A$7:$DG$148,'TN01-10 (IN)'!X$12,0))</f>
        <v>4.9000000000000004</v>
      </c>
      <c r="Y33" s="28">
        <f>IF(VLOOKUP($C33,Sheet!$A$7:$DG$148,'TN01-10 (IN)'!Y$12,0)="","",VLOOKUP($C33,Sheet!$A$7:$DG$148,'TN01-10 (IN)'!Y$12,0))</f>
        <v>8.8000000000000007</v>
      </c>
      <c r="Z33" s="28">
        <f>IF(VLOOKUP($C33,Sheet!$A$7:$DG$148,'TN01-10 (IN)'!Z$12,0)="","",VLOOKUP($C33,Sheet!$A$7:$DG$148,'TN01-10 (IN)'!Z$12,0))</f>
        <v>7.4</v>
      </c>
      <c r="AA33" s="28">
        <f>IF(VLOOKUP($C33,Sheet!$A$7:$DG$148,'TN01-10 (IN)'!AA$12,0)="","",VLOOKUP($C33,Sheet!$A$7:$DG$148,'TN01-10 (IN)'!AA$12,0))</f>
        <v>5.3</v>
      </c>
      <c r="AB33" s="28">
        <f>IF(VLOOKUP($C33,Sheet!$A$7:$DG$148,'TN01-10 (IN)'!AB$12,0)="","",VLOOKUP($C33,Sheet!$A$7:$DG$148,'TN01-10 (IN)'!AB$12,0))</f>
        <v>5.9</v>
      </c>
      <c r="AC33" s="28">
        <f>IF(VLOOKUP($C33,Sheet!$A$7:$DG$148,'TN01-10 (IN)'!AC$12,0)="","",VLOOKUP($C33,Sheet!$A$7:$DG$148,'TN01-10 (IN)'!AC$12,0))</f>
        <v>4.0999999999999996</v>
      </c>
      <c r="AD33" s="28">
        <f>IF(VLOOKUP($C33,Sheet!$A$7:$DG$148,'TN01-10 (IN)'!AD$12,0)="","",VLOOKUP($C33,Sheet!$A$7:$DG$148,'TN01-10 (IN)'!AD$12,0))</f>
        <v>5.9</v>
      </c>
      <c r="AE33" s="28">
        <f>IF(VLOOKUP($C33,Sheet!$A$7:$DG$148,'TN01-10 (IN)'!AE$12,0)="","",VLOOKUP($C33,Sheet!$A$7:$DG$148,'TN01-10 (IN)'!AE$12,0))</f>
        <v>7.7</v>
      </c>
      <c r="AF33" s="28">
        <f>IF(VLOOKUP($C33,Sheet!$A$7:$DG$148,'TN01-10 (IN)'!AF$12,0)="","",VLOOKUP($C33,Sheet!$A$7:$DG$148,'TN01-10 (IN)'!AF$12,0))</f>
        <v>8.6999999999999993</v>
      </c>
      <c r="AG33" s="28">
        <f>IF(VLOOKUP($C33,Sheet!$A$7:$DG$148,'TN01-10 (IN)'!AG$12,0)="","",VLOOKUP($C33,Sheet!$A$7:$DG$148,'TN01-10 (IN)'!AG$12,0))</f>
        <v>8.9</v>
      </c>
      <c r="AH33" s="28">
        <f>IF(VLOOKUP($C33,Sheet!$A$7:$DG$148,'TN01-10 (IN)'!AH$12,0)="","",VLOOKUP($C33,Sheet!$A$7:$DG$148,'TN01-10 (IN)'!AH$12,0))</f>
        <v>8.4</v>
      </c>
      <c r="AI33" s="28">
        <f>IF(VLOOKUP($C33,Sheet!$A$7:$DG$148,'TN01-10 (IN)'!AI$12,0)="","",VLOOKUP($C33,Sheet!$A$7:$DG$148,'TN01-10 (IN)'!AI$12,0))</f>
        <v>9.3000000000000007</v>
      </c>
      <c r="AJ33" s="28">
        <f>IF(VLOOKUP($C33,Sheet!$A$7:$DG$148,'TN01-10 (IN)'!AJ$12,0)="","",VLOOKUP($C33,Sheet!$A$7:$DG$148,'TN01-10 (IN)'!AJ$12,0))</f>
        <v>8.1999999999999993</v>
      </c>
      <c r="AK33" s="28">
        <f>IF(VLOOKUP($C33,Sheet!$A$7:$DG$148,'TN01-10 (IN)'!AK$12,0)="","",VLOOKUP($C33,Sheet!$A$7:$DG$148,'TN01-10 (IN)'!AK$12,0))</f>
        <v>7.9</v>
      </c>
      <c r="AL33" s="28">
        <f>IF(VLOOKUP($C33,Sheet!$A$7:$DG$148,'TN01-10 (IN)'!AL$12,0)="","",VLOOKUP($C33,Sheet!$A$7:$DG$148,'TN01-10 (IN)'!AL$12,0))</f>
        <v>10</v>
      </c>
      <c r="AM33" s="33">
        <f>IF(VLOOKUP($C33,Sheet!$A$7:$DG$148,'TN01-10 (IN)'!AM$12,0)="","",VLOOKUP($C33,Sheet!$A$7:$DG$148,'TN01-10 (IN)'!AM$12,0))</f>
        <v>51</v>
      </c>
      <c r="AN33" s="36">
        <f>IF(VLOOKUP($C33,Sheet!$A$7:$DG$148,'TN01-10 (IN)'!AN$12,0)="","",VLOOKUP($C33,Sheet!$A$7:$DG$148,'TN01-10 (IN)'!AN$12,0))</f>
        <v>0</v>
      </c>
      <c r="AO33" s="32">
        <f>IF(VLOOKUP($C33,Sheet!$A$7:$DG$148,'TN01-10 (IN)'!AO$12,0)="","",VLOOKUP($C33,Sheet!$A$7:$DG$148,'TN01-10 (IN)'!AO$12,0))</f>
        <v>7.3</v>
      </c>
      <c r="AP33" s="32">
        <f>IF(VLOOKUP($C33,Sheet!$A$7:$DG$148,'TN01-10 (IN)'!AP$12,0)="","",VLOOKUP($C33,Sheet!$A$7:$DG$148,'TN01-10 (IN)'!AP$12,0))</f>
        <v>5.9</v>
      </c>
      <c r="AQ33" s="32" t="str">
        <f>IF(VLOOKUP($C33,Sheet!$A$7:$DG$148,'TN01-10 (IN)'!AQ$12,0)="","",VLOOKUP($C33,Sheet!$A$7:$DG$148,'TN01-10 (IN)'!AQ$12,0))</f>
        <v/>
      </c>
      <c r="AR33" s="32">
        <f>IF(VLOOKUP($C33,Sheet!$A$7:$DG$148,'TN01-10 (IN)'!AR$12,0)="","",VLOOKUP($C33,Sheet!$A$7:$DG$148,'TN01-10 (IN)'!AR$12,0))</f>
        <v>6.2</v>
      </c>
      <c r="AS33" s="32" t="str">
        <f>IF(VLOOKUP($C33,Sheet!$A$7:$DG$148,'TN01-10 (IN)'!AS$12,0)="","",VLOOKUP($C33,Sheet!$A$7:$DG$148,'TN01-10 (IN)'!AS$12,0))</f>
        <v/>
      </c>
      <c r="AT33" s="32" t="str">
        <f>IF(VLOOKUP($C33,Sheet!$A$7:$DG$148,'TN01-10 (IN)'!AT$12,0)="","",VLOOKUP($C33,Sheet!$A$7:$DG$148,'TN01-10 (IN)'!AT$12,0))</f>
        <v/>
      </c>
      <c r="AU33" s="32" t="str">
        <f>IF(VLOOKUP($C33,Sheet!$A$7:$DG$148,'TN01-10 (IN)'!AU$12,0)="","",VLOOKUP($C33,Sheet!$A$7:$DG$148,'TN01-10 (IN)'!AU$12,0))</f>
        <v/>
      </c>
      <c r="AV33" s="32" t="str">
        <f>IF(VLOOKUP($C33,Sheet!$A$7:$DG$148,'TN01-10 (IN)'!AV$12,0)="","",VLOOKUP($C33,Sheet!$A$7:$DG$148,'TN01-10 (IN)'!AV$12,0))</f>
        <v/>
      </c>
      <c r="AW33" s="32" t="str">
        <f>IF(VLOOKUP($C33,Sheet!$A$7:$DG$148,'TN01-10 (IN)'!AW$12,0)="","",VLOOKUP($C33,Sheet!$A$7:$DG$148,'TN01-10 (IN)'!AW$12,0))</f>
        <v/>
      </c>
      <c r="AX33" s="32">
        <f>IF(VLOOKUP($C33,Sheet!$A$7:$DG$148,'TN01-10 (IN)'!AX$12,0)="","",VLOOKUP($C33,Sheet!$A$7:$DG$148,'TN01-10 (IN)'!AX$12,0))</f>
        <v>5.9</v>
      </c>
      <c r="AY33" s="32" t="str">
        <f>IF(VLOOKUP($C33,Sheet!$A$7:$DG$148,'TN01-10 (IN)'!AY$12,0)="","",VLOOKUP($C33,Sheet!$A$7:$DG$148,'TN01-10 (IN)'!AY$12,0))</f>
        <v/>
      </c>
      <c r="AZ33" s="32" t="str">
        <f>IF(VLOOKUP($C33,Sheet!$A$7:$DG$148,'TN01-10 (IN)'!AZ$12,0)="","",VLOOKUP($C33,Sheet!$A$7:$DG$148,'TN01-10 (IN)'!AZ$12,0))</f>
        <v/>
      </c>
      <c r="BA33" s="32" t="str">
        <f>IF(VLOOKUP($C33,Sheet!$A$7:$DG$148,'TN01-10 (IN)'!BA$12,0)="","",VLOOKUP($C33,Sheet!$A$7:$DG$148,'TN01-10 (IN)'!BA$12,0))</f>
        <v/>
      </c>
      <c r="BB33" s="32" t="str">
        <f>IF(VLOOKUP($C33,Sheet!$A$7:$DG$148,'TN01-10 (IN)'!BB$12,0)="","",VLOOKUP($C33,Sheet!$A$7:$DG$148,'TN01-10 (IN)'!BB$12,0))</f>
        <v/>
      </c>
      <c r="BC33" s="32">
        <f>IF(VLOOKUP($C33,Sheet!$A$7:$DG$148,'TN01-10 (IN)'!BC$12,0)="","",VLOOKUP($C33,Sheet!$A$7:$DG$148,'TN01-10 (IN)'!BC$12,0))</f>
        <v>4.9000000000000004</v>
      </c>
      <c r="BD33" s="33">
        <f>IF(VLOOKUP($C33,Sheet!$A$7:$DG$148,'TN01-10 (IN)'!BD$12,0)="","",VLOOKUP($C33,Sheet!$A$7:$DG$148,'TN01-10 (IN)'!BD$12,0))</f>
        <v>5</v>
      </c>
      <c r="BE33" s="36">
        <f>IF(VLOOKUP($C33,Sheet!$A$7:$DG$148,'TN01-10 (IN)'!BE$12,0)="","",VLOOKUP($C33,Sheet!$A$7:$DG$148,'TN01-10 (IN)'!BE$12,0))</f>
        <v>0</v>
      </c>
      <c r="BF33" s="28">
        <f>IF(VLOOKUP($C33,Sheet!$A$7:$DG$148,'TN01-10 (IN)'!BF$12,0)="","",VLOOKUP($C33,Sheet!$A$7:$DG$148,'TN01-10 (IN)'!BF$12,0))</f>
        <v>4.8</v>
      </c>
      <c r="BG33" s="28">
        <f>IF(VLOOKUP($C33,Sheet!$A$7:$DG$148,'TN01-10 (IN)'!BG$12,0)="","",VLOOKUP($C33,Sheet!$A$7:$DG$148,'TN01-10 (IN)'!BG$12,0))</f>
        <v>6.6</v>
      </c>
      <c r="BH33" s="28">
        <f>IF(VLOOKUP($C33,Sheet!$A$7:$DG$148,'TN01-10 (IN)'!BH$12,0)="","",VLOOKUP($C33,Sheet!$A$7:$DG$148,'TN01-10 (IN)'!BH$12,0))</f>
        <v>6.2</v>
      </c>
      <c r="BI33" s="28">
        <f>IF(VLOOKUP($C33,Sheet!$A$7:$DG$148,'TN01-10 (IN)'!BI$12,0)="","",VLOOKUP($C33,Sheet!$A$7:$DG$148,'TN01-10 (IN)'!BI$12,0))</f>
        <v>5.8</v>
      </c>
      <c r="BJ33" s="28">
        <f>IF(VLOOKUP($C33,Sheet!$A$7:$DG$148,'TN01-10 (IN)'!BJ$12,0)="","",VLOOKUP($C33,Sheet!$A$7:$DG$148,'TN01-10 (IN)'!BJ$12,0))</f>
        <v>7.4</v>
      </c>
      <c r="BK33" s="28">
        <f>IF(VLOOKUP($C33,Sheet!$A$7:$DG$148,'TN01-10 (IN)'!BK$12,0)="","",VLOOKUP($C33,Sheet!$A$7:$DG$148,'TN01-10 (IN)'!BK$12,0))</f>
        <v>6</v>
      </c>
      <c r="BL33" s="28">
        <f>IF(VLOOKUP($C33,Sheet!$A$7:$DG$148,'TN01-10 (IN)'!BL$12,0)="","",VLOOKUP($C33,Sheet!$A$7:$DG$148,'TN01-10 (IN)'!BL$12,0))</f>
        <v>7.3</v>
      </c>
      <c r="BM33" s="28">
        <f>IF(VLOOKUP($C33,Sheet!$A$7:$DG$148,'TN01-10 (IN)'!BM$12,0)="","",VLOOKUP($C33,Sheet!$A$7:$DG$148,'TN01-10 (IN)'!BM$12,0))</f>
        <v>5.0999999999999996</v>
      </c>
      <c r="BN33" s="28">
        <f>IF(VLOOKUP($C33,Sheet!$A$7:$DG$148,'TN01-10 (IN)'!BN$12,0)="","",VLOOKUP($C33,Sheet!$A$7:$DG$148,'TN01-10 (IN)'!BN$12,0))</f>
        <v>5.0999999999999996</v>
      </c>
      <c r="BO33" s="28">
        <f>IF(VLOOKUP($C33,Sheet!$A$7:$DG$148,'TN01-10 (IN)'!BO$12,0)="","",VLOOKUP($C33,Sheet!$A$7:$DG$148,'TN01-10 (IN)'!BO$12,0))</f>
        <v>7.7</v>
      </c>
      <c r="BP33" s="28">
        <f>IF(VLOOKUP($C33,Sheet!$A$7:$DG$148,'TN01-10 (IN)'!BP$12,0)="","",VLOOKUP($C33,Sheet!$A$7:$DG$148,'TN01-10 (IN)'!BP$12,0))</f>
        <v>5.8</v>
      </c>
      <c r="BQ33" s="28">
        <f>IF(VLOOKUP($C33,Sheet!$A$7:$DG$148,'TN01-10 (IN)'!BQ$12,0)="","",VLOOKUP($C33,Sheet!$A$7:$DG$148,'TN01-10 (IN)'!BQ$12,0))</f>
        <v>5.7</v>
      </c>
      <c r="BR33" s="28">
        <f>IF(VLOOKUP($C33,Sheet!$A$7:$DG$148,'TN01-10 (IN)'!BR$12,0)="","",VLOOKUP($C33,Sheet!$A$7:$DG$148,'TN01-10 (IN)'!BR$12,0))</f>
        <v>5.7</v>
      </c>
      <c r="BS33" s="28" t="str">
        <f>IF(VLOOKUP($C33,Sheet!$A$7:$DG$148,'TN01-10 (IN)'!BS$12,0)="","",VLOOKUP($C33,Sheet!$A$7:$DG$148,'TN01-10 (IN)'!BS$12,0))</f>
        <v/>
      </c>
      <c r="BT33" s="28">
        <f>IF(VLOOKUP($C33,Sheet!$A$7:$DG$148,'TN01-10 (IN)'!BT$12,0)="","",VLOOKUP($C33,Sheet!$A$7:$DG$148,'TN01-10 (IN)'!BT$12,0))</f>
        <v>6.4</v>
      </c>
      <c r="BU33" s="28">
        <f>IF(VLOOKUP($C33,Sheet!$A$7:$DG$148,'TN01-10 (IN)'!BU$12,0)="","",VLOOKUP($C33,Sheet!$A$7:$DG$148,'TN01-10 (IN)'!BU$12,0))</f>
        <v>5.6</v>
      </c>
      <c r="BV33" s="28">
        <f>IF(VLOOKUP($C33,Sheet!$A$7:$DG$148,'TN01-10 (IN)'!BV$12,0)="","",VLOOKUP($C33,Sheet!$A$7:$DG$148,'TN01-10 (IN)'!BV$12,0))</f>
        <v>6.6</v>
      </c>
      <c r="BW33" s="28">
        <f>IF(VLOOKUP($C33,Sheet!$A$7:$DG$148,'TN01-10 (IN)'!BW$12,0)="","",VLOOKUP($C33,Sheet!$A$7:$DG$148,'TN01-10 (IN)'!BW$12,0))</f>
        <v>5.5</v>
      </c>
      <c r="BX33" s="28">
        <f>IF(VLOOKUP($C33,Sheet!$A$7:$DG$148,'TN01-10 (IN)'!BX$12,0)="","",VLOOKUP($C33,Sheet!$A$7:$DG$148,'TN01-10 (IN)'!BX$12,0))</f>
        <v>4.4000000000000004</v>
      </c>
      <c r="BY33" s="28">
        <f>IF(VLOOKUP($C33,Sheet!$A$7:$DG$148,'TN01-10 (IN)'!BY$12,0)="","",VLOOKUP($C33,Sheet!$A$7:$DG$148,'TN01-10 (IN)'!BY$12,0))</f>
        <v>7.9</v>
      </c>
      <c r="BZ33" s="33">
        <f>IF(VLOOKUP($C33,Sheet!$A$7:$DG$148,'TN01-10 (IN)'!BZ$12,0)="","",VLOOKUP($C33,Sheet!$A$7:$DG$148,'TN01-10 (IN)'!BZ$12,0))</f>
        <v>50</v>
      </c>
      <c r="CA33" s="36">
        <f>IF(VLOOKUP($C33,Sheet!$A$7:$DG$148,'TN01-10 (IN)'!CA$12,0)="","",VLOOKUP($C33,Sheet!$A$7:$DG$148,'TN01-10 (IN)'!CA$12,0))</f>
        <v>0</v>
      </c>
      <c r="CB33" s="28">
        <f>IF(VLOOKUP($C33,Sheet!$A$7:$DG$148,'TN01-10 (IN)'!CB$12,0)="","",VLOOKUP($C33,Sheet!$A$7:$DG$148,'TN01-10 (IN)'!CB$12,0))</f>
        <v>7.8</v>
      </c>
      <c r="CC33" s="28" t="str">
        <f>IF(VLOOKUP($C33,Sheet!$A$7:$DG$148,'TN01-10 (IN)'!CC$12,0)="","",VLOOKUP($C33,Sheet!$A$7:$DG$148,'TN01-10 (IN)'!CC$12,0))</f>
        <v/>
      </c>
      <c r="CD33" s="28">
        <f>IF(VLOOKUP($C33,Sheet!$A$7:$DG$148,'TN01-10 (IN)'!CD$12,0)="","",VLOOKUP($C33,Sheet!$A$7:$DG$148,'TN01-10 (IN)'!CD$12,0))</f>
        <v>6.8</v>
      </c>
      <c r="CE33" s="28" t="str">
        <f>IF(VLOOKUP($C33,Sheet!$A$7:$DG$148,'TN01-10 (IN)'!CE$12,0)="","",VLOOKUP($C33,Sheet!$A$7:$DG$148,'TN01-10 (IN)'!CE$12,0))</f>
        <v/>
      </c>
      <c r="CF33" s="28">
        <f>IF(VLOOKUP($C33,Sheet!$A$7:$DG$148,'TN01-10 (IN)'!CF$12,0)="","",VLOOKUP($C33,Sheet!$A$7:$DG$148,'TN01-10 (IN)'!CF$12,0))</f>
        <v>6.4</v>
      </c>
      <c r="CG33" s="28">
        <f>IF(VLOOKUP($C33,Sheet!$A$7:$DG$148,'TN01-10 (IN)'!CG$12,0)="","",VLOOKUP($C33,Sheet!$A$7:$DG$148,'TN01-10 (IN)'!CG$12,0))</f>
        <v>7.3</v>
      </c>
      <c r="CH33" s="28">
        <f>IF(VLOOKUP($C33,Sheet!$A$7:$DG$148,'TN01-10 (IN)'!CH$12,0)="","",VLOOKUP($C33,Sheet!$A$7:$DG$148,'TN01-10 (IN)'!CH$12,0))</f>
        <v>8.9</v>
      </c>
      <c r="CI33" s="28">
        <f>IF(VLOOKUP($C33,Sheet!$A$7:$DG$148,'TN01-10 (IN)'!CI$12,0)="","",VLOOKUP($C33,Sheet!$A$7:$DG$148,'TN01-10 (IN)'!CI$12,0))</f>
        <v>5.2</v>
      </c>
      <c r="CJ33" s="28" t="str">
        <f>IF(VLOOKUP($C33,Sheet!$A$7:$DG$148,'TN01-10 (IN)'!CJ$12,0)="","",VLOOKUP($C33,Sheet!$A$7:$DG$148,'TN01-10 (IN)'!CJ$12,0))</f>
        <v/>
      </c>
      <c r="CK33" s="28">
        <f>IF(VLOOKUP($C33,Sheet!$A$7:$DG$148,'TN01-10 (IN)'!CK$12,0)="","",VLOOKUP($C33,Sheet!$A$7:$DG$148,'TN01-10 (IN)'!CK$12,0))</f>
        <v>6.4</v>
      </c>
      <c r="CL33" s="28" t="str">
        <f>IF(VLOOKUP($C33,Sheet!$A$7:$DG$148,'TN01-10 (IN)'!CL$12,0)="","",VLOOKUP($C33,Sheet!$A$7:$DG$148,'TN01-10 (IN)'!CL$12,0))</f>
        <v/>
      </c>
      <c r="CM33" s="28" t="str">
        <f>IF(VLOOKUP($C33,Sheet!$A$7:$DG$148,'TN01-10 (IN)'!CM$12,0)="","",VLOOKUP($C33,Sheet!$A$7:$DG$148,'TN01-10 (IN)'!CM$12,0))</f>
        <v/>
      </c>
      <c r="CN33" s="28" t="str">
        <f>IF(VLOOKUP($C33,Sheet!$A$7:$DG$148,'TN01-10 (IN)'!CN$12,0)="","",VLOOKUP($C33,Sheet!$A$7:$DG$148,'TN01-10 (IN)'!CN$12,0))</f>
        <v/>
      </c>
      <c r="CO33" s="28" t="str">
        <f>IF(VLOOKUP($C33,Sheet!$A$7:$DG$148,'TN01-10 (IN)'!CO$12,0)="","",VLOOKUP($C33,Sheet!$A$7:$DG$148,'TN01-10 (IN)'!CO$12,0))</f>
        <v/>
      </c>
      <c r="CP33" s="28">
        <f>IF(VLOOKUP($C33,Sheet!$A$7:$DG$148,'TN01-10 (IN)'!CP$12,0)="","",VLOOKUP($C33,Sheet!$A$7:$DG$148,'TN01-10 (IN)'!CP$12,0))</f>
        <v>4</v>
      </c>
      <c r="CQ33" s="28">
        <f>IF(VLOOKUP($C33,Sheet!$A$7:$DG$148,'TN01-10 (IN)'!CQ$12,0)="","",VLOOKUP($C33,Sheet!$A$7:$DG$148,'TN01-10 (IN)'!CQ$12,0))</f>
        <v>6.9</v>
      </c>
      <c r="CR33" s="28">
        <f>IF(VLOOKUP($C33,Sheet!$A$7:$DG$148,'TN01-10 (IN)'!CR$12,0)="","",VLOOKUP($C33,Sheet!$A$7:$DG$148,'TN01-10 (IN)'!CR$12,0))</f>
        <v>7.2</v>
      </c>
      <c r="CS33" s="28">
        <f>IF(VLOOKUP($C33,Sheet!$A$7:$DG$148,'TN01-10 (IN)'!CS$12,0)="","",VLOOKUP($C33,Sheet!$A$7:$DG$148,'TN01-10 (IN)'!CS$12,0))</f>
        <v>8</v>
      </c>
      <c r="CT33" s="28">
        <f>IF(VLOOKUP($C33,Sheet!$A$7:$DG$148,'TN01-10 (IN)'!CT$12,0)="","",VLOOKUP($C33,Sheet!$A$7:$DG$148,'TN01-10 (IN)'!CT$12,0))</f>
        <v>8.1</v>
      </c>
      <c r="CU33" s="33">
        <f>IF(VLOOKUP($C33,Sheet!$A$7:$DG$148,'TN01-10 (IN)'!CU$12,0)="","",VLOOKUP($C33,Sheet!$A$7:$DG$148,'TN01-10 (IN)'!CU$12,0))</f>
        <v>27</v>
      </c>
      <c r="CV33" s="36">
        <f>IF(VLOOKUP($C33,Sheet!$A$7:$DG$148,'TN01-10 (IN)'!CV$12,0)="","",VLOOKUP($C33,Sheet!$A$7:$DG$148,'TN01-10 (IN)'!CV$12,0))</f>
        <v>0</v>
      </c>
      <c r="CW33" s="38">
        <f t="shared" si="2"/>
        <v>128</v>
      </c>
      <c r="CX33" s="38">
        <f t="shared" si="2"/>
        <v>0</v>
      </c>
      <c r="CY33" s="38">
        <f t="shared" si="3"/>
        <v>0</v>
      </c>
      <c r="CZ33" s="38">
        <f t="shared" si="4"/>
        <v>128</v>
      </c>
      <c r="DA33" s="38">
        <f t="shared" si="5"/>
        <v>6.53</v>
      </c>
      <c r="DB33" s="38">
        <f>VLOOKUP($C33,'TN01-04'!$A$13:$DL$166,103,0)</f>
        <v>2.52</v>
      </c>
      <c r="DC33" s="28" t="str">
        <f>IF(VLOOKUP($C33,Sheet!$A$7:$DG$148,'TN01-10 (IN)'!DC$12,0)="","",VLOOKUP($C33,Sheet!$A$7:$DG$148,'TN01-10 (IN)'!DC$12,0))</f>
        <v/>
      </c>
      <c r="DD33" s="28" t="str">
        <f>IF(VLOOKUP($C33,Sheet!$A$7:$DG$148,'TN01-10 (IN)'!DD$12,0)="","",VLOOKUP($C33,Sheet!$A$7:$DG$148,'TN01-10 (IN)'!DD$12,0))</f>
        <v/>
      </c>
      <c r="DE33" s="28">
        <f>IF(VLOOKUP($C33,Sheet!$A$7:$DG$148,'TN01-10 (IN)'!DE$12,0)="","",VLOOKUP($C33,Sheet!$A$7:$DG$148,'TN01-10 (IN)'!DE$12,0))</f>
        <v>7.5</v>
      </c>
      <c r="DF33" s="28" t="str">
        <f>IF(VLOOKUP($C33,Sheet!$A$7:$DG$148,'TN01-10 (IN)'!DF$12,0)="","",VLOOKUP($C33,Sheet!$A$7:$DG$148,'TN01-10 (IN)'!DF$12,0))</f>
        <v/>
      </c>
      <c r="DG33" s="38"/>
      <c r="DH33" s="38">
        <f t="shared" si="6"/>
        <v>7.5</v>
      </c>
      <c r="DI33" s="38">
        <f>VLOOKUP($C33,'TN01-04'!$A$13:$DL$166,110,0)</f>
        <v>3.33</v>
      </c>
      <c r="DJ33" s="33">
        <f>IF(VLOOKUP($C33,Sheet!$A$7:$DG$148,'TN01-10 (IN)'!DJ$12,0)="","",VLOOKUP($C33,Sheet!$A$7:$DG$148,'TN01-10 (IN)'!DJ$12,0))</f>
        <v>5</v>
      </c>
      <c r="DK33" s="36">
        <f>IF(VLOOKUP($C33,Sheet!$A$7:$DG$148,'TN01-10 (IN)'!DK$12,0)="","",VLOOKUP($C33,Sheet!$A$7:$DG$148,'TN01-10 (IN)'!DK$12,0))</f>
        <v>0</v>
      </c>
      <c r="DL33" s="38">
        <f t="shared" si="7"/>
        <v>133</v>
      </c>
      <c r="DM33" s="38">
        <f t="shared" si="8"/>
        <v>0</v>
      </c>
      <c r="DN33" s="38">
        <f t="shared" si="9"/>
        <v>6.57</v>
      </c>
      <c r="DO33" s="38">
        <f>VLOOKUP($C33,'TN01-04'!$A$13:$DL$166,116,0)</f>
        <v>2.5499999999999998</v>
      </c>
      <c r="DP33" s="33">
        <f>IF(VLOOKUP($C33,Sheet!$A$7:$DG$148,'TN01-10 (IN)'!DP$12,0)="","",VLOOKUP($C33,Sheet!$A$7:$DG$148,'TN01-10 (IN)'!DP$12,0))</f>
        <v>138</v>
      </c>
      <c r="DQ33" s="36">
        <f>IF(VLOOKUP($C33,Sheet!$A$7:$DG$148,'TN01-10 (IN)'!DQ$12,0)="","",VLOOKUP($C33,Sheet!$A$7:$DG$148,'TN01-10 (IN)'!DQ$12,0))</f>
        <v>0</v>
      </c>
      <c r="DR33" s="28">
        <f>IF(VLOOKUP($C33,Sheet!$A$7:$DG$148,'TN01-10 (IN)'!DR$12,0)="","",VLOOKUP($C33,Sheet!$A$7:$DG$148,'TN01-10 (IN)'!DR$12,0))</f>
        <v>137</v>
      </c>
      <c r="DS33" s="28">
        <f>IF(VLOOKUP($C33,Sheet!$A$7:$DG$148,'TN01-10 (IN)'!DS$12,0)="","",VLOOKUP($C33,Sheet!$A$7:$DG$148,'TN01-10 (IN)'!DS$12,0))</f>
        <v>138</v>
      </c>
      <c r="DT33" s="28">
        <f>IF(VLOOKUP($C33,Sheet!$A$7:$DG$148,'TN01-10 (IN)'!DT$12,0)="","",VLOOKUP($C33,Sheet!$A$7:$DG$148,'TN01-10 (IN)'!DT$12,0))</f>
        <v>6.57</v>
      </c>
      <c r="DU33" s="28">
        <f>IF(VLOOKUP($C33,Sheet!$A$7:$DG$148,'TN01-10 (IN)'!DU$12,0)="","",VLOOKUP($C33,Sheet!$A$7:$DG$148,'TN01-10 (IN)'!DU$12,0))</f>
        <v>2.5499999999999998</v>
      </c>
      <c r="DV33" s="28" t="str">
        <f>IF(VLOOKUP($C33,Sheet!$A$7:$DG$148,'TN01-10 (IN)'!DV$12,0)="","",VLOOKUP($C33,Sheet!$A$7:$DG$148,'TN01-10 (IN)'!DV$12,0))</f>
        <v/>
      </c>
      <c r="DW33" s="42">
        <f t="shared" si="10"/>
        <v>0</v>
      </c>
    </row>
    <row r="34" spans="1:127" ht="15.95" customHeight="1" x14ac:dyDescent="0.2">
      <c r="A34" s="52"/>
      <c r="B34" s="625"/>
      <c r="C34" s="45">
        <v>2221727287</v>
      </c>
      <c r="D34" s="26" t="s">
        <v>12</v>
      </c>
      <c r="E34" s="26" t="s">
        <v>42</v>
      </c>
      <c r="F34" s="26" t="s">
        <v>136</v>
      </c>
      <c r="G34" s="27">
        <v>36053</v>
      </c>
      <c r="H34" s="26" t="s">
        <v>210</v>
      </c>
      <c r="I34" s="26" t="s">
        <v>212</v>
      </c>
      <c r="J34" s="28" t="e">
        <f>IF(VLOOKUP($C34,Sheet!$A$7:$DG$148,'TN01-10 (IN)'!J$12,0)="","",VLOOKUP($C34,Sheet!$A$7:$DG$148,'TN01-10 (IN)'!J$12,0))</f>
        <v>#N/A</v>
      </c>
      <c r="K34" s="28" t="e">
        <f>IF(VLOOKUP($C34,Sheet!$A$7:$DG$148,'TN01-10 (IN)'!K$12,0)="","",VLOOKUP($C34,Sheet!$A$7:$DG$148,'TN01-10 (IN)'!K$12,0))</f>
        <v>#N/A</v>
      </c>
      <c r="L34" s="28" t="e">
        <f>IF(VLOOKUP($C34,Sheet!$A$7:$DG$148,'TN01-10 (IN)'!L$12,0)="","",VLOOKUP($C34,Sheet!$A$7:$DG$148,'TN01-10 (IN)'!L$12,0))</f>
        <v>#N/A</v>
      </c>
      <c r="M34" s="28" t="e">
        <f>IF(VLOOKUP($C34,Sheet!$A$7:$DG$148,'TN01-10 (IN)'!M$12,0)="","",VLOOKUP($C34,Sheet!$A$7:$DG$148,'TN01-10 (IN)'!M$12,0))</f>
        <v>#N/A</v>
      </c>
      <c r="N34" s="28" t="e">
        <f>IF(VLOOKUP($C34,Sheet!$A$7:$DG$148,'TN01-10 (IN)'!N$12,0)="","",VLOOKUP($C34,Sheet!$A$7:$DG$148,'TN01-10 (IN)'!N$12,0))</f>
        <v>#N/A</v>
      </c>
      <c r="O34" s="28" t="e">
        <f>IF(VLOOKUP($C34,Sheet!$A$7:$DG$148,'TN01-10 (IN)'!O$12,0)="","",VLOOKUP($C34,Sheet!$A$7:$DG$148,'TN01-10 (IN)'!O$12,0))</f>
        <v>#N/A</v>
      </c>
      <c r="P34" s="28" t="e">
        <f>IF(VLOOKUP($C34,Sheet!$A$7:$DG$148,'TN01-10 (IN)'!P$12,0)="","",VLOOKUP($C34,Sheet!$A$7:$DG$148,'TN01-10 (IN)'!P$12,0))</f>
        <v>#N/A</v>
      </c>
      <c r="Q34" s="28" t="e">
        <f>IF(VLOOKUP($C34,Sheet!$A$7:$DG$148,'TN01-10 (IN)'!Q$12,0)="","",VLOOKUP($C34,Sheet!$A$7:$DG$148,'TN01-10 (IN)'!Q$12,0))</f>
        <v>#N/A</v>
      </c>
      <c r="R34" s="28" t="e">
        <f>IF(VLOOKUP($C34,Sheet!$A$7:$DG$148,'TN01-10 (IN)'!R$12,0)="","",VLOOKUP($C34,Sheet!$A$7:$DG$148,'TN01-10 (IN)'!R$12,0))</f>
        <v>#N/A</v>
      </c>
      <c r="S34" s="28" t="e">
        <f>IF(VLOOKUP($C34,Sheet!$A$7:$DG$148,'TN01-10 (IN)'!S$12,0)="","",VLOOKUP($C34,Sheet!$A$7:$DG$148,'TN01-10 (IN)'!S$12,0))</f>
        <v>#N/A</v>
      </c>
      <c r="T34" s="28" t="e">
        <f>IF(VLOOKUP($C34,Sheet!$A$7:$DG$148,'TN01-10 (IN)'!T$12,0)="","",VLOOKUP($C34,Sheet!$A$7:$DG$148,'TN01-10 (IN)'!T$12,0))</f>
        <v>#N/A</v>
      </c>
      <c r="U34" s="28" t="e">
        <f>IF(VLOOKUP($C34,Sheet!$A$7:$DG$148,'TN01-10 (IN)'!U$12,0)="","",VLOOKUP($C34,Sheet!$A$7:$DG$148,'TN01-10 (IN)'!U$12,0))</f>
        <v>#N/A</v>
      </c>
      <c r="V34" s="28" t="e">
        <f>IF(VLOOKUP($C34,Sheet!$A$7:$DG$148,'TN01-10 (IN)'!V$12,0)="","",VLOOKUP($C34,Sheet!$A$7:$DG$148,'TN01-10 (IN)'!V$12,0))</f>
        <v>#N/A</v>
      </c>
      <c r="W34" s="28" t="e">
        <f>IF(VLOOKUP($C34,Sheet!$A$7:$DG$148,'TN01-10 (IN)'!W$12,0)="","",VLOOKUP($C34,Sheet!$A$7:$DG$148,'TN01-10 (IN)'!W$12,0))</f>
        <v>#N/A</v>
      </c>
      <c r="X34" s="28" t="e">
        <f>IF(VLOOKUP($C34,Sheet!$A$7:$DG$148,'TN01-10 (IN)'!X$12,0)="","",VLOOKUP($C34,Sheet!$A$7:$DG$148,'TN01-10 (IN)'!X$12,0))</f>
        <v>#N/A</v>
      </c>
      <c r="Y34" s="28" t="e">
        <f>IF(VLOOKUP($C34,Sheet!$A$7:$DG$148,'TN01-10 (IN)'!Y$12,0)="","",VLOOKUP($C34,Sheet!$A$7:$DG$148,'TN01-10 (IN)'!Y$12,0))</f>
        <v>#N/A</v>
      </c>
      <c r="Z34" s="28" t="e">
        <f>IF(VLOOKUP($C34,Sheet!$A$7:$DG$148,'TN01-10 (IN)'!Z$12,0)="","",VLOOKUP($C34,Sheet!$A$7:$DG$148,'TN01-10 (IN)'!Z$12,0))</f>
        <v>#N/A</v>
      </c>
      <c r="AA34" s="28" t="e">
        <f>IF(VLOOKUP($C34,Sheet!$A$7:$DG$148,'TN01-10 (IN)'!AA$12,0)="","",VLOOKUP($C34,Sheet!$A$7:$DG$148,'TN01-10 (IN)'!AA$12,0))</f>
        <v>#N/A</v>
      </c>
      <c r="AB34" s="28" t="e">
        <f>IF(VLOOKUP($C34,Sheet!$A$7:$DG$148,'TN01-10 (IN)'!AB$12,0)="","",VLOOKUP($C34,Sheet!$A$7:$DG$148,'TN01-10 (IN)'!AB$12,0))</f>
        <v>#N/A</v>
      </c>
      <c r="AC34" s="28" t="e">
        <f>IF(VLOOKUP($C34,Sheet!$A$7:$DG$148,'TN01-10 (IN)'!AC$12,0)="","",VLOOKUP($C34,Sheet!$A$7:$DG$148,'TN01-10 (IN)'!AC$12,0))</f>
        <v>#N/A</v>
      </c>
      <c r="AD34" s="28" t="e">
        <f>IF(VLOOKUP($C34,Sheet!$A$7:$DG$148,'TN01-10 (IN)'!AD$12,0)="","",VLOOKUP($C34,Sheet!$A$7:$DG$148,'TN01-10 (IN)'!AD$12,0))</f>
        <v>#N/A</v>
      </c>
      <c r="AE34" s="28" t="e">
        <f>IF(VLOOKUP($C34,Sheet!$A$7:$DG$148,'TN01-10 (IN)'!AE$12,0)="","",VLOOKUP($C34,Sheet!$A$7:$DG$148,'TN01-10 (IN)'!AE$12,0))</f>
        <v>#N/A</v>
      </c>
      <c r="AF34" s="28" t="e">
        <f>IF(VLOOKUP($C34,Sheet!$A$7:$DG$148,'TN01-10 (IN)'!AF$12,0)="","",VLOOKUP($C34,Sheet!$A$7:$DG$148,'TN01-10 (IN)'!AF$12,0))</f>
        <v>#N/A</v>
      </c>
      <c r="AG34" s="28" t="e">
        <f>IF(VLOOKUP($C34,Sheet!$A$7:$DG$148,'TN01-10 (IN)'!AG$12,0)="","",VLOOKUP($C34,Sheet!$A$7:$DG$148,'TN01-10 (IN)'!AG$12,0))</f>
        <v>#N/A</v>
      </c>
      <c r="AH34" s="28" t="e">
        <f>IF(VLOOKUP($C34,Sheet!$A$7:$DG$148,'TN01-10 (IN)'!AH$12,0)="","",VLOOKUP($C34,Sheet!$A$7:$DG$148,'TN01-10 (IN)'!AH$12,0))</f>
        <v>#N/A</v>
      </c>
      <c r="AI34" s="28" t="e">
        <f>IF(VLOOKUP($C34,Sheet!$A$7:$DG$148,'TN01-10 (IN)'!AI$12,0)="","",VLOOKUP($C34,Sheet!$A$7:$DG$148,'TN01-10 (IN)'!AI$12,0))</f>
        <v>#N/A</v>
      </c>
      <c r="AJ34" s="28" t="e">
        <f>IF(VLOOKUP($C34,Sheet!$A$7:$DG$148,'TN01-10 (IN)'!AJ$12,0)="","",VLOOKUP($C34,Sheet!$A$7:$DG$148,'TN01-10 (IN)'!AJ$12,0))</f>
        <v>#N/A</v>
      </c>
      <c r="AK34" s="28" t="e">
        <f>IF(VLOOKUP($C34,Sheet!$A$7:$DG$148,'TN01-10 (IN)'!AK$12,0)="","",VLOOKUP($C34,Sheet!$A$7:$DG$148,'TN01-10 (IN)'!AK$12,0))</f>
        <v>#N/A</v>
      </c>
      <c r="AL34" s="28" t="e">
        <f>IF(VLOOKUP($C34,Sheet!$A$7:$DG$148,'TN01-10 (IN)'!AL$12,0)="","",VLOOKUP($C34,Sheet!$A$7:$DG$148,'TN01-10 (IN)'!AL$12,0))</f>
        <v>#N/A</v>
      </c>
      <c r="AM34" s="33" t="e">
        <f>IF(VLOOKUP($C34,Sheet!$A$7:$DG$148,'TN01-10 (IN)'!AM$12,0)="","",VLOOKUP($C34,Sheet!$A$7:$DG$148,'TN01-10 (IN)'!AM$12,0))</f>
        <v>#N/A</v>
      </c>
      <c r="AN34" s="36" t="e">
        <f>IF(VLOOKUP($C34,Sheet!$A$7:$DG$148,'TN01-10 (IN)'!AN$12,0)="","",VLOOKUP($C34,Sheet!$A$7:$DG$148,'TN01-10 (IN)'!AN$12,0))</f>
        <v>#N/A</v>
      </c>
      <c r="AO34" s="32" t="e">
        <f>IF(VLOOKUP($C34,Sheet!$A$7:$DG$148,'TN01-10 (IN)'!AO$12,0)="","",VLOOKUP($C34,Sheet!$A$7:$DG$148,'TN01-10 (IN)'!AO$12,0))</f>
        <v>#N/A</v>
      </c>
      <c r="AP34" s="32" t="e">
        <f>IF(VLOOKUP($C34,Sheet!$A$7:$DG$148,'TN01-10 (IN)'!AP$12,0)="","",VLOOKUP($C34,Sheet!$A$7:$DG$148,'TN01-10 (IN)'!AP$12,0))</f>
        <v>#N/A</v>
      </c>
      <c r="AQ34" s="32" t="e">
        <f>IF(VLOOKUP($C34,Sheet!$A$7:$DG$148,'TN01-10 (IN)'!AQ$12,0)="","",VLOOKUP($C34,Sheet!$A$7:$DG$148,'TN01-10 (IN)'!AQ$12,0))</f>
        <v>#N/A</v>
      </c>
      <c r="AR34" s="32" t="e">
        <f>IF(VLOOKUP($C34,Sheet!$A$7:$DG$148,'TN01-10 (IN)'!AR$12,0)="","",VLOOKUP($C34,Sheet!$A$7:$DG$148,'TN01-10 (IN)'!AR$12,0))</f>
        <v>#N/A</v>
      </c>
      <c r="AS34" s="32" t="e">
        <f>IF(VLOOKUP($C34,Sheet!$A$7:$DG$148,'TN01-10 (IN)'!AS$12,0)="","",VLOOKUP($C34,Sheet!$A$7:$DG$148,'TN01-10 (IN)'!AS$12,0))</f>
        <v>#N/A</v>
      </c>
      <c r="AT34" s="32" t="e">
        <f>IF(VLOOKUP($C34,Sheet!$A$7:$DG$148,'TN01-10 (IN)'!AT$12,0)="","",VLOOKUP($C34,Sheet!$A$7:$DG$148,'TN01-10 (IN)'!AT$12,0))</f>
        <v>#N/A</v>
      </c>
      <c r="AU34" s="32" t="e">
        <f>IF(VLOOKUP($C34,Sheet!$A$7:$DG$148,'TN01-10 (IN)'!AU$12,0)="","",VLOOKUP($C34,Sheet!$A$7:$DG$148,'TN01-10 (IN)'!AU$12,0))</f>
        <v>#N/A</v>
      </c>
      <c r="AV34" s="32" t="e">
        <f>IF(VLOOKUP($C34,Sheet!$A$7:$DG$148,'TN01-10 (IN)'!AV$12,0)="","",VLOOKUP($C34,Sheet!$A$7:$DG$148,'TN01-10 (IN)'!AV$12,0))</f>
        <v>#N/A</v>
      </c>
      <c r="AW34" s="32" t="e">
        <f>IF(VLOOKUP($C34,Sheet!$A$7:$DG$148,'TN01-10 (IN)'!AW$12,0)="","",VLOOKUP($C34,Sheet!$A$7:$DG$148,'TN01-10 (IN)'!AW$12,0))</f>
        <v>#N/A</v>
      </c>
      <c r="AX34" s="32" t="e">
        <f>IF(VLOOKUP($C34,Sheet!$A$7:$DG$148,'TN01-10 (IN)'!AX$12,0)="","",VLOOKUP($C34,Sheet!$A$7:$DG$148,'TN01-10 (IN)'!AX$12,0))</f>
        <v>#N/A</v>
      </c>
      <c r="AY34" s="32" t="e">
        <f>IF(VLOOKUP($C34,Sheet!$A$7:$DG$148,'TN01-10 (IN)'!AY$12,0)="","",VLOOKUP($C34,Sheet!$A$7:$DG$148,'TN01-10 (IN)'!AY$12,0))</f>
        <v>#N/A</v>
      </c>
      <c r="AZ34" s="32" t="e">
        <f>IF(VLOOKUP($C34,Sheet!$A$7:$DG$148,'TN01-10 (IN)'!AZ$12,0)="","",VLOOKUP($C34,Sheet!$A$7:$DG$148,'TN01-10 (IN)'!AZ$12,0))</f>
        <v>#N/A</v>
      </c>
      <c r="BA34" s="32" t="e">
        <f>IF(VLOOKUP($C34,Sheet!$A$7:$DG$148,'TN01-10 (IN)'!BA$12,0)="","",VLOOKUP($C34,Sheet!$A$7:$DG$148,'TN01-10 (IN)'!BA$12,0))</f>
        <v>#N/A</v>
      </c>
      <c r="BB34" s="32" t="e">
        <f>IF(VLOOKUP($C34,Sheet!$A$7:$DG$148,'TN01-10 (IN)'!BB$12,0)="","",VLOOKUP($C34,Sheet!$A$7:$DG$148,'TN01-10 (IN)'!BB$12,0))</f>
        <v>#N/A</v>
      </c>
      <c r="BC34" s="32" t="e">
        <f>IF(VLOOKUP($C34,Sheet!$A$7:$DG$148,'TN01-10 (IN)'!BC$12,0)="","",VLOOKUP($C34,Sheet!$A$7:$DG$148,'TN01-10 (IN)'!BC$12,0))</f>
        <v>#N/A</v>
      </c>
      <c r="BD34" s="33" t="e">
        <f>IF(VLOOKUP($C34,Sheet!$A$7:$DG$148,'TN01-10 (IN)'!BD$12,0)="","",VLOOKUP($C34,Sheet!$A$7:$DG$148,'TN01-10 (IN)'!BD$12,0))</f>
        <v>#N/A</v>
      </c>
      <c r="BE34" s="36" t="e">
        <f>IF(VLOOKUP($C34,Sheet!$A$7:$DG$148,'TN01-10 (IN)'!BE$12,0)="","",VLOOKUP($C34,Sheet!$A$7:$DG$148,'TN01-10 (IN)'!BE$12,0))</f>
        <v>#N/A</v>
      </c>
      <c r="BF34" s="28" t="e">
        <f>IF(VLOOKUP($C34,Sheet!$A$7:$DG$148,'TN01-10 (IN)'!BF$12,0)="","",VLOOKUP($C34,Sheet!$A$7:$DG$148,'TN01-10 (IN)'!BF$12,0))</f>
        <v>#N/A</v>
      </c>
      <c r="BG34" s="28" t="e">
        <f>IF(VLOOKUP($C34,Sheet!$A$7:$DG$148,'TN01-10 (IN)'!BG$12,0)="","",VLOOKUP($C34,Sheet!$A$7:$DG$148,'TN01-10 (IN)'!BG$12,0))</f>
        <v>#N/A</v>
      </c>
      <c r="BH34" s="28" t="e">
        <f>IF(VLOOKUP($C34,Sheet!$A$7:$DG$148,'TN01-10 (IN)'!BH$12,0)="","",VLOOKUP($C34,Sheet!$A$7:$DG$148,'TN01-10 (IN)'!BH$12,0))</f>
        <v>#N/A</v>
      </c>
      <c r="BI34" s="28" t="e">
        <f>IF(VLOOKUP($C34,Sheet!$A$7:$DG$148,'TN01-10 (IN)'!BI$12,0)="","",VLOOKUP($C34,Sheet!$A$7:$DG$148,'TN01-10 (IN)'!BI$12,0))</f>
        <v>#N/A</v>
      </c>
      <c r="BJ34" s="28" t="e">
        <f>IF(VLOOKUP($C34,Sheet!$A$7:$DG$148,'TN01-10 (IN)'!BJ$12,0)="","",VLOOKUP($C34,Sheet!$A$7:$DG$148,'TN01-10 (IN)'!BJ$12,0))</f>
        <v>#N/A</v>
      </c>
      <c r="BK34" s="28" t="e">
        <f>IF(VLOOKUP($C34,Sheet!$A$7:$DG$148,'TN01-10 (IN)'!BK$12,0)="","",VLOOKUP($C34,Sheet!$A$7:$DG$148,'TN01-10 (IN)'!BK$12,0))</f>
        <v>#N/A</v>
      </c>
      <c r="BL34" s="28" t="e">
        <f>IF(VLOOKUP($C34,Sheet!$A$7:$DG$148,'TN01-10 (IN)'!BL$12,0)="","",VLOOKUP($C34,Sheet!$A$7:$DG$148,'TN01-10 (IN)'!BL$12,0))</f>
        <v>#N/A</v>
      </c>
      <c r="BM34" s="28" t="e">
        <f>IF(VLOOKUP($C34,Sheet!$A$7:$DG$148,'TN01-10 (IN)'!BM$12,0)="","",VLOOKUP($C34,Sheet!$A$7:$DG$148,'TN01-10 (IN)'!BM$12,0))</f>
        <v>#N/A</v>
      </c>
      <c r="BN34" s="28" t="e">
        <f>IF(VLOOKUP($C34,Sheet!$A$7:$DG$148,'TN01-10 (IN)'!BN$12,0)="","",VLOOKUP($C34,Sheet!$A$7:$DG$148,'TN01-10 (IN)'!BN$12,0))</f>
        <v>#N/A</v>
      </c>
      <c r="BO34" s="28" t="e">
        <f>IF(VLOOKUP($C34,Sheet!$A$7:$DG$148,'TN01-10 (IN)'!BO$12,0)="","",VLOOKUP($C34,Sheet!$A$7:$DG$148,'TN01-10 (IN)'!BO$12,0))</f>
        <v>#N/A</v>
      </c>
      <c r="BP34" s="28" t="e">
        <f>IF(VLOOKUP($C34,Sheet!$A$7:$DG$148,'TN01-10 (IN)'!BP$12,0)="","",VLOOKUP($C34,Sheet!$A$7:$DG$148,'TN01-10 (IN)'!BP$12,0))</f>
        <v>#N/A</v>
      </c>
      <c r="BQ34" s="28" t="e">
        <f>IF(VLOOKUP($C34,Sheet!$A$7:$DG$148,'TN01-10 (IN)'!BQ$12,0)="","",VLOOKUP($C34,Sheet!$A$7:$DG$148,'TN01-10 (IN)'!BQ$12,0))</f>
        <v>#N/A</v>
      </c>
      <c r="BR34" s="28" t="e">
        <f>IF(VLOOKUP($C34,Sheet!$A$7:$DG$148,'TN01-10 (IN)'!BR$12,0)="","",VLOOKUP($C34,Sheet!$A$7:$DG$148,'TN01-10 (IN)'!BR$12,0))</f>
        <v>#N/A</v>
      </c>
      <c r="BS34" s="28" t="e">
        <f>IF(VLOOKUP($C34,Sheet!$A$7:$DG$148,'TN01-10 (IN)'!BS$12,0)="","",VLOOKUP($C34,Sheet!$A$7:$DG$148,'TN01-10 (IN)'!BS$12,0))</f>
        <v>#N/A</v>
      </c>
      <c r="BT34" s="28" t="e">
        <f>IF(VLOOKUP($C34,Sheet!$A$7:$DG$148,'TN01-10 (IN)'!BT$12,0)="","",VLOOKUP($C34,Sheet!$A$7:$DG$148,'TN01-10 (IN)'!BT$12,0))</f>
        <v>#N/A</v>
      </c>
      <c r="BU34" s="28" t="e">
        <f>IF(VLOOKUP($C34,Sheet!$A$7:$DG$148,'TN01-10 (IN)'!BU$12,0)="","",VLOOKUP($C34,Sheet!$A$7:$DG$148,'TN01-10 (IN)'!BU$12,0))</f>
        <v>#N/A</v>
      </c>
      <c r="BV34" s="28" t="e">
        <f>IF(VLOOKUP($C34,Sheet!$A$7:$DG$148,'TN01-10 (IN)'!BV$12,0)="","",VLOOKUP($C34,Sheet!$A$7:$DG$148,'TN01-10 (IN)'!BV$12,0))</f>
        <v>#N/A</v>
      </c>
      <c r="BW34" s="28" t="e">
        <f>IF(VLOOKUP($C34,Sheet!$A$7:$DG$148,'TN01-10 (IN)'!BW$12,0)="","",VLOOKUP($C34,Sheet!$A$7:$DG$148,'TN01-10 (IN)'!BW$12,0))</f>
        <v>#N/A</v>
      </c>
      <c r="BX34" s="28" t="e">
        <f>IF(VLOOKUP($C34,Sheet!$A$7:$DG$148,'TN01-10 (IN)'!BX$12,0)="","",VLOOKUP($C34,Sheet!$A$7:$DG$148,'TN01-10 (IN)'!BX$12,0))</f>
        <v>#N/A</v>
      </c>
      <c r="BY34" s="28" t="e">
        <f>IF(VLOOKUP($C34,Sheet!$A$7:$DG$148,'TN01-10 (IN)'!BY$12,0)="","",VLOOKUP($C34,Sheet!$A$7:$DG$148,'TN01-10 (IN)'!BY$12,0))</f>
        <v>#N/A</v>
      </c>
      <c r="BZ34" s="33" t="e">
        <f>IF(VLOOKUP($C34,Sheet!$A$7:$DG$148,'TN01-10 (IN)'!BZ$12,0)="","",VLOOKUP($C34,Sheet!$A$7:$DG$148,'TN01-10 (IN)'!BZ$12,0))</f>
        <v>#N/A</v>
      </c>
      <c r="CA34" s="36" t="e">
        <f>IF(VLOOKUP($C34,Sheet!$A$7:$DG$148,'TN01-10 (IN)'!CA$12,0)="","",VLOOKUP($C34,Sheet!$A$7:$DG$148,'TN01-10 (IN)'!CA$12,0))</f>
        <v>#N/A</v>
      </c>
      <c r="CB34" s="28" t="e">
        <f>IF(VLOOKUP($C34,Sheet!$A$7:$DG$148,'TN01-10 (IN)'!CB$12,0)="","",VLOOKUP($C34,Sheet!$A$7:$DG$148,'TN01-10 (IN)'!CB$12,0))</f>
        <v>#N/A</v>
      </c>
      <c r="CC34" s="28" t="e">
        <f>IF(VLOOKUP($C34,Sheet!$A$7:$DG$148,'TN01-10 (IN)'!CC$12,0)="","",VLOOKUP($C34,Sheet!$A$7:$DG$148,'TN01-10 (IN)'!CC$12,0))</f>
        <v>#N/A</v>
      </c>
      <c r="CD34" s="28" t="e">
        <f>IF(VLOOKUP($C34,Sheet!$A$7:$DG$148,'TN01-10 (IN)'!CD$12,0)="","",VLOOKUP($C34,Sheet!$A$7:$DG$148,'TN01-10 (IN)'!CD$12,0))</f>
        <v>#N/A</v>
      </c>
      <c r="CE34" s="28" t="e">
        <f>IF(VLOOKUP($C34,Sheet!$A$7:$DG$148,'TN01-10 (IN)'!CE$12,0)="","",VLOOKUP($C34,Sheet!$A$7:$DG$148,'TN01-10 (IN)'!CE$12,0))</f>
        <v>#N/A</v>
      </c>
      <c r="CF34" s="28" t="e">
        <f>IF(VLOOKUP($C34,Sheet!$A$7:$DG$148,'TN01-10 (IN)'!CF$12,0)="","",VLOOKUP($C34,Sheet!$A$7:$DG$148,'TN01-10 (IN)'!CF$12,0))</f>
        <v>#N/A</v>
      </c>
      <c r="CG34" s="28" t="e">
        <f>IF(VLOOKUP($C34,Sheet!$A$7:$DG$148,'TN01-10 (IN)'!CG$12,0)="","",VLOOKUP($C34,Sheet!$A$7:$DG$148,'TN01-10 (IN)'!CG$12,0))</f>
        <v>#N/A</v>
      </c>
      <c r="CH34" s="28" t="e">
        <f>IF(VLOOKUP($C34,Sheet!$A$7:$DG$148,'TN01-10 (IN)'!CH$12,0)="","",VLOOKUP($C34,Sheet!$A$7:$DG$148,'TN01-10 (IN)'!CH$12,0))</f>
        <v>#N/A</v>
      </c>
      <c r="CI34" s="28" t="e">
        <f>IF(VLOOKUP($C34,Sheet!$A$7:$DG$148,'TN01-10 (IN)'!CI$12,0)="","",VLOOKUP($C34,Sheet!$A$7:$DG$148,'TN01-10 (IN)'!CI$12,0))</f>
        <v>#N/A</v>
      </c>
      <c r="CJ34" s="28" t="e">
        <f>IF(VLOOKUP($C34,Sheet!$A$7:$DG$148,'TN01-10 (IN)'!CJ$12,0)="","",VLOOKUP($C34,Sheet!$A$7:$DG$148,'TN01-10 (IN)'!CJ$12,0))</f>
        <v>#N/A</v>
      </c>
      <c r="CK34" s="28" t="e">
        <f>IF(VLOOKUP($C34,Sheet!$A$7:$DG$148,'TN01-10 (IN)'!CK$12,0)="","",VLOOKUP($C34,Sheet!$A$7:$DG$148,'TN01-10 (IN)'!CK$12,0))</f>
        <v>#N/A</v>
      </c>
      <c r="CL34" s="28" t="e">
        <f>IF(VLOOKUP($C34,Sheet!$A$7:$DG$148,'TN01-10 (IN)'!CL$12,0)="","",VLOOKUP($C34,Sheet!$A$7:$DG$148,'TN01-10 (IN)'!CL$12,0))</f>
        <v>#N/A</v>
      </c>
      <c r="CM34" s="28" t="e">
        <f>IF(VLOOKUP($C34,Sheet!$A$7:$DG$148,'TN01-10 (IN)'!CM$12,0)="","",VLOOKUP($C34,Sheet!$A$7:$DG$148,'TN01-10 (IN)'!CM$12,0))</f>
        <v>#N/A</v>
      </c>
      <c r="CN34" s="28" t="e">
        <f>IF(VLOOKUP($C34,Sheet!$A$7:$DG$148,'TN01-10 (IN)'!CN$12,0)="","",VLOOKUP($C34,Sheet!$A$7:$DG$148,'TN01-10 (IN)'!CN$12,0))</f>
        <v>#N/A</v>
      </c>
      <c r="CO34" s="28" t="e">
        <f>IF(VLOOKUP($C34,Sheet!$A$7:$DG$148,'TN01-10 (IN)'!CO$12,0)="","",VLOOKUP($C34,Sheet!$A$7:$DG$148,'TN01-10 (IN)'!CO$12,0))</f>
        <v>#N/A</v>
      </c>
      <c r="CP34" s="28" t="e">
        <f>IF(VLOOKUP($C34,Sheet!$A$7:$DG$148,'TN01-10 (IN)'!CP$12,0)="","",VLOOKUP($C34,Sheet!$A$7:$DG$148,'TN01-10 (IN)'!CP$12,0))</f>
        <v>#N/A</v>
      </c>
      <c r="CQ34" s="28" t="e">
        <f>IF(VLOOKUP($C34,Sheet!$A$7:$DG$148,'TN01-10 (IN)'!CQ$12,0)="","",VLOOKUP($C34,Sheet!$A$7:$DG$148,'TN01-10 (IN)'!CQ$12,0))</f>
        <v>#N/A</v>
      </c>
      <c r="CR34" s="28" t="e">
        <f>IF(VLOOKUP($C34,Sheet!$A$7:$DG$148,'TN01-10 (IN)'!CR$12,0)="","",VLOOKUP($C34,Sheet!$A$7:$DG$148,'TN01-10 (IN)'!CR$12,0))</f>
        <v>#N/A</v>
      </c>
      <c r="CS34" s="28" t="e">
        <f>IF(VLOOKUP($C34,Sheet!$A$7:$DG$148,'TN01-10 (IN)'!CS$12,0)="","",VLOOKUP($C34,Sheet!$A$7:$DG$148,'TN01-10 (IN)'!CS$12,0))</f>
        <v>#N/A</v>
      </c>
      <c r="CT34" s="28" t="e">
        <f>IF(VLOOKUP($C34,Sheet!$A$7:$DG$148,'TN01-10 (IN)'!CT$12,0)="","",VLOOKUP($C34,Sheet!$A$7:$DG$148,'TN01-10 (IN)'!CT$12,0))</f>
        <v>#N/A</v>
      </c>
      <c r="CU34" s="33" t="e">
        <f>IF(VLOOKUP($C34,Sheet!$A$7:$DG$148,'TN01-10 (IN)'!CU$12,0)="","",VLOOKUP($C34,Sheet!$A$7:$DG$148,'TN01-10 (IN)'!CU$12,0))</f>
        <v>#N/A</v>
      </c>
      <c r="CV34" s="36" t="e">
        <f>IF(VLOOKUP($C34,Sheet!$A$7:$DG$148,'TN01-10 (IN)'!CV$12,0)="","",VLOOKUP($C34,Sheet!$A$7:$DG$148,'TN01-10 (IN)'!CV$12,0))</f>
        <v>#N/A</v>
      </c>
      <c r="CW34" s="38" t="e">
        <f t="shared" si="2"/>
        <v>#N/A</v>
      </c>
      <c r="CX34" s="38" t="e">
        <f t="shared" si="2"/>
        <v>#N/A</v>
      </c>
      <c r="CY34" s="38">
        <f t="shared" si="3"/>
        <v>0</v>
      </c>
      <c r="CZ34" s="38" t="e">
        <f t="shared" si="4"/>
        <v>#N/A</v>
      </c>
      <c r="DA34" s="38" t="e">
        <f t="shared" si="5"/>
        <v>#N/A</v>
      </c>
      <c r="DB34" s="38" t="e">
        <f>VLOOKUP($C34,'TN01-04'!$A$13:$DL$166,103,0)</f>
        <v>#N/A</v>
      </c>
      <c r="DC34" s="28" t="e">
        <f>IF(VLOOKUP($C34,Sheet!$A$7:$DG$148,'TN01-10 (IN)'!DC$12,0)="","",VLOOKUP($C34,Sheet!$A$7:$DG$148,'TN01-10 (IN)'!DC$12,0))</f>
        <v>#N/A</v>
      </c>
      <c r="DD34" s="28" t="e">
        <f>IF(VLOOKUP($C34,Sheet!$A$7:$DG$148,'TN01-10 (IN)'!DD$12,0)="","",VLOOKUP($C34,Sheet!$A$7:$DG$148,'TN01-10 (IN)'!DD$12,0))</f>
        <v>#N/A</v>
      </c>
      <c r="DE34" s="28" t="e">
        <f>IF(VLOOKUP($C34,Sheet!$A$7:$DG$148,'TN01-10 (IN)'!DE$12,0)="","",VLOOKUP($C34,Sheet!$A$7:$DG$148,'TN01-10 (IN)'!DE$12,0))</f>
        <v>#N/A</v>
      </c>
      <c r="DF34" s="28" t="e">
        <f>IF(VLOOKUP($C34,Sheet!$A$7:$DG$148,'TN01-10 (IN)'!DF$12,0)="","",VLOOKUP($C34,Sheet!$A$7:$DG$148,'TN01-10 (IN)'!DF$12,0))</f>
        <v>#N/A</v>
      </c>
      <c r="DG34" s="38"/>
      <c r="DH34" s="38" t="e">
        <f t="shared" si="6"/>
        <v>#N/A</v>
      </c>
      <c r="DI34" s="38" t="e">
        <f>VLOOKUP($C34,'TN01-04'!$A$13:$DL$166,110,0)</f>
        <v>#N/A</v>
      </c>
      <c r="DJ34" s="33" t="e">
        <f>IF(VLOOKUP($C34,Sheet!$A$7:$DG$148,'TN01-10 (IN)'!DJ$12,0)="","",VLOOKUP($C34,Sheet!$A$7:$DG$148,'TN01-10 (IN)'!DJ$12,0))</f>
        <v>#N/A</v>
      </c>
      <c r="DK34" s="36" t="e">
        <f>IF(VLOOKUP($C34,Sheet!$A$7:$DG$148,'TN01-10 (IN)'!DK$12,0)="","",VLOOKUP($C34,Sheet!$A$7:$DG$148,'TN01-10 (IN)'!DK$12,0))</f>
        <v>#N/A</v>
      </c>
      <c r="DL34" s="38" t="e">
        <f t="shared" si="7"/>
        <v>#N/A</v>
      </c>
      <c r="DM34" s="38" t="e">
        <f t="shared" si="8"/>
        <v>#N/A</v>
      </c>
      <c r="DN34" s="38" t="e">
        <f t="shared" si="9"/>
        <v>#N/A</v>
      </c>
      <c r="DO34" s="38" t="e">
        <f>VLOOKUP($C34,'TN01-04'!$A$13:$DL$166,116,0)</f>
        <v>#N/A</v>
      </c>
      <c r="DP34" s="33" t="e">
        <f>IF(VLOOKUP($C34,Sheet!$A$7:$DG$148,'TN01-10 (IN)'!DP$12,0)="","",VLOOKUP($C34,Sheet!$A$7:$DG$148,'TN01-10 (IN)'!DP$12,0))</f>
        <v>#N/A</v>
      </c>
      <c r="DQ34" s="36" t="e">
        <f>IF(VLOOKUP($C34,Sheet!$A$7:$DG$148,'TN01-10 (IN)'!DQ$12,0)="","",VLOOKUP($C34,Sheet!$A$7:$DG$148,'TN01-10 (IN)'!DQ$12,0))</f>
        <v>#N/A</v>
      </c>
      <c r="DR34" s="28" t="e">
        <f>IF(VLOOKUP($C34,Sheet!$A$7:$DG$148,'TN01-10 (IN)'!DR$12,0)="","",VLOOKUP($C34,Sheet!$A$7:$DG$148,'TN01-10 (IN)'!DR$12,0))</f>
        <v>#N/A</v>
      </c>
      <c r="DS34" s="28" t="e">
        <f>IF(VLOOKUP($C34,Sheet!$A$7:$DG$148,'TN01-10 (IN)'!DS$12,0)="","",VLOOKUP($C34,Sheet!$A$7:$DG$148,'TN01-10 (IN)'!DS$12,0))</f>
        <v>#N/A</v>
      </c>
      <c r="DT34" s="28" t="e">
        <f>IF(VLOOKUP($C34,Sheet!$A$7:$DG$148,'TN01-10 (IN)'!DT$12,0)="","",VLOOKUP($C34,Sheet!$A$7:$DG$148,'TN01-10 (IN)'!DT$12,0))</f>
        <v>#N/A</v>
      </c>
      <c r="DU34" s="28" t="e">
        <f>IF(VLOOKUP($C34,Sheet!$A$7:$DG$148,'TN01-10 (IN)'!DU$12,0)="","",VLOOKUP($C34,Sheet!$A$7:$DG$148,'TN01-10 (IN)'!DU$12,0))</f>
        <v>#N/A</v>
      </c>
      <c r="DV34" s="28" t="e">
        <f>IF(VLOOKUP($C34,Sheet!$A$7:$DG$148,'TN01-10 (IN)'!DV$12,0)="","",VLOOKUP($C34,Sheet!$A$7:$DG$148,'TN01-10 (IN)'!DV$12,0))</f>
        <v>#N/A</v>
      </c>
      <c r="DW34" s="42" t="e">
        <f t="shared" si="10"/>
        <v>#N/A</v>
      </c>
    </row>
    <row r="35" spans="1:127" ht="15.95" customHeight="1" x14ac:dyDescent="0.2">
      <c r="A35" s="52"/>
      <c r="B35" s="625"/>
      <c r="C35" s="45">
        <v>2221727289</v>
      </c>
      <c r="D35" s="26" t="s">
        <v>6</v>
      </c>
      <c r="E35" s="26" t="s">
        <v>54</v>
      </c>
      <c r="F35" s="26" t="s">
        <v>136</v>
      </c>
      <c r="G35" s="27">
        <v>36053</v>
      </c>
      <c r="H35" s="26" t="s">
        <v>210</v>
      </c>
      <c r="I35" s="26" t="s">
        <v>212</v>
      </c>
      <c r="J35" s="28">
        <f>IF(VLOOKUP($C35,Sheet!$A$7:$DG$148,'TN01-10 (IN)'!J$12,0)="","",VLOOKUP($C35,Sheet!$A$7:$DG$148,'TN01-10 (IN)'!J$12,0))</f>
        <v>8</v>
      </c>
      <c r="K35" s="28">
        <f>IF(VLOOKUP($C35,Sheet!$A$7:$DG$148,'TN01-10 (IN)'!K$12,0)="","",VLOOKUP($C35,Sheet!$A$7:$DG$148,'TN01-10 (IN)'!K$12,0))</f>
        <v>6.7</v>
      </c>
      <c r="L35" s="28">
        <f>IF(VLOOKUP($C35,Sheet!$A$7:$DG$148,'TN01-10 (IN)'!L$12,0)="","",VLOOKUP($C35,Sheet!$A$7:$DG$148,'TN01-10 (IN)'!L$12,0))</f>
        <v>4.3</v>
      </c>
      <c r="M35" s="28">
        <f>IF(VLOOKUP($C35,Sheet!$A$7:$DG$148,'TN01-10 (IN)'!M$12,0)="","",VLOOKUP($C35,Sheet!$A$7:$DG$148,'TN01-10 (IN)'!M$12,0))</f>
        <v>7.5</v>
      </c>
      <c r="N35" s="28">
        <f>IF(VLOOKUP($C35,Sheet!$A$7:$DG$148,'TN01-10 (IN)'!N$12,0)="","",VLOOKUP($C35,Sheet!$A$7:$DG$148,'TN01-10 (IN)'!N$12,0))</f>
        <v>7.2</v>
      </c>
      <c r="O35" s="28">
        <f>IF(VLOOKUP($C35,Sheet!$A$7:$DG$148,'TN01-10 (IN)'!O$12,0)="","",VLOOKUP($C35,Sheet!$A$7:$DG$148,'TN01-10 (IN)'!O$12,0))</f>
        <v>6.9</v>
      </c>
      <c r="P35" s="28">
        <f>IF(VLOOKUP($C35,Sheet!$A$7:$DG$148,'TN01-10 (IN)'!P$12,0)="","",VLOOKUP($C35,Sheet!$A$7:$DG$148,'TN01-10 (IN)'!P$12,0))</f>
        <v>5.5</v>
      </c>
      <c r="Q35" s="28" t="str">
        <f>IF(VLOOKUP($C35,Sheet!$A$7:$DG$148,'TN01-10 (IN)'!Q$12,0)="","",VLOOKUP($C35,Sheet!$A$7:$DG$148,'TN01-10 (IN)'!Q$12,0))</f>
        <v/>
      </c>
      <c r="R35" s="28">
        <f>IF(VLOOKUP($C35,Sheet!$A$7:$DG$148,'TN01-10 (IN)'!R$12,0)="","",VLOOKUP($C35,Sheet!$A$7:$DG$148,'TN01-10 (IN)'!R$12,0))</f>
        <v>4.4000000000000004</v>
      </c>
      <c r="S35" s="28" t="str">
        <f>IF(VLOOKUP($C35,Sheet!$A$7:$DG$148,'TN01-10 (IN)'!S$12,0)="","",VLOOKUP($C35,Sheet!$A$7:$DG$148,'TN01-10 (IN)'!S$12,0))</f>
        <v/>
      </c>
      <c r="T35" s="28" t="str">
        <f>IF(VLOOKUP($C35,Sheet!$A$7:$DG$148,'TN01-10 (IN)'!T$12,0)="","",VLOOKUP($C35,Sheet!$A$7:$DG$148,'TN01-10 (IN)'!T$12,0))</f>
        <v/>
      </c>
      <c r="U35" s="28" t="str">
        <f>IF(VLOOKUP($C35,Sheet!$A$7:$DG$148,'TN01-10 (IN)'!U$12,0)="","",VLOOKUP($C35,Sheet!$A$7:$DG$148,'TN01-10 (IN)'!U$12,0))</f>
        <v/>
      </c>
      <c r="V35" s="28" t="str">
        <f>IF(VLOOKUP($C35,Sheet!$A$7:$DG$148,'TN01-10 (IN)'!V$12,0)="","",VLOOKUP($C35,Sheet!$A$7:$DG$148,'TN01-10 (IN)'!V$12,0))</f>
        <v/>
      </c>
      <c r="W35" s="28">
        <f>IF(VLOOKUP($C35,Sheet!$A$7:$DG$148,'TN01-10 (IN)'!W$12,0)="","",VLOOKUP($C35,Sheet!$A$7:$DG$148,'TN01-10 (IN)'!W$12,0))</f>
        <v>7.2</v>
      </c>
      <c r="X35" s="28">
        <f>IF(VLOOKUP($C35,Sheet!$A$7:$DG$148,'TN01-10 (IN)'!X$12,0)="","",VLOOKUP($C35,Sheet!$A$7:$DG$148,'TN01-10 (IN)'!X$12,0))</f>
        <v>7.7</v>
      </c>
      <c r="Y35" s="28">
        <f>IF(VLOOKUP($C35,Sheet!$A$7:$DG$148,'TN01-10 (IN)'!Y$12,0)="","",VLOOKUP($C35,Sheet!$A$7:$DG$148,'TN01-10 (IN)'!Y$12,0))</f>
        <v>9.3000000000000007</v>
      </c>
      <c r="Z35" s="28">
        <f>IF(VLOOKUP($C35,Sheet!$A$7:$DG$148,'TN01-10 (IN)'!Z$12,0)="","",VLOOKUP($C35,Sheet!$A$7:$DG$148,'TN01-10 (IN)'!Z$12,0))</f>
        <v>7.7</v>
      </c>
      <c r="AA35" s="28">
        <f>IF(VLOOKUP($C35,Sheet!$A$7:$DG$148,'TN01-10 (IN)'!AA$12,0)="","",VLOOKUP($C35,Sheet!$A$7:$DG$148,'TN01-10 (IN)'!AA$12,0))</f>
        <v>8</v>
      </c>
      <c r="AB35" s="28">
        <f>IF(VLOOKUP($C35,Sheet!$A$7:$DG$148,'TN01-10 (IN)'!AB$12,0)="","",VLOOKUP($C35,Sheet!$A$7:$DG$148,'TN01-10 (IN)'!AB$12,0))</f>
        <v>5</v>
      </c>
      <c r="AC35" s="28">
        <f>IF(VLOOKUP($C35,Sheet!$A$7:$DG$148,'TN01-10 (IN)'!AC$12,0)="","",VLOOKUP($C35,Sheet!$A$7:$DG$148,'TN01-10 (IN)'!AC$12,0))</f>
        <v>5.8</v>
      </c>
      <c r="AD35" s="28">
        <f>IF(VLOOKUP($C35,Sheet!$A$7:$DG$148,'TN01-10 (IN)'!AD$12,0)="","",VLOOKUP($C35,Sheet!$A$7:$DG$148,'TN01-10 (IN)'!AD$12,0))</f>
        <v>7.5</v>
      </c>
      <c r="AE35" s="28">
        <f>IF(VLOOKUP($C35,Sheet!$A$7:$DG$148,'TN01-10 (IN)'!AE$12,0)="","",VLOOKUP($C35,Sheet!$A$7:$DG$148,'TN01-10 (IN)'!AE$12,0))</f>
        <v>6.6</v>
      </c>
      <c r="AF35" s="28">
        <f>IF(VLOOKUP($C35,Sheet!$A$7:$DG$148,'TN01-10 (IN)'!AF$12,0)="","",VLOOKUP($C35,Sheet!$A$7:$DG$148,'TN01-10 (IN)'!AF$12,0))</f>
        <v>7.7</v>
      </c>
      <c r="AG35" s="28">
        <f>IF(VLOOKUP($C35,Sheet!$A$7:$DG$148,'TN01-10 (IN)'!AG$12,0)="","",VLOOKUP($C35,Sheet!$A$7:$DG$148,'TN01-10 (IN)'!AG$12,0))</f>
        <v>6.1</v>
      </c>
      <c r="AH35" s="28">
        <f>IF(VLOOKUP($C35,Sheet!$A$7:$DG$148,'TN01-10 (IN)'!AH$12,0)="","",VLOOKUP($C35,Sheet!$A$7:$DG$148,'TN01-10 (IN)'!AH$12,0))</f>
        <v>8.1</v>
      </c>
      <c r="AI35" s="28">
        <f>IF(VLOOKUP($C35,Sheet!$A$7:$DG$148,'TN01-10 (IN)'!AI$12,0)="","",VLOOKUP($C35,Sheet!$A$7:$DG$148,'TN01-10 (IN)'!AI$12,0))</f>
        <v>6.5</v>
      </c>
      <c r="AJ35" s="28">
        <f>IF(VLOOKUP($C35,Sheet!$A$7:$DG$148,'TN01-10 (IN)'!AJ$12,0)="","",VLOOKUP($C35,Sheet!$A$7:$DG$148,'TN01-10 (IN)'!AJ$12,0))</f>
        <v>6.4</v>
      </c>
      <c r="AK35" s="28">
        <f>IF(VLOOKUP($C35,Sheet!$A$7:$DG$148,'TN01-10 (IN)'!AK$12,0)="","",VLOOKUP($C35,Sheet!$A$7:$DG$148,'TN01-10 (IN)'!AK$12,0))</f>
        <v>6.7</v>
      </c>
      <c r="AL35" s="28">
        <f>IF(VLOOKUP($C35,Sheet!$A$7:$DG$148,'TN01-10 (IN)'!AL$12,0)="","",VLOOKUP($C35,Sheet!$A$7:$DG$148,'TN01-10 (IN)'!AL$12,0))</f>
        <v>8.1999999999999993</v>
      </c>
      <c r="AM35" s="33">
        <f>IF(VLOOKUP($C35,Sheet!$A$7:$DG$148,'TN01-10 (IN)'!AM$12,0)="","",VLOOKUP($C35,Sheet!$A$7:$DG$148,'TN01-10 (IN)'!AM$12,0))</f>
        <v>51</v>
      </c>
      <c r="AN35" s="36">
        <f>IF(VLOOKUP($C35,Sheet!$A$7:$DG$148,'TN01-10 (IN)'!AN$12,0)="","",VLOOKUP($C35,Sheet!$A$7:$DG$148,'TN01-10 (IN)'!AN$12,0))</f>
        <v>0</v>
      </c>
      <c r="AO35" s="32">
        <f>IF(VLOOKUP($C35,Sheet!$A$7:$DG$148,'TN01-10 (IN)'!AO$12,0)="","",VLOOKUP($C35,Sheet!$A$7:$DG$148,'TN01-10 (IN)'!AO$12,0))</f>
        <v>6.7</v>
      </c>
      <c r="AP35" s="32">
        <f>IF(VLOOKUP($C35,Sheet!$A$7:$DG$148,'TN01-10 (IN)'!AP$12,0)="","",VLOOKUP($C35,Sheet!$A$7:$DG$148,'TN01-10 (IN)'!AP$12,0))</f>
        <v>5.0999999999999996</v>
      </c>
      <c r="AQ35" s="32" t="str">
        <f>IF(VLOOKUP($C35,Sheet!$A$7:$DG$148,'TN01-10 (IN)'!AQ$12,0)="","",VLOOKUP($C35,Sheet!$A$7:$DG$148,'TN01-10 (IN)'!AQ$12,0))</f>
        <v/>
      </c>
      <c r="AR35" s="32" t="str">
        <f>IF(VLOOKUP($C35,Sheet!$A$7:$DG$148,'TN01-10 (IN)'!AR$12,0)="","",VLOOKUP($C35,Sheet!$A$7:$DG$148,'TN01-10 (IN)'!AR$12,0))</f>
        <v/>
      </c>
      <c r="AS35" s="32" t="str">
        <f>IF(VLOOKUP($C35,Sheet!$A$7:$DG$148,'TN01-10 (IN)'!AS$12,0)="","",VLOOKUP($C35,Sheet!$A$7:$DG$148,'TN01-10 (IN)'!AS$12,0))</f>
        <v/>
      </c>
      <c r="AT35" s="32" t="str">
        <f>IF(VLOOKUP($C35,Sheet!$A$7:$DG$148,'TN01-10 (IN)'!AT$12,0)="","",VLOOKUP($C35,Sheet!$A$7:$DG$148,'TN01-10 (IN)'!AT$12,0))</f>
        <v/>
      </c>
      <c r="AU35" s="32" t="str">
        <f>IF(VLOOKUP($C35,Sheet!$A$7:$DG$148,'TN01-10 (IN)'!AU$12,0)="","",VLOOKUP($C35,Sheet!$A$7:$DG$148,'TN01-10 (IN)'!AU$12,0))</f>
        <v/>
      </c>
      <c r="AV35" s="32">
        <f>IF(VLOOKUP($C35,Sheet!$A$7:$DG$148,'TN01-10 (IN)'!AV$12,0)="","",VLOOKUP($C35,Sheet!$A$7:$DG$148,'TN01-10 (IN)'!AV$12,0))</f>
        <v>7.4</v>
      </c>
      <c r="AW35" s="32" t="str">
        <f>IF(VLOOKUP($C35,Sheet!$A$7:$DG$148,'TN01-10 (IN)'!AW$12,0)="","",VLOOKUP($C35,Sheet!$A$7:$DG$148,'TN01-10 (IN)'!AW$12,0))</f>
        <v/>
      </c>
      <c r="AX35" s="32" t="str">
        <f>IF(VLOOKUP($C35,Sheet!$A$7:$DG$148,'TN01-10 (IN)'!AX$12,0)="","",VLOOKUP($C35,Sheet!$A$7:$DG$148,'TN01-10 (IN)'!AX$12,0))</f>
        <v/>
      </c>
      <c r="AY35" s="32" t="str">
        <f>IF(VLOOKUP($C35,Sheet!$A$7:$DG$148,'TN01-10 (IN)'!AY$12,0)="","",VLOOKUP($C35,Sheet!$A$7:$DG$148,'TN01-10 (IN)'!AY$12,0))</f>
        <v/>
      </c>
      <c r="AZ35" s="32" t="str">
        <f>IF(VLOOKUP($C35,Sheet!$A$7:$DG$148,'TN01-10 (IN)'!AZ$12,0)="","",VLOOKUP($C35,Sheet!$A$7:$DG$148,'TN01-10 (IN)'!AZ$12,0))</f>
        <v/>
      </c>
      <c r="BA35" s="32" t="str">
        <f>IF(VLOOKUP($C35,Sheet!$A$7:$DG$148,'TN01-10 (IN)'!BA$12,0)="","",VLOOKUP($C35,Sheet!$A$7:$DG$148,'TN01-10 (IN)'!BA$12,0))</f>
        <v/>
      </c>
      <c r="BB35" s="32">
        <f>IF(VLOOKUP($C35,Sheet!$A$7:$DG$148,'TN01-10 (IN)'!BB$12,0)="","",VLOOKUP($C35,Sheet!$A$7:$DG$148,'TN01-10 (IN)'!BB$12,0))</f>
        <v>8.6</v>
      </c>
      <c r="BC35" s="32">
        <f>IF(VLOOKUP($C35,Sheet!$A$7:$DG$148,'TN01-10 (IN)'!BC$12,0)="","",VLOOKUP($C35,Sheet!$A$7:$DG$148,'TN01-10 (IN)'!BC$12,0))</f>
        <v>7.5</v>
      </c>
      <c r="BD35" s="33">
        <f>IF(VLOOKUP($C35,Sheet!$A$7:$DG$148,'TN01-10 (IN)'!BD$12,0)="","",VLOOKUP($C35,Sheet!$A$7:$DG$148,'TN01-10 (IN)'!BD$12,0))</f>
        <v>5</v>
      </c>
      <c r="BE35" s="36">
        <f>IF(VLOOKUP($C35,Sheet!$A$7:$DG$148,'TN01-10 (IN)'!BE$12,0)="","",VLOOKUP($C35,Sheet!$A$7:$DG$148,'TN01-10 (IN)'!BE$12,0))</f>
        <v>0</v>
      </c>
      <c r="BF35" s="28">
        <f>IF(VLOOKUP($C35,Sheet!$A$7:$DG$148,'TN01-10 (IN)'!BF$12,0)="","",VLOOKUP($C35,Sheet!$A$7:$DG$148,'TN01-10 (IN)'!BF$12,0))</f>
        <v>4.5</v>
      </c>
      <c r="BG35" s="28">
        <f>IF(VLOOKUP($C35,Sheet!$A$7:$DG$148,'TN01-10 (IN)'!BG$12,0)="","",VLOOKUP($C35,Sheet!$A$7:$DG$148,'TN01-10 (IN)'!BG$12,0))</f>
        <v>4.5</v>
      </c>
      <c r="BH35" s="28">
        <f>IF(VLOOKUP($C35,Sheet!$A$7:$DG$148,'TN01-10 (IN)'!BH$12,0)="","",VLOOKUP($C35,Sheet!$A$7:$DG$148,'TN01-10 (IN)'!BH$12,0))</f>
        <v>5.3</v>
      </c>
      <c r="BI35" s="28">
        <f>IF(VLOOKUP($C35,Sheet!$A$7:$DG$148,'TN01-10 (IN)'!BI$12,0)="","",VLOOKUP($C35,Sheet!$A$7:$DG$148,'TN01-10 (IN)'!BI$12,0))</f>
        <v>5.2</v>
      </c>
      <c r="BJ35" s="28">
        <f>IF(VLOOKUP($C35,Sheet!$A$7:$DG$148,'TN01-10 (IN)'!BJ$12,0)="","",VLOOKUP($C35,Sheet!$A$7:$DG$148,'TN01-10 (IN)'!BJ$12,0))</f>
        <v>5.7</v>
      </c>
      <c r="BK35" s="28">
        <f>IF(VLOOKUP($C35,Sheet!$A$7:$DG$148,'TN01-10 (IN)'!BK$12,0)="","",VLOOKUP($C35,Sheet!$A$7:$DG$148,'TN01-10 (IN)'!BK$12,0))</f>
        <v>5.9</v>
      </c>
      <c r="BL35" s="28">
        <f>IF(VLOOKUP($C35,Sheet!$A$7:$DG$148,'TN01-10 (IN)'!BL$12,0)="","",VLOOKUP($C35,Sheet!$A$7:$DG$148,'TN01-10 (IN)'!BL$12,0))</f>
        <v>8.1</v>
      </c>
      <c r="BM35" s="28">
        <f>IF(VLOOKUP($C35,Sheet!$A$7:$DG$148,'TN01-10 (IN)'!BM$12,0)="","",VLOOKUP($C35,Sheet!$A$7:$DG$148,'TN01-10 (IN)'!BM$12,0))</f>
        <v>6.4</v>
      </c>
      <c r="BN35" s="28">
        <f>IF(VLOOKUP($C35,Sheet!$A$7:$DG$148,'TN01-10 (IN)'!BN$12,0)="","",VLOOKUP($C35,Sheet!$A$7:$DG$148,'TN01-10 (IN)'!BN$12,0))</f>
        <v>6</v>
      </c>
      <c r="BO35" s="28">
        <f>IF(VLOOKUP($C35,Sheet!$A$7:$DG$148,'TN01-10 (IN)'!BO$12,0)="","",VLOOKUP($C35,Sheet!$A$7:$DG$148,'TN01-10 (IN)'!BO$12,0))</f>
        <v>5</v>
      </c>
      <c r="BP35" s="28">
        <f>IF(VLOOKUP($C35,Sheet!$A$7:$DG$148,'TN01-10 (IN)'!BP$12,0)="","",VLOOKUP($C35,Sheet!$A$7:$DG$148,'TN01-10 (IN)'!BP$12,0))</f>
        <v>5.3</v>
      </c>
      <c r="BQ35" s="28">
        <f>IF(VLOOKUP($C35,Sheet!$A$7:$DG$148,'TN01-10 (IN)'!BQ$12,0)="","",VLOOKUP($C35,Sheet!$A$7:$DG$148,'TN01-10 (IN)'!BQ$12,0))</f>
        <v>6.4</v>
      </c>
      <c r="BR35" s="28">
        <f>IF(VLOOKUP($C35,Sheet!$A$7:$DG$148,'TN01-10 (IN)'!BR$12,0)="","",VLOOKUP($C35,Sheet!$A$7:$DG$148,'TN01-10 (IN)'!BR$12,0))</f>
        <v>4.9000000000000004</v>
      </c>
      <c r="BS35" s="28" t="str">
        <f>IF(VLOOKUP($C35,Sheet!$A$7:$DG$148,'TN01-10 (IN)'!BS$12,0)="","",VLOOKUP($C35,Sheet!$A$7:$DG$148,'TN01-10 (IN)'!BS$12,0))</f>
        <v/>
      </c>
      <c r="BT35" s="28">
        <f>IF(VLOOKUP($C35,Sheet!$A$7:$DG$148,'TN01-10 (IN)'!BT$12,0)="","",VLOOKUP($C35,Sheet!$A$7:$DG$148,'TN01-10 (IN)'!BT$12,0))</f>
        <v>8.1999999999999993</v>
      </c>
      <c r="BU35" s="28">
        <f>IF(VLOOKUP($C35,Sheet!$A$7:$DG$148,'TN01-10 (IN)'!BU$12,0)="","",VLOOKUP($C35,Sheet!$A$7:$DG$148,'TN01-10 (IN)'!BU$12,0))</f>
        <v>6.2</v>
      </c>
      <c r="BV35" s="28">
        <f>IF(VLOOKUP($C35,Sheet!$A$7:$DG$148,'TN01-10 (IN)'!BV$12,0)="","",VLOOKUP($C35,Sheet!$A$7:$DG$148,'TN01-10 (IN)'!BV$12,0))</f>
        <v>6.8</v>
      </c>
      <c r="BW35" s="28">
        <f>IF(VLOOKUP($C35,Sheet!$A$7:$DG$148,'TN01-10 (IN)'!BW$12,0)="","",VLOOKUP($C35,Sheet!$A$7:$DG$148,'TN01-10 (IN)'!BW$12,0))</f>
        <v>4.7</v>
      </c>
      <c r="BX35" s="28">
        <f>IF(VLOOKUP($C35,Sheet!$A$7:$DG$148,'TN01-10 (IN)'!BX$12,0)="","",VLOOKUP($C35,Sheet!$A$7:$DG$148,'TN01-10 (IN)'!BX$12,0))</f>
        <v>7</v>
      </c>
      <c r="BY35" s="28">
        <f>IF(VLOOKUP($C35,Sheet!$A$7:$DG$148,'TN01-10 (IN)'!BY$12,0)="","",VLOOKUP($C35,Sheet!$A$7:$DG$148,'TN01-10 (IN)'!BY$12,0))</f>
        <v>7.2</v>
      </c>
      <c r="BZ35" s="33">
        <f>IF(VLOOKUP($C35,Sheet!$A$7:$DG$148,'TN01-10 (IN)'!BZ$12,0)="","",VLOOKUP($C35,Sheet!$A$7:$DG$148,'TN01-10 (IN)'!BZ$12,0))</f>
        <v>50</v>
      </c>
      <c r="CA35" s="36">
        <f>IF(VLOOKUP($C35,Sheet!$A$7:$DG$148,'TN01-10 (IN)'!CA$12,0)="","",VLOOKUP($C35,Sheet!$A$7:$DG$148,'TN01-10 (IN)'!CA$12,0))</f>
        <v>0</v>
      </c>
      <c r="CB35" s="28">
        <f>IF(VLOOKUP($C35,Sheet!$A$7:$DG$148,'TN01-10 (IN)'!CB$12,0)="","",VLOOKUP($C35,Sheet!$A$7:$DG$148,'TN01-10 (IN)'!CB$12,0))</f>
        <v>7.2</v>
      </c>
      <c r="CC35" s="28" t="str">
        <f>IF(VLOOKUP($C35,Sheet!$A$7:$DG$148,'TN01-10 (IN)'!CC$12,0)="","",VLOOKUP($C35,Sheet!$A$7:$DG$148,'TN01-10 (IN)'!CC$12,0))</f>
        <v/>
      </c>
      <c r="CD35" s="28">
        <f>IF(VLOOKUP($C35,Sheet!$A$7:$DG$148,'TN01-10 (IN)'!CD$12,0)="","",VLOOKUP($C35,Sheet!$A$7:$DG$148,'TN01-10 (IN)'!CD$12,0))</f>
        <v>7.2</v>
      </c>
      <c r="CE35" s="28" t="str">
        <f>IF(VLOOKUP($C35,Sheet!$A$7:$DG$148,'TN01-10 (IN)'!CE$12,0)="","",VLOOKUP($C35,Sheet!$A$7:$DG$148,'TN01-10 (IN)'!CE$12,0))</f>
        <v/>
      </c>
      <c r="CF35" s="28">
        <f>IF(VLOOKUP($C35,Sheet!$A$7:$DG$148,'TN01-10 (IN)'!CF$12,0)="","",VLOOKUP($C35,Sheet!$A$7:$DG$148,'TN01-10 (IN)'!CF$12,0))</f>
        <v>6.7</v>
      </c>
      <c r="CG35" s="28">
        <f>IF(VLOOKUP($C35,Sheet!$A$7:$DG$148,'TN01-10 (IN)'!CG$12,0)="","",VLOOKUP($C35,Sheet!$A$7:$DG$148,'TN01-10 (IN)'!CG$12,0))</f>
        <v>5.3</v>
      </c>
      <c r="CH35" s="28">
        <f>IF(VLOOKUP($C35,Sheet!$A$7:$DG$148,'TN01-10 (IN)'!CH$12,0)="","",VLOOKUP($C35,Sheet!$A$7:$DG$148,'TN01-10 (IN)'!CH$12,0))</f>
        <v>7.2</v>
      </c>
      <c r="CI35" s="28">
        <f>IF(VLOOKUP($C35,Sheet!$A$7:$DG$148,'TN01-10 (IN)'!CI$12,0)="","",VLOOKUP($C35,Sheet!$A$7:$DG$148,'TN01-10 (IN)'!CI$12,0))</f>
        <v>7.4</v>
      </c>
      <c r="CJ35" s="28" t="str">
        <f>IF(VLOOKUP($C35,Sheet!$A$7:$DG$148,'TN01-10 (IN)'!CJ$12,0)="","",VLOOKUP($C35,Sheet!$A$7:$DG$148,'TN01-10 (IN)'!CJ$12,0))</f>
        <v/>
      </c>
      <c r="CK35" s="28">
        <f>IF(VLOOKUP($C35,Sheet!$A$7:$DG$148,'TN01-10 (IN)'!CK$12,0)="","",VLOOKUP($C35,Sheet!$A$7:$DG$148,'TN01-10 (IN)'!CK$12,0))</f>
        <v>6.2</v>
      </c>
      <c r="CL35" s="28" t="str">
        <f>IF(VLOOKUP($C35,Sheet!$A$7:$DG$148,'TN01-10 (IN)'!CL$12,0)="","",VLOOKUP($C35,Sheet!$A$7:$DG$148,'TN01-10 (IN)'!CL$12,0))</f>
        <v/>
      </c>
      <c r="CM35" s="28" t="str">
        <f>IF(VLOOKUP($C35,Sheet!$A$7:$DG$148,'TN01-10 (IN)'!CM$12,0)="","",VLOOKUP($C35,Sheet!$A$7:$DG$148,'TN01-10 (IN)'!CM$12,0))</f>
        <v/>
      </c>
      <c r="CN35" s="28" t="str">
        <f>IF(VLOOKUP($C35,Sheet!$A$7:$DG$148,'TN01-10 (IN)'!CN$12,0)="","",VLOOKUP($C35,Sheet!$A$7:$DG$148,'TN01-10 (IN)'!CN$12,0))</f>
        <v/>
      </c>
      <c r="CO35" s="28" t="str">
        <f>IF(VLOOKUP($C35,Sheet!$A$7:$DG$148,'TN01-10 (IN)'!CO$12,0)="","",VLOOKUP($C35,Sheet!$A$7:$DG$148,'TN01-10 (IN)'!CO$12,0))</f>
        <v/>
      </c>
      <c r="CP35" s="28">
        <f>IF(VLOOKUP($C35,Sheet!$A$7:$DG$148,'TN01-10 (IN)'!CP$12,0)="","",VLOOKUP($C35,Sheet!$A$7:$DG$148,'TN01-10 (IN)'!CP$12,0))</f>
        <v>6.1</v>
      </c>
      <c r="CQ35" s="28">
        <f>IF(VLOOKUP($C35,Sheet!$A$7:$DG$148,'TN01-10 (IN)'!CQ$12,0)="","",VLOOKUP($C35,Sheet!$A$7:$DG$148,'TN01-10 (IN)'!CQ$12,0))</f>
        <v>4.7</v>
      </c>
      <c r="CR35" s="28">
        <f>IF(VLOOKUP($C35,Sheet!$A$7:$DG$148,'TN01-10 (IN)'!CR$12,0)="","",VLOOKUP($C35,Sheet!$A$7:$DG$148,'TN01-10 (IN)'!CR$12,0))</f>
        <v>6.7</v>
      </c>
      <c r="CS35" s="28">
        <f>IF(VLOOKUP($C35,Sheet!$A$7:$DG$148,'TN01-10 (IN)'!CS$12,0)="","",VLOOKUP($C35,Sheet!$A$7:$DG$148,'TN01-10 (IN)'!CS$12,0))</f>
        <v>5.0999999999999996</v>
      </c>
      <c r="CT35" s="28">
        <f>IF(VLOOKUP($C35,Sheet!$A$7:$DG$148,'TN01-10 (IN)'!CT$12,0)="","",VLOOKUP($C35,Sheet!$A$7:$DG$148,'TN01-10 (IN)'!CT$12,0))</f>
        <v>7.3</v>
      </c>
      <c r="CU35" s="33">
        <f>IF(VLOOKUP($C35,Sheet!$A$7:$DG$148,'TN01-10 (IN)'!CU$12,0)="","",VLOOKUP($C35,Sheet!$A$7:$DG$148,'TN01-10 (IN)'!CU$12,0))</f>
        <v>27</v>
      </c>
      <c r="CV35" s="36">
        <f>IF(VLOOKUP($C35,Sheet!$A$7:$DG$148,'TN01-10 (IN)'!CV$12,0)="","",VLOOKUP($C35,Sheet!$A$7:$DG$148,'TN01-10 (IN)'!CV$12,0))</f>
        <v>0</v>
      </c>
      <c r="CW35" s="38">
        <f t="shared" si="2"/>
        <v>128</v>
      </c>
      <c r="CX35" s="38">
        <f t="shared" si="2"/>
        <v>0</v>
      </c>
      <c r="CY35" s="38">
        <f t="shared" si="3"/>
        <v>0</v>
      </c>
      <c r="CZ35" s="38">
        <f t="shared" si="4"/>
        <v>128</v>
      </c>
      <c r="DA35" s="38">
        <f t="shared" si="5"/>
        <v>6.36</v>
      </c>
      <c r="DB35" s="38">
        <f>VLOOKUP($C35,'TN01-04'!$A$13:$DL$166,103,0)</f>
        <v>2.48</v>
      </c>
      <c r="DC35" s="28" t="str">
        <f>IF(VLOOKUP($C35,Sheet!$A$7:$DG$148,'TN01-10 (IN)'!DC$12,0)="","",VLOOKUP($C35,Sheet!$A$7:$DG$148,'TN01-10 (IN)'!DC$12,0))</f>
        <v/>
      </c>
      <c r="DD35" s="28" t="str">
        <f>IF(VLOOKUP($C35,Sheet!$A$7:$DG$148,'TN01-10 (IN)'!DD$12,0)="","",VLOOKUP($C35,Sheet!$A$7:$DG$148,'TN01-10 (IN)'!DD$12,0))</f>
        <v/>
      </c>
      <c r="DE35" s="28" t="str">
        <f>IF(VLOOKUP($C35,Sheet!$A$7:$DG$148,'TN01-10 (IN)'!DE$12,0)="","",VLOOKUP($C35,Sheet!$A$7:$DG$148,'TN01-10 (IN)'!DE$12,0))</f>
        <v/>
      </c>
      <c r="DF35" s="28" t="str">
        <f>IF(VLOOKUP($C35,Sheet!$A$7:$DG$148,'TN01-10 (IN)'!DF$12,0)="","",VLOOKUP($C35,Sheet!$A$7:$DG$148,'TN01-10 (IN)'!DF$12,0))</f>
        <v/>
      </c>
      <c r="DG35" s="38"/>
      <c r="DH35" s="38">
        <f t="shared" si="6"/>
        <v>0</v>
      </c>
      <c r="DI35" s="38">
        <f>VLOOKUP($C35,'TN01-04'!$A$13:$DL$166,110,0)</f>
        <v>0</v>
      </c>
      <c r="DJ35" s="33">
        <f>IF(VLOOKUP($C35,Sheet!$A$7:$DG$148,'TN01-10 (IN)'!DJ$12,0)="","",VLOOKUP($C35,Sheet!$A$7:$DG$148,'TN01-10 (IN)'!DJ$12,0))</f>
        <v>0</v>
      </c>
      <c r="DK35" s="36">
        <f>IF(VLOOKUP($C35,Sheet!$A$7:$DG$148,'TN01-10 (IN)'!DK$12,0)="","",VLOOKUP($C35,Sheet!$A$7:$DG$148,'TN01-10 (IN)'!DK$12,0))</f>
        <v>5</v>
      </c>
      <c r="DL35" s="38">
        <f t="shared" si="7"/>
        <v>128</v>
      </c>
      <c r="DM35" s="38">
        <f t="shared" si="8"/>
        <v>5</v>
      </c>
      <c r="DN35" s="38">
        <f t="shared" si="9"/>
        <v>6.12</v>
      </c>
      <c r="DO35" s="38">
        <f>VLOOKUP($C35,'TN01-04'!$A$13:$DL$166,116,0)</f>
        <v>2.38</v>
      </c>
      <c r="DP35" s="33">
        <f>IF(VLOOKUP($C35,Sheet!$A$7:$DG$148,'TN01-10 (IN)'!DP$12,0)="","",VLOOKUP($C35,Sheet!$A$7:$DG$148,'TN01-10 (IN)'!DP$12,0))</f>
        <v>133</v>
      </c>
      <c r="DQ35" s="36">
        <f>IF(VLOOKUP($C35,Sheet!$A$7:$DG$148,'TN01-10 (IN)'!DQ$12,0)="","",VLOOKUP($C35,Sheet!$A$7:$DG$148,'TN01-10 (IN)'!DQ$12,0))</f>
        <v>5</v>
      </c>
      <c r="DR35" s="28">
        <f>IF(VLOOKUP($C35,Sheet!$A$7:$DG$148,'TN01-10 (IN)'!DR$12,0)="","",VLOOKUP($C35,Sheet!$A$7:$DG$148,'TN01-10 (IN)'!DR$12,0))</f>
        <v>137</v>
      </c>
      <c r="DS35" s="28">
        <f>IF(VLOOKUP($C35,Sheet!$A$7:$DG$148,'TN01-10 (IN)'!DS$12,0)="","",VLOOKUP($C35,Sheet!$A$7:$DG$148,'TN01-10 (IN)'!DS$12,0))</f>
        <v>133</v>
      </c>
      <c r="DT35" s="28">
        <f>IF(VLOOKUP($C35,Sheet!$A$7:$DG$148,'TN01-10 (IN)'!DT$12,0)="","",VLOOKUP($C35,Sheet!$A$7:$DG$148,'TN01-10 (IN)'!DT$12,0))</f>
        <v>6.36</v>
      </c>
      <c r="DU35" s="28">
        <f>IF(VLOOKUP($C35,Sheet!$A$7:$DG$148,'TN01-10 (IN)'!DU$12,0)="","",VLOOKUP($C35,Sheet!$A$7:$DG$148,'TN01-10 (IN)'!DU$12,0))</f>
        <v>2.48</v>
      </c>
      <c r="DV35" s="28" t="str">
        <f>IF(VLOOKUP($C35,Sheet!$A$7:$DG$148,'TN01-10 (IN)'!DV$12,0)="","",VLOOKUP($C35,Sheet!$A$7:$DG$148,'TN01-10 (IN)'!DV$12,0))</f>
        <v>ENG 118; ENG 119</v>
      </c>
      <c r="DW35" s="42">
        <f t="shared" si="10"/>
        <v>0</v>
      </c>
    </row>
    <row r="36" spans="1:127" ht="15.95" customHeight="1" x14ac:dyDescent="0.2">
      <c r="A36" s="52"/>
      <c r="B36" s="625"/>
      <c r="C36" s="45">
        <v>2220716656</v>
      </c>
      <c r="D36" s="26" t="s">
        <v>15</v>
      </c>
      <c r="E36" s="26" t="s">
        <v>55</v>
      </c>
      <c r="F36" s="26" t="s">
        <v>137</v>
      </c>
      <c r="G36" s="27">
        <v>36041</v>
      </c>
      <c r="H36" s="26" t="s">
        <v>209</v>
      </c>
      <c r="I36" s="26" t="s">
        <v>212</v>
      </c>
      <c r="J36" s="28">
        <f>IF(VLOOKUP($C36,Sheet!$A$7:$DG$148,'TN01-10 (IN)'!J$12,0)="","",VLOOKUP($C36,Sheet!$A$7:$DG$148,'TN01-10 (IN)'!J$12,0))</f>
        <v>8.6999999999999993</v>
      </c>
      <c r="K36" s="28">
        <f>IF(VLOOKUP($C36,Sheet!$A$7:$DG$148,'TN01-10 (IN)'!K$12,0)="","",VLOOKUP($C36,Sheet!$A$7:$DG$148,'TN01-10 (IN)'!K$12,0))</f>
        <v>6.8</v>
      </c>
      <c r="L36" s="28">
        <f>IF(VLOOKUP($C36,Sheet!$A$7:$DG$148,'TN01-10 (IN)'!L$12,0)="","",VLOOKUP($C36,Sheet!$A$7:$DG$148,'TN01-10 (IN)'!L$12,0))</f>
        <v>4.2</v>
      </c>
      <c r="M36" s="28">
        <f>IF(VLOOKUP($C36,Sheet!$A$7:$DG$148,'TN01-10 (IN)'!M$12,0)="","",VLOOKUP($C36,Sheet!$A$7:$DG$148,'TN01-10 (IN)'!M$12,0))</f>
        <v>5.5</v>
      </c>
      <c r="N36" s="28">
        <f>IF(VLOOKUP($C36,Sheet!$A$7:$DG$148,'TN01-10 (IN)'!N$12,0)="","",VLOOKUP($C36,Sheet!$A$7:$DG$148,'TN01-10 (IN)'!N$12,0))</f>
        <v>6.5</v>
      </c>
      <c r="O36" s="28">
        <f>IF(VLOOKUP($C36,Sheet!$A$7:$DG$148,'TN01-10 (IN)'!O$12,0)="","",VLOOKUP($C36,Sheet!$A$7:$DG$148,'TN01-10 (IN)'!O$12,0))</f>
        <v>5.6</v>
      </c>
      <c r="P36" s="28">
        <f>IF(VLOOKUP($C36,Sheet!$A$7:$DG$148,'TN01-10 (IN)'!P$12,0)="","",VLOOKUP($C36,Sheet!$A$7:$DG$148,'TN01-10 (IN)'!P$12,0))</f>
        <v>7.4</v>
      </c>
      <c r="Q36" s="28" t="str">
        <f>IF(VLOOKUP($C36,Sheet!$A$7:$DG$148,'TN01-10 (IN)'!Q$12,0)="","",VLOOKUP($C36,Sheet!$A$7:$DG$148,'TN01-10 (IN)'!Q$12,0))</f>
        <v/>
      </c>
      <c r="R36" s="28">
        <f>IF(VLOOKUP($C36,Sheet!$A$7:$DG$148,'TN01-10 (IN)'!R$12,0)="","",VLOOKUP($C36,Sheet!$A$7:$DG$148,'TN01-10 (IN)'!R$12,0))</f>
        <v>6.3</v>
      </c>
      <c r="S36" s="28" t="str">
        <f>IF(VLOOKUP($C36,Sheet!$A$7:$DG$148,'TN01-10 (IN)'!S$12,0)="","",VLOOKUP($C36,Sheet!$A$7:$DG$148,'TN01-10 (IN)'!S$12,0))</f>
        <v/>
      </c>
      <c r="T36" s="28" t="str">
        <f>IF(VLOOKUP($C36,Sheet!$A$7:$DG$148,'TN01-10 (IN)'!T$12,0)="","",VLOOKUP($C36,Sheet!$A$7:$DG$148,'TN01-10 (IN)'!T$12,0))</f>
        <v/>
      </c>
      <c r="U36" s="28" t="str">
        <f>IF(VLOOKUP($C36,Sheet!$A$7:$DG$148,'TN01-10 (IN)'!U$12,0)="","",VLOOKUP($C36,Sheet!$A$7:$DG$148,'TN01-10 (IN)'!U$12,0))</f>
        <v/>
      </c>
      <c r="V36" s="28">
        <f>IF(VLOOKUP($C36,Sheet!$A$7:$DG$148,'TN01-10 (IN)'!V$12,0)="","",VLOOKUP($C36,Sheet!$A$7:$DG$148,'TN01-10 (IN)'!V$12,0))</f>
        <v>7.9</v>
      </c>
      <c r="W36" s="28">
        <f>IF(VLOOKUP($C36,Sheet!$A$7:$DG$148,'TN01-10 (IN)'!W$12,0)="","",VLOOKUP($C36,Sheet!$A$7:$DG$148,'TN01-10 (IN)'!W$12,0))</f>
        <v>6.3</v>
      </c>
      <c r="X36" s="28" t="str">
        <f>IF(VLOOKUP($C36,Sheet!$A$7:$DG$148,'TN01-10 (IN)'!X$12,0)="","",VLOOKUP($C36,Sheet!$A$7:$DG$148,'TN01-10 (IN)'!X$12,0))</f>
        <v/>
      </c>
      <c r="Y36" s="28">
        <f>IF(VLOOKUP($C36,Sheet!$A$7:$DG$148,'TN01-10 (IN)'!Y$12,0)="","",VLOOKUP($C36,Sheet!$A$7:$DG$148,'TN01-10 (IN)'!Y$12,0))</f>
        <v>9.3000000000000007</v>
      </c>
      <c r="Z36" s="28">
        <f>IF(VLOOKUP($C36,Sheet!$A$7:$DG$148,'TN01-10 (IN)'!Z$12,0)="","",VLOOKUP($C36,Sheet!$A$7:$DG$148,'TN01-10 (IN)'!Z$12,0))</f>
        <v>7.6</v>
      </c>
      <c r="AA36" s="28">
        <f>IF(VLOOKUP($C36,Sheet!$A$7:$DG$148,'TN01-10 (IN)'!AA$12,0)="","",VLOOKUP($C36,Sheet!$A$7:$DG$148,'TN01-10 (IN)'!AA$12,0))</f>
        <v>8.1999999999999993</v>
      </c>
      <c r="AB36" s="28">
        <f>IF(VLOOKUP($C36,Sheet!$A$7:$DG$148,'TN01-10 (IN)'!AB$12,0)="","",VLOOKUP($C36,Sheet!$A$7:$DG$148,'TN01-10 (IN)'!AB$12,0))</f>
        <v>6.7</v>
      </c>
      <c r="AC36" s="28">
        <f>IF(VLOOKUP($C36,Sheet!$A$7:$DG$148,'TN01-10 (IN)'!AC$12,0)="","",VLOOKUP($C36,Sheet!$A$7:$DG$148,'TN01-10 (IN)'!AC$12,0))</f>
        <v>7.7</v>
      </c>
      <c r="AD36" s="28">
        <f>IF(VLOOKUP($C36,Sheet!$A$7:$DG$148,'TN01-10 (IN)'!AD$12,0)="","",VLOOKUP($C36,Sheet!$A$7:$DG$148,'TN01-10 (IN)'!AD$12,0))</f>
        <v>8.9</v>
      </c>
      <c r="AE36" s="28">
        <f>IF(VLOOKUP($C36,Sheet!$A$7:$DG$148,'TN01-10 (IN)'!AE$12,0)="","",VLOOKUP($C36,Sheet!$A$7:$DG$148,'TN01-10 (IN)'!AE$12,0))</f>
        <v>7.5</v>
      </c>
      <c r="AF36" s="28">
        <f>IF(VLOOKUP($C36,Sheet!$A$7:$DG$148,'TN01-10 (IN)'!AF$12,0)="","",VLOOKUP($C36,Sheet!$A$7:$DG$148,'TN01-10 (IN)'!AF$12,0))</f>
        <v>6.7</v>
      </c>
      <c r="AG36" s="28">
        <f>IF(VLOOKUP($C36,Sheet!$A$7:$DG$148,'TN01-10 (IN)'!AG$12,0)="","",VLOOKUP($C36,Sheet!$A$7:$DG$148,'TN01-10 (IN)'!AG$12,0))</f>
        <v>6.1</v>
      </c>
      <c r="AH36" s="28">
        <f>IF(VLOOKUP($C36,Sheet!$A$7:$DG$148,'TN01-10 (IN)'!AH$12,0)="","",VLOOKUP($C36,Sheet!$A$7:$DG$148,'TN01-10 (IN)'!AH$12,0))</f>
        <v>7.7</v>
      </c>
      <c r="AI36" s="28">
        <f>IF(VLOOKUP($C36,Sheet!$A$7:$DG$148,'TN01-10 (IN)'!AI$12,0)="","",VLOOKUP($C36,Sheet!$A$7:$DG$148,'TN01-10 (IN)'!AI$12,0))</f>
        <v>6.5</v>
      </c>
      <c r="AJ36" s="28">
        <f>IF(VLOOKUP($C36,Sheet!$A$7:$DG$148,'TN01-10 (IN)'!AJ$12,0)="","",VLOOKUP($C36,Sheet!$A$7:$DG$148,'TN01-10 (IN)'!AJ$12,0))</f>
        <v>8</v>
      </c>
      <c r="AK36" s="28">
        <f>IF(VLOOKUP($C36,Sheet!$A$7:$DG$148,'TN01-10 (IN)'!AK$12,0)="","",VLOOKUP($C36,Sheet!$A$7:$DG$148,'TN01-10 (IN)'!AK$12,0))</f>
        <v>7</v>
      </c>
      <c r="AL36" s="28">
        <f>IF(VLOOKUP($C36,Sheet!$A$7:$DG$148,'TN01-10 (IN)'!AL$12,0)="","",VLOOKUP($C36,Sheet!$A$7:$DG$148,'TN01-10 (IN)'!AL$12,0))</f>
        <v>8.4</v>
      </c>
      <c r="AM36" s="33">
        <f>IF(VLOOKUP($C36,Sheet!$A$7:$DG$148,'TN01-10 (IN)'!AM$12,0)="","",VLOOKUP($C36,Sheet!$A$7:$DG$148,'TN01-10 (IN)'!AM$12,0))</f>
        <v>51</v>
      </c>
      <c r="AN36" s="36">
        <f>IF(VLOOKUP($C36,Sheet!$A$7:$DG$148,'TN01-10 (IN)'!AN$12,0)="","",VLOOKUP($C36,Sheet!$A$7:$DG$148,'TN01-10 (IN)'!AN$12,0))</f>
        <v>0</v>
      </c>
      <c r="AO36" s="32">
        <f>IF(VLOOKUP($C36,Sheet!$A$7:$DG$148,'TN01-10 (IN)'!AO$12,0)="","",VLOOKUP($C36,Sheet!$A$7:$DG$148,'TN01-10 (IN)'!AO$12,0))</f>
        <v>6</v>
      </c>
      <c r="AP36" s="32">
        <f>IF(VLOOKUP($C36,Sheet!$A$7:$DG$148,'TN01-10 (IN)'!AP$12,0)="","",VLOOKUP($C36,Sheet!$A$7:$DG$148,'TN01-10 (IN)'!AP$12,0))</f>
        <v>4.5</v>
      </c>
      <c r="AQ36" s="32" t="str">
        <f>IF(VLOOKUP($C36,Sheet!$A$7:$DG$148,'TN01-10 (IN)'!AQ$12,0)="","",VLOOKUP($C36,Sheet!$A$7:$DG$148,'TN01-10 (IN)'!AQ$12,0))</f>
        <v/>
      </c>
      <c r="AR36" s="32" t="str">
        <f>IF(VLOOKUP($C36,Sheet!$A$7:$DG$148,'TN01-10 (IN)'!AR$12,0)="","",VLOOKUP($C36,Sheet!$A$7:$DG$148,'TN01-10 (IN)'!AR$12,0))</f>
        <v/>
      </c>
      <c r="AS36" s="32" t="str">
        <f>IF(VLOOKUP($C36,Sheet!$A$7:$DG$148,'TN01-10 (IN)'!AS$12,0)="","",VLOOKUP($C36,Sheet!$A$7:$DG$148,'TN01-10 (IN)'!AS$12,0))</f>
        <v/>
      </c>
      <c r="AT36" s="32" t="str">
        <f>IF(VLOOKUP($C36,Sheet!$A$7:$DG$148,'TN01-10 (IN)'!AT$12,0)="","",VLOOKUP($C36,Sheet!$A$7:$DG$148,'TN01-10 (IN)'!AT$12,0))</f>
        <v/>
      </c>
      <c r="AU36" s="32" t="str">
        <f>IF(VLOOKUP($C36,Sheet!$A$7:$DG$148,'TN01-10 (IN)'!AU$12,0)="","",VLOOKUP($C36,Sheet!$A$7:$DG$148,'TN01-10 (IN)'!AU$12,0))</f>
        <v/>
      </c>
      <c r="AV36" s="32">
        <f>IF(VLOOKUP($C36,Sheet!$A$7:$DG$148,'TN01-10 (IN)'!AV$12,0)="","",VLOOKUP($C36,Sheet!$A$7:$DG$148,'TN01-10 (IN)'!AV$12,0))</f>
        <v>6.4</v>
      </c>
      <c r="AW36" s="32">
        <f>IF(VLOOKUP($C36,Sheet!$A$7:$DG$148,'TN01-10 (IN)'!AW$12,0)="","",VLOOKUP($C36,Sheet!$A$7:$DG$148,'TN01-10 (IN)'!AW$12,0))</f>
        <v>6.2</v>
      </c>
      <c r="AX36" s="32" t="str">
        <f>IF(VLOOKUP($C36,Sheet!$A$7:$DG$148,'TN01-10 (IN)'!AX$12,0)="","",VLOOKUP($C36,Sheet!$A$7:$DG$148,'TN01-10 (IN)'!AX$12,0))</f>
        <v/>
      </c>
      <c r="AY36" s="32" t="str">
        <f>IF(VLOOKUP($C36,Sheet!$A$7:$DG$148,'TN01-10 (IN)'!AY$12,0)="","",VLOOKUP($C36,Sheet!$A$7:$DG$148,'TN01-10 (IN)'!AY$12,0))</f>
        <v/>
      </c>
      <c r="AZ36" s="32" t="str">
        <f>IF(VLOOKUP($C36,Sheet!$A$7:$DG$148,'TN01-10 (IN)'!AZ$12,0)="","",VLOOKUP($C36,Sheet!$A$7:$DG$148,'TN01-10 (IN)'!AZ$12,0))</f>
        <v/>
      </c>
      <c r="BA36" s="32" t="str">
        <f>IF(VLOOKUP($C36,Sheet!$A$7:$DG$148,'TN01-10 (IN)'!BA$12,0)="","",VLOOKUP($C36,Sheet!$A$7:$DG$148,'TN01-10 (IN)'!BA$12,0))</f>
        <v/>
      </c>
      <c r="BB36" s="32" t="str">
        <f>IF(VLOOKUP($C36,Sheet!$A$7:$DG$148,'TN01-10 (IN)'!BB$12,0)="","",VLOOKUP($C36,Sheet!$A$7:$DG$148,'TN01-10 (IN)'!BB$12,0))</f>
        <v/>
      </c>
      <c r="BC36" s="32">
        <f>IF(VLOOKUP($C36,Sheet!$A$7:$DG$148,'TN01-10 (IN)'!BC$12,0)="","",VLOOKUP($C36,Sheet!$A$7:$DG$148,'TN01-10 (IN)'!BC$12,0))</f>
        <v>6.8</v>
      </c>
      <c r="BD36" s="33">
        <f>IF(VLOOKUP($C36,Sheet!$A$7:$DG$148,'TN01-10 (IN)'!BD$12,0)="","",VLOOKUP($C36,Sheet!$A$7:$DG$148,'TN01-10 (IN)'!BD$12,0))</f>
        <v>5</v>
      </c>
      <c r="BE36" s="36">
        <f>IF(VLOOKUP($C36,Sheet!$A$7:$DG$148,'TN01-10 (IN)'!BE$12,0)="","",VLOOKUP($C36,Sheet!$A$7:$DG$148,'TN01-10 (IN)'!BE$12,0))</f>
        <v>0</v>
      </c>
      <c r="BF36" s="28">
        <f>IF(VLOOKUP($C36,Sheet!$A$7:$DG$148,'TN01-10 (IN)'!BF$12,0)="","",VLOOKUP($C36,Sheet!$A$7:$DG$148,'TN01-10 (IN)'!BF$12,0))</f>
        <v>5.8</v>
      </c>
      <c r="BG36" s="28">
        <f>IF(VLOOKUP($C36,Sheet!$A$7:$DG$148,'TN01-10 (IN)'!BG$12,0)="","",VLOOKUP($C36,Sheet!$A$7:$DG$148,'TN01-10 (IN)'!BG$12,0))</f>
        <v>5</v>
      </c>
      <c r="BH36" s="28">
        <f>IF(VLOOKUP($C36,Sheet!$A$7:$DG$148,'TN01-10 (IN)'!BH$12,0)="","",VLOOKUP($C36,Sheet!$A$7:$DG$148,'TN01-10 (IN)'!BH$12,0))</f>
        <v>8.1</v>
      </c>
      <c r="BI36" s="28">
        <f>IF(VLOOKUP($C36,Sheet!$A$7:$DG$148,'TN01-10 (IN)'!BI$12,0)="","",VLOOKUP($C36,Sheet!$A$7:$DG$148,'TN01-10 (IN)'!BI$12,0))</f>
        <v>6.1</v>
      </c>
      <c r="BJ36" s="28">
        <f>IF(VLOOKUP($C36,Sheet!$A$7:$DG$148,'TN01-10 (IN)'!BJ$12,0)="","",VLOOKUP($C36,Sheet!$A$7:$DG$148,'TN01-10 (IN)'!BJ$12,0))</f>
        <v>5.2</v>
      </c>
      <c r="BK36" s="28">
        <f>IF(VLOOKUP($C36,Sheet!$A$7:$DG$148,'TN01-10 (IN)'!BK$12,0)="","",VLOOKUP($C36,Sheet!$A$7:$DG$148,'TN01-10 (IN)'!BK$12,0))</f>
        <v>6.5</v>
      </c>
      <c r="BL36" s="28">
        <f>IF(VLOOKUP($C36,Sheet!$A$7:$DG$148,'TN01-10 (IN)'!BL$12,0)="","",VLOOKUP($C36,Sheet!$A$7:$DG$148,'TN01-10 (IN)'!BL$12,0))</f>
        <v>8.1</v>
      </c>
      <c r="BM36" s="28">
        <f>IF(VLOOKUP($C36,Sheet!$A$7:$DG$148,'TN01-10 (IN)'!BM$12,0)="","",VLOOKUP($C36,Sheet!$A$7:$DG$148,'TN01-10 (IN)'!BM$12,0))</f>
        <v>7.3</v>
      </c>
      <c r="BN36" s="28">
        <f>IF(VLOOKUP($C36,Sheet!$A$7:$DG$148,'TN01-10 (IN)'!BN$12,0)="","",VLOOKUP($C36,Sheet!$A$7:$DG$148,'TN01-10 (IN)'!BN$12,0))</f>
        <v>6.4</v>
      </c>
      <c r="BO36" s="28">
        <f>IF(VLOOKUP($C36,Sheet!$A$7:$DG$148,'TN01-10 (IN)'!BO$12,0)="","",VLOOKUP($C36,Sheet!$A$7:$DG$148,'TN01-10 (IN)'!BO$12,0))</f>
        <v>5.7</v>
      </c>
      <c r="BP36" s="28">
        <f>IF(VLOOKUP($C36,Sheet!$A$7:$DG$148,'TN01-10 (IN)'!BP$12,0)="","",VLOOKUP($C36,Sheet!$A$7:$DG$148,'TN01-10 (IN)'!BP$12,0))</f>
        <v>5.3</v>
      </c>
      <c r="BQ36" s="28">
        <f>IF(VLOOKUP($C36,Sheet!$A$7:$DG$148,'TN01-10 (IN)'!BQ$12,0)="","",VLOOKUP($C36,Sheet!$A$7:$DG$148,'TN01-10 (IN)'!BQ$12,0))</f>
        <v>5.7</v>
      </c>
      <c r="BR36" s="28">
        <f>IF(VLOOKUP($C36,Sheet!$A$7:$DG$148,'TN01-10 (IN)'!BR$12,0)="","",VLOOKUP($C36,Sheet!$A$7:$DG$148,'TN01-10 (IN)'!BR$12,0))</f>
        <v>8.3000000000000007</v>
      </c>
      <c r="BS36" s="28" t="str">
        <f>IF(VLOOKUP($C36,Sheet!$A$7:$DG$148,'TN01-10 (IN)'!BS$12,0)="","",VLOOKUP($C36,Sheet!$A$7:$DG$148,'TN01-10 (IN)'!BS$12,0))</f>
        <v/>
      </c>
      <c r="BT36" s="28">
        <f>IF(VLOOKUP($C36,Sheet!$A$7:$DG$148,'TN01-10 (IN)'!BT$12,0)="","",VLOOKUP($C36,Sheet!$A$7:$DG$148,'TN01-10 (IN)'!BT$12,0))</f>
        <v>7.9</v>
      </c>
      <c r="BU36" s="28">
        <f>IF(VLOOKUP($C36,Sheet!$A$7:$DG$148,'TN01-10 (IN)'!BU$12,0)="","",VLOOKUP($C36,Sheet!$A$7:$DG$148,'TN01-10 (IN)'!BU$12,0))</f>
        <v>6.7</v>
      </c>
      <c r="BV36" s="28">
        <f>IF(VLOOKUP($C36,Sheet!$A$7:$DG$148,'TN01-10 (IN)'!BV$12,0)="","",VLOOKUP($C36,Sheet!$A$7:$DG$148,'TN01-10 (IN)'!BV$12,0))</f>
        <v>7.3</v>
      </c>
      <c r="BW36" s="28">
        <f>IF(VLOOKUP($C36,Sheet!$A$7:$DG$148,'TN01-10 (IN)'!BW$12,0)="","",VLOOKUP($C36,Sheet!$A$7:$DG$148,'TN01-10 (IN)'!BW$12,0))</f>
        <v>5.8</v>
      </c>
      <c r="BX36" s="28">
        <f>IF(VLOOKUP($C36,Sheet!$A$7:$DG$148,'TN01-10 (IN)'!BX$12,0)="","",VLOOKUP($C36,Sheet!$A$7:$DG$148,'TN01-10 (IN)'!BX$12,0))</f>
        <v>5.3</v>
      </c>
      <c r="BY36" s="28">
        <f>IF(VLOOKUP($C36,Sheet!$A$7:$DG$148,'TN01-10 (IN)'!BY$12,0)="","",VLOOKUP($C36,Sheet!$A$7:$DG$148,'TN01-10 (IN)'!BY$12,0))</f>
        <v>8.3000000000000007</v>
      </c>
      <c r="BZ36" s="33">
        <f>IF(VLOOKUP($C36,Sheet!$A$7:$DG$148,'TN01-10 (IN)'!BZ$12,0)="","",VLOOKUP($C36,Sheet!$A$7:$DG$148,'TN01-10 (IN)'!BZ$12,0))</f>
        <v>50</v>
      </c>
      <c r="CA36" s="36">
        <f>IF(VLOOKUP($C36,Sheet!$A$7:$DG$148,'TN01-10 (IN)'!CA$12,0)="","",VLOOKUP($C36,Sheet!$A$7:$DG$148,'TN01-10 (IN)'!CA$12,0))</f>
        <v>0</v>
      </c>
      <c r="CB36" s="28">
        <f>IF(VLOOKUP($C36,Sheet!$A$7:$DG$148,'TN01-10 (IN)'!CB$12,0)="","",VLOOKUP($C36,Sheet!$A$7:$DG$148,'TN01-10 (IN)'!CB$12,0))</f>
        <v>8.4</v>
      </c>
      <c r="CC36" s="28" t="str">
        <f>IF(VLOOKUP($C36,Sheet!$A$7:$DG$148,'TN01-10 (IN)'!CC$12,0)="","",VLOOKUP($C36,Sheet!$A$7:$DG$148,'TN01-10 (IN)'!CC$12,0))</f>
        <v/>
      </c>
      <c r="CD36" s="28">
        <f>IF(VLOOKUP($C36,Sheet!$A$7:$DG$148,'TN01-10 (IN)'!CD$12,0)="","",VLOOKUP($C36,Sheet!$A$7:$DG$148,'TN01-10 (IN)'!CD$12,0))</f>
        <v>8.3000000000000007</v>
      </c>
      <c r="CE36" s="28" t="str">
        <f>IF(VLOOKUP($C36,Sheet!$A$7:$DG$148,'TN01-10 (IN)'!CE$12,0)="","",VLOOKUP($C36,Sheet!$A$7:$DG$148,'TN01-10 (IN)'!CE$12,0))</f>
        <v/>
      </c>
      <c r="CF36" s="28">
        <f>IF(VLOOKUP($C36,Sheet!$A$7:$DG$148,'TN01-10 (IN)'!CF$12,0)="","",VLOOKUP($C36,Sheet!$A$7:$DG$148,'TN01-10 (IN)'!CF$12,0))</f>
        <v>7.1</v>
      </c>
      <c r="CG36" s="28">
        <f>IF(VLOOKUP($C36,Sheet!$A$7:$DG$148,'TN01-10 (IN)'!CG$12,0)="","",VLOOKUP($C36,Sheet!$A$7:$DG$148,'TN01-10 (IN)'!CG$12,0))</f>
        <v>7.6</v>
      </c>
      <c r="CH36" s="28">
        <f>IF(VLOOKUP($C36,Sheet!$A$7:$DG$148,'TN01-10 (IN)'!CH$12,0)="","",VLOOKUP($C36,Sheet!$A$7:$DG$148,'TN01-10 (IN)'!CH$12,0))</f>
        <v>5.2</v>
      </c>
      <c r="CI36" s="28">
        <f>IF(VLOOKUP($C36,Sheet!$A$7:$DG$148,'TN01-10 (IN)'!CI$12,0)="","",VLOOKUP($C36,Sheet!$A$7:$DG$148,'TN01-10 (IN)'!CI$12,0))</f>
        <v>8.1999999999999993</v>
      </c>
      <c r="CJ36" s="28" t="str">
        <f>IF(VLOOKUP($C36,Sheet!$A$7:$DG$148,'TN01-10 (IN)'!CJ$12,0)="","",VLOOKUP($C36,Sheet!$A$7:$DG$148,'TN01-10 (IN)'!CJ$12,0))</f>
        <v/>
      </c>
      <c r="CK36" s="28">
        <f>IF(VLOOKUP($C36,Sheet!$A$7:$DG$148,'TN01-10 (IN)'!CK$12,0)="","",VLOOKUP($C36,Sheet!$A$7:$DG$148,'TN01-10 (IN)'!CK$12,0))</f>
        <v>7.1</v>
      </c>
      <c r="CL36" s="28" t="str">
        <f>IF(VLOOKUP($C36,Sheet!$A$7:$DG$148,'TN01-10 (IN)'!CL$12,0)="","",VLOOKUP($C36,Sheet!$A$7:$DG$148,'TN01-10 (IN)'!CL$12,0))</f>
        <v/>
      </c>
      <c r="CM36" s="28" t="str">
        <f>IF(VLOOKUP($C36,Sheet!$A$7:$DG$148,'TN01-10 (IN)'!CM$12,0)="","",VLOOKUP($C36,Sheet!$A$7:$DG$148,'TN01-10 (IN)'!CM$12,0))</f>
        <v/>
      </c>
      <c r="CN36" s="28" t="str">
        <f>IF(VLOOKUP($C36,Sheet!$A$7:$DG$148,'TN01-10 (IN)'!CN$12,0)="","",VLOOKUP($C36,Sheet!$A$7:$DG$148,'TN01-10 (IN)'!CN$12,0))</f>
        <v/>
      </c>
      <c r="CO36" s="28" t="str">
        <f>IF(VLOOKUP($C36,Sheet!$A$7:$DG$148,'TN01-10 (IN)'!CO$12,0)="","",VLOOKUP($C36,Sheet!$A$7:$DG$148,'TN01-10 (IN)'!CO$12,0))</f>
        <v/>
      </c>
      <c r="CP36" s="28">
        <f>IF(VLOOKUP($C36,Sheet!$A$7:$DG$148,'TN01-10 (IN)'!CP$12,0)="","",VLOOKUP($C36,Sheet!$A$7:$DG$148,'TN01-10 (IN)'!CP$12,0))</f>
        <v>6.3</v>
      </c>
      <c r="CQ36" s="28">
        <f>IF(VLOOKUP($C36,Sheet!$A$7:$DG$148,'TN01-10 (IN)'!CQ$12,0)="","",VLOOKUP($C36,Sheet!$A$7:$DG$148,'TN01-10 (IN)'!CQ$12,0))</f>
        <v>7.5</v>
      </c>
      <c r="CR36" s="28">
        <f>IF(VLOOKUP($C36,Sheet!$A$7:$DG$148,'TN01-10 (IN)'!CR$12,0)="","",VLOOKUP($C36,Sheet!$A$7:$DG$148,'TN01-10 (IN)'!CR$12,0))</f>
        <v>7.3</v>
      </c>
      <c r="CS36" s="28">
        <f>IF(VLOOKUP($C36,Sheet!$A$7:$DG$148,'TN01-10 (IN)'!CS$12,0)="","",VLOOKUP($C36,Sheet!$A$7:$DG$148,'TN01-10 (IN)'!CS$12,0))</f>
        <v>8</v>
      </c>
      <c r="CT36" s="28">
        <f>IF(VLOOKUP($C36,Sheet!$A$7:$DG$148,'TN01-10 (IN)'!CT$12,0)="","",VLOOKUP($C36,Sheet!$A$7:$DG$148,'TN01-10 (IN)'!CT$12,0))</f>
        <v>7.5</v>
      </c>
      <c r="CU36" s="33">
        <f>IF(VLOOKUP($C36,Sheet!$A$7:$DG$148,'TN01-10 (IN)'!CU$12,0)="","",VLOOKUP($C36,Sheet!$A$7:$DG$148,'TN01-10 (IN)'!CU$12,0))</f>
        <v>27</v>
      </c>
      <c r="CV36" s="36">
        <f>IF(VLOOKUP($C36,Sheet!$A$7:$DG$148,'TN01-10 (IN)'!CV$12,0)="","",VLOOKUP($C36,Sheet!$A$7:$DG$148,'TN01-10 (IN)'!CV$12,0))</f>
        <v>0</v>
      </c>
      <c r="CW36" s="38">
        <f t="shared" si="2"/>
        <v>128</v>
      </c>
      <c r="CX36" s="38">
        <f t="shared" si="2"/>
        <v>0</v>
      </c>
      <c r="CY36" s="38">
        <f t="shared" si="3"/>
        <v>0</v>
      </c>
      <c r="CZ36" s="38">
        <f t="shared" si="4"/>
        <v>128</v>
      </c>
      <c r="DA36" s="38">
        <f t="shared" si="5"/>
        <v>6.88</v>
      </c>
      <c r="DB36" s="38">
        <f>VLOOKUP($C36,'TN01-04'!$A$13:$DL$166,103,0)</f>
        <v>2.78</v>
      </c>
      <c r="DC36" s="28" t="str">
        <f>IF(VLOOKUP($C36,Sheet!$A$7:$DG$148,'TN01-10 (IN)'!DC$12,0)="","",VLOOKUP($C36,Sheet!$A$7:$DG$148,'TN01-10 (IN)'!DC$12,0))</f>
        <v/>
      </c>
      <c r="DD36" s="28" t="str">
        <f>IF(VLOOKUP($C36,Sheet!$A$7:$DG$148,'TN01-10 (IN)'!DD$12,0)="","",VLOOKUP($C36,Sheet!$A$7:$DG$148,'TN01-10 (IN)'!DD$12,0))</f>
        <v/>
      </c>
      <c r="DE36" s="28">
        <f>IF(VLOOKUP($C36,Sheet!$A$7:$DG$148,'TN01-10 (IN)'!DE$12,0)="","",VLOOKUP($C36,Sheet!$A$7:$DG$148,'TN01-10 (IN)'!DE$12,0))</f>
        <v>8.4</v>
      </c>
      <c r="DF36" s="28" t="str">
        <f>IF(VLOOKUP($C36,Sheet!$A$7:$DG$148,'TN01-10 (IN)'!DF$12,0)="","",VLOOKUP($C36,Sheet!$A$7:$DG$148,'TN01-10 (IN)'!DF$12,0))</f>
        <v/>
      </c>
      <c r="DG36" s="38"/>
      <c r="DH36" s="38">
        <f t="shared" si="6"/>
        <v>8.4</v>
      </c>
      <c r="DI36" s="38">
        <f>VLOOKUP($C36,'TN01-04'!$A$13:$DL$166,110,0)</f>
        <v>3.65</v>
      </c>
      <c r="DJ36" s="33">
        <f>IF(VLOOKUP($C36,Sheet!$A$7:$DG$148,'TN01-10 (IN)'!DJ$12,0)="","",VLOOKUP($C36,Sheet!$A$7:$DG$148,'TN01-10 (IN)'!DJ$12,0))</f>
        <v>5</v>
      </c>
      <c r="DK36" s="36">
        <f>IF(VLOOKUP($C36,Sheet!$A$7:$DG$148,'TN01-10 (IN)'!DK$12,0)="","",VLOOKUP($C36,Sheet!$A$7:$DG$148,'TN01-10 (IN)'!DK$12,0))</f>
        <v>0</v>
      </c>
      <c r="DL36" s="38">
        <f t="shared" si="7"/>
        <v>133</v>
      </c>
      <c r="DM36" s="38">
        <f t="shared" si="8"/>
        <v>0</v>
      </c>
      <c r="DN36" s="38">
        <f t="shared" si="9"/>
        <v>6.94</v>
      </c>
      <c r="DO36" s="38">
        <f>VLOOKUP($C36,'TN01-04'!$A$13:$DL$166,116,0)</f>
        <v>2.81</v>
      </c>
      <c r="DP36" s="33">
        <f>IF(VLOOKUP($C36,Sheet!$A$7:$DG$148,'TN01-10 (IN)'!DP$12,0)="","",VLOOKUP($C36,Sheet!$A$7:$DG$148,'TN01-10 (IN)'!DP$12,0))</f>
        <v>138</v>
      </c>
      <c r="DQ36" s="36">
        <f>IF(VLOOKUP($C36,Sheet!$A$7:$DG$148,'TN01-10 (IN)'!DQ$12,0)="","",VLOOKUP($C36,Sheet!$A$7:$DG$148,'TN01-10 (IN)'!DQ$12,0))</f>
        <v>0</v>
      </c>
      <c r="DR36" s="28">
        <f>IF(VLOOKUP($C36,Sheet!$A$7:$DG$148,'TN01-10 (IN)'!DR$12,0)="","",VLOOKUP($C36,Sheet!$A$7:$DG$148,'TN01-10 (IN)'!DR$12,0))</f>
        <v>137</v>
      </c>
      <c r="DS36" s="28">
        <f>IF(VLOOKUP($C36,Sheet!$A$7:$DG$148,'TN01-10 (IN)'!DS$12,0)="","",VLOOKUP($C36,Sheet!$A$7:$DG$148,'TN01-10 (IN)'!DS$12,0))</f>
        <v>138</v>
      </c>
      <c r="DT36" s="28">
        <f>IF(VLOOKUP($C36,Sheet!$A$7:$DG$148,'TN01-10 (IN)'!DT$12,0)="","",VLOOKUP($C36,Sheet!$A$7:$DG$148,'TN01-10 (IN)'!DT$12,0))</f>
        <v>6.94</v>
      </c>
      <c r="DU36" s="28">
        <f>IF(VLOOKUP($C36,Sheet!$A$7:$DG$148,'TN01-10 (IN)'!DU$12,0)="","",VLOOKUP($C36,Sheet!$A$7:$DG$148,'TN01-10 (IN)'!DU$12,0))</f>
        <v>2.81</v>
      </c>
      <c r="DV36" s="28" t="str">
        <f>IF(VLOOKUP($C36,Sheet!$A$7:$DG$148,'TN01-10 (IN)'!DV$12,0)="","",VLOOKUP($C36,Sheet!$A$7:$DG$148,'TN01-10 (IN)'!DV$12,0))</f>
        <v/>
      </c>
      <c r="DW36" s="42">
        <f t="shared" si="10"/>
        <v>0</v>
      </c>
    </row>
    <row r="37" spans="1:127" ht="15.95" customHeight="1" x14ac:dyDescent="0.2">
      <c r="A37" s="52"/>
      <c r="B37" s="625"/>
      <c r="C37" s="45">
        <v>2220724193</v>
      </c>
      <c r="D37" s="26" t="s">
        <v>6</v>
      </c>
      <c r="E37" s="26" t="s">
        <v>56</v>
      </c>
      <c r="F37" s="26" t="s">
        <v>137</v>
      </c>
      <c r="G37" s="27">
        <v>35956</v>
      </c>
      <c r="H37" s="26" t="s">
        <v>209</v>
      </c>
      <c r="I37" s="26" t="s">
        <v>212</v>
      </c>
      <c r="J37" s="28">
        <f>IF(VLOOKUP($C37,Sheet!$A$7:$DG$148,'TN01-10 (IN)'!J$12,0)="","",VLOOKUP($C37,Sheet!$A$7:$DG$148,'TN01-10 (IN)'!J$12,0))</f>
        <v>8.5</v>
      </c>
      <c r="K37" s="28">
        <f>IF(VLOOKUP($C37,Sheet!$A$7:$DG$148,'TN01-10 (IN)'!K$12,0)="","",VLOOKUP($C37,Sheet!$A$7:$DG$148,'TN01-10 (IN)'!K$12,0))</f>
        <v>7.1</v>
      </c>
      <c r="L37" s="28">
        <f>IF(VLOOKUP($C37,Sheet!$A$7:$DG$148,'TN01-10 (IN)'!L$12,0)="","",VLOOKUP($C37,Sheet!$A$7:$DG$148,'TN01-10 (IN)'!L$12,0))</f>
        <v>4.2</v>
      </c>
      <c r="M37" s="28">
        <f>IF(VLOOKUP($C37,Sheet!$A$7:$DG$148,'TN01-10 (IN)'!M$12,0)="","",VLOOKUP($C37,Sheet!$A$7:$DG$148,'TN01-10 (IN)'!M$12,0))</f>
        <v>6.6</v>
      </c>
      <c r="N37" s="28">
        <f>IF(VLOOKUP($C37,Sheet!$A$7:$DG$148,'TN01-10 (IN)'!N$12,0)="","",VLOOKUP($C37,Sheet!$A$7:$DG$148,'TN01-10 (IN)'!N$12,0))</f>
        <v>6.1</v>
      </c>
      <c r="O37" s="28">
        <f>IF(VLOOKUP($C37,Sheet!$A$7:$DG$148,'TN01-10 (IN)'!O$12,0)="","",VLOOKUP($C37,Sheet!$A$7:$DG$148,'TN01-10 (IN)'!O$12,0))</f>
        <v>5.7</v>
      </c>
      <c r="P37" s="28">
        <f>IF(VLOOKUP($C37,Sheet!$A$7:$DG$148,'TN01-10 (IN)'!P$12,0)="","",VLOOKUP($C37,Sheet!$A$7:$DG$148,'TN01-10 (IN)'!P$12,0))</f>
        <v>7.1</v>
      </c>
      <c r="Q37" s="28" t="str">
        <f>IF(VLOOKUP($C37,Sheet!$A$7:$DG$148,'TN01-10 (IN)'!Q$12,0)="","",VLOOKUP($C37,Sheet!$A$7:$DG$148,'TN01-10 (IN)'!Q$12,0))</f>
        <v/>
      </c>
      <c r="R37" s="28">
        <f>IF(VLOOKUP($C37,Sheet!$A$7:$DG$148,'TN01-10 (IN)'!R$12,0)="","",VLOOKUP($C37,Sheet!$A$7:$DG$148,'TN01-10 (IN)'!R$12,0))</f>
        <v>6.2</v>
      </c>
      <c r="S37" s="28" t="str">
        <f>IF(VLOOKUP($C37,Sheet!$A$7:$DG$148,'TN01-10 (IN)'!S$12,0)="","",VLOOKUP($C37,Sheet!$A$7:$DG$148,'TN01-10 (IN)'!S$12,0))</f>
        <v/>
      </c>
      <c r="T37" s="28" t="str">
        <f>IF(VLOOKUP($C37,Sheet!$A$7:$DG$148,'TN01-10 (IN)'!T$12,0)="","",VLOOKUP($C37,Sheet!$A$7:$DG$148,'TN01-10 (IN)'!T$12,0))</f>
        <v/>
      </c>
      <c r="U37" s="28" t="str">
        <f>IF(VLOOKUP($C37,Sheet!$A$7:$DG$148,'TN01-10 (IN)'!U$12,0)="","",VLOOKUP($C37,Sheet!$A$7:$DG$148,'TN01-10 (IN)'!U$12,0))</f>
        <v/>
      </c>
      <c r="V37" s="28" t="str">
        <f>IF(VLOOKUP($C37,Sheet!$A$7:$DG$148,'TN01-10 (IN)'!V$12,0)="","",VLOOKUP($C37,Sheet!$A$7:$DG$148,'TN01-10 (IN)'!V$12,0))</f>
        <v/>
      </c>
      <c r="W37" s="28">
        <f>IF(VLOOKUP($C37,Sheet!$A$7:$DG$148,'TN01-10 (IN)'!W$12,0)="","",VLOOKUP($C37,Sheet!$A$7:$DG$148,'TN01-10 (IN)'!W$12,0))</f>
        <v>6.8</v>
      </c>
      <c r="X37" s="28">
        <f>IF(VLOOKUP($C37,Sheet!$A$7:$DG$148,'TN01-10 (IN)'!X$12,0)="","",VLOOKUP($C37,Sheet!$A$7:$DG$148,'TN01-10 (IN)'!X$12,0))</f>
        <v>6.5</v>
      </c>
      <c r="Y37" s="28">
        <f>IF(VLOOKUP($C37,Sheet!$A$7:$DG$148,'TN01-10 (IN)'!Y$12,0)="","",VLOOKUP($C37,Sheet!$A$7:$DG$148,'TN01-10 (IN)'!Y$12,0))</f>
        <v>9.3000000000000007</v>
      </c>
      <c r="Z37" s="28">
        <f>IF(VLOOKUP($C37,Sheet!$A$7:$DG$148,'TN01-10 (IN)'!Z$12,0)="","",VLOOKUP($C37,Sheet!$A$7:$DG$148,'TN01-10 (IN)'!Z$12,0))</f>
        <v>7.7</v>
      </c>
      <c r="AA37" s="28">
        <f>IF(VLOOKUP($C37,Sheet!$A$7:$DG$148,'TN01-10 (IN)'!AA$12,0)="","",VLOOKUP($C37,Sheet!$A$7:$DG$148,'TN01-10 (IN)'!AA$12,0))</f>
        <v>6.6</v>
      </c>
      <c r="AB37" s="28">
        <f>IF(VLOOKUP($C37,Sheet!$A$7:$DG$148,'TN01-10 (IN)'!AB$12,0)="","",VLOOKUP($C37,Sheet!$A$7:$DG$148,'TN01-10 (IN)'!AB$12,0))</f>
        <v>6.6</v>
      </c>
      <c r="AC37" s="28">
        <f>IF(VLOOKUP($C37,Sheet!$A$7:$DG$148,'TN01-10 (IN)'!AC$12,0)="","",VLOOKUP($C37,Sheet!$A$7:$DG$148,'TN01-10 (IN)'!AC$12,0))</f>
        <v>7.7</v>
      </c>
      <c r="AD37" s="28">
        <f>IF(VLOOKUP($C37,Sheet!$A$7:$DG$148,'TN01-10 (IN)'!AD$12,0)="","",VLOOKUP($C37,Sheet!$A$7:$DG$148,'TN01-10 (IN)'!AD$12,0))</f>
        <v>9.1999999999999993</v>
      </c>
      <c r="AE37" s="28">
        <f>IF(VLOOKUP($C37,Sheet!$A$7:$DG$148,'TN01-10 (IN)'!AE$12,0)="","",VLOOKUP($C37,Sheet!$A$7:$DG$148,'TN01-10 (IN)'!AE$12,0))</f>
        <v>6.9</v>
      </c>
      <c r="AF37" s="28">
        <f>IF(VLOOKUP($C37,Sheet!$A$7:$DG$148,'TN01-10 (IN)'!AF$12,0)="","",VLOOKUP($C37,Sheet!$A$7:$DG$148,'TN01-10 (IN)'!AF$12,0))</f>
        <v>4.4000000000000004</v>
      </c>
      <c r="AG37" s="28">
        <f>IF(VLOOKUP($C37,Sheet!$A$7:$DG$148,'TN01-10 (IN)'!AG$12,0)="","",VLOOKUP($C37,Sheet!$A$7:$DG$148,'TN01-10 (IN)'!AG$12,0))</f>
        <v>4.7</v>
      </c>
      <c r="AH37" s="28">
        <f>IF(VLOOKUP($C37,Sheet!$A$7:$DG$148,'TN01-10 (IN)'!AH$12,0)="","",VLOOKUP($C37,Sheet!$A$7:$DG$148,'TN01-10 (IN)'!AH$12,0))</f>
        <v>5.9</v>
      </c>
      <c r="AI37" s="28">
        <f>IF(VLOOKUP($C37,Sheet!$A$7:$DG$148,'TN01-10 (IN)'!AI$12,0)="","",VLOOKUP($C37,Sheet!$A$7:$DG$148,'TN01-10 (IN)'!AI$12,0))</f>
        <v>5.2</v>
      </c>
      <c r="AJ37" s="28">
        <f>IF(VLOOKUP($C37,Sheet!$A$7:$DG$148,'TN01-10 (IN)'!AJ$12,0)="","",VLOOKUP($C37,Sheet!$A$7:$DG$148,'TN01-10 (IN)'!AJ$12,0))</f>
        <v>5.9</v>
      </c>
      <c r="AK37" s="28">
        <f>IF(VLOOKUP($C37,Sheet!$A$7:$DG$148,'TN01-10 (IN)'!AK$12,0)="","",VLOOKUP($C37,Sheet!$A$7:$DG$148,'TN01-10 (IN)'!AK$12,0))</f>
        <v>6.3</v>
      </c>
      <c r="AL37" s="28">
        <f>IF(VLOOKUP($C37,Sheet!$A$7:$DG$148,'TN01-10 (IN)'!AL$12,0)="","",VLOOKUP($C37,Sheet!$A$7:$DG$148,'TN01-10 (IN)'!AL$12,0))</f>
        <v>7.5</v>
      </c>
      <c r="AM37" s="33">
        <f>IF(VLOOKUP($C37,Sheet!$A$7:$DG$148,'TN01-10 (IN)'!AM$12,0)="","",VLOOKUP($C37,Sheet!$A$7:$DG$148,'TN01-10 (IN)'!AM$12,0))</f>
        <v>51</v>
      </c>
      <c r="AN37" s="36">
        <f>IF(VLOOKUP($C37,Sheet!$A$7:$DG$148,'TN01-10 (IN)'!AN$12,0)="","",VLOOKUP($C37,Sheet!$A$7:$DG$148,'TN01-10 (IN)'!AN$12,0))</f>
        <v>0</v>
      </c>
      <c r="AO37" s="32">
        <f>IF(VLOOKUP($C37,Sheet!$A$7:$DG$148,'TN01-10 (IN)'!AO$12,0)="","",VLOOKUP($C37,Sheet!$A$7:$DG$148,'TN01-10 (IN)'!AO$12,0))</f>
        <v>7.8</v>
      </c>
      <c r="AP37" s="32">
        <f>IF(VLOOKUP($C37,Sheet!$A$7:$DG$148,'TN01-10 (IN)'!AP$12,0)="","",VLOOKUP($C37,Sheet!$A$7:$DG$148,'TN01-10 (IN)'!AP$12,0))</f>
        <v>6.8</v>
      </c>
      <c r="AQ37" s="32">
        <f>IF(VLOOKUP($C37,Sheet!$A$7:$DG$148,'TN01-10 (IN)'!AQ$12,0)="","",VLOOKUP($C37,Sheet!$A$7:$DG$148,'TN01-10 (IN)'!AQ$12,0))</f>
        <v>7</v>
      </c>
      <c r="AR37" s="32" t="str">
        <f>IF(VLOOKUP($C37,Sheet!$A$7:$DG$148,'TN01-10 (IN)'!AR$12,0)="","",VLOOKUP($C37,Sheet!$A$7:$DG$148,'TN01-10 (IN)'!AR$12,0))</f>
        <v/>
      </c>
      <c r="AS37" s="32" t="str">
        <f>IF(VLOOKUP($C37,Sheet!$A$7:$DG$148,'TN01-10 (IN)'!AS$12,0)="","",VLOOKUP($C37,Sheet!$A$7:$DG$148,'TN01-10 (IN)'!AS$12,0))</f>
        <v/>
      </c>
      <c r="AT37" s="32" t="str">
        <f>IF(VLOOKUP($C37,Sheet!$A$7:$DG$148,'TN01-10 (IN)'!AT$12,0)="","",VLOOKUP($C37,Sheet!$A$7:$DG$148,'TN01-10 (IN)'!AT$12,0))</f>
        <v/>
      </c>
      <c r="AU37" s="32" t="str">
        <f>IF(VLOOKUP($C37,Sheet!$A$7:$DG$148,'TN01-10 (IN)'!AU$12,0)="","",VLOOKUP($C37,Sheet!$A$7:$DG$148,'TN01-10 (IN)'!AU$12,0))</f>
        <v/>
      </c>
      <c r="AV37" s="32" t="str">
        <f>IF(VLOOKUP($C37,Sheet!$A$7:$DG$148,'TN01-10 (IN)'!AV$12,0)="","",VLOOKUP($C37,Sheet!$A$7:$DG$148,'TN01-10 (IN)'!AV$12,0))</f>
        <v/>
      </c>
      <c r="AW37" s="32">
        <f>IF(VLOOKUP($C37,Sheet!$A$7:$DG$148,'TN01-10 (IN)'!AW$12,0)="","",VLOOKUP($C37,Sheet!$A$7:$DG$148,'TN01-10 (IN)'!AW$12,0))</f>
        <v>5.5</v>
      </c>
      <c r="AX37" s="32" t="str">
        <f>IF(VLOOKUP($C37,Sheet!$A$7:$DG$148,'TN01-10 (IN)'!AX$12,0)="","",VLOOKUP($C37,Sheet!$A$7:$DG$148,'TN01-10 (IN)'!AX$12,0))</f>
        <v/>
      </c>
      <c r="AY37" s="32" t="str">
        <f>IF(VLOOKUP($C37,Sheet!$A$7:$DG$148,'TN01-10 (IN)'!AY$12,0)="","",VLOOKUP($C37,Sheet!$A$7:$DG$148,'TN01-10 (IN)'!AY$12,0))</f>
        <v/>
      </c>
      <c r="AZ37" s="32" t="str">
        <f>IF(VLOOKUP($C37,Sheet!$A$7:$DG$148,'TN01-10 (IN)'!AZ$12,0)="","",VLOOKUP($C37,Sheet!$A$7:$DG$148,'TN01-10 (IN)'!AZ$12,0))</f>
        <v/>
      </c>
      <c r="BA37" s="32" t="str">
        <f>IF(VLOOKUP($C37,Sheet!$A$7:$DG$148,'TN01-10 (IN)'!BA$12,0)="","",VLOOKUP($C37,Sheet!$A$7:$DG$148,'TN01-10 (IN)'!BA$12,0))</f>
        <v/>
      </c>
      <c r="BB37" s="32" t="str">
        <f>IF(VLOOKUP($C37,Sheet!$A$7:$DG$148,'TN01-10 (IN)'!BB$12,0)="","",VLOOKUP($C37,Sheet!$A$7:$DG$148,'TN01-10 (IN)'!BB$12,0))</f>
        <v/>
      </c>
      <c r="BC37" s="32">
        <f>IF(VLOOKUP($C37,Sheet!$A$7:$DG$148,'TN01-10 (IN)'!BC$12,0)="","",VLOOKUP($C37,Sheet!$A$7:$DG$148,'TN01-10 (IN)'!BC$12,0))</f>
        <v>7.6</v>
      </c>
      <c r="BD37" s="33">
        <f>IF(VLOOKUP($C37,Sheet!$A$7:$DG$148,'TN01-10 (IN)'!BD$12,0)="","",VLOOKUP($C37,Sheet!$A$7:$DG$148,'TN01-10 (IN)'!BD$12,0))</f>
        <v>5</v>
      </c>
      <c r="BE37" s="36">
        <f>IF(VLOOKUP($C37,Sheet!$A$7:$DG$148,'TN01-10 (IN)'!BE$12,0)="","",VLOOKUP($C37,Sheet!$A$7:$DG$148,'TN01-10 (IN)'!BE$12,0))</f>
        <v>0</v>
      </c>
      <c r="BF37" s="28">
        <f>IF(VLOOKUP($C37,Sheet!$A$7:$DG$148,'TN01-10 (IN)'!BF$12,0)="","",VLOOKUP($C37,Sheet!$A$7:$DG$148,'TN01-10 (IN)'!BF$12,0))</f>
        <v>5.7</v>
      </c>
      <c r="BG37" s="28">
        <f>IF(VLOOKUP($C37,Sheet!$A$7:$DG$148,'TN01-10 (IN)'!BG$12,0)="","",VLOOKUP($C37,Sheet!$A$7:$DG$148,'TN01-10 (IN)'!BG$12,0))</f>
        <v>5.7</v>
      </c>
      <c r="BH37" s="28">
        <f>IF(VLOOKUP($C37,Sheet!$A$7:$DG$148,'TN01-10 (IN)'!BH$12,0)="","",VLOOKUP($C37,Sheet!$A$7:$DG$148,'TN01-10 (IN)'!BH$12,0))</f>
        <v>8.4</v>
      </c>
      <c r="BI37" s="28">
        <f>IF(VLOOKUP($C37,Sheet!$A$7:$DG$148,'TN01-10 (IN)'!BI$12,0)="","",VLOOKUP($C37,Sheet!$A$7:$DG$148,'TN01-10 (IN)'!BI$12,0))</f>
        <v>4.9000000000000004</v>
      </c>
      <c r="BJ37" s="28">
        <f>IF(VLOOKUP($C37,Sheet!$A$7:$DG$148,'TN01-10 (IN)'!BJ$12,0)="","",VLOOKUP($C37,Sheet!$A$7:$DG$148,'TN01-10 (IN)'!BJ$12,0))</f>
        <v>6.3</v>
      </c>
      <c r="BK37" s="28">
        <f>IF(VLOOKUP($C37,Sheet!$A$7:$DG$148,'TN01-10 (IN)'!BK$12,0)="","",VLOOKUP($C37,Sheet!$A$7:$DG$148,'TN01-10 (IN)'!BK$12,0))</f>
        <v>6.9</v>
      </c>
      <c r="BL37" s="28">
        <f>IF(VLOOKUP($C37,Sheet!$A$7:$DG$148,'TN01-10 (IN)'!BL$12,0)="","",VLOOKUP($C37,Sheet!$A$7:$DG$148,'TN01-10 (IN)'!BL$12,0))</f>
        <v>7.7</v>
      </c>
      <c r="BM37" s="28">
        <f>IF(VLOOKUP($C37,Sheet!$A$7:$DG$148,'TN01-10 (IN)'!BM$12,0)="","",VLOOKUP($C37,Sheet!$A$7:$DG$148,'TN01-10 (IN)'!BM$12,0))</f>
        <v>5.2</v>
      </c>
      <c r="BN37" s="28">
        <f>IF(VLOOKUP($C37,Sheet!$A$7:$DG$148,'TN01-10 (IN)'!BN$12,0)="","",VLOOKUP($C37,Sheet!$A$7:$DG$148,'TN01-10 (IN)'!BN$12,0))</f>
        <v>5.8</v>
      </c>
      <c r="BO37" s="28">
        <f>IF(VLOOKUP($C37,Sheet!$A$7:$DG$148,'TN01-10 (IN)'!BO$12,0)="","",VLOOKUP($C37,Sheet!$A$7:$DG$148,'TN01-10 (IN)'!BO$12,0))</f>
        <v>5.7</v>
      </c>
      <c r="BP37" s="28">
        <f>IF(VLOOKUP($C37,Sheet!$A$7:$DG$148,'TN01-10 (IN)'!BP$12,0)="","",VLOOKUP($C37,Sheet!$A$7:$DG$148,'TN01-10 (IN)'!BP$12,0))</f>
        <v>4.2</v>
      </c>
      <c r="BQ37" s="28">
        <f>IF(VLOOKUP($C37,Sheet!$A$7:$DG$148,'TN01-10 (IN)'!BQ$12,0)="","",VLOOKUP($C37,Sheet!$A$7:$DG$148,'TN01-10 (IN)'!BQ$12,0))</f>
        <v>5.3</v>
      </c>
      <c r="BR37" s="28">
        <f>IF(VLOOKUP($C37,Sheet!$A$7:$DG$148,'TN01-10 (IN)'!BR$12,0)="","",VLOOKUP($C37,Sheet!$A$7:$DG$148,'TN01-10 (IN)'!BR$12,0))</f>
        <v>7.4</v>
      </c>
      <c r="BS37" s="28" t="str">
        <f>IF(VLOOKUP($C37,Sheet!$A$7:$DG$148,'TN01-10 (IN)'!BS$12,0)="","",VLOOKUP($C37,Sheet!$A$7:$DG$148,'TN01-10 (IN)'!BS$12,0))</f>
        <v/>
      </c>
      <c r="BT37" s="28">
        <f>IF(VLOOKUP($C37,Sheet!$A$7:$DG$148,'TN01-10 (IN)'!BT$12,0)="","",VLOOKUP($C37,Sheet!$A$7:$DG$148,'TN01-10 (IN)'!BT$12,0))</f>
        <v>4.3</v>
      </c>
      <c r="BU37" s="28">
        <f>IF(VLOOKUP($C37,Sheet!$A$7:$DG$148,'TN01-10 (IN)'!BU$12,0)="","",VLOOKUP($C37,Sheet!$A$7:$DG$148,'TN01-10 (IN)'!BU$12,0))</f>
        <v>6</v>
      </c>
      <c r="BV37" s="28">
        <f>IF(VLOOKUP($C37,Sheet!$A$7:$DG$148,'TN01-10 (IN)'!BV$12,0)="","",VLOOKUP($C37,Sheet!$A$7:$DG$148,'TN01-10 (IN)'!BV$12,0))</f>
        <v>7.1</v>
      </c>
      <c r="BW37" s="28">
        <f>IF(VLOOKUP($C37,Sheet!$A$7:$DG$148,'TN01-10 (IN)'!BW$12,0)="","",VLOOKUP($C37,Sheet!$A$7:$DG$148,'TN01-10 (IN)'!BW$12,0))</f>
        <v>5.9</v>
      </c>
      <c r="BX37" s="28">
        <f>IF(VLOOKUP($C37,Sheet!$A$7:$DG$148,'TN01-10 (IN)'!BX$12,0)="","",VLOOKUP($C37,Sheet!$A$7:$DG$148,'TN01-10 (IN)'!BX$12,0))</f>
        <v>5.3</v>
      </c>
      <c r="BY37" s="28">
        <f>IF(VLOOKUP($C37,Sheet!$A$7:$DG$148,'TN01-10 (IN)'!BY$12,0)="","",VLOOKUP($C37,Sheet!$A$7:$DG$148,'TN01-10 (IN)'!BY$12,0))</f>
        <v>8</v>
      </c>
      <c r="BZ37" s="33">
        <f>IF(VLOOKUP($C37,Sheet!$A$7:$DG$148,'TN01-10 (IN)'!BZ$12,0)="","",VLOOKUP($C37,Sheet!$A$7:$DG$148,'TN01-10 (IN)'!BZ$12,0))</f>
        <v>50</v>
      </c>
      <c r="CA37" s="36">
        <f>IF(VLOOKUP($C37,Sheet!$A$7:$DG$148,'TN01-10 (IN)'!CA$12,0)="","",VLOOKUP($C37,Sheet!$A$7:$DG$148,'TN01-10 (IN)'!CA$12,0))</f>
        <v>0</v>
      </c>
      <c r="CB37" s="28">
        <f>IF(VLOOKUP($C37,Sheet!$A$7:$DG$148,'TN01-10 (IN)'!CB$12,0)="","",VLOOKUP($C37,Sheet!$A$7:$DG$148,'TN01-10 (IN)'!CB$12,0))</f>
        <v>7.8</v>
      </c>
      <c r="CC37" s="28" t="str">
        <f>IF(VLOOKUP($C37,Sheet!$A$7:$DG$148,'TN01-10 (IN)'!CC$12,0)="","",VLOOKUP($C37,Sheet!$A$7:$DG$148,'TN01-10 (IN)'!CC$12,0))</f>
        <v/>
      </c>
      <c r="CD37" s="28">
        <f>IF(VLOOKUP($C37,Sheet!$A$7:$DG$148,'TN01-10 (IN)'!CD$12,0)="","",VLOOKUP($C37,Sheet!$A$7:$DG$148,'TN01-10 (IN)'!CD$12,0))</f>
        <v>8.6999999999999993</v>
      </c>
      <c r="CE37" s="28" t="str">
        <f>IF(VLOOKUP($C37,Sheet!$A$7:$DG$148,'TN01-10 (IN)'!CE$12,0)="","",VLOOKUP($C37,Sheet!$A$7:$DG$148,'TN01-10 (IN)'!CE$12,0))</f>
        <v/>
      </c>
      <c r="CF37" s="28">
        <f>IF(VLOOKUP($C37,Sheet!$A$7:$DG$148,'TN01-10 (IN)'!CF$12,0)="","",VLOOKUP($C37,Sheet!$A$7:$DG$148,'TN01-10 (IN)'!CF$12,0))</f>
        <v>6.7</v>
      </c>
      <c r="CG37" s="28">
        <f>IF(VLOOKUP($C37,Sheet!$A$7:$DG$148,'TN01-10 (IN)'!CG$12,0)="","",VLOOKUP($C37,Sheet!$A$7:$DG$148,'TN01-10 (IN)'!CG$12,0))</f>
        <v>7.1</v>
      </c>
      <c r="CH37" s="28">
        <f>IF(VLOOKUP($C37,Sheet!$A$7:$DG$148,'TN01-10 (IN)'!CH$12,0)="","",VLOOKUP($C37,Sheet!$A$7:$DG$148,'TN01-10 (IN)'!CH$12,0))</f>
        <v>5.5</v>
      </c>
      <c r="CI37" s="28">
        <f>IF(VLOOKUP($C37,Sheet!$A$7:$DG$148,'TN01-10 (IN)'!CI$12,0)="","",VLOOKUP($C37,Sheet!$A$7:$DG$148,'TN01-10 (IN)'!CI$12,0))</f>
        <v>6.8</v>
      </c>
      <c r="CJ37" s="28" t="str">
        <f>IF(VLOOKUP($C37,Sheet!$A$7:$DG$148,'TN01-10 (IN)'!CJ$12,0)="","",VLOOKUP($C37,Sheet!$A$7:$DG$148,'TN01-10 (IN)'!CJ$12,0))</f>
        <v/>
      </c>
      <c r="CK37" s="28">
        <f>IF(VLOOKUP($C37,Sheet!$A$7:$DG$148,'TN01-10 (IN)'!CK$12,0)="","",VLOOKUP($C37,Sheet!$A$7:$DG$148,'TN01-10 (IN)'!CK$12,0))</f>
        <v>6.1</v>
      </c>
      <c r="CL37" s="28" t="str">
        <f>IF(VLOOKUP($C37,Sheet!$A$7:$DG$148,'TN01-10 (IN)'!CL$12,0)="","",VLOOKUP($C37,Sheet!$A$7:$DG$148,'TN01-10 (IN)'!CL$12,0))</f>
        <v/>
      </c>
      <c r="CM37" s="28" t="str">
        <f>IF(VLOOKUP($C37,Sheet!$A$7:$DG$148,'TN01-10 (IN)'!CM$12,0)="","",VLOOKUP($C37,Sheet!$A$7:$DG$148,'TN01-10 (IN)'!CM$12,0))</f>
        <v/>
      </c>
      <c r="CN37" s="28" t="str">
        <f>IF(VLOOKUP($C37,Sheet!$A$7:$DG$148,'TN01-10 (IN)'!CN$12,0)="","",VLOOKUP($C37,Sheet!$A$7:$DG$148,'TN01-10 (IN)'!CN$12,0))</f>
        <v/>
      </c>
      <c r="CO37" s="28" t="str">
        <f>IF(VLOOKUP($C37,Sheet!$A$7:$DG$148,'TN01-10 (IN)'!CO$12,0)="","",VLOOKUP($C37,Sheet!$A$7:$DG$148,'TN01-10 (IN)'!CO$12,0))</f>
        <v/>
      </c>
      <c r="CP37" s="28">
        <f>IF(VLOOKUP($C37,Sheet!$A$7:$DG$148,'TN01-10 (IN)'!CP$12,0)="","",VLOOKUP($C37,Sheet!$A$7:$DG$148,'TN01-10 (IN)'!CP$12,0))</f>
        <v>6.6</v>
      </c>
      <c r="CQ37" s="28">
        <f>IF(VLOOKUP($C37,Sheet!$A$7:$DG$148,'TN01-10 (IN)'!CQ$12,0)="","",VLOOKUP($C37,Sheet!$A$7:$DG$148,'TN01-10 (IN)'!CQ$12,0))</f>
        <v>7.7</v>
      </c>
      <c r="CR37" s="28">
        <f>IF(VLOOKUP($C37,Sheet!$A$7:$DG$148,'TN01-10 (IN)'!CR$12,0)="","",VLOOKUP($C37,Sheet!$A$7:$DG$148,'TN01-10 (IN)'!CR$12,0))</f>
        <v>7.1</v>
      </c>
      <c r="CS37" s="28" t="str">
        <f>IF(VLOOKUP($C37,Sheet!$A$7:$DG$148,'TN01-10 (IN)'!CS$12,0)="","",VLOOKUP($C37,Sheet!$A$7:$DG$148,'TN01-10 (IN)'!CS$12,0))</f>
        <v>X</v>
      </c>
      <c r="CT37" s="28">
        <f>IF(VLOOKUP($C37,Sheet!$A$7:$DG$148,'TN01-10 (IN)'!CT$12,0)="","",VLOOKUP($C37,Sheet!$A$7:$DG$148,'TN01-10 (IN)'!CT$12,0))</f>
        <v>7.5</v>
      </c>
      <c r="CU37" s="33">
        <f>IF(VLOOKUP($C37,Sheet!$A$7:$DG$148,'TN01-10 (IN)'!CU$12,0)="","",VLOOKUP($C37,Sheet!$A$7:$DG$148,'TN01-10 (IN)'!CU$12,0))</f>
        <v>26</v>
      </c>
      <c r="CV37" s="36">
        <f>IF(VLOOKUP($C37,Sheet!$A$7:$DG$148,'TN01-10 (IN)'!CV$12,0)="","",VLOOKUP($C37,Sheet!$A$7:$DG$148,'TN01-10 (IN)'!CV$12,0))</f>
        <v>1</v>
      </c>
      <c r="CW37" s="38">
        <f t="shared" si="2"/>
        <v>127</v>
      </c>
      <c r="CX37" s="38">
        <f t="shared" si="2"/>
        <v>1</v>
      </c>
      <c r="CY37" s="38">
        <f t="shared" si="3"/>
        <v>0</v>
      </c>
      <c r="CZ37" s="38">
        <f t="shared" si="4"/>
        <v>128</v>
      </c>
      <c r="DA37" s="38">
        <f t="shared" si="5"/>
        <v>6.36</v>
      </c>
      <c r="DB37" s="38">
        <f>VLOOKUP($C37,'TN01-04'!$A$13:$DL$166,103,0)</f>
        <v>2.4500000000000002</v>
      </c>
      <c r="DC37" s="28" t="str">
        <f>IF(VLOOKUP($C37,Sheet!$A$7:$DG$148,'TN01-10 (IN)'!DC$12,0)="","",VLOOKUP($C37,Sheet!$A$7:$DG$148,'TN01-10 (IN)'!DC$12,0))</f>
        <v/>
      </c>
      <c r="DD37" s="28" t="str">
        <f>IF(VLOOKUP($C37,Sheet!$A$7:$DG$148,'TN01-10 (IN)'!DD$12,0)="","",VLOOKUP($C37,Sheet!$A$7:$DG$148,'TN01-10 (IN)'!DD$12,0))</f>
        <v/>
      </c>
      <c r="DE37" s="28">
        <f>IF(VLOOKUP($C37,Sheet!$A$7:$DG$148,'TN01-10 (IN)'!DE$12,0)="","",VLOOKUP($C37,Sheet!$A$7:$DG$148,'TN01-10 (IN)'!DE$12,0))</f>
        <v>0</v>
      </c>
      <c r="DF37" s="28" t="str">
        <f>IF(VLOOKUP($C37,Sheet!$A$7:$DG$148,'TN01-10 (IN)'!DF$12,0)="","",VLOOKUP($C37,Sheet!$A$7:$DG$148,'TN01-10 (IN)'!DF$12,0))</f>
        <v/>
      </c>
      <c r="DG37" s="38"/>
      <c r="DH37" s="38">
        <f t="shared" si="6"/>
        <v>0</v>
      </c>
      <c r="DI37" s="38">
        <f>VLOOKUP($C37,'TN01-04'!$A$13:$DL$166,110,0)</f>
        <v>0</v>
      </c>
      <c r="DJ37" s="33">
        <f>IF(VLOOKUP($C37,Sheet!$A$7:$DG$148,'TN01-10 (IN)'!DJ$12,0)="","",VLOOKUP($C37,Sheet!$A$7:$DG$148,'TN01-10 (IN)'!DJ$12,0))</f>
        <v>0</v>
      </c>
      <c r="DK37" s="36">
        <f>IF(VLOOKUP($C37,Sheet!$A$7:$DG$148,'TN01-10 (IN)'!DK$12,0)="","",VLOOKUP($C37,Sheet!$A$7:$DG$148,'TN01-10 (IN)'!DK$12,0))</f>
        <v>5</v>
      </c>
      <c r="DL37" s="38">
        <f t="shared" si="7"/>
        <v>127</v>
      </c>
      <c r="DM37" s="38">
        <f t="shared" si="8"/>
        <v>6</v>
      </c>
      <c r="DN37" s="38">
        <f t="shared" si="9"/>
        <v>6.12</v>
      </c>
      <c r="DO37" s="38">
        <f>VLOOKUP($C37,'TN01-04'!$A$13:$DL$166,116,0)</f>
        <v>2.35</v>
      </c>
      <c r="DP37" s="33">
        <f>IF(VLOOKUP($C37,Sheet!$A$7:$DG$148,'TN01-10 (IN)'!DP$12,0)="","",VLOOKUP($C37,Sheet!$A$7:$DG$148,'TN01-10 (IN)'!DP$12,0))</f>
        <v>132</v>
      </c>
      <c r="DQ37" s="36">
        <f>IF(VLOOKUP($C37,Sheet!$A$7:$DG$148,'TN01-10 (IN)'!DQ$12,0)="","",VLOOKUP($C37,Sheet!$A$7:$DG$148,'TN01-10 (IN)'!DQ$12,0))</f>
        <v>6</v>
      </c>
      <c r="DR37" s="28">
        <f>IF(VLOOKUP($C37,Sheet!$A$7:$DG$148,'TN01-10 (IN)'!DR$12,0)="","",VLOOKUP($C37,Sheet!$A$7:$DG$148,'TN01-10 (IN)'!DR$12,0))</f>
        <v>137</v>
      </c>
      <c r="DS37" s="28">
        <f>IF(VLOOKUP($C37,Sheet!$A$7:$DG$148,'TN01-10 (IN)'!DS$12,0)="","",VLOOKUP($C37,Sheet!$A$7:$DG$148,'TN01-10 (IN)'!DS$12,0))</f>
        <v>138</v>
      </c>
      <c r="DT37" s="28">
        <f>IF(VLOOKUP($C37,Sheet!$A$7:$DG$148,'TN01-10 (IN)'!DT$12,0)="","",VLOOKUP($C37,Sheet!$A$7:$DG$148,'TN01-10 (IN)'!DT$12,0))</f>
        <v>6.12</v>
      </c>
      <c r="DU37" s="28">
        <f>IF(VLOOKUP($C37,Sheet!$A$7:$DG$148,'TN01-10 (IN)'!DU$12,0)="","",VLOOKUP($C37,Sheet!$A$7:$DG$148,'TN01-10 (IN)'!DU$12,0))</f>
        <v>2.35</v>
      </c>
      <c r="DV37" s="28" t="str">
        <f>IF(VLOOKUP($C37,Sheet!$A$7:$DG$148,'TN01-10 (IN)'!DV$12,0)="","",VLOOKUP($C37,Sheet!$A$7:$DG$148,'TN01-10 (IN)'!DV$12,0))</f>
        <v/>
      </c>
      <c r="DW37" s="42">
        <f t="shared" si="10"/>
        <v>7.8125E-3</v>
      </c>
    </row>
    <row r="38" spans="1:127" ht="15.95" customHeight="1" x14ac:dyDescent="0.2">
      <c r="A38" s="52"/>
      <c r="B38" s="625"/>
      <c r="C38" s="45">
        <v>2220727291</v>
      </c>
      <c r="D38" s="26" t="s">
        <v>12</v>
      </c>
      <c r="E38" s="26" t="s">
        <v>57</v>
      </c>
      <c r="F38" s="26" t="s">
        <v>137</v>
      </c>
      <c r="G38" s="27">
        <v>36034</v>
      </c>
      <c r="H38" s="26" t="s">
        <v>209</v>
      </c>
      <c r="I38" s="26" t="s">
        <v>212</v>
      </c>
      <c r="J38" s="28">
        <f>IF(VLOOKUP($C38,Sheet!$A$7:$DG$148,'TN01-10 (IN)'!J$12,0)="","",VLOOKUP($C38,Sheet!$A$7:$DG$148,'TN01-10 (IN)'!J$12,0))</f>
        <v>7.9</v>
      </c>
      <c r="K38" s="28">
        <f>IF(VLOOKUP($C38,Sheet!$A$7:$DG$148,'TN01-10 (IN)'!K$12,0)="","",VLOOKUP($C38,Sheet!$A$7:$DG$148,'TN01-10 (IN)'!K$12,0))</f>
        <v>8.1999999999999993</v>
      </c>
      <c r="L38" s="28">
        <f>IF(VLOOKUP($C38,Sheet!$A$7:$DG$148,'TN01-10 (IN)'!L$12,0)="","",VLOOKUP($C38,Sheet!$A$7:$DG$148,'TN01-10 (IN)'!L$12,0))</f>
        <v>8.6999999999999993</v>
      </c>
      <c r="M38" s="28">
        <f>IF(VLOOKUP($C38,Sheet!$A$7:$DG$148,'TN01-10 (IN)'!M$12,0)="","",VLOOKUP($C38,Sheet!$A$7:$DG$148,'TN01-10 (IN)'!M$12,0))</f>
        <v>6.4</v>
      </c>
      <c r="N38" s="28">
        <f>IF(VLOOKUP($C38,Sheet!$A$7:$DG$148,'TN01-10 (IN)'!N$12,0)="","",VLOOKUP($C38,Sheet!$A$7:$DG$148,'TN01-10 (IN)'!N$12,0))</f>
        <v>5.3</v>
      </c>
      <c r="O38" s="28">
        <f>IF(VLOOKUP($C38,Sheet!$A$7:$DG$148,'TN01-10 (IN)'!O$12,0)="","",VLOOKUP($C38,Sheet!$A$7:$DG$148,'TN01-10 (IN)'!O$12,0))</f>
        <v>8.4</v>
      </c>
      <c r="P38" s="28">
        <f>IF(VLOOKUP($C38,Sheet!$A$7:$DG$148,'TN01-10 (IN)'!P$12,0)="","",VLOOKUP($C38,Sheet!$A$7:$DG$148,'TN01-10 (IN)'!P$12,0))</f>
        <v>8</v>
      </c>
      <c r="Q38" s="28" t="str">
        <f>IF(VLOOKUP($C38,Sheet!$A$7:$DG$148,'TN01-10 (IN)'!Q$12,0)="","",VLOOKUP($C38,Sheet!$A$7:$DG$148,'TN01-10 (IN)'!Q$12,0))</f>
        <v/>
      </c>
      <c r="R38" s="28">
        <f>IF(VLOOKUP($C38,Sheet!$A$7:$DG$148,'TN01-10 (IN)'!R$12,0)="","",VLOOKUP($C38,Sheet!$A$7:$DG$148,'TN01-10 (IN)'!R$12,0))</f>
        <v>9.3000000000000007</v>
      </c>
      <c r="S38" s="28" t="str">
        <f>IF(VLOOKUP($C38,Sheet!$A$7:$DG$148,'TN01-10 (IN)'!S$12,0)="","",VLOOKUP($C38,Sheet!$A$7:$DG$148,'TN01-10 (IN)'!S$12,0))</f>
        <v/>
      </c>
      <c r="T38" s="28" t="str">
        <f>IF(VLOOKUP($C38,Sheet!$A$7:$DG$148,'TN01-10 (IN)'!T$12,0)="","",VLOOKUP($C38,Sheet!$A$7:$DG$148,'TN01-10 (IN)'!T$12,0))</f>
        <v/>
      </c>
      <c r="U38" s="28" t="str">
        <f>IF(VLOOKUP($C38,Sheet!$A$7:$DG$148,'TN01-10 (IN)'!U$12,0)="","",VLOOKUP($C38,Sheet!$A$7:$DG$148,'TN01-10 (IN)'!U$12,0))</f>
        <v/>
      </c>
      <c r="V38" s="28" t="str">
        <f>IF(VLOOKUP($C38,Sheet!$A$7:$DG$148,'TN01-10 (IN)'!V$12,0)="","",VLOOKUP($C38,Sheet!$A$7:$DG$148,'TN01-10 (IN)'!V$12,0))</f>
        <v/>
      </c>
      <c r="W38" s="28">
        <f>IF(VLOOKUP($C38,Sheet!$A$7:$DG$148,'TN01-10 (IN)'!W$12,0)="","",VLOOKUP($C38,Sheet!$A$7:$DG$148,'TN01-10 (IN)'!W$12,0))</f>
        <v>8.1</v>
      </c>
      <c r="X38" s="28">
        <f>IF(VLOOKUP($C38,Sheet!$A$7:$DG$148,'TN01-10 (IN)'!X$12,0)="","",VLOOKUP($C38,Sheet!$A$7:$DG$148,'TN01-10 (IN)'!X$12,0))</f>
        <v>6.5</v>
      </c>
      <c r="Y38" s="28">
        <f>IF(VLOOKUP($C38,Sheet!$A$7:$DG$148,'TN01-10 (IN)'!Y$12,0)="","",VLOOKUP($C38,Sheet!$A$7:$DG$148,'TN01-10 (IN)'!Y$12,0))</f>
        <v>9.3000000000000007</v>
      </c>
      <c r="Z38" s="28">
        <f>IF(VLOOKUP($C38,Sheet!$A$7:$DG$148,'TN01-10 (IN)'!Z$12,0)="","",VLOOKUP($C38,Sheet!$A$7:$DG$148,'TN01-10 (IN)'!Z$12,0))</f>
        <v>7.7</v>
      </c>
      <c r="AA38" s="28">
        <f>IF(VLOOKUP($C38,Sheet!$A$7:$DG$148,'TN01-10 (IN)'!AA$12,0)="","",VLOOKUP($C38,Sheet!$A$7:$DG$148,'TN01-10 (IN)'!AA$12,0))</f>
        <v>8.1999999999999993</v>
      </c>
      <c r="AB38" s="28">
        <f>IF(VLOOKUP($C38,Sheet!$A$7:$DG$148,'TN01-10 (IN)'!AB$12,0)="","",VLOOKUP($C38,Sheet!$A$7:$DG$148,'TN01-10 (IN)'!AB$12,0))</f>
        <v>8.5</v>
      </c>
      <c r="AC38" s="28">
        <f>IF(VLOOKUP($C38,Sheet!$A$7:$DG$148,'TN01-10 (IN)'!AC$12,0)="","",VLOOKUP($C38,Sheet!$A$7:$DG$148,'TN01-10 (IN)'!AC$12,0))</f>
        <v>7.1</v>
      </c>
      <c r="AD38" s="28">
        <f>IF(VLOOKUP($C38,Sheet!$A$7:$DG$148,'TN01-10 (IN)'!AD$12,0)="","",VLOOKUP($C38,Sheet!$A$7:$DG$148,'TN01-10 (IN)'!AD$12,0))</f>
        <v>8.1</v>
      </c>
      <c r="AE38" s="28">
        <f>IF(VLOOKUP($C38,Sheet!$A$7:$DG$148,'TN01-10 (IN)'!AE$12,0)="","",VLOOKUP($C38,Sheet!$A$7:$DG$148,'TN01-10 (IN)'!AE$12,0))</f>
        <v>6.2</v>
      </c>
      <c r="AF38" s="28">
        <f>IF(VLOOKUP($C38,Sheet!$A$7:$DG$148,'TN01-10 (IN)'!AF$12,0)="","",VLOOKUP($C38,Sheet!$A$7:$DG$148,'TN01-10 (IN)'!AF$12,0))</f>
        <v>8.1999999999999993</v>
      </c>
      <c r="AG38" s="28">
        <f>IF(VLOOKUP($C38,Sheet!$A$7:$DG$148,'TN01-10 (IN)'!AG$12,0)="","",VLOOKUP($C38,Sheet!$A$7:$DG$148,'TN01-10 (IN)'!AG$12,0))</f>
        <v>4.5</v>
      </c>
      <c r="AH38" s="28">
        <f>IF(VLOOKUP($C38,Sheet!$A$7:$DG$148,'TN01-10 (IN)'!AH$12,0)="","",VLOOKUP($C38,Sheet!$A$7:$DG$148,'TN01-10 (IN)'!AH$12,0))</f>
        <v>6.9</v>
      </c>
      <c r="AI38" s="28">
        <f>IF(VLOOKUP($C38,Sheet!$A$7:$DG$148,'TN01-10 (IN)'!AI$12,0)="","",VLOOKUP($C38,Sheet!$A$7:$DG$148,'TN01-10 (IN)'!AI$12,0))</f>
        <v>6.1</v>
      </c>
      <c r="AJ38" s="28">
        <f>IF(VLOOKUP($C38,Sheet!$A$7:$DG$148,'TN01-10 (IN)'!AJ$12,0)="","",VLOOKUP($C38,Sheet!$A$7:$DG$148,'TN01-10 (IN)'!AJ$12,0))</f>
        <v>6.2</v>
      </c>
      <c r="AK38" s="28">
        <f>IF(VLOOKUP($C38,Sheet!$A$7:$DG$148,'TN01-10 (IN)'!AK$12,0)="","",VLOOKUP($C38,Sheet!$A$7:$DG$148,'TN01-10 (IN)'!AK$12,0))</f>
        <v>6.9</v>
      </c>
      <c r="AL38" s="28">
        <f>IF(VLOOKUP($C38,Sheet!$A$7:$DG$148,'TN01-10 (IN)'!AL$12,0)="","",VLOOKUP($C38,Sheet!$A$7:$DG$148,'TN01-10 (IN)'!AL$12,0))</f>
        <v>8.5</v>
      </c>
      <c r="AM38" s="33">
        <f>IF(VLOOKUP($C38,Sheet!$A$7:$DG$148,'TN01-10 (IN)'!AM$12,0)="","",VLOOKUP($C38,Sheet!$A$7:$DG$148,'TN01-10 (IN)'!AM$12,0))</f>
        <v>51</v>
      </c>
      <c r="AN38" s="36">
        <f>IF(VLOOKUP($C38,Sheet!$A$7:$DG$148,'TN01-10 (IN)'!AN$12,0)="","",VLOOKUP($C38,Sheet!$A$7:$DG$148,'TN01-10 (IN)'!AN$12,0))</f>
        <v>0</v>
      </c>
      <c r="AO38" s="32">
        <f>IF(VLOOKUP($C38,Sheet!$A$7:$DG$148,'TN01-10 (IN)'!AO$12,0)="","",VLOOKUP($C38,Sheet!$A$7:$DG$148,'TN01-10 (IN)'!AO$12,0))</f>
        <v>7</v>
      </c>
      <c r="AP38" s="32">
        <f>IF(VLOOKUP($C38,Sheet!$A$7:$DG$148,'TN01-10 (IN)'!AP$12,0)="","",VLOOKUP($C38,Sheet!$A$7:$DG$148,'TN01-10 (IN)'!AP$12,0))</f>
        <v>6</v>
      </c>
      <c r="AQ38" s="32">
        <f>IF(VLOOKUP($C38,Sheet!$A$7:$DG$148,'TN01-10 (IN)'!AQ$12,0)="","",VLOOKUP($C38,Sheet!$A$7:$DG$148,'TN01-10 (IN)'!AQ$12,0))</f>
        <v>7.1</v>
      </c>
      <c r="AR38" s="32" t="str">
        <f>IF(VLOOKUP($C38,Sheet!$A$7:$DG$148,'TN01-10 (IN)'!AR$12,0)="","",VLOOKUP($C38,Sheet!$A$7:$DG$148,'TN01-10 (IN)'!AR$12,0))</f>
        <v/>
      </c>
      <c r="AS38" s="32" t="str">
        <f>IF(VLOOKUP($C38,Sheet!$A$7:$DG$148,'TN01-10 (IN)'!AS$12,0)="","",VLOOKUP($C38,Sheet!$A$7:$DG$148,'TN01-10 (IN)'!AS$12,0))</f>
        <v/>
      </c>
      <c r="AT38" s="32" t="str">
        <f>IF(VLOOKUP($C38,Sheet!$A$7:$DG$148,'TN01-10 (IN)'!AT$12,0)="","",VLOOKUP($C38,Sheet!$A$7:$DG$148,'TN01-10 (IN)'!AT$12,0))</f>
        <v/>
      </c>
      <c r="AU38" s="32" t="str">
        <f>IF(VLOOKUP($C38,Sheet!$A$7:$DG$148,'TN01-10 (IN)'!AU$12,0)="","",VLOOKUP($C38,Sheet!$A$7:$DG$148,'TN01-10 (IN)'!AU$12,0))</f>
        <v/>
      </c>
      <c r="AV38" s="32" t="str">
        <f>IF(VLOOKUP($C38,Sheet!$A$7:$DG$148,'TN01-10 (IN)'!AV$12,0)="","",VLOOKUP($C38,Sheet!$A$7:$DG$148,'TN01-10 (IN)'!AV$12,0))</f>
        <v/>
      </c>
      <c r="AW38" s="32">
        <f>IF(VLOOKUP($C38,Sheet!$A$7:$DG$148,'TN01-10 (IN)'!AW$12,0)="","",VLOOKUP($C38,Sheet!$A$7:$DG$148,'TN01-10 (IN)'!AW$12,0))</f>
        <v>7.7</v>
      </c>
      <c r="AX38" s="32" t="str">
        <f>IF(VLOOKUP($C38,Sheet!$A$7:$DG$148,'TN01-10 (IN)'!AX$12,0)="","",VLOOKUP($C38,Sheet!$A$7:$DG$148,'TN01-10 (IN)'!AX$12,0))</f>
        <v/>
      </c>
      <c r="AY38" s="32" t="str">
        <f>IF(VLOOKUP($C38,Sheet!$A$7:$DG$148,'TN01-10 (IN)'!AY$12,0)="","",VLOOKUP($C38,Sheet!$A$7:$DG$148,'TN01-10 (IN)'!AY$12,0))</f>
        <v/>
      </c>
      <c r="AZ38" s="32" t="str">
        <f>IF(VLOOKUP($C38,Sheet!$A$7:$DG$148,'TN01-10 (IN)'!AZ$12,0)="","",VLOOKUP($C38,Sheet!$A$7:$DG$148,'TN01-10 (IN)'!AZ$12,0))</f>
        <v/>
      </c>
      <c r="BA38" s="32" t="str">
        <f>IF(VLOOKUP($C38,Sheet!$A$7:$DG$148,'TN01-10 (IN)'!BA$12,0)="","",VLOOKUP($C38,Sheet!$A$7:$DG$148,'TN01-10 (IN)'!BA$12,0))</f>
        <v/>
      </c>
      <c r="BB38" s="32" t="str">
        <f>IF(VLOOKUP($C38,Sheet!$A$7:$DG$148,'TN01-10 (IN)'!BB$12,0)="","",VLOOKUP($C38,Sheet!$A$7:$DG$148,'TN01-10 (IN)'!BB$12,0))</f>
        <v/>
      </c>
      <c r="BC38" s="32">
        <f>IF(VLOOKUP($C38,Sheet!$A$7:$DG$148,'TN01-10 (IN)'!BC$12,0)="","",VLOOKUP($C38,Sheet!$A$7:$DG$148,'TN01-10 (IN)'!BC$12,0))</f>
        <v>6</v>
      </c>
      <c r="BD38" s="33">
        <f>IF(VLOOKUP($C38,Sheet!$A$7:$DG$148,'TN01-10 (IN)'!BD$12,0)="","",VLOOKUP($C38,Sheet!$A$7:$DG$148,'TN01-10 (IN)'!BD$12,0))</f>
        <v>5</v>
      </c>
      <c r="BE38" s="36">
        <f>IF(VLOOKUP($C38,Sheet!$A$7:$DG$148,'TN01-10 (IN)'!BE$12,0)="","",VLOOKUP($C38,Sheet!$A$7:$DG$148,'TN01-10 (IN)'!BE$12,0))</f>
        <v>0</v>
      </c>
      <c r="BF38" s="28">
        <f>IF(VLOOKUP($C38,Sheet!$A$7:$DG$148,'TN01-10 (IN)'!BF$12,0)="","",VLOOKUP($C38,Sheet!$A$7:$DG$148,'TN01-10 (IN)'!BF$12,0))</f>
        <v>6.5</v>
      </c>
      <c r="BG38" s="28">
        <f>IF(VLOOKUP($C38,Sheet!$A$7:$DG$148,'TN01-10 (IN)'!BG$12,0)="","",VLOOKUP($C38,Sheet!$A$7:$DG$148,'TN01-10 (IN)'!BG$12,0))</f>
        <v>6.2</v>
      </c>
      <c r="BH38" s="28">
        <f>IF(VLOOKUP($C38,Sheet!$A$7:$DG$148,'TN01-10 (IN)'!BH$12,0)="","",VLOOKUP($C38,Sheet!$A$7:$DG$148,'TN01-10 (IN)'!BH$12,0))</f>
        <v>8.6999999999999993</v>
      </c>
      <c r="BI38" s="28">
        <f>IF(VLOOKUP($C38,Sheet!$A$7:$DG$148,'TN01-10 (IN)'!BI$12,0)="","",VLOOKUP($C38,Sheet!$A$7:$DG$148,'TN01-10 (IN)'!BI$12,0))</f>
        <v>5.8</v>
      </c>
      <c r="BJ38" s="28">
        <f>IF(VLOOKUP($C38,Sheet!$A$7:$DG$148,'TN01-10 (IN)'!BJ$12,0)="","",VLOOKUP($C38,Sheet!$A$7:$DG$148,'TN01-10 (IN)'!BJ$12,0))</f>
        <v>7.2</v>
      </c>
      <c r="BK38" s="28">
        <f>IF(VLOOKUP($C38,Sheet!$A$7:$DG$148,'TN01-10 (IN)'!BK$12,0)="","",VLOOKUP($C38,Sheet!$A$7:$DG$148,'TN01-10 (IN)'!BK$12,0))</f>
        <v>7.4</v>
      </c>
      <c r="BL38" s="28">
        <f>IF(VLOOKUP($C38,Sheet!$A$7:$DG$148,'TN01-10 (IN)'!BL$12,0)="","",VLOOKUP($C38,Sheet!$A$7:$DG$148,'TN01-10 (IN)'!BL$12,0))</f>
        <v>8.6</v>
      </c>
      <c r="BM38" s="28">
        <f>IF(VLOOKUP($C38,Sheet!$A$7:$DG$148,'TN01-10 (IN)'!BM$12,0)="","",VLOOKUP($C38,Sheet!$A$7:$DG$148,'TN01-10 (IN)'!BM$12,0))</f>
        <v>5.8</v>
      </c>
      <c r="BN38" s="28">
        <f>IF(VLOOKUP($C38,Sheet!$A$7:$DG$148,'TN01-10 (IN)'!BN$12,0)="","",VLOOKUP($C38,Sheet!$A$7:$DG$148,'TN01-10 (IN)'!BN$12,0))</f>
        <v>6.3</v>
      </c>
      <c r="BO38" s="28">
        <f>IF(VLOOKUP($C38,Sheet!$A$7:$DG$148,'TN01-10 (IN)'!BO$12,0)="","",VLOOKUP($C38,Sheet!$A$7:$DG$148,'TN01-10 (IN)'!BO$12,0))</f>
        <v>5.4</v>
      </c>
      <c r="BP38" s="28">
        <f>IF(VLOOKUP($C38,Sheet!$A$7:$DG$148,'TN01-10 (IN)'!BP$12,0)="","",VLOOKUP($C38,Sheet!$A$7:$DG$148,'TN01-10 (IN)'!BP$12,0))</f>
        <v>5.9</v>
      </c>
      <c r="BQ38" s="28">
        <f>IF(VLOOKUP($C38,Sheet!$A$7:$DG$148,'TN01-10 (IN)'!BQ$12,0)="","",VLOOKUP($C38,Sheet!$A$7:$DG$148,'TN01-10 (IN)'!BQ$12,0))</f>
        <v>5.3</v>
      </c>
      <c r="BR38" s="28">
        <f>IF(VLOOKUP($C38,Sheet!$A$7:$DG$148,'TN01-10 (IN)'!BR$12,0)="","",VLOOKUP($C38,Sheet!$A$7:$DG$148,'TN01-10 (IN)'!BR$12,0))</f>
        <v>8.4</v>
      </c>
      <c r="BS38" s="28" t="str">
        <f>IF(VLOOKUP($C38,Sheet!$A$7:$DG$148,'TN01-10 (IN)'!BS$12,0)="","",VLOOKUP($C38,Sheet!$A$7:$DG$148,'TN01-10 (IN)'!BS$12,0))</f>
        <v/>
      </c>
      <c r="BT38" s="28">
        <f>IF(VLOOKUP($C38,Sheet!$A$7:$DG$148,'TN01-10 (IN)'!BT$12,0)="","",VLOOKUP($C38,Sheet!$A$7:$DG$148,'TN01-10 (IN)'!BT$12,0))</f>
        <v>4.5999999999999996</v>
      </c>
      <c r="BU38" s="28">
        <f>IF(VLOOKUP($C38,Sheet!$A$7:$DG$148,'TN01-10 (IN)'!BU$12,0)="","",VLOOKUP($C38,Sheet!$A$7:$DG$148,'TN01-10 (IN)'!BU$12,0))</f>
        <v>6.7</v>
      </c>
      <c r="BV38" s="28">
        <f>IF(VLOOKUP($C38,Sheet!$A$7:$DG$148,'TN01-10 (IN)'!BV$12,0)="","",VLOOKUP($C38,Sheet!$A$7:$DG$148,'TN01-10 (IN)'!BV$12,0))</f>
        <v>6.7</v>
      </c>
      <c r="BW38" s="28">
        <f>IF(VLOOKUP($C38,Sheet!$A$7:$DG$148,'TN01-10 (IN)'!BW$12,0)="","",VLOOKUP($C38,Sheet!$A$7:$DG$148,'TN01-10 (IN)'!BW$12,0))</f>
        <v>6.4</v>
      </c>
      <c r="BX38" s="28">
        <f>IF(VLOOKUP($C38,Sheet!$A$7:$DG$148,'TN01-10 (IN)'!BX$12,0)="","",VLOOKUP($C38,Sheet!$A$7:$DG$148,'TN01-10 (IN)'!BX$12,0))</f>
        <v>5.7</v>
      </c>
      <c r="BY38" s="28">
        <f>IF(VLOOKUP($C38,Sheet!$A$7:$DG$148,'TN01-10 (IN)'!BY$12,0)="","",VLOOKUP($C38,Sheet!$A$7:$DG$148,'TN01-10 (IN)'!BY$12,0))</f>
        <v>7.1</v>
      </c>
      <c r="BZ38" s="33">
        <f>IF(VLOOKUP($C38,Sheet!$A$7:$DG$148,'TN01-10 (IN)'!BZ$12,0)="","",VLOOKUP($C38,Sheet!$A$7:$DG$148,'TN01-10 (IN)'!BZ$12,0))</f>
        <v>50</v>
      </c>
      <c r="CA38" s="36">
        <f>IF(VLOOKUP($C38,Sheet!$A$7:$DG$148,'TN01-10 (IN)'!CA$12,0)="","",VLOOKUP($C38,Sheet!$A$7:$DG$148,'TN01-10 (IN)'!CA$12,0))</f>
        <v>0</v>
      </c>
      <c r="CB38" s="28">
        <f>IF(VLOOKUP($C38,Sheet!$A$7:$DG$148,'TN01-10 (IN)'!CB$12,0)="","",VLOOKUP($C38,Sheet!$A$7:$DG$148,'TN01-10 (IN)'!CB$12,0))</f>
        <v>8.1999999999999993</v>
      </c>
      <c r="CC38" s="28" t="str">
        <f>IF(VLOOKUP($C38,Sheet!$A$7:$DG$148,'TN01-10 (IN)'!CC$12,0)="","",VLOOKUP($C38,Sheet!$A$7:$DG$148,'TN01-10 (IN)'!CC$12,0))</f>
        <v/>
      </c>
      <c r="CD38" s="28">
        <f>IF(VLOOKUP($C38,Sheet!$A$7:$DG$148,'TN01-10 (IN)'!CD$12,0)="","",VLOOKUP($C38,Sheet!$A$7:$DG$148,'TN01-10 (IN)'!CD$12,0))</f>
        <v>7.5</v>
      </c>
      <c r="CE38" s="28" t="str">
        <f>IF(VLOOKUP($C38,Sheet!$A$7:$DG$148,'TN01-10 (IN)'!CE$12,0)="","",VLOOKUP($C38,Sheet!$A$7:$DG$148,'TN01-10 (IN)'!CE$12,0))</f>
        <v/>
      </c>
      <c r="CF38" s="28">
        <f>IF(VLOOKUP($C38,Sheet!$A$7:$DG$148,'TN01-10 (IN)'!CF$12,0)="","",VLOOKUP($C38,Sheet!$A$7:$DG$148,'TN01-10 (IN)'!CF$12,0))</f>
        <v>7.7</v>
      </c>
      <c r="CG38" s="28">
        <f>IF(VLOOKUP($C38,Sheet!$A$7:$DG$148,'TN01-10 (IN)'!CG$12,0)="","",VLOOKUP($C38,Sheet!$A$7:$DG$148,'TN01-10 (IN)'!CG$12,0))</f>
        <v>6.9</v>
      </c>
      <c r="CH38" s="28">
        <f>IF(VLOOKUP($C38,Sheet!$A$7:$DG$148,'TN01-10 (IN)'!CH$12,0)="","",VLOOKUP($C38,Sheet!$A$7:$DG$148,'TN01-10 (IN)'!CH$12,0))</f>
        <v>7.2</v>
      </c>
      <c r="CI38" s="28">
        <f>IF(VLOOKUP($C38,Sheet!$A$7:$DG$148,'TN01-10 (IN)'!CI$12,0)="","",VLOOKUP($C38,Sheet!$A$7:$DG$148,'TN01-10 (IN)'!CI$12,0))</f>
        <v>7.4</v>
      </c>
      <c r="CJ38" s="28" t="str">
        <f>IF(VLOOKUP($C38,Sheet!$A$7:$DG$148,'TN01-10 (IN)'!CJ$12,0)="","",VLOOKUP($C38,Sheet!$A$7:$DG$148,'TN01-10 (IN)'!CJ$12,0))</f>
        <v/>
      </c>
      <c r="CK38" s="28">
        <f>IF(VLOOKUP($C38,Sheet!$A$7:$DG$148,'TN01-10 (IN)'!CK$12,0)="","",VLOOKUP($C38,Sheet!$A$7:$DG$148,'TN01-10 (IN)'!CK$12,0))</f>
        <v>6.1</v>
      </c>
      <c r="CL38" s="28" t="str">
        <f>IF(VLOOKUP($C38,Sheet!$A$7:$DG$148,'TN01-10 (IN)'!CL$12,0)="","",VLOOKUP($C38,Sheet!$A$7:$DG$148,'TN01-10 (IN)'!CL$12,0))</f>
        <v/>
      </c>
      <c r="CM38" s="28" t="str">
        <f>IF(VLOOKUP($C38,Sheet!$A$7:$DG$148,'TN01-10 (IN)'!CM$12,0)="","",VLOOKUP($C38,Sheet!$A$7:$DG$148,'TN01-10 (IN)'!CM$12,0))</f>
        <v/>
      </c>
      <c r="CN38" s="28" t="str">
        <f>IF(VLOOKUP($C38,Sheet!$A$7:$DG$148,'TN01-10 (IN)'!CN$12,0)="","",VLOOKUP($C38,Sheet!$A$7:$DG$148,'TN01-10 (IN)'!CN$12,0))</f>
        <v/>
      </c>
      <c r="CO38" s="28" t="str">
        <f>IF(VLOOKUP($C38,Sheet!$A$7:$DG$148,'TN01-10 (IN)'!CO$12,0)="","",VLOOKUP($C38,Sheet!$A$7:$DG$148,'TN01-10 (IN)'!CO$12,0))</f>
        <v/>
      </c>
      <c r="CP38" s="28">
        <f>IF(VLOOKUP($C38,Sheet!$A$7:$DG$148,'TN01-10 (IN)'!CP$12,0)="","",VLOOKUP($C38,Sheet!$A$7:$DG$148,'TN01-10 (IN)'!CP$12,0))</f>
        <v>5.7</v>
      </c>
      <c r="CQ38" s="28">
        <f>IF(VLOOKUP($C38,Sheet!$A$7:$DG$148,'TN01-10 (IN)'!CQ$12,0)="","",VLOOKUP($C38,Sheet!$A$7:$DG$148,'TN01-10 (IN)'!CQ$12,0))</f>
        <v>7.5</v>
      </c>
      <c r="CR38" s="28">
        <f>IF(VLOOKUP($C38,Sheet!$A$7:$DG$148,'TN01-10 (IN)'!CR$12,0)="","",VLOOKUP($C38,Sheet!$A$7:$DG$148,'TN01-10 (IN)'!CR$12,0))</f>
        <v>7.4</v>
      </c>
      <c r="CS38" s="28">
        <f>IF(VLOOKUP($C38,Sheet!$A$7:$DG$148,'TN01-10 (IN)'!CS$12,0)="","",VLOOKUP($C38,Sheet!$A$7:$DG$148,'TN01-10 (IN)'!CS$12,0))</f>
        <v>8</v>
      </c>
      <c r="CT38" s="28">
        <f>IF(VLOOKUP($C38,Sheet!$A$7:$DG$148,'TN01-10 (IN)'!CT$12,0)="","",VLOOKUP($C38,Sheet!$A$7:$DG$148,'TN01-10 (IN)'!CT$12,0))</f>
        <v>7.5</v>
      </c>
      <c r="CU38" s="33">
        <f>IF(VLOOKUP($C38,Sheet!$A$7:$DG$148,'TN01-10 (IN)'!CU$12,0)="","",VLOOKUP($C38,Sheet!$A$7:$DG$148,'TN01-10 (IN)'!CU$12,0))</f>
        <v>27</v>
      </c>
      <c r="CV38" s="36">
        <f>IF(VLOOKUP($C38,Sheet!$A$7:$DG$148,'TN01-10 (IN)'!CV$12,0)="","",VLOOKUP($C38,Sheet!$A$7:$DG$148,'TN01-10 (IN)'!CV$12,0))</f>
        <v>0</v>
      </c>
      <c r="CW38" s="38">
        <f t="shared" si="2"/>
        <v>128</v>
      </c>
      <c r="CX38" s="38">
        <f t="shared" si="2"/>
        <v>0</v>
      </c>
      <c r="CY38" s="38">
        <f t="shared" si="3"/>
        <v>0</v>
      </c>
      <c r="CZ38" s="38">
        <f t="shared" si="4"/>
        <v>128</v>
      </c>
      <c r="DA38" s="38">
        <f t="shared" si="5"/>
        <v>6.99</v>
      </c>
      <c r="DB38" s="38">
        <f>VLOOKUP($C38,'TN01-04'!$A$13:$DL$166,103,0)</f>
        <v>2.84</v>
      </c>
      <c r="DC38" s="28" t="str">
        <f>IF(VLOOKUP($C38,Sheet!$A$7:$DG$148,'TN01-10 (IN)'!DC$12,0)="","",VLOOKUP($C38,Sheet!$A$7:$DG$148,'TN01-10 (IN)'!DC$12,0))</f>
        <v/>
      </c>
      <c r="DD38" s="28" t="str">
        <f>IF(VLOOKUP($C38,Sheet!$A$7:$DG$148,'TN01-10 (IN)'!DD$12,0)="","",VLOOKUP($C38,Sheet!$A$7:$DG$148,'TN01-10 (IN)'!DD$12,0))</f>
        <v/>
      </c>
      <c r="DE38" s="28">
        <f>IF(VLOOKUP($C38,Sheet!$A$7:$DG$148,'TN01-10 (IN)'!DE$12,0)="","",VLOOKUP($C38,Sheet!$A$7:$DG$148,'TN01-10 (IN)'!DE$12,0))</f>
        <v>8.1</v>
      </c>
      <c r="DF38" s="28" t="str">
        <f>IF(VLOOKUP($C38,Sheet!$A$7:$DG$148,'TN01-10 (IN)'!DF$12,0)="","",VLOOKUP($C38,Sheet!$A$7:$DG$148,'TN01-10 (IN)'!DF$12,0))</f>
        <v/>
      </c>
      <c r="DG38" s="38"/>
      <c r="DH38" s="38">
        <f t="shared" si="6"/>
        <v>8.1</v>
      </c>
      <c r="DI38" s="38">
        <f>VLOOKUP($C38,'TN01-04'!$A$13:$DL$166,110,0)</f>
        <v>3.65</v>
      </c>
      <c r="DJ38" s="33">
        <f>IF(VLOOKUP($C38,Sheet!$A$7:$DG$148,'TN01-10 (IN)'!DJ$12,0)="","",VLOOKUP($C38,Sheet!$A$7:$DG$148,'TN01-10 (IN)'!DJ$12,0))</f>
        <v>5</v>
      </c>
      <c r="DK38" s="36">
        <f>IF(VLOOKUP($C38,Sheet!$A$7:$DG$148,'TN01-10 (IN)'!DK$12,0)="","",VLOOKUP($C38,Sheet!$A$7:$DG$148,'TN01-10 (IN)'!DK$12,0))</f>
        <v>0</v>
      </c>
      <c r="DL38" s="38">
        <f t="shared" si="7"/>
        <v>133</v>
      </c>
      <c r="DM38" s="38">
        <f t="shared" si="8"/>
        <v>0</v>
      </c>
      <c r="DN38" s="38">
        <f t="shared" si="9"/>
        <v>7.03</v>
      </c>
      <c r="DO38" s="38">
        <f>VLOOKUP($C38,'TN01-04'!$A$13:$DL$166,116,0)</f>
        <v>2.87</v>
      </c>
      <c r="DP38" s="33">
        <f>IF(VLOOKUP($C38,Sheet!$A$7:$DG$148,'TN01-10 (IN)'!DP$12,0)="","",VLOOKUP($C38,Sheet!$A$7:$DG$148,'TN01-10 (IN)'!DP$12,0))</f>
        <v>138</v>
      </c>
      <c r="DQ38" s="36">
        <f>IF(VLOOKUP($C38,Sheet!$A$7:$DG$148,'TN01-10 (IN)'!DQ$12,0)="","",VLOOKUP($C38,Sheet!$A$7:$DG$148,'TN01-10 (IN)'!DQ$12,0))</f>
        <v>0</v>
      </c>
      <c r="DR38" s="28">
        <f>IF(VLOOKUP($C38,Sheet!$A$7:$DG$148,'TN01-10 (IN)'!DR$12,0)="","",VLOOKUP($C38,Sheet!$A$7:$DG$148,'TN01-10 (IN)'!DR$12,0))</f>
        <v>137</v>
      </c>
      <c r="DS38" s="28">
        <f>IF(VLOOKUP($C38,Sheet!$A$7:$DG$148,'TN01-10 (IN)'!DS$12,0)="","",VLOOKUP($C38,Sheet!$A$7:$DG$148,'TN01-10 (IN)'!DS$12,0))</f>
        <v>138</v>
      </c>
      <c r="DT38" s="28">
        <f>IF(VLOOKUP($C38,Sheet!$A$7:$DG$148,'TN01-10 (IN)'!DT$12,0)="","",VLOOKUP($C38,Sheet!$A$7:$DG$148,'TN01-10 (IN)'!DT$12,0))</f>
        <v>7.03</v>
      </c>
      <c r="DU38" s="28">
        <f>IF(VLOOKUP($C38,Sheet!$A$7:$DG$148,'TN01-10 (IN)'!DU$12,0)="","",VLOOKUP($C38,Sheet!$A$7:$DG$148,'TN01-10 (IN)'!DU$12,0))</f>
        <v>2.87</v>
      </c>
      <c r="DV38" s="28" t="str">
        <f>IF(VLOOKUP($C38,Sheet!$A$7:$DG$148,'TN01-10 (IN)'!DV$12,0)="","",VLOOKUP($C38,Sheet!$A$7:$DG$148,'TN01-10 (IN)'!DV$12,0))</f>
        <v/>
      </c>
      <c r="DW38" s="42">
        <f t="shared" si="10"/>
        <v>0</v>
      </c>
    </row>
    <row r="39" spans="1:127" ht="15.95" customHeight="1" x14ac:dyDescent="0.2">
      <c r="A39" s="52"/>
      <c r="B39" s="625"/>
      <c r="C39" s="45">
        <v>2220724305</v>
      </c>
      <c r="D39" s="26" t="s">
        <v>6</v>
      </c>
      <c r="E39" s="26" t="s">
        <v>58</v>
      </c>
      <c r="F39" s="26" t="s">
        <v>138</v>
      </c>
      <c r="G39" s="27">
        <v>35643</v>
      </c>
      <c r="H39" s="26" t="s">
        <v>209</v>
      </c>
      <c r="I39" s="26" t="s">
        <v>212</v>
      </c>
      <c r="J39" s="28">
        <f>IF(VLOOKUP($C39,Sheet!$A$7:$DG$148,'TN01-10 (IN)'!J$12,0)="","",VLOOKUP($C39,Sheet!$A$7:$DG$148,'TN01-10 (IN)'!J$12,0))</f>
        <v>8.4</v>
      </c>
      <c r="K39" s="28">
        <f>IF(VLOOKUP($C39,Sheet!$A$7:$DG$148,'TN01-10 (IN)'!K$12,0)="","",VLOOKUP($C39,Sheet!$A$7:$DG$148,'TN01-10 (IN)'!K$12,0))</f>
        <v>7.5</v>
      </c>
      <c r="L39" s="28">
        <f>IF(VLOOKUP($C39,Sheet!$A$7:$DG$148,'TN01-10 (IN)'!L$12,0)="","",VLOOKUP($C39,Sheet!$A$7:$DG$148,'TN01-10 (IN)'!L$12,0))</f>
        <v>6.1</v>
      </c>
      <c r="M39" s="28">
        <f>IF(VLOOKUP($C39,Sheet!$A$7:$DG$148,'TN01-10 (IN)'!M$12,0)="","",VLOOKUP($C39,Sheet!$A$7:$DG$148,'TN01-10 (IN)'!M$12,0))</f>
        <v>7.7</v>
      </c>
      <c r="N39" s="28">
        <f>IF(VLOOKUP($C39,Sheet!$A$7:$DG$148,'TN01-10 (IN)'!N$12,0)="","",VLOOKUP($C39,Sheet!$A$7:$DG$148,'TN01-10 (IN)'!N$12,0))</f>
        <v>6.9</v>
      </c>
      <c r="O39" s="28">
        <f>IF(VLOOKUP($C39,Sheet!$A$7:$DG$148,'TN01-10 (IN)'!O$12,0)="","",VLOOKUP($C39,Sheet!$A$7:$DG$148,'TN01-10 (IN)'!O$12,0))</f>
        <v>6.6</v>
      </c>
      <c r="P39" s="28">
        <f>IF(VLOOKUP($C39,Sheet!$A$7:$DG$148,'TN01-10 (IN)'!P$12,0)="","",VLOOKUP($C39,Sheet!$A$7:$DG$148,'TN01-10 (IN)'!P$12,0))</f>
        <v>6.2</v>
      </c>
      <c r="Q39" s="28" t="str">
        <f>IF(VLOOKUP($C39,Sheet!$A$7:$DG$148,'TN01-10 (IN)'!Q$12,0)="","",VLOOKUP($C39,Sheet!$A$7:$DG$148,'TN01-10 (IN)'!Q$12,0))</f>
        <v/>
      </c>
      <c r="R39" s="28">
        <f>IF(VLOOKUP($C39,Sheet!$A$7:$DG$148,'TN01-10 (IN)'!R$12,0)="","",VLOOKUP($C39,Sheet!$A$7:$DG$148,'TN01-10 (IN)'!R$12,0))</f>
        <v>7.3</v>
      </c>
      <c r="S39" s="28" t="str">
        <f>IF(VLOOKUP($C39,Sheet!$A$7:$DG$148,'TN01-10 (IN)'!S$12,0)="","",VLOOKUP($C39,Sheet!$A$7:$DG$148,'TN01-10 (IN)'!S$12,0))</f>
        <v/>
      </c>
      <c r="T39" s="28">
        <f>IF(VLOOKUP($C39,Sheet!$A$7:$DG$148,'TN01-10 (IN)'!T$12,0)="","",VLOOKUP($C39,Sheet!$A$7:$DG$148,'TN01-10 (IN)'!T$12,0))</f>
        <v>6.6</v>
      </c>
      <c r="U39" s="28" t="str">
        <f>IF(VLOOKUP($C39,Sheet!$A$7:$DG$148,'TN01-10 (IN)'!U$12,0)="","",VLOOKUP($C39,Sheet!$A$7:$DG$148,'TN01-10 (IN)'!U$12,0))</f>
        <v/>
      </c>
      <c r="V39" s="28" t="str">
        <f>IF(VLOOKUP($C39,Sheet!$A$7:$DG$148,'TN01-10 (IN)'!V$12,0)="","",VLOOKUP($C39,Sheet!$A$7:$DG$148,'TN01-10 (IN)'!V$12,0))</f>
        <v/>
      </c>
      <c r="W39" s="28">
        <f>IF(VLOOKUP($C39,Sheet!$A$7:$DG$148,'TN01-10 (IN)'!W$12,0)="","",VLOOKUP($C39,Sheet!$A$7:$DG$148,'TN01-10 (IN)'!W$12,0))</f>
        <v>8.6</v>
      </c>
      <c r="X39" s="28" t="str">
        <f>IF(VLOOKUP($C39,Sheet!$A$7:$DG$148,'TN01-10 (IN)'!X$12,0)="","",VLOOKUP($C39,Sheet!$A$7:$DG$148,'TN01-10 (IN)'!X$12,0))</f>
        <v/>
      </c>
      <c r="Y39" s="28">
        <f>IF(VLOOKUP($C39,Sheet!$A$7:$DG$148,'TN01-10 (IN)'!Y$12,0)="","",VLOOKUP($C39,Sheet!$A$7:$DG$148,'TN01-10 (IN)'!Y$12,0))</f>
        <v>8.8000000000000007</v>
      </c>
      <c r="Z39" s="28">
        <f>IF(VLOOKUP($C39,Sheet!$A$7:$DG$148,'TN01-10 (IN)'!Z$12,0)="","",VLOOKUP($C39,Sheet!$A$7:$DG$148,'TN01-10 (IN)'!Z$12,0))</f>
        <v>8.4</v>
      </c>
      <c r="AA39" s="28">
        <f>IF(VLOOKUP($C39,Sheet!$A$7:$DG$148,'TN01-10 (IN)'!AA$12,0)="","",VLOOKUP($C39,Sheet!$A$7:$DG$148,'TN01-10 (IN)'!AA$12,0))</f>
        <v>7.1</v>
      </c>
      <c r="AB39" s="28">
        <f>IF(VLOOKUP($C39,Sheet!$A$7:$DG$148,'TN01-10 (IN)'!AB$12,0)="","",VLOOKUP($C39,Sheet!$A$7:$DG$148,'TN01-10 (IN)'!AB$12,0))</f>
        <v>8.1</v>
      </c>
      <c r="AC39" s="28">
        <f>IF(VLOOKUP($C39,Sheet!$A$7:$DG$148,'TN01-10 (IN)'!AC$12,0)="","",VLOOKUP($C39,Sheet!$A$7:$DG$148,'TN01-10 (IN)'!AC$12,0))</f>
        <v>5.6</v>
      </c>
      <c r="AD39" s="28">
        <f>IF(VLOOKUP($C39,Sheet!$A$7:$DG$148,'TN01-10 (IN)'!AD$12,0)="","",VLOOKUP($C39,Sheet!$A$7:$DG$148,'TN01-10 (IN)'!AD$12,0))</f>
        <v>8.6</v>
      </c>
      <c r="AE39" s="28">
        <f>IF(VLOOKUP($C39,Sheet!$A$7:$DG$148,'TN01-10 (IN)'!AE$12,0)="","",VLOOKUP($C39,Sheet!$A$7:$DG$148,'TN01-10 (IN)'!AE$12,0))</f>
        <v>6.2</v>
      </c>
      <c r="AF39" s="28">
        <f>IF(VLOOKUP($C39,Sheet!$A$7:$DG$148,'TN01-10 (IN)'!AF$12,0)="","",VLOOKUP($C39,Sheet!$A$7:$DG$148,'TN01-10 (IN)'!AF$12,0))</f>
        <v>7.3</v>
      </c>
      <c r="AG39" s="28">
        <f>IF(VLOOKUP($C39,Sheet!$A$7:$DG$148,'TN01-10 (IN)'!AG$12,0)="","",VLOOKUP($C39,Sheet!$A$7:$DG$148,'TN01-10 (IN)'!AG$12,0))</f>
        <v>5.2</v>
      </c>
      <c r="AH39" s="28">
        <f>IF(VLOOKUP($C39,Sheet!$A$7:$DG$148,'TN01-10 (IN)'!AH$12,0)="","",VLOOKUP($C39,Sheet!$A$7:$DG$148,'TN01-10 (IN)'!AH$12,0))</f>
        <v>8.1999999999999993</v>
      </c>
      <c r="AI39" s="28">
        <f>IF(VLOOKUP($C39,Sheet!$A$7:$DG$148,'TN01-10 (IN)'!AI$12,0)="","",VLOOKUP($C39,Sheet!$A$7:$DG$148,'TN01-10 (IN)'!AI$12,0))</f>
        <v>5.4</v>
      </c>
      <c r="AJ39" s="28">
        <f>IF(VLOOKUP($C39,Sheet!$A$7:$DG$148,'TN01-10 (IN)'!AJ$12,0)="","",VLOOKUP($C39,Sheet!$A$7:$DG$148,'TN01-10 (IN)'!AJ$12,0))</f>
        <v>7.1</v>
      </c>
      <c r="AK39" s="28">
        <f>IF(VLOOKUP($C39,Sheet!$A$7:$DG$148,'TN01-10 (IN)'!AK$12,0)="","",VLOOKUP($C39,Sheet!$A$7:$DG$148,'TN01-10 (IN)'!AK$12,0))</f>
        <v>6.8</v>
      </c>
      <c r="AL39" s="28">
        <f>IF(VLOOKUP($C39,Sheet!$A$7:$DG$148,'TN01-10 (IN)'!AL$12,0)="","",VLOOKUP($C39,Sheet!$A$7:$DG$148,'TN01-10 (IN)'!AL$12,0))</f>
        <v>7.7</v>
      </c>
      <c r="AM39" s="33">
        <f>IF(VLOOKUP($C39,Sheet!$A$7:$DG$148,'TN01-10 (IN)'!AM$12,0)="","",VLOOKUP($C39,Sheet!$A$7:$DG$148,'TN01-10 (IN)'!AM$12,0))</f>
        <v>51</v>
      </c>
      <c r="AN39" s="36">
        <f>IF(VLOOKUP($C39,Sheet!$A$7:$DG$148,'TN01-10 (IN)'!AN$12,0)="","",VLOOKUP($C39,Sheet!$A$7:$DG$148,'TN01-10 (IN)'!AN$12,0))</f>
        <v>0</v>
      </c>
      <c r="AO39" s="32">
        <f>IF(VLOOKUP($C39,Sheet!$A$7:$DG$148,'TN01-10 (IN)'!AO$12,0)="","",VLOOKUP($C39,Sheet!$A$7:$DG$148,'TN01-10 (IN)'!AO$12,0))</f>
        <v>6.8</v>
      </c>
      <c r="AP39" s="32">
        <f>IF(VLOOKUP($C39,Sheet!$A$7:$DG$148,'TN01-10 (IN)'!AP$12,0)="","",VLOOKUP($C39,Sheet!$A$7:$DG$148,'TN01-10 (IN)'!AP$12,0))</f>
        <v>6.4</v>
      </c>
      <c r="AQ39" s="32" t="str">
        <f>IF(VLOOKUP($C39,Sheet!$A$7:$DG$148,'TN01-10 (IN)'!AQ$12,0)="","",VLOOKUP($C39,Sheet!$A$7:$DG$148,'TN01-10 (IN)'!AQ$12,0))</f>
        <v/>
      </c>
      <c r="AR39" s="32" t="str">
        <f>IF(VLOOKUP($C39,Sheet!$A$7:$DG$148,'TN01-10 (IN)'!AR$12,0)="","",VLOOKUP($C39,Sheet!$A$7:$DG$148,'TN01-10 (IN)'!AR$12,0))</f>
        <v/>
      </c>
      <c r="AS39" s="32" t="str">
        <f>IF(VLOOKUP($C39,Sheet!$A$7:$DG$148,'TN01-10 (IN)'!AS$12,0)="","",VLOOKUP($C39,Sheet!$A$7:$DG$148,'TN01-10 (IN)'!AS$12,0))</f>
        <v/>
      </c>
      <c r="AT39" s="32" t="str">
        <f>IF(VLOOKUP($C39,Sheet!$A$7:$DG$148,'TN01-10 (IN)'!AT$12,0)="","",VLOOKUP($C39,Sheet!$A$7:$DG$148,'TN01-10 (IN)'!AT$12,0))</f>
        <v/>
      </c>
      <c r="AU39" s="32" t="str">
        <f>IF(VLOOKUP($C39,Sheet!$A$7:$DG$148,'TN01-10 (IN)'!AU$12,0)="","",VLOOKUP($C39,Sheet!$A$7:$DG$148,'TN01-10 (IN)'!AU$12,0))</f>
        <v/>
      </c>
      <c r="AV39" s="32">
        <f>IF(VLOOKUP($C39,Sheet!$A$7:$DG$148,'TN01-10 (IN)'!AV$12,0)="","",VLOOKUP($C39,Sheet!$A$7:$DG$148,'TN01-10 (IN)'!AV$12,0))</f>
        <v>7.5</v>
      </c>
      <c r="AW39" s="32" t="str">
        <f>IF(VLOOKUP($C39,Sheet!$A$7:$DG$148,'TN01-10 (IN)'!AW$12,0)="","",VLOOKUP($C39,Sheet!$A$7:$DG$148,'TN01-10 (IN)'!AW$12,0))</f>
        <v/>
      </c>
      <c r="AX39" s="32" t="str">
        <f>IF(VLOOKUP($C39,Sheet!$A$7:$DG$148,'TN01-10 (IN)'!AX$12,0)="","",VLOOKUP($C39,Sheet!$A$7:$DG$148,'TN01-10 (IN)'!AX$12,0))</f>
        <v/>
      </c>
      <c r="AY39" s="32" t="str">
        <f>IF(VLOOKUP($C39,Sheet!$A$7:$DG$148,'TN01-10 (IN)'!AY$12,0)="","",VLOOKUP($C39,Sheet!$A$7:$DG$148,'TN01-10 (IN)'!AY$12,0))</f>
        <v/>
      </c>
      <c r="AZ39" s="32" t="str">
        <f>IF(VLOOKUP($C39,Sheet!$A$7:$DG$148,'TN01-10 (IN)'!AZ$12,0)="","",VLOOKUP($C39,Sheet!$A$7:$DG$148,'TN01-10 (IN)'!AZ$12,0))</f>
        <v/>
      </c>
      <c r="BA39" s="32" t="str">
        <f>IF(VLOOKUP($C39,Sheet!$A$7:$DG$148,'TN01-10 (IN)'!BA$12,0)="","",VLOOKUP($C39,Sheet!$A$7:$DG$148,'TN01-10 (IN)'!BA$12,0))</f>
        <v/>
      </c>
      <c r="BB39" s="32">
        <f>IF(VLOOKUP($C39,Sheet!$A$7:$DG$148,'TN01-10 (IN)'!BB$12,0)="","",VLOOKUP($C39,Sheet!$A$7:$DG$148,'TN01-10 (IN)'!BB$12,0))</f>
        <v>5.8</v>
      </c>
      <c r="BC39" s="32">
        <f>IF(VLOOKUP($C39,Sheet!$A$7:$DG$148,'TN01-10 (IN)'!BC$12,0)="","",VLOOKUP($C39,Sheet!$A$7:$DG$148,'TN01-10 (IN)'!BC$12,0))</f>
        <v>4.8</v>
      </c>
      <c r="BD39" s="33">
        <f>IF(VLOOKUP($C39,Sheet!$A$7:$DG$148,'TN01-10 (IN)'!BD$12,0)="","",VLOOKUP($C39,Sheet!$A$7:$DG$148,'TN01-10 (IN)'!BD$12,0))</f>
        <v>5</v>
      </c>
      <c r="BE39" s="36">
        <f>IF(VLOOKUP($C39,Sheet!$A$7:$DG$148,'TN01-10 (IN)'!BE$12,0)="","",VLOOKUP($C39,Sheet!$A$7:$DG$148,'TN01-10 (IN)'!BE$12,0))</f>
        <v>0</v>
      </c>
      <c r="BF39" s="28">
        <f>IF(VLOOKUP($C39,Sheet!$A$7:$DG$148,'TN01-10 (IN)'!BF$12,0)="","",VLOOKUP($C39,Sheet!$A$7:$DG$148,'TN01-10 (IN)'!BF$12,0))</f>
        <v>7.6</v>
      </c>
      <c r="BG39" s="28">
        <f>IF(VLOOKUP($C39,Sheet!$A$7:$DG$148,'TN01-10 (IN)'!BG$12,0)="","",VLOOKUP($C39,Sheet!$A$7:$DG$148,'TN01-10 (IN)'!BG$12,0))</f>
        <v>6</v>
      </c>
      <c r="BH39" s="28">
        <f>IF(VLOOKUP($C39,Sheet!$A$7:$DG$148,'TN01-10 (IN)'!BH$12,0)="","",VLOOKUP($C39,Sheet!$A$7:$DG$148,'TN01-10 (IN)'!BH$12,0))</f>
        <v>7.7</v>
      </c>
      <c r="BI39" s="28">
        <f>IF(VLOOKUP($C39,Sheet!$A$7:$DG$148,'TN01-10 (IN)'!BI$12,0)="","",VLOOKUP($C39,Sheet!$A$7:$DG$148,'TN01-10 (IN)'!BI$12,0))</f>
        <v>8.6</v>
      </c>
      <c r="BJ39" s="28">
        <f>IF(VLOOKUP($C39,Sheet!$A$7:$DG$148,'TN01-10 (IN)'!BJ$12,0)="","",VLOOKUP($C39,Sheet!$A$7:$DG$148,'TN01-10 (IN)'!BJ$12,0))</f>
        <v>7.5</v>
      </c>
      <c r="BK39" s="28">
        <f>IF(VLOOKUP($C39,Sheet!$A$7:$DG$148,'TN01-10 (IN)'!BK$12,0)="","",VLOOKUP($C39,Sheet!$A$7:$DG$148,'TN01-10 (IN)'!BK$12,0))</f>
        <v>8.3000000000000007</v>
      </c>
      <c r="BL39" s="28">
        <f>IF(VLOOKUP($C39,Sheet!$A$7:$DG$148,'TN01-10 (IN)'!BL$12,0)="","",VLOOKUP($C39,Sheet!$A$7:$DG$148,'TN01-10 (IN)'!BL$12,0))</f>
        <v>8.1</v>
      </c>
      <c r="BM39" s="28">
        <f>IF(VLOOKUP($C39,Sheet!$A$7:$DG$148,'TN01-10 (IN)'!BM$12,0)="","",VLOOKUP($C39,Sheet!$A$7:$DG$148,'TN01-10 (IN)'!BM$12,0))</f>
        <v>7.5</v>
      </c>
      <c r="BN39" s="28">
        <f>IF(VLOOKUP($C39,Sheet!$A$7:$DG$148,'TN01-10 (IN)'!BN$12,0)="","",VLOOKUP($C39,Sheet!$A$7:$DG$148,'TN01-10 (IN)'!BN$12,0))</f>
        <v>6.9</v>
      </c>
      <c r="BO39" s="28">
        <f>IF(VLOOKUP($C39,Sheet!$A$7:$DG$148,'TN01-10 (IN)'!BO$12,0)="","",VLOOKUP($C39,Sheet!$A$7:$DG$148,'TN01-10 (IN)'!BO$12,0))</f>
        <v>8.1999999999999993</v>
      </c>
      <c r="BP39" s="28">
        <f>IF(VLOOKUP($C39,Sheet!$A$7:$DG$148,'TN01-10 (IN)'!BP$12,0)="","",VLOOKUP($C39,Sheet!$A$7:$DG$148,'TN01-10 (IN)'!BP$12,0))</f>
        <v>8.6</v>
      </c>
      <c r="BQ39" s="28">
        <f>IF(VLOOKUP($C39,Sheet!$A$7:$DG$148,'TN01-10 (IN)'!BQ$12,0)="","",VLOOKUP($C39,Sheet!$A$7:$DG$148,'TN01-10 (IN)'!BQ$12,0))</f>
        <v>7.5</v>
      </c>
      <c r="BR39" s="28">
        <f>IF(VLOOKUP($C39,Sheet!$A$7:$DG$148,'TN01-10 (IN)'!BR$12,0)="","",VLOOKUP($C39,Sheet!$A$7:$DG$148,'TN01-10 (IN)'!BR$12,0))</f>
        <v>8</v>
      </c>
      <c r="BS39" s="28" t="str">
        <f>IF(VLOOKUP($C39,Sheet!$A$7:$DG$148,'TN01-10 (IN)'!BS$12,0)="","",VLOOKUP($C39,Sheet!$A$7:$DG$148,'TN01-10 (IN)'!BS$12,0))</f>
        <v/>
      </c>
      <c r="BT39" s="28">
        <f>IF(VLOOKUP($C39,Sheet!$A$7:$DG$148,'TN01-10 (IN)'!BT$12,0)="","",VLOOKUP($C39,Sheet!$A$7:$DG$148,'TN01-10 (IN)'!BT$12,0))</f>
        <v>8.5</v>
      </c>
      <c r="BU39" s="28">
        <f>IF(VLOOKUP($C39,Sheet!$A$7:$DG$148,'TN01-10 (IN)'!BU$12,0)="","",VLOOKUP($C39,Sheet!$A$7:$DG$148,'TN01-10 (IN)'!BU$12,0))</f>
        <v>6.8</v>
      </c>
      <c r="BV39" s="28">
        <f>IF(VLOOKUP($C39,Sheet!$A$7:$DG$148,'TN01-10 (IN)'!BV$12,0)="","",VLOOKUP($C39,Sheet!$A$7:$DG$148,'TN01-10 (IN)'!BV$12,0))</f>
        <v>5.7</v>
      </c>
      <c r="BW39" s="28">
        <f>IF(VLOOKUP($C39,Sheet!$A$7:$DG$148,'TN01-10 (IN)'!BW$12,0)="","",VLOOKUP($C39,Sheet!$A$7:$DG$148,'TN01-10 (IN)'!BW$12,0))</f>
        <v>6.2</v>
      </c>
      <c r="BX39" s="28">
        <f>IF(VLOOKUP($C39,Sheet!$A$7:$DG$148,'TN01-10 (IN)'!BX$12,0)="","",VLOOKUP($C39,Sheet!$A$7:$DG$148,'TN01-10 (IN)'!BX$12,0))</f>
        <v>8.3000000000000007</v>
      </c>
      <c r="BY39" s="28">
        <f>IF(VLOOKUP($C39,Sheet!$A$7:$DG$148,'TN01-10 (IN)'!BY$12,0)="","",VLOOKUP($C39,Sheet!$A$7:$DG$148,'TN01-10 (IN)'!BY$12,0))</f>
        <v>8.5</v>
      </c>
      <c r="BZ39" s="33">
        <f>IF(VLOOKUP($C39,Sheet!$A$7:$DG$148,'TN01-10 (IN)'!BZ$12,0)="","",VLOOKUP($C39,Sheet!$A$7:$DG$148,'TN01-10 (IN)'!BZ$12,0))</f>
        <v>50</v>
      </c>
      <c r="CA39" s="36">
        <f>IF(VLOOKUP($C39,Sheet!$A$7:$DG$148,'TN01-10 (IN)'!CA$12,0)="","",VLOOKUP($C39,Sheet!$A$7:$DG$148,'TN01-10 (IN)'!CA$12,0))</f>
        <v>0</v>
      </c>
      <c r="CB39" s="28">
        <f>IF(VLOOKUP($C39,Sheet!$A$7:$DG$148,'TN01-10 (IN)'!CB$12,0)="","",VLOOKUP($C39,Sheet!$A$7:$DG$148,'TN01-10 (IN)'!CB$12,0))</f>
        <v>7.4</v>
      </c>
      <c r="CC39" s="28" t="str">
        <f>IF(VLOOKUP($C39,Sheet!$A$7:$DG$148,'TN01-10 (IN)'!CC$12,0)="","",VLOOKUP($C39,Sheet!$A$7:$DG$148,'TN01-10 (IN)'!CC$12,0))</f>
        <v/>
      </c>
      <c r="CD39" s="28">
        <f>IF(VLOOKUP($C39,Sheet!$A$7:$DG$148,'TN01-10 (IN)'!CD$12,0)="","",VLOOKUP($C39,Sheet!$A$7:$DG$148,'TN01-10 (IN)'!CD$12,0))</f>
        <v>8.1999999999999993</v>
      </c>
      <c r="CE39" s="28" t="str">
        <f>IF(VLOOKUP($C39,Sheet!$A$7:$DG$148,'TN01-10 (IN)'!CE$12,0)="","",VLOOKUP($C39,Sheet!$A$7:$DG$148,'TN01-10 (IN)'!CE$12,0))</f>
        <v/>
      </c>
      <c r="CF39" s="28">
        <f>IF(VLOOKUP($C39,Sheet!$A$7:$DG$148,'TN01-10 (IN)'!CF$12,0)="","",VLOOKUP($C39,Sheet!$A$7:$DG$148,'TN01-10 (IN)'!CF$12,0))</f>
        <v>7.8</v>
      </c>
      <c r="CG39" s="28">
        <f>IF(VLOOKUP($C39,Sheet!$A$7:$DG$148,'TN01-10 (IN)'!CG$12,0)="","",VLOOKUP($C39,Sheet!$A$7:$DG$148,'TN01-10 (IN)'!CG$12,0))</f>
        <v>6.7</v>
      </c>
      <c r="CH39" s="28">
        <f>IF(VLOOKUP($C39,Sheet!$A$7:$DG$148,'TN01-10 (IN)'!CH$12,0)="","",VLOOKUP($C39,Sheet!$A$7:$DG$148,'TN01-10 (IN)'!CH$12,0))</f>
        <v>7.9</v>
      </c>
      <c r="CI39" s="28">
        <f>IF(VLOOKUP($C39,Sheet!$A$7:$DG$148,'TN01-10 (IN)'!CI$12,0)="","",VLOOKUP($C39,Sheet!$A$7:$DG$148,'TN01-10 (IN)'!CI$12,0))</f>
        <v>7.4</v>
      </c>
      <c r="CJ39" s="28" t="str">
        <f>IF(VLOOKUP($C39,Sheet!$A$7:$DG$148,'TN01-10 (IN)'!CJ$12,0)="","",VLOOKUP($C39,Sheet!$A$7:$DG$148,'TN01-10 (IN)'!CJ$12,0))</f>
        <v/>
      </c>
      <c r="CK39" s="28">
        <f>IF(VLOOKUP($C39,Sheet!$A$7:$DG$148,'TN01-10 (IN)'!CK$12,0)="","",VLOOKUP($C39,Sheet!$A$7:$DG$148,'TN01-10 (IN)'!CK$12,0))</f>
        <v>8.3000000000000007</v>
      </c>
      <c r="CL39" s="28" t="str">
        <f>IF(VLOOKUP($C39,Sheet!$A$7:$DG$148,'TN01-10 (IN)'!CL$12,0)="","",VLOOKUP($C39,Sheet!$A$7:$DG$148,'TN01-10 (IN)'!CL$12,0))</f>
        <v/>
      </c>
      <c r="CM39" s="28" t="str">
        <f>IF(VLOOKUP($C39,Sheet!$A$7:$DG$148,'TN01-10 (IN)'!CM$12,0)="","",VLOOKUP($C39,Sheet!$A$7:$DG$148,'TN01-10 (IN)'!CM$12,0))</f>
        <v/>
      </c>
      <c r="CN39" s="28" t="str">
        <f>IF(VLOOKUP($C39,Sheet!$A$7:$DG$148,'TN01-10 (IN)'!CN$12,0)="","",VLOOKUP($C39,Sheet!$A$7:$DG$148,'TN01-10 (IN)'!CN$12,0))</f>
        <v/>
      </c>
      <c r="CO39" s="28" t="str">
        <f>IF(VLOOKUP($C39,Sheet!$A$7:$DG$148,'TN01-10 (IN)'!CO$12,0)="","",VLOOKUP($C39,Sheet!$A$7:$DG$148,'TN01-10 (IN)'!CO$12,0))</f>
        <v/>
      </c>
      <c r="CP39" s="28">
        <f>IF(VLOOKUP($C39,Sheet!$A$7:$DG$148,'TN01-10 (IN)'!CP$12,0)="","",VLOOKUP($C39,Sheet!$A$7:$DG$148,'TN01-10 (IN)'!CP$12,0))</f>
        <v>6.9</v>
      </c>
      <c r="CQ39" s="28">
        <f>IF(VLOOKUP($C39,Sheet!$A$7:$DG$148,'TN01-10 (IN)'!CQ$12,0)="","",VLOOKUP($C39,Sheet!$A$7:$DG$148,'TN01-10 (IN)'!CQ$12,0))</f>
        <v>6.7</v>
      </c>
      <c r="CR39" s="28">
        <f>IF(VLOOKUP($C39,Sheet!$A$7:$DG$148,'TN01-10 (IN)'!CR$12,0)="","",VLOOKUP($C39,Sheet!$A$7:$DG$148,'TN01-10 (IN)'!CR$12,0))</f>
        <v>8.6999999999999993</v>
      </c>
      <c r="CS39" s="28">
        <f>IF(VLOOKUP($C39,Sheet!$A$7:$DG$148,'TN01-10 (IN)'!CS$12,0)="","",VLOOKUP($C39,Sheet!$A$7:$DG$148,'TN01-10 (IN)'!CS$12,0))</f>
        <v>9.1999999999999993</v>
      </c>
      <c r="CT39" s="28">
        <f>IF(VLOOKUP($C39,Sheet!$A$7:$DG$148,'TN01-10 (IN)'!CT$12,0)="","",VLOOKUP($C39,Sheet!$A$7:$DG$148,'TN01-10 (IN)'!CT$12,0))</f>
        <v>8.1</v>
      </c>
      <c r="CU39" s="33">
        <f>IF(VLOOKUP($C39,Sheet!$A$7:$DG$148,'TN01-10 (IN)'!CU$12,0)="","",VLOOKUP($C39,Sheet!$A$7:$DG$148,'TN01-10 (IN)'!CU$12,0))</f>
        <v>27</v>
      </c>
      <c r="CV39" s="36">
        <f>IF(VLOOKUP($C39,Sheet!$A$7:$DG$148,'TN01-10 (IN)'!CV$12,0)="","",VLOOKUP($C39,Sheet!$A$7:$DG$148,'TN01-10 (IN)'!CV$12,0))</f>
        <v>0</v>
      </c>
      <c r="CW39" s="38">
        <f t="shared" si="2"/>
        <v>128</v>
      </c>
      <c r="CX39" s="38">
        <f t="shared" si="2"/>
        <v>0</v>
      </c>
      <c r="CY39" s="38">
        <f t="shared" si="3"/>
        <v>0</v>
      </c>
      <c r="CZ39" s="38">
        <f t="shared" si="4"/>
        <v>128</v>
      </c>
      <c r="DA39" s="38">
        <f t="shared" si="5"/>
        <v>7.38</v>
      </c>
      <c r="DB39" s="38">
        <f>VLOOKUP($C39,'TN01-04'!$A$13:$DL$166,103,0)</f>
        <v>3.11</v>
      </c>
      <c r="DC39" s="28" t="str">
        <f>IF(VLOOKUP($C39,Sheet!$A$7:$DG$148,'TN01-10 (IN)'!DC$12,0)="","",VLOOKUP($C39,Sheet!$A$7:$DG$148,'TN01-10 (IN)'!DC$12,0))</f>
        <v/>
      </c>
      <c r="DD39" s="28" t="str">
        <f>IF(VLOOKUP($C39,Sheet!$A$7:$DG$148,'TN01-10 (IN)'!DD$12,0)="","",VLOOKUP($C39,Sheet!$A$7:$DG$148,'TN01-10 (IN)'!DD$12,0))</f>
        <v/>
      </c>
      <c r="DE39" s="28">
        <f>IF(VLOOKUP($C39,Sheet!$A$7:$DG$148,'TN01-10 (IN)'!DE$12,0)="","",VLOOKUP($C39,Sheet!$A$7:$DG$148,'TN01-10 (IN)'!DE$12,0))</f>
        <v>8.9</v>
      </c>
      <c r="DF39" s="28" t="str">
        <f>IF(VLOOKUP($C39,Sheet!$A$7:$DG$148,'TN01-10 (IN)'!DF$12,0)="","",VLOOKUP($C39,Sheet!$A$7:$DG$148,'TN01-10 (IN)'!DF$12,0))</f>
        <v/>
      </c>
      <c r="DG39" s="38"/>
      <c r="DH39" s="38">
        <f t="shared" si="6"/>
        <v>8.9</v>
      </c>
      <c r="DI39" s="38">
        <f>VLOOKUP($C39,'TN01-04'!$A$13:$DL$166,110,0)</f>
        <v>4</v>
      </c>
      <c r="DJ39" s="33">
        <f>IF(VLOOKUP($C39,Sheet!$A$7:$DG$148,'TN01-10 (IN)'!DJ$12,0)="","",VLOOKUP($C39,Sheet!$A$7:$DG$148,'TN01-10 (IN)'!DJ$12,0))</f>
        <v>5</v>
      </c>
      <c r="DK39" s="36">
        <f>IF(VLOOKUP($C39,Sheet!$A$7:$DG$148,'TN01-10 (IN)'!DK$12,0)="","",VLOOKUP($C39,Sheet!$A$7:$DG$148,'TN01-10 (IN)'!DK$12,0))</f>
        <v>0</v>
      </c>
      <c r="DL39" s="38">
        <f t="shared" si="7"/>
        <v>133</v>
      </c>
      <c r="DM39" s="38">
        <f t="shared" si="8"/>
        <v>0</v>
      </c>
      <c r="DN39" s="38">
        <f t="shared" si="9"/>
        <v>7.44</v>
      </c>
      <c r="DO39" s="38">
        <f>VLOOKUP($C39,'TN01-04'!$A$13:$DL$166,116,0)</f>
        <v>3.15</v>
      </c>
      <c r="DP39" s="33">
        <f>IF(VLOOKUP($C39,Sheet!$A$7:$DG$148,'TN01-10 (IN)'!DP$12,0)="","",VLOOKUP($C39,Sheet!$A$7:$DG$148,'TN01-10 (IN)'!DP$12,0))</f>
        <v>138</v>
      </c>
      <c r="DQ39" s="36">
        <f>IF(VLOOKUP($C39,Sheet!$A$7:$DG$148,'TN01-10 (IN)'!DQ$12,0)="","",VLOOKUP($C39,Sheet!$A$7:$DG$148,'TN01-10 (IN)'!DQ$12,0))</f>
        <v>0</v>
      </c>
      <c r="DR39" s="28">
        <f>IF(VLOOKUP($C39,Sheet!$A$7:$DG$148,'TN01-10 (IN)'!DR$12,0)="","",VLOOKUP($C39,Sheet!$A$7:$DG$148,'TN01-10 (IN)'!DR$12,0))</f>
        <v>137</v>
      </c>
      <c r="DS39" s="28">
        <f>IF(VLOOKUP($C39,Sheet!$A$7:$DG$148,'TN01-10 (IN)'!DS$12,0)="","",VLOOKUP($C39,Sheet!$A$7:$DG$148,'TN01-10 (IN)'!DS$12,0))</f>
        <v>138</v>
      </c>
      <c r="DT39" s="28">
        <f>IF(VLOOKUP($C39,Sheet!$A$7:$DG$148,'TN01-10 (IN)'!DT$12,0)="","",VLOOKUP($C39,Sheet!$A$7:$DG$148,'TN01-10 (IN)'!DT$12,0))</f>
        <v>7.44</v>
      </c>
      <c r="DU39" s="28">
        <f>IF(VLOOKUP($C39,Sheet!$A$7:$DG$148,'TN01-10 (IN)'!DU$12,0)="","",VLOOKUP($C39,Sheet!$A$7:$DG$148,'TN01-10 (IN)'!DU$12,0))</f>
        <v>3.15</v>
      </c>
      <c r="DV39" s="28" t="str">
        <f>IF(VLOOKUP($C39,Sheet!$A$7:$DG$148,'TN01-10 (IN)'!DV$12,0)="","",VLOOKUP($C39,Sheet!$A$7:$DG$148,'TN01-10 (IN)'!DV$12,0))</f>
        <v/>
      </c>
      <c r="DW39" s="42">
        <f t="shared" si="10"/>
        <v>0</v>
      </c>
    </row>
    <row r="40" spans="1:127" ht="15.95" customHeight="1" x14ac:dyDescent="0.2">
      <c r="A40" s="52"/>
      <c r="B40" s="625"/>
      <c r="C40" s="45">
        <v>2220729194</v>
      </c>
      <c r="D40" s="26" t="s">
        <v>12</v>
      </c>
      <c r="E40" s="26" t="s">
        <v>48</v>
      </c>
      <c r="F40" s="26" t="s">
        <v>138</v>
      </c>
      <c r="G40" s="27">
        <v>36157</v>
      </c>
      <c r="H40" s="26" t="s">
        <v>209</v>
      </c>
      <c r="I40" s="26" t="s">
        <v>212</v>
      </c>
      <c r="J40" s="28">
        <f>IF(VLOOKUP($C40,Sheet!$A$7:$DG$148,'TN01-10 (IN)'!J$12,0)="","",VLOOKUP($C40,Sheet!$A$7:$DG$148,'TN01-10 (IN)'!J$12,0))</f>
        <v>7.6</v>
      </c>
      <c r="K40" s="28">
        <f>IF(VLOOKUP($C40,Sheet!$A$7:$DG$148,'TN01-10 (IN)'!K$12,0)="","",VLOOKUP($C40,Sheet!$A$7:$DG$148,'TN01-10 (IN)'!K$12,0))</f>
        <v>7.1</v>
      </c>
      <c r="L40" s="28">
        <f>IF(VLOOKUP($C40,Sheet!$A$7:$DG$148,'TN01-10 (IN)'!L$12,0)="","",VLOOKUP($C40,Sheet!$A$7:$DG$148,'TN01-10 (IN)'!L$12,0))</f>
        <v>7.3</v>
      </c>
      <c r="M40" s="28">
        <f>IF(VLOOKUP($C40,Sheet!$A$7:$DG$148,'TN01-10 (IN)'!M$12,0)="","",VLOOKUP($C40,Sheet!$A$7:$DG$148,'TN01-10 (IN)'!M$12,0))</f>
        <v>5.7</v>
      </c>
      <c r="N40" s="28">
        <f>IF(VLOOKUP($C40,Sheet!$A$7:$DG$148,'TN01-10 (IN)'!N$12,0)="","",VLOOKUP($C40,Sheet!$A$7:$DG$148,'TN01-10 (IN)'!N$12,0))</f>
        <v>6.1</v>
      </c>
      <c r="O40" s="28">
        <f>IF(VLOOKUP($C40,Sheet!$A$7:$DG$148,'TN01-10 (IN)'!O$12,0)="","",VLOOKUP($C40,Sheet!$A$7:$DG$148,'TN01-10 (IN)'!O$12,0))</f>
        <v>6.8</v>
      </c>
      <c r="P40" s="28">
        <f>IF(VLOOKUP($C40,Sheet!$A$7:$DG$148,'TN01-10 (IN)'!P$12,0)="","",VLOOKUP($C40,Sheet!$A$7:$DG$148,'TN01-10 (IN)'!P$12,0))</f>
        <v>4.0999999999999996</v>
      </c>
      <c r="Q40" s="28" t="str">
        <f>IF(VLOOKUP($C40,Sheet!$A$7:$DG$148,'TN01-10 (IN)'!Q$12,0)="","",VLOOKUP($C40,Sheet!$A$7:$DG$148,'TN01-10 (IN)'!Q$12,0))</f>
        <v/>
      </c>
      <c r="R40" s="28">
        <f>IF(VLOOKUP($C40,Sheet!$A$7:$DG$148,'TN01-10 (IN)'!R$12,0)="","",VLOOKUP($C40,Sheet!$A$7:$DG$148,'TN01-10 (IN)'!R$12,0))</f>
        <v>6.8</v>
      </c>
      <c r="S40" s="28" t="str">
        <f>IF(VLOOKUP($C40,Sheet!$A$7:$DG$148,'TN01-10 (IN)'!S$12,0)="","",VLOOKUP($C40,Sheet!$A$7:$DG$148,'TN01-10 (IN)'!S$12,0))</f>
        <v/>
      </c>
      <c r="T40" s="28" t="str">
        <f>IF(VLOOKUP($C40,Sheet!$A$7:$DG$148,'TN01-10 (IN)'!T$12,0)="","",VLOOKUP($C40,Sheet!$A$7:$DG$148,'TN01-10 (IN)'!T$12,0))</f>
        <v/>
      </c>
      <c r="U40" s="28" t="str">
        <f>IF(VLOOKUP($C40,Sheet!$A$7:$DG$148,'TN01-10 (IN)'!U$12,0)="","",VLOOKUP($C40,Sheet!$A$7:$DG$148,'TN01-10 (IN)'!U$12,0))</f>
        <v/>
      </c>
      <c r="V40" s="28">
        <f>IF(VLOOKUP($C40,Sheet!$A$7:$DG$148,'TN01-10 (IN)'!V$12,0)="","",VLOOKUP($C40,Sheet!$A$7:$DG$148,'TN01-10 (IN)'!V$12,0))</f>
        <v>6.4</v>
      </c>
      <c r="W40" s="28">
        <f>IF(VLOOKUP($C40,Sheet!$A$7:$DG$148,'TN01-10 (IN)'!W$12,0)="","",VLOOKUP($C40,Sheet!$A$7:$DG$148,'TN01-10 (IN)'!W$12,0))</f>
        <v>7.8</v>
      </c>
      <c r="X40" s="28" t="str">
        <f>IF(VLOOKUP($C40,Sheet!$A$7:$DG$148,'TN01-10 (IN)'!X$12,0)="","",VLOOKUP($C40,Sheet!$A$7:$DG$148,'TN01-10 (IN)'!X$12,0))</f>
        <v/>
      </c>
      <c r="Y40" s="28">
        <f>IF(VLOOKUP($C40,Sheet!$A$7:$DG$148,'TN01-10 (IN)'!Y$12,0)="","",VLOOKUP($C40,Sheet!$A$7:$DG$148,'TN01-10 (IN)'!Y$12,0))</f>
        <v>9.5</v>
      </c>
      <c r="Z40" s="28">
        <f>IF(VLOOKUP($C40,Sheet!$A$7:$DG$148,'TN01-10 (IN)'!Z$12,0)="","",VLOOKUP($C40,Sheet!$A$7:$DG$148,'TN01-10 (IN)'!Z$12,0))</f>
        <v>8.4</v>
      </c>
      <c r="AA40" s="28">
        <f>IF(VLOOKUP($C40,Sheet!$A$7:$DG$148,'TN01-10 (IN)'!AA$12,0)="","",VLOOKUP($C40,Sheet!$A$7:$DG$148,'TN01-10 (IN)'!AA$12,0))</f>
        <v>7.3</v>
      </c>
      <c r="AB40" s="28">
        <f>IF(VLOOKUP($C40,Sheet!$A$7:$DG$148,'TN01-10 (IN)'!AB$12,0)="","",VLOOKUP($C40,Sheet!$A$7:$DG$148,'TN01-10 (IN)'!AB$12,0))</f>
        <v>8.3000000000000007</v>
      </c>
      <c r="AC40" s="28">
        <f>IF(VLOOKUP($C40,Sheet!$A$7:$DG$148,'TN01-10 (IN)'!AC$12,0)="","",VLOOKUP($C40,Sheet!$A$7:$DG$148,'TN01-10 (IN)'!AC$12,0))</f>
        <v>5.8</v>
      </c>
      <c r="AD40" s="28">
        <f>IF(VLOOKUP($C40,Sheet!$A$7:$DG$148,'TN01-10 (IN)'!AD$12,0)="","",VLOOKUP($C40,Sheet!$A$7:$DG$148,'TN01-10 (IN)'!AD$12,0))</f>
        <v>6.4</v>
      </c>
      <c r="AE40" s="28">
        <f>IF(VLOOKUP($C40,Sheet!$A$7:$DG$148,'TN01-10 (IN)'!AE$12,0)="","",VLOOKUP($C40,Sheet!$A$7:$DG$148,'TN01-10 (IN)'!AE$12,0))</f>
        <v>4.7</v>
      </c>
      <c r="AF40" s="28">
        <f>IF(VLOOKUP($C40,Sheet!$A$7:$DG$148,'TN01-10 (IN)'!AF$12,0)="","",VLOOKUP($C40,Sheet!$A$7:$DG$148,'TN01-10 (IN)'!AF$12,0))</f>
        <v>5.6</v>
      </c>
      <c r="AG40" s="28">
        <f>IF(VLOOKUP($C40,Sheet!$A$7:$DG$148,'TN01-10 (IN)'!AG$12,0)="","",VLOOKUP($C40,Sheet!$A$7:$DG$148,'TN01-10 (IN)'!AG$12,0))</f>
        <v>4.9000000000000004</v>
      </c>
      <c r="AH40" s="28">
        <f>IF(VLOOKUP($C40,Sheet!$A$7:$DG$148,'TN01-10 (IN)'!AH$12,0)="","",VLOOKUP($C40,Sheet!$A$7:$DG$148,'TN01-10 (IN)'!AH$12,0))</f>
        <v>4.7</v>
      </c>
      <c r="AI40" s="28">
        <f>IF(VLOOKUP($C40,Sheet!$A$7:$DG$148,'TN01-10 (IN)'!AI$12,0)="","",VLOOKUP($C40,Sheet!$A$7:$DG$148,'TN01-10 (IN)'!AI$12,0))</f>
        <v>4.9000000000000004</v>
      </c>
      <c r="AJ40" s="28">
        <f>IF(VLOOKUP($C40,Sheet!$A$7:$DG$148,'TN01-10 (IN)'!AJ$12,0)="","",VLOOKUP($C40,Sheet!$A$7:$DG$148,'TN01-10 (IN)'!AJ$12,0))</f>
        <v>7.2</v>
      </c>
      <c r="AK40" s="28">
        <f>IF(VLOOKUP($C40,Sheet!$A$7:$DG$148,'TN01-10 (IN)'!AK$12,0)="","",VLOOKUP($C40,Sheet!$A$7:$DG$148,'TN01-10 (IN)'!AK$12,0))</f>
        <v>6.2</v>
      </c>
      <c r="AL40" s="28">
        <f>IF(VLOOKUP($C40,Sheet!$A$7:$DG$148,'TN01-10 (IN)'!AL$12,0)="","",VLOOKUP($C40,Sheet!$A$7:$DG$148,'TN01-10 (IN)'!AL$12,0))</f>
        <v>4.7</v>
      </c>
      <c r="AM40" s="33">
        <f>IF(VLOOKUP($C40,Sheet!$A$7:$DG$148,'TN01-10 (IN)'!AM$12,0)="","",VLOOKUP($C40,Sheet!$A$7:$DG$148,'TN01-10 (IN)'!AM$12,0))</f>
        <v>51</v>
      </c>
      <c r="AN40" s="36">
        <f>IF(VLOOKUP($C40,Sheet!$A$7:$DG$148,'TN01-10 (IN)'!AN$12,0)="","",VLOOKUP($C40,Sheet!$A$7:$DG$148,'TN01-10 (IN)'!AN$12,0))</f>
        <v>0</v>
      </c>
      <c r="AO40" s="32">
        <f>IF(VLOOKUP($C40,Sheet!$A$7:$DG$148,'TN01-10 (IN)'!AO$12,0)="","",VLOOKUP($C40,Sheet!$A$7:$DG$148,'TN01-10 (IN)'!AO$12,0))</f>
        <v>7</v>
      </c>
      <c r="AP40" s="32">
        <f>IF(VLOOKUP($C40,Sheet!$A$7:$DG$148,'TN01-10 (IN)'!AP$12,0)="","",VLOOKUP($C40,Sheet!$A$7:$DG$148,'TN01-10 (IN)'!AP$12,0))</f>
        <v>7.7</v>
      </c>
      <c r="AQ40" s="32" t="str">
        <f>IF(VLOOKUP($C40,Sheet!$A$7:$DG$148,'TN01-10 (IN)'!AQ$12,0)="","",VLOOKUP($C40,Sheet!$A$7:$DG$148,'TN01-10 (IN)'!AQ$12,0))</f>
        <v/>
      </c>
      <c r="AR40" s="32" t="str">
        <f>IF(VLOOKUP($C40,Sheet!$A$7:$DG$148,'TN01-10 (IN)'!AR$12,0)="","",VLOOKUP($C40,Sheet!$A$7:$DG$148,'TN01-10 (IN)'!AR$12,0))</f>
        <v/>
      </c>
      <c r="AS40" s="32">
        <f>IF(VLOOKUP($C40,Sheet!$A$7:$DG$148,'TN01-10 (IN)'!AS$12,0)="","",VLOOKUP($C40,Sheet!$A$7:$DG$148,'TN01-10 (IN)'!AS$12,0))</f>
        <v>5.8</v>
      </c>
      <c r="AT40" s="32" t="str">
        <f>IF(VLOOKUP($C40,Sheet!$A$7:$DG$148,'TN01-10 (IN)'!AT$12,0)="","",VLOOKUP($C40,Sheet!$A$7:$DG$148,'TN01-10 (IN)'!AT$12,0))</f>
        <v/>
      </c>
      <c r="AU40" s="32" t="str">
        <f>IF(VLOOKUP($C40,Sheet!$A$7:$DG$148,'TN01-10 (IN)'!AU$12,0)="","",VLOOKUP($C40,Sheet!$A$7:$DG$148,'TN01-10 (IN)'!AU$12,0))</f>
        <v/>
      </c>
      <c r="AV40" s="32" t="str">
        <f>IF(VLOOKUP($C40,Sheet!$A$7:$DG$148,'TN01-10 (IN)'!AV$12,0)="","",VLOOKUP($C40,Sheet!$A$7:$DG$148,'TN01-10 (IN)'!AV$12,0))</f>
        <v/>
      </c>
      <c r="AW40" s="32" t="str">
        <f>IF(VLOOKUP($C40,Sheet!$A$7:$DG$148,'TN01-10 (IN)'!AW$12,0)="","",VLOOKUP($C40,Sheet!$A$7:$DG$148,'TN01-10 (IN)'!AW$12,0))</f>
        <v/>
      </c>
      <c r="AX40" s="32" t="str">
        <f>IF(VLOOKUP($C40,Sheet!$A$7:$DG$148,'TN01-10 (IN)'!AX$12,0)="","",VLOOKUP($C40,Sheet!$A$7:$DG$148,'TN01-10 (IN)'!AX$12,0))</f>
        <v/>
      </c>
      <c r="AY40" s="32">
        <f>IF(VLOOKUP($C40,Sheet!$A$7:$DG$148,'TN01-10 (IN)'!AY$12,0)="","",VLOOKUP($C40,Sheet!$A$7:$DG$148,'TN01-10 (IN)'!AY$12,0))</f>
        <v>7.7</v>
      </c>
      <c r="AZ40" s="32" t="str">
        <f>IF(VLOOKUP($C40,Sheet!$A$7:$DG$148,'TN01-10 (IN)'!AZ$12,0)="","",VLOOKUP($C40,Sheet!$A$7:$DG$148,'TN01-10 (IN)'!AZ$12,0))</f>
        <v/>
      </c>
      <c r="BA40" s="32" t="str">
        <f>IF(VLOOKUP($C40,Sheet!$A$7:$DG$148,'TN01-10 (IN)'!BA$12,0)="","",VLOOKUP($C40,Sheet!$A$7:$DG$148,'TN01-10 (IN)'!BA$12,0))</f>
        <v/>
      </c>
      <c r="BB40" s="32" t="str">
        <f>IF(VLOOKUP($C40,Sheet!$A$7:$DG$148,'TN01-10 (IN)'!BB$12,0)="","",VLOOKUP($C40,Sheet!$A$7:$DG$148,'TN01-10 (IN)'!BB$12,0))</f>
        <v/>
      </c>
      <c r="BC40" s="32">
        <f>IF(VLOOKUP($C40,Sheet!$A$7:$DG$148,'TN01-10 (IN)'!BC$12,0)="","",VLOOKUP($C40,Sheet!$A$7:$DG$148,'TN01-10 (IN)'!BC$12,0))</f>
        <v>7.4</v>
      </c>
      <c r="BD40" s="33">
        <f>IF(VLOOKUP($C40,Sheet!$A$7:$DG$148,'TN01-10 (IN)'!BD$12,0)="","",VLOOKUP($C40,Sheet!$A$7:$DG$148,'TN01-10 (IN)'!BD$12,0))</f>
        <v>5</v>
      </c>
      <c r="BE40" s="36">
        <f>IF(VLOOKUP($C40,Sheet!$A$7:$DG$148,'TN01-10 (IN)'!BE$12,0)="","",VLOOKUP($C40,Sheet!$A$7:$DG$148,'TN01-10 (IN)'!BE$12,0))</f>
        <v>0</v>
      </c>
      <c r="BF40" s="28">
        <f>IF(VLOOKUP($C40,Sheet!$A$7:$DG$148,'TN01-10 (IN)'!BF$12,0)="","",VLOOKUP($C40,Sheet!$A$7:$DG$148,'TN01-10 (IN)'!BF$12,0))</f>
        <v>4.9000000000000004</v>
      </c>
      <c r="BG40" s="28">
        <f>IF(VLOOKUP($C40,Sheet!$A$7:$DG$148,'TN01-10 (IN)'!BG$12,0)="","",VLOOKUP($C40,Sheet!$A$7:$DG$148,'TN01-10 (IN)'!BG$12,0))</f>
        <v>5</v>
      </c>
      <c r="BH40" s="28">
        <f>IF(VLOOKUP($C40,Sheet!$A$7:$DG$148,'TN01-10 (IN)'!BH$12,0)="","",VLOOKUP($C40,Sheet!$A$7:$DG$148,'TN01-10 (IN)'!BH$12,0))</f>
        <v>6</v>
      </c>
      <c r="BI40" s="28">
        <f>IF(VLOOKUP($C40,Sheet!$A$7:$DG$148,'TN01-10 (IN)'!BI$12,0)="","",VLOOKUP($C40,Sheet!$A$7:$DG$148,'TN01-10 (IN)'!BI$12,0))</f>
        <v>5.7</v>
      </c>
      <c r="BJ40" s="28">
        <f>IF(VLOOKUP($C40,Sheet!$A$7:$DG$148,'TN01-10 (IN)'!BJ$12,0)="","",VLOOKUP($C40,Sheet!$A$7:$DG$148,'TN01-10 (IN)'!BJ$12,0))</f>
        <v>5.6</v>
      </c>
      <c r="BK40" s="28">
        <f>IF(VLOOKUP($C40,Sheet!$A$7:$DG$148,'TN01-10 (IN)'!BK$12,0)="","",VLOOKUP($C40,Sheet!$A$7:$DG$148,'TN01-10 (IN)'!BK$12,0))</f>
        <v>7</v>
      </c>
      <c r="BL40" s="28">
        <f>IF(VLOOKUP($C40,Sheet!$A$7:$DG$148,'TN01-10 (IN)'!BL$12,0)="","",VLOOKUP($C40,Sheet!$A$7:$DG$148,'TN01-10 (IN)'!BL$12,0))</f>
        <v>7.9</v>
      </c>
      <c r="BM40" s="28">
        <f>IF(VLOOKUP($C40,Sheet!$A$7:$DG$148,'TN01-10 (IN)'!BM$12,0)="","",VLOOKUP($C40,Sheet!$A$7:$DG$148,'TN01-10 (IN)'!BM$12,0))</f>
        <v>5.9</v>
      </c>
      <c r="BN40" s="28">
        <f>IF(VLOOKUP($C40,Sheet!$A$7:$DG$148,'TN01-10 (IN)'!BN$12,0)="","",VLOOKUP($C40,Sheet!$A$7:$DG$148,'TN01-10 (IN)'!BN$12,0))</f>
        <v>5.2</v>
      </c>
      <c r="BO40" s="28">
        <f>IF(VLOOKUP($C40,Sheet!$A$7:$DG$148,'TN01-10 (IN)'!BO$12,0)="","",VLOOKUP($C40,Sheet!$A$7:$DG$148,'TN01-10 (IN)'!BO$12,0))</f>
        <v>5.3</v>
      </c>
      <c r="BP40" s="28">
        <f>IF(VLOOKUP($C40,Sheet!$A$7:$DG$148,'TN01-10 (IN)'!BP$12,0)="","",VLOOKUP($C40,Sheet!$A$7:$DG$148,'TN01-10 (IN)'!BP$12,0))</f>
        <v>5.5</v>
      </c>
      <c r="BQ40" s="28">
        <f>IF(VLOOKUP($C40,Sheet!$A$7:$DG$148,'TN01-10 (IN)'!BQ$12,0)="","",VLOOKUP($C40,Sheet!$A$7:$DG$148,'TN01-10 (IN)'!BQ$12,0))</f>
        <v>5.6</v>
      </c>
      <c r="BR40" s="28">
        <f>IF(VLOOKUP($C40,Sheet!$A$7:$DG$148,'TN01-10 (IN)'!BR$12,0)="","",VLOOKUP($C40,Sheet!$A$7:$DG$148,'TN01-10 (IN)'!BR$12,0))</f>
        <v>5.3</v>
      </c>
      <c r="BS40" s="28" t="str">
        <f>IF(VLOOKUP($C40,Sheet!$A$7:$DG$148,'TN01-10 (IN)'!BS$12,0)="","",VLOOKUP($C40,Sheet!$A$7:$DG$148,'TN01-10 (IN)'!BS$12,0))</f>
        <v/>
      </c>
      <c r="BT40" s="28">
        <f>IF(VLOOKUP($C40,Sheet!$A$7:$DG$148,'TN01-10 (IN)'!BT$12,0)="","",VLOOKUP($C40,Sheet!$A$7:$DG$148,'TN01-10 (IN)'!BT$12,0))</f>
        <v>7.9</v>
      </c>
      <c r="BU40" s="28">
        <f>IF(VLOOKUP($C40,Sheet!$A$7:$DG$148,'TN01-10 (IN)'!BU$12,0)="","",VLOOKUP($C40,Sheet!$A$7:$DG$148,'TN01-10 (IN)'!BU$12,0))</f>
        <v>6.7</v>
      </c>
      <c r="BV40" s="28">
        <f>IF(VLOOKUP($C40,Sheet!$A$7:$DG$148,'TN01-10 (IN)'!BV$12,0)="","",VLOOKUP($C40,Sheet!$A$7:$DG$148,'TN01-10 (IN)'!BV$12,0))</f>
        <v>5.5</v>
      </c>
      <c r="BW40" s="28">
        <f>IF(VLOOKUP($C40,Sheet!$A$7:$DG$148,'TN01-10 (IN)'!BW$12,0)="","",VLOOKUP($C40,Sheet!$A$7:$DG$148,'TN01-10 (IN)'!BW$12,0))</f>
        <v>6.5</v>
      </c>
      <c r="BX40" s="28">
        <f>IF(VLOOKUP($C40,Sheet!$A$7:$DG$148,'TN01-10 (IN)'!BX$12,0)="","",VLOOKUP($C40,Sheet!$A$7:$DG$148,'TN01-10 (IN)'!BX$12,0))</f>
        <v>6.5</v>
      </c>
      <c r="BY40" s="28">
        <f>IF(VLOOKUP($C40,Sheet!$A$7:$DG$148,'TN01-10 (IN)'!BY$12,0)="","",VLOOKUP($C40,Sheet!$A$7:$DG$148,'TN01-10 (IN)'!BY$12,0))</f>
        <v>7.3</v>
      </c>
      <c r="BZ40" s="33">
        <f>IF(VLOOKUP($C40,Sheet!$A$7:$DG$148,'TN01-10 (IN)'!BZ$12,0)="","",VLOOKUP($C40,Sheet!$A$7:$DG$148,'TN01-10 (IN)'!BZ$12,0))</f>
        <v>50</v>
      </c>
      <c r="CA40" s="36">
        <f>IF(VLOOKUP($C40,Sheet!$A$7:$DG$148,'TN01-10 (IN)'!CA$12,0)="","",VLOOKUP($C40,Sheet!$A$7:$DG$148,'TN01-10 (IN)'!CA$12,0))</f>
        <v>0</v>
      </c>
      <c r="CB40" s="28" t="str">
        <f>IF(VLOOKUP($C40,Sheet!$A$7:$DG$148,'TN01-10 (IN)'!CB$12,0)="","",VLOOKUP($C40,Sheet!$A$7:$DG$148,'TN01-10 (IN)'!CB$12,0))</f>
        <v/>
      </c>
      <c r="CC40" s="28">
        <f>IF(VLOOKUP($C40,Sheet!$A$7:$DG$148,'TN01-10 (IN)'!CC$12,0)="","",VLOOKUP($C40,Sheet!$A$7:$DG$148,'TN01-10 (IN)'!CC$12,0))</f>
        <v>6.7</v>
      </c>
      <c r="CD40" s="28">
        <f>IF(VLOOKUP($C40,Sheet!$A$7:$DG$148,'TN01-10 (IN)'!CD$12,0)="","",VLOOKUP($C40,Sheet!$A$7:$DG$148,'TN01-10 (IN)'!CD$12,0))</f>
        <v>6.9</v>
      </c>
      <c r="CE40" s="28" t="str">
        <f>IF(VLOOKUP($C40,Sheet!$A$7:$DG$148,'TN01-10 (IN)'!CE$12,0)="","",VLOOKUP($C40,Sheet!$A$7:$DG$148,'TN01-10 (IN)'!CE$12,0))</f>
        <v/>
      </c>
      <c r="CF40" s="28">
        <f>IF(VLOOKUP($C40,Sheet!$A$7:$DG$148,'TN01-10 (IN)'!CF$12,0)="","",VLOOKUP($C40,Sheet!$A$7:$DG$148,'TN01-10 (IN)'!CF$12,0))</f>
        <v>7</v>
      </c>
      <c r="CG40" s="28">
        <f>IF(VLOOKUP($C40,Sheet!$A$7:$DG$148,'TN01-10 (IN)'!CG$12,0)="","",VLOOKUP($C40,Sheet!$A$7:$DG$148,'TN01-10 (IN)'!CG$12,0))</f>
        <v>6.3</v>
      </c>
      <c r="CH40" s="28">
        <f>IF(VLOOKUP($C40,Sheet!$A$7:$DG$148,'TN01-10 (IN)'!CH$12,0)="","",VLOOKUP($C40,Sheet!$A$7:$DG$148,'TN01-10 (IN)'!CH$12,0))</f>
        <v>6.4</v>
      </c>
      <c r="CI40" s="28">
        <f>IF(VLOOKUP($C40,Sheet!$A$7:$DG$148,'TN01-10 (IN)'!CI$12,0)="","",VLOOKUP($C40,Sheet!$A$7:$DG$148,'TN01-10 (IN)'!CI$12,0))</f>
        <v>4.5</v>
      </c>
      <c r="CJ40" s="28" t="str">
        <f>IF(VLOOKUP($C40,Sheet!$A$7:$DG$148,'TN01-10 (IN)'!CJ$12,0)="","",VLOOKUP($C40,Sheet!$A$7:$DG$148,'TN01-10 (IN)'!CJ$12,0))</f>
        <v/>
      </c>
      <c r="CK40" s="28">
        <f>IF(VLOOKUP($C40,Sheet!$A$7:$DG$148,'TN01-10 (IN)'!CK$12,0)="","",VLOOKUP($C40,Sheet!$A$7:$DG$148,'TN01-10 (IN)'!CK$12,0))</f>
        <v>6.6</v>
      </c>
      <c r="CL40" s="28" t="str">
        <f>IF(VLOOKUP($C40,Sheet!$A$7:$DG$148,'TN01-10 (IN)'!CL$12,0)="","",VLOOKUP($C40,Sheet!$A$7:$DG$148,'TN01-10 (IN)'!CL$12,0))</f>
        <v/>
      </c>
      <c r="CM40" s="28" t="str">
        <f>IF(VLOOKUP($C40,Sheet!$A$7:$DG$148,'TN01-10 (IN)'!CM$12,0)="","",VLOOKUP($C40,Sheet!$A$7:$DG$148,'TN01-10 (IN)'!CM$12,0))</f>
        <v/>
      </c>
      <c r="CN40" s="28" t="str">
        <f>IF(VLOOKUP($C40,Sheet!$A$7:$DG$148,'TN01-10 (IN)'!CN$12,0)="","",VLOOKUP($C40,Sheet!$A$7:$DG$148,'TN01-10 (IN)'!CN$12,0))</f>
        <v/>
      </c>
      <c r="CO40" s="28" t="str">
        <f>IF(VLOOKUP($C40,Sheet!$A$7:$DG$148,'TN01-10 (IN)'!CO$12,0)="","",VLOOKUP($C40,Sheet!$A$7:$DG$148,'TN01-10 (IN)'!CO$12,0))</f>
        <v/>
      </c>
      <c r="CP40" s="28">
        <f>IF(VLOOKUP($C40,Sheet!$A$7:$DG$148,'TN01-10 (IN)'!CP$12,0)="","",VLOOKUP($C40,Sheet!$A$7:$DG$148,'TN01-10 (IN)'!CP$12,0))</f>
        <v>6.8</v>
      </c>
      <c r="CQ40" s="28">
        <f>IF(VLOOKUP($C40,Sheet!$A$7:$DG$148,'TN01-10 (IN)'!CQ$12,0)="","",VLOOKUP($C40,Sheet!$A$7:$DG$148,'TN01-10 (IN)'!CQ$12,0))</f>
        <v>7.2</v>
      </c>
      <c r="CR40" s="28">
        <f>IF(VLOOKUP($C40,Sheet!$A$7:$DG$148,'TN01-10 (IN)'!CR$12,0)="","",VLOOKUP($C40,Sheet!$A$7:$DG$148,'TN01-10 (IN)'!CR$12,0))</f>
        <v>7.4</v>
      </c>
      <c r="CS40" s="28">
        <f>IF(VLOOKUP($C40,Sheet!$A$7:$DG$148,'TN01-10 (IN)'!CS$12,0)="","",VLOOKUP($C40,Sheet!$A$7:$DG$148,'TN01-10 (IN)'!CS$12,0))</f>
        <v>6.1</v>
      </c>
      <c r="CT40" s="28">
        <f>IF(VLOOKUP($C40,Sheet!$A$7:$DG$148,'TN01-10 (IN)'!CT$12,0)="","",VLOOKUP($C40,Sheet!$A$7:$DG$148,'TN01-10 (IN)'!CT$12,0))</f>
        <v>6.1</v>
      </c>
      <c r="CU40" s="33">
        <f>IF(VLOOKUP($C40,Sheet!$A$7:$DG$148,'TN01-10 (IN)'!CU$12,0)="","",VLOOKUP($C40,Sheet!$A$7:$DG$148,'TN01-10 (IN)'!CU$12,0))</f>
        <v>27</v>
      </c>
      <c r="CV40" s="36">
        <f>IF(VLOOKUP($C40,Sheet!$A$7:$DG$148,'TN01-10 (IN)'!CV$12,0)="","",VLOOKUP($C40,Sheet!$A$7:$DG$148,'TN01-10 (IN)'!CV$12,0))</f>
        <v>0</v>
      </c>
      <c r="CW40" s="38">
        <f t="shared" si="2"/>
        <v>128</v>
      </c>
      <c r="CX40" s="38">
        <f t="shared" si="2"/>
        <v>0</v>
      </c>
      <c r="CY40" s="38">
        <f t="shared" si="3"/>
        <v>0</v>
      </c>
      <c r="CZ40" s="38">
        <f t="shared" si="4"/>
        <v>128</v>
      </c>
      <c r="DA40" s="38">
        <f t="shared" si="5"/>
        <v>6.24</v>
      </c>
      <c r="DB40" s="38">
        <f>VLOOKUP($C40,'TN01-04'!$A$13:$DL$166,103,0)</f>
        <v>2.38</v>
      </c>
      <c r="DC40" s="28" t="str">
        <f>IF(VLOOKUP($C40,Sheet!$A$7:$DG$148,'TN01-10 (IN)'!DC$12,0)="","",VLOOKUP($C40,Sheet!$A$7:$DG$148,'TN01-10 (IN)'!DC$12,0))</f>
        <v/>
      </c>
      <c r="DD40" s="28" t="str">
        <f>IF(VLOOKUP($C40,Sheet!$A$7:$DG$148,'TN01-10 (IN)'!DD$12,0)="","",VLOOKUP($C40,Sheet!$A$7:$DG$148,'TN01-10 (IN)'!DD$12,0))</f>
        <v/>
      </c>
      <c r="DE40" s="28">
        <f>IF(VLOOKUP($C40,Sheet!$A$7:$DG$148,'TN01-10 (IN)'!DE$12,0)="","",VLOOKUP($C40,Sheet!$A$7:$DG$148,'TN01-10 (IN)'!DE$12,0))</f>
        <v>5.6</v>
      </c>
      <c r="DF40" s="28" t="str">
        <f>IF(VLOOKUP($C40,Sheet!$A$7:$DG$148,'TN01-10 (IN)'!DF$12,0)="","",VLOOKUP($C40,Sheet!$A$7:$DG$148,'TN01-10 (IN)'!DF$12,0))</f>
        <v/>
      </c>
      <c r="DG40" s="38"/>
      <c r="DH40" s="38">
        <f t="shared" si="6"/>
        <v>5.6</v>
      </c>
      <c r="DI40" s="38">
        <f>VLOOKUP($C40,'TN01-04'!$A$13:$DL$166,110,0)</f>
        <v>2</v>
      </c>
      <c r="DJ40" s="33">
        <f>IF(VLOOKUP($C40,Sheet!$A$7:$DG$148,'TN01-10 (IN)'!DJ$12,0)="","",VLOOKUP($C40,Sheet!$A$7:$DG$148,'TN01-10 (IN)'!DJ$12,0))</f>
        <v>5</v>
      </c>
      <c r="DK40" s="36">
        <f>IF(VLOOKUP($C40,Sheet!$A$7:$DG$148,'TN01-10 (IN)'!DK$12,0)="","",VLOOKUP($C40,Sheet!$A$7:$DG$148,'TN01-10 (IN)'!DK$12,0))</f>
        <v>0</v>
      </c>
      <c r="DL40" s="38">
        <f t="shared" si="7"/>
        <v>133</v>
      </c>
      <c r="DM40" s="38">
        <f t="shared" si="8"/>
        <v>0</v>
      </c>
      <c r="DN40" s="38">
        <f t="shared" si="9"/>
        <v>6.21</v>
      </c>
      <c r="DO40" s="38">
        <f>VLOOKUP($C40,'TN01-04'!$A$13:$DL$166,116,0)</f>
        <v>2.37</v>
      </c>
      <c r="DP40" s="33">
        <f>IF(VLOOKUP($C40,Sheet!$A$7:$DG$148,'TN01-10 (IN)'!DP$12,0)="","",VLOOKUP($C40,Sheet!$A$7:$DG$148,'TN01-10 (IN)'!DP$12,0))</f>
        <v>138</v>
      </c>
      <c r="DQ40" s="36">
        <f>IF(VLOOKUP($C40,Sheet!$A$7:$DG$148,'TN01-10 (IN)'!DQ$12,0)="","",VLOOKUP($C40,Sheet!$A$7:$DG$148,'TN01-10 (IN)'!DQ$12,0))</f>
        <v>0</v>
      </c>
      <c r="DR40" s="28">
        <f>IF(VLOOKUP($C40,Sheet!$A$7:$DG$148,'TN01-10 (IN)'!DR$12,0)="","",VLOOKUP($C40,Sheet!$A$7:$DG$148,'TN01-10 (IN)'!DR$12,0))</f>
        <v>137</v>
      </c>
      <c r="DS40" s="28">
        <f>IF(VLOOKUP($C40,Sheet!$A$7:$DG$148,'TN01-10 (IN)'!DS$12,0)="","",VLOOKUP($C40,Sheet!$A$7:$DG$148,'TN01-10 (IN)'!DS$12,0))</f>
        <v>138</v>
      </c>
      <c r="DT40" s="28">
        <f>IF(VLOOKUP($C40,Sheet!$A$7:$DG$148,'TN01-10 (IN)'!DT$12,0)="","",VLOOKUP($C40,Sheet!$A$7:$DG$148,'TN01-10 (IN)'!DT$12,0))</f>
        <v>6.21</v>
      </c>
      <c r="DU40" s="28">
        <f>IF(VLOOKUP($C40,Sheet!$A$7:$DG$148,'TN01-10 (IN)'!DU$12,0)="","",VLOOKUP($C40,Sheet!$A$7:$DG$148,'TN01-10 (IN)'!DU$12,0))</f>
        <v>2.37</v>
      </c>
      <c r="DV40" s="28" t="str">
        <f>IF(VLOOKUP($C40,Sheet!$A$7:$DG$148,'TN01-10 (IN)'!DV$12,0)="","",VLOOKUP($C40,Sheet!$A$7:$DG$148,'TN01-10 (IN)'!DV$12,0))</f>
        <v/>
      </c>
      <c r="DW40" s="42">
        <f t="shared" si="10"/>
        <v>0</v>
      </c>
    </row>
    <row r="41" spans="1:127" ht="15.95" customHeight="1" x14ac:dyDescent="0.2">
      <c r="A41" s="52"/>
      <c r="B41" s="625"/>
      <c r="C41" s="45">
        <v>2220724335</v>
      </c>
      <c r="D41" s="26" t="s">
        <v>16</v>
      </c>
      <c r="E41" s="26" t="s">
        <v>59</v>
      </c>
      <c r="F41" s="26" t="s">
        <v>24</v>
      </c>
      <c r="G41" s="27">
        <v>36075</v>
      </c>
      <c r="H41" s="26" t="s">
        <v>209</v>
      </c>
      <c r="I41" s="26" t="s">
        <v>212</v>
      </c>
      <c r="J41" s="28">
        <f>IF(VLOOKUP($C41,Sheet!$A$7:$DG$148,'TN01-10 (IN)'!J$12,0)="","",VLOOKUP($C41,Sheet!$A$7:$DG$148,'TN01-10 (IN)'!J$12,0))</f>
        <v>8.1999999999999993</v>
      </c>
      <c r="K41" s="28">
        <f>IF(VLOOKUP($C41,Sheet!$A$7:$DG$148,'TN01-10 (IN)'!K$12,0)="","",VLOOKUP($C41,Sheet!$A$7:$DG$148,'TN01-10 (IN)'!K$12,0))</f>
        <v>7</v>
      </c>
      <c r="L41" s="28">
        <f>IF(VLOOKUP($C41,Sheet!$A$7:$DG$148,'TN01-10 (IN)'!L$12,0)="","",VLOOKUP($C41,Sheet!$A$7:$DG$148,'TN01-10 (IN)'!L$12,0))</f>
        <v>8.5</v>
      </c>
      <c r="M41" s="28">
        <f>IF(VLOOKUP($C41,Sheet!$A$7:$DG$148,'TN01-10 (IN)'!M$12,0)="","",VLOOKUP($C41,Sheet!$A$7:$DG$148,'TN01-10 (IN)'!M$12,0))</f>
        <v>8.1</v>
      </c>
      <c r="N41" s="28">
        <f>IF(VLOOKUP($C41,Sheet!$A$7:$DG$148,'TN01-10 (IN)'!N$12,0)="","",VLOOKUP($C41,Sheet!$A$7:$DG$148,'TN01-10 (IN)'!N$12,0))</f>
        <v>6.3</v>
      </c>
      <c r="O41" s="28">
        <f>IF(VLOOKUP($C41,Sheet!$A$7:$DG$148,'TN01-10 (IN)'!O$12,0)="","",VLOOKUP($C41,Sheet!$A$7:$DG$148,'TN01-10 (IN)'!O$12,0))</f>
        <v>7.4</v>
      </c>
      <c r="P41" s="28">
        <f>IF(VLOOKUP($C41,Sheet!$A$7:$DG$148,'TN01-10 (IN)'!P$12,0)="","",VLOOKUP($C41,Sheet!$A$7:$DG$148,'TN01-10 (IN)'!P$12,0))</f>
        <v>7.8</v>
      </c>
      <c r="Q41" s="28" t="str">
        <f>IF(VLOOKUP($C41,Sheet!$A$7:$DG$148,'TN01-10 (IN)'!Q$12,0)="","",VLOOKUP($C41,Sheet!$A$7:$DG$148,'TN01-10 (IN)'!Q$12,0))</f>
        <v/>
      </c>
      <c r="R41" s="28">
        <f>IF(VLOOKUP($C41,Sheet!$A$7:$DG$148,'TN01-10 (IN)'!R$12,0)="","",VLOOKUP($C41,Sheet!$A$7:$DG$148,'TN01-10 (IN)'!R$12,0))</f>
        <v>7.6</v>
      </c>
      <c r="S41" s="28" t="str">
        <f>IF(VLOOKUP($C41,Sheet!$A$7:$DG$148,'TN01-10 (IN)'!S$12,0)="","",VLOOKUP($C41,Sheet!$A$7:$DG$148,'TN01-10 (IN)'!S$12,0))</f>
        <v/>
      </c>
      <c r="T41" s="28" t="str">
        <f>IF(VLOOKUP($C41,Sheet!$A$7:$DG$148,'TN01-10 (IN)'!T$12,0)="","",VLOOKUP($C41,Sheet!$A$7:$DG$148,'TN01-10 (IN)'!T$12,0))</f>
        <v/>
      </c>
      <c r="U41" s="28" t="str">
        <f>IF(VLOOKUP($C41,Sheet!$A$7:$DG$148,'TN01-10 (IN)'!U$12,0)="","",VLOOKUP($C41,Sheet!$A$7:$DG$148,'TN01-10 (IN)'!U$12,0))</f>
        <v/>
      </c>
      <c r="V41" s="28" t="str">
        <f>IF(VLOOKUP($C41,Sheet!$A$7:$DG$148,'TN01-10 (IN)'!V$12,0)="","",VLOOKUP($C41,Sheet!$A$7:$DG$148,'TN01-10 (IN)'!V$12,0))</f>
        <v/>
      </c>
      <c r="W41" s="28">
        <f>IF(VLOOKUP($C41,Sheet!$A$7:$DG$148,'TN01-10 (IN)'!W$12,0)="","",VLOOKUP($C41,Sheet!$A$7:$DG$148,'TN01-10 (IN)'!W$12,0))</f>
        <v>8.1</v>
      </c>
      <c r="X41" s="28">
        <f>IF(VLOOKUP($C41,Sheet!$A$7:$DG$148,'TN01-10 (IN)'!X$12,0)="","",VLOOKUP($C41,Sheet!$A$7:$DG$148,'TN01-10 (IN)'!X$12,0))</f>
        <v>6.5</v>
      </c>
      <c r="Y41" s="28">
        <f>IF(VLOOKUP($C41,Sheet!$A$7:$DG$148,'TN01-10 (IN)'!Y$12,0)="","",VLOOKUP($C41,Sheet!$A$7:$DG$148,'TN01-10 (IN)'!Y$12,0))</f>
        <v>8.3000000000000007</v>
      </c>
      <c r="Z41" s="28">
        <f>IF(VLOOKUP($C41,Sheet!$A$7:$DG$148,'TN01-10 (IN)'!Z$12,0)="","",VLOOKUP($C41,Sheet!$A$7:$DG$148,'TN01-10 (IN)'!Z$12,0))</f>
        <v>8.3000000000000007</v>
      </c>
      <c r="AA41" s="28">
        <f>IF(VLOOKUP($C41,Sheet!$A$7:$DG$148,'TN01-10 (IN)'!AA$12,0)="","",VLOOKUP($C41,Sheet!$A$7:$DG$148,'TN01-10 (IN)'!AA$12,0))</f>
        <v>7.8</v>
      </c>
      <c r="AB41" s="28">
        <f>IF(VLOOKUP($C41,Sheet!$A$7:$DG$148,'TN01-10 (IN)'!AB$12,0)="","",VLOOKUP($C41,Sheet!$A$7:$DG$148,'TN01-10 (IN)'!AB$12,0))</f>
        <v>7.4</v>
      </c>
      <c r="AC41" s="28">
        <f>IF(VLOOKUP($C41,Sheet!$A$7:$DG$148,'TN01-10 (IN)'!AC$12,0)="","",VLOOKUP($C41,Sheet!$A$7:$DG$148,'TN01-10 (IN)'!AC$12,0))</f>
        <v>6.1</v>
      </c>
      <c r="AD41" s="28">
        <f>IF(VLOOKUP($C41,Sheet!$A$7:$DG$148,'TN01-10 (IN)'!AD$12,0)="","",VLOOKUP($C41,Sheet!$A$7:$DG$148,'TN01-10 (IN)'!AD$12,0))</f>
        <v>7.4</v>
      </c>
      <c r="AE41" s="28">
        <f>IF(VLOOKUP($C41,Sheet!$A$7:$DG$148,'TN01-10 (IN)'!AE$12,0)="","",VLOOKUP($C41,Sheet!$A$7:$DG$148,'TN01-10 (IN)'!AE$12,0))</f>
        <v>7.4</v>
      </c>
      <c r="AF41" s="28">
        <f>IF(VLOOKUP($C41,Sheet!$A$7:$DG$148,'TN01-10 (IN)'!AF$12,0)="","",VLOOKUP($C41,Sheet!$A$7:$DG$148,'TN01-10 (IN)'!AF$12,0))</f>
        <v>8.3000000000000007</v>
      </c>
      <c r="AG41" s="28">
        <f>IF(VLOOKUP($C41,Sheet!$A$7:$DG$148,'TN01-10 (IN)'!AG$12,0)="","",VLOOKUP($C41,Sheet!$A$7:$DG$148,'TN01-10 (IN)'!AG$12,0))</f>
        <v>6</v>
      </c>
      <c r="AH41" s="28">
        <f>IF(VLOOKUP($C41,Sheet!$A$7:$DG$148,'TN01-10 (IN)'!AH$12,0)="","",VLOOKUP($C41,Sheet!$A$7:$DG$148,'TN01-10 (IN)'!AH$12,0))</f>
        <v>8.6999999999999993</v>
      </c>
      <c r="AI41" s="28">
        <f>IF(VLOOKUP($C41,Sheet!$A$7:$DG$148,'TN01-10 (IN)'!AI$12,0)="","",VLOOKUP($C41,Sheet!$A$7:$DG$148,'TN01-10 (IN)'!AI$12,0))</f>
        <v>6.6</v>
      </c>
      <c r="AJ41" s="28">
        <f>IF(VLOOKUP($C41,Sheet!$A$7:$DG$148,'TN01-10 (IN)'!AJ$12,0)="","",VLOOKUP($C41,Sheet!$A$7:$DG$148,'TN01-10 (IN)'!AJ$12,0))</f>
        <v>7.1</v>
      </c>
      <c r="AK41" s="28">
        <f>IF(VLOOKUP($C41,Sheet!$A$7:$DG$148,'TN01-10 (IN)'!AK$12,0)="","",VLOOKUP($C41,Sheet!$A$7:$DG$148,'TN01-10 (IN)'!AK$12,0))</f>
        <v>7</v>
      </c>
      <c r="AL41" s="28">
        <f>IF(VLOOKUP($C41,Sheet!$A$7:$DG$148,'TN01-10 (IN)'!AL$12,0)="","",VLOOKUP($C41,Sheet!$A$7:$DG$148,'TN01-10 (IN)'!AL$12,0))</f>
        <v>6.5</v>
      </c>
      <c r="AM41" s="33">
        <f>IF(VLOOKUP($C41,Sheet!$A$7:$DG$148,'TN01-10 (IN)'!AM$12,0)="","",VLOOKUP($C41,Sheet!$A$7:$DG$148,'TN01-10 (IN)'!AM$12,0))</f>
        <v>51</v>
      </c>
      <c r="AN41" s="36">
        <f>IF(VLOOKUP($C41,Sheet!$A$7:$DG$148,'TN01-10 (IN)'!AN$12,0)="","",VLOOKUP($C41,Sheet!$A$7:$DG$148,'TN01-10 (IN)'!AN$12,0))</f>
        <v>0</v>
      </c>
      <c r="AO41" s="32">
        <f>IF(VLOOKUP($C41,Sheet!$A$7:$DG$148,'TN01-10 (IN)'!AO$12,0)="","",VLOOKUP($C41,Sheet!$A$7:$DG$148,'TN01-10 (IN)'!AO$12,0))</f>
        <v>6.8</v>
      </c>
      <c r="AP41" s="32">
        <f>IF(VLOOKUP($C41,Sheet!$A$7:$DG$148,'TN01-10 (IN)'!AP$12,0)="","",VLOOKUP($C41,Sheet!$A$7:$DG$148,'TN01-10 (IN)'!AP$12,0))</f>
        <v>5.7</v>
      </c>
      <c r="AQ41" s="32">
        <f>IF(VLOOKUP($C41,Sheet!$A$7:$DG$148,'TN01-10 (IN)'!AQ$12,0)="","",VLOOKUP($C41,Sheet!$A$7:$DG$148,'TN01-10 (IN)'!AQ$12,0))</f>
        <v>8.6</v>
      </c>
      <c r="AR41" s="32" t="str">
        <f>IF(VLOOKUP($C41,Sheet!$A$7:$DG$148,'TN01-10 (IN)'!AR$12,0)="","",VLOOKUP($C41,Sheet!$A$7:$DG$148,'TN01-10 (IN)'!AR$12,0))</f>
        <v/>
      </c>
      <c r="AS41" s="32" t="str">
        <f>IF(VLOOKUP($C41,Sheet!$A$7:$DG$148,'TN01-10 (IN)'!AS$12,0)="","",VLOOKUP($C41,Sheet!$A$7:$DG$148,'TN01-10 (IN)'!AS$12,0))</f>
        <v/>
      </c>
      <c r="AT41" s="32" t="str">
        <f>IF(VLOOKUP($C41,Sheet!$A$7:$DG$148,'TN01-10 (IN)'!AT$12,0)="","",VLOOKUP($C41,Sheet!$A$7:$DG$148,'TN01-10 (IN)'!AT$12,0))</f>
        <v/>
      </c>
      <c r="AU41" s="32" t="str">
        <f>IF(VLOOKUP($C41,Sheet!$A$7:$DG$148,'TN01-10 (IN)'!AU$12,0)="","",VLOOKUP($C41,Sheet!$A$7:$DG$148,'TN01-10 (IN)'!AU$12,0))</f>
        <v/>
      </c>
      <c r="AV41" s="32" t="str">
        <f>IF(VLOOKUP($C41,Sheet!$A$7:$DG$148,'TN01-10 (IN)'!AV$12,0)="","",VLOOKUP($C41,Sheet!$A$7:$DG$148,'TN01-10 (IN)'!AV$12,0))</f>
        <v/>
      </c>
      <c r="AW41" s="32">
        <f>IF(VLOOKUP($C41,Sheet!$A$7:$DG$148,'TN01-10 (IN)'!AW$12,0)="","",VLOOKUP($C41,Sheet!$A$7:$DG$148,'TN01-10 (IN)'!AW$12,0))</f>
        <v>6.2</v>
      </c>
      <c r="AX41" s="32" t="str">
        <f>IF(VLOOKUP($C41,Sheet!$A$7:$DG$148,'TN01-10 (IN)'!AX$12,0)="","",VLOOKUP($C41,Sheet!$A$7:$DG$148,'TN01-10 (IN)'!AX$12,0))</f>
        <v/>
      </c>
      <c r="AY41" s="32" t="str">
        <f>IF(VLOOKUP($C41,Sheet!$A$7:$DG$148,'TN01-10 (IN)'!AY$12,0)="","",VLOOKUP($C41,Sheet!$A$7:$DG$148,'TN01-10 (IN)'!AY$12,0))</f>
        <v/>
      </c>
      <c r="AZ41" s="32" t="str">
        <f>IF(VLOOKUP($C41,Sheet!$A$7:$DG$148,'TN01-10 (IN)'!AZ$12,0)="","",VLOOKUP($C41,Sheet!$A$7:$DG$148,'TN01-10 (IN)'!AZ$12,0))</f>
        <v/>
      </c>
      <c r="BA41" s="32" t="str">
        <f>IF(VLOOKUP($C41,Sheet!$A$7:$DG$148,'TN01-10 (IN)'!BA$12,0)="","",VLOOKUP($C41,Sheet!$A$7:$DG$148,'TN01-10 (IN)'!BA$12,0))</f>
        <v/>
      </c>
      <c r="BB41" s="32" t="str">
        <f>IF(VLOOKUP($C41,Sheet!$A$7:$DG$148,'TN01-10 (IN)'!BB$12,0)="","",VLOOKUP($C41,Sheet!$A$7:$DG$148,'TN01-10 (IN)'!BB$12,0))</f>
        <v/>
      </c>
      <c r="BC41" s="32">
        <f>IF(VLOOKUP($C41,Sheet!$A$7:$DG$148,'TN01-10 (IN)'!BC$12,0)="","",VLOOKUP($C41,Sheet!$A$7:$DG$148,'TN01-10 (IN)'!BC$12,0))</f>
        <v>6.3</v>
      </c>
      <c r="BD41" s="33">
        <f>IF(VLOOKUP($C41,Sheet!$A$7:$DG$148,'TN01-10 (IN)'!BD$12,0)="","",VLOOKUP($C41,Sheet!$A$7:$DG$148,'TN01-10 (IN)'!BD$12,0))</f>
        <v>5</v>
      </c>
      <c r="BE41" s="36">
        <f>IF(VLOOKUP($C41,Sheet!$A$7:$DG$148,'TN01-10 (IN)'!BE$12,0)="","",VLOOKUP($C41,Sheet!$A$7:$DG$148,'TN01-10 (IN)'!BE$12,0))</f>
        <v>0</v>
      </c>
      <c r="BF41" s="28">
        <f>IF(VLOOKUP($C41,Sheet!$A$7:$DG$148,'TN01-10 (IN)'!BF$12,0)="","",VLOOKUP($C41,Sheet!$A$7:$DG$148,'TN01-10 (IN)'!BF$12,0))</f>
        <v>4.7</v>
      </c>
      <c r="BG41" s="28">
        <f>IF(VLOOKUP($C41,Sheet!$A$7:$DG$148,'TN01-10 (IN)'!BG$12,0)="","",VLOOKUP($C41,Sheet!$A$7:$DG$148,'TN01-10 (IN)'!BG$12,0))</f>
        <v>4.3</v>
      </c>
      <c r="BH41" s="28">
        <f>IF(VLOOKUP($C41,Sheet!$A$7:$DG$148,'TN01-10 (IN)'!BH$12,0)="","",VLOOKUP($C41,Sheet!$A$7:$DG$148,'TN01-10 (IN)'!BH$12,0))</f>
        <v>6.8</v>
      </c>
      <c r="BI41" s="28">
        <f>IF(VLOOKUP($C41,Sheet!$A$7:$DG$148,'TN01-10 (IN)'!BI$12,0)="","",VLOOKUP($C41,Sheet!$A$7:$DG$148,'TN01-10 (IN)'!BI$12,0))</f>
        <v>6.2</v>
      </c>
      <c r="BJ41" s="28">
        <f>IF(VLOOKUP($C41,Sheet!$A$7:$DG$148,'TN01-10 (IN)'!BJ$12,0)="","",VLOOKUP($C41,Sheet!$A$7:$DG$148,'TN01-10 (IN)'!BJ$12,0))</f>
        <v>7.2</v>
      </c>
      <c r="BK41" s="28">
        <f>IF(VLOOKUP($C41,Sheet!$A$7:$DG$148,'TN01-10 (IN)'!BK$12,0)="","",VLOOKUP($C41,Sheet!$A$7:$DG$148,'TN01-10 (IN)'!BK$12,0))</f>
        <v>7.1</v>
      </c>
      <c r="BL41" s="28">
        <f>IF(VLOOKUP($C41,Sheet!$A$7:$DG$148,'TN01-10 (IN)'!BL$12,0)="","",VLOOKUP($C41,Sheet!$A$7:$DG$148,'TN01-10 (IN)'!BL$12,0))</f>
        <v>8.6</v>
      </c>
      <c r="BM41" s="28">
        <f>IF(VLOOKUP($C41,Sheet!$A$7:$DG$148,'TN01-10 (IN)'!BM$12,0)="","",VLOOKUP($C41,Sheet!$A$7:$DG$148,'TN01-10 (IN)'!BM$12,0))</f>
        <v>6.3</v>
      </c>
      <c r="BN41" s="28">
        <f>IF(VLOOKUP($C41,Sheet!$A$7:$DG$148,'TN01-10 (IN)'!BN$12,0)="","",VLOOKUP($C41,Sheet!$A$7:$DG$148,'TN01-10 (IN)'!BN$12,0))</f>
        <v>5.4</v>
      </c>
      <c r="BO41" s="28">
        <f>IF(VLOOKUP($C41,Sheet!$A$7:$DG$148,'TN01-10 (IN)'!BO$12,0)="","",VLOOKUP($C41,Sheet!$A$7:$DG$148,'TN01-10 (IN)'!BO$12,0))</f>
        <v>7</v>
      </c>
      <c r="BP41" s="28">
        <f>IF(VLOOKUP($C41,Sheet!$A$7:$DG$148,'TN01-10 (IN)'!BP$12,0)="","",VLOOKUP($C41,Sheet!$A$7:$DG$148,'TN01-10 (IN)'!BP$12,0))</f>
        <v>4</v>
      </c>
      <c r="BQ41" s="28">
        <f>IF(VLOOKUP($C41,Sheet!$A$7:$DG$148,'TN01-10 (IN)'!BQ$12,0)="","",VLOOKUP($C41,Sheet!$A$7:$DG$148,'TN01-10 (IN)'!BQ$12,0))</f>
        <v>6.5</v>
      </c>
      <c r="BR41" s="28">
        <f>IF(VLOOKUP($C41,Sheet!$A$7:$DG$148,'TN01-10 (IN)'!BR$12,0)="","",VLOOKUP($C41,Sheet!$A$7:$DG$148,'TN01-10 (IN)'!BR$12,0))</f>
        <v>6.2</v>
      </c>
      <c r="BS41" s="28" t="str">
        <f>IF(VLOOKUP($C41,Sheet!$A$7:$DG$148,'TN01-10 (IN)'!BS$12,0)="","",VLOOKUP($C41,Sheet!$A$7:$DG$148,'TN01-10 (IN)'!BS$12,0))</f>
        <v/>
      </c>
      <c r="BT41" s="28">
        <f>IF(VLOOKUP($C41,Sheet!$A$7:$DG$148,'TN01-10 (IN)'!BT$12,0)="","",VLOOKUP($C41,Sheet!$A$7:$DG$148,'TN01-10 (IN)'!BT$12,0))</f>
        <v>5.5</v>
      </c>
      <c r="BU41" s="28">
        <f>IF(VLOOKUP($C41,Sheet!$A$7:$DG$148,'TN01-10 (IN)'!BU$12,0)="","",VLOOKUP($C41,Sheet!$A$7:$DG$148,'TN01-10 (IN)'!BU$12,0))</f>
        <v>6.7</v>
      </c>
      <c r="BV41" s="28">
        <f>IF(VLOOKUP($C41,Sheet!$A$7:$DG$148,'TN01-10 (IN)'!BV$12,0)="","",VLOOKUP($C41,Sheet!$A$7:$DG$148,'TN01-10 (IN)'!BV$12,0))</f>
        <v>6.1</v>
      </c>
      <c r="BW41" s="28">
        <f>IF(VLOOKUP($C41,Sheet!$A$7:$DG$148,'TN01-10 (IN)'!BW$12,0)="","",VLOOKUP($C41,Sheet!$A$7:$DG$148,'TN01-10 (IN)'!BW$12,0))</f>
        <v>4.8</v>
      </c>
      <c r="BX41" s="28">
        <f>IF(VLOOKUP($C41,Sheet!$A$7:$DG$148,'TN01-10 (IN)'!BX$12,0)="","",VLOOKUP($C41,Sheet!$A$7:$DG$148,'TN01-10 (IN)'!BX$12,0))</f>
        <v>6.7</v>
      </c>
      <c r="BY41" s="28">
        <f>IF(VLOOKUP($C41,Sheet!$A$7:$DG$148,'TN01-10 (IN)'!BY$12,0)="","",VLOOKUP($C41,Sheet!$A$7:$DG$148,'TN01-10 (IN)'!BY$12,0))</f>
        <v>8.3000000000000007</v>
      </c>
      <c r="BZ41" s="33">
        <f>IF(VLOOKUP($C41,Sheet!$A$7:$DG$148,'TN01-10 (IN)'!BZ$12,0)="","",VLOOKUP($C41,Sheet!$A$7:$DG$148,'TN01-10 (IN)'!BZ$12,0))</f>
        <v>50</v>
      </c>
      <c r="CA41" s="36">
        <f>IF(VLOOKUP($C41,Sheet!$A$7:$DG$148,'TN01-10 (IN)'!CA$12,0)="","",VLOOKUP($C41,Sheet!$A$7:$DG$148,'TN01-10 (IN)'!CA$12,0))</f>
        <v>0</v>
      </c>
      <c r="CB41" s="28">
        <f>IF(VLOOKUP($C41,Sheet!$A$7:$DG$148,'TN01-10 (IN)'!CB$12,0)="","",VLOOKUP($C41,Sheet!$A$7:$DG$148,'TN01-10 (IN)'!CB$12,0))</f>
        <v>9.5</v>
      </c>
      <c r="CC41" s="28" t="str">
        <f>IF(VLOOKUP($C41,Sheet!$A$7:$DG$148,'TN01-10 (IN)'!CC$12,0)="","",VLOOKUP($C41,Sheet!$A$7:$DG$148,'TN01-10 (IN)'!CC$12,0))</f>
        <v/>
      </c>
      <c r="CD41" s="28">
        <f>IF(VLOOKUP($C41,Sheet!$A$7:$DG$148,'TN01-10 (IN)'!CD$12,0)="","",VLOOKUP($C41,Sheet!$A$7:$DG$148,'TN01-10 (IN)'!CD$12,0))</f>
        <v>6.4</v>
      </c>
      <c r="CE41" s="28" t="str">
        <f>IF(VLOOKUP($C41,Sheet!$A$7:$DG$148,'TN01-10 (IN)'!CE$12,0)="","",VLOOKUP($C41,Sheet!$A$7:$DG$148,'TN01-10 (IN)'!CE$12,0))</f>
        <v/>
      </c>
      <c r="CF41" s="28">
        <f>IF(VLOOKUP($C41,Sheet!$A$7:$DG$148,'TN01-10 (IN)'!CF$12,0)="","",VLOOKUP($C41,Sheet!$A$7:$DG$148,'TN01-10 (IN)'!CF$12,0))</f>
        <v>7.7</v>
      </c>
      <c r="CG41" s="28">
        <f>IF(VLOOKUP($C41,Sheet!$A$7:$DG$148,'TN01-10 (IN)'!CG$12,0)="","",VLOOKUP($C41,Sheet!$A$7:$DG$148,'TN01-10 (IN)'!CG$12,0))</f>
        <v>6.7</v>
      </c>
      <c r="CH41" s="28">
        <f>IF(VLOOKUP($C41,Sheet!$A$7:$DG$148,'TN01-10 (IN)'!CH$12,0)="","",VLOOKUP($C41,Sheet!$A$7:$DG$148,'TN01-10 (IN)'!CH$12,0))</f>
        <v>8.4</v>
      </c>
      <c r="CI41" s="28">
        <f>IF(VLOOKUP($C41,Sheet!$A$7:$DG$148,'TN01-10 (IN)'!CI$12,0)="","",VLOOKUP($C41,Sheet!$A$7:$DG$148,'TN01-10 (IN)'!CI$12,0))</f>
        <v>7.4</v>
      </c>
      <c r="CJ41" s="28" t="str">
        <f>IF(VLOOKUP($C41,Sheet!$A$7:$DG$148,'TN01-10 (IN)'!CJ$12,0)="","",VLOOKUP($C41,Sheet!$A$7:$DG$148,'TN01-10 (IN)'!CJ$12,0))</f>
        <v/>
      </c>
      <c r="CK41" s="28">
        <f>IF(VLOOKUP($C41,Sheet!$A$7:$DG$148,'TN01-10 (IN)'!CK$12,0)="","",VLOOKUP($C41,Sheet!$A$7:$DG$148,'TN01-10 (IN)'!CK$12,0))</f>
        <v>7.3</v>
      </c>
      <c r="CL41" s="28" t="str">
        <f>IF(VLOOKUP($C41,Sheet!$A$7:$DG$148,'TN01-10 (IN)'!CL$12,0)="","",VLOOKUP($C41,Sheet!$A$7:$DG$148,'TN01-10 (IN)'!CL$12,0))</f>
        <v/>
      </c>
      <c r="CM41" s="28" t="str">
        <f>IF(VLOOKUP($C41,Sheet!$A$7:$DG$148,'TN01-10 (IN)'!CM$12,0)="","",VLOOKUP($C41,Sheet!$A$7:$DG$148,'TN01-10 (IN)'!CM$12,0))</f>
        <v/>
      </c>
      <c r="CN41" s="28" t="str">
        <f>IF(VLOOKUP($C41,Sheet!$A$7:$DG$148,'TN01-10 (IN)'!CN$12,0)="","",VLOOKUP($C41,Sheet!$A$7:$DG$148,'TN01-10 (IN)'!CN$12,0))</f>
        <v/>
      </c>
      <c r="CO41" s="28" t="str">
        <f>IF(VLOOKUP($C41,Sheet!$A$7:$DG$148,'TN01-10 (IN)'!CO$12,0)="","",VLOOKUP($C41,Sheet!$A$7:$DG$148,'TN01-10 (IN)'!CO$12,0))</f>
        <v/>
      </c>
      <c r="CP41" s="28">
        <f>IF(VLOOKUP($C41,Sheet!$A$7:$DG$148,'TN01-10 (IN)'!CP$12,0)="","",VLOOKUP($C41,Sheet!$A$7:$DG$148,'TN01-10 (IN)'!CP$12,0))</f>
        <v>7.3</v>
      </c>
      <c r="CQ41" s="28">
        <f>IF(VLOOKUP($C41,Sheet!$A$7:$DG$148,'TN01-10 (IN)'!CQ$12,0)="","",VLOOKUP($C41,Sheet!$A$7:$DG$148,'TN01-10 (IN)'!CQ$12,0))</f>
        <v>6</v>
      </c>
      <c r="CR41" s="28">
        <f>IF(VLOOKUP($C41,Sheet!$A$7:$DG$148,'TN01-10 (IN)'!CR$12,0)="","",VLOOKUP($C41,Sheet!$A$7:$DG$148,'TN01-10 (IN)'!CR$12,0))</f>
        <v>6.6</v>
      </c>
      <c r="CS41" s="28">
        <f>IF(VLOOKUP($C41,Sheet!$A$7:$DG$148,'TN01-10 (IN)'!CS$12,0)="","",VLOOKUP($C41,Sheet!$A$7:$DG$148,'TN01-10 (IN)'!CS$12,0))</f>
        <v>5.4</v>
      </c>
      <c r="CT41" s="28">
        <f>IF(VLOOKUP($C41,Sheet!$A$7:$DG$148,'TN01-10 (IN)'!CT$12,0)="","",VLOOKUP($C41,Sheet!$A$7:$DG$148,'TN01-10 (IN)'!CT$12,0))</f>
        <v>7.3</v>
      </c>
      <c r="CU41" s="33">
        <f>IF(VLOOKUP($C41,Sheet!$A$7:$DG$148,'TN01-10 (IN)'!CU$12,0)="","",VLOOKUP($C41,Sheet!$A$7:$DG$148,'TN01-10 (IN)'!CU$12,0))</f>
        <v>27</v>
      </c>
      <c r="CV41" s="36">
        <f>IF(VLOOKUP($C41,Sheet!$A$7:$DG$148,'TN01-10 (IN)'!CV$12,0)="","",VLOOKUP($C41,Sheet!$A$7:$DG$148,'TN01-10 (IN)'!CV$12,0))</f>
        <v>0</v>
      </c>
      <c r="CW41" s="38">
        <f t="shared" si="2"/>
        <v>128</v>
      </c>
      <c r="CX41" s="38">
        <f t="shared" si="2"/>
        <v>0</v>
      </c>
      <c r="CY41" s="38">
        <f t="shared" si="3"/>
        <v>0</v>
      </c>
      <c r="CZ41" s="38">
        <f t="shared" si="4"/>
        <v>128</v>
      </c>
      <c r="DA41" s="38">
        <f t="shared" si="5"/>
        <v>6.82</v>
      </c>
      <c r="DB41" s="38">
        <f>VLOOKUP($C41,'TN01-04'!$A$13:$DL$166,103,0)</f>
        <v>2.75</v>
      </c>
      <c r="DC41" s="28" t="str">
        <f>IF(VLOOKUP($C41,Sheet!$A$7:$DG$148,'TN01-10 (IN)'!DC$12,0)="","",VLOOKUP($C41,Sheet!$A$7:$DG$148,'TN01-10 (IN)'!DC$12,0))</f>
        <v/>
      </c>
      <c r="DD41" s="28" t="str">
        <f>IF(VLOOKUP($C41,Sheet!$A$7:$DG$148,'TN01-10 (IN)'!DD$12,0)="","",VLOOKUP($C41,Sheet!$A$7:$DG$148,'TN01-10 (IN)'!DD$12,0))</f>
        <v/>
      </c>
      <c r="DE41" s="28">
        <f>IF(VLOOKUP($C41,Sheet!$A$7:$DG$148,'TN01-10 (IN)'!DE$12,0)="","",VLOOKUP($C41,Sheet!$A$7:$DG$148,'TN01-10 (IN)'!DE$12,0))</f>
        <v>7.9</v>
      </c>
      <c r="DF41" s="28" t="str">
        <f>IF(VLOOKUP($C41,Sheet!$A$7:$DG$148,'TN01-10 (IN)'!DF$12,0)="","",VLOOKUP($C41,Sheet!$A$7:$DG$148,'TN01-10 (IN)'!DF$12,0))</f>
        <v/>
      </c>
      <c r="DG41" s="38"/>
      <c r="DH41" s="38">
        <f t="shared" si="6"/>
        <v>7.9</v>
      </c>
      <c r="DI41" s="38">
        <f>VLOOKUP($C41,'TN01-04'!$A$13:$DL$166,110,0)</f>
        <v>3.33</v>
      </c>
      <c r="DJ41" s="33">
        <f>IF(VLOOKUP($C41,Sheet!$A$7:$DG$148,'TN01-10 (IN)'!DJ$12,0)="","",VLOOKUP($C41,Sheet!$A$7:$DG$148,'TN01-10 (IN)'!DJ$12,0))</f>
        <v>5</v>
      </c>
      <c r="DK41" s="36">
        <f>IF(VLOOKUP($C41,Sheet!$A$7:$DG$148,'TN01-10 (IN)'!DK$12,0)="","",VLOOKUP($C41,Sheet!$A$7:$DG$148,'TN01-10 (IN)'!DK$12,0))</f>
        <v>0</v>
      </c>
      <c r="DL41" s="38">
        <f t="shared" si="7"/>
        <v>133</v>
      </c>
      <c r="DM41" s="38">
        <f t="shared" si="8"/>
        <v>0</v>
      </c>
      <c r="DN41" s="38">
        <f t="shared" si="9"/>
        <v>6.86</v>
      </c>
      <c r="DO41" s="38">
        <f>VLOOKUP($C41,'TN01-04'!$A$13:$DL$166,116,0)</f>
        <v>2.78</v>
      </c>
      <c r="DP41" s="33">
        <f>IF(VLOOKUP($C41,Sheet!$A$7:$DG$148,'TN01-10 (IN)'!DP$12,0)="","",VLOOKUP($C41,Sheet!$A$7:$DG$148,'TN01-10 (IN)'!DP$12,0))</f>
        <v>138</v>
      </c>
      <c r="DQ41" s="36">
        <f>IF(VLOOKUP($C41,Sheet!$A$7:$DG$148,'TN01-10 (IN)'!DQ$12,0)="","",VLOOKUP($C41,Sheet!$A$7:$DG$148,'TN01-10 (IN)'!DQ$12,0))</f>
        <v>0</v>
      </c>
      <c r="DR41" s="28">
        <f>IF(VLOOKUP($C41,Sheet!$A$7:$DG$148,'TN01-10 (IN)'!DR$12,0)="","",VLOOKUP($C41,Sheet!$A$7:$DG$148,'TN01-10 (IN)'!DR$12,0))</f>
        <v>137</v>
      </c>
      <c r="DS41" s="28">
        <f>IF(VLOOKUP($C41,Sheet!$A$7:$DG$148,'TN01-10 (IN)'!DS$12,0)="","",VLOOKUP($C41,Sheet!$A$7:$DG$148,'TN01-10 (IN)'!DS$12,0))</f>
        <v>138</v>
      </c>
      <c r="DT41" s="28">
        <f>IF(VLOOKUP($C41,Sheet!$A$7:$DG$148,'TN01-10 (IN)'!DT$12,0)="","",VLOOKUP($C41,Sheet!$A$7:$DG$148,'TN01-10 (IN)'!DT$12,0))</f>
        <v>6.86</v>
      </c>
      <c r="DU41" s="28">
        <f>IF(VLOOKUP($C41,Sheet!$A$7:$DG$148,'TN01-10 (IN)'!DU$12,0)="","",VLOOKUP($C41,Sheet!$A$7:$DG$148,'TN01-10 (IN)'!DU$12,0))</f>
        <v>2.78</v>
      </c>
      <c r="DV41" s="28" t="str">
        <f>IF(VLOOKUP($C41,Sheet!$A$7:$DG$148,'TN01-10 (IN)'!DV$12,0)="","",VLOOKUP($C41,Sheet!$A$7:$DG$148,'TN01-10 (IN)'!DV$12,0))</f>
        <v/>
      </c>
      <c r="DW41" s="42">
        <f t="shared" si="10"/>
        <v>0</v>
      </c>
    </row>
    <row r="42" spans="1:127" ht="15.95" customHeight="1" x14ac:dyDescent="0.2">
      <c r="A42" s="52"/>
      <c r="B42" s="625"/>
      <c r="C42" s="45">
        <v>2220727294</v>
      </c>
      <c r="D42" s="26" t="s">
        <v>12</v>
      </c>
      <c r="E42" s="26" t="s">
        <v>47</v>
      </c>
      <c r="F42" s="26" t="s">
        <v>24</v>
      </c>
      <c r="G42" s="27">
        <v>36125</v>
      </c>
      <c r="H42" s="26" t="s">
        <v>209</v>
      </c>
      <c r="I42" s="26" t="s">
        <v>212</v>
      </c>
      <c r="J42" s="28">
        <f>IF(VLOOKUP($C42,Sheet!$A$7:$DG$148,'TN01-10 (IN)'!J$12,0)="","",VLOOKUP($C42,Sheet!$A$7:$DG$148,'TN01-10 (IN)'!J$12,0))</f>
        <v>8.8000000000000007</v>
      </c>
      <c r="K42" s="28">
        <f>IF(VLOOKUP($C42,Sheet!$A$7:$DG$148,'TN01-10 (IN)'!K$12,0)="","",VLOOKUP($C42,Sheet!$A$7:$DG$148,'TN01-10 (IN)'!K$12,0))</f>
        <v>7.5</v>
      </c>
      <c r="L42" s="28">
        <f>IF(VLOOKUP($C42,Sheet!$A$7:$DG$148,'TN01-10 (IN)'!L$12,0)="","",VLOOKUP($C42,Sheet!$A$7:$DG$148,'TN01-10 (IN)'!L$12,0))</f>
        <v>8.9</v>
      </c>
      <c r="M42" s="28">
        <f>IF(VLOOKUP($C42,Sheet!$A$7:$DG$148,'TN01-10 (IN)'!M$12,0)="","",VLOOKUP($C42,Sheet!$A$7:$DG$148,'TN01-10 (IN)'!M$12,0))</f>
        <v>9.1</v>
      </c>
      <c r="N42" s="28">
        <f>IF(VLOOKUP($C42,Sheet!$A$7:$DG$148,'TN01-10 (IN)'!N$12,0)="","",VLOOKUP($C42,Sheet!$A$7:$DG$148,'TN01-10 (IN)'!N$12,0))</f>
        <v>7.6</v>
      </c>
      <c r="O42" s="28">
        <f>IF(VLOOKUP($C42,Sheet!$A$7:$DG$148,'TN01-10 (IN)'!O$12,0)="","",VLOOKUP($C42,Sheet!$A$7:$DG$148,'TN01-10 (IN)'!O$12,0))</f>
        <v>9.1</v>
      </c>
      <c r="P42" s="28">
        <f>IF(VLOOKUP($C42,Sheet!$A$7:$DG$148,'TN01-10 (IN)'!P$12,0)="","",VLOOKUP($C42,Sheet!$A$7:$DG$148,'TN01-10 (IN)'!P$12,0))</f>
        <v>9.6999999999999993</v>
      </c>
      <c r="Q42" s="28" t="str">
        <f>IF(VLOOKUP($C42,Sheet!$A$7:$DG$148,'TN01-10 (IN)'!Q$12,0)="","",VLOOKUP($C42,Sheet!$A$7:$DG$148,'TN01-10 (IN)'!Q$12,0))</f>
        <v/>
      </c>
      <c r="R42" s="28">
        <f>IF(VLOOKUP($C42,Sheet!$A$7:$DG$148,'TN01-10 (IN)'!R$12,0)="","",VLOOKUP($C42,Sheet!$A$7:$DG$148,'TN01-10 (IN)'!R$12,0))</f>
        <v>9.4</v>
      </c>
      <c r="S42" s="28" t="str">
        <f>IF(VLOOKUP($C42,Sheet!$A$7:$DG$148,'TN01-10 (IN)'!S$12,0)="","",VLOOKUP($C42,Sheet!$A$7:$DG$148,'TN01-10 (IN)'!S$12,0))</f>
        <v/>
      </c>
      <c r="T42" s="28" t="str">
        <f>IF(VLOOKUP($C42,Sheet!$A$7:$DG$148,'TN01-10 (IN)'!T$12,0)="","",VLOOKUP($C42,Sheet!$A$7:$DG$148,'TN01-10 (IN)'!T$12,0))</f>
        <v/>
      </c>
      <c r="U42" s="28" t="str">
        <f>IF(VLOOKUP($C42,Sheet!$A$7:$DG$148,'TN01-10 (IN)'!U$12,0)="","",VLOOKUP($C42,Sheet!$A$7:$DG$148,'TN01-10 (IN)'!U$12,0))</f>
        <v/>
      </c>
      <c r="V42" s="28">
        <f>IF(VLOOKUP($C42,Sheet!$A$7:$DG$148,'TN01-10 (IN)'!V$12,0)="","",VLOOKUP($C42,Sheet!$A$7:$DG$148,'TN01-10 (IN)'!V$12,0))</f>
        <v>9</v>
      </c>
      <c r="W42" s="28">
        <f>IF(VLOOKUP($C42,Sheet!$A$7:$DG$148,'TN01-10 (IN)'!W$12,0)="","",VLOOKUP($C42,Sheet!$A$7:$DG$148,'TN01-10 (IN)'!W$12,0))</f>
        <v>7.3</v>
      </c>
      <c r="X42" s="28" t="str">
        <f>IF(VLOOKUP($C42,Sheet!$A$7:$DG$148,'TN01-10 (IN)'!X$12,0)="","",VLOOKUP($C42,Sheet!$A$7:$DG$148,'TN01-10 (IN)'!X$12,0))</f>
        <v/>
      </c>
      <c r="Y42" s="28">
        <f>IF(VLOOKUP($C42,Sheet!$A$7:$DG$148,'TN01-10 (IN)'!Y$12,0)="","",VLOOKUP($C42,Sheet!$A$7:$DG$148,'TN01-10 (IN)'!Y$12,0))</f>
        <v>9.3000000000000007</v>
      </c>
      <c r="Z42" s="28">
        <f>IF(VLOOKUP($C42,Sheet!$A$7:$DG$148,'TN01-10 (IN)'!Z$12,0)="","",VLOOKUP($C42,Sheet!$A$7:$DG$148,'TN01-10 (IN)'!Z$12,0))</f>
        <v>8</v>
      </c>
      <c r="AA42" s="28">
        <f>IF(VLOOKUP($C42,Sheet!$A$7:$DG$148,'TN01-10 (IN)'!AA$12,0)="","",VLOOKUP($C42,Sheet!$A$7:$DG$148,'TN01-10 (IN)'!AA$12,0))</f>
        <v>8</v>
      </c>
      <c r="AB42" s="28">
        <f>IF(VLOOKUP($C42,Sheet!$A$7:$DG$148,'TN01-10 (IN)'!AB$12,0)="","",VLOOKUP($C42,Sheet!$A$7:$DG$148,'TN01-10 (IN)'!AB$12,0))</f>
        <v>6.8</v>
      </c>
      <c r="AC42" s="28">
        <f>IF(VLOOKUP($C42,Sheet!$A$7:$DG$148,'TN01-10 (IN)'!AC$12,0)="","",VLOOKUP($C42,Sheet!$A$7:$DG$148,'TN01-10 (IN)'!AC$12,0))</f>
        <v>7.7</v>
      </c>
      <c r="AD42" s="28">
        <f>IF(VLOOKUP($C42,Sheet!$A$7:$DG$148,'TN01-10 (IN)'!AD$12,0)="","",VLOOKUP($C42,Sheet!$A$7:$DG$148,'TN01-10 (IN)'!AD$12,0))</f>
        <v>7.6</v>
      </c>
      <c r="AE42" s="28">
        <f>IF(VLOOKUP($C42,Sheet!$A$7:$DG$148,'TN01-10 (IN)'!AE$12,0)="","",VLOOKUP($C42,Sheet!$A$7:$DG$148,'TN01-10 (IN)'!AE$12,0))</f>
        <v>7.6</v>
      </c>
      <c r="AF42" s="28">
        <f>IF(VLOOKUP($C42,Sheet!$A$7:$DG$148,'TN01-10 (IN)'!AF$12,0)="","",VLOOKUP($C42,Sheet!$A$7:$DG$148,'TN01-10 (IN)'!AF$12,0))</f>
        <v>8</v>
      </c>
      <c r="AG42" s="28">
        <f>IF(VLOOKUP($C42,Sheet!$A$7:$DG$148,'TN01-10 (IN)'!AG$12,0)="","",VLOOKUP($C42,Sheet!$A$7:$DG$148,'TN01-10 (IN)'!AG$12,0))</f>
        <v>7.2</v>
      </c>
      <c r="AH42" s="28">
        <f>IF(VLOOKUP($C42,Sheet!$A$7:$DG$148,'TN01-10 (IN)'!AH$12,0)="","",VLOOKUP($C42,Sheet!$A$7:$DG$148,'TN01-10 (IN)'!AH$12,0))</f>
        <v>8.4</v>
      </c>
      <c r="AI42" s="28">
        <f>IF(VLOOKUP($C42,Sheet!$A$7:$DG$148,'TN01-10 (IN)'!AI$12,0)="","",VLOOKUP($C42,Sheet!$A$7:$DG$148,'TN01-10 (IN)'!AI$12,0))</f>
        <v>7</v>
      </c>
      <c r="AJ42" s="28">
        <f>IF(VLOOKUP($C42,Sheet!$A$7:$DG$148,'TN01-10 (IN)'!AJ$12,0)="","",VLOOKUP($C42,Sheet!$A$7:$DG$148,'TN01-10 (IN)'!AJ$12,0))</f>
        <v>7.7</v>
      </c>
      <c r="AK42" s="28">
        <f>IF(VLOOKUP($C42,Sheet!$A$7:$DG$148,'TN01-10 (IN)'!AK$12,0)="","",VLOOKUP($C42,Sheet!$A$7:$DG$148,'TN01-10 (IN)'!AK$12,0))</f>
        <v>5</v>
      </c>
      <c r="AL42" s="28">
        <f>IF(VLOOKUP($C42,Sheet!$A$7:$DG$148,'TN01-10 (IN)'!AL$12,0)="","",VLOOKUP($C42,Sheet!$A$7:$DG$148,'TN01-10 (IN)'!AL$12,0))</f>
        <v>9</v>
      </c>
      <c r="AM42" s="33">
        <f>IF(VLOOKUP($C42,Sheet!$A$7:$DG$148,'TN01-10 (IN)'!AM$12,0)="","",VLOOKUP($C42,Sheet!$A$7:$DG$148,'TN01-10 (IN)'!AM$12,0))</f>
        <v>51</v>
      </c>
      <c r="AN42" s="36">
        <f>IF(VLOOKUP($C42,Sheet!$A$7:$DG$148,'TN01-10 (IN)'!AN$12,0)="","",VLOOKUP($C42,Sheet!$A$7:$DG$148,'TN01-10 (IN)'!AN$12,0))</f>
        <v>0</v>
      </c>
      <c r="AO42" s="32">
        <f>IF(VLOOKUP($C42,Sheet!$A$7:$DG$148,'TN01-10 (IN)'!AO$12,0)="","",VLOOKUP($C42,Sheet!$A$7:$DG$148,'TN01-10 (IN)'!AO$12,0))</f>
        <v>6.8</v>
      </c>
      <c r="AP42" s="32">
        <f>IF(VLOOKUP($C42,Sheet!$A$7:$DG$148,'TN01-10 (IN)'!AP$12,0)="","",VLOOKUP($C42,Sheet!$A$7:$DG$148,'TN01-10 (IN)'!AP$12,0))</f>
        <v>6.4</v>
      </c>
      <c r="AQ42" s="32" t="str">
        <f>IF(VLOOKUP($C42,Sheet!$A$7:$DG$148,'TN01-10 (IN)'!AQ$12,0)="","",VLOOKUP($C42,Sheet!$A$7:$DG$148,'TN01-10 (IN)'!AQ$12,0))</f>
        <v/>
      </c>
      <c r="AR42" s="32" t="str">
        <f>IF(VLOOKUP($C42,Sheet!$A$7:$DG$148,'TN01-10 (IN)'!AR$12,0)="","",VLOOKUP($C42,Sheet!$A$7:$DG$148,'TN01-10 (IN)'!AR$12,0))</f>
        <v/>
      </c>
      <c r="AS42" s="32" t="str">
        <f>IF(VLOOKUP($C42,Sheet!$A$7:$DG$148,'TN01-10 (IN)'!AS$12,0)="","",VLOOKUP($C42,Sheet!$A$7:$DG$148,'TN01-10 (IN)'!AS$12,0))</f>
        <v/>
      </c>
      <c r="AT42" s="32" t="str">
        <f>IF(VLOOKUP($C42,Sheet!$A$7:$DG$148,'TN01-10 (IN)'!AT$12,0)="","",VLOOKUP($C42,Sheet!$A$7:$DG$148,'TN01-10 (IN)'!AT$12,0))</f>
        <v/>
      </c>
      <c r="AU42" s="32">
        <f>IF(VLOOKUP($C42,Sheet!$A$7:$DG$148,'TN01-10 (IN)'!AU$12,0)="","",VLOOKUP($C42,Sheet!$A$7:$DG$148,'TN01-10 (IN)'!AU$12,0))</f>
        <v>8</v>
      </c>
      <c r="AV42" s="32" t="str">
        <f>IF(VLOOKUP($C42,Sheet!$A$7:$DG$148,'TN01-10 (IN)'!AV$12,0)="","",VLOOKUP($C42,Sheet!$A$7:$DG$148,'TN01-10 (IN)'!AV$12,0))</f>
        <v/>
      </c>
      <c r="AW42" s="32" t="str">
        <f>IF(VLOOKUP($C42,Sheet!$A$7:$DG$148,'TN01-10 (IN)'!AW$12,0)="","",VLOOKUP($C42,Sheet!$A$7:$DG$148,'TN01-10 (IN)'!AW$12,0))</f>
        <v/>
      </c>
      <c r="AX42" s="32" t="str">
        <f>IF(VLOOKUP($C42,Sheet!$A$7:$DG$148,'TN01-10 (IN)'!AX$12,0)="","",VLOOKUP($C42,Sheet!$A$7:$DG$148,'TN01-10 (IN)'!AX$12,0))</f>
        <v/>
      </c>
      <c r="AY42" s="32" t="str">
        <f>IF(VLOOKUP($C42,Sheet!$A$7:$DG$148,'TN01-10 (IN)'!AY$12,0)="","",VLOOKUP($C42,Sheet!$A$7:$DG$148,'TN01-10 (IN)'!AY$12,0))</f>
        <v/>
      </c>
      <c r="AZ42" s="32" t="str">
        <f>IF(VLOOKUP($C42,Sheet!$A$7:$DG$148,'TN01-10 (IN)'!AZ$12,0)="","",VLOOKUP($C42,Sheet!$A$7:$DG$148,'TN01-10 (IN)'!AZ$12,0))</f>
        <v/>
      </c>
      <c r="BA42" s="32">
        <f>IF(VLOOKUP($C42,Sheet!$A$7:$DG$148,'TN01-10 (IN)'!BA$12,0)="","",VLOOKUP($C42,Sheet!$A$7:$DG$148,'TN01-10 (IN)'!BA$12,0))</f>
        <v>6.3</v>
      </c>
      <c r="BB42" s="32" t="str">
        <f>IF(VLOOKUP($C42,Sheet!$A$7:$DG$148,'TN01-10 (IN)'!BB$12,0)="","",VLOOKUP($C42,Sheet!$A$7:$DG$148,'TN01-10 (IN)'!BB$12,0))</f>
        <v/>
      </c>
      <c r="BC42" s="32">
        <f>IF(VLOOKUP($C42,Sheet!$A$7:$DG$148,'TN01-10 (IN)'!BC$12,0)="","",VLOOKUP($C42,Sheet!$A$7:$DG$148,'TN01-10 (IN)'!BC$12,0))</f>
        <v>8.6</v>
      </c>
      <c r="BD42" s="33">
        <f>IF(VLOOKUP($C42,Sheet!$A$7:$DG$148,'TN01-10 (IN)'!BD$12,0)="","",VLOOKUP($C42,Sheet!$A$7:$DG$148,'TN01-10 (IN)'!BD$12,0))</f>
        <v>5</v>
      </c>
      <c r="BE42" s="36">
        <f>IF(VLOOKUP($C42,Sheet!$A$7:$DG$148,'TN01-10 (IN)'!BE$12,0)="","",VLOOKUP($C42,Sheet!$A$7:$DG$148,'TN01-10 (IN)'!BE$12,0))</f>
        <v>0</v>
      </c>
      <c r="BF42" s="28">
        <f>IF(VLOOKUP($C42,Sheet!$A$7:$DG$148,'TN01-10 (IN)'!BF$12,0)="","",VLOOKUP($C42,Sheet!$A$7:$DG$148,'TN01-10 (IN)'!BF$12,0))</f>
        <v>7.3</v>
      </c>
      <c r="BG42" s="28">
        <f>IF(VLOOKUP($C42,Sheet!$A$7:$DG$148,'TN01-10 (IN)'!BG$12,0)="","",VLOOKUP($C42,Sheet!$A$7:$DG$148,'TN01-10 (IN)'!BG$12,0))</f>
        <v>8.5</v>
      </c>
      <c r="BH42" s="28">
        <f>IF(VLOOKUP($C42,Sheet!$A$7:$DG$148,'TN01-10 (IN)'!BH$12,0)="","",VLOOKUP($C42,Sheet!$A$7:$DG$148,'TN01-10 (IN)'!BH$12,0))</f>
        <v>8.8000000000000007</v>
      </c>
      <c r="BI42" s="28">
        <f>IF(VLOOKUP($C42,Sheet!$A$7:$DG$148,'TN01-10 (IN)'!BI$12,0)="","",VLOOKUP($C42,Sheet!$A$7:$DG$148,'TN01-10 (IN)'!BI$12,0))</f>
        <v>7.3</v>
      </c>
      <c r="BJ42" s="28">
        <f>IF(VLOOKUP($C42,Sheet!$A$7:$DG$148,'TN01-10 (IN)'!BJ$12,0)="","",VLOOKUP($C42,Sheet!$A$7:$DG$148,'TN01-10 (IN)'!BJ$12,0))</f>
        <v>8</v>
      </c>
      <c r="BK42" s="28">
        <f>IF(VLOOKUP($C42,Sheet!$A$7:$DG$148,'TN01-10 (IN)'!BK$12,0)="","",VLOOKUP($C42,Sheet!$A$7:$DG$148,'TN01-10 (IN)'!BK$12,0))</f>
        <v>8.8000000000000007</v>
      </c>
      <c r="BL42" s="28">
        <f>IF(VLOOKUP($C42,Sheet!$A$7:$DG$148,'TN01-10 (IN)'!BL$12,0)="","",VLOOKUP($C42,Sheet!$A$7:$DG$148,'TN01-10 (IN)'!BL$12,0))</f>
        <v>7.5</v>
      </c>
      <c r="BM42" s="28">
        <f>IF(VLOOKUP($C42,Sheet!$A$7:$DG$148,'TN01-10 (IN)'!BM$12,0)="","",VLOOKUP($C42,Sheet!$A$7:$DG$148,'TN01-10 (IN)'!BM$12,0))</f>
        <v>8</v>
      </c>
      <c r="BN42" s="28">
        <f>IF(VLOOKUP($C42,Sheet!$A$7:$DG$148,'TN01-10 (IN)'!BN$12,0)="","",VLOOKUP($C42,Sheet!$A$7:$DG$148,'TN01-10 (IN)'!BN$12,0))</f>
        <v>8.1999999999999993</v>
      </c>
      <c r="BO42" s="28">
        <f>IF(VLOOKUP($C42,Sheet!$A$7:$DG$148,'TN01-10 (IN)'!BO$12,0)="","",VLOOKUP($C42,Sheet!$A$7:$DG$148,'TN01-10 (IN)'!BO$12,0))</f>
        <v>7.4</v>
      </c>
      <c r="BP42" s="28">
        <f>IF(VLOOKUP($C42,Sheet!$A$7:$DG$148,'TN01-10 (IN)'!BP$12,0)="","",VLOOKUP($C42,Sheet!$A$7:$DG$148,'TN01-10 (IN)'!BP$12,0))</f>
        <v>9.1999999999999993</v>
      </c>
      <c r="BQ42" s="28">
        <f>IF(VLOOKUP($C42,Sheet!$A$7:$DG$148,'TN01-10 (IN)'!BQ$12,0)="","",VLOOKUP($C42,Sheet!$A$7:$DG$148,'TN01-10 (IN)'!BQ$12,0))</f>
        <v>8.4</v>
      </c>
      <c r="BR42" s="28">
        <f>IF(VLOOKUP($C42,Sheet!$A$7:$DG$148,'TN01-10 (IN)'!BR$12,0)="","",VLOOKUP($C42,Sheet!$A$7:$DG$148,'TN01-10 (IN)'!BR$12,0))</f>
        <v>9.6</v>
      </c>
      <c r="BS42" s="28" t="str">
        <f>IF(VLOOKUP($C42,Sheet!$A$7:$DG$148,'TN01-10 (IN)'!BS$12,0)="","",VLOOKUP($C42,Sheet!$A$7:$DG$148,'TN01-10 (IN)'!BS$12,0))</f>
        <v/>
      </c>
      <c r="BT42" s="28">
        <f>IF(VLOOKUP($C42,Sheet!$A$7:$DG$148,'TN01-10 (IN)'!BT$12,0)="","",VLOOKUP($C42,Sheet!$A$7:$DG$148,'TN01-10 (IN)'!BT$12,0))</f>
        <v>6.9</v>
      </c>
      <c r="BU42" s="28">
        <f>IF(VLOOKUP($C42,Sheet!$A$7:$DG$148,'TN01-10 (IN)'!BU$12,0)="","",VLOOKUP($C42,Sheet!$A$7:$DG$148,'TN01-10 (IN)'!BU$12,0))</f>
        <v>7.7</v>
      </c>
      <c r="BV42" s="28">
        <f>IF(VLOOKUP($C42,Sheet!$A$7:$DG$148,'TN01-10 (IN)'!BV$12,0)="","",VLOOKUP($C42,Sheet!$A$7:$DG$148,'TN01-10 (IN)'!BV$12,0))</f>
        <v>7.3</v>
      </c>
      <c r="BW42" s="28">
        <f>IF(VLOOKUP($C42,Sheet!$A$7:$DG$148,'TN01-10 (IN)'!BW$12,0)="","",VLOOKUP($C42,Sheet!$A$7:$DG$148,'TN01-10 (IN)'!BW$12,0))</f>
        <v>8.1</v>
      </c>
      <c r="BX42" s="28">
        <f>IF(VLOOKUP($C42,Sheet!$A$7:$DG$148,'TN01-10 (IN)'!BX$12,0)="","",VLOOKUP($C42,Sheet!$A$7:$DG$148,'TN01-10 (IN)'!BX$12,0))</f>
        <v>8.8000000000000007</v>
      </c>
      <c r="BY42" s="28">
        <f>IF(VLOOKUP($C42,Sheet!$A$7:$DG$148,'TN01-10 (IN)'!BY$12,0)="","",VLOOKUP($C42,Sheet!$A$7:$DG$148,'TN01-10 (IN)'!BY$12,0))</f>
        <v>9.5</v>
      </c>
      <c r="BZ42" s="33">
        <f>IF(VLOOKUP($C42,Sheet!$A$7:$DG$148,'TN01-10 (IN)'!BZ$12,0)="","",VLOOKUP($C42,Sheet!$A$7:$DG$148,'TN01-10 (IN)'!BZ$12,0))</f>
        <v>50</v>
      </c>
      <c r="CA42" s="36">
        <f>IF(VLOOKUP($C42,Sheet!$A$7:$DG$148,'TN01-10 (IN)'!CA$12,0)="","",VLOOKUP($C42,Sheet!$A$7:$DG$148,'TN01-10 (IN)'!CA$12,0))</f>
        <v>0</v>
      </c>
      <c r="CB42" s="28">
        <f>IF(VLOOKUP($C42,Sheet!$A$7:$DG$148,'TN01-10 (IN)'!CB$12,0)="","",VLOOKUP($C42,Sheet!$A$7:$DG$148,'TN01-10 (IN)'!CB$12,0))</f>
        <v>8.9</v>
      </c>
      <c r="CC42" s="28" t="str">
        <f>IF(VLOOKUP($C42,Sheet!$A$7:$DG$148,'TN01-10 (IN)'!CC$12,0)="","",VLOOKUP($C42,Sheet!$A$7:$DG$148,'TN01-10 (IN)'!CC$12,0))</f>
        <v/>
      </c>
      <c r="CD42" s="28">
        <f>IF(VLOOKUP($C42,Sheet!$A$7:$DG$148,'TN01-10 (IN)'!CD$12,0)="","",VLOOKUP($C42,Sheet!$A$7:$DG$148,'TN01-10 (IN)'!CD$12,0))</f>
        <v>8.8000000000000007</v>
      </c>
      <c r="CE42" s="28" t="str">
        <f>IF(VLOOKUP($C42,Sheet!$A$7:$DG$148,'TN01-10 (IN)'!CE$12,0)="","",VLOOKUP($C42,Sheet!$A$7:$DG$148,'TN01-10 (IN)'!CE$12,0))</f>
        <v/>
      </c>
      <c r="CF42" s="28">
        <f>IF(VLOOKUP($C42,Sheet!$A$7:$DG$148,'TN01-10 (IN)'!CF$12,0)="","",VLOOKUP($C42,Sheet!$A$7:$DG$148,'TN01-10 (IN)'!CF$12,0))</f>
        <v>8</v>
      </c>
      <c r="CG42" s="28">
        <f>IF(VLOOKUP($C42,Sheet!$A$7:$DG$148,'TN01-10 (IN)'!CG$12,0)="","",VLOOKUP($C42,Sheet!$A$7:$DG$148,'TN01-10 (IN)'!CG$12,0))</f>
        <v>7.9</v>
      </c>
      <c r="CH42" s="28">
        <f>IF(VLOOKUP($C42,Sheet!$A$7:$DG$148,'TN01-10 (IN)'!CH$12,0)="","",VLOOKUP($C42,Sheet!$A$7:$DG$148,'TN01-10 (IN)'!CH$12,0))</f>
        <v>8.9</v>
      </c>
      <c r="CI42" s="28">
        <f>IF(VLOOKUP($C42,Sheet!$A$7:$DG$148,'TN01-10 (IN)'!CI$12,0)="","",VLOOKUP($C42,Sheet!$A$7:$DG$148,'TN01-10 (IN)'!CI$12,0))</f>
        <v>6.2</v>
      </c>
      <c r="CJ42" s="28" t="str">
        <f>IF(VLOOKUP($C42,Sheet!$A$7:$DG$148,'TN01-10 (IN)'!CJ$12,0)="","",VLOOKUP($C42,Sheet!$A$7:$DG$148,'TN01-10 (IN)'!CJ$12,0))</f>
        <v/>
      </c>
      <c r="CK42" s="28">
        <f>IF(VLOOKUP($C42,Sheet!$A$7:$DG$148,'TN01-10 (IN)'!CK$12,0)="","",VLOOKUP($C42,Sheet!$A$7:$DG$148,'TN01-10 (IN)'!CK$12,0))</f>
        <v>8.6</v>
      </c>
      <c r="CL42" s="28" t="str">
        <f>IF(VLOOKUP($C42,Sheet!$A$7:$DG$148,'TN01-10 (IN)'!CL$12,0)="","",VLOOKUP($C42,Sheet!$A$7:$DG$148,'TN01-10 (IN)'!CL$12,0))</f>
        <v/>
      </c>
      <c r="CM42" s="28" t="str">
        <f>IF(VLOOKUP($C42,Sheet!$A$7:$DG$148,'TN01-10 (IN)'!CM$12,0)="","",VLOOKUP($C42,Sheet!$A$7:$DG$148,'TN01-10 (IN)'!CM$12,0))</f>
        <v/>
      </c>
      <c r="CN42" s="28" t="str">
        <f>IF(VLOOKUP($C42,Sheet!$A$7:$DG$148,'TN01-10 (IN)'!CN$12,0)="","",VLOOKUP($C42,Sheet!$A$7:$DG$148,'TN01-10 (IN)'!CN$12,0))</f>
        <v/>
      </c>
      <c r="CO42" s="28" t="str">
        <f>IF(VLOOKUP($C42,Sheet!$A$7:$DG$148,'TN01-10 (IN)'!CO$12,0)="","",VLOOKUP($C42,Sheet!$A$7:$DG$148,'TN01-10 (IN)'!CO$12,0))</f>
        <v/>
      </c>
      <c r="CP42" s="28">
        <f>IF(VLOOKUP($C42,Sheet!$A$7:$DG$148,'TN01-10 (IN)'!CP$12,0)="","",VLOOKUP($C42,Sheet!$A$7:$DG$148,'TN01-10 (IN)'!CP$12,0))</f>
        <v>6.9</v>
      </c>
      <c r="CQ42" s="28">
        <f>IF(VLOOKUP($C42,Sheet!$A$7:$DG$148,'TN01-10 (IN)'!CQ$12,0)="","",VLOOKUP($C42,Sheet!$A$7:$DG$148,'TN01-10 (IN)'!CQ$12,0))</f>
        <v>8.5</v>
      </c>
      <c r="CR42" s="28">
        <f>IF(VLOOKUP($C42,Sheet!$A$7:$DG$148,'TN01-10 (IN)'!CR$12,0)="","",VLOOKUP($C42,Sheet!$A$7:$DG$148,'TN01-10 (IN)'!CR$12,0))</f>
        <v>9.3000000000000007</v>
      </c>
      <c r="CS42" s="28">
        <f>IF(VLOOKUP($C42,Sheet!$A$7:$DG$148,'TN01-10 (IN)'!CS$12,0)="","",VLOOKUP($C42,Sheet!$A$7:$DG$148,'TN01-10 (IN)'!CS$12,0))</f>
        <v>9.6</v>
      </c>
      <c r="CT42" s="28">
        <f>IF(VLOOKUP($C42,Sheet!$A$7:$DG$148,'TN01-10 (IN)'!CT$12,0)="","",VLOOKUP($C42,Sheet!$A$7:$DG$148,'TN01-10 (IN)'!CT$12,0))</f>
        <v>9.4</v>
      </c>
      <c r="CU42" s="33">
        <f>IF(VLOOKUP($C42,Sheet!$A$7:$DG$148,'TN01-10 (IN)'!CU$12,0)="","",VLOOKUP($C42,Sheet!$A$7:$DG$148,'TN01-10 (IN)'!CU$12,0))</f>
        <v>27</v>
      </c>
      <c r="CV42" s="36">
        <f>IF(VLOOKUP($C42,Sheet!$A$7:$DG$148,'TN01-10 (IN)'!CV$12,0)="","",VLOOKUP($C42,Sheet!$A$7:$DG$148,'TN01-10 (IN)'!CV$12,0))</f>
        <v>0</v>
      </c>
      <c r="CW42" s="38">
        <f t="shared" si="2"/>
        <v>128</v>
      </c>
      <c r="CX42" s="38">
        <f t="shared" si="2"/>
        <v>0</v>
      </c>
      <c r="CY42" s="38">
        <f t="shared" si="3"/>
        <v>0</v>
      </c>
      <c r="CZ42" s="38">
        <f t="shared" si="4"/>
        <v>128</v>
      </c>
      <c r="DA42" s="38">
        <f t="shared" si="5"/>
        <v>8.11</v>
      </c>
      <c r="DB42" s="38">
        <f>VLOOKUP($C42,'TN01-04'!$A$13:$DL$166,103,0)</f>
        <v>3.52</v>
      </c>
      <c r="DC42" s="28" t="str">
        <f>IF(VLOOKUP($C42,Sheet!$A$7:$DG$148,'TN01-10 (IN)'!DC$12,0)="","",VLOOKUP($C42,Sheet!$A$7:$DG$148,'TN01-10 (IN)'!DC$12,0))</f>
        <v/>
      </c>
      <c r="DD42" s="28" t="str">
        <f>IF(VLOOKUP($C42,Sheet!$A$7:$DG$148,'TN01-10 (IN)'!DD$12,0)="","",VLOOKUP($C42,Sheet!$A$7:$DG$148,'TN01-10 (IN)'!DD$12,0))</f>
        <v/>
      </c>
      <c r="DE42" s="28" t="str">
        <f>IF(VLOOKUP($C42,Sheet!$A$7:$DG$148,'TN01-10 (IN)'!DE$12,0)="","",VLOOKUP($C42,Sheet!$A$7:$DG$148,'TN01-10 (IN)'!DE$12,0))</f>
        <v/>
      </c>
      <c r="DF42" s="28">
        <f>IF(VLOOKUP($C42,Sheet!$A$7:$DG$148,'TN01-10 (IN)'!DF$12,0)="","",VLOOKUP($C42,Sheet!$A$7:$DG$148,'TN01-10 (IN)'!DF$12,0))</f>
        <v>8.1</v>
      </c>
      <c r="DG42" s="38"/>
      <c r="DH42" s="38">
        <f t="shared" si="6"/>
        <v>8.1</v>
      </c>
      <c r="DI42" s="38">
        <f>VLOOKUP($C42,'TN01-04'!$A$13:$DL$166,110,0)</f>
        <v>3.65</v>
      </c>
      <c r="DJ42" s="33">
        <f>IF(VLOOKUP($C42,Sheet!$A$7:$DG$148,'TN01-10 (IN)'!DJ$12,0)="","",VLOOKUP($C42,Sheet!$A$7:$DG$148,'TN01-10 (IN)'!DJ$12,0))</f>
        <v>5</v>
      </c>
      <c r="DK42" s="36">
        <f>IF(VLOOKUP($C42,Sheet!$A$7:$DG$148,'TN01-10 (IN)'!DK$12,0)="","",VLOOKUP($C42,Sheet!$A$7:$DG$148,'TN01-10 (IN)'!DK$12,0))</f>
        <v>0</v>
      </c>
      <c r="DL42" s="38">
        <f t="shared" si="7"/>
        <v>133</v>
      </c>
      <c r="DM42" s="38">
        <f t="shared" si="8"/>
        <v>0</v>
      </c>
      <c r="DN42" s="38">
        <f t="shared" si="9"/>
        <v>8.11</v>
      </c>
      <c r="DO42" s="38">
        <f>VLOOKUP($C42,'TN01-04'!$A$13:$DL$166,116,0)</f>
        <v>3.53</v>
      </c>
      <c r="DP42" s="33">
        <f>IF(VLOOKUP($C42,Sheet!$A$7:$DG$148,'TN01-10 (IN)'!DP$12,0)="","",VLOOKUP($C42,Sheet!$A$7:$DG$148,'TN01-10 (IN)'!DP$12,0))</f>
        <v>138</v>
      </c>
      <c r="DQ42" s="36">
        <f>IF(VLOOKUP($C42,Sheet!$A$7:$DG$148,'TN01-10 (IN)'!DQ$12,0)="","",VLOOKUP($C42,Sheet!$A$7:$DG$148,'TN01-10 (IN)'!DQ$12,0))</f>
        <v>0</v>
      </c>
      <c r="DR42" s="28">
        <f>IF(VLOOKUP($C42,Sheet!$A$7:$DG$148,'TN01-10 (IN)'!DR$12,0)="","",VLOOKUP($C42,Sheet!$A$7:$DG$148,'TN01-10 (IN)'!DR$12,0))</f>
        <v>137</v>
      </c>
      <c r="DS42" s="28">
        <f>IF(VLOOKUP($C42,Sheet!$A$7:$DG$148,'TN01-10 (IN)'!DS$12,0)="","",VLOOKUP($C42,Sheet!$A$7:$DG$148,'TN01-10 (IN)'!DS$12,0))</f>
        <v>138</v>
      </c>
      <c r="DT42" s="28">
        <f>IF(VLOOKUP($C42,Sheet!$A$7:$DG$148,'TN01-10 (IN)'!DT$12,0)="","",VLOOKUP($C42,Sheet!$A$7:$DG$148,'TN01-10 (IN)'!DT$12,0))</f>
        <v>8.11</v>
      </c>
      <c r="DU42" s="28">
        <f>IF(VLOOKUP($C42,Sheet!$A$7:$DG$148,'TN01-10 (IN)'!DU$12,0)="","",VLOOKUP($C42,Sheet!$A$7:$DG$148,'TN01-10 (IN)'!DU$12,0))</f>
        <v>3.53</v>
      </c>
      <c r="DV42" s="28" t="str">
        <f>IF(VLOOKUP($C42,Sheet!$A$7:$DG$148,'TN01-10 (IN)'!DV$12,0)="","",VLOOKUP($C42,Sheet!$A$7:$DG$148,'TN01-10 (IN)'!DV$12,0))</f>
        <v/>
      </c>
      <c r="DW42" s="42">
        <f t="shared" si="10"/>
        <v>0</v>
      </c>
    </row>
    <row r="43" spans="1:127" ht="15.95" customHeight="1" x14ac:dyDescent="0.2">
      <c r="A43" s="52"/>
      <c r="B43" s="625"/>
      <c r="C43" s="45">
        <v>2220729058</v>
      </c>
      <c r="D43" s="26" t="s">
        <v>17</v>
      </c>
      <c r="E43" s="26" t="s">
        <v>60</v>
      </c>
      <c r="F43" s="26" t="s">
        <v>24</v>
      </c>
      <c r="G43" s="27">
        <v>36104</v>
      </c>
      <c r="H43" s="26" t="s">
        <v>209</v>
      </c>
      <c r="I43" s="26" t="s">
        <v>212</v>
      </c>
      <c r="J43" s="28">
        <f>IF(VLOOKUP($C43,Sheet!$A$7:$DG$148,'TN01-10 (IN)'!J$12,0)="","",VLOOKUP($C43,Sheet!$A$7:$DG$148,'TN01-10 (IN)'!J$12,0))</f>
        <v>7.8</v>
      </c>
      <c r="K43" s="28">
        <f>IF(VLOOKUP($C43,Sheet!$A$7:$DG$148,'TN01-10 (IN)'!K$12,0)="","",VLOOKUP($C43,Sheet!$A$7:$DG$148,'TN01-10 (IN)'!K$12,0))</f>
        <v>6.9</v>
      </c>
      <c r="L43" s="28">
        <f>IF(VLOOKUP($C43,Sheet!$A$7:$DG$148,'TN01-10 (IN)'!L$12,0)="","",VLOOKUP($C43,Sheet!$A$7:$DG$148,'TN01-10 (IN)'!L$12,0))</f>
        <v>4.3</v>
      </c>
      <c r="M43" s="28">
        <f>IF(VLOOKUP($C43,Sheet!$A$7:$DG$148,'TN01-10 (IN)'!M$12,0)="","",VLOOKUP($C43,Sheet!$A$7:$DG$148,'TN01-10 (IN)'!M$12,0))</f>
        <v>6.3</v>
      </c>
      <c r="N43" s="28">
        <f>IF(VLOOKUP($C43,Sheet!$A$7:$DG$148,'TN01-10 (IN)'!N$12,0)="","",VLOOKUP($C43,Sheet!$A$7:$DG$148,'TN01-10 (IN)'!N$12,0))</f>
        <v>4.8</v>
      </c>
      <c r="O43" s="28">
        <f>IF(VLOOKUP($C43,Sheet!$A$7:$DG$148,'TN01-10 (IN)'!O$12,0)="","",VLOOKUP($C43,Sheet!$A$7:$DG$148,'TN01-10 (IN)'!O$12,0))</f>
        <v>8.3000000000000007</v>
      </c>
      <c r="P43" s="28">
        <f>IF(VLOOKUP($C43,Sheet!$A$7:$DG$148,'TN01-10 (IN)'!P$12,0)="","",VLOOKUP($C43,Sheet!$A$7:$DG$148,'TN01-10 (IN)'!P$12,0))</f>
        <v>5.7</v>
      </c>
      <c r="Q43" s="28" t="str">
        <f>IF(VLOOKUP($C43,Sheet!$A$7:$DG$148,'TN01-10 (IN)'!Q$12,0)="","",VLOOKUP($C43,Sheet!$A$7:$DG$148,'TN01-10 (IN)'!Q$12,0))</f>
        <v/>
      </c>
      <c r="R43" s="28">
        <f>IF(VLOOKUP($C43,Sheet!$A$7:$DG$148,'TN01-10 (IN)'!R$12,0)="","",VLOOKUP($C43,Sheet!$A$7:$DG$148,'TN01-10 (IN)'!R$12,0))</f>
        <v>7.4</v>
      </c>
      <c r="S43" s="28" t="str">
        <f>IF(VLOOKUP($C43,Sheet!$A$7:$DG$148,'TN01-10 (IN)'!S$12,0)="","",VLOOKUP($C43,Sheet!$A$7:$DG$148,'TN01-10 (IN)'!S$12,0))</f>
        <v/>
      </c>
      <c r="T43" s="28" t="str">
        <f>IF(VLOOKUP($C43,Sheet!$A$7:$DG$148,'TN01-10 (IN)'!T$12,0)="","",VLOOKUP($C43,Sheet!$A$7:$DG$148,'TN01-10 (IN)'!T$12,0))</f>
        <v/>
      </c>
      <c r="U43" s="28" t="str">
        <f>IF(VLOOKUP($C43,Sheet!$A$7:$DG$148,'TN01-10 (IN)'!U$12,0)="","",VLOOKUP($C43,Sheet!$A$7:$DG$148,'TN01-10 (IN)'!U$12,0))</f>
        <v/>
      </c>
      <c r="V43" s="28" t="str">
        <f>IF(VLOOKUP($C43,Sheet!$A$7:$DG$148,'TN01-10 (IN)'!V$12,0)="","",VLOOKUP($C43,Sheet!$A$7:$DG$148,'TN01-10 (IN)'!V$12,0))</f>
        <v/>
      </c>
      <c r="W43" s="28">
        <f>IF(VLOOKUP($C43,Sheet!$A$7:$DG$148,'TN01-10 (IN)'!W$12,0)="","",VLOOKUP($C43,Sheet!$A$7:$DG$148,'TN01-10 (IN)'!W$12,0))</f>
        <v>7.7</v>
      </c>
      <c r="X43" s="28">
        <f>IF(VLOOKUP($C43,Sheet!$A$7:$DG$148,'TN01-10 (IN)'!X$12,0)="","",VLOOKUP($C43,Sheet!$A$7:$DG$148,'TN01-10 (IN)'!X$12,0))</f>
        <v>6.3</v>
      </c>
      <c r="Y43" s="28">
        <f>IF(VLOOKUP($C43,Sheet!$A$7:$DG$148,'TN01-10 (IN)'!Y$12,0)="","",VLOOKUP($C43,Sheet!$A$7:$DG$148,'TN01-10 (IN)'!Y$12,0))</f>
        <v>8.1</v>
      </c>
      <c r="Z43" s="28">
        <f>IF(VLOOKUP($C43,Sheet!$A$7:$DG$148,'TN01-10 (IN)'!Z$12,0)="","",VLOOKUP($C43,Sheet!$A$7:$DG$148,'TN01-10 (IN)'!Z$12,0))</f>
        <v>8.1</v>
      </c>
      <c r="AA43" s="28">
        <f>IF(VLOOKUP($C43,Sheet!$A$7:$DG$148,'TN01-10 (IN)'!AA$12,0)="","",VLOOKUP($C43,Sheet!$A$7:$DG$148,'TN01-10 (IN)'!AA$12,0))</f>
        <v>6.1</v>
      </c>
      <c r="AB43" s="28">
        <f>IF(VLOOKUP($C43,Sheet!$A$7:$DG$148,'TN01-10 (IN)'!AB$12,0)="","",VLOOKUP($C43,Sheet!$A$7:$DG$148,'TN01-10 (IN)'!AB$12,0))</f>
        <v>6</v>
      </c>
      <c r="AC43" s="28">
        <f>IF(VLOOKUP($C43,Sheet!$A$7:$DG$148,'TN01-10 (IN)'!AC$12,0)="","",VLOOKUP($C43,Sheet!$A$7:$DG$148,'TN01-10 (IN)'!AC$12,0))</f>
        <v>7.4</v>
      </c>
      <c r="AD43" s="28">
        <f>IF(VLOOKUP($C43,Sheet!$A$7:$DG$148,'TN01-10 (IN)'!AD$12,0)="","",VLOOKUP($C43,Sheet!$A$7:$DG$148,'TN01-10 (IN)'!AD$12,0))</f>
        <v>7.3</v>
      </c>
      <c r="AE43" s="28">
        <f>IF(VLOOKUP($C43,Sheet!$A$7:$DG$148,'TN01-10 (IN)'!AE$12,0)="","",VLOOKUP($C43,Sheet!$A$7:$DG$148,'TN01-10 (IN)'!AE$12,0))</f>
        <v>5.0999999999999996</v>
      </c>
      <c r="AF43" s="28">
        <f>IF(VLOOKUP($C43,Sheet!$A$7:$DG$148,'TN01-10 (IN)'!AF$12,0)="","",VLOOKUP($C43,Sheet!$A$7:$DG$148,'TN01-10 (IN)'!AF$12,0))</f>
        <v>6.5</v>
      </c>
      <c r="AG43" s="28">
        <f>IF(VLOOKUP($C43,Sheet!$A$7:$DG$148,'TN01-10 (IN)'!AG$12,0)="","",VLOOKUP($C43,Sheet!$A$7:$DG$148,'TN01-10 (IN)'!AG$12,0))</f>
        <v>5.6</v>
      </c>
      <c r="AH43" s="28">
        <f>IF(VLOOKUP($C43,Sheet!$A$7:$DG$148,'TN01-10 (IN)'!AH$12,0)="","",VLOOKUP($C43,Sheet!$A$7:$DG$148,'TN01-10 (IN)'!AH$12,0))</f>
        <v>6.8</v>
      </c>
      <c r="AI43" s="28">
        <f>IF(VLOOKUP($C43,Sheet!$A$7:$DG$148,'TN01-10 (IN)'!AI$12,0)="","",VLOOKUP($C43,Sheet!$A$7:$DG$148,'TN01-10 (IN)'!AI$12,0))</f>
        <v>7.3</v>
      </c>
      <c r="AJ43" s="28">
        <f>IF(VLOOKUP($C43,Sheet!$A$7:$DG$148,'TN01-10 (IN)'!AJ$12,0)="","",VLOOKUP($C43,Sheet!$A$7:$DG$148,'TN01-10 (IN)'!AJ$12,0))</f>
        <v>6.7</v>
      </c>
      <c r="AK43" s="28">
        <f>IF(VLOOKUP($C43,Sheet!$A$7:$DG$148,'TN01-10 (IN)'!AK$12,0)="","",VLOOKUP($C43,Sheet!$A$7:$DG$148,'TN01-10 (IN)'!AK$12,0))</f>
        <v>7</v>
      </c>
      <c r="AL43" s="28">
        <f>IF(VLOOKUP($C43,Sheet!$A$7:$DG$148,'TN01-10 (IN)'!AL$12,0)="","",VLOOKUP($C43,Sheet!$A$7:$DG$148,'TN01-10 (IN)'!AL$12,0))</f>
        <v>9.5</v>
      </c>
      <c r="AM43" s="33">
        <f>IF(VLOOKUP($C43,Sheet!$A$7:$DG$148,'TN01-10 (IN)'!AM$12,0)="","",VLOOKUP($C43,Sheet!$A$7:$DG$148,'TN01-10 (IN)'!AM$12,0))</f>
        <v>51</v>
      </c>
      <c r="AN43" s="36">
        <f>IF(VLOOKUP($C43,Sheet!$A$7:$DG$148,'TN01-10 (IN)'!AN$12,0)="","",VLOOKUP($C43,Sheet!$A$7:$DG$148,'TN01-10 (IN)'!AN$12,0))</f>
        <v>0</v>
      </c>
      <c r="AO43" s="32">
        <f>IF(VLOOKUP($C43,Sheet!$A$7:$DG$148,'TN01-10 (IN)'!AO$12,0)="","",VLOOKUP($C43,Sheet!$A$7:$DG$148,'TN01-10 (IN)'!AO$12,0))</f>
        <v>4.5</v>
      </c>
      <c r="AP43" s="32">
        <f>IF(VLOOKUP($C43,Sheet!$A$7:$DG$148,'TN01-10 (IN)'!AP$12,0)="","",VLOOKUP($C43,Sheet!$A$7:$DG$148,'TN01-10 (IN)'!AP$12,0))</f>
        <v>4.3</v>
      </c>
      <c r="AQ43" s="32" t="str">
        <f>IF(VLOOKUP($C43,Sheet!$A$7:$DG$148,'TN01-10 (IN)'!AQ$12,0)="","",VLOOKUP($C43,Sheet!$A$7:$DG$148,'TN01-10 (IN)'!AQ$12,0))</f>
        <v/>
      </c>
      <c r="AR43" s="32" t="str">
        <f>IF(VLOOKUP($C43,Sheet!$A$7:$DG$148,'TN01-10 (IN)'!AR$12,0)="","",VLOOKUP($C43,Sheet!$A$7:$DG$148,'TN01-10 (IN)'!AR$12,0))</f>
        <v/>
      </c>
      <c r="AS43" s="32" t="str">
        <f>IF(VLOOKUP($C43,Sheet!$A$7:$DG$148,'TN01-10 (IN)'!AS$12,0)="","",VLOOKUP($C43,Sheet!$A$7:$DG$148,'TN01-10 (IN)'!AS$12,0))</f>
        <v/>
      </c>
      <c r="AT43" s="32" t="str">
        <f>IF(VLOOKUP($C43,Sheet!$A$7:$DG$148,'TN01-10 (IN)'!AT$12,0)="","",VLOOKUP($C43,Sheet!$A$7:$DG$148,'TN01-10 (IN)'!AT$12,0))</f>
        <v/>
      </c>
      <c r="AU43" s="32">
        <f>IF(VLOOKUP($C43,Sheet!$A$7:$DG$148,'TN01-10 (IN)'!AU$12,0)="","",VLOOKUP($C43,Sheet!$A$7:$DG$148,'TN01-10 (IN)'!AU$12,0))</f>
        <v>6.7</v>
      </c>
      <c r="AV43" s="32" t="str">
        <f>IF(VLOOKUP($C43,Sheet!$A$7:$DG$148,'TN01-10 (IN)'!AV$12,0)="","",VLOOKUP($C43,Sheet!$A$7:$DG$148,'TN01-10 (IN)'!AV$12,0))</f>
        <v/>
      </c>
      <c r="AW43" s="32" t="str">
        <f>IF(VLOOKUP($C43,Sheet!$A$7:$DG$148,'TN01-10 (IN)'!AW$12,0)="","",VLOOKUP($C43,Sheet!$A$7:$DG$148,'TN01-10 (IN)'!AW$12,0))</f>
        <v/>
      </c>
      <c r="AX43" s="32" t="str">
        <f>IF(VLOOKUP($C43,Sheet!$A$7:$DG$148,'TN01-10 (IN)'!AX$12,0)="","",VLOOKUP($C43,Sheet!$A$7:$DG$148,'TN01-10 (IN)'!AX$12,0))</f>
        <v/>
      </c>
      <c r="AY43" s="32" t="str">
        <f>IF(VLOOKUP($C43,Sheet!$A$7:$DG$148,'TN01-10 (IN)'!AY$12,0)="","",VLOOKUP($C43,Sheet!$A$7:$DG$148,'TN01-10 (IN)'!AY$12,0))</f>
        <v/>
      </c>
      <c r="AZ43" s="32" t="str">
        <f>IF(VLOOKUP($C43,Sheet!$A$7:$DG$148,'TN01-10 (IN)'!AZ$12,0)="","",VLOOKUP($C43,Sheet!$A$7:$DG$148,'TN01-10 (IN)'!AZ$12,0))</f>
        <v/>
      </c>
      <c r="BA43" s="32">
        <f>IF(VLOOKUP($C43,Sheet!$A$7:$DG$148,'TN01-10 (IN)'!BA$12,0)="","",VLOOKUP($C43,Sheet!$A$7:$DG$148,'TN01-10 (IN)'!BA$12,0))</f>
        <v>6.9</v>
      </c>
      <c r="BB43" s="32" t="str">
        <f>IF(VLOOKUP($C43,Sheet!$A$7:$DG$148,'TN01-10 (IN)'!BB$12,0)="","",VLOOKUP($C43,Sheet!$A$7:$DG$148,'TN01-10 (IN)'!BB$12,0))</f>
        <v/>
      </c>
      <c r="BC43" s="32">
        <f>IF(VLOOKUP($C43,Sheet!$A$7:$DG$148,'TN01-10 (IN)'!BC$12,0)="","",VLOOKUP($C43,Sheet!$A$7:$DG$148,'TN01-10 (IN)'!BC$12,0))</f>
        <v>6.3</v>
      </c>
      <c r="BD43" s="33">
        <f>IF(VLOOKUP($C43,Sheet!$A$7:$DG$148,'TN01-10 (IN)'!BD$12,0)="","",VLOOKUP($C43,Sheet!$A$7:$DG$148,'TN01-10 (IN)'!BD$12,0))</f>
        <v>5</v>
      </c>
      <c r="BE43" s="36">
        <f>IF(VLOOKUP($C43,Sheet!$A$7:$DG$148,'TN01-10 (IN)'!BE$12,0)="","",VLOOKUP($C43,Sheet!$A$7:$DG$148,'TN01-10 (IN)'!BE$12,0))</f>
        <v>0</v>
      </c>
      <c r="BF43" s="28">
        <f>IF(VLOOKUP($C43,Sheet!$A$7:$DG$148,'TN01-10 (IN)'!BF$12,0)="","",VLOOKUP($C43,Sheet!$A$7:$DG$148,'TN01-10 (IN)'!BF$12,0))</f>
        <v>5.8</v>
      </c>
      <c r="BG43" s="28">
        <f>IF(VLOOKUP($C43,Sheet!$A$7:$DG$148,'TN01-10 (IN)'!BG$12,0)="","",VLOOKUP($C43,Sheet!$A$7:$DG$148,'TN01-10 (IN)'!BG$12,0))</f>
        <v>6</v>
      </c>
      <c r="BH43" s="28">
        <f>IF(VLOOKUP($C43,Sheet!$A$7:$DG$148,'TN01-10 (IN)'!BH$12,0)="","",VLOOKUP($C43,Sheet!$A$7:$DG$148,'TN01-10 (IN)'!BH$12,0))</f>
        <v>7.2</v>
      </c>
      <c r="BI43" s="28">
        <f>IF(VLOOKUP($C43,Sheet!$A$7:$DG$148,'TN01-10 (IN)'!BI$12,0)="","",VLOOKUP($C43,Sheet!$A$7:$DG$148,'TN01-10 (IN)'!BI$12,0))</f>
        <v>7.3</v>
      </c>
      <c r="BJ43" s="28">
        <f>IF(VLOOKUP($C43,Sheet!$A$7:$DG$148,'TN01-10 (IN)'!BJ$12,0)="","",VLOOKUP($C43,Sheet!$A$7:$DG$148,'TN01-10 (IN)'!BJ$12,0))</f>
        <v>5.7</v>
      </c>
      <c r="BK43" s="28">
        <f>IF(VLOOKUP($C43,Sheet!$A$7:$DG$148,'TN01-10 (IN)'!BK$12,0)="","",VLOOKUP($C43,Sheet!$A$7:$DG$148,'TN01-10 (IN)'!BK$12,0))</f>
        <v>6.9</v>
      </c>
      <c r="BL43" s="28">
        <f>IF(VLOOKUP($C43,Sheet!$A$7:$DG$148,'TN01-10 (IN)'!BL$12,0)="","",VLOOKUP($C43,Sheet!$A$7:$DG$148,'TN01-10 (IN)'!BL$12,0))</f>
        <v>8.6999999999999993</v>
      </c>
      <c r="BM43" s="28">
        <f>IF(VLOOKUP($C43,Sheet!$A$7:$DG$148,'TN01-10 (IN)'!BM$12,0)="","",VLOOKUP($C43,Sheet!$A$7:$DG$148,'TN01-10 (IN)'!BM$12,0))</f>
        <v>5.9</v>
      </c>
      <c r="BN43" s="28">
        <f>IF(VLOOKUP($C43,Sheet!$A$7:$DG$148,'TN01-10 (IN)'!BN$12,0)="","",VLOOKUP($C43,Sheet!$A$7:$DG$148,'TN01-10 (IN)'!BN$12,0))</f>
        <v>6.1</v>
      </c>
      <c r="BO43" s="28">
        <f>IF(VLOOKUP($C43,Sheet!$A$7:$DG$148,'TN01-10 (IN)'!BO$12,0)="","",VLOOKUP($C43,Sheet!$A$7:$DG$148,'TN01-10 (IN)'!BO$12,0))</f>
        <v>5.9</v>
      </c>
      <c r="BP43" s="28">
        <f>IF(VLOOKUP($C43,Sheet!$A$7:$DG$148,'TN01-10 (IN)'!BP$12,0)="","",VLOOKUP($C43,Sheet!$A$7:$DG$148,'TN01-10 (IN)'!BP$12,0))</f>
        <v>8.1</v>
      </c>
      <c r="BQ43" s="28">
        <f>IF(VLOOKUP($C43,Sheet!$A$7:$DG$148,'TN01-10 (IN)'!BQ$12,0)="","",VLOOKUP($C43,Sheet!$A$7:$DG$148,'TN01-10 (IN)'!BQ$12,0))</f>
        <v>7.1</v>
      </c>
      <c r="BR43" s="28">
        <f>IF(VLOOKUP($C43,Sheet!$A$7:$DG$148,'TN01-10 (IN)'!BR$12,0)="","",VLOOKUP($C43,Sheet!$A$7:$DG$148,'TN01-10 (IN)'!BR$12,0))</f>
        <v>8.1999999999999993</v>
      </c>
      <c r="BS43" s="28" t="str">
        <f>IF(VLOOKUP($C43,Sheet!$A$7:$DG$148,'TN01-10 (IN)'!BS$12,0)="","",VLOOKUP($C43,Sheet!$A$7:$DG$148,'TN01-10 (IN)'!BS$12,0))</f>
        <v/>
      </c>
      <c r="BT43" s="28">
        <f>IF(VLOOKUP($C43,Sheet!$A$7:$DG$148,'TN01-10 (IN)'!BT$12,0)="","",VLOOKUP($C43,Sheet!$A$7:$DG$148,'TN01-10 (IN)'!BT$12,0))</f>
        <v>5</v>
      </c>
      <c r="BU43" s="28">
        <f>IF(VLOOKUP($C43,Sheet!$A$7:$DG$148,'TN01-10 (IN)'!BU$12,0)="","",VLOOKUP($C43,Sheet!$A$7:$DG$148,'TN01-10 (IN)'!BU$12,0))</f>
        <v>6.3</v>
      </c>
      <c r="BV43" s="28">
        <f>IF(VLOOKUP($C43,Sheet!$A$7:$DG$148,'TN01-10 (IN)'!BV$12,0)="","",VLOOKUP($C43,Sheet!$A$7:$DG$148,'TN01-10 (IN)'!BV$12,0))</f>
        <v>5.5</v>
      </c>
      <c r="BW43" s="28">
        <f>IF(VLOOKUP($C43,Sheet!$A$7:$DG$148,'TN01-10 (IN)'!BW$12,0)="","",VLOOKUP($C43,Sheet!$A$7:$DG$148,'TN01-10 (IN)'!BW$12,0))</f>
        <v>5.4</v>
      </c>
      <c r="BX43" s="28">
        <f>IF(VLOOKUP($C43,Sheet!$A$7:$DG$148,'TN01-10 (IN)'!BX$12,0)="","",VLOOKUP($C43,Sheet!$A$7:$DG$148,'TN01-10 (IN)'!BX$12,0))</f>
        <v>5.2</v>
      </c>
      <c r="BY43" s="28">
        <f>IF(VLOOKUP($C43,Sheet!$A$7:$DG$148,'TN01-10 (IN)'!BY$12,0)="","",VLOOKUP($C43,Sheet!$A$7:$DG$148,'TN01-10 (IN)'!BY$12,0))</f>
        <v>6.9</v>
      </c>
      <c r="BZ43" s="33">
        <f>IF(VLOOKUP($C43,Sheet!$A$7:$DG$148,'TN01-10 (IN)'!BZ$12,0)="","",VLOOKUP($C43,Sheet!$A$7:$DG$148,'TN01-10 (IN)'!BZ$12,0))</f>
        <v>50</v>
      </c>
      <c r="CA43" s="36">
        <f>IF(VLOOKUP($C43,Sheet!$A$7:$DG$148,'TN01-10 (IN)'!CA$12,0)="","",VLOOKUP($C43,Sheet!$A$7:$DG$148,'TN01-10 (IN)'!CA$12,0))</f>
        <v>0</v>
      </c>
      <c r="CB43" s="28">
        <f>IF(VLOOKUP($C43,Sheet!$A$7:$DG$148,'TN01-10 (IN)'!CB$12,0)="","",VLOOKUP($C43,Sheet!$A$7:$DG$148,'TN01-10 (IN)'!CB$12,0))</f>
        <v>8</v>
      </c>
      <c r="CC43" s="28" t="str">
        <f>IF(VLOOKUP($C43,Sheet!$A$7:$DG$148,'TN01-10 (IN)'!CC$12,0)="","",VLOOKUP($C43,Sheet!$A$7:$DG$148,'TN01-10 (IN)'!CC$12,0))</f>
        <v/>
      </c>
      <c r="CD43" s="28">
        <f>IF(VLOOKUP($C43,Sheet!$A$7:$DG$148,'TN01-10 (IN)'!CD$12,0)="","",VLOOKUP($C43,Sheet!$A$7:$DG$148,'TN01-10 (IN)'!CD$12,0))</f>
        <v>8.5</v>
      </c>
      <c r="CE43" s="28" t="str">
        <f>IF(VLOOKUP($C43,Sheet!$A$7:$DG$148,'TN01-10 (IN)'!CE$12,0)="","",VLOOKUP($C43,Sheet!$A$7:$DG$148,'TN01-10 (IN)'!CE$12,0))</f>
        <v/>
      </c>
      <c r="CF43" s="28">
        <f>IF(VLOOKUP($C43,Sheet!$A$7:$DG$148,'TN01-10 (IN)'!CF$12,0)="","",VLOOKUP($C43,Sheet!$A$7:$DG$148,'TN01-10 (IN)'!CF$12,0))</f>
        <v>7.3</v>
      </c>
      <c r="CG43" s="28">
        <f>IF(VLOOKUP($C43,Sheet!$A$7:$DG$148,'TN01-10 (IN)'!CG$12,0)="","",VLOOKUP($C43,Sheet!$A$7:$DG$148,'TN01-10 (IN)'!CG$12,0))</f>
        <v>5.7</v>
      </c>
      <c r="CH43" s="28">
        <f>IF(VLOOKUP($C43,Sheet!$A$7:$DG$148,'TN01-10 (IN)'!CH$12,0)="","",VLOOKUP($C43,Sheet!$A$7:$DG$148,'TN01-10 (IN)'!CH$12,0))</f>
        <v>8.6</v>
      </c>
      <c r="CI43" s="28">
        <f>IF(VLOOKUP($C43,Sheet!$A$7:$DG$148,'TN01-10 (IN)'!CI$12,0)="","",VLOOKUP($C43,Sheet!$A$7:$DG$148,'TN01-10 (IN)'!CI$12,0))</f>
        <v>5.2</v>
      </c>
      <c r="CJ43" s="28" t="str">
        <f>IF(VLOOKUP($C43,Sheet!$A$7:$DG$148,'TN01-10 (IN)'!CJ$12,0)="","",VLOOKUP($C43,Sheet!$A$7:$DG$148,'TN01-10 (IN)'!CJ$12,0))</f>
        <v/>
      </c>
      <c r="CK43" s="28">
        <f>IF(VLOOKUP($C43,Sheet!$A$7:$DG$148,'TN01-10 (IN)'!CK$12,0)="","",VLOOKUP($C43,Sheet!$A$7:$DG$148,'TN01-10 (IN)'!CK$12,0))</f>
        <v>6.6</v>
      </c>
      <c r="CL43" s="28" t="str">
        <f>IF(VLOOKUP($C43,Sheet!$A$7:$DG$148,'TN01-10 (IN)'!CL$12,0)="","",VLOOKUP($C43,Sheet!$A$7:$DG$148,'TN01-10 (IN)'!CL$12,0))</f>
        <v/>
      </c>
      <c r="CM43" s="28" t="str">
        <f>IF(VLOOKUP($C43,Sheet!$A$7:$DG$148,'TN01-10 (IN)'!CM$12,0)="","",VLOOKUP($C43,Sheet!$A$7:$DG$148,'TN01-10 (IN)'!CM$12,0))</f>
        <v/>
      </c>
      <c r="CN43" s="28" t="str">
        <f>IF(VLOOKUP($C43,Sheet!$A$7:$DG$148,'TN01-10 (IN)'!CN$12,0)="","",VLOOKUP($C43,Sheet!$A$7:$DG$148,'TN01-10 (IN)'!CN$12,0))</f>
        <v/>
      </c>
      <c r="CO43" s="28" t="str">
        <f>IF(VLOOKUP($C43,Sheet!$A$7:$DG$148,'TN01-10 (IN)'!CO$12,0)="","",VLOOKUP($C43,Sheet!$A$7:$DG$148,'TN01-10 (IN)'!CO$12,0))</f>
        <v/>
      </c>
      <c r="CP43" s="28">
        <f>IF(VLOOKUP($C43,Sheet!$A$7:$DG$148,'TN01-10 (IN)'!CP$12,0)="","",VLOOKUP($C43,Sheet!$A$7:$DG$148,'TN01-10 (IN)'!CP$12,0))</f>
        <v>7</v>
      </c>
      <c r="CQ43" s="28">
        <f>IF(VLOOKUP($C43,Sheet!$A$7:$DG$148,'TN01-10 (IN)'!CQ$12,0)="","",VLOOKUP($C43,Sheet!$A$7:$DG$148,'TN01-10 (IN)'!CQ$12,0))</f>
        <v>7.8</v>
      </c>
      <c r="CR43" s="28">
        <f>IF(VLOOKUP($C43,Sheet!$A$7:$DG$148,'TN01-10 (IN)'!CR$12,0)="","",VLOOKUP($C43,Sheet!$A$7:$DG$148,'TN01-10 (IN)'!CR$12,0))</f>
        <v>8.3000000000000007</v>
      </c>
      <c r="CS43" s="28">
        <f>IF(VLOOKUP($C43,Sheet!$A$7:$DG$148,'TN01-10 (IN)'!CS$12,0)="","",VLOOKUP($C43,Sheet!$A$7:$DG$148,'TN01-10 (IN)'!CS$12,0))</f>
        <v>5.0999999999999996</v>
      </c>
      <c r="CT43" s="28">
        <f>IF(VLOOKUP($C43,Sheet!$A$7:$DG$148,'TN01-10 (IN)'!CT$12,0)="","",VLOOKUP($C43,Sheet!$A$7:$DG$148,'TN01-10 (IN)'!CT$12,0))</f>
        <v>7</v>
      </c>
      <c r="CU43" s="33">
        <f>IF(VLOOKUP($C43,Sheet!$A$7:$DG$148,'TN01-10 (IN)'!CU$12,0)="","",VLOOKUP($C43,Sheet!$A$7:$DG$148,'TN01-10 (IN)'!CU$12,0))</f>
        <v>27</v>
      </c>
      <c r="CV43" s="36">
        <f>IF(VLOOKUP($C43,Sheet!$A$7:$DG$148,'TN01-10 (IN)'!CV$12,0)="","",VLOOKUP($C43,Sheet!$A$7:$DG$148,'TN01-10 (IN)'!CV$12,0))</f>
        <v>0</v>
      </c>
      <c r="CW43" s="38">
        <f t="shared" si="2"/>
        <v>128</v>
      </c>
      <c r="CX43" s="38">
        <f t="shared" si="2"/>
        <v>0</v>
      </c>
      <c r="CY43" s="38">
        <f t="shared" si="3"/>
        <v>0</v>
      </c>
      <c r="CZ43" s="38">
        <f t="shared" si="4"/>
        <v>128</v>
      </c>
      <c r="DA43" s="38">
        <f t="shared" si="5"/>
        <v>6.68</v>
      </c>
      <c r="DB43" s="38">
        <f>VLOOKUP($C43,'TN01-04'!$A$13:$DL$166,103,0)</f>
        <v>2.64</v>
      </c>
      <c r="DC43" s="28" t="str">
        <f>IF(VLOOKUP($C43,Sheet!$A$7:$DG$148,'TN01-10 (IN)'!DC$12,0)="","",VLOOKUP($C43,Sheet!$A$7:$DG$148,'TN01-10 (IN)'!DC$12,0))</f>
        <v/>
      </c>
      <c r="DD43" s="28" t="str">
        <f>IF(VLOOKUP($C43,Sheet!$A$7:$DG$148,'TN01-10 (IN)'!DD$12,0)="","",VLOOKUP($C43,Sheet!$A$7:$DG$148,'TN01-10 (IN)'!DD$12,0))</f>
        <v/>
      </c>
      <c r="DE43" s="28">
        <f>IF(VLOOKUP($C43,Sheet!$A$7:$DG$148,'TN01-10 (IN)'!DE$12,0)="","",VLOOKUP($C43,Sheet!$A$7:$DG$148,'TN01-10 (IN)'!DE$12,0))</f>
        <v>7.7</v>
      </c>
      <c r="DF43" s="28" t="str">
        <f>IF(VLOOKUP($C43,Sheet!$A$7:$DG$148,'TN01-10 (IN)'!DF$12,0)="","",VLOOKUP($C43,Sheet!$A$7:$DG$148,'TN01-10 (IN)'!DF$12,0))</f>
        <v/>
      </c>
      <c r="DG43" s="38"/>
      <c r="DH43" s="38">
        <f t="shared" si="6"/>
        <v>7.7</v>
      </c>
      <c r="DI43" s="38">
        <f>VLOOKUP($C43,'TN01-04'!$A$13:$DL$166,110,0)</f>
        <v>3.33</v>
      </c>
      <c r="DJ43" s="33">
        <f>IF(VLOOKUP($C43,Sheet!$A$7:$DG$148,'TN01-10 (IN)'!DJ$12,0)="","",VLOOKUP($C43,Sheet!$A$7:$DG$148,'TN01-10 (IN)'!DJ$12,0))</f>
        <v>5</v>
      </c>
      <c r="DK43" s="36">
        <f>IF(VLOOKUP($C43,Sheet!$A$7:$DG$148,'TN01-10 (IN)'!DK$12,0)="","",VLOOKUP($C43,Sheet!$A$7:$DG$148,'TN01-10 (IN)'!DK$12,0))</f>
        <v>0</v>
      </c>
      <c r="DL43" s="38">
        <f t="shared" si="7"/>
        <v>133</v>
      </c>
      <c r="DM43" s="38">
        <f t="shared" si="8"/>
        <v>0</v>
      </c>
      <c r="DN43" s="38">
        <f t="shared" si="9"/>
        <v>6.72</v>
      </c>
      <c r="DO43" s="38">
        <f>VLOOKUP($C43,'TN01-04'!$A$13:$DL$166,116,0)</f>
        <v>2.67</v>
      </c>
      <c r="DP43" s="33">
        <f>IF(VLOOKUP($C43,Sheet!$A$7:$DG$148,'TN01-10 (IN)'!DP$12,0)="","",VLOOKUP($C43,Sheet!$A$7:$DG$148,'TN01-10 (IN)'!DP$12,0))</f>
        <v>138</v>
      </c>
      <c r="DQ43" s="36">
        <f>IF(VLOOKUP($C43,Sheet!$A$7:$DG$148,'TN01-10 (IN)'!DQ$12,0)="","",VLOOKUP($C43,Sheet!$A$7:$DG$148,'TN01-10 (IN)'!DQ$12,0))</f>
        <v>0</v>
      </c>
      <c r="DR43" s="28">
        <f>IF(VLOOKUP($C43,Sheet!$A$7:$DG$148,'TN01-10 (IN)'!DR$12,0)="","",VLOOKUP($C43,Sheet!$A$7:$DG$148,'TN01-10 (IN)'!DR$12,0))</f>
        <v>137</v>
      </c>
      <c r="DS43" s="28">
        <f>IF(VLOOKUP($C43,Sheet!$A$7:$DG$148,'TN01-10 (IN)'!DS$12,0)="","",VLOOKUP($C43,Sheet!$A$7:$DG$148,'TN01-10 (IN)'!DS$12,0))</f>
        <v>138</v>
      </c>
      <c r="DT43" s="28">
        <f>IF(VLOOKUP($C43,Sheet!$A$7:$DG$148,'TN01-10 (IN)'!DT$12,0)="","",VLOOKUP($C43,Sheet!$A$7:$DG$148,'TN01-10 (IN)'!DT$12,0))</f>
        <v>6.72</v>
      </c>
      <c r="DU43" s="28">
        <f>IF(VLOOKUP($C43,Sheet!$A$7:$DG$148,'TN01-10 (IN)'!DU$12,0)="","",VLOOKUP($C43,Sheet!$A$7:$DG$148,'TN01-10 (IN)'!DU$12,0))</f>
        <v>2.67</v>
      </c>
      <c r="DV43" s="28" t="str">
        <f>IF(VLOOKUP($C43,Sheet!$A$7:$DG$148,'TN01-10 (IN)'!DV$12,0)="","",VLOOKUP($C43,Sheet!$A$7:$DG$148,'TN01-10 (IN)'!DV$12,0))</f>
        <v/>
      </c>
      <c r="DW43" s="42">
        <f t="shared" si="10"/>
        <v>0</v>
      </c>
    </row>
    <row r="44" spans="1:127" ht="15.95" customHeight="1" x14ac:dyDescent="0.2">
      <c r="A44" s="52"/>
      <c r="B44" s="625"/>
      <c r="C44" s="45">
        <v>2220729356</v>
      </c>
      <c r="D44" s="26" t="s">
        <v>6</v>
      </c>
      <c r="E44" s="26" t="s">
        <v>61</v>
      </c>
      <c r="F44" s="26" t="s">
        <v>24</v>
      </c>
      <c r="G44" s="27">
        <v>35664</v>
      </c>
      <c r="H44" s="26" t="s">
        <v>209</v>
      </c>
      <c r="I44" s="26" t="s">
        <v>212</v>
      </c>
      <c r="J44" s="28">
        <f>IF(VLOOKUP($C44,Sheet!$A$7:$DG$148,'TN01-10 (IN)'!J$12,0)="","",VLOOKUP($C44,Sheet!$A$7:$DG$148,'TN01-10 (IN)'!J$12,0))</f>
        <v>9</v>
      </c>
      <c r="K44" s="28">
        <f>IF(VLOOKUP($C44,Sheet!$A$7:$DG$148,'TN01-10 (IN)'!K$12,0)="","",VLOOKUP($C44,Sheet!$A$7:$DG$148,'TN01-10 (IN)'!K$12,0))</f>
        <v>7.3</v>
      </c>
      <c r="L44" s="28">
        <f>IF(VLOOKUP($C44,Sheet!$A$7:$DG$148,'TN01-10 (IN)'!L$12,0)="","",VLOOKUP($C44,Sheet!$A$7:$DG$148,'TN01-10 (IN)'!L$12,0))</f>
        <v>6.4</v>
      </c>
      <c r="M44" s="28">
        <f>IF(VLOOKUP($C44,Sheet!$A$7:$DG$148,'TN01-10 (IN)'!M$12,0)="","",VLOOKUP($C44,Sheet!$A$7:$DG$148,'TN01-10 (IN)'!M$12,0))</f>
        <v>7.2</v>
      </c>
      <c r="N44" s="28">
        <f>IF(VLOOKUP($C44,Sheet!$A$7:$DG$148,'TN01-10 (IN)'!N$12,0)="","",VLOOKUP($C44,Sheet!$A$7:$DG$148,'TN01-10 (IN)'!N$12,0))</f>
        <v>4</v>
      </c>
      <c r="O44" s="28">
        <f>IF(VLOOKUP($C44,Sheet!$A$7:$DG$148,'TN01-10 (IN)'!O$12,0)="","",VLOOKUP($C44,Sheet!$A$7:$DG$148,'TN01-10 (IN)'!O$12,0))</f>
        <v>8</v>
      </c>
      <c r="P44" s="28">
        <f>IF(VLOOKUP($C44,Sheet!$A$7:$DG$148,'TN01-10 (IN)'!P$12,0)="","",VLOOKUP($C44,Sheet!$A$7:$DG$148,'TN01-10 (IN)'!P$12,0))</f>
        <v>7</v>
      </c>
      <c r="Q44" s="28" t="str">
        <f>IF(VLOOKUP($C44,Sheet!$A$7:$DG$148,'TN01-10 (IN)'!Q$12,0)="","",VLOOKUP($C44,Sheet!$A$7:$DG$148,'TN01-10 (IN)'!Q$12,0))</f>
        <v/>
      </c>
      <c r="R44" s="28">
        <f>IF(VLOOKUP($C44,Sheet!$A$7:$DG$148,'TN01-10 (IN)'!R$12,0)="","",VLOOKUP($C44,Sheet!$A$7:$DG$148,'TN01-10 (IN)'!R$12,0))</f>
        <v>7.2</v>
      </c>
      <c r="S44" s="28" t="str">
        <f>IF(VLOOKUP($C44,Sheet!$A$7:$DG$148,'TN01-10 (IN)'!S$12,0)="","",VLOOKUP($C44,Sheet!$A$7:$DG$148,'TN01-10 (IN)'!S$12,0))</f>
        <v/>
      </c>
      <c r="T44" s="28" t="str">
        <f>IF(VLOOKUP($C44,Sheet!$A$7:$DG$148,'TN01-10 (IN)'!T$12,0)="","",VLOOKUP($C44,Sheet!$A$7:$DG$148,'TN01-10 (IN)'!T$12,0))</f>
        <v/>
      </c>
      <c r="U44" s="28" t="str">
        <f>IF(VLOOKUP($C44,Sheet!$A$7:$DG$148,'TN01-10 (IN)'!U$12,0)="","",VLOOKUP($C44,Sheet!$A$7:$DG$148,'TN01-10 (IN)'!U$12,0))</f>
        <v/>
      </c>
      <c r="V44" s="28" t="str">
        <f>IF(VLOOKUP($C44,Sheet!$A$7:$DG$148,'TN01-10 (IN)'!V$12,0)="","",VLOOKUP($C44,Sheet!$A$7:$DG$148,'TN01-10 (IN)'!V$12,0))</f>
        <v/>
      </c>
      <c r="W44" s="28">
        <f>IF(VLOOKUP($C44,Sheet!$A$7:$DG$148,'TN01-10 (IN)'!W$12,0)="","",VLOOKUP($C44,Sheet!$A$7:$DG$148,'TN01-10 (IN)'!W$12,0))</f>
        <v>7.3</v>
      </c>
      <c r="X44" s="28">
        <f>IF(VLOOKUP($C44,Sheet!$A$7:$DG$148,'TN01-10 (IN)'!X$12,0)="","",VLOOKUP($C44,Sheet!$A$7:$DG$148,'TN01-10 (IN)'!X$12,0))</f>
        <v>8.5</v>
      </c>
      <c r="Y44" s="28">
        <f>IF(VLOOKUP($C44,Sheet!$A$7:$DG$148,'TN01-10 (IN)'!Y$12,0)="","",VLOOKUP($C44,Sheet!$A$7:$DG$148,'TN01-10 (IN)'!Y$12,0))</f>
        <v>8.3000000000000007</v>
      </c>
      <c r="Z44" s="28">
        <f>IF(VLOOKUP($C44,Sheet!$A$7:$DG$148,'TN01-10 (IN)'!Z$12,0)="","",VLOOKUP($C44,Sheet!$A$7:$DG$148,'TN01-10 (IN)'!Z$12,0))</f>
        <v>8.1999999999999993</v>
      </c>
      <c r="AA44" s="28">
        <f>IF(VLOOKUP($C44,Sheet!$A$7:$DG$148,'TN01-10 (IN)'!AA$12,0)="","",VLOOKUP($C44,Sheet!$A$7:$DG$148,'TN01-10 (IN)'!AA$12,0))</f>
        <v>7.1</v>
      </c>
      <c r="AB44" s="28">
        <f>IF(VLOOKUP($C44,Sheet!$A$7:$DG$148,'TN01-10 (IN)'!AB$12,0)="","",VLOOKUP($C44,Sheet!$A$7:$DG$148,'TN01-10 (IN)'!AB$12,0))</f>
        <v>7.9</v>
      </c>
      <c r="AC44" s="28">
        <f>IF(VLOOKUP($C44,Sheet!$A$7:$DG$148,'TN01-10 (IN)'!AC$12,0)="","",VLOOKUP($C44,Sheet!$A$7:$DG$148,'TN01-10 (IN)'!AC$12,0))</f>
        <v>6.6</v>
      </c>
      <c r="AD44" s="28">
        <f>IF(VLOOKUP($C44,Sheet!$A$7:$DG$148,'TN01-10 (IN)'!AD$12,0)="","",VLOOKUP($C44,Sheet!$A$7:$DG$148,'TN01-10 (IN)'!AD$12,0))</f>
        <v>8.6999999999999993</v>
      </c>
      <c r="AE44" s="28">
        <f>IF(VLOOKUP($C44,Sheet!$A$7:$DG$148,'TN01-10 (IN)'!AE$12,0)="","",VLOOKUP($C44,Sheet!$A$7:$DG$148,'TN01-10 (IN)'!AE$12,0))</f>
        <v>6.8</v>
      </c>
      <c r="AF44" s="28">
        <f>IF(VLOOKUP($C44,Sheet!$A$7:$DG$148,'TN01-10 (IN)'!AF$12,0)="","",VLOOKUP($C44,Sheet!$A$7:$DG$148,'TN01-10 (IN)'!AF$12,0))</f>
        <v>7.3</v>
      </c>
      <c r="AG44" s="28">
        <f>IF(VLOOKUP($C44,Sheet!$A$7:$DG$148,'TN01-10 (IN)'!AG$12,0)="","",VLOOKUP($C44,Sheet!$A$7:$DG$148,'TN01-10 (IN)'!AG$12,0))</f>
        <v>5.3</v>
      </c>
      <c r="AH44" s="28">
        <f>IF(VLOOKUP($C44,Sheet!$A$7:$DG$148,'TN01-10 (IN)'!AH$12,0)="","",VLOOKUP($C44,Sheet!$A$7:$DG$148,'TN01-10 (IN)'!AH$12,0))</f>
        <v>8.4</v>
      </c>
      <c r="AI44" s="28">
        <f>IF(VLOOKUP($C44,Sheet!$A$7:$DG$148,'TN01-10 (IN)'!AI$12,0)="","",VLOOKUP($C44,Sheet!$A$7:$DG$148,'TN01-10 (IN)'!AI$12,0))</f>
        <v>6.4</v>
      </c>
      <c r="AJ44" s="28">
        <f>IF(VLOOKUP($C44,Sheet!$A$7:$DG$148,'TN01-10 (IN)'!AJ$12,0)="","",VLOOKUP($C44,Sheet!$A$7:$DG$148,'TN01-10 (IN)'!AJ$12,0))</f>
        <v>7.3</v>
      </c>
      <c r="AK44" s="28">
        <f>IF(VLOOKUP($C44,Sheet!$A$7:$DG$148,'TN01-10 (IN)'!AK$12,0)="","",VLOOKUP($C44,Sheet!$A$7:$DG$148,'TN01-10 (IN)'!AK$12,0))</f>
        <v>7.5</v>
      </c>
      <c r="AL44" s="28">
        <f>IF(VLOOKUP($C44,Sheet!$A$7:$DG$148,'TN01-10 (IN)'!AL$12,0)="","",VLOOKUP($C44,Sheet!$A$7:$DG$148,'TN01-10 (IN)'!AL$12,0))</f>
        <v>8.9</v>
      </c>
      <c r="AM44" s="33">
        <f>IF(VLOOKUP($C44,Sheet!$A$7:$DG$148,'TN01-10 (IN)'!AM$12,0)="","",VLOOKUP($C44,Sheet!$A$7:$DG$148,'TN01-10 (IN)'!AM$12,0))</f>
        <v>51</v>
      </c>
      <c r="AN44" s="36">
        <f>IF(VLOOKUP($C44,Sheet!$A$7:$DG$148,'TN01-10 (IN)'!AN$12,0)="","",VLOOKUP($C44,Sheet!$A$7:$DG$148,'TN01-10 (IN)'!AN$12,0))</f>
        <v>0</v>
      </c>
      <c r="AO44" s="32">
        <f>IF(VLOOKUP($C44,Sheet!$A$7:$DG$148,'TN01-10 (IN)'!AO$12,0)="","",VLOOKUP($C44,Sheet!$A$7:$DG$148,'TN01-10 (IN)'!AO$12,0))</f>
        <v>6.2</v>
      </c>
      <c r="AP44" s="32">
        <f>IF(VLOOKUP($C44,Sheet!$A$7:$DG$148,'TN01-10 (IN)'!AP$12,0)="","",VLOOKUP($C44,Sheet!$A$7:$DG$148,'TN01-10 (IN)'!AP$12,0))</f>
        <v>5</v>
      </c>
      <c r="AQ44" s="32">
        <f>IF(VLOOKUP($C44,Sheet!$A$7:$DG$148,'TN01-10 (IN)'!AQ$12,0)="","",VLOOKUP($C44,Sheet!$A$7:$DG$148,'TN01-10 (IN)'!AQ$12,0))</f>
        <v>6.7</v>
      </c>
      <c r="AR44" s="32" t="str">
        <f>IF(VLOOKUP($C44,Sheet!$A$7:$DG$148,'TN01-10 (IN)'!AR$12,0)="","",VLOOKUP($C44,Sheet!$A$7:$DG$148,'TN01-10 (IN)'!AR$12,0))</f>
        <v/>
      </c>
      <c r="AS44" s="32" t="str">
        <f>IF(VLOOKUP($C44,Sheet!$A$7:$DG$148,'TN01-10 (IN)'!AS$12,0)="","",VLOOKUP($C44,Sheet!$A$7:$DG$148,'TN01-10 (IN)'!AS$12,0))</f>
        <v/>
      </c>
      <c r="AT44" s="32" t="str">
        <f>IF(VLOOKUP($C44,Sheet!$A$7:$DG$148,'TN01-10 (IN)'!AT$12,0)="","",VLOOKUP($C44,Sheet!$A$7:$DG$148,'TN01-10 (IN)'!AT$12,0))</f>
        <v/>
      </c>
      <c r="AU44" s="32" t="str">
        <f>IF(VLOOKUP($C44,Sheet!$A$7:$DG$148,'TN01-10 (IN)'!AU$12,0)="","",VLOOKUP($C44,Sheet!$A$7:$DG$148,'TN01-10 (IN)'!AU$12,0))</f>
        <v/>
      </c>
      <c r="AV44" s="32" t="str">
        <f>IF(VLOOKUP($C44,Sheet!$A$7:$DG$148,'TN01-10 (IN)'!AV$12,0)="","",VLOOKUP($C44,Sheet!$A$7:$DG$148,'TN01-10 (IN)'!AV$12,0))</f>
        <v/>
      </c>
      <c r="AW44" s="32" t="str">
        <f>IF(VLOOKUP($C44,Sheet!$A$7:$DG$148,'TN01-10 (IN)'!AW$12,0)="","",VLOOKUP($C44,Sheet!$A$7:$DG$148,'TN01-10 (IN)'!AW$12,0))</f>
        <v/>
      </c>
      <c r="AX44" s="32" t="str">
        <f>IF(VLOOKUP($C44,Sheet!$A$7:$DG$148,'TN01-10 (IN)'!AX$12,0)="","",VLOOKUP($C44,Sheet!$A$7:$DG$148,'TN01-10 (IN)'!AX$12,0))</f>
        <v/>
      </c>
      <c r="AY44" s="32" t="str">
        <f>IF(VLOOKUP($C44,Sheet!$A$7:$DG$148,'TN01-10 (IN)'!AY$12,0)="","",VLOOKUP($C44,Sheet!$A$7:$DG$148,'TN01-10 (IN)'!AY$12,0))</f>
        <v/>
      </c>
      <c r="AZ44" s="32" t="str">
        <f>IF(VLOOKUP($C44,Sheet!$A$7:$DG$148,'TN01-10 (IN)'!AZ$12,0)="","",VLOOKUP($C44,Sheet!$A$7:$DG$148,'TN01-10 (IN)'!AZ$12,0))</f>
        <v/>
      </c>
      <c r="BA44" s="32">
        <f>IF(VLOOKUP($C44,Sheet!$A$7:$DG$148,'TN01-10 (IN)'!BA$12,0)="","",VLOOKUP($C44,Sheet!$A$7:$DG$148,'TN01-10 (IN)'!BA$12,0))</f>
        <v>5.8</v>
      </c>
      <c r="BB44" s="32" t="str">
        <f>IF(VLOOKUP($C44,Sheet!$A$7:$DG$148,'TN01-10 (IN)'!BB$12,0)="","",VLOOKUP($C44,Sheet!$A$7:$DG$148,'TN01-10 (IN)'!BB$12,0))</f>
        <v/>
      </c>
      <c r="BC44" s="32">
        <f>IF(VLOOKUP($C44,Sheet!$A$7:$DG$148,'TN01-10 (IN)'!BC$12,0)="","",VLOOKUP($C44,Sheet!$A$7:$DG$148,'TN01-10 (IN)'!BC$12,0))</f>
        <v>6.3</v>
      </c>
      <c r="BD44" s="33">
        <f>IF(VLOOKUP($C44,Sheet!$A$7:$DG$148,'TN01-10 (IN)'!BD$12,0)="","",VLOOKUP($C44,Sheet!$A$7:$DG$148,'TN01-10 (IN)'!BD$12,0))</f>
        <v>5</v>
      </c>
      <c r="BE44" s="36">
        <f>IF(VLOOKUP($C44,Sheet!$A$7:$DG$148,'TN01-10 (IN)'!BE$12,0)="","",VLOOKUP($C44,Sheet!$A$7:$DG$148,'TN01-10 (IN)'!BE$12,0))</f>
        <v>0</v>
      </c>
      <c r="BF44" s="28">
        <f>IF(VLOOKUP($C44,Sheet!$A$7:$DG$148,'TN01-10 (IN)'!BF$12,0)="","",VLOOKUP($C44,Sheet!$A$7:$DG$148,'TN01-10 (IN)'!BF$12,0))</f>
        <v>4.9000000000000004</v>
      </c>
      <c r="BG44" s="28">
        <f>IF(VLOOKUP($C44,Sheet!$A$7:$DG$148,'TN01-10 (IN)'!BG$12,0)="","",VLOOKUP($C44,Sheet!$A$7:$DG$148,'TN01-10 (IN)'!BG$12,0))</f>
        <v>5.7</v>
      </c>
      <c r="BH44" s="28">
        <f>IF(VLOOKUP($C44,Sheet!$A$7:$DG$148,'TN01-10 (IN)'!BH$12,0)="","",VLOOKUP($C44,Sheet!$A$7:$DG$148,'TN01-10 (IN)'!BH$12,0))</f>
        <v>8.5</v>
      </c>
      <c r="BI44" s="28">
        <f>IF(VLOOKUP($C44,Sheet!$A$7:$DG$148,'TN01-10 (IN)'!BI$12,0)="","",VLOOKUP($C44,Sheet!$A$7:$DG$148,'TN01-10 (IN)'!BI$12,0))</f>
        <v>7.3</v>
      </c>
      <c r="BJ44" s="28">
        <f>IF(VLOOKUP($C44,Sheet!$A$7:$DG$148,'TN01-10 (IN)'!BJ$12,0)="","",VLOOKUP($C44,Sheet!$A$7:$DG$148,'TN01-10 (IN)'!BJ$12,0))</f>
        <v>8.1999999999999993</v>
      </c>
      <c r="BK44" s="28">
        <f>IF(VLOOKUP($C44,Sheet!$A$7:$DG$148,'TN01-10 (IN)'!BK$12,0)="","",VLOOKUP($C44,Sheet!$A$7:$DG$148,'TN01-10 (IN)'!BK$12,0))</f>
        <v>7.7</v>
      </c>
      <c r="BL44" s="28">
        <f>IF(VLOOKUP($C44,Sheet!$A$7:$DG$148,'TN01-10 (IN)'!BL$12,0)="","",VLOOKUP($C44,Sheet!$A$7:$DG$148,'TN01-10 (IN)'!BL$12,0))</f>
        <v>8.3000000000000007</v>
      </c>
      <c r="BM44" s="28">
        <f>IF(VLOOKUP($C44,Sheet!$A$7:$DG$148,'TN01-10 (IN)'!BM$12,0)="","",VLOOKUP($C44,Sheet!$A$7:$DG$148,'TN01-10 (IN)'!BM$12,0))</f>
        <v>6.6</v>
      </c>
      <c r="BN44" s="28">
        <f>IF(VLOOKUP($C44,Sheet!$A$7:$DG$148,'TN01-10 (IN)'!BN$12,0)="","",VLOOKUP($C44,Sheet!$A$7:$DG$148,'TN01-10 (IN)'!BN$12,0))</f>
        <v>8.1</v>
      </c>
      <c r="BO44" s="28">
        <f>IF(VLOOKUP($C44,Sheet!$A$7:$DG$148,'TN01-10 (IN)'!BO$12,0)="","",VLOOKUP($C44,Sheet!$A$7:$DG$148,'TN01-10 (IN)'!BO$12,0))</f>
        <v>6.6</v>
      </c>
      <c r="BP44" s="28">
        <f>IF(VLOOKUP($C44,Sheet!$A$7:$DG$148,'TN01-10 (IN)'!BP$12,0)="","",VLOOKUP($C44,Sheet!$A$7:$DG$148,'TN01-10 (IN)'!BP$12,0))</f>
        <v>6</v>
      </c>
      <c r="BQ44" s="28">
        <f>IF(VLOOKUP($C44,Sheet!$A$7:$DG$148,'TN01-10 (IN)'!BQ$12,0)="","",VLOOKUP($C44,Sheet!$A$7:$DG$148,'TN01-10 (IN)'!BQ$12,0))</f>
        <v>6.7</v>
      </c>
      <c r="BR44" s="28">
        <f>IF(VLOOKUP($C44,Sheet!$A$7:$DG$148,'TN01-10 (IN)'!BR$12,0)="","",VLOOKUP($C44,Sheet!$A$7:$DG$148,'TN01-10 (IN)'!BR$12,0))</f>
        <v>6.4</v>
      </c>
      <c r="BS44" s="28" t="str">
        <f>IF(VLOOKUP($C44,Sheet!$A$7:$DG$148,'TN01-10 (IN)'!BS$12,0)="","",VLOOKUP($C44,Sheet!$A$7:$DG$148,'TN01-10 (IN)'!BS$12,0))</f>
        <v/>
      </c>
      <c r="BT44" s="28">
        <f>IF(VLOOKUP($C44,Sheet!$A$7:$DG$148,'TN01-10 (IN)'!BT$12,0)="","",VLOOKUP($C44,Sheet!$A$7:$DG$148,'TN01-10 (IN)'!BT$12,0))</f>
        <v>5.9</v>
      </c>
      <c r="BU44" s="28">
        <f>IF(VLOOKUP($C44,Sheet!$A$7:$DG$148,'TN01-10 (IN)'!BU$12,0)="","",VLOOKUP($C44,Sheet!$A$7:$DG$148,'TN01-10 (IN)'!BU$12,0))</f>
        <v>6</v>
      </c>
      <c r="BV44" s="28">
        <f>IF(VLOOKUP($C44,Sheet!$A$7:$DG$148,'TN01-10 (IN)'!BV$12,0)="","",VLOOKUP($C44,Sheet!$A$7:$DG$148,'TN01-10 (IN)'!BV$12,0))</f>
        <v>7.1</v>
      </c>
      <c r="BW44" s="28">
        <f>IF(VLOOKUP($C44,Sheet!$A$7:$DG$148,'TN01-10 (IN)'!BW$12,0)="","",VLOOKUP($C44,Sheet!$A$7:$DG$148,'TN01-10 (IN)'!BW$12,0))</f>
        <v>7.4</v>
      </c>
      <c r="BX44" s="28">
        <f>IF(VLOOKUP($C44,Sheet!$A$7:$DG$148,'TN01-10 (IN)'!BX$12,0)="","",VLOOKUP($C44,Sheet!$A$7:$DG$148,'TN01-10 (IN)'!BX$12,0))</f>
        <v>8.1</v>
      </c>
      <c r="BY44" s="28">
        <f>IF(VLOOKUP($C44,Sheet!$A$7:$DG$148,'TN01-10 (IN)'!BY$12,0)="","",VLOOKUP($C44,Sheet!$A$7:$DG$148,'TN01-10 (IN)'!BY$12,0))</f>
        <v>8.1</v>
      </c>
      <c r="BZ44" s="33">
        <f>IF(VLOOKUP($C44,Sheet!$A$7:$DG$148,'TN01-10 (IN)'!BZ$12,0)="","",VLOOKUP($C44,Sheet!$A$7:$DG$148,'TN01-10 (IN)'!BZ$12,0))</f>
        <v>50</v>
      </c>
      <c r="CA44" s="36">
        <f>IF(VLOOKUP($C44,Sheet!$A$7:$DG$148,'TN01-10 (IN)'!CA$12,0)="","",VLOOKUP($C44,Sheet!$A$7:$DG$148,'TN01-10 (IN)'!CA$12,0))</f>
        <v>0</v>
      </c>
      <c r="CB44" s="28" t="str">
        <f>IF(VLOOKUP($C44,Sheet!$A$7:$DG$148,'TN01-10 (IN)'!CB$12,0)="","",VLOOKUP($C44,Sheet!$A$7:$DG$148,'TN01-10 (IN)'!CB$12,0))</f>
        <v/>
      </c>
      <c r="CC44" s="28">
        <f>IF(VLOOKUP($C44,Sheet!$A$7:$DG$148,'TN01-10 (IN)'!CC$12,0)="","",VLOOKUP($C44,Sheet!$A$7:$DG$148,'TN01-10 (IN)'!CC$12,0))</f>
        <v>7</v>
      </c>
      <c r="CD44" s="28">
        <f>IF(VLOOKUP($C44,Sheet!$A$7:$DG$148,'TN01-10 (IN)'!CD$12,0)="","",VLOOKUP($C44,Sheet!$A$7:$DG$148,'TN01-10 (IN)'!CD$12,0))</f>
        <v>6.3</v>
      </c>
      <c r="CE44" s="28" t="str">
        <f>IF(VLOOKUP($C44,Sheet!$A$7:$DG$148,'TN01-10 (IN)'!CE$12,0)="","",VLOOKUP($C44,Sheet!$A$7:$DG$148,'TN01-10 (IN)'!CE$12,0))</f>
        <v/>
      </c>
      <c r="CF44" s="28">
        <f>IF(VLOOKUP($C44,Sheet!$A$7:$DG$148,'TN01-10 (IN)'!CF$12,0)="","",VLOOKUP($C44,Sheet!$A$7:$DG$148,'TN01-10 (IN)'!CF$12,0))</f>
        <v>8.4</v>
      </c>
      <c r="CG44" s="28">
        <f>IF(VLOOKUP($C44,Sheet!$A$7:$DG$148,'TN01-10 (IN)'!CG$12,0)="","",VLOOKUP($C44,Sheet!$A$7:$DG$148,'TN01-10 (IN)'!CG$12,0))</f>
        <v>8.3000000000000007</v>
      </c>
      <c r="CH44" s="28">
        <f>IF(VLOOKUP($C44,Sheet!$A$7:$DG$148,'TN01-10 (IN)'!CH$12,0)="","",VLOOKUP($C44,Sheet!$A$7:$DG$148,'TN01-10 (IN)'!CH$12,0))</f>
        <v>9.1</v>
      </c>
      <c r="CI44" s="28">
        <f>IF(VLOOKUP($C44,Sheet!$A$7:$DG$148,'TN01-10 (IN)'!CI$12,0)="","",VLOOKUP($C44,Sheet!$A$7:$DG$148,'TN01-10 (IN)'!CI$12,0))</f>
        <v>5.3</v>
      </c>
      <c r="CJ44" s="28" t="str">
        <f>IF(VLOOKUP($C44,Sheet!$A$7:$DG$148,'TN01-10 (IN)'!CJ$12,0)="","",VLOOKUP($C44,Sheet!$A$7:$DG$148,'TN01-10 (IN)'!CJ$12,0))</f>
        <v/>
      </c>
      <c r="CK44" s="28">
        <f>IF(VLOOKUP($C44,Sheet!$A$7:$DG$148,'TN01-10 (IN)'!CK$12,0)="","",VLOOKUP($C44,Sheet!$A$7:$DG$148,'TN01-10 (IN)'!CK$12,0))</f>
        <v>7.7</v>
      </c>
      <c r="CL44" s="28" t="str">
        <f>IF(VLOOKUP($C44,Sheet!$A$7:$DG$148,'TN01-10 (IN)'!CL$12,0)="","",VLOOKUP($C44,Sheet!$A$7:$DG$148,'TN01-10 (IN)'!CL$12,0))</f>
        <v/>
      </c>
      <c r="CM44" s="28" t="str">
        <f>IF(VLOOKUP($C44,Sheet!$A$7:$DG$148,'TN01-10 (IN)'!CM$12,0)="","",VLOOKUP($C44,Sheet!$A$7:$DG$148,'TN01-10 (IN)'!CM$12,0))</f>
        <v/>
      </c>
      <c r="CN44" s="28" t="str">
        <f>IF(VLOOKUP($C44,Sheet!$A$7:$DG$148,'TN01-10 (IN)'!CN$12,0)="","",VLOOKUP($C44,Sheet!$A$7:$DG$148,'TN01-10 (IN)'!CN$12,0))</f>
        <v/>
      </c>
      <c r="CO44" s="28" t="str">
        <f>IF(VLOOKUP($C44,Sheet!$A$7:$DG$148,'TN01-10 (IN)'!CO$12,0)="","",VLOOKUP($C44,Sheet!$A$7:$DG$148,'TN01-10 (IN)'!CO$12,0))</f>
        <v/>
      </c>
      <c r="CP44" s="28">
        <f>IF(VLOOKUP($C44,Sheet!$A$7:$DG$148,'TN01-10 (IN)'!CP$12,0)="","",VLOOKUP($C44,Sheet!$A$7:$DG$148,'TN01-10 (IN)'!CP$12,0))</f>
        <v>7.1</v>
      </c>
      <c r="CQ44" s="28">
        <f>IF(VLOOKUP($C44,Sheet!$A$7:$DG$148,'TN01-10 (IN)'!CQ$12,0)="","",VLOOKUP($C44,Sheet!$A$7:$DG$148,'TN01-10 (IN)'!CQ$12,0))</f>
        <v>6.3</v>
      </c>
      <c r="CR44" s="28">
        <f>IF(VLOOKUP($C44,Sheet!$A$7:$DG$148,'TN01-10 (IN)'!CR$12,0)="","",VLOOKUP($C44,Sheet!$A$7:$DG$148,'TN01-10 (IN)'!CR$12,0))</f>
        <v>7.5</v>
      </c>
      <c r="CS44" s="28">
        <f>IF(VLOOKUP($C44,Sheet!$A$7:$DG$148,'TN01-10 (IN)'!CS$12,0)="","",VLOOKUP($C44,Sheet!$A$7:$DG$148,'TN01-10 (IN)'!CS$12,0))</f>
        <v>7.9</v>
      </c>
      <c r="CT44" s="28">
        <f>IF(VLOOKUP($C44,Sheet!$A$7:$DG$148,'TN01-10 (IN)'!CT$12,0)="","",VLOOKUP($C44,Sheet!$A$7:$DG$148,'TN01-10 (IN)'!CT$12,0))</f>
        <v>7.3</v>
      </c>
      <c r="CU44" s="33">
        <f>IF(VLOOKUP($C44,Sheet!$A$7:$DG$148,'TN01-10 (IN)'!CU$12,0)="","",VLOOKUP($C44,Sheet!$A$7:$DG$148,'TN01-10 (IN)'!CU$12,0))</f>
        <v>27</v>
      </c>
      <c r="CV44" s="36">
        <f>IF(VLOOKUP($C44,Sheet!$A$7:$DG$148,'TN01-10 (IN)'!CV$12,0)="","",VLOOKUP($C44,Sheet!$A$7:$DG$148,'TN01-10 (IN)'!CV$12,0))</f>
        <v>0</v>
      </c>
      <c r="CW44" s="38">
        <f t="shared" si="2"/>
        <v>128</v>
      </c>
      <c r="CX44" s="38">
        <f t="shared" si="2"/>
        <v>0</v>
      </c>
      <c r="CY44" s="38">
        <f t="shared" si="3"/>
        <v>0</v>
      </c>
      <c r="CZ44" s="38">
        <f t="shared" si="4"/>
        <v>128</v>
      </c>
      <c r="DA44" s="38">
        <f t="shared" si="5"/>
        <v>7.13</v>
      </c>
      <c r="DB44" s="38">
        <f>VLOOKUP($C44,'TN01-04'!$A$13:$DL$166,103,0)</f>
        <v>2.94</v>
      </c>
      <c r="DC44" s="28" t="str">
        <f>IF(VLOOKUP($C44,Sheet!$A$7:$DG$148,'TN01-10 (IN)'!DC$12,0)="","",VLOOKUP($C44,Sheet!$A$7:$DG$148,'TN01-10 (IN)'!DC$12,0))</f>
        <v/>
      </c>
      <c r="DD44" s="28" t="str">
        <f>IF(VLOOKUP($C44,Sheet!$A$7:$DG$148,'TN01-10 (IN)'!DD$12,0)="","",VLOOKUP($C44,Sheet!$A$7:$DG$148,'TN01-10 (IN)'!DD$12,0))</f>
        <v/>
      </c>
      <c r="DE44" s="28">
        <f>IF(VLOOKUP($C44,Sheet!$A$7:$DG$148,'TN01-10 (IN)'!DE$12,0)="","",VLOOKUP($C44,Sheet!$A$7:$DG$148,'TN01-10 (IN)'!DE$12,0))</f>
        <v>8.8000000000000007</v>
      </c>
      <c r="DF44" s="28" t="str">
        <f>IF(VLOOKUP($C44,Sheet!$A$7:$DG$148,'TN01-10 (IN)'!DF$12,0)="","",VLOOKUP($C44,Sheet!$A$7:$DG$148,'TN01-10 (IN)'!DF$12,0))</f>
        <v/>
      </c>
      <c r="DG44" s="38"/>
      <c r="DH44" s="38">
        <f t="shared" si="6"/>
        <v>8.8000000000000007</v>
      </c>
      <c r="DI44" s="38">
        <f>VLOOKUP($C44,'TN01-04'!$A$13:$DL$166,110,0)</f>
        <v>4</v>
      </c>
      <c r="DJ44" s="33">
        <f>IF(VLOOKUP($C44,Sheet!$A$7:$DG$148,'TN01-10 (IN)'!DJ$12,0)="","",VLOOKUP($C44,Sheet!$A$7:$DG$148,'TN01-10 (IN)'!DJ$12,0))</f>
        <v>5</v>
      </c>
      <c r="DK44" s="36">
        <f>IF(VLOOKUP($C44,Sheet!$A$7:$DG$148,'TN01-10 (IN)'!DK$12,0)="","",VLOOKUP($C44,Sheet!$A$7:$DG$148,'TN01-10 (IN)'!DK$12,0))</f>
        <v>0</v>
      </c>
      <c r="DL44" s="38">
        <f t="shared" si="7"/>
        <v>133</v>
      </c>
      <c r="DM44" s="38">
        <f t="shared" si="8"/>
        <v>0</v>
      </c>
      <c r="DN44" s="38">
        <f t="shared" si="9"/>
        <v>7.19</v>
      </c>
      <c r="DO44" s="38">
        <f>VLOOKUP($C44,'TN01-04'!$A$13:$DL$166,116,0)</f>
        <v>2.98</v>
      </c>
      <c r="DP44" s="33">
        <f>IF(VLOOKUP($C44,Sheet!$A$7:$DG$148,'TN01-10 (IN)'!DP$12,0)="","",VLOOKUP($C44,Sheet!$A$7:$DG$148,'TN01-10 (IN)'!DP$12,0))</f>
        <v>138</v>
      </c>
      <c r="DQ44" s="36">
        <f>IF(VLOOKUP($C44,Sheet!$A$7:$DG$148,'TN01-10 (IN)'!DQ$12,0)="","",VLOOKUP($C44,Sheet!$A$7:$DG$148,'TN01-10 (IN)'!DQ$12,0))</f>
        <v>0</v>
      </c>
      <c r="DR44" s="28">
        <f>IF(VLOOKUP($C44,Sheet!$A$7:$DG$148,'TN01-10 (IN)'!DR$12,0)="","",VLOOKUP($C44,Sheet!$A$7:$DG$148,'TN01-10 (IN)'!DR$12,0))</f>
        <v>137</v>
      </c>
      <c r="DS44" s="28">
        <f>IF(VLOOKUP($C44,Sheet!$A$7:$DG$148,'TN01-10 (IN)'!DS$12,0)="","",VLOOKUP($C44,Sheet!$A$7:$DG$148,'TN01-10 (IN)'!DS$12,0))</f>
        <v>138</v>
      </c>
      <c r="DT44" s="28">
        <f>IF(VLOOKUP($C44,Sheet!$A$7:$DG$148,'TN01-10 (IN)'!DT$12,0)="","",VLOOKUP($C44,Sheet!$A$7:$DG$148,'TN01-10 (IN)'!DT$12,0))</f>
        <v>7.19</v>
      </c>
      <c r="DU44" s="28">
        <f>IF(VLOOKUP($C44,Sheet!$A$7:$DG$148,'TN01-10 (IN)'!DU$12,0)="","",VLOOKUP($C44,Sheet!$A$7:$DG$148,'TN01-10 (IN)'!DU$12,0))</f>
        <v>2.98</v>
      </c>
      <c r="DV44" s="28" t="str">
        <f>IF(VLOOKUP($C44,Sheet!$A$7:$DG$148,'TN01-10 (IN)'!DV$12,0)="","",VLOOKUP($C44,Sheet!$A$7:$DG$148,'TN01-10 (IN)'!DV$12,0))</f>
        <v/>
      </c>
      <c r="DW44" s="42">
        <f t="shared" si="10"/>
        <v>0</v>
      </c>
    </row>
    <row r="45" spans="1:127" ht="15.95" customHeight="1" x14ac:dyDescent="0.2">
      <c r="A45" s="52"/>
      <c r="B45" s="625"/>
      <c r="C45" s="45">
        <v>2221724244</v>
      </c>
      <c r="D45" s="26" t="s">
        <v>18</v>
      </c>
      <c r="E45" s="26" t="s">
        <v>62</v>
      </c>
      <c r="F45" s="26" t="s">
        <v>24</v>
      </c>
      <c r="G45" s="27">
        <v>36147</v>
      </c>
      <c r="H45" s="26" t="s">
        <v>210</v>
      </c>
      <c r="I45" s="26" t="s">
        <v>212</v>
      </c>
      <c r="J45" s="28">
        <f>IF(VLOOKUP($C45,Sheet!$A$7:$DG$148,'TN01-10 (IN)'!J$12,0)="","",VLOOKUP($C45,Sheet!$A$7:$DG$148,'TN01-10 (IN)'!J$12,0))</f>
        <v>8.6</v>
      </c>
      <c r="K45" s="28">
        <f>IF(VLOOKUP($C45,Sheet!$A$7:$DG$148,'TN01-10 (IN)'!K$12,0)="","",VLOOKUP($C45,Sheet!$A$7:$DG$148,'TN01-10 (IN)'!K$12,0))</f>
        <v>6.5</v>
      </c>
      <c r="L45" s="28">
        <f>IF(VLOOKUP($C45,Sheet!$A$7:$DG$148,'TN01-10 (IN)'!L$12,0)="","",VLOOKUP($C45,Sheet!$A$7:$DG$148,'TN01-10 (IN)'!L$12,0))</f>
        <v>4</v>
      </c>
      <c r="M45" s="28">
        <f>IF(VLOOKUP($C45,Sheet!$A$7:$DG$148,'TN01-10 (IN)'!M$12,0)="","",VLOOKUP($C45,Sheet!$A$7:$DG$148,'TN01-10 (IN)'!M$12,0))</f>
        <v>8.6</v>
      </c>
      <c r="N45" s="28">
        <f>IF(VLOOKUP($C45,Sheet!$A$7:$DG$148,'TN01-10 (IN)'!N$12,0)="","",VLOOKUP($C45,Sheet!$A$7:$DG$148,'TN01-10 (IN)'!N$12,0))</f>
        <v>8.8000000000000007</v>
      </c>
      <c r="O45" s="28">
        <f>IF(VLOOKUP($C45,Sheet!$A$7:$DG$148,'TN01-10 (IN)'!O$12,0)="","",VLOOKUP($C45,Sheet!$A$7:$DG$148,'TN01-10 (IN)'!O$12,0))</f>
        <v>8.9</v>
      </c>
      <c r="P45" s="28">
        <f>IF(VLOOKUP($C45,Sheet!$A$7:$DG$148,'TN01-10 (IN)'!P$12,0)="","",VLOOKUP($C45,Sheet!$A$7:$DG$148,'TN01-10 (IN)'!P$12,0))</f>
        <v>6.4</v>
      </c>
      <c r="Q45" s="28" t="str">
        <f>IF(VLOOKUP($C45,Sheet!$A$7:$DG$148,'TN01-10 (IN)'!Q$12,0)="","",VLOOKUP($C45,Sheet!$A$7:$DG$148,'TN01-10 (IN)'!Q$12,0))</f>
        <v/>
      </c>
      <c r="R45" s="28">
        <f>IF(VLOOKUP($C45,Sheet!$A$7:$DG$148,'TN01-10 (IN)'!R$12,0)="","",VLOOKUP($C45,Sheet!$A$7:$DG$148,'TN01-10 (IN)'!R$12,0))</f>
        <v>8.1999999999999993</v>
      </c>
      <c r="S45" s="28" t="str">
        <f>IF(VLOOKUP($C45,Sheet!$A$7:$DG$148,'TN01-10 (IN)'!S$12,0)="","",VLOOKUP($C45,Sheet!$A$7:$DG$148,'TN01-10 (IN)'!S$12,0))</f>
        <v/>
      </c>
      <c r="T45" s="28" t="str">
        <f>IF(VLOOKUP($C45,Sheet!$A$7:$DG$148,'TN01-10 (IN)'!T$12,0)="","",VLOOKUP($C45,Sheet!$A$7:$DG$148,'TN01-10 (IN)'!T$12,0))</f>
        <v/>
      </c>
      <c r="U45" s="28" t="str">
        <f>IF(VLOOKUP($C45,Sheet!$A$7:$DG$148,'TN01-10 (IN)'!U$12,0)="","",VLOOKUP($C45,Sheet!$A$7:$DG$148,'TN01-10 (IN)'!U$12,0))</f>
        <v/>
      </c>
      <c r="V45" s="28" t="str">
        <f>IF(VLOOKUP($C45,Sheet!$A$7:$DG$148,'TN01-10 (IN)'!V$12,0)="","",VLOOKUP($C45,Sheet!$A$7:$DG$148,'TN01-10 (IN)'!V$12,0))</f>
        <v/>
      </c>
      <c r="W45" s="28">
        <f>IF(VLOOKUP($C45,Sheet!$A$7:$DG$148,'TN01-10 (IN)'!W$12,0)="","",VLOOKUP($C45,Sheet!$A$7:$DG$148,'TN01-10 (IN)'!W$12,0))</f>
        <v>7.3</v>
      </c>
      <c r="X45" s="28">
        <f>IF(VLOOKUP($C45,Sheet!$A$7:$DG$148,'TN01-10 (IN)'!X$12,0)="","",VLOOKUP($C45,Sheet!$A$7:$DG$148,'TN01-10 (IN)'!X$12,0))</f>
        <v>5.2</v>
      </c>
      <c r="Y45" s="28">
        <f>IF(VLOOKUP($C45,Sheet!$A$7:$DG$148,'TN01-10 (IN)'!Y$12,0)="","",VLOOKUP($C45,Sheet!$A$7:$DG$148,'TN01-10 (IN)'!Y$12,0))</f>
        <v>8.4</v>
      </c>
      <c r="Z45" s="28">
        <f>IF(VLOOKUP($C45,Sheet!$A$7:$DG$148,'TN01-10 (IN)'!Z$12,0)="","",VLOOKUP($C45,Sheet!$A$7:$DG$148,'TN01-10 (IN)'!Z$12,0))</f>
        <v>7.1</v>
      </c>
      <c r="AA45" s="28">
        <f>IF(VLOOKUP($C45,Sheet!$A$7:$DG$148,'TN01-10 (IN)'!AA$12,0)="","",VLOOKUP($C45,Sheet!$A$7:$DG$148,'TN01-10 (IN)'!AA$12,0))</f>
        <v>6.8</v>
      </c>
      <c r="AB45" s="28">
        <f>IF(VLOOKUP($C45,Sheet!$A$7:$DG$148,'TN01-10 (IN)'!AB$12,0)="","",VLOOKUP($C45,Sheet!$A$7:$DG$148,'TN01-10 (IN)'!AB$12,0))</f>
        <v>6.2</v>
      </c>
      <c r="AC45" s="28">
        <f>IF(VLOOKUP($C45,Sheet!$A$7:$DG$148,'TN01-10 (IN)'!AC$12,0)="","",VLOOKUP($C45,Sheet!$A$7:$DG$148,'TN01-10 (IN)'!AC$12,0))</f>
        <v>4.5</v>
      </c>
      <c r="AD45" s="28">
        <f>IF(VLOOKUP($C45,Sheet!$A$7:$DG$148,'TN01-10 (IN)'!AD$12,0)="","",VLOOKUP($C45,Sheet!$A$7:$DG$148,'TN01-10 (IN)'!AD$12,0))</f>
        <v>6.6</v>
      </c>
      <c r="AE45" s="28">
        <f>IF(VLOOKUP($C45,Sheet!$A$7:$DG$148,'TN01-10 (IN)'!AE$12,0)="","",VLOOKUP($C45,Sheet!$A$7:$DG$148,'TN01-10 (IN)'!AE$12,0))</f>
        <v>6.3</v>
      </c>
      <c r="AF45" s="28">
        <f>IF(VLOOKUP($C45,Sheet!$A$7:$DG$148,'TN01-10 (IN)'!AF$12,0)="","",VLOOKUP($C45,Sheet!$A$7:$DG$148,'TN01-10 (IN)'!AF$12,0))</f>
        <v>7.4</v>
      </c>
      <c r="AG45" s="28">
        <f>IF(VLOOKUP($C45,Sheet!$A$7:$DG$148,'TN01-10 (IN)'!AG$12,0)="","",VLOOKUP($C45,Sheet!$A$7:$DG$148,'TN01-10 (IN)'!AG$12,0))</f>
        <v>8.5</v>
      </c>
      <c r="AH45" s="28">
        <f>IF(VLOOKUP($C45,Sheet!$A$7:$DG$148,'TN01-10 (IN)'!AH$12,0)="","",VLOOKUP($C45,Sheet!$A$7:$DG$148,'TN01-10 (IN)'!AH$12,0))</f>
        <v>8.8000000000000007</v>
      </c>
      <c r="AI45" s="28">
        <f>IF(VLOOKUP($C45,Sheet!$A$7:$DG$148,'TN01-10 (IN)'!AI$12,0)="","",VLOOKUP($C45,Sheet!$A$7:$DG$148,'TN01-10 (IN)'!AI$12,0))</f>
        <v>4.3</v>
      </c>
      <c r="AJ45" s="28">
        <f>IF(VLOOKUP($C45,Sheet!$A$7:$DG$148,'TN01-10 (IN)'!AJ$12,0)="","",VLOOKUP($C45,Sheet!$A$7:$DG$148,'TN01-10 (IN)'!AJ$12,0))</f>
        <v>6</v>
      </c>
      <c r="AK45" s="28">
        <f>IF(VLOOKUP($C45,Sheet!$A$7:$DG$148,'TN01-10 (IN)'!AK$12,0)="","",VLOOKUP($C45,Sheet!$A$7:$DG$148,'TN01-10 (IN)'!AK$12,0))</f>
        <v>7.9</v>
      </c>
      <c r="AL45" s="28">
        <f>IF(VLOOKUP($C45,Sheet!$A$7:$DG$148,'TN01-10 (IN)'!AL$12,0)="","",VLOOKUP($C45,Sheet!$A$7:$DG$148,'TN01-10 (IN)'!AL$12,0))</f>
        <v>7</v>
      </c>
      <c r="AM45" s="33">
        <f>IF(VLOOKUP($C45,Sheet!$A$7:$DG$148,'TN01-10 (IN)'!AM$12,0)="","",VLOOKUP($C45,Sheet!$A$7:$DG$148,'TN01-10 (IN)'!AM$12,0))</f>
        <v>51</v>
      </c>
      <c r="AN45" s="36">
        <f>IF(VLOOKUP($C45,Sheet!$A$7:$DG$148,'TN01-10 (IN)'!AN$12,0)="","",VLOOKUP($C45,Sheet!$A$7:$DG$148,'TN01-10 (IN)'!AN$12,0))</f>
        <v>0</v>
      </c>
      <c r="AO45" s="32">
        <f>IF(VLOOKUP($C45,Sheet!$A$7:$DG$148,'TN01-10 (IN)'!AO$12,0)="","",VLOOKUP($C45,Sheet!$A$7:$DG$148,'TN01-10 (IN)'!AO$12,0))</f>
        <v>5.7</v>
      </c>
      <c r="AP45" s="32">
        <f>IF(VLOOKUP($C45,Sheet!$A$7:$DG$148,'TN01-10 (IN)'!AP$12,0)="","",VLOOKUP($C45,Sheet!$A$7:$DG$148,'TN01-10 (IN)'!AP$12,0))</f>
        <v>4.8</v>
      </c>
      <c r="AQ45" s="32" t="str">
        <f>IF(VLOOKUP($C45,Sheet!$A$7:$DG$148,'TN01-10 (IN)'!AQ$12,0)="","",VLOOKUP($C45,Sheet!$A$7:$DG$148,'TN01-10 (IN)'!AQ$12,0))</f>
        <v/>
      </c>
      <c r="AR45" s="32">
        <f>IF(VLOOKUP($C45,Sheet!$A$7:$DG$148,'TN01-10 (IN)'!AR$12,0)="","",VLOOKUP($C45,Sheet!$A$7:$DG$148,'TN01-10 (IN)'!AR$12,0))</f>
        <v>5.7</v>
      </c>
      <c r="AS45" s="32" t="str">
        <f>IF(VLOOKUP($C45,Sheet!$A$7:$DG$148,'TN01-10 (IN)'!AS$12,0)="","",VLOOKUP($C45,Sheet!$A$7:$DG$148,'TN01-10 (IN)'!AS$12,0))</f>
        <v/>
      </c>
      <c r="AT45" s="32" t="str">
        <f>IF(VLOOKUP($C45,Sheet!$A$7:$DG$148,'TN01-10 (IN)'!AT$12,0)="","",VLOOKUP($C45,Sheet!$A$7:$DG$148,'TN01-10 (IN)'!AT$12,0))</f>
        <v/>
      </c>
      <c r="AU45" s="32" t="str">
        <f>IF(VLOOKUP($C45,Sheet!$A$7:$DG$148,'TN01-10 (IN)'!AU$12,0)="","",VLOOKUP($C45,Sheet!$A$7:$DG$148,'TN01-10 (IN)'!AU$12,0))</f>
        <v/>
      </c>
      <c r="AV45" s="32" t="str">
        <f>IF(VLOOKUP($C45,Sheet!$A$7:$DG$148,'TN01-10 (IN)'!AV$12,0)="","",VLOOKUP($C45,Sheet!$A$7:$DG$148,'TN01-10 (IN)'!AV$12,0))</f>
        <v/>
      </c>
      <c r="AW45" s="32" t="str">
        <f>IF(VLOOKUP($C45,Sheet!$A$7:$DG$148,'TN01-10 (IN)'!AW$12,0)="","",VLOOKUP($C45,Sheet!$A$7:$DG$148,'TN01-10 (IN)'!AW$12,0))</f>
        <v/>
      </c>
      <c r="AX45" s="32">
        <f>IF(VLOOKUP($C45,Sheet!$A$7:$DG$148,'TN01-10 (IN)'!AX$12,0)="","",VLOOKUP($C45,Sheet!$A$7:$DG$148,'TN01-10 (IN)'!AX$12,0))</f>
        <v>4.0999999999999996</v>
      </c>
      <c r="AY45" s="32" t="str">
        <f>IF(VLOOKUP($C45,Sheet!$A$7:$DG$148,'TN01-10 (IN)'!AY$12,0)="","",VLOOKUP($C45,Sheet!$A$7:$DG$148,'TN01-10 (IN)'!AY$12,0))</f>
        <v/>
      </c>
      <c r="AZ45" s="32" t="str">
        <f>IF(VLOOKUP($C45,Sheet!$A$7:$DG$148,'TN01-10 (IN)'!AZ$12,0)="","",VLOOKUP($C45,Sheet!$A$7:$DG$148,'TN01-10 (IN)'!AZ$12,0))</f>
        <v/>
      </c>
      <c r="BA45" s="32" t="str">
        <f>IF(VLOOKUP($C45,Sheet!$A$7:$DG$148,'TN01-10 (IN)'!BA$12,0)="","",VLOOKUP($C45,Sheet!$A$7:$DG$148,'TN01-10 (IN)'!BA$12,0))</f>
        <v/>
      </c>
      <c r="BB45" s="32" t="str">
        <f>IF(VLOOKUP($C45,Sheet!$A$7:$DG$148,'TN01-10 (IN)'!BB$12,0)="","",VLOOKUP($C45,Sheet!$A$7:$DG$148,'TN01-10 (IN)'!BB$12,0))</f>
        <v/>
      </c>
      <c r="BC45" s="32">
        <f>IF(VLOOKUP($C45,Sheet!$A$7:$DG$148,'TN01-10 (IN)'!BC$12,0)="","",VLOOKUP($C45,Sheet!$A$7:$DG$148,'TN01-10 (IN)'!BC$12,0))</f>
        <v>7.5</v>
      </c>
      <c r="BD45" s="33">
        <f>IF(VLOOKUP($C45,Sheet!$A$7:$DG$148,'TN01-10 (IN)'!BD$12,0)="","",VLOOKUP($C45,Sheet!$A$7:$DG$148,'TN01-10 (IN)'!BD$12,0))</f>
        <v>5</v>
      </c>
      <c r="BE45" s="36">
        <f>IF(VLOOKUP($C45,Sheet!$A$7:$DG$148,'TN01-10 (IN)'!BE$12,0)="","",VLOOKUP($C45,Sheet!$A$7:$DG$148,'TN01-10 (IN)'!BE$12,0))</f>
        <v>0</v>
      </c>
      <c r="BF45" s="28">
        <f>IF(VLOOKUP($C45,Sheet!$A$7:$DG$148,'TN01-10 (IN)'!BF$12,0)="","",VLOOKUP($C45,Sheet!$A$7:$DG$148,'TN01-10 (IN)'!BF$12,0))</f>
        <v>4.7</v>
      </c>
      <c r="BG45" s="28">
        <f>IF(VLOOKUP($C45,Sheet!$A$7:$DG$148,'TN01-10 (IN)'!BG$12,0)="","",VLOOKUP($C45,Sheet!$A$7:$DG$148,'TN01-10 (IN)'!BG$12,0))</f>
        <v>6.8</v>
      </c>
      <c r="BH45" s="28">
        <f>IF(VLOOKUP($C45,Sheet!$A$7:$DG$148,'TN01-10 (IN)'!BH$12,0)="","",VLOOKUP($C45,Sheet!$A$7:$DG$148,'TN01-10 (IN)'!BH$12,0))</f>
        <v>5.8</v>
      </c>
      <c r="BI45" s="28">
        <f>IF(VLOOKUP($C45,Sheet!$A$7:$DG$148,'TN01-10 (IN)'!BI$12,0)="","",VLOOKUP($C45,Sheet!$A$7:$DG$148,'TN01-10 (IN)'!BI$12,0))</f>
        <v>5.5</v>
      </c>
      <c r="BJ45" s="28">
        <f>IF(VLOOKUP($C45,Sheet!$A$7:$DG$148,'TN01-10 (IN)'!BJ$12,0)="","",VLOOKUP($C45,Sheet!$A$7:$DG$148,'TN01-10 (IN)'!BJ$12,0))</f>
        <v>5.9</v>
      </c>
      <c r="BK45" s="28">
        <f>IF(VLOOKUP($C45,Sheet!$A$7:$DG$148,'TN01-10 (IN)'!BK$12,0)="","",VLOOKUP($C45,Sheet!$A$7:$DG$148,'TN01-10 (IN)'!BK$12,0))</f>
        <v>5.3</v>
      </c>
      <c r="BL45" s="28">
        <f>IF(VLOOKUP($C45,Sheet!$A$7:$DG$148,'TN01-10 (IN)'!BL$12,0)="","",VLOOKUP($C45,Sheet!$A$7:$DG$148,'TN01-10 (IN)'!BL$12,0))</f>
        <v>7.9</v>
      </c>
      <c r="BM45" s="28">
        <f>IF(VLOOKUP($C45,Sheet!$A$7:$DG$148,'TN01-10 (IN)'!BM$12,0)="","",VLOOKUP($C45,Sheet!$A$7:$DG$148,'TN01-10 (IN)'!BM$12,0))</f>
        <v>5.5</v>
      </c>
      <c r="BN45" s="28">
        <f>IF(VLOOKUP($C45,Sheet!$A$7:$DG$148,'TN01-10 (IN)'!BN$12,0)="","",VLOOKUP($C45,Sheet!$A$7:$DG$148,'TN01-10 (IN)'!BN$12,0))</f>
        <v>6.4</v>
      </c>
      <c r="BO45" s="28">
        <f>IF(VLOOKUP($C45,Sheet!$A$7:$DG$148,'TN01-10 (IN)'!BO$12,0)="","",VLOOKUP($C45,Sheet!$A$7:$DG$148,'TN01-10 (IN)'!BO$12,0))</f>
        <v>5.8</v>
      </c>
      <c r="BP45" s="28">
        <f>IF(VLOOKUP($C45,Sheet!$A$7:$DG$148,'TN01-10 (IN)'!BP$12,0)="","",VLOOKUP($C45,Sheet!$A$7:$DG$148,'TN01-10 (IN)'!BP$12,0))</f>
        <v>6.7</v>
      </c>
      <c r="BQ45" s="28">
        <f>IF(VLOOKUP($C45,Sheet!$A$7:$DG$148,'TN01-10 (IN)'!BQ$12,0)="","",VLOOKUP($C45,Sheet!$A$7:$DG$148,'TN01-10 (IN)'!BQ$12,0))</f>
        <v>5.6</v>
      </c>
      <c r="BR45" s="28">
        <f>IF(VLOOKUP($C45,Sheet!$A$7:$DG$148,'TN01-10 (IN)'!BR$12,0)="","",VLOOKUP($C45,Sheet!$A$7:$DG$148,'TN01-10 (IN)'!BR$12,0))</f>
        <v>6.3</v>
      </c>
      <c r="BS45" s="28" t="str">
        <f>IF(VLOOKUP($C45,Sheet!$A$7:$DG$148,'TN01-10 (IN)'!BS$12,0)="","",VLOOKUP($C45,Sheet!$A$7:$DG$148,'TN01-10 (IN)'!BS$12,0))</f>
        <v/>
      </c>
      <c r="BT45" s="28">
        <f>IF(VLOOKUP($C45,Sheet!$A$7:$DG$148,'TN01-10 (IN)'!BT$12,0)="","",VLOOKUP($C45,Sheet!$A$7:$DG$148,'TN01-10 (IN)'!BT$12,0))</f>
        <v>7.1</v>
      </c>
      <c r="BU45" s="28">
        <f>IF(VLOOKUP($C45,Sheet!$A$7:$DG$148,'TN01-10 (IN)'!BU$12,0)="","",VLOOKUP($C45,Sheet!$A$7:$DG$148,'TN01-10 (IN)'!BU$12,0))</f>
        <v>6.4</v>
      </c>
      <c r="BV45" s="28">
        <f>IF(VLOOKUP($C45,Sheet!$A$7:$DG$148,'TN01-10 (IN)'!BV$12,0)="","",VLOOKUP($C45,Sheet!$A$7:$DG$148,'TN01-10 (IN)'!BV$12,0))</f>
        <v>7.1</v>
      </c>
      <c r="BW45" s="28">
        <f>IF(VLOOKUP($C45,Sheet!$A$7:$DG$148,'TN01-10 (IN)'!BW$12,0)="","",VLOOKUP($C45,Sheet!$A$7:$DG$148,'TN01-10 (IN)'!BW$12,0))</f>
        <v>6.7</v>
      </c>
      <c r="BX45" s="28">
        <f>IF(VLOOKUP($C45,Sheet!$A$7:$DG$148,'TN01-10 (IN)'!BX$12,0)="","",VLOOKUP($C45,Sheet!$A$7:$DG$148,'TN01-10 (IN)'!BX$12,0))</f>
        <v>5.8</v>
      </c>
      <c r="BY45" s="28">
        <f>IF(VLOOKUP($C45,Sheet!$A$7:$DG$148,'TN01-10 (IN)'!BY$12,0)="","",VLOOKUP($C45,Sheet!$A$7:$DG$148,'TN01-10 (IN)'!BY$12,0))</f>
        <v>7.3</v>
      </c>
      <c r="BZ45" s="33">
        <f>IF(VLOOKUP($C45,Sheet!$A$7:$DG$148,'TN01-10 (IN)'!BZ$12,0)="","",VLOOKUP($C45,Sheet!$A$7:$DG$148,'TN01-10 (IN)'!BZ$12,0))</f>
        <v>50</v>
      </c>
      <c r="CA45" s="36">
        <f>IF(VLOOKUP($C45,Sheet!$A$7:$DG$148,'TN01-10 (IN)'!CA$12,0)="","",VLOOKUP($C45,Sheet!$A$7:$DG$148,'TN01-10 (IN)'!CA$12,0))</f>
        <v>0</v>
      </c>
      <c r="CB45" s="28">
        <f>IF(VLOOKUP($C45,Sheet!$A$7:$DG$148,'TN01-10 (IN)'!CB$12,0)="","",VLOOKUP($C45,Sheet!$A$7:$DG$148,'TN01-10 (IN)'!CB$12,0))</f>
        <v>7.4</v>
      </c>
      <c r="CC45" s="28" t="str">
        <f>IF(VLOOKUP($C45,Sheet!$A$7:$DG$148,'TN01-10 (IN)'!CC$12,0)="","",VLOOKUP($C45,Sheet!$A$7:$DG$148,'TN01-10 (IN)'!CC$12,0))</f>
        <v/>
      </c>
      <c r="CD45" s="28">
        <f>IF(VLOOKUP($C45,Sheet!$A$7:$DG$148,'TN01-10 (IN)'!CD$12,0)="","",VLOOKUP($C45,Sheet!$A$7:$DG$148,'TN01-10 (IN)'!CD$12,0))</f>
        <v>7.6</v>
      </c>
      <c r="CE45" s="28" t="str">
        <f>IF(VLOOKUP($C45,Sheet!$A$7:$DG$148,'TN01-10 (IN)'!CE$12,0)="","",VLOOKUP($C45,Sheet!$A$7:$DG$148,'TN01-10 (IN)'!CE$12,0))</f>
        <v/>
      </c>
      <c r="CF45" s="28">
        <f>IF(VLOOKUP($C45,Sheet!$A$7:$DG$148,'TN01-10 (IN)'!CF$12,0)="","",VLOOKUP($C45,Sheet!$A$7:$DG$148,'TN01-10 (IN)'!CF$12,0))</f>
        <v>6.4</v>
      </c>
      <c r="CG45" s="28">
        <f>IF(VLOOKUP($C45,Sheet!$A$7:$DG$148,'TN01-10 (IN)'!CG$12,0)="","",VLOOKUP($C45,Sheet!$A$7:$DG$148,'TN01-10 (IN)'!CG$12,0))</f>
        <v>5.9</v>
      </c>
      <c r="CH45" s="28">
        <f>IF(VLOOKUP($C45,Sheet!$A$7:$DG$148,'TN01-10 (IN)'!CH$12,0)="","",VLOOKUP($C45,Sheet!$A$7:$DG$148,'TN01-10 (IN)'!CH$12,0))</f>
        <v>7.8</v>
      </c>
      <c r="CI45" s="28">
        <f>IF(VLOOKUP($C45,Sheet!$A$7:$DG$148,'TN01-10 (IN)'!CI$12,0)="","",VLOOKUP($C45,Sheet!$A$7:$DG$148,'TN01-10 (IN)'!CI$12,0))</f>
        <v>5.8</v>
      </c>
      <c r="CJ45" s="28" t="str">
        <f>IF(VLOOKUP($C45,Sheet!$A$7:$DG$148,'TN01-10 (IN)'!CJ$12,0)="","",VLOOKUP($C45,Sheet!$A$7:$DG$148,'TN01-10 (IN)'!CJ$12,0))</f>
        <v/>
      </c>
      <c r="CK45" s="28">
        <f>IF(VLOOKUP($C45,Sheet!$A$7:$DG$148,'TN01-10 (IN)'!CK$12,0)="","",VLOOKUP($C45,Sheet!$A$7:$DG$148,'TN01-10 (IN)'!CK$12,0))</f>
        <v>6</v>
      </c>
      <c r="CL45" s="28" t="str">
        <f>IF(VLOOKUP($C45,Sheet!$A$7:$DG$148,'TN01-10 (IN)'!CL$12,0)="","",VLOOKUP($C45,Sheet!$A$7:$DG$148,'TN01-10 (IN)'!CL$12,0))</f>
        <v/>
      </c>
      <c r="CM45" s="28" t="str">
        <f>IF(VLOOKUP($C45,Sheet!$A$7:$DG$148,'TN01-10 (IN)'!CM$12,0)="","",VLOOKUP($C45,Sheet!$A$7:$DG$148,'TN01-10 (IN)'!CM$12,0))</f>
        <v/>
      </c>
      <c r="CN45" s="28" t="str">
        <f>IF(VLOOKUP($C45,Sheet!$A$7:$DG$148,'TN01-10 (IN)'!CN$12,0)="","",VLOOKUP($C45,Sheet!$A$7:$DG$148,'TN01-10 (IN)'!CN$12,0))</f>
        <v/>
      </c>
      <c r="CO45" s="28" t="str">
        <f>IF(VLOOKUP($C45,Sheet!$A$7:$DG$148,'TN01-10 (IN)'!CO$12,0)="","",VLOOKUP($C45,Sheet!$A$7:$DG$148,'TN01-10 (IN)'!CO$12,0))</f>
        <v/>
      </c>
      <c r="CP45" s="28">
        <f>IF(VLOOKUP($C45,Sheet!$A$7:$DG$148,'TN01-10 (IN)'!CP$12,0)="","",VLOOKUP($C45,Sheet!$A$7:$DG$148,'TN01-10 (IN)'!CP$12,0))</f>
        <v>4.7</v>
      </c>
      <c r="CQ45" s="28">
        <f>IF(VLOOKUP($C45,Sheet!$A$7:$DG$148,'TN01-10 (IN)'!CQ$12,0)="","",VLOOKUP($C45,Sheet!$A$7:$DG$148,'TN01-10 (IN)'!CQ$12,0))</f>
        <v>7.7</v>
      </c>
      <c r="CR45" s="28">
        <f>IF(VLOOKUP($C45,Sheet!$A$7:$DG$148,'TN01-10 (IN)'!CR$12,0)="","",VLOOKUP($C45,Sheet!$A$7:$DG$148,'TN01-10 (IN)'!CR$12,0))</f>
        <v>5.4</v>
      </c>
      <c r="CS45" s="28">
        <f>IF(VLOOKUP($C45,Sheet!$A$7:$DG$148,'TN01-10 (IN)'!CS$12,0)="","",VLOOKUP($C45,Sheet!$A$7:$DG$148,'TN01-10 (IN)'!CS$12,0))</f>
        <v>5</v>
      </c>
      <c r="CT45" s="28">
        <f>IF(VLOOKUP($C45,Sheet!$A$7:$DG$148,'TN01-10 (IN)'!CT$12,0)="","",VLOOKUP($C45,Sheet!$A$7:$DG$148,'TN01-10 (IN)'!CT$12,0))</f>
        <v>8</v>
      </c>
      <c r="CU45" s="33">
        <f>IF(VLOOKUP($C45,Sheet!$A$7:$DG$148,'TN01-10 (IN)'!CU$12,0)="","",VLOOKUP($C45,Sheet!$A$7:$DG$148,'TN01-10 (IN)'!CU$12,0))</f>
        <v>27</v>
      </c>
      <c r="CV45" s="36">
        <f>IF(VLOOKUP($C45,Sheet!$A$7:$DG$148,'TN01-10 (IN)'!CV$12,0)="","",VLOOKUP($C45,Sheet!$A$7:$DG$148,'TN01-10 (IN)'!CV$12,0))</f>
        <v>0</v>
      </c>
      <c r="CW45" s="38">
        <f t="shared" si="2"/>
        <v>128</v>
      </c>
      <c r="CX45" s="38">
        <f t="shared" si="2"/>
        <v>0</v>
      </c>
      <c r="CY45" s="38">
        <f t="shared" si="3"/>
        <v>0</v>
      </c>
      <c r="CZ45" s="38">
        <f t="shared" si="4"/>
        <v>128</v>
      </c>
      <c r="DA45" s="38">
        <f t="shared" si="5"/>
        <v>6.58</v>
      </c>
      <c r="DB45" s="38">
        <f>VLOOKUP($C45,'TN01-04'!$A$13:$DL$166,103,0)</f>
        <v>2.59</v>
      </c>
      <c r="DC45" s="28" t="str">
        <f>IF(VLOOKUP($C45,Sheet!$A$7:$DG$148,'TN01-10 (IN)'!DC$12,0)="","",VLOOKUP($C45,Sheet!$A$7:$DG$148,'TN01-10 (IN)'!DC$12,0))</f>
        <v/>
      </c>
      <c r="DD45" s="28" t="str">
        <f>IF(VLOOKUP($C45,Sheet!$A$7:$DG$148,'TN01-10 (IN)'!DD$12,0)="","",VLOOKUP($C45,Sheet!$A$7:$DG$148,'TN01-10 (IN)'!DD$12,0))</f>
        <v/>
      </c>
      <c r="DE45" s="28">
        <f>IF(VLOOKUP($C45,Sheet!$A$7:$DG$148,'TN01-10 (IN)'!DE$12,0)="","",VLOOKUP($C45,Sheet!$A$7:$DG$148,'TN01-10 (IN)'!DE$12,0))</f>
        <v>7.4</v>
      </c>
      <c r="DF45" s="28" t="str">
        <f>IF(VLOOKUP($C45,Sheet!$A$7:$DG$148,'TN01-10 (IN)'!DF$12,0)="","",VLOOKUP($C45,Sheet!$A$7:$DG$148,'TN01-10 (IN)'!DF$12,0))</f>
        <v/>
      </c>
      <c r="DG45" s="38"/>
      <c r="DH45" s="38">
        <f t="shared" si="6"/>
        <v>7.4</v>
      </c>
      <c r="DI45" s="38">
        <f>VLOOKUP($C45,'TN01-04'!$A$13:$DL$166,110,0)</f>
        <v>3</v>
      </c>
      <c r="DJ45" s="33">
        <f>IF(VLOOKUP($C45,Sheet!$A$7:$DG$148,'TN01-10 (IN)'!DJ$12,0)="","",VLOOKUP($C45,Sheet!$A$7:$DG$148,'TN01-10 (IN)'!DJ$12,0))</f>
        <v>5</v>
      </c>
      <c r="DK45" s="36">
        <f>IF(VLOOKUP($C45,Sheet!$A$7:$DG$148,'TN01-10 (IN)'!DK$12,0)="","",VLOOKUP($C45,Sheet!$A$7:$DG$148,'TN01-10 (IN)'!DK$12,0))</f>
        <v>0</v>
      </c>
      <c r="DL45" s="38">
        <f t="shared" si="7"/>
        <v>133</v>
      </c>
      <c r="DM45" s="38">
        <f t="shared" si="8"/>
        <v>0</v>
      </c>
      <c r="DN45" s="38">
        <f t="shared" si="9"/>
        <v>6.61</v>
      </c>
      <c r="DO45" s="38">
        <f>VLOOKUP($C45,'TN01-04'!$A$13:$DL$166,116,0)</f>
        <v>2.6</v>
      </c>
      <c r="DP45" s="33">
        <f>IF(VLOOKUP($C45,Sheet!$A$7:$DG$148,'TN01-10 (IN)'!DP$12,0)="","",VLOOKUP($C45,Sheet!$A$7:$DG$148,'TN01-10 (IN)'!DP$12,0))</f>
        <v>138</v>
      </c>
      <c r="DQ45" s="36">
        <f>IF(VLOOKUP($C45,Sheet!$A$7:$DG$148,'TN01-10 (IN)'!DQ$12,0)="","",VLOOKUP($C45,Sheet!$A$7:$DG$148,'TN01-10 (IN)'!DQ$12,0))</f>
        <v>0</v>
      </c>
      <c r="DR45" s="28">
        <f>IF(VLOOKUP($C45,Sheet!$A$7:$DG$148,'TN01-10 (IN)'!DR$12,0)="","",VLOOKUP($C45,Sheet!$A$7:$DG$148,'TN01-10 (IN)'!DR$12,0))</f>
        <v>137</v>
      </c>
      <c r="DS45" s="28">
        <f>IF(VLOOKUP($C45,Sheet!$A$7:$DG$148,'TN01-10 (IN)'!DS$12,0)="","",VLOOKUP($C45,Sheet!$A$7:$DG$148,'TN01-10 (IN)'!DS$12,0))</f>
        <v>138</v>
      </c>
      <c r="DT45" s="28">
        <f>IF(VLOOKUP($C45,Sheet!$A$7:$DG$148,'TN01-10 (IN)'!DT$12,0)="","",VLOOKUP($C45,Sheet!$A$7:$DG$148,'TN01-10 (IN)'!DT$12,0))</f>
        <v>6.61</v>
      </c>
      <c r="DU45" s="28">
        <f>IF(VLOOKUP($C45,Sheet!$A$7:$DG$148,'TN01-10 (IN)'!DU$12,0)="","",VLOOKUP($C45,Sheet!$A$7:$DG$148,'TN01-10 (IN)'!DU$12,0))</f>
        <v>2.6</v>
      </c>
      <c r="DV45" s="28" t="str">
        <f>IF(VLOOKUP($C45,Sheet!$A$7:$DG$148,'TN01-10 (IN)'!DV$12,0)="","",VLOOKUP($C45,Sheet!$A$7:$DG$148,'TN01-10 (IN)'!DV$12,0))</f>
        <v/>
      </c>
      <c r="DW45" s="42">
        <f t="shared" si="10"/>
        <v>0</v>
      </c>
    </row>
    <row r="46" spans="1:127" ht="15.95" customHeight="1" x14ac:dyDescent="0.2">
      <c r="A46" s="52"/>
      <c r="B46" s="625"/>
      <c r="C46" s="45">
        <v>2221727295</v>
      </c>
      <c r="D46" s="26" t="s">
        <v>14</v>
      </c>
      <c r="E46" s="26" t="s">
        <v>63</v>
      </c>
      <c r="F46" s="26" t="s">
        <v>139</v>
      </c>
      <c r="G46" s="27">
        <v>35551</v>
      </c>
      <c r="H46" s="26" t="s">
        <v>210</v>
      </c>
      <c r="I46" s="26" t="s">
        <v>212</v>
      </c>
      <c r="J46" s="28" t="e">
        <f>IF(VLOOKUP($C46,Sheet!$A$7:$DG$148,'TN01-10 (IN)'!J$12,0)="","",VLOOKUP($C46,Sheet!$A$7:$DG$148,'TN01-10 (IN)'!J$12,0))</f>
        <v>#N/A</v>
      </c>
      <c r="K46" s="28" t="e">
        <f>IF(VLOOKUP($C46,Sheet!$A$7:$DG$148,'TN01-10 (IN)'!K$12,0)="","",VLOOKUP($C46,Sheet!$A$7:$DG$148,'TN01-10 (IN)'!K$12,0))</f>
        <v>#N/A</v>
      </c>
      <c r="L46" s="28" t="e">
        <f>IF(VLOOKUP($C46,Sheet!$A$7:$DG$148,'TN01-10 (IN)'!L$12,0)="","",VLOOKUP($C46,Sheet!$A$7:$DG$148,'TN01-10 (IN)'!L$12,0))</f>
        <v>#N/A</v>
      </c>
      <c r="M46" s="28" t="e">
        <f>IF(VLOOKUP($C46,Sheet!$A$7:$DG$148,'TN01-10 (IN)'!M$12,0)="","",VLOOKUP($C46,Sheet!$A$7:$DG$148,'TN01-10 (IN)'!M$12,0))</f>
        <v>#N/A</v>
      </c>
      <c r="N46" s="28" t="e">
        <f>IF(VLOOKUP($C46,Sheet!$A$7:$DG$148,'TN01-10 (IN)'!N$12,0)="","",VLOOKUP($C46,Sheet!$A$7:$DG$148,'TN01-10 (IN)'!N$12,0))</f>
        <v>#N/A</v>
      </c>
      <c r="O46" s="28" t="e">
        <f>IF(VLOOKUP($C46,Sheet!$A$7:$DG$148,'TN01-10 (IN)'!O$12,0)="","",VLOOKUP($C46,Sheet!$A$7:$DG$148,'TN01-10 (IN)'!O$12,0))</f>
        <v>#N/A</v>
      </c>
      <c r="P46" s="28" t="e">
        <f>IF(VLOOKUP($C46,Sheet!$A$7:$DG$148,'TN01-10 (IN)'!P$12,0)="","",VLOOKUP($C46,Sheet!$A$7:$DG$148,'TN01-10 (IN)'!P$12,0))</f>
        <v>#N/A</v>
      </c>
      <c r="Q46" s="28" t="e">
        <f>IF(VLOOKUP($C46,Sheet!$A$7:$DG$148,'TN01-10 (IN)'!Q$12,0)="","",VLOOKUP($C46,Sheet!$A$7:$DG$148,'TN01-10 (IN)'!Q$12,0))</f>
        <v>#N/A</v>
      </c>
      <c r="R46" s="28" t="e">
        <f>IF(VLOOKUP($C46,Sheet!$A$7:$DG$148,'TN01-10 (IN)'!R$12,0)="","",VLOOKUP($C46,Sheet!$A$7:$DG$148,'TN01-10 (IN)'!R$12,0))</f>
        <v>#N/A</v>
      </c>
      <c r="S46" s="28" t="e">
        <f>IF(VLOOKUP($C46,Sheet!$A$7:$DG$148,'TN01-10 (IN)'!S$12,0)="","",VLOOKUP($C46,Sheet!$A$7:$DG$148,'TN01-10 (IN)'!S$12,0))</f>
        <v>#N/A</v>
      </c>
      <c r="T46" s="28" t="e">
        <f>IF(VLOOKUP($C46,Sheet!$A$7:$DG$148,'TN01-10 (IN)'!T$12,0)="","",VLOOKUP($C46,Sheet!$A$7:$DG$148,'TN01-10 (IN)'!T$12,0))</f>
        <v>#N/A</v>
      </c>
      <c r="U46" s="28" t="e">
        <f>IF(VLOOKUP($C46,Sheet!$A$7:$DG$148,'TN01-10 (IN)'!U$12,0)="","",VLOOKUP($C46,Sheet!$A$7:$DG$148,'TN01-10 (IN)'!U$12,0))</f>
        <v>#N/A</v>
      </c>
      <c r="V46" s="28" t="e">
        <f>IF(VLOOKUP($C46,Sheet!$A$7:$DG$148,'TN01-10 (IN)'!V$12,0)="","",VLOOKUP($C46,Sheet!$A$7:$DG$148,'TN01-10 (IN)'!V$12,0))</f>
        <v>#N/A</v>
      </c>
      <c r="W46" s="28" t="e">
        <f>IF(VLOOKUP($C46,Sheet!$A$7:$DG$148,'TN01-10 (IN)'!W$12,0)="","",VLOOKUP($C46,Sheet!$A$7:$DG$148,'TN01-10 (IN)'!W$12,0))</f>
        <v>#N/A</v>
      </c>
      <c r="X46" s="28" t="e">
        <f>IF(VLOOKUP($C46,Sheet!$A$7:$DG$148,'TN01-10 (IN)'!X$12,0)="","",VLOOKUP($C46,Sheet!$A$7:$DG$148,'TN01-10 (IN)'!X$12,0))</f>
        <v>#N/A</v>
      </c>
      <c r="Y46" s="28" t="e">
        <f>IF(VLOOKUP($C46,Sheet!$A$7:$DG$148,'TN01-10 (IN)'!Y$12,0)="","",VLOOKUP($C46,Sheet!$A$7:$DG$148,'TN01-10 (IN)'!Y$12,0))</f>
        <v>#N/A</v>
      </c>
      <c r="Z46" s="28" t="e">
        <f>IF(VLOOKUP($C46,Sheet!$A$7:$DG$148,'TN01-10 (IN)'!Z$12,0)="","",VLOOKUP($C46,Sheet!$A$7:$DG$148,'TN01-10 (IN)'!Z$12,0))</f>
        <v>#N/A</v>
      </c>
      <c r="AA46" s="28" t="e">
        <f>IF(VLOOKUP($C46,Sheet!$A$7:$DG$148,'TN01-10 (IN)'!AA$12,0)="","",VLOOKUP($C46,Sheet!$A$7:$DG$148,'TN01-10 (IN)'!AA$12,0))</f>
        <v>#N/A</v>
      </c>
      <c r="AB46" s="28" t="e">
        <f>IF(VLOOKUP($C46,Sheet!$A$7:$DG$148,'TN01-10 (IN)'!AB$12,0)="","",VLOOKUP($C46,Sheet!$A$7:$DG$148,'TN01-10 (IN)'!AB$12,0))</f>
        <v>#N/A</v>
      </c>
      <c r="AC46" s="28" t="e">
        <f>IF(VLOOKUP($C46,Sheet!$A$7:$DG$148,'TN01-10 (IN)'!AC$12,0)="","",VLOOKUP($C46,Sheet!$A$7:$DG$148,'TN01-10 (IN)'!AC$12,0))</f>
        <v>#N/A</v>
      </c>
      <c r="AD46" s="28" t="e">
        <f>IF(VLOOKUP($C46,Sheet!$A$7:$DG$148,'TN01-10 (IN)'!AD$12,0)="","",VLOOKUP($C46,Sheet!$A$7:$DG$148,'TN01-10 (IN)'!AD$12,0))</f>
        <v>#N/A</v>
      </c>
      <c r="AE46" s="28" t="e">
        <f>IF(VLOOKUP($C46,Sheet!$A$7:$DG$148,'TN01-10 (IN)'!AE$12,0)="","",VLOOKUP($C46,Sheet!$A$7:$DG$148,'TN01-10 (IN)'!AE$12,0))</f>
        <v>#N/A</v>
      </c>
      <c r="AF46" s="28" t="e">
        <f>IF(VLOOKUP($C46,Sheet!$A$7:$DG$148,'TN01-10 (IN)'!AF$12,0)="","",VLOOKUP($C46,Sheet!$A$7:$DG$148,'TN01-10 (IN)'!AF$12,0))</f>
        <v>#N/A</v>
      </c>
      <c r="AG46" s="28" t="e">
        <f>IF(VLOOKUP($C46,Sheet!$A$7:$DG$148,'TN01-10 (IN)'!AG$12,0)="","",VLOOKUP($C46,Sheet!$A$7:$DG$148,'TN01-10 (IN)'!AG$12,0))</f>
        <v>#N/A</v>
      </c>
      <c r="AH46" s="28" t="e">
        <f>IF(VLOOKUP($C46,Sheet!$A$7:$DG$148,'TN01-10 (IN)'!AH$12,0)="","",VLOOKUP($C46,Sheet!$A$7:$DG$148,'TN01-10 (IN)'!AH$12,0))</f>
        <v>#N/A</v>
      </c>
      <c r="AI46" s="28" t="e">
        <f>IF(VLOOKUP($C46,Sheet!$A$7:$DG$148,'TN01-10 (IN)'!AI$12,0)="","",VLOOKUP($C46,Sheet!$A$7:$DG$148,'TN01-10 (IN)'!AI$12,0))</f>
        <v>#N/A</v>
      </c>
      <c r="AJ46" s="28" t="e">
        <f>IF(VLOOKUP($C46,Sheet!$A$7:$DG$148,'TN01-10 (IN)'!AJ$12,0)="","",VLOOKUP($C46,Sheet!$A$7:$DG$148,'TN01-10 (IN)'!AJ$12,0))</f>
        <v>#N/A</v>
      </c>
      <c r="AK46" s="28" t="e">
        <f>IF(VLOOKUP($C46,Sheet!$A$7:$DG$148,'TN01-10 (IN)'!AK$12,0)="","",VLOOKUP($C46,Sheet!$A$7:$DG$148,'TN01-10 (IN)'!AK$12,0))</f>
        <v>#N/A</v>
      </c>
      <c r="AL46" s="28" t="e">
        <f>IF(VLOOKUP($C46,Sheet!$A$7:$DG$148,'TN01-10 (IN)'!AL$12,0)="","",VLOOKUP($C46,Sheet!$A$7:$DG$148,'TN01-10 (IN)'!AL$12,0))</f>
        <v>#N/A</v>
      </c>
      <c r="AM46" s="33" t="e">
        <f>IF(VLOOKUP($C46,Sheet!$A$7:$DG$148,'TN01-10 (IN)'!AM$12,0)="","",VLOOKUP($C46,Sheet!$A$7:$DG$148,'TN01-10 (IN)'!AM$12,0))</f>
        <v>#N/A</v>
      </c>
      <c r="AN46" s="36" t="e">
        <f>IF(VLOOKUP($C46,Sheet!$A$7:$DG$148,'TN01-10 (IN)'!AN$12,0)="","",VLOOKUP($C46,Sheet!$A$7:$DG$148,'TN01-10 (IN)'!AN$12,0))</f>
        <v>#N/A</v>
      </c>
      <c r="AO46" s="32" t="e">
        <f>IF(VLOOKUP($C46,Sheet!$A$7:$DG$148,'TN01-10 (IN)'!AO$12,0)="","",VLOOKUP($C46,Sheet!$A$7:$DG$148,'TN01-10 (IN)'!AO$12,0))</f>
        <v>#N/A</v>
      </c>
      <c r="AP46" s="32" t="e">
        <f>IF(VLOOKUP($C46,Sheet!$A$7:$DG$148,'TN01-10 (IN)'!AP$12,0)="","",VLOOKUP($C46,Sheet!$A$7:$DG$148,'TN01-10 (IN)'!AP$12,0))</f>
        <v>#N/A</v>
      </c>
      <c r="AQ46" s="32" t="e">
        <f>IF(VLOOKUP($C46,Sheet!$A$7:$DG$148,'TN01-10 (IN)'!AQ$12,0)="","",VLOOKUP($C46,Sheet!$A$7:$DG$148,'TN01-10 (IN)'!AQ$12,0))</f>
        <v>#N/A</v>
      </c>
      <c r="AR46" s="32" t="e">
        <f>IF(VLOOKUP($C46,Sheet!$A$7:$DG$148,'TN01-10 (IN)'!AR$12,0)="","",VLOOKUP($C46,Sheet!$A$7:$DG$148,'TN01-10 (IN)'!AR$12,0))</f>
        <v>#N/A</v>
      </c>
      <c r="AS46" s="32" t="e">
        <f>IF(VLOOKUP($C46,Sheet!$A$7:$DG$148,'TN01-10 (IN)'!AS$12,0)="","",VLOOKUP($C46,Sheet!$A$7:$DG$148,'TN01-10 (IN)'!AS$12,0))</f>
        <v>#N/A</v>
      </c>
      <c r="AT46" s="32" t="e">
        <f>IF(VLOOKUP($C46,Sheet!$A$7:$DG$148,'TN01-10 (IN)'!AT$12,0)="","",VLOOKUP($C46,Sheet!$A$7:$DG$148,'TN01-10 (IN)'!AT$12,0))</f>
        <v>#N/A</v>
      </c>
      <c r="AU46" s="32" t="e">
        <f>IF(VLOOKUP($C46,Sheet!$A$7:$DG$148,'TN01-10 (IN)'!AU$12,0)="","",VLOOKUP($C46,Sheet!$A$7:$DG$148,'TN01-10 (IN)'!AU$12,0))</f>
        <v>#N/A</v>
      </c>
      <c r="AV46" s="32" t="e">
        <f>IF(VLOOKUP($C46,Sheet!$A$7:$DG$148,'TN01-10 (IN)'!AV$12,0)="","",VLOOKUP($C46,Sheet!$A$7:$DG$148,'TN01-10 (IN)'!AV$12,0))</f>
        <v>#N/A</v>
      </c>
      <c r="AW46" s="32" t="e">
        <f>IF(VLOOKUP($C46,Sheet!$A$7:$DG$148,'TN01-10 (IN)'!AW$12,0)="","",VLOOKUP($C46,Sheet!$A$7:$DG$148,'TN01-10 (IN)'!AW$12,0))</f>
        <v>#N/A</v>
      </c>
      <c r="AX46" s="32" t="e">
        <f>IF(VLOOKUP($C46,Sheet!$A$7:$DG$148,'TN01-10 (IN)'!AX$12,0)="","",VLOOKUP($C46,Sheet!$A$7:$DG$148,'TN01-10 (IN)'!AX$12,0))</f>
        <v>#N/A</v>
      </c>
      <c r="AY46" s="32" t="e">
        <f>IF(VLOOKUP($C46,Sheet!$A$7:$DG$148,'TN01-10 (IN)'!AY$12,0)="","",VLOOKUP($C46,Sheet!$A$7:$DG$148,'TN01-10 (IN)'!AY$12,0))</f>
        <v>#N/A</v>
      </c>
      <c r="AZ46" s="32" t="e">
        <f>IF(VLOOKUP($C46,Sheet!$A$7:$DG$148,'TN01-10 (IN)'!AZ$12,0)="","",VLOOKUP($C46,Sheet!$A$7:$DG$148,'TN01-10 (IN)'!AZ$12,0))</f>
        <v>#N/A</v>
      </c>
      <c r="BA46" s="32" t="e">
        <f>IF(VLOOKUP($C46,Sheet!$A$7:$DG$148,'TN01-10 (IN)'!BA$12,0)="","",VLOOKUP($C46,Sheet!$A$7:$DG$148,'TN01-10 (IN)'!BA$12,0))</f>
        <v>#N/A</v>
      </c>
      <c r="BB46" s="32" t="e">
        <f>IF(VLOOKUP($C46,Sheet!$A$7:$DG$148,'TN01-10 (IN)'!BB$12,0)="","",VLOOKUP($C46,Sheet!$A$7:$DG$148,'TN01-10 (IN)'!BB$12,0))</f>
        <v>#N/A</v>
      </c>
      <c r="BC46" s="32" t="e">
        <f>IF(VLOOKUP($C46,Sheet!$A$7:$DG$148,'TN01-10 (IN)'!BC$12,0)="","",VLOOKUP($C46,Sheet!$A$7:$DG$148,'TN01-10 (IN)'!BC$12,0))</f>
        <v>#N/A</v>
      </c>
      <c r="BD46" s="33" t="e">
        <f>IF(VLOOKUP($C46,Sheet!$A$7:$DG$148,'TN01-10 (IN)'!BD$12,0)="","",VLOOKUP($C46,Sheet!$A$7:$DG$148,'TN01-10 (IN)'!BD$12,0))</f>
        <v>#N/A</v>
      </c>
      <c r="BE46" s="36" t="e">
        <f>IF(VLOOKUP($C46,Sheet!$A$7:$DG$148,'TN01-10 (IN)'!BE$12,0)="","",VLOOKUP($C46,Sheet!$A$7:$DG$148,'TN01-10 (IN)'!BE$12,0))</f>
        <v>#N/A</v>
      </c>
      <c r="BF46" s="28" t="e">
        <f>IF(VLOOKUP($C46,Sheet!$A$7:$DG$148,'TN01-10 (IN)'!BF$12,0)="","",VLOOKUP($C46,Sheet!$A$7:$DG$148,'TN01-10 (IN)'!BF$12,0))</f>
        <v>#N/A</v>
      </c>
      <c r="BG46" s="28" t="e">
        <f>IF(VLOOKUP($C46,Sheet!$A$7:$DG$148,'TN01-10 (IN)'!BG$12,0)="","",VLOOKUP($C46,Sheet!$A$7:$DG$148,'TN01-10 (IN)'!BG$12,0))</f>
        <v>#N/A</v>
      </c>
      <c r="BH46" s="28" t="e">
        <f>IF(VLOOKUP($C46,Sheet!$A$7:$DG$148,'TN01-10 (IN)'!BH$12,0)="","",VLOOKUP($C46,Sheet!$A$7:$DG$148,'TN01-10 (IN)'!BH$12,0))</f>
        <v>#N/A</v>
      </c>
      <c r="BI46" s="28" t="e">
        <f>IF(VLOOKUP($C46,Sheet!$A$7:$DG$148,'TN01-10 (IN)'!BI$12,0)="","",VLOOKUP($C46,Sheet!$A$7:$DG$148,'TN01-10 (IN)'!BI$12,0))</f>
        <v>#N/A</v>
      </c>
      <c r="BJ46" s="28" t="e">
        <f>IF(VLOOKUP($C46,Sheet!$A$7:$DG$148,'TN01-10 (IN)'!BJ$12,0)="","",VLOOKUP($C46,Sheet!$A$7:$DG$148,'TN01-10 (IN)'!BJ$12,0))</f>
        <v>#N/A</v>
      </c>
      <c r="BK46" s="28" t="e">
        <f>IF(VLOOKUP($C46,Sheet!$A$7:$DG$148,'TN01-10 (IN)'!BK$12,0)="","",VLOOKUP($C46,Sheet!$A$7:$DG$148,'TN01-10 (IN)'!BK$12,0))</f>
        <v>#N/A</v>
      </c>
      <c r="BL46" s="28" t="e">
        <f>IF(VLOOKUP($C46,Sheet!$A$7:$DG$148,'TN01-10 (IN)'!BL$12,0)="","",VLOOKUP($C46,Sheet!$A$7:$DG$148,'TN01-10 (IN)'!BL$12,0))</f>
        <v>#N/A</v>
      </c>
      <c r="BM46" s="28" t="e">
        <f>IF(VLOOKUP($C46,Sheet!$A$7:$DG$148,'TN01-10 (IN)'!BM$12,0)="","",VLOOKUP($C46,Sheet!$A$7:$DG$148,'TN01-10 (IN)'!BM$12,0))</f>
        <v>#N/A</v>
      </c>
      <c r="BN46" s="28" t="e">
        <f>IF(VLOOKUP($C46,Sheet!$A$7:$DG$148,'TN01-10 (IN)'!BN$12,0)="","",VLOOKUP($C46,Sheet!$A$7:$DG$148,'TN01-10 (IN)'!BN$12,0))</f>
        <v>#N/A</v>
      </c>
      <c r="BO46" s="28" t="e">
        <f>IF(VLOOKUP($C46,Sheet!$A$7:$DG$148,'TN01-10 (IN)'!BO$12,0)="","",VLOOKUP($C46,Sheet!$A$7:$DG$148,'TN01-10 (IN)'!BO$12,0))</f>
        <v>#N/A</v>
      </c>
      <c r="BP46" s="28" t="e">
        <f>IF(VLOOKUP($C46,Sheet!$A$7:$DG$148,'TN01-10 (IN)'!BP$12,0)="","",VLOOKUP($C46,Sheet!$A$7:$DG$148,'TN01-10 (IN)'!BP$12,0))</f>
        <v>#N/A</v>
      </c>
      <c r="BQ46" s="28" t="e">
        <f>IF(VLOOKUP($C46,Sheet!$A$7:$DG$148,'TN01-10 (IN)'!BQ$12,0)="","",VLOOKUP($C46,Sheet!$A$7:$DG$148,'TN01-10 (IN)'!BQ$12,0))</f>
        <v>#N/A</v>
      </c>
      <c r="BR46" s="28" t="e">
        <f>IF(VLOOKUP($C46,Sheet!$A$7:$DG$148,'TN01-10 (IN)'!BR$12,0)="","",VLOOKUP($C46,Sheet!$A$7:$DG$148,'TN01-10 (IN)'!BR$12,0))</f>
        <v>#N/A</v>
      </c>
      <c r="BS46" s="28" t="e">
        <f>IF(VLOOKUP($C46,Sheet!$A$7:$DG$148,'TN01-10 (IN)'!BS$12,0)="","",VLOOKUP($C46,Sheet!$A$7:$DG$148,'TN01-10 (IN)'!BS$12,0))</f>
        <v>#N/A</v>
      </c>
      <c r="BT46" s="28" t="e">
        <f>IF(VLOOKUP($C46,Sheet!$A$7:$DG$148,'TN01-10 (IN)'!BT$12,0)="","",VLOOKUP($C46,Sheet!$A$7:$DG$148,'TN01-10 (IN)'!BT$12,0))</f>
        <v>#N/A</v>
      </c>
      <c r="BU46" s="28" t="e">
        <f>IF(VLOOKUP($C46,Sheet!$A$7:$DG$148,'TN01-10 (IN)'!BU$12,0)="","",VLOOKUP($C46,Sheet!$A$7:$DG$148,'TN01-10 (IN)'!BU$12,0))</f>
        <v>#N/A</v>
      </c>
      <c r="BV46" s="28" t="e">
        <f>IF(VLOOKUP($C46,Sheet!$A$7:$DG$148,'TN01-10 (IN)'!BV$12,0)="","",VLOOKUP($C46,Sheet!$A$7:$DG$148,'TN01-10 (IN)'!BV$12,0))</f>
        <v>#N/A</v>
      </c>
      <c r="BW46" s="28" t="e">
        <f>IF(VLOOKUP($C46,Sheet!$A$7:$DG$148,'TN01-10 (IN)'!BW$12,0)="","",VLOOKUP($C46,Sheet!$A$7:$DG$148,'TN01-10 (IN)'!BW$12,0))</f>
        <v>#N/A</v>
      </c>
      <c r="BX46" s="28" t="e">
        <f>IF(VLOOKUP($C46,Sheet!$A$7:$DG$148,'TN01-10 (IN)'!BX$12,0)="","",VLOOKUP($C46,Sheet!$A$7:$DG$148,'TN01-10 (IN)'!BX$12,0))</f>
        <v>#N/A</v>
      </c>
      <c r="BY46" s="28" t="e">
        <f>IF(VLOOKUP($C46,Sheet!$A$7:$DG$148,'TN01-10 (IN)'!BY$12,0)="","",VLOOKUP($C46,Sheet!$A$7:$DG$148,'TN01-10 (IN)'!BY$12,0))</f>
        <v>#N/A</v>
      </c>
      <c r="BZ46" s="33" t="e">
        <f>IF(VLOOKUP($C46,Sheet!$A$7:$DG$148,'TN01-10 (IN)'!BZ$12,0)="","",VLOOKUP($C46,Sheet!$A$7:$DG$148,'TN01-10 (IN)'!BZ$12,0))</f>
        <v>#N/A</v>
      </c>
      <c r="CA46" s="36" t="e">
        <f>IF(VLOOKUP($C46,Sheet!$A$7:$DG$148,'TN01-10 (IN)'!CA$12,0)="","",VLOOKUP($C46,Sheet!$A$7:$DG$148,'TN01-10 (IN)'!CA$12,0))</f>
        <v>#N/A</v>
      </c>
      <c r="CB46" s="28" t="e">
        <f>IF(VLOOKUP($C46,Sheet!$A$7:$DG$148,'TN01-10 (IN)'!CB$12,0)="","",VLOOKUP($C46,Sheet!$A$7:$DG$148,'TN01-10 (IN)'!CB$12,0))</f>
        <v>#N/A</v>
      </c>
      <c r="CC46" s="28" t="e">
        <f>IF(VLOOKUP($C46,Sheet!$A$7:$DG$148,'TN01-10 (IN)'!CC$12,0)="","",VLOOKUP($C46,Sheet!$A$7:$DG$148,'TN01-10 (IN)'!CC$12,0))</f>
        <v>#N/A</v>
      </c>
      <c r="CD46" s="28" t="e">
        <f>IF(VLOOKUP($C46,Sheet!$A$7:$DG$148,'TN01-10 (IN)'!CD$12,0)="","",VLOOKUP($C46,Sheet!$A$7:$DG$148,'TN01-10 (IN)'!CD$12,0))</f>
        <v>#N/A</v>
      </c>
      <c r="CE46" s="28" t="e">
        <f>IF(VLOOKUP($C46,Sheet!$A$7:$DG$148,'TN01-10 (IN)'!CE$12,0)="","",VLOOKUP($C46,Sheet!$A$7:$DG$148,'TN01-10 (IN)'!CE$12,0))</f>
        <v>#N/A</v>
      </c>
      <c r="CF46" s="28" t="e">
        <f>IF(VLOOKUP($C46,Sheet!$A$7:$DG$148,'TN01-10 (IN)'!CF$12,0)="","",VLOOKUP($C46,Sheet!$A$7:$DG$148,'TN01-10 (IN)'!CF$12,0))</f>
        <v>#N/A</v>
      </c>
      <c r="CG46" s="28" t="e">
        <f>IF(VLOOKUP($C46,Sheet!$A$7:$DG$148,'TN01-10 (IN)'!CG$12,0)="","",VLOOKUP($C46,Sheet!$A$7:$DG$148,'TN01-10 (IN)'!CG$12,0))</f>
        <v>#N/A</v>
      </c>
      <c r="CH46" s="28" t="e">
        <f>IF(VLOOKUP($C46,Sheet!$A$7:$DG$148,'TN01-10 (IN)'!CH$12,0)="","",VLOOKUP($C46,Sheet!$A$7:$DG$148,'TN01-10 (IN)'!CH$12,0))</f>
        <v>#N/A</v>
      </c>
      <c r="CI46" s="28" t="e">
        <f>IF(VLOOKUP($C46,Sheet!$A$7:$DG$148,'TN01-10 (IN)'!CI$12,0)="","",VLOOKUP($C46,Sheet!$A$7:$DG$148,'TN01-10 (IN)'!CI$12,0))</f>
        <v>#N/A</v>
      </c>
      <c r="CJ46" s="28" t="e">
        <f>IF(VLOOKUP($C46,Sheet!$A$7:$DG$148,'TN01-10 (IN)'!CJ$12,0)="","",VLOOKUP($C46,Sheet!$A$7:$DG$148,'TN01-10 (IN)'!CJ$12,0))</f>
        <v>#N/A</v>
      </c>
      <c r="CK46" s="28" t="e">
        <f>IF(VLOOKUP($C46,Sheet!$A$7:$DG$148,'TN01-10 (IN)'!CK$12,0)="","",VLOOKUP($C46,Sheet!$A$7:$DG$148,'TN01-10 (IN)'!CK$12,0))</f>
        <v>#N/A</v>
      </c>
      <c r="CL46" s="28" t="e">
        <f>IF(VLOOKUP($C46,Sheet!$A$7:$DG$148,'TN01-10 (IN)'!CL$12,0)="","",VLOOKUP($C46,Sheet!$A$7:$DG$148,'TN01-10 (IN)'!CL$12,0))</f>
        <v>#N/A</v>
      </c>
      <c r="CM46" s="28" t="e">
        <f>IF(VLOOKUP($C46,Sheet!$A$7:$DG$148,'TN01-10 (IN)'!CM$12,0)="","",VLOOKUP($C46,Sheet!$A$7:$DG$148,'TN01-10 (IN)'!CM$12,0))</f>
        <v>#N/A</v>
      </c>
      <c r="CN46" s="28" t="e">
        <f>IF(VLOOKUP($C46,Sheet!$A$7:$DG$148,'TN01-10 (IN)'!CN$12,0)="","",VLOOKUP($C46,Sheet!$A$7:$DG$148,'TN01-10 (IN)'!CN$12,0))</f>
        <v>#N/A</v>
      </c>
      <c r="CO46" s="28" t="e">
        <f>IF(VLOOKUP($C46,Sheet!$A$7:$DG$148,'TN01-10 (IN)'!CO$12,0)="","",VLOOKUP($C46,Sheet!$A$7:$DG$148,'TN01-10 (IN)'!CO$12,0))</f>
        <v>#N/A</v>
      </c>
      <c r="CP46" s="28" t="e">
        <f>IF(VLOOKUP($C46,Sheet!$A$7:$DG$148,'TN01-10 (IN)'!CP$12,0)="","",VLOOKUP($C46,Sheet!$A$7:$DG$148,'TN01-10 (IN)'!CP$12,0))</f>
        <v>#N/A</v>
      </c>
      <c r="CQ46" s="28" t="e">
        <f>IF(VLOOKUP($C46,Sheet!$A$7:$DG$148,'TN01-10 (IN)'!CQ$12,0)="","",VLOOKUP($C46,Sheet!$A$7:$DG$148,'TN01-10 (IN)'!CQ$12,0))</f>
        <v>#N/A</v>
      </c>
      <c r="CR46" s="28" t="e">
        <f>IF(VLOOKUP($C46,Sheet!$A$7:$DG$148,'TN01-10 (IN)'!CR$12,0)="","",VLOOKUP($C46,Sheet!$A$7:$DG$148,'TN01-10 (IN)'!CR$12,0))</f>
        <v>#N/A</v>
      </c>
      <c r="CS46" s="28" t="e">
        <f>IF(VLOOKUP($C46,Sheet!$A$7:$DG$148,'TN01-10 (IN)'!CS$12,0)="","",VLOOKUP($C46,Sheet!$A$7:$DG$148,'TN01-10 (IN)'!CS$12,0))</f>
        <v>#N/A</v>
      </c>
      <c r="CT46" s="28" t="e">
        <f>IF(VLOOKUP($C46,Sheet!$A$7:$DG$148,'TN01-10 (IN)'!CT$12,0)="","",VLOOKUP($C46,Sheet!$A$7:$DG$148,'TN01-10 (IN)'!CT$12,0))</f>
        <v>#N/A</v>
      </c>
      <c r="CU46" s="33" t="e">
        <f>IF(VLOOKUP($C46,Sheet!$A$7:$DG$148,'TN01-10 (IN)'!CU$12,0)="","",VLOOKUP($C46,Sheet!$A$7:$DG$148,'TN01-10 (IN)'!CU$12,0))</f>
        <v>#N/A</v>
      </c>
      <c r="CV46" s="36" t="e">
        <f>IF(VLOOKUP($C46,Sheet!$A$7:$DG$148,'TN01-10 (IN)'!CV$12,0)="","",VLOOKUP($C46,Sheet!$A$7:$DG$148,'TN01-10 (IN)'!CV$12,0))</f>
        <v>#N/A</v>
      </c>
      <c r="CW46" s="38" t="e">
        <f t="shared" si="2"/>
        <v>#N/A</v>
      </c>
      <c r="CX46" s="38" t="e">
        <f t="shared" si="2"/>
        <v>#N/A</v>
      </c>
      <c r="CY46" s="38">
        <f t="shared" si="3"/>
        <v>0</v>
      </c>
      <c r="CZ46" s="38" t="e">
        <f t="shared" si="4"/>
        <v>#N/A</v>
      </c>
      <c r="DA46" s="38" t="e">
        <f t="shared" si="5"/>
        <v>#N/A</v>
      </c>
      <c r="DB46" s="38" t="e">
        <f>VLOOKUP($C46,'TN01-04'!$A$13:$DL$166,103,0)</f>
        <v>#N/A</v>
      </c>
      <c r="DC46" s="28" t="e">
        <f>IF(VLOOKUP($C46,Sheet!$A$7:$DG$148,'TN01-10 (IN)'!DC$12,0)="","",VLOOKUP($C46,Sheet!$A$7:$DG$148,'TN01-10 (IN)'!DC$12,0))</f>
        <v>#N/A</v>
      </c>
      <c r="DD46" s="28" t="e">
        <f>IF(VLOOKUP($C46,Sheet!$A$7:$DG$148,'TN01-10 (IN)'!DD$12,0)="","",VLOOKUP($C46,Sheet!$A$7:$DG$148,'TN01-10 (IN)'!DD$12,0))</f>
        <v>#N/A</v>
      </c>
      <c r="DE46" s="28" t="e">
        <f>IF(VLOOKUP($C46,Sheet!$A$7:$DG$148,'TN01-10 (IN)'!DE$12,0)="","",VLOOKUP($C46,Sheet!$A$7:$DG$148,'TN01-10 (IN)'!DE$12,0))</f>
        <v>#N/A</v>
      </c>
      <c r="DF46" s="28" t="e">
        <f>IF(VLOOKUP($C46,Sheet!$A$7:$DG$148,'TN01-10 (IN)'!DF$12,0)="","",VLOOKUP($C46,Sheet!$A$7:$DG$148,'TN01-10 (IN)'!DF$12,0))</f>
        <v>#N/A</v>
      </c>
      <c r="DG46" s="38"/>
      <c r="DH46" s="38" t="e">
        <f t="shared" si="6"/>
        <v>#N/A</v>
      </c>
      <c r="DI46" s="38" t="e">
        <f>VLOOKUP($C46,'TN01-04'!$A$13:$DL$166,110,0)</f>
        <v>#N/A</v>
      </c>
      <c r="DJ46" s="33" t="e">
        <f>IF(VLOOKUP($C46,Sheet!$A$7:$DG$148,'TN01-10 (IN)'!DJ$12,0)="","",VLOOKUP($C46,Sheet!$A$7:$DG$148,'TN01-10 (IN)'!DJ$12,0))</f>
        <v>#N/A</v>
      </c>
      <c r="DK46" s="36" t="e">
        <f>IF(VLOOKUP($C46,Sheet!$A$7:$DG$148,'TN01-10 (IN)'!DK$12,0)="","",VLOOKUP($C46,Sheet!$A$7:$DG$148,'TN01-10 (IN)'!DK$12,0))</f>
        <v>#N/A</v>
      </c>
      <c r="DL46" s="38" t="e">
        <f t="shared" si="7"/>
        <v>#N/A</v>
      </c>
      <c r="DM46" s="38" t="e">
        <f t="shared" si="8"/>
        <v>#N/A</v>
      </c>
      <c r="DN46" s="38" t="e">
        <f t="shared" si="9"/>
        <v>#N/A</v>
      </c>
      <c r="DO46" s="38" t="e">
        <f>VLOOKUP($C46,'TN01-04'!$A$13:$DL$166,116,0)</f>
        <v>#N/A</v>
      </c>
      <c r="DP46" s="33" t="e">
        <f>IF(VLOOKUP($C46,Sheet!$A$7:$DG$148,'TN01-10 (IN)'!DP$12,0)="","",VLOOKUP($C46,Sheet!$A$7:$DG$148,'TN01-10 (IN)'!DP$12,0))</f>
        <v>#N/A</v>
      </c>
      <c r="DQ46" s="36" t="e">
        <f>IF(VLOOKUP($C46,Sheet!$A$7:$DG$148,'TN01-10 (IN)'!DQ$12,0)="","",VLOOKUP($C46,Sheet!$A$7:$DG$148,'TN01-10 (IN)'!DQ$12,0))</f>
        <v>#N/A</v>
      </c>
      <c r="DR46" s="28" t="e">
        <f>IF(VLOOKUP($C46,Sheet!$A$7:$DG$148,'TN01-10 (IN)'!DR$12,0)="","",VLOOKUP($C46,Sheet!$A$7:$DG$148,'TN01-10 (IN)'!DR$12,0))</f>
        <v>#N/A</v>
      </c>
      <c r="DS46" s="28" t="e">
        <f>IF(VLOOKUP($C46,Sheet!$A$7:$DG$148,'TN01-10 (IN)'!DS$12,0)="","",VLOOKUP($C46,Sheet!$A$7:$DG$148,'TN01-10 (IN)'!DS$12,0))</f>
        <v>#N/A</v>
      </c>
      <c r="DT46" s="28" t="e">
        <f>IF(VLOOKUP($C46,Sheet!$A$7:$DG$148,'TN01-10 (IN)'!DT$12,0)="","",VLOOKUP($C46,Sheet!$A$7:$DG$148,'TN01-10 (IN)'!DT$12,0))</f>
        <v>#N/A</v>
      </c>
      <c r="DU46" s="28" t="e">
        <f>IF(VLOOKUP($C46,Sheet!$A$7:$DG$148,'TN01-10 (IN)'!DU$12,0)="","",VLOOKUP($C46,Sheet!$A$7:$DG$148,'TN01-10 (IN)'!DU$12,0))</f>
        <v>#N/A</v>
      </c>
      <c r="DV46" s="28" t="e">
        <f>IF(VLOOKUP($C46,Sheet!$A$7:$DG$148,'TN01-10 (IN)'!DV$12,0)="","",VLOOKUP($C46,Sheet!$A$7:$DG$148,'TN01-10 (IN)'!DV$12,0))</f>
        <v>#N/A</v>
      </c>
      <c r="DW46" s="42" t="e">
        <f t="shared" si="10"/>
        <v>#N/A</v>
      </c>
    </row>
    <row r="47" spans="1:127" ht="15.95" customHeight="1" x14ac:dyDescent="0.2">
      <c r="A47" s="52"/>
      <c r="B47" s="625"/>
      <c r="C47" s="45">
        <v>2220729536</v>
      </c>
      <c r="D47" s="26" t="s">
        <v>17</v>
      </c>
      <c r="E47" s="26" t="s">
        <v>58</v>
      </c>
      <c r="F47" s="26" t="s">
        <v>140</v>
      </c>
      <c r="G47" s="27">
        <v>35551</v>
      </c>
      <c r="H47" s="26" t="s">
        <v>209</v>
      </c>
      <c r="I47" s="26" t="s">
        <v>212</v>
      </c>
      <c r="J47" s="28" t="e">
        <f>IF(VLOOKUP($C47,Sheet!$A$7:$DG$148,'TN01-10 (IN)'!J$12,0)="","",VLOOKUP($C47,Sheet!$A$7:$DG$148,'TN01-10 (IN)'!J$12,0))</f>
        <v>#N/A</v>
      </c>
      <c r="K47" s="28" t="e">
        <f>IF(VLOOKUP($C47,Sheet!$A$7:$DG$148,'TN01-10 (IN)'!K$12,0)="","",VLOOKUP($C47,Sheet!$A$7:$DG$148,'TN01-10 (IN)'!K$12,0))</f>
        <v>#N/A</v>
      </c>
      <c r="L47" s="28" t="e">
        <f>IF(VLOOKUP($C47,Sheet!$A$7:$DG$148,'TN01-10 (IN)'!L$12,0)="","",VLOOKUP($C47,Sheet!$A$7:$DG$148,'TN01-10 (IN)'!L$12,0))</f>
        <v>#N/A</v>
      </c>
      <c r="M47" s="28" t="e">
        <f>IF(VLOOKUP($C47,Sheet!$A$7:$DG$148,'TN01-10 (IN)'!M$12,0)="","",VLOOKUP($C47,Sheet!$A$7:$DG$148,'TN01-10 (IN)'!M$12,0))</f>
        <v>#N/A</v>
      </c>
      <c r="N47" s="28" t="e">
        <f>IF(VLOOKUP($C47,Sheet!$A$7:$DG$148,'TN01-10 (IN)'!N$12,0)="","",VLOOKUP($C47,Sheet!$A$7:$DG$148,'TN01-10 (IN)'!N$12,0))</f>
        <v>#N/A</v>
      </c>
      <c r="O47" s="28" t="e">
        <f>IF(VLOOKUP($C47,Sheet!$A$7:$DG$148,'TN01-10 (IN)'!O$12,0)="","",VLOOKUP($C47,Sheet!$A$7:$DG$148,'TN01-10 (IN)'!O$12,0))</f>
        <v>#N/A</v>
      </c>
      <c r="P47" s="28" t="e">
        <f>IF(VLOOKUP($C47,Sheet!$A$7:$DG$148,'TN01-10 (IN)'!P$12,0)="","",VLOOKUP($C47,Sheet!$A$7:$DG$148,'TN01-10 (IN)'!P$12,0))</f>
        <v>#N/A</v>
      </c>
      <c r="Q47" s="28" t="e">
        <f>IF(VLOOKUP($C47,Sheet!$A$7:$DG$148,'TN01-10 (IN)'!Q$12,0)="","",VLOOKUP($C47,Sheet!$A$7:$DG$148,'TN01-10 (IN)'!Q$12,0))</f>
        <v>#N/A</v>
      </c>
      <c r="R47" s="28" t="e">
        <f>IF(VLOOKUP($C47,Sheet!$A$7:$DG$148,'TN01-10 (IN)'!R$12,0)="","",VLOOKUP($C47,Sheet!$A$7:$DG$148,'TN01-10 (IN)'!R$12,0))</f>
        <v>#N/A</v>
      </c>
      <c r="S47" s="28" t="e">
        <f>IF(VLOOKUP($C47,Sheet!$A$7:$DG$148,'TN01-10 (IN)'!S$12,0)="","",VLOOKUP($C47,Sheet!$A$7:$DG$148,'TN01-10 (IN)'!S$12,0))</f>
        <v>#N/A</v>
      </c>
      <c r="T47" s="28" t="e">
        <f>IF(VLOOKUP($C47,Sheet!$A$7:$DG$148,'TN01-10 (IN)'!T$12,0)="","",VLOOKUP($C47,Sheet!$A$7:$DG$148,'TN01-10 (IN)'!T$12,0))</f>
        <v>#N/A</v>
      </c>
      <c r="U47" s="28" t="e">
        <f>IF(VLOOKUP($C47,Sheet!$A$7:$DG$148,'TN01-10 (IN)'!U$12,0)="","",VLOOKUP($C47,Sheet!$A$7:$DG$148,'TN01-10 (IN)'!U$12,0))</f>
        <v>#N/A</v>
      </c>
      <c r="V47" s="28" t="e">
        <f>IF(VLOOKUP($C47,Sheet!$A$7:$DG$148,'TN01-10 (IN)'!V$12,0)="","",VLOOKUP($C47,Sheet!$A$7:$DG$148,'TN01-10 (IN)'!V$12,0))</f>
        <v>#N/A</v>
      </c>
      <c r="W47" s="28" t="e">
        <f>IF(VLOOKUP($C47,Sheet!$A$7:$DG$148,'TN01-10 (IN)'!W$12,0)="","",VLOOKUP($C47,Sheet!$A$7:$DG$148,'TN01-10 (IN)'!W$12,0))</f>
        <v>#N/A</v>
      </c>
      <c r="X47" s="28" t="e">
        <f>IF(VLOOKUP($C47,Sheet!$A$7:$DG$148,'TN01-10 (IN)'!X$12,0)="","",VLOOKUP($C47,Sheet!$A$7:$DG$148,'TN01-10 (IN)'!X$12,0))</f>
        <v>#N/A</v>
      </c>
      <c r="Y47" s="28" t="e">
        <f>IF(VLOOKUP($C47,Sheet!$A$7:$DG$148,'TN01-10 (IN)'!Y$12,0)="","",VLOOKUP($C47,Sheet!$A$7:$DG$148,'TN01-10 (IN)'!Y$12,0))</f>
        <v>#N/A</v>
      </c>
      <c r="Z47" s="28" t="e">
        <f>IF(VLOOKUP($C47,Sheet!$A$7:$DG$148,'TN01-10 (IN)'!Z$12,0)="","",VLOOKUP($C47,Sheet!$A$7:$DG$148,'TN01-10 (IN)'!Z$12,0))</f>
        <v>#N/A</v>
      </c>
      <c r="AA47" s="28" t="e">
        <f>IF(VLOOKUP($C47,Sheet!$A$7:$DG$148,'TN01-10 (IN)'!AA$12,0)="","",VLOOKUP($C47,Sheet!$A$7:$DG$148,'TN01-10 (IN)'!AA$12,0))</f>
        <v>#N/A</v>
      </c>
      <c r="AB47" s="28" t="e">
        <f>IF(VLOOKUP($C47,Sheet!$A$7:$DG$148,'TN01-10 (IN)'!AB$12,0)="","",VLOOKUP($C47,Sheet!$A$7:$DG$148,'TN01-10 (IN)'!AB$12,0))</f>
        <v>#N/A</v>
      </c>
      <c r="AC47" s="28" t="e">
        <f>IF(VLOOKUP($C47,Sheet!$A$7:$DG$148,'TN01-10 (IN)'!AC$12,0)="","",VLOOKUP($C47,Sheet!$A$7:$DG$148,'TN01-10 (IN)'!AC$12,0))</f>
        <v>#N/A</v>
      </c>
      <c r="AD47" s="28" t="e">
        <f>IF(VLOOKUP($C47,Sheet!$A$7:$DG$148,'TN01-10 (IN)'!AD$12,0)="","",VLOOKUP($C47,Sheet!$A$7:$DG$148,'TN01-10 (IN)'!AD$12,0))</f>
        <v>#N/A</v>
      </c>
      <c r="AE47" s="28" t="e">
        <f>IF(VLOOKUP($C47,Sheet!$A$7:$DG$148,'TN01-10 (IN)'!AE$12,0)="","",VLOOKUP($C47,Sheet!$A$7:$DG$148,'TN01-10 (IN)'!AE$12,0))</f>
        <v>#N/A</v>
      </c>
      <c r="AF47" s="28" t="e">
        <f>IF(VLOOKUP($C47,Sheet!$A$7:$DG$148,'TN01-10 (IN)'!AF$12,0)="","",VLOOKUP($C47,Sheet!$A$7:$DG$148,'TN01-10 (IN)'!AF$12,0))</f>
        <v>#N/A</v>
      </c>
      <c r="AG47" s="28" t="e">
        <f>IF(VLOOKUP($C47,Sheet!$A$7:$DG$148,'TN01-10 (IN)'!AG$12,0)="","",VLOOKUP($C47,Sheet!$A$7:$DG$148,'TN01-10 (IN)'!AG$12,0))</f>
        <v>#N/A</v>
      </c>
      <c r="AH47" s="28" t="e">
        <f>IF(VLOOKUP($C47,Sheet!$A$7:$DG$148,'TN01-10 (IN)'!AH$12,0)="","",VLOOKUP($C47,Sheet!$A$7:$DG$148,'TN01-10 (IN)'!AH$12,0))</f>
        <v>#N/A</v>
      </c>
      <c r="AI47" s="28" t="e">
        <f>IF(VLOOKUP($C47,Sheet!$A$7:$DG$148,'TN01-10 (IN)'!AI$12,0)="","",VLOOKUP($C47,Sheet!$A$7:$DG$148,'TN01-10 (IN)'!AI$12,0))</f>
        <v>#N/A</v>
      </c>
      <c r="AJ47" s="28" t="e">
        <f>IF(VLOOKUP($C47,Sheet!$A$7:$DG$148,'TN01-10 (IN)'!AJ$12,0)="","",VLOOKUP($C47,Sheet!$A$7:$DG$148,'TN01-10 (IN)'!AJ$12,0))</f>
        <v>#N/A</v>
      </c>
      <c r="AK47" s="28" t="e">
        <f>IF(VLOOKUP($C47,Sheet!$A$7:$DG$148,'TN01-10 (IN)'!AK$12,0)="","",VLOOKUP($C47,Sheet!$A$7:$DG$148,'TN01-10 (IN)'!AK$12,0))</f>
        <v>#N/A</v>
      </c>
      <c r="AL47" s="28" t="e">
        <f>IF(VLOOKUP($C47,Sheet!$A$7:$DG$148,'TN01-10 (IN)'!AL$12,0)="","",VLOOKUP($C47,Sheet!$A$7:$DG$148,'TN01-10 (IN)'!AL$12,0))</f>
        <v>#N/A</v>
      </c>
      <c r="AM47" s="33" t="e">
        <f>IF(VLOOKUP($C47,Sheet!$A$7:$DG$148,'TN01-10 (IN)'!AM$12,0)="","",VLOOKUP($C47,Sheet!$A$7:$DG$148,'TN01-10 (IN)'!AM$12,0))</f>
        <v>#N/A</v>
      </c>
      <c r="AN47" s="36" t="e">
        <f>IF(VLOOKUP($C47,Sheet!$A$7:$DG$148,'TN01-10 (IN)'!AN$12,0)="","",VLOOKUP($C47,Sheet!$A$7:$DG$148,'TN01-10 (IN)'!AN$12,0))</f>
        <v>#N/A</v>
      </c>
      <c r="AO47" s="32" t="e">
        <f>IF(VLOOKUP($C47,Sheet!$A$7:$DG$148,'TN01-10 (IN)'!AO$12,0)="","",VLOOKUP($C47,Sheet!$A$7:$DG$148,'TN01-10 (IN)'!AO$12,0))</f>
        <v>#N/A</v>
      </c>
      <c r="AP47" s="32" t="e">
        <f>IF(VLOOKUP($C47,Sheet!$A$7:$DG$148,'TN01-10 (IN)'!AP$12,0)="","",VLOOKUP($C47,Sheet!$A$7:$DG$148,'TN01-10 (IN)'!AP$12,0))</f>
        <v>#N/A</v>
      </c>
      <c r="AQ47" s="32" t="e">
        <f>IF(VLOOKUP($C47,Sheet!$A$7:$DG$148,'TN01-10 (IN)'!AQ$12,0)="","",VLOOKUP($C47,Sheet!$A$7:$DG$148,'TN01-10 (IN)'!AQ$12,0))</f>
        <v>#N/A</v>
      </c>
      <c r="AR47" s="32" t="e">
        <f>IF(VLOOKUP($C47,Sheet!$A$7:$DG$148,'TN01-10 (IN)'!AR$12,0)="","",VLOOKUP($C47,Sheet!$A$7:$DG$148,'TN01-10 (IN)'!AR$12,0))</f>
        <v>#N/A</v>
      </c>
      <c r="AS47" s="32" t="e">
        <f>IF(VLOOKUP($C47,Sheet!$A$7:$DG$148,'TN01-10 (IN)'!AS$12,0)="","",VLOOKUP($C47,Sheet!$A$7:$DG$148,'TN01-10 (IN)'!AS$12,0))</f>
        <v>#N/A</v>
      </c>
      <c r="AT47" s="32" t="e">
        <f>IF(VLOOKUP($C47,Sheet!$A$7:$DG$148,'TN01-10 (IN)'!AT$12,0)="","",VLOOKUP($C47,Sheet!$A$7:$DG$148,'TN01-10 (IN)'!AT$12,0))</f>
        <v>#N/A</v>
      </c>
      <c r="AU47" s="32" t="e">
        <f>IF(VLOOKUP($C47,Sheet!$A$7:$DG$148,'TN01-10 (IN)'!AU$12,0)="","",VLOOKUP($C47,Sheet!$A$7:$DG$148,'TN01-10 (IN)'!AU$12,0))</f>
        <v>#N/A</v>
      </c>
      <c r="AV47" s="32" t="e">
        <f>IF(VLOOKUP($C47,Sheet!$A$7:$DG$148,'TN01-10 (IN)'!AV$12,0)="","",VLOOKUP($C47,Sheet!$A$7:$DG$148,'TN01-10 (IN)'!AV$12,0))</f>
        <v>#N/A</v>
      </c>
      <c r="AW47" s="32" t="e">
        <f>IF(VLOOKUP($C47,Sheet!$A$7:$DG$148,'TN01-10 (IN)'!AW$12,0)="","",VLOOKUP($C47,Sheet!$A$7:$DG$148,'TN01-10 (IN)'!AW$12,0))</f>
        <v>#N/A</v>
      </c>
      <c r="AX47" s="32" t="e">
        <f>IF(VLOOKUP($C47,Sheet!$A$7:$DG$148,'TN01-10 (IN)'!AX$12,0)="","",VLOOKUP($C47,Sheet!$A$7:$DG$148,'TN01-10 (IN)'!AX$12,0))</f>
        <v>#N/A</v>
      </c>
      <c r="AY47" s="32" t="e">
        <f>IF(VLOOKUP($C47,Sheet!$A$7:$DG$148,'TN01-10 (IN)'!AY$12,0)="","",VLOOKUP($C47,Sheet!$A$7:$DG$148,'TN01-10 (IN)'!AY$12,0))</f>
        <v>#N/A</v>
      </c>
      <c r="AZ47" s="32" t="e">
        <f>IF(VLOOKUP($C47,Sheet!$A$7:$DG$148,'TN01-10 (IN)'!AZ$12,0)="","",VLOOKUP($C47,Sheet!$A$7:$DG$148,'TN01-10 (IN)'!AZ$12,0))</f>
        <v>#N/A</v>
      </c>
      <c r="BA47" s="32" t="e">
        <f>IF(VLOOKUP($C47,Sheet!$A$7:$DG$148,'TN01-10 (IN)'!BA$12,0)="","",VLOOKUP($C47,Sheet!$A$7:$DG$148,'TN01-10 (IN)'!BA$12,0))</f>
        <v>#N/A</v>
      </c>
      <c r="BB47" s="32" t="e">
        <f>IF(VLOOKUP($C47,Sheet!$A$7:$DG$148,'TN01-10 (IN)'!BB$12,0)="","",VLOOKUP($C47,Sheet!$A$7:$DG$148,'TN01-10 (IN)'!BB$12,0))</f>
        <v>#N/A</v>
      </c>
      <c r="BC47" s="32" t="e">
        <f>IF(VLOOKUP($C47,Sheet!$A$7:$DG$148,'TN01-10 (IN)'!BC$12,0)="","",VLOOKUP($C47,Sheet!$A$7:$DG$148,'TN01-10 (IN)'!BC$12,0))</f>
        <v>#N/A</v>
      </c>
      <c r="BD47" s="33" t="e">
        <f>IF(VLOOKUP($C47,Sheet!$A$7:$DG$148,'TN01-10 (IN)'!BD$12,0)="","",VLOOKUP($C47,Sheet!$A$7:$DG$148,'TN01-10 (IN)'!BD$12,0))</f>
        <v>#N/A</v>
      </c>
      <c r="BE47" s="36" t="e">
        <f>IF(VLOOKUP($C47,Sheet!$A$7:$DG$148,'TN01-10 (IN)'!BE$12,0)="","",VLOOKUP($C47,Sheet!$A$7:$DG$148,'TN01-10 (IN)'!BE$12,0))</f>
        <v>#N/A</v>
      </c>
      <c r="BF47" s="28" t="e">
        <f>IF(VLOOKUP($C47,Sheet!$A$7:$DG$148,'TN01-10 (IN)'!BF$12,0)="","",VLOOKUP($C47,Sheet!$A$7:$DG$148,'TN01-10 (IN)'!BF$12,0))</f>
        <v>#N/A</v>
      </c>
      <c r="BG47" s="28" t="e">
        <f>IF(VLOOKUP($C47,Sheet!$A$7:$DG$148,'TN01-10 (IN)'!BG$12,0)="","",VLOOKUP($C47,Sheet!$A$7:$DG$148,'TN01-10 (IN)'!BG$12,0))</f>
        <v>#N/A</v>
      </c>
      <c r="BH47" s="28" t="e">
        <f>IF(VLOOKUP($C47,Sheet!$A$7:$DG$148,'TN01-10 (IN)'!BH$12,0)="","",VLOOKUP($C47,Sheet!$A$7:$DG$148,'TN01-10 (IN)'!BH$12,0))</f>
        <v>#N/A</v>
      </c>
      <c r="BI47" s="28" t="e">
        <f>IF(VLOOKUP($C47,Sheet!$A$7:$DG$148,'TN01-10 (IN)'!BI$12,0)="","",VLOOKUP($C47,Sheet!$A$7:$DG$148,'TN01-10 (IN)'!BI$12,0))</f>
        <v>#N/A</v>
      </c>
      <c r="BJ47" s="28" t="e">
        <f>IF(VLOOKUP($C47,Sheet!$A$7:$DG$148,'TN01-10 (IN)'!BJ$12,0)="","",VLOOKUP($C47,Sheet!$A$7:$DG$148,'TN01-10 (IN)'!BJ$12,0))</f>
        <v>#N/A</v>
      </c>
      <c r="BK47" s="28" t="e">
        <f>IF(VLOOKUP($C47,Sheet!$A$7:$DG$148,'TN01-10 (IN)'!BK$12,0)="","",VLOOKUP($C47,Sheet!$A$7:$DG$148,'TN01-10 (IN)'!BK$12,0))</f>
        <v>#N/A</v>
      </c>
      <c r="BL47" s="28" t="e">
        <f>IF(VLOOKUP($C47,Sheet!$A$7:$DG$148,'TN01-10 (IN)'!BL$12,0)="","",VLOOKUP($C47,Sheet!$A$7:$DG$148,'TN01-10 (IN)'!BL$12,0))</f>
        <v>#N/A</v>
      </c>
      <c r="BM47" s="28" t="e">
        <f>IF(VLOOKUP($C47,Sheet!$A$7:$DG$148,'TN01-10 (IN)'!BM$12,0)="","",VLOOKUP($C47,Sheet!$A$7:$DG$148,'TN01-10 (IN)'!BM$12,0))</f>
        <v>#N/A</v>
      </c>
      <c r="BN47" s="28" t="e">
        <f>IF(VLOOKUP($C47,Sheet!$A$7:$DG$148,'TN01-10 (IN)'!BN$12,0)="","",VLOOKUP($C47,Sheet!$A$7:$DG$148,'TN01-10 (IN)'!BN$12,0))</f>
        <v>#N/A</v>
      </c>
      <c r="BO47" s="28" t="e">
        <f>IF(VLOOKUP($C47,Sheet!$A$7:$DG$148,'TN01-10 (IN)'!BO$12,0)="","",VLOOKUP($C47,Sheet!$A$7:$DG$148,'TN01-10 (IN)'!BO$12,0))</f>
        <v>#N/A</v>
      </c>
      <c r="BP47" s="28" t="e">
        <f>IF(VLOOKUP($C47,Sheet!$A$7:$DG$148,'TN01-10 (IN)'!BP$12,0)="","",VLOOKUP($C47,Sheet!$A$7:$DG$148,'TN01-10 (IN)'!BP$12,0))</f>
        <v>#N/A</v>
      </c>
      <c r="BQ47" s="28" t="e">
        <f>IF(VLOOKUP($C47,Sheet!$A$7:$DG$148,'TN01-10 (IN)'!BQ$12,0)="","",VLOOKUP($C47,Sheet!$A$7:$DG$148,'TN01-10 (IN)'!BQ$12,0))</f>
        <v>#N/A</v>
      </c>
      <c r="BR47" s="28" t="e">
        <f>IF(VLOOKUP($C47,Sheet!$A$7:$DG$148,'TN01-10 (IN)'!BR$12,0)="","",VLOOKUP($C47,Sheet!$A$7:$DG$148,'TN01-10 (IN)'!BR$12,0))</f>
        <v>#N/A</v>
      </c>
      <c r="BS47" s="28" t="e">
        <f>IF(VLOOKUP($C47,Sheet!$A$7:$DG$148,'TN01-10 (IN)'!BS$12,0)="","",VLOOKUP($C47,Sheet!$A$7:$DG$148,'TN01-10 (IN)'!BS$12,0))</f>
        <v>#N/A</v>
      </c>
      <c r="BT47" s="28" t="e">
        <f>IF(VLOOKUP($C47,Sheet!$A$7:$DG$148,'TN01-10 (IN)'!BT$12,0)="","",VLOOKUP($C47,Sheet!$A$7:$DG$148,'TN01-10 (IN)'!BT$12,0))</f>
        <v>#N/A</v>
      </c>
      <c r="BU47" s="28" t="e">
        <f>IF(VLOOKUP($C47,Sheet!$A$7:$DG$148,'TN01-10 (IN)'!BU$12,0)="","",VLOOKUP($C47,Sheet!$A$7:$DG$148,'TN01-10 (IN)'!BU$12,0))</f>
        <v>#N/A</v>
      </c>
      <c r="BV47" s="28" t="e">
        <f>IF(VLOOKUP($C47,Sheet!$A$7:$DG$148,'TN01-10 (IN)'!BV$12,0)="","",VLOOKUP($C47,Sheet!$A$7:$DG$148,'TN01-10 (IN)'!BV$12,0))</f>
        <v>#N/A</v>
      </c>
      <c r="BW47" s="28" t="e">
        <f>IF(VLOOKUP($C47,Sheet!$A$7:$DG$148,'TN01-10 (IN)'!BW$12,0)="","",VLOOKUP($C47,Sheet!$A$7:$DG$148,'TN01-10 (IN)'!BW$12,0))</f>
        <v>#N/A</v>
      </c>
      <c r="BX47" s="28" t="e">
        <f>IF(VLOOKUP($C47,Sheet!$A$7:$DG$148,'TN01-10 (IN)'!BX$12,0)="","",VLOOKUP($C47,Sheet!$A$7:$DG$148,'TN01-10 (IN)'!BX$12,0))</f>
        <v>#N/A</v>
      </c>
      <c r="BY47" s="28" t="e">
        <f>IF(VLOOKUP($C47,Sheet!$A$7:$DG$148,'TN01-10 (IN)'!BY$12,0)="","",VLOOKUP($C47,Sheet!$A$7:$DG$148,'TN01-10 (IN)'!BY$12,0))</f>
        <v>#N/A</v>
      </c>
      <c r="BZ47" s="33" t="e">
        <f>IF(VLOOKUP($C47,Sheet!$A$7:$DG$148,'TN01-10 (IN)'!BZ$12,0)="","",VLOOKUP($C47,Sheet!$A$7:$DG$148,'TN01-10 (IN)'!BZ$12,0))</f>
        <v>#N/A</v>
      </c>
      <c r="CA47" s="36" t="e">
        <f>IF(VLOOKUP($C47,Sheet!$A$7:$DG$148,'TN01-10 (IN)'!CA$12,0)="","",VLOOKUP($C47,Sheet!$A$7:$DG$148,'TN01-10 (IN)'!CA$12,0))</f>
        <v>#N/A</v>
      </c>
      <c r="CB47" s="28" t="e">
        <f>IF(VLOOKUP($C47,Sheet!$A$7:$DG$148,'TN01-10 (IN)'!CB$12,0)="","",VLOOKUP($C47,Sheet!$A$7:$DG$148,'TN01-10 (IN)'!CB$12,0))</f>
        <v>#N/A</v>
      </c>
      <c r="CC47" s="28" t="e">
        <f>IF(VLOOKUP($C47,Sheet!$A$7:$DG$148,'TN01-10 (IN)'!CC$12,0)="","",VLOOKUP($C47,Sheet!$A$7:$DG$148,'TN01-10 (IN)'!CC$12,0))</f>
        <v>#N/A</v>
      </c>
      <c r="CD47" s="28" t="e">
        <f>IF(VLOOKUP($C47,Sheet!$A$7:$DG$148,'TN01-10 (IN)'!CD$12,0)="","",VLOOKUP($C47,Sheet!$A$7:$DG$148,'TN01-10 (IN)'!CD$12,0))</f>
        <v>#N/A</v>
      </c>
      <c r="CE47" s="28" t="e">
        <f>IF(VLOOKUP($C47,Sheet!$A$7:$DG$148,'TN01-10 (IN)'!CE$12,0)="","",VLOOKUP($C47,Sheet!$A$7:$DG$148,'TN01-10 (IN)'!CE$12,0))</f>
        <v>#N/A</v>
      </c>
      <c r="CF47" s="28" t="e">
        <f>IF(VLOOKUP($C47,Sheet!$A$7:$DG$148,'TN01-10 (IN)'!CF$12,0)="","",VLOOKUP($C47,Sheet!$A$7:$DG$148,'TN01-10 (IN)'!CF$12,0))</f>
        <v>#N/A</v>
      </c>
      <c r="CG47" s="28" t="e">
        <f>IF(VLOOKUP($C47,Sheet!$A$7:$DG$148,'TN01-10 (IN)'!CG$12,0)="","",VLOOKUP($C47,Sheet!$A$7:$DG$148,'TN01-10 (IN)'!CG$12,0))</f>
        <v>#N/A</v>
      </c>
      <c r="CH47" s="28" t="e">
        <f>IF(VLOOKUP($C47,Sheet!$A$7:$DG$148,'TN01-10 (IN)'!CH$12,0)="","",VLOOKUP($C47,Sheet!$A$7:$DG$148,'TN01-10 (IN)'!CH$12,0))</f>
        <v>#N/A</v>
      </c>
      <c r="CI47" s="28" t="e">
        <f>IF(VLOOKUP($C47,Sheet!$A$7:$DG$148,'TN01-10 (IN)'!CI$12,0)="","",VLOOKUP($C47,Sheet!$A$7:$DG$148,'TN01-10 (IN)'!CI$12,0))</f>
        <v>#N/A</v>
      </c>
      <c r="CJ47" s="28" t="e">
        <f>IF(VLOOKUP($C47,Sheet!$A$7:$DG$148,'TN01-10 (IN)'!CJ$12,0)="","",VLOOKUP($C47,Sheet!$A$7:$DG$148,'TN01-10 (IN)'!CJ$12,0))</f>
        <v>#N/A</v>
      </c>
      <c r="CK47" s="28" t="e">
        <f>IF(VLOOKUP($C47,Sheet!$A$7:$DG$148,'TN01-10 (IN)'!CK$12,0)="","",VLOOKUP($C47,Sheet!$A$7:$DG$148,'TN01-10 (IN)'!CK$12,0))</f>
        <v>#N/A</v>
      </c>
      <c r="CL47" s="28" t="e">
        <f>IF(VLOOKUP($C47,Sheet!$A$7:$DG$148,'TN01-10 (IN)'!CL$12,0)="","",VLOOKUP($C47,Sheet!$A$7:$DG$148,'TN01-10 (IN)'!CL$12,0))</f>
        <v>#N/A</v>
      </c>
      <c r="CM47" s="28" t="e">
        <f>IF(VLOOKUP($C47,Sheet!$A$7:$DG$148,'TN01-10 (IN)'!CM$12,0)="","",VLOOKUP($C47,Sheet!$A$7:$DG$148,'TN01-10 (IN)'!CM$12,0))</f>
        <v>#N/A</v>
      </c>
      <c r="CN47" s="28" t="e">
        <f>IF(VLOOKUP($C47,Sheet!$A$7:$DG$148,'TN01-10 (IN)'!CN$12,0)="","",VLOOKUP($C47,Sheet!$A$7:$DG$148,'TN01-10 (IN)'!CN$12,0))</f>
        <v>#N/A</v>
      </c>
      <c r="CO47" s="28" t="e">
        <f>IF(VLOOKUP($C47,Sheet!$A$7:$DG$148,'TN01-10 (IN)'!CO$12,0)="","",VLOOKUP($C47,Sheet!$A$7:$DG$148,'TN01-10 (IN)'!CO$12,0))</f>
        <v>#N/A</v>
      </c>
      <c r="CP47" s="28" t="e">
        <f>IF(VLOOKUP($C47,Sheet!$A$7:$DG$148,'TN01-10 (IN)'!CP$12,0)="","",VLOOKUP($C47,Sheet!$A$7:$DG$148,'TN01-10 (IN)'!CP$12,0))</f>
        <v>#N/A</v>
      </c>
      <c r="CQ47" s="28" t="e">
        <f>IF(VLOOKUP($C47,Sheet!$A$7:$DG$148,'TN01-10 (IN)'!CQ$12,0)="","",VLOOKUP($C47,Sheet!$A$7:$DG$148,'TN01-10 (IN)'!CQ$12,0))</f>
        <v>#N/A</v>
      </c>
      <c r="CR47" s="28" t="e">
        <f>IF(VLOOKUP($C47,Sheet!$A$7:$DG$148,'TN01-10 (IN)'!CR$12,0)="","",VLOOKUP($C47,Sheet!$A$7:$DG$148,'TN01-10 (IN)'!CR$12,0))</f>
        <v>#N/A</v>
      </c>
      <c r="CS47" s="28" t="e">
        <f>IF(VLOOKUP($C47,Sheet!$A$7:$DG$148,'TN01-10 (IN)'!CS$12,0)="","",VLOOKUP($C47,Sheet!$A$7:$DG$148,'TN01-10 (IN)'!CS$12,0))</f>
        <v>#N/A</v>
      </c>
      <c r="CT47" s="28" t="e">
        <f>IF(VLOOKUP($C47,Sheet!$A$7:$DG$148,'TN01-10 (IN)'!CT$12,0)="","",VLOOKUP($C47,Sheet!$A$7:$DG$148,'TN01-10 (IN)'!CT$12,0))</f>
        <v>#N/A</v>
      </c>
      <c r="CU47" s="33" t="e">
        <f>IF(VLOOKUP($C47,Sheet!$A$7:$DG$148,'TN01-10 (IN)'!CU$12,0)="","",VLOOKUP($C47,Sheet!$A$7:$DG$148,'TN01-10 (IN)'!CU$12,0))</f>
        <v>#N/A</v>
      </c>
      <c r="CV47" s="36" t="e">
        <f>IF(VLOOKUP($C47,Sheet!$A$7:$DG$148,'TN01-10 (IN)'!CV$12,0)="","",VLOOKUP($C47,Sheet!$A$7:$DG$148,'TN01-10 (IN)'!CV$12,0))</f>
        <v>#N/A</v>
      </c>
      <c r="CW47" s="38" t="e">
        <f t="shared" si="2"/>
        <v>#N/A</v>
      </c>
      <c r="CX47" s="38" t="e">
        <f t="shared" si="2"/>
        <v>#N/A</v>
      </c>
      <c r="CY47" s="38">
        <f t="shared" si="3"/>
        <v>0</v>
      </c>
      <c r="CZ47" s="38" t="e">
        <f t="shared" si="4"/>
        <v>#N/A</v>
      </c>
      <c r="DA47" s="38" t="e">
        <f t="shared" si="5"/>
        <v>#N/A</v>
      </c>
      <c r="DB47" s="38" t="e">
        <f>VLOOKUP($C47,'TN01-04'!$A$13:$DL$166,103,0)</f>
        <v>#N/A</v>
      </c>
      <c r="DC47" s="28" t="e">
        <f>IF(VLOOKUP($C47,Sheet!$A$7:$DG$148,'TN01-10 (IN)'!DC$12,0)="","",VLOOKUP($C47,Sheet!$A$7:$DG$148,'TN01-10 (IN)'!DC$12,0))</f>
        <v>#N/A</v>
      </c>
      <c r="DD47" s="28" t="e">
        <f>IF(VLOOKUP($C47,Sheet!$A$7:$DG$148,'TN01-10 (IN)'!DD$12,0)="","",VLOOKUP($C47,Sheet!$A$7:$DG$148,'TN01-10 (IN)'!DD$12,0))</f>
        <v>#N/A</v>
      </c>
      <c r="DE47" s="28" t="e">
        <f>IF(VLOOKUP($C47,Sheet!$A$7:$DG$148,'TN01-10 (IN)'!DE$12,0)="","",VLOOKUP($C47,Sheet!$A$7:$DG$148,'TN01-10 (IN)'!DE$12,0))</f>
        <v>#N/A</v>
      </c>
      <c r="DF47" s="28" t="e">
        <f>IF(VLOOKUP($C47,Sheet!$A$7:$DG$148,'TN01-10 (IN)'!DF$12,0)="","",VLOOKUP($C47,Sheet!$A$7:$DG$148,'TN01-10 (IN)'!DF$12,0))</f>
        <v>#N/A</v>
      </c>
      <c r="DG47" s="38"/>
      <c r="DH47" s="38" t="e">
        <f t="shared" si="6"/>
        <v>#N/A</v>
      </c>
      <c r="DI47" s="38" t="e">
        <f>VLOOKUP($C47,'TN01-04'!$A$13:$DL$166,110,0)</f>
        <v>#N/A</v>
      </c>
      <c r="DJ47" s="33" t="e">
        <f>IF(VLOOKUP($C47,Sheet!$A$7:$DG$148,'TN01-10 (IN)'!DJ$12,0)="","",VLOOKUP($C47,Sheet!$A$7:$DG$148,'TN01-10 (IN)'!DJ$12,0))</f>
        <v>#N/A</v>
      </c>
      <c r="DK47" s="36" t="e">
        <f>IF(VLOOKUP($C47,Sheet!$A$7:$DG$148,'TN01-10 (IN)'!DK$12,0)="","",VLOOKUP($C47,Sheet!$A$7:$DG$148,'TN01-10 (IN)'!DK$12,0))</f>
        <v>#N/A</v>
      </c>
      <c r="DL47" s="38" t="e">
        <f t="shared" si="7"/>
        <v>#N/A</v>
      </c>
      <c r="DM47" s="38" t="e">
        <f t="shared" si="8"/>
        <v>#N/A</v>
      </c>
      <c r="DN47" s="38" t="e">
        <f t="shared" si="9"/>
        <v>#N/A</v>
      </c>
      <c r="DO47" s="38" t="e">
        <f>VLOOKUP($C47,'TN01-04'!$A$13:$DL$166,116,0)</f>
        <v>#N/A</v>
      </c>
      <c r="DP47" s="33" t="e">
        <f>IF(VLOOKUP($C47,Sheet!$A$7:$DG$148,'TN01-10 (IN)'!DP$12,0)="","",VLOOKUP($C47,Sheet!$A$7:$DG$148,'TN01-10 (IN)'!DP$12,0))</f>
        <v>#N/A</v>
      </c>
      <c r="DQ47" s="36" t="e">
        <f>IF(VLOOKUP($C47,Sheet!$A$7:$DG$148,'TN01-10 (IN)'!DQ$12,0)="","",VLOOKUP($C47,Sheet!$A$7:$DG$148,'TN01-10 (IN)'!DQ$12,0))</f>
        <v>#N/A</v>
      </c>
      <c r="DR47" s="28" t="e">
        <f>IF(VLOOKUP($C47,Sheet!$A$7:$DG$148,'TN01-10 (IN)'!DR$12,0)="","",VLOOKUP($C47,Sheet!$A$7:$DG$148,'TN01-10 (IN)'!DR$12,0))</f>
        <v>#N/A</v>
      </c>
      <c r="DS47" s="28" t="e">
        <f>IF(VLOOKUP($C47,Sheet!$A$7:$DG$148,'TN01-10 (IN)'!DS$12,0)="","",VLOOKUP($C47,Sheet!$A$7:$DG$148,'TN01-10 (IN)'!DS$12,0))</f>
        <v>#N/A</v>
      </c>
      <c r="DT47" s="28" t="e">
        <f>IF(VLOOKUP($C47,Sheet!$A$7:$DG$148,'TN01-10 (IN)'!DT$12,0)="","",VLOOKUP($C47,Sheet!$A$7:$DG$148,'TN01-10 (IN)'!DT$12,0))</f>
        <v>#N/A</v>
      </c>
      <c r="DU47" s="28" t="e">
        <f>IF(VLOOKUP($C47,Sheet!$A$7:$DG$148,'TN01-10 (IN)'!DU$12,0)="","",VLOOKUP($C47,Sheet!$A$7:$DG$148,'TN01-10 (IN)'!DU$12,0))</f>
        <v>#N/A</v>
      </c>
      <c r="DV47" s="28" t="e">
        <f>IF(VLOOKUP($C47,Sheet!$A$7:$DG$148,'TN01-10 (IN)'!DV$12,0)="","",VLOOKUP($C47,Sheet!$A$7:$DG$148,'TN01-10 (IN)'!DV$12,0))</f>
        <v>#N/A</v>
      </c>
      <c r="DW47" s="42" t="e">
        <f t="shared" si="10"/>
        <v>#N/A</v>
      </c>
    </row>
    <row r="48" spans="1:127" ht="15.95" customHeight="1" x14ac:dyDescent="0.2">
      <c r="A48" s="52"/>
      <c r="B48" s="625"/>
      <c r="C48" s="45">
        <v>2220716690</v>
      </c>
      <c r="D48" s="26" t="s">
        <v>7</v>
      </c>
      <c r="E48" s="26" t="s">
        <v>64</v>
      </c>
      <c r="F48" s="26" t="s">
        <v>141</v>
      </c>
      <c r="G48" s="27">
        <v>35961</v>
      </c>
      <c r="H48" s="26" t="s">
        <v>209</v>
      </c>
      <c r="I48" s="26" t="s">
        <v>212</v>
      </c>
      <c r="J48" s="28">
        <f>IF(VLOOKUP($C48,Sheet!$A$7:$DG$148,'TN01-10 (IN)'!J$12,0)="","",VLOOKUP($C48,Sheet!$A$7:$DG$148,'TN01-10 (IN)'!J$12,0))</f>
        <v>7.2</v>
      </c>
      <c r="K48" s="28">
        <f>IF(VLOOKUP($C48,Sheet!$A$7:$DG$148,'TN01-10 (IN)'!K$12,0)="","",VLOOKUP($C48,Sheet!$A$7:$DG$148,'TN01-10 (IN)'!K$12,0))</f>
        <v>4.7</v>
      </c>
      <c r="L48" s="28">
        <f>IF(VLOOKUP($C48,Sheet!$A$7:$DG$148,'TN01-10 (IN)'!L$12,0)="","",VLOOKUP($C48,Sheet!$A$7:$DG$148,'TN01-10 (IN)'!L$12,0))</f>
        <v>6</v>
      </c>
      <c r="M48" s="28">
        <f>IF(VLOOKUP($C48,Sheet!$A$7:$DG$148,'TN01-10 (IN)'!M$12,0)="","",VLOOKUP($C48,Sheet!$A$7:$DG$148,'TN01-10 (IN)'!M$12,0))</f>
        <v>5.9</v>
      </c>
      <c r="N48" s="28">
        <f>IF(VLOOKUP($C48,Sheet!$A$7:$DG$148,'TN01-10 (IN)'!N$12,0)="","",VLOOKUP($C48,Sheet!$A$7:$DG$148,'TN01-10 (IN)'!N$12,0))</f>
        <v>6.3</v>
      </c>
      <c r="O48" s="28">
        <f>IF(VLOOKUP($C48,Sheet!$A$7:$DG$148,'TN01-10 (IN)'!O$12,0)="","",VLOOKUP($C48,Sheet!$A$7:$DG$148,'TN01-10 (IN)'!O$12,0))</f>
        <v>5</v>
      </c>
      <c r="P48" s="28">
        <f>IF(VLOOKUP($C48,Sheet!$A$7:$DG$148,'TN01-10 (IN)'!P$12,0)="","",VLOOKUP($C48,Sheet!$A$7:$DG$148,'TN01-10 (IN)'!P$12,0))</f>
        <v>5.7</v>
      </c>
      <c r="Q48" s="28" t="str">
        <f>IF(VLOOKUP($C48,Sheet!$A$7:$DG$148,'TN01-10 (IN)'!Q$12,0)="","",VLOOKUP($C48,Sheet!$A$7:$DG$148,'TN01-10 (IN)'!Q$12,0))</f>
        <v/>
      </c>
      <c r="R48" s="28">
        <f>IF(VLOOKUP($C48,Sheet!$A$7:$DG$148,'TN01-10 (IN)'!R$12,0)="","",VLOOKUP($C48,Sheet!$A$7:$DG$148,'TN01-10 (IN)'!R$12,0))</f>
        <v>7.2</v>
      </c>
      <c r="S48" s="28" t="str">
        <f>IF(VLOOKUP($C48,Sheet!$A$7:$DG$148,'TN01-10 (IN)'!S$12,0)="","",VLOOKUP($C48,Sheet!$A$7:$DG$148,'TN01-10 (IN)'!S$12,0))</f>
        <v/>
      </c>
      <c r="T48" s="28" t="str">
        <f>IF(VLOOKUP($C48,Sheet!$A$7:$DG$148,'TN01-10 (IN)'!T$12,0)="","",VLOOKUP($C48,Sheet!$A$7:$DG$148,'TN01-10 (IN)'!T$12,0))</f>
        <v/>
      </c>
      <c r="U48" s="28" t="str">
        <f>IF(VLOOKUP($C48,Sheet!$A$7:$DG$148,'TN01-10 (IN)'!U$12,0)="","",VLOOKUP($C48,Sheet!$A$7:$DG$148,'TN01-10 (IN)'!U$12,0))</f>
        <v/>
      </c>
      <c r="V48" s="28" t="str">
        <f>IF(VLOOKUP($C48,Sheet!$A$7:$DG$148,'TN01-10 (IN)'!V$12,0)="","",VLOOKUP($C48,Sheet!$A$7:$DG$148,'TN01-10 (IN)'!V$12,0))</f>
        <v/>
      </c>
      <c r="W48" s="28">
        <f>IF(VLOOKUP($C48,Sheet!$A$7:$DG$148,'TN01-10 (IN)'!W$12,0)="","",VLOOKUP($C48,Sheet!$A$7:$DG$148,'TN01-10 (IN)'!W$12,0))</f>
        <v>6.9</v>
      </c>
      <c r="X48" s="28">
        <f>IF(VLOOKUP($C48,Sheet!$A$7:$DG$148,'TN01-10 (IN)'!X$12,0)="","",VLOOKUP($C48,Sheet!$A$7:$DG$148,'TN01-10 (IN)'!X$12,0))</f>
        <v>6.6</v>
      </c>
      <c r="Y48" s="28">
        <f>IF(VLOOKUP($C48,Sheet!$A$7:$DG$148,'TN01-10 (IN)'!Y$12,0)="","",VLOOKUP($C48,Sheet!$A$7:$DG$148,'TN01-10 (IN)'!Y$12,0))</f>
        <v>8</v>
      </c>
      <c r="Z48" s="28">
        <f>IF(VLOOKUP($C48,Sheet!$A$7:$DG$148,'TN01-10 (IN)'!Z$12,0)="","",VLOOKUP($C48,Sheet!$A$7:$DG$148,'TN01-10 (IN)'!Z$12,0))</f>
        <v>6.7</v>
      </c>
      <c r="AA48" s="28">
        <f>IF(VLOOKUP($C48,Sheet!$A$7:$DG$148,'TN01-10 (IN)'!AA$12,0)="","",VLOOKUP($C48,Sheet!$A$7:$DG$148,'TN01-10 (IN)'!AA$12,0))</f>
        <v>5</v>
      </c>
      <c r="AB48" s="28">
        <f>IF(VLOOKUP($C48,Sheet!$A$7:$DG$148,'TN01-10 (IN)'!AB$12,0)="","",VLOOKUP($C48,Sheet!$A$7:$DG$148,'TN01-10 (IN)'!AB$12,0))</f>
        <v>5.4</v>
      </c>
      <c r="AC48" s="28">
        <f>IF(VLOOKUP($C48,Sheet!$A$7:$DG$148,'TN01-10 (IN)'!AC$12,0)="","",VLOOKUP($C48,Sheet!$A$7:$DG$148,'TN01-10 (IN)'!AC$12,0))</f>
        <v>4.2</v>
      </c>
      <c r="AD48" s="28">
        <f>IF(VLOOKUP($C48,Sheet!$A$7:$DG$148,'TN01-10 (IN)'!AD$12,0)="","",VLOOKUP($C48,Sheet!$A$7:$DG$148,'TN01-10 (IN)'!AD$12,0))</f>
        <v>6.4</v>
      </c>
      <c r="AE48" s="28">
        <f>IF(VLOOKUP($C48,Sheet!$A$7:$DG$148,'TN01-10 (IN)'!AE$12,0)="","",VLOOKUP($C48,Sheet!$A$7:$DG$148,'TN01-10 (IN)'!AE$12,0))</f>
        <v>4.3</v>
      </c>
      <c r="AF48" s="28">
        <f>IF(VLOOKUP($C48,Sheet!$A$7:$DG$148,'TN01-10 (IN)'!AF$12,0)="","",VLOOKUP($C48,Sheet!$A$7:$DG$148,'TN01-10 (IN)'!AF$12,0))</f>
        <v>4.5</v>
      </c>
      <c r="AG48" s="28">
        <f>IF(VLOOKUP($C48,Sheet!$A$7:$DG$148,'TN01-10 (IN)'!AG$12,0)="","",VLOOKUP($C48,Sheet!$A$7:$DG$148,'TN01-10 (IN)'!AG$12,0))</f>
        <v>5.4</v>
      </c>
      <c r="AH48" s="28">
        <f>IF(VLOOKUP($C48,Sheet!$A$7:$DG$148,'TN01-10 (IN)'!AH$12,0)="","",VLOOKUP($C48,Sheet!$A$7:$DG$148,'TN01-10 (IN)'!AH$12,0))</f>
        <v>5.5</v>
      </c>
      <c r="AI48" s="28" t="str">
        <f>IF(VLOOKUP($C48,Sheet!$A$7:$DG$148,'TN01-10 (IN)'!AI$12,0)="","",VLOOKUP($C48,Sheet!$A$7:$DG$148,'TN01-10 (IN)'!AI$12,0))</f>
        <v>X</v>
      </c>
      <c r="AJ48" s="28">
        <f>IF(VLOOKUP($C48,Sheet!$A$7:$DG$148,'TN01-10 (IN)'!AJ$12,0)="","",VLOOKUP($C48,Sheet!$A$7:$DG$148,'TN01-10 (IN)'!AJ$12,0))</f>
        <v>4.0999999999999996</v>
      </c>
      <c r="AK48" s="28" t="str">
        <f>IF(VLOOKUP($C48,Sheet!$A$7:$DG$148,'TN01-10 (IN)'!AK$12,0)="","",VLOOKUP($C48,Sheet!$A$7:$DG$148,'TN01-10 (IN)'!AK$12,0))</f>
        <v>X</v>
      </c>
      <c r="AL48" s="28" t="str">
        <f>IF(VLOOKUP($C48,Sheet!$A$7:$DG$148,'TN01-10 (IN)'!AL$12,0)="","",VLOOKUP($C48,Sheet!$A$7:$DG$148,'TN01-10 (IN)'!AL$12,0))</f>
        <v>X</v>
      </c>
      <c r="AM48" s="33">
        <f>IF(VLOOKUP($C48,Sheet!$A$7:$DG$148,'TN01-10 (IN)'!AM$12,0)="","",VLOOKUP($C48,Sheet!$A$7:$DG$148,'TN01-10 (IN)'!AM$12,0))</f>
        <v>45</v>
      </c>
      <c r="AN48" s="36">
        <f>IF(VLOOKUP($C48,Sheet!$A$7:$DG$148,'TN01-10 (IN)'!AN$12,0)="","",VLOOKUP($C48,Sheet!$A$7:$DG$148,'TN01-10 (IN)'!AN$12,0))</f>
        <v>6</v>
      </c>
      <c r="AO48" s="32">
        <f>IF(VLOOKUP($C48,Sheet!$A$7:$DG$148,'TN01-10 (IN)'!AO$12,0)="","",VLOOKUP($C48,Sheet!$A$7:$DG$148,'TN01-10 (IN)'!AO$12,0))</f>
        <v>4.5999999999999996</v>
      </c>
      <c r="AP48" s="32" t="str">
        <f>IF(VLOOKUP($C48,Sheet!$A$7:$DG$148,'TN01-10 (IN)'!AP$12,0)="","",VLOOKUP($C48,Sheet!$A$7:$DG$148,'TN01-10 (IN)'!AP$12,0))</f>
        <v>X</v>
      </c>
      <c r="AQ48" s="32" t="str">
        <f>IF(VLOOKUP($C48,Sheet!$A$7:$DG$148,'TN01-10 (IN)'!AQ$12,0)="","",VLOOKUP($C48,Sheet!$A$7:$DG$148,'TN01-10 (IN)'!AQ$12,0))</f>
        <v/>
      </c>
      <c r="AR48" s="32" t="str">
        <f>IF(VLOOKUP($C48,Sheet!$A$7:$DG$148,'TN01-10 (IN)'!AR$12,0)="","",VLOOKUP($C48,Sheet!$A$7:$DG$148,'TN01-10 (IN)'!AR$12,0))</f>
        <v/>
      </c>
      <c r="AS48" s="32" t="str">
        <f>IF(VLOOKUP($C48,Sheet!$A$7:$DG$148,'TN01-10 (IN)'!AS$12,0)="","",VLOOKUP($C48,Sheet!$A$7:$DG$148,'TN01-10 (IN)'!AS$12,0))</f>
        <v/>
      </c>
      <c r="AT48" s="32" t="str">
        <f>IF(VLOOKUP($C48,Sheet!$A$7:$DG$148,'TN01-10 (IN)'!AT$12,0)="","",VLOOKUP($C48,Sheet!$A$7:$DG$148,'TN01-10 (IN)'!AT$12,0))</f>
        <v/>
      </c>
      <c r="AU48" s="32" t="str">
        <f>IF(VLOOKUP($C48,Sheet!$A$7:$DG$148,'TN01-10 (IN)'!AU$12,0)="","",VLOOKUP($C48,Sheet!$A$7:$DG$148,'TN01-10 (IN)'!AU$12,0))</f>
        <v>X</v>
      </c>
      <c r="AV48" s="32" t="str">
        <f>IF(VLOOKUP($C48,Sheet!$A$7:$DG$148,'TN01-10 (IN)'!AV$12,0)="","",VLOOKUP($C48,Sheet!$A$7:$DG$148,'TN01-10 (IN)'!AV$12,0))</f>
        <v/>
      </c>
      <c r="AW48" s="32" t="str">
        <f>IF(VLOOKUP($C48,Sheet!$A$7:$DG$148,'TN01-10 (IN)'!AW$12,0)="","",VLOOKUP($C48,Sheet!$A$7:$DG$148,'TN01-10 (IN)'!AW$12,0))</f>
        <v/>
      </c>
      <c r="AX48" s="32" t="str">
        <f>IF(VLOOKUP($C48,Sheet!$A$7:$DG$148,'TN01-10 (IN)'!AX$12,0)="","",VLOOKUP($C48,Sheet!$A$7:$DG$148,'TN01-10 (IN)'!AX$12,0))</f>
        <v/>
      </c>
      <c r="AY48" s="32" t="str">
        <f>IF(VLOOKUP($C48,Sheet!$A$7:$DG$148,'TN01-10 (IN)'!AY$12,0)="","",VLOOKUP($C48,Sheet!$A$7:$DG$148,'TN01-10 (IN)'!AY$12,0))</f>
        <v/>
      </c>
      <c r="AZ48" s="32" t="str">
        <f>IF(VLOOKUP($C48,Sheet!$A$7:$DG$148,'TN01-10 (IN)'!AZ$12,0)="","",VLOOKUP($C48,Sheet!$A$7:$DG$148,'TN01-10 (IN)'!AZ$12,0))</f>
        <v/>
      </c>
      <c r="BA48" s="32">
        <f>IF(VLOOKUP($C48,Sheet!$A$7:$DG$148,'TN01-10 (IN)'!BA$12,0)="","",VLOOKUP($C48,Sheet!$A$7:$DG$148,'TN01-10 (IN)'!BA$12,0))</f>
        <v>6.1</v>
      </c>
      <c r="BB48" s="32" t="str">
        <f>IF(VLOOKUP($C48,Sheet!$A$7:$DG$148,'TN01-10 (IN)'!BB$12,0)="","",VLOOKUP($C48,Sheet!$A$7:$DG$148,'TN01-10 (IN)'!BB$12,0))</f>
        <v/>
      </c>
      <c r="BC48" s="32">
        <f>IF(VLOOKUP($C48,Sheet!$A$7:$DG$148,'TN01-10 (IN)'!BC$12,0)="","",VLOOKUP($C48,Sheet!$A$7:$DG$148,'TN01-10 (IN)'!BC$12,0))</f>
        <v>6.9</v>
      </c>
      <c r="BD48" s="33">
        <f>IF(VLOOKUP($C48,Sheet!$A$7:$DG$148,'TN01-10 (IN)'!BD$12,0)="","",VLOOKUP($C48,Sheet!$A$7:$DG$148,'TN01-10 (IN)'!BD$12,0))</f>
        <v>3</v>
      </c>
      <c r="BE48" s="36">
        <f>IF(VLOOKUP($C48,Sheet!$A$7:$DG$148,'TN01-10 (IN)'!BE$12,0)="","",VLOOKUP($C48,Sheet!$A$7:$DG$148,'TN01-10 (IN)'!BE$12,0))</f>
        <v>2</v>
      </c>
      <c r="BF48" s="28">
        <f>IF(VLOOKUP($C48,Sheet!$A$7:$DG$148,'TN01-10 (IN)'!BF$12,0)="","",VLOOKUP($C48,Sheet!$A$7:$DG$148,'TN01-10 (IN)'!BF$12,0))</f>
        <v>4.3</v>
      </c>
      <c r="BG48" s="28">
        <f>IF(VLOOKUP($C48,Sheet!$A$7:$DG$148,'TN01-10 (IN)'!BG$12,0)="","",VLOOKUP($C48,Sheet!$A$7:$DG$148,'TN01-10 (IN)'!BG$12,0))</f>
        <v>6.4</v>
      </c>
      <c r="BH48" s="28">
        <f>IF(VLOOKUP($C48,Sheet!$A$7:$DG$148,'TN01-10 (IN)'!BH$12,0)="","",VLOOKUP($C48,Sheet!$A$7:$DG$148,'TN01-10 (IN)'!BH$12,0))</f>
        <v>6.7</v>
      </c>
      <c r="BI48" s="28">
        <f>IF(VLOOKUP($C48,Sheet!$A$7:$DG$148,'TN01-10 (IN)'!BI$12,0)="","",VLOOKUP($C48,Sheet!$A$7:$DG$148,'TN01-10 (IN)'!BI$12,0))</f>
        <v>5.0999999999999996</v>
      </c>
      <c r="BJ48" s="28">
        <f>IF(VLOOKUP($C48,Sheet!$A$7:$DG$148,'TN01-10 (IN)'!BJ$12,0)="","",VLOOKUP($C48,Sheet!$A$7:$DG$148,'TN01-10 (IN)'!BJ$12,0))</f>
        <v>4.8</v>
      </c>
      <c r="BK48" s="28">
        <f>IF(VLOOKUP($C48,Sheet!$A$7:$DG$148,'TN01-10 (IN)'!BK$12,0)="","",VLOOKUP($C48,Sheet!$A$7:$DG$148,'TN01-10 (IN)'!BK$12,0))</f>
        <v>4.8</v>
      </c>
      <c r="BL48" s="28">
        <f>IF(VLOOKUP($C48,Sheet!$A$7:$DG$148,'TN01-10 (IN)'!BL$12,0)="","",VLOOKUP($C48,Sheet!$A$7:$DG$148,'TN01-10 (IN)'!BL$12,0))</f>
        <v>6.4</v>
      </c>
      <c r="BM48" s="28">
        <f>IF(VLOOKUP($C48,Sheet!$A$7:$DG$148,'TN01-10 (IN)'!BM$12,0)="","",VLOOKUP($C48,Sheet!$A$7:$DG$148,'TN01-10 (IN)'!BM$12,0))</f>
        <v>4.9000000000000004</v>
      </c>
      <c r="BN48" s="28" t="str">
        <f>IF(VLOOKUP($C48,Sheet!$A$7:$DG$148,'TN01-10 (IN)'!BN$12,0)="","",VLOOKUP($C48,Sheet!$A$7:$DG$148,'TN01-10 (IN)'!BN$12,0))</f>
        <v/>
      </c>
      <c r="BO48" s="28">
        <f>IF(VLOOKUP($C48,Sheet!$A$7:$DG$148,'TN01-10 (IN)'!BO$12,0)="","",VLOOKUP($C48,Sheet!$A$7:$DG$148,'TN01-10 (IN)'!BO$12,0))</f>
        <v>5.5</v>
      </c>
      <c r="BP48" s="28">
        <f>IF(VLOOKUP($C48,Sheet!$A$7:$DG$148,'TN01-10 (IN)'!BP$12,0)="","",VLOOKUP($C48,Sheet!$A$7:$DG$148,'TN01-10 (IN)'!BP$12,0))</f>
        <v>6.4</v>
      </c>
      <c r="BQ48" s="28" t="str">
        <f>IF(VLOOKUP($C48,Sheet!$A$7:$DG$148,'TN01-10 (IN)'!BQ$12,0)="","",VLOOKUP($C48,Sheet!$A$7:$DG$148,'TN01-10 (IN)'!BQ$12,0))</f>
        <v>X</v>
      </c>
      <c r="BR48" s="28">
        <f>IF(VLOOKUP($C48,Sheet!$A$7:$DG$148,'TN01-10 (IN)'!BR$12,0)="","",VLOOKUP($C48,Sheet!$A$7:$DG$148,'TN01-10 (IN)'!BR$12,0))</f>
        <v>8.1999999999999993</v>
      </c>
      <c r="BS48" s="28">
        <f>IF(VLOOKUP($C48,Sheet!$A$7:$DG$148,'TN01-10 (IN)'!BS$12,0)="","",VLOOKUP($C48,Sheet!$A$7:$DG$148,'TN01-10 (IN)'!BS$12,0))</f>
        <v>0</v>
      </c>
      <c r="BT48" s="28">
        <f>IF(VLOOKUP($C48,Sheet!$A$7:$DG$148,'TN01-10 (IN)'!BT$12,0)="","",VLOOKUP($C48,Sheet!$A$7:$DG$148,'TN01-10 (IN)'!BT$12,0))</f>
        <v>7.8</v>
      </c>
      <c r="BU48" s="28" t="str">
        <f>IF(VLOOKUP($C48,Sheet!$A$7:$DG$148,'TN01-10 (IN)'!BU$12,0)="","",VLOOKUP($C48,Sheet!$A$7:$DG$148,'TN01-10 (IN)'!BU$12,0))</f>
        <v>X</v>
      </c>
      <c r="BV48" s="28">
        <f>IF(VLOOKUP($C48,Sheet!$A$7:$DG$148,'TN01-10 (IN)'!BV$12,0)="","",VLOOKUP($C48,Sheet!$A$7:$DG$148,'TN01-10 (IN)'!BV$12,0))</f>
        <v>4.5</v>
      </c>
      <c r="BW48" s="28" t="str">
        <f>IF(VLOOKUP($C48,Sheet!$A$7:$DG$148,'TN01-10 (IN)'!BW$12,0)="","",VLOOKUP($C48,Sheet!$A$7:$DG$148,'TN01-10 (IN)'!BW$12,0))</f>
        <v>X</v>
      </c>
      <c r="BX48" s="28">
        <f>IF(VLOOKUP($C48,Sheet!$A$7:$DG$148,'TN01-10 (IN)'!BX$12,0)="","",VLOOKUP($C48,Sheet!$A$7:$DG$148,'TN01-10 (IN)'!BX$12,0))</f>
        <v>8.1</v>
      </c>
      <c r="BY48" s="28">
        <f>IF(VLOOKUP($C48,Sheet!$A$7:$DG$148,'TN01-10 (IN)'!BY$12,0)="","",VLOOKUP($C48,Sheet!$A$7:$DG$148,'TN01-10 (IN)'!BY$12,0))</f>
        <v>8.9</v>
      </c>
      <c r="BZ48" s="33">
        <f>IF(VLOOKUP($C48,Sheet!$A$7:$DG$148,'TN01-10 (IN)'!BZ$12,0)="","",VLOOKUP($C48,Sheet!$A$7:$DG$148,'TN01-10 (IN)'!BZ$12,0))</f>
        <v>39</v>
      </c>
      <c r="CA48" s="36">
        <f>IF(VLOOKUP($C48,Sheet!$A$7:$DG$148,'TN01-10 (IN)'!CA$12,0)="","",VLOOKUP($C48,Sheet!$A$7:$DG$148,'TN01-10 (IN)'!CA$12,0))</f>
        <v>11</v>
      </c>
      <c r="CB48" s="28">
        <f>IF(VLOOKUP($C48,Sheet!$A$7:$DG$148,'TN01-10 (IN)'!CB$12,0)="","",VLOOKUP($C48,Sheet!$A$7:$DG$148,'TN01-10 (IN)'!CB$12,0))</f>
        <v>7.6</v>
      </c>
      <c r="CC48" s="28" t="str">
        <f>IF(VLOOKUP($C48,Sheet!$A$7:$DG$148,'TN01-10 (IN)'!CC$12,0)="","",VLOOKUP($C48,Sheet!$A$7:$DG$148,'TN01-10 (IN)'!CC$12,0))</f>
        <v/>
      </c>
      <c r="CD48" s="28">
        <f>IF(VLOOKUP($C48,Sheet!$A$7:$DG$148,'TN01-10 (IN)'!CD$12,0)="","",VLOOKUP($C48,Sheet!$A$7:$DG$148,'TN01-10 (IN)'!CD$12,0))</f>
        <v>7.3</v>
      </c>
      <c r="CE48" s="28" t="str">
        <f>IF(VLOOKUP($C48,Sheet!$A$7:$DG$148,'TN01-10 (IN)'!CE$12,0)="","",VLOOKUP($C48,Sheet!$A$7:$DG$148,'TN01-10 (IN)'!CE$12,0))</f>
        <v/>
      </c>
      <c r="CF48" s="28">
        <f>IF(VLOOKUP($C48,Sheet!$A$7:$DG$148,'TN01-10 (IN)'!CF$12,0)="","",VLOOKUP($C48,Sheet!$A$7:$DG$148,'TN01-10 (IN)'!CF$12,0))</f>
        <v>6.7</v>
      </c>
      <c r="CG48" s="28">
        <f>IF(VLOOKUP($C48,Sheet!$A$7:$DG$148,'TN01-10 (IN)'!CG$12,0)="","",VLOOKUP($C48,Sheet!$A$7:$DG$148,'TN01-10 (IN)'!CG$12,0))</f>
        <v>7.5</v>
      </c>
      <c r="CH48" s="28">
        <f>IF(VLOOKUP($C48,Sheet!$A$7:$DG$148,'TN01-10 (IN)'!CH$12,0)="","",VLOOKUP($C48,Sheet!$A$7:$DG$148,'TN01-10 (IN)'!CH$12,0))</f>
        <v>6.6</v>
      </c>
      <c r="CI48" s="28">
        <f>IF(VLOOKUP($C48,Sheet!$A$7:$DG$148,'TN01-10 (IN)'!CI$12,0)="","",VLOOKUP($C48,Sheet!$A$7:$DG$148,'TN01-10 (IN)'!CI$12,0))</f>
        <v>4.5999999999999996</v>
      </c>
      <c r="CJ48" s="28" t="str">
        <f>IF(VLOOKUP($C48,Sheet!$A$7:$DG$148,'TN01-10 (IN)'!CJ$12,0)="","",VLOOKUP($C48,Sheet!$A$7:$DG$148,'TN01-10 (IN)'!CJ$12,0))</f>
        <v/>
      </c>
      <c r="CK48" s="28" t="str">
        <f>IF(VLOOKUP($C48,Sheet!$A$7:$DG$148,'TN01-10 (IN)'!CK$12,0)="","",VLOOKUP($C48,Sheet!$A$7:$DG$148,'TN01-10 (IN)'!CK$12,0))</f>
        <v>X</v>
      </c>
      <c r="CL48" s="28" t="str">
        <f>IF(VLOOKUP($C48,Sheet!$A$7:$DG$148,'TN01-10 (IN)'!CL$12,0)="","",VLOOKUP($C48,Sheet!$A$7:$DG$148,'TN01-10 (IN)'!CL$12,0))</f>
        <v/>
      </c>
      <c r="CM48" s="28">
        <f>IF(VLOOKUP($C48,Sheet!$A$7:$DG$148,'TN01-10 (IN)'!CM$12,0)="","",VLOOKUP($C48,Sheet!$A$7:$DG$148,'TN01-10 (IN)'!CM$12,0))</f>
        <v>0</v>
      </c>
      <c r="CN48" s="28" t="str">
        <f>IF(VLOOKUP($C48,Sheet!$A$7:$DG$148,'TN01-10 (IN)'!CN$12,0)="","",VLOOKUP($C48,Sheet!$A$7:$DG$148,'TN01-10 (IN)'!CN$12,0))</f>
        <v/>
      </c>
      <c r="CO48" s="28" t="str">
        <f>IF(VLOOKUP($C48,Sheet!$A$7:$DG$148,'TN01-10 (IN)'!CO$12,0)="","",VLOOKUP($C48,Sheet!$A$7:$DG$148,'TN01-10 (IN)'!CO$12,0))</f>
        <v/>
      </c>
      <c r="CP48" s="28">
        <f>IF(VLOOKUP($C48,Sheet!$A$7:$DG$148,'TN01-10 (IN)'!CP$12,0)="","",VLOOKUP($C48,Sheet!$A$7:$DG$148,'TN01-10 (IN)'!CP$12,0))</f>
        <v>7.4</v>
      </c>
      <c r="CQ48" s="28">
        <f>IF(VLOOKUP($C48,Sheet!$A$7:$DG$148,'TN01-10 (IN)'!CQ$12,0)="","",VLOOKUP($C48,Sheet!$A$7:$DG$148,'TN01-10 (IN)'!CQ$12,0))</f>
        <v>5.8</v>
      </c>
      <c r="CR48" s="28">
        <f>IF(VLOOKUP($C48,Sheet!$A$7:$DG$148,'TN01-10 (IN)'!CR$12,0)="","",VLOOKUP($C48,Sheet!$A$7:$DG$148,'TN01-10 (IN)'!CR$12,0))</f>
        <v>6.8</v>
      </c>
      <c r="CS48" s="28">
        <f>IF(VLOOKUP($C48,Sheet!$A$7:$DG$148,'TN01-10 (IN)'!CS$12,0)="","",VLOOKUP($C48,Sheet!$A$7:$DG$148,'TN01-10 (IN)'!CS$12,0))</f>
        <v>6.7</v>
      </c>
      <c r="CT48" s="28">
        <f>IF(VLOOKUP($C48,Sheet!$A$7:$DG$148,'TN01-10 (IN)'!CT$12,0)="","",VLOOKUP($C48,Sheet!$A$7:$DG$148,'TN01-10 (IN)'!CT$12,0))</f>
        <v>8</v>
      </c>
      <c r="CU48" s="33">
        <f>IF(VLOOKUP($C48,Sheet!$A$7:$DG$148,'TN01-10 (IN)'!CU$12,0)="","",VLOOKUP($C48,Sheet!$A$7:$DG$148,'TN01-10 (IN)'!CU$12,0))</f>
        <v>25</v>
      </c>
      <c r="CV48" s="36">
        <f>IF(VLOOKUP($C48,Sheet!$A$7:$DG$148,'TN01-10 (IN)'!CV$12,0)="","",VLOOKUP($C48,Sheet!$A$7:$DG$148,'TN01-10 (IN)'!CV$12,0))</f>
        <v>2</v>
      </c>
      <c r="CW48" s="38">
        <f t="shared" si="2"/>
        <v>109</v>
      </c>
      <c r="CX48" s="38">
        <f t="shared" si="2"/>
        <v>19</v>
      </c>
      <c r="CY48" s="38">
        <f t="shared" si="3"/>
        <v>0</v>
      </c>
      <c r="CZ48" s="38">
        <f t="shared" si="4"/>
        <v>128</v>
      </c>
      <c r="DA48" s="38">
        <f t="shared" si="5"/>
        <v>5.15</v>
      </c>
      <c r="DB48" s="38">
        <f>VLOOKUP($C48,'TN01-04'!$A$13:$DL$166,103,0)</f>
        <v>1.93</v>
      </c>
      <c r="DC48" s="28" t="str">
        <f>IF(VLOOKUP($C48,Sheet!$A$7:$DG$148,'TN01-10 (IN)'!DC$12,0)="","",VLOOKUP($C48,Sheet!$A$7:$DG$148,'TN01-10 (IN)'!DC$12,0))</f>
        <v/>
      </c>
      <c r="DD48" s="28" t="str">
        <f>IF(VLOOKUP($C48,Sheet!$A$7:$DG$148,'TN01-10 (IN)'!DD$12,0)="","",VLOOKUP($C48,Sheet!$A$7:$DG$148,'TN01-10 (IN)'!DD$12,0))</f>
        <v/>
      </c>
      <c r="DE48" s="28" t="str">
        <f>IF(VLOOKUP($C48,Sheet!$A$7:$DG$148,'TN01-10 (IN)'!DE$12,0)="","",VLOOKUP($C48,Sheet!$A$7:$DG$148,'TN01-10 (IN)'!DE$12,0))</f>
        <v/>
      </c>
      <c r="DF48" s="28" t="str">
        <f>IF(VLOOKUP($C48,Sheet!$A$7:$DG$148,'TN01-10 (IN)'!DF$12,0)="","",VLOOKUP($C48,Sheet!$A$7:$DG$148,'TN01-10 (IN)'!DF$12,0))</f>
        <v/>
      </c>
      <c r="DG48" s="38"/>
      <c r="DH48" s="38">
        <f t="shared" si="6"/>
        <v>0</v>
      </c>
      <c r="DI48" s="38">
        <f>VLOOKUP($C48,'TN01-04'!$A$13:$DL$166,110,0)</f>
        <v>0</v>
      </c>
      <c r="DJ48" s="33">
        <f>IF(VLOOKUP($C48,Sheet!$A$7:$DG$148,'TN01-10 (IN)'!DJ$12,0)="","",VLOOKUP($C48,Sheet!$A$7:$DG$148,'TN01-10 (IN)'!DJ$12,0))</f>
        <v>0</v>
      </c>
      <c r="DK48" s="36">
        <f>IF(VLOOKUP($C48,Sheet!$A$7:$DG$148,'TN01-10 (IN)'!DK$12,0)="","",VLOOKUP($C48,Sheet!$A$7:$DG$148,'TN01-10 (IN)'!DK$12,0))</f>
        <v>5</v>
      </c>
      <c r="DL48" s="38">
        <f t="shared" si="7"/>
        <v>109</v>
      </c>
      <c r="DM48" s="38">
        <f t="shared" si="8"/>
        <v>24</v>
      </c>
      <c r="DN48" s="38">
        <f t="shared" si="9"/>
        <v>4.95</v>
      </c>
      <c r="DO48" s="38">
        <f>VLOOKUP($C48,'TN01-04'!$A$13:$DL$166,116,0)</f>
        <v>1.86</v>
      </c>
      <c r="DP48" s="33">
        <f>IF(VLOOKUP($C48,Sheet!$A$7:$DG$148,'TN01-10 (IN)'!DP$12,0)="","",VLOOKUP($C48,Sheet!$A$7:$DG$148,'TN01-10 (IN)'!DP$12,0))</f>
        <v>112</v>
      </c>
      <c r="DQ48" s="36">
        <f>IF(VLOOKUP($C48,Sheet!$A$7:$DG$148,'TN01-10 (IN)'!DQ$12,0)="","",VLOOKUP($C48,Sheet!$A$7:$DG$148,'TN01-10 (IN)'!DQ$12,0))</f>
        <v>26</v>
      </c>
      <c r="DR48" s="28">
        <f>IF(VLOOKUP($C48,Sheet!$A$7:$DG$148,'TN01-10 (IN)'!DR$12,0)="","",VLOOKUP($C48,Sheet!$A$7:$DG$148,'TN01-10 (IN)'!DR$12,0))</f>
        <v>137</v>
      </c>
      <c r="DS48" s="28">
        <f>IF(VLOOKUP($C48,Sheet!$A$7:$DG$148,'TN01-10 (IN)'!DS$12,0)="","",VLOOKUP($C48,Sheet!$A$7:$DG$148,'TN01-10 (IN)'!DS$12,0))</f>
        <v>119</v>
      </c>
      <c r="DT48" s="28">
        <f>IF(VLOOKUP($C48,Sheet!$A$7:$DG$148,'TN01-10 (IN)'!DT$12,0)="","",VLOOKUP($C48,Sheet!$A$7:$DG$148,'TN01-10 (IN)'!DT$12,0))</f>
        <v>5.73</v>
      </c>
      <c r="DU48" s="28">
        <f>IF(VLOOKUP($C48,Sheet!$A$7:$DG$148,'TN01-10 (IN)'!DU$12,0)="","",VLOOKUP($C48,Sheet!$A$7:$DG$148,'TN01-10 (IN)'!DU$12,0))</f>
        <v>2.13</v>
      </c>
      <c r="DV48" s="28" t="str">
        <f>IF(VLOOKUP($C48,Sheet!$A$7:$DG$148,'TN01-10 (IN)'!DV$12,0)="","",VLOOKUP($C48,Sheet!$A$7:$DG$148,'TN01-10 (IN)'!DV$12,0))</f>
        <v>MGT 296</v>
      </c>
      <c r="DW48" s="42">
        <f t="shared" si="10"/>
        <v>0.1484375</v>
      </c>
    </row>
    <row r="49" spans="1:127" ht="15.95" customHeight="1" x14ac:dyDescent="0.2">
      <c r="A49" s="52"/>
      <c r="B49" s="625"/>
      <c r="C49" s="45">
        <v>2220728396</v>
      </c>
      <c r="D49" s="26" t="s">
        <v>19</v>
      </c>
      <c r="E49" s="26" t="s">
        <v>47</v>
      </c>
      <c r="F49" s="26" t="s">
        <v>141</v>
      </c>
      <c r="G49" s="27">
        <v>35979</v>
      </c>
      <c r="H49" s="26" t="s">
        <v>209</v>
      </c>
      <c r="I49" s="26" t="s">
        <v>212</v>
      </c>
      <c r="J49" s="28" t="e">
        <f>IF(VLOOKUP($C49,Sheet!$A$7:$DG$148,'TN01-10 (IN)'!J$12,0)="","",VLOOKUP($C49,Sheet!$A$7:$DG$148,'TN01-10 (IN)'!J$12,0))</f>
        <v>#N/A</v>
      </c>
      <c r="K49" s="28" t="e">
        <f>IF(VLOOKUP($C49,Sheet!$A$7:$DG$148,'TN01-10 (IN)'!K$12,0)="","",VLOOKUP($C49,Sheet!$A$7:$DG$148,'TN01-10 (IN)'!K$12,0))</f>
        <v>#N/A</v>
      </c>
      <c r="L49" s="28" t="e">
        <f>IF(VLOOKUP($C49,Sheet!$A$7:$DG$148,'TN01-10 (IN)'!L$12,0)="","",VLOOKUP($C49,Sheet!$A$7:$DG$148,'TN01-10 (IN)'!L$12,0))</f>
        <v>#N/A</v>
      </c>
      <c r="M49" s="28" t="e">
        <f>IF(VLOOKUP($C49,Sheet!$A$7:$DG$148,'TN01-10 (IN)'!M$12,0)="","",VLOOKUP($C49,Sheet!$A$7:$DG$148,'TN01-10 (IN)'!M$12,0))</f>
        <v>#N/A</v>
      </c>
      <c r="N49" s="28" t="e">
        <f>IF(VLOOKUP($C49,Sheet!$A$7:$DG$148,'TN01-10 (IN)'!N$12,0)="","",VLOOKUP($C49,Sheet!$A$7:$DG$148,'TN01-10 (IN)'!N$12,0))</f>
        <v>#N/A</v>
      </c>
      <c r="O49" s="28" t="e">
        <f>IF(VLOOKUP($C49,Sheet!$A$7:$DG$148,'TN01-10 (IN)'!O$12,0)="","",VLOOKUP($C49,Sheet!$A$7:$DG$148,'TN01-10 (IN)'!O$12,0))</f>
        <v>#N/A</v>
      </c>
      <c r="P49" s="28" t="e">
        <f>IF(VLOOKUP($C49,Sheet!$A$7:$DG$148,'TN01-10 (IN)'!P$12,0)="","",VLOOKUP($C49,Sheet!$A$7:$DG$148,'TN01-10 (IN)'!P$12,0))</f>
        <v>#N/A</v>
      </c>
      <c r="Q49" s="28" t="e">
        <f>IF(VLOOKUP($C49,Sheet!$A$7:$DG$148,'TN01-10 (IN)'!Q$12,0)="","",VLOOKUP($C49,Sheet!$A$7:$DG$148,'TN01-10 (IN)'!Q$12,0))</f>
        <v>#N/A</v>
      </c>
      <c r="R49" s="28" t="e">
        <f>IF(VLOOKUP($C49,Sheet!$A$7:$DG$148,'TN01-10 (IN)'!R$12,0)="","",VLOOKUP($C49,Sheet!$A$7:$DG$148,'TN01-10 (IN)'!R$12,0))</f>
        <v>#N/A</v>
      </c>
      <c r="S49" s="28" t="e">
        <f>IF(VLOOKUP($C49,Sheet!$A$7:$DG$148,'TN01-10 (IN)'!S$12,0)="","",VLOOKUP($C49,Sheet!$A$7:$DG$148,'TN01-10 (IN)'!S$12,0))</f>
        <v>#N/A</v>
      </c>
      <c r="T49" s="28" t="e">
        <f>IF(VLOOKUP($C49,Sheet!$A$7:$DG$148,'TN01-10 (IN)'!T$12,0)="","",VLOOKUP($C49,Sheet!$A$7:$DG$148,'TN01-10 (IN)'!T$12,0))</f>
        <v>#N/A</v>
      </c>
      <c r="U49" s="28" t="e">
        <f>IF(VLOOKUP($C49,Sheet!$A$7:$DG$148,'TN01-10 (IN)'!U$12,0)="","",VLOOKUP($C49,Sheet!$A$7:$DG$148,'TN01-10 (IN)'!U$12,0))</f>
        <v>#N/A</v>
      </c>
      <c r="V49" s="28" t="e">
        <f>IF(VLOOKUP($C49,Sheet!$A$7:$DG$148,'TN01-10 (IN)'!V$12,0)="","",VLOOKUP($C49,Sheet!$A$7:$DG$148,'TN01-10 (IN)'!V$12,0))</f>
        <v>#N/A</v>
      </c>
      <c r="W49" s="28" t="e">
        <f>IF(VLOOKUP($C49,Sheet!$A$7:$DG$148,'TN01-10 (IN)'!W$12,0)="","",VLOOKUP($C49,Sheet!$A$7:$DG$148,'TN01-10 (IN)'!W$12,0))</f>
        <v>#N/A</v>
      </c>
      <c r="X49" s="28" t="e">
        <f>IF(VLOOKUP($C49,Sheet!$A$7:$DG$148,'TN01-10 (IN)'!X$12,0)="","",VLOOKUP($C49,Sheet!$A$7:$DG$148,'TN01-10 (IN)'!X$12,0))</f>
        <v>#N/A</v>
      </c>
      <c r="Y49" s="28" t="e">
        <f>IF(VLOOKUP($C49,Sheet!$A$7:$DG$148,'TN01-10 (IN)'!Y$12,0)="","",VLOOKUP($C49,Sheet!$A$7:$DG$148,'TN01-10 (IN)'!Y$12,0))</f>
        <v>#N/A</v>
      </c>
      <c r="Z49" s="28" t="e">
        <f>IF(VLOOKUP($C49,Sheet!$A$7:$DG$148,'TN01-10 (IN)'!Z$12,0)="","",VLOOKUP($C49,Sheet!$A$7:$DG$148,'TN01-10 (IN)'!Z$12,0))</f>
        <v>#N/A</v>
      </c>
      <c r="AA49" s="28" t="e">
        <f>IF(VLOOKUP($C49,Sheet!$A$7:$DG$148,'TN01-10 (IN)'!AA$12,0)="","",VLOOKUP($C49,Sheet!$A$7:$DG$148,'TN01-10 (IN)'!AA$12,0))</f>
        <v>#N/A</v>
      </c>
      <c r="AB49" s="28" t="e">
        <f>IF(VLOOKUP($C49,Sheet!$A$7:$DG$148,'TN01-10 (IN)'!AB$12,0)="","",VLOOKUP($C49,Sheet!$A$7:$DG$148,'TN01-10 (IN)'!AB$12,0))</f>
        <v>#N/A</v>
      </c>
      <c r="AC49" s="28" t="e">
        <f>IF(VLOOKUP($C49,Sheet!$A$7:$DG$148,'TN01-10 (IN)'!AC$12,0)="","",VLOOKUP($C49,Sheet!$A$7:$DG$148,'TN01-10 (IN)'!AC$12,0))</f>
        <v>#N/A</v>
      </c>
      <c r="AD49" s="28" t="e">
        <f>IF(VLOOKUP($C49,Sheet!$A$7:$DG$148,'TN01-10 (IN)'!AD$12,0)="","",VLOOKUP($C49,Sheet!$A$7:$DG$148,'TN01-10 (IN)'!AD$12,0))</f>
        <v>#N/A</v>
      </c>
      <c r="AE49" s="28" t="e">
        <f>IF(VLOOKUP($C49,Sheet!$A$7:$DG$148,'TN01-10 (IN)'!AE$12,0)="","",VLOOKUP($C49,Sheet!$A$7:$DG$148,'TN01-10 (IN)'!AE$12,0))</f>
        <v>#N/A</v>
      </c>
      <c r="AF49" s="28" t="e">
        <f>IF(VLOOKUP($C49,Sheet!$A$7:$DG$148,'TN01-10 (IN)'!AF$12,0)="","",VLOOKUP($C49,Sheet!$A$7:$DG$148,'TN01-10 (IN)'!AF$12,0))</f>
        <v>#N/A</v>
      </c>
      <c r="AG49" s="28" t="e">
        <f>IF(VLOOKUP($C49,Sheet!$A$7:$DG$148,'TN01-10 (IN)'!AG$12,0)="","",VLOOKUP($C49,Sheet!$A$7:$DG$148,'TN01-10 (IN)'!AG$12,0))</f>
        <v>#N/A</v>
      </c>
      <c r="AH49" s="28" t="e">
        <f>IF(VLOOKUP($C49,Sheet!$A$7:$DG$148,'TN01-10 (IN)'!AH$12,0)="","",VLOOKUP($C49,Sheet!$A$7:$DG$148,'TN01-10 (IN)'!AH$12,0))</f>
        <v>#N/A</v>
      </c>
      <c r="AI49" s="28" t="e">
        <f>IF(VLOOKUP($C49,Sheet!$A$7:$DG$148,'TN01-10 (IN)'!AI$12,0)="","",VLOOKUP($C49,Sheet!$A$7:$DG$148,'TN01-10 (IN)'!AI$12,0))</f>
        <v>#N/A</v>
      </c>
      <c r="AJ49" s="28" t="e">
        <f>IF(VLOOKUP($C49,Sheet!$A$7:$DG$148,'TN01-10 (IN)'!AJ$12,0)="","",VLOOKUP($C49,Sheet!$A$7:$DG$148,'TN01-10 (IN)'!AJ$12,0))</f>
        <v>#N/A</v>
      </c>
      <c r="AK49" s="28" t="e">
        <f>IF(VLOOKUP($C49,Sheet!$A$7:$DG$148,'TN01-10 (IN)'!AK$12,0)="","",VLOOKUP($C49,Sheet!$A$7:$DG$148,'TN01-10 (IN)'!AK$12,0))</f>
        <v>#N/A</v>
      </c>
      <c r="AL49" s="28" t="e">
        <f>IF(VLOOKUP($C49,Sheet!$A$7:$DG$148,'TN01-10 (IN)'!AL$12,0)="","",VLOOKUP($C49,Sheet!$A$7:$DG$148,'TN01-10 (IN)'!AL$12,0))</f>
        <v>#N/A</v>
      </c>
      <c r="AM49" s="33" t="e">
        <f>IF(VLOOKUP($C49,Sheet!$A$7:$DG$148,'TN01-10 (IN)'!AM$12,0)="","",VLOOKUP($C49,Sheet!$A$7:$DG$148,'TN01-10 (IN)'!AM$12,0))</f>
        <v>#N/A</v>
      </c>
      <c r="AN49" s="36" t="e">
        <f>IF(VLOOKUP($C49,Sheet!$A$7:$DG$148,'TN01-10 (IN)'!AN$12,0)="","",VLOOKUP($C49,Sheet!$A$7:$DG$148,'TN01-10 (IN)'!AN$12,0))</f>
        <v>#N/A</v>
      </c>
      <c r="AO49" s="32" t="e">
        <f>IF(VLOOKUP($C49,Sheet!$A$7:$DG$148,'TN01-10 (IN)'!AO$12,0)="","",VLOOKUP($C49,Sheet!$A$7:$DG$148,'TN01-10 (IN)'!AO$12,0))</f>
        <v>#N/A</v>
      </c>
      <c r="AP49" s="32" t="e">
        <f>IF(VLOOKUP($C49,Sheet!$A$7:$DG$148,'TN01-10 (IN)'!AP$12,0)="","",VLOOKUP($C49,Sheet!$A$7:$DG$148,'TN01-10 (IN)'!AP$12,0))</f>
        <v>#N/A</v>
      </c>
      <c r="AQ49" s="32" t="e">
        <f>IF(VLOOKUP($C49,Sheet!$A$7:$DG$148,'TN01-10 (IN)'!AQ$12,0)="","",VLOOKUP($C49,Sheet!$A$7:$DG$148,'TN01-10 (IN)'!AQ$12,0))</f>
        <v>#N/A</v>
      </c>
      <c r="AR49" s="32" t="e">
        <f>IF(VLOOKUP($C49,Sheet!$A$7:$DG$148,'TN01-10 (IN)'!AR$12,0)="","",VLOOKUP($C49,Sheet!$A$7:$DG$148,'TN01-10 (IN)'!AR$12,0))</f>
        <v>#N/A</v>
      </c>
      <c r="AS49" s="32" t="e">
        <f>IF(VLOOKUP($C49,Sheet!$A$7:$DG$148,'TN01-10 (IN)'!AS$12,0)="","",VLOOKUP($C49,Sheet!$A$7:$DG$148,'TN01-10 (IN)'!AS$12,0))</f>
        <v>#N/A</v>
      </c>
      <c r="AT49" s="32" t="e">
        <f>IF(VLOOKUP($C49,Sheet!$A$7:$DG$148,'TN01-10 (IN)'!AT$12,0)="","",VLOOKUP($C49,Sheet!$A$7:$DG$148,'TN01-10 (IN)'!AT$12,0))</f>
        <v>#N/A</v>
      </c>
      <c r="AU49" s="32" t="e">
        <f>IF(VLOOKUP($C49,Sheet!$A$7:$DG$148,'TN01-10 (IN)'!AU$12,0)="","",VLOOKUP($C49,Sheet!$A$7:$DG$148,'TN01-10 (IN)'!AU$12,0))</f>
        <v>#N/A</v>
      </c>
      <c r="AV49" s="32" t="e">
        <f>IF(VLOOKUP($C49,Sheet!$A$7:$DG$148,'TN01-10 (IN)'!AV$12,0)="","",VLOOKUP($C49,Sheet!$A$7:$DG$148,'TN01-10 (IN)'!AV$12,0))</f>
        <v>#N/A</v>
      </c>
      <c r="AW49" s="32" t="e">
        <f>IF(VLOOKUP($C49,Sheet!$A$7:$DG$148,'TN01-10 (IN)'!AW$12,0)="","",VLOOKUP($C49,Sheet!$A$7:$DG$148,'TN01-10 (IN)'!AW$12,0))</f>
        <v>#N/A</v>
      </c>
      <c r="AX49" s="32" t="e">
        <f>IF(VLOOKUP($C49,Sheet!$A$7:$DG$148,'TN01-10 (IN)'!AX$12,0)="","",VLOOKUP($C49,Sheet!$A$7:$DG$148,'TN01-10 (IN)'!AX$12,0))</f>
        <v>#N/A</v>
      </c>
      <c r="AY49" s="32" t="e">
        <f>IF(VLOOKUP($C49,Sheet!$A$7:$DG$148,'TN01-10 (IN)'!AY$12,0)="","",VLOOKUP($C49,Sheet!$A$7:$DG$148,'TN01-10 (IN)'!AY$12,0))</f>
        <v>#N/A</v>
      </c>
      <c r="AZ49" s="32" t="e">
        <f>IF(VLOOKUP($C49,Sheet!$A$7:$DG$148,'TN01-10 (IN)'!AZ$12,0)="","",VLOOKUP($C49,Sheet!$A$7:$DG$148,'TN01-10 (IN)'!AZ$12,0))</f>
        <v>#N/A</v>
      </c>
      <c r="BA49" s="32" t="e">
        <f>IF(VLOOKUP($C49,Sheet!$A$7:$DG$148,'TN01-10 (IN)'!BA$12,0)="","",VLOOKUP($C49,Sheet!$A$7:$DG$148,'TN01-10 (IN)'!BA$12,0))</f>
        <v>#N/A</v>
      </c>
      <c r="BB49" s="32" t="e">
        <f>IF(VLOOKUP($C49,Sheet!$A$7:$DG$148,'TN01-10 (IN)'!BB$12,0)="","",VLOOKUP($C49,Sheet!$A$7:$DG$148,'TN01-10 (IN)'!BB$12,0))</f>
        <v>#N/A</v>
      </c>
      <c r="BC49" s="32" t="e">
        <f>IF(VLOOKUP($C49,Sheet!$A$7:$DG$148,'TN01-10 (IN)'!BC$12,0)="","",VLOOKUP($C49,Sheet!$A$7:$DG$148,'TN01-10 (IN)'!BC$12,0))</f>
        <v>#N/A</v>
      </c>
      <c r="BD49" s="33" t="e">
        <f>IF(VLOOKUP($C49,Sheet!$A$7:$DG$148,'TN01-10 (IN)'!BD$12,0)="","",VLOOKUP($C49,Sheet!$A$7:$DG$148,'TN01-10 (IN)'!BD$12,0))</f>
        <v>#N/A</v>
      </c>
      <c r="BE49" s="36" t="e">
        <f>IF(VLOOKUP($C49,Sheet!$A$7:$DG$148,'TN01-10 (IN)'!BE$12,0)="","",VLOOKUP($C49,Sheet!$A$7:$DG$148,'TN01-10 (IN)'!BE$12,0))</f>
        <v>#N/A</v>
      </c>
      <c r="BF49" s="28" t="e">
        <f>IF(VLOOKUP($C49,Sheet!$A$7:$DG$148,'TN01-10 (IN)'!BF$12,0)="","",VLOOKUP($C49,Sheet!$A$7:$DG$148,'TN01-10 (IN)'!BF$12,0))</f>
        <v>#N/A</v>
      </c>
      <c r="BG49" s="28" t="e">
        <f>IF(VLOOKUP($C49,Sheet!$A$7:$DG$148,'TN01-10 (IN)'!BG$12,0)="","",VLOOKUP($C49,Sheet!$A$7:$DG$148,'TN01-10 (IN)'!BG$12,0))</f>
        <v>#N/A</v>
      </c>
      <c r="BH49" s="28" t="e">
        <f>IF(VLOOKUP($C49,Sheet!$A$7:$DG$148,'TN01-10 (IN)'!BH$12,0)="","",VLOOKUP($C49,Sheet!$A$7:$DG$148,'TN01-10 (IN)'!BH$12,0))</f>
        <v>#N/A</v>
      </c>
      <c r="BI49" s="28" t="e">
        <f>IF(VLOOKUP($C49,Sheet!$A$7:$DG$148,'TN01-10 (IN)'!BI$12,0)="","",VLOOKUP($C49,Sheet!$A$7:$DG$148,'TN01-10 (IN)'!BI$12,0))</f>
        <v>#N/A</v>
      </c>
      <c r="BJ49" s="28" t="e">
        <f>IF(VLOOKUP($C49,Sheet!$A$7:$DG$148,'TN01-10 (IN)'!BJ$12,0)="","",VLOOKUP($C49,Sheet!$A$7:$DG$148,'TN01-10 (IN)'!BJ$12,0))</f>
        <v>#N/A</v>
      </c>
      <c r="BK49" s="28" t="e">
        <f>IF(VLOOKUP($C49,Sheet!$A$7:$DG$148,'TN01-10 (IN)'!BK$12,0)="","",VLOOKUP($C49,Sheet!$A$7:$DG$148,'TN01-10 (IN)'!BK$12,0))</f>
        <v>#N/A</v>
      </c>
      <c r="BL49" s="28" t="e">
        <f>IF(VLOOKUP($C49,Sheet!$A$7:$DG$148,'TN01-10 (IN)'!BL$12,0)="","",VLOOKUP($C49,Sheet!$A$7:$DG$148,'TN01-10 (IN)'!BL$12,0))</f>
        <v>#N/A</v>
      </c>
      <c r="BM49" s="28" t="e">
        <f>IF(VLOOKUP($C49,Sheet!$A$7:$DG$148,'TN01-10 (IN)'!BM$12,0)="","",VLOOKUP($C49,Sheet!$A$7:$DG$148,'TN01-10 (IN)'!BM$12,0))</f>
        <v>#N/A</v>
      </c>
      <c r="BN49" s="28" t="e">
        <f>IF(VLOOKUP($C49,Sheet!$A$7:$DG$148,'TN01-10 (IN)'!BN$12,0)="","",VLOOKUP($C49,Sheet!$A$7:$DG$148,'TN01-10 (IN)'!BN$12,0))</f>
        <v>#N/A</v>
      </c>
      <c r="BO49" s="28" t="e">
        <f>IF(VLOOKUP($C49,Sheet!$A$7:$DG$148,'TN01-10 (IN)'!BO$12,0)="","",VLOOKUP($C49,Sheet!$A$7:$DG$148,'TN01-10 (IN)'!BO$12,0))</f>
        <v>#N/A</v>
      </c>
      <c r="BP49" s="28" t="e">
        <f>IF(VLOOKUP($C49,Sheet!$A$7:$DG$148,'TN01-10 (IN)'!BP$12,0)="","",VLOOKUP($C49,Sheet!$A$7:$DG$148,'TN01-10 (IN)'!BP$12,0))</f>
        <v>#N/A</v>
      </c>
      <c r="BQ49" s="28" t="e">
        <f>IF(VLOOKUP($C49,Sheet!$A$7:$DG$148,'TN01-10 (IN)'!BQ$12,0)="","",VLOOKUP($C49,Sheet!$A$7:$DG$148,'TN01-10 (IN)'!BQ$12,0))</f>
        <v>#N/A</v>
      </c>
      <c r="BR49" s="28" t="e">
        <f>IF(VLOOKUP($C49,Sheet!$A$7:$DG$148,'TN01-10 (IN)'!BR$12,0)="","",VLOOKUP($C49,Sheet!$A$7:$DG$148,'TN01-10 (IN)'!BR$12,0))</f>
        <v>#N/A</v>
      </c>
      <c r="BS49" s="28" t="e">
        <f>IF(VLOOKUP($C49,Sheet!$A$7:$DG$148,'TN01-10 (IN)'!BS$12,0)="","",VLOOKUP($C49,Sheet!$A$7:$DG$148,'TN01-10 (IN)'!BS$12,0))</f>
        <v>#N/A</v>
      </c>
      <c r="BT49" s="28" t="e">
        <f>IF(VLOOKUP($C49,Sheet!$A$7:$DG$148,'TN01-10 (IN)'!BT$12,0)="","",VLOOKUP($C49,Sheet!$A$7:$DG$148,'TN01-10 (IN)'!BT$12,0))</f>
        <v>#N/A</v>
      </c>
      <c r="BU49" s="28" t="e">
        <f>IF(VLOOKUP($C49,Sheet!$A$7:$DG$148,'TN01-10 (IN)'!BU$12,0)="","",VLOOKUP($C49,Sheet!$A$7:$DG$148,'TN01-10 (IN)'!BU$12,0))</f>
        <v>#N/A</v>
      </c>
      <c r="BV49" s="28" t="e">
        <f>IF(VLOOKUP($C49,Sheet!$A$7:$DG$148,'TN01-10 (IN)'!BV$12,0)="","",VLOOKUP($C49,Sheet!$A$7:$DG$148,'TN01-10 (IN)'!BV$12,0))</f>
        <v>#N/A</v>
      </c>
      <c r="BW49" s="28" t="e">
        <f>IF(VLOOKUP($C49,Sheet!$A$7:$DG$148,'TN01-10 (IN)'!BW$12,0)="","",VLOOKUP($C49,Sheet!$A$7:$DG$148,'TN01-10 (IN)'!BW$12,0))</f>
        <v>#N/A</v>
      </c>
      <c r="BX49" s="28" t="e">
        <f>IF(VLOOKUP($C49,Sheet!$A$7:$DG$148,'TN01-10 (IN)'!BX$12,0)="","",VLOOKUP($C49,Sheet!$A$7:$DG$148,'TN01-10 (IN)'!BX$12,0))</f>
        <v>#N/A</v>
      </c>
      <c r="BY49" s="28" t="e">
        <f>IF(VLOOKUP($C49,Sheet!$A$7:$DG$148,'TN01-10 (IN)'!BY$12,0)="","",VLOOKUP($C49,Sheet!$A$7:$DG$148,'TN01-10 (IN)'!BY$12,0))</f>
        <v>#N/A</v>
      </c>
      <c r="BZ49" s="33" t="e">
        <f>IF(VLOOKUP($C49,Sheet!$A$7:$DG$148,'TN01-10 (IN)'!BZ$12,0)="","",VLOOKUP($C49,Sheet!$A$7:$DG$148,'TN01-10 (IN)'!BZ$12,0))</f>
        <v>#N/A</v>
      </c>
      <c r="CA49" s="36" t="e">
        <f>IF(VLOOKUP($C49,Sheet!$A$7:$DG$148,'TN01-10 (IN)'!CA$12,0)="","",VLOOKUP($C49,Sheet!$A$7:$DG$148,'TN01-10 (IN)'!CA$12,0))</f>
        <v>#N/A</v>
      </c>
      <c r="CB49" s="28" t="e">
        <f>IF(VLOOKUP($C49,Sheet!$A$7:$DG$148,'TN01-10 (IN)'!CB$12,0)="","",VLOOKUP($C49,Sheet!$A$7:$DG$148,'TN01-10 (IN)'!CB$12,0))</f>
        <v>#N/A</v>
      </c>
      <c r="CC49" s="28" t="e">
        <f>IF(VLOOKUP($C49,Sheet!$A$7:$DG$148,'TN01-10 (IN)'!CC$12,0)="","",VLOOKUP($C49,Sheet!$A$7:$DG$148,'TN01-10 (IN)'!CC$12,0))</f>
        <v>#N/A</v>
      </c>
      <c r="CD49" s="28" t="e">
        <f>IF(VLOOKUP($C49,Sheet!$A$7:$DG$148,'TN01-10 (IN)'!CD$12,0)="","",VLOOKUP($C49,Sheet!$A$7:$DG$148,'TN01-10 (IN)'!CD$12,0))</f>
        <v>#N/A</v>
      </c>
      <c r="CE49" s="28" t="e">
        <f>IF(VLOOKUP($C49,Sheet!$A$7:$DG$148,'TN01-10 (IN)'!CE$12,0)="","",VLOOKUP($C49,Sheet!$A$7:$DG$148,'TN01-10 (IN)'!CE$12,0))</f>
        <v>#N/A</v>
      </c>
      <c r="CF49" s="28" t="e">
        <f>IF(VLOOKUP($C49,Sheet!$A$7:$DG$148,'TN01-10 (IN)'!CF$12,0)="","",VLOOKUP($C49,Sheet!$A$7:$DG$148,'TN01-10 (IN)'!CF$12,0))</f>
        <v>#N/A</v>
      </c>
      <c r="CG49" s="28" t="e">
        <f>IF(VLOOKUP($C49,Sheet!$A$7:$DG$148,'TN01-10 (IN)'!CG$12,0)="","",VLOOKUP($C49,Sheet!$A$7:$DG$148,'TN01-10 (IN)'!CG$12,0))</f>
        <v>#N/A</v>
      </c>
      <c r="CH49" s="28" t="e">
        <f>IF(VLOOKUP($C49,Sheet!$A$7:$DG$148,'TN01-10 (IN)'!CH$12,0)="","",VLOOKUP($C49,Sheet!$A$7:$DG$148,'TN01-10 (IN)'!CH$12,0))</f>
        <v>#N/A</v>
      </c>
      <c r="CI49" s="28" t="e">
        <f>IF(VLOOKUP($C49,Sheet!$A$7:$DG$148,'TN01-10 (IN)'!CI$12,0)="","",VLOOKUP($C49,Sheet!$A$7:$DG$148,'TN01-10 (IN)'!CI$12,0))</f>
        <v>#N/A</v>
      </c>
      <c r="CJ49" s="28" t="e">
        <f>IF(VLOOKUP($C49,Sheet!$A$7:$DG$148,'TN01-10 (IN)'!CJ$12,0)="","",VLOOKUP($C49,Sheet!$A$7:$DG$148,'TN01-10 (IN)'!CJ$12,0))</f>
        <v>#N/A</v>
      </c>
      <c r="CK49" s="28" t="e">
        <f>IF(VLOOKUP($C49,Sheet!$A$7:$DG$148,'TN01-10 (IN)'!CK$12,0)="","",VLOOKUP($C49,Sheet!$A$7:$DG$148,'TN01-10 (IN)'!CK$12,0))</f>
        <v>#N/A</v>
      </c>
      <c r="CL49" s="28" t="e">
        <f>IF(VLOOKUP($C49,Sheet!$A$7:$DG$148,'TN01-10 (IN)'!CL$12,0)="","",VLOOKUP($C49,Sheet!$A$7:$DG$148,'TN01-10 (IN)'!CL$12,0))</f>
        <v>#N/A</v>
      </c>
      <c r="CM49" s="28" t="e">
        <f>IF(VLOOKUP($C49,Sheet!$A$7:$DG$148,'TN01-10 (IN)'!CM$12,0)="","",VLOOKUP($C49,Sheet!$A$7:$DG$148,'TN01-10 (IN)'!CM$12,0))</f>
        <v>#N/A</v>
      </c>
      <c r="CN49" s="28" t="e">
        <f>IF(VLOOKUP($C49,Sheet!$A$7:$DG$148,'TN01-10 (IN)'!CN$12,0)="","",VLOOKUP($C49,Sheet!$A$7:$DG$148,'TN01-10 (IN)'!CN$12,0))</f>
        <v>#N/A</v>
      </c>
      <c r="CO49" s="28" t="e">
        <f>IF(VLOOKUP($C49,Sheet!$A$7:$DG$148,'TN01-10 (IN)'!CO$12,0)="","",VLOOKUP($C49,Sheet!$A$7:$DG$148,'TN01-10 (IN)'!CO$12,0))</f>
        <v>#N/A</v>
      </c>
      <c r="CP49" s="28" t="e">
        <f>IF(VLOOKUP($C49,Sheet!$A$7:$DG$148,'TN01-10 (IN)'!CP$12,0)="","",VLOOKUP($C49,Sheet!$A$7:$DG$148,'TN01-10 (IN)'!CP$12,0))</f>
        <v>#N/A</v>
      </c>
      <c r="CQ49" s="28" t="e">
        <f>IF(VLOOKUP($C49,Sheet!$A$7:$DG$148,'TN01-10 (IN)'!CQ$12,0)="","",VLOOKUP($C49,Sheet!$A$7:$DG$148,'TN01-10 (IN)'!CQ$12,0))</f>
        <v>#N/A</v>
      </c>
      <c r="CR49" s="28" t="e">
        <f>IF(VLOOKUP($C49,Sheet!$A$7:$DG$148,'TN01-10 (IN)'!CR$12,0)="","",VLOOKUP($C49,Sheet!$A$7:$DG$148,'TN01-10 (IN)'!CR$12,0))</f>
        <v>#N/A</v>
      </c>
      <c r="CS49" s="28" t="e">
        <f>IF(VLOOKUP($C49,Sheet!$A$7:$DG$148,'TN01-10 (IN)'!CS$12,0)="","",VLOOKUP($C49,Sheet!$A$7:$DG$148,'TN01-10 (IN)'!CS$12,0))</f>
        <v>#N/A</v>
      </c>
      <c r="CT49" s="28" t="e">
        <f>IF(VLOOKUP($C49,Sheet!$A$7:$DG$148,'TN01-10 (IN)'!CT$12,0)="","",VLOOKUP($C49,Sheet!$A$7:$DG$148,'TN01-10 (IN)'!CT$12,0))</f>
        <v>#N/A</v>
      </c>
      <c r="CU49" s="33" t="e">
        <f>IF(VLOOKUP($C49,Sheet!$A$7:$DG$148,'TN01-10 (IN)'!CU$12,0)="","",VLOOKUP($C49,Sheet!$A$7:$DG$148,'TN01-10 (IN)'!CU$12,0))</f>
        <v>#N/A</v>
      </c>
      <c r="CV49" s="36" t="e">
        <f>IF(VLOOKUP($C49,Sheet!$A$7:$DG$148,'TN01-10 (IN)'!CV$12,0)="","",VLOOKUP($C49,Sheet!$A$7:$DG$148,'TN01-10 (IN)'!CV$12,0))</f>
        <v>#N/A</v>
      </c>
      <c r="CW49" s="38" t="e">
        <f t="shared" si="2"/>
        <v>#N/A</v>
      </c>
      <c r="CX49" s="38" t="e">
        <f t="shared" si="2"/>
        <v>#N/A</v>
      </c>
      <c r="CY49" s="38">
        <f t="shared" si="3"/>
        <v>0</v>
      </c>
      <c r="CZ49" s="38" t="e">
        <f t="shared" si="4"/>
        <v>#N/A</v>
      </c>
      <c r="DA49" s="38" t="e">
        <f t="shared" si="5"/>
        <v>#N/A</v>
      </c>
      <c r="DB49" s="38" t="e">
        <f>VLOOKUP($C49,'TN01-04'!$A$13:$DL$166,103,0)</f>
        <v>#N/A</v>
      </c>
      <c r="DC49" s="28" t="e">
        <f>IF(VLOOKUP($C49,Sheet!$A$7:$DG$148,'TN01-10 (IN)'!DC$12,0)="","",VLOOKUP($C49,Sheet!$A$7:$DG$148,'TN01-10 (IN)'!DC$12,0))</f>
        <v>#N/A</v>
      </c>
      <c r="DD49" s="28" t="e">
        <f>IF(VLOOKUP($C49,Sheet!$A$7:$DG$148,'TN01-10 (IN)'!DD$12,0)="","",VLOOKUP($C49,Sheet!$A$7:$DG$148,'TN01-10 (IN)'!DD$12,0))</f>
        <v>#N/A</v>
      </c>
      <c r="DE49" s="28" t="e">
        <f>IF(VLOOKUP($C49,Sheet!$A$7:$DG$148,'TN01-10 (IN)'!DE$12,0)="","",VLOOKUP($C49,Sheet!$A$7:$DG$148,'TN01-10 (IN)'!DE$12,0))</f>
        <v>#N/A</v>
      </c>
      <c r="DF49" s="28" t="e">
        <f>IF(VLOOKUP($C49,Sheet!$A$7:$DG$148,'TN01-10 (IN)'!DF$12,0)="","",VLOOKUP($C49,Sheet!$A$7:$DG$148,'TN01-10 (IN)'!DF$12,0))</f>
        <v>#N/A</v>
      </c>
      <c r="DG49" s="38"/>
      <c r="DH49" s="38" t="e">
        <f t="shared" si="6"/>
        <v>#N/A</v>
      </c>
      <c r="DI49" s="38" t="e">
        <f>VLOOKUP($C49,'TN01-04'!$A$13:$DL$166,110,0)</f>
        <v>#N/A</v>
      </c>
      <c r="DJ49" s="33" t="e">
        <f>IF(VLOOKUP($C49,Sheet!$A$7:$DG$148,'TN01-10 (IN)'!DJ$12,0)="","",VLOOKUP($C49,Sheet!$A$7:$DG$148,'TN01-10 (IN)'!DJ$12,0))</f>
        <v>#N/A</v>
      </c>
      <c r="DK49" s="36" t="e">
        <f>IF(VLOOKUP($C49,Sheet!$A$7:$DG$148,'TN01-10 (IN)'!DK$12,0)="","",VLOOKUP($C49,Sheet!$A$7:$DG$148,'TN01-10 (IN)'!DK$12,0))</f>
        <v>#N/A</v>
      </c>
      <c r="DL49" s="38" t="e">
        <f t="shared" si="7"/>
        <v>#N/A</v>
      </c>
      <c r="DM49" s="38" t="e">
        <f t="shared" si="8"/>
        <v>#N/A</v>
      </c>
      <c r="DN49" s="38" t="e">
        <f t="shared" si="9"/>
        <v>#N/A</v>
      </c>
      <c r="DO49" s="38" t="e">
        <f>VLOOKUP($C49,'TN01-04'!$A$13:$DL$166,116,0)</f>
        <v>#N/A</v>
      </c>
      <c r="DP49" s="33" t="e">
        <f>IF(VLOOKUP($C49,Sheet!$A$7:$DG$148,'TN01-10 (IN)'!DP$12,0)="","",VLOOKUP($C49,Sheet!$A$7:$DG$148,'TN01-10 (IN)'!DP$12,0))</f>
        <v>#N/A</v>
      </c>
      <c r="DQ49" s="36" t="e">
        <f>IF(VLOOKUP($C49,Sheet!$A$7:$DG$148,'TN01-10 (IN)'!DQ$12,0)="","",VLOOKUP($C49,Sheet!$A$7:$DG$148,'TN01-10 (IN)'!DQ$12,0))</f>
        <v>#N/A</v>
      </c>
      <c r="DR49" s="28" t="e">
        <f>IF(VLOOKUP($C49,Sheet!$A$7:$DG$148,'TN01-10 (IN)'!DR$12,0)="","",VLOOKUP($C49,Sheet!$A$7:$DG$148,'TN01-10 (IN)'!DR$12,0))</f>
        <v>#N/A</v>
      </c>
      <c r="DS49" s="28" t="e">
        <f>IF(VLOOKUP($C49,Sheet!$A$7:$DG$148,'TN01-10 (IN)'!DS$12,0)="","",VLOOKUP($C49,Sheet!$A$7:$DG$148,'TN01-10 (IN)'!DS$12,0))</f>
        <v>#N/A</v>
      </c>
      <c r="DT49" s="28" t="e">
        <f>IF(VLOOKUP($C49,Sheet!$A$7:$DG$148,'TN01-10 (IN)'!DT$12,0)="","",VLOOKUP($C49,Sheet!$A$7:$DG$148,'TN01-10 (IN)'!DT$12,0))</f>
        <v>#N/A</v>
      </c>
      <c r="DU49" s="28" t="e">
        <f>IF(VLOOKUP($C49,Sheet!$A$7:$DG$148,'TN01-10 (IN)'!DU$12,0)="","",VLOOKUP($C49,Sheet!$A$7:$DG$148,'TN01-10 (IN)'!DU$12,0))</f>
        <v>#N/A</v>
      </c>
      <c r="DV49" s="28" t="e">
        <f>IF(VLOOKUP($C49,Sheet!$A$7:$DG$148,'TN01-10 (IN)'!DV$12,0)="","",VLOOKUP($C49,Sheet!$A$7:$DG$148,'TN01-10 (IN)'!DV$12,0))</f>
        <v>#N/A</v>
      </c>
      <c r="DW49" s="42" t="e">
        <f t="shared" si="10"/>
        <v>#N/A</v>
      </c>
    </row>
    <row r="50" spans="1:127" ht="15.95" customHeight="1" x14ac:dyDescent="0.2">
      <c r="A50" s="52"/>
      <c r="B50" s="625"/>
      <c r="C50" s="45">
        <v>2220724307</v>
      </c>
      <c r="D50" s="26" t="s">
        <v>7</v>
      </c>
      <c r="E50" s="26" t="s">
        <v>45</v>
      </c>
      <c r="F50" s="26" t="s">
        <v>142</v>
      </c>
      <c r="G50" s="27">
        <v>35980</v>
      </c>
      <c r="H50" s="26" t="s">
        <v>209</v>
      </c>
      <c r="I50" s="26" t="s">
        <v>212</v>
      </c>
      <c r="J50" s="28">
        <f>IF(VLOOKUP($C50,Sheet!$A$7:$DG$148,'TN01-10 (IN)'!J$12,0)="","",VLOOKUP($C50,Sheet!$A$7:$DG$148,'TN01-10 (IN)'!J$12,0))</f>
        <v>9.3000000000000007</v>
      </c>
      <c r="K50" s="28">
        <f>IF(VLOOKUP($C50,Sheet!$A$7:$DG$148,'TN01-10 (IN)'!K$12,0)="","",VLOOKUP($C50,Sheet!$A$7:$DG$148,'TN01-10 (IN)'!K$12,0))</f>
        <v>7.6</v>
      </c>
      <c r="L50" s="28">
        <f>IF(VLOOKUP($C50,Sheet!$A$7:$DG$148,'TN01-10 (IN)'!L$12,0)="","",VLOOKUP($C50,Sheet!$A$7:$DG$148,'TN01-10 (IN)'!L$12,0))</f>
        <v>8.9</v>
      </c>
      <c r="M50" s="28">
        <f>IF(VLOOKUP($C50,Sheet!$A$7:$DG$148,'TN01-10 (IN)'!M$12,0)="","",VLOOKUP($C50,Sheet!$A$7:$DG$148,'TN01-10 (IN)'!M$12,0))</f>
        <v>9.1999999999999993</v>
      </c>
      <c r="N50" s="28">
        <f>IF(VLOOKUP($C50,Sheet!$A$7:$DG$148,'TN01-10 (IN)'!N$12,0)="","",VLOOKUP($C50,Sheet!$A$7:$DG$148,'TN01-10 (IN)'!N$12,0))</f>
        <v>9.4</v>
      </c>
      <c r="O50" s="28">
        <f>IF(VLOOKUP($C50,Sheet!$A$7:$DG$148,'TN01-10 (IN)'!O$12,0)="","",VLOOKUP($C50,Sheet!$A$7:$DG$148,'TN01-10 (IN)'!O$12,0))</f>
        <v>10</v>
      </c>
      <c r="P50" s="28">
        <f>IF(VLOOKUP($C50,Sheet!$A$7:$DG$148,'TN01-10 (IN)'!P$12,0)="","",VLOOKUP($C50,Sheet!$A$7:$DG$148,'TN01-10 (IN)'!P$12,0))</f>
        <v>9.6999999999999993</v>
      </c>
      <c r="Q50" s="28" t="str">
        <f>IF(VLOOKUP($C50,Sheet!$A$7:$DG$148,'TN01-10 (IN)'!Q$12,0)="","",VLOOKUP($C50,Sheet!$A$7:$DG$148,'TN01-10 (IN)'!Q$12,0))</f>
        <v/>
      </c>
      <c r="R50" s="28">
        <f>IF(VLOOKUP($C50,Sheet!$A$7:$DG$148,'TN01-10 (IN)'!R$12,0)="","",VLOOKUP($C50,Sheet!$A$7:$DG$148,'TN01-10 (IN)'!R$12,0))</f>
        <v>8.6</v>
      </c>
      <c r="S50" s="28" t="str">
        <f>IF(VLOOKUP($C50,Sheet!$A$7:$DG$148,'TN01-10 (IN)'!S$12,0)="","",VLOOKUP($C50,Sheet!$A$7:$DG$148,'TN01-10 (IN)'!S$12,0))</f>
        <v/>
      </c>
      <c r="T50" s="28" t="str">
        <f>IF(VLOOKUP($C50,Sheet!$A$7:$DG$148,'TN01-10 (IN)'!T$12,0)="","",VLOOKUP($C50,Sheet!$A$7:$DG$148,'TN01-10 (IN)'!T$12,0))</f>
        <v/>
      </c>
      <c r="U50" s="28" t="str">
        <f>IF(VLOOKUP($C50,Sheet!$A$7:$DG$148,'TN01-10 (IN)'!U$12,0)="","",VLOOKUP($C50,Sheet!$A$7:$DG$148,'TN01-10 (IN)'!U$12,0))</f>
        <v/>
      </c>
      <c r="V50" s="28">
        <f>IF(VLOOKUP($C50,Sheet!$A$7:$DG$148,'TN01-10 (IN)'!V$12,0)="","",VLOOKUP($C50,Sheet!$A$7:$DG$148,'TN01-10 (IN)'!V$12,0))</f>
        <v>9.8000000000000007</v>
      </c>
      <c r="W50" s="28">
        <f>IF(VLOOKUP($C50,Sheet!$A$7:$DG$148,'TN01-10 (IN)'!W$12,0)="","",VLOOKUP($C50,Sheet!$A$7:$DG$148,'TN01-10 (IN)'!W$12,0))</f>
        <v>8</v>
      </c>
      <c r="X50" s="28" t="str">
        <f>IF(VLOOKUP($C50,Sheet!$A$7:$DG$148,'TN01-10 (IN)'!X$12,0)="","",VLOOKUP($C50,Sheet!$A$7:$DG$148,'TN01-10 (IN)'!X$12,0))</f>
        <v/>
      </c>
      <c r="Y50" s="28">
        <f>IF(VLOOKUP($C50,Sheet!$A$7:$DG$148,'TN01-10 (IN)'!Y$12,0)="","",VLOOKUP($C50,Sheet!$A$7:$DG$148,'TN01-10 (IN)'!Y$12,0))</f>
        <v>8.6</v>
      </c>
      <c r="Z50" s="28">
        <f>IF(VLOOKUP($C50,Sheet!$A$7:$DG$148,'TN01-10 (IN)'!Z$12,0)="","",VLOOKUP($C50,Sheet!$A$7:$DG$148,'TN01-10 (IN)'!Z$12,0))</f>
        <v>10</v>
      </c>
      <c r="AA50" s="28">
        <f>IF(VLOOKUP($C50,Sheet!$A$7:$DG$148,'TN01-10 (IN)'!AA$12,0)="","",VLOOKUP($C50,Sheet!$A$7:$DG$148,'TN01-10 (IN)'!AA$12,0))</f>
        <v>8</v>
      </c>
      <c r="AB50" s="28">
        <f>IF(VLOOKUP($C50,Sheet!$A$7:$DG$148,'TN01-10 (IN)'!AB$12,0)="","",VLOOKUP($C50,Sheet!$A$7:$DG$148,'TN01-10 (IN)'!AB$12,0))</f>
        <v>8.1999999999999993</v>
      </c>
      <c r="AC50" s="28">
        <f>IF(VLOOKUP($C50,Sheet!$A$7:$DG$148,'TN01-10 (IN)'!AC$12,0)="","",VLOOKUP($C50,Sheet!$A$7:$DG$148,'TN01-10 (IN)'!AC$12,0))</f>
        <v>8.9</v>
      </c>
      <c r="AD50" s="28">
        <f>IF(VLOOKUP($C50,Sheet!$A$7:$DG$148,'TN01-10 (IN)'!AD$12,0)="","",VLOOKUP($C50,Sheet!$A$7:$DG$148,'TN01-10 (IN)'!AD$12,0))</f>
        <v>9.1</v>
      </c>
      <c r="AE50" s="28">
        <f>IF(VLOOKUP($C50,Sheet!$A$7:$DG$148,'TN01-10 (IN)'!AE$12,0)="","",VLOOKUP($C50,Sheet!$A$7:$DG$148,'TN01-10 (IN)'!AE$12,0))</f>
        <v>6.9</v>
      </c>
      <c r="AF50" s="28">
        <f>IF(VLOOKUP($C50,Sheet!$A$7:$DG$148,'TN01-10 (IN)'!AF$12,0)="","",VLOOKUP($C50,Sheet!$A$7:$DG$148,'TN01-10 (IN)'!AF$12,0))</f>
        <v>9.5</v>
      </c>
      <c r="AG50" s="28">
        <f>IF(VLOOKUP($C50,Sheet!$A$7:$DG$148,'TN01-10 (IN)'!AG$12,0)="","",VLOOKUP($C50,Sheet!$A$7:$DG$148,'TN01-10 (IN)'!AG$12,0))</f>
        <v>5.6</v>
      </c>
      <c r="AH50" s="28">
        <f>IF(VLOOKUP($C50,Sheet!$A$7:$DG$148,'TN01-10 (IN)'!AH$12,0)="","",VLOOKUP($C50,Sheet!$A$7:$DG$148,'TN01-10 (IN)'!AH$12,0))</f>
        <v>7.6</v>
      </c>
      <c r="AI50" s="28">
        <f>IF(VLOOKUP($C50,Sheet!$A$7:$DG$148,'TN01-10 (IN)'!AI$12,0)="","",VLOOKUP($C50,Sheet!$A$7:$DG$148,'TN01-10 (IN)'!AI$12,0))</f>
        <v>5.7</v>
      </c>
      <c r="AJ50" s="28">
        <f>IF(VLOOKUP($C50,Sheet!$A$7:$DG$148,'TN01-10 (IN)'!AJ$12,0)="","",VLOOKUP($C50,Sheet!$A$7:$DG$148,'TN01-10 (IN)'!AJ$12,0))</f>
        <v>7.8</v>
      </c>
      <c r="AK50" s="28">
        <f>IF(VLOOKUP($C50,Sheet!$A$7:$DG$148,'TN01-10 (IN)'!AK$12,0)="","",VLOOKUP($C50,Sheet!$A$7:$DG$148,'TN01-10 (IN)'!AK$12,0))</f>
        <v>5.9</v>
      </c>
      <c r="AL50" s="28">
        <f>IF(VLOOKUP($C50,Sheet!$A$7:$DG$148,'TN01-10 (IN)'!AL$12,0)="","",VLOOKUP($C50,Sheet!$A$7:$DG$148,'TN01-10 (IN)'!AL$12,0))</f>
        <v>8.6</v>
      </c>
      <c r="AM50" s="33">
        <f>IF(VLOOKUP($C50,Sheet!$A$7:$DG$148,'TN01-10 (IN)'!AM$12,0)="","",VLOOKUP($C50,Sheet!$A$7:$DG$148,'TN01-10 (IN)'!AM$12,0))</f>
        <v>51</v>
      </c>
      <c r="AN50" s="36">
        <f>IF(VLOOKUP($C50,Sheet!$A$7:$DG$148,'TN01-10 (IN)'!AN$12,0)="","",VLOOKUP($C50,Sheet!$A$7:$DG$148,'TN01-10 (IN)'!AN$12,0))</f>
        <v>0</v>
      </c>
      <c r="AO50" s="32">
        <f>IF(VLOOKUP($C50,Sheet!$A$7:$DG$148,'TN01-10 (IN)'!AO$12,0)="","",VLOOKUP($C50,Sheet!$A$7:$DG$148,'TN01-10 (IN)'!AO$12,0))</f>
        <v>6.8</v>
      </c>
      <c r="AP50" s="32">
        <f>IF(VLOOKUP($C50,Sheet!$A$7:$DG$148,'TN01-10 (IN)'!AP$12,0)="","",VLOOKUP($C50,Sheet!$A$7:$DG$148,'TN01-10 (IN)'!AP$12,0))</f>
        <v>7.6</v>
      </c>
      <c r="AQ50" s="32" t="str">
        <f>IF(VLOOKUP($C50,Sheet!$A$7:$DG$148,'TN01-10 (IN)'!AQ$12,0)="","",VLOOKUP($C50,Sheet!$A$7:$DG$148,'TN01-10 (IN)'!AQ$12,0))</f>
        <v/>
      </c>
      <c r="AR50" s="32" t="str">
        <f>IF(VLOOKUP($C50,Sheet!$A$7:$DG$148,'TN01-10 (IN)'!AR$12,0)="","",VLOOKUP($C50,Sheet!$A$7:$DG$148,'TN01-10 (IN)'!AR$12,0))</f>
        <v/>
      </c>
      <c r="AS50" s="32">
        <f>IF(VLOOKUP($C50,Sheet!$A$7:$DG$148,'TN01-10 (IN)'!AS$12,0)="","",VLOOKUP($C50,Sheet!$A$7:$DG$148,'TN01-10 (IN)'!AS$12,0))</f>
        <v>8.5</v>
      </c>
      <c r="AT50" s="32" t="str">
        <f>IF(VLOOKUP($C50,Sheet!$A$7:$DG$148,'TN01-10 (IN)'!AT$12,0)="","",VLOOKUP($C50,Sheet!$A$7:$DG$148,'TN01-10 (IN)'!AT$12,0))</f>
        <v/>
      </c>
      <c r="AU50" s="32" t="str">
        <f>IF(VLOOKUP($C50,Sheet!$A$7:$DG$148,'TN01-10 (IN)'!AU$12,0)="","",VLOOKUP($C50,Sheet!$A$7:$DG$148,'TN01-10 (IN)'!AU$12,0))</f>
        <v/>
      </c>
      <c r="AV50" s="32" t="str">
        <f>IF(VLOOKUP($C50,Sheet!$A$7:$DG$148,'TN01-10 (IN)'!AV$12,0)="","",VLOOKUP($C50,Sheet!$A$7:$DG$148,'TN01-10 (IN)'!AV$12,0))</f>
        <v/>
      </c>
      <c r="AW50" s="32" t="str">
        <f>IF(VLOOKUP($C50,Sheet!$A$7:$DG$148,'TN01-10 (IN)'!AW$12,0)="","",VLOOKUP($C50,Sheet!$A$7:$DG$148,'TN01-10 (IN)'!AW$12,0))</f>
        <v/>
      </c>
      <c r="AX50" s="32" t="str">
        <f>IF(VLOOKUP($C50,Sheet!$A$7:$DG$148,'TN01-10 (IN)'!AX$12,0)="","",VLOOKUP($C50,Sheet!$A$7:$DG$148,'TN01-10 (IN)'!AX$12,0))</f>
        <v/>
      </c>
      <c r="AY50" s="32">
        <f>IF(VLOOKUP($C50,Sheet!$A$7:$DG$148,'TN01-10 (IN)'!AY$12,0)="","",VLOOKUP($C50,Sheet!$A$7:$DG$148,'TN01-10 (IN)'!AY$12,0))</f>
        <v>8.1999999999999993</v>
      </c>
      <c r="AZ50" s="32" t="str">
        <f>IF(VLOOKUP($C50,Sheet!$A$7:$DG$148,'TN01-10 (IN)'!AZ$12,0)="","",VLOOKUP($C50,Sheet!$A$7:$DG$148,'TN01-10 (IN)'!AZ$12,0))</f>
        <v/>
      </c>
      <c r="BA50" s="32" t="str">
        <f>IF(VLOOKUP($C50,Sheet!$A$7:$DG$148,'TN01-10 (IN)'!BA$12,0)="","",VLOOKUP($C50,Sheet!$A$7:$DG$148,'TN01-10 (IN)'!BA$12,0))</f>
        <v/>
      </c>
      <c r="BB50" s="32" t="str">
        <f>IF(VLOOKUP($C50,Sheet!$A$7:$DG$148,'TN01-10 (IN)'!BB$12,0)="","",VLOOKUP($C50,Sheet!$A$7:$DG$148,'TN01-10 (IN)'!BB$12,0))</f>
        <v/>
      </c>
      <c r="BC50" s="32">
        <f>IF(VLOOKUP($C50,Sheet!$A$7:$DG$148,'TN01-10 (IN)'!BC$12,0)="","",VLOOKUP($C50,Sheet!$A$7:$DG$148,'TN01-10 (IN)'!BC$12,0))</f>
        <v>6.4</v>
      </c>
      <c r="BD50" s="33">
        <f>IF(VLOOKUP($C50,Sheet!$A$7:$DG$148,'TN01-10 (IN)'!BD$12,0)="","",VLOOKUP($C50,Sheet!$A$7:$DG$148,'TN01-10 (IN)'!BD$12,0))</f>
        <v>5</v>
      </c>
      <c r="BE50" s="36">
        <f>IF(VLOOKUP($C50,Sheet!$A$7:$DG$148,'TN01-10 (IN)'!BE$12,0)="","",VLOOKUP($C50,Sheet!$A$7:$DG$148,'TN01-10 (IN)'!BE$12,0))</f>
        <v>0</v>
      </c>
      <c r="BF50" s="28">
        <f>IF(VLOOKUP($C50,Sheet!$A$7:$DG$148,'TN01-10 (IN)'!BF$12,0)="","",VLOOKUP($C50,Sheet!$A$7:$DG$148,'TN01-10 (IN)'!BF$12,0))</f>
        <v>8.6</v>
      </c>
      <c r="BG50" s="28">
        <f>IF(VLOOKUP($C50,Sheet!$A$7:$DG$148,'TN01-10 (IN)'!BG$12,0)="","",VLOOKUP($C50,Sheet!$A$7:$DG$148,'TN01-10 (IN)'!BG$12,0))</f>
        <v>8.1</v>
      </c>
      <c r="BH50" s="28">
        <f>IF(VLOOKUP($C50,Sheet!$A$7:$DG$148,'TN01-10 (IN)'!BH$12,0)="","",VLOOKUP($C50,Sheet!$A$7:$DG$148,'TN01-10 (IN)'!BH$12,0))</f>
        <v>9.3000000000000007</v>
      </c>
      <c r="BI50" s="28">
        <f>IF(VLOOKUP($C50,Sheet!$A$7:$DG$148,'TN01-10 (IN)'!BI$12,0)="","",VLOOKUP($C50,Sheet!$A$7:$DG$148,'TN01-10 (IN)'!BI$12,0))</f>
        <v>10</v>
      </c>
      <c r="BJ50" s="28">
        <f>IF(VLOOKUP($C50,Sheet!$A$7:$DG$148,'TN01-10 (IN)'!BJ$12,0)="","",VLOOKUP($C50,Sheet!$A$7:$DG$148,'TN01-10 (IN)'!BJ$12,0))</f>
        <v>7.6</v>
      </c>
      <c r="BK50" s="28">
        <f>IF(VLOOKUP($C50,Sheet!$A$7:$DG$148,'TN01-10 (IN)'!BK$12,0)="","",VLOOKUP($C50,Sheet!$A$7:$DG$148,'TN01-10 (IN)'!BK$12,0))</f>
        <v>9</v>
      </c>
      <c r="BL50" s="28">
        <f>IF(VLOOKUP($C50,Sheet!$A$7:$DG$148,'TN01-10 (IN)'!BL$12,0)="","",VLOOKUP($C50,Sheet!$A$7:$DG$148,'TN01-10 (IN)'!BL$12,0))</f>
        <v>9</v>
      </c>
      <c r="BM50" s="28">
        <f>IF(VLOOKUP($C50,Sheet!$A$7:$DG$148,'TN01-10 (IN)'!BM$12,0)="","",VLOOKUP($C50,Sheet!$A$7:$DG$148,'TN01-10 (IN)'!BM$12,0))</f>
        <v>7.8</v>
      </c>
      <c r="BN50" s="28">
        <f>IF(VLOOKUP($C50,Sheet!$A$7:$DG$148,'TN01-10 (IN)'!BN$12,0)="","",VLOOKUP($C50,Sheet!$A$7:$DG$148,'TN01-10 (IN)'!BN$12,0))</f>
        <v>7.6</v>
      </c>
      <c r="BO50" s="28">
        <f>IF(VLOOKUP($C50,Sheet!$A$7:$DG$148,'TN01-10 (IN)'!BO$12,0)="","",VLOOKUP($C50,Sheet!$A$7:$DG$148,'TN01-10 (IN)'!BO$12,0))</f>
        <v>9.5</v>
      </c>
      <c r="BP50" s="28">
        <f>IF(VLOOKUP($C50,Sheet!$A$7:$DG$148,'TN01-10 (IN)'!BP$12,0)="","",VLOOKUP($C50,Sheet!$A$7:$DG$148,'TN01-10 (IN)'!BP$12,0))</f>
        <v>10</v>
      </c>
      <c r="BQ50" s="28">
        <f>IF(VLOOKUP($C50,Sheet!$A$7:$DG$148,'TN01-10 (IN)'!BQ$12,0)="","",VLOOKUP($C50,Sheet!$A$7:$DG$148,'TN01-10 (IN)'!BQ$12,0))</f>
        <v>8.3000000000000007</v>
      </c>
      <c r="BR50" s="28">
        <f>IF(VLOOKUP($C50,Sheet!$A$7:$DG$148,'TN01-10 (IN)'!BR$12,0)="","",VLOOKUP($C50,Sheet!$A$7:$DG$148,'TN01-10 (IN)'!BR$12,0))</f>
        <v>8.8000000000000007</v>
      </c>
      <c r="BS50" s="28">
        <f>IF(VLOOKUP($C50,Sheet!$A$7:$DG$148,'TN01-10 (IN)'!BS$12,0)="","",VLOOKUP($C50,Sheet!$A$7:$DG$148,'TN01-10 (IN)'!BS$12,0))</f>
        <v>8.6999999999999993</v>
      </c>
      <c r="BT50" s="28" t="str">
        <f>IF(VLOOKUP($C50,Sheet!$A$7:$DG$148,'TN01-10 (IN)'!BT$12,0)="","",VLOOKUP($C50,Sheet!$A$7:$DG$148,'TN01-10 (IN)'!BT$12,0))</f>
        <v/>
      </c>
      <c r="BU50" s="28">
        <f>IF(VLOOKUP($C50,Sheet!$A$7:$DG$148,'TN01-10 (IN)'!BU$12,0)="","",VLOOKUP($C50,Sheet!$A$7:$DG$148,'TN01-10 (IN)'!BU$12,0))</f>
        <v>7.6</v>
      </c>
      <c r="BV50" s="28">
        <f>IF(VLOOKUP($C50,Sheet!$A$7:$DG$148,'TN01-10 (IN)'!BV$12,0)="","",VLOOKUP($C50,Sheet!$A$7:$DG$148,'TN01-10 (IN)'!BV$12,0))</f>
        <v>8.4</v>
      </c>
      <c r="BW50" s="28">
        <f>IF(VLOOKUP($C50,Sheet!$A$7:$DG$148,'TN01-10 (IN)'!BW$12,0)="","",VLOOKUP($C50,Sheet!$A$7:$DG$148,'TN01-10 (IN)'!BW$12,0))</f>
        <v>8.9</v>
      </c>
      <c r="BX50" s="28">
        <f>IF(VLOOKUP($C50,Sheet!$A$7:$DG$148,'TN01-10 (IN)'!BX$12,0)="","",VLOOKUP($C50,Sheet!$A$7:$DG$148,'TN01-10 (IN)'!BX$12,0))</f>
        <v>9.5</v>
      </c>
      <c r="BY50" s="28">
        <f>IF(VLOOKUP($C50,Sheet!$A$7:$DG$148,'TN01-10 (IN)'!BY$12,0)="","",VLOOKUP($C50,Sheet!$A$7:$DG$148,'TN01-10 (IN)'!BY$12,0))</f>
        <v>7.9</v>
      </c>
      <c r="BZ50" s="33">
        <f>IF(VLOOKUP($C50,Sheet!$A$7:$DG$148,'TN01-10 (IN)'!BZ$12,0)="","",VLOOKUP($C50,Sheet!$A$7:$DG$148,'TN01-10 (IN)'!BZ$12,0))</f>
        <v>50</v>
      </c>
      <c r="CA50" s="36">
        <f>IF(VLOOKUP($C50,Sheet!$A$7:$DG$148,'TN01-10 (IN)'!CA$12,0)="","",VLOOKUP($C50,Sheet!$A$7:$DG$148,'TN01-10 (IN)'!CA$12,0))</f>
        <v>0</v>
      </c>
      <c r="CB50" s="28">
        <f>IF(VLOOKUP($C50,Sheet!$A$7:$DG$148,'TN01-10 (IN)'!CB$12,0)="","",VLOOKUP($C50,Sheet!$A$7:$DG$148,'TN01-10 (IN)'!CB$12,0))</f>
        <v>10</v>
      </c>
      <c r="CC50" s="28" t="str">
        <f>IF(VLOOKUP($C50,Sheet!$A$7:$DG$148,'TN01-10 (IN)'!CC$12,0)="","",VLOOKUP($C50,Sheet!$A$7:$DG$148,'TN01-10 (IN)'!CC$12,0))</f>
        <v/>
      </c>
      <c r="CD50" s="28">
        <f>IF(VLOOKUP($C50,Sheet!$A$7:$DG$148,'TN01-10 (IN)'!CD$12,0)="","",VLOOKUP($C50,Sheet!$A$7:$DG$148,'TN01-10 (IN)'!CD$12,0))</f>
        <v>9.6999999999999993</v>
      </c>
      <c r="CE50" s="28" t="str">
        <f>IF(VLOOKUP($C50,Sheet!$A$7:$DG$148,'TN01-10 (IN)'!CE$12,0)="","",VLOOKUP($C50,Sheet!$A$7:$DG$148,'TN01-10 (IN)'!CE$12,0))</f>
        <v/>
      </c>
      <c r="CF50" s="28">
        <f>IF(VLOOKUP($C50,Sheet!$A$7:$DG$148,'TN01-10 (IN)'!CF$12,0)="","",VLOOKUP($C50,Sheet!$A$7:$DG$148,'TN01-10 (IN)'!CF$12,0))</f>
        <v>9</v>
      </c>
      <c r="CG50" s="28">
        <f>IF(VLOOKUP($C50,Sheet!$A$7:$DG$148,'TN01-10 (IN)'!CG$12,0)="","",VLOOKUP($C50,Sheet!$A$7:$DG$148,'TN01-10 (IN)'!CG$12,0))</f>
        <v>8.9</v>
      </c>
      <c r="CH50" s="28">
        <f>IF(VLOOKUP($C50,Sheet!$A$7:$DG$148,'TN01-10 (IN)'!CH$12,0)="","",VLOOKUP($C50,Sheet!$A$7:$DG$148,'TN01-10 (IN)'!CH$12,0))</f>
        <v>9.6999999999999993</v>
      </c>
      <c r="CI50" s="28">
        <f>IF(VLOOKUP($C50,Sheet!$A$7:$DG$148,'TN01-10 (IN)'!CI$12,0)="","",VLOOKUP($C50,Sheet!$A$7:$DG$148,'TN01-10 (IN)'!CI$12,0))</f>
        <v>8.6</v>
      </c>
      <c r="CJ50" s="28" t="str">
        <f>IF(VLOOKUP($C50,Sheet!$A$7:$DG$148,'TN01-10 (IN)'!CJ$12,0)="","",VLOOKUP($C50,Sheet!$A$7:$DG$148,'TN01-10 (IN)'!CJ$12,0))</f>
        <v/>
      </c>
      <c r="CK50" s="28" t="str">
        <f>IF(VLOOKUP($C50,Sheet!$A$7:$DG$148,'TN01-10 (IN)'!CK$12,0)="","",VLOOKUP($C50,Sheet!$A$7:$DG$148,'TN01-10 (IN)'!CK$12,0))</f>
        <v/>
      </c>
      <c r="CL50" s="28" t="str">
        <f>IF(VLOOKUP($C50,Sheet!$A$7:$DG$148,'TN01-10 (IN)'!CL$12,0)="","",VLOOKUP($C50,Sheet!$A$7:$DG$148,'TN01-10 (IN)'!CL$12,0))</f>
        <v/>
      </c>
      <c r="CM50" s="28">
        <f>IF(VLOOKUP($C50,Sheet!$A$7:$DG$148,'TN01-10 (IN)'!CM$12,0)="","",VLOOKUP($C50,Sheet!$A$7:$DG$148,'TN01-10 (IN)'!CM$12,0))</f>
        <v>8.1999999999999993</v>
      </c>
      <c r="CN50" s="28" t="str">
        <f>IF(VLOOKUP($C50,Sheet!$A$7:$DG$148,'TN01-10 (IN)'!CN$12,0)="","",VLOOKUP($C50,Sheet!$A$7:$DG$148,'TN01-10 (IN)'!CN$12,0))</f>
        <v/>
      </c>
      <c r="CO50" s="28" t="str">
        <f>IF(VLOOKUP($C50,Sheet!$A$7:$DG$148,'TN01-10 (IN)'!CO$12,0)="","",VLOOKUP($C50,Sheet!$A$7:$DG$148,'TN01-10 (IN)'!CO$12,0))</f>
        <v/>
      </c>
      <c r="CP50" s="28">
        <f>IF(VLOOKUP($C50,Sheet!$A$7:$DG$148,'TN01-10 (IN)'!CP$12,0)="","",VLOOKUP($C50,Sheet!$A$7:$DG$148,'TN01-10 (IN)'!CP$12,0))</f>
        <v>8.3000000000000007</v>
      </c>
      <c r="CQ50" s="28">
        <f>IF(VLOOKUP($C50,Sheet!$A$7:$DG$148,'TN01-10 (IN)'!CQ$12,0)="","",VLOOKUP($C50,Sheet!$A$7:$DG$148,'TN01-10 (IN)'!CQ$12,0))</f>
        <v>8</v>
      </c>
      <c r="CR50" s="28">
        <f>IF(VLOOKUP($C50,Sheet!$A$7:$DG$148,'TN01-10 (IN)'!CR$12,0)="","",VLOOKUP($C50,Sheet!$A$7:$DG$148,'TN01-10 (IN)'!CR$12,0))</f>
        <v>9</v>
      </c>
      <c r="CS50" s="28">
        <f>IF(VLOOKUP($C50,Sheet!$A$7:$DG$148,'TN01-10 (IN)'!CS$12,0)="","",VLOOKUP($C50,Sheet!$A$7:$DG$148,'TN01-10 (IN)'!CS$12,0))</f>
        <v>9.6</v>
      </c>
      <c r="CT50" s="28">
        <f>IF(VLOOKUP($C50,Sheet!$A$7:$DG$148,'TN01-10 (IN)'!CT$12,0)="","",VLOOKUP($C50,Sheet!$A$7:$DG$148,'TN01-10 (IN)'!CT$12,0))</f>
        <v>9.3000000000000007</v>
      </c>
      <c r="CU50" s="33">
        <f>IF(VLOOKUP($C50,Sheet!$A$7:$DG$148,'TN01-10 (IN)'!CU$12,0)="","",VLOOKUP($C50,Sheet!$A$7:$DG$148,'TN01-10 (IN)'!CU$12,0))</f>
        <v>27</v>
      </c>
      <c r="CV50" s="36">
        <f>IF(VLOOKUP($C50,Sheet!$A$7:$DG$148,'TN01-10 (IN)'!CV$12,0)="","",VLOOKUP($C50,Sheet!$A$7:$DG$148,'TN01-10 (IN)'!CV$12,0))</f>
        <v>0</v>
      </c>
      <c r="CW50" s="38">
        <f t="shared" si="2"/>
        <v>128</v>
      </c>
      <c r="CX50" s="38">
        <f t="shared" si="2"/>
        <v>0</v>
      </c>
      <c r="CY50" s="38">
        <f t="shared" si="3"/>
        <v>0</v>
      </c>
      <c r="CZ50" s="38">
        <f t="shared" si="4"/>
        <v>128</v>
      </c>
      <c r="DA50" s="38">
        <f t="shared" si="5"/>
        <v>8.6300000000000008</v>
      </c>
      <c r="DB50" s="38">
        <f>VLOOKUP($C50,'TN01-04'!$A$13:$DL$166,103,0)</f>
        <v>3.73</v>
      </c>
      <c r="DC50" s="28" t="str">
        <f>IF(VLOOKUP($C50,Sheet!$A$7:$DG$148,'TN01-10 (IN)'!DC$12,0)="","",VLOOKUP($C50,Sheet!$A$7:$DG$148,'TN01-10 (IN)'!DC$12,0))</f>
        <v/>
      </c>
      <c r="DD50" s="28" t="str">
        <f>IF(VLOOKUP($C50,Sheet!$A$7:$DG$148,'TN01-10 (IN)'!DD$12,0)="","",VLOOKUP($C50,Sheet!$A$7:$DG$148,'TN01-10 (IN)'!DD$12,0))</f>
        <v/>
      </c>
      <c r="DE50" s="28" t="str">
        <f>IF(VLOOKUP($C50,Sheet!$A$7:$DG$148,'TN01-10 (IN)'!DE$12,0)="","",VLOOKUP($C50,Sheet!$A$7:$DG$148,'TN01-10 (IN)'!DE$12,0))</f>
        <v/>
      </c>
      <c r="DF50" s="28">
        <f>IF(VLOOKUP($C50,Sheet!$A$7:$DG$148,'TN01-10 (IN)'!DF$12,0)="","",VLOOKUP($C50,Sheet!$A$7:$DG$148,'TN01-10 (IN)'!DF$12,0))</f>
        <v>9.1999999999999993</v>
      </c>
      <c r="DG50" s="38"/>
      <c r="DH50" s="38">
        <f t="shared" si="6"/>
        <v>9.1999999999999993</v>
      </c>
      <c r="DI50" s="38">
        <f>VLOOKUP($C50,'TN01-04'!$A$13:$DL$166,110,0)</f>
        <v>4</v>
      </c>
      <c r="DJ50" s="33">
        <f>IF(VLOOKUP($C50,Sheet!$A$7:$DG$148,'TN01-10 (IN)'!DJ$12,0)="","",VLOOKUP($C50,Sheet!$A$7:$DG$148,'TN01-10 (IN)'!DJ$12,0))</f>
        <v>5</v>
      </c>
      <c r="DK50" s="36">
        <f>IF(VLOOKUP($C50,Sheet!$A$7:$DG$148,'TN01-10 (IN)'!DK$12,0)="","",VLOOKUP($C50,Sheet!$A$7:$DG$148,'TN01-10 (IN)'!DK$12,0))</f>
        <v>0</v>
      </c>
      <c r="DL50" s="38">
        <f t="shared" si="7"/>
        <v>133</v>
      </c>
      <c r="DM50" s="38">
        <f t="shared" si="8"/>
        <v>0</v>
      </c>
      <c r="DN50" s="38">
        <f t="shared" si="9"/>
        <v>8.66</v>
      </c>
      <c r="DO50" s="38">
        <f>VLOOKUP($C50,'TN01-04'!$A$13:$DL$166,116,0)</f>
        <v>3.74</v>
      </c>
      <c r="DP50" s="33">
        <f>IF(VLOOKUP($C50,Sheet!$A$7:$DG$148,'TN01-10 (IN)'!DP$12,0)="","",VLOOKUP($C50,Sheet!$A$7:$DG$148,'TN01-10 (IN)'!DP$12,0))</f>
        <v>138</v>
      </c>
      <c r="DQ50" s="36">
        <f>IF(VLOOKUP($C50,Sheet!$A$7:$DG$148,'TN01-10 (IN)'!DQ$12,0)="","",VLOOKUP($C50,Sheet!$A$7:$DG$148,'TN01-10 (IN)'!DQ$12,0))</f>
        <v>0</v>
      </c>
      <c r="DR50" s="28">
        <f>IF(VLOOKUP($C50,Sheet!$A$7:$DG$148,'TN01-10 (IN)'!DR$12,0)="","",VLOOKUP($C50,Sheet!$A$7:$DG$148,'TN01-10 (IN)'!DR$12,0))</f>
        <v>137</v>
      </c>
      <c r="DS50" s="28">
        <f>IF(VLOOKUP($C50,Sheet!$A$7:$DG$148,'TN01-10 (IN)'!DS$12,0)="","",VLOOKUP($C50,Sheet!$A$7:$DG$148,'TN01-10 (IN)'!DS$12,0))</f>
        <v>138</v>
      </c>
      <c r="DT50" s="28">
        <f>IF(VLOOKUP($C50,Sheet!$A$7:$DG$148,'TN01-10 (IN)'!DT$12,0)="","",VLOOKUP($C50,Sheet!$A$7:$DG$148,'TN01-10 (IN)'!DT$12,0))</f>
        <v>8.66</v>
      </c>
      <c r="DU50" s="28">
        <f>IF(VLOOKUP($C50,Sheet!$A$7:$DG$148,'TN01-10 (IN)'!DU$12,0)="","",VLOOKUP($C50,Sheet!$A$7:$DG$148,'TN01-10 (IN)'!DU$12,0))</f>
        <v>3.74</v>
      </c>
      <c r="DV50" s="28" t="str">
        <f>IF(VLOOKUP($C50,Sheet!$A$7:$DG$148,'TN01-10 (IN)'!DV$12,0)="","",VLOOKUP($C50,Sheet!$A$7:$DG$148,'TN01-10 (IN)'!DV$12,0))</f>
        <v/>
      </c>
      <c r="DW50" s="42">
        <f t="shared" si="10"/>
        <v>0</v>
      </c>
    </row>
    <row r="51" spans="1:127" ht="15.95" customHeight="1" x14ac:dyDescent="0.2">
      <c r="A51" s="52"/>
      <c r="B51" s="625"/>
      <c r="C51" s="45">
        <v>2220728924</v>
      </c>
      <c r="D51" s="26" t="s">
        <v>7</v>
      </c>
      <c r="E51" s="26" t="s">
        <v>65</v>
      </c>
      <c r="F51" s="26" t="s">
        <v>142</v>
      </c>
      <c r="G51" s="27">
        <v>35853</v>
      </c>
      <c r="H51" s="26" t="s">
        <v>209</v>
      </c>
      <c r="I51" s="26" t="s">
        <v>213</v>
      </c>
      <c r="J51" s="28" t="e">
        <f>IF(VLOOKUP($C51,Sheet!$A$7:$DG$148,'TN01-10 (IN)'!J$12,0)="","",VLOOKUP($C51,Sheet!$A$7:$DG$148,'TN01-10 (IN)'!J$12,0))</f>
        <v>#N/A</v>
      </c>
      <c r="K51" s="28" t="e">
        <f>IF(VLOOKUP($C51,Sheet!$A$7:$DG$148,'TN01-10 (IN)'!K$12,0)="","",VLOOKUP($C51,Sheet!$A$7:$DG$148,'TN01-10 (IN)'!K$12,0))</f>
        <v>#N/A</v>
      </c>
      <c r="L51" s="28" t="e">
        <f>IF(VLOOKUP($C51,Sheet!$A$7:$DG$148,'TN01-10 (IN)'!L$12,0)="","",VLOOKUP($C51,Sheet!$A$7:$DG$148,'TN01-10 (IN)'!L$12,0))</f>
        <v>#N/A</v>
      </c>
      <c r="M51" s="28" t="e">
        <f>IF(VLOOKUP($C51,Sheet!$A$7:$DG$148,'TN01-10 (IN)'!M$12,0)="","",VLOOKUP($C51,Sheet!$A$7:$DG$148,'TN01-10 (IN)'!M$12,0))</f>
        <v>#N/A</v>
      </c>
      <c r="N51" s="28" t="e">
        <f>IF(VLOOKUP($C51,Sheet!$A$7:$DG$148,'TN01-10 (IN)'!N$12,0)="","",VLOOKUP($C51,Sheet!$A$7:$DG$148,'TN01-10 (IN)'!N$12,0))</f>
        <v>#N/A</v>
      </c>
      <c r="O51" s="28" t="e">
        <f>IF(VLOOKUP($C51,Sheet!$A$7:$DG$148,'TN01-10 (IN)'!O$12,0)="","",VLOOKUP($C51,Sheet!$A$7:$DG$148,'TN01-10 (IN)'!O$12,0))</f>
        <v>#N/A</v>
      </c>
      <c r="P51" s="28" t="e">
        <f>IF(VLOOKUP($C51,Sheet!$A$7:$DG$148,'TN01-10 (IN)'!P$12,0)="","",VLOOKUP($C51,Sheet!$A$7:$DG$148,'TN01-10 (IN)'!P$12,0))</f>
        <v>#N/A</v>
      </c>
      <c r="Q51" s="28" t="e">
        <f>IF(VLOOKUP($C51,Sheet!$A$7:$DG$148,'TN01-10 (IN)'!Q$12,0)="","",VLOOKUP($C51,Sheet!$A$7:$DG$148,'TN01-10 (IN)'!Q$12,0))</f>
        <v>#N/A</v>
      </c>
      <c r="R51" s="28" t="e">
        <f>IF(VLOOKUP($C51,Sheet!$A$7:$DG$148,'TN01-10 (IN)'!R$12,0)="","",VLOOKUP($C51,Sheet!$A$7:$DG$148,'TN01-10 (IN)'!R$12,0))</f>
        <v>#N/A</v>
      </c>
      <c r="S51" s="28" t="e">
        <f>IF(VLOOKUP($C51,Sheet!$A$7:$DG$148,'TN01-10 (IN)'!S$12,0)="","",VLOOKUP($C51,Sheet!$A$7:$DG$148,'TN01-10 (IN)'!S$12,0))</f>
        <v>#N/A</v>
      </c>
      <c r="T51" s="28" t="e">
        <f>IF(VLOOKUP($C51,Sheet!$A$7:$DG$148,'TN01-10 (IN)'!T$12,0)="","",VLOOKUP($C51,Sheet!$A$7:$DG$148,'TN01-10 (IN)'!T$12,0))</f>
        <v>#N/A</v>
      </c>
      <c r="U51" s="28" t="e">
        <f>IF(VLOOKUP($C51,Sheet!$A$7:$DG$148,'TN01-10 (IN)'!U$12,0)="","",VLOOKUP($C51,Sheet!$A$7:$DG$148,'TN01-10 (IN)'!U$12,0))</f>
        <v>#N/A</v>
      </c>
      <c r="V51" s="28" t="e">
        <f>IF(VLOOKUP($C51,Sheet!$A$7:$DG$148,'TN01-10 (IN)'!V$12,0)="","",VLOOKUP($C51,Sheet!$A$7:$DG$148,'TN01-10 (IN)'!V$12,0))</f>
        <v>#N/A</v>
      </c>
      <c r="W51" s="28" t="e">
        <f>IF(VLOOKUP($C51,Sheet!$A$7:$DG$148,'TN01-10 (IN)'!W$12,0)="","",VLOOKUP($C51,Sheet!$A$7:$DG$148,'TN01-10 (IN)'!W$12,0))</f>
        <v>#N/A</v>
      </c>
      <c r="X51" s="28" t="e">
        <f>IF(VLOOKUP($C51,Sheet!$A$7:$DG$148,'TN01-10 (IN)'!X$12,0)="","",VLOOKUP($C51,Sheet!$A$7:$DG$148,'TN01-10 (IN)'!X$12,0))</f>
        <v>#N/A</v>
      </c>
      <c r="Y51" s="28" t="e">
        <f>IF(VLOOKUP($C51,Sheet!$A$7:$DG$148,'TN01-10 (IN)'!Y$12,0)="","",VLOOKUP($C51,Sheet!$A$7:$DG$148,'TN01-10 (IN)'!Y$12,0))</f>
        <v>#N/A</v>
      </c>
      <c r="Z51" s="28" t="e">
        <f>IF(VLOOKUP($C51,Sheet!$A$7:$DG$148,'TN01-10 (IN)'!Z$12,0)="","",VLOOKUP($C51,Sheet!$A$7:$DG$148,'TN01-10 (IN)'!Z$12,0))</f>
        <v>#N/A</v>
      </c>
      <c r="AA51" s="28" t="e">
        <f>IF(VLOOKUP($C51,Sheet!$A$7:$DG$148,'TN01-10 (IN)'!AA$12,0)="","",VLOOKUP($C51,Sheet!$A$7:$DG$148,'TN01-10 (IN)'!AA$12,0))</f>
        <v>#N/A</v>
      </c>
      <c r="AB51" s="28" t="e">
        <f>IF(VLOOKUP($C51,Sheet!$A$7:$DG$148,'TN01-10 (IN)'!AB$12,0)="","",VLOOKUP($C51,Sheet!$A$7:$DG$148,'TN01-10 (IN)'!AB$12,0))</f>
        <v>#N/A</v>
      </c>
      <c r="AC51" s="28" t="e">
        <f>IF(VLOOKUP($C51,Sheet!$A$7:$DG$148,'TN01-10 (IN)'!AC$12,0)="","",VLOOKUP($C51,Sheet!$A$7:$DG$148,'TN01-10 (IN)'!AC$12,0))</f>
        <v>#N/A</v>
      </c>
      <c r="AD51" s="28" t="e">
        <f>IF(VLOOKUP($C51,Sheet!$A$7:$DG$148,'TN01-10 (IN)'!AD$12,0)="","",VLOOKUP($C51,Sheet!$A$7:$DG$148,'TN01-10 (IN)'!AD$12,0))</f>
        <v>#N/A</v>
      </c>
      <c r="AE51" s="28" t="e">
        <f>IF(VLOOKUP($C51,Sheet!$A$7:$DG$148,'TN01-10 (IN)'!AE$12,0)="","",VLOOKUP($C51,Sheet!$A$7:$DG$148,'TN01-10 (IN)'!AE$12,0))</f>
        <v>#N/A</v>
      </c>
      <c r="AF51" s="28" t="e">
        <f>IF(VLOOKUP($C51,Sheet!$A$7:$DG$148,'TN01-10 (IN)'!AF$12,0)="","",VLOOKUP($C51,Sheet!$A$7:$DG$148,'TN01-10 (IN)'!AF$12,0))</f>
        <v>#N/A</v>
      </c>
      <c r="AG51" s="28" t="e">
        <f>IF(VLOOKUP($C51,Sheet!$A$7:$DG$148,'TN01-10 (IN)'!AG$12,0)="","",VLOOKUP($C51,Sheet!$A$7:$DG$148,'TN01-10 (IN)'!AG$12,0))</f>
        <v>#N/A</v>
      </c>
      <c r="AH51" s="28" t="e">
        <f>IF(VLOOKUP($C51,Sheet!$A$7:$DG$148,'TN01-10 (IN)'!AH$12,0)="","",VLOOKUP($C51,Sheet!$A$7:$DG$148,'TN01-10 (IN)'!AH$12,0))</f>
        <v>#N/A</v>
      </c>
      <c r="AI51" s="28" t="e">
        <f>IF(VLOOKUP($C51,Sheet!$A$7:$DG$148,'TN01-10 (IN)'!AI$12,0)="","",VLOOKUP($C51,Sheet!$A$7:$DG$148,'TN01-10 (IN)'!AI$12,0))</f>
        <v>#N/A</v>
      </c>
      <c r="AJ51" s="28" t="e">
        <f>IF(VLOOKUP($C51,Sheet!$A$7:$DG$148,'TN01-10 (IN)'!AJ$12,0)="","",VLOOKUP($C51,Sheet!$A$7:$DG$148,'TN01-10 (IN)'!AJ$12,0))</f>
        <v>#N/A</v>
      </c>
      <c r="AK51" s="28" t="e">
        <f>IF(VLOOKUP($C51,Sheet!$A$7:$DG$148,'TN01-10 (IN)'!AK$12,0)="","",VLOOKUP($C51,Sheet!$A$7:$DG$148,'TN01-10 (IN)'!AK$12,0))</f>
        <v>#N/A</v>
      </c>
      <c r="AL51" s="28" t="e">
        <f>IF(VLOOKUP($C51,Sheet!$A$7:$DG$148,'TN01-10 (IN)'!AL$12,0)="","",VLOOKUP($C51,Sheet!$A$7:$DG$148,'TN01-10 (IN)'!AL$12,0))</f>
        <v>#N/A</v>
      </c>
      <c r="AM51" s="33" t="e">
        <f>IF(VLOOKUP($C51,Sheet!$A$7:$DG$148,'TN01-10 (IN)'!AM$12,0)="","",VLOOKUP($C51,Sheet!$A$7:$DG$148,'TN01-10 (IN)'!AM$12,0))</f>
        <v>#N/A</v>
      </c>
      <c r="AN51" s="36" t="e">
        <f>IF(VLOOKUP($C51,Sheet!$A$7:$DG$148,'TN01-10 (IN)'!AN$12,0)="","",VLOOKUP($C51,Sheet!$A$7:$DG$148,'TN01-10 (IN)'!AN$12,0))</f>
        <v>#N/A</v>
      </c>
      <c r="AO51" s="32" t="e">
        <f>IF(VLOOKUP($C51,Sheet!$A$7:$DG$148,'TN01-10 (IN)'!AO$12,0)="","",VLOOKUP($C51,Sheet!$A$7:$DG$148,'TN01-10 (IN)'!AO$12,0))</f>
        <v>#N/A</v>
      </c>
      <c r="AP51" s="32" t="e">
        <f>IF(VLOOKUP($C51,Sheet!$A$7:$DG$148,'TN01-10 (IN)'!AP$12,0)="","",VLOOKUP($C51,Sheet!$A$7:$DG$148,'TN01-10 (IN)'!AP$12,0))</f>
        <v>#N/A</v>
      </c>
      <c r="AQ51" s="32" t="e">
        <f>IF(VLOOKUP($C51,Sheet!$A$7:$DG$148,'TN01-10 (IN)'!AQ$12,0)="","",VLOOKUP($C51,Sheet!$A$7:$DG$148,'TN01-10 (IN)'!AQ$12,0))</f>
        <v>#N/A</v>
      </c>
      <c r="AR51" s="32" t="e">
        <f>IF(VLOOKUP($C51,Sheet!$A$7:$DG$148,'TN01-10 (IN)'!AR$12,0)="","",VLOOKUP($C51,Sheet!$A$7:$DG$148,'TN01-10 (IN)'!AR$12,0))</f>
        <v>#N/A</v>
      </c>
      <c r="AS51" s="32" t="e">
        <f>IF(VLOOKUP($C51,Sheet!$A$7:$DG$148,'TN01-10 (IN)'!AS$12,0)="","",VLOOKUP($C51,Sheet!$A$7:$DG$148,'TN01-10 (IN)'!AS$12,0))</f>
        <v>#N/A</v>
      </c>
      <c r="AT51" s="32" t="e">
        <f>IF(VLOOKUP($C51,Sheet!$A$7:$DG$148,'TN01-10 (IN)'!AT$12,0)="","",VLOOKUP($C51,Sheet!$A$7:$DG$148,'TN01-10 (IN)'!AT$12,0))</f>
        <v>#N/A</v>
      </c>
      <c r="AU51" s="32" t="e">
        <f>IF(VLOOKUP($C51,Sheet!$A$7:$DG$148,'TN01-10 (IN)'!AU$12,0)="","",VLOOKUP($C51,Sheet!$A$7:$DG$148,'TN01-10 (IN)'!AU$12,0))</f>
        <v>#N/A</v>
      </c>
      <c r="AV51" s="32" t="e">
        <f>IF(VLOOKUP($C51,Sheet!$A$7:$DG$148,'TN01-10 (IN)'!AV$12,0)="","",VLOOKUP($C51,Sheet!$A$7:$DG$148,'TN01-10 (IN)'!AV$12,0))</f>
        <v>#N/A</v>
      </c>
      <c r="AW51" s="32" t="e">
        <f>IF(VLOOKUP($C51,Sheet!$A$7:$DG$148,'TN01-10 (IN)'!AW$12,0)="","",VLOOKUP($C51,Sheet!$A$7:$DG$148,'TN01-10 (IN)'!AW$12,0))</f>
        <v>#N/A</v>
      </c>
      <c r="AX51" s="32" t="e">
        <f>IF(VLOOKUP($C51,Sheet!$A$7:$DG$148,'TN01-10 (IN)'!AX$12,0)="","",VLOOKUP($C51,Sheet!$A$7:$DG$148,'TN01-10 (IN)'!AX$12,0))</f>
        <v>#N/A</v>
      </c>
      <c r="AY51" s="32" t="e">
        <f>IF(VLOOKUP($C51,Sheet!$A$7:$DG$148,'TN01-10 (IN)'!AY$12,0)="","",VLOOKUP($C51,Sheet!$A$7:$DG$148,'TN01-10 (IN)'!AY$12,0))</f>
        <v>#N/A</v>
      </c>
      <c r="AZ51" s="32" t="e">
        <f>IF(VLOOKUP($C51,Sheet!$A$7:$DG$148,'TN01-10 (IN)'!AZ$12,0)="","",VLOOKUP($C51,Sheet!$A$7:$DG$148,'TN01-10 (IN)'!AZ$12,0))</f>
        <v>#N/A</v>
      </c>
      <c r="BA51" s="32" t="e">
        <f>IF(VLOOKUP($C51,Sheet!$A$7:$DG$148,'TN01-10 (IN)'!BA$12,0)="","",VLOOKUP($C51,Sheet!$A$7:$DG$148,'TN01-10 (IN)'!BA$12,0))</f>
        <v>#N/A</v>
      </c>
      <c r="BB51" s="32" t="e">
        <f>IF(VLOOKUP($C51,Sheet!$A$7:$DG$148,'TN01-10 (IN)'!BB$12,0)="","",VLOOKUP($C51,Sheet!$A$7:$DG$148,'TN01-10 (IN)'!BB$12,0))</f>
        <v>#N/A</v>
      </c>
      <c r="BC51" s="32" t="e">
        <f>IF(VLOOKUP($C51,Sheet!$A$7:$DG$148,'TN01-10 (IN)'!BC$12,0)="","",VLOOKUP($C51,Sheet!$A$7:$DG$148,'TN01-10 (IN)'!BC$12,0))</f>
        <v>#N/A</v>
      </c>
      <c r="BD51" s="33" t="e">
        <f>IF(VLOOKUP($C51,Sheet!$A$7:$DG$148,'TN01-10 (IN)'!BD$12,0)="","",VLOOKUP($C51,Sheet!$A$7:$DG$148,'TN01-10 (IN)'!BD$12,0))</f>
        <v>#N/A</v>
      </c>
      <c r="BE51" s="36" t="e">
        <f>IF(VLOOKUP($C51,Sheet!$A$7:$DG$148,'TN01-10 (IN)'!BE$12,0)="","",VLOOKUP($C51,Sheet!$A$7:$DG$148,'TN01-10 (IN)'!BE$12,0))</f>
        <v>#N/A</v>
      </c>
      <c r="BF51" s="28" t="e">
        <f>IF(VLOOKUP($C51,Sheet!$A$7:$DG$148,'TN01-10 (IN)'!BF$12,0)="","",VLOOKUP($C51,Sheet!$A$7:$DG$148,'TN01-10 (IN)'!BF$12,0))</f>
        <v>#N/A</v>
      </c>
      <c r="BG51" s="28" t="e">
        <f>IF(VLOOKUP($C51,Sheet!$A$7:$DG$148,'TN01-10 (IN)'!BG$12,0)="","",VLOOKUP($C51,Sheet!$A$7:$DG$148,'TN01-10 (IN)'!BG$12,0))</f>
        <v>#N/A</v>
      </c>
      <c r="BH51" s="28" t="e">
        <f>IF(VLOOKUP($C51,Sheet!$A$7:$DG$148,'TN01-10 (IN)'!BH$12,0)="","",VLOOKUP($C51,Sheet!$A$7:$DG$148,'TN01-10 (IN)'!BH$12,0))</f>
        <v>#N/A</v>
      </c>
      <c r="BI51" s="28" t="e">
        <f>IF(VLOOKUP($C51,Sheet!$A$7:$DG$148,'TN01-10 (IN)'!BI$12,0)="","",VLOOKUP($C51,Sheet!$A$7:$DG$148,'TN01-10 (IN)'!BI$12,0))</f>
        <v>#N/A</v>
      </c>
      <c r="BJ51" s="28" t="e">
        <f>IF(VLOOKUP($C51,Sheet!$A$7:$DG$148,'TN01-10 (IN)'!BJ$12,0)="","",VLOOKUP($C51,Sheet!$A$7:$DG$148,'TN01-10 (IN)'!BJ$12,0))</f>
        <v>#N/A</v>
      </c>
      <c r="BK51" s="28" t="e">
        <f>IF(VLOOKUP($C51,Sheet!$A$7:$DG$148,'TN01-10 (IN)'!BK$12,0)="","",VLOOKUP($C51,Sheet!$A$7:$DG$148,'TN01-10 (IN)'!BK$12,0))</f>
        <v>#N/A</v>
      </c>
      <c r="BL51" s="28" t="e">
        <f>IF(VLOOKUP($C51,Sheet!$A$7:$DG$148,'TN01-10 (IN)'!BL$12,0)="","",VLOOKUP($C51,Sheet!$A$7:$DG$148,'TN01-10 (IN)'!BL$12,0))</f>
        <v>#N/A</v>
      </c>
      <c r="BM51" s="28" t="e">
        <f>IF(VLOOKUP($C51,Sheet!$A$7:$DG$148,'TN01-10 (IN)'!BM$12,0)="","",VLOOKUP($C51,Sheet!$A$7:$DG$148,'TN01-10 (IN)'!BM$12,0))</f>
        <v>#N/A</v>
      </c>
      <c r="BN51" s="28" t="e">
        <f>IF(VLOOKUP($C51,Sheet!$A$7:$DG$148,'TN01-10 (IN)'!BN$12,0)="","",VLOOKUP($C51,Sheet!$A$7:$DG$148,'TN01-10 (IN)'!BN$12,0))</f>
        <v>#N/A</v>
      </c>
      <c r="BO51" s="28" t="e">
        <f>IF(VLOOKUP($C51,Sheet!$A$7:$DG$148,'TN01-10 (IN)'!BO$12,0)="","",VLOOKUP($C51,Sheet!$A$7:$DG$148,'TN01-10 (IN)'!BO$12,0))</f>
        <v>#N/A</v>
      </c>
      <c r="BP51" s="28" t="e">
        <f>IF(VLOOKUP($C51,Sheet!$A$7:$DG$148,'TN01-10 (IN)'!BP$12,0)="","",VLOOKUP($C51,Sheet!$A$7:$DG$148,'TN01-10 (IN)'!BP$12,0))</f>
        <v>#N/A</v>
      </c>
      <c r="BQ51" s="28" t="e">
        <f>IF(VLOOKUP($C51,Sheet!$A$7:$DG$148,'TN01-10 (IN)'!BQ$12,0)="","",VLOOKUP($C51,Sheet!$A$7:$DG$148,'TN01-10 (IN)'!BQ$12,0))</f>
        <v>#N/A</v>
      </c>
      <c r="BR51" s="28" t="e">
        <f>IF(VLOOKUP($C51,Sheet!$A$7:$DG$148,'TN01-10 (IN)'!BR$12,0)="","",VLOOKUP($C51,Sheet!$A$7:$DG$148,'TN01-10 (IN)'!BR$12,0))</f>
        <v>#N/A</v>
      </c>
      <c r="BS51" s="28" t="e">
        <f>IF(VLOOKUP($C51,Sheet!$A$7:$DG$148,'TN01-10 (IN)'!BS$12,0)="","",VLOOKUP($C51,Sheet!$A$7:$DG$148,'TN01-10 (IN)'!BS$12,0))</f>
        <v>#N/A</v>
      </c>
      <c r="BT51" s="28" t="e">
        <f>IF(VLOOKUP($C51,Sheet!$A$7:$DG$148,'TN01-10 (IN)'!BT$12,0)="","",VLOOKUP($C51,Sheet!$A$7:$DG$148,'TN01-10 (IN)'!BT$12,0))</f>
        <v>#N/A</v>
      </c>
      <c r="BU51" s="28" t="e">
        <f>IF(VLOOKUP($C51,Sheet!$A$7:$DG$148,'TN01-10 (IN)'!BU$12,0)="","",VLOOKUP($C51,Sheet!$A$7:$DG$148,'TN01-10 (IN)'!BU$12,0))</f>
        <v>#N/A</v>
      </c>
      <c r="BV51" s="28" t="e">
        <f>IF(VLOOKUP($C51,Sheet!$A$7:$DG$148,'TN01-10 (IN)'!BV$12,0)="","",VLOOKUP($C51,Sheet!$A$7:$DG$148,'TN01-10 (IN)'!BV$12,0))</f>
        <v>#N/A</v>
      </c>
      <c r="BW51" s="28" t="e">
        <f>IF(VLOOKUP($C51,Sheet!$A$7:$DG$148,'TN01-10 (IN)'!BW$12,0)="","",VLOOKUP($C51,Sheet!$A$7:$DG$148,'TN01-10 (IN)'!BW$12,0))</f>
        <v>#N/A</v>
      </c>
      <c r="BX51" s="28" t="e">
        <f>IF(VLOOKUP($C51,Sheet!$A$7:$DG$148,'TN01-10 (IN)'!BX$12,0)="","",VLOOKUP($C51,Sheet!$A$7:$DG$148,'TN01-10 (IN)'!BX$12,0))</f>
        <v>#N/A</v>
      </c>
      <c r="BY51" s="28" t="e">
        <f>IF(VLOOKUP($C51,Sheet!$A$7:$DG$148,'TN01-10 (IN)'!BY$12,0)="","",VLOOKUP($C51,Sheet!$A$7:$DG$148,'TN01-10 (IN)'!BY$12,0))</f>
        <v>#N/A</v>
      </c>
      <c r="BZ51" s="33" t="e">
        <f>IF(VLOOKUP($C51,Sheet!$A$7:$DG$148,'TN01-10 (IN)'!BZ$12,0)="","",VLOOKUP($C51,Sheet!$A$7:$DG$148,'TN01-10 (IN)'!BZ$12,0))</f>
        <v>#N/A</v>
      </c>
      <c r="CA51" s="36" t="e">
        <f>IF(VLOOKUP($C51,Sheet!$A$7:$DG$148,'TN01-10 (IN)'!CA$12,0)="","",VLOOKUP($C51,Sheet!$A$7:$DG$148,'TN01-10 (IN)'!CA$12,0))</f>
        <v>#N/A</v>
      </c>
      <c r="CB51" s="28" t="e">
        <f>IF(VLOOKUP($C51,Sheet!$A$7:$DG$148,'TN01-10 (IN)'!CB$12,0)="","",VLOOKUP($C51,Sheet!$A$7:$DG$148,'TN01-10 (IN)'!CB$12,0))</f>
        <v>#N/A</v>
      </c>
      <c r="CC51" s="28" t="e">
        <f>IF(VLOOKUP($C51,Sheet!$A$7:$DG$148,'TN01-10 (IN)'!CC$12,0)="","",VLOOKUP($C51,Sheet!$A$7:$DG$148,'TN01-10 (IN)'!CC$12,0))</f>
        <v>#N/A</v>
      </c>
      <c r="CD51" s="28" t="e">
        <f>IF(VLOOKUP($C51,Sheet!$A$7:$DG$148,'TN01-10 (IN)'!CD$12,0)="","",VLOOKUP($C51,Sheet!$A$7:$DG$148,'TN01-10 (IN)'!CD$12,0))</f>
        <v>#N/A</v>
      </c>
      <c r="CE51" s="28" t="e">
        <f>IF(VLOOKUP($C51,Sheet!$A$7:$DG$148,'TN01-10 (IN)'!CE$12,0)="","",VLOOKUP($C51,Sheet!$A$7:$DG$148,'TN01-10 (IN)'!CE$12,0))</f>
        <v>#N/A</v>
      </c>
      <c r="CF51" s="28" t="e">
        <f>IF(VLOOKUP($C51,Sheet!$A$7:$DG$148,'TN01-10 (IN)'!CF$12,0)="","",VLOOKUP($C51,Sheet!$A$7:$DG$148,'TN01-10 (IN)'!CF$12,0))</f>
        <v>#N/A</v>
      </c>
      <c r="CG51" s="28" t="e">
        <f>IF(VLOOKUP($C51,Sheet!$A$7:$DG$148,'TN01-10 (IN)'!CG$12,0)="","",VLOOKUP($C51,Sheet!$A$7:$DG$148,'TN01-10 (IN)'!CG$12,0))</f>
        <v>#N/A</v>
      </c>
      <c r="CH51" s="28" t="e">
        <f>IF(VLOOKUP($C51,Sheet!$A$7:$DG$148,'TN01-10 (IN)'!CH$12,0)="","",VLOOKUP($C51,Sheet!$A$7:$DG$148,'TN01-10 (IN)'!CH$12,0))</f>
        <v>#N/A</v>
      </c>
      <c r="CI51" s="28" t="e">
        <f>IF(VLOOKUP($C51,Sheet!$A$7:$DG$148,'TN01-10 (IN)'!CI$12,0)="","",VLOOKUP($C51,Sheet!$A$7:$DG$148,'TN01-10 (IN)'!CI$12,0))</f>
        <v>#N/A</v>
      </c>
      <c r="CJ51" s="28" t="e">
        <f>IF(VLOOKUP($C51,Sheet!$A$7:$DG$148,'TN01-10 (IN)'!CJ$12,0)="","",VLOOKUP($C51,Sheet!$A$7:$DG$148,'TN01-10 (IN)'!CJ$12,0))</f>
        <v>#N/A</v>
      </c>
      <c r="CK51" s="28" t="e">
        <f>IF(VLOOKUP($C51,Sheet!$A$7:$DG$148,'TN01-10 (IN)'!CK$12,0)="","",VLOOKUP($C51,Sheet!$A$7:$DG$148,'TN01-10 (IN)'!CK$12,0))</f>
        <v>#N/A</v>
      </c>
      <c r="CL51" s="28" t="e">
        <f>IF(VLOOKUP($C51,Sheet!$A$7:$DG$148,'TN01-10 (IN)'!CL$12,0)="","",VLOOKUP($C51,Sheet!$A$7:$DG$148,'TN01-10 (IN)'!CL$12,0))</f>
        <v>#N/A</v>
      </c>
      <c r="CM51" s="28" t="e">
        <f>IF(VLOOKUP($C51,Sheet!$A$7:$DG$148,'TN01-10 (IN)'!CM$12,0)="","",VLOOKUP($C51,Sheet!$A$7:$DG$148,'TN01-10 (IN)'!CM$12,0))</f>
        <v>#N/A</v>
      </c>
      <c r="CN51" s="28" t="e">
        <f>IF(VLOOKUP($C51,Sheet!$A$7:$DG$148,'TN01-10 (IN)'!CN$12,0)="","",VLOOKUP($C51,Sheet!$A$7:$DG$148,'TN01-10 (IN)'!CN$12,0))</f>
        <v>#N/A</v>
      </c>
      <c r="CO51" s="28" t="e">
        <f>IF(VLOOKUP($C51,Sheet!$A$7:$DG$148,'TN01-10 (IN)'!CO$12,0)="","",VLOOKUP($C51,Sheet!$A$7:$DG$148,'TN01-10 (IN)'!CO$12,0))</f>
        <v>#N/A</v>
      </c>
      <c r="CP51" s="28" t="e">
        <f>IF(VLOOKUP($C51,Sheet!$A$7:$DG$148,'TN01-10 (IN)'!CP$12,0)="","",VLOOKUP($C51,Sheet!$A$7:$DG$148,'TN01-10 (IN)'!CP$12,0))</f>
        <v>#N/A</v>
      </c>
      <c r="CQ51" s="28" t="e">
        <f>IF(VLOOKUP($C51,Sheet!$A$7:$DG$148,'TN01-10 (IN)'!CQ$12,0)="","",VLOOKUP($C51,Sheet!$A$7:$DG$148,'TN01-10 (IN)'!CQ$12,0))</f>
        <v>#N/A</v>
      </c>
      <c r="CR51" s="28" t="e">
        <f>IF(VLOOKUP($C51,Sheet!$A$7:$DG$148,'TN01-10 (IN)'!CR$12,0)="","",VLOOKUP($C51,Sheet!$A$7:$DG$148,'TN01-10 (IN)'!CR$12,0))</f>
        <v>#N/A</v>
      </c>
      <c r="CS51" s="28" t="e">
        <f>IF(VLOOKUP($C51,Sheet!$A$7:$DG$148,'TN01-10 (IN)'!CS$12,0)="","",VLOOKUP($C51,Sheet!$A$7:$DG$148,'TN01-10 (IN)'!CS$12,0))</f>
        <v>#N/A</v>
      </c>
      <c r="CT51" s="28" t="e">
        <f>IF(VLOOKUP($C51,Sheet!$A$7:$DG$148,'TN01-10 (IN)'!CT$12,0)="","",VLOOKUP($C51,Sheet!$A$7:$DG$148,'TN01-10 (IN)'!CT$12,0))</f>
        <v>#N/A</v>
      </c>
      <c r="CU51" s="33" t="e">
        <f>IF(VLOOKUP($C51,Sheet!$A$7:$DG$148,'TN01-10 (IN)'!CU$12,0)="","",VLOOKUP($C51,Sheet!$A$7:$DG$148,'TN01-10 (IN)'!CU$12,0))</f>
        <v>#N/A</v>
      </c>
      <c r="CV51" s="36" t="e">
        <f>IF(VLOOKUP($C51,Sheet!$A$7:$DG$148,'TN01-10 (IN)'!CV$12,0)="","",VLOOKUP($C51,Sheet!$A$7:$DG$148,'TN01-10 (IN)'!CV$12,0))</f>
        <v>#N/A</v>
      </c>
      <c r="CW51" s="38" t="e">
        <f t="shared" si="2"/>
        <v>#N/A</v>
      </c>
      <c r="CX51" s="38" t="e">
        <f t="shared" si="2"/>
        <v>#N/A</v>
      </c>
      <c r="CY51" s="38">
        <f t="shared" si="3"/>
        <v>0</v>
      </c>
      <c r="CZ51" s="38" t="e">
        <f t="shared" si="4"/>
        <v>#N/A</v>
      </c>
      <c r="DA51" s="38" t="e">
        <f t="shared" si="5"/>
        <v>#N/A</v>
      </c>
      <c r="DB51" s="38" t="e">
        <f>VLOOKUP($C51,'TN01-04'!$A$13:$DL$166,103,0)</f>
        <v>#N/A</v>
      </c>
      <c r="DC51" s="28" t="e">
        <f>IF(VLOOKUP($C51,Sheet!$A$7:$DG$148,'TN01-10 (IN)'!DC$12,0)="","",VLOOKUP($C51,Sheet!$A$7:$DG$148,'TN01-10 (IN)'!DC$12,0))</f>
        <v>#N/A</v>
      </c>
      <c r="DD51" s="28" t="e">
        <f>IF(VLOOKUP($C51,Sheet!$A$7:$DG$148,'TN01-10 (IN)'!DD$12,0)="","",VLOOKUP($C51,Sheet!$A$7:$DG$148,'TN01-10 (IN)'!DD$12,0))</f>
        <v>#N/A</v>
      </c>
      <c r="DE51" s="28" t="e">
        <f>IF(VLOOKUP($C51,Sheet!$A$7:$DG$148,'TN01-10 (IN)'!DE$12,0)="","",VLOOKUP($C51,Sheet!$A$7:$DG$148,'TN01-10 (IN)'!DE$12,0))</f>
        <v>#N/A</v>
      </c>
      <c r="DF51" s="28" t="e">
        <f>IF(VLOOKUP($C51,Sheet!$A$7:$DG$148,'TN01-10 (IN)'!DF$12,0)="","",VLOOKUP($C51,Sheet!$A$7:$DG$148,'TN01-10 (IN)'!DF$12,0))</f>
        <v>#N/A</v>
      </c>
      <c r="DG51" s="38"/>
      <c r="DH51" s="38" t="e">
        <f t="shared" si="6"/>
        <v>#N/A</v>
      </c>
      <c r="DI51" s="38" t="e">
        <f>VLOOKUP($C51,'TN01-04'!$A$13:$DL$166,110,0)</f>
        <v>#N/A</v>
      </c>
      <c r="DJ51" s="33" t="e">
        <f>IF(VLOOKUP($C51,Sheet!$A$7:$DG$148,'TN01-10 (IN)'!DJ$12,0)="","",VLOOKUP($C51,Sheet!$A$7:$DG$148,'TN01-10 (IN)'!DJ$12,0))</f>
        <v>#N/A</v>
      </c>
      <c r="DK51" s="36" t="e">
        <f>IF(VLOOKUP($C51,Sheet!$A$7:$DG$148,'TN01-10 (IN)'!DK$12,0)="","",VLOOKUP($C51,Sheet!$A$7:$DG$148,'TN01-10 (IN)'!DK$12,0))</f>
        <v>#N/A</v>
      </c>
      <c r="DL51" s="38" t="e">
        <f t="shared" si="7"/>
        <v>#N/A</v>
      </c>
      <c r="DM51" s="38" t="e">
        <f t="shared" si="8"/>
        <v>#N/A</v>
      </c>
      <c r="DN51" s="38" t="e">
        <f t="shared" si="9"/>
        <v>#N/A</v>
      </c>
      <c r="DO51" s="38" t="e">
        <f>VLOOKUP($C51,'TN01-04'!$A$13:$DL$166,116,0)</f>
        <v>#N/A</v>
      </c>
      <c r="DP51" s="33" t="e">
        <f>IF(VLOOKUP($C51,Sheet!$A$7:$DG$148,'TN01-10 (IN)'!DP$12,0)="","",VLOOKUP($C51,Sheet!$A$7:$DG$148,'TN01-10 (IN)'!DP$12,0))</f>
        <v>#N/A</v>
      </c>
      <c r="DQ51" s="36" t="e">
        <f>IF(VLOOKUP($C51,Sheet!$A$7:$DG$148,'TN01-10 (IN)'!DQ$12,0)="","",VLOOKUP($C51,Sheet!$A$7:$DG$148,'TN01-10 (IN)'!DQ$12,0))</f>
        <v>#N/A</v>
      </c>
      <c r="DR51" s="28" t="e">
        <f>IF(VLOOKUP($C51,Sheet!$A$7:$DG$148,'TN01-10 (IN)'!DR$12,0)="","",VLOOKUP($C51,Sheet!$A$7:$DG$148,'TN01-10 (IN)'!DR$12,0))</f>
        <v>#N/A</v>
      </c>
      <c r="DS51" s="28" t="e">
        <f>IF(VLOOKUP($C51,Sheet!$A$7:$DG$148,'TN01-10 (IN)'!DS$12,0)="","",VLOOKUP($C51,Sheet!$A$7:$DG$148,'TN01-10 (IN)'!DS$12,0))</f>
        <v>#N/A</v>
      </c>
      <c r="DT51" s="28" t="e">
        <f>IF(VLOOKUP($C51,Sheet!$A$7:$DG$148,'TN01-10 (IN)'!DT$12,0)="","",VLOOKUP($C51,Sheet!$A$7:$DG$148,'TN01-10 (IN)'!DT$12,0))</f>
        <v>#N/A</v>
      </c>
      <c r="DU51" s="28" t="e">
        <f>IF(VLOOKUP($C51,Sheet!$A$7:$DG$148,'TN01-10 (IN)'!DU$12,0)="","",VLOOKUP($C51,Sheet!$A$7:$DG$148,'TN01-10 (IN)'!DU$12,0))</f>
        <v>#N/A</v>
      </c>
      <c r="DV51" s="28" t="e">
        <f>IF(VLOOKUP($C51,Sheet!$A$7:$DG$148,'TN01-10 (IN)'!DV$12,0)="","",VLOOKUP($C51,Sheet!$A$7:$DG$148,'TN01-10 (IN)'!DV$12,0))</f>
        <v>#N/A</v>
      </c>
      <c r="DW51" s="42" t="e">
        <f t="shared" si="10"/>
        <v>#N/A</v>
      </c>
    </row>
    <row r="52" spans="1:127" ht="15.95" customHeight="1" x14ac:dyDescent="0.2">
      <c r="A52" s="52"/>
      <c r="B52" s="625"/>
      <c r="C52" s="45">
        <v>2220716703</v>
      </c>
      <c r="D52" s="26" t="s">
        <v>6</v>
      </c>
      <c r="E52" s="26" t="s">
        <v>48</v>
      </c>
      <c r="F52" s="26" t="s">
        <v>143</v>
      </c>
      <c r="G52" s="27">
        <v>36022</v>
      </c>
      <c r="H52" s="26" t="s">
        <v>209</v>
      </c>
      <c r="I52" s="26" t="s">
        <v>212</v>
      </c>
      <c r="J52" s="28">
        <f>IF(VLOOKUP($C52,Sheet!$A$7:$DG$148,'TN01-10 (IN)'!J$12,0)="","",VLOOKUP($C52,Sheet!$A$7:$DG$148,'TN01-10 (IN)'!J$12,0))</f>
        <v>7.8</v>
      </c>
      <c r="K52" s="28">
        <f>IF(VLOOKUP($C52,Sheet!$A$7:$DG$148,'TN01-10 (IN)'!K$12,0)="","",VLOOKUP($C52,Sheet!$A$7:$DG$148,'TN01-10 (IN)'!K$12,0))</f>
        <v>4.9000000000000004</v>
      </c>
      <c r="L52" s="28">
        <f>IF(VLOOKUP($C52,Sheet!$A$7:$DG$148,'TN01-10 (IN)'!L$12,0)="","",VLOOKUP($C52,Sheet!$A$7:$DG$148,'TN01-10 (IN)'!L$12,0))</f>
        <v>7.3</v>
      </c>
      <c r="M52" s="28">
        <f>IF(VLOOKUP($C52,Sheet!$A$7:$DG$148,'TN01-10 (IN)'!M$12,0)="","",VLOOKUP($C52,Sheet!$A$7:$DG$148,'TN01-10 (IN)'!M$12,0))</f>
        <v>7</v>
      </c>
      <c r="N52" s="28">
        <f>IF(VLOOKUP($C52,Sheet!$A$7:$DG$148,'TN01-10 (IN)'!N$12,0)="","",VLOOKUP($C52,Sheet!$A$7:$DG$148,'TN01-10 (IN)'!N$12,0))</f>
        <v>6.7</v>
      </c>
      <c r="O52" s="28">
        <f>IF(VLOOKUP($C52,Sheet!$A$7:$DG$148,'TN01-10 (IN)'!O$12,0)="","",VLOOKUP($C52,Sheet!$A$7:$DG$148,'TN01-10 (IN)'!O$12,0))</f>
        <v>5.8</v>
      </c>
      <c r="P52" s="28">
        <f>IF(VLOOKUP($C52,Sheet!$A$7:$DG$148,'TN01-10 (IN)'!P$12,0)="","",VLOOKUP($C52,Sheet!$A$7:$DG$148,'TN01-10 (IN)'!P$12,0))</f>
        <v>8.6999999999999993</v>
      </c>
      <c r="Q52" s="28" t="str">
        <f>IF(VLOOKUP($C52,Sheet!$A$7:$DG$148,'TN01-10 (IN)'!Q$12,0)="","",VLOOKUP($C52,Sheet!$A$7:$DG$148,'TN01-10 (IN)'!Q$12,0))</f>
        <v/>
      </c>
      <c r="R52" s="28">
        <f>IF(VLOOKUP($C52,Sheet!$A$7:$DG$148,'TN01-10 (IN)'!R$12,0)="","",VLOOKUP($C52,Sheet!$A$7:$DG$148,'TN01-10 (IN)'!R$12,0))</f>
        <v>4.9000000000000004</v>
      </c>
      <c r="S52" s="28" t="str">
        <f>IF(VLOOKUP($C52,Sheet!$A$7:$DG$148,'TN01-10 (IN)'!S$12,0)="","",VLOOKUP($C52,Sheet!$A$7:$DG$148,'TN01-10 (IN)'!S$12,0))</f>
        <v/>
      </c>
      <c r="T52" s="28">
        <f>IF(VLOOKUP($C52,Sheet!$A$7:$DG$148,'TN01-10 (IN)'!T$12,0)="","",VLOOKUP($C52,Sheet!$A$7:$DG$148,'TN01-10 (IN)'!T$12,0))</f>
        <v>6.1</v>
      </c>
      <c r="U52" s="28" t="str">
        <f>IF(VLOOKUP($C52,Sheet!$A$7:$DG$148,'TN01-10 (IN)'!U$12,0)="","",VLOOKUP($C52,Sheet!$A$7:$DG$148,'TN01-10 (IN)'!U$12,0))</f>
        <v/>
      </c>
      <c r="V52" s="28" t="str">
        <f>IF(VLOOKUP($C52,Sheet!$A$7:$DG$148,'TN01-10 (IN)'!V$12,0)="","",VLOOKUP($C52,Sheet!$A$7:$DG$148,'TN01-10 (IN)'!V$12,0))</f>
        <v/>
      </c>
      <c r="W52" s="28">
        <f>IF(VLOOKUP($C52,Sheet!$A$7:$DG$148,'TN01-10 (IN)'!W$12,0)="","",VLOOKUP($C52,Sheet!$A$7:$DG$148,'TN01-10 (IN)'!W$12,0))</f>
        <v>5.5</v>
      </c>
      <c r="X52" s="28" t="str">
        <f>IF(VLOOKUP($C52,Sheet!$A$7:$DG$148,'TN01-10 (IN)'!X$12,0)="","",VLOOKUP($C52,Sheet!$A$7:$DG$148,'TN01-10 (IN)'!X$12,0))</f>
        <v/>
      </c>
      <c r="Y52" s="28">
        <f>IF(VLOOKUP($C52,Sheet!$A$7:$DG$148,'TN01-10 (IN)'!Y$12,0)="","",VLOOKUP($C52,Sheet!$A$7:$DG$148,'TN01-10 (IN)'!Y$12,0))</f>
        <v>5.8</v>
      </c>
      <c r="Z52" s="28">
        <f>IF(VLOOKUP($C52,Sheet!$A$7:$DG$148,'TN01-10 (IN)'!Z$12,0)="","",VLOOKUP($C52,Sheet!$A$7:$DG$148,'TN01-10 (IN)'!Z$12,0))</f>
        <v>8.3000000000000007</v>
      </c>
      <c r="AA52" s="28">
        <f>IF(VLOOKUP($C52,Sheet!$A$7:$DG$148,'TN01-10 (IN)'!AA$12,0)="","",VLOOKUP($C52,Sheet!$A$7:$DG$148,'TN01-10 (IN)'!AA$12,0))</f>
        <v>6.1</v>
      </c>
      <c r="AB52" s="28">
        <f>IF(VLOOKUP($C52,Sheet!$A$7:$DG$148,'TN01-10 (IN)'!AB$12,0)="","",VLOOKUP($C52,Sheet!$A$7:$DG$148,'TN01-10 (IN)'!AB$12,0))</f>
        <v>6</v>
      </c>
      <c r="AC52" s="28">
        <f>IF(VLOOKUP($C52,Sheet!$A$7:$DG$148,'TN01-10 (IN)'!AC$12,0)="","",VLOOKUP($C52,Sheet!$A$7:$DG$148,'TN01-10 (IN)'!AC$12,0))</f>
        <v>5.4</v>
      </c>
      <c r="AD52" s="28">
        <f>IF(VLOOKUP($C52,Sheet!$A$7:$DG$148,'TN01-10 (IN)'!AD$12,0)="","",VLOOKUP($C52,Sheet!$A$7:$DG$148,'TN01-10 (IN)'!AD$12,0))</f>
        <v>8.4</v>
      </c>
      <c r="AE52" s="28">
        <f>IF(VLOOKUP($C52,Sheet!$A$7:$DG$148,'TN01-10 (IN)'!AE$12,0)="","",VLOOKUP($C52,Sheet!$A$7:$DG$148,'TN01-10 (IN)'!AE$12,0))</f>
        <v>6.6</v>
      </c>
      <c r="AF52" s="28">
        <f>IF(VLOOKUP($C52,Sheet!$A$7:$DG$148,'TN01-10 (IN)'!AF$12,0)="","",VLOOKUP($C52,Sheet!$A$7:$DG$148,'TN01-10 (IN)'!AF$12,0))</f>
        <v>4.9000000000000004</v>
      </c>
      <c r="AG52" s="28">
        <f>IF(VLOOKUP($C52,Sheet!$A$7:$DG$148,'TN01-10 (IN)'!AG$12,0)="","",VLOOKUP($C52,Sheet!$A$7:$DG$148,'TN01-10 (IN)'!AG$12,0))</f>
        <v>6.2</v>
      </c>
      <c r="AH52" s="28">
        <f>IF(VLOOKUP($C52,Sheet!$A$7:$DG$148,'TN01-10 (IN)'!AH$12,0)="","",VLOOKUP($C52,Sheet!$A$7:$DG$148,'TN01-10 (IN)'!AH$12,0))</f>
        <v>7.1</v>
      </c>
      <c r="AI52" s="28">
        <f>IF(VLOOKUP($C52,Sheet!$A$7:$DG$148,'TN01-10 (IN)'!AI$12,0)="","",VLOOKUP($C52,Sheet!$A$7:$DG$148,'TN01-10 (IN)'!AI$12,0))</f>
        <v>5.7</v>
      </c>
      <c r="AJ52" s="28">
        <f>IF(VLOOKUP($C52,Sheet!$A$7:$DG$148,'TN01-10 (IN)'!AJ$12,0)="","",VLOOKUP($C52,Sheet!$A$7:$DG$148,'TN01-10 (IN)'!AJ$12,0))</f>
        <v>5.9</v>
      </c>
      <c r="AK52" s="28">
        <f>IF(VLOOKUP($C52,Sheet!$A$7:$DG$148,'TN01-10 (IN)'!AK$12,0)="","",VLOOKUP($C52,Sheet!$A$7:$DG$148,'TN01-10 (IN)'!AK$12,0))</f>
        <v>4.5999999999999996</v>
      </c>
      <c r="AL52" s="28">
        <f>IF(VLOOKUP($C52,Sheet!$A$7:$DG$148,'TN01-10 (IN)'!AL$12,0)="","",VLOOKUP($C52,Sheet!$A$7:$DG$148,'TN01-10 (IN)'!AL$12,0))</f>
        <v>5.6</v>
      </c>
      <c r="AM52" s="33">
        <f>IF(VLOOKUP($C52,Sheet!$A$7:$DG$148,'TN01-10 (IN)'!AM$12,0)="","",VLOOKUP($C52,Sheet!$A$7:$DG$148,'TN01-10 (IN)'!AM$12,0))</f>
        <v>51</v>
      </c>
      <c r="AN52" s="36">
        <f>IF(VLOOKUP($C52,Sheet!$A$7:$DG$148,'TN01-10 (IN)'!AN$12,0)="","",VLOOKUP($C52,Sheet!$A$7:$DG$148,'TN01-10 (IN)'!AN$12,0))</f>
        <v>0</v>
      </c>
      <c r="AO52" s="32">
        <f>IF(VLOOKUP($C52,Sheet!$A$7:$DG$148,'TN01-10 (IN)'!AO$12,0)="","",VLOOKUP($C52,Sheet!$A$7:$DG$148,'TN01-10 (IN)'!AO$12,0))</f>
        <v>6.4</v>
      </c>
      <c r="AP52" s="32">
        <f>IF(VLOOKUP($C52,Sheet!$A$7:$DG$148,'TN01-10 (IN)'!AP$12,0)="","",VLOOKUP($C52,Sheet!$A$7:$DG$148,'TN01-10 (IN)'!AP$12,0))</f>
        <v>8.6999999999999993</v>
      </c>
      <c r="AQ52" s="32">
        <f>IF(VLOOKUP($C52,Sheet!$A$7:$DG$148,'TN01-10 (IN)'!AQ$12,0)="","",VLOOKUP($C52,Sheet!$A$7:$DG$148,'TN01-10 (IN)'!AQ$12,0))</f>
        <v>6.3</v>
      </c>
      <c r="AR52" s="32" t="str">
        <f>IF(VLOOKUP($C52,Sheet!$A$7:$DG$148,'TN01-10 (IN)'!AR$12,0)="","",VLOOKUP($C52,Sheet!$A$7:$DG$148,'TN01-10 (IN)'!AR$12,0))</f>
        <v/>
      </c>
      <c r="AS52" s="32" t="str">
        <f>IF(VLOOKUP($C52,Sheet!$A$7:$DG$148,'TN01-10 (IN)'!AS$12,0)="","",VLOOKUP($C52,Sheet!$A$7:$DG$148,'TN01-10 (IN)'!AS$12,0))</f>
        <v/>
      </c>
      <c r="AT52" s="32" t="str">
        <f>IF(VLOOKUP($C52,Sheet!$A$7:$DG$148,'TN01-10 (IN)'!AT$12,0)="","",VLOOKUP($C52,Sheet!$A$7:$DG$148,'TN01-10 (IN)'!AT$12,0))</f>
        <v/>
      </c>
      <c r="AU52" s="32" t="str">
        <f>IF(VLOOKUP($C52,Sheet!$A$7:$DG$148,'TN01-10 (IN)'!AU$12,0)="","",VLOOKUP($C52,Sheet!$A$7:$DG$148,'TN01-10 (IN)'!AU$12,0))</f>
        <v/>
      </c>
      <c r="AV52" s="32" t="str">
        <f>IF(VLOOKUP($C52,Sheet!$A$7:$DG$148,'TN01-10 (IN)'!AV$12,0)="","",VLOOKUP($C52,Sheet!$A$7:$DG$148,'TN01-10 (IN)'!AV$12,0))</f>
        <v/>
      </c>
      <c r="AW52" s="32" t="str">
        <f>IF(VLOOKUP($C52,Sheet!$A$7:$DG$148,'TN01-10 (IN)'!AW$12,0)="","",VLOOKUP($C52,Sheet!$A$7:$DG$148,'TN01-10 (IN)'!AW$12,0))</f>
        <v/>
      </c>
      <c r="AX52" s="32" t="str">
        <f>IF(VLOOKUP($C52,Sheet!$A$7:$DG$148,'TN01-10 (IN)'!AX$12,0)="","",VLOOKUP($C52,Sheet!$A$7:$DG$148,'TN01-10 (IN)'!AX$12,0))</f>
        <v/>
      </c>
      <c r="AY52" s="32" t="str">
        <f>IF(VLOOKUP($C52,Sheet!$A$7:$DG$148,'TN01-10 (IN)'!AY$12,0)="","",VLOOKUP($C52,Sheet!$A$7:$DG$148,'TN01-10 (IN)'!AY$12,0))</f>
        <v/>
      </c>
      <c r="AZ52" s="32" t="str">
        <f>IF(VLOOKUP($C52,Sheet!$A$7:$DG$148,'TN01-10 (IN)'!AZ$12,0)="","",VLOOKUP($C52,Sheet!$A$7:$DG$148,'TN01-10 (IN)'!AZ$12,0))</f>
        <v/>
      </c>
      <c r="BA52" s="32" t="str">
        <f>IF(VLOOKUP($C52,Sheet!$A$7:$DG$148,'TN01-10 (IN)'!BA$12,0)="","",VLOOKUP($C52,Sheet!$A$7:$DG$148,'TN01-10 (IN)'!BA$12,0))</f>
        <v/>
      </c>
      <c r="BB52" s="32">
        <f>IF(VLOOKUP($C52,Sheet!$A$7:$DG$148,'TN01-10 (IN)'!BB$12,0)="","",VLOOKUP($C52,Sheet!$A$7:$DG$148,'TN01-10 (IN)'!BB$12,0))</f>
        <v>6</v>
      </c>
      <c r="BC52" s="32">
        <f>IF(VLOOKUP($C52,Sheet!$A$7:$DG$148,'TN01-10 (IN)'!BC$12,0)="","",VLOOKUP($C52,Sheet!$A$7:$DG$148,'TN01-10 (IN)'!BC$12,0))</f>
        <v>5</v>
      </c>
      <c r="BD52" s="33">
        <f>IF(VLOOKUP($C52,Sheet!$A$7:$DG$148,'TN01-10 (IN)'!BD$12,0)="","",VLOOKUP($C52,Sheet!$A$7:$DG$148,'TN01-10 (IN)'!BD$12,0))</f>
        <v>5</v>
      </c>
      <c r="BE52" s="36">
        <f>IF(VLOOKUP($C52,Sheet!$A$7:$DG$148,'TN01-10 (IN)'!BE$12,0)="","",VLOOKUP($C52,Sheet!$A$7:$DG$148,'TN01-10 (IN)'!BE$12,0))</f>
        <v>0</v>
      </c>
      <c r="BF52" s="28">
        <f>IF(VLOOKUP($C52,Sheet!$A$7:$DG$148,'TN01-10 (IN)'!BF$12,0)="","",VLOOKUP($C52,Sheet!$A$7:$DG$148,'TN01-10 (IN)'!BF$12,0))</f>
        <v>5.9</v>
      </c>
      <c r="BG52" s="28">
        <f>IF(VLOOKUP($C52,Sheet!$A$7:$DG$148,'TN01-10 (IN)'!BG$12,0)="","",VLOOKUP($C52,Sheet!$A$7:$DG$148,'TN01-10 (IN)'!BG$12,0))</f>
        <v>5</v>
      </c>
      <c r="BH52" s="28">
        <f>IF(VLOOKUP($C52,Sheet!$A$7:$DG$148,'TN01-10 (IN)'!BH$12,0)="","",VLOOKUP($C52,Sheet!$A$7:$DG$148,'TN01-10 (IN)'!BH$12,0))</f>
        <v>4.9000000000000004</v>
      </c>
      <c r="BI52" s="28">
        <f>IF(VLOOKUP($C52,Sheet!$A$7:$DG$148,'TN01-10 (IN)'!BI$12,0)="","",VLOOKUP($C52,Sheet!$A$7:$DG$148,'TN01-10 (IN)'!BI$12,0))</f>
        <v>8.1999999999999993</v>
      </c>
      <c r="BJ52" s="28">
        <f>IF(VLOOKUP($C52,Sheet!$A$7:$DG$148,'TN01-10 (IN)'!BJ$12,0)="","",VLOOKUP($C52,Sheet!$A$7:$DG$148,'TN01-10 (IN)'!BJ$12,0))</f>
        <v>7.7</v>
      </c>
      <c r="BK52" s="28">
        <f>IF(VLOOKUP($C52,Sheet!$A$7:$DG$148,'TN01-10 (IN)'!BK$12,0)="","",VLOOKUP($C52,Sheet!$A$7:$DG$148,'TN01-10 (IN)'!BK$12,0))</f>
        <v>6.1</v>
      </c>
      <c r="BL52" s="28">
        <f>IF(VLOOKUP($C52,Sheet!$A$7:$DG$148,'TN01-10 (IN)'!BL$12,0)="","",VLOOKUP($C52,Sheet!$A$7:$DG$148,'TN01-10 (IN)'!BL$12,0))</f>
        <v>8</v>
      </c>
      <c r="BM52" s="28">
        <f>IF(VLOOKUP($C52,Sheet!$A$7:$DG$148,'TN01-10 (IN)'!BM$12,0)="","",VLOOKUP($C52,Sheet!$A$7:$DG$148,'TN01-10 (IN)'!BM$12,0))</f>
        <v>7.4</v>
      </c>
      <c r="BN52" s="28">
        <f>IF(VLOOKUP($C52,Sheet!$A$7:$DG$148,'TN01-10 (IN)'!BN$12,0)="","",VLOOKUP($C52,Sheet!$A$7:$DG$148,'TN01-10 (IN)'!BN$12,0))</f>
        <v>5.4</v>
      </c>
      <c r="BO52" s="28">
        <f>IF(VLOOKUP($C52,Sheet!$A$7:$DG$148,'TN01-10 (IN)'!BO$12,0)="","",VLOOKUP($C52,Sheet!$A$7:$DG$148,'TN01-10 (IN)'!BO$12,0))</f>
        <v>5.7</v>
      </c>
      <c r="BP52" s="28">
        <f>IF(VLOOKUP($C52,Sheet!$A$7:$DG$148,'TN01-10 (IN)'!BP$12,0)="","",VLOOKUP($C52,Sheet!$A$7:$DG$148,'TN01-10 (IN)'!BP$12,0))</f>
        <v>5</v>
      </c>
      <c r="BQ52" s="28">
        <f>IF(VLOOKUP($C52,Sheet!$A$7:$DG$148,'TN01-10 (IN)'!BQ$12,0)="","",VLOOKUP($C52,Sheet!$A$7:$DG$148,'TN01-10 (IN)'!BQ$12,0))</f>
        <v>7.6</v>
      </c>
      <c r="BR52" s="28">
        <f>IF(VLOOKUP($C52,Sheet!$A$7:$DG$148,'TN01-10 (IN)'!BR$12,0)="","",VLOOKUP($C52,Sheet!$A$7:$DG$148,'TN01-10 (IN)'!BR$12,0))</f>
        <v>5.8</v>
      </c>
      <c r="BS52" s="28" t="str">
        <f>IF(VLOOKUP($C52,Sheet!$A$7:$DG$148,'TN01-10 (IN)'!BS$12,0)="","",VLOOKUP($C52,Sheet!$A$7:$DG$148,'TN01-10 (IN)'!BS$12,0))</f>
        <v/>
      </c>
      <c r="BT52" s="28">
        <f>IF(VLOOKUP($C52,Sheet!$A$7:$DG$148,'TN01-10 (IN)'!BT$12,0)="","",VLOOKUP($C52,Sheet!$A$7:$DG$148,'TN01-10 (IN)'!BT$12,0))</f>
        <v>8</v>
      </c>
      <c r="BU52" s="28">
        <f>IF(VLOOKUP($C52,Sheet!$A$7:$DG$148,'TN01-10 (IN)'!BU$12,0)="","",VLOOKUP($C52,Sheet!$A$7:$DG$148,'TN01-10 (IN)'!BU$12,0))</f>
        <v>7</v>
      </c>
      <c r="BV52" s="28">
        <f>IF(VLOOKUP($C52,Sheet!$A$7:$DG$148,'TN01-10 (IN)'!BV$12,0)="","",VLOOKUP($C52,Sheet!$A$7:$DG$148,'TN01-10 (IN)'!BV$12,0))</f>
        <v>7.4</v>
      </c>
      <c r="BW52" s="28">
        <f>IF(VLOOKUP($C52,Sheet!$A$7:$DG$148,'TN01-10 (IN)'!BW$12,0)="","",VLOOKUP($C52,Sheet!$A$7:$DG$148,'TN01-10 (IN)'!BW$12,0))</f>
        <v>5.7</v>
      </c>
      <c r="BX52" s="28">
        <f>IF(VLOOKUP($C52,Sheet!$A$7:$DG$148,'TN01-10 (IN)'!BX$12,0)="","",VLOOKUP($C52,Sheet!$A$7:$DG$148,'TN01-10 (IN)'!BX$12,0))</f>
        <v>6.4</v>
      </c>
      <c r="BY52" s="28">
        <f>IF(VLOOKUP($C52,Sheet!$A$7:$DG$148,'TN01-10 (IN)'!BY$12,0)="","",VLOOKUP($C52,Sheet!$A$7:$DG$148,'TN01-10 (IN)'!BY$12,0))</f>
        <v>7.1</v>
      </c>
      <c r="BZ52" s="33">
        <f>IF(VLOOKUP($C52,Sheet!$A$7:$DG$148,'TN01-10 (IN)'!BZ$12,0)="","",VLOOKUP($C52,Sheet!$A$7:$DG$148,'TN01-10 (IN)'!BZ$12,0))</f>
        <v>50</v>
      </c>
      <c r="CA52" s="36">
        <f>IF(VLOOKUP($C52,Sheet!$A$7:$DG$148,'TN01-10 (IN)'!CA$12,0)="","",VLOOKUP($C52,Sheet!$A$7:$DG$148,'TN01-10 (IN)'!CA$12,0))</f>
        <v>0</v>
      </c>
      <c r="CB52" s="28" t="str">
        <f>IF(VLOOKUP($C52,Sheet!$A$7:$DG$148,'TN01-10 (IN)'!CB$12,0)="","",VLOOKUP($C52,Sheet!$A$7:$DG$148,'TN01-10 (IN)'!CB$12,0))</f>
        <v/>
      </c>
      <c r="CC52" s="28">
        <f>IF(VLOOKUP($C52,Sheet!$A$7:$DG$148,'TN01-10 (IN)'!CC$12,0)="","",VLOOKUP($C52,Sheet!$A$7:$DG$148,'TN01-10 (IN)'!CC$12,0))</f>
        <v>7.3</v>
      </c>
      <c r="CD52" s="28">
        <f>IF(VLOOKUP($C52,Sheet!$A$7:$DG$148,'TN01-10 (IN)'!CD$12,0)="","",VLOOKUP($C52,Sheet!$A$7:$DG$148,'TN01-10 (IN)'!CD$12,0))</f>
        <v>7.5</v>
      </c>
      <c r="CE52" s="28" t="str">
        <f>IF(VLOOKUP($C52,Sheet!$A$7:$DG$148,'TN01-10 (IN)'!CE$12,0)="","",VLOOKUP($C52,Sheet!$A$7:$DG$148,'TN01-10 (IN)'!CE$12,0))</f>
        <v/>
      </c>
      <c r="CF52" s="28">
        <f>IF(VLOOKUP($C52,Sheet!$A$7:$DG$148,'TN01-10 (IN)'!CF$12,0)="","",VLOOKUP($C52,Sheet!$A$7:$DG$148,'TN01-10 (IN)'!CF$12,0))</f>
        <v>8.1999999999999993</v>
      </c>
      <c r="CG52" s="28">
        <f>IF(VLOOKUP($C52,Sheet!$A$7:$DG$148,'TN01-10 (IN)'!CG$12,0)="","",VLOOKUP($C52,Sheet!$A$7:$DG$148,'TN01-10 (IN)'!CG$12,0))</f>
        <v>6.3</v>
      </c>
      <c r="CH52" s="28">
        <f>IF(VLOOKUP($C52,Sheet!$A$7:$DG$148,'TN01-10 (IN)'!CH$12,0)="","",VLOOKUP($C52,Sheet!$A$7:$DG$148,'TN01-10 (IN)'!CH$12,0))</f>
        <v>6.5</v>
      </c>
      <c r="CI52" s="28">
        <f>IF(VLOOKUP($C52,Sheet!$A$7:$DG$148,'TN01-10 (IN)'!CI$12,0)="","",VLOOKUP($C52,Sheet!$A$7:$DG$148,'TN01-10 (IN)'!CI$12,0))</f>
        <v>6.7</v>
      </c>
      <c r="CJ52" s="28" t="str">
        <f>IF(VLOOKUP($C52,Sheet!$A$7:$DG$148,'TN01-10 (IN)'!CJ$12,0)="","",VLOOKUP($C52,Sheet!$A$7:$DG$148,'TN01-10 (IN)'!CJ$12,0))</f>
        <v/>
      </c>
      <c r="CK52" s="28">
        <f>IF(VLOOKUP($C52,Sheet!$A$7:$DG$148,'TN01-10 (IN)'!CK$12,0)="","",VLOOKUP($C52,Sheet!$A$7:$DG$148,'TN01-10 (IN)'!CK$12,0))</f>
        <v>6.8</v>
      </c>
      <c r="CL52" s="28" t="str">
        <f>IF(VLOOKUP($C52,Sheet!$A$7:$DG$148,'TN01-10 (IN)'!CL$12,0)="","",VLOOKUP($C52,Sheet!$A$7:$DG$148,'TN01-10 (IN)'!CL$12,0))</f>
        <v/>
      </c>
      <c r="CM52" s="28" t="str">
        <f>IF(VLOOKUP($C52,Sheet!$A$7:$DG$148,'TN01-10 (IN)'!CM$12,0)="","",VLOOKUP($C52,Sheet!$A$7:$DG$148,'TN01-10 (IN)'!CM$12,0))</f>
        <v/>
      </c>
      <c r="CN52" s="28" t="str">
        <f>IF(VLOOKUP($C52,Sheet!$A$7:$DG$148,'TN01-10 (IN)'!CN$12,0)="","",VLOOKUP($C52,Sheet!$A$7:$DG$148,'TN01-10 (IN)'!CN$12,0))</f>
        <v/>
      </c>
      <c r="CO52" s="28" t="str">
        <f>IF(VLOOKUP($C52,Sheet!$A$7:$DG$148,'TN01-10 (IN)'!CO$12,0)="","",VLOOKUP($C52,Sheet!$A$7:$DG$148,'TN01-10 (IN)'!CO$12,0))</f>
        <v/>
      </c>
      <c r="CP52" s="28">
        <f>IF(VLOOKUP($C52,Sheet!$A$7:$DG$148,'TN01-10 (IN)'!CP$12,0)="","",VLOOKUP($C52,Sheet!$A$7:$DG$148,'TN01-10 (IN)'!CP$12,0))</f>
        <v>5.8</v>
      </c>
      <c r="CQ52" s="28">
        <f>IF(VLOOKUP($C52,Sheet!$A$7:$DG$148,'TN01-10 (IN)'!CQ$12,0)="","",VLOOKUP($C52,Sheet!$A$7:$DG$148,'TN01-10 (IN)'!CQ$12,0))</f>
        <v>7.5</v>
      </c>
      <c r="CR52" s="28">
        <f>IF(VLOOKUP($C52,Sheet!$A$7:$DG$148,'TN01-10 (IN)'!CR$12,0)="","",VLOOKUP($C52,Sheet!$A$7:$DG$148,'TN01-10 (IN)'!CR$12,0))</f>
        <v>6.7</v>
      </c>
      <c r="CS52" s="28">
        <f>IF(VLOOKUP($C52,Sheet!$A$7:$DG$148,'TN01-10 (IN)'!CS$12,0)="","",VLOOKUP($C52,Sheet!$A$7:$DG$148,'TN01-10 (IN)'!CS$12,0))</f>
        <v>6.1</v>
      </c>
      <c r="CT52" s="28">
        <f>IF(VLOOKUP($C52,Sheet!$A$7:$DG$148,'TN01-10 (IN)'!CT$12,0)="","",VLOOKUP($C52,Sheet!$A$7:$DG$148,'TN01-10 (IN)'!CT$12,0))</f>
        <v>6.4</v>
      </c>
      <c r="CU52" s="33">
        <f>IF(VLOOKUP($C52,Sheet!$A$7:$DG$148,'TN01-10 (IN)'!CU$12,0)="","",VLOOKUP($C52,Sheet!$A$7:$DG$148,'TN01-10 (IN)'!CU$12,0))</f>
        <v>27</v>
      </c>
      <c r="CV52" s="36">
        <f>IF(VLOOKUP($C52,Sheet!$A$7:$DG$148,'TN01-10 (IN)'!CV$12,0)="","",VLOOKUP($C52,Sheet!$A$7:$DG$148,'TN01-10 (IN)'!CV$12,0))</f>
        <v>0</v>
      </c>
      <c r="CW52" s="38">
        <f t="shared" si="2"/>
        <v>128</v>
      </c>
      <c r="CX52" s="38">
        <f t="shared" si="2"/>
        <v>0</v>
      </c>
      <c r="CY52" s="38">
        <f t="shared" si="3"/>
        <v>0</v>
      </c>
      <c r="CZ52" s="38">
        <f t="shared" si="4"/>
        <v>128</v>
      </c>
      <c r="DA52" s="38">
        <f t="shared" si="5"/>
        <v>6.47</v>
      </c>
      <c r="DB52" s="38">
        <f>VLOOKUP($C52,'TN01-04'!$A$13:$DL$166,103,0)</f>
        <v>2.5299999999999998</v>
      </c>
      <c r="DC52" s="28" t="str">
        <f>IF(VLOOKUP($C52,Sheet!$A$7:$DG$148,'TN01-10 (IN)'!DC$12,0)="","",VLOOKUP($C52,Sheet!$A$7:$DG$148,'TN01-10 (IN)'!DC$12,0))</f>
        <v/>
      </c>
      <c r="DD52" s="28" t="str">
        <f>IF(VLOOKUP($C52,Sheet!$A$7:$DG$148,'TN01-10 (IN)'!DD$12,0)="","",VLOOKUP($C52,Sheet!$A$7:$DG$148,'TN01-10 (IN)'!DD$12,0))</f>
        <v/>
      </c>
      <c r="DE52" s="28">
        <f>IF(VLOOKUP($C52,Sheet!$A$7:$DG$148,'TN01-10 (IN)'!DE$12,0)="","",VLOOKUP($C52,Sheet!$A$7:$DG$148,'TN01-10 (IN)'!DE$12,0))</f>
        <v>7.8</v>
      </c>
      <c r="DF52" s="28" t="str">
        <f>IF(VLOOKUP($C52,Sheet!$A$7:$DG$148,'TN01-10 (IN)'!DF$12,0)="","",VLOOKUP($C52,Sheet!$A$7:$DG$148,'TN01-10 (IN)'!DF$12,0))</f>
        <v/>
      </c>
      <c r="DG52" s="38"/>
      <c r="DH52" s="38">
        <f t="shared" si="6"/>
        <v>7.8</v>
      </c>
      <c r="DI52" s="38">
        <f>VLOOKUP($C52,'TN01-04'!$A$13:$DL$166,110,0)</f>
        <v>3.33</v>
      </c>
      <c r="DJ52" s="33">
        <f>IF(VLOOKUP($C52,Sheet!$A$7:$DG$148,'TN01-10 (IN)'!DJ$12,0)="","",VLOOKUP($C52,Sheet!$A$7:$DG$148,'TN01-10 (IN)'!DJ$12,0))</f>
        <v>5</v>
      </c>
      <c r="DK52" s="36">
        <f>IF(VLOOKUP($C52,Sheet!$A$7:$DG$148,'TN01-10 (IN)'!DK$12,0)="","",VLOOKUP($C52,Sheet!$A$7:$DG$148,'TN01-10 (IN)'!DK$12,0))</f>
        <v>0</v>
      </c>
      <c r="DL52" s="38">
        <f t="shared" si="7"/>
        <v>133</v>
      </c>
      <c r="DM52" s="38">
        <f t="shared" si="8"/>
        <v>0</v>
      </c>
      <c r="DN52" s="38">
        <f t="shared" si="9"/>
        <v>6.52</v>
      </c>
      <c r="DO52" s="38">
        <f>VLOOKUP($C52,'TN01-04'!$A$13:$DL$166,116,0)</f>
        <v>2.56</v>
      </c>
      <c r="DP52" s="33">
        <f>IF(VLOOKUP($C52,Sheet!$A$7:$DG$148,'TN01-10 (IN)'!DP$12,0)="","",VLOOKUP($C52,Sheet!$A$7:$DG$148,'TN01-10 (IN)'!DP$12,0))</f>
        <v>138</v>
      </c>
      <c r="DQ52" s="36">
        <f>IF(VLOOKUP($C52,Sheet!$A$7:$DG$148,'TN01-10 (IN)'!DQ$12,0)="","",VLOOKUP($C52,Sheet!$A$7:$DG$148,'TN01-10 (IN)'!DQ$12,0))</f>
        <v>0</v>
      </c>
      <c r="DR52" s="28">
        <f>IF(VLOOKUP($C52,Sheet!$A$7:$DG$148,'TN01-10 (IN)'!DR$12,0)="","",VLOOKUP($C52,Sheet!$A$7:$DG$148,'TN01-10 (IN)'!DR$12,0))</f>
        <v>137</v>
      </c>
      <c r="DS52" s="28">
        <f>IF(VLOOKUP($C52,Sheet!$A$7:$DG$148,'TN01-10 (IN)'!DS$12,0)="","",VLOOKUP($C52,Sheet!$A$7:$DG$148,'TN01-10 (IN)'!DS$12,0))</f>
        <v>138</v>
      </c>
      <c r="DT52" s="28">
        <f>IF(VLOOKUP($C52,Sheet!$A$7:$DG$148,'TN01-10 (IN)'!DT$12,0)="","",VLOOKUP($C52,Sheet!$A$7:$DG$148,'TN01-10 (IN)'!DT$12,0))</f>
        <v>6.52</v>
      </c>
      <c r="DU52" s="28">
        <f>IF(VLOOKUP($C52,Sheet!$A$7:$DG$148,'TN01-10 (IN)'!DU$12,0)="","",VLOOKUP($C52,Sheet!$A$7:$DG$148,'TN01-10 (IN)'!DU$12,0))</f>
        <v>2.56</v>
      </c>
      <c r="DV52" s="28" t="str">
        <f>IF(VLOOKUP($C52,Sheet!$A$7:$DG$148,'TN01-10 (IN)'!DV$12,0)="","",VLOOKUP($C52,Sheet!$A$7:$DG$148,'TN01-10 (IN)'!DV$12,0))</f>
        <v>OB 251</v>
      </c>
      <c r="DW52" s="42">
        <f t="shared" si="10"/>
        <v>0</v>
      </c>
    </row>
    <row r="53" spans="1:127" ht="15.95" customHeight="1" x14ac:dyDescent="0.2">
      <c r="A53" s="52"/>
      <c r="B53" s="625"/>
      <c r="C53" s="45">
        <v>2221728478</v>
      </c>
      <c r="D53" s="26" t="s">
        <v>15</v>
      </c>
      <c r="E53" s="26" t="s">
        <v>66</v>
      </c>
      <c r="F53" s="26" t="s">
        <v>143</v>
      </c>
      <c r="G53" s="27">
        <v>35944</v>
      </c>
      <c r="H53" s="26" t="s">
        <v>210</v>
      </c>
      <c r="I53" s="26" t="s">
        <v>212</v>
      </c>
      <c r="J53" s="28">
        <f>IF(VLOOKUP($C53,Sheet!$A$7:$DG$148,'TN01-10 (IN)'!J$12,0)="","",VLOOKUP($C53,Sheet!$A$7:$DG$148,'TN01-10 (IN)'!J$12,0))</f>
        <v>8</v>
      </c>
      <c r="K53" s="28">
        <f>IF(VLOOKUP($C53,Sheet!$A$7:$DG$148,'TN01-10 (IN)'!K$12,0)="","",VLOOKUP($C53,Sheet!$A$7:$DG$148,'TN01-10 (IN)'!K$12,0))</f>
        <v>6.8</v>
      </c>
      <c r="L53" s="28">
        <f>IF(VLOOKUP($C53,Sheet!$A$7:$DG$148,'TN01-10 (IN)'!L$12,0)="","",VLOOKUP($C53,Sheet!$A$7:$DG$148,'TN01-10 (IN)'!L$12,0))</f>
        <v>4</v>
      </c>
      <c r="M53" s="28">
        <f>IF(VLOOKUP($C53,Sheet!$A$7:$DG$148,'TN01-10 (IN)'!M$12,0)="","",VLOOKUP($C53,Sheet!$A$7:$DG$148,'TN01-10 (IN)'!M$12,0))</f>
        <v>5.9</v>
      </c>
      <c r="N53" s="28">
        <f>IF(VLOOKUP($C53,Sheet!$A$7:$DG$148,'TN01-10 (IN)'!N$12,0)="","",VLOOKUP($C53,Sheet!$A$7:$DG$148,'TN01-10 (IN)'!N$12,0))</f>
        <v>5.6</v>
      </c>
      <c r="O53" s="28">
        <f>IF(VLOOKUP($C53,Sheet!$A$7:$DG$148,'TN01-10 (IN)'!O$12,0)="","",VLOOKUP($C53,Sheet!$A$7:$DG$148,'TN01-10 (IN)'!O$12,0))</f>
        <v>5.3</v>
      </c>
      <c r="P53" s="28">
        <f>IF(VLOOKUP($C53,Sheet!$A$7:$DG$148,'TN01-10 (IN)'!P$12,0)="","",VLOOKUP($C53,Sheet!$A$7:$DG$148,'TN01-10 (IN)'!P$12,0))</f>
        <v>0</v>
      </c>
      <c r="Q53" s="28" t="str">
        <f>IF(VLOOKUP($C53,Sheet!$A$7:$DG$148,'TN01-10 (IN)'!Q$12,0)="","",VLOOKUP($C53,Sheet!$A$7:$DG$148,'TN01-10 (IN)'!Q$12,0))</f>
        <v/>
      </c>
      <c r="R53" s="28">
        <f>IF(VLOOKUP($C53,Sheet!$A$7:$DG$148,'TN01-10 (IN)'!R$12,0)="","",VLOOKUP($C53,Sheet!$A$7:$DG$148,'TN01-10 (IN)'!R$12,0))</f>
        <v>4.7</v>
      </c>
      <c r="S53" s="28" t="str">
        <f>IF(VLOOKUP($C53,Sheet!$A$7:$DG$148,'TN01-10 (IN)'!S$12,0)="","",VLOOKUP($C53,Sheet!$A$7:$DG$148,'TN01-10 (IN)'!S$12,0))</f>
        <v/>
      </c>
      <c r="T53" s="28" t="str">
        <f>IF(VLOOKUP($C53,Sheet!$A$7:$DG$148,'TN01-10 (IN)'!T$12,0)="","",VLOOKUP($C53,Sheet!$A$7:$DG$148,'TN01-10 (IN)'!T$12,0))</f>
        <v/>
      </c>
      <c r="U53" s="28" t="str">
        <f>IF(VLOOKUP($C53,Sheet!$A$7:$DG$148,'TN01-10 (IN)'!U$12,0)="","",VLOOKUP($C53,Sheet!$A$7:$DG$148,'TN01-10 (IN)'!U$12,0))</f>
        <v/>
      </c>
      <c r="V53" s="28" t="str">
        <f>IF(VLOOKUP($C53,Sheet!$A$7:$DG$148,'TN01-10 (IN)'!V$12,0)="","",VLOOKUP($C53,Sheet!$A$7:$DG$148,'TN01-10 (IN)'!V$12,0))</f>
        <v/>
      </c>
      <c r="W53" s="28">
        <f>IF(VLOOKUP($C53,Sheet!$A$7:$DG$148,'TN01-10 (IN)'!W$12,0)="","",VLOOKUP($C53,Sheet!$A$7:$DG$148,'TN01-10 (IN)'!W$12,0))</f>
        <v>7.7</v>
      </c>
      <c r="X53" s="28">
        <f>IF(VLOOKUP($C53,Sheet!$A$7:$DG$148,'TN01-10 (IN)'!X$12,0)="","",VLOOKUP($C53,Sheet!$A$7:$DG$148,'TN01-10 (IN)'!X$12,0))</f>
        <v>5.4</v>
      </c>
      <c r="Y53" s="28">
        <f>IF(VLOOKUP($C53,Sheet!$A$7:$DG$148,'TN01-10 (IN)'!Y$12,0)="","",VLOOKUP($C53,Sheet!$A$7:$DG$148,'TN01-10 (IN)'!Y$12,0))</f>
        <v>8.8000000000000007</v>
      </c>
      <c r="Z53" s="28">
        <f>IF(VLOOKUP($C53,Sheet!$A$7:$DG$148,'TN01-10 (IN)'!Z$12,0)="","",VLOOKUP($C53,Sheet!$A$7:$DG$148,'TN01-10 (IN)'!Z$12,0))</f>
        <v>6.5</v>
      </c>
      <c r="AA53" s="28">
        <f>IF(VLOOKUP($C53,Sheet!$A$7:$DG$148,'TN01-10 (IN)'!AA$12,0)="","",VLOOKUP($C53,Sheet!$A$7:$DG$148,'TN01-10 (IN)'!AA$12,0))</f>
        <v>4.5999999999999996</v>
      </c>
      <c r="AB53" s="28">
        <f>IF(VLOOKUP($C53,Sheet!$A$7:$DG$148,'TN01-10 (IN)'!AB$12,0)="","",VLOOKUP($C53,Sheet!$A$7:$DG$148,'TN01-10 (IN)'!AB$12,0))</f>
        <v>4.5999999999999996</v>
      </c>
      <c r="AC53" s="28">
        <f>IF(VLOOKUP($C53,Sheet!$A$7:$DG$148,'TN01-10 (IN)'!AC$12,0)="","",VLOOKUP($C53,Sheet!$A$7:$DG$148,'TN01-10 (IN)'!AC$12,0))</f>
        <v>4.8</v>
      </c>
      <c r="AD53" s="28">
        <f>IF(VLOOKUP($C53,Sheet!$A$7:$DG$148,'TN01-10 (IN)'!AD$12,0)="","",VLOOKUP($C53,Sheet!$A$7:$DG$148,'TN01-10 (IN)'!AD$12,0))</f>
        <v>5.7</v>
      </c>
      <c r="AE53" s="28">
        <f>IF(VLOOKUP($C53,Sheet!$A$7:$DG$148,'TN01-10 (IN)'!AE$12,0)="","",VLOOKUP($C53,Sheet!$A$7:$DG$148,'TN01-10 (IN)'!AE$12,0))</f>
        <v>5.7</v>
      </c>
      <c r="AF53" s="28">
        <f>IF(VLOOKUP($C53,Sheet!$A$7:$DG$148,'TN01-10 (IN)'!AF$12,0)="","",VLOOKUP($C53,Sheet!$A$7:$DG$148,'TN01-10 (IN)'!AF$12,0))</f>
        <v>5.3</v>
      </c>
      <c r="AG53" s="28">
        <f>IF(VLOOKUP($C53,Sheet!$A$7:$DG$148,'TN01-10 (IN)'!AG$12,0)="","",VLOOKUP($C53,Sheet!$A$7:$DG$148,'TN01-10 (IN)'!AG$12,0))</f>
        <v>6.6</v>
      </c>
      <c r="AH53" s="28">
        <f>IF(VLOOKUP($C53,Sheet!$A$7:$DG$148,'TN01-10 (IN)'!AH$12,0)="","",VLOOKUP($C53,Sheet!$A$7:$DG$148,'TN01-10 (IN)'!AH$12,0))</f>
        <v>6.8</v>
      </c>
      <c r="AI53" s="28">
        <f>IF(VLOOKUP($C53,Sheet!$A$7:$DG$148,'TN01-10 (IN)'!AI$12,0)="","",VLOOKUP($C53,Sheet!$A$7:$DG$148,'TN01-10 (IN)'!AI$12,0))</f>
        <v>5.3</v>
      </c>
      <c r="AJ53" s="28">
        <f>IF(VLOOKUP($C53,Sheet!$A$7:$DG$148,'TN01-10 (IN)'!AJ$12,0)="","",VLOOKUP($C53,Sheet!$A$7:$DG$148,'TN01-10 (IN)'!AJ$12,0))</f>
        <v>4.5</v>
      </c>
      <c r="AK53" s="28">
        <f>IF(VLOOKUP($C53,Sheet!$A$7:$DG$148,'TN01-10 (IN)'!AK$12,0)="","",VLOOKUP($C53,Sheet!$A$7:$DG$148,'TN01-10 (IN)'!AK$12,0))</f>
        <v>5.8</v>
      </c>
      <c r="AL53" s="28">
        <f>IF(VLOOKUP($C53,Sheet!$A$7:$DG$148,'TN01-10 (IN)'!AL$12,0)="","",VLOOKUP($C53,Sheet!$A$7:$DG$148,'TN01-10 (IN)'!AL$12,0))</f>
        <v>4.9000000000000004</v>
      </c>
      <c r="AM53" s="33">
        <f>IF(VLOOKUP($C53,Sheet!$A$7:$DG$148,'TN01-10 (IN)'!AM$12,0)="","",VLOOKUP($C53,Sheet!$A$7:$DG$148,'TN01-10 (IN)'!AM$12,0))</f>
        <v>49</v>
      </c>
      <c r="AN53" s="36">
        <f>IF(VLOOKUP($C53,Sheet!$A$7:$DG$148,'TN01-10 (IN)'!AN$12,0)="","",VLOOKUP($C53,Sheet!$A$7:$DG$148,'TN01-10 (IN)'!AN$12,0))</f>
        <v>2</v>
      </c>
      <c r="AO53" s="32">
        <f>IF(VLOOKUP($C53,Sheet!$A$7:$DG$148,'TN01-10 (IN)'!AO$12,0)="","",VLOOKUP($C53,Sheet!$A$7:$DG$148,'TN01-10 (IN)'!AO$12,0))</f>
        <v>8</v>
      </c>
      <c r="AP53" s="32">
        <f>IF(VLOOKUP($C53,Sheet!$A$7:$DG$148,'TN01-10 (IN)'!AP$12,0)="","",VLOOKUP($C53,Sheet!$A$7:$DG$148,'TN01-10 (IN)'!AP$12,0))</f>
        <v>9.1</v>
      </c>
      <c r="AQ53" s="32">
        <f>IF(VLOOKUP($C53,Sheet!$A$7:$DG$148,'TN01-10 (IN)'!AQ$12,0)="","",VLOOKUP($C53,Sheet!$A$7:$DG$148,'TN01-10 (IN)'!AQ$12,0))</f>
        <v>8.6999999999999993</v>
      </c>
      <c r="AR53" s="32" t="str">
        <f>IF(VLOOKUP($C53,Sheet!$A$7:$DG$148,'TN01-10 (IN)'!AR$12,0)="","",VLOOKUP($C53,Sheet!$A$7:$DG$148,'TN01-10 (IN)'!AR$12,0))</f>
        <v/>
      </c>
      <c r="AS53" s="32" t="str">
        <f>IF(VLOOKUP($C53,Sheet!$A$7:$DG$148,'TN01-10 (IN)'!AS$12,0)="","",VLOOKUP($C53,Sheet!$A$7:$DG$148,'TN01-10 (IN)'!AS$12,0))</f>
        <v/>
      </c>
      <c r="AT53" s="32" t="str">
        <f>IF(VLOOKUP($C53,Sheet!$A$7:$DG$148,'TN01-10 (IN)'!AT$12,0)="","",VLOOKUP($C53,Sheet!$A$7:$DG$148,'TN01-10 (IN)'!AT$12,0))</f>
        <v/>
      </c>
      <c r="AU53" s="32" t="str">
        <f>IF(VLOOKUP($C53,Sheet!$A$7:$DG$148,'TN01-10 (IN)'!AU$12,0)="","",VLOOKUP($C53,Sheet!$A$7:$DG$148,'TN01-10 (IN)'!AU$12,0))</f>
        <v/>
      </c>
      <c r="AV53" s="32" t="str">
        <f>IF(VLOOKUP($C53,Sheet!$A$7:$DG$148,'TN01-10 (IN)'!AV$12,0)="","",VLOOKUP($C53,Sheet!$A$7:$DG$148,'TN01-10 (IN)'!AV$12,0))</f>
        <v/>
      </c>
      <c r="AW53" s="32">
        <f>IF(VLOOKUP($C53,Sheet!$A$7:$DG$148,'TN01-10 (IN)'!AW$12,0)="","",VLOOKUP($C53,Sheet!$A$7:$DG$148,'TN01-10 (IN)'!AW$12,0))</f>
        <v>7.2</v>
      </c>
      <c r="AX53" s="32" t="str">
        <f>IF(VLOOKUP($C53,Sheet!$A$7:$DG$148,'TN01-10 (IN)'!AX$12,0)="","",VLOOKUP($C53,Sheet!$A$7:$DG$148,'TN01-10 (IN)'!AX$12,0))</f>
        <v/>
      </c>
      <c r="AY53" s="32" t="str">
        <f>IF(VLOOKUP($C53,Sheet!$A$7:$DG$148,'TN01-10 (IN)'!AY$12,0)="","",VLOOKUP($C53,Sheet!$A$7:$DG$148,'TN01-10 (IN)'!AY$12,0))</f>
        <v/>
      </c>
      <c r="AZ53" s="32" t="str">
        <f>IF(VLOOKUP($C53,Sheet!$A$7:$DG$148,'TN01-10 (IN)'!AZ$12,0)="","",VLOOKUP($C53,Sheet!$A$7:$DG$148,'TN01-10 (IN)'!AZ$12,0))</f>
        <v/>
      </c>
      <c r="BA53" s="32" t="str">
        <f>IF(VLOOKUP($C53,Sheet!$A$7:$DG$148,'TN01-10 (IN)'!BA$12,0)="","",VLOOKUP($C53,Sheet!$A$7:$DG$148,'TN01-10 (IN)'!BA$12,0))</f>
        <v/>
      </c>
      <c r="BB53" s="32" t="str">
        <f>IF(VLOOKUP($C53,Sheet!$A$7:$DG$148,'TN01-10 (IN)'!BB$12,0)="","",VLOOKUP($C53,Sheet!$A$7:$DG$148,'TN01-10 (IN)'!BB$12,0))</f>
        <v/>
      </c>
      <c r="BC53" s="32">
        <f>IF(VLOOKUP($C53,Sheet!$A$7:$DG$148,'TN01-10 (IN)'!BC$12,0)="","",VLOOKUP($C53,Sheet!$A$7:$DG$148,'TN01-10 (IN)'!BC$12,0))</f>
        <v>5.4</v>
      </c>
      <c r="BD53" s="33">
        <f>IF(VLOOKUP($C53,Sheet!$A$7:$DG$148,'TN01-10 (IN)'!BD$12,0)="","",VLOOKUP($C53,Sheet!$A$7:$DG$148,'TN01-10 (IN)'!BD$12,0))</f>
        <v>5</v>
      </c>
      <c r="BE53" s="36">
        <f>IF(VLOOKUP($C53,Sheet!$A$7:$DG$148,'TN01-10 (IN)'!BE$12,0)="","",VLOOKUP($C53,Sheet!$A$7:$DG$148,'TN01-10 (IN)'!BE$12,0))</f>
        <v>0</v>
      </c>
      <c r="BF53" s="28">
        <f>IF(VLOOKUP($C53,Sheet!$A$7:$DG$148,'TN01-10 (IN)'!BF$12,0)="","",VLOOKUP($C53,Sheet!$A$7:$DG$148,'TN01-10 (IN)'!BF$12,0))</f>
        <v>0</v>
      </c>
      <c r="BG53" s="28">
        <f>IF(VLOOKUP($C53,Sheet!$A$7:$DG$148,'TN01-10 (IN)'!BG$12,0)="","",VLOOKUP($C53,Sheet!$A$7:$DG$148,'TN01-10 (IN)'!BG$12,0))</f>
        <v>4.2</v>
      </c>
      <c r="BH53" s="28" t="str">
        <f>IF(VLOOKUP($C53,Sheet!$A$7:$DG$148,'TN01-10 (IN)'!BH$12,0)="","",VLOOKUP($C53,Sheet!$A$7:$DG$148,'TN01-10 (IN)'!BH$12,0))</f>
        <v/>
      </c>
      <c r="BI53" s="28">
        <f>IF(VLOOKUP($C53,Sheet!$A$7:$DG$148,'TN01-10 (IN)'!BI$12,0)="","",VLOOKUP($C53,Sheet!$A$7:$DG$148,'TN01-10 (IN)'!BI$12,0))</f>
        <v>4.3</v>
      </c>
      <c r="BJ53" s="28">
        <f>IF(VLOOKUP($C53,Sheet!$A$7:$DG$148,'TN01-10 (IN)'!BJ$12,0)="","",VLOOKUP($C53,Sheet!$A$7:$DG$148,'TN01-10 (IN)'!BJ$12,0))</f>
        <v>4</v>
      </c>
      <c r="BK53" s="28">
        <f>IF(VLOOKUP($C53,Sheet!$A$7:$DG$148,'TN01-10 (IN)'!BK$12,0)="","",VLOOKUP($C53,Sheet!$A$7:$DG$148,'TN01-10 (IN)'!BK$12,0))</f>
        <v>5.2</v>
      </c>
      <c r="BL53" s="28">
        <f>IF(VLOOKUP($C53,Sheet!$A$7:$DG$148,'TN01-10 (IN)'!BL$12,0)="","",VLOOKUP($C53,Sheet!$A$7:$DG$148,'TN01-10 (IN)'!BL$12,0))</f>
        <v>5.9</v>
      </c>
      <c r="BM53" s="28">
        <f>IF(VLOOKUP($C53,Sheet!$A$7:$DG$148,'TN01-10 (IN)'!BM$12,0)="","",VLOOKUP($C53,Sheet!$A$7:$DG$148,'TN01-10 (IN)'!BM$12,0))</f>
        <v>5.4</v>
      </c>
      <c r="BN53" s="28">
        <f>IF(VLOOKUP($C53,Sheet!$A$7:$DG$148,'TN01-10 (IN)'!BN$12,0)="","",VLOOKUP($C53,Sheet!$A$7:$DG$148,'TN01-10 (IN)'!BN$12,0))</f>
        <v>4.4000000000000004</v>
      </c>
      <c r="BO53" s="28">
        <f>IF(VLOOKUP($C53,Sheet!$A$7:$DG$148,'TN01-10 (IN)'!BO$12,0)="","",VLOOKUP($C53,Sheet!$A$7:$DG$148,'TN01-10 (IN)'!BO$12,0))</f>
        <v>4.4000000000000004</v>
      </c>
      <c r="BP53" s="28">
        <f>IF(VLOOKUP($C53,Sheet!$A$7:$DG$148,'TN01-10 (IN)'!BP$12,0)="","",VLOOKUP($C53,Sheet!$A$7:$DG$148,'TN01-10 (IN)'!BP$12,0))</f>
        <v>0</v>
      </c>
      <c r="BQ53" s="28" t="str">
        <f>IF(VLOOKUP($C53,Sheet!$A$7:$DG$148,'TN01-10 (IN)'!BQ$12,0)="","",VLOOKUP($C53,Sheet!$A$7:$DG$148,'TN01-10 (IN)'!BQ$12,0))</f>
        <v/>
      </c>
      <c r="BR53" s="28">
        <f>IF(VLOOKUP($C53,Sheet!$A$7:$DG$148,'TN01-10 (IN)'!BR$12,0)="","",VLOOKUP($C53,Sheet!$A$7:$DG$148,'TN01-10 (IN)'!BR$12,0))</f>
        <v>5.7</v>
      </c>
      <c r="BS53" s="28">
        <f>IF(VLOOKUP($C53,Sheet!$A$7:$DG$148,'TN01-10 (IN)'!BS$12,0)="","",VLOOKUP($C53,Sheet!$A$7:$DG$148,'TN01-10 (IN)'!BS$12,0))</f>
        <v>0</v>
      </c>
      <c r="BT53" s="28">
        <f>IF(VLOOKUP($C53,Sheet!$A$7:$DG$148,'TN01-10 (IN)'!BT$12,0)="","",VLOOKUP($C53,Sheet!$A$7:$DG$148,'TN01-10 (IN)'!BT$12,0))</f>
        <v>0</v>
      </c>
      <c r="BU53" s="28">
        <f>IF(VLOOKUP($C53,Sheet!$A$7:$DG$148,'TN01-10 (IN)'!BU$12,0)="","",VLOOKUP($C53,Sheet!$A$7:$DG$148,'TN01-10 (IN)'!BU$12,0))</f>
        <v>5.4</v>
      </c>
      <c r="BV53" s="28">
        <f>IF(VLOOKUP($C53,Sheet!$A$7:$DG$148,'TN01-10 (IN)'!BV$12,0)="","",VLOOKUP($C53,Sheet!$A$7:$DG$148,'TN01-10 (IN)'!BV$12,0))</f>
        <v>5.9</v>
      </c>
      <c r="BW53" s="28" t="str">
        <f>IF(VLOOKUP($C53,Sheet!$A$7:$DG$148,'TN01-10 (IN)'!BW$12,0)="","",VLOOKUP($C53,Sheet!$A$7:$DG$148,'TN01-10 (IN)'!BW$12,0))</f>
        <v/>
      </c>
      <c r="BX53" s="28">
        <f>IF(VLOOKUP($C53,Sheet!$A$7:$DG$148,'TN01-10 (IN)'!BX$12,0)="","",VLOOKUP($C53,Sheet!$A$7:$DG$148,'TN01-10 (IN)'!BX$12,0))</f>
        <v>5.6</v>
      </c>
      <c r="BY53" s="28">
        <f>IF(VLOOKUP($C53,Sheet!$A$7:$DG$148,'TN01-10 (IN)'!BY$12,0)="","",VLOOKUP($C53,Sheet!$A$7:$DG$148,'TN01-10 (IN)'!BY$12,0))</f>
        <v>8.1999999999999993</v>
      </c>
      <c r="BZ53" s="33">
        <f>IF(VLOOKUP($C53,Sheet!$A$7:$DG$148,'TN01-10 (IN)'!BZ$12,0)="","",VLOOKUP($C53,Sheet!$A$7:$DG$148,'TN01-10 (IN)'!BZ$12,0))</f>
        <v>34</v>
      </c>
      <c r="CA53" s="36">
        <f>IF(VLOOKUP($C53,Sheet!$A$7:$DG$148,'TN01-10 (IN)'!CA$12,0)="","",VLOOKUP($C53,Sheet!$A$7:$DG$148,'TN01-10 (IN)'!CA$12,0))</f>
        <v>16</v>
      </c>
      <c r="CB53" s="28">
        <f>IF(VLOOKUP($C53,Sheet!$A$7:$DG$148,'TN01-10 (IN)'!CB$12,0)="","",VLOOKUP($C53,Sheet!$A$7:$DG$148,'TN01-10 (IN)'!CB$12,0))</f>
        <v>5.2</v>
      </c>
      <c r="CC53" s="28" t="str">
        <f>IF(VLOOKUP($C53,Sheet!$A$7:$DG$148,'TN01-10 (IN)'!CC$12,0)="","",VLOOKUP($C53,Sheet!$A$7:$DG$148,'TN01-10 (IN)'!CC$12,0))</f>
        <v/>
      </c>
      <c r="CD53" s="28">
        <f>IF(VLOOKUP($C53,Sheet!$A$7:$DG$148,'TN01-10 (IN)'!CD$12,0)="","",VLOOKUP($C53,Sheet!$A$7:$DG$148,'TN01-10 (IN)'!CD$12,0))</f>
        <v>0</v>
      </c>
      <c r="CE53" s="28" t="str">
        <f>IF(VLOOKUP($C53,Sheet!$A$7:$DG$148,'TN01-10 (IN)'!CE$12,0)="","",VLOOKUP($C53,Sheet!$A$7:$DG$148,'TN01-10 (IN)'!CE$12,0))</f>
        <v/>
      </c>
      <c r="CF53" s="28">
        <f>IF(VLOOKUP($C53,Sheet!$A$7:$DG$148,'TN01-10 (IN)'!CF$12,0)="","",VLOOKUP($C53,Sheet!$A$7:$DG$148,'TN01-10 (IN)'!CF$12,0))</f>
        <v>6.5</v>
      </c>
      <c r="CG53" s="28" t="str">
        <f>IF(VLOOKUP($C53,Sheet!$A$7:$DG$148,'TN01-10 (IN)'!CG$12,0)="","",VLOOKUP($C53,Sheet!$A$7:$DG$148,'TN01-10 (IN)'!CG$12,0))</f>
        <v/>
      </c>
      <c r="CH53" s="28" t="str">
        <f>IF(VLOOKUP($C53,Sheet!$A$7:$DG$148,'TN01-10 (IN)'!CH$12,0)="","",VLOOKUP($C53,Sheet!$A$7:$DG$148,'TN01-10 (IN)'!CH$12,0))</f>
        <v/>
      </c>
      <c r="CI53" s="28">
        <f>IF(VLOOKUP($C53,Sheet!$A$7:$DG$148,'TN01-10 (IN)'!CI$12,0)="","",VLOOKUP($C53,Sheet!$A$7:$DG$148,'TN01-10 (IN)'!CI$12,0))</f>
        <v>4.7</v>
      </c>
      <c r="CJ53" s="28" t="str">
        <f>IF(VLOOKUP($C53,Sheet!$A$7:$DG$148,'TN01-10 (IN)'!CJ$12,0)="","",VLOOKUP($C53,Sheet!$A$7:$DG$148,'TN01-10 (IN)'!CJ$12,0))</f>
        <v/>
      </c>
      <c r="CK53" s="28">
        <f>IF(VLOOKUP($C53,Sheet!$A$7:$DG$148,'TN01-10 (IN)'!CK$12,0)="","",VLOOKUP($C53,Sheet!$A$7:$DG$148,'TN01-10 (IN)'!CK$12,0))</f>
        <v>5.6</v>
      </c>
      <c r="CL53" s="28" t="str">
        <f>IF(VLOOKUP($C53,Sheet!$A$7:$DG$148,'TN01-10 (IN)'!CL$12,0)="","",VLOOKUP($C53,Sheet!$A$7:$DG$148,'TN01-10 (IN)'!CL$12,0))</f>
        <v/>
      </c>
      <c r="CM53" s="28" t="str">
        <f>IF(VLOOKUP($C53,Sheet!$A$7:$DG$148,'TN01-10 (IN)'!CM$12,0)="","",VLOOKUP($C53,Sheet!$A$7:$DG$148,'TN01-10 (IN)'!CM$12,0))</f>
        <v/>
      </c>
      <c r="CN53" s="28" t="str">
        <f>IF(VLOOKUP($C53,Sheet!$A$7:$DG$148,'TN01-10 (IN)'!CN$12,0)="","",VLOOKUP($C53,Sheet!$A$7:$DG$148,'TN01-10 (IN)'!CN$12,0))</f>
        <v/>
      </c>
      <c r="CO53" s="28" t="str">
        <f>IF(VLOOKUP($C53,Sheet!$A$7:$DG$148,'TN01-10 (IN)'!CO$12,0)="","",VLOOKUP($C53,Sheet!$A$7:$DG$148,'TN01-10 (IN)'!CO$12,0))</f>
        <v/>
      </c>
      <c r="CP53" s="28" t="str">
        <f>IF(VLOOKUP($C53,Sheet!$A$7:$DG$148,'TN01-10 (IN)'!CP$12,0)="","",VLOOKUP($C53,Sheet!$A$7:$DG$148,'TN01-10 (IN)'!CP$12,0))</f>
        <v/>
      </c>
      <c r="CQ53" s="28">
        <f>IF(VLOOKUP($C53,Sheet!$A$7:$DG$148,'TN01-10 (IN)'!CQ$12,0)="","",VLOOKUP($C53,Sheet!$A$7:$DG$148,'TN01-10 (IN)'!CQ$12,0))</f>
        <v>0</v>
      </c>
      <c r="CR53" s="28">
        <f>IF(VLOOKUP($C53,Sheet!$A$7:$DG$148,'TN01-10 (IN)'!CR$12,0)="","",VLOOKUP($C53,Sheet!$A$7:$DG$148,'TN01-10 (IN)'!CR$12,0))</f>
        <v>0</v>
      </c>
      <c r="CS53" s="28">
        <f>IF(VLOOKUP($C53,Sheet!$A$7:$DG$148,'TN01-10 (IN)'!CS$12,0)="","",VLOOKUP($C53,Sheet!$A$7:$DG$148,'TN01-10 (IN)'!CS$12,0))</f>
        <v>6.3</v>
      </c>
      <c r="CT53" s="28">
        <f>IF(VLOOKUP($C53,Sheet!$A$7:$DG$148,'TN01-10 (IN)'!CT$12,0)="","",VLOOKUP($C53,Sheet!$A$7:$DG$148,'TN01-10 (IN)'!CT$12,0))</f>
        <v>7</v>
      </c>
      <c r="CU53" s="33">
        <f>IF(VLOOKUP($C53,Sheet!$A$7:$DG$148,'TN01-10 (IN)'!CU$12,0)="","",VLOOKUP($C53,Sheet!$A$7:$DG$148,'TN01-10 (IN)'!CU$12,0))</f>
        <v>12</v>
      </c>
      <c r="CV53" s="36">
        <f>IF(VLOOKUP($C53,Sheet!$A$7:$DG$148,'TN01-10 (IN)'!CV$12,0)="","",VLOOKUP($C53,Sheet!$A$7:$DG$148,'TN01-10 (IN)'!CV$12,0))</f>
        <v>15</v>
      </c>
      <c r="CW53" s="38">
        <f t="shared" si="2"/>
        <v>95</v>
      </c>
      <c r="CX53" s="38">
        <f t="shared" si="2"/>
        <v>33</v>
      </c>
      <c r="CY53" s="38">
        <f t="shared" si="3"/>
        <v>0</v>
      </c>
      <c r="CZ53" s="38">
        <f t="shared" si="4"/>
        <v>128</v>
      </c>
      <c r="DA53" s="38">
        <f t="shared" si="5"/>
        <v>4.0599999999999996</v>
      </c>
      <c r="DB53" s="38">
        <f>VLOOKUP($C53,'TN01-04'!$A$13:$DL$166,103,0)</f>
        <v>1.4</v>
      </c>
      <c r="DC53" s="28" t="str">
        <f>IF(VLOOKUP($C53,Sheet!$A$7:$DG$148,'TN01-10 (IN)'!DC$12,0)="","",VLOOKUP($C53,Sheet!$A$7:$DG$148,'TN01-10 (IN)'!DC$12,0))</f>
        <v/>
      </c>
      <c r="DD53" s="28" t="str">
        <f>IF(VLOOKUP($C53,Sheet!$A$7:$DG$148,'TN01-10 (IN)'!DD$12,0)="","",VLOOKUP($C53,Sheet!$A$7:$DG$148,'TN01-10 (IN)'!DD$12,0))</f>
        <v/>
      </c>
      <c r="DE53" s="28" t="str">
        <f>IF(VLOOKUP($C53,Sheet!$A$7:$DG$148,'TN01-10 (IN)'!DE$12,0)="","",VLOOKUP($C53,Sheet!$A$7:$DG$148,'TN01-10 (IN)'!DE$12,0))</f>
        <v/>
      </c>
      <c r="DF53" s="28" t="str">
        <f>IF(VLOOKUP($C53,Sheet!$A$7:$DG$148,'TN01-10 (IN)'!DF$12,0)="","",VLOOKUP($C53,Sheet!$A$7:$DG$148,'TN01-10 (IN)'!DF$12,0))</f>
        <v/>
      </c>
      <c r="DG53" s="38"/>
      <c r="DH53" s="38">
        <f t="shared" si="6"/>
        <v>0</v>
      </c>
      <c r="DI53" s="38">
        <f>VLOOKUP($C53,'TN01-04'!$A$13:$DL$166,110,0)</f>
        <v>0</v>
      </c>
      <c r="DJ53" s="33">
        <f>IF(VLOOKUP($C53,Sheet!$A$7:$DG$148,'TN01-10 (IN)'!DJ$12,0)="","",VLOOKUP($C53,Sheet!$A$7:$DG$148,'TN01-10 (IN)'!DJ$12,0))</f>
        <v>0</v>
      </c>
      <c r="DK53" s="36">
        <f>IF(VLOOKUP($C53,Sheet!$A$7:$DG$148,'TN01-10 (IN)'!DK$12,0)="","",VLOOKUP($C53,Sheet!$A$7:$DG$148,'TN01-10 (IN)'!DK$12,0))</f>
        <v>5</v>
      </c>
      <c r="DL53" s="38">
        <f t="shared" si="7"/>
        <v>95</v>
      </c>
      <c r="DM53" s="38">
        <f t="shared" si="8"/>
        <v>38</v>
      </c>
      <c r="DN53" s="38">
        <f t="shared" si="9"/>
        <v>3.91</v>
      </c>
      <c r="DO53" s="38">
        <f>VLOOKUP($C53,'TN01-04'!$A$13:$DL$166,116,0)</f>
        <v>1.34</v>
      </c>
      <c r="DP53" s="33">
        <f>IF(VLOOKUP($C53,Sheet!$A$7:$DG$148,'TN01-10 (IN)'!DP$12,0)="","",VLOOKUP($C53,Sheet!$A$7:$DG$148,'TN01-10 (IN)'!DP$12,0))</f>
        <v>100</v>
      </c>
      <c r="DQ53" s="36">
        <f>IF(VLOOKUP($C53,Sheet!$A$7:$DG$148,'TN01-10 (IN)'!DQ$12,0)="","",VLOOKUP($C53,Sheet!$A$7:$DG$148,'TN01-10 (IN)'!DQ$12,0))</f>
        <v>38</v>
      </c>
      <c r="DR53" s="28">
        <f>IF(VLOOKUP($C53,Sheet!$A$7:$DG$148,'TN01-10 (IN)'!DR$12,0)="","",VLOOKUP($C53,Sheet!$A$7:$DG$148,'TN01-10 (IN)'!DR$12,0))</f>
        <v>137</v>
      </c>
      <c r="DS53" s="28">
        <f>IF(VLOOKUP($C53,Sheet!$A$7:$DG$148,'TN01-10 (IN)'!DS$12,0)="","",VLOOKUP($C53,Sheet!$A$7:$DG$148,'TN01-10 (IN)'!DS$12,0))</f>
        <v>121</v>
      </c>
      <c r="DT53" s="28">
        <f>IF(VLOOKUP($C53,Sheet!$A$7:$DG$148,'TN01-10 (IN)'!DT$12,0)="","",VLOOKUP($C53,Sheet!$A$7:$DG$148,'TN01-10 (IN)'!DT$12,0))</f>
        <v>4.7300000000000004</v>
      </c>
      <c r="DU53" s="28">
        <f>IF(VLOOKUP($C53,Sheet!$A$7:$DG$148,'TN01-10 (IN)'!DU$12,0)="","",VLOOKUP($C53,Sheet!$A$7:$DG$148,'TN01-10 (IN)'!DU$12,0))</f>
        <v>1.54</v>
      </c>
      <c r="DV53" s="28" t="str">
        <f>IF(VLOOKUP($C53,Sheet!$A$7:$DG$148,'TN01-10 (IN)'!DV$12,0)="","",VLOOKUP($C53,Sheet!$A$7:$DG$148,'TN01-10 (IN)'!DV$12,0))</f>
        <v/>
      </c>
      <c r="DW53" s="42">
        <f t="shared" si="10"/>
        <v>0.2578125</v>
      </c>
    </row>
    <row r="54" spans="1:127" ht="15.95" customHeight="1" x14ac:dyDescent="0.2">
      <c r="A54" s="52"/>
      <c r="B54" s="625"/>
      <c r="C54" s="45">
        <v>2120715623</v>
      </c>
      <c r="D54" s="26" t="s">
        <v>20</v>
      </c>
      <c r="E54" s="26" t="s">
        <v>67</v>
      </c>
      <c r="F54" s="26" t="s">
        <v>144</v>
      </c>
      <c r="G54" s="27">
        <v>35711</v>
      </c>
      <c r="H54" s="26" t="s">
        <v>209</v>
      </c>
      <c r="I54" s="26" t="s">
        <v>213</v>
      </c>
      <c r="J54" s="28" t="e">
        <f>IF(VLOOKUP($C54,Sheet!$A$7:$DG$148,'TN01-10 (IN)'!J$12,0)="","",VLOOKUP($C54,Sheet!$A$7:$DG$148,'TN01-10 (IN)'!J$12,0))</f>
        <v>#N/A</v>
      </c>
      <c r="K54" s="28" t="e">
        <f>IF(VLOOKUP($C54,Sheet!$A$7:$DG$148,'TN01-10 (IN)'!K$12,0)="","",VLOOKUP($C54,Sheet!$A$7:$DG$148,'TN01-10 (IN)'!K$12,0))</f>
        <v>#N/A</v>
      </c>
      <c r="L54" s="28" t="e">
        <f>IF(VLOOKUP($C54,Sheet!$A$7:$DG$148,'TN01-10 (IN)'!L$12,0)="","",VLOOKUP($C54,Sheet!$A$7:$DG$148,'TN01-10 (IN)'!L$12,0))</f>
        <v>#N/A</v>
      </c>
      <c r="M54" s="28" t="e">
        <f>IF(VLOOKUP($C54,Sheet!$A$7:$DG$148,'TN01-10 (IN)'!M$12,0)="","",VLOOKUP($C54,Sheet!$A$7:$DG$148,'TN01-10 (IN)'!M$12,0))</f>
        <v>#N/A</v>
      </c>
      <c r="N54" s="28" t="e">
        <f>IF(VLOOKUP($C54,Sheet!$A$7:$DG$148,'TN01-10 (IN)'!N$12,0)="","",VLOOKUP($C54,Sheet!$A$7:$DG$148,'TN01-10 (IN)'!N$12,0))</f>
        <v>#N/A</v>
      </c>
      <c r="O54" s="28" t="e">
        <f>IF(VLOOKUP($C54,Sheet!$A$7:$DG$148,'TN01-10 (IN)'!O$12,0)="","",VLOOKUP($C54,Sheet!$A$7:$DG$148,'TN01-10 (IN)'!O$12,0))</f>
        <v>#N/A</v>
      </c>
      <c r="P54" s="28" t="e">
        <f>IF(VLOOKUP($C54,Sheet!$A$7:$DG$148,'TN01-10 (IN)'!P$12,0)="","",VLOOKUP($C54,Sheet!$A$7:$DG$148,'TN01-10 (IN)'!P$12,0))</f>
        <v>#N/A</v>
      </c>
      <c r="Q54" s="28" t="e">
        <f>IF(VLOOKUP($C54,Sheet!$A$7:$DG$148,'TN01-10 (IN)'!Q$12,0)="","",VLOOKUP($C54,Sheet!$A$7:$DG$148,'TN01-10 (IN)'!Q$12,0))</f>
        <v>#N/A</v>
      </c>
      <c r="R54" s="28" t="e">
        <f>IF(VLOOKUP($C54,Sheet!$A$7:$DG$148,'TN01-10 (IN)'!R$12,0)="","",VLOOKUP($C54,Sheet!$A$7:$DG$148,'TN01-10 (IN)'!R$12,0))</f>
        <v>#N/A</v>
      </c>
      <c r="S54" s="28" t="e">
        <f>IF(VLOOKUP($C54,Sheet!$A$7:$DG$148,'TN01-10 (IN)'!S$12,0)="","",VLOOKUP($C54,Sheet!$A$7:$DG$148,'TN01-10 (IN)'!S$12,0))</f>
        <v>#N/A</v>
      </c>
      <c r="T54" s="28" t="e">
        <f>IF(VLOOKUP($C54,Sheet!$A$7:$DG$148,'TN01-10 (IN)'!T$12,0)="","",VLOOKUP($C54,Sheet!$A$7:$DG$148,'TN01-10 (IN)'!T$12,0))</f>
        <v>#N/A</v>
      </c>
      <c r="U54" s="28" t="e">
        <f>IF(VLOOKUP($C54,Sheet!$A$7:$DG$148,'TN01-10 (IN)'!U$12,0)="","",VLOOKUP($C54,Sheet!$A$7:$DG$148,'TN01-10 (IN)'!U$12,0))</f>
        <v>#N/A</v>
      </c>
      <c r="V54" s="28" t="e">
        <f>IF(VLOOKUP($C54,Sheet!$A$7:$DG$148,'TN01-10 (IN)'!V$12,0)="","",VLOOKUP($C54,Sheet!$A$7:$DG$148,'TN01-10 (IN)'!V$12,0))</f>
        <v>#N/A</v>
      </c>
      <c r="W54" s="28" t="e">
        <f>IF(VLOOKUP($C54,Sheet!$A$7:$DG$148,'TN01-10 (IN)'!W$12,0)="","",VLOOKUP($C54,Sheet!$A$7:$DG$148,'TN01-10 (IN)'!W$12,0))</f>
        <v>#N/A</v>
      </c>
      <c r="X54" s="28" t="e">
        <f>IF(VLOOKUP($C54,Sheet!$A$7:$DG$148,'TN01-10 (IN)'!X$12,0)="","",VLOOKUP($C54,Sheet!$A$7:$DG$148,'TN01-10 (IN)'!X$12,0))</f>
        <v>#N/A</v>
      </c>
      <c r="Y54" s="28" t="e">
        <f>IF(VLOOKUP($C54,Sheet!$A$7:$DG$148,'TN01-10 (IN)'!Y$12,0)="","",VLOOKUP($C54,Sheet!$A$7:$DG$148,'TN01-10 (IN)'!Y$12,0))</f>
        <v>#N/A</v>
      </c>
      <c r="Z54" s="28" t="e">
        <f>IF(VLOOKUP($C54,Sheet!$A$7:$DG$148,'TN01-10 (IN)'!Z$12,0)="","",VLOOKUP($C54,Sheet!$A$7:$DG$148,'TN01-10 (IN)'!Z$12,0))</f>
        <v>#N/A</v>
      </c>
      <c r="AA54" s="28" t="e">
        <f>IF(VLOOKUP($C54,Sheet!$A$7:$DG$148,'TN01-10 (IN)'!AA$12,0)="","",VLOOKUP($C54,Sheet!$A$7:$DG$148,'TN01-10 (IN)'!AA$12,0))</f>
        <v>#N/A</v>
      </c>
      <c r="AB54" s="28" t="e">
        <f>IF(VLOOKUP($C54,Sheet!$A$7:$DG$148,'TN01-10 (IN)'!AB$12,0)="","",VLOOKUP($C54,Sheet!$A$7:$DG$148,'TN01-10 (IN)'!AB$12,0))</f>
        <v>#N/A</v>
      </c>
      <c r="AC54" s="28" t="e">
        <f>IF(VLOOKUP($C54,Sheet!$A$7:$DG$148,'TN01-10 (IN)'!AC$12,0)="","",VLOOKUP($C54,Sheet!$A$7:$DG$148,'TN01-10 (IN)'!AC$12,0))</f>
        <v>#N/A</v>
      </c>
      <c r="AD54" s="28" t="e">
        <f>IF(VLOOKUP($C54,Sheet!$A$7:$DG$148,'TN01-10 (IN)'!AD$12,0)="","",VLOOKUP($C54,Sheet!$A$7:$DG$148,'TN01-10 (IN)'!AD$12,0))</f>
        <v>#N/A</v>
      </c>
      <c r="AE54" s="28" t="e">
        <f>IF(VLOOKUP($C54,Sheet!$A$7:$DG$148,'TN01-10 (IN)'!AE$12,0)="","",VLOOKUP($C54,Sheet!$A$7:$DG$148,'TN01-10 (IN)'!AE$12,0))</f>
        <v>#N/A</v>
      </c>
      <c r="AF54" s="28" t="e">
        <f>IF(VLOOKUP($C54,Sheet!$A$7:$DG$148,'TN01-10 (IN)'!AF$12,0)="","",VLOOKUP($C54,Sheet!$A$7:$DG$148,'TN01-10 (IN)'!AF$12,0))</f>
        <v>#N/A</v>
      </c>
      <c r="AG54" s="28" t="e">
        <f>IF(VLOOKUP($C54,Sheet!$A$7:$DG$148,'TN01-10 (IN)'!AG$12,0)="","",VLOOKUP($C54,Sheet!$A$7:$DG$148,'TN01-10 (IN)'!AG$12,0))</f>
        <v>#N/A</v>
      </c>
      <c r="AH54" s="28" t="e">
        <f>IF(VLOOKUP($C54,Sheet!$A$7:$DG$148,'TN01-10 (IN)'!AH$12,0)="","",VLOOKUP($C54,Sheet!$A$7:$DG$148,'TN01-10 (IN)'!AH$12,0))</f>
        <v>#N/A</v>
      </c>
      <c r="AI54" s="28" t="e">
        <f>IF(VLOOKUP($C54,Sheet!$A$7:$DG$148,'TN01-10 (IN)'!AI$12,0)="","",VLOOKUP($C54,Sheet!$A$7:$DG$148,'TN01-10 (IN)'!AI$12,0))</f>
        <v>#N/A</v>
      </c>
      <c r="AJ54" s="28" t="e">
        <f>IF(VLOOKUP($C54,Sheet!$A$7:$DG$148,'TN01-10 (IN)'!AJ$12,0)="","",VLOOKUP($C54,Sheet!$A$7:$DG$148,'TN01-10 (IN)'!AJ$12,0))</f>
        <v>#N/A</v>
      </c>
      <c r="AK54" s="28" t="e">
        <f>IF(VLOOKUP($C54,Sheet!$A$7:$DG$148,'TN01-10 (IN)'!AK$12,0)="","",VLOOKUP($C54,Sheet!$A$7:$DG$148,'TN01-10 (IN)'!AK$12,0))</f>
        <v>#N/A</v>
      </c>
      <c r="AL54" s="28" t="e">
        <f>IF(VLOOKUP($C54,Sheet!$A$7:$DG$148,'TN01-10 (IN)'!AL$12,0)="","",VLOOKUP($C54,Sheet!$A$7:$DG$148,'TN01-10 (IN)'!AL$12,0))</f>
        <v>#N/A</v>
      </c>
      <c r="AM54" s="33" t="e">
        <f>IF(VLOOKUP($C54,Sheet!$A$7:$DG$148,'TN01-10 (IN)'!AM$12,0)="","",VLOOKUP($C54,Sheet!$A$7:$DG$148,'TN01-10 (IN)'!AM$12,0))</f>
        <v>#N/A</v>
      </c>
      <c r="AN54" s="36" t="e">
        <f>IF(VLOOKUP($C54,Sheet!$A$7:$DG$148,'TN01-10 (IN)'!AN$12,0)="","",VLOOKUP($C54,Sheet!$A$7:$DG$148,'TN01-10 (IN)'!AN$12,0))</f>
        <v>#N/A</v>
      </c>
      <c r="AO54" s="32" t="e">
        <f>IF(VLOOKUP($C54,Sheet!$A$7:$DG$148,'TN01-10 (IN)'!AO$12,0)="","",VLOOKUP($C54,Sheet!$A$7:$DG$148,'TN01-10 (IN)'!AO$12,0))</f>
        <v>#N/A</v>
      </c>
      <c r="AP54" s="32" t="e">
        <f>IF(VLOOKUP($C54,Sheet!$A$7:$DG$148,'TN01-10 (IN)'!AP$12,0)="","",VLOOKUP($C54,Sheet!$A$7:$DG$148,'TN01-10 (IN)'!AP$12,0))</f>
        <v>#N/A</v>
      </c>
      <c r="AQ54" s="32" t="e">
        <f>IF(VLOOKUP($C54,Sheet!$A$7:$DG$148,'TN01-10 (IN)'!AQ$12,0)="","",VLOOKUP($C54,Sheet!$A$7:$DG$148,'TN01-10 (IN)'!AQ$12,0))</f>
        <v>#N/A</v>
      </c>
      <c r="AR54" s="32" t="e">
        <f>IF(VLOOKUP($C54,Sheet!$A$7:$DG$148,'TN01-10 (IN)'!AR$12,0)="","",VLOOKUP($C54,Sheet!$A$7:$DG$148,'TN01-10 (IN)'!AR$12,0))</f>
        <v>#N/A</v>
      </c>
      <c r="AS54" s="32" t="e">
        <f>IF(VLOOKUP($C54,Sheet!$A$7:$DG$148,'TN01-10 (IN)'!AS$12,0)="","",VLOOKUP($C54,Sheet!$A$7:$DG$148,'TN01-10 (IN)'!AS$12,0))</f>
        <v>#N/A</v>
      </c>
      <c r="AT54" s="32" t="e">
        <f>IF(VLOOKUP($C54,Sheet!$A$7:$DG$148,'TN01-10 (IN)'!AT$12,0)="","",VLOOKUP($C54,Sheet!$A$7:$DG$148,'TN01-10 (IN)'!AT$12,0))</f>
        <v>#N/A</v>
      </c>
      <c r="AU54" s="32" t="e">
        <f>IF(VLOOKUP($C54,Sheet!$A$7:$DG$148,'TN01-10 (IN)'!AU$12,0)="","",VLOOKUP($C54,Sheet!$A$7:$DG$148,'TN01-10 (IN)'!AU$12,0))</f>
        <v>#N/A</v>
      </c>
      <c r="AV54" s="32" t="e">
        <f>IF(VLOOKUP($C54,Sheet!$A$7:$DG$148,'TN01-10 (IN)'!AV$12,0)="","",VLOOKUP($C54,Sheet!$A$7:$DG$148,'TN01-10 (IN)'!AV$12,0))</f>
        <v>#N/A</v>
      </c>
      <c r="AW54" s="32" t="e">
        <f>IF(VLOOKUP($C54,Sheet!$A$7:$DG$148,'TN01-10 (IN)'!AW$12,0)="","",VLOOKUP($C54,Sheet!$A$7:$DG$148,'TN01-10 (IN)'!AW$12,0))</f>
        <v>#N/A</v>
      </c>
      <c r="AX54" s="32" t="e">
        <f>IF(VLOOKUP($C54,Sheet!$A$7:$DG$148,'TN01-10 (IN)'!AX$12,0)="","",VLOOKUP($C54,Sheet!$A$7:$DG$148,'TN01-10 (IN)'!AX$12,0))</f>
        <v>#N/A</v>
      </c>
      <c r="AY54" s="32" t="e">
        <f>IF(VLOOKUP($C54,Sheet!$A$7:$DG$148,'TN01-10 (IN)'!AY$12,0)="","",VLOOKUP($C54,Sheet!$A$7:$DG$148,'TN01-10 (IN)'!AY$12,0))</f>
        <v>#N/A</v>
      </c>
      <c r="AZ54" s="32" t="e">
        <f>IF(VLOOKUP($C54,Sheet!$A$7:$DG$148,'TN01-10 (IN)'!AZ$12,0)="","",VLOOKUP($C54,Sheet!$A$7:$DG$148,'TN01-10 (IN)'!AZ$12,0))</f>
        <v>#N/A</v>
      </c>
      <c r="BA54" s="32" t="e">
        <f>IF(VLOOKUP($C54,Sheet!$A$7:$DG$148,'TN01-10 (IN)'!BA$12,0)="","",VLOOKUP($C54,Sheet!$A$7:$DG$148,'TN01-10 (IN)'!BA$12,0))</f>
        <v>#N/A</v>
      </c>
      <c r="BB54" s="32" t="e">
        <f>IF(VLOOKUP($C54,Sheet!$A$7:$DG$148,'TN01-10 (IN)'!BB$12,0)="","",VLOOKUP($C54,Sheet!$A$7:$DG$148,'TN01-10 (IN)'!BB$12,0))</f>
        <v>#N/A</v>
      </c>
      <c r="BC54" s="32" t="e">
        <f>IF(VLOOKUP($C54,Sheet!$A$7:$DG$148,'TN01-10 (IN)'!BC$12,0)="","",VLOOKUP($C54,Sheet!$A$7:$DG$148,'TN01-10 (IN)'!BC$12,0))</f>
        <v>#N/A</v>
      </c>
      <c r="BD54" s="33" t="e">
        <f>IF(VLOOKUP($C54,Sheet!$A$7:$DG$148,'TN01-10 (IN)'!BD$12,0)="","",VLOOKUP($C54,Sheet!$A$7:$DG$148,'TN01-10 (IN)'!BD$12,0))</f>
        <v>#N/A</v>
      </c>
      <c r="BE54" s="36" t="e">
        <f>IF(VLOOKUP($C54,Sheet!$A$7:$DG$148,'TN01-10 (IN)'!BE$12,0)="","",VLOOKUP($C54,Sheet!$A$7:$DG$148,'TN01-10 (IN)'!BE$12,0))</f>
        <v>#N/A</v>
      </c>
      <c r="BF54" s="28" t="e">
        <f>IF(VLOOKUP($C54,Sheet!$A$7:$DG$148,'TN01-10 (IN)'!BF$12,0)="","",VLOOKUP($C54,Sheet!$A$7:$DG$148,'TN01-10 (IN)'!BF$12,0))</f>
        <v>#N/A</v>
      </c>
      <c r="BG54" s="28" t="e">
        <f>IF(VLOOKUP($C54,Sheet!$A$7:$DG$148,'TN01-10 (IN)'!BG$12,0)="","",VLOOKUP($C54,Sheet!$A$7:$DG$148,'TN01-10 (IN)'!BG$12,0))</f>
        <v>#N/A</v>
      </c>
      <c r="BH54" s="28" t="e">
        <f>IF(VLOOKUP($C54,Sheet!$A$7:$DG$148,'TN01-10 (IN)'!BH$12,0)="","",VLOOKUP($C54,Sheet!$A$7:$DG$148,'TN01-10 (IN)'!BH$12,0))</f>
        <v>#N/A</v>
      </c>
      <c r="BI54" s="28" t="e">
        <f>IF(VLOOKUP($C54,Sheet!$A$7:$DG$148,'TN01-10 (IN)'!BI$12,0)="","",VLOOKUP($C54,Sheet!$A$7:$DG$148,'TN01-10 (IN)'!BI$12,0))</f>
        <v>#N/A</v>
      </c>
      <c r="BJ54" s="28" t="e">
        <f>IF(VLOOKUP($C54,Sheet!$A$7:$DG$148,'TN01-10 (IN)'!BJ$12,0)="","",VLOOKUP($C54,Sheet!$A$7:$DG$148,'TN01-10 (IN)'!BJ$12,0))</f>
        <v>#N/A</v>
      </c>
      <c r="BK54" s="28" t="e">
        <f>IF(VLOOKUP($C54,Sheet!$A$7:$DG$148,'TN01-10 (IN)'!BK$12,0)="","",VLOOKUP($C54,Sheet!$A$7:$DG$148,'TN01-10 (IN)'!BK$12,0))</f>
        <v>#N/A</v>
      </c>
      <c r="BL54" s="28" t="e">
        <f>IF(VLOOKUP($C54,Sheet!$A$7:$DG$148,'TN01-10 (IN)'!BL$12,0)="","",VLOOKUP($C54,Sheet!$A$7:$DG$148,'TN01-10 (IN)'!BL$12,0))</f>
        <v>#N/A</v>
      </c>
      <c r="BM54" s="28" t="e">
        <f>IF(VLOOKUP($C54,Sheet!$A$7:$DG$148,'TN01-10 (IN)'!BM$12,0)="","",VLOOKUP($C54,Sheet!$A$7:$DG$148,'TN01-10 (IN)'!BM$12,0))</f>
        <v>#N/A</v>
      </c>
      <c r="BN54" s="28" t="e">
        <f>IF(VLOOKUP($C54,Sheet!$A$7:$DG$148,'TN01-10 (IN)'!BN$12,0)="","",VLOOKUP($C54,Sheet!$A$7:$DG$148,'TN01-10 (IN)'!BN$12,0))</f>
        <v>#N/A</v>
      </c>
      <c r="BO54" s="28" t="e">
        <f>IF(VLOOKUP($C54,Sheet!$A$7:$DG$148,'TN01-10 (IN)'!BO$12,0)="","",VLOOKUP($C54,Sheet!$A$7:$DG$148,'TN01-10 (IN)'!BO$12,0))</f>
        <v>#N/A</v>
      </c>
      <c r="BP54" s="28" t="e">
        <f>IF(VLOOKUP($C54,Sheet!$A$7:$DG$148,'TN01-10 (IN)'!BP$12,0)="","",VLOOKUP($C54,Sheet!$A$7:$DG$148,'TN01-10 (IN)'!BP$12,0))</f>
        <v>#N/A</v>
      </c>
      <c r="BQ54" s="28" t="e">
        <f>IF(VLOOKUP($C54,Sheet!$A$7:$DG$148,'TN01-10 (IN)'!BQ$12,0)="","",VLOOKUP($C54,Sheet!$A$7:$DG$148,'TN01-10 (IN)'!BQ$12,0))</f>
        <v>#N/A</v>
      </c>
      <c r="BR54" s="28" t="e">
        <f>IF(VLOOKUP($C54,Sheet!$A$7:$DG$148,'TN01-10 (IN)'!BR$12,0)="","",VLOOKUP($C54,Sheet!$A$7:$DG$148,'TN01-10 (IN)'!BR$12,0))</f>
        <v>#N/A</v>
      </c>
      <c r="BS54" s="28" t="e">
        <f>IF(VLOOKUP($C54,Sheet!$A$7:$DG$148,'TN01-10 (IN)'!BS$12,0)="","",VLOOKUP($C54,Sheet!$A$7:$DG$148,'TN01-10 (IN)'!BS$12,0))</f>
        <v>#N/A</v>
      </c>
      <c r="BT54" s="28" t="e">
        <f>IF(VLOOKUP($C54,Sheet!$A$7:$DG$148,'TN01-10 (IN)'!BT$12,0)="","",VLOOKUP($C54,Sheet!$A$7:$DG$148,'TN01-10 (IN)'!BT$12,0))</f>
        <v>#N/A</v>
      </c>
      <c r="BU54" s="28" t="e">
        <f>IF(VLOOKUP($C54,Sheet!$A$7:$DG$148,'TN01-10 (IN)'!BU$12,0)="","",VLOOKUP($C54,Sheet!$A$7:$DG$148,'TN01-10 (IN)'!BU$12,0))</f>
        <v>#N/A</v>
      </c>
      <c r="BV54" s="28" t="e">
        <f>IF(VLOOKUP($C54,Sheet!$A$7:$DG$148,'TN01-10 (IN)'!BV$12,0)="","",VLOOKUP($C54,Sheet!$A$7:$DG$148,'TN01-10 (IN)'!BV$12,0))</f>
        <v>#N/A</v>
      </c>
      <c r="BW54" s="28" t="e">
        <f>IF(VLOOKUP($C54,Sheet!$A$7:$DG$148,'TN01-10 (IN)'!BW$12,0)="","",VLOOKUP($C54,Sheet!$A$7:$DG$148,'TN01-10 (IN)'!BW$12,0))</f>
        <v>#N/A</v>
      </c>
      <c r="BX54" s="28" t="e">
        <f>IF(VLOOKUP($C54,Sheet!$A$7:$DG$148,'TN01-10 (IN)'!BX$12,0)="","",VLOOKUP($C54,Sheet!$A$7:$DG$148,'TN01-10 (IN)'!BX$12,0))</f>
        <v>#N/A</v>
      </c>
      <c r="BY54" s="28" t="e">
        <f>IF(VLOOKUP($C54,Sheet!$A$7:$DG$148,'TN01-10 (IN)'!BY$12,0)="","",VLOOKUP($C54,Sheet!$A$7:$DG$148,'TN01-10 (IN)'!BY$12,0))</f>
        <v>#N/A</v>
      </c>
      <c r="BZ54" s="33" t="e">
        <f>IF(VLOOKUP($C54,Sheet!$A$7:$DG$148,'TN01-10 (IN)'!BZ$12,0)="","",VLOOKUP($C54,Sheet!$A$7:$DG$148,'TN01-10 (IN)'!BZ$12,0))</f>
        <v>#N/A</v>
      </c>
      <c r="CA54" s="36" t="e">
        <f>IF(VLOOKUP($C54,Sheet!$A$7:$DG$148,'TN01-10 (IN)'!CA$12,0)="","",VLOOKUP($C54,Sheet!$A$7:$DG$148,'TN01-10 (IN)'!CA$12,0))</f>
        <v>#N/A</v>
      </c>
      <c r="CB54" s="28" t="e">
        <f>IF(VLOOKUP($C54,Sheet!$A$7:$DG$148,'TN01-10 (IN)'!CB$12,0)="","",VLOOKUP($C54,Sheet!$A$7:$DG$148,'TN01-10 (IN)'!CB$12,0))</f>
        <v>#N/A</v>
      </c>
      <c r="CC54" s="28" t="e">
        <f>IF(VLOOKUP($C54,Sheet!$A$7:$DG$148,'TN01-10 (IN)'!CC$12,0)="","",VLOOKUP($C54,Sheet!$A$7:$DG$148,'TN01-10 (IN)'!CC$12,0))</f>
        <v>#N/A</v>
      </c>
      <c r="CD54" s="28" t="e">
        <f>IF(VLOOKUP($C54,Sheet!$A$7:$DG$148,'TN01-10 (IN)'!CD$12,0)="","",VLOOKUP($C54,Sheet!$A$7:$DG$148,'TN01-10 (IN)'!CD$12,0))</f>
        <v>#N/A</v>
      </c>
      <c r="CE54" s="28" t="e">
        <f>IF(VLOOKUP($C54,Sheet!$A$7:$DG$148,'TN01-10 (IN)'!CE$12,0)="","",VLOOKUP($C54,Sheet!$A$7:$DG$148,'TN01-10 (IN)'!CE$12,0))</f>
        <v>#N/A</v>
      </c>
      <c r="CF54" s="28" t="e">
        <f>IF(VLOOKUP($C54,Sheet!$A$7:$DG$148,'TN01-10 (IN)'!CF$12,0)="","",VLOOKUP($C54,Sheet!$A$7:$DG$148,'TN01-10 (IN)'!CF$12,0))</f>
        <v>#N/A</v>
      </c>
      <c r="CG54" s="28" t="e">
        <f>IF(VLOOKUP($C54,Sheet!$A$7:$DG$148,'TN01-10 (IN)'!CG$12,0)="","",VLOOKUP($C54,Sheet!$A$7:$DG$148,'TN01-10 (IN)'!CG$12,0))</f>
        <v>#N/A</v>
      </c>
      <c r="CH54" s="28" t="e">
        <f>IF(VLOOKUP($C54,Sheet!$A$7:$DG$148,'TN01-10 (IN)'!CH$12,0)="","",VLOOKUP($C54,Sheet!$A$7:$DG$148,'TN01-10 (IN)'!CH$12,0))</f>
        <v>#N/A</v>
      </c>
      <c r="CI54" s="28" t="e">
        <f>IF(VLOOKUP($C54,Sheet!$A$7:$DG$148,'TN01-10 (IN)'!CI$12,0)="","",VLOOKUP($C54,Sheet!$A$7:$DG$148,'TN01-10 (IN)'!CI$12,0))</f>
        <v>#N/A</v>
      </c>
      <c r="CJ54" s="28" t="e">
        <f>IF(VLOOKUP($C54,Sheet!$A$7:$DG$148,'TN01-10 (IN)'!CJ$12,0)="","",VLOOKUP($C54,Sheet!$A$7:$DG$148,'TN01-10 (IN)'!CJ$12,0))</f>
        <v>#N/A</v>
      </c>
      <c r="CK54" s="28" t="e">
        <f>IF(VLOOKUP($C54,Sheet!$A$7:$DG$148,'TN01-10 (IN)'!CK$12,0)="","",VLOOKUP($C54,Sheet!$A$7:$DG$148,'TN01-10 (IN)'!CK$12,0))</f>
        <v>#N/A</v>
      </c>
      <c r="CL54" s="28" t="e">
        <f>IF(VLOOKUP($C54,Sheet!$A$7:$DG$148,'TN01-10 (IN)'!CL$12,0)="","",VLOOKUP($C54,Sheet!$A$7:$DG$148,'TN01-10 (IN)'!CL$12,0))</f>
        <v>#N/A</v>
      </c>
      <c r="CM54" s="28" t="e">
        <f>IF(VLOOKUP($C54,Sheet!$A$7:$DG$148,'TN01-10 (IN)'!CM$12,0)="","",VLOOKUP($C54,Sheet!$A$7:$DG$148,'TN01-10 (IN)'!CM$12,0))</f>
        <v>#N/A</v>
      </c>
      <c r="CN54" s="28" t="e">
        <f>IF(VLOOKUP($C54,Sheet!$A$7:$DG$148,'TN01-10 (IN)'!CN$12,0)="","",VLOOKUP($C54,Sheet!$A$7:$DG$148,'TN01-10 (IN)'!CN$12,0))</f>
        <v>#N/A</v>
      </c>
      <c r="CO54" s="28" t="e">
        <f>IF(VLOOKUP($C54,Sheet!$A$7:$DG$148,'TN01-10 (IN)'!CO$12,0)="","",VLOOKUP($C54,Sheet!$A$7:$DG$148,'TN01-10 (IN)'!CO$12,0))</f>
        <v>#N/A</v>
      </c>
      <c r="CP54" s="28" t="e">
        <f>IF(VLOOKUP($C54,Sheet!$A$7:$DG$148,'TN01-10 (IN)'!CP$12,0)="","",VLOOKUP($C54,Sheet!$A$7:$DG$148,'TN01-10 (IN)'!CP$12,0))</f>
        <v>#N/A</v>
      </c>
      <c r="CQ54" s="28" t="e">
        <f>IF(VLOOKUP($C54,Sheet!$A$7:$DG$148,'TN01-10 (IN)'!CQ$12,0)="","",VLOOKUP($C54,Sheet!$A$7:$DG$148,'TN01-10 (IN)'!CQ$12,0))</f>
        <v>#N/A</v>
      </c>
      <c r="CR54" s="28" t="e">
        <f>IF(VLOOKUP($C54,Sheet!$A$7:$DG$148,'TN01-10 (IN)'!CR$12,0)="","",VLOOKUP($C54,Sheet!$A$7:$DG$148,'TN01-10 (IN)'!CR$12,0))</f>
        <v>#N/A</v>
      </c>
      <c r="CS54" s="28" t="e">
        <f>IF(VLOOKUP($C54,Sheet!$A$7:$DG$148,'TN01-10 (IN)'!CS$12,0)="","",VLOOKUP($C54,Sheet!$A$7:$DG$148,'TN01-10 (IN)'!CS$12,0))</f>
        <v>#N/A</v>
      </c>
      <c r="CT54" s="28" t="e">
        <f>IF(VLOOKUP($C54,Sheet!$A$7:$DG$148,'TN01-10 (IN)'!CT$12,0)="","",VLOOKUP($C54,Sheet!$A$7:$DG$148,'TN01-10 (IN)'!CT$12,0))</f>
        <v>#N/A</v>
      </c>
      <c r="CU54" s="33" t="e">
        <f>IF(VLOOKUP($C54,Sheet!$A$7:$DG$148,'TN01-10 (IN)'!CU$12,0)="","",VLOOKUP($C54,Sheet!$A$7:$DG$148,'TN01-10 (IN)'!CU$12,0))</f>
        <v>#N/A</v>
      </c>
      <c r="CV54" s="36" t="e">
        <f>IF(VLOOKUP($C54,Sheet!$A$7:$DG$148,'TN01-10 (IN)'!CV$12,0)="","",VLOOKUP($C54,Sheet!$A$7:$DG$148,'TN01-10 (IN)'!CV$12,0))</f>
        <v>#N/A</v>
      </c>
      <c r="CW54" s="38" t="e">
        <f t="shared" si="2"/>
        <v>#N/A</v>
      </c>
      <c r="CX54" s="38" t="e">
        <f t="shared" si="2"/>
        <v>#N/A</v>
      </c>
      <c r="CY54" s="38">
        <f t="shared" si="3"/>
        <v>0</v>
      </c>
      <c r="CZ54" s="38" t="e">
        <f t="shared" si="4"/>
        <v>#N/A</v>
      </c>
      <c r="DA54" s="38" t="e">
        <f t="shared" si="5"/>
        <v>#N/A</v>
      </c>
      <c r="DB54" s="38" t="e">
        <f>VLOOKUP($C54,'TN01-04'!$A$13:$DL$166,103,0)</f>
        <v>#N/A</v>
      </c>
      <c r="DC54" s="28" t="e">
        <f>IF(VLOOKUP($C54,Sheet!$A$7:$DG$148,'TN01-10 (IN)'!DC$12,0)="","",VLOOKUP($C54,Sheet!$A$7:$DG$148,'TN01-10 (IN)'!DC$12,0))</f>
        <v>#N/A</v>
      </c>
      <c r="DD54" s="28" t="e">
        <f>IF(VLOOKUP($C54,Sheet!$A$7:$DG$148,'TN01-10 (IN)'!DD$12,0)="","",VLOOKUP($C54,Sheet!$A$7:$DG$148,'TN01-10 (IN)'!DD$12,0))</f>
        <v>#N/A</v>
      </c>
      <c r="DE54" s="28" t="e">
        <f>IF(VLOOKUP($C54,Sheet!$A$7:$DG$148,'TN01-10 (IN)'!DE$12,0)="","",VLOOKUP($C54,Sheet!$A$7:$DG$148,'TN01-10 (IN)'!DE$12,0))</f>
        <v>#N/A</v>
      </c>
      <c r="DF54" s="28" t="e">
        <f>IF(VLOOKUP($C54,Sheet!$A$7:$DG$148,'TN01-10 (IN)'!DF$12,0)="","",VLOOKUP($C54,Sheet!$A$7:$DG$148,'TN01-10 (IN)'!DF$12,0))</f>
        <v>#N/A</v>
      </c>
      <c r="DG54" s="38"/>
      <c r="DH54" s="38" t="e">
        <f t="shared" si="6"/>
        <v>#N/A</v>
      </c>
      <c r="DI54" s="38" t="e">
        <f>VLOOKUP($C54,'TN01-04'!$A$13:$DL$166,110,0)</f>
        <v>#N/A</v>
      </c>
      <c r="DJ54" s="33" t="e">
        <f>IF(VLOOKUP($C54,Sheet!$A$7:$DG$148,'TN01-10 (IN)'!DJ$12,0)="","",VLOOKUP($C54,Sheet!$A$7:$DG$148,'TN01-10 (IN)'!DJ$12,0))</f>
        <v>#N/A</v>
      </c>
      <c r="DK54" s="36" t="e">
        <f>IF(VLOOKUP($C54,Sheet!$A$7:$DG$148,'TN01-10 (IN)'!DK$12,0)="","",VLOOKUP($C54,Sheet!$A$7:$DG$148,'TN01-10 (IN)'!DK$12,0))</f>
        <v>#N/A</v>
      </c>
      <c r="DL54" s="38" t="e">
        <f t="shared" si="7"/>
        <v>#N/A</v>
      </c>
      <c r="DM54" s="38" t="e">
        <f t="shared" si="8"/>
        <v>#N/A</v>
      </c>
      <c r="DN54" s="38" t="e">
        <f t="shared" si="9"/>
        <v>#N/A</v>
      </c>
      <c r="DO54" s="38" t="e">
        <f>VLOOKUP($C54,'TN01-04'!$A$13:$DL$166,116,0)</f>
        <v>#N/A</v>
      </c>
      <c r="DP54" s="33" t="e">
        <f>IF(VLOOKUP($C54,Sheet!$A$7:$DG$148,'TN01-10 (IN)'!DP$12,0)="","",VLOOKUP($C54,Sheet!$A$7:$DG$148,'TN01-10 (IN)'!DP$12,0))</f>
        <v>#N/A</v>
      </c>
      <c r="DQ54" s="36" t="e">
        <f>IF(VLOOKUP($C54,Sheet!$A$7:$DG$148,'TN01-10 (IN)'!DQ$12,0)="","",VLOOKUP($C54,Sheet!$A$7:$DG$148,'TN01-10 (IN)'!DQ$12,0))</f>
        <v>#N/A</v>
      </c>
      <c r="DR54" s="28" t="e">
        <f>IF(VLOOKUP($C54,Sheet!$A$7:$DG$148,'TN01-10 (IN)'!DR$12,0)="","",VLOOKUP($C54,Sheet!$A$7:$DG$148,'TN01-10 (IN)'!DR$12,0))</f>
        <v>#N/A</v>
      </c>
      <c r="DS54" s="28" t="e">
        <f>IF(VLOOKUP($C54,Sheet!$A$7:$DG$148,'TN01-10 (IN)'!DS$12,0)="","",VLOOKUP($C54,Sheet!$A$7:$DG$148,'TN01-10 (IN)'!DS$12,0))</f>
        <v>#N/A</v>
      </c>
      <c r="DT54" s="28" t="e">
        <f>IF(VLOOKUP($C54,Sheet!$A$7:$DG$148,'TN01-10 (IN)'!DT$12,0)="","",VLOOKUP($C54,Sheet!$A$7:$DG$148,'TN01-10 (IN)'!DT$12,0))</f>
        <v>#N/A</v>
      </c>
      <c r="DU54" s="28" t="e">
        <f>IF(VLOOKUP($C54,Sheet!$A$7:$DG$148,'TN01-10 (IN)'!DU$12,0)="","",VLOOKUP($C54,Sheet!$A$7:$DG$148,'TN01-10 (IN)'!DU$12,0))</f>
        <v>#N/A</v>
      </c>
      <c r="DV54" s="28" t="e">
        <f>IF(VLOOKUP($C54,Sheet!$A$7:$DG$148,'TN01-10 (IN)'!DV$12,0)="","",VLOOKUP($C54,Sheet!$A$7:$DG$148,'TN01-10 (IN)'!DV$12,0))</f>
        <v>#N/A</v>
      </c>
      <c r="DW54" s="42" t="e">
        <f t="shared" si="10"/>
        <v>#N/A</v>
      </c>
    </row>
    <row r="55" spans="1:127" ht="15.95" customHeight="1" x14ac:dyDescent="0.2">
      <c r="A55" s="52"/>
      <c r="B55" s="625"/>
      <c r="C55" s="45">
        <v>2220727302</v>
      </c>
      <c r="D55" s="26" t="s">
        <v>21</v>
      </c>
      <c r="E55" s="26" t="s">
        <v>64</v>
      </c>
      <c r="F55" s="26" t="s">
        <v>144</v>
      </c>
      <c r="G55" s="27">
        <v>36139</v>
      </c>
      <c r="H55" s="26" t="s">
        <v>209</v>
      </c>
      <c r="I55" s="26" t="s">
        <v>212</v>
      </c>
      <c r="J55" s="28">
        <f>IF(VLOOKUP($C55,Sheet!$A$7:$DG$148,'TN01-10 (IN)'!J$12,0)="","",VLOOKUP($C55,Sheet!$A$7:$DG$148,'TN01-10 (IN)'!J$12,0))</f>
        <v>7.8</v>
      </c>
      <c r="K55" s="28">
        <f>IF(VLOOKUP($C55,Sheet!$A$7:$DG$148,'TN01-10 (IN)'!K$12,0)="","",VLOOKUP($C55,Sheet!$A$7:$DG$148,'TN01-10 (IN)'!K$12,0))</f>
        <v>7.8</v>
      </c>
      <c r="L55" s="28">
        <f>IF(VLOOKUP($C55,Sheet!$A$7:$DG$148,'TN01-10 (IN)'!L$12,0)="","",VLOOKUP($C55,Sheet!$A$7:$DG$148,'TN01-10 (IN)'!L$12,0))</f>
        <v>8.1999999999999993</v>
      </c>
      <c r="M55" s="28">
        <f>IF(VLOOKUP($C55,Sheet!$A$7:$DG$148,'TN01-10 (IN)'!M$12,0)="","",VLOOKUP($C55,Sheet!$A$7:$DG$148,'TN01-10 (IN)'!M$12,0))</f>
        <v>5.7</v>
      </c>
      <c r="N55" s="28">
        <f>IF(VLOOKUP($C55,Sheet!$A$7:$DG$148,'TN01-10 (IN)'!N$12,0)="","",VLOOKUP($C55,Sheet!$A$7:$DG$148,'TN01-10 (IN)'!N$12,0))</f>
        <v>6.5</v>
      </c>
      <c r="O55" s="28">
        <f>IF(VLOOKUP($C55,Sheet!$A$7:$DG$148,'TN01-10 (IN)'!O$12,0)="","",VLOOKUP($C55,Sheet!$A$7:$DG$148,'TN01-10 (IN)'!O$12,0))</f>
        <v>4</v>
      </c>
      <c r="P55" s="28">
        <f>IF(VLOOKUP($C55,Sheet!$A$7:$DG$148,'TN01-10 (IN)'!P$12,0)="","",VLOOKUP($C55,Sheet!$A$7:$DG$148,'TN01-10 (IN)'!P$12,0))</f>
        <v>6.8</v>
      </c>
      <c r="Q55" s="28" t="str">
        <f>IF(VLOOKUP($C55,Sheet!$A$7:$DG$148,'TN01-10 (IN)'!Q$12,0)="","",VLOOKUP($C55,Sheet!$A$7:$DG$148,'TN01-10 (IN)'!Q$12,0))</f>
        <v/>
      </c>
      <c r="R55" s="28">
        <f>IF(VLOOKUP($C55,Sheet!$A$7:$DG$148,'TN01-10 (IN)'!R$12,0)="","",VLOOKUP($C55,Sheet!$A$7:$DG$148,'TN01-10 (IN)'!R$12,0))</f>
        <v>6.1</v>
      </c>
      <c r="S55" s="28" t="str">
        <f>IF(VLOOKUP($C55,Sheet!$A$7:$DG$148,'TN01-10 (IN)'!S$12,0)="","",VLOOKUP($C55,Sheet!$A$7:$DG$148,'TN01-10 (IN)'!S$12,0))</f>
        <v/>
      </c>
      <c r="T55" s="28" t="str">
        <f>IF(VLOOKUP($C55,Sheet!$A$7:$DG$148,'TN01-10 (IN)'!T$12,0)="","",VLOOKUP($C55,Sheet!$A$7:$DG$148,'TN01-10 (IN)'!T$12,0))</f>
        <v/>
      </c>
      <c r="U55" s="28" t="str">
        <f>IF(VLOOKUP($C55,Sheet!$A$7:$DG$148,'TN01-10 (IN)'!U$12,0)="","",VLOOKUP($C55,Sheet!$A$7:$DG$148,'TN01-10 (IN)'!U$12,0))</f>
        <v/>
      </c>
      <c r="V55" s="28" t="str">
        <f>IF(VLOOKUP($C55,Sheet!$A$7:$DG$148,'TN01-10 (IN)'!V$12,0)="","",VLOOKUP($C55,Sheet!$A$7:$DG$148,'TN01-10 (IN)'!V$12,0))</f>
        <v/>
      </c>
      <c r="W55" s="28">
        <f>IF(VLOOKUP($C55,Sheet!$A$7:$DG$148,'TN01-10 (IN)'!W$12,0)="","",VLOOKUP($C55,Sheet!$A$7:$DG$148,'TN01-10 (IN)'!W$12,0))</f>
        <v>6.8</v>
      </c>
      <c r="X55" s="28">
        <f>IF(VLOOKUP($C55,Sheet!$A$7:$DG$148,'TN01-10 (IN)'!X$12,0)="","",VLOOKUP($C55,Sheet!$A$7:$DG$148,'TN01-10 (IN)'!X$12,0))</f>
        <v>6.3</v>
      </c>
      <c r="Y55" s="28">
        <f>IF(VLOOKUP($C55,Sheet!$A$7:$DG$148,'TN01-10 (IN)'!Y$12,0)="","",VLOOKUP($C55,Sheet!$A$7:$DG$148,'TN01-10 (IN)'!Y$12,0))</f>
        <v>9</v>
      </c>
      <c r="Z55" s="28">
        <f>IF(VLOOKUP($C55,Sheet!$A$7:$DG$148,'TN01-10 (IN)'!Z$12,0)="","",VLOOKUP($C55,Sheet!$A$7:$DG$148,'TN01-10 (IN)'!Z$12,0))</f>
        <v>5.4</v>
      </c>
      <c r="AA55" s="28">
        <f>IF(VLOOKUP($C55,Sheet!$A$7:$DG$148,'TN01-10 (IN)'!AA$12,0)="","",VLOOKUP($C55,Sheet!$A$7:$DG$148,'TN01-10 (IN)'!AA$12,0))</f>
        <v>8.4</v>
      </c>
      <c r="AB55" s="28">
        <f>IF(VLOOKUP($C55,Sheet!$A$7:$DG$148,'TN01-10 (IN)'!AB$12,0)="","",VLOOKUP($C55,Sheet!$A$7:$DG$148,'TN01-10 (IN)'!AB$12,0))</f>
        <v>6.2</v>
      </c>
      <c r="AC55" s="28">
        <f>IF(VLOOKUP($C55,Sheet!$A$7:$DG$148,'TN01-10 (IN)'!AC$12,0)="","",VLOOKUP($C55,Sheet!$A$7:$DG$148,'TN01-10 (IN)'!AC$12,0))</f>
        <v>5.3</v>
      </c>
      <c r="AD55" s="28">
        <f>IF(VLOOKUP($C55,Sheet!$A$7:$DG$148,'TN01-10 (IN)'!AD$12,0)="","",VLOOKUP($C55,Sheet!$A$7:$DG$148,'TN01-10 (IN)'!AD$12,0))</f>
        <v>8.1</v>
      </c>
      <c r="AE55" s="28">
        <f>IF(VLOOKUP($C55,Sheet!$A$7:$DG$148,'TN01-10 (IN)'!AE$12,0)="","",VLOOKUP($C55,Sheet!$A$7:$DG$148,'TN01-10 (IN)'!AE$12,0))</f>
        <v>4.8</v>
      </c>
      <c r="AF55" s="28">
        <f>IF(VLOOKUP($C55,Sheet!$A$7:$DG$148,'TN01-10 (IN)'!AF$12,0)="","",VLOOKUP($C55,Sheet!$A$7:$DG$148,'TN01-10 (IN)'!AF$12,0))</f>
        <v>8.1999999999999993</v>
      </c>
      <c r="AG55" s="28">
        <f>IF(VLOOKUP($C55,Sheet!$A$7:$DG$148,'TN01-10 (IN)'!AG$12,0)="","",VLOOKUP($C55,Sheet!$A$7:$DG$148,'TN01-10 (IN)'!AG$12,0))</f>
        <v>5</v>
      </c>
      <c r="AH55" s="28">
        <f>IF(VLOOKUP($C55,Sheet!$A$7:$DG$148,'TN01-10 (IN)'!AH$12,0)="","",VLOOKUP($C55,Sheet!$A$7:$DG$148,'TN01-10 (IN)'!AH$12,0))</f>
        <v>6.1</v>
      </c>
      <c r="AI55" s="28">
        <f>IF(VLOOKUP($C55,Sheet!$A$7:$DG$148,'TN01-10 (IN)'!AI$12,0)="","",VLOOKUP($C55,Sheet!$A$7:$DG$148,'TN01-10 (IN)'!AI$12,0))</f>
        <v>5.4</v>
      </c>
      <c r="AJ55" s="28">
        <f>IF(VLOOKUP($C55,Sheet!$A$7:$DG$148,'TN01-10 (IN)'!AJ$12,0)="","",VLOOKUP($C55,Sheet!$A$7:$DG$148,'TN01-10 (IN)'!AJ$12,0))</f>
        <v>6.1</v>
      </c>
      <c r="AK55" s="28">
        <f>IF(VLOOKUP($C55,Sheet!$A$7:$DG$148,'TN01-10 (IN)'!AK$12,0)="","",VLOOKUP($C55,Sheet!$A$7:$DG$148,'TN01-10 (IN)'!AK$12,0))</f>
        <v>5.7</v>
      </c>
      <c r="AL55" s="28">
        <f>IF(VLOOKUP($C55,Sheet!$A$7:$DG$148,'TN01-10 (IN)'!AL$12,0)="","",VLOOKUP($C55,Sheet!$A$7:$DG$148,'TN01-10 (IN)'!AL$12,0))</f>
        <v>6.5</v>
      </c>
      <c r="AM55" s="33">
        <f>IF(VLOOKUP($C55,Sheet!$A$7:$DG$148,'TN01-10 (IN)'!AM$12,0)="","",VLOOKUP($C55,Sheet!$A$7:$DG$148,'TN01-10 (IN)'!AM$12,0))</f>
        <v>51</v>
      </c>
      <c r="AN55" s="36">
        <f>IF(VLOOKUP($C55,Sheet!$A$7:$DG$148,'TN01-10 (IN)'!AN$12,0)="","",VLOOKUP($C55,Sheet!$A$7:$DG$148,'TN01-10 (IN)'!AN$12,0))</f>
        <v>0</v>
      </c>
      <c r="AO55" s="32">
        <f>IF(VLOOKUP($C55,Sheet!$A$7:$DG$148,'TN01-10 (IN)'!AO$12,0)="","",VLOOKUP($C55,Sheet!$A$7:$DG$148,'TN01-10 (IN)'!AO$12,0))</f>
        <v>6</v>
      </c>
      <c r="AP55" s="32">
        <f>IF(VLOOKUP($C55,Sheet!$A$7:$DG$148,'TN01-10 (IN)'!AP$12,0)="","",VLOOKUP($C55,Sheet!$A$7:$DG$148,'TN01-10 (IN)'!AP$12,0))</f>
        <v>7.2</v>
      </c>
      <c r="AQ55" s="32" t="str">
        <f>IF(VLOOKUP($C55,Sheet!$A$7:$DG$148,'TN01-10 (IN)'!AQ$12,0)="","",VLOOKUP($C55,Sheet!$A$7:$DG$148,'TN01-10 (IN)'!AQ$12,0))</f>
        <v/>
      </c>
      <c r="AR55" s="32" t="str">
        <f>IF(VLOOKUP($C55,Sheet!$A$7:$DG$148,'TN01-10 (IN)'!AR$12,0)="","",VLOOKUP($C55,Sheet!$A$7:$DG$148,'TN01-10 (IN)'!AR$12,0))</f>
        <v/>
      </c>
      <c r="AS55" s="32" t="str">
        <f>IF(VLOOKUP($C55,Sheet!$A$7:$DG$148,'TN01-10 (IN)'!AS$12,0)="","",VLOOKUP($C55,Sheet!$A$7:$DG$148,'TN01-10 (IN)'!AS$12,0))</f>
        <v/>
      </c>
      <c r="AT55" s="32" t="str">
        <f>IF(VLOOKUP($C55,Sheet!$A$7:$DG$148,'TN01-10 (IN)'!AT$12,0)="","",VLOOKUP($C55,Sheet!$A$7:$DG$148,'TN01-10 (IN)'!AT$12,0))</f>
        <v/>
      </c>
      <c r="AU55" s="32" t="str">
        <f>IF(VLOOKUP($C55,Sheet!$A$7:$DG$148,'TN01-10 (IN)'!AU$12,0)="","",VLOOKUP($C55,Sheet!$A$7:$DG$148,'TN01-10 (IN)'!AU$12,0))</f>
        <v/>
      </c>
      <c r="AV55" s="32">
        <f>IF(VLOOKUP($C55,Sheet!$A$7:$DG$148,'TN01-10 (IN)'!AV$12,0)="","",VLOOKUP($C55,Sheet!$A$7:$DG$148,'TN01-10 (IN)'!AV$12,0))</f>
        <v>6.8</v>
      </c>
      <c r="AW55" s="32" t="str">
        <f>IF(VLOOKUP($C55,Sheet!$A$7:$DG$148,'TN01-10 (IN)'!AW$12,0)="","",VLOOKUP($C55,Sheet!$A$7:$DG$148,'TN01-10 (IN)'!AW$12,0))</f>
        <v/>
      </c>
      <c r="AX55" s="32" t="str">
        <f>IF(VLOOKUP($C55,Sheet!$A$7:$DG$148,'TN01-10 (IN)'!AX$12,0)="","",VLOOKUP($C55,Sheet!$A$7:$DG$148,'TN01-10 (IN)'!AX$12,0))</f>
        <v/>
      </c>
      <c r="AY55" s="32" t="str">
        <f>IF(VLOOKUP($C55,Sheet!$A$7:$DG$148,'TN01-10 (IN)'!AY$12,0)="","",VLOOKUP($C55,Sheet!$A$7:$DG$148,'TN01-10 (IN)'!AY$12,0))</f>
        <v/>
      </c>
      <c r="AZ55" s="32" t="str">
        <f>IF(VLOOKUP($C55,Sheet!$A$7:$DG$148,'TN01-10 (IN)'!AZ$12,0)="","",VLOOKUP($C55,Sheet!$A$7:$DG$148,'TN01-10 (IN)'!AZ$12,0))</f>
        <v/>
      </c>
      <c r="BA55" s="32" t="str">
        <f>IF(VLOOKUP($C55,Sheet!$A$7:$DG$148,'TN01-10 (IN)'!BA$12,0)="","",VLOOKUP($C55,Sheet!$A$7:$DG$148,'TN01-10 (IN)'!BA$12,0))</f>
        <v/>
      </c>
      <c r="BB55" s="32">
        <f>IF(VLOOKUP($C55,Sheet!$A$7:$DG$148,'TN01-10 (IN)'!BB$12,0)="","",VLOOKUP($C55,Sheet!$A$7:$DG$148,'TN01-10 (IN)'!BB$12,0))</f>
        <v>7.3</v>
      </c>
      <c r="BC55" s="32">
        <f>IF(VLOOKUP($C55,Sheet!$A$7:$DG$148,'TN01-10 (IN)'!BC$12,0)="","",VLOOKUP($C55,Sheet!$A$7:$DG$148,'TN01-10 (IN)'!BC$12,0))</f>
        <v>7.1</v>
      </c>
      <c r="BD55" s="33">
        <f>IF(VLOOKUP($C55,Sheet!$A$7:$DG$148,'TN01-10 (IN)'!BD$12,0)="","",VLOOKUP($C55,Sheet!$A$7:$DG$148,'TN01-10 (IN)'!BD$12,0))</f>
        <v>5</v>
      </c>
      <c r="BE55" s="36">
        <f>IF(VLOOKUP($C55,Sheet!$A$7:$DG$148,'TN01-10 (IN)'!BE$12,0)="","",VLOOKUP($C55,Sheet!$A$7:$DG$148,'TN01-10 (IN)'!BE$12,0))</f>
        <v>0</v>
      </c>
      <c r="BF55" s="28">
        <f>IF(VLOOKUP($C55,Sheet!$A$7:$DG$148,'TN01-10 (IN)'!BF$12,0)="","",VLOOKUP($C55,Sheet!$A$7:$DG$148,'TN01-10 (IN)'!BF$12,0))</f>
        <v>5</v>
      </c>
      <c r="BG55" s="28">
        <f>IF(VLOOKUP($C55,Sheet!$A$7:$DG$148,'TN01-10 (IN)'!BG$12,0)="","",VLOOKUP($C55,Sheet!$A$7:$DG$148,'TN01-10 (IN)'!BG$12,0))</f>
        <v>5.7</v>
      </c>
      <c r="BH55" s="28">
        <f>IF(VLOOKUP($C55,Sheet!$A$7:$DG$148,'TN01-10 (IN)'!BH$12,0)="","",VLOOKUP($C55,Sheet!$A$7:$DG$148,'TN01-10 (IN)'!BH$12,0))</f>
        <v>6.6</v>
      </c>
      <c r="BI55" s="28">
        <f>IF(VLOOKUP($C55,Sheet!$A$7:$DG$148,'TN01-10 (IN)'!BI$12,0)="","",VLOOKUP($C55,Sheet!$A$7:$DG$148,'TN01-10 (IN)'!BI$12,0))</f>
        <v>6.1</v>
      </c>
      <c r="BJ55" s="28">
        <f>IF(VLOOKUP($C55,Sheet!$A$7:$DG$148,'TN01-10 (IN)'!BJ$12,0)="","",VLOOKUP($C55,Sheet!$A$7:$DG$148,'TN01-10 (IN)'!BJ$12,0))</f>
        <v>5.9</v>
      </c>
      <c r="BK55" s="28">
        <f>IF(VLOOKUP($C55,Sheet!$A$7:$DG$148,'TN01-10 (IN)'!BK$12,0)="","",VLOOKUP($C55,Sheet!$A$7:$DG$148,'TN01-10 (IN)'!BK$12,0))</f>
        <v>7.7</v>
      </c>
      <c r="BL55" s="28">
        <f>IF(VLOOKUP($C55,Sheet!$A$7:$DG$148,'TN01-10 (IN)'!BL$12,0)="","",VLOOKUP($C55,Sheet!$A$7:$DG$148,'TN01-10 (IN)'!BL$12,0))</f>
        <v>7.4</v>
      </c>
      <c r="BM55" s="28">
        <f>IF(VLOOKUP($C55,Sheet!$A$7:$DG$148,'TN01-10 (IN)'!BM$12,0)="","",VLOOKUP($C55,Sheet!$A$7:$DG$148,'TN01-10 (IN)'!BM$12,0))</f>
        <v>5.5</v>
      </c>
      <c r="BN55" s="28">
        <f>IF(VLOOKUP($C55,Sheet!$A$7:$DG$148,'TN01-10 (IN)'!BN$12,0)="","",VLOOKUP($C55,Sheet!$A$7:$DG$148,'TN01-10 (IN)'!BN$12,0))</f>
        <v>4.9000000000000004</v>
      </c>
      <c r="BO55" s="28">
        <f>IF(VLOOKUP($C55,Sheet!$A$7:$DG$148,'TN01-10 (IN)'!BO$12,0)="","",VLOOKUP($C55,Sheet!$A$7:$DG$148,'TN01-10 (IN)'!BO$12,0))</f>
        <v>4.9000000000000004</v>
      </c>
      <c r="BP55" s="28">
        <f>IF(VLOOKUP($C55,Sheet!$A$7:$DG$148,'TN01-10 (IN)'!BP$12,0)="","",VLOOKUP($C55,Sheet!$A$7:$DG$148,'TN01-10 (IN)'!BP$12,0))</f>
        <v>6.3</v>
      </c>
      <c r="BQ55" s="28">
        <f>IF(VLOOKUP($C55,Sheet!$A$7:$DG$148,'TN01-10 (IN)'!BQ$12,0)="","",VLOOKUP($C55,Sheet!$A$7:$DG$148,'TN01-10 (IN)'!BQ$12,0))</f>
        <v>4.5999999999999996</v>
      </c>
      <c r="BR55" s="28">
        <f>IF(VLOOKUP($C55,Sheet!$A$7:$DG$148,'TN01-10 (IN)'!BR$12,0)="","",VLOOKUP($C55,Sheet!$A$7:$DG$148,'TN01-10 (IN)'!BR$12,0))</f>
        <v>6.9</v>
      </c>
      <c r="BS55" s="28" t="str">
        <f>IF(VLOOKUP($C55,Sheet!$A$7:$DG$148,'TN01-10 (IN)'!BS$12,0)="","",VLOOKUP($C55,Sheet!$A$7:$DG$148,'TN01-10 (IN)'!BS$12,0))</f>
        <v/>
      </c>
      <c r="BT55" s="28">
        <f>IF(VLOOKUP($C55,Sheet!$A$7:$DG$148,'TN01-10 (IN)'!BT$12,0)="","",VLOOKUP($C55,Sheet!$A$7:$DG$148,'TN01-10 (IN)'!BT$12,0))</f>
        <v>4</v>
      </c>
      <c r="BU55" s="28">
        <f>IF(VLOOKUP($C55,Sheet!$A$7:$DG$148,'TN01-10 (IN)'!BU$12,0)="","",VLOOKUP($C55,Sheet!$A$7:$DG$148,'TN01-10 (IN)'!BU$12,0))</f>
        <v>5.8</v>
      </c>
      <c r="BV55" s="28">
        <f>IF(VLOOKUP($C55,Sheet!$A$7:$DG$148,'TN01-10 (IN)'!BV$12,0)="","",VLOOKUP($C55,Sheet!$A$7:$DG$148,'TN01-10 (IN)'!BV$12,0))</f>
        <v>6.3</v>
      </c>
      <c r="BW55" s="28">
        <f>IF(VLOOKUP($C55,Sheet!$A$7:$DG$148,'TN01-10 (IN)'!BW$12,0)="","",VLOOKUP($C55,Sheet!$A$7:$DG$148,'TN01-10 (IN)'!BW$12,0))</f>
        <v>4.7</v>
      </c>
      <c r="BX55" s="28">
        <f>IF(VLOOKUP($C55,Sheet!$A$7:$DG$148,'TN01-10 (IN)'!BX$12,0)="","",VLOOKUP($C55,Sheet!$A$7:$DG$148,'TN01-10 (IN)'!BX$12,0))</f>
        <v>7.3</v>
      </c>
      <c r="BY55" s="28">
        <f>IF(VLOOKUP($C55,Sheet!$A$7:$DG$148,'TN01-10 (IN)'!BY$12,0)="","",VLOOKUP($C55,Sheet!$A$7:$DG$148,'TN01-10 (IN)'!BY$12,0))</f>
        <v>8.1</v>
      </c>
      <c r="BZ55" s="33">
        <f>IF(VLOOKUP($C55,Sheet!$A$7:$DG$148,'TN01-10 (IN)'!BZ$12,0)="","",VLOOKUP($C55,Sheet!$A$7:$DG$148,'TN01-10 (IN)'!BZ$12,0))</f>
        <v>50</v>
      </c>
      <c r="CA55" s="36">
        <f>IF(VLOOKUP($C55,Sheet!$A$7:$DG$148,'TN01-10 (IN)'!CA$12,0)="","",VLOOKUP($C55,Sheet!$A$7:$DG$148,'TN01-10 (IN)'!CA$12,0))</f>
        <v>0</v>
      </c>
      <c r="CB55" s="28">
        <f>IF(VLOOKUP($C55,Sheet!$A$7:$DG$148,'TN01-10 (IN)'!CB$12,0)="","",VLOOKUP($C55,Sheet!$A$7:$DG$148,'TN01-10 (IN)'!CB$12,0))</f>
        <v>7.8</v>
      </c>
      <c r="CC55" s="28" t="str">
        <f>IF(VLOOKUP($C55,Sheet!$A$7:$DG$148,'TN01-10 (IN)'!CC$12,0)="","",VLOOKUP($C55,Sheet!$A$7:$DG$148,'TN01-10 (IN)'!CC$12,0))</f>
        <v/>
      </c>
      <c r="CD55" s="28">
        <f>IF(VLOOKUP($C55,Sheet!$A$7:$DG$148,'TN01-10 (IN)'!CD$12,0)="","",VLOOKUP($C55,Sheet!$A$7:$DG$148,'TN01-10 (IN)'!CD$12,0))</f>
        <v>6.9</v>
      </c>
      <c r="CE55" s="28" t="str">
        <f>IF(VLOOKUP($C55,Sheet!$A$7:$DG$148,'TN01-10 (IN)'!CE$12,0)="","",VLOOKUP($C55,Sheet!$A$7:$DG$148,'TN01-10 (IN)'!CE$12,0))</f>
        <v/>
      </c>
      <c r="CF55" s="28">
        <f>IF(VLOOKUP($C55,Sheet!$A$7:$DG$148,'TN01-10 (IN)'!CF$12,0)="","",VLOOKUP($C55,Sheet!$A$7:$DG$148,'TN01-10 (IN)'!CF$12,0))</f>
        <v>6.3</v>
      </c>
      <c r="CG55" s="28">
        <f>IF(VLOOKUP($C55,Sheet!$A$7:$DG$148,'TN01-10 (IN)'!CG$12,0)="","",VLOOKUP($C55,Sheet!$A$7:$DG$148,'TN01-10 (IN)'!CG$12,0))</f>
        <v>6.9</v>
      </c>
      <c r="CH55" s="28">
        <f>IF(VLOOKUP($C55,Sheet!$A$7:$DG$148,'TN01-10 (IN)'!CH$12,0)="","",VLOOKUP($C55,Sheet!$A$7:$DG$148,'TN01-10 (IN)'!CH$12,0))</f>
        <v>7.2</v>
      </c>
      <c r="CI55" s="28">
        <f>IF(VLOOKUP($C55,Sheet!$A$7:$DG$148,'TN01-10 (IN)'!CI$12,0)="","",VLOOKUP($C55,Sheet!$A$7:$DG$148,'TN01-10 (IN)'!CI$12,0))</f>
        <v>6.4</v>
      </c>
      <c r="CJ55" s="28" t="str">
        <f>IF(VLOOKUP($C55,Sheet!$A$7:$DG$148,'TN01-10 (IN)'!CJ$12,0)="","",VLOOKUP($C55,Sheet!$A$7:$DG$148,'TN01-10 (IN)'!CJ$12,0))</f>
        <v/>
      </c>
      <c r="CK55" s="28">
        <f>IF(VLOOKUP($C55,Sheet!$A$7:$DG$148,'TN01-10 (IN)'!CK$12,0)="","",VLOOKUP($C55,Sheet!$A$7:$DG$148,'TN01-10 (IN)'!CK$12,0))</f>
        <v>6.9</v>
      </c>
      <c r="CL55" s="28" t="str">
        <f>IF(VLOOKUP($C55,Sheet!$A$7:$DG$148,'TN01-10 (IN)'!CL$12,0)="","",VLOOKUP($C55,Sheet!$A$7:$DG$148,'TN01-10 (IN)'!CL$12,0))</f>
        <v/>
      </c>
      <c r="CM55" s="28" t="str">
        <f>IF(VLOOKUP($C55,Sheet!$A$7:$DG$148,'TN01-10 (IN)'!CM$12,0)="","",VLOOKUP($C55,Sheet!$A$7:$DG$148,'TN01-10 (IN)'!CM$12,0))</f>
        <v/>
      </c>
      <c r="CN55" s="28" t="str">
        <f>IF(VLOOKUP($C55,Sheet!$A$7:$DG$148,'TN01-10 (IN)'!CN$12,0)="","",VLOOKUP($C55,Sheet!$A$7:$DG$148,'TN01-10 (IN)'!CN$12,0))</f>
        <v/>
      </c>
      <c r="CO55" s="28" t="str">
        <f>IF(VLOOKUP($C55,Sheet!$A$7:$DG$148,'TN01-10 (IN)'!CO$12,0)="","",VLOOKUP($C55,Sheet!$A$7:$DG$148,'TN01-10 (IN)'!CO$12,0))</f>
        <v/>
      </c>
      <c r="CP55" s="28">
        <f>IF(VLOOKUP($C55,Sheet!$A$7:$DG$148,'TN01-10 (IN)'!CP$12,0)="","",VLOOKUP($C55,Sheet!$A$7:$DG$148,'TN01-10 (IN)'!CP$12,0))</f>
        <v>7.6</v>
      </c>
      <c r="CQ55" s="28">
        <f>IF(VLOOKUP($C55,Sheet!$A$7:$DG$148,'TN01-10 (IN)'!CQ$12,0)="","",VLOOKUP($C55,Sheet!$A$7:$DG$148,'TN01-10 (IN)'!CQ$12,0))</f>
        <v>5</v>
      </c>
      <c r="CR55" s="28">
        <f>IF(VLOOKUP($C55,Sheet!$A$7:$DG$148,'TN01-10 (IN)'!CR$12,0)="","",VLOOKUP($C55,Sheet!$A$7:$DG$148,'TN01-10 (IN)'!CR$12,0))</f>
        <v>7.1</v>
      </c>
      <c r="CS55" s="28">
        <f>IF(VLOOKUP($C55,Sheet!$A$7:$DG$148,'TN01-10 (IN)'!CS$12,0)="","",VLOOKUP($C55,Sheet!$A$7:$DG$148,'TN01-10 (IN)'!CS$12,0))</f>
        <v>5.3</v>
      </c>
      <c r="CT55" s="28">
        <f>IF(VLOOKUP($C55,Sheet!$A$7:$DG$148,'TN01-10 (IN)'!CT$12,0)="","",VLOOKUP($C55,Sheet!$A$7:$DG$148,'TN01-10 (IN)'!CT$12,0))</f>
        <v>6.4</v>
      </c>
      <c r="CU55" s="33">
        <f>IF(VLOOKUP($C55,Sheet!$A$7:$DG$148,'TN01-10 (IN)'!CU$12,0)="","",VLOOKUP($C55,Sheet!$A$7:$DG$148,'TN01-10 (IN)'!CU$12,0))</f>
        <v>27</v>
      </c>
      <c r="CV55" s="36">
        <f>IF(VLOOKUP($C55,Sheet!$A$7:$DG$148,'TN01-10 (IN)'!CV$12,0)="","",VLOOKUP($C55,Sheet!$A$7:$DG$148,'TN01-10 (IN)'!CV$12,0))</f>
        <v>0</v>
      </c>
      <c r="CW55" s="38">
        <f t="shared" si="2"/>
        <v>128</v>
      </c>
      <c r="CX55" s="38">
        <f t="shared" si="2"/>
        <v>0</v>
      </c>
      <c r="CY55" s="38">
        <f t="shared" si="3"/>
        <v>0</v>
      </c>
      <c r="CZ55" s="38">
        <f t="shared" si="4"/>
        <v>128</v>
      </c>
      <c r="DA55" s="38">
        <f t="shared" si="5"/>
        <v>6.27</v>
      </c>
      <c r="DB55" s="38">
        <f>VLOOKUP($C55,'TN01-04'!$A$13:$DL$166,103,0)</f>
        <v>2.39</v>
      </c>
      <c r="DC55" s="28" t="str">
        <f>IF(VLOOKUP($C55,Sheet!$A$7:$DG$148,'TN01-10 (IN)'!DC$12,0)="","",VLOOKUP($C55,Sheet!$A$7:$DG$148,'TN01-10 (IN)'!DC$12,0))</f>
        <v/>
      </c>
      <c r="DD55" s="28" t="str">
        <f>IF(VLOOKUP($C55,Sheet!$A$7:$DG$148,'TN01-10 (IN)'!DD$12,0)="","",VLOOKUP($C55,Sheet!$A$7:$DG$148,'TN01-10 (IN)'!DD$12,0))</f>
        <v/>
      </c>
      <c r="DE55" s="28">
        <f>IF(VLOOKUP($C55,Sheet!$A$7:$DG$148,'TN01-10 (IN)'!DE$12,0)="","",VLOOKUP($C55,Sheet!$A$7:$DG$148,'TN01-10 (IN)'!DE$12,0))</f>
        <v>7</v>
      </c>
      <c r="DF55" s="28" t="str">
        <f>IF(VLOOKUP($C55,Sheet!$A$7:$DG$148,'TN01-10 (IN)'!DF$12,0)="","",VLOOKUP($C55,Sheet!$A$7:$DG$148,'TN01-10 (IN)'!DF$12,0))</f>
        <v/>
      </c>
      <c r="DG55" s="38"/>
      <c r="DH55" s="38">
        <f t="shared" si="6"/>
        <v>7</v>
      </c>
      <c r="DI55" s="38">
        <f>VLOOKUP($C55,'TN01-04'!$A$13:$DL$166,110,0)</f>
        <v>3</v>
      </c>
      <c r="DJ55" s="33">
        <f>IF(VLOOKUP($C55,Sheet!$A$7:$DG$148,'TN01-10 (IN)'!DJ$12,0)="","",VLOOKUP($C55,Sheet!$A$7:$DG$148,'TN01-10 (IN)'!DJ$12,0))</f>
        <v>5</v>
      </c>
      <c r="DK55" s="36">
        <f>IF(VLOOKUP($C55,Sheet!$A$7:$DG$148,'TN01-10 (IN)'!DK$12,0)="","",VLOOKUP($C55,Sheet!$A$7:$DG$148,'TN01-10 (IN)'!DK$12,0))</f>
        <v>0</v>
      </c>
      <c r="DL55" s="38">
        <f t="shared" si="7"/>
        <v>133</v>
      </c>
      <c r="DM55" s="38">
        <f t="shared" si="8"/>
        <v>0</v>
      </c>
      <c r="DN55" s="38">
        <f t="shared" si="9"/>
        <v>6.3</v>
      </c>
      <c r="DO55" s="38">
        <f>VLOOKUP($C55,'TN01-04'!$A$13:$DL$166,116,0)</f>
        <v>2.41</v>
      </c>
      <c r="DP55" s="33">
        <f>IF(VLOOKUP($C55,Sheet!$A$7:$DG$148,'TN01-10 (IN)'!DP$12,0)="","",VLOOKUP($C55,Sheet!$A$7:$DG$148,'TN01-10 (IN)'!DP$12,0))</f>
        <v>138</v>
      </c>
      <c r="DQ55" s="36">
        <f>IF(VLOOKUP($C55,Sheet!$A$7:$DG$148,'TN01-10 (IN)'!DQ$12,0)="","",VLOOKUP($C55,Sheet!$A$7:$DG$148,'TN01-10 (IN)'!DQ$12,0))</f>
        <v>0</v>
      </c>
      <c r="DR55" s="28">
        <f>IF(VLOOKUP($C55,Sheet!$A$7:$DG$148,'TN01-10 (IN)'!DR$12,0)="","",VLOOKUP($C55,Sheet!$A$7:$DG$148,'TN01-10 (IN)'!DR$12,0))</f>
        <v>137</v>
      </c>
      <c r="DS55" s="28">
        <f>IF(VLOOKUP($C55,Sheet!$A$7:$DG$148,'TN01-10 (IN)'!DS$12,0)="","",VLOOKUP($C55,Sheet!$A$7:$DG$148,'TN01-10 (IN)'!DS$12,0))</f>
        <v>138</v>
      </c>
      <c r="DT55" s="28">
        <f>IF(VLOOKUP($C55,Sheet!$A$7:$DG$148,'TN01-10 (IN)'!DT$12,0)="","",VLOOKUP($C55,Sheet!$A$7:$DG$148,'TN01-10 (IN)'!DT$12,0))</f>
        <v>6.3</v>
      </c>
      <c r="DU55" s="28">
        <f>IF(VLOOKUP($C55,Sheet!$A$7:$DG$148,'TN01-10 (IN)'!DU$12,0)="","",VLOOKUP($C55,Sheet!$A$7:$DG$148,'TN01-10 (IN)'!DU$12,0))</f>
        <v>2.41</v>
      </c>
      <c r="DV55" s="28" t="str">
        <f>IF(VLOOKUP($C55,Sheet!$A$7:$DG$148,'TN01-10 (IN)'!DV$12,0)="","",VLOOKUP($C55,Sheet!$A$7:$DG$148,'TN01-10 (IN)'!DV$12,0))</f>
        <v>MGT 296</v>
      </c>
      <c r="DW55" s="42">
        <f t="shared" si="10"/>
        <v>0</v>
      </c>
    </row>
    <row r="56" spans="1:127" ht="15.95" customHeight="1" x14ac:dyDescent="0.2">
      <c r="A56" s="52"/>
      <c r="B56" s="625"/>
      <c r="C56" s="45">
        <v>2220728838</v>
      </c>
      <c r="D56" s="26" t="s">
        <v>22</v>
      </c>
      <c r="E56" s="26" t="s">
        <v>46</v>
      </c>
      <c r="F56" s="26" t="s">
        <v>144</v>
      </c>
      <c r="G56" s="27">
        <v>36081</v>
      </c>
      <c r="H56" s="26" t="s">
        <v>209</v>
      </c>
      <c r="I56" s="26" t="s">
        <v>212</v>
      </c>
      <c r="J56" s="28">
        <f>IF(VLOOKUP($C56,Sheet!$A$7:$DG$148,'TN01-10 (IN)'!J$12,0)="","",VLOOKUP($C56,Sheet!$A$7:$DG$148,'TN01-10 (IN)'!J$12,0))</f>
        <v>8.5</v>
      </c>
      <c r="K56" s="28">
        <f>IF(VLOOKUP($C56,Sheet!$A$7:$DG$148,'TN01-10 (IN)'!K$12,0)="","",VLOOKUP($C56,Sheet!$A$7:$DG$148,'TN01-10 (IN)'!K$12,0))</f>
        <v>6.7</v>
      </c>
      <c r="L56" s="28">
        <f>IF(VLOOKUP($C56,Sheet!$A$7:$DG$148,'TN01-10 (IN)'!L$12,0)="","",VLOOKUP($C56,Sheet!$A$7:$DG$148,'TN01-10 (IN)'!L$12,0))</f>
        <v>6.4</v>
      </c>
      <c r="M56" s="28">
        <f>IF(VLOOKUP($C56,Sheet!$A$7:$DG$148,'TN01-10 (IN)'!M$12,0)="","",VLOOKUP($C56,Sheet!$A$7:$DG$148,'TN01-10 (IN)'!M$12,0))</f>
        <v>4.5999999999999996</v>
      </c>
      <c r="N56" s="28">
        <f>IF(VLOOKUP($C56,Sheet!$A$7:$DG$148,'TN01-10 (IN)'!N$12,0)="","",VLOOKUP($C56,Sheet!$A$7:$DG$148,'TN01-10 (IN)'!N$12,0))</f>
        <v>4.3</v>
      </c>
      <c r="O56" s="28">
        <f>IF(VLOOKUP($C56,Sheet!$A$7:$DG$148,'TN01-10 (IN)'!O$12,0)="","",VLOOKUP($C56,Sheet!$A$7:$DG$148,'TN01-10 (IN)'!O$12,0))</f>
        <v>4.5999999999999996</v>
      </c>
      <c r="P56" s="28">
        <f>IF(VLOOKUP($C56,Sheet!$A$7:$DG$148,'TN01-10 (IN)'!P$12,0)="","",VLOOKUP($C56,Sheet!$A$7:$DG$148,'TN01-10 (IN)'!P$12,0))</f>
        <v>6.2</v>
      </c>
      <c r="Q56" s="28" t="str">
        <f>IF(VLOOKUP($C56,Sheet!$A$7:$DG$148,'TN01-10 (IN)'!Q$12,0)="","",VLOOKUP($C56,Sheet!$A$7:$DG$148,'TN01-10 (IN)'!Q$12,0))</f>
        <v/>
      </c>
      <c r="R56" s="28">
        <f>IF(VLOOKUP($C56,Sheet!$A$7:$DG$148,'TN01-10 (IN)'!R$12,0)="","",VLOOKUP($C56,Sheet!$A$7:$DG$148,'TN01-10 (IN)'!R$12,0))</f>
        <v>5.9</v>
      </c>
      <c r="S56" s="28" t="str">
        <f>IF(VLOOKUP($C56,Sheet!$A$7:$DG$148,'TN01-10 (IN)'!S$12,0)="","",VLOOKUP($C56,Sheet!$A$7:$DG$148,'TN01-10 (IN)'!S$12,0))</f>
        <v/>
      </c>
      <c r="T56" s="28" t="str">
        <f>IF(VLOOKUP($C56,Sheet!$A$7:$DG$148,'TN01-10 (IN)'!T$12,0)="","",VLOOKUP($C56,Sheet!$A$7:$DG$148,'TN01-10 (IN)'!T$12,0))</f>
        <v/>
      </c>
      <c r="U56" s="28" t="str">
        <f>IF(VLOOKUP($C56,Sheet!$A$7:$DG$148,'TN01-10 (IN)'!U$12,0)="","",VLOOKUP($C56,Sheet!$A$7:$DG$148,'TN01-10 (IN)'!U$12,0))</f>
        <v/>
      </c>
      <c r="V56" s="28">
        <f>IF(VLOOKUP($C56,Sheet!$A$7:$DG$148,'TN01-10 (IN)'!V$12,0)="","",VLOOKUP($C56,Sheet!$A$7:$DG$148,'TN01-10 (IN)'!V$12,0))</f>
        <v>8.3000000000000007</v>
      </c>
      <c r="W56" s="28">
        <f>IF(VLOOKUP($C56,Sheet!$A$7:$DG$148,'TN01-10 (IN)'!W$12,0)="","",VLOOKUP($C56,Sheet!$A$7:$DG$148,'TN01-10 (IN)'!W$12,0))</f>
        <v>7.1</v>
      </c>
      <c r="X56" s="28" t="str">
        <f>IF(VLOOKUP($C56,Sheet!$A$7:$DG$148,'TN01-10 (IN)'!X$12,0)="","",VLOOKUP($C56,Sheet!$A$7:$DG$148,'TN01-10 (IN)'!X$12,0))</f>
        <v/>
      </c>
      <c r="Y56" s="28">
        <f>IF(VLOOKUP($C56,Sheet!$A$7:$DG$148,'TN01-10 (IN)'!Y$12,0)="","",VLOOKUP($C56,Sheet!$A$7:$DG$148,'TN01-10 (IN)'!Y$12,0))</f>
        <v>8.3000000000000007</v>
      </c>
      <c r="Z56" s="28">
        <f>IF(VLOOKUP($C56,Sheet!$A$7:$DG$148,'TN01-10 (IN)'!Z$12,0)="","",VLOOKUP($C56,Sheet!$A$7:$DG$148,'TN01-10 (IN)'!Z$12,0))</f>
        <v>8</v>
      </c>
      <c r="AA56" s="28">
        <f>IF(VLOOKUP($C56,Sheet!$A$7:$DG$148,'TN01-10 (IN)'!AA$12,0)="","",VLOOKUP($C56,Sheet!$A$7:$DG$148,'TN01-10 (IN)'!AA$12,0))</f>
        <v>8.6999999999999993</v>
      </c>
      <c r="AB56" s="28">
        <f>IF(VLOOKUP($C56,Sheet!$A$7:$DG$148,'TN01-10 (IN)'!AB$12,0)="","",VLOOKUP($C56,Sheet!$A$7:$DG$148,'TN01-10 (IN)'!AB$12,0))</f>
        <v>7</v>
      </c>
      <c r="AC56" s="28">
        <f>IF(VLOOKUP($C56,Sheet!$A$7:$DG$148,'TN01-10 (IN)'!AC$12,0)="","",VLOOKUP($C56,Sheet!$A$7:$DG$148,'TN01-10 (IN)'!AC$12,0))</f>
        <v>5.5</v>
      </c>
      <c r="AD56" s="28">
        <f>IF(VLOOKUP($C56,Sheet!$A$7:$DG$148,'TN01-10 (IN)'!AD$12,0)="","",VLOOKUP($C56,Sheet!$A$7:$DG$148,'TN01-10 (IN)'!AD$12,0))</f>
        <v>7.5</v>
      </c>
      <c r="AE56" s="28">
        <f>IF(VLOOKUP($C56,Sheet!$A$7:$DG$148,'TN01-10 (IN)'!AE$12,0)="","",VLOOKUP($C56,Sheet!$A$7:$DG$148,'TN01-10 (IN)'!AE$12,0))</f>
        <v>6.5</v>
      </c>
      <c r="AF56" s="28">
        <f>IF(VLOOKUP($C56,Sheet!$A$7:$DG$148,'TN01-10 (IN)'!AF$12,0)="","",VLOOKUP($C56,Sheet!$A$7:$DG$148,'TN01-10 (IN)'!AF$12,0))</f>
        <v>8.5</v>
      </c>
      <c r="AG56" s="28">
        <f>IF(VLOOKUP($C56,Sheet!$A$7:$DG$148,'TN01-10 (IN)'!AG$12,0)="","",VLOOKUP($C56,Sheet!$A$7:$DG$148,'TN01-10 (IN)'!AG$12,0))</f>
        <v>6.4</v>
      </c>
      <c r="AH56" s="28">
        <f>IF(VLOOKUP($C56,Sheet!$A$7:$DG$148,'TN01-10 (IN)'!AH$12,0)="","",VLOOKUP($C56,Sheet!$A$7:$DG$148,'TN01-10 (IN)'!AH$12,0))</f>
        <v>6.7</v>
      </c>
      <c r="AI56" s="28">
        <f>IF(VLOOKUP($C56,Sheet!$A$7:$DG$148,'TN01-10 (IN)'!AI$12,0)="","",VLOOKUP($C56,Sheet!$A$7:$DG$148,'TN01-10 (IN)'!AI$12,0))</f>
        <v>5.2</v>
      </c>
      <c r="AJ56" s="28">
        <f>IF(VLOOKUP($C56,Sheet!$A$7:$DG$148,'TN01-10 (IN)'!AJ$12,0)="","",VLOOKUP($C56,Sheet!$A$7:$DG$148,'TN01-10 (IN)'!AJ$12,0))</f>
        <v>6.2</v>
      </c>
      <c r="AK56" s="28">
        <f>IF(VLOOKUP($C56,Sheet!$A$7:$DG$148,'TN01-10 (IN)'!AK$12,0)="","",VLOOKUP($C56,Sheet!$A$7:$DG$148,'TN01-10 (IN)'!AK$12,0))</f>
        <v>4.7</v>
      </c>
      <c r="AL56" s="28">
        <f>IF(VLOOKUP($C56,Sheet!$A$7:$DG$148,'TN01-10 (IN)'!AL$12,0)="","",VLOOKUP($C56,Sheet!$A$7:$DG$148,'TN01-10 (IN)'!AL$12,0))</f>
        <v>7.4</v>
      </c>
      <c r="AM56" s="33">
        <f>IF(VLOOKUP($C56,Sheet!$A$7:$DG$148,'TN01-10 (IN)'!AM$12,0)="","",VLOOKUP($C56,Sheet!$A$7:$DG$148,'TN01-10 (IN)'!AM$12,0))</f>
        <v>51</v>
      </c>
      <c r="AN56" s="36">
        <f>IF(VLOOKUP($C56,Sheet!$A$7:$DG$148,'TN01-10 (IN)'!AN$12,0)="","",VLOOKUP($C56,Sheet!$A$7:$DG$148,'TN01-10 (IN)'!AN$12,0))</f>
        <v>0</v>
      </c>
      <c r="AO56" s="32">
        <f>IF(VLOOKUP($C56,Sheet!$A$7:$DG$148,'TN01-10 (IN)'!AO$12,0)="","",VLOOKUP($C56,Sheet!$A$7:$DG$148,'TN01-10 (IN)'!AO$12,0))</f>
        <v>8</v>
      </c>
      <c r="AP56" s="32">
        <f>IF(VLOOKUP($C56,Sheet!$A$7:$DG$148,'TN01-10 (IN)'!AP$12,0)="","",VLOOKUP($C56,Sheet!$A$7:$DG$148,'TN01-10 (IN)'!AP$12,0))</f>
        <v>6.9</v>
      </c>
      <c r="AQ56" s="32">
        <f>IF(VLOOKUP($C56,Sheet!$A$7:$DG$148,'TN01-10 (IN)'!AQ$12,0)="","",VLOOKUP($C56,Sheet!$A$7:$DG$148,'TN01-10 (IN)'!AQ$12,0))</f>
        <v>9.1999999999999993</v>
      </c>
      <c r="AR56" s="32" t="str">
        <f>IF(VLOOKUP($C56,Sheet!$A$7:$DG$148,'TN01-10 (IN)'!AR$12,0)="","",VLOOKUP($C56,Sheet!$A$7:$DG$148,'TN01-10 (IN)'!AR$12,0))</f>
        <v/>
      </c>
      <c r="AS56" s="32" t="str">
        <f>IF(VLOOKUP($C56,Sheet!$A$7:$DG$148,'TN01-10 (IN)'!AS$12,0)="","",VLOOKUP($C56,Sheet!$A$7:$DG$148,'TN01-10 (IN)'!AS$12,0))</f>
        <v/>
      </c>
      <c r="AT56" s="32" t="str">
        <f>IF(VLOOKUP($C56,Sheet!$A$7:$DG$148,'TN01-10 (IN)'!AT$12,0)="","",VLOOKUP($C56,Sheet!$A$7:$DG$148,'TN01-10 (IN)'!AT$12,0))</f>
        <v/>
      </c>
      <c r="AU56" s="32" t="str">
        <f>IF(VLOOKUP($C56,Sheet!$A$7:$DG$148,'TN01-10 (IN)'!AU$12,0)="","",VLOOKUP($C56,Sheet!$A$7:$DG$148,'TN01-10 (IN)'!AU$12,0))</f>
        <v/>
      </c>
      <c r="AV56" s="32" t="str">
        <f>IF(VLOOKUP($C56,Sheet!$A$7:$DG$148,'TN01-10 (IN)'!AV$12,0)="","",VLOOKUP($C56,Sheet!$A$7:$DG$148,'TN01-10 (IN)'!AV$12,0))</f>
        <v/>
      </c>
      <c r="AW56" s="32">
        <f>IF(VLOOKUP($C56,Sheet!$A$7:$DG$148,'TN01-10 (IN)'!AW$12,0)="","",VLOOKUP($C56,Sheet!$A$7:$DG$148,'TN01-10 (IN)'!AW$12,0))</f>
        <v>7.1</v>
      </c>
      <c r="AX56" s="32" t="str">
        <f>IF(VLOOKUP($C56,Sheet!$A$7:$DG$148,'TN01-10 (IN)'!AX$12,0)="","",VLOOKUP($C56,Sheet!$A$7:$DG$148,'TN01-10 (IN)'!AX$12,0))</f>
        <v/>
      </c>
      <c r="AY56" s="32" t="str">
        <f>IF(VLOOKUP($C56,Sheet!$A$7:$DG$148,'TN01-10 (IN)'!AY$12,0)="","",VLOOKUP($C56,Sheet!$A$7:$DG$148,'TN01-10 (IN)'!AY$12,0))</f>
        <v/>
      </c>
      <c r="AZ56" s="32" t="str">
        <f>IF(VLOOKUP($C56,Sheet!$A$7:$DG$148,'TN01-10 (IN)'!AZ$12,0)="","",VLOOKUP($C56,Sheet!$A$7:$DG$148,'TN01-10 (IN)'!AZ$12,0))</f>
        <v/>
      </c>
      <c r="BA56" s="32" t="str">
        <f>IF(VLOOKUP($C56,Sheet!$A$7:$DG$148,'TN01-10 (IN)'!BA$12,0)="","",VLOOKUP($C56,Sheet!$A$7:$DG$148,'TN01-10 (IN)'!BA$12,0))</f>
        <v/>
      </c>
      <c r="BB56" s="32" t="str">
        <f>IF(VLOOKUP($C56,Sheet!$A$7:$DG$148,'TN01-10 (IN)'!BB$12,0)="","",VLOOKUP($C56,Sheet!$A$7:$DG$148,'TN01-10 (IN)'!BB$12,0))</f>
        <v/>
      </c>
      <c r="BC56" s="32">
        <f>IF(VLOOKUP($C56,Sheet!$A$7:$DG$148,'TN01-10 (IN)'!BC$12,0)="","",VLOOKUP($C56,Sheet!$A$7:$DG$148,'TN01-10 (IN)'!BC$12,0))</f>
        <v>6.4</v>
      </c>
      <c r="BD56" s="33">
        <f>IF(VLOOKUP($C56,Sheet!$A$7:$DG$148,'TN01-10 (IN)'!BD$12,0)="","",VLOOKUP($C56,Sheet!$A$7:$DG$148,'TN01-10 (IN)'!BD$12,0))</f>
        <v>5</v>
      </c>
      <c r="BE56" s="36">
        <f>IF(VLOOKUP($C56,Sheet!$A$7:$DG$148,'TN01-10 (IN)'!BE$12,0)="","",VLOOKUP($C56,Sheet!$A$7:$DG$148,'TN01-10 (IN)'!BE$12,0))</f>
        <v>0</v>
      </c>
      <c r="BF56" s="28">
        <f>IF(VLOOKUP($C56,Sheet!$A$7:$DG$148,'TN01-10 (IN)'!BF$12,0)="","",VLOOKUP($C56,Sheet!$A$7:$DG$148,'TN01-10 (IN)'!BF$12,0))</f>
        <v>5.7</v>
      </c>
      <c r="BG56" s="28">
        <f>IF(VLOOKUP($C56,Sheet!$A$7:$DG$148,'TN01-10 (IN)'!BG$12,0)="","",VLOOKUP($C56,Sheet!$A$7:$DG$148,'TN01-10 (IN)'!BG$12,0))</f>
        <v>6.3</v>
      </c>
      <c r="BH56" s="28">
        <f>IF(VLOOKUP($C56,Sheet!$A$7:$DG$148,'TN01-10 (IN)'!BH$12,0)="","",VLOOKUP($C56,Sheet!$A$7:$DG$148,'TN01-10 (IN)'!BH$12,0))</f>
        <v>6.8</v>
      </c>
      <c r="BI56" s="28">
        <f>IF(VLOOKUP($C56,Sheet!$A$7:$DG$148,'TN01-10 (IN)'!BI$12,0)="","",VLOOKUP($C56,Sheet!$A$7:$DG$148,'TN01-10 (IN)'!BI$12,0))</f>
        <v>4.3</v>
      </c>
      <c r="BJ56" s="28">
        <f>IF(VLOOKUP($C56,Sheet!$A$7:$DG$148,'TN01-10 (IN)'!BJ$12,0)="","",VLOOKUP($C56,Sheet!$A$7:$DG$148,'TN01-10 (IN)'!BJ$12,0))</f>
        <v>5.8</v>
      </c>
      <c r="BK56" s="28">
        <f>IF(VLOOKUP($C56,Sheet!$A$7:$DG$148,'TN01-10 (IN)'!BK$12,0)="","",VLOOKUP($C56,Sheet!$A$7:$DG$148,'TN01-10 (IN)'!BK$12,0))</f>
        <v>7.2</v>
      </c>
      <c r="BL56" s="28">
        <f>IF(VLOOKUP($C56,Sheet!$A$7:$DG$148,'TN01-10 (IN)'!BL$12,0)="","",VLOOKUP($C56,Sheet!$A$7:$DG$148,'TN01-10 (IN)'!BL$12,0))</f>
        <v>7.9</v>
      </c>
      <c r="BM56" s="28">
        <f>IF(VLOOKUP($C56,Sheet!$A$7:$DG$148,'TN01-10 (IN)'!BM$12,0)="","",VLOOKUP($C56,Sheet!$A$7:$DG$148,'TN01-10 (IN)'!BM$12,0))</f>
        <v>6.9</v>
      </c>
      <c r="BN56" s="28">
        <f>IF(VLOOKUP($C56,Sheet!$A$7:$DG$148,'TN01-10 (IN)'!BN$12,0)="","",VLOOKUP($C56,Sheet!$A$7:$DG$148,'TN01-10 (IN)'!BN$12,0))</f>
        <v>5.7</v>
      </c>
      <c r="BO56" s="28">
        <f>IF(VLOOKUP($C56,Sheet!$A$7:$DG$148,'TN01-10 (IN)'!BO$12,0)="","",VLOOKUP($C56,Sheet!$A$7:$DG$148,'TN01-10 (IN)'!BO$12,0))</f>
        <v>6.6</v>
      </c>
      <c r="BP56" s="28">
        <f>IF(VLOOKUP($C56,Sheet!$A$7:$DG$148,'TN01-10 (IN)'!BP$12,0)="","",VLOOKUP($C56,Sheet!$A$7:$DG$148,'TN01-10 (IN)'!BP$12,0))</f>
        <v>4.0999999999999996</v>
      </c>
      <c r="BQ56" s="28">
        <f>IF(VLOOKUP($C56,Sheet!$A$7:$DG$148,'TN01-10 (IN)'!BQ$12,0)="","",VLOOKUP($C56,Sheet!$A$7:$DG$148,'TN01-10 (IN)'!BQ$12,0))</f>
        <v>6.3</v>
      </c>
      <c r="BR56" s="28">
        <f>IF(VLOOKUP($C56,Sheet!$A$7:$DG$148,'TN01-10 (IN)'!BR$12,0)="","",VLOOKUP($C56,Sheet!$A$7:$DG$148,'TN01-10 (IN)'!BR$12,0))</f>
        <v>6.6</v>
      </c>
      <c r="BS56" s="28" t="str">
        <f>IF(VLOOKUP($C56,Sheet!$A$7:$DG$148,'TN01-10 (IN)'!BS$12,0)="","",VLOOKUP($C56,Sheet!$A$7:$DG$148,'TN01-10 (IN)'!BS$12,0))</f>
        <v/>
      </c>
      <c r="BT56" s="28">
        <f>IF(VLOOKUP($C56,Sheet!$A$7:$DG$148,'TN01-10 (IN)'!BT$12,0)="","",VLOOKUP($C56,Sheet!$A$7:$DG$148,'TN01-10 (IN)'!BT$12,0))</f>
        <v>5.5</v>
      </c>
      <c r="BU56" s="28">
        <f>IF(VLOOKUP($C56,Sheet!$A$7:$DG$148,'TN01-10 (IN)'!BU$12,0)="","",VLOOKUP($C56,Sheet!$A$7:$DG$148,'TN01-10 (IN)'!BU$12,0))</f>
        <v>7.2</v>
      </c>
      <c r="BV56" s="28">
        <f>IF(VLOOKUP($C56,Sheet!$A$7:$DG$148,'TN01-10 (IN)'!BV$12,0)="","",VLOOKUP($C56,Sheet!$A$7:$DG$148,'TN01-10 (IN)'!BV$12,0))</f>
        <v>6.3</v>
      </c>
      <c r="BW56" s="28">
        <f>IF(VLOOKUP($C56,Sheet!$A$7:$DG$148,'TN01-10 (IN)'!BW$12,0)="","",VLOOKUP($C56,Sheet!$A$7:$DG$148,'TN01-10 (IN)'!BW$12,0))</f>
        <v>5.9</v>
      </c>
      <c r="BX56" s="28">
        <f>IF(VLOOKUP($C56,Sheet!$A$7:$DG$148,'TN01-10 (IN)'!BX$12,0)="","",VLOOKUP($C56,Sheet!$A$7:$DG$148,'TN01-10 (IN)'!BX$12,0))</f>
        <v>5.7</v>
      </c>
      <c r="BY56" s="28">
        <f>IF(VLOOKUP($C56,Sheet!$A$7:$DG$148,'TN01-10 (IN)'!BY$12,0)="","",VLOOKUP($C56,Sheet!$A$7:$DG$148,'TN01-10 (IN)'!BY$12,0))</f>
        <v>8.6</v>
      </c>
      <c r="BZ56" s="33">
        <f>IF(VLOOKUP($C56,Sheet!$A$7:$DG$148,'TN01-10 (IN)'!BZ$12,0)="","",VLOOKUP($C56,Sheet!$A$7:$DG$148,'TN01-10 (IN)'!BZ$12,0))</f>
        <v>50</v>
      </c>
      <c r="CA56" s="36">
        <f>IF(VLOOKUP($C56,Sheet!$A$7:$DG$148,'TN01-10 (IN)'!CA$12,0)="","",VLOOKUP($C56,Sheet!$A$7:$DG$148,'TN01-10 (IN)'!CA$12,0))</f>
        <v>0</v>
      </c>
      <c r="CB56" s="28">
        <f>IF(VLOOKUP($C56,Sheet!$A$7:$DG$148,'TN01-10 (IN)'!CB$12,0)="","",VLOOKUP($C56,Sheet!$A$7:$DG$148,'TN01-10 (IN)'!CB$12,0))</f>
        <v>8.4</v>
      </c>
      <c r="CC56" s="28" t="str">
        <f>IF(VLOOKUP($C56,Sheet!$A$7:$DG$148,'TN01-10 (IN)'!CC$12,0)="","",VLOOKUP($C56,Sheet!$A$7:$DG$148,'TN01-10 (IN)'!CC$12,0))</f>
        <v/>
      </c>
      <c r="CD56" s="28">
        <f>IF(VLOOKUP($C56,Sheet!$A$7:$DG$148,'TN01-10 (IN)'!CD$12,0)="","",VLOOKUP($C56,Sheet!$A$7:$DG$148,'TN01-10 (IN)'!CD$12,0))</f>
        <v>7.5</v>
      </c>
      <c r="CE56" s="28" t="str">
        <f>IF(VLOOKUP($C56,Sheet!$A$7:$DG$148,'TN01-10 (IN)'!CE$12,0)="","",VLOOKUP($C56,Sheet!$A$7:$DG$148,'TN01-10 (IN)'!CE$12,0))</f>
        <v/>
      </c>
      <c r="CF56" s="28">
        <f>IF(VLOOKUP($C56,Sheet!$A$7:$DG$148,'TN01-10 (IN)'!CF$12,0)="","",VLOOKUP($C56,Sheet!$A$7:$DG$148,'TN01-10 (IN)'!CF$12,0))</f>
        <v>7.7</v>
      </c>
      <c r="CG56" s="28">
        <f>IF(VLOOKUP($C56,Sheet!$A$7:$DG$148,'TN01-10 (IN)'!CG$12,0)="","",VLOOKUP($C56,Sheet!$A$7:$DG$148,'TN01-10 (IN)'!CG$12,0))</f>
        <v>7.6</v>
      </c>
      <c r="CH56" s="28">
        <f>IF(VLOOKUP($C56,Sheet!$A$7:$DG$148,'TN01-10 (IN)'!CH$12,0)="","",VLOOKUP($C56,Sheet!$A$7:$DG$148,'TN01-10 (IN)'!CH$12,0))</f>
        <v>5.8</v>
      </c>
      <c r="CI56" s="28">
        <f>IF(VLOOKUP($C56,Sheet!$A$7:$DG$148,'TN01-10 (IN)'!CI$12,0)="","",VLOOKUP($C56,Sheet!$A$7:$DG$148,'TN01-10 (IN)'!CI$12,0))</f>
        <v>5.4</v>
      </c>
      <c r="CJ56" s="28" t="str">
        <f>IF(VLOOKUP($C56,Sheet!$A$7:$DG$148,'TN01-10 (IN)'!CJ$12,0)="","",VLOOKUP($C56,Sheet!$A$7:$DG$148,'TN01-10 (IN)'!CJ$12,0))</f>
        <v/>
      </c>
      <c r="CK56" s="28">
        <f>IF(VLOOKUP($C56,Sheet!$A$7:$DG$148,'TN01-10 (IN)'!CK$12,0)="","",VLOOKUP($C56,Sheet!$A$7:$DG$148,'TN01-10 (IN)'!CK$12,0))</f>
        <v>7.8</v>
      </c>
      <c r="CL56" s="28" t="str">
        <f>IF(VLOOKUP($C56,Sheet!$A$7:$DG$148,'TN01-10 (IN)'!CL$12,0)="","",VLOOKUP($C56,Sheet!$A$7:$DG$148,'TN01-10 (IN)'!CL$12,0))</f>
        <v/>
      </c>
      <c r="CM56" s="28" t="str">
        <f>IF(VLOOKUP($C56,Sheet!$A$7:$DG$148,'TN01-10 (IN)'!CM$12,0)="","",VLOOKUP($C56,Sheet!$A$7:$DG$148,'TN01-10 (IN)'!CM$12,0))</f>
        <v/>
      </c>
      <c r="CN56" s="28" t="str">
        <f>IF(VLOOKUP($C56,Sheet!$A$7:$DG$148,'TN01-10 (IN)'!CN$12,0)="","",VLOOKUP($C56,Sheet!$A$7:$DG$148,'TN01-10 (IN)'!CN$12,0))</f>
        <v/>
      </c>
      <c r="CO56" s="28" t="str">
        <f>IF(VLOOKUP($C56,Sheet!$A$7:$DG$148,'TN01-10 (IN)'!CO$12,0)="","",VLOOKUP($C56,Sheet!$A$7:$DG$148,'TN01-10 (IN)'!CO$12,0))</f>
        <v/>
      </c>
      <c r="CP56" s="28">
        <f>IF(VLOOKUP($C56,Sheet!$A$7:$DG$148,'TN01-10 (IN)'!CP$12,0)="","",VLOOKUP($C56,Sheet!$A$7:$DG$148,'TN01-10 (IN)'!CP$12,0))</f>
        <v>7</v>
      </c>
      <c r="CQ56" s="28">
        <f>IF(VLOOKUP($C56,Sheet!$A$7:$DG$148,'TN01-10 (IN)'!CQ$12,0)="","",VLOOKUP($C56,Sheet!$A$7:$DG$148,'TN01-10 (IN)'!CQ$12,0))</f>
        <v>7.4</v>
      </c>
      <c r="CR56" s="28">
        <f>IF(VLOOKUP($C56,Sheet!$A$7:$DG$148,'TN01-10 (IN)'!CR$12,0)="","",VLOOKUP($C56,Sheet!$A$7:$DG$148,'TN01-10 (IN)'!CR$12,0))</f>
        <v>8.1999999999999993</v>
      </c>
      <c r="CS56" s="28">
        <f>IF(VLOOKUP($C56,Sheet!$A$7:$DG$148,'TN01-10 (IN)'!CS$12,0)="","",VLOOKUP($C56,Sheet!$A$7:$DG$148,'TN01-10 (IN)'!CS$12,0))</f>
        <v>7.7</v>
      </c>
      <c r="CT56" s="28">
        <f>IF(VLOOKUP($C56,Sheet!$A$7:$DG$148,'TN01-10 (IN)'!CT$12,0)="","",VLOOKUP($C56,Sheet!$A$7:$DG$148,'TN01-10 (IN)'!CT$12,0))</f>
        <v>8.9</v>
      </c>
      <c r="CU56" s="33">
        <f>IF(VLOOKUP($C56,Sheet!$A$7:$DG$148,'TN01-10 (IN)'!CU$12,0)="","",VLOOKUP($C56,Sheet!$A$7:$DG$148,'TN01-10 (IN)'!CU$12,0))</f>
        <v>27</v>
      </c>
      <c r="CV56" s="36">
        <f>IF(VLOOKUP($C56,Sheet!$A$7:$DG$148,'TN01-10 (IN)'!CV$12,0)="","",VLOOKUP($C56,Sheet!$A$7:$DG$148,'TN01-10 (IN)'!CV$12,0))</f>
        <v>0</v>
      </c>
      <c r="CW56" s="38">
        <f t="shared" si="2"/>
        <v>128</v>
      </c>
      <c r="CX56" s="38">
        <f t="shared" si="2"/>
        <v>0</v>
      </c>
      <c r="CY56" s="38">
        <f t="shared" si="3"/>
        <v>0</v>
      </c>
      <c r="CZ56" s="38">
        <f t="shared" si="4"/>
        <v>128</v>
      </c>
      <c r="DA56" s="38">
        <f t="shared" si="5"/>
        <v>6.52</v>
      </c>
      <c r="DB56" s="38">
        <f>VLOOKUP($C56,'TN01-04'!$A$13:$DL$166,103,0)</f>
        <v>2.56</v>
      </c>
      <c r="DC56" s="28" t="str">
        <f>IF(VLOOKUP($C56,Sheet!$A$7:$DG$148,'TN01-10 (IN)'!DC$12,0)="","",VLOOKUP($C56,Sheet!$A$7:$DG$148,'TN01-10 (IN)'!DC$12,0))</f>
        <v/>
      </c>
      <c r="DD56" s="28" t="str">
        <f>IF(VLOOKUP($C56,Sheet!$A$7:$DG$148,'TN01-10 (IN)'!DD$12,0)="","",VLOOKUP($C56,Sheet!$A$7:$DG$148,'TN01-10 (IN)'!DD$12,0))</f>
        <v/>
      </c>
      <c r="DE56" s="28">
        <f>IF(VLOOKUP($C56,Sheet!$A$7:$DG$148,'TN01-10 (IN)'!DE$12,0)="","",VLOOKUP($C56,Sheet!$A$7:$DG$148,'TN01-10 (IN)'!DE$12,0))</f>
        <v>7.3</v>
      </c>
      <c r="DF56" s="28" t="str">
        <f>IF(VLOOKUP($C56,Sheet!$A$7:$DG$148,'TN01-10 (IN)'!DF$12,0)="","",VLOOKUP($C56,Sheet!$A$7:$DG$148,'TN01-10 (IN)'!DF$12,0))</f>
        <v/>
      </c>
      <c r="DG56" s="38"/>
      <c r="DH56" s="38">
        <f t="shared" si="6"/>
        <v>7.3</v>
      </c>
      <c r="DI56" s="38">
        <f>VLOOKUP($C56,'TN01-04'!$A$13:$DL$166,110,0)</f>
        <v>3</v>
      </c>
      <c r="DJ56" s="33">
        <f>IF(VLOOKUP($C56,Sheet!$A$7:$DG$148,'TN01-10 (IN)'!DJ$12,0)="","",VLOOKUP($C56,Sheet!$A$7:$DG$148,'TN01-10 (IN)'!DJ$12,0))</f>
        <v>5</v>
      </c>
      <c r="DK56" s="36">
        <f>IF(VLOOKUP($C56,Sheet!$A$7:$DG$148,'TN01-10 (IN)'!DK$12,0)="","",VLOOKUP($C56,Sheet!$A$7:$DG$148,'TN01-10 (IN)'!DK$12,0))</f>
        <v>0</v>
      </c>
      <c r="DL56" s="38">
        <f t="shared" si="7"/>
        <v>133</v>
      </c>
      <c r="DM56" s="38">
        <f t="shared" si="8"/>
        <v>0</v>
      </c>
      <c r="DN56" s="38">
        <f t="shared" si="9"/>
        <v>6.55</v>
      </c>
      <c r="DO56" s="38">
        <f>VLOOKUP($C56,'TN01-04'!$A$13:$DL$166,116,0)</f>
        <v>2.57</v>
      </c>
      <c r="DP56" s="33">
        <f>IF(VLOOKUP($C56,Sheet!$A$7:$DG$148,'TN01-10 (IN)'!DP$12,0)="","",VLOOKUP($C56,Sheet!$A$7:$DG$148,'TN01-10 (IN)'!DP$12,0))</f>
        <v>138</v>
      </c>
      <c r="DQ56" s="36">
        <f>IF(VLOOKUP($C56,Sheet!$A$7:$DG$148,'TN01-10 (IN)'!DQ$12,0)="","",VLOOKUP($C56,Sheet!$A$7:$DG$148,'TN01-10 (IN)'!DQ$12,0))</f>
        <v>0</v>
      </c>
      <c r="DR56" s="28">
        <f>IF(VLOOKUP($C56,Sheet!$A$7:$DG$148,'TN01-10 (IN)'!DR$12,0)="","",VLOOKUP($C56,Sheet!$A$7:$DG$148,'TN01-10 (IN)'!DR$12,0))</f>
        <v>137</v>
      </c>
      <c r="DS56" s="28">
        <f>IF(VLOOKUP($C56,Sheet!$A$7:$DG$148,'TN01-10 (IN)'!DS$12,0)="","",VLOOKUP($C56,Sheet!$A$7:$DG$148,'TN01-10 (IN)'!DS$12,0))</f>
        <v>138</v>
      </c>
      <c r="DT56" s="28">
        <f>IF(VLOOKUP($C56,Sheet!$A$7:$DG$148,'TN01-10 (IN)'!DT$12,0)="","",VLOOKUP($C56,Sheet!$A$7:$DG$148,'TN01-10 (IN)'!DT$12,0))</f>
        <v>6.55</v>
      </c>
      <c r="DU56" s="28">
        <f>IF(VLOOKUP($C56,Sheet!$A$7:$DG$148,'TN01-10 (IN)'!DU$12,0)="","",VLOOKUP($C56,Sheet!$A$7:$DG$148,'TN01-10 (IN)'!DU$12,0))</f>
        <v>2.57</v>
      </c>
      <c r="DV56" s="28" t="str">
        <f>IF(VLOOKUP($C56,Sheet!$A$7:$DG$148,'TN01-10 (IN)'!DV$12,0)="","",VLOOKUP($C56,Sheet!$A$7:$DG$148,'TN01-10 (IN)'!DV$12,0))</f>
        <v/>
      </c>
      <c r="DW56" s="42">
        <f t="shared" si="10"/>
        <v>0</v>
      </c>
    </row>
    <row r="57" spans="1:127" ht="15.95" customHeight="1" x14ac:dyDescent="0.2">
      <c r="A57" s="52"/>
      <c r="B57" s="625"/>
      <c r="C57" s="45">
        <v>2120719565</v>
      </c>
      <c r="D57" s="26" t="s">
        <v>13</v>
      </c>
      <c r="E57" s="26" t="s">
        <v>64</v>
      </c>
      <c r="F57" s="26" t="s">
        <v>145</v>
      </c>
      <c r="G57" s="27">
        <v>35560</v>
      </c>
      <c r="H57" s="26" t="s">
        <v>209</v>
      </c>
      <c r="I57" s="26" t="s">
        <v>214</v>
      </c>
      <c r="J57" s="28">
        <f>IF(VLOOKUP($C57,Sheet!$A$7:$DG$148,'TN01-10 (IN)'!J$12,0)="","",VLOOKUP($C57,Sheet!$A$7:$DG$148,'TN01-10 (IN)'!J$12,0))</f>
        <v>7.4</v>
      </c>
      <c r="K57" s="28">
        <f>IF(VLOOKUP($C57,Sheet!$A$7:$DG$148,'TN01-10 (IN)'!K$12,0)="","",VLOOKUP($C57,Sheet!$A$7:$DG$148,'TN01-10 (IN)'!K$12,0))</f>
        <v>8</v>
      </c>
      <c r="L57" s="28">
        <f>IF(VLOOKUP($C57,Sheet!$A$7:$DG$148,'TN01-10 (IN)'!L$12,0)="","",VLOOKUP($C57,Sheet!$A$7:$DG$148,'TN01-10 (IN)'!L$12,0))</f>
        <v>6.4</v>
      </c>
      <c r="M57" s="28">
        <f>IF(VLOOKUP($C57,Sheet!$A$7:$DG$148,'TN01-10 (IN)'!M$12,0)="","",VLOOKUP($C57,Sheet!$A$7:$DG$148,'TN01-10 (IN)'!M$12,0))</f>
        <v>7.2</v>
      </c>
      <c r="N57" s="28">
        <f>IF(VLOOKUP($C57,Sheet!$A$7:$DG$148,'TN01-10 (IN)'!N$12,0)="","",VLOOKUP($C57,Sheet!$A$7:$DG$148,'TN01-10 (IN)'!N$12,0))</f>
        <v>8.4</v>
      </c>
      <c r="O57" s="28">
        <f>IF(VLOOKUP($C57,Sheet!$A$7:$DG$148,'TN01-10 (IN)'!O$12,0)="","",VLOOKUP($C57,Sheet!$A$7:$DG$148,'TN01-10 (IN)'!O$12,0))</f>
        <v>8.6</v>
      </c>
      <c r="P57" s="28">
        <f>IF(VLOOKUP($C57,Sheet!$A$7:$DG$148,'TN01-10 (IN)'!P$12,0)="","",VLOOKUP($C57,Sheet!$A$7:$DG$148,'TN01-10 (IN)'!P$12,0))</f>
        <v>7.6</v>
      </c>
      <c r="Q57" s="28" t="str">
        <f>IF(VLOOKUP($C57,Sheet!$A$7:$DG$148,'TN01-10 (IN)'!Q$12,0)="","",VLOOKUP($C57,Sheet!$A$7:$DG$148,'TN01-10 (IN)'!Q$12,0))</f>
        <v/>
      </c>
      <c r="R57" s="28">
        <f>IF(VLOOKUP($C57,Sheet!$A$7:$DG$148,'TN01-10 (IN)'!R$12,0)="","",VLOOKUP($C57,Sheet!$A$7:$DG$148,'TN01-10 (IN)'!R$12,0))</f>
        <v>8.1</v>
      </c>
      <c r="S57" s="28" t="str">
        <f>IF(VLOOKUP($C57,Sheet!$A$7:$DG$148,'TN01-10 (IN)'!S$12,0)="","",VLOOKUP($C57,Sheet!$A$7:$DG$148,'TN01-10 (IN)'!S$12,0))</f>
        <v/>
      </c>
      <c r="T57" s="28" t="str">
        <f>IF(VLOOKUP($C57,Sheet!$A$7:$DG$148,'TN01-10 (IN)'!T$12,0)="","",VLOOKUP($C57,Sheet!$A$7:$DG$148,'TN01-10 (IN)'!T$12,0))</f>
        <v/>
      </c>
      <c r="U57" s="28" t="str">
        <f>IF(VLOOKUP($C57,Sheet!$A$7:$DG$148,'TN01-10 (IN)'!U$12,0)="","",VLOOKUP($C57,Sheet!$A$7:$DG$148,'TN01-10 (IN)'!U$12,0))</f>
        <v/>
      </c>
      <c r="V57" s="28" t="str">
        <f>IF(VLOOKUP($C57,Sheet!$A$7:$DG$148,'TN01-10 (IN)'!V$12,0)="","",VLOOKUP($C57,Sheet!$A$7:$DG$148,'TN01-10 (IN)'!V$12,0))</f>
        <v/>
      </c>
      <c r="W57" s="28">
        <f>IF(VLOOKUP($C57,Sheet!$A$7:$DG$148,'TN01-10 (IN)'!W$12,0)="","",VLOOKUP($C57,Sheet!$A$7:$DG$148,'TN01-10 (IN)'!W$12,0))</f>
        <v>5.7</v>
      </c>
      <c r="X57" s="28">
        <f>IF(VLOOKUP($C57,Sheet!$A$7:$DG$148,'TN01-10 (IN)'!X$12,0)="","",VLOOKUP($C57,Sheet!$A$7:$DG$148,'TN01-10 (IN)'!X$12,0))</f>
        <v>8.1</v>
      </c>
      <c r="Y57" s="28">
        <f>IF(VLOOKUP($C57,Sheet!$A$7:$DG$148,'TN01-10 (IN)'!Y$12,0)="","",VLOOKUP($C57,Sheet!$A$7:$DG$148,'TN01-10 (IN)'!Y$12,0))</f>
        <v>7.7</v>
      </c>
      <c r="Z57" s="28">
        <f>IF(VLOOKUP($C57,Sheet!$A$7:$DG$148,'TN01-10 (IN)'!Z$12,0)="","",VLOOKUP($C57,Sheet!$A$7:$DG$148,'TN01-10 (IN)'!Z$12,0))</f>
        <v>7.1</v>
      </c>
      <c r="AA57" s="28">
        <f>IF(VLOOKUP($C57,Sheet!$A$7:$DG$148,'TN01-10 (IN)'!AA$12,0)="","",VLOOKUP($C57,Sheet!$A$7:$DG$148,'TN01-10 (IN)'!AA$12,0))</f>
        <v>7.7</v>
      </c>
      <c r="AB57" s="28">
        <f>IF(VLOOKUP($C57,Sheet!$A$7:$DG$148,'TN01-10 (IN)'!AB$12,0)="","",VLOOKUP($C57,Sheet!$A$7:$DG$148,'TN01-10 (IN)'!AB$12,0))</f>
        <v>6.7</v>
      </c>
      <c r="AC57" s="28">
        <f>IF(VLOOKUP($C57,Sheet!$A$7:$DG$148,'TN01-10 (IN)'!AC$12,0)="","",VLOOKUP($C57,Sheet!$A$7:$DG$148,'TN01-10 (IN)'!AC$12,0))</f>
        <v>7.4</v>
      </c>
      <c r="AD57" s="28">
        <f>IF(VLOOKUP($C57,Sheet!$A$7:$DG$148,'TN01-10 (IN)'!AD$12,0)="","",VLOOKUP($C57,Sheet!$A$7:$DG$148,'TN01-10 (IN)'!AD$12,0))</f>
        <v>8.9</v>
      </c>
      <c r="AE57" s="28">
        <f>IF(VLOOKUP($C57,Sheet!$A$7:$DG$148,'TN01-10 (IN)'!AE$12,0)="","",VLOOKUP($C57,Sheet!$A$7:$DG$148,'TN01-10 (IN)'!AE$12,0))</f>
        <v>5.5</v>
      </c>
      <c r="AF57" s="28">
        <f>IF(VLOOKUP($C57,Sheet!$A$7:$DG$148,'TN01-10 (IN)'!AF$12,0)="","",VLOOKUP($C57,Sheet!$A$7:$DG$148,'TN01-10 (IN)'!AF$12,0))</f>
        <v>4.4000000000000004</v>
      </c>
      <c r="AG57" s="28">
        <f>IF(VLOOKUP($C57,Sheet!$A$7:$DG$148,'TN01-10 (IN)'!AG$12,0)="","",VLOOKUP($C57,Sheet!$A$7:$DG$148,'TN01-10 (IN)'!AG$12,0))</f>
        <v>6.9</v>
      </c>
      <c r="AH57" s="28">
        <f>IF(VLOOKUP($C57,Sheet!$A$7:$DG$148,'TN01-10 (IN)'!AH$12,0)="","",VLOOKUP($C57,Sheet!$A$7:$DG$148,'TN01-10 (IN)'!AH$12,0))</f>
        <v>7.8</v>
      </c>
      <c r="AI57" s="28">
        <f>IF(VLOOKUP($C57,Sheet!$A$7:$DG$148,'TN01-10 (IN)'!AI$12,0)="","",VLOOKUP($C57,Sheet!$A$7:$DG$148,'TN01-10 (IN)'!AI$12,0))</f>
        <v>5.4</v>
      </c>
      <c r="AJ57" s="28">
        <f>IF(VLOOKUP($C57,Sheet!$A$7:$DG$148,'TN01-10 (IN)'!AJ$12,0)="","",VLOOKUP($C57,Sheet!$A$7:$DG$148,'TN01-10 (IN)'!AJ$12,0))</f>
        <v>6.7</v>
      </c>
      <c r="AK57" s="28">
        <f>IF(VLOOKUP($C57,Sheet!$A$7:$DG$148,'TN01-10 (IN)'!AK$12,0)="","",VLOOKUP($C57,Sheet!$A$7:$DG$148,'TN01-10 (IN)'!AK$12,0))</f>
        <v>5.5</v>
      </c>
      <c r="AL57" s="28">
        <f>IF(VLOOKUP($C57,Sheet!$A$7:$DG$148,'TN01-10 (IN)'!AL$12,0)="","",VLOOKUP($C57,Sheet!$A$7:$DG$148,'TN01-10 (IN)'!AL$12,0))</f>
        <v>5.8</v>
      </c>
      <c r="AM57" s="33">
        <f>IF(VLOOKUP($C57,Sheet!$A$7:$DG$148,'TN01-10 (IN)'!AM$12,0)="","",VLOOKUP($C57,Sheet!$A$7:$DG$148,'TN01-10 (IN)'!AM$12,0))</f>
        <v>51</v>
      </c>
      <c r="AN57" s="36">
        <f>IF(VLOOKUP($C57,Sheet!$A$7:$DG$148,'TN01-10 (IN)'!AN$12,0)="","",VLOOKUP($C57,Sheet!$A$7:$DG$148,'TN01-10 (IN)'!AN$12,0))</f>
        <v>0</v>
      </c>
      <c r="AO57" s="32">
        <f>IF(VLOOKUP($C57,Sheet!$A$7:$DG$148,'TN01-10 (IN)'!AO$12,0)="","",VLOOKUP($C57,Sheet!$A$7:$DG$148,'TN01-10 (IN)'!AO$12,0))</f>
        <v>6.2</v>
      </c>
      <c r="AP57" s="32">
        <f>IF(VLOOKUP($C57,Sheet!$A$7:$DG$148,'TN01-10 (IN)'!AP$12,0)="","",VLOOKUP($C57,Sheet!$A$7:$DG$148,'TN01-10 (IN)'!AP$12,0))</f>
        <v>9.4</v>
      </c>
      <c r="AQ57" s="32" t="str">
        <f>IF(VLOOKUP($C57,Sheet!$A$7:$DG$148,'TN01-10 (IN)'!AQ$12,0)="","",VLOOKUP($C57,Sheet!$A$7:$DG$148,'TN01-10 (IN)'!AQ$12,0))</f>
        <v/>
      </c>
      <c r="AR57" s="32" t="str">
        <f>IF(VLOOKUP($C57,Sheet!$A$7:$DG$148,'TN01-10 (IN)'!AR$12,0)="","",VLOOKUP($C57,Sheet!$A$7:$DG$148,'TN01-10 (IN)'!AR$12,0))</f>
        <v/>
      </c>
      <c r="AS57" s="32">
        <f>IF(VLOOKUP($C57,Sheet!$A$7:$DG$148,'TN01-10 (IN)'!AS$12,0)="","",VLOOKUP($C57,Sheet!$A$7:$DG$148,'TN01-10 (IN)'!AS$12,0))</f>
        <v>8.4</v>
      </c>
      <c r="AT57" s="32" t="str">
        <f>IF(VLOOKUP($C57,Sheet!$A$7:$DG$148,'TN01-10 (IN)'!AT$12,0)="","",VLOOKUP($C57,Sheet!$A$7:$DG$148,'TN01-10 (IN)'!AT$12,0))</f>
        <v/>
      </c>
      <c r="AU57" s="32" t="str">
        <f>IF(VLOOKUP($C57,Sheet!$A$7:$DG$148,'TN01-10 (IN)'!AU$12,0)="","",VLOOKUP($C57,Sheet!$A$7:$DG$148,'TN01-10 (IN)'!AU$12,0))</f>
        <v/>
      </c>
      <c r="AV57" s="32" t="str">
        <f>IF(VLOOKUP($C57,Sheet!$A$7:$DG$148,'TN01-10 (IN)'!AV$12,0)="","",VLOOKUP($C57,Sheet!$A$7:$DG$148,'TN01-10 (IN)'!AV$12,0))</f>
        <v/>
      </c>
      <c r="AW57" s="32" t="str">
        <f>IF(VLOOKUP($C57,Sheet!$A$7:$DG$148,'TN01-10 (IN)'!AW$12,0)="","",VLOOKUP($C57,Sheet!$A$7:$DG$148,'TN01-10 (IN)'!AW$12,0))</f>
        <v/>
      </c>
      <c r="AX57" s="32" t="str">
        <f>IF(VLOOKUP($C57,Sheet!$A$7:$DG$148,'TN01-10 (IN)'!AX$12,0)="","",VLOOKUP($C57,Sheet!$A$7:$DG$148,'TN01-10 (IN)'!AX$12,0))</f>
        <v/>
      </c>
      <c r="AY57" s="32">
        <f>IF(VLOOKUP($C57,Sheet!$A$7:$DG$148,'TN01-10 (IN)'!AY$12,0)="","",VLOOKUP($C57,Sheet!$A$7:$DG$148,'TN01-10 (IN)'!AY$12,0))</f>
        <v>9.8000000000000007</v>
      </c>
      <c r="AZ57" s="32" t="str">
        <f>IF(VLOOKUP($C57,Sheet!$A$7:$DG$148,'TN01-10 (IN)'!AZ$12,0)="","",VLOOKUP($C57,Sheet!$A$7:$DG$148,'TN01-10 (IN)'!AZ$12,0))</f>
        <v/>
      </c>
      <c r="BA57" s="32" t="str">
        <f>IF(VLOOKUP($C57,Sheet!$A$7:$DG$148,'TN01-10 (IN)'!BA$12,0)="","",VLOOKUP($C57,Sheet!$A$7:$DG$148,'TN01-10 (IN)'!BA$12,0))</f>
        <v/>
      </c>
      <c r="BB57" s="32" t="str">
        <f>IF(VLOOKUP($C57,Sheet!$A$7:$DG$148,'TN01-10 (IN)'!BB$12,0)="","",VLOOKUP($C57,Sheet!$A$7:$DG$148,'TN01-10 (IN)'!BB$12,0))</f>
        <v/>
      </c>
      <c r="BC57" s="32">
        <f>IF(VLOOKUP($C57,Sheet!$A$7:$DG$148,'TN01-10 (IN)'!BC$12,0)="","",VLOOKUP($C57,Sheet!$A$7:$DG$148,'TN01-10 (IN)'!BC$12,0))</f>
        <v>8.5</v>
      </c>
      <c r="BD57" s="33">
        <f>IF(VLOOKUP($C57,Sheet!$A$7:$DG$148,'TN01-10 (IN)'!BD$12,0)="","",VLOOKUP($C57,Sheet!$A$7:$DG$148,'TN01-10 (IN)'!BD$12,0))</f>
        <v>5</v>
      </c>
      <c r="BE57" s="36">
        <f>IF(VLOOKUP($C57,Sheet!$A$7:$DG$148,'TN01-10 (IN)'!BE$12,0)="","",VLOOKUP($C57,Sheet!$A$7:$DG$148,'TN01-10 (IN)'!BE$12,0))</f>
        <v>0</v>
      </c>
      <c r="BF57" s="28">
        <f>IF(VLOOKUP($C57,Sheet!$A$7:$DG$148,'TN01-10 (IN)'!BF$12,0)="","",VLOOKUP($C57,Sheet!$A$7:$DG$148,'TN01-10 (IN)'!BF$12,0))</f>
        <v>5.0999999999999996</v>
      </c>
      <c r="BG57" s="28">
        <f>IF(VLOOKUP($C57,Sheet!$A$7:$DG$148,'TN01-10 (IN)'!BG$12,0)="","",VLOOKUP($C57,Sheet!$A$7:$DG$148,'TN01-10 (IN)'!BG$12,0))</f>
        <v>7.6</v>
      </c>
      <c r="BH57" s="28">
        <f>IF(VLOOKUP($C57,Sheet!$A$7:$DG$148,'TN01-10 (IN)'!BH$12,0)="","",VLOOKUP($C57,Sheet!$A$7:$DG$148,'TN01-10 (IN)'!BH$12,0))</f>
        <v>8.6</v>
      </c>
      <c r="BI57" s="28">
        <f>IF(VLOOKUP($C57,Sheet!$A$7:$DG$148,'TN01-10 (IN)'!BI$12,0)="","",VLOOKUP($C57,Sheet!$A$7:$DG$148,'TN01-10 (IN)'!BI$12,0))</f>
        <v>9.4</v>
      </c>
      <c r="BJ57" s="28">
        <f>IF(VLOOKUP($C57,Sheet!$A$7:$DG$148,'TN01-10 (IN)'!BJ$12,0)="","",VLOOKUP($C57,Sheet!$A$7:$DG$148,'TN01-10 (IN)'!BJ$12,0))</f>
        <v>8.1</v>
      </c>
      <c r="BK57" s="28">
        <f>IF(VLOOKUP($C57,Sheet!$A$7:$DG$148,'TN01-10 (IN)'!BK$12,0)="","",VLOOKUP($C57,Sheet!$A$7:$DG$148,'TN01-10 (IN)'!BK$12,0))</f>
        <v>6.8</v>
      </c>
      <c r="BL57" s="28">
        <f>IF(VLOOKUP($C57,Sheet!$A$7:$DG$148,'TN01-10 (IN)'!BL$12,0)="","",VLOOKUP($C57,Sheet!$A$7:$DG$148,'TN01-10 (IN)'!BL$12,0))</f>
        <v>6.3</v>
      </c>
      <c r="BM57" s="28">
        <f>IF(VLOOKUP($C57,Sheet!$A$7:$DG$148,'TN01-10 (IN)'!BM$12,0)="","",VLOOKUP($C57,Sheet!$A$7:$DG$148,'TN01-10 (IN)'!BM$12,0))</f>
        <v>7.1</v>
      </c>
      <c r="BN57" s="28">
        <f>IF(VLOOKUP($C57,Sheet!$A$7:$DG$148,'TN01-10 (IN)'!BN$12,0)="","",VLOOKUP($C57,Sheet!$A$7:$DG$148,'TN01-10 (IN)'!BN$12,0))</f>
        <v>6.3</v>
      </c>
      <c r="BO57" s="28">
        <f>IF(VLOOKUP($C57,Sheet!$A$7:$DG$148,'TN01-10 (IN)'!BO$12,0)="","",VLOOKUP($C57,Sheet!$A$7:$DG$148,'TN01-10 (IN)'!BO$12,0))</f>
        <v>8.1999999999999993</v>
      </c>
      <c r="BP57" s="28">
        <f>IF(VLOOKUP($C57,Sheet!$A$7:$DG$148,'TN01-10 (IN)'!BP$12,0)="","",VLOOKUP($C57,Sheet!$A$7:$DG$148,'TN01-10 (IN)'!BP$12,0))</f>
        <v>8.1999999999999993</v>
      </c>
      <c r="BQ57" s="28">
        <f>IF(VLOOKUP($C57,Sheet!$A$7:$DG$148,'TN01-10 (IN)'!BQ$12,0)="","",VLOOKUP($C57,Sheet!$A$7:$DG$148,'TN01-10 (IN)'!BQ$12,0))</f>
        <v>6.9</v>
      </c>
      <c r="BR57" s="28">
        <f>IF(VLOOKUP($C57,Sheet!$A$7:$DG$148,'TN01-10 (IN)'!BR$12,0)="","",VLOOKUP($C57,Sheet!$A$7:$DG$148,'TN01-10 (IN)'!BR$12,0))</f>
        <v>8.6999999999999993</v>
      </c>
      <c r="BS57" s="28" t="str">
        <f>IF(VLOOKUP($C57,Sheet!$A$7:$DG$148,'TN01-10 (IN)'!BS$12,0)="","",VLOOKUP($C57,Sheet!$A$7:$DG$148,'TN01-10 (IN)'!BS$12,0))</f>
        <v/>
      </c>
      <c r="BT57" s="28">
        <f>IF(VLOOKUP($C57,Sheet!$A$7:$DG$148,'TN01-10 (IN)'!BT$12,0)="","",VLOOKUP($C57,Sheet!$A$7:$DG$148,'TN01-10 (IN)'!BT$12,0))</f>
        <v>8.6999999999999993</v>
      </c>
      <c r="BU57" s="28">
        <f>IF(VLOOKUP($C57,Sheet!$A$7:$DG$148,'TN01-10 (IN)'!BU$12,0)="","",VLOOKUP($C57,Sheet!$A$7:$DG$148,'TN01-10 (IN)'!BU$12,0))</f>
        <v>5.8</v>
      </c>
      <c r="BV57" s="28">
        <f>IF(VLOOKUP($C57,Sheet!$A$7:$DG$148,'TN01-10 (IN)'!BV$12,0)="","",VLOOKUP($C57,Sheet!$A$7:$DG$148,'TN01-10 (IN)'!BV$12,0))</f>
        <v>6.9</v>
      </c>
      <c r="BW57" s="28">
        <f>IF(VLOOKUP($C57,Sheet!$A$7:$DG$148,'TN01-10 (IN)'!BW$12,0)="","",VLOOKUP($C57,Sheet!$A$7:$DG$148,'TN01-10 (IN)'!BW$12,0))</f>
        <v>5.4</v>
      </c>
      <c r="BX57" s="28">
        <f>IF(VLOOKUP($C57,Sheet!$A$7:$DG$148,'TN01-10 (IN)'!BX$12,0)="","",VLOOKUP($C57,Sheet!$A$7:$DG$148,'TN01-10 (IN)'!BX$12,0))</f>
        <v>8.4</v>
      </c>
      <c r="BY57" s="28">
        <f>IF(VLOOKUP($C57,Sheet!$A$7:$DG$148,'TN01-10 (IN)'!BY$12,0)="","",VLOOKUP($C57,Sheet!$A$7:$DG$148,'TN01-10 (IN)'!BY$12,0))</f>
        <v>8.6</v>
      </c>
      <c r="BZ57" s="33">
        <f>IF(VLOOKUP($C57,Sheet!$A$7:$DG$148,'TN01-10 (IN)'!BZ$12,0)="","",VLOOKUP($C57,Sheet!$A$7:$DG$148,'TN01-10 (IN)'!BZ$12,0))</f>
        <v>50</v>
      </c>
      <c r="CA57" s="36">
        <f>IF(VLOOKUP($C57,Sheet!$A$7:$DG$148,'TN01-10 (IN)'!CA$12,0)="","",VLOOKUP($C57,Sheet!$A$7:$DG$148,'TN01-10 (IN)'!CA$12,0))</f>
        <v>0</v>
      </c>
      <c r="CB57" s="28">
        <f>IF(VLOOKUP($C57,Sheet!$A$7:$DG$148,'TN01-10 (IN)'!CB$12,0)="","",VLOOKUP($C57,Sheet!$A$7:$DG$148,'TN01-10 (IN)'!CB$12,0))</f>
        <v>8.3000000000000007</v>
      </c>
      <c r="CC57" s="28" t="str">
        <f>IF(VLOOKUP($C57,Sheet!$A$7:$DG$148,'TN01-10 (IN)'!CC$12,0)="","",VLOOKUP($C57,Sheet!$A$7:$DG$148,'TN01-10 (IN)'!CC$12,0))</f>
        <v/>
      </c>
      <c r="CD57" s="28">
        <f>IF(VLOOKUP($C57,Sheet!$A$7:$DG$148,'TN01-10 (IN)'!CD$12,0)="","",VLOOKUP($C57,Sheet!$A$7:$DG$148,'TN01-10 (IN)'!CD$12,0))</f>
        <v>7.7</v>
      </c>
      <c r="CE57" s="28" t="str">
        <f>IF(VLOOKUP($C57,Sheet!$A$7:$DG$148,'TN01-10 (IN)'!CE$12,0)="","",VLOOKUP($C57,Sheet!$A$7:$DG$148,'TN01-10 (IN)'!CE$12,0))</f>
        <v/>
      </c>
      <c r="CF57" s="28">
        <f>IF(VLOOKUP($C57,Sheet!$A$7:$DG$148,'TN01-10 (IN)'!CF$12,0)="","",VLOOKUP($C57,Sheet!$A$7:$DG$148,'TN01-10 (IN)'!CF$12,0))</f>
        <v>8.5</v>
      </c>
      <c r="CG57" s="28">
        <f>IF(VLOOKUP($C57,Sheet!$A$7:$DG$148,'TN01-10 (IN)'!CG$12,0)="","",VLOOKUP($C57,Sheet!$A$7:$DG$148,'TN01-10 (IN)'!CG$12,0))</f>
        <v>6.4</v>
      </c>
      <c r="CH57" s="28">
        <f>IF(VLOOKUP($C57,Sheet!$A$7:$DG$148,'TN01-10 (IN)'!CH$12,0)="","",VLOOKUP($C57,Sheet!$A$7:$DG$148,'TN01-10 (IN)'!CH$12,0))</f>
        <v>7.8</v>
      </c>
      <c r="CI57" s="28">
        <f>IF(VLOOKUP($C57,Sheet!$A$7:$DG$148,'TN01-10 (IN)'!CI$12,0)="","",VLOOKUP($C57,Sheet!$A$7:$DG$148,'TN01-10 (IN)'!CI$12,0))</f>
        <v>8.1</v>
      </c>
      <c r="CJ57" s="28" t="str">
        <f>IF(VLOOKUP($C57,Sheet!$A$7:$DG$148,'TN01-10 (IN)'!CJ$12,0)="","",VLOOKUP($C57,Sheet!$A$7:$DG$148,'TN01-10 (IN)'!CJ$12,0))</f>
        <v/>
      </c>
      <c r="CK57" s="28">
        <f>IF(VLOOKUP($C57,Sheet!$A$7:$DG$148,'TN01-10 (IN)'!CK$12,0)="","",VLOOKUP($C57,Sheet!$A$7:$DG$148,'TN01-10 (IN)'!CK$12,0))</f>
        <v>7.2</v>
      </c>
      <c r="CL57" s="28" t="str">
        <f>IF(VLOOKUP($C57,Sheet!$A$7:$DG$148,'TN01-10 (IN)'!CL$12,0)="","",VLOOKUP($C57,Sheet!$A$7:$DG$148,'TN01-10 (IN)'!CL$12,0))</f>
        <v/>
      </c>
      <c r="CM57" s="28" t="str">
        <f>IF(VLOOKUP($C57,Sheet!$A$7:$DG$148,'TN01-10 (IN)'!CM$12,0)="","",VLOOKUP($C57,Sheet!$A$7:$DG$148,'TN01-10 (IN)'!CM$12,0))</f>
        <v/>
      </c>
      <c r="CN57" s="28" t="str">
        <f>IF(VLOOKUP($C57,Sheet!$A$7:$DG$148,'TN01-10 (IN)'!CN$12,0)="","",VLOOKUP($C57,Sheet!$A$7:$DG$148,'TN01-10 (IN)'!CN$12,0))</f>
        <v/>
      </c>
      <c r="CO57" s="28" t="str">
        <f>IF(VLOOKUP($C57,Sheet!$A$7:$DG$148,'TN01-10 (IN)'!CO$12,0)="","",VLOOKUP($C57,Sheet!$A$7:$DG$148,'TN01-10 (IN)'!CO$12,0))</f>
        <v/>
      </c>
      <c r="CP57" s="28">
        <f>IF(VLOOKUP($C57,Sheet!$A$7:$DG$148,'TN01-10 (IN)'!CP$12,0)="","",VLOOKUP($C57,Sheet!$A$7:$DG$148,'TN01-10 (IN)'!CP$12,0))</f>
        <v>6.9</v>
      </c>
      <c r="CQ57" s="28">
        <f>IF(VLOOKUP($C57,Sheet!$A$7:$DG$148,'TN01-10 (IN)'!CQ$12,0)="","",VLOOKUP($C57,Sheet!$A$7:$DG$148,'TN01-10 (IN)'!CQ$12,0))</f>
        <v>6.5</v>
      </c>
      <c r="CR57" s="28">
        <f>IF(VLOOKUP($C57,Sheet!$A$7:$DG$148,'TN01-10 (IN)'!CR$12,0)="","",VLOOKUP($C57,Sheet!$A$7:$DG$148,'TN01-10 (IN)'!CR$12,0))</f>
        <v>7.9</v>
      </c>
      <c r="CS57" s="28">
        <f>IF(VLOOKUP($C57,Sheet!$A$7:$DG$148,'TN01-10 (IN)'!CS$12,0)="","",VLOOKUP($C57,Sheet!$A$7:$DG$148,'TN01-10 (IN)'!CS$12,0))</f>
        <v>6.1</v>
      </c>
      <c r="CT57" s="28">
        <f>IF(VLOOKUP($C57,Sheet!$A$7:$DG$148,'TN01-10 (IN)'!CT$12,0)="","",VLOOKUP($C57,Sheet!$A$7:$DG$148,'TN01-10 (IN)'!CT$12,0))</f>
        <v>7.5</v>
      </c>
      <c r="CU57" s="33">
        <f>IF(VLOOKUP($C57,Sheet!$A$7:$DG$148,'TN01-10 (IN)'!CU$12,0)="","",VLOOKUP($C57,Sheet!$A$7:$DG$148,'TN01-10 (IN)'!CU$12,0))</f>
        <v>27</v>
      </c>
      <c r="CV57" s="36">
        <f>IF(VLOOKUP($C57,Sheet!$A$7:$DG$148,'TN01-10 (IN)'!CV$12,0)="","",VLOOKUP($C57,Sheet!$A$7:$DG$148,'TN01-10 (IN)'!CV$12,0))</f>
        <v>0</v>
      </c>
      <c r="CW57" s="38">
        <f t="shared" si="2"/>
        <v>128</v>
      </c>
      <c r="CX57" s="38">
        <f t="shared" si="2"/>
        <v>0</v>
      </c>
      <c r="CY57" s="38">
        <f t="shared" si="3"/>
        <v>0</v>
      </c>
      <c r="CZ57" s="38">
        <f t="shared" si="4"/>
        <v>128</v>
      </c>
      <c r="DA57" s="38">
        <f t="shared" si="5"/>
        <v>7.28</v>
      </c>
      <c r="DB57" s="38">
        <f>VLOOKUP($C57,'TN01-04'!$A$13:$DL$166,103,0)</f>
        <v>3.02</v>
      </c>
      <c r="DC57" s="28" t="str">
        <f>IF(VLOOKUP($C57,Sheet!$A$7:$DG$148,'TN01-10 (IN)'!DC$12,0)="","",VLOOKUP($C57,Sheet!$A$7:$DG$148,'TN01-10 (IN)'!DC$12,0))</f>
        <v/>
      </c>
      <c r="DD57" s="28" t="str">
        <f>IF(VLOOKUP($C57,Sheet!$A$7:$DG$148,'TN01-10 (IN)'!DD$12,0)="","",VLOOKUP($C57,Sheet!$A$7:$DG$148,'TN01-10 (IN)'!DD$12,0))</f>
        <v/>
      </c>
      <c r="DE57" s="28">
        <f>IF(VLOOKUP($C57,Sheet!$A$7:$DG$148,'TN01-10 (IN)'!DE$12,0)="","",VLOOKUP($C57,Sheet!$A$7:$DG$148,'TN01-10 (IN)'!DE$12,0))</f>
        <v>7.9</v>
      </c>
      <c r="DF57" s="28" t="str">
        <f>IF(VLOOKUP($C57,Sheet!$A$7:$DG$148,'TN01-10 (IN)'!DF$12,0)="","",VLOOKUP($C57,Sheet!$A$7:$DG$148,'TN01-10 (IN)'!DF$12,0))</f>
        <v/>
      </c>
      <c r="DG57" s="38"/>
      <c r="DH57" s="38">
        <f t="shared" si="6"/>
        <v>7.9</v>
      </c>
      <c r="DI57" s="38">
        <f>VLOOKUP($C57,'TN01-04'!$A$13:$DL$166,110,0)</f>
        <v>3.33</v>
      </c>
      <c r="DJ57" s="33">
        <f>IF(VLOOKUP($C57,Sheet!$A$7:$DG$148,'TN01-10 (IN)'!DJ$12,0)="","",VLOOKUP($C57,Sheet!$A$7:$DG$148,'TN01-10 (IN)'!DJ$12,0))</f>
        <v>5</v>
      </c>
      <c r="DK57" s="36">
        <f>IF(VLOOKUP($C57,Sheet!$A$7:$DG$148,'TN01-10 (IN)'!DK$12,0)="","",VLOOKUP($C57,Sheet!$A$7:$DG$148,'TN01-10 (IN)'!DK$12,0))</f>
        <v>0</v>
      </c>
      <c r="DL57" s="38">
        <f t="shared" si="7"/>
        <v>133</v>
      </c>
      <c r="DM57" s="38">
        <f t="shared" si="8"/>
        <v>0</v>
      </c>
      <c r="DN57" s="38">
        <f t="shared" si="9"/>
        <v>7.31</v>
      </c>
      <c r="DO57" s="38">
        <f>VLOOKUP($C57,'TN01-04'!$A$13:$DL$166,116,0)</f>
        <v>3.03</v>
      </c>
      <c r="DP57" s="33">
        <f>IF(VLOOKUP($C57,Sheet!$A$7:$DG$148,'TN01-10 (IN)'!DP$12,0)="","",VLOOKUP($C57,Sheet!$A$7:$DG$148,'TN01-10 (IN)'!DP$12,0))</f>
        <v>138</v>
      </c>
      <c r="DQ57" s="36">
        <f>IF(VLOOKUP($C57,Sheet!$A$7:$DG$148,'TN01-10 (IN)'!DQ$12,0)="","",VLOOKUP($C57,Sheet!$A$7:$DG$148,'TN01-10 (IN)'!DQ$12,0))</f>
        <v>0</v>
      </c>
      <c r="DR57" s="28">
        <f>IF(VLOOKUP($C57,Sheet!$A$7:$DG$148,'TN01-10 (IN)'!DR$12,0)="","",VLOOKUP($C57,Sheet!$A$7:$DG$148,'TN01-10 (IN)'!DR$12,0))</f>
        <v>137</v>
      </c>
      <c r="DS57" s="28">
        <f>IF(VLOOKUP($C57,Sheet!$A$7:$DG$148,'TN01-10 (IN)'!DS$12,0)="","",VLOOKUP($C57,Sheet!$A$7:$DG$148,'TN01-10 (IN)'!DS$12,0))</f>
        <v>138</v>
      </c>
      <c r="DT57" s="28">
        <f>IF(VLOOKUP($C57,Sheet!$A$7:$DG$148,'TN01-10 (IN)'!DT$12,0)="","",VLOOKUP($C57,Sheet!$A$7:$DG$148,'TN01-10 (IN)'!DT$12,0))</f>
        <v>7.31</v>
      </c>
      <c r="DU57" s="28">
        <f>IF(VLOOKUP($C57,Sheet!$A$7:$DG$148,'TN01-10 (IN)'!DU$12,0)="","",VLOOKUP($C57,Sheet!$A$7:$DG$148,'TN01-10 (IN)'!DU$12,0))</f>
        <v>3.03</v>
      </c>
      <c r="DV57" s="28" t="str">
        <f>IF(VLOOKUP($C57,Sheet!$A$7:$DG$148,'TN01-10 (IN)'!DV$12,0)="","",VLOOKUP($C57,Sheet!$A$7:$DG$148,'TN01-10 (IN)'!DV$12,0))</f>
        <v>ENG 116; DTE-HT 202</v>
      </c>
      <c r="DW57" s="42">
        <f t="shared" si="10"/>
        <v>0</v>
      </c>
    </row>
    <row r="58" spans="1:127" ht="15.95" customHeight="1" x14ac:dyDescent="0.2">
      <c r="A58" s="52"/>
      <c r="B58" s="625"/>
      <c r="C58" s="45">
        <v>2220724329</v>
      </c>
      <c r="D58" s="26" t="s">
        <v>14</v>
      </c>
      <c r="E58" s="26" t="s">
        <v>68</v>
      </c>
      <c r="F58" s="26" t="s">
        <v>74</v>
      </c>
      <c r="G58" s="27">
        <v>35928</v>
      </c>
      <c r="H58" s="26" t="s">
        <v>209</v>
      </c>
      <c r="I58" s="26" t="s">
        <v>212</v>
      </c>
      <c r="J58" s="28">
        <f>IF(VLOOKUP($C58,Sheet!$A$7:$DG$148,'TN01-10 (IN)'!J$12,0)="","",VLOOKUP($C58,Sheet!$A$7:$DG$148,'TN01-10 (IN)'!J$12,0))</f>
        <v>7.8</v>
      </c>
      <c r="K58" s="28">
        <f>IF(VLOOKUP($C58,Sheet!$A$7:$DG$148,'TN01-10 (IN)'!K$12,0)="","",VLOOKUP($C58,Sheet!$A$7:$DG$148,'TN01-10 (IN)'!K$12,0))</f>
        <v>6.4</v>
      </c>
      <c r="L58" s="28">
        <f>IF(VLOOKUP($C58,Sheet!$A$7:$DG$148,'TN01-10 (IN)'!L$12,0)="","",VLOOKUP($C58,Sheet!$A$7:$DG$148,'TN01-10 (IN)'!L$12,0))</f>
        <v>7.6</v>
      </c>
      <c r="M58" s="28">
        <f>IF(VLOOKUP($C58,Sheet!$A$7:$DG$148,'TN01-10 (IN)'!M$12,0)="","",VLOOKUP($C58,Sheet!$A$7:$DG$148,'TN01-10 (IN)'!M$12,0))</f>
        <v>7.1</v>
      </c>
      <c r="N58" s="28">
        <f>IF(VLOOKUP($C58,Sheet!$A$7:$DG$148,'TN01-10 (IN)'!N$12,0)="","",VLOOKUP($C58,Sheet!$A$7:$DG$148,'TN01-10 (IN)'!N$12,0))</f>
        <v>6.1</v>
      </c>
      <c r="O58" s="28">
        <f>IF(VLOOKUP($C58,Sheet!$A$7:$DG$148,'TN01-10 (IN)'!O$12,0)="","",VLOOKUP($C58,Sheet!$A$7:$DG$148,'TN01-10 (IN)'!O$12,0))</f>
        <v>7.5</v>
      </c>
      <c r="P58" s="28">
        <f>IF(VLOOKUP($C58,Sheet!$A$7:$DG$148,'TN01-10 (IN)'!P$12,0)="","",VLOOKUP($C58,Sheet!$A$7:$DG$148,'TN01-10 (IN)'!P$12,0))</f>
        <v>4.8</v>
      </c>
      <c r="Q58" s="28" t="str">
        <f>IF(VLOOKUP($C58,Sheet!$A$7:$DG$148,'TN01-10 (IN)'!Q$12,0)="","",VLOOKUP($C58,Sheet!$A$7:$DG$148,'TN01-10 (IN)'!Q$12,0))</f>
        <v/>
      </c>
      <c r="R58" s="28">
        <f>IF(VLOOKUP($C58,Sheet!$A$7:$DG$148,'TN01-10 (IN)'!R$12,0)="","",VLOOKUP($C58,Sheet!$A$7:$DG$148,'TN01-10 (IN)'!R$12,0))</f>
        <v>7.3</v>
      </c>
      <c r="S58" s="28" t="str">
        <f>IF(VLOOKUP($C58,Sheet!$A$7:$DG$148,'TN01-10 (IN)'!S$12,0)="","",VLOOKUP($C58,Sheet!$A$7:$DG$148,'TN01-10 (IN)'!S$12,0))</f>
        <v/>
      </c>
      <c r="T58" s="28" t="str">
        <f>IF(VLOOKUP($C58,Sheet!$A$7:$DG$148,'TN01-10 (IN)'!T$12,0)="","",VLOOKUP($C58,Sheet!$A$7:$DG$148,'TN01-10 (IN)'!T$12,0))</f>
        <v/>
      </c>
      <c r="U58" s="28" t="str">
        <f>IF(VLOOKUP($C58,Sheet!$A$7:$DG$148,'TN01-10 (IN)'!U$12,0)="","",VLOOKUP($C58,Sheet!$A$7:$DG$148,'TN01-10 (IN)'!U$12,0))</f>
        <v/>
      </c>
      <c r="V58" s="28" t="str">
        <f>IF(VLOOKUP($C58,Sheet!$A$7:$DG$148,'TN01-10 (IN)'!V$12,0)="","",VLOOKUP($C58,Sheet!$A$7:$DG$148,'TN01-10 (IN)'!V$12,0))</f>
        <v/>
      </c>
      <c r="W58" s="28">
        <f>IF(VLOOKUP($C58,Sheet!$A$7:$DG$148,'TN01-10 (IN)'!W$12,0)="","",VLOOKUP($C58,Sheet!$A$7:$DG$148,'TN01-10 (IN)'!W$12,0))</f>
        <v>7.5</v>
      </c>
      <c r="X58" s="28">
        <f>IF(VLOOKUP($C58,Sheet!$A$7:$DG$148,'TN01-10 (IN)'!X$12,0)="","",VLOOKUP($C58,Sheet!$A$7:$DG$148,'TN01-10 (IN)'!X$12,0))</f>
        <v>6</v>
      </c>
      <c r="Y58" s="28">
        <f>IF(VLOOKUP($C58,Sheet!$A$7:$DG$148,'TN01-10 (IN)'!Y$12,0)="","",VLOOKUP($C58,Sheet!$A$7:$DG$148,'TN01-10 (IN)'!Y$12,0))</f>
        <v>8.3000000000000007</v>
      </c>
      <c r="Z58" s="28">
        <f>IF(VLOOKUP($C58,Sheet!$A$7:$DG$148,'TN01-10 (IN)'!Z$12,0)="","",VLOOKUP($C58,Sheet!$A$7:$DG$148,'TN01-10 (IN)'!Z$12,0))</f>
        <v>8.4</v>
      </c>
      <c r="AA58" s="28">
        <f>IF(VLOOKUP($C58,Sheet!$A$7:$DG$148,'TN01-10 (IN)'!AA$12,0)="","",VLOOKUP($C58,Sheet!$A$7:$DG$148,'TN01-10 (IN)'!AA$12,0))</f>
        <v>5.7</v>
      </c>
      <c r="AB58" s="28">
        <f>IF(VLOOKUP($C58,Sheet!$A$7:$DG$148,'TN01-10 (IN)'!AB$12,0)="","",VLOOKUP($C58,Sheet!$A$7:$DG$148,'TN01-10 (IN)'!AB$12,0))</f>
        <v>7.5</v>
      </c>
      <c r="AC58" s="28">
        <f>IF(VLOOKUP($C58,Sheet!$A$7:$DG$148,'TN01-10 (IN)'!AC$12,0)="","",VLOOKUP($C58,Sheet!$A$7:$DG$148,'TN01-10 (IN)'!AC$12,0))</f>
        <v>5</v>
      </c>
      <c r="AD58" s="28">
        <f>IF(VLOOKUP($C58,Sheet!$A$7:$DG$148,'TN01-10 (IN)'!AD$12,0)="","",VLOOKUP($C58,Sheet!$A$7:$DG$148,'TN01-10 (IN)'!AD$12,0))</f>
        <v>5.5</v>
      </c>
      <c r="AE58" s="28">
        <f>IF(VLOOKUP($C58,Sheet!$A$7:$DG$148,'TN01-10 (IN)'!AE$12,0)="","",VLOOKUP($C58,Sheet!$A$7:$DG$148,'TN01-10 (IN)'!AE$12,0))</f>
        <v>5</v>
      </c>
      <c r="AF58" s="28">
        <f>IF(VLOOKUP($C58,Sheet!$A$7:$DG$148,'TN01-10 (IN)'!AF$12,0)="","",VLOOKUP($C58,Sheet!$A$7:$DG$148,'TN01-10 (IN)'!AF$12,0))</f>
        <v>7.2</v>
      </c>
      <c r="AG58" s="28">
        <f>IF(VLOOKUP($C58,Sheet!$A$7:$DG$148,'TN01-10 (IN)'!AG$12,0)="","",VLOOKUP($C58,Sheet!$A$7:$DG$148,'TN01-10 (IN)'!AG$12,0))</f>
        <v>7.9</v>
      </c>
      <c r="AH58" s="28">
        <f>IF(VLOOKUP($C58,Sheet!$A$7:$DG$148,'TN01-10 (IN)'!AH$12,0)="","",VLOOKUP($C58,Sheet!$A$7:$DG$148,'TN01-10 (IN)'!AH$12,0))</f>
        <v>7.2</v>
      </c>
      <c r="AI58" s="28">
        <f>IF(VLOOKUP($C58,Sheet!$A$7:$DG$148,'TN01-10 (IN)'!AI$12,0)="","",VLOOKUP($C58,Sheet!$A$7:$DG$148,'TN01-10 (IN)'!AI$12,0))</f>
        <v>8.3000000000000007</v>
      </c>
      <c r="AJ58" s="28">
        <f>IF(VLOOKUP($C58,Sheet!$A$7:$DG$148,'TN01-10 (IN)'!AJ$12,0)="","",VLOOKUP($C58,Sheet!$A$7:$DG$148,'TN01-10 (IN)'!AJ$12,0))</f>
        <v>6.6</v>
      </c>
      <c r="AK58" s="28">
        <f>IF(VLOOKUP($C58,Sheet!$A$7:$DG$148,'TN01-10 (IN)'!AK$12,0)="","",VLOOKUP($C58,Sheet!$A$7:$DG$148,'TN01-10 (IN)'!AK$12,0))</f>
        <v>7.1</v>
      </c>
      <c r="AL58" s="28">
        <f>IF(VLOOKUP($C58,Sheet!$A$7:$DG$148,'TN01-10 (IN)'!AL$12,0)="","",VLOOKUP($C58,Sheet!$A$7:$DG$148,'TN01-10 (IN)'!AL$12,0))</f>
        <v>8.1</v>
      </c>
      <c r="AM58" s="33">
        <f>IF(VLOOKUP($C58,Sheet!$A$7:$DG$148,'TN01-10 (IN)'!AM$12,0)="","",VLOOKUP($C58,Sheet!$A$7:$DG$148,'TN01-10 (IN)'!AM$12,0))</f>
        <v>51</v>
      </c>
      <c r="AN58" s="36">
        <f>IF(VLOOKUP($C58,Sheet!$A$7:$DG$148,'TN01-10 (IN)'!AN$12,0)="","",VLOOKUP($C58,Sheet!$A$7:$DG$148,'TN01-10 (IN)'!AN$12,0))</f>
        <v>0</v>
      </c>
      <c r="AO58" s="32">
        <f>IF(VLOOKUP($C58,Sheet!$A$7:$DG$148,'TN01-10 (IN)'!AO$12,0)="","",VLOOKUP($C58,Sheet!$A$7:$DG$148,'TN01-10 (IN)'!AO$12,0))</f>
        <v>7.2</v>
      </c>
      <c r="AP58" s="32">
        <f>IF(VLOOKUP($C58,Sheet!$A$7:$DG$148,'TN01-10 (IN)'!AP$12,0)="","",VLOOKUP($C58,Sheet!$A$7:$DG$148,'TN01-10 (IN)'!AP$12,0))</f>
        <v>6.5</v>
      </c>
      <c r="AQ58" s="32" t="str">
        <f>IF(VLOOKUP($C58,Sheet!$A$7:$DG$148,'TN01-10 (IN)'!AQ$12,0)="","",VLOOKUP($C58,Sheet!$A$7:$DG$148,'TN01-10 (IN)'!AQ$12,0))</f>
        <v/>
      </c>
      <c r="AR58" s="32">
        <f>IF(VLOOKUP($C58,Sheet!$A$7:$DG$148,'TN01-10 (IN)'!AR$12,0)="","",VLOOKUP($C58,Sheet!$A$7:$DG$148,'TN01-10 (IN)'!AR$12,0))</f>
        <v>9.6</v>
      </c>
      <c r="AS58" s="32" t="str">
        <f>IF(VLOOKUP($C58,Sheet!$A$7:$DG$148,'TN01-10 (IN)'!AS$12,0)="","",VLOOKUP($C58,Sheet!$A$7:$DG$148,'TN01-10 (IN)'!AS$12,0))</f>
        <v/>
      </c>
      <c r="AT58" s="32" t="str">
        <f>IF(VLOOKUP($C58,Sheet!$A$7:$DG$148,'TN01-10 (IN)'!AT$12,0)="","",VLOOKUP($C58,Sheet!$A$7:$DG$148,'TN01-10 (IN)'!AT$12,0))</f>
        <v/>
      </c>
      <c r="AU58" s="32" t="str">
        <f>IF(VLOOKUP($C58,Sheet!$A$7:$DG$148,'TN01-10 (IN)'!AU$12,0)="","",VLOOKUP($C58,Sheet!$A$7:$DG$148,'TN01-10 (IN)'!AU$12,0))</f>
        <v/>
      </c>
      <c r="AV58" s="32" t="str">
        <f>IF(VLOOKUP($C58,Sheet!$A$7:$DG$148,'TN01-10 (IN)'!AV$12,0)="","",VLOOKUP($C58,Sheet!$A$7:$DG$148,'TN01-10 (IN)'!AV$12,0))</f>
        <v/>
      </c>
      <c r="AW58" s="32" t="str">
        <f>IF(VLOOKUP($C58,Sheet!$A$7:$DG$148,'TN01-10 (IN)'!AW$12,0)="","",VLOOKUP($C58,Sheet!$A$7:$DG$148,'TN01-10 (IN)'!AW$12,0))</f>
        <v/>
      </c>
      <c r="AX58" s="32">
        <f>IF(VLOOKUP($C58,Sheet!$A$7:$DG$148,'TN01-10 (IN)'!AX$12,0)="","",VLOOKUP($C58,Sheet!$A$7:$DG$148,'TN01-10 (IN)'!AX$12,0))</f>
        <v>8.4</v>
      </c>
      <c r="AY58" s="32" t="str">
        <f>IF(VLOOKUP($C58,Sheet!$A$7:$DG$148,'TN01-10 (IN)'!AY$12,0)="","",VLOOKUP($C58,Sheet!$A$7:$DG$148,'TN01-10 (IN)'!AY$12,0))</f>
        <v/>
      </c>
      <c r="AZ58" s="32" t="str">
        <f>IF(VLOOKUP($C58,Sheet!$A$7:$DG$148,'TN01-10 (IN)'!AZ$12,0)="","",VLOOKUP($C58,Sheet!$A$7:$DG$148,'TN01-10 (IN)'!AZ$12,0))</f>
        <v/>
      </c>
      <c r="BA58" s="32" t="str">
        <f>IF(VLOOKUP($C58,Sheet!$A$7:$DG$148,'TN01-10 (IN)'!BA$12,0)="","",VLOOKUP($C58,Sheet!$A$7:$DG$148,'TN01-10 (IN)'!BA$12,0))</f>
        <v/>
      </c>
      <c r="BB58" s="32" t="str">
        <f>IF(VLOOKUP($C58,Sheet!$A$7:$DG$148,'TN01-10 (IN)'!BB$12,0)="","",VLOOKUP($C58,Sheet!$A$7:$DG$148,'TN01-10 (IN)'!BB$12,0))</f>
        <v/>
      </c>
      <c r="BC58" s="32">
        <f>IF(VLOOKUP($C58,Sheet!$A$7:$DG$148,'TN01-10 (IN)'!BC$12,0)="","",VLOOKUP($C58,Sheet!$A$7:$DG$148,'TN01-10 (IN)'!BC$12,0))</f>
        <v>8.5</v>
      </c>
      <c r="BD58" s="33">
        <f>IF(VLOOKUP($C58,Sheet!$A$7:$DG$148,'TN01-10 (IN)'!BD$12,0)="","",VLOOKUP($C58,Sheet!$A$7:$DG$148,'TN01-10 (IN)'!BD$12,0))</f>
        <v>5</v>
      </c>
      <c r="BE58" s="36">
        <f>IF(VLOOKUP($C58,Sheet!$A$7:$DG$148,'TN01-10 (IN)'!BE$12,0)="","",VLOOKUP($C58,Sheet!$A$7:$DG$148,'TN01-10 (IN)'!BE$12,0))</f>
        <v>0</v>
      </c>
      <c r="BF58" s="28">
        <f>IF(VLOOKUP($C58,Sheet!$A$7:$DG$148,'TN01-10 (IN)'!BF$12,0)="","",VLOOKUP($C58,Sheet!$A$7:$DG$148,'TN01-10 (IN)'!BF$12,0))</f>
        <v>5.4</v>
      </c>
      <c r="BG58" s="28">
        <f>IF(VLOOKUP($C58,Sheet!$A$7:$DG$148,'TN01-10 (IN)'!BG$12,0)="","",VLOOKUP($C58,Sheet!$A$7:$DG$148,'TN01-10 (IN)'!BG$12,0))</f>
        <v>6.9</v>
      </c>
      <c r="BH58" s="28">
        <f>IF(VLOOKUP($C58,Sheet!$A$7:$DG$148,'TN01-10 (IN)'!BH$12,0)="","",VLOOKUP($C58,Sheet!$A$7:$DG$148,'TN01-10 (IN)'!BH$12,0))</f>
        <v>7.2</v>
      </c>
      <c r="BI58" s="28">
        <f>IF(VLOOKUP($C58,Sheet!$A$7:$DG$148,'TN01-10 (IN)'!BI$12,0)="","",VLOOKUP($C58,Sheet!$A$7:$DG$148,'TN01-10 (IN)'!BI$12,0))</f>
        <v>6.2</v>
      </c>
      <c r="BJ58" s="28">
        <f>IF(VLOOKUP($C58,Sheet!$A$7:$DG$148,'TN01-10 (IN)'!BJ$12,0)="","",VLOOKUP($C58,Sheet!$A$7:$DG$148,'TN01-10 (IN)'!BJ$12,0))</f>
        <v>7.3</v>
      </c>
      <c r="BK58" s="28">
        <f>IF(VLOOKUP($C58,Sheet!$A$7:$DG$148,'TN01-10 (IN)'!BK$12,0)="","",VLOOKUP($C58,Sheet!$A$7:$DG$148,'TN01-10 (IN)'!BK$12,0))</f>
        <v>5.9</v>
      </c>
      <c r="BL58" s="28">
        <f>IF(VLOOKUP($C58,Sheet!$A$7:$DG$148,'TN01-10 (IN)'!BL$12,0)="","",VLOOKUP($C58,Sheet!$A$7:$DG$148,'TN01-10 (IN)'!BL$12,0))</f>
        <v>7.3</v>
      </c>
      <c r="BM58" s="28">
        <f>IF(VLOOKUP($C58,Sheet!$A$7:$DG$148,'TN01-10 (IN)'!BM$12,0)="","",VLOOKUP($C58,Sheet!$A$7:$DG$148,'TN01-10 (IN)'!BM$12,0))</f>
        <v>5.5</v>
      </c>
      <c r="BN58" s="28">
        <f>IF(VLOOKUP($C58,Sheet!$A$7:$DG$148,'TN01-10 (IN)'!BN$12,0)="","",VLOOKUP($C58,Sheet!$A$7:$DG$148,'TN01-10 (IN)'!BN$12,0))</f>
        <v>5.4</v>
      </c>
      <c r="BO58" s="28">
        <f>IF(VLOOKUP($C58,Sheet!$A$7:$DG$148,'TN01-10 (IN)'!BO$12,0)="","",VLOOKUP($C58,Sheet!$A$7:$DG$148,'TN01-10 (IN)'!BO$12,0))</f>
        <v>5.9</v>
      </c>
      <c r="BP58" s="28">
        <f>IF(VLOOKUP($C58,Sheet!$A$7:$DG$148,'TN01-10 (IN)'!BP$12,0)="","",VLOOKUP($C58,Sheet!$A$7:$DG$148,'TN01-10 (IN)'!BP$12,0))</f>
        <v>6</v>
      </c>
      <c r="BQ58" s="28">
        <f>IF(VLOOKUP($C58,Sheet!$A$7:$DG$148,'TN01-10 (IN)'!BQ$12,0)="","",VLOOKUP($C58,Sheet!$A$7:$DG$148,'TN01-10 (IN)'!BQ$12,0))</f>
        <v>6</v>
      </c>
      <c r="BR58" s="28">
        <f>IF(VLOOKUP($C58,Sheet!$A$7:$DG$148,'TN01-10 (IN)'!BR$12,0)="","",VLOOKUP($C58,Sheet!$A$7:$DG$148,'TN01-10 (IN)'!BR$12,0))</f>
        <v>6.4</v>
      </c>
      <c r="BS58" s="28" t="str">
        <f>IF(VLOOKUP($C58,Sheet!$A$7:$DG$148,'TN01-10 (IN)'!BS$12,0)="","",VLOOKUP($C58,Sheet!$A$7:$DG$148,'TN01-10 (IN)'!BS$12,0))</f>
        <v/>
      </c>
      <c r="BT58" s="28">
        <f>IF(VLOOKUP($C58,Sheet!$A$7:$DG$148,'TN01-10 (IN)'!BT$12,0)="","",VLOOKUP($C58,Sheet!$A$7:$DG$148,'TN01-10 (IN)'!BT$12,0))</f>
        <v>5.0999999999999996</v>
      </c>
      <c r="BU58" s="28">
        <f>IF(VLOOKUP($C58,Sheet!$A$7:$DG$148,'TN01-10 (IN)'!BU$12,0)="","",VLOOKUP($C58,Sheet!$A$7:$DG$148,'TN01-10 (IN)'!BU$12,0))</f>
        <v>5.2</v>
      </c>
      <c r="BV58" s="28">
        <f>IF(VLOOKUP($C58,Sheet!$A$7:$DG$148,'TN01-10 (IN)'!BV$12,0)="","",VLOOKUP($C58,Sheet!$A$7:$DG$148,'TN01-10 (IN)'!BV$12,0))</f>
        <v>6.9</v>
      </c>
      <c r="BW58" s="28">
        <f>IF(VLOOKUP($C58,Sheet!$A$7:$DG$148,'TN01-10 (IN)'!BW$12,0)="","",VLOOKUP($C58,Sheet!$A$7:$DG$148,'TN01-10 (IN)'!BW$12,0))</f>
        <v>5.9</v>
      </c>
      <c r="BX58" s="28">
        <f>IF(VLOOKUP($C58,Sheet!$A$7:$DG$148,'TN01-10 (IN)'!BX$12,0)="","",VLOOKUP($C58,Sheet!$A$7:$DG$148,'TN01-10 (IN)'!BX$12,0))</f>
        <v>6</v>
      </c>
      <c r="BY58" s="28">
        <f>IF(VLOOKUP($C58,Sheet!$A$7:$DG$148,'TN01-10 (IN)'!BY$12,0)="","",VLOOKUP($C58,Sheet!$A$7:$DG$148,'TN01-10 (IN)'!BY$12,0))</f>
        <v>8.1999999999999993</v>
      </c>
      <c r="BZ58" s="33">
        <f>IF(VLOOKUP($C58,Sheet!$A$7:$DG$148,'TN01-10 (IN)'!BZ$12,0)="","",VLOOKUP($C58,Sheet!$A$7:$DG$148,'TN01-10 (IN)'!BZ$12,0))</f>
        <v>50</v>
      </c>
      <c r="CA58" s="36">
        <f>IF(VLOOKUP($C58,Sheet!$A$7:$DG$148,'TN01-10 (IN)'!CA$12,0)="","",VLOOKUP($C58,Sheet!$A$7:$DG$148,'TN01-10 (IN)'!CA$12,0))</f>
        <v>0</v>
      </c>
      <c r="CB58" s="28">
        <f>IF(VLOOKUP($C58,Sheet!$A$7:$DG$148,'TN01-10 (IN)'!CB$12,0)="","",VLOOKUP($C58,Sheet!$A$7:$DG$148,'TN01-10 (IN)'!CB$12,0))</f>
        <v>7.7</v>
      </c>
      <c r="CC58" s="28" t="str">
        <f>IF(VLOOKUP($C58,Sheet!$A$7:$DG$148,'TN01-10 (IN)'!CC$12,0)="","",VLOOKUP($C58,Sheet!$A$7:$DG$148,'TN01-10 (IN)'!CC$12,0))</f>
        <v/>
      </c>
      <c r="CD58" s="28">
        <f>IF(VLOOKUP($C58,Sheet!$A$7:$DG$148,'TN01-10 (IN)'!CD$12,0)="","",VLOOKUP($C58,Sheet!$A$7:$DG$148,'TN01-10 (IN)'!CD$12,0))</f>
        <v>7.1</v>
      </c>
      <c r="CE58" s="28" t="str">
        <f>IF(VLOOKUP($C58,Sheet!$A$7:$DG$148,'TN01-10 (IN)'!CE$12,0)="","",VLOOKUP($C58,Sheet!$A$7:$DG$148,'TN01-10 (IN)'!CE$12,0))</f>
        <v/>
      </c>
      <c r="CF58" s="28">
        <f>IF(VLOOKUP($C58,Sheet!$A$7:$DG$148,'TN01-10 (IN)'!CF$12,0)="","",VLOOKUP($C58,Sheet!$A$7:$DG$148,'TN01-10 (IN)'!CF$12,0))</f>
        <v>6.2</v>
      </c>
      <c r="CG58" s="28">
        <f>IF(VLOOKUP($C58,Sheet!$A$7:$DG$148,'TN01-10 (IN)'!CG$12,0)="","",VLOOKUP($C58,Sheet!$A$7:$DG$148,'TN01-10 (IN)'!CG$12,0))</f>
        <v>8.5</v>
      </c>
      <c r="CH58" s="28">
        <f>IF(VLOOKUP($C58,Sheet!$A$7:$DG$148,'TN01-10 (IN)'!CH$12,0)="","",VLOOKUP($C58,Sheet!$A$7:$DG$148,'TN01-10 (IN)'!CH$12,0))</f>
        <v>9</v>
      </c>
      <c r="CI58" s="28">
        <f>IF(VLOOKUP($C58,Sheet!$A$7:$DG$148,'TN01-10 (IN)'!CI$12,0)="","",VLOOKUP($C58,Sheet!$A$7:$DG$148,'TN01-10 (IN)'!CI$12,0))</f>
        <v>5.5</v>
      </c>
      <c r="CJ58" s="28" t="str">
        <f>IF(VLOOKUP($C58,Sheet!$A$7:$DG$148,'TN01-10 (IN)'!CJ$12,0)="","",VLOOKUP($C58,Sheet!$A$7:$DG$148,'TN01-10 (IN)'!CJ$12,0))</f>
        <v/>
      </c>
      <c r="CK58" s="28">
        <f>IF(VLOOKUP($C58,Sheet!$A$7:$DG$148,'TN01-10 (IN)'!CK$12,0)="","",VLOOKUP($C58,Sheet!$A$7:$DG$148,'TN01-10 (IN)'!CK$12,0))</f>
        <v>8.3000000000000007</v>
      </c>
      <c r="CL58" s="28" t="str">
        <f>IF(VLOOKUP($C58,Sheet!$A$7:$DG$148,'TN01-10 (IN)'!CL$12,0)="","",VLOOKUP($C58,Sheet!$A$7:$DG$148,'TN01-10 (IN)'!CL$12,0))</f>
        <v/>
      </c>
      <c r="CM58" s="28" t="str">
        <f>IF(VLOOKUP($C58,Sheet!$A$7:$DG$148,'TN01-10 (IN)'!CM$12,0)="","",VLOOKUP($C58,Sheet!$A$7:$DG$148,'TN01-10 (IN)'!CM$12,0))</f>
        <v/>
      </c>
      <c r="CN58" s="28" t="str">
        <f>IF(VLOOKUP($C58,Sheet!$A$7:$DG$148,'TN01-10 (IN)'!CN$12,0)="","",VLOOKUP($C58,Sheet!$A$7:$DG$148,'TN01-10 (IN)'!CN$12,0))</f>
        <v/>
      </c>
      <c r="CO58" s="28" t="str">
        <f>IF(VLOOKUP($C58,Sheet!$A$7:$DG$148,'TN01-10 (IN)'!CO$12,0)="","",VLOOKUP($C58,Sheet!$A$7:$DG$148,'TN01-10 (IN)'!CO$12,0))</f>
        <v/>
      </c>
      <c r="CP58" s="28">
        <f>IF(VLOOKUP($C58,Sheet!$A$7:$DG$148,'TN01-10 (IN)'!CP$12,0)="","",VLOOKUP($C58,Sheet!$A$7:$DG$148,'TN01-10 (IN)'!CP$12,0))</f>
        <v>5.9</v>
      </c>
      <c r="CQ58" s="28">
        <f>IF(VLOOKUP($C58,Sheet!$A$7:$DG$148,'TN01-10 (IN)'!CQ$12,0)="","",VLOOKUP($C58,Sheet!$A$7:$DG$148,'TN01-10 (IN)'!CQ$12,0))</f>
        <v>6.7</v>
      </c>
      <c r="CR58" s="28">
        <f>IF(VLOOKUP($C58,Sheet!$A$7:$DG$148,'TN01-10 (IN)'!CR$12,0)="","",VLOOKUP($C58,Sheet!$A$7:$DG$148,'TN01-10 (IN)'!CR$12,0))</f>
        <v>8.4</v>
      </c>
      <c r="CS58" s="28">
        <f>IF(VLOOKUP($C58,Sheet!$A$7:$DG$148,'TN01-10 (IN)'!CS$12,0)="","",VLOOKUP($C58,Sheet!$A$7:$DG$148,'TN01-10 (IN)'!CS$12,0))</f>
        <v>5.7</v>
      </c>
      <c r="CT58" s="28">
        <f>IF(VLOOKUP($C58,Sheet!$A$7:$DG$148,'TN01-10 (IN)'!CT$12,0)="","",VLOOKUP($C58,Sheet!$A$7:$DG$148,'TN01-10 (IN)'!CT$12,0))</f>
        <v>8.1</v>
      </c>
      <c r="CU58" s="33">
        <f>IF(VLOOKUP($C58,Sheet!$A$7:$DG$148,'TN01-10 (IN)'!CU$12,0)="","",VLOOKUP($C58,Sheet!$A$7:$DG$148,'TN01-10 (IN)'!CU$12,0))</f>
        <v>27</v>
      </c>
      <c r="CV58" s="36">
        <f>IF(VLOOKUP($C58,Sheet!$A$7:$DG$148,'TN01-10 (IN)'!CV$12,0)="","",VLOOKUP($C58,Sheet!$A$7:$DG$148,'TN01-10 (IN)'!CV$12,0))</f>
        <v>0</v>
      </c>
      <c r="CW58" s="38">
        <f t="shared" si="2"/>
        <v>128</v>
      </c>
      <c r="CX58" s="38">
        <f t="shared" si="2"/>
        <v>0</v>
      </c>
      <c r="CY58" s="38">
        <f t="shared" si="3"/>
        <v>0</v>
      </c>
      <c r="CZ58" s="38">
        <f t="shared" si="4"/>
        <v>128</v>
      </c>
      <c r="DA58" s="38">
        <f t="shared" si="5"/>
        <v>6.61</v>
      </c>
      <c r="DB58" s="38">
        <f>VLOOKUP($C58,'TN01-04'!$A$13:$DL$166,103,0)</f>
        <v>2.6</v>
      </c>
      <c r="DC58" s="28" t="str">
        <f>IF(VLOOKUP($C58,Sheet!$A$7:$DG$148,'TN01-10 (IN)'!DC$12,0)="","",VLOOKUP($C58,Sheet!$A$7:$DG$148,'TN01-10 (IN)'!DC$12,0))</f>
        <v/>
      </c>
      <c r="DD58" s="28" t="str">
        <f>IF(VLOOKUP($C58,Sheet!$A$7:$DG$148,'TN01-10 (IN)'!DD$12,0)="","",VLOOKUP($C58,Sheet!$A$7:$DG$148,'TN01-10 (IN)'!DD$12,0))</f>
        <v/>
      </c>
      <c r="DE58" s="28">
        <f>IF(VLOOKUP($C58,Sheet!$A$7:$DG$148,'TN01-10 (IN)'!DE$12,0)="","",VLOOKUP($C58,Sheet!$A$7:$DG$148,'TN01-10 (IN)'!DE$12,0))</f>
        <v>7.3</v>
      </c>
      <c r="DF58" s="28" t="str">
        <f>IF(VLOOKUP($C58,Sheet!$A$7:$DG$148,'TN01-10 (IN)'!DF$12,0)="","",VLOOKUP($C58,Sheet!$A$7:$DG$148,'TN01-10 (IN)'!DF$12,0))</f>
        <v/>
      </c>
      <c r="DG58" s="38"/>
      <c r="DH58" s="38">
        <f t="shared" si="6"/>
        <v>7.3</v>
      </c>
      <c r="DI58" s="38">
        <f>VLOOKUP($C58,'TN01-04'!$A$13:$DL$166,110,0)</f>
        <v>3</v>
      </c>
      <c r="DJ58" s="33">
        <f>IF(VLOOKUP($C58,Sheet!$A$7:$DG$148,'TN01-10 (IN)'!DJ$12,0)="","",VLOOKUP($C58,Sheet!$A$7:$DG$148,'TN01-10 (IN)'!DJ$12,0))</f>
        <v>5</v>
      </c>
      <c r="DK58" s="36">
        <f>IF(VLOOKUP($C58,Sheet!$A$7:$DG$148,'TN01-10 (IN)'!DK$12,0)="","",VLOOKUP($C58,Sheet!$A$7:$DG$148,'TN01-10 (IN)'!DK$12,0))</f>
        <v>0</v>
      </c>
      <c r="DL58" s="38">
        <f t="shared" si="7"/>
        <v>133</v>
      </c>
      <c r="DM58" s="38">
        <f t="shared" si="8"/>
        <v>0</v>
      </c>
      <c r="DN58" s="38">
        <f t="shared" si="9"/>
        <v>6.64</v>
      </c>
      <c r="DO58" s="38">
        <f>VLOOKUP($C58,'TN01-04'!$A$13:$DL$166,116,0)</f>
        <v>2.62</v>
      </c>
      <c r="DP58" s="33">
        <f>IF(VLOOKUP($C58,Sheet!$A$7:$DG$148,'TN01-10 (IN)'!DP$12,0)="","",VLOOKUP($C58,Sheet!$A$7:$DG$148,'TN01-10 (IN)'!DP$12,0))</f>
        <v>138</v>
      </c>
      <c r="DQ58" s="36">
        <f>IF(VLOOKUP($C58,Sheet!$A$7:$DG$148,'TN01-10 (IN)'!DQ$12,0)="","",VLOOKUP($C58,Sheet!$A$7:$DG$148,'TN01-10 (IN)'!DQ$12,0))</f>
        <v>0</v>
      </c>
      <c r="DR58" s="28">
        <f>IF(VLOOKUP($C58,Sheet!$A$7:$DG$148,'TN01-10 (IN)'!DR$12,0)="","",VLOOKUP($C58,Sheet!$A$7:$DG$148,'TN01-10 (IN)'!DR$12,0))</f>
        <v>137</v>
      </c>
      <c r="DS58" s="28">
        <f>IF(VLOOKUP($C58,Sheet!$A$7:$DG$148,'TN01-10 (IN)'!DS$12,0)="","",VLOOKUP($C58,Sheet!$A$7:$DG$148,'TN01-10 (IN)'!DS$12,0))</f>
        <v>138</v>
      </c>
      <c r="DT58" s="28">
        <f>IF(VLOOKUP($C58,Sheet!$A$7:$DG$148,'TN01-10 (IN)'!DT$12,0)="","",VLOOKUP($C58,Sheet!$A$7:$DG$148,'TN01-10 (IN)'!DT$12,0))</f>
        <v>6.64</v>
      </c>
      <c r="DU58" s="28">
        <f>IF(VLOOKUP($C58,Sheet!$A$7:$DG$148,'TN01-10 (IN)'!DU$12,0)="","",VLOOKUP($C58,Sheet!$A$7:$DG$148,'TN01-10 (IN)'!DU$12,0))</f>
        <v>2.62</v>
      </c>
      <c r="DV58" s="28" t="str">
        <f>IF(VLOOKUP($C58,Sheet!$A$7:$DG$148,'TN01-10 (IN)'!DV$12,0)="","",VLOOKUP($C58,Sheet!$A$7:$DG$148,'TN01-10 (IN)'!DV$12,0))</f>
        <v/>
      </c>
      <c r="DW58" s="42">
        <f t="shared" si="10"/>
        <v>0</v>
      </c>
    </row>
    <row r="59" spans="1:127" ht="15.95" customHeight="1" x14ac:dyDescent="0.2">
      <c r="A59" s="52"/>
      <c r="B59" s="625"/>
      <c r="C59" s="45">
        <v>2221724248</v>
      </c>
      <c r="D59" s="26" t="s">
        <v>16</v>
      </c>
      <c r="E59" s="26" t="s">
        <v>69</v>
      </c>
      <c r="F59" s="26" t="s">
        <v>74</v>
      </c>
      <c r="G59" s="27">
        <v>35854</v>
      </c>
      <c r="H59" s="26" t="s">
        <v>210</v>
      </c>
      <c r="I59" s="26" t="s">
        <v>212</v>
      </c>
      <c r="J59" s="28">
        <f>IF(VLOOKUP($C59,Sheet!$A$7:$DG$148,'TN01-10 (IN)'!J$12,0)="","",VLOOKUP($C59,Sheet!$A$7:$DG$148,'TN01-10 (IN)'!J$12,0))</f>
        <v>7.7</v>
      </c>
      <c r="K59" s="28">
        <f>IF(VLOOKUP($C59,Sheet!$A$7:$DG$148,'TN01-10 (IN)'!K$12,0)="","",VLOOKUP($C59,Sheet!$A$7:$DG$148,'TN01-10 (IN)'!K$12,0))</f>
        <v>7.4</v>
      </c>
      <c r="L59" s="28">
        <f>IF(VLOOKUP($C59,Sheet!$A$7:$DG$148,'TN01-10 (IN)'!L$12,0)="","",VLOOKUP($C59,Sheet!$A$7:$DG$148,'TN01-10 (IN)'!L$12,0))</f>
        <v>7.7</v>
      </c>
      <c r="M59" s="28">
        <f>IF(VLOOKUP($C59,Sheet!$A$7:$DG$148,'TN01-10 (IN)'!M$12,0)="","",VLOOKUP($C59,Sheet!$A$7:$DG$148,'TN01-10 (IN)'!M$12,0))</f>
        <v>9.5</v>
      </c>
      <c r="N59" s="28">
        <f>IF(VLOOKUP($C59,Sheet!$A$7:$DG$148,'TN01-10 (IN)'!N$12,0)="","",VLOOKUP($C59,Sheet!$A$7:$DG$148,'TN01-10 (IN)'!N$12,0))</f>
        <v>6.7</v>
      </c>
      <c r="O59" s="28">
        <f>IF(VLOOKUP($C59,Sheet!$A$7:$DG$148,'TN01-10 (IN)'!O$12,0)="","",VLOOKUP($C59,Sheet!$A$7:$DG$148,'TN01-10 (IN)'!O$12,0))</f>
        <v>9.3000000000000007</v>
      </c>
      <c r="P59" s="28">
        <f>IF(VLOOKUP($C59,Sheet!$A$7:$DG$148,'TN01-10 (IN)'!P$12,0)="","",VLOOKUP($C59,Sheet!$A$7:$DG$148,'TN01-10 (IN)'!P$12,0))</f>
        <v>7.5</v>
      </c>
      <c r="Q59" s="28" t="str">
        <f>IF(VLOOKUP($C59,Sheet!$A$7:$DG$148,'TN01-10 (IN)'!Q$12,0)="","",VLOOKUP($C59,Sheet!$A$7:$DG$148,'TN01-10 (IN)'!Q$12,0))</f>
        <v/>
      </c>
      <c r="R59" s="28">
        <f>IF(VLOOKUP($C59,Sheet!$A$7:$DG$148,'TN01-10 (IN)'!R$12,0)="","",VLOOKUP($C59,Sheet!$A$7:$DG$148,'TN01-10 (IN)'!R$12,0))</f>
        <v>9</v>
      </c>
      <c r="S59" s="28" t="str">
        <f>IF(VLOOKUP($C59,Sheet!$A$7:$DG$148,'TN01-10 (IN)'!S$12,0)="","",VLOOKUP($C59,Sheet!$A$7:$DG$148,'TN01-10 (IN)'!S$12,0))</f>
        <v/>
      </c>
      <c r="T59" s="28" t="str">
        <f>IF(VLOOKUP($C59,Sheet!$A$7:$DG$148,'TN01-10 (IN)'!T$12,0)="","",VLOOKUP($C59,Sheet!$A$7:$DG$148,'TN01-10 (IN)'!T$12,0))</f>
        <v/>
      </c>
      <c r="U59" s="28" t="str">
        <f>IF(VLOOKUP($C59,Sheet!$A$7:$DG$148,'TN01-10 (IN)'!U$12,0)="","",VLOOKUP($C59,Sheet!$A$7:$DG$148,'TN01-10 (IN)'!U$12,0))</f>
        <v/>
      </c>
      <c r="V59" s="28">
        <f>IF(VLOOKUP($C59,Sheet!$A$7:$DG$148,'TN01-10 (IN)'!V$12,0)="","",VLOOKUP($C59,Sheet!$A$7:$DG$148,'TN01-10 (IN)'!V$12,0))</f>
        <v>7.9</v>
      </c>
      <c r="W59" s="28">
        <f>IF(VLOOKUP($C59,Sheet!$A$7:$DG$148,'TN01-10 (IN)'!W$12,0)="","",VLOOKUP($C59,Sheet!$A$7:$DG$148,'TN01-10 (IN)'!W$12,0))</f>
        <v>6.7</v>
      </c>
      <c r="X59" s="28" t="str">
        <f>IF(VLOOKUP($C59,Sheet!$A$7:$DG$148,'TN01-10 (IN)'!X$12,0)="","",VLOOKUP($C59,Sheet!$A$7:$DG$148,'TN01-10 (IN)'!X$12,0))</f>
        <v/>
      </c>
      <c r="Y59" s="28">
        <f>IF(VLOOKUP($C59,Sheet!$A$7:$DG$148,'TN01-10 (IN)'!Y$12,0)="","",VLOOKUP($C59,Sheet!$A$7:$DG$148,'TN01-10 (IN)'!Y$12,0))</f>
        <v>8.3000000000000007</v>
      </c>
      <c r="Z59" s="28">
        <f>IF(VLOOKUP($C59,Sheet!$A$7:$DG$148,'TN01-10 (IN)'!Z$12,0)="","",VLOOKUP($C59,Sheet!$A$7:$DG$148,'TN01-10 (IN)'!Z$12,0))</f>
        <v>8.4</v>
      </c>
      <c r="AA59" s="28">
        <f>IF(VLOOKUP($C59,Sheet!$A$7:$DG$148,'TN01-10 (IN)'!AA$12,0)="","",VLOOKUP($C59,Sheet!$A$7:$DG$148,'TN01-10 (IN)'!AA$12,0))</f>
        <v>5.3</v>
      </c>
      <c r="AB59" s="28">
        <f>IF(VLOOKUP($C59,Sheet!$A$7:$DG$148,'TN01-10 (IN)'!AB$12,0)="","",VLOOKUP($C59,Sheet!$A$7:$DG$148,'TN01-10 (IN)'!AB$12,0))</f>
        <v>6</v>
      </c>
      <c r="AC59" s="28">
        <f>IF(VLOOKUP($C59,Sheet!$A$7:$DG$148,'TN01-10 (IN)'!AC$12,0)="","",VLOOKUP($C59,Sheet!$A$7:$DG$148,'TN01-10 (IN)'!AC$12,0))</f>
        <v>5.2</v>
      </c>
      <c r="AD59" s="28">
        <f>IF(VLOOKUP($C59,Sheet!$A$7:$DG$148,'TN01-10 (IN)'!AD$12,0)="","",VLOOKUP($C59,Sheet!$A$7:$DG$148,'TN01-10 (IN)'!AD$12,0))</f>
        <v>8</v>
      </c>
      <c r="AE59" s="28">
        <f>IF(VLOOKUP($C59,Sheet!$A$7:$DG$148,'TN01-10 (IN)'!AE$12,0)="","",VLOOKUP($C59,Sheet!$A$7:$DG$148,'TN01-10 (IN)'!AE$12,0))</f>
        <v>7.4</v>
      </c>
      <c r="AF59" s="28">
        <f>IF(VLOOKUP($C59,Sheet!$A$7:$DG$148,'TN01-10 (IN)'!AF$12,0)="","",VLOOKUP($C59,Sheet!$A$7:$DG$148,'TN01-10 (IN)'!AF$12,0))</f>
        <v>8.6</v>
      </c>
      <c r="AG59" s="28">
        <f>IF(VLOOKUP($C59,Sheet!$A$7:$DG$148,'TN01-10 (IN)'!AG$12,0)="","",VLOOKUP($C59,Sheet!$A$7:$DG$148,'TN01-10 (IN)'!AG$12,0))</f>
        <v>7.8</v>
      </c>
      <c r="AH59" s="28">
        <f>IF(VLOOKUP($C59,Sheet!$A$7:$DG$148,'TN01-10 (IN)'!AH$12,0)="","",VLOOKUP($C59,Sheet!$A$7:$DG$148,'TN01-10 (IN)'!AH$12,0))</f>
        <v>8.4</v>
      </c>
      <c r="AI59" s="28">
        <f>IF(VLOOKUP($C59,Sheet!$A$7:$DG$148,'TN01-10 (IN)'!AI$12,0)="","",VLOOKUP($C59,Sheet!$A$7:$DG$148,'TN01-10 (IN)'!AI$12,0))</f>
        <v>7.1</v>
      </c>
      <c r="AJ59" s="28">
        <f>IF(VLOOKUP($C59,Sheet!$A$7:$DG$148,'TN01-10 (IN)'!AJ$12,0)="","",VLOOKUP($C59,Sheet!$A$7:$DG$148,'TN01-10 (IN)'!AJ$12,0))</f>
        <v>7.2</v>
      </c>
      <c r="AK59" s="28">
        <f>IF(VLOOKUP($C59,Sheet!$A$7:$DG$148,'TN01-10 (IN)'!AK$12,0)="","",VLOOKUP($C59,Sheet!$A$7:$DG$148,'TN01-10 (IN)'!AK$12,0))</f>
        <v>6.2</v>
      </c>
      <c r="AL59" s="28">
        <f>IF(VLOOKUP($C59,Sheet!$A$7:$DG$148,'TN01-10 (IN)'!AL$12,0)="","",VLOOKUP($C59,Sheet!$A$7:$DG$148,'TN01-10 (IN)'!AL$12,0))</f>
        <v>8.1</v>
      </c>
      <c r="AM59" s="33">
        <f>IF(VLOOKUP($C59,Sheet!$A$7:$DG$148,'TN01-10 (IN)'!AM$12,0)="","",VLOOKUP($C59,Sheet!$A$7:$DG$148,'TN01-10 (IN)'!AM$12,0))</f>
        <v>51</v>
      </c>
      <c r="AN59" s="36">
        <f>IF(VLOOKUP($C59,Sheet!$A$7:$DG$148,'TN01-10 (IN)'!AN$12,0)="","",VLOOKUP($C59,Sheet!$A$7:$DG$148,'TN01-10 (IN)'!AN$12,0))</f>
        <v>0</v>
      </c>
      <c r="AO59" s="32">
        <f>IF(VLOOKUP($C59,Sheet!$A$7:$DG$148,'TN01-10 (IN)'!AO$12,0)="","",VLOOKUP($C59,Sheet!$A$7:$DG$148,'TN01-10 (IN)'!AO$12,0))</f>
        <v>6.3</v>
      </c>
      <c r="AP59" s="32">
        <f>IF(VLOOKUP($C59,Sheet!$A$7:$DG$148,'TN01-10 (IN)'!AP$12,0)="","",VLOOKUP($C59,Sheet!$A$7:$DG$148,'TN01-10 (IN)'!AP$12,0))</f>
        <v>7.1</v>
      </c>
      <c r="AQ59" s="32">
        <f>IF(VLOOKUP($C59,Sheet!$A$7:$DG$148,'TN01-10 (IN)'!AQ$12,0)="","",VLOOKUP($C59,Sheet!$A$7:$DG$148,'TN01-10 (IN)'!AQ$12,0))</f>
        <v>7.7</v>
      </c>
      <c r="AR59" s="32" t="str">
        <f>IF(VLOOKUP($C59,Sheet!$A$7:$DG$148,'TN01-10 (IN)'!AR$12,0)="","",VLOOKUP($C59,Sheet!$A$7:$DG$148,'TN01-10 (IN)'!AR$12,0))</f>
        <v/>
      </c>
      <c r="AS59" s="32" t="str">
        <f>IF(VLOOKUP($C59,Sheet!$A$7:$DG$148,'TN01-10 (IN)'!AS$12,0)="","",VLOOKUP($C59,Sheet!$A$7:$DG$148,'TN01-10 (IN)'!AS$12,0))</f>
        <v/>
      </c>
      <c r="AT59" s="32" t="str">
        <f>IF(VLOOKUP($C59,Sheet!$A$7:$DG$148,'TN01-10 (IN)'!AT$12,0)="","",VLOOKUP($C59,Sheet!$A$7:$DG$148,'TN01-10 (IN)'!AT$12,0))</f>
        <v/>
      </c>
      <c r="AU59" s="32" t="str">
        <f>IF(VLOOKUP($C59,Sheet!$A$7:$DG$148,'TN01-10 (IN)'!AU$12,0)="","",VLOOKUP($C59,Sheet!$A$7:$DG$148,'TN01-10 (IN)'!AU$12,0))</f>
        <v/>
      </c>
      <c r="AV59" s="32" t="str">
        <f>IF(VLOOKUP($C59,Sheet!$A$7:$DG$148,'TN01-10 (IN)'!AV$12,0)="","",VLOOKUP($C59,Sheet!$A$7:$DG$148,'TN01-10 (IN)'!AV$12,0))</f>
        <v/>
      </c>
      <c r="AW59" s="32">
        <f>IF(VLOOKUP($C59,Sheet!$A$7:$DG$148,'TN01-10 (IN)'!AW$12,0)="","",VLOOKUP($C59,Sheet!$A$7:$DG$148,'TN01-10 (IN)'!AW$12,0))</f>
        <v>7.2</v>
      </c>
      <c r="AX59" s="32" t="str">
        <f>IF(VLOOKUP($C59,Sheet!$A$7:$DG$148,'TN01-10 (IN)'!AX$12,0)="","",VLOOKUP($C59,Sheet!$A$7:$DG$148,'TN01-10 (IN)'!AX$12,0))</f>
        <v/>
      </c>
      <c r="AY59" s="32" t="str">
        <f>IF(VLOOKUP($C59,Sheet!$A$7:$DG$148,'TN01-10 (IN)'!AY$12,0)="","",VLOOKUP($C59,Sheet!$A$7:$DG$148,'TN01-10 (IN)'!AY$12,0))</f>
        <v/>
      </c>
      <c r="AZ59" s="32" t="str">
        <f>IF(VLOOKUP($C59,Sheet!$A$7:$DG$148,'TN01-10 (IN)'!AZ$12,0)="","",VLOOKUP($C59,Sheet!$A$7:$DG$148,'TN01-10 (IN)'!AZ$12,0))</f>
        <v/>
      </c>
      <c r="BA59" s="32" t="str">
        <f>IF(VLOOKUP($C59,Sheet!$A$7:$DG$148,'TN01-10 (IN)'!BA$12,0)="","",VLOOKUP($C59,Sheet!$A$7:$DG$148,'TN01-10 (IN)'!BA$12,0))</f>
        <v/>
      </c>
      <c r="BB59" s="32" t="str">
        <f>IF(VLOOKUP($C59,Sheet!$A$7:$DG$148,'TN01-10 (IN)'!BB$12,0)="","",VLOOKUP($C59,Sheet!$A$7:$DG$148,'TN01-10 (IN)'!BB$12,0))</f>
        <v/>
      </c>
      <c r="BC59" s="32">
        <f>IF(VLOOKUP($C59,Sheet!$A$7:$DG$148,'TN01-10 (IN)'!BC$12,0)="","",VLOOKUP($C59,Sheet!$A$7:$DG$148,'TN01-10 (IN)'!BC$12,0))</f>
        <v>5.4</v>
      </c>
      <c r="BD59" s="33">
        <f>IF(VLOOKUP($C59,Sheet!$A$7:$DG$148,'TN01-10 (IN)'!BD$12,0)="","",VLOOKUP($C59,Sheet!$A$7:$DG$148,'TN01-10 (IN)'!BD$12,0))</f>
        <v>5</v>
      </c>
      <c r="BE59" s="36">
        <f>IF(VLOOKUP($C59,Sheet!$A$7:$DG$148,'TN01-10 (IN)'!BE$12,0)="","",VLOOKUP($C59,Sheet!$A$7:$DG$148,'TN01-10 (IN)'!BE$12,0))</f>
        <v>0</v>
      </c>
      <c r="BF59" s="28">
        <f>IF(VLOOKUP($C59,Sheet!$A$7:$DG$148,'TN01-10 (IN)'!BF$12,0)="","",VLOOKUP($C59,Sheet!$A$7:$DG$148,'TN01-10 (IN)'!BF$12,0))</f>
        <v>4.5</v>
      </c>
      <c r="BG59" s="28">
        <f>IF(VLOOKUP($C59,Sheet!$A$7:$DG$148,'TN01-10 (IN)'!BG$12,0)="","",VLOOKUP($C59,Sheet!$A$7:$DG$148,'TN01-10 (IN)'!BG$12,0))</f>
        <v>7</v>
      </c>
      <c r="BH59" s="28">
        <f>IF(VLOOKUP($C59,Sheet!$A$7:$DG$148,'TN01-10 (IN)'!BH$12,0)="","",VLOOKUP($C59,Sheet!$A$7:$DG$148,'TN01-10 (IN)'!BH$12,0))</f>
        <v>4.7</v>
      </c>
      <c r="BI59" s="28">
        <f>IF(VLOOKUP($C59,Sheet!$A$7:$DG$148,'TN01-10 (IN)'!BI$12,0)="","",VLOOKUP($C59,Sheet!$A$7:$DG$148,'TN01-10 (IN)'!BI$12,0))</f>
        <v>7.1</v>
      </c>
      <c r="BJ59" s="28">
        <f>IF(VLOOKUP($C59,Sheet!$A$7:$DG$148,'TN01-10 (IN)'!BJ$12,0)="","",VLOOKUP($C59,Sheet!$A$7:$DG$148,'TN01-10 (IN)'!BJ$12,0))</f>
        <v>7.1</v>
      </c>
      <c r="BK59" s="28">
        <f>IF(VLOOKUP($C59,Sheet!$A$7:$DG$148,'TN01-10 (IN)'!BK$12,0)="","",VLOOKUP($C59,Sheet!$A$7:$DG$148,'TN01-10 (IN)'!BK$12,0))</f>
        <v>7.1</v>
      </c>
      <c r="BL59" s="28">
        <f>IF(VLOOKUP($C59,Sheet!$A$7:$DG$148,'TN01-10 (IN)'!BL$12,0)="","",VLOOKUP($C59,Sheet!$A$7:$DG$148,'TN01-10 (IN)'!BL$12,0))</f>
        <v>8.3000000000000007</v>
      </c>
      <c r="BM59" s="28">
        <f>IF(VLOOKUP($C59,Sheet!$A$7:$DG$148,'TN01-10 (IN)'!BM$12,0)="","",VLOOKUP($C59,Sheet!$A$7:$DG$148,'TN01-10 (IN)'!BM$12,0))</f>
        <v>5.0999999999999996</v>
      </c>
      <c r="BN59" s="28">
        <f>IF(VLOOKUP($C59,Sheet!$A$7:$DG$148,'TN01-10 (IN)'!BN$12,0)="","",VLOOKUP($C59,Sheet!$A$7:$DG$148,'TN01-10 (IN)'!BN$12,0))</f>
        <v>4.8</v>
      </c>
      <c r="BO59" s="28">
        <f>IF(VLOOKUP($C59,Sheet!$A$7:$DG$148,'TN01-10 (IN)'!BO$12,0)="","",VLOOKUP($C59,Sheet!$A$7:$DG$148,'TN01-10 (IN)'!BO$12,0))</f>
        <v>7</v>
      </c>
      <c r="BP59" s="28">
        <f>IF(VLOOKUP($C59,Sheet!$A$7:$DG$148,'TN01-10 (IN)'!BP$12,0)="","",VLOOKUP($C59,Sheet!$A$7:$DG$148,'TN01-10 (IN)'!BP$12,0))</f>
        <v>4.9000000000000004</v>
      </c>
      <c r="BQ59" s="28">
        <f>IF(VLOOKUP($C59,Sheet!$A$7:$DG$148,'TN01-10 (IN)'!BQ$12,0)="","",VLOOKUP($C59,Sheet!$A$7:$DG$148,'TN01-10 (IN)'!BQ$12,0))</f>
        <v>6.8</v>
      </c>
      <c r="BR59" s="28">
        <f>IF(VLOOKUP($C59,Sheet!$A$7:$DG$148,'TN01-10 (IN)'!BR$12,0)="","",VLOOKUP($C59,Sheet!$A$7:$DG$148,'TN01-10 (IN)'!BR$12,0))</f>
        <v>6</v>
      </c>
      <c r="BS59" s="28" t="str">
        <f>IF(VLOOKUP($C59,Sheet!$A$7:$DG$148,'TN01-10 (IN)'!BS$12,0)="","",VLOOKUP($C59,Sheet!$A$7:$DG$148,'TN01-10 (IN)'!BS$12,0))</f>
        <v/>
      </c>
      <c r="BT59" s="28">
        <f>IF(VLOOKUP($C59,Sheet!$A$7:$DG$148,'TN01-10 (IN)'!BT$12,0)="","",VLOOKUP($C59,Sheet!$A$7:$DG$148,'TN01-10 (IN)'!BT$12,0))</f>
        <v>8.8000000000000007</v>
      </c>
      <c r="BU59" s="28">
        <f>IF(VLOOKUP($C59,Sheet!$A$7:$DG$148,'TN01-10 (IN)'!BU$12,0)="","",VLOOKUP($C59,Sheet!$A$7:$DG$148,'TN01-10 (IN)'!BU$12,0))</f>
        <v>5.6</v>
      </c>
      <c r="BV59" s="28">
        <f>IF(VLOOKUP($C59,Sheet!$A$7:$DG$148,'TN01-10 (IN)'!BV$12,0)="","",VLOOKUP($C59,Sheet!$A$7:$DG$148,'TN01-10 (IN)'!BV$12,0))</f>
        <v>6.5</v>
      </c>
      <c r="BW59" s="28">
        <f>IF(VLOOKUP($C59,Sheet!$A$7:$DG$148,'TN01-10 (IN)'!BW$12,0)="","",VLOOKUP($C59,Sheet!$A$7:$DG$148,'TN01-10 (IN)'!BW$12,0))</f>
        <v>5.5</v>
      </c>
      <c r="BX59" s="28">
        <f>IF(VLOOKUP($C59,Sheet!$A$7:$DG$148,'TN01-10 (IN)'!BX$12,0)="","",VLOOKUP($C59,Sheet!$A$7:$DG$148,'TN01-10 (IN)'!BX$12,0))</f>
        <v>6.5</v>
      </c>
      <c r="BY59" s="28">
        <f>IF(VLOOKUP($C59,Sheet!$A$7:$DG$148,'TN01-10 (IN)'!BY$12,0)="","",VLOOKUP($C59,Sheet!$A$7:$DG$148,'TN01-10 (IN)'!BY$12,0))</f>
        <v>8</v>
      </c>
      <c r="BZ59" s="33">
        <f>IF(VLOOKUP($C59,Sheet!$A$7:$DG$148,'TN01-10 (IN)'!BZ$12,0)="","",VLOOKUP($C59,Sheet!$A$7:$DG$148,'TN01-10 (IN)'!BZ$12,0))</f>
        <v>50</v>
      </c>
      <c r="CA59" s="36">
        <f>IF(VLOOKUP($C59,Sheet!$A$7:$DG$148,'TN01-10 (IN)'!CA$12,0)="","",VLOOKUP($C59,Sheet!$A$7:$DG$148,'TN01-10 (IN)'!CA$12,0))</f>
        <v>0</v>
      </c>
      <c r="CB59" s="28" t="str">
        <f>IF(VLOOKUP($C59,Sheet!$A$7:$DG$148,'TN01-10 (IN)'!CB$12,0)="","",VLOOKUP($C59,Sheet!$A$7:$DG$148,'TN01-10 (IN)'!CB$12,0))</f>
        <v/>
      </c>
      <c r="CC59" s="28">
        <f>IF(VLOOKUP($C59,Sheet!$A$7:$DG$148,'TN01-10 (IN)'!CC$12,0)="","",VLOOKUP($C59,Sheet!$A$7:$DG$148,'TN01-10 (IN)'!CC$12,0))</f>
        <v>7.3</v>
      </c>
      <c r="CD59" s="28">
        <f>IF(VLOOKUP($C59,Sheet!$A$7:$DG$148,'TN01-10 (IN)'!CD$12,0)="","",VLOOKUP($C59,Sheet!$A$7:$DG$148,'TN01-10 (IN)'!CD$12,0))</f>
        <v>8.1</v>
      </c>
      <c r="CE59" s="28" t="str">
        <f>IF(VLOOKUP($C59,Sheet!$A$7:$DG$148,'TN01-10 (IN)'!CE$12,0)="","",VLOOKUP($C59,Sheet!$A$7:$DG$148,'TN01-10 (IN)'!CE$12,0))</f>
        <v/>
      </c>
      <c r="CF59" s="28">
        <f>IF(VLOOKUP($C59,Sheet!$A$7:$DG$148,'TN01-10 (IN)'!CF$12,0)="","",VLOOKUP($C59,Sheet!$A$7:$DG$148,'TN01-10 (IN)'!CF$12,0))</f>
        <v>5.7</v>
      </c>
      <c r="CG59" s="28">
        <f>IF(VLOOKUP($C59,Sheet!$A$7:$DG$148,'TN01-10 (IN)'!CG$12,0)="","",VLOOKUP($C59,Sheet!$A$7:$DG$148,'TN01-10 (IN)'!CG$12,0))</f>
        <v>5.8</v>
      </c>
      <c r="CH59" s="28">
        <f>IF(VLOOKUP($C59,Sheet!$A$7:$DG$148,'TN01-10 (IN)'!CH$12,0)="","",VLOOKUP($C59,Sheet!$A$7:$DG$148,'TN01-10 (IN)'!CH$12,0))</f>
        <v>8.5</v>
      </c>
      <c r="CI59" s="28">
        <f>IF(VLOOKUP($C59,Sheet!$A$7:$DG$148,'TN01-10 (IN)'!CI$12,0)="","",VLOOKUP($C59,Sheet!$A$7:$DG$148,'TN01-10 (IN)'!CI$12,0))</f>
        <v>5.5</v>
      </c>
      <c r="CJ59" s="28" t="str">
        <f>IF(VLOOKUP($C59,Sheet!$A$7:$DG$148,'TN01-10 (IN)'!CJ$12,0)="","",VLOOKUP($C59,Sheet!$A$7:$DG$148,'TN01-10 (IN)'!CJ$12,0))</f>
        <v/>
      </c>
      <c r="CK59" s="28" t="str">
        <f>IF(VLOOKUP($C59,Sheet!$A$7:$DG$148,'TN01-10 (IN)'!CK$12,0)="","",VLOOKUP($C59,Sheet!$A$7:$DG$148,'TN01-10 (IN)'!CK$12,0))</f>
        <v/>
      </c>
      <c r="CL59" s="28" t="str">
        <f>IF(VLOOKUP($C59,Sheet!$A$7:$DG$148,'TN01-10 (IN)'!CL$12,0)="","",VLOOKUP($C59,Sheet!$A$7:$DG$148,'TN01-10 (IN)'!CL$12,0))</f>
        <v/>
      </c>
      <c r="CM59" s="28" t="str">
        <f>IF(VLOOKUP($C59,Sheet!$A$7:$DG$148,'TN01-10 (IN)'!CM$12,0)="","",VLOOKUP($C59,Sheet!$A$7:$DG$148,'TN01-10 (IN)'!CM$12,0))</f>
        <v/>
      </c>
      <c r="CN59" s="28" t="str">
        <f>IF(VLOOKUP($C59,Sheet!$A$7:$DG$148,'TN01-10 (IN)'!CN$12,0)="","",VLOOKUP($C59,Sheet!$A$7:$DG$148,'TN01-10 (IN)'!CN$12,0))</f>
        <v/>
      </c>
      <c r="CO59" s="28">
        <f>IF(VLOOKUP($C59,Sheet!$A$7:$DG$148,'TN01-10 (IN)'!CO$12,0)="","",VLOOKUP($C59,Sheet!$A$7:$DG$148,'TN01-10 (IN)'!CO$12,0))</f>
        <v>6.3</v>
      </c>
      <c r="CP59" s="28">
        <f>IF(VLOOKUP($C59,Sheet!$A$7:$DG$148,'TN01-10 (IN)'!CP$12,0)="","",VLOOKUP($C59,Sheet!$A$7:$DG$148,'TN01-10 (IN)'!CP$12,0))</f>
        <v>4.8</v>
      </c>
      <c r="CQ59" s="28">
        <f>IF(VLOOKUP($C59,Sheet!$A$7:$DG$148,'TN01-10 (IN)'!CQ$12,0)="","",VLOOKUP($C59,Sheet!$A$7:$DG$148,'TN01-10 (IN)'!CQ$12,0))</f>
        <v>8.6</v>
      </c>
      <c r="CR59" s="28">
        <f>IF(VLOOKUP($C59,Sheet!$A$7:$DG$148,'TN01-10 (IN)'!CR$12,0)="","",VLOOKUP($C59,Sheet!$A$7:$DG$148,'TN01-10 (IN)'!CR$12,0))</f>
        <v>6.8</v>
      </c>
      <c r="CS59" s="28">
        <f>IF(VLOOKUP($C59,Sheet!$A$7:$DG$148,'TN01-10 (IN)'!CS$12,0)="","",VLOOKUP($C59,Sheet!$A$7:$DG$148,'TN01-10 (IN)'!CS$12,0))</f>
        <v>9.1999999999999993</v>
      </c>
      <c r="CT59" s="28">
        <f>IF(VLOOKUP($C59,Sheet!$A$7:$DG$148,'TN01-10 (IN)'!CT$12,0)="","",VLOOKUP($C59,Sheet!$A$7:$DG$148,'TN01-10 (IN)'!CT$12,0))</f>
        <v>7.9</v>
      </c>
      <c r="CU59" s="33">
        <f>IF(VLOOKUP($C59,Sheet!$A$7:$DG$148,'TN01-10 (IN)'!CU$12,0)="","",VLOOKUP($C59,Sheet!$A$7:$DG$148,'TN01-10 (IN)'!CU$12,0))</f>
        <v>27</v>
      </c>
      <c r="CV59" s="36">
        <f>IF(VLOOKUP($C59,Sheet!$A$7:$DG$148,'TN01-10 (IN)'!CV$12,0)="","",VLOOKUP($C59,Sheet!$A$7:$DG$148,'TN01-10 (IN)'!CV$12,0))</f>
        <v>0</v>
      </c>
      <c r="CW59" s="38">
        <f t="shared" si="2"/>
        <v>128</v>
      </c>
      <c r="CX59" s="38">
        <f t="shared" si="2"/>
        <v>0</v>
      </c>
      <c r="CY59" s="38">
        <f t="shared" si="3"/>
        <v>0</v>
      </c>
      <c r="CZ59" s="38">
        <f t="shared" si="4"/>
        <v>128</v>
      </c>
      <c r="DA59" s="38">
        <f t="shared" si="5"/>
        <v>6.88</v>
      </c>
      <c r="DB59" s="38">
        <f>VLOOKUP($C59,'TN01-04'!$A$13:$DL$166,103,0)</f>
        <v>2.81</v>
      </c>
      <c r="DC59" s="28" t="str">
        <f>IF(VLOOKUP($C59,Sheet!$A$7:$DG$148,'TN01-10 (IN)'!DC$12,0)="","",VLOOKUP($C59,Sheet!$A$7:$DG$148,'TN01-10 (IN)'!DC$12,0))</f>
        <v/>
      </c>
      <c r="DD59" s="28" t="str">
        <f>IF(VLOOKUP($C59,Sheet!$A$7:$DG$148,'TN01-10 (IN)'!DD$12,0)="","",VLOOKUP($C59,Sheet!$A$7:$DG$148,'TN01-10 (IN)'!DD$12,0))</f>
        <v/>
      </c>
      <c r="DE59" s="28">
        <f>IF(VLOOKUP($C59,Sheet!$A$7:$DG$148,'TN01-10 (IN)'!DE$12,0)="","",VLOOKUP($C59,Sheet!$A$7:$DG$148,'TN01-10 (IN)'!DE$12,0))</f>
        <v>7.7</v>
      </c>
      <c r="DF59" s="28" t="str">
        <f>IF(VLOOKUP($C59,Sheet!$A$7:$DG$148,'TN01-10 (IN)'!DF$12,0)="","",VLOOKUP($C59,Sheet!$A$7:$DG$148,'TN01-10 (IN)'!DF$12,0))</f>
        <v/>
      </c>
      <c r="DG59" s="38"/>
      <c r="DH59" s="38">
        <f t="shared" si="6"/>
        <v>7.7</v>
      </c>
      <c r="DI59" s="38">
        <f>VLOOKUP($C59,'TN01-04'!$A$13:$DL$166,110,0)</f>
        <v>3.33</v>
      </c>
      <c r="DJ59" s="33">
        <f>IF(VLOOKUP($C59,Sheet!$A$7:$DG$148,'TN01-10 (IN)'!DJ$12,0)="","",VLOOKUP($C59,Sheet!$A$7:$DG$148,'TN01-10 (IN)'!DJ$12,0))</f>
        <v>5</v>
      </c>
      <c r="DK59" s="36">
        <f>IF(VLOOKUP($C59,Sheet!$A$7:$DG$148,'TN01-10 (IN)'!DK$12,0)="","",VLOOKUP($C59,Sheet!$A$7:$DG$148,'TN01-10 (IN)'!DK$12,0))</f>
        <v>0</v>
      </c>
      <c r="DL59" s="38">
        <f t="shared" si="7"/>
        <v>133</v>
      </c>
      <c r="DM59" s="38">
        <f t="shared" si="8"/>
        <v>0</v>
      </c>
      <c r="DN59" s="38">
        <f t="shared" si="9"/>
        <v>6.91</v>
      </c>
      <c r="DO59" s="38">
        <f>VLOOKUP($C59,'TN01-04'!$A$13:$DL$166,116,0)</f>
        <v>2.83</v>
      </c>
      <c r="DP59" s="33">
        <f>IF(VLOOKUP($C59,Sheet!$A$7:$DG$148,'TN01-10 (IN)'!DP$12,0)="","",VLOOKUP($C59,Sheet!$A$7:$DG$148,'TN01-10 (IN)'!DP$12,0))</f>
        <v>138</v>
      </c>
      <c r="DQ59" s="36">
        <f>IF(VLOOKUP($C59,Sheet!$A$7:$DG$148,'TN01-10 (IN)'!DQ$12,0)="","",VLOOKUP($C59,Sheet!$A$7:$DG$148,'TN01-10 (IN)'!DQ$12,0))</f>
        <v>0</v>
      </c>
      <c r="DR59" s="28">
        <f>IF(VLOOKUP($C59,Sheet!$A$7:$DG$148,'TN01-10 (IN)'!DR$12,0)="","",VLOOKUP($C59,Sheet!$A$7:$DG$148,'TN01-10 (IN)'!DR$12,0))</f>
        <v>137</v>
      </c>
      <c r="DS59" s="28">
        <f>IF(VLOOKUP($C59,Sheet!$A$7:$DG$148,'TN01-10 (IN)'!DS$12,0)="","",VLOOKUP($C59,Sheet!$A$7:$DG$148,'TN01-10 (IN)'!DS$12,0))</f>
        <v>138</v>
      </c>
      <c r="DT59" s="28">
        <f>IF(VLOOKUP($C59,Sheet!$A$7:$DG$148,'TN01-10 (IN)'!DT$12,0)="","",VLOOKUP($C59,Sheet!$A$7:$DG$148,'TN01-10 (IN)'!DT$12,0))</f>
        <v>6.91</v>
      </c>
      <c r="DU59" s="28">
        <f>IF(VLOOKUP($C59,Sheet!$A$7:$DG$148,'TN01-10 (IN)'!DU$12,0)="","",VLOOKUP($C59,Sheet!$A$7:$DG$148,'TN01-10 (IN)'!DU$12,0))</f>
        <v>2.83</v>
      </c>
      <c r="DV59" s="28" t="str">
        <f>IF(VLOOKUP($C59,Sheet!$A$7:$DG$148,'TN01-10 (IN)'!DV$12,0)="","",VLOOKUP($C59,Sheet!$A$7:$DG$148,'TN01-10 (IN)'!DV$12,0))</f>
        <v/>
      </c>
      <c r="DW59" s="42">
        <f t="shared" si="10"/>
        <v>0</v>
      </c>
    </row>
    <row r="60" spans="1:127" ht="15.95" customHeight="1" x14ac:dyDescent="0.2">
      <c r="A60" s="52"/>
      <c r="B60" s="625"/>
      <c r="C60" s="45">
        <v>2220326390</v>
      </c>
      <c r="D60" s="26" t="s">
        <v>23</v>
      </c>
      <c r="E60" s="26" t="s">
        <v>48</v>
      </c>
      <c r="F60" s="26" t="s">
        <v>21</v>
      </c>
      <c r="G60" s="27">
        <v>35778</v>
      </c>
      <c r="H60" s="26" t="s">
        <v>209</v>
      </c>
      <c r="I60" s="26" t="s">
        <v>212</v>
      </c>
      <c r="J60" s="28">
        <f>IF(VLOOKUP($C60,Sheet!$A$7:$DG$148,'TN01-10 (IN)'!J$12,0)="","",VLOOKUP($C60,Sheet!$A$7:$DG$148,'TN01-10 (IN)'!J$12,0))</f>
        <v>9.5</v>
      </c>
      <c r="K60" s="28">
        <f>IF(VLOOKUP($C60,Sheet!$A$7:$DG$148,'TN01-10 (IN)'!K$12,0)="","",VLOOKUP($C60,Sheet!$A$7:$DG$148,'TN01-10 (IN)'!K$12,0))</f>
        <v>8.3000000000000007</v>
      </c>
      <c r="L60" s="28">
        <f>IF(VLOOKUP($C60,Sheet!$A$7:$DG$148,'TN01-10 (IN)'!L$12,0)="","",VLOOKUP($C60,Sheet!$A$7:$DG$148,'TN01-10 (IN)'!L$12,0))</f>
        <v>7.9</v>
      </c>
      <c r="M60" s="28">
        <f>IF(VLOOKUP($C60,Sheet!$A$7:$DG$148,'TN01-10 (IN)'!M$12,0)="","",VLOOKUP($C60,Sheet!$A$7:$DG$148,'TN01-10 (IN)'!M$12,0))</f>
        <v>6.6</v>
      </c>
      <c r="N60" s="28">
        <f>IF(VLOOKUP($C60,Sheet!$A$7:$DG$148,'TN01-10 (IN)'!N$12,0)="","",VLOOKUP($C60,Sheet!$A$7:$DG$148,'TN01-10 (IN)'!N$12,0))</f>
        <v>7.9</v>
      </c>
      <c r="O60" s="28">
        <f>IF(VLOOKUP($C60,Sheet!$A$7:$DG$148,'TN01-10 (IN)'!O$12,0)="","",VLOOKUP($C60,Sheet!$A$7:$DG$148,'TN01-10 (IN)'!O$12,0))</f>
        <v>6.8</v>
      </c>
      <c r="P60" s="28">
        <f>IF(VLOOKUP($C60,Sheet!$A$7:$DG$148,'TN01-10 (IN)'!P$12,0)="","",VLOOKUP($C60,Sheet!$A$7:$DG$148,'TN01-10 (IN)'!P$12,0))</f>
        <v>7.5</v>
      </c>
      <c r="Q60" s="28" t="str">
        <f>IF(VLOOKUP($C60,Sheet!$A$7:$DG$148,'TN01-10 (IN)'!Q$12,0)="","",VLOOKUP($C60,Sheet!$A$7:$DG$148,'TN01-10 (IN)'!Q$12,0))</f>
        <v/>
      </c>
      <c r="R60" s="28">
        <f>IF(VLOOKUP($C60,Sheet!$A$7:$DG$148,'TN01-10 (IN)'!R$12,0)="","",VLOOKUP($C60,Sheet!$A$7:$DG$148,'TN01-10 (IN)'!R$12,0))</f>
        <v>8.9</v>
      </c>
      <c r="S60" s="28" t="str">
        <f>IF(VLOOKUP($C60,Sheet!$A$7:$DG$148,'TN01-10 (IN)'!S$12,0)="","",VLOOKUP($C60,Sheet!$A$7:$DG$148,'TN01-10 (IN)'!S$12,0))</f>
        <v/>
      </c>
      <c r="T60" s="28" t="str">
        <f>IF(VLOOKUP($C60,Sheet!$A$7:$DG$148,'TN01-10 (IN)'!T$12,0)="","",VLOOKUP($C60,Sheet!$A$7:$DG$148,'TN01-10 (IN)'!T$12,0))</f>
        <v/>
      </c>
      <c r="U60" s="28" t="str">
        <f>IF(VLOOKUP($C60,Sheet!$A$7:$DG$148,'TN01-10 (IN)'!U$12,0)="","",VLOOKUP($C60,Sheet!$A$7:$DG$148,'TN01-10 (IN)'!U$12,0))</f>
        <v/>
      </c>
      <c r="V60" s="28" t="str">
        <f>IF(VLOOKUP($C60,Sheet!$A$7:$DG$148,'TN01-10 (IN)'!V$12,0)="","",VLOOKUP($C60,Sheet!$A$7:$DG$148,'TN01-10 (IN)'!V$12,0))</f>
        <v/>
      </c>
      <c r="W60" s="28">
        <f>IF(VLOOKUP($C60,Sheet!$A$7:$DG$148,'TN01-10 (IN)'!W$12,0)="","",VLOOKUP($C60,Sheet!$A$7:$DG$148,'TN01-10 (IN)'!W$12,0))</f>
        <v>7.6</v>
      </c>
      <c r="X60" s="28">
        <f>IF(VLOOKUP($C60,Sheet!$A$7:$DG$148,'TN01-10 (IN)'!X$12,0)="","",VLOOKUP($C60,Sheet!$A$7:$DG$148,'TN01-10 (IN)'!X$12,0))</f>
        <v>6</v>
      </c>
      <c r="Y60" s="28">
        <f>IF(VLOOKUP($C60,Sheet!$A$7:$DG$148,'TN01-10 (IN)'!Y$12,0)="","",VLOOKUP($C60,Sheet!$A$7:$DG$148,'TN01-10 (IN)'!Y$12,0))</f>
        <v>8.5</v>
      </c>
      <c r="Z60" s="28">
        <f>IF(VLOOKUP($C60,Sheet!$A$7:$DG$148,'TN01-10 (IN)'!Z$12,0)="","",VLOOKUP($C60,Sheet!$A$7:$DG$148,'TN01-10 (IN)'!Z$12,0))</f>
        <v>6.2</v>
      </c>
      <c r="AA60" s="28">
        <f>IF(VLOOKUP($C60,Sheet!$A$7:$DG$148,'TN01-10 (IN)'!AA$12,0)="","",VLOOKUP($C60,Sheet!$A$7:$DG$148,'TN01-10 (IN)'!AA$12,0))</f>
        <v>8.4</v>
      </c>
      <c r="AB60" s="28">
        <f>IF(VLOOKUP($C60,Sheet!$A$7:$DG$148,'TN01-10 (IN)'!AB$12,0)="","",VLOOKUP($C60,Sheet!$A$7:$DG$148,'TN01-10 (IN)'!AB$12,0))</f>
        <v>7.3</v>
      </c>
      <c r="AC60" s="28">
        <f>IF(VLOOKUP($C60,Sheet!$A$7:$DG$148,'TN01-10 (IN)'!AC$12,0)="","",VLOOKUP($C60,Sheet!$A$7:$DG$148,'TN01-10 (IN)'!AC$12,0))</f>
        <v>7.2</v>
      </c>
      <c r="AD60" s="28">
        <f>IF(VLOOKUP($C60,Sheet!$A$7:$DG$148,'TN01-10 (IN)'!AD$12,0)="","",VLOOKUP($C60,Sheet!$A$7:$DG$148,'TN01-10 (IN)'!AD$12,0))</f>
        <v>9.1999999999999993</v>
      </c>
      <c r="AE60" s="28">
        <f>IF(VLOOKUP($C60,Sheet!$A$7:$DG$148,'TN01-10 (IN)'!AE$12,0)="","",VLOOKUP($C60,Sheet!$A$7:$DG$148,'TN01-10 (IN)'!AE$12,0))</f>
        <v>6.1</v>
      </c>
      <c r="AF60" s="28">
        <f>IF(VLOOKUP($C60,Sheet!$A$7:$DG$148,'TN01-10 (IN)'!AF$12,0)="","",VLOOKUP($C60,Sheet!$A$7:$DG$148,'TN01-10 (IN)'!AF$12,0))</f>
        <v>6.7</v>
      </c>
      <c r="AG60" s="28">
        <f>IF(VLOOKUP($C60,Sheet!$A$7:$DG$148,'TN01-10 (IN)'!AG$12,0)="","",VLOOKUP($C60,Sheet!$A$7:$DG$148,'TN01-10 (IN)'!AG$12,0))</f>
        <v>6</v>
      </c>
      <c r="AH60" s="28">
        <f>IF(VLOOKUP($C60,Sheet!$A$7:$DG$148,'TN01-10 (IN)'!AH$12,0)="","",VLOOKUP($C60,Sheet!$A$7:$DG$148,'TN01-10 (IN)'!AH$12,0))</f>
        <v>6.6</v>
      </c>
      <c r="AI60" s="28">
        <f>IF(VLOOKUP($C60,Sheet!$A$7:$DG$148,'TN01-10 (IN)'!AI$12,0)="","",VLOOKUP($C60,Sheet!$A$7:$DG$148,'TN01-10 (IN)'!AI$12,0))</f>
        <v>6.8</v>
      </c>
      <c r="AJ60" s="28">
        <f>IF(VLOOKUP($C60,Sheet!$A$7:$DG$148,'TN01-10 (IN)'!AJ$12,0)="","",VLOOKUP($C60,Sheet!$A$7:$DG$148,'TN01-10 (IN)'!AJ$12,0))</f>
        <v>6.9</v>
      </c>
      <c r="AK60" s="28">
        <f>IF(VLOOKUP($C60,Sheet!$A$7:$DG$148,'TN01-10 (IN)'!AK$12,0)="","",VLOOKUP($C60,Sheet!$A$7:$DG$148,'TN01-10 (IN)'!AK$12,0))</f>
        <v>6.1</v>
      </c>
      <c r="AL60" s="28">
        <f>IF(VLOOKUP($C60,Sheet!$A$7:$DG$148,'TN01-10 (IN)'!AL$12,0)="","",VLOOKUP($C60,Sheet!$A$7:$DG$148,'TN01-10 (IN)'!AL$12,0))</f>
        <v>6.3</v>
      </c>
      <c r="AM60" s="33">
        <f>IF(VLOOKUP($C60,Sheet!$A$7:$DG$148,'TN01-10 (IN)'!AM$12,0)="","",VLOOKUP($C60,Sheet!$A$7:$DG$148,'TN01-10 (IN)'!AM$12,0))</f>
        <v>51</v>
      </c>
      <c r="AN60" s="36">
        <f>IF(VLOOKUP($C60,Sheet!$A$7:$DG$148,'TN01-10 (IN)'!AN$12,0)="","",VLOOKUP($C60,Sheet!$A$7:$DG$148,'TN01-10 (IN)'!AN$12,0))</f>
        <v>0</v>
      </c>
      <c r="AO60" s="32">
        <f>IF(VLOOKUP($C60,Sheet!$A$7:$DG$148,'TN01-10 (IN)'!AO$12,0)="","",VLOOKUP($C60,Sheet!$A$7:$DG$148,'TN01-10 (IN)'!AO$12,0))</f>
        <v>6.8</v>
      </c>
      <c r="AP60" s="32">
        <f>IF(VLOOKUP($C60,Sheet!$A$7:$DG$148,'TN01-10 (IN)'!AP$12,0)="","",VLOOKUP($C60,Sheet!$A$7:$DG$148,'TN01-10 (IN)'!AP$12,0))</f>
        <v>6.9</v>
      </c>
      <c r="AQ60" s="32" t="str">
        <f>IF(VLOOKUP($C60,Sheet!$A$7:$DG$148,'TN01-10 (IN)'!AQ$12,0)="","",VLOOKUP($C60,Sheet!$A$7:$DG$148,'TN01-10 (IN)'!AQ$12,0))</f>
        <v/>
      </c>
      <c r="AR60" s="32" t="str">
        <f>IF(VLOOKUP($C60,Sheet!$A$7:$DG$148,'TN01-10 (IN)'!AR$12,0)="","",VLOOKUP($C60,Sheet!$A$7:$DG$148,'TN01-10 (IN)'!AR$12,0))</f>
        <v/>
      </c>
      <c r="AS60" s="32" t="str">
        <f>IF(VLOOKUP($C60,Sheet!$A$7:$DG$148,'TN01-10 (IN)'!AS$12,0)="","",VLOOKUP($C60,Sheet!$A$7:$DG$148,'TN01-10 (IN)'!AS$12,0))</f>
        <v/>
      </c>
      <c r="AT60" s="32" t="str">
        <f>IF(VLOOKUP($C60,Sheet!$A$7:$DG$148,'TN01-10 (IN)'!AT$12,0)="","",VLOOKUP($C60,Sheet!$A$7:$DG$148,'TN01-10 (IN)'!AT$12,0))</f>
        <v/>
      </c>
      <c r="AU60" s="32">
        <f>IF(VLOOKUP($C60,Sheet!$A$7:$DG$148,'TN01-10 (IN)'!AU$12,0)="","",VLOOKUP($C60,Sheet!$A$7:$DG$148,'TN01-10 (IN)'!AU$12,0))</f>
        <v>5.3</v>
      </c>
      <c r="AV60" s="32" t="str">
        <f>IF(VLOOKUP($C60,Sheet!$A$7:$DG$148,'TN01-10 (IN)'!AV$12,0)="","",VLOOKUP($C60,Sheet!$A$7:$DG$148,'TN01-10 (IN)'!AV$12,0))</f>
        <v/>
      </c>
      <c r="AW60" s="32" t="str">
        <f>IF(VLOOKUP($C60,Sheet!$A$7:$DG$148,'TN01-10 (IN)'!AW$12,0)="","",VLOOKUP($C60,Sheet!$A$7:$DG$148,'TN01-10 (IN)'!AW$12,0))</f>
        <v/>
      </c>
      <c r="AX60" s="32" t="str">
        <f>IF(VLOOKUP($C60,Sheet!$A$7:$DG$148,'TN01-10 (IN)'!AX$12,0)="","",VLOOKUP($C60,Sheet!$A$7:$DG$148,'TN01-10 (IN)'!AX$12,0))</f>
        <v/>
      </c>
      <c r="AY60" s="32" t="str">
        <f>IF(VLOOKUP($C60,Sheet!$A$7:$DG$148,'TN01-10 (IN)'!AY$12,0)="","",VLOOKUP($C60,Sheet!$A$7:$DG$148,'TN01-10 (IN)'!AY$12,0))</f>
        <v/>
      </c>
      <c r="AZ60" s="32" t="str">
        <f>IF(VLOOKUP($C60,Sheet!$A$7:$DG$148,'TN01-10 (IN)'!AZ$12,0)="","",VLOOKUP($C60,Sheet!$A$7:$DG$148,'TN01-10 (IN)'!AZ$12,0))</f>
        <v/>
      </c>
      <c r="BA60" s="32">
        <f>IF(VLOOKUP($C60,Sheet!$A$7:$DG$148,'TN01-10 (IN)'!BA$12,0)="","",VLOOKUP($C60,Sheet!$A$7:$DG$148,'TN01-10 (IN)'!BA$12,0))</f>
        <v>5.2</v>
      </c>
      <c r="BB60" s="32" t="str">
        <f>IF(VLOOKUP($C60,Sheet!$A$7:$DG$148,'TN01-10 (IN)'!BB$12,0)="","",VLOOKUP($C60,Sheet!$A$7:$DG$148,'TN01-10 (IN)'!BB$12,0))</f>
        <v/>
      </c>
      <c r="BC60" s="32">
        <f>IF(VLOOKUP($C60,Sheet!$A$7:$DG$148,'TN01-10 (IN)'!BC$12,0)="","",VLOOKUP($C60,Sheet!$A$7:$DG$148,'TN01-10 (IN)'!BC$12,0))</f>
        <v>7.3</v>
      </c>
      <c r="BD60" s="33">
        <f>IF(VLOOKUP($C60,Sheet!$A$7:$DG$148,'TN01-10 (IN)'!BD$12,0)="","",VLOOKUP($C60,Sheet!$A$7:$DG$148,'TN01-10 (IN)'!BD$12,0))</f>
        <v>5</v>
      </c>
      <c r="BE60" s="36">
        <f>IF(VLOOKUP($C60,Sheet!$A$7:$DG$148,'TN01-10 (IN)'!BE$12,0)="","",VLOOKUP($C60,Sheet!$A$7:$DG$148,'TN01-10 (IN)'!BE$12,0))</f>
        <v>0</v>
      </c>
      <c r="BF60" s="28">
        <f>IF(VLOOKUP($C60,Sheet!$A$7:$DG$148,'TN01-10 (IN)'!BF$12,0)="","",VLOOKUP($C60,Sheet!$A$7:$DG$148,'TN01-10 (IN)'!BF$12,0))</f>
        <v>5.9</v>
      </c>
      <c r="BG60" s="28">
        <f>IF(VLOOKUP($C60,Sheet!$A$7:$DG$148,'TN01-10 (IN)'!BG$12,0)="","",VLOOKUP($C60,Sheet!$A$7:$DG$148,'TN01-10 (IN)'!BG$12,0))</f>
        <v>5.4</v>
      </c>
      <c r="BH60" s="28">
        <f>IF(VLOOKUP($C60,Sheet!$A$7:$DG$148,'TN01-10 (IN)'!BH$12,0)="","",VLOOKUP($C60,Sheet!$A$7:$DG$148,'TN01-10 (IN)'!BH$12,0))</f>
        <v>8.5</v>
      </c>
      <c r="BI60" s="28">
        <f>IF(VLOOKUP($C60,Sheet!$A$7:$DG$148,'TN01-10 (IN)'!BI$12,0)="","",VLOOKUP($C60,Sheet!$A$7:$DG$148,'TN01-10 (IN)'!BI$12,0))</f>
        <v>6.5</v>
      </c>
      <c r="BJ60" s="28">
        <f>IF(VLOOKUP($C60,Sheet!$A$7:$DG$148,'TN01-10 (IN)'!BJ$12,0)="","",VLOOKUP($C60,Sheet!$A$7:$DG$148,'TN01-10 (IN)'!BJ$12,0))</f>
        <v>6.2</v>
      </c>
      <c r="BK60" s="28">
        <f>IF(VLOOKUP($C60,Sheet!$A$7:$DG$148,'TN01-10 (IN)'!BK$12,0)="","",VLOOKUP($C60,Sheet!$A$7:$DG$148,'TN01-10 (IN)'!BK$12,0))</f>
        <v>7.5</v>
      </c>
      <c r="BL60" s="28">
        <f>IF(VLOOKUP($C60,Sheet!$A$7:$DG$148,'TN01-10 (IN)'!BL$12,0)="","",VLOOKUP($C60,Sheet!$A$7:$DG$148,'TN01-10 (IN)'!BL$12,0))</f>
        <v>8.3000000000000007</v>
      </c>
      <c r="BM60" s="28">
        <f>IF(VLOOKUP($C60,Sheet!$A$7:$DG$148,'TN01-10 (IN)'!BM$12,0)="","",VLOOKUP($C60,Sheet!$A$7:$DG$148,'TN01-10 (IN)'!BM$12,0))</f>
        <v>5.5</v>
      </c>
      <c r="BN60" s="28">
        <f>IF(VLOOKUP($C60,Sheet!$A$7:$DG$148,'TN01-10 (IN)'!BN$12,0)="","",VLOOKUP($C60,Sheet!$A$7:$DG$148,'TN01-10 (IN)'!BN$12,0))</f>
        <v>7.8</v>
      </c>
      <c r="BO60" s="28">
        <f>IF(VLOOKUP($C60,Sheet!$A$7:$DG$148,'TN01-10 (IN)'!BO$12,0)="","",VLOOKUP($C60,Sheet!$A$7:$DG$148,'TN01-10 (IN)'!BO$12,0))</f>
        <v>7</v>
      </c>
      <c r="BP60" s="28">
        <f>IF(VLOOKUP($C60,Sheet!$A$7:$DG$148,'TN01-10 (IN)'!BP$12,0)="","",VLOOKUP($C60,Sheet!$A$7:$DG$148,'TN01-10 (IN)'!BP$12,0))</f>
        <v>7.5</v>
      </c>
      <c r="BQ60" s="28">
        <f>IF(VLOOKUP($C60,Sheet!$A$7:$DG$148,'TN01-10 (IN)'!BQ$12,0)="","",VLOOKUP($C60,Sheet!$A$7:$DG$148,'TN01-10 (IN)'!BQ$12,0))</f>
        <v>5.8</v>
      </c>
      <c r="BR60" s="28">
        <f>IF(VLOOKUP($C60,Sheet!$A$7:$DG$148,'TN01-10 (IN)'!BR$12,0)="","",VLOOKUP($C60,Sheet!$A$7:$DG$148,'TN01-10 (IN)'!BR$12,0))</f>
        <v>7.8</v>
      </c>
      <c r="BS60" s="28" t="str">
        <f>IF(VLOOKUP($C60,Sheet!$A$7:$DG$148,'TN01-10 (IN)'!BS$12,0)="","",VLOOKUP($C60,Sheet!$A$7:$DG$148,'TN01-10 (IN)'!BS$12,0))</f>
        <v/>
      </c>
      <c r="BT60" s="28">
        <f>IF(VLOOKUP($C60,Sheet!$A$7:$DG$148,'TN01-10 (IN)'!BT$12,0)="","",VLOOKUP($C60,Sheet!$A$7:$DG$148,'TN01-10 (IN)'!BT$12,0))</f>
        <v>5</v>
      </c>
      <c r="BU60" s="28">
        <f>IF(VLOOKUP($C60,Sheet!$A$7:$DG$148,'TN01-10 (IN)'!BU$12,0)="","",VLOOKUP($C60,Sheet!$A$7:$DG$148,'TN01-10 (IN)'!BU$12,0))</f>
        <v>8.6999999999999993</v>
      </c>
      <c r="BV60" s="28">
        <f>IF(VLOOKUP($C60,Sheet!$A$7:$DG$148,'TN01-10 (IN)'!BV$12,0)="","",VLOOKUP($C60,Sheet!$A$7:$DG$148,'TN01-10 (IN)'!BV$12,0))</f>
        <v>7.3</v>
      </c>
      <c r="BW60" s="28">
        <f>IF(VLOOKUP($C60,Sheet!$A$7:$DG$148,'TN01-10 (IN)'!BW$12,0)="","",VLOOKUP($C60,Sheet!$A$7:$DG$148,'TN01-10 (IN)'!BW$12,0))</f>
        <v>7.4</v>
      </c>
      <c r="BX60" s="28">
        <f>IF(VLOOKUP($C60,Sheet!$A$7:$DG$148,'TN01-10 (IN)'!BX$12,0)="","",VLOOKUP($C60,Sheet!$A$7:$DG$148,'TN01-10 (IN)'!BX$12,0))</f>
        <v>7.9</v>
      </c>
      <c r="BY60" s="28">
        <f>IF(VLOOKUP($C60,Sheet!$A$7:$DG$148,'TN01-10 (IN)'!BY$12,0)="","",VLOOKUP($C60,Sheet!$A$7:$DG$148,'TN01-10 (IN)'!BY$12,0))</f>
        <v>8</v>
      </c>
      <c r="BZ60" s="33">
        <f>IF(VLOOKUP($C60,Sheet!$A$7:$DG$148,'TN01-10 (IN)'!BZ$12,0)="","",VLOOKUP($C60,Sheet!$A$7:$DG$148,'TN01-10 (IN)'!BZ$12,0))</f>
        <v>50</v>
      </c>
      <c r="CA60" s="36">
        <f>IF(VLOOKUP($C60,Sheet!$A$7:$DG$148,'TN01-10 (IN)'!CA$12,0)="","",VLOOKUP($C60,Sheet!$A$7:$DG$148,'TN01-10 (IN)'!CA$12,0))</f>
        <v>0</v>
      </c>
      <c r="CB60" s="28">
        <f>IF(VLOOKUP($C60,Sheet!$A$7:$DG$148,'TN01-10 (IN)'!CB$12,0)="","",VLOOKUP($C60,Sheet!$A$7:$DG$148,'TN01-10 (IN)'!CB$12,0))</f>
        <v>8.3000000000000007</v>
      </c>
      <c r="CC60" s="28" t="str">
        <f>IF(VLOOKUP($C60,Sheet!$A$7:$DG$148,'TN01-10 (IN)'!CC$12,0)="","",VLOOKUP($C60,Sheet!$A$7:$DG$148,'TN01-10 (IN)'!CC$12,0))</f>
        <v/>
      </c>
      <c r="CD60" s="28">
        <f>IF(VLOOKUP($C60,Sheet!$A$7:$DG$148,'TN01-10 (IN)'!CD$12,0)="","",VLOOKUP($C60,Sheet!$A$7:$DG$148,'TN01-10 (IN)'!CD$12,0))</f>
        <v>7.1</v>
      </c>
      <c r="CE60" s="28" t="str">
        <f>IF(VLOOKUP($C60,Sheet!$A$7:$DG$148,'TN01-10 (IN)'!CE$12,0)="","",VLOOKUP($C60,Sheet!$A$7:$DG$148,'TN01-10 (IN)'!CE$12,0))</f>
        <v/>
      </c>
      <c r="CF60" s="28">
        <f>IF(VLOOKUP($C60,Sheet!$A$7:$DG$148,'TN01-10 (IN)'!CF$12,0)="","",VLOOKUP($C60,Sheet!$A$7:$DG$148,'TN01-10 (IN)'!CF$12,0))</f>
        <v>6.4</v>
      </c>
      <c r="CG60" s="28">
        <f>IF(VLOOKUP($C60,Sheet!$A$7:$DG$148,'TN01-10 (IN)'!CG$12,0)="","",VLOOKUP($C60,Sheet!$A$7:$DG$148,'TN01-10 (IN)'!CG$12,0))</f>
        <v>6.3</v>
      </c>
      <c r="CH60" s="28">
        <f>IF(VLOOKUP($C60,Sheet!$A$7:$DG$148,'TN01-10 (IN)'!CH$12,0)="","",VLOOKUP($C60,Sheet!$A$7:$DG$148,'TN01-10 (IN)'!CH$12,0))</f>
        <v>8.9</v>
      </c>
      <c r="CI60" s="28">
        <f>IF(VLOOKUP($C60,Sheet!$A$7:$DG$148,'TN01-10 (IN)'!CI$12,0)="","",VLOOKUP($C60,Sheet!$A$7:$DG$148,'TN01-10 (IN)'!CI$12,0))</f>
        <v>6.8</v>
      </c>
      <c r="CJ60" s="28" t="str">
        <f>IF(VLOOKUP($C60,Sheet!$A$7:$DG$148,'TN01-10 (IN)'!CJ$12,0)="","",VLOOKUP($C60,Sheet!$A$7:$DG$148,'TN01-10 (IN)'!CJ$12,0))</f>
        <v/>
      </c>
      <c r="CK60" s="28">
        <f>IF(VLOOKUP($C60,Sheet!$A$7:$DG$148,'TN01-10 (IN)'!CK$12,0)="","",VLOOKUP($C60,Sheet!$A$7:$DG$148,'TN01-10 (IN)'!CK$12,0))</f>
        <v>8.1999999999999993</v>
      </c>
      <c r="CL60" s="28" t="str">
        <f>IF(VLOOKUP($C60,Sheet!$A$7:$DG$148,'TN01-10 (IN)'!CL$12,0)="","",VLOOKUP($C60,Sheet!$A$7:$DG$148,'TN01-10 (IN)'!CL$12,0))</f>
        <v/>
      </c>
      <c r="CM60" s="28" t="str">
        <f>IF(VLOOKUP($C60,Sheet!$A$7:$DG$148,'TN01-10 (IN)'!CM$12,0)="","",VLOOKUP($C60,Sheet!$A$7:$DG$148,'TN01-10 (IN)'!CM$12,0))</f>
        <v/>
      </c>
      <c r="CN60" s="28" t="str">
        <f>IF(VLOOKUP($C60,Sheet!$A$7:$DG$148,'TN01-10 (IN)'!CN$12,0)="","",VLOOKUP($C60,Sheet!$A$7:$DG$148,'TN01-10 (IN)'!CN$12,0))</f>
        <v/>
      </c>
      <c r="CO60" s="28" t="str">
        <f>IF(VLOOKUP($C60,Sheet!$A$7:$DG$148,'TN01-10 (IN)'!CO$12,0)="","",VLOOKUP($C60,Sheet!$A$7:$DG$148,'TN01-10 (IN)'!CO$12,0))</f>
        <v/>
      </c>
      <c r="CP60" s="28">
        <f>IF(VLOOKUP($C60,Sheet!$A$7:$DG$148,'TN01-10 (IN)'!CP$12,0)="","",VLOOKUP($C60,Sheet!$A$7:$DG$148,'TN01-10 (IN)'!CP$12,0))</f>
        <v>8.1</v>
      </c>
      <c r="CQ60" s="28">
        <f>IF(VLOOKUP($C60,Sheet!$A$7:$DG$148,'TN01-10 (IN)'!CQ$12,0)="","",VLOOKUP($C60,Sheet!$A$7:$DG$148,'TN01-10 (IN)'!CQ$12,0))</f>
        <v>7.5</v>
      </c>
      <c r="CR60" s="28">
        <f>IF(VLOOKUP($C60,Sheet!$A$7:$DG$148,'TN01-10 (IN)'!CR$12,0)="","",VLOOKUP($C60,Sheet!$A$7:$DG$148,'TN01-10 (IN)'!CR$12,0))</f>
        <v>8.5</v>
      </c>
      <c r="CS60" s="28">
        <f>IF(VLOOKUP($C60,Sheet!$A$7:$DG$148,'TN01-10 (IN)'!CS$12,0)="","",VLOOKUP($C60,Sheet!$A$7:$DG$148,'TN01-10 (IN)'!CS$12,0))</f>
        <v>6.2</v>
      </c>
      <c r="CT60" s="28">
        <f>IF(VLOOKUP($C60,Sheet!$A$7:$DG$148,'TN01-10 (IN)'!CT$12,0)="","",VLOOKUP($C60,Sheet!$A$7:$DG$148,'TN01-10 (IN)'!CT$12,0))</f>
        <v>6.1</v>
      </c>
      <c r="CU60" s="33">
        <f>IF(VLOOKUP($C60,Sheet!$A$7:$DG$148,'TN01-10 (IN)'!CU$12,0)="","",VLOOKUP($C60,Sheet!$A$7:$DG$148,'TN01-10 (IN)'!CU$12,0))</f>
        <v>27</v>
      </c>
      <c r="CV60" s="36">
        <f>IF(VLOOKUP($C60,Sheet!$A$7:$DG$148,'TN01-10 (IN)'!CV$12,0)="","",VLOOKUP($C60,Sheet!$A$7:$DG$148,'TN01-10 (IN)'!CV$12,0))</f>
        <v>0</v>
      </c>
      <c r="CW60" s="38">
        <f t="shared" si="2"/>
        <v>128</v>
      </c>
      <c r="CX60" s="38">
        <f t="shared" si="2"/>
        <v>0</v>
      </c>
      <c r="CY60" s="38">
        <f t="shared" si="3"/>
        <v>0</v>
      </c>
      <c r="CZ60" s="38">
        <f t="shared" si="4"/>
        <v>128</v>
      </c>
      <c r="DA60" s="38">
        <f t="shared" si="5"/>
        <v>7.22</v>
      </c>
      <c r="DB60" s="38">
        <f>VLOOKUP($C60,'TN01-04'!$A$13:$DL$166,103,0)</f>
        <v>2.99</v>
      </c>
      <c r="DC60" s="28" t="str">
        <f>IF(VLOOKUP($C60,Sheet!$A$7:$DG$148,'TN01-10 (IN)'!DC$12,0)="","",VLOOKUP($C60,Sheet!$A$7:$DG$148,'TN01-10 (IN)'!DC$12,0))</f>
        <v/>
      </c>
      <c r="DD60" s="28" t="str">
        <f>IF(VLOOKUP($C60,Sheet!$A$7:$DG$148,'TN01-10 (IN)'!DD$12,0)="","",VLOOKUP($C60,Sheet!$A$7:$DG$148,'TN01-10 (IN)'!DD$12,0))</f>
        <v/>
      </c>
      <c r="DE60" s="28">
        <f>IF(VLOOKUP($C60,Sheet!$A$7:$DG$148,'TN01-10 (IN)'!DE$12,0)="","",VLOOKUP($C60,Sheet!$A$7:$DG$148,'TN01-10 (IN)'!DE$12,0))</f>
        <v>8</v>
      </c>
      <c r="DF60" s="28" t="str">
        <f>IF(VLOOKUP($C60,Sheet!$A$7:$DG$148,'TN01-10 (IN)'!DF$12,0)="","",VLOOKUP($C60,Sheet!$A$7:$DG$148,'TN01-10 (IN)'!DF$12,0))</f>
        <v/>
      </c>
      <c r="DG60" s="38"/>
      <c r="DH60" s="38">
        <f t="shared" si="6"/>
        <v>8</v>
      </c>
      <c r="DI60" s="38">
        <f>VLOOKUP($C60,'TN01-04'!$A$13:$DL$166,110,0)</f>
        <v>3.65</v>
      </c>
      <c r="DJ60" s="33">
        <f>IF(VLOOKUP($C60,Sheet!$A$7:$DG$148,'TN01-10 (IN)'!DJ$12,0)="","",VLOOKUP($C60,Sheet!$A$7:$DG$148,'TN01-10 (IN)'!DJ$12,0))</f>
        <v>5</v>
      </c>
      <c r="DK60" s="36">
        <f>IF(VLOOKUP($C60,Sheet!$A$7:$DG$148,'TN01-10 (IN)'!DK$12,0)="","",VLOOKUP($C60,Sheet!$A$7:$DG$148,'TN01-10 (IN)'!DK$12,0))</f>
        <v>0</v>
      </c>
      <c r="DL60" s="38">
        <f t="shared" si="7"/>
        <v>133</v>
      </c>
      <c r="DM60" s="38">
        <f t="shared" si="8"/>
        <v>0</v>
      </c>
      <c r="DN60" s="38">
        <f t="shared" si="9"/>
        <v>7.25</v>
      </c>
      <c r="DO60" s="38">
        <f>VLOOKUP($C60,'TN01-04'!$A$13:$DL$166,116,0)</f>
        <v>3.01</v>
      </c>
      <c r="DP60" s="33">
        <f>IF(VLOOKUP($C60,Sheet!$A$7:$DG$148,'TN01-10 (IN)'!DP$12,0)="","",VLOOKUP($C60,Sheet!$A$7:$DG$148,'TN01-10 (IN)'!DP$12,0))</f>
        <v>138</v>
      </c>
      <c r="DQ60" s="36">
        <f>IF(VLOOKUP($C60,Sheet!$A$7:$DG$148,'TN01-10 (IN)'!DQ$12,0)="","",VLOOKUP($C60,Sheet!$A$7:$DG$148,'TN01-10 (IN)'!DQ$12,0))</f>
        <v>0</v>
      </c>
      <c r="DR60" s="28">
        <f>IF(VLOOKUP($C60,Sheet!$A$7:$DG$148,'TN01-10 (IN)'!DR$12,0)="","",VLOOKUP($C60,Sheet!$A$7:$DG$148,'TN01-10 (IN)'!DR$12,0))</f>
        <v>137</v>
      </c>
      <c r="DS60" s="28">
        <f>IF(VLOOKUP($C60,Sheet!$A$7:$DG$148,'TN01-10 (IN)'!DS$12,0)="","",VLOOKUP($C60,Sheet!$A$7:$DG$148,'TN01-10 (IN)'!DS$12,0))</f>
        <v>138</v>
      </c>
      <c r="DT60" s="28">
        <f>IF(VLOOKUP($C60,Sheet!$A$7:$DG$148,'TN01-10 (IN)'!DT$12,0)="","",VLOOKUP($C60,Sheet!$A$7:$DG$148,'TN01-10 (IN)'!DT$12,0))</f>
        <v>7.25</v>
      </c>
      <c r="DU60" s="28">
        <f>IF(VLOOKUP($C60,Sheet!$A$7:$DG$148,'TN01-10 (IN)'!DU$12,0)="","",VLOOKUP($C60,Sheet!$A$7:$DG$148,'TN01-10 (IN)'!DU$12,0))</f>
        <v>3.01</v>
      </c>
      <c r="DV60" s="28" t="str">
        <f>IF(VLOOKUP($C60,Sheet!$A$7:$DG$148,'TN01-10 (IN)'!DV$12,0)="","",VLOOKUP($C60,Sheet!$A$7:$DG$148,'TN01-10 (IN)'!DV$12,0))</f>
        <v>CHI 101; ENG 104; ENG 105; ENG 106; ENG 107</v>
      </c>
      <c r="DW60" s="42">
        <f t="shared" si="10"/>
        <v>0</v>
      </c>
    </row>
    <row r="61" spans="1:127" ht="15.95" customHeight="1" x14ac:dyDescent="0.2">
      <c r="A61" s="52"/>
      <c r="B61" s="625"/>
      <c r="C61" s="45">
        <v>2220727306</v>
      </c>
      <c r="D61" s="26" t="s">
        <v>14</v>
      </c>
      <c r="E61" s="26" t="s">
        <v>70</v>
      </c>
      <c r="F61" s="26" t="s">
        <v>21</v>
      </c>
      <c r="G61" s="27">
        <v>36084</v>
      </c>
      <c r="H61" s="26" t="s">
        <v>209</v>
      </c>
      <c r="I61" s="26" t="s">
        <v>212</v>
      </c>
      <c r="J61" s="28">
        <f>IF(VLOOKUP($C61,Sheet!$A$7:$DG$148,'TN01-10 (IN)'!J$12,0)="","",VLOOKUP($C61,Sheet!$A$7:$DG$148,'TN01-10 (IN)'!J$12,0))</f>
        <v>9.1</v>
      </c>
      <c r="K61" s="28">
        <f>IF(VLOOKUP($C61,Sheet!$A$7:$DG$148,'TN01-10 (IN)'!K$12,0)="","",VLOOKUP($C61,Sheet!$A$7:$DG$148,'TN01-10 (IN)'!K$12,0))</f>
        <v>6.4</v>
      </c>
      <c r="L61" s="28">
        <f>IF(VLOOKUP($C61,Sheet!$A$7:$DG$148,'TN01-10 (IN)'!L$12,0)="","",VLOOKUP($C61,Sheet!$A$7:$DG$148,'TN01-10 (IN)'!L$12,0))</f>
        <v>7.8</v>
      </c>
      <c r="M61" s="28">
        <f>IF(VLOOKUP($C61,Sheet!$A$7:$DG$148,'TN01-10 (IN)'!M$12,0)="","",VLOOKUP($C61,Sheet!$A$7:$DG$148,'TN01-10 (IN)'!M$12,0))</f>
        <v>8.9</v>
      </c>
      <c r="N61" s="28">
        <f>IF(VLOOKUP($C61,Sheet!$A$7:$DG$148,'TN01-10 (IN)'!N$12,0)="","",VLOOKUP($C61,Sheet!$A$7:$DG$148,'TN01-10 (IN)'!N$12,0))</f>
        <v>7.8</v>
      </c>
      <c r="O61" s="28">
        <f>IF(VLOOKUP($C61,Sheet!$A$7:$DG$148,'TN01-10 (IN)'!O$12,0)="","",VLOOKUP($C61,Sheet!$A$7:$DG$148,'TN01-10 (IN)'!O$12,0))</f>
        <v>6.1</v>
      </c>
      <c r="P61" s="28">
        <f>IF(VLOOKUP($C61,Sheet!$A$7:$DG$148,'TN01-10 (IN)'!P$12,0)="","",VLOOKUP($C61,Sheet!$A$7:$DG$148,'TN01-10 (IN)'!P$12,0))</f>
        <v>4.8</v>
      </c>
      <c r="Q61" s="28" t="str">
        <f>IF(VLOOKUP($C61,Sheet!$A$7:$DG$148,'TN01-10 (IN)'!Q$12,0)="","",VLOOKUP($C61,Sheet!$A$7:$DG$148,'TN01-10 (IN)'!Q$12,0))</f>
        <v/>
      </c>
      <c r="R61" s="28">
        <f>IF(VLOOKUP($C61,Sheet!$A$7:$DG$148,'TN01-10 (IN)'!R$12,0)="","",VLOOKUP($C61,Sheet!$A$7:$DG$148,'TN01-10 (IN)'!R$12,0))</f>
        <v>7</v>
      </c>
      <c r="S61" s="28" t="str">
        <f>IF(VLOOKUP($C61,Sheet!$A$7:$DG$148,'TN01-10 (IN)'!S$12,0)="","",VLOOKUP($C61,Sheet!$A$7:$DG$148,'TN01-10 (IN)'!S$12,0))</f>
        <v/>
      </c>
      <c r="T61" s="28" t="str">
        <f>IF(VLOOKUP($C61,Sheet!$A$7:$DG$148,'TN01-10 (IN)'!T$12,0)="","",VLOOKUP($C61,Sheet!$A$7:$DG$148,'TN01-10 (IN)'!T$12,0))</f>
        <v/>
      </c>
      <c r="U61" s="28" t="str">
        <f>IF(VLOOKUP($C61,Sheet!$A$7:$DG$148,'TN01-10 (IN)'!U$12,0)="","",VLOOKUP($C61,Sheet!$A$7:$DG$148,'TN01-10 (IN)'!U$12,0))</f>
        <v/>
      </c>
      <c r="V61" s="28" t="str">
        <f>IF(VLOOKUP($C61,Sheet!$A$7:$DG$148,'TN01-10 (IN)'!V$12,0)="","",VLOOKUP($C61,Sheet!$A$7:$DG$148,'TN01-10 (IN)'!V$12,0))</f>
        <v/>
      </c>
      <c r="W61" s="28">
        <f>IF(VLOOKUP($C61,Sheet!$A$7:$DG$148,'TN01-10 (IN)'!W$12,0)="","",VLOOKUP($C61,Sheet!$A$7:$DG$148,'TN01-10 (IN)'!W$12,0))</f>
        <v>6.6</v>
      </c>
      <c r="X61" s="28">
        <f>IF(VLOOKUP($C61,Sheet!$A$7:$DG$148,'TN01-10 (IN)'!X$12,0)="","",VLOOKUP($C61,Sheet!$A$7:$DG$148,'TN01-10 (IN)'!X$12,0))</f>
        <v>5.9</v>
      </c>
      <c r="Y61" s="28">
        <f>IF(VLOOKUP($C61,Sheet!$A$7:$DG$148,'TN01-10 (IN)'!Y$12,0)="","",VLOOKUP($C61,Sheet!$A$7:$DG$148,'TN01-10 (IN)'!Y$12,0))</f>
        <v>8.6</v>
      </c>
      <c r="Z61" s="28">
        <f>IF(VLOOKUP($C61,Sheet!$A$7:$DG$148,'TN01-10 (IN)'!Z$12,0)="","",VLOOKUP($C61,Sheet!$A$7:$DG$148,'TN01-10 (IN)'!Z$12,0))</f>
        <v>8.6999999999999993</v>
      </c>
      <c r="AA61" s="28">
        <f>IF(VLOOKUP($C61,Sheet!$A$7:$DG$148,'TN01-10 (IN)'!AA$12,0)="","",VLOOKUP($C61,Sheet!$A$7:$DG$148,'TN01-10 (IN)'!AA$12,0))</f>
        <v>6.5</v>
      </c>
      <c r="AB61" s="28">
        <f>IF(VLOOKUP($C61,Sheet!$A$7:$DG$148,'TN01-10 (IN)'!AB$12,0)="","",VLOOKUP($C61,Sheet!$A$7:$DG$148,'TN01-10 (IN)'!AB$12,0))</f>
        <v>6.9</v>
      </c>
      <c r="AC61" s="28">
        <f>IF(VLOOKUP($C61,Sheet!$A$7:$DG$148,'TN01-10 (IN)'!AC$12,0)="","",VLOOKUP($C61,Sheet!$A$7:$DG$148,'TN01-10 (IN)'!AC$12,0))</f>
        <v>5.3</v>
      </c>
      <c r="AD61" s="28">
        <f>IF(VLOOKUP($C61,Sheet!$A$7:$DG$148,'TN01-10 (IN)'!AD$12,0)="","",VLOOKUP($C61,Sheet!$A$7:$DG$148,'TN01-10 (IN)'!AD$12,0))</f>
        <v>7.8</v>
      </c>
      <c r="AE61" s="28">
        <f>IF(VLOOKUP($C61,Sheet!$A$7:$DG$148,'TN01-10 (IN)'!AE$12,0)="","",VLOOKUP($C61,Sheet!$A$7:$DG$148,'TN01-10 (IN)'!AE$12,0))</f>
        <v>7.8</v>
      </c>
      <c r="AF61" s="28">
        <f>IF(VLOOKUP($C61,Sheet!$A$7:$DG$148,'TN01-10 (IN)'!AF$12,0)="","",VLOOKUP($C61,Sheet!$A$7:$DG$148,'TN01-10 (IN)'!AF$12,0))</f>
        <v>6.8</v>
      </c>
      <c r="AG61" s="28" t="str">
        <f>IF(VLOOKUP($C61,Sheet!$A$7:$DG$148,'TN01-10 (IN)'!AG$12,0)="","",VLOOKUP($C61,Sheet!$A$7:$DG$148,'TN01-10 (IN)'!AG$12,0))</f>
        <v>X</v>
      </c>
      <c r="AH61" s="28">
        <f>IF(VLOOKUP($C61,Sheet!$A$7:$DG$148,'TN01-10 (IN)'!AH$12,0)="","",VLOOKUP($C61,Sheet!$A$7:$DG$148,'TN01-10 (IN)'!AH$12,0))</f>
        <v>6.6</v>
      </c>
      <c r="AI61" s="28">
        <f>IF(VLOOKUP($C61,Sheet!$A$7:$DG$148,'TN01-10 (IN)'!AI$12,0)="","",VLOOKUP($C61,Sheet!$A$7:$DG$148,'TN01-10 (IN)'!AI$12,0))</f>
        <v>7.3</v>
      </c>
      <c r="AJ61" s="28">
        <f>IF(VLOOKUP($C61,Sheet!$A$7:$DG$148,'TN01-10 (IN)'!AJ$12,0)="","",VLOOKUP($C61,Sheet!$A$7:$DG$148,'TN01-10 (IN)'!AJ$12,0))</f>
        <v>8</v>
      </c>
      <c r="AK61" s="28" t="str">
        <f>IF(VLOOKUP($C61,Sheet!$A$7:$DG$148,'TN01-10 (IN)'!AK$12,0)="","",VLOOKUP($C61,Sheet!$A$7:$DG$148,'TN01-10 (IN)'!AK$12,0))</f>
        <v/>
      </c>
      <c r="AL61" s="28" t="str">
        <f>IF(VLOOKUP($C61,Sheet!$A$7:$DG$148,'TN01-10 (IN)'!AL$12,0)="","",VLOOKUP($C61,Sheet!$A$7:$DG$148,'TN01-10 (IN)'!AL$12,0))</f>
        <v/>
      </c>
      <c r="AM61" s="33">
        <f>IF(VLOOKUP($C61,Sheet!$A$7:$DG$148,'TN01-10 (IN)'!AM$12,0)="","",VLOOKUP($C61,Sheet!$A$7:$DG$148,'TN01-10 (IN)'!AM$12,0))</f>
        <v>45</v>
      </c>
      <c r="AN61" s="36">
        <f>IF(VLOOKUP($C61,Sheet!$A$7:$DG$148,'TN01-10 (IN)'!AN$12,0)="","",VLOOKUP($C61,Sheet!$A$7:$DG$148,'TN01-10 (IN)'!AN$12,0))</f>
        <v>6</v>
      </c>
      <c r="AO61" s="32">
        <f>IF(VLOOKUP($C61,Sheet!$A$7:$DG$148,'TN01-10 (IN)'!AO$12,0)="","",VLOOKUP($C61,Sheet!$A$7:$DG$148,'TN01-10 (IN)'!AO$12,0))</f>
        <v>4.8</v>
      </c>
      <c r="AP61" s="32">
        <f>IF(VLOOKUP($C61,Sheet!$A$7:$DG$148,'TN01-10 (IN)'!AP$12,0)="","",VLOOKUP($C61,Sheet!$A$7:$DG$148,'TN01-10 (IN)'!AP$12,0))</f>
        <v>6.3</v>
      </c>
      <c r="AQ61" s="32">
        <f>IF(VLOOKUP($C61,Sheet!$A$7:$DG$148,'TN01-10 (IN)'!AQ$12,0)="","",VLOOKUP($C61,Sheet!$A$7:$DG$148,'TN01-10 (IN)'!AQ$12,0))</f>
        <v>9.5</v>
      </c>
      <c r="AR61" s="32" t="str">
        <f>IF(VLOOKUP($C61,Sheet!$A$7:$DG$148,'TN01-10 (IN)'!AR$12,0)="","",VLOOKUP($C61,Sheet!$A$7:$DG$148,'TN01-10 (IN)'!AR$12,0))</f>
        <v/>
      </c>
      <c r="AS61" s="32" t="str">
        <f>IF(VLOOKUP($C61,Sheet!$A$7:$DG$148,'TN01-10 (IN)'!AS$12,0)="","",VLOOKUP($C61,Sheet!$A$7:$DG$148,'TN01-10 (IN)'!AS$12,0))</f>
        <v/>
      </c>
      <c r="AT61" s="32" t="str">
        <f>IF(VLOOKUP($C61,Sheet!$A$7:$DG$148,'TN01-10 (IN)'!AT$12,0)="","",VLOOKUP($C61,Sheet!$A$7:$DG$148,'TN01-10 (IN)'!AT$12,0))</f>
        <v/>
      </c>
      <c r="AU61" s="32" t="str">
        <f>IF(VLOOKUP($C61,Sheet!$A$7:$DG$148,'TN01-10 (IN)'!AU$12,0)="","",VLOOKUP($C61,Sheet!$A$7:$DG$148,'TN01-10 (IN)'!AU$12,0))</f>
        <v/>
      </c>
      <c r="AV61" s="32">
        <f>IF(VLOOKUP($C61,Sheet!$A$7:$DG$148,'TN01-10 (IN)'!AV$12,0)="","",VLOOKUP($C61,Sheet!$A$7:$DG$148,'TN01-10 (IN)'!AV$12,0))</f>
        <v>0</v>
      </c>
      <c r="AW61" s="32" t="str">
        <f>IF(VLOOKUP($C61,Sheet!$A$7:$DG$148,'TN01-10 (IN)'!AW$12,0)="","",VLOOKUP($C61,Sheet!$A$7:$DG$148,'TN01-10 (IN)'!AW$12,0))</f>
        <v/>
      </c>
      <c r="AX61" s="32" t="str">
        <f>IF(VLOOKUP($C61,Sheet!$A$7:$DG$148,'TN01-10 (IN)'!AX$12,0)="","",VLOOKUP($C61,Sheet!$A$7:$DG$148,'TN01-10 (IN)'!AX$12,0))</f>
        <v/>
      </c>
      <c r="AY61" s="32" t="str">
        <f>IF(VLOOKUP($C61,Sheet!$A$7:$DG$148,'TN01-10 (IN)'!AY$12,0)="","",VLOOKUP($C61,Sheet!$A$7:$DG$148,'TN01-10 (IN)'!AY$12,0))</f>
        <v/>
      </c>
      <c r="AZ61" s="32" t="str">
        <f>IF(VLOOKUP($C61,Sheet!$A$7:$DG$148,'TN01-10 (IN)'!AZ$12,0)="","",VLOOKUP($C61,Sheet!$A$7:$DG$148,'TN01-10 (IN)'!AZ$12,0))</f>
        <v/>
      </c>
      <c r="BA61" s="32">
        <f>IF(VLOOKUP($C61,Sheet!$A$7:$DG$148,'TN01-10 (IN)'!BA$12,0)="","",VLOOKUP($C61,Sheet!$A$7:$DG$148,'TN01-10 (IN)'!BA$12,0))</f>
        <v>0</v>
      </c>
      <c r="BB61" s="32" t="str">
        <f>IF(VLOOKUP($C61,Sheet!$A$7:$DG$148,'TN01-10 (IN)'!BB$12,0)="","",VLOOKUP($C61,Sheet!$A$7:$DG$148,'TN01-10 (IN)'!BB$12,0))</f>
        <v/>
      </c>
      <c r="BC61" s="32">
        <f>IF(VLOOKUP($C61,Sheet!$A$7:$DG$148,'TN01-10 (IN)'!BC$12,0)="","",VLOOKUP($C61,Sheet!$A$7:$DG$148,'TN01-10 (IN)'!BC$12,0))</f>
        <v>6.4</v>
      </c>
      <c r="BD61" s="33">
        <f>IF(VLOOKUP($C61,Sheet!$A$7:$DG$148,'TN01-10 (IN)'!BD$12,0)="","",VLOOKUP($C61,Sheet!$A$7:$DG$148,'TN01-10 (IN)'!BD$12,0))</f>
        <v>4</v>
      </c>
      <c r="BE61" s="36">
        <f>IF(VLOOKUP($C61,Sheet!$A$7:$DG$148,'TN01-10 (IN)'!BE$12,0)="","",VLOOKUP($C61,Sheet!$A$7:$DG$148,'TN01-10 (IN)'!BE$12,0))</f>
        <v>1</v>
      </c>
      <c r="BF61" s="28" t="str">
        <f>IF(VLOOKUP($C61,Sheet!$A$7:$DG$148,'TN01-10 (IN)'!BF$12,0)="","",VLOOKUP($C61,Sheet!$A$7:$DG$148,'TN01-10 (IN)'!BF$12,0))</f>
        <v>X</v>
      </c>
      <c r="BG61" s="28">
        <f>IF(VLOOKUP($C61,Sheet!$A$7:$DG$148,'TN01-10 (IN)'!BG$12,0)="","",VLOOKUP($C61,Sheet!$A$7:$DG$148,'TN01-10 (IN)'!BG$12,0))</f>
        <v>6</v>
      </c>
      <c r="BH61" s="28" t="str">
        <f>IF(VLOOKUP($C61,Sheet!$A$7:$DG$148,'TN01-10 (IN)'!BH$12,0)="","",VLOOKUP($C61,Sheet!$A$7:$DG$148,'TN01-10 (IN)'!BH$12,0))</f>
        <v/>
      </c>
      <c r="BI61" s="28">
        <f>IF(VLOOKUP($C61,Sheet!$A$7:$DG$148,'TN01-10 (IN)'!BI$12,0)="","",VLOOKUP($C61,Sheet!$A$7:$DG$148,'TN01-10 (IN)'!BI$12,0))</f>
        <v>6.4</v>
      </c>
      <c r="BJ61" s="28">
        <f>IF(VLOOKUP($C61,Sheet!$A$7:$DG$148,'TN01-10 (IN)'!BJ$12,0)="","",VLOOKUP($C61,Sheet!$A$7:$DG$148,'TN01-10 (IN)'!BJ$12,0))</f>
        <v>6</v>
      </c>
      <c r="BK61" s="28">
        <f>IF(VLOOKUP($C61,Sheet!$A$7:$DG$148,'TN01-10 (IN)'!BK$12,0)="","",VLOOKUP($C61,Sheet!$A$7:$DG$148,'TN01-10 (IN)'!BK$12,0))</f>
        <v>4.5999999999999996</v>
      </c>
      <c r="BL61" s="28">
        <f>IF(VLOOKUP($C61,Sheet!$A$7:$DG$148,'TN01-10 (IN)'!BL$12,0)="","",VLOOKUP($C61,Sheet!$A$7:$DG$148,'TN01-10 (IN)'!BL$12,0))</f>
        <v>8</v>
      </c>
      <c r="BM61" s="28">
        <f>IF(VLOOKUP($C61,Sheet!$A$7:$DG$148,'TN01-10 (IN)'!BM$12,0)="","",VLOOKUP($C61,Sheet!$A$7:$DG$148,'TN01-10 (IN)'!BM$12,0))</f>
        <v>5.5</v>
      </c>
      <c r="BN61" s="28">
        <f>IF(VLOOKUP($C61,Sheet!$A$7:$DG$148,'TN01-10 (IN)'!BN$12,0)="","",VLOOKUP($C61,Sheet!$A$7:$DG$148,'TN01-10 (IN)'!BN$12,0))</f>
        <v>0</v>
      </c>
      <c r="BO61" s="28">
        <f>IF(VLOOKUP($C61,Sheet!$A$7:$DG$148,'TN01-10 (IN)'!BO$12,0)="","",VLOOKUP($C61,Sheet!$A$7:$DG$148,'TN01-10 (IN)'!BO$12,0))</f>
        <v>6</v>
      </c>
      <c r="BP61" s="28">
        <f>IF(VLOOKUP($C61,Sheet!$A$7:$DG$148,'TN01-10 (IN)'!BP$12,0)="","",VLOOKUP($C61,Sheet!$A$7:$DG$148,'TN01-10 (IN)'!BP$12,0))</f>
        <v>5.4</v>
      </c>
      <c r="BQ61" s="28">
        <f>IF(VLOOKUP($C61,Sheet!$A$7:$DG$148,'TN01-10 (IN)'!BQ$12,0)="","",VLOOKUP($C61,Sheet!$A$7:$DG$148,'TN01-10 (IN)'!BQ$12,0))</f>
        <v>7.6</v>
      </c>
      <c r="BR61" s="28">
        <f>IF(VLOOKUP($C61,Sheet!$A$7:$DG$148,'TN01-10 (IN)'!BR$12,0)="","",VLOOKUP($C61,Sheet!$A$7:$DG$148,'TN01-10 (IN)'!BR$12,0))</f>
        <v>7.5</v>
      </c>
      <c r="BS61" s="28" t="str">
        <f>IF(VLOOKUP($C61,Sheet!$A$7:$DG$148,'TN01-10 (IN)'!BS$12,0)="","",VLOOKUP($C61,Sheet!$A$7:$DG$148,'TN01-10 (IN)'!BS$12,0))</f>
        <v/>
      </c>
      <c r="BT61" s="28">
        <f>IF(VLOOKUP($C61,Sheet!$A$7:$DG$148,'TN01-10 (IN)'!BT$12,0)="","",VLOOKUP($C61,Sheet!$A$7:$DG$148,'TN01-10 (IN)'!BT$12,0))</f>
        <v>8.1</v>
      </c>
      <c r="BU61" s="28">
        <f>IF(VLOOKUP($C61,Sheet!$A$7:$DG$148,'TN01-10 (IN)'!BU$12,0)="","",VLOOKUP($C61,Sheet!$A$7:$DG$148,'TN01-10 (IN)'!BU$12,0))</f>
        <v>6.3</v>
      </c>
      <c r="BV61" s="28">
        <f>IF(VLOOKUP($C61,Sheet!$A$7:$DG$148,'TN01-10 (IN)'!BV$12,0)="","",VLOOKUP($C61,Sheet!$A$7:$DG$148,'TN01-10 (IN)'!BV$12,0))</f>
        <v>7.5</v>
      </c>
      <c r="BW61" s="28" t="str">
        <f>IF(VLOOKUP($C61,Sheet!$A$7:$DG$148,'TN01-10 (IN)'!BW$12,0)="","",VLOOKUP($C61,Sheet!$A$7:$DG$148,'TN01-10 (IN)'!BW$12,0))</f>
        <v/>
      </c>
      <c r="BX61" s="28">
        <f>IF(VLOOKUP($C61,Sheet!$A$7:$DG$148,'TN01-10 (IN)'!BX$12,0)="","",VLOOKUP($C61,Sheet!$A$7:$DG$148,'TN01-10 (IN)'!BX$12,0))</f>
        <v>7.6</v>
      </c>
      <c r="BY61" s="28">
        <f>IF(VLOOKUP($C61,Sheet!$A$7:$DG$148,'TN01-10 (IN)'!BY$12,0)="","",VLOOKUP($C61,Sheet!$A$7:$DG$148,'TN01-10 (IN)'!BY$12,0))</f>
        <v>7.6</v>
      </c>
      <c r="BZ61" s="33">
        <f>IF(VLOOKUP($C61,Sheet!$A$7:$DG$148,'TN01-10 (IN)'!BZ$12,0)="","",VLOOKUP($C61,Sheet!$A$7:$DG$148,'TN01-10 (IN)'!BZ$12,0))</f>
        <v>39</v>
      </c>
      <c r="CA61" s="36">
        <f>IF(VLOOKUP($C61,Sheet!$A$7:$DG$148,'TN01-10 (IN)'!CA$12,0)="","",VLOOKUP($C61,Sheet!$A$7:$DG$148,'TN01-10 (IN)'!CA$12,0))</f>
        <v>11</v>
      </c>
      <c r="CB61" s="28" t="str">
        <f>IF(VLOOKUP($C61,Sheet!$A$7:$DG$148,'TN01-10 (IN)'!CB$12,0)="","",VLOOKUP($C61,Sheet!$A$7:$DG$148,'TN01-10 (IN)'!CB$12,0))</f>
        <v/>
      </c>
      <c r="CC61" s="28" t="str">
        <f>IF(VLOOKUP($C61,Sheet!$A$7:$DG$148,'TN01-10 (IN)'!CC$12,0)="","",VLOOKUP($C61,Sheet!$A$7:$DG$148,'TN01-10 (IN)'!CC$12,0))</f>
        <v/>
      </c>
      <c r="CD61" s="28">
        <f>IF(VLOOKUP($C61,Sheet!$A$7:$DG$148,'TN01-10 (IN)'!CD$12,0)="","",VLOOKUP($C61,Sheet!$A$7:$DG$148,'TN01-10 (IN)'!CD$12,0))</f>
        <v>7.2</v>
      </c>
      <c r="CE61" s="28" t="str">
        <f>IF(VLOOKUP($C61,Sheet!$A$7:$DG$148,'TN01-10 (IN)'!CE$12,0)="","",VLOOKUP($C61,Sheet!$A$7:$DG$148,'TN01-10 (IN)'!CE$12,0))</f>
        <v/>
      </c>
      <c r="CF61" s="28">
        <f>IF(VLOOKUP($C61,Sheet!$A$7:$DG$148,'TN01-10 (IN)'!CF$12,0)="","",VLOOKUP($C61,Sheet!$A$7:$DG$148,'TN01-10 (IN)'!CF$12,0))</f>
        <v>7.8</v>
      </c>
      <c r="CG61" s="28">
        <f>IF(VLOOKUP($C61,Sheet!$A$7:$DG$148,'TN01-10 (IN)'!CG$12,0)="","",VLOOKUP($C61,Sheet!$A$7:$DG$148,'TN01-10 (IN)'!CG$12,0))</f>
        <v>7</v>
      </c>
      <c r="CH61" s="28">
        <f>IF(VLOOKUP($C61,Sheet!$A$7:$DG$148,'TN01-10 (IN)'!CH$12,0)="","",VLOOKUP($C61,Sheet!$A$7:$DG$148,'TN01-10 (IN)'!CH$12,0))</f>
        <v>8.8000000000000007</v>
      </c>
      <c r="CI61" s="28">
        <f>IF(VLOOKUP($C61,Sheet!$A$7:$DG$148,'TN01-10 (IN)'!CI$12,0)="","",VLOOKUP($C61,Sheet!$A$7:$DG$148,'TN01-10 (IN)'!CI$12,0))</f>
        <v>7.2</v>
      </c>
      <c r="CJ61" s="28" t="str">
        <f>IF(VLOOKUP($C61,Sheet!$A$7:$DG$148,'TN01-10 (IN)'!CJ$12,0)="","",VLOOKUP($C61,Sheet!$A$7:$DG$148,'TN01-10 (IN)'!CJ$12,0))</f>
        <v>X</v>
      </c>
      <c r="CK61" s="28" t="str">
        <f>IF(VLOOKUP($C61,Sheet!$A$7:$DG$148,'TN01-10 (IN)'!CK$12,0)="","",VLOOKUP($C61,Sheet!$A$7:$DG$148,'TN01-10 (IN)'!CK$12,0))</f>
        <v/>
      </c>
      <c r="CL61" s="28" t="str">
        <f>IF(VLOOKUP($C61,Sheet!$A$7:$DG$148,'TN01-10 (IN)'!CL$12,0)="","",VLOOKUP($C61,Sheet!$A$7:$DG$148,'TN01-10 (IN)'!CL$12,0))</f>
        <v/>
      </c>
      <c r="CM61" s="28" t="str">
        <f>IF(VLOOKUP($C61,Sheet!$A$7:$DG$148,'TN01-10 (IN)'!CM$12,0)="","",VLOOKUP($C61,Sheet!$A$7:$DG$148,'TN01-10 (IN)'!CM$12,0))</f>
        <v/>
      </c>
      <c r="CN61" s="28" t="str">
        <f>IF(VLOOKUP($C61,Sheet!$A$7:$DG$148,'TN01-10 (IN)'!CN$12,0)="","",VLOOKUP($C61,Sheet!$A$7:$DG$148,'TN01-10 (IN)'!CN$12,0))</f>
        <v/>
      </c>
      <c r="CO61" s="28" t="str">
        <f>IF(VLOOKUP($C61,Sheet!$A$7:$DG$148,'TN01-10 (IN)'!CO$12,0)="","",VLOOKUP($C61,Sheet!$A$7:$DG$148,'TN01-10 (IN)'!CO$12,0))</f>
        <v/>
      </c>
      <c r="CP61" s="28">
        <f>IF(VLOOKUP($C61,Sheet!$A$7:$DG$148,'TN01-10 (IN)'!CP$12,0)="","",VLOOKUP($C61,Sheet!$A$7:$DG$148,'TN01-10 (IN)'!CP$12,0))</f>
        <v>5.7</v>
      </c>
      <c r="CQ61" s="28">
        <f>IF(VLOOKUP($C61,Sheet!$A$7:$DG$148,'TN01-10 (IN)'!CQ$12,0)="","",VLOOKUP($C61,Sheet!$A$7:$DG$148,'TN01-10 (IN)'!CQ$12,0))</f>
        <v>0</v>
      </c>
      <c r="CR61" s="28">
        <f>IF(VLOOKUP($C61,Sheet!$A$7:$DG$148,'TN01-10 (IN)'!CR$12,0)="","",VLOOKUP($C61,Sheet!$A$7:$DG$148,'TN01-10 (IN)'!CR$12,0))</f>
        <v>6.8</v>
      </c>
      <c r="CS61" s="28">
        <f>IF(VLOOKUP($C61,Sheet!$A$7:$DG$148,'TN01-10 (IN)'!CS$12,0)="","",VLOOKUP($C61,Sheet!$A$7:$DG$148,'TN01-10 (IN)'!CS$12,0))</f>
        <v>8.3000000000000007</v>
      </c>
      <c r="CT61" s="28">
        <f>IF(VLOOKUP($C61,Sheet!$A$7:$DG$148,'TN01-10 (IN)'!CT$12,0)="","",VLOOKUP($C61,Sheet!$A$7:$DG$148,'TN01-10 (IN)'!CT$12,0))</f>
        <v>8.6999999999999993</v>
      </c>
      <c r="CU61" s="33">
        <f>IF(VLOOKUP($C61,Sheet!$A$7:$DG$148,'TN01-10 (IN)'!CU$12,0)="","",VLOOKUP($C61,Sheet!$A$7:$DG$148,'TN01-10 (IN)'!CU$12,0))</f>
        <v>20</v>
      </c>
      <c r="CV61" s="36">
        <f>IF(VLOOKUP($C61,Sheet!$A$7:$DG$148,'TN01-10 (IN)'!CV$12,0)="","",VLOOKUP($C61,Sheet!$A$7:$DG$148,'TN01-10 (IN)'!CV$12,0))</f>
        <v>7</v>
      </c>
      <c r="CW61" s="38">
        <f t="shared" si="2"/>
        <v>104</v>
      </c>
      <c r="CX61" s="38">
        <f t="shared" si="2"/>
        <v>24</v>
      </c>
      <c r="CY61" s="38">
        <f t="shared" si="3"/>
        <v>0</v>
      </c>
      <c r="CZ61" s="38">
        <f t="shared" si="4"/>
        <v>128</v>
      </c>
      <c r="DA61" s="38">
        <f t="shared" si="5"/>
        <v>5.64</v>
      </c>
      <c r="DB61" s="38">
        <f>VLOOKUP($C61,'TN01-04'!$A$13:$DL$166,103,0)</f>
        <v>2.31</v>
      </c>
      <c r="DC61" s="28" t="str">
        <f>IF(VLOOKUP($C61,Sheet!$A$7:$DG$148,'TN01-10 (IN)'!DC$12,0)="","",VLOOKUP($C61,Sheet!$A$7:$DG$148,'TN01-10 (IN)'!DC$12,0))</f>
        <v/>
      </c>
      <c r="DD61" s="28" t="str">
        <f>IF(VLOOKUP($C61,Sheet!$A$7:$DG$148,'TN01-10 (IN)'!DD$12,0)="","",VLOOKUP($C61,Sheet!$A$7:$DG$148,'TN01-10 (IN)'!DD$12,0))</f>
        <v/>
      </c>
      <c r="DE61" s="28" t="str">
        <f>IF(VLOOKUP($C61,Sheet!$A$7:$DG$148,'TN01-10 (IN)'!DE$12,0)="","",VLOOKUP($C61,Sheet!$A$7:$DG$148,'TN01-10 (IN)'!DE$12,0))</f>
        <v/>
      </c>
      <c r="DF61" s="28" t="str">
        <f>IF(VLOOKUP($C61,Sheet!$A$7:$DG$148,'TN01-10 (IN)'!DF$12,0)="","",VLOOKUP($C61,Sheet!$A$7:$DG$148,'TN01-10 (IN)'!DF$12,0))</f>
        <v/>
      </c>
      <c r="DG61" s="38"/>
      <c r="DH61" s="38">
        <f t="shared" si="6"/>
        <v>0</v>
      </c>
      <c r="DI61" s="38">
        <f>VLOOKUP($C61,'TN01-04'!$A$13:$DL$166,110,0)</f>
        <v>0</v>
      </c>
      <c r="DJ61" s="33">
        <f>IF(VLOOKUP($C61,Sheet!$A$7:$DG$148,'TN01-10 (IN)'!DJ$12,0)="","",VLOOKUP($C61,Sheet!$A$7:$DG$148,'TN01-10 (IN)'!DJ$12,0))</f>
        <v>0</v>
      </c>
      <c r="DK61" s="36">
        <f>IF(VLOOKUP($C61,Sheet!$A$7:$DG$148,'TN01-10 (IN)'!DK$12,0)="","",VLOOKUP($C61,Sheet!$A$7:$DG$148,'TN01-10 (IN)'!DK$12,0))</f>
        <v>5</v>
      </c>
      <c r="DL61" s="38">
        <f t="shared" si="7"/>
        <v>104</v>
      </c>
      <c r="DM61" s="38">
        <f t="shared" si="8"/>
        <v>29</v>
      </c>
      <c r="DN61" s="38">
        <f t="shared" si="9"/>
        <v>5.43</v>
      </c>
      <c r="DO61" s="38">
        <f>VLOOKUP($C61,'TN01-04'!$A$13:$DL$166,116,0)</f>
        <v>2.23</v>
      </c>
      <c r="DP61" s="33">
        <f>IF(VLOOKUP($C61,Sheet!$A$7:$DG$148,'TN01-10 (IN)'!DP$12,0)="","",VLOOKUP($C61,Sheet!$A$7:$DG$148,'TN01-10 (IN)'!DP$12,0))</f>
        <v>108</v>
      </c>
      <c r="DQ61" s="36">
        <f>IF(VLOOKUP($C61,Sheet!$A$7:$DG$148,'TN01-10 (IN)'!DQ$12,0)="","",VLOOKUP($C61,Sheet!$A$7:$DG$148,'TN01-10 (IN)'!DQ$12,0))</f>
        <v>30</v>
      </c>
      <c r="DR61" s="28">
        <f>IF(VLOOKUP($C61,Sheet!$A$7:$DG$148,'TN01-10 (IN)'!DR$12,0)="","",VLOOKUP($C61,Sheet!$A$7:$DG$148,'TN01-10 (IN)'!DR$12,0))</f>
        <v>137</v>
      </c>
      <c r="DS61" s="28">
        <f>IF(VLOOKUP($C61,Sheet!$A$7:$DG$148,'TN01-10 (IN)'!DS$12,0)="","",VLOOKUP($C61,Sheet!$A$7:$DG$148,'TN01-10 (IN)'!DS$12,0))</f>
        <v>121</v>
      </c>
      <c r="DT61" s="28">
        <f>IF(VLOOKUP($C61,Sheet!$A$7:$DG$148,'TN01-10 (IN)'!DT$12,0)="","",VLOOKUP($C61,Sheet!$A$7:$DG$148,'TN01-10 (IN)'!DT$12,0))</f>
        <v>6.17</v>
      </c>
      <c r="DU61" s="28">
        <f>IF(VLOOKUP($C61,Sheet!$A$7:$DG$148,'TN01-10 (IN)'!DU$12,0)="","",VLOOKUP($C61,Sheet!$A$7:$DG$148,'TN01-10 (IN)'!DU$12,0))</f>
        <v>2.5299999999999998</v>
      </c>
      <c r="DV61" s="28" t="str">
        <f>IF(VLOOKUP($C61,Sheet!$A$7:$DG$148,'TN01-10 (IN)'!DV$12,0)="","",VLOOKUP($C61,Sheet!$A$7:$DG$148,'TN01-10 (IN)'!DV$12,0))</f>
        <v/>
      </c>
      <c r="DW61" s="42">
        <f t="shared" si="10"/>
        <v>0.1875</v>
      </c>
    </row>
    <row r="62" spans="1:127" ht="15.95" customHeight="1" x14ac:dyDescent="0.2">
      <c r="A62" s="52"/>
      <c r="B62" s="625"/>
      <c r="C62" s="45">
        <v>2221727307</v>
      </c>
      <c r="D62" s="26" t="s">
        <v>6</v>
      </c>
      <c r="E62" s="26" t="s">
        <v>71</v>
      </c>
      <c r="F62" s="26" t="s">
        <v>21</v>
      </c>
      <c r="G62" s="27">
        <v>36058</v>
      </c>
      <c r="H62" s="26" t="s">
        <v>210</v>
      </c>
      <c r="I62" s="26" t="s">
        <v>212</v>
      </c>
      <c r="J62" s="28" t="e">
        <f>IF(VLOOKUP($C62,Sheet!$A$7:$DG$148,'TN01-10 (IN)'!J$12,0)="","",VLOOKUP($C62,Sheet!$A$7:$DG$148,'TN01-10 (IN)'!J$12,0))</f>
        <v>#N/A</v>
      </c>
      <c r="K62" s="28" t="e">
        <f>IF(VLOOKUP($C62,Sheet!$A$7:$DG$148,'TN01-10 (IN)'!K$12,0)="","",VLOOKUP($C62,Sheet!$A$7:$DG$148,'TN01-10 (IN)'!K$12,0))</f>
        <v>#N/A</v>
      </c>
      <c r="L62" s="28" t="e">
        <f>IF(VLOOKUP($C62,Sheet!$A$7:$DG$148,'TN01-10 (IN)'!L$12,0)="","",VLOOKUP($C62,Sheet!$A$7:$DG$148,'TN01-10 (IN)'!L$12,0))</f>
        <v>#N/A</v>
      </c>
      <c r="M62" s="28" t="e">
        <f>IF(VLOOKUP($C62,Sheet!$A$7:$DG$148,'TN01-10 (IN)'!M$12,0)="","",VLOOKUP($C62,Sheet!$A$7:$DG$148,'TN01-10 (IN)'!M$12,0))</f>
        <v>#N/A</v>
      </c>
      <c r="N62" s="28" t="e">
        <f>IF(VLOOKUP($C62,Sheet!$A$7:$DG$148,'TN01-10 (IN)'!N$12,0)="","",VLOOKUP($C62,Sheet!$A$7:$DG$148,'TN01-10 (IN)'!N$12,0))</f>
        <v>#N/A</v>
      </c>
      <c r="O62" s="28" t="e">
        <f>IF(VLOOKUP($C62,Sheet!$A$7:$DG$148,'TN01-10 (IN)'!O$12,0)="","",VLOOKUP($C62,Sheet!$A$7:$DG$148,'TN01-10 (IN)'!O$12,0))</f>
        <v>#N/A</v>
      </c>
      <c r="P62" s="28" t="e">
        <f>IF(VLOOKUP($C62,Sheet!$A$7:$DG$148,'TN01-10 (IN)'!P$12,0)="","",VLOOKUP($C62,Sheet!$A$7:$DG$148,'TN01-10 (IN)'!P$12,0))</f>
        <v>#N/A</v>
      </c>
      <c r="Q62" s="28" t="e">
        <f>IF(VLOOKUP($C62,Sheet!$A$7:$DG$148,'TN01-10 (IN)'!Q$12,0)="","",VLOOKUP($C62,Sheet!$A$7:$DG$148,'TN01-10 (IN)'!Q$12,0))</f>
        <v>#N/A</v>
      </c>
      <c r="R62" s="28" t="e">
        <f>IF(VLOOKUP($C62,Sheet!$A$7:$DG$148,'TN01-10 (IN)'!R$12,0)="","",VLOOKUP($C62,Sheet!$A$7:$DG$148,'TN01-10 (IN)'!R$12,0))</f>
        <v>#N/A</v>
      </c>
      <c r="S62" s="28" t="e">
        <f>IF(VLOOKUP($C62,Sheet!$A$7:$DG$148,'TN01-10 (IN)'!S$12,0)="","",VLOOKUP($C62,Sheet!$A$7:$DG$148,'TN01-10 (IN)'!S$12,0))</f>
        <v>#N/A</v>
      </c>
      <c r="T62" s="28" t="e">
        <f>IF(VLOOKUP($C62,Sheet!$A$7:$DG$148,'TN01-10 (IN)'!T$12,0)="","",VLOOKUP($C62,Sheet!$A$7:$DG$148,'TN01-10 (IN)'!T$12,0))</f>
        <v>#N/A</v>
      </c>
      <c r="U62" s="28" t="e">
        <f>IF(VLOOKUP($C62,Sheet!$A$7:$DG$148,'TN01-10 (IN)'!U$12,0)="","",VLOOKUP($C62,Sheet!$A$7:$DG$148,'TN01-10 (IN)'!U$12,0))</f>
        <v>#N/A</v>
      </c>
      <c r="V62" s="28" t="e">
        <f>IF(VLOOKUP($C62,Sheet!$A$7:$DG$148,'TN01-10 (IN)'!V$12,0)="","",VLOOKUP($C62,Sheet!$A$7:$DG$148,'TN01-10 (IN)'!V$12,0))</f>
        <v>#N/A</v>
      </c>
      <c r="W62" s="28" t="e">
        <f>IF(VLOOKUP($C62,Sheet!$A$7:$DG$148,'TN01-10 (IN)'!W$12,0)="","",VLOOKUP($C62,Sheet!$A$7:$DG$148,'TN01-10 (IN)'!W$12,0))</f>
        <v>#N/A</v>
      </c>
      <c r="X62" s="28" t="e">
        <f>IF(VLOOKUP($C62,Sheet!$A$7:$DG$148,'TN01-10 (IN)'!X$12,0)="","",VLOOKUP($C62,Sheet!$A$7:$DG$148,'TN01-10 (IN)'!X$12,0))</f>
        <v>#N/A</v>
      </c>
      <c r="Y62" s="28" t="e">
        <f>IF(VLOOKUP($C62,Sheet!$A$7:$DG$148,'TN01-10 (IN)'!Y$12,0)="","",VLOOKUP($C62,Sheet!$A$7:$DG$148,'TN01-10 (IN)'!Y$12,0))</f>
        <v>#N/A</v>
      </c>
      <c r="Z62" s="28" t="e">
        <f>IF(VLOOKUP($C62,Sheet!$A$7:$DG$148,'TN01-10 (IN)'!Z$12,0)="","",VLOOKUP($C62,Sheet!$A$7:$DG$148,'TN01-10 (IN)'!Z$12,0))</f>
        <v>#N/A</v>
      </c>
      <c r="AA62" s="28" t="e">
        <f>IF(VLOOKUP($C62,Sheet!$A$7:$DG$148,'TN01-10 (IN)'!AA$12,0)="","",VLOOKUP($C62,Sheet!$A$7:$DG$148,'TN01-10 (IN)'!AA$12,0))</f>
        <v>#N/A</v>
      </c>
      <c r="AB62" s="28" t="e">
        <f>IF(VLOOKUP($C62,Sheet!$A$7:$DG$148,'TN01-10 (IN)'!AB$12,0)="","",VLOOKUP($C62,Sheet!$A$7:$DG$148,'TN01-10 (IN)'!AB$12,0))</f>
        <v>#N/A</v>
      </c>
      <c r="AC62" s="28" t="e">
        <f>IF(VLOOKUP($C62,Sheet!$A$7:$DG$148,'TN01-10 (IN)'!AC$12,0)="","",VLOOKUP($C62,Sheet!$A$7:$DG$148,'TN01-10 (IN)'!AC$12,0))</f>
        <v>#N/A</v>
      </c>
      <c r="AD62" s="28" t="e">
        <f>IF(VLOOKUP($C62,Sheet!$A$7:$DG$148,'TN01-10 (IN)'!AD$12,0)="","",VLOOKUP($C62,Sheet!$A$7:$DG$148,'TN01-10 (IN)'!AD$12,0))</f>
        <v>#N/A</v>
      </c>
      <c r="AE62" s="28" t="e">
        <f>IF(VLOOKUP($C62,Sheet!$A$7:$DG$148,'TN01-10 (IN)'!AE$12,0)="","",VLOOKUP($C62,Sheet!$A$7:$DG$148,'TN01-10 (IN)'!AE$12,0))</f>
        <v>#N/A</v>
      </c>
      <c r="AF62" s="28" t="e">
        <f>IF(VLOOKUP($C62,Sheet!$A$7:$DG$148,'TN01-10 (IN)'!AF$12,0)="","",VLOOKUP($C62,Sheet!$A$7:$DG$148,'TN01-10 (IN)'!AF$12,0))</f>
        <v>#N/A</v>
      </c>
      <c r="AG62" s="28" t="e">
        <f>IF(VLOOKUP($C62,Sheet!$A$7:$DG$148,'TN01-10 (IN)'!AG$12,0)="","",VLOOKUP($C62,Sheet!$A$7:$DG$148,'TN01-10 (IN)'!AG$12,0))</f>
        <v>#N/A</v>
      </c>
      <c r="AH62" s="28" t="e">
        <f>IF(VLOOKUP($C62,Sheet!$A$7:$DG$148,'TN01-10 (IN)'!AH$12,0)="","",VLOOKUP($C62,Sheet!$A$7:$DG$148,'TN01-10 (IN)'!AH$12,0))</f>
        <v>#N/A</v>
      </c>
      <c r="AI62" s="28" t="e">
        <f>IF(VLOOKUP($C62,Sheet!$A$7:$DG$148,'TN01-10 (IN)'!AI$12,0)="","",VLOOKUP($C62,Sheet!$A$7:$DG$148,'TN01-10 (IN)'!AI$12,0))</f>
        <v>#N/A</v>
      </c>
      <c r="AJ62" s="28" t="e">
        <f>IF(VLOOKUP($C62,Sheet!$A$7:$DG$148,'TN01-10 (IN)'!AJ$12,0)="","",VLOOKUP($C62,Sheet!$A$7:$DG$148,'TN01-10 (IN)'!AJ$12,0))</f>
        <v>#N/A</v>
      </c>
      <c r="AK62" s="28" t="e">
        <f>IF(VLOOKUP($C62,Sheet!$A$7:$DG$148,'TN01-10 (IN)'!AK$12,0)="","",VLOOKUP($C62,Sheet!$A$7:$DG$148,'TN01-10 (IN)'!AK$12,0))</f>
        <v>#N/A</v>
      </c>
      <c r="AL62" s="28" t="e">
        <f>IF(VLOOKUP($C62,Sheet!$A$7:$DG$148,'TN01-10 (IN)'!AL$12,0)="","",VLOOKUP($C62,Sheet!$A$7:$DG$148,'TN01-10 (IN)'!AL$12,0))</f>
        <v>#N/A</v>
      </c>
      <c r="AM62" s="33" t="e">
        <f>IF(VLOOKUP($C62,Sheet!$A$7:$DG$148,'TN01-10 (IN)'!AM$12,0)="","",VLOOKUP($C62,Sheet!$A$7:$DG$148,'TN01-10 (IN)'!AM$12,0))</f>
        <v>#N/A</v>
      </c>
      <c r="AN62" s="36" t="e">
        <f>IF(VLOOKUP($C62,Sheet!$A$7:$DG$148,'TN01-10 (IN)'!AN$12,0)="","",VLOOKUP($C62,Sheet!$A$7:$DG$148,'TN01-10 (IN)'!AN$12,0))</f>
        <v>#N/A</v>
      </c>
      <c r="AO62" s="32" t="e">
        <f>IF(VLOOKUP($C62,Sheet!$A$7:$DG$148,'TN01-10 (IN)'!AO$12,0)="","",VLOOKUP($C62,Sheet!$A$7:$DG$148,'TN01-10 (IN)'!AO$12,0))</f>
        <v>#N/A</v>
      </c>
      <c r="AP62" s="32" t="e">
        <f>IF(VLOOKUP($C62,Sheet!$A$7:$DG$148,'TN01-10 (IN)'!AP$12,0)="","",VLOOKUP($C62,Sheet!$A$7:$DG$148,'TN01-10 (IN)'!AP$12,0))</f>
        <v>#N/A</v>
      </c>
      <c r="AQ62" s="32" t="e">
        <f>IF(VLOOKUP($C62,Sheet!$A$7:$DG$148,'TN01-10 (IN)'!AQ$12,0)="","",VLOOKUP($C62,Sheet!$A$7:$DG$148,'TN01-10 (IN)'!AQ$12,0))</f>
        <v>#N/A</v>
      </c>
      <c r="AR62" s="32" t="e">
        <f>IF(VLOOKUP($C62,Sheet!$A$7:$DG$148,'TN01-10 (IN)'!AR$12,0)="","",VLOOKUP($C62,Sheet!$A$7:$DG$148,'TN01-10 (IN)'!AR$12,0))</f>
        <v>#N/A</v>
      </c>
      <c r="AS62" s="32" t="e">
        <f>IF(VLOOKUP($C62,Sheet!$A$7:$DG$148,'TN01-10 (IN)'!AS$12,0)="","",VLOOKUP($C62,Sheet!$A$7:$DG$148,'TN01-10 (IN)'!AS$12,0))</f>
        <v>#N/A</v>
      </c>
      <c r="AT62" s="32" t="e">
        <f>IF(VLOOKUP($C62,Sheet!$A$7:$DG$148,'TN01-10 (IN)'!AT$12,0)="","",VLOOKUP($C62,Sheet!$A$7:$DG$148,'TN01-10 (IN)'!AT$12,0))</f>
        <v>#N/A</v>
      </c>
      <c r="AU62" s="32" t="e">
        <f>IF(VLOOKUP($C62,Sheet!$A$7:$DG$148,'TN01-10 (IN)'!AU$12,0)="","",VLOOKUP($C62,Sheet!$A$7:$DG$148,'TN01-10 (IN)'!AU$12,0))</f>
        <v>#N/A</v>
      </c>
      <c r="AV62" s="32" t="e">
        <f>IF(VLOOKUP($C62,Sheet!$A$7:$DG$148,'TN01-10 (IN)'!AV$12,0)="","",VLOOKUP($C62,Sheet!$A$7:$DG$148,'TN01-10 (IN)'!AV$12,0))</f>
        <v>#N/A</v>
      </c>
      <c r="AW62" s="32" t="e">
        <f>IF(VLOOKUP($C62,Sheet!$A$7:$DG$148,'TN01-10 (IN)'!AW$12,0)="","",VLOOKUP($C62,Sheet!$A$7:$DG$148,'TN01-10 (IN)'!AW$12,0))</f>
        <v>#N/A</v>
      </c>
      <c r="AX62" s="32" t="e">
        <f>IF(VLOOKUP($C62,Sheet!$A$7:$DG$148,'TN01-10 (IN)'!AX$12,0)="","",VLOOKUP($C62,Sheet!$A$7:$DG$148,'TN01-10 (IN)'!AX$12,0))</f>
        <v>#N/A</v>
      </c>
      <c r="AY62" s="32" t="e">
        <f>IF(VLOOKUP($C62,Sheet!$A$7:$DG$148,'TN01-10 (IN)'!AY$12,0)="","",VLOOKUP($C62,Sheet!$A$7:$DG$148,'TN01-10 (IN)'!AY$12,0))</f>
        <v>#N/A</v>
      </c>
      <c r="AZ62" s="32" t="e">
        <f>IF(VLOOKUP($C62,Sheet!$A$7:$DG$148,'TN01-10 (IN)'!AZ$12,0)="","",VLOOKUP($C62,Sheet!$A$7:$DG$148,'TN01-10 (IN)'!AZ$12,0))</f>
        <v>#N/A</v>
      </c>
      <c r="BA62" s="32" t="e">
        <f>IF(VLOOKUP($C62,Sheet!$A$7:$DG$148,'TN01-10 (IN)'!BA$12,0)="","",VLOOKUP($C62,Sheet!$A$7:$DG$148,'TN01-10 (IN)'!BA$12,0))</f>
        <v>#N/A</v>
      </c>
      <c r="BB62" s="32" t="e">
        <f>IF(VLOOKUP($C62,Sheet!$A$7:$DG$148,'TN01-10 (IN)'!BB$12,0)="","",VLOOKUP($C62,Sheet!$A$7:$DG$148,'TN01-10 (IN)'!BB$12,0))</f>
        <v>#N/A</v>
      </c>
      <c r="BC62" s="32" t="e">
        <f>IF(VLOOKUP($C62,Sheet!$A$7:$DG$148,'TN01-10 (IN)'!BC$12,0)="","",VLOOKUP($C62,Sheet!$A$7:$DG$148,'TN01-10 (IN)'!BC$12,0))</f>
        <v>#N/A</v>
      </c>
      <c r="BD62" s="33" t="e">
        <f>IF(VLOOKUP($C62,Sheet!$A$7:$DG$148,'TN01-10 (IN)'!BD$12,0)="","",VLOOKUP($C62,Sheet!$A$7:$DG$148,'TN01-10 (IN)'!BD$12,0))</f>
        <v>#N/A</v>
      </c>
      <c r="BE62" s="36" t="e">
        <f>IF(VLOOKUP($C62,Sheet!$A$7:$DG$148,'TN01-10 (IN)'!BE$12,0)="","",VLOOKUP($C62,Sheet!$A$7:$DG$148,'TN01-10 (IN)'!BE$12,0))</f>
        <v>#N/A</v>
      </c>
      <c r="BF62" s="28" t="e">
        <f>IF(VLOOKUP($C62,Sheet!$A$7:$DG$148,'TN01-10 (IN)'!BF$12,0)="","",VLOOKUP($C62,Sheet!$A$7:$DG$148,'TN01-10 (IN)'!BF$12,0))</f>
        <v>#N/A</v>
      </c>
      <c r="BG62" s="28" t="e">
        <f>IF(VLOOKUP($C62,Sheet!$A$7:$DG$148,'TN01-10 (IN)'!BG$12,0)="","",VLOOKUP($C62,Sheet!$A$7:$DG$148,'TN01-10 (IN)'!BG$12,0))</f>
        <v>#N/A</v>
      </c>
      <c r="BH62" s="28" t="e">
        <f>IF(VLOOKUP($C62,Sheet!$A$7:$DG$148,'TN01-10 (IN)'!BH$12,0)="","",VLOOKUP($C62,Sheet!$A$7:$DG$148,'TN01-10 (IN)'!BH$12,0))</f>
        <v>#N/A</v>
      </c>
      <c r="BI62" s="28" t="e">
        <f>IF(VLOOKUP($C62,Sheet!$A$7:$DG$148,'TN01-10 (IN)'!BI$12,0)="","",VLOOKUP($C62,Sheet!$A$7:$DG$148,'TN01-10 (IN)'!BI$12,0))</f>
        <v>#N/A</v>
      </c>
      <c r="BJ62" s="28" t="e">
        <f>IF(VLOOKUP($C62,Sheet!$A$7:$DG$148,'TN01-10 (IN)'!BJ$12,0)="","",VLOOKUP($C62,Sheet!$A$7:$DG$148,'TN01-10 (IN)'!BJ$12,0))</f>
        <v>#N/A</v>
      </c>
      <c r="BK62" s="28" t="e">
        <f>IF(VLOOKUP($C62,Sheet!$A$7:$DG$148,'TN01-10 (IN)'!BK$12,0)="","",VLOOKUP($C62,Sheet!$A$7:$DG$148,'TN01-10 (IN)'!BK$12,0))</f>
        <v>#N/A</v>
      </c>
      <c r="BL62" s="28" t="e">
        <f>IF(VLOOKUP($C62,Sheet!$A$7:$DG$148,'TN01-10 (IN)'!BL$12,0)="","",VLOOKUP($C62,Sheet!$A$7:$DG$148,'TN01-10 (IN)'!BL$12,0))</f>
        <v>#N/A</v>
      </c>
      <c r="BM62" s="28" t="e">
        <f>IF(VLOOKUP($C62,Sheet!$A$7:$DG$148,'TN01-10 (IN)'!BM$12,0)="","",VLOOKUP($C62,Sheet!$A$7:$DG$148,'TN01-10 (IN)'!BM$12,0))</f>
        <v>#N/A</v>
      </c>
      <c r="BN62" s="28" t="e">
        <f>IF(VLOOKUP($C62,Sheet!$A$7:$DG$148,'TN01-10 (IN)'!BN$12,0)="","",VLOOKUP($C62,Sheet!$A$7:$DG$148,'TN01-10 (IN)'!BN$12,0))</f>
        <v>#N/A</v>
      </c>
      <c r="BO62" s="28" t="e">
        <f>IF(VLOOKUP($C62,Sheet!$A$7:$DG$148,'TN01-10 (IN)'!BO$12,0)="","",VLOOKUP($C62,Sheet!$A$7:$DG$148,'TN01-10 (IN)'!BO$12,0))</f>
        <v>#N/A</v>
      </c>
      <c r="BP62" s="28" t="e">
        <f>IF(VLOOKUP($C62,Sheet!$A$7:$DG$148,'TN01-10 (IN)'!BP$12,0)="","",VLOOKUP($C62,Sheet!$A$7:$DG$148,'TN01-10 (IN)'!BP$12,0))</f>
        <v>#N/A</v>
      </c>
      <c r="BQ62" s="28" t="e">
        <f>IF(VLOOKUP($C62,Sheet!$A$7:$DG$148,'TN01-10 (IN)'!BQ$12,0)="","",VLOOKUP($C62,Sheet!$A$7:$DG$148,'TN01-10 (IN)'!BQ$12,0))</f>
        <v>#N/A</v>
      </c>
      <c r="BR62" s="28" t="e">
        <f>IF(VLOOKUP($C62,Sheet!$A$7:$DG$148,'TN01-10 (IN)'!BR$12,0)="","",VLOOKUP($C62,Sheet!$A$7:$DG$148,'TN01-10 (IN)'!BR$12,0))</f>
        <v>#N/A</v>
      </c>
      <c r="BS62" s="28" t="e">
        <f>IF(VLOOKUP($C62,Sheet!$A$7:$DG$148,'TN01-10 (IN)'!BS$12,0)="","",VLOOKUP($C62,Sheet!$A$7:$DG$148,'TN01-10 (IN)'!BS$12,0))</f>
        <v>#N/A</v>
      </c>
      <c r="BT62" s="28" t="e">
        <f>IF(VLOOKUP($C62,Sheet!$A$7:$DG$148,'TN01-10 (IN)'!BT$12,0)="","",VLOOKUP($C62,Sheet!$A$7:$DG$148,'TN01-10 (IN)'!BT$12,0))</f>
        <v>#N/A</v>
      </c>
      <c r="BU62" s="28" t="e">
        <f>IF(VLOOKUP($C62,Sheet!$A$7:$DG$148,'TN01-10 (IN)'!BU$12,0)="","",VLOOKUP($C62,Sheet!$A$7:$DG$148,'TN01-10 (IN)'!BU$12,0))</f>
        <v>#N/A</v>
      </c>
      <c r="BV62" s="28" t="e">
        <f>IF(VLOOKUP($C62,Sheet!$A$7:$DG$148,'TN01-10 (IN)'!BV$12,0)="","",VLOOKUP($C62,Sheet!$A$7:$DG$148,'TN01-10 (IN)'!BV$12,0))</f>
        <v>#N/A</v>
      </c>
      <c r="BW62" s="28" t="e">
        <f>IF(VLOOKUP($C62,Sheet!$A$7:$DG$148,'TN01-10 (IN)'!BW$12,0)="","",VLOOKUP($C62,Sheet!$A$7:$DG$148,'TN01-10 (IN)'!BW$12,0))</f>
        <v>#N/A</v>
      </c>
      <c r="BX62" s="28" t="e">
        <f>IF(VLOOKUP($C62,Sheet!$A$7:$DG$148,'TN01-10 (IN)'!BX$12,0)="","",VLOOKUP($C62,Sheet!$A$7:$DG$148,'TN01-10 (IN)'!BX$12,0))</f>
        <v>#N/A</v>
      </c>
      <c r="BY62" s="28" t="e">
        <f>IF(VLOOKUP($C62,Sheet!$A$7:$DG$148,'TN01-10 (IN)'!BY$12,0)="","",VLOOKUP($C62,Sheet!$A$7:$DG$148,'TN01-10 (IN)'!BY$12,0))</f>
        <v>#N/A</v>
      </c>
      <c r="BZ62" s="33" t="e">
        <f>IF(VLOOKUP($C62,Sheet!$A$7:$DG$148,'TN01-10 (IN)'!BZ$12,0)="","",VLOOKUP($C62,Sheet!$A$7:$DG$148,'TN01-10 (IN)'!BZ$12,0))</f>
        <v>#N/A</v>
      </c>
      <c r="CA62" s="36" t="e">
        <f>IF(VLOOKUP($C62,Sheet!$A$7:$DG$148,'TN01-10 (IN)'!CA$12,0)="","",VLOOKUP($C62,Sheet!$A$7:$DG$148,'TN01-10 (IN)'!CA$12,0))</f>
        <v>#N/A</v>
      </c>
      <c r="CB62" s="28" t="e">
        <f>IF(VLOOKUP($C62,Sheet!$A$7:$DG$148,'TN01-10 (IN)'!CB$12,0)="","",VLOOKUP($C62,Sheet!$A$7:$DG$148,'TN01-10 (IN)'!CB$12,0))</f>
        <v>#N/A</v>
      </c>
      <c r="CC62" s="28" t="e">
        <f>IF(VLOOKUP($C62,Sheet!$A$7:$DG$148,'TN01-10 (IN)'!CC$12,0)="","",VLOOKUP($C62,Sheet!$A$7:$DG$148,'TN01-10 (IN)'!CC$12,0))</f>
        <v>#N/A</v>
      </c>
      <c r="CD62" s="28" t="e">
        <f>IF(VLOOKUP($C62,Sheet!$A$7:$DG$148,'TN01-10 (IN)'!CD$12,0)="","",VLOOKUP($C62,Sheet!$A$7:$DG$148,'TN01-10 (IN)'!CD$12,0))</f>
        <v>#N/A</v>
      </c>
      <c r="CE62" s="28" t="e">
        <f>IF(VLOOKUP($C62,Sheet!$A$7:$DG$148,'TN01-10 (IN)'!CE$12,0)="","",VLOOKUP($C62,Sheet!$A$7:$DG$148,'TN01-10 (IN)'!CE$12,0))</f>
        <v>#N/A</v>
      </c>
      <c r="CF62" s="28" t="e">
        <f>IF(VLOOKUP($C62,Sheet!$A$7:$DG$148,'TN01-10 (IN)'!CF$12,0)="","",VLOOKUP($C62,Sheet!$A$7:$DG$148,'TN01-10 (IN)'!CF$12,0))</f>
        <v>#N/A</v>
      </c>
      <c r="CG62" s="28" t="e">
        <f>IF(VLOOKUP($C62,Sheet!$A$7:$DG$148,'TN01-10 (IN)'!CG$12,0)="","",VLOOKUP($C62,Sheet!$A$7:$DG$148,'TN01-10 (IN)'!CG$12,0))</f>
        <v>#N/A</v>
      </c>
      <c r="CH62" s="28" t="e">
        <f>IF(VLOOKUP($C62,Sheet!$A$7:$DG$148,'TN01-10 (IN)'!CH$12,0)="","",VLOOKUP($C62,Sheet!$A$7:$DG$148,'TN01-10 (IN)'!CH$12,0))</f>
        <v>#N/A</v>
      </c>
      <c r="CI62" s="28" t="e">
        <f>IF(VLOOKUP($C62,Sheet!$A$7:$DG$148,'TN01-10 (IN)'!CI$12,0)="","",VLOOKUP($C62,Sheet!$A$7:$DG$148,'TN01-10 (IN)'!CI$12,0))</f>
        <v>#N/A</v>
      </c>
      <c r="CJ62" s="28" t="e">
        <f>IF(VLOOKUP($C62,Sheet!$A$7:$DG$148,'TN01-10 (IN)'!CJ$12,0)="","",VLOOKUP($C62,Sheet!$A$7:$DG$148,'TN01-10 (IN)'!CJ$12,0))</f>
        <v>#N/A</v>
      </c>
      <c r="CK62" s="28" t="e">
        <f>IF(VLOOKUP($C62,Sheet!$A$7:$DG$148,'TN01-10 (IN)'!CK$12,0)="","",VLOOKUP($C62,Sheet!$A$7:$DG$148,'TN01-10 (IN)'!CK$12,0))</f>
        <v>#N/A</v>
      </c>
      <c r="CL62" s="28" t="e">
        <f>IF(VLOOKUP($C62,Sheet!$A$7:$DG$148,'TN01-10 (IN)'!CL$12,0)="","",VLOOKUP($C62,Sheet!$A$7:$DG$148,'TN01-10 (IN)'!CL$12,0))</f>
        <v>#N/A</v>
      </c>
      <c r="CM62" s="28" t="e">
        <f>IF(VLOOKUP($C62,Sheet!$A$7:$DG$148,'TN01-10 (IN)'!CM$12,0)="","",VLOOKUP($C62,Sheet!$A$7:$DG$148,'TN01-10 (IN)'!CM$12,0))</f>
        <v>#N/A</v>
      </c>
      <c r="CN62" s="28" t="e">
        <f>IF(VLOOKUP($C62,Sheet!$A$7:$DG$148,'TN01-10 (IN)'!CN$12,0)="","",VLOOKUP($C62,Sheet!$A$7:$DG$148,'TN01-10 (IN)'!CN$12,0))</f>
        <v>#N/A</v>
      </c>
      <c r="CO62" s="28" t="e">
        <f>IF(VLOOKUP($C62,Sheet!$A$7:$DG$148,'TN01-10 (IN)'!CO$12,0)="","",VLOOKUP($C62,Sheet!$A$7:$DG$148,'TN01-10 (IN)'!CO$12,0))</f>
        <v>#N/A</v>
      </c>
      <c r="CP62" s="28" t="e">
        <f>IF(VLOOKUP($C62,Sheet!$A$7:$DG$148,'TN01-10 (IN)'!CP$12,0)="","",VLOOKUP($C62,Sheet!$A$7:$DG$148,'TN01-10 (IN)'!CP$12,0))</f>
        <v>#N/A</v>
      </c>
      <c r="CQ62" s="28" t="e">
        <f>IF(VLOOKUP($C62,Sheet!$A$7:$DG$148,'TN01-10 (IN)'!CQ$12,0)="","",VLOOKUP($C62,Sheet!$A$7:$DG$148,'TN01-10 (IN)'!CQ$12,0))</f>
        <v>#N/A</v>
      </c>
      <c r="CR62" s="28" t="e">
        <f>IF(VLOOKUP($C62,Sheet!$A$7:$DG$148,'TN01-10 (IN)'!CR$12,0)="","",VLOOKUP($C62,Sheet!$A$7:$DG$148,'TN01-10 (IN)'!CR$12,0))</f>
        <v>#N/A</v>
      </c>
      <c r="CS62" s="28" t="e">
        <f>IF(VLOOKUP($C62,Sheet!$A$7:$DG$148,'TN01-10 (IN)'!CS$12,0)="","",VLOOKUP($C62,Sheet!$A$7:$DG$148,'TN01-10 (IN)'!CS$12,0))</f>
        <v>#N/A</v>
      </c>
      <c r="CT62" s="28" t="e">
        <f>IF(VLOOKUP($C62,Sheet!$A$7:$DG$148,'TN01-10 (IN)'!CT$12,0)="","",VLOOKUP($C62,Sheet!$A$7:$DG$148,'TN01-10 (IN)'!CT$12,0))</f>
        <v>#N/A</v>
      </c>
      <c r="CU62" s="33" t="e">
        <f>IF(VLOOKUP($C62,Sheet!$A$7:$DG$148,'TN01-10 (IN)'!CU$12,0)="","",VLOOKUP($C62,Sheet!$A$7:$DG$148,'TN01-10 (IN)'!CU$12,0))</f>
        <v>#N/A</v>
      </c>
      <c r="CV62" s="36" t="e">
        <f>IF(VLOOKUP($C62,Sheet!$A$7:$DG$148,'TN01-10 (IN)'!CV$12,0)="","",VLOOKUP($C62,Sheet!$A$7:$DG$148,'TN01-10 (IN)'!CV$12,0))</f>
        <v>#N/A</v>
      </c>
      <c r="CW62" s="38" t="e">
        <f t="shared" si="2"/>
        <v>#N/A</v>
      </c>
      <c r="CX62" s="38" t="e">
        <f t="shared" si="2"/>
        <v>#N/A</v>
      </c>
      <c r="CY62" s="38">
        <f t="shared" si="3"/>
        <v>0</v>
      </c>
      <c r="CZ62" s="38" t="e">
        <f t="shared" si="4"/>
        <v>#N/A</v>
      </c>
      <c r="DA62" s="38" t="e">
        <f t="shared" si="5"/>
        <v>#N/A</v>
      </c>
      <c r="DB62" s="38" t="e">
        <f>VLOOKUP($C62,'TN01-04'!$A$13:$DL$166,103,0)</f>
        <v>#N/A</v>
      </c>
      <c r="DC62" s="28" t="e">
        <f>IF(VLOOKUP($C62,Sheet!$A$7:$DG$148,'TN01-10 (IN)'!DC$12,0)="","",VLOOKUP($C62,Sheet!$A$7:$DG$148,'TN01-10 (IN)'!DC$12,0))</f>
        <v>#N/A</v>
      </c>
      <c r="DD62" s="28" t="e">
        <f>IF(VLOOKUP($C62,Sheet!$A$7:$DG$148,'TN01-10 (IN)'!DD$12,0)="","",VLOOKUP($C62,Sheet!$A$7:$DG$148,'TN01-10 (IN)'!DD$12,0))</f>
        <v>#N/A</v>
      </c>
      <c r="DE62" s="28" t="e">
        <f>IF(VLOOKUP($C62,Sheet!$A$7:$DG$148,'TN01-10 (IN)'!DE$12,0)="","",VLOOKUP($C62,Sheet!$A$7:$DG$148,'TN01-10 (IN)'!DE$12,0))</f>
        <v>#N/A</v>
      </c>
      <c r="DF62" s="28" t="e">
        <f>IF(VLOOKUP($C62,Sheet!$A$7:$DG$148,'TN01-10 (IN)'!DF$12,0)="","",VLOOKUP($C62,Sheet!$A$7:$DG$148,'TN01-10 (IN)'!DF$12,0))</f>
        <v>#N/A</v>
      </c>
      <c r="DG62" s="38"/>
      <c r="DH62" s="38" t="e">
        <f t="shared" si="6"/>
        <v>#N/A</v>
      </c>
      <c r="DI62" s="38" t="e">
        <f>VLOOKUP($C62,'TN01-04'!$A$13:$DL$166,110,0)</f>
        <v>#N/A</v>
      </c>
      <c r="DJ62" s="33" t="e">
        <f>IF(VLOOKUP($C62,Sheet!$A$7:$DG$148,'TN01-10 (IN)'!DJ$12,0)="","",VLOOKUP($C62,Sheet!$A$7:$DG$148,'TN01-10 (IN)'!DJ$12,0))</f>
        <v>#N/A</v>
      </c>
      <c r="DK62" s="36" t="e">
        <f>IF(VLOOKUP($C62,Sheet!$A$7:$DG$148,'TN01-10 (IN)'!DK$12,0)="","",VLOOKUP($C62,Sheet!$A$7:$DG$148,'TN01-10 (IN)'!DK$12,0))</f>
        <v>#N/A</v>
      </c>
      <c r="DL62" s="38" t="e">
        <f t="shared" si="7"/>
        <v>#N/A</v>
      </c>
      <c r="DM62" s="38" t="e">
        <f t="shared" si="8"/>
        <v>#N/A</v>
      </c>
      <c r="DN62" s="38" t="e">
        <f t="shared" si="9"/>
        <v>#N/A</v>
      </c>
      <c r="DO62" s="38" t="e">
        <f>VLOOKUP($C62,'TN01-04'!$A$13:$DL$166,116,0)</f>
        <v>#N/A</v>
      </c>
      <c r="DP62" s="33" t="e">
        <f>IF(VLOOKUP($C62,Sheet!$A$7:$DG$148,'TN01-10 (IN)'!DP$12,0)="","",VLOOKUP($C62,Sheet!$A$7:$DG$148,'TN01-10 (IN)'!DP$12,0))</f>
        <v>#N/A</v>
      </c>
      <c r="DQ62" s="36" t="e">
        <f>IF(VLOOKUP($C62,Sheet!$A$7:$DG$148,'TN01-10 (IN)'!DQ$12,0)="","",VLOOKUP($C62,Sheet!$A$7:$DG$148,'TN01-10 (IN)'!DQ$12,0))</f>
        <v>#N/A</v>
      </c>
      <c r="DR62" s="28" t="e">
        <f>IF(VLOOKUP($C62,Sheet!$A$7:$DG$148,'TN01-10 (IN)'!DR$12,0)="","",VLOOKUP($C62,Sheet!$A$7:$DG$148,'TN01-10 (IN)'!DR$12,0))</f>
        <v>#N/A</v>
      </c>
      <c r="DS62" s="28" t="e">
        <f>IF(VLOOKUP($C62,Sheet!$A$7:$DG$148,'TN01-10 (IN)'!DS$12,0)="","",VLOOKUP($C62,Sheet!$A$7:$DG$148,'TN01-10 (IN)'!DS$12,0))</f>
        <v>#N/A</v>
      </c>
      <c r="DT62" s="28" t="e">
        <f>IF(VLOOKUP($C62,Sheet!$A$7:$DG$148,'TN01-10 (IN)'!DT$12,0)="","",VLOOKUP($C62,Sheet!$A$7:$DG$148,'TN01-10 (IN)'!DT$12,0))</f>
        <v>#N/A</v>
      </c>
      <c r="DU62" s="28" t="e">
        <f>IF(VLOOKUP($C62,Sheet!$A$7:$DG$148,'TN01-10 (IN)'!DU$12,0)="","",VLOOKUP($C62,Sheet!$A$7:$DG$148,'TN01-10 (IN)'!DU$12,0))</f>
        <v>#N/A</v>
      </c>
      <c r="DV62" s="28" t="e">
        <f>IF(VLOOKUP($C62,Sheet!$A$7:$DG$148,'TN01-10 (IN)'!DV$12,0)="","",VLOOKUP($C62,Sheet!$A$7:$DG$148,'TN01-10 (IN)'!DV$12,0))</f>
        <v>#N/A</v>
      </c>
      <c r="DW62" s="42" t="e">
        <f t="shared" si="10"/>
        <v>#N/A</v>
      </c>
    </row>
    <row r="63" spans="1:127" ht="15.95" customHeight="1" x14ac:dyDescent="0.2">
      <c r="A63" s="52"/>
      <c r="B63" s="625"/>
      <c r="C63" s="45">
        <v>2220522835</v>
      </c>
      <c r="D63" s="26" t="s">
        <v>14</v>
      </c>
      <c r="E63" s="26" t="s">
        <v>45</v>
      </c>
      <c r="F63" s="26" t="s">
        <v>63</v>
      </c>
      <c r="G63" s="27">
        <v>35929</v>
      </c>
      <c r="H63" s="26" t="s">
        <v>209</v>
      </c>
      <c r="I63" s="26" t="s">
        <v>212</v>
      </c>
      <c r="J63" s="28">
        <f>IF(VLOOKUP($C63,Sheet!$A$7:$DG$148,'TN01-10 (IN)'!J$12,0)="","",VLOOKUP($C63,Sheet!$A$7:$DG$148,'TN01-10 (IN)'!J$12,0))</f>
        <v>8.5</v>
      </c>
      <c r="K63" s="28">
        <f>IF(VLOOKUP($C63,Sheet!$A$7:$DG$148,'TN01-10 (IN)'!K$12,0)="","",VLOOKUP($C63,Sheet!$A$7:$DG$148,'TN01-10 (IN)'!K$12,0))</f>
        <v>8.3000000000000007</v>
      </c>
      <c r="L63" s="28">
        <f>IF(VLOOKUP($C63,Sheet!$A$7:$DG$148,'TN01-10 (IN)'!L$12,0)="","",VLOOKUP($C63,Sheet!$A$7:$DG$148,'TN01-10 (IN)'!L$12,0))</f>
        <v>8.6</v>
      </c>
      <c r="M63" s="28">
        <f>IF(VLOOKUP($C63,Sheet!$A$7:$DG$148,'TN01-10 (IN)'!M$12,0)="","",VLOOKUP($C63,Sheet!$A$7:$DG$148,'TN01-10 (IN)'!M$12,0))</f>
        <v>8.6999999999999993</v>
      </c>
      <c r="N63" s="28">
        <f>IF(VLOOKUP($C63,Sheet!$A$7:$DG$148,'TN01-10 (IN)'!N$12,0)="","",VLOOKUP($C63,Sheet!$A$7:$DG$148,'TN01-10 (IN)'!N$12,0))</f>
        <v>7.9</v>
      </c>
      <c r="O63" s="28">
        <f>IF(VLOOKUP($C63,Sheet!$A$7:$DG$148,'TN01-10 (IN)'!O$12,0)="","",VLOOKUP($C63,Sheet!$A$7:$DG$148,'TN01-10 (IN)'!O$12,0))</f>
        <v>9.1</v>
      </c>
      <c r="P63" s="28">
        <f>IF(VLOOKUP($C63,Sheet!$A$7:$DG$148,'TN01-10 (IN)'!P$12,0)="","",VLOOKUP($C63,Sheet!$A$7:$DG$148,'TN01-10 (IN)'!P$12,0))</f>
        <v>9.8000000000000007</v>
      </c>
      <c r="Q63" s="28" t="str">
        <f>IF(VLOOKUP($C63,Sheet!$A$7:$DG$148,'TN01-10 (IN)'!Q$12,0)="","",VLOOKUP($C63,Sheet!$A$7:$DG$148,'TN01-10 (IN)'!Q$12,0))</f>
        <v/>
      </c>
      <c r="R63" s="28">
        <f>IF(VLOOKUP($C63,Sheet!$A$7:$DG$148,'TN01-10 (IN)'!R$12,0)="","",VLOOKUP($C63,Sheet!$A$7:$DG$148,'TN01-10 (IN)'!R$12,0))</f>
        <v>8.6</v>
      </c>
      <c r="S63" s="28" t="str">
        <f>IF(VLOOKUP($C63,Sheet!$A$7:$DG$148,'TN01-10 (IN)'!S$12,0)="","",VLOOKUP($C63,Sheet!$A$7:$DG$148,'TN01-10 (IN)'!S$12,0))</f>
        <v/>
      </c>
      <c r="T63" s="28" t="str">
        <f>IF(VLOOKUP($C63,Sheet!$A$7:$DG$148,'TN01-10 (IN)'!T$12,0)="","",VLOOKUP($C63,Sheet!$A$7:$DG$148,'TN01-10 (IN)'!T$12,0))</f>
        <v/>
      </c>
      <c r="U63" s="28" t="str">
        <f>IF(VLOOKUP($C63,Sheet!$A$7:$DG$148,'TN01-10 (IN)'!U$12,0)="","",VLOOKUP($C63,Sheet!$A$7:$DG$148,'TN01-10 (IN)'!U$12,0))</f>
        <v/>
      </c>
      <c r="V63" s="28" t="str">
        <f>IF(VLOOKUP($C63,Sheet!$A$7:$DG$148,'TN01-10 (IN)'!V$12,0)="","",VLOOKUP($C63,Sheet!$A$7:$DG$148,'TN01-10 (IN)'!V$12,0))</f>
        <v/>
      </c>
      <c r="W63" s="28">
        <f>IF(VLOOKUP($C63,Sheet!$A$7:$DG$148,'TN01-10 (IN)'!W$12,0)="","",VLOOKUP($C63,Sheet!$A$7:$DG$148,'TN01-10 (IN)'!W$12,0))</f>
        <v>8.4</v>
      </c>
      <c r="X63" s="28">
        <f>IF(VLOOKUP($C63,Sheet!$A$7:$DG$148,'TN01-10 (IN)'!X$12,0)="","",VLOOKUP($C63,Sheet!$A$7:$DG$148,'TN01-10 (IN)'!X$12,0))</f>
        <v>8.3000000000000007</v>
      </c>
      <c r="Y63" s="28">
        <f>IF(VLOOKUP($C63,Sheet!$A$7:$DG$148,'TN01-10 (IN)'!Y$12,0)="","",VLOOKUP($C63,Sheet!$A$7:$DG$148,'TN01-10 (IN)'!Y$12,0))</f>
        <v>8.6999999999999993</v>
      </c>
      <c r="Z63" s="28">
        <f>IF(VLOOKUP($C63,Sheet!$A$7:$DG$148,'TN01-10 (IN)'!Z$12,0)="","",VLOOKUP($C63,Sheet!$A$7:$DG$148,'TN01-10 (IN)'!Z$12,0))</f>
        <v>9</v>
      </c>
      <c r="AA63" s="28">
        <f>IF(VLOOKUP($C63,Sheet!$A$7:$DG$148,'TN01-10 (IN)'!AA$12,0)="","",VLOOKUP($C63,Sheet!$A$7:$DG$148,'TN01-10 (IN)'!AA$12,0))</f>
        <v>9.1999999999999993</v>
      </c>
      <c r="AB63" s="28">
        <f>IF(VLOOKUP($C63,Sheet!$A$7:$DG$148,'TN01-10 (IN)'!AB$12,0)="","",VLOOKUP($C63,Sheet!$A$7:$DG$148,'TN01-10 (IN)'!AB$12,0))</f>
        <v>9</v>
      </c>
      <c r="AC63" s="28">
        <f>IF(VLOOKUP($C63,Sheet!$A$7:$DG$148,'TN01-10 (IN)'!AC$12,0)="","",VLOOKUP($C63,Sheet!$A$7:$DG$148,'TN01-10 (IN)'!AC$12,0))</f>
        <v>8.3000000000000007</v>
      </c>
      <c r="AD63" s="28">
        <f>IF(VLOOKUP($C63,Sheet!$A$7:$DG$148,'TN01-10 (IN)'!AD$12,0)="","",VLOOKUP($C63,Sheet!$A$7:$DG$148,'TN01-10 (IN)'!AD$12,0))</f>
        <v>7.8</v>
      </c>
      <c r="AE63" s="28">
        <f>IF(VLOOKUP($C63,Sheet!$A$7:$DG$148,'TN01-10 (IN)'!AE$12,0)="","",VLOOKUP($C63,Sheet!$A$7:$DG$148,'TN01-10 (IN)'!AE$12,0))</f>
        <v>7.3</v>
      </c>
      <c r="AF63" s="28">
        <f>IF(VLOOKUP($C63,Sheet!$A$7:$DG$148,'TN01-10 (IN)'!AF$12,0)="","",VLOOKUP($C63,Sheet!$A$7:$DG$148,'TN01-10 (IN)'!AF$12,0))</f>
        <v>5.8</v>
      </c>
      <c r="AG63" s="28">
        <f>IF(VLOOKUP($C63,Sheet!$A$7:$DG$148,'TN01-10 (IN)'!AG$12,0)="","",VLOOKUP($C63,Sheet!$A$7:$DG$148,'TN01-10 (IN)'!AG$12,0))</f>
        <v>6.9</v>
      </c>
      <c r="AH63" s="28">
        <f>IF(VLOOKUP($C63,Sheet!$A$7:$DG$148,'TN01-10 (IN)'!AH$12,0)="","",VLOOKUP($C63,Sheet!$A$7:$DG$148,'TN01-10 (IN)'!AH$12,0))</f>
        <v>8.6</v>
      </c>
      <c r="AI63" s="28">
        <f>IF(VLOOKUP($C63,Sheet!$A$7:$DG$148,'TN01-10 (IN)'!AI$12,0)="","",VLOOKUP($C63,Sheet!$A$7:$DG$148,'TN01-10 (IN)'!AI$12,0))</f>
        <v>5</v>
      </c>
      <c r="AJ63" s="28">
        <f>IF(VLOOKUP($C63,Sheet!$A$7:$DG$148,'TN01-10 (IN)'!AJ$12,0)="","",VLOOKUP($C63,Sheet!$A$7:$DG$148,'TN01-10 (IN)'!AJ$12,0))</f>
        <v>8.6</v>
      </c>
      <c r="AK63" s="28">
        <f>IF(VLOOKUP($C63,Sheet!$A$7:$DG$148,'TN01-10 (IN)'!AK$12,0)="","",VLOOKUP($C63,Sheet!$A$7:$DG$148,'TN01-10 (IN)'!AK$12,0))</f>
        <v>8.5</v>
      </c>
      <c r="AL63" s="28">
        <f>IF(VLOOKUP($C63,Sheet!$A$7:$DG$148,'TN01-10 (IN)'!AL$12,0)="","",VLOOKUP($C63,Sheet!$A$7:$DG$148,'TN01-10 (IN)'!AL$12,0))</f>
        <v>7.5</v>
      </c>
      <c r="AM63" s="33">
        <f>IF(VLOOKUP($C63,Sheet!$A$7:$DG$148,'TN01-10 (IN)'!AM$12,0)="","",VLOOKUP($C63,Sheet!$A$7:$DG$148,'TN01-10 (IN)'!AM$12,0))</f>
        <v>51</v>
      </c>
      <c r="AN63" s="36">
        <f>IF(VLOOKUP($C63,Sheet!$A$7:$DG$148,'TN01-10 (IN)'!AN$12,0)="","",VLOOKUP($C63,Sheet!$A$7:$DG$148,'TN01-10 (IN)'!AN$12,0))</f>
        <v>0</v>
      </c>
      <c r="AO63" s="32">
        <f>IF(VLOOKUP($C63,Sheet!$A$7:$DG$148,'TN01-10 (IN)'!AO$12,0)="","",VLOOKUP($C63,Sheet!$A$7:$DG$148,'TN01-10 (IN)'!AO$12,0))</f>
        <v>7.3</v>
      </c>
      <c r="AP63" s="32">
        <f>IF(VLOOKUP($C63,Sheet!$A$7:$DG$148,'TN01-10 (IN)'!AP$12,0)="","",VLOOKUP($C63,Sheet!$A$7:$DG$148,'TN01-10 (IN)'!AP$12,0))</f>
        <v>7.3</v>
      </c>
      <c r="AQ63" s="32" t="str">
        <f>IF(VLOOKUP($C63,Sheet!$A$7:$DG$148,'TN01-10 (IN)'!AQ$12,0)="","",VLOOKUP($C63,Sheet!$A$7:$DG$148,'TN01-10 (IN)'!AQ$12,0))</f>
        <v/>
      </c>
      <c r="AR63" s="32" t="str">
        <f>IF(VLOOKUP($C63,Sheet!$A$7:$DG$148,'TN01-10 (IN)'!AR$12,0)="","",VLOOKUP($C63,Sheet!$A$7:$DG$148,'TN01-10 (IN)'!AR$12,0))</f>
        <v/>
      </c>
      <c r="AS63" s="32" t="str">
        <f>IF(VLOOKUP($C63,Sheet!$A$7:$DG$148,'TN01-10 (IN)'!AS$12,0)="","",VLOOKUP($C63,Sheet!$A$7:$DG$148,'TN01-10 (IN)'!AS$12,0))</f>
        <v/>
      </c>
      <c r="AT63" s="32" t="str">
        <f>IF(VLOOKUP($C63,Sheet!$A$7:$DG$148,'TN01-10 (IN)'!AT$12,0)="","",VLOOKUP($C63,Sheet!$A$7:$DG$148,'TN01-10 (IN)'!AT$12,0))</f>
        <v/>
      </c>
      <c r="AU63" s="32">
        <f>IF(VLOOKUP($C63,Sheet!$A$7:$DG$148,'TN01-10 (IN)'!AU$12,0)="","",VLOOKUP($C63,Sheet!$A$7:$DG$148,'TN01-10 (IN)'!AU$12,0))</f>
        <v>6.2</v>
      </c>
      <c r="AV63" s="32" t="str">
        <f>IF(VLOOKUP($C63,Sheet!$A$7:$DG$148,'TN01-10 (IN)'!AV$12,0)="","",VLOOKUP($C63,Sheet!$A$7:$DG$148,'TN01-10 (IN)'!AV$12,0))</f>
        <v/>
      </c>
      <c r="AW63" s="32" t="str">
        <f>IF(VLOOKUP($C63,Sheet!$A$7:$DG$148,'TN01-10 (IN)'!AW$12,0)="","",VLOOKUP($C63,Sheet!$A$7:$DG$148,'TN01-10 (IN)'!AW$12,0))</f>
        <v/>
      </c>
      <c r="AX63" s="32" t="str">
        <f>IF(VLOOKUP($C63,Sheet!$A$7:$DG$148,'TN01-10 (IN)'!AX$12,0)="","",VLOOKUP($C63,Sheet!$A$7:$DG$148,'TN01-10 (IN)'!AX$12,0))</f>
        <v/>
      </c>
      <c r="AY63" s="32" t="str">
        <f>IF(VLOOKUP($C63,Sheet!$A$7:$DG$148,'TN01-10 (IN)'!AY$12,0)="","",VLOOKUP($C63,Sheet!$A$7:$DG$148,'TN01-10 (IN)'!AY$12,0))</f>
        <v/>
      </c>
      <c r="AZ63" s="32" t="str">
        <f>IF(VLOOKUP($C63,Sheet!$A$7:$DG$148,'TN01-10 (IN)'!AZ$12,0)="","",VLOOKUP($C63,Sheet!$A$7:$DG$148,'TN01-10 (IN)'!AZ$12,0))</f>
        <v/>
      </c>
      <c r="BA63" s="32">
        <f>IF(VLOOKUP($C63,Sheet!$A$7:$DG$148,'TN01-10 (IN)'!BA$12,0)="","",VLOOKUP($C63,Sheet!$A$7:$DG$148,'TN01-10 (IN)'!BA$12,0))</f>
        <v>5.7</v>
      </c>
      <c r="BB63" s="32" t="str">
        <f>IF(VLOOKUP($C63,Sheet!$A$7:$DG$148,'TN01-10 (IN)'!BB$12,0)="","",VLOOKUP($C63,Sheet!$A$7:$DG$148,'TN01-10 (IN)'!BB$12,0))</f>
        <v/>
      </c>
      <c r="BC63" s="32">
        <f>IF(VLOOKUP($C63,Sheet!$A$7:$DG$148,'TN01-10 (IN)'!BC$12,0)="","",VLOOKUP($C63,Sheet!$A$7:$DG$148,'TN01-10 (IN)'!BC$12,0))</f>
        <v>6.7</v>
      </c>
      <c r="BD63" s="33">
        <f>IF(VLOOKUP($C63,Sheet!$A$7:$DG$148,'TN01-10 (IN)'!BD$12,0)="","",VLOOKUP($C63,Sheet!$A$7:$DG$148,'TN01-10 (IN)'!BD$12,0))</f>
        <v>5</v>
      </c>
      <c r="BE63" s="36">
        <f>IF(VLOOKUP($C63,Sheet!$A$7:$DG$148,'TN01-10 (IN)'!BE$12,0)="","",VLOOKUP($C63,Sheet!$A$7:$DG$148,'TN01-10 (IN)'!BE$12,0))</f>
        <v>0</v>
      </c>
      <c r="BF63" s="28">
        <f>IF(VLOOKUP($C63,Sheet!$A$7:$DG$148,'TN01-10 (IN)'!BF$12,0)="","",VLOOKUP($C63,Sheet!$A$7:$DG$148,'TN01-10 (IN)'!BF$12,0))</f>
        <v>6.3</v>
      </c>
      <c r="BG63" s="28">
        <f>IF(VLOOKUP($C63,Sheet!$A$7:$DG$148,'TN01-10 (IN)'!BG$12,0)="","",VLOOKUP($C63,Sheet!$A$7:$DG$148,'TN01-10 (IN)'!BG$12,0))</f>
        <v>7.9</v>
      </c>
      <c r="BH63" s="28">
        <f>IF(VLOOKUP($C63,Sheet!$A$7:$DG$148,'TN01-10 (IN)'!BH$12,0)="","",VLOOKUP($C63,Sheet!$A$7:$DG$148,'TN01-10 (IN)'!BH$12,0))</f>
        <v>8.8000000000000007</v>
      </c>
      <c r="BI63" s="28">
        <f>IF(VLOOKUP($C63,Sheet!$A$7:$DG$148,'TN01-10 (IN)'!BI$12,0)="","",VLOOKUP($C63,Sheet!$A$7:$DG$148,'TN01-10 (IN)'!BI$12,0))</f>
        <v>8.1</v>
      </c>
      <c r="BJ63" s="28">
        <f>IF(VLOOKUP($C63,Sheet!$A$7:$DG$148,'TN01-10 (IN)'!BJ$12,0)="","",VLOOKUP($C63,Sheet!$A$7:$DG$148,'TN01-10 (IN)'!BJ$12,0))</f>
        <v>8.1</v>
      </c>
      <c r="BK63" s="28">
        <f>IF(VLOOKUP($C63,Sheet!$A$7:$DG$148,'TN01-10 (IN)'!BK$12,0)="","",VLOOKUP($C63,Sheet!$A$7:$DG$148,'TN01-10 (IN)'!BK$12,0))</f>
        <v>8.4</v>
      </c>
      <c r="BL63" s="28">
        <f>IF(VLOOKUP($C63,Sheet!$A$7:$DG$148,'TN01-10 (IN)'!BL$12,0)="","",VLOOKUP($C63,Sheet!$A$7:$DG$148,'TN01-10 (IN)'!BL$12,0))</f>
        <v>8.9</v>
      </c>
      <c r="BM63" s="28">
        <f>IF(VLOOKUP($C63,Sheet!$A$7:$DG$148,'TN01-10 (IN)'!BM$12,0)="","",VLOOKUP($C63,Sheet!$A$7:$DG$148,'TN01-10 (IN)'!BM$12,0))</f>
        <v>6.3</v>
      </c>
      <c r="BN63" s="28">
        <f>IF(VLOOKUP($C63,Sheet!$A$7:$DG$148,'TN01-10 (IN)'!BN$12,0)="","",VLOOKUP($C63,Sheet!$A$7:$DG$148,'TN01-10 (IN)'!BN$12,0))</f>
        <v>8.1</v>
      </c>
      <c r="BO63" s="28">
        <f>IF(VLOOKUP($C63,Sheet!$A$7:$DG$148,'TN01-10 (IN)'!BO$12,0)="","",VLOOKUP($C63,Sheet!$A$7:$DG$148,'TN01-10 (IN)'!BO$12,0))</f>
        <v>8.9</v>
      </c>
      <c r="BP63" s="28">
        <f>IF(VLOOKUP($C63,Sheet!$A$7:$DG$148,'TN01-10 (IN)'!BP$12,0)="","",VLOOKUP($C63,Sheet!$A$7:$DG$148,'TN01-10 (IN)'!BP$12,0))</f>
        <v>9.6</v>
      </c>
      <c r="BQ63" s="28">
        <f>IF(VLOOKUP($C63,Sheet!$A$7:$DG$148,'TN01-10 (IN)'!BQ$12,0)="","",VLOOKUP($C63,Sheet!$A$7:$DG$148,'TN01-10 (IN)'!BQ$12,0))</f>
        <v>6</v>
      </c>
      <c r="BR63" s="28">
        <f>IF(VLOOKUP($C63,Sheet!$A$7:$DG$148,'TN01-10 (IN)'!BR$12,0)="","",VLOOKUP($C63,Sheet!$A$7:$DG$148,'TN01-10 (IN)'!BR$12,0))</f>
        <v>9.4</v>
      </c>
      <c r="BS63" s="28" t="str">
        <f>IF(VLOOKUP($C63,Sheet!$A$7:$DG$148,'TN01-10 (IN)'!BS$12,0)="","",VLOOKUP($C63,Sheet!$A$7:$DG$148,'TN01-10 (IN)'!BS$12,0))</f>
        <v/>
      </c>
      <c r="BT63" s="28">
        <f>IF(VLOOKUP($C63,Sheet!$A$7:$DG$148,'TN01-10 (IN)'!BT$12,0)="","",VLOOKUP($C63,Sheet!$A$7:$DG$148,'TN01-10 (IN)'!BT$12,0))</f>
        <v>6.3</v>
      </c>
      <c r="BU63" s="28">
        <f>IF(VLOOKUP($C63,Sheet!$A$7:$DG$148,'TN01-10 (IN)'!BU$12,0)="","",VLOOKUP($C63,Sheet!$A$7:$DG$148,'TN01-10 (IN)'!BU$12,0))</f>
        <v>6</v>
      </c>
      <c r="BV63" s="28">
        <f>IF(VLOOKUP($C63,Sheet!$A$7:$DG$148,'TN01-10 (IN)'!BV$12,0)="","",VLOOKUP($C63,Sheet!$A$7:$DG$148,'TN01-10 (IN)'!BV$12,0))</f>
        <v>8</v>
      </c>
      <c r="BW63" s="28">
        <f>IF(VLOOKUP($C63,Sheet!$A$7:$DG$148,'TN01-10 (IN)'!BW$12,0)="","",VLOOKUP($C63,Sheet!$A$7:$DG$148,'TN01-10 (IN)'!BW$12,0))</f>
        <v>8.4</v>
      </c>
      <c r="BX63" s="28">
        <f>IF(VLOOKUP($C63,Sheet!$A$7:$DG$148,'TN01-10 (IN)'!BX$12,0)="","",VLOOKUP($C63,Sheet!$A$7:$DG$148,'TN01-10 (IN)'!BX$12,0))</f>
        <v>7.9</v>
      </c>
      <c r="BY63" s="28">
        <f>IF(VLOOKUP($C63,Sheet!$A$7:$DG$148,'TN01-10 (IN)'!BY$12,0)="","",VLOOKUP($C63,Sheet!$A$7:$DG$148,'TN01-10 (IN)'!BY$12,0))</f>
        <v>8.6</v>
      </c>
      <c r="BZ63" s="33">
        <f>IF(VLOOKUP($C63,Sheet!$A$7:$DG$148,'TN01-10 (IN)'!BZ$12,0)="","",VLOOKUP($C63,Sheet!$A$7:$DG$148,'TN01-10 (IN)'!BZ$12,0))</f>
        <v>50</v>
      </c>
      <c r="CA63" s="36">
        <f>IF(VLOOKUP($C63,Sheet!$A$7:$DG$148,'TN01-10 (IN)'!CA$12,0)="","",VLOOKUP($C63,Sheet!$A$7:$DG$148,'TN01-10 (IN)'!CA$12,0))</f>
        <v>0</v>
      </c>
      <c r="CB63" s="28">
        <f>IF(VLOOKUP($C63,Sheet!$A$7:$DG$148,'TN01-10 (IN)'!CB$12,0)="","",VLOOKUP($C63,Sheet!$A$7:$DG$148,'TN01-10 (IN)'!CB$12,0))</f>
        <v>9.1</v>
      </c>
      <c r="CC63" s="28" t="str">
        <f>IF(VLOOKUP($C63,Sheet!$A$7:$DG$148,'TN01-10 (IN)'!CC$12,0)="","",VLOOKUP($C63,Sheet!$A$7:$DG$148,'TN01-10 (IN)'!CC$12,0))</f>
        <v/>
      </c>
      <c r="CD63" s="28">
        <f>IF(VLOOKUP($C63,Sheet!$A$7:$DG$148,'TN01-10 (IN)'!CD$12,0)="","",VLOOKUP($C63,Sheet!$A$7:$DG$148,'TN01-10 (IN)'!CD$12,0))</f>
        <v>9.1</v>
      </c>
      <c r="CE63" s="28" t="str">
        <f>IF(VLOOKUP($C63,Sheet!$A$7:$DG$148,'TN01-10 (IN)'!CE$12,0)="","",VLOOKUP($C63,Sheet!$A$7:$DG$148,'TN01-10 (IN)'!CE$12,0))</f>
        <v/>
      </c>
      <c r="CF63" s="28">
        <f>IF(VLOOKUP($C63,Sheet!$A$7:$DG$148,'TN01-10 (IN)'!CF$12,0)="","",VLOOKUP($C63,Sheet!$A$7:$DG$148,'TN01-10 (IN)'!CF$12,0))</f>
        <v>8.1999999999999993</v>
      </c>
      <c r="CG63" s="28">
        <f>IF(VLOOKUP($C63,Sheet!$A$7:$DG$148,'TN01-10 (IN)'!CG$12,0)="","",VLOOKUP($C63,Sheet!$A$7:$DG$148,'TN01-10 (IN)'!CG$12,0))</f>
        <v>9</v>
      </c>
      <c r="CH63" s="28">
        <f>IF(VLOOKUP($C63,Sheet!$A$7:$DG$148,'TN01-10 (IN)'!CH$12,0)="","",VLOOKUP($C63,Sheet!$A$7:$DG$148,'TN01-10 (IN)'!CH$12,0))</f>
        <v>9.8000000000000007</v>
      </c>
      <c r="CI63" s="28">
        <f>IF(VLOOKUP($C63,Sheet!$A$7:$DG$148,'TN01-10 (IN)'!CI$12,0)="","",VLOOKUP($C63,Sheet!$A$7:$DG$148,'TN01-10 (IN)'!CI$12,0))</f>
        <v>9</v>
      </c>
      <c r="CJ63" s="28" t="str">
        <f>IF(VLOOKUP($C63,Sheet!$A$7:$DG$148,'TN01-10 (IN)'!CJ$12,0)="","",VLOOKUP($C63,Sheet!$A$7:$DG$148,'TN01-10 (IN)'!CJ$12,0))</f>
        <v/>
      </c>
      <c r="CK63" s="28">
        <f>IF(VLOOKUP($C63,Sheet!$A$7:$DG$148,'TN01-10 (IN)'!CK$12,0)="","",VLOOKUP($C63,Sheet!$A$7:$DG$148,'TN01-10 (IN)'!CK$12,0))</f>
        <v>9.1999999999999993</v>
      </c>
      <c r="CL63" s="28" t="str">
        <f>IF(VLOOKUP($C63,Sheet!$A$7:$DG$148,'TN01-10 (IN)'!CL$12,0)="","",VLOOKUP($C63,Sheet!$A$7:$DG$148,'TN01-10 (IN)'!CL$12,0))</f>
        <v/>
      </c>
      <c r="CM63" s="28" t="str">
        <f>IF(VLOOKUP($C63,Sheet!$A$7:$DG$148,'TN01-10 (IN)'!CM$12,0)="","",VLOOKUP($C63,Sheet!$A$7:$DG$148,'TN01-10 (IN)'!CM$12,0))</f>
        <v/>
      </c>
      <c r="CN63" s="28" t="str">
        <f>IF(VLOOKUP($C63,Sheet!$A$7:$DG$148,'TN01-10 (IN)'!CN$12,0)="","",VLOOKUP($C63,Sheet!$A$7:$DG$148,'TN01-10 (IN)'!CN$12,0))</f>
        <v/>
      </c>
      <c r="CO63" s="28" t="str">
        <f>IF(VLOOKUP($C63,Sheet!$A$7:$DG$148,'TN01-10 (IN)'!CO$12,0)="","",VLOOKUP($C63,Sheet!$A$7:$DG$148,'TN01-10 (IN)'!CO$12,0))</f>
        <v/>
      </c>
      <c r="CP63" s="28">
        <f>IF(VLOOKUP($C63,Sheet!$A$7:$DG$148,'TN01-10 (IN)'!CP$12,0)="","",VLOOKUP($C63,Sheet!$A$7:$DG$148,'TN01-10 (IN)'!CP$12,0))</f>
        <v>7.8</v>
      </c>
      <c r="CQ63" s="28">
        <f>IF(VLOOKUP($C63,Sheet!$A$7:$DG$148,'TN01-10 (IN)'!CQ$12,0)="","",VLOOKUP($C63,Sheet!$A$7:$DG$148,'TN01-10 (IN)'!CQ$12,0))</f>
        <v>8.4</v>
      </c>
      <c r="CR63" s="28">
        <f>IF(VLOOKUP($C63,Sheet!$A$7:$DG$148,'TN01-10 (IN)'!CR$12,0)="","",VLOOKUP($C63,Sheet!$A$7:$DG$148,'TN01-10 (IN)'!CR$12,0))</f>
        <v>9.4</v>
      </c>
      <c r="CS63" s="28">
        <f>IF(VLOOKUP($C63,Sheet!$A$7:$DG$148,'TN01-10 (IN)'!CS$12,0)="","",VLOOKUP($C63,Sheet!$A$7:$DG$148,'TN01-10 (IN)'!CS$12,0))</f>
        <v>9.1</v>
      </c>
      <c r="CT63" s="28">
        <f>IF(VLOOKUP($C63,Sheet!$A$7:$DG$148,'TN01-10 (IN)'!CT$12,0)="","",VLOOKUP($C63,Sheet!$A$7:$DG$148,'TN01-10 (IN)'!CT$12,0))</f>
        <v>9.4</v>
      </c>
      <c r="CU63" s="33">
        <f>IF(VLOOKUP($C63,Sheet!$A$7:$DG$148,'TN01-10 (IN)'!CU$12,0)="","",VLOOKUP($C63,Sheet!$A$7:$DG$148,'TN01-10 (IN)'!CU$12,0))</f>
        <v>27</v>
      </c>
      <c r="CV63" s="36">
        <f>IF(VLOOKUP($C63,Sheet!$A$7:$DG$148,'TN01-10 (IN)'!CV$12,0)="","",VLOOKUP($C63,Sheet!$A$7:$DG$148,'TN01-10 (IN)'!CV$12,0))</f>
        <v>0</v>
      </c>
      <c r="CW63" s="38">
        <f t="shared" si="2"/>
        <v>128</v>
      </c>
      <c r="CX63" s="38">
        <f t="shared" si="2"/>
        <v>0</v>
      </c>
      <c r="CY63" s="38">
        <f t="shared" si="3"/>
        <v>0</v>
      </c>
      <c r="CZ63" s="38">
        <f t="shared" si="4"/>
        <v>128</v>
      </c>
      <c r="DA63" s="38">
        <f t="shared" si="5"/>
        <v>8.2200000000000006</v>
      </c>
      <c r="DB63" s="38">
        <f>VLOOKUP($C63,'TN01-04'!$A$13:$DL$166,103,0)</f>
        <v>3.55</v>
      </c>
      <c r="DC63" s="28" t="str">
        <f>IF(VLOOKUP($C63,Sheet!$A$7:$DG$148,'TN01-10 (IN)'!DC$12,0)="","",VLOOKUP($C63,Sheet!$A$7:$DG$148,'TN01-10 (IN)'!DC$12,0))</f>
        <v/>
      </c>
      <c r="DD63" s="28" t="str">
        <f>IF(VLOOKUP($C63,Sheet!$A$7:$DG$148,'TN01-10 (IN)'!DD$12,0)="","",VLOOKUP($C63,Sheet!$A$7:$DG$148,'TN01-10 (IN)'!DD$12,0))</f>
        <v/>
      </c>
      <c r="DE63" s="28" t="str">
        <f>IF(VLOOKUP($C63,Sheet!$A$7:$DG$148,'TN01-10 (IN)'!DE$12,0)="","",VLOOKUP($C63,Sheet!$A$7:$DG$148,'TN01-10 (IN)'!DE$12,0))</f>
        <v/>
      </c>
      <c r="DF63" s="28">
        <f>IF(VLOOKUP($C63,Sheet!$A$7:$DG$148,'TN01-10 (IN)'!DF$12,0)="","",VLOOKUP($C63,Sheet!$A$7:$DG$148,'TN01-10 (IN)'!DF$12,0))</f>
        <v>8.6999999999999993</v>
      </c>
      <c r="DG63" s="38"/>
      <c r="DH63" s="38">
        <f t="shared" si="6"/>
        <v>8.6999999999999993</v>
      </c>
      <c r="DI63" s="38">
        <f>VLOOKUP($C63,'TN01-04'!$A$13:$DL$166,110,0)</f>
        <v>4</v>
      </c>
      <c r="DJ63" s="33">
        <f>IF(VLOOKUP($C63,Sheet!$A$7:$DG$148,'TN01-10 (IN)'!DJ$12,0)="","",VLOOKUP($C63,Sheet!$A$7:$DG$148,'TN01-10 (IN)'!DJ$12,0))</f>
        <v>5</v>
      </c>
      <c r="DK63" s="36">
        <f>IF(VLOOKUP($C63,Sheet!$A$7:$DG$148,'TN01-10 (IN)'!DK$12,0)="","",VLOOKUP($C63,Sheet!$A$7:$DG$148,'TN01-10 (IN)'!DK$12,0))</f>
        <v>0</v>
      </c>
      <c r="DL63" s="38">
        <f t="shared" si="7"/>
        <v>133</v>
      </c>
      <c r="DM63" s="38">
        <f t="shared" si="8"/>
        <v>0</v>
      </c>
      <c r="DN63" s="38">
        <f t="shared" si="9"/>
        <v>8.24</v>
      </c>
      <c r="DO63" s="38">
        <f>VLOOKUP($C63,'TN01-04'!$A$13:$DL$166,116,0)</f>
        <v>3.57</v>
      </c>
      <c r="DP63" s="33">
        <f>IF(VLOOKUP($C63,Sheet!$A$7:$DG$148,'TN01-10 (IN)'!DP$12,0)="","",VLOOKUP($C63,Sheet!$A$7:$DG$148,'TN01-10 (IN)'!DP$12,0))</f>
        <v>138</v>
      </c>
      <c r="DQ63" s="36">
        <f>IF(VLOOKUP($C63,Sheet!$A$7:$DG$148,'TN01-10 (IN)'!DQ$12,0)="","",VLOOKUP($C63,Sheet!$A$7:$DG$148,'TN01-10 (IN)'!DQ$12,0))</f>
        <v>0</v>
      </c>
      <c r="DR63" s="28">
        <f>IF(VLOOKUP($C63,Sheet!$A$7:$DG$148,'TN01-10 (IN)'!DR$12,0)="","",VLOOKUP($C63,Sheet!$A$7:$DG$148,'TN01-10 (IN)'!DR$12,0))</f>
        <v>137</v>
      </c>
      <c r="DS63" s="28">
        <f>IF(VLOOKUP($C63,Sheet!$A$7:$DG$148,'TN01-10 (IN)'!DS$12,0)="","",VLOOKUP($C63,Sheet!$A$7:$DG$148,'TN01-10 (IN)'!DS$12,0))</f>
        <v>138</v>
      </c>
      <c r="DT63" s="28">
        <f>IF(VLOOKUP($C63,Sheet!$A$7:$DG$148,'TN01-10 (IN)'!DT$12,0)="","",VLOOKUP($C63,Sheet!$A$7:$DG$148,'TN01-10 (IN)'!DT$12,0))</f>
        <v>8.24</v>
      </c>
      <c r="DU63" s="28">
        <f>IF(VLOOKUP($C63,Sheet!$A$7:$DG$148,'TN01-10 (IN)'!DU$12,0)="","",VLOOKUP($C63,Sheet!$A$7:$DG$148,'TN01-10 (IN)'!DU$12,0))</f>
        <v>3.57</v>
      </c>
      <c r="DV63" s="28" t="str">
        <f>IF(VLOOKUP($C63,Sheet!$A$7:$DG$148,'TN01-10 (IN)'!DV$12,0)="","",VLOOKUP($C63,Sheet!$A$7:$DG$148,'TN01-10 (IN)'!DV$12,0))</f>
        <v/>
      </c>
      <c r="DW63" s="42">
        <f t="shared" si="10"/>
        <v>0</v>
      </c>
    </row>
    <row r="64" spans="1:127" ht="15.95" customHeight="1" x14ac:dyDescent="0.2">
      <c r="A64" s="52"/>
      <c r="B64" s="625"/>
      <c r="C64" s="45">
        <v>2221727311</v>
      </c>
      <c r="D64" s="26" t="s">
        <v>12</v>
      </c>
      <c r="E64" s="26" t="s">
        <v>72</v>
      </c>
      <c r="F64" s="26" t="s">
        <v>86</v>
      </c>
      <c r="G64" s="27">
        <v>35864</v>
      </c>
      <c r="H64" s="26" t="s">
        <v>210</v>
      </c>
      <c r="I64" s="26" t="s">
        <v>212</v>
      </c>
      <c r="J64" s="28">
        <f>IF(VLOOKUP($C64,Sheet!$A$7:$DG$148,'TN01-10 (IN)'!J$12,0)="","",VLOOKUP($C64,Sheet!$A$7:$DG$148,'TN01-10 (IN)'!J$12,0))</f>
        <v>9</v>
      </c>
      <c r="K64" s="28">
        <f>IF(VLOOKUP($C64,Sheet!$A$7:$DG$148,'TN01-10 (IN)'!K$12,0)="","",VLOOKUP($C64,Sheet!$A$7:$DG$148,'TN01-10 (IN)'!K$12,0))</f>
        <v>7</v>
      </c>
      <c r="L64" s="28">
        <f>IF(VLOOKUP($C64,Sheet!$A$7:$DG$148,'TN01-10 (IN)'!L$12,0)="","",VLOOKUP($C64,Sheet!$A$7:$DG$148,'TN01-10 (IN)'!L$12,0))</f>
        <v>8.5</v>
      </c>
      <c r="M64" s="28">
        <f>IF(VLOOKUP($C64,Sheet!$A$7:$DG$148,'TN01-10 (IN)'!M$12,0)="","",VLOOKUP($C64,Sheet!$A$7:$DG$148,'TN01-10 (IN)'!M$12,0))</f>
        <v>6.4</v>
      </c>
      <c r="N64" s="28">
        <f>IF(VLOOKUP($C64,Sheet!$A$7:$DG$148,'TN01-10 (IN)'!N$12,0)="","",VLOOKUP($C64,Sheet!$A$7:$DG$148,'TN01-10 (IN)'!N$12,0))</f>
        <v>7</v>
      </c>
      <c r="O64" s="28">
        <f>IF(VLOOKUP($C64,Sheet!$A$7:$DG$148,'TN01-10 (IN)'!O$12,0)="","",VLOOKUP($C64,Sheet!$A$7:$DG$148,'TN01-10 (IN)'!O$12,0))</f>
        <v>9.5</v>
      </c>
      <c r="P64" s="28">
        <f>IF(VLOOKUP($C64,Sheet!$A$7:$DG$148,'TN01-10 (IN)'!P$12,0)="","",VLOOKUP($C64,Sheet!$A$7:$DG$148,'TN01-10 (IN)'!P$12,0))</f>
        <v>9.5</v>
      </c>
      <c r="Q64" s="28" t="str">
        <f>IF(VLOOKUP($C64,Sheet!$A$7:$DG$148,'TN01-10 (IN)'!Q$12,0)="","",VLOOKUP($C64,Sheet!$A$7:$DG$148,'TN01-10 (IN)'!Q$12,0))</f>
        <v/>
      </c>
      <c r="R64" s="28">
        <f>IF(VLOOKUP($C64,Sheet!$A$7:$DG$148,'TN01-10 (IN)'!R$12,0)="","",VLOOKUP($C64,Sheet!$A$7:$DG$148,'TN01-10 (IN)'!R$12,0))</f>
        <v>9.3000000000000007</v>
      </c>
      <c r="S64" s="28" t="str">
        <f>IF(VLOOKUP($C64,Sheet!$A$7:$DG$148,'TN01-10 (IN)'!S$12,0)="","",VLOOKUP($C64,Sheet!$A$7:$DG$148,'TN01-10 (IN)'!S$12,0))</f>
        <v/>
      </c>
      <c r="T64" s="28">
        <f>IF(VLOOKUP($C64,Sheet!$A$7:$DG$148,'TN01-10 (IN)'!T$12,0)="","",VLOOKUP($C64,Sheet!$A$7:$DG$148,'TN01-10 (IN)'!T$12,0))</f>
        <v>6.1</v>
      </c>
      <c r="U64" s="28" t="str">
        <f>IF(VLOOKUP($C64,Sheet!$A$7:$DG$148,'TN01-10 (IN)'!U$12,0)="","",VLOOKUP($C64,Sheet!$A$7:$DG$148,'TN01-10 (IN)'!U$12,0))</f>
        <v/>
      </c>
      <c r="V64" s="28" t="str">
        <f>IF(VLOOKUP($C64,Sheet!$A$7:$DG$148,'TN01-10 (IN)'!V$12,0)="","",VLOOKUP($C64,Sheet!$A$7:$DG$148,'TN01-10 (IN)'!V$12,0))</f>
        <v/>
      </c>
      <c r="W64" s="28">
        <f>IF(VLOOKUP($C64,Sheet!$A$7:$DG$148,'TN01-10 (IN)'!W$12,0)="","",VLOOKUP($C64,Sheet!$A$7:$DG$148,'TN01-10 (IN)'!W$12,0))</f>
        <v>8.3000000000000007</v>
      </c>
      <c r="X64" s="28" t="str">
        <f>IF(VLOOKUP($C64,Sheet!$A$7:$DG$148,'TN01-10 (IN)'!X$12,0)="","",VLOOKUP($C64,Sheet!$A$7:$DG$148,'TN01-10 (IN)'!X$12,0))</f>
        <v/>
      </c>
      <c r="Y64" s="28">
        <f>IF(VLOOKUP($C64,Sheet!$A$7:$DG$148,'TN01-10 (IN)'!Y$12,0)="","",VLOOKUP($C64,Sheet!$A$7:$DG$148,'TN01-10 (IN)'!Y$12,0))</f>
        <v>8.3000000000000007</v>
      </c>
      <c r="Z64" s="28">
        <f>IF(VLOOKUP($C64,Sheet!$A$7:$DG$148,'TN01-10 (IN)'!Z$12,0)="","",VLOOKUP($C64,Sheet!$A$7:$DG$148,'TN01-10 (IN)'!Z$12,0))</f>
        <v>8.8000000000000007</v>
      </c>
      <c r="AA64" s="28">
        <f>IF(VLOOKUP($C64,Sheet!$A$7:$DG$148,'TN01-10 (IN)'!AA$12,0)="","",VLOOKUP($C64,Sheet!$A$7:$DG$148,'TN01-10 (IN)'!AA$12,0))</f>
        <v>7.5</v>
      </c>
      <c r="AB64" s="28">
        <f>IF(VLOOKUP($C64,Sheet!$A$7:$DG$148,'TN01-10 (IN)'!AB$12,0)="","",VLOOKUP($C64,Sheet!$A$7:$DG$148,'TN01-10 (IN)'!AB$12,0))</f>
        <v>5.9</v>
      </c>
      <c r="AC64" s="28">
        <f>IF(VLOOKUP($C64,Sheet!$A$7:$DG$148,'TN01-10 (IN)'!AC$12,0)="","",VLOOKUP($C64,Sheet!$A$7:$DG$148,'TN01-10 (IN)'!AC$12,0))</f>
        <v>7.9</v>
      </c>
      <c r="AD64" s="28">
        <f>IF(VLOOKUP($C64,Sheet!$A$7:$DG$148,'TN01-10 (IN)'!AD$12,0)="","",VLOOKUP($C64,Sheet!$A$7:$DG$148,'TN01-10 (IN)'!AD$12,0))</f>
        <v>9</v>
      </c>
      <c r="AE64" s="28">
        <f>IF(VLOOKUP($C64,Sheet!$A$7:$DG$148,'TN01-10 (IN)'!AE$12,0)="","",VLOOKUP($C64,Sheet!$A$7:$DG$148,'TN01-10 (IN)'!AE$12,0))</f>
        <v>7.7</v>
      </c>
      <c r="AF64" s="28">
        <f>IF(VLOOKUP($C64,Sheet!$A$7:$DG$148,'TN01-10 (IN)'!AF$12,0)="","",VLOOKUP($C64,Sheet!$A$7:$DG$148,'TN01-10 (IN)'!AF$12,0))</f>
        <v>8.6999999999999993</v>
      </c>
      <c r="AG64" s="28">
        <f>IF(VLOOKUP($C64,Sheet!$A$7:$DG$148,'TN01-10 (IN)'!AG$12,0)="","",VLOOKUP($C64,Sheet!$A$7:$DG$148,'TN01-10 (IN)'!AG$12,0))</f>
        <v>6.5</v>
      </c>
      <c r="AH64" s="28">
        <f>IF(VLOOKUP($C64,Sheet!$A$7:$DG$148,'TN01-10 (IN)'!AH$12,0)="","",VLOOKUP($C64,Sheet!$A$7:$DG$148,'TN01-10 (IN)'!AH$12,0))</f>
        <v>8.6</v>
      </c>
      <c r="AI64" s="28">
        <f>IF(VLOOKUP($C64,Sheet!$A$7:$DG$148,'TN01-10 (IN)'!AI$12,0)="","",VLOOKUP($C64,Sheet!$A$7:$DG$148,'TN01-10 (IN)'!AI$12,0))</f>
        <v>8</v>
      </c>
      <c r="AJ64" s="28">
        <f>IF(VLOOKUP($C64,Sheet!$A$7:$DG$148,'TN01-10 (IN)'!AJ$12,0)="","",VLOOKUP($C64,Sheet!$A$7:$DG$148,'TN01-10 (IN)'!AJ$12,0))</f>
        <v>8.1</v>
      </c>
      <c r="AK64" s="28">
        <f>IF(VLOOKUP($C64,Sheet!$A$7:$DG$148,'TN01-10 (IN)'!AK$12,0)="","",VLOOKUP($C64,Sheet!$A$7:$DG$148,'TN01-10 (IN)'!AK$12,0))</f>
        <v>6.4</v>
      </c>
      <c r="AL64" s="28">
        <f>IF(VLOOKUP($C64,Sheet!$A$7:$DG$148,'TN01-10 (IN)'!AL$12,0)="","",VLOOKUP($C64,Sheet!$A$7:$DG$148,'TN01-10 (IN)'!AL$12,0))</f>
        <v>9.5</v>
      </c>
      <c r="AM64" s="33">
        <f>IF(VLOOKUP($C64,Sheet!$A$7:$DG$148,'TN01-10 (IN)'!AM$12,0)="","",VLOOKUP($C64,Sheet!$A$7:$DG$148,'TN01-10 (IN)'!AM$12,0))</f>
        <v>51</v>
      </c>
      <c r="AN64" s="36">
        <f>IF(VLOOKUP($C64,Sheet!$A$7:$DG$148,'TN01-10 (IN)'!AN$12,0)="","",VLOOKUP($C64,Sheet!$A$7:$DG$148,'TN01-10 (IN)'!AN$12,0))</f>
        <v>0</v>
      </c>
      <c r="AO64" s="32">
        <f>IF(VLOOKUP($C64,Sheet!$A$7:$DG$148,'TN01-10 (IN)'!AO$12,0)="","",VLOOKUP($C64,Sheet!$A$7:$DG$148,'TN01-10 (IN)'!AO$12,0))</f>
        <v>7.2</v>
      </c>
      <c r="AP64" s="32">
        <f>IF(VLOOKUP($C64,Sheet!$A$7:$DG$148,'TN01-10 (IN)'!AP$12,0)="","",VLOOKUP($C64,Sheet!$A$7:$DG$148,'TN01-10 (IN)'!AP$12,0))</f>
        <v>9.6</v>
      </c>
      <c r="AQ64" s="32" t="str">
        <f>IF(VLOOKUP($C64,Sheet!$A$7:$DG$148,'TN01-10 (IN)'!AQ$12,0)="","",VLOOKUP($C64,Sheet!$A$7:$DG$148,'TN01-10 (IN)'!AQ$12,0))</f>
        <v/>
      </c>
      <c r="AR64" s="32" t="str">
        <f>IF(VLOOKUP($C64,Sheet!$A$7:$DG$148,'TN01-10 (IN)'!AR$12,0)="","",VLOOKUP($C64,Sheet!$A$7:$DG$148,'TN01-10 (IN)'!AR$12,0))</f>
        <v/>
      </c>
      <c r="AS64" s="32" t="str">
        <f>IF(VLOOKUP($C64,Sheet!$A$7:$DG$148,'TN01-10 (IN)'!AS$12,0)="","",VLOOKUP($C64,Sheet!$A$7:$DG$148,'TN01-10 (IN)'!AS$12,0))</f>
        <v/>
      </c>
      <c r="AT64" s="32" t="str">
        <f>IF(VLOOKUP($C64,Sheet!$A$7:$DG$148,'TN01-10 (IN)'!AT$12,0)="","",VLOOKUP($C64,Sheet!$A$7:$DG$148,'TN01-10 (IN)'!AT$12,0))</f>
        <v/>
      </c>
      <c r="AU64" s="32" t="str">
        <f>IF(VLOOKUP($C64,Sheet!$A$7:$DG$148,'TN01-10 (IN)'!AU$12,0)="","",VLOOKUP($C64,Sheet!$A$7:$DG$148,'TN01-10 (IN)'!AU$12,0))</f>
        <v/>
      </c>
      <c r="AV64" s="32">
        <f>IF(VLOOKUP($C64,Sheet!$A$7:$DG$148,'TN01-10 (IN)'!AV$12,0)="","",VLOOKUP($C64,Sheet!$A$7:$DG$148,'TN01-10 (IN)'!AV$12,0))</f>
        <v>6</v>
      </c>
      <c r="AW64" s="32" t="str">
        <f>IF(VLOOKUP($C64,Sheet!$A$7:$DG$148,'TN01-10 (IN)'!AW$12,0)="","",VLOOKUP($C64,Sheet!$A$7:$DG$148,'TN01-10 (IN)'!AW$12,0))</f>
        <v/>
      </c>
      <c r="AX64" s="32" t="str">
        <f>IF(VLOOKUP($C64,Sheet!$A$7:$DG$148,'TN01-10 (IN)'!AX$12,0)="","",VLOOKUP($C64,Sheet!$A$7:$DG$148,'TN01-10 (IN)'!AX$12,0))</f>
        <v/>
      </c>
      <c r="AY64" s="32" t="str">
        <f>IF(VLOOKUP($C64,Sheet!$A$7:$DG$148,'TN01-10 (IN)'!AY$12,0)="","",VLOOKUP($C64,Sheet!$A$7:$DG$148,'TN01-10 (IN)'!AY$12,0))</f>
        <v/>
      </c>
      <c r="AZ64" s="32" t="str">
        <f>IF(VLOOKUP($C64,Sheet!$A$7:$DG$148,'TN01-10 (IN)'!AZ$12,0)="","",VLOOKUP($C64,Sheet!$A$7:$DG$148,'TN01-10 (IN)'!AZ$12,0))</f>
        <v/>
      </c>
      <c r="BA64" s="32">
        <f>IF(VLOOKUP($C64,Sheet!$A$7:$DG$148,'TN01-10 (IN)'!BA$12,0)="","",VLOOKUP($C64,Sheet!$A$7:$DG$148,'TN01-10 (IN)'!BA$12,0))</f>
        <v>0</v>
      </c>
      <c r="BB64" s="32">
        <f>IF(VLOOKUP($C64,Sheet!$A$7:$DG$148,'TN01-10 (IN)'!BB$12,0)="","",VLOOKUP($C64,Sheet!$A$7:$DG$148,'TN01-10 (IN)'!BB$12,0))</f>
        <v>5.9</v>
      </c>
      <c r="BC64" s="32">
        <f>IF(VLOOKUP($C64,Sheet!$A$7:$DG$148,'TN01-10 (IN)'!BC$12,0)="","",VLOOKUP($C64,Sheet!$A$7:$DG$148,'TN01-10 (IN)'!BC$12,0))</f>
        <v>8.1</v>
      </c>
      <c r="BD64" s="33">
        <f>IF(VLOOKUP($C64,Sheet!$A$7:$DG$148,'TN01-10 (IN)'!BD$12,0)="","",VLOOKUP($C64,Sheet!$A$7:$DG$148,'TN01-10 (IN)'!BD$12,0))</f>
        <v>5</v>
      </c>
      <c r="BE64" s="36">
        <f>IF(VLOOKUP($C64,Sheet!$A$7:$DG$148,'TN01-10 (IN)'!BE$12,0)="","",VLOOKUP($C64,Sheet!$A$7:$DG$148,'TN01-10 (IN)'!BE$12,0))</f>
        <v>0</v>
      </c>
      <c r="BF64" s="28">
        <f>IF(VLOOKUP($C64,Sheet!$A$7:$DG$148,'TN01-10 (IN)'!BF$12,0)="","",VLOOKUP($C64,Sheet!$A$7:$DG$148,'TN01-10 (IN)'!BF$12,0))</f>
        <v>7.5</v>
      </c>
      <c r="BG64" s="28">
        <f>IF(VLOOKUP($C64,Sheet!$A$7:$DG$148,'TN01-10 (IN)'!BG$12,0)="","",VLOOKUP($C64,Sheet!$A$7:$DG$148,'TN01-10 (IN)'!BG$12,0))</f>
        <v>7.5</v>
      </c>
      <c r="BH64" s="28">
        <f>IF(VLOOKUP($C64,Sheet!$A$7:$DG$148,'TN01-10 (IN)'!BH$12,0)="","",VLOOKUP($C64,Sheet!$A$7:$DG$148,'TN01-10 (IN)'!BH$12,0))</f>
        <v>8.9</v>
      </c>
      <c r="BI64" s="28">
        <f>IF(VLOOKUP($C64,Sheet!$A$7:$DG$148,'TN01-10 (IN)'!BI$12,0)="","",VLOOKUP($C64,Sheet!$A$7:$DG$148,'TN01-10 (IN)'!BI$12,0))</f>
        <v>9.3000000000000007</v>
      </c>
      <c r="BJ64" s="28">
        <f>IF(VLOOKUP($C64,Sheet!$A$7:$DG$148,'TN01-10 (IN)'!BJ$12,0)="","",VLOOKUP($C64,Sheet!$A$7:$DG$148,'TN01-10 (IN)'!BJ$12,0))</f>
        <v>6.5</v>
      </c>
      <c r="BK64" s="28">
        <f>IF(VLOOKUP($C64,Sheet!$A$7:$DG$148,'TN01-10 (IN)'!BK$12,0)="","",VLOOKUP($C64,Sheet!$A$7:$DG$148,'TN01-10 (IN)'!BK$12,0))</f>
        <v>8.8000000000000007</v>
      </c>
      <c r="BL64" s="28">
        <f>IF(VLOOKUP($C64,Sheet!$A$7:$DG$148,'TN01-10 (IN)'!BL$12,0)="","",VLOOKUP($C64,Sheet!$A$7:$DG$148,'TN01-10 (IN)'!BL$12,0))</f>
        <v>8.6999999999999993</v>
      </c>
      <c r="BM64" s="28">
        <f>IF(VLOOKUP($C64,Sheet!$A$7:$DG$148,'TN01-10 (IN)'!BM$12,0)="","",VLOOKUP($C64,Sheet!$A$7:$DG$148,'TN01-10 (IN)'!BM$12,0))</f>
        <v>6.6</v>
      </c>
      <c r="BN64" s="28">
        <f>IF(VLOOKUP($C64,Sheet!$A$7:$DG$148,'TN01-10 (IN)'!BN$12,0)="","",VLOOKUP($C64,Sheet!$A$7:$DG$148,'TN01-10 (IN)'!BN$12,0))</f>
        <v>6.1</v>
      </c>
      <c r="BO64" s="28">
        <f>IF(VLOOKUP($C64,Sheet!$A$7:$DG$148,'TN01-10 (IN)'!BO$12,0)="","",VLOOKUP($C64,Sheet!$A$7:$DG$148,'TN01-10 (IN)'!BO$12,0))</f>
        <v>9.6</v>
      </c>
      <c r="BP64" s="28">
        <f>IF(VLOOKUP($C64,Sheet!$A$7:$DG$148,'TN01-10 (IN)'!BP$12,0)="","",VLOOKUP($C64,Sheet!$A$7:$DG$148,'TN01-10 (IN)'!BP$12,0))</f>
        <v>8.6</v>
      </c>
      <c r="BQ64" s="28">
        <f>IF(VLOOKUP($C64,Sheet!$A$7:$DG$148,'TN01-10 (IN)'!BQ$12,0)="","",VLOOKUP($C64,Sheet!$A$7:$DG$148,'TN01-10 (IN)'!BQ$12,0))</f>
        <v>8.5</v>
      </c>
      <c r="BR64" s="28">
        <f>IF(VLOOKUP($C64,Sheet!$A$7:$DG$148,'TN01-10 (IN)'!BR$12,0)="","",VLOOKUP($C64,Sheet!$A$7:$DG$148,'TN01-10 (IN)'!BR$12,0))</f>
        <v>9.6999999999999993</v>
      </c>
      <c r="BS64" s="28" t="str">
        <f>IF(VLOOKUP($C64,Sheet!$A$7:$DG$148,'TN01-10 (IN)'!BS$12,0)="","",VLOOKUP($C64,Sheet!$A$7:$DG$148,'TN01-10 (IN)'!BS$12,0))</f>
        <v/>
      </c>
      <c r="BT64" s="28">
        <f>IF(VLOOKUP($C64,Sheet!$A$7:$DG$148,'TN01-10 (IN)'!BT$12,0)="","",VLOOKUP($C64,Sheet!$A$7:$DG$148,'TN01-10 (IN)'!BT$12,0))</f>
        <v>9.5</v>
      </c>
      <c r="BU64" s="28">
        <f>IF(VLOOKUP($C64,Sheet!$A$7:$DG$148,'TN01-10 (IN)'!BU$12,0)="","",VLOOKUP($C64,Sheet!$A$7:$DG$148,'TN01-10 (IN)'!BU$12,0))</f>
        <v>7.1</v>
      </c>
      <c r="BV64" s="28">
        <f>IF(VLOOKUP($C64,Sheet!$A$7:$DG$148,'TN01-10 (IN)'!BV$12,0)="","",VLOOKUP($C64,Sheet!$A$7:$DG$148,'TN01-10 (IN)'!BV$12,0))</f>
        <v>6.7</v>
      </c>
      <c r="BW64" s="28">
        <f>IF(VLOOKUP($C64,Sheet!$A$7:$DG$148,'TN01-10 (IN)'!BW$12,0)="","",VLOOKUP($C64,Sheet!$A$7:$DG$148,'TN01-10 (IN)'!BW$12,0))</f>
        <v>8.9</v>
      </c>
      <c r="BX64" s="28">
        <f>IF(VLOOKUP($C64,Sheet!$A$7:$DG$148,'TN01-10 (IN)'!BX$12,0)="","",VLOOKUP($C64,Sheet!$A$7:$DG$148,'TN01-10 (IN)'!BX$12,0))</f>
        <v>7.8</v>
      </c>
      <c r="BY64" s="28">
        <f>IF(VLOOKUP($C64,Sheet!$A$7:$DG$148,'TN01-10 (IN)'!BY$12,0)="","",VLOOKUP($C64,Sheet!$A$7:$DG$148,'TN01-10 (IN)'!BY$12,0))</f>
        <v>7.9</v>
      </c>
      <c r="BZ64" s="33">
        <f>IF(VLOOKUP($C64,Sheet!$A$7:$DG$148,'TN01-10 (IN)'!BZ$12,0)="","",VLOOKUP($C64,Sheet!$A$7:$DG$148,'TN01-10 (IN)'!BZ$12,0))</f>
        <v>50</v>
      </c>
      <c r="CA64" s="36">
        <f>IF(VLOOKUP($C64,Sheet!$A$7:$DG$148,'TN01-10 (IN)'!CA$12,0)="","",VLOOKUP($C64,Sheet!$A$7:$DG$148,'TN01-10 (IN)'!CA$12,0))</f>
        <v>0</v>
      </c>
      <c r="CB64" s="28" t="str">
        <f>IF(VLOOKUP($C64,Sheet!$A$7:$DG$148,'TN01-10 (IN)'!CB$12,0)="","",VLOOKUP($C64,Sheet!$A$7:$DG$148,'TN01-10 (IN)'!CB$12,0))</f>
        <v/>
      </c>
      <c r="CC64" s="28">
        <f>IF(VLOOKUP($C64,Sheet!$A$7:$DG$148,'TN01-10 (IN)'!CC$12,0)="","",VLOOKUP($C64,Sheet!$A$7:$DG$148,'TN01-10 (IN)'!CC$12,0))</f>
        <v>6.1</v>
      </c>
      <c r="CD64" s="28">
        <f>IF(VLOOKUP($C64,Sheet!$A$7:$DG$148,'TN01-10 (IN)'!CD$12,0)="","",VLOOKUP($C64,Sheet!$A$7:$DG$148,'TN01-10 (IN)'!CD$12,0))</f>
        <v>8.4</v>
      </c>
      <c r="CE64" s="28" t="str">
        <f>IF(VLOOKUP($C64,Sheet!$A$7:$DG$148,'TN01-10 (IN)'!CE$12,0)="","",VLOOKUP($C64,Sheet!$A$7:$DG$148,'TN01-10 (IN)'!CE$12,0))</f>
        <v/>
      </c>
      <c r="CF64" s="28">
        <f>IF(VLOOKUP($C64,Sheet!$A$7:$DG$148,'TN01-10 (IN)'!CF$12,0)="","",VLOOKUP($C64,Sheet!$A$7:$DG$148,'TN01-10 (IN)'!CF$12,0))</f>
        <v>7.3</v>
      </c>
      <c r="CG64" s="28">
        <f>IF(VLOOKUP($C64,Sheet!$A$7:$DG$148,'TN01-10 (IN)'!CG$12,0)="","",VLOOKUP($C64,Sheet!$A$7:$DG$148,'TN01-10 (IN)'!CG$12,0))</f>
        <v>6.2</v>
      </c>
      <c r="CH64" s="28">
        <f>IF(VLOOKUP($C64,Sheet!$A$7:$DG$148,'TN01-10 (IN)'!CH$12,0)="","",VLOOKUP($C64,Sheet!$A$7:$DG$148,'TN01-10 (IN)'!CH$12,0))</f>
        <v>8</v>
      </c>
      <c r="CI64" s="28">
        <f>IF(VLOOKUP($C64,Sheet!$A$7:$DG$148,'TN01-10 (IN)'!CI$12,0)="","",VLOOKUP($C64,Sheet!$A$7:$DG$148,'TN01-10 (IN)'!CI$12,0))</f>
        <v>8.5</v>
      </c>
      <c r="CJ64" s="28" t="str">
        <f>IF(VLOOKUP($C64,Sheet!$A$7:$DG$148,'TN01-10 (IN)'!CJ$12,0)="","",VLOOKUP($C64,Sheet!$A$7:$DG$148,'TN01-10 (IN)'!CJ$12,0))</f>
        <v/>
      </c>
      <c r="CK64" s="28">
        <f>IF(VLOOKUP($C64,Sheet!$A$7:$DG$148,'TN01-10 (IN)'!CK$12,0)="","",VLOOKUP($C64,Sheet!$A$7:$DG$148,'TN01-10 (IN)'!CK$12,0))</f>
        <v>8.6</v>
      </c>
      <c r="CL64" s="28" t="str">
        <f>IF(VLOOKUP($C64,Sheet!$A$7:$DG$148,'TN01-10 (IN)'!CL$12,0)="","",VLOOKUP($C64,Sheet!$A$7:$DG$148,'TN01-10 (IN)'!CL$12,0))</f>
        <v/>
      </c>
      <c r="CM64" s="28" t="str">
        <f>IF(VLOOKUP($C64,Sheet!$A$7:$DG$148,'TN01-10 (IN)'!CM$12,0)="","",VLOOKUP($C64,Sheet!$A$7:$DG$148,'TN01-10 (IN)'!CM$12,0))</f>
        <v/>
      </c>
      <c r="CN64" s="28" t="str">
        <f>IF(VLOOKUP($C64,Sheet!$A$7:$DG$148,'TN01-10 (IN)'!CN$12,0)="","",VLOOKUP($C64,Sheet!$A$7:$DG$148,'TN01-10 (IN)'!CN$12,0))</f>
        <v/>
      </c>
      <c r="CO64" s="28" t="str">
        <f>IF(VLOOKUP($C64,Sheet!$A$7:$DG$148,'TN01-10 (IN)'!CO$12,0)="","",VLOOKUP($C64,Sheet!$A$7:$DG$148,'TN01-10 (IN)'!CO$12,0))</f>
        <v/>
      </c>
      <c r="CP64" s="28">
        <f>IF(VLOOKUP($C64,Sheet!$A$7:$DG$148,'TN01-10 (IN)'!CP$12,0)="","",VLOOKUP($C64,Sheet!$A$7:$DG$148,'TN01-10 (IN)'!CP$12,0))</f>
        <v>6.9</v>
      </c>
      <c r="CQ64" s="28">
        <f>IF(VLOOKUP($C64,Sheet!$A$7:$DG$148,'TN01-10 (IN)'!CQ$12,0)="","",VLOOKUP($C64,Sheet!$A$7:$DG$148,'TN01-10 (IN)'!CQ$12,0))</f>
        <v>7.6</v>
      </c>
      <c r="CR64" s="28">
        <f>IF(VLOOKUP($C64,Sheet!$A$7:$DG$148,'TN01-10 (IN)'!CR$12,0)="","",VLOOKUP($C64,Sheet!$A$7:$DG$148,'TN01-10 (IN)'!CR$12,0))</f>
        <v>8.6</v>
      </c>
      <c r="CS64" s="28">
        <f>IF(VLOOKUP($C64,Sheet!$A$7:$DG$148,'TN01-10 (IN)'!CS$12,0)="","",VLOOKUP($C64,Sheet!$A$7:$DG$148,'TN01-10 (IN)'!CS$12,0))</f>
        <v>5.6</v>
      </c>
      <c r="CT64" s="28">
        <f>IF(VLOOKUP($C64,Sheet!$A$7:$DG$148,'TN01-10 (IN)'!CT$12,0)="","",VLOOKUP($C64,Sheet!$A$7:$DG$148,'TN01-10 (IN)'!CT$12,0))</f>
        <v>7</v>
      </c>
      <c r="CU64" s="33">
        <f>IF(VLOOKUP($C64,Sheet!$A$7:$DG$148,'TN01-10 (IN)'!CU$12,0)="","",VLOOKUP($C64,Sheet!$A$7:$DG$148,'TN01-10 (IN)'!CU$12,0))</f>
        <v>27</v>
      </c>
      <c r="CV64" s="36">
        <f>IF(VLOOKUP($C64,Sheet!$A$7:$DG$148,'TN01-10 (IN)'!CV$12,0)="","",VLOOKUP($C64,Sheet!$A$7:$DG$148,'TN01-10 (IN)'!CV$12,0))</f>
        <v>0</v>
      </c>
      <c r="CW64" s="38">
        <f t="shared" si="2"/>
        <v>128</v>
      </c>
      <c r="CX64" s="38">
        <f t="shared" si="2"/>
        <v>0</v>
      </c>
      <c r="CY64" s="38">
        <f t="shared" si="3"/>
        <v>0</v>
      </c>
      <c r="CZ64" s="38">
        <f t="shared" si="4"/>
        <v>128</v>
      </c>
      <c r="DA64" s="38">
        <f t="shared" si="5"/>
        <v>7.92</v>
      </c>
      <c r="DB64" s="38">
        <f>VLOOKUP($C64,'TN01-04'!$A$13:$DL$166,103,0)</f>
        <v>3.4</v>
      </c>
      <c r="DC64" s="28" t="str">
        <f>IF(VLOOKUP($C64,Sheet!$A$7:$DG$148,'TN01-10 (IN)'!DC$12,0)="","",VLOOKUP($C64,Sheet!$A$7:$DG$148,'TN01-10 (IN)'!DC$12,0))</f>
        <v/>
      </c>
      <c r="DD64" s="28" t="str">
        <f>IF(VLOOKUP($C64,Sheet!$A$7:$DG$148,'TN01-10 (IN)'!DD$12,0)="","",VLOOKUP($C64,Sheet!$A$7:$DG$148,'TN01-10 (IN)'!DD$12,0))</f>
        <v/>
      </c>
      <c r="DE64" s="28" t="str">
        <f>IF(VLOOKUP($C64,Sheet!$A$7:$DG$148,'TN01-10 (IN)'!DE$12,0)="","",VLOOKUP($C64,Sheet!$A$7:$DG$148,'TN01-10 (IN)'!DE$12,0))</f>
        <v/>
      </c>
      <c r="DF64" s="28">
        <f>IF(VLOOKUP($C64,Sheet!$A$7:$DG$148,'TN01-10 (IN)'!DF$12,0)="","",VLOOKUP($C64,Sheet!$A$7:$DG$148,'TN01-10 (IN)'!DF$12,0))</f>
        <v>8</v>
      </c>
      <c r="DG64" s="38"/>
      <c r="DH64" s="38">
        <f t="shared" si="6"/>
        <v>8</v>
      </c>
      <c r="DI64" s="38">
        <f>VLOOKUP($C64,'TN01-04'!$A$13:$DL$166,110,0)</f>
        <v>3.65</v>
      </c>
      <c r="DJ64" s="33">
        <f>IF(VLOOKUP($C64,Sheet!$A$7:$DG$148,'TN01-10 (IN)'!DJ$12,0)="","",VLOOKUP($C64,Sheet!$A$7:$DG$148,'TN01-10 (IN)'!DJ$12,0))</f>
        <v>5</v>
      </c>
      <c r="DK64" s="36">
        <f>IF(VLOOKUP($C64,Sheet!$A$7:$DG$148,'TN01-10 (IN)'!DK$12,0)="","",VLOOKUP($C64,Sheet!$A$7:$DG$148,'TN01-10 (IN)'!DK$12,0))</f>
        <v>0</v>
      </c>
      <c r="DL64" s="38">
        <f t="shared" si="7"/>
        <v>133</v>
      </c>
      <c r="DM64" s="38">
        <f t="shared" si="8"/>
        <v>0</v>
      </c>
      <c r="DN64" s="38">
        <f t="shared" si="9"/>
        <v>7.92</v>
      </c>
      <c r="DO64" s="38">
        <f>VLOOKUP($C64,'TN01-04'!$A$13:$DL$166,116,0)</f>
        <v>3.41</v>
      </c>
      <c r="DP64" s="33">
        <f>IF(VLOOKUP($C64,Sheet!$A$7:$DG$148,'TN01-10 (IN)'!DP$12,0)="","",VLOOKUP($C64,Sheet!$A$7:$DG$148,'TN01-10 (IN)'!DP$12,0))</f>
        <v>138</v>
      </c>
      <c r="DQ64" s="36">
        <f>IF(VLOOKUP($C64,Sheet!$A$7:$DG$148,'TN01-10 (IN)'!DQ$12,0)="","",VLOOKUP($C64,Sheet!$A$7:$DG$148,'TN01-10 (IN)'!DQ$12,0))</f>
        <v>0</v>
      </c>
      <c r="DR64" s="28">
        <f>IF(VLOOKUP($C64,Sheet!$A$7:$DG$148,'TN01-10 (IN)'!DR$12,0)="","",VLOOKUP($C64,Sheet!$A$7:$DG$148,'TN01-10 (IN)'!DR$12,0))</f>
        <v>137</v>
      </c>
      <c r="DS64" s="28">
        <f>IF(VLOOKUP($C64,Sheet!$A$7:$DG$148,'TN01-10 (IN)'!DS$12,0)="","",VLOOKUP($C64,Sheet!$A$7:$DG$148,'TN01-10 (IN)'!DS$12,0))</f>
        <v>138</v>
      </c>
      <c r="DT64" s="28">
        <f>IF(VLOOKUP($C64,Sheet!$A$7:$DG$148,'TN01-10 (IN)'!DT$12,0)="","",VLOOKUP($C64,Sheet!$A$7:$DG$148,'TN01-10 (IN)'!DT$12,0))</f>
        <v>7.92</v>
      </c>
      <c r="DU64" s="28">
        <f>IF(VLOOKUP($C64,Sheet!$A$7:$DG$148,'TN01-10 (IN)'!DU$12,0)="","",VLOOKUP($C64,Sheet!$A$7:$DG$148,'TN01-10 (IN)'!DU$12,0))</f>
        <v>3.41</v>
      </c>
      <c r="DV64" s="28" t="str">
        <f>IF(VLOOKUP($C64,Sheet!$A$7:$DG$148,'TN01-10 (IN)'!DV$12,0)="","",VLOOKUP($C64,Sheet!$A$7:$DG$148,'TN01-10 (IN)'!DV$12,0))</f>
        <v/>
      </c>
      <c r="DW64" s="42">
        <f t="shared" si="10"/>
        <v>0</v>
      </c>
    </row>
    <row r="65" spans="1:127" ht="15.95" customHeight="1" x14ac:dyDescent="0.2">
      <c r="A65" s="52"/>
      <c r="B65" s="625"/>
      <c r="C65" s="45">
        <v>2221729535</v>
      </c>
      <c r="D65" s="26" t="s">
        <v>6</v>
      </c>
      <c r="E65" s="26" t="s">
        <v>53</v>
      </c>
      <c r="F65" s="26" t="s">
        <v>146</v>
      </c>
      <c r="G65" s="27">
        <v>35868</v>
      </c>
      <c r="H65" s="26" t="s">
        <v>210</v>
      </c>
      <c r="I65" s="26" t="s">
        <v>212</v>
      </c>
      <c r="J65" s="28">
        <f>IF(VLOOKUP($C65,Sheet!$A$7:$DG$148,'TN01-10 (IN)'!J$12,0)="","",VLOOKUP($C65,Sheet!$A$7:$DG$148,'TN01-10 (IN)'!J$12,0))</f>
        <v>7.6</v>
      </c>
      <c r="K65" s="28">
        <f>IF(VLOOKUP($C65,Sheet!$A$7:$DG$148,'TN01-10 (IN)'!K$12,0)="","",VLOOKUP($C65,Sheet!$A$7:$DG$148,'TN01-10 (IN)'!K$12,0))</f>
        <v>6.8</v>
      </c>
      <c r="L65" s="28">
        <f>IF(VLOOKUP($C65,Sheet!$A$7:$DG$148,'TN01-10 (IN)'!L$12,0)="","",VLOOKUP($C65,Sheet!$A$7:$DG$148,'TN01-10 (IN)'!L$12,0))</f>
        <v>7.5</v>
      </c>
      <c r="M65" s="28">
        <f>IF(VLOOKUP($C65,Sheet!$A$7:$DG$148,'TN01-10 (IN)'!M$12,0)="","",VLOOKUP($C65,Sheet!$A$7:$DG$148,'TN01-10 (IN)'!M$12,0))</f>
        <v>7.6</v>
      </c>
      <c r="N65" s="28">
        <f>IF(VLOOKUP($C65,Sheet!$A$7:$DG$148,'TN01-10 (IN)'!N$12,0)="","",VLOOKUP($C65,Sheet!$A$7:$DG$148,'TN01-10 (IN)'!N$12,0))</f>
        <v>7.6</v>
      </c>
      <c r="O65" s="28">
        <f>IF(VLOOKUP($C65,Sheet!$A$7:$DG$148,'TN01-10 (IN)'!O$12,0)="","",VLOOKUP($C65,Sheet!$A$7:$DG$148,'TN01-10 (IN)'!O$12,0))</f>
        <v>6.2</v>
      </c>
      <c r="P65" s="28">
        <f>IF(VLOOKUP($C65,Sheet!$A$7:$DG$148,'TN01-10 (IN)'!P$12,0)="","",VLOOKUP($C65,Sheet!$A$7:$DG$148,'TN01-10 (IN)'!P$12,0))</f>
        <v>4.4000000000000004</v>
      </c>
      <c r="Q65" s="28" t="str">
        <f>IF(VLOOKUP($C65,Sheet!$A$7:$DG$148,'TN01-10 (IN)'!Q$12,0)="","",VLOOKUP($C65,Sheet!$A$7:$DG$148,'TN01-10 (IN)'!Q$12,0))</f>
        <v/>
      </c>
      <c r="R65" s="28">
        <f>IF(VLOOKUP($C65,Sheet!$A$7:$DG$148,'TN01-10 (IN)'!R$12,0)="","",VLOOKUP($C65,Sheet!$A$7:$DG$148,'TN01-10 (IN)'!R$12,0))</f>
        <v>5.6</v>
      </c>
      <c r="S65" s="28" t="str">
        <f>IF(VLOOKUP($C65,Sheet!$A$7:$DG$148,'TN01-10 (IN)'!S$12,0)="","",VLOOKUP($C65,Sheet!$A$7:$DG$148,'TN01-10 (IN)'!S$12,0))</f>
        <v/>
      </c>
      <c r="T65" s="28" t="str">
        <f>IF(VLOOKUP($C65,Sheet!$A$7:$DG$148,'TN01-10 (IN)'!T$12,0)="","",VLOOKUP($C65,Sheet!$A$7:$DG$148,'TN01-10 (IN)'!T$12,0))</f>
        <v/>
      </c>
      <c r="U65" s="28" t="str">
        <f>IF(VLOOKUP($C65,Sheet!$A$7:$DG$148,'TN01-10 (IN)'!U$12,0)="","",VLOOKUP($C65,Sheet!$A$7:$DG$148,'TN01-10 (IN)'!U$12,0))</f>
        <v/>
      </c>
      <c r="V65" s="28" t="str">
        <f>IF(VLOOKUP($C65,Sheet!$A$7:$DG$148,'TN01-10 (IN)'!V$12,0)="","",VLOOKUP($C65,Sheet!$A$7:$DG$148,'TN01-10 (IN)'!V$12,0))</f>
        <v/>
      </c>
      <c r="W65" s="28">
        <f>IF(VLOOKUP($C65,Sheet!$A$7:$DG$148,'TN01-10 (IN)'!W$12,0)="","",VLOOKUP($C65,Sheet!$A$7:$DG$148,'TN01-10 (IN)'!W$12,0))</f>
        <v>7.2</v>
      </c>
      <c r="X65" s="28">
        <f>IF(VLOOKUP($C65,Sheet!$A$7:$DG$148,'TN01-10 (IN)'!X$12,0)="","",VLOOKUP($C65,Sheet!$A$7:$DG$148,'TN01-10 (IN)'!X$12,0))</f>
        <v>8.1999999999999993</v>
      </c>
      <c r="Y65" s="28">
        <f>IF(VLOOKUP($C65,Sheet!$A$7:$DG$148,'TN01-10 (IN)'!Y$12,0)="","",VLOOKUP($C65,Sheet!$A$7:$DG$148,'TN01-10 (IN)'!Y$12,0))</f>
        <v>8.1999999999999993</v>
      </c>
      <c r="Z65" s="28">
        <f>IF(VLOOKUP($C65,Sheet!$A$7:$DG$148,'TN01-10 (IN)'!Z$12,0)="","",VLOOKUP($C65,Sheet!$A$7:$DG$148,'TN01-10 (IN)'!Z$12,0))</f>
        <v>8.6999999999999993</v>
      </c>
      <c r="AA65" s="28">
        <f>IF(VLOOKUP($C65,Sheet!$A$7:$DG$148,'TN01-10 (IN)'!AA$12,0)="","",VLOOKUP($C65,Sheet!$A$7:$DG$148,'TN01-10 (IN)'!AA$12,0))</f>
        <v>8</v>
      </c>
      <c r="AB65" s="28">
        <f>IF(VLOOKUP($C65,Sheet!$A$7:$DG$148,'TN01-10 (IN)'!AB$12,0)="","",VLOOKUP($C65,Sheet!$A$7:$DG$148,'TN01-10 (IN)'!AB$12,0))</f>
        <v>5.7</v>
      </c>
      <c r="AC65" s="28">
        <f>IF(VLOOKUP($C65,Sheet!$A$7:$DG$148,'TN01-10 (IN)'!AC$12,0)="","",VLOOKUP($C65,Sheet!$A$7:$DG$148,'TN01-10 (IN)'!AC$12,0))</f>
        <v>4.0999999999999996</v>
      </c>
      <c r="AD65" s="28">
        <f>IF(VLOOKUP($C65,Sheet!$A$7:$DG$148,'TN01-10 (IN)'!AD$12,0)="","",VLOOKUP($C65,Sheet!$A$7:$DG$148,'TN01-10 (IN)'!AD$12,0))</f>
        <v>6</v>
      </c>
      <c r="AE65" s="28">
        <f>IF(VLOOKUP($C65,Sheet!$A$7:$DG$148,'TN01-10 (IN)'!AE$12,0)="","",VLOOKUP($C65,Sheet!$A$7:$DG$148,'TN01-10 (IN)'!AE$12,0))</f>
        <v>5.7</v>
      </c>
      <c r="AF65" s="28">
        <f>IF(VLOOKUP($C65,Sheet!$A$7:$DG$148,'TN01-10 (IN)'!AF$12,0)="","",VLOOKUP($C65,Sheet!$A$7:$DG$148,'TN01-10 (IN)'!AF$12,0))</f>
        <v>4.5</v>
      </c>
      <c r="AG65" s="28">
        <f>IF(VLOOKUP($C65,Sheet!$A$7:$DG$148,'TN01-10 (IN)'!AG$12,0)="","",VLOOKUP($C65,Sheet!$A$7:$DG$148,'TN01-10 (IN)'!AG$12,0))</f>
        <v>5</v>
      </c>
      <c r="AH65" s="28">
        <f>IF(VLOOKUP($C65,Sheet!$A$7:$DG$148,'TN01-10 (IN)'!AH$12,0)="","",VLOOKUP($C65,Sheet!$A$7:$DG$148,'TN01-10 (IN)'!AH$12,0))</f>
        <v>5.8</v>
      </c>
      <c r="AI65" s="28">
        <f>IF(VLOOKUP($C65,Sheet!$A$7:$DG$148,'TN01-10 (IN)'!AI$12,0)="","",VLOOKUP($C65,Sheet!$A$7:$DG$148,'TN01-10 (IN)'!AI$12,0))</f>
        <v>6.8</v>
      </c>
      <c r="AJ65" s="28">
        <f>IF(VLOOKUP($C65,Sheet!$A$7:$DG$148,'TN01-10 (IN)'!AJ$12,0)="","",VLOOKUP($C65,Sheet!$A$7:$DG$148,'TN01-10 (IN)'!AJ$12,0))</f>
        <v>7</v>
      </c>
      <c r="AK65" s="28">
        <f>IF(VLOOKUP($C65,Sheet!$A$7:$DG$148,'TN01-10 (IN)'!AK$12,0)="","",VLOOKUP($C65,Sheet!$A$7:$DG$148,'TN01-10 (IN)'!AK$12,0))</f>
        <v>6.7</v>
      </c>
      <c r="AL65" s="28">
        <f>IF(VLOOKUP($C65,Sheet!$A$7:$DG$148,'TN01-10 (IN)'!AL$12,0)="","",VLOOKUP($C65,Sheet!$A$7:$DG$148,'TN01-10 (IN)'!AL$12,0))</f>
        <v>5.6</v>
      </c>
      <c r="AM65" s="33">
        <f>IF(VLOOKUP($C65,Sheet!$A$7:$DG$148,'TN01-10 (IN)'!AM$12,0)="","",VLOOKUP($C65,Sheet!$A$7:$DG$148,'TN01-10 (IN)'!AM$12,0))</f>
        <v>51</v>
      </c>
      <c r="AN65" s="36">
        <f>IF(VLOOKUP($C65,Sheet!$A$7:$DG$148,'TN01-10 (IN)'!AN$12,0)="","",VLOOKUP($C65,Sheet!$A$7:$DG$148,'TN01-10 (IN)'!AN$12,0))</f>
        <v>0</v>
      </c>
      <c r="AO65" s="32">
        <f>IF(VLOOKUP($C65,Sheet!$A$7:$DG$148,'TN01-10 (IN)'!AO$12,0)="","",VLOOKUP($C65,Sheet!$A$7:$DG$148,'TN01-10 (IN)'!AO$12,0))</f>
        <v>6.1</v>
      </c>
      <c r="AP65" s="32">
        <f>IF(VLOOKUP($C65,Sheet!$A$7:$DG$148,'TN01-10 (IN)'!AP$12,0)="","",VLOOKUP($C65,Sheet!$A$7:$DG$148,'TN01-10 (IN)'!AP$12,0))</f>
        <v>5.9</v>
      </c>
      <c r="AQ65" s="32" t="str">
        <f>IF(VLOOKUP($C65,Sheet!$A$7:$DG$148,'TN01-10 (IN)'!AQ$12,0)="","",VLOOKUP($C65,Sheet!$A$7:$DG$148,'TN01-10 (IN)'!AQ$12,0))</f>
        <v/>
      </c>
      <c r="AR65" s="32" t="str">
        <f>IF(VLOOKUP($C65,Sheet!$A$7:$DG$148,'TN01-10 (IN)'!AR$12,0)="","",VLOOKUP($C65,Sheet!$A$7:$DG$148,'TN01-10 (IN)'!AR$12,0))</f>
        <v/>
      </c>
      <c r="AS65" s="32">
        <f>IF(VLOOKUP($C65,Sheet!$A$7:$DG$148,'TN01-10 (IN)'!AS$12,0)="","",VLOOKUP($C65,Sheet!$A$7:$DG$148,'TN01-10 (IN)'!AS$12,0))</f>
        <v>5.8</v>
      </c>
      <c r="AT65" s="32" t="str">
        <f>IF(VLOOKUP($C65,Sheet!$A$7:$DG$148,'TN01-10 (IN)'!AT$12,0)="","",VLOOKUP($C65,Sheet!$A$7:$DG$148,'TN01-10 (IN)'!AT$12,0))</f>
        <v/>
      </c>
      <c r="AU65" s="32" t="str">
        <f>IF(VLOOKUP($C65,Sheet!$A$7:$DG$148,'TN01-10 (IN)'!AU$12,0)="","",VLOOKUP($C65,Sheet!$A$7:$DG$148,'TN01-10 (IN)'!AU$12,0))</f>
        <v/>
      </c>
      <c r="AV65" s="32" t="str">
        <f>IF(VLOOKUP($C65,Sheet!$A$7:$DG$148,'TN01-10 (IN)'!AV$12,0)="","",VLOOKUP($C65,Sheet!$A$7:$DG$148,'TN01-10 (IN)'!AV$12,0))</f>
        <v/>
      </c>
      <c r="AW65" s="32" t="str">
        <f>IF(VLOOKUP($C65,Sheet!$A$7:$DG$148,'TN01-10 (IN)'!AW$12,0)="","",VLOOKUP($C65,Sheet!$A$7:$DG$148,'TN01-10 (IN)'!AW$12,0))</f>
        <v/>
      </c>
      <c r="AX65" s="32" t="str">
        <f>IF(VLOOKUP($C65,Sheet!$A$7:$DG$148,'TN01-10 (IN)'!AX$12,0)="","",VLOOKUP($C65,Sheet!$A$7:$DG$148,'TN01-10 (IN)'!AX$12,0))</f>
        <v/>
      </c>
      <c r="AY65" s="32">
        <f>IF(VLOOKUP($C65,Sheet!$A$7:$DG$148,'TN01-10 (IN)'!AY$12,0)="","",VLOOKUP($C65,Sheet!$A$7:$DG$148,'TN01-10 (IN)'!AY$12,0))</f>
        <v>5.0999999999999996</v>
      </c>
      <c r="AZ65" s="32" t="str">
        <f>IF(VLOOKUP($C65,Sheet!$A$7:$DG$148,'TN01-10 (IN)'!AZ$12,0)="","",VLOOKUP($C65,Sheet!$A$7:$DG$148,'TN01-10 (IN)'!AZ$12,0))</f>
        <v/>
      </c>
      <c r="BA65" s="32" t="str">
        <f>IF(VLOOKUP($C65,Sheet!$A$7:$DG$148,'TN01-10 (IN)'!BA$12,0)="","",VLOOKUP($C65,Sheet!$A$7:$DG$148,'TN01-10 (IN)'!BA$12,0))</f>
        <v/>
      </c>
      <c r="BB65" s="32" t="str">
        <f>IF(VLOOKUP($C65,Sheet!$A$7:$DG$148,'TN01-10 (IN)'!BB$12,0)="","",VLOOKUP($C65,Sheet!$A$7:$DG$148,'TN01-10 (IN)'!BB$12,0))</f>
        <v/>
      </c>
      <c r="BC65" s="32">
        <f>IF(VLOOKUP($C65,Sheet!$A$7:$DG$148,'TN01-10 (IN)'!BC$12,0)="","",VLOOKUP($C65,Sheet!$A$7:$DG$148,'TN01-10 (IN)'!BC$12,0))</f>
        <v>6.6</v>
      </c>
      <c r="BD65" s="33">
        <f>IF(VLOOKUP($C65,Sheet!$A$7:$DG$148,'TN01-10 (IN)'!BD$12,0)="","",VLOOKUP($C65,Sheet!$A$7:$DG$148,'TN01-10 (IN)'!BD$12,0))</f>
        <v>5</v>
      </c>
      <c r="BE65" s="36">
        <f>IF(VLOOKUP($C65,Sheet!$A$7:$DG$148,'TN01-10 (IN)'!BE$12,0)="","",VLOOKUP($C65,Sheet!$A$7:$DG$148,'TN01-10 (IN)'!BE$12,0))</f>
        <v>0</v>
      </c>
      <c r="BF65" s="28">
        <f>IF(VLOOKUP($C65,Sheet!$A$7:$DG$148,'TN01-10 (IN)'!BF$12,0)="","",VLOOKUP($C65,Sheet!$A$7:$DG$148,'TN01-10 (IN)'!BF$12,0))</f>
        <v>6.9</v>
      </c>
      <c r="BG65" s="28">
        <f>IF(VLOOKUP($C65,Sheet!$A$7:$DG$148,'TN01-10 (IN)'!BG$12,0)="","",VLOOKUP($C65,Sheet!$A$7:$DG$148,'TN01-10 (IN)'!BG$12,0))</f>
        <v>5.2</v>
      </c>
      <c r="BH65" s="28">
        <f>IF(VLOOKUP($C65,Sheet!$A$7:$DG$148,'TN01-10 (IN)'!BH$12,0)="","",VLOOKUP($C65,Sheet!$A$7:$DG$148,'TN01-10 (IN)'!BH$12,0))</f>
        <v>4.8</v>
      </c>
      <c r="BI65" s="28">
        <f>IF(VLOOKUP($C65,Sheet!$A$7:$DG$148,'TN01-10 (IN)'!BI$12,0)="","",VLOOKUP($C65,Sheet!$A$7:$DG$148,'TN01-10 (IN)'!BI$12,0))</f>
        <v>6.8</v>
      </c>
      <c r="BJ65" s="28">
        <f>IF(VLOOKUP($C65,Sheet!$A$7:$DG$148,'TN01-10 (IN)'!BJ$12,0)="","",VLOOKUP($C65,Sheet!$A$7:$DG$148,'TN01-10 (IN)'!BJ$12,0))</f>
        <v>4.3</v>
      </c>
      <c r="BK65" s="28">
        <f>IF(VLOOKUP($C65,Sheet!$A$7:$DG$148,'TN01-10 (IN)'!BK$12,0)="","",VLOOKUP($C65,Sheet!$A$7:$DG$148,'TN01-10 (IN)'!BK$12,0))</f>
        <v>4.9000000000000004</v>
      </c>
      <c r="BL65" s="28">
        <f>IF(VLOOKUP($C65,Sheet!$A$7:$DG$148,'TN01-10 (IN)'!BL$12,0)="","",VLOOKUP($C65,Sheet!$A$7:$DG$148,'TN01-10 (IN)'!BL$12,0))</f>
        <v>6.6</v>
      </c>
      <c r="BM65" s="28">
        <f>IF(VLOOKUP($C65,Sheet!$A$7:$DG$148,'TN01-10 (IN)'!BM$12,0)="","",VLOOKUP($C65,Sheet!$A$7:$DG$148,'TN01-10 (IN)'!BM$12,0))</f>
        <v>5.8</v>
      </c>
      <c r="BN65" s="28">
        <f>IF(VLOOKUP($C65,Sheet!$A$7:$DG$148,'TN01-10 (IN)'!BN$12,0)="","",VLOOKUP($C65,Sheet!$A$7:$DG$148,'TN01-10 (IN)'!BN$12,0))</f>
        <v>5.3</v>
      </c>
      <c r="BO65" s="28">
        <f>IF(VLOOKUP($C65,Sheet!$A$7:$DG$148,'TN01-10 (IN)'!BO$12,0)="","",VLOOKUP($C65,Sheet!$A$7:$DG$148,'TN01-10 (IN)'!BO$12,0))</f>
        <v>6</v>
      </c>
      <c r="BP65" s="28">
        <f>IF(VLOOKUP($C65,Sheet!$A$7:$DG$148,'TN01-10 (IN)'!BP$12,0)="","",VLOOKUP($C65,Sheet!$A$7:$DG$148,'TN01-10 (IN)'!BP$12,0))</f>
        <v>4.7</v>
      </c>
      <c r="BQ65" s="28">
        <f>IF(VLOOKUP($C65,Sheet!$A$7:$DG$148,'TN01-10 (IN)'!BQ$12,0)="","",VLOOKUP($C65,Sheet!$A$7:$DG$148,'TN01-10 (IN)'!BQ$12,0))</f>
        <v>6.8</v>
      </c>
      <c r="BR65" s="28">
        <f>IF(VLOOKUP($C65,Sheet!$A$7:$DG$148,'TN01-10 (IN)'!BR$12,0)="","",VLOOKUP($C65,Sheet!$A$7:$DG$148,'TN01-10 (IN)'!BR$12,0))</f>
        <v>6</v>
      </c>
      <c r="BS65" s="28" t="str">
        <f>IF(VLOOKUP($C65,Sheet!$A$7:$DG$148,'TN01-10 (IN)'!BS$12,0)="","",VLOOKUP($C65,Sheet!$A$7:$DG$148,'TN01-10 (IN)'!BS$12,0))</f>
        <v/>
      </c>
      <c r="BT65" s="28">
        <f>IF(VLOOKUP($C65,Sheet!$A$7:$DG$148,'TN01-10 (IN)'!BT$12,0)="","",VLOOKUP($C65,Sheet!$A$7:$DG$148,'TN01-10 (IN)'!BT$12,0))</f>
        <v>6.5</v>
      </c>
      <c r="BU65" s="28">
        <f>IF(VLOOKUP($C65,Sheet!$A$7:$DG$148,'TN01-10 (IN)'!BU$12,0)="","",VLOOKUP($C65,Sheet!$A$7:$DG$148,'TN01-10 (IN)'!BU$12,0))</f>
        <v>6</v>
      </c>
      <c r="BV65" s="28">
        <f>IF(VLOOKUP($C65,Sheet!$A$7:$DG$148,'TN01-10 (IN)'!BV$12,0)="","",VLOOKUP($C65,Sheet!$A$7:$DG$148,'TN01-10 (IN)'!BV$12,0))</f>
        <v>6.7</v>
      </c>
      <c r="BW65" s="28">
        <f>IF(VLOOKUP($C65,Sheet!$A$7:$DG$148,'TN01-10 (IN)'!BW$12,0)="","",VLOOKUP($C65,Sheet!$A$7:$DG$148,'TN01-10 (IN)'!BW$12,0))</f>
        <v>4.7</v>
      </c>
      <c r="BX65" s="28">
        <f>IF(VLOOKUP($C65,Sheet!$A$7:$DG$148,'TN01-10 (IN)'!BX$12,0)="","",VLOOKUP($C65,Sheet!$A$7:$DG$148,'TN01-10 (IN)'!BX$12,0))</f>
        <v>5.4</v>
      </c>
      <c r="BY65" s="28">
        <f>IF(VLOOKUP($C65,Sheet!$A$7:$DG$148,'TN01-10 (IN)'!BY$12,0)="","",VLOOKUP($C65,Sheet!$A$7:$DG$148,'TN01-10 (IN)'!BY$12,0))</f>
        <v>8.3000000000000007</v>
      </c>
      <c r="BZ65" s="33">
        <f>IF(VLOOKUP($C65,Sheet!$A$7:$DG$148,'TN01-10 (IN)'!BZ$12,0)="","",VLOOKUP($C65,Sheet!$A$7:$DG$148,'TN01-10 (IN)'!BZ$12,0))</f>
        <v>50</v>
      </c>
      <c r="CA65" s="36">
        <f>IF(VLOOKUP($C65,Sheet!$A$7:$DG$148,'TN01-10 (IN)'!CA$12,0)="","",VLOOKUP($C65,Sheet!$A$7:$DG$148,'TN01-10 (IN)'!CA$12,0))</f>
        <v>0</v>
      </c>
      <c r="CB65" s="28">
        <f>IF(VLOOKUP($C65,Sheet!$A$7:$DG$148,'TN01-10 (IN)'!CB$12,0)="","",VLOOKUP($C65,Sheet!$A$7:$DG$148,'TN01-10 (IN)'!CB$12,0))</f>
        <v>6.8</v>
      </c>
      <c r="CC65" s="28" t="str">
        <f>IF(VLOOKUP($C65,Sheet!$A$7:$DG$148,'TN01-10 (IN)'!CC$12,0)="","",VLOOKUP($C65,Sheet!$A$7:$DG$148,'TN01-10 (IN)'!CC$12,0))</f>
        <v/>
      </c>
      <c r="CD65" s="28">
        <f>IF(VLOOKUP($C65,Sheet!$A$7:$DG$148,'TN01-10 (IN)'!CD$12,0)="","",VLOOKUP($C65,Sheet!$A$7:$DG$148,'TN01-10 (IN)'!CD$12,0))</f>
        <v>5.7</v>
      </c>
      <c r="CE65" s="28" t="str">
        <f>IF(VLOOKUP($C65,Sheet!$A$7:$DG$148,'TN01-10 (IN)'!CE$12,0)="","",VLOOKUP($C65,Sheet!$A$7:$DG$148,'TN01-10 (IN)'!CE$12,0))</f>
        <v/>
      </c>
      <c r="CF65" s="28">
        <f>IF(VLOOKUP($C65,Sheet!$A$7:$DG$148,'TN01-10 (IN)'!CF$12,0)="","",VLOOKUP($C65,Sheet!$A$7:$DG$148,'TN01-10 (IN)'!CF$12,0))</f>
        <v>6.2</v>
      </c>
      <c r="CG65" s="28">
        <f>IF(VLOOKUP($C65,Sheet!$A$7:$DG$148,'TN01-10 (IN)'!CG$12,0)="","",VLOOKUP($C65,Sheet!$A$7:$DG$148,'TN01-10 (IN)'!CG$12,0))</f>
        <v>7.4</v>
      </c>
      <c r="CH65" s="28">
        <f>IF(VLOOKUP($C65,Sheet!$A$7:$DG$148,'TN01-10 (IN)'!CH$12,0)="","",VLOOKUP($C65,Sheet!$A$7:$DG$148,'TN01-10 (IN)'!CH$12,0))</f>
        <v>7.4</v>
      </c>
      <c r="CI65" s="28">
        <f>IF(VLOOKUP($C65,Sheet!$A$7:$DG$148,'TN01-10 (IN)'!CI$12,0)="","",VLOOKUP($C65,Sheet!$A$7:$DG$148,'TN01-10 (IN)'!CI$12,0))</f>
        <v>4.3</v>
      </c>
      <c r="CJ65" s="28" t="str">
        <f>IF(VLOOKUP($C65,Sheet!$A$7:$DG$148,'TN01-10 (IN)'!CJ$12,0)="","",VLOOKUP($C65,Sheet!$A$7:$DG$148,'TN01-10 (IN)'!CJ$12,0))</f>
        <v/>
      </c>
      <c r="CK65" s="28">
        <f>IF(VLOOKUP($C65,Sheet!$A$7:$DG$148,'TN01-10 (IN)'!CK$12,0)="","",VLOOKUP($C65,Sheet!$A$7:$DG$148,'TN01-10 (IN)'!CK$12,0))</f>
        <v>6</v>
      </c>
      <c r="CL65" s="28" t="str">
        <f>IF(VLOOKUP($C65,Sheet!$A$7:$DG$148,'TN01-10 (IN)'!CL$12,0)="","",VLOOKUP($C65,Sheet!$A$7:$DG$148,'TN01-10 (IN)'!CL$12,0))</f>
        <v/>
      </c>
      <c r="CM65" s="28" t="str">
        <f>IF(VLOOKUP($C65,Sheet!$A$7:$DG$148,'TN01-10 (IN)'!CM$12,0)="","",VLOOKUP($C65,Sheet!$A$7:$DG$148,'TN01-10 (IN)'!CM$12,0))</f>
        <v/>
      </c>
      <c r="CN65" s="28" t="str">
        <f>IF(VLOOKUP($C65,Sheet!$A$7:$DG$148,'TN01-10 (IN)'!CN$12,0)="","",VLOOKUP($C65,Sheet!$A$7:$DG$148,'TN01-10 (IN)'!CN$12,0))</f>
        <v/>
      </c>
      <c r="CO65" s="28" t="str">
        <f>IF(VLOOKUP($C65,Sheet!$A$7:$DG$148,'TN01-10 (IN)'!CO$12,0)="","",VLOOKUP($C65,Sheet!$A$7:$DG$148,'TN01-10 (IN)'!CO$12,0))</f>
        <v/>
      </c>
      <c r="CP65" s="28">
        <f>IF(VLOOKUP($C65,Sheet!$A$7:$DG$148,'TN01-10 (IN)'!CP$12,0)="","",VLOOKUP($C65,Sheet!$A$7:$DG$148,'TN01-10 (IN)'!CP$12,0))</f>
        <v>4.2</v>
      </c>
      <c r="CQ65" s="28">
        <f>IF(VLOOKUP($C65,Sheet!$A$7:$DG$148,'TN01-10 (IN)'!CQ$12,0)="","",VLOOKUP($C65,Sheet!$A$7:$DG$148,'TN01-10 (IN)'!CQ$12,0))</f>
        <v>7.5</v>
      </c>
      <c r="CR65" s="28">
        <f>IF(VLOOKUP($C65,Sheet!$A$7:$DG$148,'TN01-10 (IN)'!CR$12,0)="","",VLOOKUP($C65,Sheet!$A$7:$DG$148,'TN01-10 (IN)'!CR$12,0))</f>
        <v>6.7</v>
      </c>
      <c r="CS65" s="28">
        <f>IF(VLOOKUP($C65,Sheet!$A$7:$DG$148,'TN01-10 (IN)'!CS$12,0)="","",VLOOKUP($C65,Sheet!$A$7:$DG$148,'TN01-10 (IN)'!CS$12,0))</f>
        <v>5.4</v>
      </c>
      <c r="CT65" s="28">
        <f>IF(VLOOKUP($C65,Sheet!$A$7:$DG$148,'TN01-10 (IN)'!CT$12,0)="","",VLOOKUP($C65,Sheet!$A$7:$DG$148,'TN01-10 (IN)'!CT$12,0))</f>
        <v>4.0999999999999996</v>
      </c>
      <c r="CU65" s="33">
        <f>IF(VLOOKUP($C65,Sheet!$A$7:$DG$148,'TN01-10 (IN)'!CU$12,0)="","",VLOOKUP($C65,Sheet!$A$7:$DG$148,'TN01-10 (IN)'!CU$12,0))</f>
        <v>27</v>
      </c>
      <c r="CV65" s="36">
        <f>IF(VLOOKUP($C65,Sheet!$A$7:$DG$148,'TN01-10 (IN)'!CV$12,0)="","",VLOOKUP($C65,Sheet!$A$7:$DG$148,'TN01-10 (IN)'!CV$12,0))</f>
        <v>0</v>
      </c>
      <c r="CW65" s="38">
        <f t="shared" si="2"/>
        <v>128</v>
      </c>
      <c r="CX65" s="38">
        <f t="shared" si="2"/>
        <v>0</v>
      </c>
      <c r="CY65" s="38">
        <f t="shared" si="3"/>
        <v>0</v>
      </c>
      <c r="CZ65" s="38">
        <f t="shared" si="4"/>
        <v>128</v>
      </c>
      <c r="DA65" s="38">
        <f t="shared" si="5"/>
        <v>6.12</v>
      </c>
      <c r="DB65" s="38">
        <f>VLOOKUP($C65,'TN01-04'!$A$13:$DL$166,103,0)</f>
        <v>2.31</v>
      </c>
      <c r="DC65" s="28" t="str">
        <f>IF(VLOOKUP($C65,Sheet!$A$7:$DG$148,'TN01-10 (IN)'!DC$12,0)="","",VLOOKUP($C65,Sheet!$A$7:$DG$148,'TN01-10 (IN)'!DC$12,0))</f>
        <v/>
      </c>
      <c r="DD65" s="28" t="str">
        <f>IF(VLOOKUP($C65,Sheet!$A$7:$DG$148,'TN01-10 (IN)'!DD$12,0)="","",VLOOKUP($C65,Sheet!$A$7:$DG$148,'TN01-10 (IN)'!DD$12,0))</f>
        <v/>
      </c>
      <c r="DE65" s="28" t="str">
        <f>IF(VLOOKUP($C65,Sheet!$A$7:$DG$148,'TN01-10 (IN)'!DE$12,0)="","",VLOOKUP($C65,Sheet!$A$7:$DG$148,'TN01-10 (IN)'!DE$12,0))</f>
        <v/>
      </c>
      <c r="DF65" s="28" t="str">
        <f>IF(VLOOKUP($C65,Sheet!$A$7:$DG$148,'TN01-10 (IN)'!DF$12,0)="","",VLOOKUP($C65,Sheet!$A$7:$DG$148,'TN01-10 (IN)'!DF$12,0))</f>
        <v/>
      </c>
      <c r="DG65" s="38"/>
      <c r="DH65" s="38">
        <f t="shared" si="6"/>
        <v>0</v>
      </c>
      <c r="DI65" s="38">
        <f>VLOOKUP($C65,'TN01-04'!$A$13:$DL$166,110,0)</f>
        <v>0</v>
      </c>
      <c r="DJ65" s="33">
        <f>IF(VLOOKUP($C65,Sheet!$A$7:$DG$148,'TN01-10 (IN)'!DJ$12,0)="","",VLOOKUP($C65,Sheet!$A$7:$DG$148,'TN01-10 (IN)'!DJ$12,0))</f>
        <v>0</v>
      </c>
      <c r="DK65" s="36">
        <f>IF(VLOOKUP($C65,Sheet!$A$7:$DG$148,'TN01-10 (IN)'!DK$12,0)="","",VLOOKUP($C65,Sheet!$A$7:$DG$148,'TN01-10 (IN)'!DK$12,0))</f>
        <v>5</v>
      </c>
      <c r="DL65" s="38">
        <f t="shared" si="7"/>
        <v>128</v>
      </c>
      <c r="DM65" s="38">
        <f t="shared" si="8"/>
        <v>5</v>
      </c>
      <c r="DN65" s="38">
        <f t="shared" si="9"/>
        <v>5.89</v>
      </c>
      <c r="DO65" s="38">
        <f>VLOOKUP($C65,'TN01-04'!$A$13:$DL$166,116,0)</f>
        <v>2.23</v>
      </c>
      <c r="DP65" s="33">
        <f>IF(VLOOKUP($C65,Sheet!$A$7:$DG$148,'TN01-10 (IN)'!DP$12,0)="","",VLOOKUP($C65,Sheet!$A$7:$DG$148,'TN01-10 (IN)'!DP$12,0))</f>
        <v>133</v>
      </c>
      <c r="DQ65" s="36">
        <f>IF(VLOOKUP($C65,Sheet!$A$7:$DG$148,'TN01-10 (IN)'!DQ$12,0)="","",VLOOKUP($C65,Sheet!$A$7:$DG$148,'TN01-10 (IN)'!DQ$12,0))</f>
        <v>5</v>
      </c>
      <c r="DR65" s="28">
        <f>IF(VLOOKUP($C65,Sheet!$A$7:$DG$148,'TN01-10 (IN)'!DR$12,0)="","",VLOOKUP($C65,Sheet!$A$7:$DG$148,'TN01-10 (IN)'!DR$12,0))</f>
        <v>137</v>
      </c>
      <c r="DS65" s="28">
        <f>IF(VLOOKUP($C65,Sheet!$A$7:$DG$148,'TN01-10 (IN)'!DS$12,0)="","",VLOOKUP($C65,Sheet!$A$7:$DG$148,'TN01-10 (IN)'!DS$12,0))</f>
        <v>133</v>
      </c>
      <c r="DT65" s="28">
        <f>IF(VLOOKUP($C65,Sheet!$A$7:$DG$148,'TN01-10 (IN)'!DT$12,0)="","",VLOOKUP($C65,Sheet!$A$7:$DG$148,'TN01-10 (IN)'!DT$12,0))</f>
        <v>6.12</v>
      </c>
      <c r="DU65" s="28">
        <f>IF(VLOOKUP($C65,Sheet!$A$7:$DG$148,'TN01-10 (IN)'!DU$12,0)="","",VLOOKUP($C65,Sheet!$A$7:$DG$148,'TN01-10 (IN)'!DU$12,0))</f>
        <v>2.31</v>
      </c>
      <c r="DV65" s="28" t="str">
        <f>IF(VLOOKUP($C65,Sheet!$A$7:$DG$148,'TN01-10 (IN)'!DV$12,0)="","",VLOOKUP($C65,Sheet!$A$7:$DG$148,'TN01-10 (IN)'!DV$12,0))</f>
        <v/>
      </c>
      <c r="DW65" s="42">
        <f t="shared" si="10"/>
        <v>0</v>
      </c>
    </row>
    <row r="66" spans="1:127" ht="15.95" customHeight="1" x14ac:dyDescent="0.2">
      <c r="A66" s="52"/>
      <c r="B66" s="625"/>
      <c r="C66" s="45">
        <v>2220716741</v>
      </c>
      <c r="D66" s="26" t="s">
        <v>12</v>
      </c>
      <c r="E66" s="26" t="s">
        <v>73</v>
      </c>
      <c r="F66" s="26" t="s">
        <v>147</v>
      </c>
      <c r="G66" s="27">
        <v>36005</v>
      </c>
      <c r="H66" s="26" t="s">
        <v>209</v>
      </c>
      <c r="I66" s="26" t="s">
        <v>213</v>
      </c>
      <c r="J66" s="28" t="e">
        <f>IF(VLOOKUP($C66,Sheet!$A$7:$DG$148,'TN01-10 (IN)'!J$12,0)="","",VLOOKUP($C66,Sheet!$A$7:$DG$148,'TN01-10 (IN)'!J$12,0))</f>
        <v>#N/A</v>
      </c>
      <c r="K66" s="28" t="e">
        <f>IF(VLOOKUP($C66,Sheet!$A$7:$DG$148,'TN01-10 (IN)'!K$12,0)="","",VLOOKUP($C66,Sheet!$A$7:$DG$148,'TN01-10 (IN)'!K$12,0))</f>
        <v>#N/A</v>
      </c>
      <c r="L66" s="28" t="e">
        <f>IF(VLOOKUP($C66,Sheet!$A$7:$DG$148,'TN01-10 (IN)'!L$12,0)="","",VLOOKUP($C66,Sheet!$A$7:$DG$148,'TN01-10 (IN)'!L$12,0))</f>
        <v>#N/A</v>
      </c>
      <c r="M66" s="28" t="e">
        <f>IF(VLOOKUP($C66,Sheet!$A$7:$DG$148,'TN01-10 (IN)'!M$12,0)="","",VLOOKUP($C66,Sheet!$A$7:$DG$148,'TN01-10 (IN)'!M$12,0))</f>
        <v>#N/A</v>
      </c>
      <c r="N66" s="28" t="e">
        <f>IF(VLOOKUP($C66,Sheet!$A$7:$DG$148,'TN01-10 (IN)'!N$12,0)="","",VLOOKUP($C66,Sheet!$A$7:$DG$148,'TN01-10 (IN)'!N$12,0))</f>
        <v>#N/A</v>
      </c>
      <c r="O66" s="28" t="e">
        <f>IF(VLOOKUP($C66,Sheet!$A$7:$DG$148,'TN01-10 (IN)'!O$12,0)="","",VLOOKUP($C66,Sheet!$A$7:$DG$148,'TN01-10 (IN)'!O$12,0))</f>
        <v>#N/A</v>
      </c>
      <c r="P66" s="28" t="e">
        <f>IF(VLOOKUP($C66,Sheet!$A$7:$DG$148,'TN01-10 (IN)'!P$12,0)="","",VLOOKUP($C66,Sheet!$A$7:$DG$148,'TN01-10 (IN)'!P$12,0))</f>
        <v>#N/A</v>
      </c>
      <c r="Q66" s="28" t="e">
        <f>IF(VLOOKUP($C66,Sheet!$A$7:$DG$148,'TN01-10 (IN)'!Q$12,0)="","",VLOOKUP($C66,Sheet!$A$7:$DG$148,'TN01-10 (IN)'!Q$12,0))</f>
        <v>#N/A</v>
      </c>
      <c r="R66" s="28" t="e">
        <f>IF(VLOOKUP($C66,Sheet!$A$7:$DG$148,'TN01-10 (IN)'!R$12,0)="","",VLOOKUP($C66,Sheet!$A$7:$DG$148,'TN01-10 (IN)'!R$12,0))</f>
        <v>#N/A</v>
      </c>
      <c r="S66" s="28" t="e">
        <f>IF(VLOOKUP($C66,Sheet!$A$7:$DG$148,'TN01-10 (IN)'!S$12,0)="","",VLOOKUP($C66,Sheet!$A$7:$DG$148,'TN01-10 (IN)'!S$12,0))</f>
        <v>#N/A</v>
      </c>
      <c r="T66" s="28" t="e">
        <f>IF(VLOOKUP($C66,Sheet!$A$7:$DG$148,'TN01-10 (IN)'!T$12,0)="","",VLOOKUP($C66,Sheet!$A$7:$DG$148,'TN01-10 (IN)'!T$12,0))</f>
        <v>#N/A</v>
      </c>
      <c r="U66" s="28" t="e">
        <f>IF(VLOOKUP($C66,Sheet!$A$7:$DG$148,'TN01-10 (IN)'!U$12,0)="","",VLOOKUP($C66,Sheet!$A$7:$DG$148,'TN01-10 (IN)'!U$12,0))</f>
        <v>#N/A</v>
      </c>
      <c r="V66" s="28" t="e">
        <f>IF(VLOOKUP($C66,Sheet!$A$7:$DG$148,'TN01-10 (IN)'!V$12,0)="","",VLOOKUP($C66,Sheet!$A$7:$DG$148,'TN01-10 (IN)'!V$12,0))</f>
        <v>#N/A</v>
      </c>
      <c r="W66" s="28" t="e">
        <f>IF(VLOOKUP($C66,Sheet!$A$7:$DG$148,'TN01-10 (IN)'!W$12,0)="","",VLOOKUP($C66,Sheet!$A$7:$DG$148,'TN01-10 (IN)'!W$12,0))</f>
        <v>#N/A</v>
      </c>
      <c r="X66" s="28" t="e">
        <f>IF(VLOOKUP($C66,Sheet!$A$7:$DG$148,'TN01-10 (IN)'!X$12,0)="","",VLOOKUP($C66,Sheet!$A$7:$DG$148,'TN01-10 (IN)'!X$12,0))</f>
        <v>#N/A</v>
      </c>
      <c r="Y66" s="28" t="e">
        <f>IF(VLOOKUP($C66,Sheet!$A$7:$DG$148,'TN01-10 (IN)'!Y$12,0)="","",VLOOKUP($C66,Sheet!$A$7:$DG$148,'TN01-10 (IN)'!Y$12,0))</f>
        <v>#N/A</v>
      </c>
      <c r="Z66" s="28" t="e">
        <f>IF(VLOOKUP($C66,Sheet!$A$7:$DG$148,'TN01-10 (IN)'!Z$12,0)="","",VLOOKUP($C66,Sheet!$A$7:$DG$148,'TN01-10 (IN)'!Z$12,0))</f>
        <v>#N/A</v>
      </c>
      <c r="AA66" s="28" t="e">
        <f>IF(VLOOKUP($C66,Sheet!$A$7:$DG$148,'TN01-10 (IN)'!AA$12,0)="","",VLOOKUP($C66,Sheet!$A$7:$DG$148,'TN01-10 (IN)'!AA$12,0))</f>
        <v>#N/A</v>
      </c>
      <c r="AB66" s="28" t="e">
        <f>IF(VLOOKUP($C66,Sheet!$A$7:$DG$148,'TN01-10 (IN)'!AB$12,0)="","",VLOOKUP($C66,Sheet!$A$7:$DG$148,'TN01-10 (IN)'!AB$12,0))</f>
        <v>#N/A</v>
      </c>
      <c r="AC66" s="28" t="e">
        <f>IF(VLOOKUP($C66,Sheet!$A$7:$DG$148,'TN01-10 (IN)'!AC$12,0)="","",VLOOKUP($C66,Sheet!$A$7:$DG$148,'TN01-10 (IN)'!AC$12,0))</f>
        <v>#N/A</v>
      </c>
      <c r="AD66" s="28" t="e">
        <f>IF(VLOOKUP($C66,Sheet!$A$7:$DG$148,'TN01-10 (IN)'!AD$12,0)="","",VLOOKUP($C66,Sheet!$A$7:$DG$148,'TN01-10 (IN)'!AD$12,0))</f>
        <v>#N/A</v>
      </c>
      <c r="AE66" s="28" t="e">
        <f>IF(VLOOKUP($C66,Sheet!$A$7:$DG$148,'TN01-10 (IN)'!AE$12,0)="","",VLOOKUP($C66,Sheet!$A$7:$DG$148,'TN01-10 (IN)'!AE$12,0))</f>
        <v>#N/A</v>
      </c>
      <c r="AF66" s="28" t="e">
        <f>IF(VLOOKUP($C66,Sheet!$A$7:$DG$148,'TN01-10 (IN)'!AF$12,0)="","",VLOOKUP($C66,Sheet!$A$7:$DG$148,'TN01-10 (IN)'!AF$12,0))</f>
        <v>#N/A</v>
      </c>
      <c r="AG66" s="28" t="e">
        <f>IF(VLOOKUP($C66,Sheet!$A$7:$DG$148,'TN01-10 (IN)'!AG$12,0)="","",VLOOKUP($C66,Sheet!$A$7:$DG$148,'TN01-10 (IN)'!AG$12,0))</f>
        <v>#N/A</v>
      </c>
      <c r="AH66" s="28" t="e">
        <f>IF(VLOOKUP($C66,Sheet!$A$7:$DG$148,'TN01-10 (IN)'!AH$12,0)="","",VLOOKUP($C66,Sheet!$A$7:$DG$148,'TN01-10 (IN)'!AH$12,0))</f>
        <v>#N/A</v>
      </c>
      <c r="AI66" s="28" t="e">
        <f>IF(VLOOKUP($C66,Sheet!$A$7:$DG$148,'TN01-10 (IN)'!AI$12,0)="","",VLOOKUP($C66,Sheet!$A$7:$DG$148,'TN01-10 (IN)'!AI$12,0))</f>
        <v>#N/A</v>
      </c>
      <c r="AJ66" s="28" t="e">
        <f>IF(VLOOKUP($C66,Sheet!$A$7:$DG$148,'TN01-10 (IN)'!AJ$12,0)="","",VLOOKUP($C66,Sheet!$A$7:$DG$148,'TN01-10 (IN)'!AJ$12,0))</f>
        <v>#N/A</v>
      </c>
      <c r="AK66" s="28" t="e">
        <f>IF(VLOOKUP($C66,Sheet!$A$7:$DG$148,'TN01-10 (IN)'!AK$12,0)="","",VLOOKUP($C66,Sheet!$A$7:$DG$148,'TN01-10 (IN)'!AK$12,0))</f>
        <v>#N/A</v>
      </c>
      <c r="AL66" s="28" t="e">
        <f>IF(VLOOKUP($C66,Sheet!$A$7:$DG$148,'TN01-10 (IN)'!AL$12,0)="","",VLOOKUP($C66,Sheet!$A$7:$DG$148,'TN01-10 (IN)'!AL$12,0))</f>
        <v>#N/A</v>
      </c>
      <c r="AM66" s="33" t="e">
        <f>IF(VLOOKUP($C66,Sheet!$A$7:$DG$148,'TN01-10 (IN)'!AM$12,0)="","",VLOOKUP($C66,Sheet!$A$7:$DG$148,'TN01-10 (IN)'!AM$12,0))</f>
        <v>#N/A</v>
      </c>
      <c r="AN66" s="36" t="e">
        <f>IF(VLOOKUP($C66,Sheet!$A$7:$DG$148,'TN01-10 (IN)'!AN$12,0)="","",VLOOKUP($C66,Sheet!$A$7:$DG$148,'TN01-10 (IN)'!AN$12,0))</f>
        <v>#N/A</v>
      </c>
      <c r="AO66" s="32" t="e">
        <f>IF(VLOOKUP($C66,Sheet!$A$7:$DG$148,'TN01-10 (IN)'!AO$12,0)="","",VLOOKUP($C66,Sheet!$A$7:$DG$148,'TN01-10 (IN)'!AO$12,0))</f>
        <v>#N/A</v>
      </c>
      <c r="AP66" s="32" t="e">
        <f>IF(VLOOKUP($C66,Sheet!$A$7:$DG$148,'TN01-10 (IN)'!AP$12,0)="","",VLOOKUP($C66,Sheet!$A$7:$DG$148,'TN01-10 (IN)'!AP$12,0))</f>
        <v>#N/A</v>
      </c>
      <c r="AQ66" s="32" t="e">
        <f>IF(VLOOKUP($C66,Sheet!$A$7:$DG$148,'TN01-10 (IN)'!AQ$12,0)="","",VLOOKUP($C66,Sheet!$A$7:$DG$148,'TN01-10 (IN)'!AQ$12,0))</f>
        <v>#N/A</v>
      </c>
      <c r="AR66" s="32" t="e">
        <f>IF(VLOOKUP($C66,Sheet!$A$7:$DG$148,'TN01-10 (IN)'!AR$12,0)="","",VLOOKUP($C66,Sheet!$A$7:$DG$148,'TN01-10 (IN)'!AR$12,0))</f>
        <v>#N/A</v>
      </c>
      <c r="AS66" s="32" t="e">
        <f>IF(VLOOKUP($C66,Sheet!$A$7:$DG$148,'TN01-10 (IN)'!AS$12,0)="","",VLOOKUP($C66,Sheet!$A$7:$DG$148,'TN01-10 (IN)'!AS$12,0))</f>
        <v>#N/A</v>
      </c>
      <c r="AT66" s="32" t="e">
        <f>IF(VLOOKUP($C66,Sheet!$A$7:$DG$148,'TN01-10 (IN)'!AT$12,0)="","",VLOOKUP($C66,Sheet!$A$7:$DG$148,'TN01-10 (IN)'!AT$12,0))</f>
        <v>#N/A</v>
      </c>
      <c r="AU66" s="32" t="e">
        <f>IF(VLOOKUP($C66,Sheet!$A$7:$DG$148,'TN01-10 (IN)'!AU$12,0)="","",VLOOKUP($C66,Sheet!$A$7:$DG$148,'TN01-10 (IN)'!AU$12,0))</f>
        <v>#N/A</v>
      </c>
      <c r="AV66" s="32" t="e">
        <f>IF(VLOOKUP($C66,Sheet!$A$7:$DG$148,'TN01-10 (IN)'!AV$12,0)="","",VLOOKUP($C66,Sheet!$A$7:$DG$148,'TN01-10 (IN)'!AV$12,0))</f>
        <v>#N/A</v>
      </c>
      <c r="AW66" s="32" t="e">
        <f>IF(VLOOKUP($C66,Sheet!$A$7:$DG$148,'TN01-10 (IN)'!AW$12,0)="","",VLOOKUP($C66,Sheet!$A$7:$DG$148,'TN01-10 (IN)'!AW$12,0))</f>
        <v>#N/A</v>
      </c>
      <c r="AX66" s="32" t="e">
        <f>IF(VLOOKUP($C66,Sheet!$A$7:$DG$148,'TN01-10 (IN)'!AX$12,0)="","",VLOOKUP($C66,Sheet!$A$7:$DG$148,'TN01-10 (IN)'!AX$12,0))</f>
        <v>#N/A</v>
      </c>
      <c r="AY66" s="32" t="e">
        <f>IF(VLOOKUP($C66,Sheet!$A$7:$DG$148,'TN01-10 (IN)'!AY$12,0)="","",VLOOKUP($C66,Sheet!$A$7:$DG$148,'TN01-10 (IN)'!AY$12,0))</f>
        <v>#N/A</v>
      </c>
      <c r="AZ66" s="32" t="e">
        <f>IF(VLOOKUP($C66,Sheet!$A$7:$DG$148,'TN01-10 (IN)'!AZ$12,0)="","",VLOOKUP($C66,Sheet!$A$7:$DG$148,'TN01-10 (IN)'!AZ$12,0))</f>
        <v>#N/A</v>
      </c>
      <c r="BA66" s="32" t="e">
        <f>IF(VLOOKUP($C66,Sheet!$A$7:$DG$148,'TN01-10 (IN)'!BA$12,0)="","",VLOOKUP($C66,Sheet!$A$7:$DG$148,'TN01-10 (IN)'!BA$12,0))</f>
        <v>#N/A</v>
      </c>
      <c r="BB66" s="32" t="e">
        <f>IF(VLOOKUP($C66,Sheet!$A$7:$DG$148,'TN01-10 (IN)'!BB$12,0)="","",VLOOKUP($C66,Sheet!$A$7:$DG$148,'TN01-10 (IN)'!BB$12,0))</f>
        <v>#N/A</v>
      </c>
      <c r="BC66" s="32" t="e">
        <f>IF(VLOOKUP($C66,Sheet!$A$7:$DG$148,'TN01-10 (IN)'!BC$12,0)="","",VLOOKUP($C66,Sheet!$A$7:$DG$148,'TN01-10 (IN)'!BC$12,0))</f>
        <v>#N/A</v>
      </c>
      <c r="BD66" s="33" t="e">
        <f>IF(VLOOKUP($C66,Sheet!$A$7:$DG$148,'TN01-10 (IN)'!BD$12,0)="","",VLOOKUP($C66,Sheet!$A$7:$DG$148,'TN01-10 (IN)'!BD$12,0))</f>
        <v>#N/A</v>
      </c>
      <c r="BE66" s="36" t="e">
        <f>IF(VLOOKUP($C66,Sheet!$A$7:$DG$148,'TN01-10 (IN)'!BE$12,0)="","",VLOOKUP($C66,Sheet!$A$7:$DG$148,'TN01-10 (IN)'!BE$12,0))</f>
        <v>#N/A</v>
      </c>
      <c r="BF66" s="28" t="e">
        <f>IF(VLOOKUP($C66,Sheet!$A$7:$DG$148,'TN01-10 (IN)'!BF$12,0)="","",VLOOKUP($C66,Sheet!$A$7:$DG$148,'TN01-10 (IN)'!BF$12,0))</f>
        <v>#N/A</v>
      </c>
      <c r="BG66" s="28" t="e">
        <f>IF(VLOOKUP($C66,Sheet!$A$7:$DG$148,'TN01-10 (IN)'!BG$12,0)="","",VLOOKUP($C66,Sheet!$A$7:$DG$148,'TN01-10 (IN)'!BG$12,0))</f>
        <v>#N/A</v>
      </c>
      <c r="BH66" s="28" t="e">
        <f>IF(VLOOKUP($C66,Sheet!$A$7:$DG$148,'TN01-10 (IN)'!BH$12,0)="","",VLOOKUP($C66,Sheet!$A$7:$DG$148,'TN01-10 (IN)'!BH$12,0))</f>
        <v>#N/A</v>
      </c>
      <c r="BI66" s="28" t="e">
        <f>IF(VLOOKUP($C66,Sheet!$A$7:$DG$148,'TN01-10 (IN)'!BI$12,0)="","",VLOOKUP($C66,Sheet!$A$7:$DG$148,'TN01-10 (IN)'!BI$12,0))</f>
        <v>#N/A</v>
      </c>
      <c r="BJ66" s="28" t="e">
        <f>IF(VLOOKUP($C66,Sheet!$A$7:$DG$148,'TN01-10 (IN)'!BJ$12,0)="","",VLOOKUP($C66,Sheet!$A$7:$DG$148,'TN01-10 (IN)'!BJ$12,0))</f>
        <v>#N/A</v>
      </c>
      <c r="BK66" s="28" t="e">
        <f>IF(VLOOKUP($C66,Sheet!$A$7:$DG$148,'TN01-10 (IN)'!BK$12,0)="","",VLOOKUP($C66,Sheet!$A$7:$DG$148,'TN01-10 (IN)'!BK$12,0))</f>
        <v>#N/A</v>
      </c>
      <c r="BL66" s="28" t="e">
        <f>IF(VLOOKUP($C66,Sheet!$A$7:$DG$148,'TN01-10 (IN)'!BL$12,0)="","",VLOOKUP($C66,Sheet!$A$7:$DG$148,'TN01-10 (IN)'!BL$12,0))</f>
        <v>#N/A</v>
      </c>
      <c r="BM66" s="28" t="e">
        <f>IF(VLOOKUP($C66,Sheet!$A$7:$DG$148,'TN01-10 (IN)'!BM$12,0)="","",VLOOKUP($C66,Sheet!$A$7:$DG$148,'TN01-10 (IN)'!BM$12,0))</f>
        <v>#N/A</v>
      </c>
      <c r="BN66" s="28" t="e">
        <f>IF(VLOOKUP($C66,Sheet!$A$7:$DG$148,'TN01-10 (IN)'!BN$12,0)="","",VLOOKUP($C66,Sheet!$A$7:$DG$148,'TN01-10 (IN)'!BN$12,0))</f>
        <v>#N/A</v>
      </c>
      <c r="BO66" s="28" t="e">
        <f>IF(VLOOKUP($C66,Sheet!$A$7:$DG$148,'TN01-10 (IN)'!BO$12,0)="","",VLOOKUP($C66,Sheet!$A$7:$DG$148,'TN01-10 (IN)'!BO$12,0))</f>
        <v>#N/A</v>
      </c>
      <c r="BP66" s="28" t="e">
        <f>IF(VLOOKUP($C66,Sheet!$A$7:$DG$148,'TN01-10 (IN)'!BP$12,0)="","",VLOOKUP($C66,Sheet!$A$7:$DG$148,'TN01-10 (IN)'!BP$12,0))</f>
        <v>#N/A</v>
      </c>
      <c r="BQ66" s="28" t="e">
        <f>IF(VLOOKUP($C66,Sheet!$A$7:$DG$148,'TN01-10 (IN)'!BQ$12,0)="","",VLOOKUP($C66,Sheet!$A$7:$DG$148,'TN01-10 (IN)'!BQ$12,0))</f>
        <v>#N/A</v>
      </c>
      <c r="BR66" s="28" t="e">
        <f>IF(VLOOKUP($C66,Sheet!$A$7:$DG$148,'TN01-10 (IN)'!BR$12,0)="","",VLOOKUP($C66,Sheet!$A$7:$DG$148,'TN01-10 (IN)'!BR$12,0))</f>
        <v>#N/A</v>
      </c>
      <c r="BS66" s="28" t="e">
        <f>IF(VLOOKUP($C66,Sheet!$A$7:$DG$148,'TN01-10 (IN)'!BS$12,0)="","",VLOOKUP($C66,Sheet!$A$7:$DG$148,'TN01-10 (IN)'!BS$12,0))</f>
        <v>#N/A</v>
      </c>
      <c r="BT66" s="28" t="e">
        <f>IF(VLOOKUP($C66,Sheet!$A$7:$DG$148,'TN01-10 (IN)'!BT$12,0)="","",VLOOKUP($C66,Sheet!$A$7:$DG$148,'TN01-10 (IN)'!BT$12,0))</f>
        <v>#N/A</v>
      </c>
      <c r="BU66" s="28" t="e">
        <f>IF(VLOOKUP($C66,Sheet!$A$7:$DG$148,'TN01-10 (IN)'!BU$12,0)="","",VLOOKUP($C66,Sheet!$A$7:$DG$148,'TN01-10 (IN)'!BU$12,0))</f>
        <v>#N/A</v>
      </c>
      <c r="BV66" s="28" t="e">
        <f>IF(VLOOKUP($C66,Sheet!$A$7:$DG$148,'TN01-10 (IN)'!BV$12,0)="","",VLOOKUP($C66,Sheet!$A$7:$DG$148,'TN01-10 (IN)'!BV$12,0))</f>
        <v>#N/A</v>
      </c>
      <c r="BW66" s="28" t="e">
        <f>IF(VLOOKUP($C66,Sheet!$A$7:$DG$148,'TN01-10 (IN)'!BW$12,0)="","",VLOOKUP($C66,Sheet!$A$7:$DG$148,'TN01-10 (IN)'!BW$12,0))</f>
        <v>#N/A</v>
      </c>
      <c r="BX66" s="28" t="e">
        <f>IF(VLOOKUP($C66,Sheet!$A$7:$DG$148,'TN01-10 (IN)'!BX$12,0)="","",VLOOKUP($C66,Sheet!$A$7:$DG$148,'TN01-10 (IN)'!BX$12,0))</f>
        <v>#N/A</v>
      </c>
      <c r="BY66" s="28" t="e">
        <f>IF(VLOOKUP($C66,Sheet!$A$7:$DG$148,'TN01-10 (IN)'!BY$12,0)="","",VLOOKUP($C66,Sheet!$A$7:$DG$148,'TN01-10 (IN)'!BY$12,0))</f>
        <v>#N/A</v>
      </c>
      <c r="BZ66" s="33" t="e">
        <f>IF(VLOOKUP($C66,Sheet!$A$7:$DG$148,'TN01-10 (IN)'!BZ$12,0)="","",VLOOKUP($C66,Sheet!$A$7:$DG$148,'TN01-10 (IN)'!BZ$12,0))</f>
        <v>#N/A</v>
      </c>
      <c r="CA66" s="36" t="e">
        <f>IF(VLOOKUP($C66,Sheet!$A$7:$DG$148,'TN01-10 (IN)'!CA$12,0)="","",VLOOKUP($C66,Sheet!$A$7:$DG$148,'TN01-10 (IN)'!CA$12,0))</f>
        <v>#N/A</v>
      </c>
      <c r="CB66" s="28" t="e">
        <f>IF(VLOOKUP($C66,Sheet!$A$7:$DG$148,'TN01-10 (IN)'!CB$12,0)="","",VLOOKUP($C66,Sheet!$A$7:$DG$148,'TN01-10 (IN)'!CB$12,0))</f>
        <v>#N/A</v>
      </c>
      <c r="CC66" s="28" t="e">
        <f>IF(VLOOKUP($C66,Sheet!$A$7:$DG$148,'TN01-10 (IN)'!CC$12,0)="","",VLOOKUP($C66,Sheet!$A$7:$DG$148,'TN01-10 (IN)'!CC$12,0))</f>
        <v>#N/A</v>
      </c>
      <c r="CD66" s="28" t="e">
        <f>IF(VLOOKUP($C66,Sheet!$A$7:$DG$148,'TN01-10 (IN)'!CD$12,0)="","",VLOOKUP($C66,Sheet!$A$7:$DG$148,'TN01-10 (IN)'!CD$12,0))</f>
        <v>#N/A</v>
      </c>
      <c r="CE66" s="28" t="e">
        <f>IF(VLOOKUP($C66,Sheet!$A$7:$DG$148,'TN01-10 (IN)'!CE$12,0)="","",VLOOKUP($C66,Sheet!$A$7:$DG$148,'TN01-10 (IN)'!CE$12,0))</f>
        <v>#N/A</v>
      </c>
      <c r="CF66" s="28" t="e">
        <f>IF(VLOOKUP($C66,Sheet!$A$7:$DG$148,'TN01-10 (IN)'!CF$12,0)="","",VLOOKUP($C66,Sheet!$A$7:$DG$148,'TN01-10 (IN)'!CF$12,0))</f>
        <v>#N/A</v>
      </c>
      <c r="CG66" s="28" t="e">
        <f>IF(VLOOKUP($C66,Sheet!$A$7:$DG$148,'TN01-10 (IN)'!CG$12,0)="","",VLOOKUP($C66,Sheet!$A$7:$DG$148,'TN01-10 (IN)'!CG$12,0))</f>
        <v>#N/A</v>
      </c>
      <c r="CH66" s="28" t="e">
        <f>IF(VLOOKUP($C66,Sheet!$A$7:$DG$148,'TN01-10 (IN)'!CH$12,0)="","",VLOOKUP($C66,Sheet!$A$7:$DG$148,'TN01-10 (IN)'!CH$12,0))</f>
        <v>#N/A</v>
      </c>
      <c r="CI66" s="28" t="e">
        <f>IF(VLOOKUP($C66,Sheet!$A$7:$DG$148,'TN01-10 (IN)'!CI$12,0)="","",VLOOKUP($C66,Sheet!$A$7:$DG$148,'TN01-10 (IN)'!CI$12,0))</f>
        <v>#N/A</v>
      </c>
      <c r="CJ66" s="28" t="e">
        <f>IF(VLOOKUP($C66,Sheet!$A$7:$DG$148,'TN01-10 (IN)'!CJ$12,0)="","",VLOOKUP($C66,Sheet!$A$7:$DG$148,'TN01-10 (IN)'!CJ$12,0))</f>
        <v>#N/A</v>
      </c>
      <c r="CK66" s="28" t="e">
        <f>IF(VLOOKUP($C66,Sheet!$A$7:$DG$148,'TN01-10 (IN)'!CK$12,0)="","",VLOOKUP($C66,Sheet!$A$7:$DG$148,'TN01-10 (IN)'!CK$12,0))</f>
        <v>#N/A</v>
      </c>
      <c r="CL66" s="28" t="e">
        <f>IF(VLOOKUP($C66,Sheet!$A$7:$DG$148,'TN01-10 (IN)'!CL$12,0)="","",VLOOKUP($C66,Sheet!$A$7:$DG$148,'TN01-10 (IN)'!CL$12,0))</f>
        <v>#N/A</v>
      </c>
      <c r="CM66" s="28" t="e">
        <f>IF(VLOOKUP($C66,Sheet!$A$7:$DG$148,'TN01-10 (IN)'!CM$12,0)="","",VLOOKUP($C66,Sheet!$A$7:$DG$148,'TN01-10 (IN)'!CM$12,0))</f>
        <v>#N/A</v>
      </c>
      <c r="CN66" s="28" t="e">
        <f>IF(VLOOKUP($C66,Sheet!$A$7:$DG$148,'TN01-10 (IN)'!CN$12,0)="","",VLOOKUP($C66,Sheet!$A$7:$DG$148,'TN01-10 (IN)'!CN$12,0))</f>
        <v>#N/A</v>
      </c>
      <c r="CO66" s="28" t="e">
        <f>IF(VLOOKUP($C66,Sheet!$A$7:$DG$148,'TN01-10 (IN)'!CO$12,0)="","",VLOOKUP($C66,Sheet!$A$7:$DG$148,'TN01-10 (IN)'!CO$12,0))</f>
        <v>#N/A</v>
      </c>
      <c r="CP66" s="28" t="e">
        <f>IF(VLOOKUP($C66,Sheet!$A$7:$DG$148,'TN01-10 (IN)'!CP$12,0)="","",VLOOKUP($C66,Sheet!$A$7:$DG$148,'TN01-10 (IN)'!CP$12,0))</f>
        <v>#N/A</v>
      </c>
      <c r="CQ66" s="28" t="e">
        <f>IF(VLOOKUP($C66,Sheet!$A$7:$DG$148,'TN01-10 (IN)'!CQ$12,0)="","",VLOOKUP($C66,Sheet!$A$7:$DG$148,'TN01-10 (IN)'!CQ$12,0))</f>
        <v>#N/A</v>
      </c>
      <c r="CR66" s="28" t="e">
        <f>IF(VLOOKUP($C66,Sheet!$A$7:$DG$148,'TN01-10 (IN)'!CR$12,0)="","",VLOOKUP($C66,Sheet!$A$7:$DG$148,'TN01-10 (IN)'!CR$12,0))</f>
        <v>#N/A</v>
      </c>
      <c r="CS66" s="28" t="e">
        <f>IF(VLOOKUP($C66,Sheet!$A$7:$DG$148,'TN01-10 (IN)'!CS$12,0)="","",VLOOKUP($C66,Sheet!$A$7:$DG$148,'TN01-10 (IN)'!CS$12,0))</f>
        <v>#N/A</v>
      </c>
      <c r="CT66" s="28" t="e">
        <f>IF(VLOOKUP($C66,Sheet!$A$7:$DG$148,'TN01-10 (IN)'!CT$12,0)="","",VLOOKUP($C66,Sheet!$A$7:$DG$148,'TN01-10 (IN)'!CT$12,0))</f>
        <v>#N/A</v>
      </c>
      <c r="CU66" s="33" t="e">
        <f>IF(VLOOKUP($C66,Sheet!$A$7:$DG$148,'TN01-10 (IN)'!CU$12,0)="","",VLOOKUP($C66,Sheet!$A$7:$DG$148,'TN01-10 (IN)'!CU$12,0))</f>
        <v>#N/A</v>
      </c>
      <c r="CV66" s="36" t="e">
        <f>IF(VLOOKUP($C66,Sheet!$A$7:$DG$148,'TN01-10 (IN)'!CV$12,0)="","",VLOOKUP($C66,Sheet!$A$7:$DG$148,'TN01-10 (IN)'!CV$12,0))</f>
        <v>#N/A</v>
      </c>
      <c r="CW66" s="38" t="e">
        <f t="shared" si="2"/>
        <v>#N/A</v>
      </c>
      <c r="CX66" s="38" t="e">
        <f t="shared" si="2"/>
        <v>#N/A</v>
      </c>
      <c r="CY66" s="38">
        <f t="shared" si="3"/>
        <v>0</v>
      </c>
      <c r="CZ66" s="38" t="e">
        <f t="shared" si="4"/>
        <v>#N/A</v>
      </c>
      <c r="DA66" s="38" t="e">
        <f t="shared" si="5"/>
        <v>#N/A</v>
      </c>
      <c r="DB66" s="38" t="e">
        <f>VLOOKUP($C66,'TN01-04'!$A$13:$DL$166,103,0)</f>
        <v>#N/A</v>
      </c>
      <c r="DC66" s="28" t="e">
        <f>IF(VLOOKUP($C66,Sheet!$A$7:$DG$148,'TN01-10 (IN)'!DC$12,0)="","",VLOOKUP($C66,Sheet!$A$7:$DG$148,'TN01-10 (IN)'!DC$12,0))</f>
        <v>#N/A</v>
      </c>
      <c r="DD66" s="28" t="e">
        <f>IF(VLOOKUP($C66,Sheet!$A$7:$DG$148,'TN01-10 (IN)'!DD$12,0)="","",VLOOKUP($C66,Sheet!$A$7:$DG$148,'TN01-10 (IN)'!DD$12,0))</f>
        <v>#N/A</v>
      </c>
      <c r="DE66" s="28" t="e">
        <f>IF(VLOOKUP($C66,Sheet!$A$7:$DG$148,'TN01-10 (IN)'!DE$12,0)="","",VLOOKUP($C66,Sheet!$A$7:$DG$148,'TN01-10 (IN)'!DE$12,0))</f>
        <v>#N/A</v>
      </c>
      <c r="DF66" s="28" t="e">
        <f>IF(VLOOKUP($C66,Sheet!$A$7:$DG$148,'TN01-10 (IN)'!DF$12,0)="","",VLOOKUP($C66,Sheet!$A$7:$DG$148,'TN01-10 (IN)'!DF$12,0))</f>
        <v>#N/A</v>
      </c>
      <c r="DG66" s="38"/>
      <c r="DH66" s="38" t="e">
        <f t="shared" si="6"/>
        <v>#N/A</v>
      </c>
      <c r="DI66" s="38" t="e">
        <f>VLOOKUP($C66,'TN01-04'!$A$13:$DL$166,110,0)</f>
        <v>#N/A</v>
      </c>
      <c r="DJ66" s="33" t="e">
        <f>IF(VLOOKUP($C66,Sheet!$A$7:$DG$148,'TN01-10 (IN)'!DJ$12,0)="","",VLOOKUP($C66,Sheet!$A$7:$DG$148,'TN01-10 (IN)'!DJ$12,0))</f>
        <v>#N/A</v>
      </c>
      <c r="DK66" s="36" t="e">
        <f>IF(VLOOKUP($C66,Sheet!$A$7:$DG$148,'TN01-10 (IN)'!DK$12,0)="","",VLOOKUP($C66,Sheet!$A$7:$DG$148,'TN01-10 (IN)'!DK$12,0))</f>
        <v>#N/A</v>
      </c>
      <c r="DL66" s="38" t="e">
        <f t="shared" si="7"/>
        <v>#N/A</v>
      </c>
      <c r="DM66" s="38" t="e">
        <f t="shared" si="8"/>
        <v>#N/A</v>
      </c>
      <c r="DN66" s="38" t="e">
        <f t="shared" si="9"/>
        <v>#N/A</v>
      </c>
      <c r="DO66" s="38" t="e">
        <f>VLOOKUP($C66,'TN01-04'!$A$13:$DL$166,116,0)</f>
        <v>#N/A</v>
      </c>
      <c r="DP66" s="33" t="e">
        <f>IF(VLOOKUP($C66,Sheet!$A$7:$DG$148,'TN01-10 (IN)'!DP$12,0)="","",VLOOKUP($C66,Sheet!$A$7:$DG$148,'TN01-10 (IN)'!DP$12,0))</f>
        <v>#N/A</v>
      </c>
      <c r="DQ66" s="36" t="e">
        <f>IF(VLOOKUP($C66,Sheet!$A$7:$DG$148,'TN01-10 (IN)'!DQ$12,0)="","",VLOOKUP($C66,Sheet!$A$7:$DG$148,'TN01-10 (IN)'!DQ$12,0))</f>
        <v>#N/A</v>
      </c>
      <c r="DR66" s="28" t="e">
        <f>IF(VLOOKUP($C66,Sheet!$A$7:$DG$148,'TN01-10 (IN)'!DR$12,0)="","",VLOOKUP($C66,Sheet!$A$7:$DG$148,'TN01-10 (IN)'!DR$12,0))</f>
        <v>#N/A</v>
      </c>
      <c r="DS66" s="28" t="e">
        <f>IF(VLOOKUP($C66,Sheet!$A$7:$DG$148,'TN01-10 (IN)'!DS$12,0)="","",VLOOKUP($C66,Sheet!$A$7:$DG$148,'TN01-10 (IN)'!DS$12,0))</f>
        <v>#N/A</v>
      </c>
      <c r="DT66" s="28" t="e">
        <f>IF(VLOOKUP($C66,Sheet!$A$7:$DG$148,'TN01-10 (IN)'!DT$12,0)="","",VLOOKUP($C66,Sheet!$A$7:$DG$148,'TN01-10 (IN)'!DT$12,0))</f>
        <v>#N/A</v>
      </c>
      <c r="DU66" s="28" t="e">
        <f>IF(VLOOKUP($C66,Sheet!$A$7:$DG$148,'TN01-10 (IN)'!DU$12,0)="","",VLOOKUP($C66,Sheet!$A$7:$DG$148,'TN01-10 (IN)'!DU$12,0))</f>
        <v>#N/A</v>
      </c>
      <c r="DV66" s="28" t="e">
        <f>IF(VLOOKUP($C66,Sheet!$A$7:$DG$148,'TN01-10 (IN)'!DV$12,0)="","",VLOOKUP($C66,Sheet!$A$7:$DG$148,'TN01-10 (IN)'!DV$12,0))</f>
        <v>#N/A</v>
      </c>
      <c r="DW66" s="42" t="e">
        <f t="shared" si="10"/>
        <v>#N/A</v>
      </c>
    </row>
    <row r="67" spans="1:127" ht="15.95" customHeight="1" x14ac:dyDescent="0.2">
      <c r="A67" s="52"/>
      <c r="B67" s="625"/>
      <c r="C67" s="45">
        <v>2220724192</v>
      </c>
      <c r="D67" s="26" t="s">
        <v>24</v>
      </c>
      <c r="E67" s="26" t="s">
        <v>74</v>
      </c>
      <c r="F67" s="26" t="s">
        <v>147</v>
      </c>
      <c r="G67" s="27">
        <v>36047</v>
      </c>
      <c r="H67" s="26" t="s">
        <v>209</v>
      </c>
      <c r="I67" s="26" t="s">
        <v>212</v>
      </c>
      <c r="J67" s="28">
        <f>IF(VLOOKUP($C67,Sheet!$A$7:$DG$148,'TN01-10 (IN)'!J$12,0)="","",VLOOKUP($C67,Sheet!$A$7:$DG$148,'TN01-10 (IN)'!J$12,0))</f>
        <v>8.1999999999999993</v>
      </c>
      <c r="K67" s="28">
        <f>IF(VLOOKUP($C67,Sheet!$A$7:$DG$148,'TN01-10 (IN)'!K$12,0)="","",VLOOKUP($C67,Sheet!$A$7:$DG$148,'TN01-10 (IN)'!K$12,0))</f>
        <v>6.7</v>
      </c>
      <c r="L67" s="28">
        <f>IF(VLOOKUP($C67,Sheet!$A$7:$DG$148,'TN01-10 (IN)'!L$12,0)="","",VLOOKUP($C67,Sheet!$A$7:$DG$148,'TN01-10 (IN)'!L$12,0))</f>
        <v>8.3000000000000007</v>
      </c>
      <c r="M67" s="28">
        <f>IF(VLOOKUP($C67,Sheet!$A$7:$DG$148,'TN01-10 (IN)'!M$12,0)="","",VLOOKUP($C67,Sheet!$A$7:$DG$148,'TN01-10 (IN)'!M$12,0))</f>
        <v>8.3000000000000007</v>
      </c>
      <c r="N67" s="28">
        <f>IF(VLOOKUP($C67,Sheet!$A$7:$DG$148,'TN01-10 (IN)'!N$12,0)="","",VLOOKUP($C67,Sheet!$A$7:$DG$148,'TN01-10 (IN)'!N$12,0))</f>
        <v>8.6</v>
      </c>
      <c r="O67" s="28">
        <f>IF(VLOOKUP($C67,Sheet!$A$7:$DG$148,'TN01-10 (IN)'!O$12,0)="","",VLOOKUP($C67,Sheet!$A$7:$DG$148,'TN01-10 (IN)'!O$12,0))</f>
        <v>9.1</v>
      </c>
      <c r="P67" s="28">
        <f>IF(VLOOKUP($C67,Sheet!$A$7:$DG$148,'TN01-10 (IN)'!P$12,0)="","",VLOOKUP($C67,Sheet!$A$7:$DG$148,'TN01-10 (IN)'!P$12,0))</f>
        <v>8.6</v>
      </c>
      <c r="Q67" s="28" t="str">
        <f>IF(VLOOKUP($C67,Sheet!$A$7:$DG$148,'TN01-10 (IN)'!Q$12,0)="","",VLOOKUP($C67,Sheet!$A$7:$DG$148,'TN01-10 (IN)'!Q$12,0))</f>
        <v/>
      </c>
      <c r="R67" s="28">
        <f>IF(VLOOKUP($C67,Sheet!$A$7:$DG$148,'TN01-10 (IN)'!R$12,0)="","",VLOOKUP($C67,Sheet!$A$7:$DG$148,'TN01-10 (IN)'!R$12,0))</f>
        <v>9.1</v>
      </c>
      <c r="S67" s="28" t="str">
        <f>IF(VLOOKUP($C67,Sheet!$A$7:$DG$148,'TN01-10 (IN)'!S$12,0)="","",VLOOKUP($C67,Sheet!$A$7:$DG$148,'TN01-10 (IN)'!S$12,0))</f>
        <v/>
      </c>
      <c r="T67" s="28" t="str">
        <f>IF(VLOOKUP($C67,Sheet!$A$7:$DG$148,'TN01-10 (IN)'!T$12,0)="","",VLOOKUP($C67,Sheet!$A$7:$DG$148,'TN01-10 (IN)'!T$12,0))</f>
        <v/>
      </c>
      <c r="U67" s="28" t="str">
        <f>IF(VLOOKUP($C67,Sheet!$A$7:$DG$148,'TN01-10 (IN)'!U$12,0)="","",VLOOKUP($C67,Sheet!$A$7:$DG$148,'TN01-10 (IN)'!U$12,0))</f>
        <v/>
      </c>
      <c r="V67" s="28" t="str">
        <f>IF(VLOOKUP($C67,Sheet!$A$7:$DG$148,'TN01-10 (IN)'!V$12,0)="","",VLOOKUP($C67,Sheet!$A$7:$DG$148,'TN01-10 (IN)'!V$12,0))</f>
        <v/>
      </c>
      <c r="W67" s="28">
        <f>IF(VLOOKUP($C67,Sheet!$A$7:$DG$148,'TN01-10 (IN)'!W$12,0)="","",VLOOKUP($C67,Sheet!$A$7:$DG$148,'TN01-10 (IN)'!W$12,0))</f>
        <v>7.1</v>
      </c>
      <c r="X67" s="28">
        <f>IF(VLOOKUP($C67,Sheet!$A$7:$DG$148,'TN01-10 (IN)'!X$12,0)="","",VLOOKUP($C67,Sheet!$A$7:$DG$148,'TN01-10 (IN)'!X$12,0))</f>
        <v>7</v>
      </c>
      <c r="Y67" s="28">
        <f>IF(VLOOKUP($C67,Sheet!$A$7:$DG$148,'TN01-10 (IN)'!Y$12,0)="","",VLOOKUP($C67,Sheet!$A$7:$DG$148,'TN01-10 (IN)'!Y$12,0))</f>
        <v>8</v>
      </c>
      <c r="Z67" s="28">
        <f>IF(VLOOKUP($C67,Sheet!$A$7:$DG$148,'TN01-10 (IN)'!Z$12,0)="","",VLOOKUP($C67,Sheet!$A$7:$DG$148,'TN01-10 (IN)'!Z$12,0))</f>
        <v>8.3000000000000007</v>
      </c>
      <c r="AA67" s="28">
        <f>IF(VLOOKUP($C67,Sheet!$A$7:$DG$148,'TN01-10 (IN)'!AA$12,0)="","",VLOOKUP($C67,Sheet!$A$7:$DG$148,'TN01-10 (IN)'!AA$12,0))</f>
        <v>8.4</v>
      </c>
      <c r="AB67" s="28">
        <f>IF(VLOOKUP($C67,Sheet!$A$7:$DG$148,'TN01-10 (IN)'!AB$12,0)="","",VLOOKUP($C67,Sheet!$A$7:$DG$148,'TN01-10 (IN)'!AB$12,0))</f>
        <v>7.7</v>
      </c>
      <c r="AC67" s="28">
        <f>IF(VLOOKUP($C67,Sheet!$A$7:$DG$148,'TN01-10 (IN)'!AC$12,0)="","",VLOOKUP($C67,Sheet!$A$7:$DG$148,'TN01-10 (IN)'!AC$12,0))</f>
        <v>7.1</v>
      </c>
      <c r="AD67" s="28">
        <f>IF(VLOOKUP($C67,Sheet!$A$7:$DG$148,'TN01-10 (IN)'!AD$12,0)="","",VLOOKUP($C67,Sheet!$A$7:$DG$148,'TN01-10 (IN)'!AD$12,0))</f>
        <v>7.5</v>
      </c>
      <c r="AE67" s="28">
        <f>IF(VLOOKUP($C67,Sheet!$A$7:$DG$148,'TN01-10 (IN)'!AE$12,0)="","",VLOOKUP($C67,Sheet!$A$7:$DG$148,'TN01-10 (IN)'!AE$12,0))</f>
        <v>7.7</v>
      </c>
      <c r="AF67" s="28">
        <f>IF(VLOOKUP($C67,Sheet!$A$7:$DG$148,'TN01-10 (IN)'!AF$12,0)="","",VLOOKUP($C67,Sheet!$A$7:$DG$148,'TN01-10 (IN)'!AF$12,0))</f>
        <v>8.6</v>
      </c>
      <c r="AG67" s="28">
        <f>IF(VLOOKUP($C67,Sheet!$A$7:$DG$148,'TN01-10 (IN)'!AG$12,0)="","",VLOOKUP($C67,Sheet!$A$7:$DG$148,'TN01-10 (IN)'!AG$12,0))</f>
        <v>6.7</v>
      </c>
      <c r="AH67" s="28">
        <f>IF(VLOOKUP($C67,Sheet!$A$7:$DG$148,'TN01-10 (IN)'!AH$12,0)="","",VLOOKUP($C67,Sheet!$A$7:$DG$148,'TN01-10 (IN)'!AH$12,0))</f>
        <v>9.1</v>
      </c>
      <c r="AI67" s="28">
        <f>IF(VLOOKUP($C67,Sheet!$A$7:$DG$148,'TN01-10 (IN)'!AI$12,0)="","",VLOOKUP($C67,Sheet!$A$7:$DG$148,'TN01-10 (IN)'!AI$12,0))</f>
        <v>7.1</v>
      </c>
      <c r="AJ67" s="28">
        <f>IF(VLOOKUP($C67,Sheet!$A$7:$DG$148,'TN01-10 (IN)'!AJ$12,0)="","",VLOOKUP($C67,Sheet!$A$7:$DG$148,'TN01-10 (IN)'!AJ$12,0))</f>
        <v>7.7</v>
      </c>
      <c r="AK67" s="28">
        <f>IF(VLOOKUP($C67,Sheet!$A$7:$DG$148,'TN01-10 (IN)'!AK$12,0)="","",VLOOKUP($C67,Sheet!$A$7:$DG$148,'TN01-10 (IN)'!AK$12,0))</f>
        <v>6.2</v>
      </c>
      <c r="AL67" s="28">
        <f>IF(VLOOKUP($C67,Sheet!$A$7:$DG$148,'TN01-10 (IN)'!AL$12,0)="","",VLOOKUP($C67,Sheet!$A$7:$DG$148,'TN01-10 (IN)'!AL$12,0))</f>
        <v>7.9</v>
      </c>
      <c r="AM67" s="33">
        <f>IF(VLOOKUP($C67,Sheet!$A$7:$DG$148,'TN01-10 (IN)'!AM$12,0)="","",VLOOKUP($C67,Sheet!$A$7:$DG$148,'TN01-10 (IN)'!AM$12,0))</f>
        <v>51</v>
      </c>
      <c r="AN67" s="36">
        <f>IF(VLOOKUP($C67,Sheet!$A$7:$DG$148,'TN01-10 (IN)'!AN$12,0)="","",VLOOKUP($C67,Sheet!$A$7:$DG$148,'TN01-10 (IN)'!AN$12,0))</f>
        <v>0</v>
      </c>
      <c r="AO67" s="32">
        <f>IF(VLOOKUP($C67,Sheet!$A$7:$DG$148,'TN01-10 (IN)'!AO$12,0)="","",VLOOKUP($C67,Sheet!$A$7:$DG$148,'TN01-10 (IN)'!AO$12,0))</f>
        <v>6.8</v>
      </c>
      <c r="AP67" s="32">
        <f>IF(VLOOKUP($C67,Sheet!$A$7:$DG$148,'TN01-10 (IN)'!AP$12,0)="","",VLOOKUP($C67,Sheet!$A$7:$DG$148,'TN01-10 (IN)'!AP$12,0))</f>
        <v>5.5</v>
      </c>
      <c r="AQ67" s="32">
        <f>IF(VLOOKUP($C67,Sheet!$A$7:$DG$148,'TN01-10 (IN)'!AQ$12,0)="","",VLOOKUP($C67,Sheet!$A$7:$DG$148,'TN01-10 (IN)'!AQ$12,0))</f>
        <v>7.9</v>
      </c>
      <c r="AR67" s="32" t="str">
        <f>IF(VLOOKUP($C67,Sheet!$A$7:$DG$148,'TN01-10 (IN)'!AR$12,0)="","",VLOOKUP($C67,Sheet!$A$7:$DG$148,'TN01-10 (IN)'!AR$12,0))</f>
        <v/>
      </c>
      <c r="AS67" s="32">
        <f>IF(VLOOKUP($C67,Sheet!$A$7:$DG$148,'TN01-10 (IN)'!AS$12,0)="","",VLOOKUP($C67,Sheet!$A$7:$DG$148,'TN01-10 (IN)'!AS$12,0))</f>
        <v>0</v>
      </c>
      <c r="AT67" s="32" t="str">
        <f>IF(VLOOKUP($C67,Sheet!$A$7:$DG$148,'TN01-10 (IN)'!AT$12,0)="","",VLOOKUP($C67,Sheet!$A$7:$DG$148,'TN01-10 (IN)'!AT$12,0))</f>
        <v/>
      </c>
      <c r="AU67" s="32" t="str">
        <f>IF(VLOOKUP($C67,Sheet!$A$7:$DG$148,'TN01-10 (IN)'!AU$12,0)="","",VLOOKUP($C67,Sheet!$A$7:$DG$148,'TN01-10 (IN)'!AU$12,0))</f>
        <v/>
      </c>
      <c r="AV67" s="32" t="str">
        <f>IF(VLOOKUP($C67,Sheet!$A$7:$DG$148,'TN01-10 (IN)'!AV$12,0)="","",VLOOKUP($C67,Sheet!$A$7:$DG$148,'TN01-10 (IN)'!AV$12,0))</f>
        <v/>
      </c>
      <c r="AW67" s="32">
        <f>IF(VLOOKUP($C67,Sheet!$A$7:$DG$148,'TN01-10 (IN)'!AW$12,0)="","",VLOOKUP($C67,Sheet!$A$7:$DG$148,'TN01-10 (IN)'!AW$12,0))</f>
        <v>5.0999999999999996</v>
      </c>
      <c r="AX67" s="32" t="str">
        <f>IF(VLOOKUP($C67,Sheet!$A$7:$DG$148,'TN01-10 (IN)'!AX$12,0)="","",VLOOKUP($C67,Sheet!$A$7:$DG$148,'TN01-10 (IN)'!AX$12,0))</f>
        <v/>
      </c>
      <c r="AY67" s="32" t="str">
        <f>IF(VLOOKUP($C67,Sheet!$A$7:$DG$148,'TN01-10 (IN)'!AY$12,0)="","",VLOOKUP($C67,Sheet!$A$7:$DG$148,'TN01-10 (IN)'!AY$12,0))</f>
        <v/>
      </c>
      <c r="AZ67" s="32" t="str">
        <f>IF(VLOOKUP($C67,Sheet!$A$7:$DG$148,'TN01-10 (IN)'!AZ$12,0)="","",VLOOKUP($C67,Sheet!$A$7:$DG$148,'TN01-10 (IN)'!AZ$12,0))</f>
        <v/>
      </c>
      <c r="BA67" s="32" t="str">
        <f>IF(VLOOKUP($C67,Sheet!$A$7:$DG$148,'TN01-10 (IN)'!BA$12,0)="","",VLOOKUP($C67,Sheet!$A$7:$DG$148,'TN01-10 (IN)'!BA$12,0))</f>
        <v/>
      </c>
      <c r="BB67" s="32" t="str">
        <f>IF(VLOOKUP($C67,Sheet!$A$7:$DG$148,'TN01-10 (IN)'!BB$12,0)="","",VLOOKUP($C67,Sheet!$A$7:$DG$148,'TN01-10 (IN)'!BB$12,0))</f>
        <v/>
      </c>
      <c r="BC67" s="32">
        <f>IF(VLOOKUP($C67,Sheet!$A$7:$DG$148,'TN01-10 (IN)'!BC$12,0)="","",VLOOKUP($C67,Sheet!$A$7:$DG$148,'TN01-10 (IN)'!BC$12,0))</f>
        <v>6.6</v>
      </c>
      <c r="BD67" s="33">
        <f>IF(VLOOKUP($C67,Sheet!$A$7:$DG$148,'TN01-10 (IN)'!BD$12,0)="","",VLOOKUP($C67,Sheet!$A$7:$DG$148,'TN01-10 (IN)'!BD$12,0))</f>
        <v>5</v>
      </c>
      <c r="BE67" s="36">
        <f>IF(VLOOKUP($C67,Sheet!$A$7:$DG$148,'TN01-10 (IN)'!BE$12,0)="","",VLOOKUP($C67,Sheet!$A$7:$DG$148,'TN01-10 (IN)'!BE$12,0))</f>
        <v>0</v>
      </c>
      <c r="BF67" s="28">
        <f>IF(VLOOKUP($C67,Sheet!$A$7:$DG$148,'TN01-10 (IN)'!BF$12,0)="","",VLOOKUP($C67,Sheet!$A$7:$DG$148,'TN01-10 (IN)'!BF$12,0))</f>
        <v>6.3</v>
      </c>
      <c r="BG67" s="28">
        <f>IF(VLOOKUP($C67,Sheet!$A$7:$DG$148,'TN01-10 (IN)'!BG$12,0)="","",VLOOKUP($C67,Sheet!$A$7:$DG$148,'TN01-10 (IN)'!BG$12,0))</f>
        <v>5.2</v>
      </c>
      <c r="BH67" s="28">
        <f>IF(VLOOKUP($C67,Sheet!$A$7:$DG$148,'TN01-10 (IN)'!BH$12,0)="","",VLOOKUP($C67,Sheet!$A$7:$DG$148,'TN01-10 (IN)'!BH$12,0))</f>
        <v>8.5</v>
      </c>
      <c r="BI67" s="28">
        <f>IF(VLOOKUP($C67,Sheet!$A$7:$DG$148,'TN01-10 (IN)'!BI$12,0)="","",VLOOKUP($C67,Sheet!$A$7:$DG$148,'TN01-10 (IN)'!BI$12,0))</f>
        <v>7.8</v>
      </c>
      <c r="BJ67" s="28">
        <f>IF(VLOOKUP($C67,Sheet!$A$7:$DG$148,'TN01-10 (IN)'!BJ$12,0)="","",VLOOKUP($C67,Sheet!$A$7:$DG$148,'TN01-10 (IN)'!BJ$12,0))</f>
        <v>6.6</v>
      </c>
      <c r="BK67" s="28">
        <f>IF(VLOOKUP($C67,Sheet!$A$7:$DG$148,'TN01-10 (IN)'!BK$12,0)="","",VLOOKUP($C67,Sheet!$A$7:$DG$148,'TN01-10 (IN)'!BK$12,0))</f>
        <v>7.1</v>
      </c>
      <c r="BL67" s="28">
        <f>IF(VLOOKUP($C67,Sheet!$A$7:$DG$148,'TN01-10 (IN)'!BL$12,0)="","",VLOOKUP($C67,Sheet!$A$7:$DG$148,'TN01-10 (IN)'!BL$12,0))</f>
        <v>8.3000000000000007</v>
      </c>
      <c r="BM67" s="28">
        <f>IF(VLOOKUP($C67,Sheet!$A$7:$DG$148,'TN01-10 (IN)'!BM$12,0)="","",VLOOKUP($C67,Sheet!$A$7:$DG$148,'TN01-10 (IN)'!BM$12,0))</f>
        <v>7.6</v>
      </c>
      <c r="BN67" s="28">
        <f>IF(VLOOKUP($C67,Sheet!$A$7:$DG$148,'TN01-10 (IN)'!BN$12,0)="","",VLOOKUP($C67,Sheet!$A$7:$DG$148,'TN01-10 (IN)'!BN$12,0))</f>
        <v>7.3</v>
      </c>
      <c r="BO67" s="28">
        <f>IF(VLOOKUP($C67,Sheet!$A$7:$DG$148,'TN01-10 (IN)'!BO$12,0)="","",VLOOKUP($C67,Sheet!$A$7:$DG$148,'TN01-10 (IN)'!BO$12,0))</f>
        <v>6.9</v>
      </c>
      <c r="BP67" s="28">
        <f>IF(VLOOKUP($C67,Sheet!$A$7:$DG$148,'TN01-10 (IN)'!BP$12,0)="","",VLOOKUP($C67,Sheet!$A$7:$DG$148,'TN01-10 (IN)'!BP$12,0))</f>
        <v>6.5</v>
      </c>
      <c r="BQ67" s="28">
        <f>IF(VLOOKUP($C67,Sheet!$A$7:$DG$148,'TN01-10 (IN)'!BQ$12,0)="","",VLOOKUP($C67,Sheet!$A$7:$DG$148,'TN01-10 (IN)'!BQ$12,0))</f>
        <v>7</v>
      </c>
      <c r="BR67" s="28">
        <f>IF(VLOOKUP($C67,Sheet!$A$7:$DG$148,'TN01-10 (IN)'!BR$12,0)="","",VLOOKUP($C67,Sheet!$A$7:$DG$148,'TN01-10 (IN)'!BR$12,0))</f>
        <v>9.1999999999999993</v>
      </c>
      <c r="BS67" s="28" t="str">
        <f>IF(VLOOKUP($C67,Sheet!$A$7:$DG$148,'TN01-10 (IN)'!BS$12,0)="","",VLOOKUP($C67,Sheet!$A$7:$DG$148,'TN01-10 (IN)'!BS$12,0))</f>
        <v/>
      </c>
      <c r="BT67" s="28">
        <f>IF(VLOOKUP($C67,Sheet!$A$7:$DG$148,'TN01-10 (IN)'!BT$12,0)="","",VLOOKUP($C67,Sheet!$A$7:$DG$148,'TN01-10 (IN)'!BT$12,0))</f>
        <v>5.9</v>
      </c>
      <c r="BU67" s="28">
        <f>IF(VLOOKUP($C67,Sheet!$A$7:$DG$148,'TN01-10 (IN)'!BU$12,0)="","",VLOOKUP($C67,Sheet!$A$7:$DG$148,'TN01-10 (IN)'!BU$12,0))</f>
        <v>9.5</v>
      </c>
      <c r="BV67" s="28">
        <f>IF(VLOOKUP($C67,Sheet!$A$7:$DG$148,'TN01-10 (IN)'!BV$12,0)="","",VLOOKUP($C67,Sheet!$A$7:$DG$148,'TN01-10 (IN)'!BV$12,0))</f>
        <v>6.4</v>
      </c>
      <c r="BW67" s="28">
        <f>IF(VLOOKUP($C67,Sheet!$A$7:$DG$148,'TN01-10 (IN)'!BW$12,0)="","",VLOOKUP($C67,Sheet!$A$7:$DG$148,'TN01-10 (IN)'!BW$12,0))</f>
        <v>7.5</v>
      </c>
      <c r="BX67" s="28">
        <f>IF(VLOOKUP($C67,Sheet!$A$7:$DG$148,'TN01-10 (IN)'!BX$12,0)="","",VLOOKUP($C67,Sheet!$A$7:$DG$148,'TN01-10 (IN)'!BX$12,0))</f>
        <v>7.5</v>
      </c>
      <c r="BY67" s="28">
        <f>IF(VLOOKUP($C67,Sheet!$A$7:$DG$148,'TN01-10 (IN)'!BY$12,0)="","",VLOOKUP($C67,Sheet!$A$7:$DG$148,'TN01-10 (IN)'!BY$12,0))</f>
        <v>8.9</v>
      </c>
      <c r="BZ67" s="33">
        <f>IF(VLOOKUP($C67,Sheet!$A$7:$DG$148,'TN01-10 (IN)'!BZ$12,0)="","",VLOOKUP($C67,Sheet!$A$7:$DG$148,'TN01-10 (IN)'!BZ$12,0))</f>
        <v>50</v>
      </c>
      <c r="CA67" s="36">
        <f>IF(VLOOKUP($C67,Sheet!$A$7:$DG$148,'TN01-10 (IN)'!CA$12,0)="","",VLOOKUP($C67,Sheet!$A$7:$DG$148,'TN01-10 (IN)'!CA$12,0))</f>
        <v>0</v>
      </c>
      <c r="CB67" s="28">
        <f>IF(VLOOKUP($C67,Sheet!$A$7:$DG$148,'TN01-10 (IN)'!CB$12,0)="","",VLOOKUP($C67,Sheet!$A$7:$DG$148,'TN01-10 (IN)'!CB$12,0))</f>
        <v>8.6</v>
      </c>
      <c r="CC67" s="28" t="str">
        <f>IF(VLOOKUP($C67,Sheet!$A$7:$DG$148,'TN01-10 (IN)'!CC$12,0)="","",VLOOKUP($C67,Sheet!$A$7:$DG$148,'TN01-10 (IN)'!CC$12,0))</f>
        <v/>
      </c>
      <c r="CD67" s="28">
        <f>IF(VLOOKUP($C67,Sheet!$A$7:$DG$148,'TN01-10 (IN)'!CD$12,0)="","",VLOOKUP($C67,Sheet!$A$7:$DG$148,'TN01-10 (IN)'!CD$12,0))</f>
        <v>8.3000000000000007</v>
      </c>
      <c r="CE67" s="28" t="str">
        <f>IF(VLOOKUP($C67,Sheet!$A$7:$DG$148,'TN01-10 (IN)'!CE$12,0)="","",VLOOKUP($C67,Sheet!$A$7:$DG$148,'TN01-10 (IN)'!CE$12,0))</f>
        <v/>
      </c>
      <c r="CF67" s="28">
        <f>IF(VLOOKUP($C67,Sheet!$A$7:$DG$148,'TN01-10 (IN)'!CF$12,0)="","",VLOOKUP($C67,Sheet!$A$7:$DG$148,'TN01-10 (IN)'!CF$12,0))</f>
        <v>8.6</v>
      </c>
      <c r="CG67" s="28">
        <f>IF(VLOOKUP($C67,Sheet!$A$7:$DG$148,'TN01-10 (IN)'!CG$12,0)="","",VLOOKUP($C67,Sheet!$A$7:$DG$148,'TN01-10 (IN)'!CG$12,0))</f>
        <v>7.5</v>
      </c>
      <c r="CH67" s="28">
        <f>IF(VLOOKUP($C67,Sheet!$A$7:$DG$148,'TN01-10 (IN)'!CH$12,0)="","",VLOOKUP($C67,Sheet!$A$7:$DG$148,'TN01-10 (IN)'!CH$12,0))</f>
        <v>9.1</v>
      </c>
      <c r="CI67" s="28">
        <f>IF(VLOOKUP($C67,Sheet!$A$7:$DG$148,'TN01-10 (IN)'!CI$12,0)="","",VLOOKUP($C67,Sheet!$A$7:$DG$148,'TN01-10 (IN)'!CI$12,0))</f>
        <v>6.6</v>
      </c>
      <c r="CJ67" s="28" t="str">
        <f>IF(VLOOKUP($C67,Sheet!$A$7:$DG$148,'TN01-10 (IN)'!CJ$12,0)="","",VLOOKUP($C67,Sheet!$A$7:$DG$148,'TN01-10 (IN)'!CJ$12,0))</f>
        <v/>
      </c>
      <c r="CK67" s="28">
        <f>IF(VLOOKUP($C67,Sheet!$A$7:$DG$148,'TN01-10 (IN)'!CK$12,0)="","",VLOOKUP($C67,Sheet!$A$7:$DG$148,'TN01-10 (IN)'!CK$12,0))</f>
        <v>7.4</v>
      </c>
      <c r="CL67" s="28" t="str">
        <f>IF(VLOOKUP($C67,Sheet!$A$7:$DG$148,'TN01-10 (IN)'!CL$12,0)="","",VLOOKUP($C67,Sheet!$A$7:$DG$148,'TN01-10 (IN)'!CL$12,0))</f>
        <v/>
      </c>
      <c r="CM67" s="28" t="str">
        <f>IF(VLOOKUP($C67,Sheet!$A$7:$DG$148,'TN01-10 (IN)'!CM$12,0)="","",VLOOKUP($C67,Sheet!$A$7:$DG$148,'TN01-10 (IN)'!CM$12,0))</f>
        <v/>
      </c>
      <c r="CN67" s="28" t="str">
        <f>IF(VLOOKUP($C67,Sheet!$A$7:$DG$148,'TN01-10 (IN)'!CN$12,0)="","",VLOOKUP($C67,Sheet!$A$7:$DG$148,'TN01-10 (IN)'!CN$12,0))</f>
        <v/>
      </c>
      <c r="CO67" s="28" t="str">
        <f>IF(VLOOKUP($C67,Sheet!$A$7:$DG$148,'TN01-10 (IN)'!CO$12,0)="","",VLOOKUP($C67,Sheet!$A$7:$DG$148,'TN01-10 (IN)'!CO$12,0))</f>
        <v/>
      </c>
      <c r="CP67" s="28">
        <f>IF(VLOOKUP($C67,Sheet!$A$7:$DG$148,'TN01-10 (IN)'!CP$12,0)="","",VLOOKUP($C67,Sheet!$A$7:$DG$148,'TN01-10 (IN)'!CP$12,0))</f>
        <v>6.7</v>
      </c>
      <c r="CQ67" s="28">
        <f>IF(VLOOKUP($C67,Sheet!$A$7:$DG$148,'TN01-10 (IN)'!CQ$12,0)="","",VLOOKUP($C67,Sheet!$A$7:$DG$148,'TN01-10 (IN)'!CQ$12,0))</f>
        <v>8.1999999999999993</v>
      </c>
      <c r="CR67" s="28">
        <f>IF(VLOOKUP($C67,Sheet!$A$7:$DG$148,'TN01-10 (IN)'!CR$12,0)="","",VLOOKUP($C67,Sheet!$A$7:$DG$148,'TN01-10 (IN)'!CR$12,0))</f>
        <v>8.8000000000000007</v>
      </c>
      <c r="CS67" s="28">
        <f>IF(VLOOKUP($C67,Sheet!$A$7:$DG$148,'TN01-10 (IN)'!CS$12,0)="","",VLOOKUP($C67,Sheet!$A$7:$DG$148,'TN01-10 (IN)'!CS$12,0))</f>
        <v>8</v>
      </c>
      <c r="CT67" s="28">
        <f>IF(VLOOKUP($C67,Sheet!$A$7:$DG$148,'TN01-10 (IN)'!CT$12,0)="","",VLOOKUP($C67,Sheet!$A$7:$DG$148,'TN01-10 (IN)'!CT$12,0))</f>
        <v>8.1</v>
      </c>
      <c r="CU67" s="33">
        <f>IF(VLOOKUP($C67,Sheet!$A$7:$DG$148,'TN01-10 (IN)'!CU$12,0)="","",VLOOKUP($C67,Sheet!$A$7:$DG$148,'TN01-10 (IN)'!CU$12,0))</f>
        <v>27</v>
      </c>
      <c r="CV67" s="36">
        <f>IF(VLOOKUP($C67,Sheet!$A$7:$DG$148,'TN01-10 (IN)'!CV$12,0)="","",VLOOKUP($C67,Sheet!$A$7:$DG$148,'TN01-10 (IN)'!CV$12,0))</f>
        <v>0</v>
      </c>
      <c r="CW67" s="38">
        <f t="shared" si="2"/>
        <v>128</v>
      </c>
      <c r="CX67" s="38">
        <f t="shared" si="2"/>
        <v>0</v>
      </c>
      <c r="CY67" s="38">
        <f t="shared" si="3"/>
        <v>0</v>
      </c>
      <c r="CZ67" s="38">
        <f t="shared" si="4"/>
        <v>128</v>
      </c>
      <c r="DA67" s="38">
        <f t="shared" si="5"/>
        <v>7.66</v>
      </c>
      <c r="DB67" s="38">
        <f>VLOOKUP($C67,'TN01-04'!$A$13:$DL$166,103,0)</f>
        <v>3.27</v>
      </c>
      <c r="DC67" s="28" t="str">
        <f>IF(VLOOKUP($C67,Sheet!$A$7:$DG$148,'TN01-10 (IN)'!DC$12,0)="","",VLOOKUP($C67,Sheet!$A$7:$DG$148,'TN01-10 (IN)'!DC$12,0))</f>
        <v/>
      </c>
      <c r="DD67" s="28" t="str">
        <f>IF(VLOOKUP($C67,Sheet!$A$7:$DG$148,'TN01-10 (IN)'!DD$12,0)="","",VLOOKUP($C67,Sheet!$A$7:$DG$148,'TN01-10 (IN)'!DD$12,0))</f>
        <v/>
      </c>
      <c r="DE67" s="28" t="str">
        <f>IF(VLOOKUP($C67,Sheet!$A$7:$DG$148,'TN01-10 (IN)'!DE$12,0)="","",VLOOKUP($C67,Sheet!$A$7:$DG$148,'TN01-10 (IN)'!DE$12,0))</f>
        <v/>
      </c>
      <c r="DF67" s="28">
        <f>IF(VLOOKUP($C67,Sheet!$A$7:$DG$148,'TN01-10 (IN)'!DF$12,0)="","",VLOOKUP($C67,Sheet!$A$7:$DG$148,'TN01-10 (IN)'!DF$12,0))</f>
        <v>8.8000000000000007</v>
      </c>
      <c r="DG67" s="38"/>
      <c r="DH67" s="38">
        <f t="shared" si="6"/>
        <v>8.8000000000000007</v>
      </c>
      <c r="DI67" s="38">
        <f>VLOOKUP($C67,'TN01-04'!$A$13:$DL$166,110,0)</f>
        <v>4</v>
      </c>
      <c r="DJ67" s="33">
        <f>IF(VLOOKUP($C67,Sheet!$A$7:$DG$148,'TN01-10 (IN)'!DJ$12,0)="","",VLOOKUP($C67,Sheet!$A$7:$DG$148,'TN01-10 (IN)'!DJ$12,0))</f>
        <v>5</v>
      </c>
      <c r="DK67" s="36">
        <f>IF(VLOOKUP($C67,Sheet!$A$7:$DG$148,'TN01-10 (IN)'!DK$12,0)="","",VLOOKUP($C67,Sheet!$A$7:$DG$148,'TN01-10 (IN)'!DK$12,0))</f>
        <v>0</v>
      </c>
      <c r="DL67" s="38">
        <f t="shared" si="7"/>
        <v>133</v>
      </c>
      <c r="DM67" s="38">
        <f t="shared" si="8"/>
        <v>0</v>
      </c>
      <c r="DN67" s="38">
        <f t="shared" si="9"/>
        <v>7.7</v>
      </c>
      <c r="DO67" s="38">
        <f>VLOOKUP($C67,'TN01-04'!$A$13:$DL$166,116,0)</f>
        <v>3.3</v>
      </c>
      <c r="DP67" s="33">
        <f>IF(VLOOKUP($C67,Sheet!$A$7:$DG$148,'TN01-10 (IN)'!DP$12,0)="","",VLOOKUP($C67,Sheet!$A$7:$DG$148,'TN01-10 (IN)'!DP$12,0))</f>
        <v>138</v>
      </c>
      <c r="DQ67" s="36">
        <f>IF(VLOOKUP($C67,Sheet!$A$7:$DG$148,'TN01-10 (IN)'!DQ$12,0)="","",VLOOKUP($C67,Sheet!$A$7:$DG$148,'TN01-10 (IN)'!DQ$12,0))</f>
        <v>0</v>
      </c>
      <c r="DR67" s="28">
        <f>IF(VLOOKUP($C67,Sheet!$A$7:$DG$148,'TN01-10 (IN)'!DR$12,0)="","",VLOOKUP($C67,Sheet!$A$7:$DG$148,'TN01-10 (IN)'!DR$12,0))</f>
        <v>137</v>
      </c>
      <c r="DS67" s="28">
        <f>IF(VLOOKUP($C67,Sheet!$A$7:$DG$148,'TN01-10 (IN)'!DS$12,0)="","",VLOOKUP($C67,Sheet!$A$7:$DG$148,'TN01-10 (IN)'!DS$12,0))</f>
        <v>138</v>
      </c>
      <c r="DT67" s="28">
        <f>IF(VLOOKUP($C67,Sheet!$A$7:$DG$148,'TN01-10 (IN)'!DT$12,0)="","",VLOOKUP($C67,Sheet!$A$7:$DG$148,'TN01-10 (IN)'!DT$12,0))</f>
        <v>7.7</v>
      </c>
      <c r="DU67" s="28">
        <f>IF(VLOOKUP($C67,Sheet!$A$7:$DG$148,'TN01-10 (IN)'!DU$12,0)="","",VLOOKUP($C67,Sheet!$A$7:$DG$148,'TN01-10 (IN)'!DU$12,0))</f>
        <v>3.3</v>
      </c>
      <c r="DV67" s="28" t="str">
        <f>IF(VLOOKUP($C67,Sheet!$A$7:$DG$148,'TN01-10 (IN)'!DV$12,0)="","",VLOOKUP($C67,Sheet!$A$7:$DG$148,'TN01-10 (IN)'!DV$12,0))</f>
        <v/>
      </c>
      <c r="DW67" s="42">
        <f t="shared" si="10"/>
        <v>0</v>
      </c>
    </row>
    <row r="68" spans="1:127" ht="15.95" customHeight="1" x14ac:dyDescent="0.2">
      <c r="A68" s="52"/>
      <c r="B68" s="625"/>
      <c r="C68" s="45">
        <v>2220727313</v>
      </c>
      <c r="D68" s="26" t="s">
        <v>25</v>
      </c>
      <c r="E68" s="26" t="s">
        <v>47</v>
      </c>
      <c r="F68" s="26" t="s">
        <v>147</v>
      </c>
      <c r="G68" s="27">
        <v>35864</v>
      </c>
      <c r="H68" s="26" t="s">
        <v>209</v>
      </c>
      <c r="I68" s="26" t="s">
        <v>212</v>
      </c>
      <c r="J68" s="28">
        <f>IF(VLOOKUP($C68,Sheet!$A$7:$DG$148,'TN01-10 (IN)'!J$12,0)="","",VLOOKUP($C68,Sheet!$A$7:$DG$148,'TN01-10 (IN)'!J$12,0))</f>
        <v>8</v>
      </c>
      <c r="K68" s="28">
        <f>IF(VLOOKUP($C68,Sheet!$A$7:$DG$148,'TN01-10 (IN)'!K$12,0)="","",VLOOKUP($C68,Sheet!$A$7:$DG$148,'TN01-10 (IN)'!K$12,0))</f>
        <v>6.5</v>
      </c>
      <c r="L68" s="28">
        <f>IF(VLOOKUP($C68,Sheet!$A$7:$DG$148,'TN01-10 (IN)'!L$12,0)="","",VLOOKUP($C68,Sheet!$A$7:$DG$148,'TN01-10 (IN)'!L$12,0))</f>
        <v>7.9</v>
      </c>
      <c r="M68" s="28">
        <f>IF(VLOOKUP($C68,Sheet!$A$7:$DG$148,'TN01-10 (IN)'!M$12,0)="","",VLOOKUP($C68,Sheet!$A$7:$DG$148,'TN01-10 (IN)'!M$12,0))</f>
        <v>7.6</v>
      </c>
      <c r="N68" s="28">
        <f>IF(VLOOKUP($C68,Sheet!$A$7:$DG$148,'TN01-10 (IN)'!N$12,0)="","",VLOOKUP($C68,Sheet!$A$7:$DG$148,'TN01-10 (IN)'!N$12,0))</f>
        <v>6.9</v>
      </c>
      <c r="O68" s="28">
        <f>IF(VLOOKUP($C68,Sheet!$A$7:$DG$148,'TN01-10 (IN)'!O$12,0)="","",VLOOKUP($C68,Sheet!$A$7:$DG$148,'TN01-10 (IN)'!O$12,0))</f>
        <v>5.7</v>
      </c>
      <c r="P68" s="28">
        <f>IF(VLOOKUP($C68,Sheet!$A$7:$DG$148,'TN01-10 (IN)'!P$12,0)="","",VLOOKUP($C68,Sheet!$A$7:$DG$148,'TN01-10 (IN)'!P$12,0))</f>
        <v>6.3</v>
      </c>
      <c r="Q68" s="28" t="str">
        <f>IF(VLOOKUP($C68,Sheet!$A$7:$DG$148,'TN01-10 (IN)'!Q$12,0)="","",VLOOKUP($C68,Sheet!$A$7:$DG$148,'TN01-10 (IN)'!Q$12,0))</f>
        <v/>
      </c>
      <c r="R68" s="28">
        <f>IF(VLOOKUP($C68,Sheet!$A$7:$DG$148,'TN01-10 (IN)'!R$12,0)="","",VLOOKUP($C68,Sheet!$A$7:$DG$148,'TN01-10 (IN)'!R$12,0))</f>
        <v>6.3</v>
      </c>
      <c r="S68" s="28" t="str">
        <f>IF(VLOOKUP($C68,Sheet!$A$7:$DG$148,'TN01-10 (IN)'!S$12,0)="","",VLOOKUP($C68,Sheet!$A$7:$DG$148,'TN01-10 (IN)'!S$12,0))</f>
        <v/>
      </c>
      <c r="T68" s="28" t="str">
        <f>IF(VLOOKUP($C68,Sheet!$A$7:$DG$148,'TN01-10 (IN)'!T$12,0)="","",VLOOKUP($C68,Sheet!$A$7:$DG$148,'TN01-10 (IN)'!T$12,0))</f>
        <v/>
      </c>
      <c r="U68" s="28" t="str">
        <f>IF(VLOOKUP($C68,Sheet!$A$7:$DG$148,'TN01-10 (IN)'!U$12,0)="","",VLOOKUP($C68,Sheet!$A$7:$DG$148,'TN01-10 (IN)'!U$12,0))</f>
        <v/>
      </c>
      <c r="V68" s="28" t="str">
        <f>IF(VLOOKUP($C68,Sheet!$A$7:$DG$148,'TN01-10 (IN)'!V$12,0)="","",VLOOKUP($C68,Sheet!$A$7:$DG$148,'TN01-10 (IN)'!V$12,0))</f>
        <v/>
      </c>
      <c r="W68" s="28">
        <f>IF(VLOOKUP($C68,Sheet!$A$7:$DG$148,'TN01-10 (IN)'!W$12,0)="","",VLOOKUP($C68,Sheet!$A$7:$DG$148,'TN01-10 (IN)'!W$12,0))</f>
        <v>7</v>
      </c>
      <c r="X68" s="28">
        <f>IF(VLOOKUP($C68,Sheet!$A$7:$DG$148,'TN01-10 (IN)'!X$12,0)="","",VLOOKUP($C68,Sheet!$A$7:$DG$148,'TN01-10 (IN)'!X$12,0))</f>
        <v>6.2</v>
      </c>
      <c r="Y68" s="28">
        <f>IF(VLOOKUP($C68,Sheet!$A$7:$DG$148,'TN01-10 (IN)'!Y$12,0)="","",VLOOKUP($C68,Sheet!$A$7:$DG$148,'TN01-10 (IN)'!Y$12,0))</f>
        <v>8.4</v>
      </c>
      <c r="Z68" s="28">
        <f>IF(VLOOKUP($C68,Sheet!$A$7:$DG$148,'TN01-10 (IN)'!Z$12,0)="","",VLOOKUP($C68,Sheet!$A$7:$DG$148,'TN01-10 (IN)'!Z$12,0))</f>
        <v>7.7</v>
      </c>
      <c r="AA68" s="28">
        <f>IF(VLOOKUP($C68,Sheet!$A$7:$DG$148,'TN01-10 (IN)'!AA$12,0)="","",VLOOKUP($C68,Sheet!$A$7:$DG$148,'TN01-10 (IN)'!AA$12,0))</f>
        <v>7</v>
      </c>
      <c r="AB68" s="28">
        <f>IF(VLOOKUP($C68,Sheet!$A$7:$DG$148,'TN01-10 (IN)'!AB$12,0)="","",VLOOKUP($C68,Sheet!$A$7:$DG$148,'TN01-10 (IN)'!AB$12,0))</f>
        <v>6</v>
      </c>
      <c r="AC68" s="28">
        <f>IF(VLOOKUP($C68,Sheet!$A$7:$DG$148,'TN01-10 (IN)'!AC$12,0)="","",VLOOKUP($C68,Sheet!$A$7:$DG$148,'TN01-10 (IN)'!AC$12,0))</f>
        <v>6.9</v>
      </c>
      <c r="AD68" s="28">
        <f>IF(VLOOKUP($C68,Sheet!$A$7:$DG$148,'TN01-10 (IN)'!AD$12,0)="","",VLOOKUP($C68,Sheet!$A$7:$DG$148,'TN01-10 (IN)'!AD$12,0))</f>
        <v>7.1</v>
      </c>
      <c r="AE68" s="28">
        <f>IF(VLOOKUP($C68,Sheet!$A$7:$DG$148,'TN01-10 (IN)'!AE$12,0)="","",VLOOKUP($C68,Sheet!$A$7:$DG$148,'TN01-10 (IN)'!AE$12,0))</f>
        <v>6.2</v>
      </c>
      <c r="AF68" s="28">
        <f>IF(VLOOKUP($C68,Sheet!$A$7:$DG$148,'TN01-10 (IN)'!AF$12,0)="","",VLOOKUP($C68,Sheet!$A$7:$DG$148,'TN01-10 (IN)'!AF$12,0))</f>
        <v>5</v>
      </c>
      <c r="AG68" s="28">
        <f>IF(VLOOKUP($C68,Sheet!$A$7:$DG$148,'TN01-10 (IN)'!AG$12,0)="","",VLOOKUP($C68,Sheet!$A$7:$DG$148,'TN01-10 (IN)'!AG$12,0))</f>
        <v>4.7</v>
      </c>
      <c r="AH68" s="28">
        <f>IF(VLOOKUP($C68,Sheet!$A$7:$DG$148,'TN01-10 (IN)'!AH$12,0)="","",VLOOKUP($C68,Sheet!$A$7:$DG$148,'TN01-10 (IN)'!AH$12,0))</f>
        <v>7.4</v>
      </c>
      <c r="AI68" s="28">
        <f>IF(VLOOKUP($C68,Sheet!$A$7:$DG$148,'TN01-10 (IN)'!AI$12,0)="","",VLOOKUP($C68,Sheet!$A$7:$DG$148,'TN01-10 (IN)'!AI$12,0))</f>
        <v>5.4</v>
      </c>
      <c r="AJ68" s="28">
        <f>IF(VLOOKUP($C68,Sheet!$A$7:$DG$148,'TN01-10 (IN)'!AJ$12,0)="","",VLOOKUP($C68,Sheet!$A$7:$DG$148,'TN01-10 (IN)'!AJ$12,0))</f>
        <v>5.5</v>
      </c>
      <c r="AK68" s="28">
        <f>IF(VLOOKUP($C68,Sheet!$A$7:$DG$148,'TN01-10 (IN)'!AK$12,0)="","",VLOOKUP($C68,Sheet!$A$7:$DG$148,'TN01-10 (IN)'!AK$12,0))</f>
        <v>6</v>
      </c>
      <c r="AL68" s="28">
        <f>IF(VLOOKUP($C68,Sheet!$A$7:$DG$148,'TN01-10 (IN)'!AL$12,0)="","",VLOOKUP($C68,Sheet!$A$7:$DG$148,'TN01-10 (IN)'!AL$12,0))</f>
        <v>6.2</v>
      </c>
      <c r="AM68" s="33">
        <f>IF(VLOOKUP($C68,Sheet!$A$7:$DG$148,'TN01-10 (IN)'!AM$12,0)="","",VLOOKUP($C68,Sheet!$A$7:$DG$148,'TN01-10 (IN)'!AM$12,0))</f>
        <v>51</v>
      </c>
      <c r="AN68" s="36">
        <f>IF(VLOOKUP($C68,Sheet!$A$7:$DG$148,'TN01-10 (IN)'!AN$12,0)="","",VLOOKUP($C68,Sheet!$A$7:$DG$148,'TN01-10 (IN)'!AN$12,0))</f>
        <v>0</v>
      </c>
      <c r="AO68" s="32">
        <f>IF(VLOOKUP($C68,Sheet!$A$7:$DG$148,'TN01-10 (IN)'!AO$12,0)="","",VLOOKUP($C68,Sheet!$A$7:$DG$148,'TN01-10 (IN)'!AO$12,0))</f>
        <v>4</v>
      </c>
      <c r="AP68" s="32">
        <f>IF(VLOOKUP($C68,Sheet!$A$7:$DG$148,'TN01-10 (IN)'!AP$12,0)="","",VLOOKUP($C68,Sheet!$A$7:$DG$148,'TN01-10 (IN)'!AP$12,0))</f>
        <v>4.5999999999999996</v>
      </c>
      <c r="AQ68" s="32">
        <f>IF(VLOOKUP($C68,Sheet!$A$7:$DG$148,'TN01-10 (IN)'!AQ$12,0)="","",VLOOKUP($C68,Sheet!$A$7:$DG$148,'TN01-10 (IN)'!AQ$12,0))</f>
        <v>7.5</v>
      </c>
      <c r="AR68" s="32" t="str">
        <f>IF(VLOOKUP($C68,Sheet!$A$7:$DG$148,'TN01-10 (IN)'!AR$12,0)="","",VLOOKUP($C68,Sheet!$A$7:$DG$148,'TN01-10 (IN)'!AR$12,0))</f>
        <v/>
      </c>
      <c r="AS68" s="32" t="str">
        <f>IF(VLOOKUP($C68,Sheet!$A$7:$DG$148,'TN01-10 (IN)'!AS$12,0)="","",VLOOKUP($C68,Sheet!$A$7:$DG$148,'TN01-10 (IN)'!AS$12,0))</f>
        <v/>
      </c>
      <c r="AT68" s="32" t="str">
        <f>IF(VLOOKUP($C68,Sheet!$A$7:$DG$148,'TN01-10 (IN)'!AT$12,0)="","",VLOOKUP($C68,Sheet!$A$7:$DG$148,'TN01-10 (IN)'!AT$12,0))</f>
        <v/>
      </c>
      <c r="AU68" s="32" t="str">
        <f>IF(VLOOKUP($C68,Sheet!$A$7:$DG$148,'TN01-10 (IN)'!AU$12,0)="","",VLOOKUP($C68,Sheet!$A$7:$DG$148,'TN01-10 (IN)'!AU$12,0))</f>
        <v/>
      </c>
      <c r="AV68" s="32" t="str">
        <f>IF(VLOOKUP($C68,Sheet!$A$7:$DG$148,'TN01-10 (IN)'!AV$12,0)="","",VLOOKUP($C68,Sheet!$A$7:$DG$148,'TN01-10 (IN)'!AV$12,0))</f>
        <v/>
      </c>
      <c r="AW68" s="32">
        <f>IF(VLOOKUP($C68,Sheet!$A$7:$DG$148,'TN01-10 (IN)'!AW$12,0)="","",VLOOKUP($C68,Sheet!$A$7:$DG$148,'TN01-10 (IN)'!AW$12,0))</f>
        <v>4.7</v>
      </c>
      <c r="AX68" s="32" t="str">
        <f>IF(VLOOKUP($C68,Sheet!$A$7:$DG$148,'TN01-10 (IN)'!AX$12,0)="","",VLOOKUP($C68,Sheet!$A$7:$DG$148,'TN01-10 (IN)'!AX$12,0))</f>
        <v/>
      </c>
      <c r="AY68" s="32" t="str">
        <f>IF(VLOOKUP($C68,Sheet!$A$7:$DG$148,'TN01-10 (IN)'!AY$12,0)="","",VLOOKUP($C68,Sheet!$A$7:$DG$148,'TN01-10 (IN)'!AY$12,0))</f>
        <v/>
      </c>
      <c r="AZ68" s="32" t="str">
        <f>IF(VLOOKUP($C68,Sheet!$A$7:$DG$148,'TN01-10 (IN)'!AZ$12,0)="","",VLOOKUP($C68,Sheet!$A$7:$DG$148,'TN01-10 (IN)'!AZ$12,0))</f>
        <v/>
      </c>
      <c r="BA68" s="32" t="str">
        <f>IF(VLOOKUP($C68,Sheet!$A$7:$DG$148,'TN01-10 (IN)'!BA$12,0)="","",VLOOKUP($C68,Sheet!$A$7:$DG$148,'TN01-10 (IN)'!BA$12,0))</f>
        <v/>
      </c>
      <c r="BB68" s="32" t="str">
        <f>IF(VLOOKUP($C68,Sheet!$A$7:$DG$148,'TN01-10 (IN)'!BB$12,0)="","",VLOOKUP($C68,Sheet!$A$7:$DG$148,'TN01-10 (IN)'!BB$12,0))</f>
        <v/>
      </c>
      <c r="BC68" s="32">
        <f>IF(VLOOKUP($C68,Sheet!$A$7:$DG$148,'TN01-10 (IN)'!BC$12,0)="","",VLOOKUP($C68,Sheet!$A$7:$DG$148,'TN01-10 (IN)'!BC$12,0))</f>
        <v>8.6</v>
      </c>
      <c r="BD68" s="33">
        <f>IF(VLOOKUP($C68,Sheet!$A$7:$DG$148,'TN01-10 (IN)'!BD$12,0)="","",VLOOKUP($C68,Sheet!$A$7:$DG$148,'TN01-10 (IN)'!BD$12,0))</f>
        <v>5</v>
      </c>
      <c r="BE68" s="36">
        <f>IF(VLOOKUP($C68,Sheet!$A$7:$DG$148,'TN01-10 (IN)'!BE$12,0)="","",VLOOKUP($C68,Sheet!$A$7:$DG$148,'TN01-10 (IN)'!BE$12,0))</f>
        <v>0</v>
      </c>
      <c r="BF68" s="28">
        <f>IF(VLOOKUP($C68,Sheet!$A$7:$DG$148,'TN01-10 (IN)'!BF$12,0)="","",VLOOKUP($C68,Sheet!$A$7:$DG$148,'TN01-10 (IN)'!BF$12,0))</f>
        <v>7.2</v>
      </c>
      <c r="BG68" s="28">
        <f>IF(VLOOKUP($C68,Sheet!$A$7:$DG$148,'TN01-10 (IN)'!BG$12,0)="","",VLOOKUP($C68,Sheet!$A$7:$DG$148,'TN01-10 (IN)'!BG$12,0))</f>
        <v>5.9</v>
      </c>
      <c r="BH68" s="28">
        <f>IF(VLOOKUP($C68,Sheet!$A$7:$DG$148,'TN01-10 (IN)'!BH$12,0)="","",VLOOKUP($C68,Sheet!$A$7:$DG$148,'TN01-10 (IN)'!BH$12,0))</f>
        <v>4.3</v>
      </c>
      <c r="BI68" s="28">
        <f>IF(VLOOKUP($C68,Sheet!$A$7:$DG$148,'TN01-10 (IN)'!BI$12,0)="","",VLOOKUP($C68,Sheet!$A$7:$DG$148,'TN01-10 (IN)'!BI$12,0))</f>
        <v>7.3</v>
      </c>
      <c r="BJ68" s="28">
        <f>IF(VLOOKUP($C68,Sheet!$A$7:$DG$148,'TN01-10 (IN)'!BJ$12,0)="","",VLOOKUP($C68,Sheet!$A$7:$DG$148,'TN01-10 (IN)'!BJ$12,0))</f>
        <v>6.3</v>
      </c>
      <c r="BK68" s="28">
        <f>IF(VLOOKUP($C68,Sheet!$A$7:$DG$148,'TN01-10 (IN)'!BK$12,0)="","",VLOOKUP($C68,Sheet!$A$7:$DG$148,'TN01-10 (IN)'!BK$12,0))</f>
        <v>6.1</v>
      </c>
      <c r="BL68" s="28">
        <f>IF(VLOOKUP($C68,Sheet!$A$7:$DG$148,'TN01-10 (IN)'!BL$12,0)="","",VLOOKUP($C68,Sheet!$A$7:$DG$148,'TN01-10 (IN)'!BL$12,0))</f>
        <v>8</v>
      </c>
      <c r="BM68" s="28">
        <f>IF(VLOOKUP($C68,Sheet!$A$7:$DG$148,'TN01-10 (IN)'!BM$12,0)="","",VLOOKUP($C68,Sheet!$A$7:$DG$148,'TN01-10 (IN)'!BM$12,0))</f>
        <v>4.9000000000000004</v>
      </c>
      <c r="BN68" s="28">
        <f>IF(VLOOKUP($C68,Sheet!$A$7:$DG$148,'TN01-10 (IN)'!BN$12,0)="","",VLOOKUP($C68,Sheet!$A$7:$DG$148,'TN01-10 (IN)'!BN$12,0))</f>
        <v>5.9</v>
      </c>
      <c r="BO68" s="28">
        <f>IF(VLOOKUP($C68,Sheet!$A$7:$DG$148,'TN01-10 (IN)'!BO$12,0)="","",VLOOKUP($C68,Sheet!$A$7:$DG$148,'TN01-10 (IN)'!BO$12,0))</f>
        <v>5.3</v>
      </c>
      <c r="BP68" s="28">
        <f>IF(VLOOKUP($C68,Sheet!$A$7:$DG$148,'TN01-10 (IN)'!BP$12,0)="","",VLOOKUP($C68,Sheet!$A$7:$DG$148,'TN01-10 (IN)'!BP$12,0))</f>
        <v>4.4000000000000004</v>
      </c>
      <c r="BQ68" s="28">
        <f>IF(VLOOKUP($C68,Sheet!$A$7:$DG$148,'TN01-10 (IN)'!BQ$12,0)="","",VLOOKUP($C68,Sheet!$A$7:$DG$148,'TN01-10 (IN)'!BQ$12,0))</f>
        <v>7.2</v>
      </c>
      <c r="BR68" s="28">
        <f>IF(VLOOKUP($C68,Sheet!$A$7:$DG$148,'TN01-10 (IN)'!BR$12,0)="","",VLOOKUP($C68,Sheet!$A$7:$DG$148,'TN01-10 (IN)'!BR$12,0))</f>
        <v>4.4000000000000004</v>
      </c>
      <c r="BS68" s="28" t="str">
        <f>IF(VLOOKUP($C68,Sheet!$A$7:$DG$148,'TN01-10 (IN)'!BS$12,0)="","",VLOOKUP($C68,Sheet!$A$7:$DG$148,'TN01-10 (IN)'!BS$12,0))</f>
        <v/>
      </c>
      <c r="BT68" s="28">
        <f>IF(VLOOKUP($C68,Sheet!$A$7:$DG$148,'TN01-10 (IN)'!BT$12,0)="","",VLOOKUP($C68,Sheet!$A$7:$DG$148,'TN01-10 (IN)'!BT$12,0))</f>
        <v>4.0999999999999996</v>
      </c>
      <c r="BU68" s="28">
        <f>IF(VLOOKUP($C68,Sheet!$A$7:$DG$148,'TN01-10 (IN)'!BU$12,0)="","",VLOOKUP($C68,Sheet!$A$7:$DG$148,'TN01-10 (IN)'!BU$12,0))</f>
        <v>4.2</v>
      </c>
      <c r="BV68" s="28">
        <f>IF(VLOOKUP($C68,Sheet!$A$7:$DG$148,'TN01-10 (IN)'!BV$12,0)="","",VLOOKUP($C68,Sheet!$A$7:$DG$148,'TN01-10 (IN)'!BV$12,0))</f>
        <v>4.4000000000000004</v>
      </c>
      <c r="BW68" s="28">
        <f>IF(VLOOKUP($C68,Sheet!$A$7:$DG$148,'TN01-10 (IN)'!BW$12,0)="","",VLOOKUP($C68,Sheet!$A$7:$DG$148,'TN01-10 (IN)'!BW$12,0))</f>
        <v>4.7</v>
      </c>
      <c r="BX68" s="28">
        <f>IF(VLOOKUP($C68,Sheet!$A$7:$DG$148,'TN01-10 (IN)'!BX$12,0)="","",VLOOKUP($C68,Sheet!$A$7:$DG$148,'TN01-10 (IN)'!BX$12,0))</f>
        <v>6.7</v>
      </c>
      <c r="BY68" s="28">
        <f>IF(VLOOKUP($C68,Sheet!$A$7:$DG$148,'TN01-10 (IN)'!BY$12,0)="","",VLOOKUP($C68,Sheet!$A$7:$DG$148,'TN01-10 (IN)'!BY$12,0))</f>
        <v>8.1999999999999993</v>
      </c>
      <c r="BZ68" s="33">
        <f>IF(VLOOKUP($C68,Sheet!$A$7:$DG$148,'TN01-10 (IN)'!BZ$12,0)="","",VLOOKUP($C68,Sheet!$A$7:$DG$148,'TN01-10 (IN)'!BZ$12,0))</f>
        <v>50</v>
      </c>
      <c r="CA68" s="36">
        <f>IF(VLOOKUP($C68,Sheet!$A$7:$DG$148,'TN01-10 (IN)'!CA$12,0)="","",VLOOKUP($C68,Sheet!$A$7:$DG$148,'TN01-10 (IN)'!CA$12,0))</f>
        <v>0</v>
      </c>
      <c r="CB68" s="28" t="str">
        <f>IF(VLOOKUP($C68,Sheet!$A$7:$DG$148,'TN01-10 (IN)'!CB$12,0)="","",VLOOKUP($C68,Sheet!$A$7:$DG$148,'TN01-10 (IN)'!CB$12,0))</f>
        <v/>
      </c>
      <c r="CC68" s="28">
        <f>IF(VLOOKUP($C68,Sheet!$A$7:$DG$148,'TN01-10 (IN)'!CC$12,0)="","",VLOOKUP($C68,Sheet!$A$7:$DG$148,'TN01-10 (IN)'!CC$12,0))</f>
        <v>6.9</v>
      </c>
      <c r="CD68" s="28">
        <f>IF(VLOOKUP($C68,Sheet!$A$7:$DG$148,'TN01-10 (IN)'!CD$12,0)="","",VLOOKUP($C68,Sheet!$A$7:$DG$148,'TN01-10 (IN)'!CD$12,0))</f>
        <v>5.6</v>
      </c>
      <c r="CE68" s="28" t="str">
        <f>IF(VLOOKUP($C68,Sheet!$A$7:$DG$148,'TN01-10 (IN)'!CE$12,0)="","",VLOOKUP($C68,Sheet!$A$7:$DG$148,'TN01-10 (IN)'!CE$12,0))</f>
        <v/>
      </c>
      <c r="CF68" s="28">
        <f>IF(VLOOKUP($C68,Sheet!$A$7:$DG$148,'TN01-10 (IN)'!CF$12,0)="","",VLOOKUP($C68,Sheet!$A$7:$DG$148,'TN01-10 (IN)'!CF$12,0))</f>
        <v>5.3</v>
      </c>
      <c r="CG68" s="28">
        <f>IF(VLOOKUP($C68,Sheet!$A$7:$DG$148,'TN01-10 (IN)'!CG$12,0)="","",VLOOKUP($C68,Sheet!$A$7:$DG$148,'TN01-10 (IN)'!CG$12,0))</f>
        <v>7.6</v>
      </c>
      <c r="CH68" s="28">
        <f>IF(VLOOKUP($C68,Sheet!$A$7:$DG$148,'TN01-10 (IN)'!CH$12,0)="","",VLOOKUP($C68,Sheet!$A$7:$DG$148,'TN01-10 (IN)'!CH$12,0))</f>
        <v>5.6</v>
      </c>
      <c r="CI68" s="28">
        <f>IF(VLOOKUP($C68,Sheet!$A$7:$DG$148,'TN01-10 (IN)'!CI$12,0)="","",VLOOKUP($C68,Sheet!$A$7:$DG$148,'TN01-10 (IN)'!CI$12,0))</f>
        <v>4.2</v>
      </c>
      <c r="CJ68" s="28" t="str">
        <f>IF(VLOOKUP($C68,Sheet!$A$7:$DG$148,'TN01-10 (IN)'!CJ$12,0)="","",VLOOKUP($C68,Sheet!$A$7:$DG$148,'TN01-10 (IN)'!CJ$12,0))</f>
        <v/>
      </c>
      <c r="CK68" s="28">
        <f>IF(VLOOKUP($C68,Sheet!$A$7:$DG$148,'TN01-10 (IN)'!CK$12,0)="","",VLOOKUP($C68,Sheet!$A$7:$DG$148,'TN01-10 (IN)'!CK$12,0))</f>
        <v>7.4</v>
      </c>
      <c r="CL68" s="28" t="str">
        <f>IF(VLOOKUP($C68,Sheet!$A$7:$DG$148,'TN01-10 (IN)'!CL$12,0)="","",VLOOKUP($C68,Sheet!$A$7:$DG$148,'TN01-10 (IN)'!CL$12,0))</f>
        <v/>
      </c>
      <c r="CM68" s="28" t="str">
        <f>IF(VLOOKUP($C68,Sheet!$A$7:$DG$148,'TN01-10 (IN)'!CM$12,0)="","",VLOOKUP($C68,Sheet!$A$7:$DG$148,'TN01-10 (IN)'!CM$12,0))</f>
        <v/>
      </c>
      <c r="CN68" s="28" t="str">
        <f>IF(VLOOKUP($C68,Sheet!$A$7:$DG$148,'TN01-10 (IN)'!CN$12,0)="","",VLOOKUP($C68,Sheet!$A$7:$DG$148,'TN01-10 (IN)'!CN$12,0))</f>
        <v/>
      </c>
      <c r="CO68" s="28" t="str">
        <f>IF(VLOOKUP($C68,Sheet!$A$7:$DG$148,'TN01-10 (IN)'!CO$12,0)="","",VLOOKUP($C68,Sheet!$A$7:$DG$148,'TN01-10 (IN)'!CO$12,0))</f>
        <v/>
      </c>
      <c r="CP68" s="28">
        <f>IF(VLOOKUP($C68,Sheet!$A$7:$DG$148,'TN01-10 (IN)'!CP$12,0)="","",VLOOKUP($C68,Sheet!$A$7:$DG$148,'TN01-10 (IN)'!CP$12,0))</f>
        <v>5</v>
      </c>
      <c r="CQ68" s="28">
        <f>IF(VLOOKUP($C68,Sheet!$A$7:$DG$148,'TN01-10 (IN)'!CQ$12,0)="","",VLOOKUP($C68,Sheet!$A$7:$DG$148,'TN01-10 (IN)'!CQ$12,0))</f>
        <v>6</v>
      </c>
      <c r="CR68" s="28">
        <f>IF(VLOOKUP($C68,Sheet!$A$7:$DG$148,'TN01-10 (IN)'!CR$12,0)="","",VLOOKUP($C68,Sheet!$A$7:$DG$148,'TN01-10 (IN)'!CR$12,0))</f>
        <v>6.1</v>
      </c>
      <c r="CS68" s="28">
        <f>IF(VLOOKUP($C68,Sheet!$A$7:$DG$148,'TN01-10 (IN)'!CS$12,0)="","",VLOOKUP($C68,Sheet!$A$7:$DG$148,'TN01-10 (IN)'!CS$12,0))</f>
        <v>6.2</v>
      </c>
      <c r="CT68" s="28">
        <f>IF(VLOOKUP($C68,Sheet!$A$7:$DG$148,'TN01-10 (IN)'!CT$12,0)="","",VLOOKUP($C68,Sheet!$A$7:$DG$148,'TN01-10 (IN)'!CT$12,0))</f>
        <v>6.2</v>
      </c>
      <c r="CU68" s="33">
        <f>IF(VLOOKUP($C68,Sheet!$A$7:$DG$148,'TN01-10 (IN)'!CU$12,0)="","",VLOOKUP($C68,Sheet!$A$7:$DG$148,'TN01-10 (IN)'!CU$12,0))</f>
        <v>27</v>
      </c>
      <c r="CV68" s="36">
        <f>IF(VLOOKUP($C68,Sheet!$A$7:$DG$148,'TN01-10 (IN)'!CV$12,0)="","",VLOOKUP($C68,Sheet!$A$7:$DG$148,'TN01-10 (IN)'!CV$12,0))</f>
        <v>0</v>
      </c>
      <c r="CW68" s="38">
        <f t="shared" si="2"/>
        <v>128</v>
      </c>
      <c r="CX68" s="38">
        <f t="shared" si="2"/>
        <v>0</v>
      </c>
      <c r="CY68" s="38">
        <f t="shared" si="3"/>
        <v>0</v>
      </c>
      <c r="CZ68" s="38">
        <f t="shared" si="4"/>
        <v>128</v>
      </c>
      <c r="DA68" s="38">
        <f t="shared" si="5"/>
        <v>6.06</v>
      </c>
      <c r="DB68" s="38">
        <f>VLOOKUP($C68,'TN01-04'!$A$13:$DL$166,103,0)</f>
        <v>2.2400000000000002</v>
      </c>
      <c r="DC68" s="28" t="str">
        <f>IF(VLOOKUP($C68,Sheet!$A$7:$DG$148,'TN01-10 (IN)'!DC$12,0)="","",VLOOKUP($C68,Sheet!$A$7:$DG$148,'TN01-10 (IN)'!DC$12,0))</f>
        <v/>
      </c>
      <c r="DD68" s="28" t="str">
        <f>IF(VLOOKUP($C68,Sheet!$A$7:$DG$148,'TN01-10 (IN)'!DD$12,0)="","",VLOOKUP($C68,Sheet!$A$7:$DG$148,'TN01-10 (IN)'!DD$12,0))</f>
        <v/>
      </c>
      <c r="DE68" s="28">
        <f>IF(VLOOKUP($C68,Sheet!$A$7:$DG$148,'TN01-10 (IN)'!DE$12,0)="","",VLOOKUP($C68,Sheet!$A$7:$DG$148,'TN01-10 (IN)'!DE$12,0))</f>
        <v>7.3</v>
      </c>
      <c r="DF68" s="28" t="str">
        <f>IF(VLOOKUP($C68,Sheet!$A$7:$DG$148,'TN01-10 (IN)'!DF$12,0)="","",VLOOKUP($C68,Sheet!$A$7:$DG$148,'TN01-10 (IN)'!DF$12,0))</f>
        <v/>
      </c>
      <c r="DG68" s="38"/>
      <c r="DH68" s="38">
        <f t="shared" si="6"/>
        <v>7.3</v>
      </c>
      <c r="DI68" s="38">
        <f>VLOOKUP($C68,'TN01-04'!$A$13:$DL$166,110,0)</f>
        <v>3</v>
      </c>
      <c r="DJ68" s="33">
        <f>IF(VLOOKUP($C68,Sheet!$A$7:$DG$148,'TN01-10 (IN)'!DJ$12,0)="","",VLOOKUP($C68,Sheet!$A$7:$DG$148,'TN01-10 (IN)'!DJ$12,0))</f>
        <v>5</v>
      </c>
      <c r="DK68" s="36">
        <f>IF(VLOOKUP($C68,Sheet!$A$7:$DG$148,'TN01-10 (IN)'!DK$12,0)="","",VLOOKUP($C68,Sheet!$A$7:$DG$148,'TN01-10 (IN)'!DK$12,0))</f>
        <v>0</v>
      </c>
      <c r="DL68" s="38">
        <f t="shared" si="7"/>
        <v>133</v>
      </c>
      <c r="DM68" s="38">
        <f t="shared" si="8"/>
        <v>0</v>
      </c>
      <c r="DN68" s="38">
        <f t="shared" si="9"/>
        <v>6.1</v>
      </c>
      <c r="DO68" s="38">
        <f>VLOOKUP($C68,'TN01-04'!$A$13:$DL$166,116,0)</f>
        <v>2.27</v>
      </c>
      <c r="DP68" s="33">
        <f>IF(VLOOKUP($C68,Sheet!$A$7:$DG$148,'TN01-10 (IN)'!DP$12,0)="","",VLOOKUP($C68,Sheet!$A$7:$DG$148,'TN01-10 (IN)'!DP$12,0))</f>
        <v>138</v>
      </c>
      <c r="DQ68" s="36">
        <f>IF(VLOOKUP($C68,Sheet!$A$7:$DG$148,'TN01-10 (IN)'!DQ$12,0)="","",VLOOKUP($C68,Sheet!$A$7:$DG$148,'TN01-10 (IN)'!DQ$12,0))</f>
        <v>0</v>
      </c>
      <c r="DR68" s="28">
        <f>IF(VLOOKUP($C68,Sheet!$A$7:$DG$148,'TN01-10 (IN)'!DR$12,0)="","",VLOOKUP($C68,Sheet!$A$7:$DG$148,'TN01-10 (IN)'!DR$12,0))</f>
        <v>137</v>
      </c>
      <c r="DS68" s="28">
        <f>IF(VLOOKUP($C68,Sheet!$A$7:$DG$148,'TN01-10 (IN)'!DS$12,0)="","",VLOOKUP($C68,Sheet!$A$7:$DG$148,'TN01-10 (IN)'!DS$12,0))</f>
        <v>138</v>
      </c>
      <c r="DT68" s="28">
        <f>IF(VLOOKUP($C68,Sheet!$A$7:$DG$148,'TN01-10 (IN)'!DT$12,0)="","",VLOOKUP($C68,Sheet!$A$7:$DG$148,'TN01-10 (IN)'!DT$12,0))</f>
        <v>6.1</v>
      </c>
      <c r="DU68" s="28">
        <f>IF(VLOOKUP($C68,Sheet!$A$7:$DG$148,'TN01-10 (IN)'!DU$12,0)="","",VLOOKUP($C68,Sheet!$A$7:$DG$148,'TN01-10 (IN)'!DU$12,0))</f>
        <v>2.27</v>
      </c>
      <c r="DV68" s="28" t="str">
        <f>IF(VLOOKUP($C68,Sheet!$A$7:$DG$148,'TN01-10 (IN)'!DV$12,0)="","",VLOOKUP($C68,Sheet!$A$7:$DG$148,'TN01-10 (IN)'!DV$12,0))</f>
        <v/>
      </c>
      <c r="DW68" s="42">
        <f t="shared" si="10"/>
        <v>0</v>
      </c>
    </row>
    <row r="69" spans="1:127" ht="15.95" customHeight="1" x14ac:dyDescent="0.2">
      <c r="A69" s="52"/>
      <c r="B69" s="625"/>
      <c r="C69" s="45">
        <v>2220729375</v>
      </c>
      <c r="D69" s="26" t="s">
        <v>14</v>
      </c>
      <c r="E69" s="26" t="s">
        <v>75</v>
      </c>
      <c r="F69" s="26" t="s">
        <v>147</v>
      </c>
      <c r="G69" s="27">
        <v>35776</v>
      </c>
      <c r="H69" s="26" t="s">
        <v>209</v>
      </c>
      <c r="I69" s="26" t="s">
        <v>212</v>
      </c>
      <c r="J69" s="28">
        <f>IF(VLOOKUP($C69,Sheet!$A$7:$DG$148,'TN01-10 (IN)'!J$12,0)="","",VLOOKUP($C69,Sheet!$A$7:$DG$148,'TN01-10 (IN)'!J$12,0))</f>
        <v>8.3000000000000007</v>
      </c>
      <c r="K69" s="28">
        <f>IF(VLOOKUP($C69,Sheet!$A$7:$DG$148,'TN01-10 (IN)'!K$12,0)="","",VLOOKUP($C69,Sheet!$A$7:$DG$148,'TN01-10 (IN)'!K$12,0))</f>
        <v>7.6</v>
      </c>
      <c r="L69" s="28">
        <f>IF(VLOOKUP($C69,Sheet!$A$7:$DG$148,'TN01-10 (IN)'!L$12,0)="","",VLOOKUP($C69,Sheet!$A$7:$DG$148,'TN01-10 (IN)'!L$12,0))</f>
        <v>7.9</v>
      </c>
      <c r="M69" s="28">
        <f>IF(VLOOKUP($C69,Sheet!$A$7:$DG$148,'TN01-10 (IN)'!M$12,0)="","",VLOOKUP($C69,Sheet!$A$7:$DG$148,'TN01-10 (IN)'!M$12,0))</f>
        <v>8.1999999999999993</v>
      </c>
      <c r="N69" s="28">
        <f>IF(VLOOKUP($C69,Sheet!$A$7:$DG$148,'TN01-10 (IN)'!N$12,0)="","",VLOOKUP($C69,Sheet!$A$7:$DG$148,'TN01-10 (IN)'!N$12,0))</f>
        <v>7.1</v>
      </c>
      <c r="O69" s="28">
        <f>IF(VLOOKUP($C69,Sheet!$A$7:$DG$148,'TN01-10 (IN)'!O$12,0)="","",VLOOKUP($C69,Sheet!$A$7:$DG$148,'TN01-10 (IN)'!O$12,0))</f>
        <v>8.3000000000000007</v>
      </c>
      <c r="P69" s="28">
        <f>IF(VLOOKUP($C69,Sheet!$A$7:$DG$148,'TN01-10 (IN)'!P$12,0)="","",VLOOKUP($C69,Sheet!$A$7:$DG$148,'TN01-10 (IN)'!P$12,0))</f>
        <v>8.8000000000000007</v>
      </c>
      <c r="Q69" s="28" t="str">
        <f>IF(VLOOKUP($C69,Sheet!$A$7:$DG$148,'TN01-10 (IN)'!Q$12,0)="","",VLOOKUP($C69,Sheet!$A$7:$DG$148,'TN01-10 (IN)'!Q$12,0))</f>
        <v/>
      </c>
      <c r="R69" s="28">
        <f>IF(VLOOKUP($C69,Sheet!$A$7:$DG$148,'TN01-10 (IN)'!R$12,0)="","",VLOOKUP($C69,Sheet!$A$7:$DG$148,'TN01-10 (IN)'!R$12,0))</f>
        <v>6.4</v>
      </c>
      <c r="S69" s="28" t="str">
        <f>IF(VLOOKUP($C69,Sheet!$A$7:$DG$148,'TN01-10 (IN)'!S$12,0)="","",VLOOKUP($C69,Sheet!$A$7:$DG$148,'TN01-10 (IN)'!S$12,0))</f>
        <v/>
      </c>
      <c r="T69" s="28">
        <f>IF(VLOOKUP($C69,Sheet!$A$7:$DG$148,'TN01-10 (IN)'!T$12,0)="","",VLOOKUP($C69,Sheet!$A$7:$DG$148,'TN01-10 (IN)'!T$12,0))</f>
        <v>8.3000000000000007</v>
      </c>
      <c r="U69" s="28" t="str">
        <f>IF(VLOOKUP($C69,Sheet!$A$7:$DG$148,'TN01-10 (IN)'!U$12,0)="","",VLOOKUP($C69,Sheet!$A$7:$DG$148,'TN01-10 (IN)'!U$12,0))</f>
        <v/>
      </c>
      <c r="V69" s="28" t="str">
        <f>IF(VLOOKUP($C69,Sheet!$A$7:$DG$148,'TN01-10 (IN)'!V$12,0)="","",VLOOKUP($C69,Sheet!$A$7:$DG$148,'TN01-10 (IN)'!V$12,0))</f>
        <v/>
      </c>
      <c r="W69" s="28">
        <f>IF(VLOOKUP($C69,Sheet!$A$7:$DG$148,'TN01-10 (IN)'!W$12,0)="","",VLOOKUP($C69,Sheet!$A$7:$DG$148,'TN01-10 (IN)'!W$12,0))</f>
        <v>8</v>
      </c>
      <c r="X69" s="28" t="str">
        <f>IF(VLOOKUP($C69,Sheet!$A$7:$DG$148,'TN01-10 (IN)'!X$12,0)="","",VLOOKUP($C69,Sheet!$A$7:$DG$148,'TN01-10 (IN)'!X$12,0))</f>
        <v/>
      </c>
      <c r="Y69" s="28">
        <f>IF(VLOOKUP($C69,Sheet!$A$7:$DG$148,'TN01-10 (IN)'!Y$12,0)="","",VLOOKUP($C69,Sheet!$A$7:$DG$148,'TN01-10 (IN)'!Y$12,0))</f>
        <v>9.3000000000000007</v>
      </c>
      <c r="Z69" s="28">
        <f>IF(VLOOKUP($C69,Sheet!$A$7:$DG$148,'TN01-10 (IN)'!Z$12,0)="","",VLOOKUP($C69,Sheet!$A$7:$DG$148,'TN01-10 (IN)'!Z$12,0))</f>
        <v>8</v>
      </c>
      <c r="AA69" s="28">
        <f>IF(VLOOKUP($C69,Sheet!$A$7:$DG$148,'TN01-10 (IN)'!AA$12,0)="","",VLOOKUP($C69,Sheet!$A$7:$DG$148,'TN01-10 (IN)'!AA$12,0))</f>
        <v>8.3000000000000007</v>
      </c>
      <c r="AB69" s="28">
        <f>IF(VLOOKUP($C69,Sheet!$A$7:$DG$148,'TN01-10 (IN)'!AB$12,0)="","",VLOOKUP($C69,Sheet!$A$7:$DG$148,'TN01-10 (IN)'!AB$12,0))</f>
        <v>7.9</v>
      </c>
      <c r="AC69" s="28">
        <f>IF(VLOOKUP($C69,Sheet!$A$7:$DG$148,'TN01-10 (IN)'!AC$12,0)="","",VLOOKUP($C69,Sheet!$A$7:$DG$148,'TN01-10 (IN)'!AC$12,0))</f>
        <v>7.8</v>
      </c>
      <c r="AD69" s="28">
        <f>IF(VLOOKUP($C69,Sheet!$A$7:$DG$148,'TN01-10 (IN)'!AD$12,0)="","",VLOOKUP($C69,Sheet!$A$7:$DG$148,'TN01-10 (IN)'!AD$12,0))</f>
        <v>9.1999999999999993</v>
      </c>
      <c r="AE69" s="28">
        <f>IF(VLOOKUP($C69,Sheet!$A$7:$DG$148,'TN01-10 (IN)'!AE$12,0)="","",VLOOKUP($C69,Sheet!$A$7:$DG$148,'TN01-10 (IN)'!AE$12,0))</f>
        <v>7.4</v>
      </c>
      <c r="AF69" s="28">
        <f>IF(VLOOKUP($C69,Sheet!$A$7:$DG$148,'TN01-10 (IN)'!AF$12,0)="","",VLOOKUP($C69,Sheet!$A$7:$DG$148,'TN01-10 (IN)'!AF$12,0))</f>
        <v>6.7</v>
      </c>
      <c r="AG69" s="28">
        <f>IF(VLOOKUP($C69,Sheet!$A$7:$DG$148,'TN01-10 (IN)'!AG$12,0)="","",VLOOKUP($C69,Sheet!$A$7:$DG$148,'TN01-10 (IN)'!AG$12,0))</f>
        <v>5.0999999999999996</v>
      </c>
      <c r="AH69" s="28">
        <f>IF(VLOOKUP($C69,Sheet!$A$7:$DG$148,'TN01-10 (IN)'!AH$12,0)="","",VLOOKUP($C69,Sheet!$A$7:$DG$148,'TN01-10 (IN)'!AH$12,0))</f>
        <v>6.8</v>
      </c>
      <c r="AI69" s="28">
        <f>IF(VLOOKUP($C69,Sheet!$A$7:$DG$148,'TN01-10 (IN)'!AI$12,0)="","",VLOOKUP($C69,Sheet!$A$7:$DG$148,'TN01-10 (IN)'!AI$12,0))</f>
        <v>5.3</v>
      </c>
      <c r="AJ69" s="28">
        <f>IF(VLOOKUP($C69,Sheet!$A$7:$DG$148,'TN01-10 (IN)'!AJ$12,0)="","",VLOOKUP($C69,Sheet!$A$7:$DG$148,'TN01-10 (IN)'!AJ$12,0))</f>
        <v>5</v>
      </c>
      <c r="AK69" s="28">
        <f>IF(VLOOKUP($C69,Sheet!$A$7:$DG$148,'TN01-10 (IN)'!AK$12,0)="","",VLOOKUP($C69,Sheet!$A$7:$DG$148,'TN01-10 (IN)'!AK$12,0))</f>
        <v>5.2</v>
      </c>
      <c r="AL69" s="28">
        <f>IF(VLOOKUP($C69,Sheet!$A$7:$DG$148,'TN01-10 (IN)'!AL$12,0)="","",VLOOKUP($C69,Sheet!$A$7:$DG$148,'TN01-10 (IN)'!AL$12,0))</f>
        <v>7.4</v>
      </c>
      <c r="AM69" s="33">
        <f>IF(VLOOKUP($C69,Sheet!$A$7:$DG$148,'TN01-10 (IN)'!AM$12,0)="","",VLOOKUP($C69,Sheet!$A$7:$DG$148,'TN01-10 (IN)'!AM$12,0))</f>
        <v>51</v>
      </c>
      <c r="AN69" s="36">
        <f>IF(VLOOKUP($C69,Sheet!$A$7:$DG$148,'TN01-10 (IN)'!AN$12,0)="","",VLOOKUP($C69,Sheet!$A$7:$DG$148,'TN01-10 (IN)'!AN$12,0))</f>
        <v>0</v>
      </c>
      <c r="AO69" s="32">
        <f>IF(VLOOKUP($C69,Sheet!$A$7:$DG$148,'TN01-10 (IN)'!AO$12,0)="","",VLOOKUP($C69,Sheet!$A$7:$DG$148,'TN01-10 (IN)'!AO$12,0))</f>
        <v>6.5</v>
      </c>
      <c r="AP69" s="32">
        <f>IF(VLOOKUP($C69,Sheet!$A$7:$DG$148,'TN01-10 (IN)'!AP$12,0)="","",VLOOKUP($C69,Sheet!$A$7:$DG$148,'TN01-10 (IN)'!AP$12,0))</f>
        <v>7.9</v>
      </c>
      <c r="AQ69" s="32" t="str">
        <f>IF(VLOOKUP($C69,Sheet!$A$7:$DG$148,'TN01-10 (IN)'!AQ$12,0)="","",VLOOKUP($C69,Sheet!$A$7:$DG$148,'TN01-10 (IN)'!AQ$12,0))</f>
        <v/>
      </c>
      <c r="AR69" s="32" t="str">
        <f>IF(VLOOKUP($C69,Sheet!$A$7:$DG$148,'TN01-10 (IN)'!AR$12,0)="","",VLOOKUP($C69,Sheet!$A$7:$DG$148,'TN01-10 (IN)'!AR$12,0))</f>
        <v/>
      </c>
      <c r="AS69" s="32" t="str">
        <f>IF(VLOOKUP($C69,Sheet!$A$7:$DG$148,'TN01-10 (IN)'!AS$12,0)="","",VLOOKUP($C69,Sheet!$A$7:$DG$148,'TN01-10 (IN)'!AS$12,0))</f>
        <v/>
      </c>
      <c r="AT69" s="32" t="str">
        <f>IF(VLOOKUP($C69,Sheet!$A$7:$DG$148,'TN01-10 (IN)'!AT$12,0)="","",VLOOKUP($C69,Sheet!$A$7:$DG$148,'TN01-10 (IN)'!AT$12,0))</f>
        <v/>
      </c>
      <c r="AU69" s="32">
        <f>IF(VLOOKUP($C69,Sheet!$A$7:$DG$148,'TN01-10 (IN)'!AU$12,0)="","",VLOOKUP($C69,Sheet!$A$7:$DG$148,'TN01-10 (IN)'!AU$12,0))</f>
        <v>4.2</v>
      </c>
      <c r="AV69" s="32" t="str">
        <f>IF(VLOOKUP($C69,Sheet!$A$7:$DG$148,'TN01-10 (IN)'!AV$12,0)="","",VLOOKUP($C69,Sheet!$A$7:$DG$148,'TN01-10 (IN)'!AV$12,0))</f>
        <v/>
      </c>
      <c r="AW69" s="32" t="str">
        <f>IF(VLOOKUP($C69,Sheet!$A$7:$DG$148,'TN01-10 (IN)'!AW$12,0)="","",VLOOKUP($C69,Sheet!$A$7:$DG$148,'TN01-10 (IN)'!AW$12,0))</f>
        <v/>
      </c>
      <c r="AX69" s="32" t="str">
        <f>IF(VLOOKUP($C69,Sheet!$A$7:$DG$148,'TN01-10 (IN)'!AX$12,0)="","",VLOOKUP($C69,Sheet!$A$7:$DG$148,'TN01-10 (IN)'!AX$12,0))</f>
        <v/>
      </c>
      <c r="AY69" s="32" t="str">
        <f>IF(VLOOKUP($C69,Sheet!$A$7:$DG$148,'TN01-10 (IN)'!AY$12,0)="","",VLOOKUP($C69,Sheet!$A$7:$DG$148,'TN01-10 (IN)'!AY$12,0))</f>
        <v/>
      </c>
      <c r="AZ69" s="32" t="str">
        <f>IF(VLOOKUP($C69,Sheet!$A$7:$DG$148,'TN01-10 (IN)'!AZ$12,0)="","",VLOOKUP($C69,Sheet!$A$7:$DG$148,'TN01-10 (IN)'!AZ$12,0))</f>
        <v/>
      </c>
      <c r="BA69" s="32">
        <f>IF(VLOOKUP($C69,Sheet!$A$7:$DG$148,'TN01-10 (IN)'!BA$12,0)="","",VLOOKUP($C69,Sheet!$A$7:$DG$148,'TN01-10 (IN)'!BA$12,0))</f>
        <v>6.1</v>
      </c>
      <c r="BB69" s="32" t="str">
        <f>IF(VLOOKUP($C69,Sheet!$A$7:$DG$148,'TN01-10 (IN)'!BB$12,0)="","",VLOOKUP($C69,Sheet!$A$7:$DG$148,'TN01-10 (IN)'!BB$12,0))</f>
        <v/>
      </c>
      <c r="BC69" s="32">
        <f>IF(VLOOKUP($C69,Sheet!$A$7:$DG$148,'TN01-10 (IN)'!BC$12,0)="","",VLOOKUP($C69,Sheet!$A$7:$DG$148,'TN01-10 (IN)'!BC$12,0))</f>
        <v>7.3</v>
      </c>
      <c r="BD69" s="33">
        <f>IF(VLOOKUP($C69,Sheet!$A$7:$DG$148,'TN01-10 (IN)'!BD$12,0)="","",VLOOKUP($C69,Sheet!$A$7:$DG$148,'TN01-10 (IN)'!BD$12,0))</f>
        <v>5</v>
      </c>
      <c r="BE69" s="36">
        <f>IF(VLOOKUP($C69,Sheet!$A$7:$DG$148,'TN01-10 (IN)'!BE$12,0)="","",VLOOKUP($C69,Sheet!$A$7:$DG$148,'TN01-10 (IN)'!BE$12,0))</f>
        <v>0</v>
      </c>
      <c r="BF69" s="28">
        <f>IF(VLOOKUP($C69,Sheet!$A$7:$DG$148,'TN01-10 (IN)'!BF$12,0)="","",VLOOKUP($C69,Sheet!$A$7:$DG$148,'TN01-10 (IN)'!BF$12,0))</f>
        <v>5.6</v>
      </c>
      <c r="BG69" s="28">
        <f>IF(VLOOKUP($C69,Sheet!$A$7:$DG$148,'TN01-10 (IN)'!BG$12,0)="","",VLOOKUP($C69,Sheet!$A$7:$DG$148,'TN01-10 (IN)'!BG$12,0))</f>
        <v>6.5</v>
      </c>
      <c r="BH69" s="28">
        <f>IF(VLOOKUP($C69,Sheet!$A$7:$DG$148,'TN01-10 (IN)'!BH$12,0)="","",VLOOKUP($C69,Sheet!$A$7:$DG$148,'TN01-10 (IN)'!BH$12,0))</f>
        <v>8.3000000000000007</v>
      </c>
      <c r="BI69" s="28">
        <f>IF(VLOOKUP($C69,Sheet!$A$7:$DG$148,'TN01-10 (IN)'!BI$12,0)="","",VLOOKUP($C69,Sheet!$A$7:$DG$148,'TN01-10 (IN)'!BI$12,0))</f>
        <v>7.2</v>
      </c>
      <c r="BJ69" s="28">
        <f>IF(VLOOKUP($C69,Sheet!$A$7:$DG$148,'TN01-10 (IN)'!BJ$12,0)="","",VLOOKUP($C69,Sheet!$A$7:$DG$148,'TN01-10 (IN)'!BJ$12,0))</f>
        <v>6.5</v>
      </c>
      <c r="BK69" s="28">
        <f>IF(VLOOKUP($C69,Sheet!$A$7:$DG$148,'TN01-10 (IN)'!BK$12,0)="","",VLOOKUP($C69,Sheet!$A$7:$DG$148,'TN01-10 (IN)'!BK$12,0))</f>
        <v>6.8</v>
      </c>
      <c r="BL69" s="28">
        <f>IF(VLOOKUP($C69,Sheet!$A$7:$DG$148,'TN01-10 (IN)'!BL$12,0)="","",VLOOKUP($C69,Sheet!$A$7:$DG$148,'TN01-10 (IN)'!BL$12,0))</f>
        <v>7.2</v>
      </c>
      <c r="BM69" s="28">
        <f>IF(VLOOKUP($C69,Sheet!$A$7:$DG$148,'TN01-10 (IN)'!BM$12,0)="","",VLOOKUP($C69,Sheet!$A$7:$DG$148,'TN01-10 (IN)'!BM$12,0))</f>
        <v>6.4</v>
      </c>
      <c r="BN69" s="28">
        <f>IF(VLOOKUP($C69,Sheet!$A$7:$DG$148,'TN01-10 (IN)'!BN$12,0)="","",VLOOKUP($C69,Sheet!$A$7:$DG$148,'TN01-10 (IN)'!BN$12,0))</f>
        <v>7.8</v>
      </c>
      <c r="BO69" s="28">
        <f>IF(VLOOKUP($C69,Sheet!$A$7:$DG$148,'TN01-10 (IN)'!BO$12,0)="","",VLOOKUP($C69,Sheet!$A$7:$DG$148,'TN01-10 (IN)'!BO$12,0))</f>
        <v>9.1</v>
      </c>
      <c r="BP69" s="28">
        <f>IF(VLOOKUP($C69,Sheet!$A$7:$DG$148,'TN01-10 (IN)'!BP$12,0)="","",VLOOKUP($C69,Sheet!$A$7:$DG$148,'TN01-10 (IN)'!BP$12,0))</f>
        <v>6.9</v>
      </c>
      <c r="BQ69" s="28">
        <f>IF(VLOOKUP($C69,Sheet!$A$7:$DG$148,'TN01-10 (IN)'!BQ$12,0)="","",VLOOKUP($C69,Sheet!$A$7:$DG$148,'TN01-10 (IN)'!BQ$12,0))</f>
        <v>7.8</v>
      </c>
      <c r="BR69" s="28">
        <f>IF(VLOOKUP($C69,Sheet!$A$7:$DG$148,'TN01-10 (IN)'!BR$12,0)="","",VLOOKUP($C69,Sheet!$A$7:$DG$148,'TN01-10 (IN)'!BR$12,0))</f>
        <v>6.8</v>
      </c>
      <c r="BS69" s="28" t="str">
        <f>IF(VLOOKUP($C69,Sheet!$A$7:$DG$148,'TN01-10 (IN)'!BS$12,0)="","",VLOOKUP($C69,Sheet!$A$7:$DG$148,'TN01-10 (IN)'!BS$12,0))</f>
        <v/>
      </c>
      <c r="BT69" s="28">
        <f>IF(VLOOKUP($C69,Sheet!$A$7:$DG$148,'TN01-10 (IN)'!BT$12,0)="","",VLOOKUP($C69,Sheet!$A$7:$DG$148,'TN01-10 (IN)'!BT$12,0))</f>
        <v>6.2</v>
      </c>
      <c r="BU69" s="28">
        <f>IF(VLOOKUP($C69,Sheet!$A$7:$DG$148,'TN01-10 (IN)'!BU$12,0)="","",VLOOKUP($C69,Sheet!$A$7:$DG$148,'TN01-10 (IN)'!BU$12,0))</f>
        <v>8.9</v>
      </c>
      <c r="BV69" s="28">
        <f>IF(VLOOKUP($C69,Sheet!$A$7:$DG$148,'TN01-10 (IN)'!BV$12,0)="","",VLOOKUP($C69,Sheet!$A$7:$DG$148,'TN01-10 (IN)'!BV$12,0))</f>
        <v>7</v>
      </c>
      <c r="BW69" s="28">
        <f>IF(VLOOKUP($C69,Sheet!$A$7:$DG$148,'TN01-10 (IN)'!BW$12,0)="","",VLOOKUP($C69,Sheet!$A$7:$DG$148,'TN01-10 (IN)'!BW$12,0))</f>
        <v>6.2</v>
      </c>
      <c r="BX69" s="28">
        <f>IF(VLOOKUP($C69,Sheet!$A$7:$DG$148,'TN01-10 (IN)'!BX$12,0)="","",VLOOKUP($C69,Sheet!$A$7:$DG$148,'TN01-10 (IN)'!BX$12,0))</f>
        <v>8</v>
      </c>
      <c r="BY69" s="28">
        <f>IF(VLOOKUP($C69,Sheet!$A$7:$DG$148,'TN01-10 (IN)'!BY$12,0)="","",VLOOKUP($C69,Sheet!$A$7:$DG$148,'TN01-10 (IN)'!BY$12,0))</f>
        <v>8.5</v>
      </c>
      <c r="BZ69" s="33">
        <f>IF(VLOOKUP($C69,Sheet!$A$7:$DG$148,'TN01-10 (IN)'!BZ$12,0)="","",VLOOKUP($C69,Sheet!$A$7:$DG$148,'TN01-10 (IN)'!BZ$12,0))</f>
        <v>50</v>
      </c>
      <c r="CA69" s="36">
        <f>IF(VLOOKUP($C69,Sheet!$A$7:$DG$148,'TN01-10 (IN)'!CA$12,0)="","",VLOOKUP($C69,Sheet!$A$7:$DG$148,'TN01-10 (IN)'!CA$12,0))</f>
        <v>0</v>
      </c>
      <c r="CB69" s="28">
        <f>IF(VLOOKUP($C69,Sheet!$A$7:$DG$148,'TN01-10 (IN)'!CB$12,0)="","",VLOOKUP($C69,Sheet!$A$7:$DG$148,'TN01-10 (IN)'!CB$12,0))</f>
        <v>8.6</v>
      </c>
      <c r="CC69" s="28" t="str">
        <f>IF(VLOOKUP($C69,Sheet!$A$7:$DG$148,'TN01-10 (IN)'!CC$12,0)="","",VLOOKUP($C69,Sheet!$A$7:$DG$148,'TN01-10 (IN)'!CC$12,0))</f>
        <v/>
      </c>
      <c r="CD69" s="28">
        <f>IF(VLOOKUP($C69,Sheet!$A$7:$DG$148,'TN01-10 (IN)'!CD$12,0)="","",VLOOKUP($C69,Sheet!$A$7:$DG$148,'TN01-10 (IN)'!CD$12,0))</f>
        <v>8.3000000000000007</v>
      </c>
      <c r="CE69" s="28" t="str">
        <f>IF(VLOOKUP($C69,Sheet!$A$7:$DG$148,'TN01-10 (IN)'!CE$12,0)="","",VLOOKUP($C69,Sheet!$A$7:$DG$148,'TN01-10 (IN)'!CE$12,0))</f>
        <v/>
      </c>
      <c r="CF69" s="28">
        <f>IF(VLOOKUP($C69,Sheet!$A$7:$DG$148,'TN01-10 (IN)'!CF$12,0)="","",VLOOKUP($C69,Sheet!$A$7:$DG$148,'TN01-10 (IN)'!CF$12,0))</f>
        <v>7.9</v>
      </c>
      <c r="CG69" s="28">
        <f>IF(VLOOKUP($C69,Sheet!$A$7:$DG$148,'TN01-10 (IN)'!CG$12,0)="","",VLOOKUP($C69,Sheet!$A$7:$DG$148,'TN01-10 (IN)'!CG$12,0))</f>
        <v>8.8000000000000007</v>
      </c>
      <c r="CH69" s="28">
        <f>IF(VLOOKUP($C69,Sheet!$A$7:$DG$148,'TN01-10 (IN)'!CH$12,0)="","",VLOOKUP($C69,Sheet!$A$7:$DG$148,'TN01-10 (IN)'!CH$12,0))</f>
        <v>7.7</v>
      </c>
      <c r="CI69" s="28">
        <f>IF(VLOOKUP($C69,Sheet!$A$7:$DG$148,'TN01-10 (IN)'!CI$12,0)="","",VLOOKUP($C69,Sheet!$A$7:$DG$148,'TN01-10 (IN)'!CI$12,0))</f>
        <v>8.1</v>
      </c>
      <c r="CJ69" s="28" t="str">
        <f>IF(VLOOKUP($C69,Sheet!$A$7:$DG$148,'TN01-10 (IN)'!CJ$12,0)="","",VLOOKUP($C69,Sheet!$A$7:$DG$148,'TN01-10 (IN)'!CJ$12,0))</f>
        <v/>
      </c>
      <c r="CK69" s="28" t="str">
        <f>IF(VLOOKUP($C69,Sheet!$A$7:$DG$148,'TN01-10 (IN)'!CK$12,0)="","",VLOOKUP($C69,Sheet!$A$7:$DG$148,'TN01-10 (IN)'!CK$12,0))</f>
        <v/>
      </c>
      <c r="CL69" s="28" t="str">
        <f>IF(VLOOKUP($C69,Sheet!$A$7:$DG$148,'TN01-10 (IN)'!CL$12,0)="","",VLOOKUP($C69,Sheet!$A$7:$DG$148,'TN01-10 (IN)'!CL$12,0))</f>
        <v/>
      </c>
      <c r="CM69" s="28" t="str">
        <f>IF(VLOOKUP($C69,Sheet!$A$7:$DG$148,'TN01-10 (IN)'!CM$12,0)="","",VLOOKUP($C69,Sheet!$A$7:$DG$148,'TN01-10 (IN)'!CM$12,0))</f>
        <v/>
      </c>
      <c r="CN69" s="28" t="str">
        <f>IF(VLOOKUP($C69,Sheet!$A$7:$DG$148,'TN01-10 (IN)'!CN$12,0)="","",VLOOKUP($C69,Sheet!$A$7:$DG$148,'TN01-10 (IN)'!CN$12,0))</f>
        <v/>
      </c>
      <c r="CO69" s="28">
        <f>IF(VLOOKUP($C69,Sheet!$A$7:$DG$148,'TN01-10 (IN)'!CO$12,0)="","",VLOOKUP($C69,Sheet!$A$7:$DG$148,'TN01-10 (IN)'!CO$12,0))</f>
        <v>9</v>
      </c>
      <c r="CP69" s="28">
        <f>IF(VLOOKUP($C69,Sheet!$A$7:$DG$148,'TN01-10 (IN)'!CP$12,0)="","",VLOOKUP($C69,Sheet!$A$7:$DG$148,'TN01-10 (IN)'!CP$12,0))</f>
        <v>6.7</v>
      </c>
      <c r="CQ69" s="28">
        <f>IF(VLOOKUP($C69,Sheet!$A$7:$DG$148,'TN01-10 (IN)'!CQ$12,0)="","",VLOOKUP($C69,Sheet!$A$7:$DG$148,'TN01-10 (IN)'!CQ$12,0))</f>
        <v>8</v>
      </c>
      <c r="CR69" s="28">
        <f>IF(VLOOKUP($C69,Sheet!$A$7:$DG$148,'TN01-10 (IN)'!CR$12,0)="","",VLOOKUP($C69,Sheet!$A$7:$DG$148,'TN01-10 (IN)'!CR$12,0))</f>
        <v>8.9</v>
      </c>
      <c r="CS69" s="28">
        <f>IF(VLOOKUP($C69,Sheet!$A$7:$DG$148,'TN01-10 (IN)'!CS$12,0)="","",VLOOKUP($C69,Sheet!$A$7:$DG$148,'TN01-10 (IN)'!CS$12,0))</f>
        <v>9.6</v>
      </c>
      <c r="CT69" s="28">
        <f>IF(VLOOKUP($C69,Sheet!$A$7:$DG$148,'TN01-10 (IN)'!CT$12,0)="","",VLOOKUP($C69,Sheet!$A$7:$DG$148,'TN01-10 (IN)'!CT$12,0))</f>
        <v>8</v>
      </c>
      <c r="CU69" s="33">
        <f>IF(VLOOKUP($C69,Sheet!$A$7:$DG$148,'TN01-10 (IN)'!CU$12,0)="","",VLOOKUP($C69,Sheet!$A$7:$DG$148,'TN01-10 (IN)'!CU$12,0))</f>
        <v>27</v>
      </c>
      <c r="CV69" s="36">
        <f>IF(VLOOKUP($C69,Sheet!$A$7:$DG$148,'TN01-10 (IN)'!CV$12,0)="","",VLOOKUP($C69,Sheet!$A$7:$DG$148,'TN01-10 (IN)'!CV$12,0))</f>
        <v>0</v>
      </c>
      <c r="CW69" s="38">
        <f t="shared" si="2"/>
        <v>128</v>
      </c>
      <c r="CX69" s="38">
        <f t="shared" si="2"/>
        <v>0</v>
      </c>
      <c r="CY69" s="38">
        <f t="shared" si="3"/>
        <v>0</v>
      </c>
      <c r="CZ69" s="38">
        <f t="shared" si="4"/>
        <v>128</v>
      </c>
      <c r="DA69" s="38">
        <f t="shared" si="5"/>
        <v>7.5</v>
      </c>
      <c r="DB69" s="38">
        <f>VLOOKUP($C69,'TN01-04'!$A$13:$DL$166,103,0)</f>
        <v>3.16</v>
      </c>
      <c r="DC69" s="28" t="str">
        <f>IF(VLOOKUP($C69,Sheet!$A$7:$DG$148,'TN01-10 (IN)'!DC$12,0)="","",VLOOKUP($C69,Sheet!$A$7:$DG$148,'TN01-10 (IN)'!DC$12,0))</f>
        <v/>
      </c>
      <c r="DD69" s="28" t="str">
        <f>IF(VLOOKUP($C69,Sheet!$A$7:$DG$148,'TN01-10 (IN)'!DD$12,0)="","",VLOOKUP($C69,Sheet!$A$7:$DG$148,'TN01-10 (IN)'!DD$12,0))</f>
        <v/>
      </c>
      <c r="DE69" s="28">
        <f>IF(VLOOKUP($C69,Sheet!$A$7:$DG$148,'TN01-10 (IN)'!DE$12,0)="","",VLOOKUP($C69,Sheet!$A$7:$DG$148,'TN01-10 (IN)'!DE$12,0))</f>
        <v>7.8</v>
      </c>
      <c r="DF69" s="28" t="str">
        <f>IF(VLOOKUP($C69,Sheet!$A$7:$DG$148,'TN01-10 (IN)'!DF$12,0)="","",VLOOKUP($C69,Sheet!$A$7:$DG$148,'TN01-10 (IN)'!DF$12,0))</f>
        <v/>
      </c>
      <c r="DG69" s="38"/>
      <c r="DH69" s="38">
        <f t="shared" si="6"/>
        <v>7.8</v>
      </c>
      <c r="DI69" s="38">
        <f>VLOOKUP($C69,'TN01-04'!$A$13:$DL$166,110,0)</f>
        <v>3.33</v>
      </c>
      <c r="DJ69" s="33">
        <f>IF(VLOOKUP($C69,Sheet!$A$7:$DG$148,'TN01-10 (IN)'!DJ$12,0)="","",VLOOKUP($C69,Sheet!$A$7:$DG$148,'TN01-10 (IN)'!DJ$12,0))</f>
        <v>5</v>
      </c>
      <c r="DK69" s="36">
        <f>IF(VLOOKUP($C69,Sheet!$A$7:$DG$148,'TN01-10 (IN)'!DK$12,0)="","",VLOOKUP($C69,Sheet!$A$7:$DG$148,'TN01-10 (IN)'!DK$12,0))</f>
        <v>0</v>
      </c>
      <c r="DL69" s="38">
        <f t="shared" si="7"/>
        <v>133</v>
      </c>
      <c r="DM69" s="38">
        <f t="shared" si="8"/>
        <v>0</v>
      </c>
      <c r="DN69" s="38">
        <f t="shared" si="9"/>
        <v>7.51</v>
      </c>
      <c r="DO69" s="38">
        <f>VLOOKUP($C69,'TN01-04'!$A$13:$DL$166,116,0)</f>
        <v>3.16</v>
      </c>
      <c r="DP69" s="33">
        <f>IF(VLOOKUP($C69,Sheet!$A$7:$DG$148,'TN01-10 (IN)'!DP$12,0)="","",VLOOKUP($C69,Sheet!$A$7:$DG$148,'TN01-10 (IN)'!DP$12,0))</f>
        <v>138</v>
      </c>
      <c r="DQ69" s="36">
        <f>IF(VLOOKUP($C69,Sheet!$A$7:$DG$148,'TN01-10 (IN)'!DQ$12,0)="","",VLOOKUP($C69,Sheet!$A$7:$DG$148,'TN01-10 (IN)'!DQ$12,0))</f>
        <v>0</v>
      </c>
      <c r="DR69" s="28">
        <f>IF(VLOOKUP($C69,Sheet!$A$7:$DG$148,'TN01-10 (IN)'!DR$12,0)="","",VLOOKUP($C69,Sheet!$A$7:$DG$148,'TN01-10 (IN)'!DR$12,0))</f>
        <v>137</v>
      </c>
      <c r="DS69" s="28">
        <f>IF(VLOOKUP($C69,Sheet!$A$7:$DG$148,'TN01-10 (IN)'!DS$12,0)="","",VLOOKUP($C69,Sheet!$A$7:$DG$148,'TN01-10 (IN)'!DS$12,0))</f>
        <v>138</v>
      </c>
      <c r="DT69" s="28">
        <f>IF(VLOOKUP($C69,Sheet!$A$7:$DG$148,'TN01-10 (IN)'!DT$12,0)="","",VLOOKUP($C69,Sheet!$A$7:$DG$148,'TN01-10 (IN)'!DT$12,0))</f>
        <v>7.51</v>
      </c>
      <c r="DU69" s="28">
        <f>IF(VLOOKUP($C69,Sheet!$A$7:$DG$148,'TN01-10 (IN)'!DU$12,0)="","",VLOOKUP($C69,Sheet!$A$7:$DG$148,'TN01-10 (IN)'!DU$12,0))</f>
        <v>3.16</v>
      </c>
      <c r="DV69" s="28" t="str">
        <f>IF(VLOOKUP($C69,Sheet!$A$7:$DG$148,'TN01-10 (IN)'!DV$12,0)="","",VLOOKUP($C69,Sheet!$A$7:$DG$148,'TN01-10 (IN)'!DV$12,0))</f>
        <v/>
      </c>
      <c r="DW69" s="42">
        <f t="shared" si="10"/>
        <v>0</v>
      </c>
    </row>
    <row r="70" spans="1:127" ht="15.95" customHeight="1" x14ac:dyDescent="0.2">
      <c r="A70" s="52"/>
      <c r="B70" s="625"/>
      <c r="C70" s="45">
        <v>2220727314</v>
      </c>
      <c r="D70" s="26" t="s">
        <v>14</v>
      </c>
      <c r="E70" s="26" t="s">
        <v>60</v>
      </c>
      <c r="F70" s="26" t="s">
        <v>148</v>
      </c>
      <c r="G70" s="27">
        <v>36094</v>
      </c>
      <c r="H70" s="26" t="s">
        <v>209</v>
      </c>
      <c r="I70" s="26" t="s">
        <v>212</v>
      </c>
      <c r="J70" s="28">
        <f>IF(VLOOKUP($C70,Sheet!$A$7:$DG$148,'TN01-10 (IN)'!J$12,0)="","",VLOOKUP($C70,Sheet!$A$7:$DG$148,'TN01-10 (IN)'!J$12,0))</f>
        <v>7.9</v>
      </c>
      <c r="K70" s="28">
        <f>IF(VLOOKUP($C70,Sheet!$A$7:$DG$148,'TN01-10 (IN)'!K$12,0)="","",VLOOKUP($C70,Sheet!$A$7:$DG$148,'TN01-10 (IN)'!K$12,0))</f>
        <v>7.6</v>
      </c>
      <c r="L70" s="28">
        <f>IF(VLOOKUP($C70,Sheet!$A$7:$DG$148,'TN01-10 (IN)'!L$12,0)="","",VLOOKUP($C70,Sheet!$A$7:$DG$148,'TN01-10 (IN)'!L$12,0))</f>
        <v>7.8</v>
      </c>
      <c r="M70" s="28">
        <f>IF(VLOOKUP($C70,Sheet!$A$7:$DG$148,'TN01-10 (IN)'!M$12,0)="","",VLOOKUP($C70,Sheet!$A$7:$DG$148,'TN01-10 (IN)'!M$12,0))</f>
        <v>5.4</v>
      </c>
      <c r="N70" s="28">
        <f>IF(VLOOKUP($C70,Sheet!$A$7:$DG$148,'TN01-10 (IN)'!N$12,0)="","",VLOOKUP($C70,Sheet!$A$7:$DG$148,'TN01-10 (IN)'!N$12,0))</f>
        <v>7.1</v>
      </c>
      <c r="O70" s="28">
        <f>IF(VLOOKUP($C70,Sheet!$A$7:$DG$148,'TN01-10 (IN)'!O$12,0)="","",VLOOKUP($C70,Sheet!$A$7:$DG$148,'TN01-10 (IN)'!O$12,0))</f>
        <v>6.9</v>
      </c>
      <c r="P70" s="28">
        <f>IF(VLOOKUP($C70,Sheet!$A$7:$DG$148,'TN01-10 (IN)'!P$12,0)="","",VLOOKUP($C70,Sheet!$A$7:$DG$148,'TN01-10 (IN)'!P$12,0))</f>
        <v>8.4</v>
      </c>
      <c r="Q70" s="28" t="str">
        <f>IF(VLOOKUP($C70,Sheet!$A$7:$DG$148,'TN01-10 (IN)'!Q$12,0)="","",VLOOKUP($C70,Sheet!$A$7:$DG$148,'TN01-10 (IN)'!Q$12,0))</f>
        <v/>
      </c>
      <c r="R70" s="28">
        <f>IF(VLOOKUP($C70,Sheet!$A$7:$DG$148,'TN01-10 (IN)'!R$12,0)="","",VLOOKUP($C70,Sheet!$A$7:$DG$148,'TN01-10 (IN)'!R$12,0))</f>
        <v>7.5</v>
      </c>
      <c r="S70" s="28" t="str">
        <f>IF(VLOOKUP($C70,Sheet!$A$7:$DG$148,'TN01-10 (IN)'!S$12,0)="","",VLOOKUP($C70,Sheet!$A$7:$DG$148,'TN01-10 (IN)'!S$12,0))</f>
        <v/>
      </c>
      <c r="T70" s="28" t="str">
        <f>IF(VLOOKUP($C70,Sheet!$A$7:$DG$148,'TN01-10 (IN)'!T$12,0)="","",VLOOKUP($C70,Sheet!$A$7:$DG$148,'TN01-10 (IN)'!T$12,0))</f>
        <v/>
      </c>
      <c r="U70" s="28" t="str">
        <f>IF(VLOOKUP($C70,Sheet!$A$7:$DG$148,'TN01-10 (IN)'!U$12,0)="","",VLOOKUP($C70,Sheet!$A$7:$DG$148,'TN01-10 (IN)'!U$12,0))</f>
        <v/>
      </c>
      <c r="V70" s="28" t="str">
        <f>IF(VLOOKUP($C70,Sheet!$A$7:$DG$148,'TN01-10 (IN)'!V$12,0)="","",VLOOKUP($C70,Sheet!$A$7:$DG$148,'TN01-10 (IN)'!V$12,0))</f>
        <v/>
      </c>
      <c r="W70" s="28">
        <f>IF(VLOOKUP($C70,Sheet!$A$7:$DG$148,'TN01-10 (IN)'!W$12,0)="","",VLOOKUP($C70,Sheet!$A$7:$DG$148,'TN01-10 (IN)'!W$12,0))</f>
        <v>7.9</v>
      </c>
      <c r="X70" s="28">
        <f>IF(VLOOKUP($C70,Sheet!$A$7:$DG$148,'TN01-10 (IN)'!X$12,0)="","",VLOOKUP($C70,Sheet!$A$7:$DG$148,'TN01-10 (IN)'!X$12,0))</f>
        <v>5.7</v>
      </c>
      <c r="Y70" s="28">
        <f>IF(VLOOKUP($C70,Sheet!$A$7:$DG$148,'TN01-10 (IN)'!Y$12,0)="","",VLOOKUP($C70,Sheet!$A$7:$DG$148,'TN01-10 (IN)'!Y$12,0))</f>
        <v>9.3000000000000007</v>
      </c>
      <c r="Z70" s="28">
        <f>IF(VLOOKUP($C70,Sheet!$A$7:$DG$148,'TN01-10 (IN)'!Z$12,0)="","",VLOOKUP($C70,Sheet!$A$7:$DG$148,'TN01-10 (IN)'!Z$12,0))</f>
        <v>8</v>
      </c>
      <c r="AA70" s="28">
        <f>IF(VLOOKUP($C70,Sheet!$A$7:$DG$148,'TN01-10 (IN)'!AA$12,0)="","",VLOOKUP($C70,Sheet!$A$7:$DG$148,'TN01-10 (IN)'!AA$12,0))</f>
        <v>7.2</v>
      </c>
      <c r="AB70" s="28">
        <f>IF(VLOOKUP($C70,Sheet!$A$7:$DG$148,'TN01-10 (IN)'!AB$12,0)="","",VLOOKUP($C70,Sheet!$A$7:$DG$148,'TN01-10 (IN)'!AB$12,0))</f>
        <v>7.4</v>
      </c>
      <c r="AC70" s="28">
        <f>IF(VLOOKUP($C70,Sheet!$A$7:$DG$148,'TN01-10 (IN)'!AC$12,0)="","",VLOOKUP($C70,Sheet!$A$7:$DG$148,'TN01-10 (IN)'!AC$12,0))</f>
        <v>6.7</v>
      </c>
      <c r="AD70" s="28">
        <f>IF(VLOOKUP($C70,Sheet!$A$7:$DG$148,'TN01-10 (IN)'!AD$12,0)="","",VLOOKUP($C70,Sheet!$A$7:$DG$148,'TN01-10 (IN)'!AD$12,0))</f>
        <v>5.7</v>
      </c>
      <c r="AE70" s="28">
        <f>IF(VLOOKUP($C70,Sheet!$A$7:$DG$148,'TN01-10 (IN)'!AE$12,0)="","",VLOOKUP($C70,Sheet!$A$7:$DG$148,'TN01-10 (IN)'!AE$12,0))</f>
        <v>8.5</v>
      </c>
      <c r="AF70" s="28">
        <f>IF(VLOOKUP($C70,Sheet!$A$7:$DG$148,'TN01-10 (IN)'!AF$12,0)="","",VLOOKUP($C70,Sheet!$A$7:$DG$148,'TN01-10 (IN)'!AF$12,0))</f>
        <v>4.4000000000000004</v>
      </c>
      <c r="AG70" s="28">
        <f>IF(VLOOKUP($C70,Sheet!$A$7:$DG$148,'TN01-10 (IN)'!AG$12,0)="","",VLOOKUP($C70,Sheet!$A$7:$DG$148,'TN01-10 (IN)'!AG$12,0))</f>
        <v>6.3</v>
      </c>
      <c r="AH70" s="28">
        <f>IF(VLOOKUP($C70,Sheet!$A$7:$DG$148,'TN01-10 (IN)'!AH$12,0)="","",VLOOKUP($C70,Sheet!$A$7:$DG$148,'TN01-10 (IN)'!AH$12,0))</f>
        <v>6.5</v>
      </c>
      <c r="AI70" s="28">
        <f>IF(VLOOKUP($C70,Sheet!$A$7:$DG$148,'TN01-10 (IN)'!AI$12,0)="","",VLOOKUP($C70,Sheet!$A$7:$DG$148,'TN01-10 (IN)'!AI$12,0))</f>
        <v>5.3</v>
      </c>
      <c r="AJ70" s="28">
        <f>IF(VLOOKUP($C70,Sheet!$A$7:$DG$148,'TN01-10 (IN)'!AJ$12,0)="","",VLOOKUP($C70,Sheet!$A$7:$DG$148,'TN01-10 (IN)'!AJ$12,0))</f>
        <v>6.4</v>
      </c>
      <c r="AK70" s="28">
        <f>IF(VLOOKUP($C70,Sheet!$A$7:$DG$148,'TN01-10 (IN)'!AK$12,0)="","",VLOOKUP($C70,Sheet!$A$7:$DG$148,'TN01-10 (IN)'!AK$12,0))</f>
        <v>6.6</v>
      </c>
      <c r="AL70" s="28">
        <f>IF(VLOOKUP($C70,Sheet!$A$7:$DG$148,'TN01-10 (IN)'!AL$12,0)="","",VLOOKUP($C70,Sheet!$A$7:$DG$148,'TN01-10 (IN)'!AL$12,0))</f>
        <v>6.9</v>
      </c>
      <c r="AM70" s="33">
        <f>IF(VLOOKUP($C70,Sheet!$A$7:$DG$148,'TN01-10 (IN)'!AM$12,0)="","",VLOOKUP($C70,Sheet!$A$7:$DG$148,'TN01-10 (IN)'!AM$12,0))</f>
        <v>51</v>
      </c>
      <c r="AN70" s="36">
        <f>IF(VLOOKUP($C70,Sheet!$A$7:$DG$148,'TN01-10 (IN)'!AN$12,0)="","",VLOOKUP($C70,Sheet!$A$7:$DG$148,'TN01-10 (IN)'!AN$12,0))</f>
        <v>0</v>
      </c>
      <c r="AO70" s="32">
        <f>IF(VLOOKUP($C70,Sheet!$A$7:$DG$148,'TN01-10 (IN)'!AO$12,0)="","",VLOOKUP($C70,Sheet!$A$7:$DG$148,'TN01-10 (IN)'!AO$12,0))</f>
        <v>7.3</v>
      </c>
      <c r="AP70" s="32">
        <f>IF(VLOOKUP($C70,Sheet!$A$7:$DG$148,'TN01-10 (IN)'!AP$12,0)="","",VLOOKUP($C70,Sheet!$A$7:$DG$148,'TN01-10 (IN)'!AP$12,0))</f>
        <v>8.1999999999999993</v>
      </c>
      <c r="AQ70" s="32" t="str">
        <f>IF(VLOOKUP($C70,Sheet!$A$7:$DG$148,'TN01-10 (IN)'!AQ$12,0)="","",VLOOKUP($C70,Sheet!$A$7:$DG$148,'TN01-10 (IN)'!AQ$12,0))</f>
        <v/>
      </c>
      <c r="AR70" s="32" t="str">
        <f>IF(VLOOKUP($C70,Sheet!$A$7:$DG$148,'TN01-10 (IN)'!AR$12,0)="","",VLOOKUP($C70,Sheet!$A$7:$DG$148,'TN01-10 (IN)'!AR$12,0))</f>
        <v/>
      </c>
      <c r="AS70" s="32" t="str">
        <f>IF(VLOOKUP($C70,Sheet!$A$7:$DG$148,'TN01-10 (IN)'!AS$12,0)="","",VLOOKUP($C70,Sheet!$A$7:$DG$148,'TN01-10 (IN)'!AS$12,0))</f>
        <v/>
      </c>
      <c r="AT70" s="32" t="str">
        <f>IF(VLOOKUP($C70,Sheet!$A$7:$DG$148,'TN01-10 (IN)'!AT$12,0)="","",VLOOKUP($C70,Sheet!$A$7:$DG$148,'TN01-10 (IN)'!AT$12,0))</f>
        <v/>
      </c>
      <c r="AU70" s="32" t="str">
        <f>IF(VLOOKUP($C70,Sheet!$A$7:$DG$148,'TN01-10 (IN)'!AU$12,0)="","",VLOOKUP($C70,Sheet!$A$7:$DG$148,'TN01-10 (IN)'!AU$12,0))</f>
        <v/>
      </c>
      <c r="AV70" s="32">
        <f>IF(VLOOKUP($C70,Sheet!$A$7:$DG$148,'TN01-10 (IN)'!AV$12,0)="","",VLOOKUP($C70,Sheet!$A$7:$DG$148,'TN01-10 (IN)'!AV$12,0))</f>
        <v>6.5</v>
      </c>
      <c r="AW70" s="32" t="str">
        <f>IF(VLOOKUP($C70,Sheet!$A$7:$DG$148,'TN01-10 (IN)'!AW$12,0)="","",VLOOKUP($C70,Sheet!$A$7:$DG$148,'TN01-10 (IN)'!AW$12,0))</f>
        <v/>
      </c>
      <c r="AX70" s="32" t="str">
        <f>IF(VLOOKUP($C70,Sheet!$A$7:$DG$148,'TN01-10 (IN)'!AX$12,0)="","",VLOOKUP($C70,Sheet!$A$7:$DG$148,'TN01-10 (IN)'!AX$12,0))</f>
        <v/>
      </c>
      <c r="AY70" s="32" t="str">
        <f>IF(VLOOKUP($C70,Sheet!$A$7:$DG$148,'TN01-10 (IN)'!AY$12,0)="","",VLOOKUP($C70,Sheet!$A$7:$DG$148,'TN01-10 (IN)'!AY$12,0))</f>
        <v/>
      </c>
      <c r="AZ70" s="32" t="str">
        <f>IF(VLOOKUP($C70,Sheet!$A$7:$DG$148,'TN01-10 (IN)'!AZ$12,0)="","",VLOOKUP($C70,Sheet!$A$7:$DG$148,'TN01-10 (IN)'!AZ$12,0))</f>
        <v/>
      </c>
      <c r="BA70" s="32" t="str">
        <f>IF(VLOOKUP($C70,Sheet!$A$7:$DG$148,'TN01-10 (IN)'!BA$12,0)="","",VLOOKUP($C70,Sheet!$A$7:$DG$148,'TN01-10 (IN)'!BA$12,0))</f>
        <v/>
      </c>
      <c r="BB70" s="32">
        <f>IF(VLOOKUP($C70,Sheet!$A$7:$DG$148,'TN01-10 (IN)'!BB$12,0)="","",VLOOKUP($C70,Sheet!$A$7:$DG$148,'TN01-10 (IN)'!BB$12,0))</f>
        <v>5.0999999999999996</v>
      </c>
      <c r="BC70" s="32">
        <f>IF(VLOOKUP($C70,Sheet!$A$7:$DG$148,'TN01-10 (IN)'!BC$12,0)="","",VLOOKUP($C70,Sheet!$A$7:$DG$148,'TN01-10 (IN)'!BC$12,0))</f>
        <v>6.4</v>
      </c>
      <c r="BD70" s="33">
        <f>IF(VLOOKUP($C70,Sheet!$A$7:$DG$148,'TN01-10 (IN)'!BD$12,0)="","",VLOOKUP($C70,Sheet!$A$7:$DG$148,'TN01-10 (IN)'!BD$12,0))</f>
        <v>5</v>
      </c>
      <c r="BE70" s="36">
        <f>IF(VLOOKUP($C70,Sheet!$A$7:$DG$148,'TN01-10 (IN)'!BE$12,0)="","",VLOOKUP($C70,Sheet!$A$7:$DG$148,'TN01-10 (IN)'!BE$12,0))</f>
        <v>0</v>
      </c>
      <c r="BF70" s="28">
        <f>IF(VLOOKUP($C70,Sheet!$A$7:$DG$148,'TN01-10 (IN)'!BF$12,0)="","",VLOOKUP($C70,Sheet!$A$7:$DG$148,'TN01-10 (IN)'!BF$12,0))</f>
        <v>5.6</v>
      </c>
      <c r="BG70" s="28">
        <f>IF(VLOOKUP($C70,Sheet!$A$7:$DG$148,'TN01-10 (IN)'!BG$12,0)="","",VLOOKUP($C70,Sheet!$A$7:$DG$148,'TN01-10 (IN)'!BG$12,0))</f>
        <v>5.9</v>
      </c>
      <c r="BH70" s="28">
        <f>IF(VLOOKUP($C70,Sheet!$A$7:$DG$148,'TN01-10 (IN)'!BH$12,0)="","",VLOOKUP($C70,Sheet!$A$7:$DG$148,'TN01-10 (IN)'!BH$12,0))</f>
        <v>6.3</v>
      </c>
      <c r="BI70" s="28">
        <f>IF(VLOOKUP($C70,Sheet!$A$7:$DG$148,'TN01-10 (IN)'!BI$12,0)="","",VLOOKUP($C70,Sheet!$A$7:$DG$148,'TN01-10 (IN)'!BI$12,0))</f>
        <v>8.1</v>
      </c>
      <c r="BJ70" s="28">
        <f>IF(VLOOKUP($C70,Sheet!$A$7:$DG$148,'TN01-10 (IN)'!BJ$12,0)="","",VLOOKUP($C70,Sheet!$A$7:$DG$148,'TN01-10 (IN)'!BJ$12,0))</f>
        <v>6.3</v>
      </c>
      <c r="BK70" s="28">
        <f>IF(VLOOKUP($C70,Sheet!$A$7:$DG$148,'TN01-10 (IN)'!BK$12,0)="","",VLOOKUP($C70,Sheet!$A$7:$DG$148,'TN01-10 (IN)'!BK$12,0))</f>
        <v>6.2</v>
      </c>
      <c r="BL70" s="28">
        <f>IF(VLOOKUP($C70,Sheet!$A$7:$DG$148,'TN01-10 (IN)'!BL$12,0)="","",VLOOKUP($C70,Sheet!$A$7:$DG$148,'TN01-10 (IN)'!BL$12,0))</f>
        <v>8</v>
      </c>
      <c r="BM70" s="28">
        <f>IF(VLOOKUP($C70,Sheet!$A$7:$DG$148,'TN01-10 (IN)'!BM$12,0)="","",VLOOKUP($C70,Sheet!$A$7:$DG$148,'TN01-10 (IN)'!BM$12,0))</f>
        <v>5.2</v>
      </c>
      <c r="BN70" s="28">
        <f>IF(VLOOKUP($C70,Sheet!$A$7:$DG$148,'TN01-10 (IN)'!BN$12,0)="","",VLOOKUP($C70,Sheet!$A$7:$DG$148,'TN01-10 (IN)'!BN$12,0))</f>
        <v>5.6</v>
      </c>
      <c r="BO70" s="28">
        <f>IF(VLOOKUP($C70,Sheet!$A$7:$DG$148,'TN01-10 (IN)'!BO$12,0)="","",VLOOKUP($C70,Sheet!$A$7:$DG$148,'TN01-10 (IN)'!BO$12,0))</f>
        <v>4.2</v>
      </c>
      <c r="BP70" s="28">
        <f>IF(VLOOKUP($C70,Sheet!$A$7:$DG$148,'TN01-10 (IN)'!BP$12,0)="","",VLOOKUP($C70,Sheet!$A$7:$DG$148,'TN01-10 (IN)'!BP$12,0))</f>
        <v>5.4</v>
      </c>
      <c r="BQ70" s="28">
        <f>IF(VLOOKUP($C70,Sheet!$A$7:$DG$148,'TN01-10 (IN)'!BQ$12,0)="","",VLOOKUP($C70,Sheet!$A$7:$DG$148,'TN01-10 (IN)'!BQ$12,0))</f>
        <v>6.9</v>
      </c>
      <c r="BR70" s="28">
        <f>IF(VLOOKUP($C70,Sheet!$A$7:$DG$148,'TN01-10 (IN)'!BR$12,0)="","",VLOOKUP($C70,Sheet!$A$7:$DG$148,'TN01-10 (IN)'!BR$12,0))</f>
        <v>7</v>
      </c>
      <c r="BS70" s="28" t="str">
        <f>IF(VLOOKUP($C70,Sheet!$A$7:$DG$148,'TN01-10 (IN)'!BS$12,0)="","",VLOOKUP($C70,Sheet!$A$7:$DG$148,'TN01-10 (IN)'!BS$12,0))</f>
        <v/>
      </c>
      <c r="BT70" s="28">
        <f>IF(VLOOKUP($C70,Sheet!$A$7:$DG$148,'TN01-10 (IN)'!BT$12,0)="","",VLOOKUP($C70,Sheet!$A$7:$DG$148,'TN01-10 (IN)'!BT$12,0))</f>
        <v>6.3</v>
      </c>
      <c r="BU70" s="28">
        <f>IF(VLOOKUP($C70,Sheet!$A$7:$DG$148,'TN01-10 (IN)'!BU$12,0)="","",VLOOKUP($C70,Sheet!$A$7:$DG$148,'TN01-10 (IN)'!BU$12,0))</f>
        <v>5</v>
      </c>
      <c r="BV70" s="28">
        <f>IF(VLOOKUP($C70,Sheet!$A$7:$DG$148,'TN01-10 (IN)'!BV$12,0)="","",VLOOKUP($C70,Sheet!$A$7:$DG$148,'TN01-10 (IN)'!BV$12,0))</f>
        <v>5.9</v>
      </c>
      <c r="BW70" s="28">
        <f>IF(VLOOKUP($C70,Sheet!$A$7:$DG$148,'TN01-10 (IN)'!BW$12,0)="","",VLOOKUP($C70,Sheet!$A$7:$DG$148,'TN01-10 (IN)'!BW$12,0))</f>
        <v>5.5</v>
      </c>
      <c r="BX70" s="28">
        <f>IF(VLOOKUP($C70,Sheet!$A$7:$DG$148,'TN01-10 (IN)'!BX$12,0)="","",VLOOKUP($C70,Sheet!$A$7:$DG$148,'TN01-10 (IN)'!BX$12,0))</f>
        <v>7.6</v>
      </c>
      <c r="BY70" s="28">
        <f>IF(VLOOKUP($C70,Sheet!$A$7:$DG$148,'TN01-10 (IN)'!BY$12,0)="","",VLOOKUP($C70,Sheet!$A$7:$DG$148,'TN01-10 (IN)'!BY$12,0))</f>
        <v>6.5</v>
      </c>
      <c r="BZ70" s="33">
        <f>IF(VLOOKUP($C70,Sheet!$A$7:$DG$148,'TN01-10 (IN)'!BZ$12,0)="","",VLOOKUP($C70,Sheet!$A$7:$DG$148,'TN01-10 (IN)'!BZ$12,0))</f>
        <v>50</v>
      </c>
      <c r="CA70" s="36">
        <f>IF(VLOOKUP($C70,Sheet!$A$7:$DG$148,'TN01-10 (IN)'!CA$12,0)="","",VLOOKUP($C70,Sheet!$A$7:$DG$148,'TN01-10 (IN)'!CA$12,0))</f>
        <v>0</v>
      </c>
      <c r="CB70" s="28">
        <f>IF(VLOOKUP($C70,Sheet!$A$7:$DG$148,'TN01-10 (IN)'!CB$12,0)="","",VLOOKUP($C70,Sheet!$A$7:$DG$148,'TN01-10 (IN)'!CB$12,0))</f>
        <v>8.9</v>
      </c>
      <c r="CC70" s="28" t="str">
        <f>IF(VLOOKUP($C70,Sheet!$A$7:$DG$148,'TN01-10 (IN)'!CC$12,0)="","",VLOOKUP($C70,Sheet!$A$7:$DG$148,'TN01-10 (IN)'!CC$12,0))</f>
        <v/>
      </c>
      <c r="CD70" s="28">
        <f>IF(VLOOKUP($C70,Sheet!$A$7:$DG$148,'TN01-10 (IN)'!CD$12,0)="","",VLOOKUP($C70,Sheet!$A$7:$DG$148,'TN01-10 (IN)'!CD$12,0))</f>
        <v>7.3</v>
      </c>
      <c r="CE70" s="28" t="str">
        <f>IF(VLOOKUP($C70,Sheet!$A$7:$DG$148,'TN01-10 (IN)'!CE$12,0)="","",VLOOKUP($C70,Sheet!$A$7:$DG$148,'TN01-10 (IN)'!CE$12,0))</f>
        <v/>
      </c>
      <c r="CF70" s="28">
        <f>IF(VLOOKUP($C70,Sheet!$A$7:$DG$148,'TN01-10 (IN)'!CF$12,0)="","",VLOOKUP($C70,Sheet!$A$7:$DG$148,'TN01-10 (IN)'!CF$12,0))</f>
        <v>6.5</v>
      </c>
      <c r="CG70" s="28">
        <f>IF(VLOOKUP($C70,Sheet!$A$7:$DG$148,'TN01-10 (IN)'!CG$12,0)="","",VLOOKUP($C70,Sheet!$A$7:$DG$148,'TN01-10 (IN)'!CG$12,0))</f>
        <v>6.7</v>
      </c>
      <c r="CH70" s="28">
        <f>IF(VLOOKUP($C70,Sheet!$A$7:$DG$148,'TN01-10 (IN)'!CH$12,0)="","",VLOOKUP($C70,Sheet!$A$7:$DG$148,'TN01-10 (IN)'!CH$12,0))</f>
        <v>6.9</v>
      </c>
      <c r="CI70" s="28">
        <f>IF(VLOOKUP($C70,Sheet!$A$7:$DG$148,'TN01-10 (IN)'!CI$12,0)="","",VLOOKUP($C70,Sheet!$A$7:$DG$148,'TN01-10 (IN)'!CI$12,0))</f>
        <v>6.3</v>
      </c>
      <c r="CJ70" s="28" t="str">
        <f>IF(VLOOKUP($C70,Sheet!$A$7:$DG$148,'TN01-10 (IN)'!CJ$12,0)="","",VLOOKUP($C70,Sheet!$A$7:$DG$148,'TN01-10 (IN)'!CJ$12,0))</f>
        <v/>
      </c>
      <c r="CK70" s="28">
        <f>IF(VLOOKUP($C70,Sheet!$A$7:$DG$148,'TN01-10 (IN)'!CK$12,0)="","",VLOOKUP($C70,Sheet!$A$7:$DG$148,'TN01-10 (IN)'!CK$12,0))</f>
        <v>7.2</v>
      </c>
      <c r="CL70" s="28" t="str">
        <f>IF(VLOOKUP($C70,Sheet!$A$7:$DG$148,'TN01-10 (IN)'!CL$12,0)="","",VLOOKUP($C70,Sheet!$A$7:$DG$148,'TN01-10 (IN)'!CL$12,0))</f>
        <v/>
      </c>
      <c r="CM70" s="28" t="str">
        <f>IF(VLOOKUP($C70,Sheet!$A$7:$DG$148,'TN01-10 (IN)'!CM$12,0)="","",VLOOKUP($C70,Sheet!$A$7:$DG$148,'TN01-10 (IN)'!CM$12,0))</f>
        <v/>
      </c>
      <c r="CN70" s="28" t="str">
        <f>IF(VLOOKUP($C70,Sheet!$A$7:$DG$148,'TN01-10 (IN)'!CN$12,0)="","",VLOOKUP($C70,Sheet!$A$7:$DG$148,'TN01-10 (IN)'!CN$12,0))</f>
        <v/>
      </c>
      <c r="CO70" s="28" t="str">
        <f>IF(VLOOKUP($C70,Sheet!$A$7:$DG$148,'TN01-10 (IN)'!CO$12,0)="","",VLOOKUP($C70,Sheet!$A$7:$DG$148,'TN01-10 (IN)'!CO$12,0))</f>
        <v/>
      </c>
      <c r="CP70" s="28">
        <f>IF(VLOOKUP($C70,Sheet!$A$7:$DG$148,'TN01-10 (IN)'!CP$12,0)="","",VLOOKUP($C70,Sheet!$A$7:$DG$148,'TN01-10 (IN)'!CP$12,0))</f>
        <v>5.2</v>
      </c>
      <c r="CQ70" s="28">
        <f>IF(VLOOKUP($C70,Sheet!$A$7:$DG$148,'TN01-10 (IN)'!CQ$12,0)="","",VLOOKUP($C70,Sheet!$A$7:$DG$148,'TN01-10 (IN)'!CQ$12,0))</f>
        <v>6.3</v>
      </c>
      <c r="CR70" s="28">
        <f>IF(VLOOKUP($C70,Sheet!$A$7:$DG$148,'TN01-10 (IN)'!CR$12,0)="","",VLOOKUP($C70,Sheet!$A$7:$DG$148,'TN01-10 (IN)'!CR$12,0))</f>
        <v>7.7</v>
      </c>
      <c r="CS70" s="28">
        <f>IF(VLOOKUP($C70,Sheet!$A$7:$DG$148,'TN01-10 (IN)'!CS$12,0)="","",VLOOKUP($C70,Sheet!$A$7:$DG$148,'TN01-10 (IN)'!CS$12,0))</f>
        <v>7.1</v>
      </c>
      <c r="CT70" s="28">
        <f>IF(VLOOKUP($C70,Sheet!$A$7:$DG$148,'TN01-10 (IN)'!CT$12,0)="","",VLOOKUP($C70,Sheet!$A$7:$DG$148,'TN01-10 (IN)'!CT$12,0))</f>
        <v>7.2</v>
      </c>
      <c r="CU70" s="33">
        <f>IF(VLOOKUP($C70,Sheet!$A$7:$DG$148,'TN01-10 (IN)'!CU$12,0)="","",VLOOKUP($C70,Sheet!$A$7:$DG$148,'TN01-10 (IN)'!CU$12,0))</f>
        <v>27</v>
      </c>
      <c r="CV70" s="36">
        <f>IF(VLOOKUP($C70,Sheet!$A$7:$DG$148,'TN01-10 (IN)'!CV$12,0)="","",VLOOKUP($C70,Sheet!$A$7:$DG$148,'TN01-10 (IN)'!CV$12,0))</f>
        <v>0</v>
      </c>
      <c r="CW70" s="38">
        <f t="shared" si="2"/>
        <v>128</v>
      </c>
      <c r="CX70" s="38">
        <f t="shared" si="2"/>
        <v>0</v>
      </c>
      <c r="CY70" s="38">
        <f t="shared" si="3"/>
        <v>0</v>
      </c>
      <c r="CZ70" s="38">
        <f t="shared" si="4"/>
        <v>128</v>
      </c>
      <c r="DA70" s="38">
        <f t="shared" si="5"/>
        <v>6.57</v>
      </c>
      <c r="DB70" s="38">
        <f>VLOOKUP($C70,'TN01-04'!$A$13:$DL$166,103,0)</f>
        <v>2.56</v>
      </c>
      <c r="DC70" s="28" t="str">
        <f>IF(VLOOKUP($C70,Sheet!$A$7:$DG$148,'TN01-10 (IN)'!DC$12,0)="","",VLOOKUP($C70,Sheet!$A$7:$DG$148,'TN01-10 (IN)'!DC$12,0))</f>
        <v/>
      </c>
      <c r="DD70" s="28" t="str">
        <f>IF(VLOOKUP($C70,Sheet!$A$7:$DG$148,'TN01-10 (IN)'!DD$12,0)="","",VLOOKUP($C70,Sheet!$A$7:$DG$148,'TN01-10 (IN)'!DD$12,0))</f>
        <v/>
      </c>
      <c r="DE70" s="28">
        <f>IF(VLOOKUP($C70,Sheet!$A$7:$DG$148,'TN01-10 (IN)'!DE$12,0)="","",VLOOKUP($C70,Sheet!$A$7:$DG$148,'TN01-10 (IN)'!DE$12,0))</f>
        <v>7.2</v>
      </c>
      <c r="DF70" s="28" t="str">
        <f>IF(VLOOKUP($C70,Sheet!$A$7:$DG$148,'TN01-10 (IN)'!DF$12,0)="","",VLOOKUP($C70,Sheet!$A$7:$DG$148,'TN01-10 (IN)'!DF$12,0))</f>
        <v/>
      </c>
      <c r="DG70" s="38"/>
      <c r="DH70" s="38">
        <f t="shared" si="6"/>
        <v>7.2</v>
      </c>
      <c r="DI70" s="38">
        <f>VLOOKUP($C70,'TN01-04'!$A$13:$DL$166,110,0)</f>
        <v>3</v>
      </c>
      <c r="DJ70" s="33">
        <f>IF(VLOOKUP($C70,Sheet!$A$7:$DG$148,'TN01-10 (IN)'!DJ$12,0)="","",VLOOKUP($C70,Sheet!$A$7:$DG$148,'TN01-10 (IN)'!DJ$12,0))</f>
        <v>5</v>
      </c>
      <c r="DK70" s="36">
        <f>IF(VLOOKUP($C70,Sheet!$A$7:$DG$148,'TN01-10 (IN)'!DK$12,0)="","",VLOOKUP($C70,Sheet!$A$7:$DG$148,'TN01-10 (IN)'!DK$12,0))</f>
        <v>0</v>
      </c>
      <c r="DL70" s="38">
        <f t="shared" si="7"/>
        <v>133</v>
      </c>
      <c r="DM70" s="38">
        <f t="shared" si="8"/>
        <v>0</v>
      </c>
      <c r="DN70" s="38">
        <f t="shared" si="9"/>
        <v>6.59</v>
      </c>
      <c r="DO70" s="38">
        <f>VLOOKUP($C70,'TN01-04'!$A$13:$DL$166,116,0)</f>
        <v>2.57</v>
      </c>
      <c r="DP70" s="33">
        <f>IF(VLOOKUP($C70,Sheet!$A$7:$DG$148,'TN01-10 (IN)'!DP$12,0)="","",VLOOKUP($C70,Sheet!$A$7:$DG$148,'TN01-10 (IN)'!DP$12,0))</f>
        <v>138</v>
      </c>
      <c r="DQ70" s="36">
        <f>IF(VLOOKUP($C70,Sheet!$A$7:$DG$148,'TN01-10 (IN)'!DQ$12,0)="","",VLOOKUP($C70,Sheet!$A$7:$DG$148,'TN01-10 (IN)'!DQ$12,0))</f>
        <v>0</v>
      </c>
      <c r="DR70" s="28">
        <f>IF(VLOOKUP($C70,Sheet!$A$7:$DG$148,'TN01-10 (IN)'!DR$12,0)="","",VLOOKUP($C70,Sheet!$A$7:$DG$148,'TN01-10 (IN)'!DR$12,0))</f>
        <v>137</v>
      </c>
      <c r="DS70" s="28">
        <f>IF(VLOOKUP($C70,Sheet!$A$7:$DG$148,'TN01-10 (IN)'!DS$12,0)="","",VLOOKUP($C70,Sheet!$A$7:$DG$148,'TN01-10 (IN)'!DS$12,0))</f>
        <v>138</v>
      </c>
      <c r="DT70" s="28">
        <f>IF(VLOOKUP($C70,Sheet!$A$7:$DG$148,'TN01-10 (IN)'!DT$12,0)="","",VLOOKUP($C70,Sheet!$A$7:$DG$148,'TN01-10 (IN)'!DT$12,0))</f>
        <v>6.59</v>
      </c>
      <c r="DU70" s="28">
        <f>IF(VLOOKUP($C70,Sheet!$A$7:$DG$148,'TN01-10 (IN)'!DU$12,0)="","",VLOOKUP($C70,Sheet!$A$7:$DG$148,'TN01-10 (IN)'!DU$12,0))</f>
        <v>2.57</v>
      </c>
      <c r="DV70" s="28" t="str">
        <f>IF(VLOOKUP($C70,Sheet!$A$7:$DG$148,'TN01-10 (IN)'!DV$12,0)="","",VLOOKUP($C70,Sheet!$A$7:$DG$148,'TN01-10 (IN)'!DV$12,0))</f>
        <v/>
      </c>
      <c r="DW70" s="42">
        <f t="shared" si="10"/>
        <v>0</v>
      </c>
    </row>
    <row r="71" spans="1:127" ht="15.95" customHeight="1" x14ac:dyDescent="0.2">
      <c r="A71" s="52"/>
      <c r="B71" s="625"/>
      <c r="C71" s="45">
        <v>2221729413</v>
      </c>
      <c r="D71" s="26" t="s">
        <v>15</v>
      </c>
      <c r="E71" s="26" t="s">
        <v>20</v>
      </c>
      <c r="F71" s="26" t="s">
        <v>91</v>
      </c>
      <c r="G71" s="27">
        <v>35913</v>
      </c>
      <c r="H71" s="26" t="s">
        <v>210</v>
      </c>
      <c r="I71" s="26" t="s">
        <v>212</v>
      </c>
      <c r="J71" s="28">
        <f>IF(VLOOKUP($C71,Sheet!$A$7:$DG$148,'TN01-10 (IN)'!J$12,0)="","",VLOOKUP($C71,Sheet!$A$7:$DG$148,'TN01-10 (IN)'!J$12,0))</f>
        <v>8.6999999999999993</v>
      </c>
      <c r="K71" s="28">
        <f>IF(VLOOKUP($C71,Sheet!$A$7:$DG$148,'TN01-10 (IN)'!K$12,0)="","",VLOOKUP($C71,Sheet!$A$7:$DG$148,'TN01-10 (IN)'!K$12,0))</f>
        <v>7.1</v>
      </c>
      <c r="L71" s="28">
        <f>IF(VLOOKUP($C71,Sheet!$A$7:$DG$148,'TN01-10 (IN)'!L$12,0)="","",VLOOKUP($C71,Sheet!$A$7:$DG$148,'TN01-10 (IN)'!L$12,0))</f>
        <v>7.2</v>
      </c>
      <c r="M71" s="28">
        <f>IF(VLOOKUP($C71,Sheet!$A$7:$DG$148,'TN01-10 (IN)'!M$12,0)="","",VLOOKUP($C71,Sheet!$A$7:$DG$148,'TN01-10 (IN)'!M$12,0))</f>
        <v>8.1</v>
      </c>
      <c r="N71" s="28">
        <f>IF(VLOOKUP($C71,Sheet!$A$7:$DG$148,'TN01-10 (IN)'!N$12,0)="","",VLOOKUP($C71,Sheet!$A$7:$DG$148,'TN01-10 (IN)'!N$12,0))</f>
        <v>7</v>
      </c>
      <c r="O71" s="28">
        <f>IF(VLOOKUP($C71,Sheet!$A$7:$DG$148,'TN01-10 (IN)'!O$12,0)="","",VLOOKUP($C71,Sheet!$A$7:$DG$148,'TN01-10 (IN)'!O$12,0))</f>
        <v>6.7</v>
      </c>
      <c r="P71" s="28">
        <f>IF(VLOOKUP($C71,Sheet!$A$7:$DG$148,'TN01-10 (IN)'!P$12,0)="","",VLOOKUP($C71,Sheet!$A$7:$DG$148,'TN01-10 (IN)'!P$12,0))</f>
        <v>5</v>
      </c>
      <c r="Q71" s="28" t="str">
        <f>IF(VLOOKUP($C71,Sheet!$A$7:$DG$148,'TN01-10 (IN)'!Q$12,0)="","",VLOOKUP($C71,Sheet!$A$7:$DG$148,'TN01-10 (IN)'!Q$12,0))</f>
        <v/>
      </c>
      <c r="R71" s="28">
        <f>IF(VLOOKUP($C71,Sheet!$A$7:$DG$148,'TN01-10 (IN)'!R$12,0)="","",VLOOKUP($C71,Sheet!$A$7:$DG$148,'TN01-10 (IN)'!R$12,0))</f>
        <v>6.1</v>
      </c>
      <c r="S71" s="28" t="str">
        <f>IF(VLOOKUP($C71,Sheet!$A$7:$DG$148,'TN01-10 (IN)'!S$12,0)="","",VLOOKUP($C71,Sheet!$A$7:$DG$148,'TN01-10 (IN)'!S$12,0))</f>
        <v/>
      </c>
      <c r="T71" s="28" t="str">
        <f>IF(VLOOKUP($C71,Sheet!$A$7:$DG$148,'TN01-10 (IN)'!T$12,0)="","",VLOOKUP($C71,Sheet!$A$7:$DG$148,'TN01-10 (IN)'!T$12,0))</f>
        <v/>
      </c>
      <c r="U71" s="28" t="str">
        <f>IF(VLOOKUP($C71,Sheet!$A$7:$DG$148,'TN01-10 (IN)'!U$12,0)="","",VLOOKUP($C71,Sheet!$A$7:$DG$148,'TN01-10 (IN)'!U$12,0))</f>
        <v/>
      </c>
      <c r="V71" s="28" t="str">
        <f>IF(VLOOKUP($C71,Sheet!$A$7:$DG$148,'TN01-10 (IN)'!V$12,0)="","",VLOOKUP($C71,Sheet!$A$7:$DG$148,'TN01-10 (IN)'!V$12,0))</f>
        <v/>
      </c>
      <c r="W71" s="28">
        <f>IF(VLOOKUP($C71,Sheet!$A$7:$DG$148,'TN01-10 (IN)'!W$12,0)="","",VLOOKUP($C71,Sheet!$A$7:$DG$148,'TN01-10 (IN)'!W$12,0))</f>
        <v>6.7</v>
      </c>
      <c r="X71" s="28">
        <f>IF(VLOOKUP($C71,Sheet!$A$7:$DG$148,'TN01-10 (IN)'!X$12,0)="","",VLOOKUP($C71,Sheet!$A$7:$DG$148,'TN01-10 (IN)'!X$12,0))</f>
        <v>5.0999999999999996</v>
      </c>
      <c r="Y71" s="28">
        <f>IF(VLOOKUP($C71,Sheet!$A$7:$DG$148,'TN01-10 (IN)'!Y$12,0)="","",VLOOKUP($C71,Sheet!$A$7:$DG$148,'TN01-10 (IN)'!Y$12,0))</f>
        <v>8.5</v>
      </c>
      <c r="Z71" s="28">
        <f>IF(VLOOKUP($C71,Sheet!$A$7:$DG$148,'TN01-10 (IN)'!Z$12,0)="","",VLOOKUP($C71,Sheet!$A$7:$DG$148,'TN01-10 (IN)'!Z$12,0))</f>
        <v>7.9</v>
      </c>
      <c r="AA71" s="28">
        <f>IF(VLOOKUP($C71,Sheet!$A$7:$DG$148,'TN01-10 (IN)'!AA$12,0)="","",VLOOKUP($C71,Sheet!$A$7:$DG$148,'TN01-10 (IN)'!AA$12,0))</f>
        <v>4.9000000000000004</v>
      </c>
      <c r="AB71" s="28">
        <f>IF(VLOOKUP($C71,Sheet!$A$7:$DG$148,'TN01-10 (IN)'!AB$12,0)="","",VLOOKUP($C71,Sheet!$A$7:$DG$148,'TN01-10 (IN)'!AB$12,0))</f>
        <v>6.6</v>
      </c>
      <c r="AC71" s="28">
        <f>IF(VLOOKUP($C71,Sheet!$A$7:$DG$148,'TN01-10 (IN)'!AC$12,0)="","",VLOOKUP($C71,Sheet!$A$7:$DG$148,'TN01-10 (IN)'!AC$12,0))</f>
        <v>4.2</v>
      </c>
      <c r="AD71" s="28">
        <f>IF(VLOOKUP($C71,Sheet!$A$7:$DG$148,'TN01-10 (IN)'!AD$12,0)="","",VLOOKUP($C71,Sheet!$A$7:$DG$148,'TN01-10 (IN)'!AD$12,0))</f>
        <v>4.7</v>
      </c>
      <c r="AE71" s="28">
        <f>IF(VLOOKUP($C71,Sheet!$A$7:$DG$148,'TN01-10 (IN)'!AE$12,0)="","",VLOOKUP($C71,Sheet!$A$7:$DG$148,'TN01-10 (IN)'!AE$12,0))</f>
        <v>5.7</v>
      </c>
      <c r="AF71" s="28">
        <f>IF(VLOOKUP($C71,Sheet!$A$7:$DG$148,'TN01-10 (IN)'!AF$12,0)="","",VLOOKUP($C71,Sheet!$A$7:$DG$148,'TN01-10 (IN)'!AF$12,0))</f>
        <v>6</v>
      </c>
      <c r="AG71" s="28">
        <f>IF(VLOOKUP($C71,Sheet!$A$7:$DG$148,'TN01-10 (IN)'!AG$12,0)="","",VLOOKUP($C71,Sheet!$A$7:$DG$148,'TN01-10 (IN)'!AG$12,0))</f>
        <v>6.4</v>
      </c>
      <c r="AH71" s="28">
        <f>IF(VLOOKUP($C71,Sheet!$A$7:$DG$148,'TN01-10 (IN)'!AH$12,0)="","",VLOOKUP($C71,Sheet!$A$7:$DG$148,'TN01-10 (IN)'!AH$12,0))</f>
        <v>6.1</v>
      </c>
      <c r="AI71" s="28">
        <f>IF(VLOOKUP($C71,Sheet!$A$7:$DG$148,'TN01-10 (IN)'!AI$12,0)="","",VLOOKUP($C71,Sheet!$A$7:$DG$148,'TN01-10 (IN)'!AI$12,0))</f>
        <v>5.6</v>
      </c>
      <c r="AJ71" s="28">
        <f>IF(VLOOKUP($C71,Sheet!$A$7:$DG$148,'TN01-10 (IN)'!AJ$12,0)="","",VLOOKUP($C71,Sheet!$A$7:$DG$148,'TN01-10 (IN)'!AJ$12,0))</f>
        <v>4.5</v>
      </c>
      <c r="AK71" s="28">
        <f>IF(VLOOKUP($C71,Sheet!$A$7:$DG$148,'TN01-10 (IN)'!AK$12,0)="","",VLOOKUP($C71,Sheet!$A$7:$DG$148,'TN01-10 (IN)'!AK$12,0))</f>
        <v>6.2</v>
      </c>
      <c r="AL71" s="28">
        <f>IF(VLOOKUP($C71,Sheet!$A$7:$DG$148,'TN01-10 (IN)'!AL$12,0)="","",VLOOKUP($C71,Sheet!$A$7:$DG$148,'TN01-10 (IN)'!AL$12,0))</f>
        <v>4.7</v>
      </c>
      <c r="AM71" s="33">
        <f>IF(VLOOKUP($C71,Sheet!$A$7:$DG$148,'TN01-10 (IN)'!AM$12,0)="","",VLOOKUP($C71,Sheet!$A$7:$DG$148,'TN01-10 (IN)'!AM$12,0))</f>
        <v>51</v>
      </c>
      <c r="AN71" s="36">
        <f>IF(VLOOKUP($C71,Sheet!$A$7:$DG$148,'TN01-10 (IN)'!AN$12,0)="","",VLOOKUP($C71,Sheet!$A$7:$DG$148,'TN01-10 (IN)'!AN$12,0))</f>
        <v>0</v>
      </c>
      <c r="AO71" s="32">
        <f>IF(VLOOKUP($C71,Sheet!$A$7:$DG$148,'TN01-10 (IN)'!AO$12,0)="","",VLOOKUP($C71,Sheet!$A$7:$DG$148,'TN01-10 (IN)'!AO$12,0))</f>
        <v>7.7</v>
      </c>
      <c r="AP71" s="32">
        <f>IF(VLOOKUP($C71,Sheet!$A$7:$DG$148,'TN01-10 (IN)'!AP$12,0)="","",VLOOKUP($C71,Sheet!$A$7:$DG$148,'TN01-10 (IN)'!AP$12,0))</f>
        <v>6.8</v>
      </c>
      <c r="AQ71" s="32">
        <f>IF(VLOOKUP($C71,Sheet!$A$7:$DG$148,'TN01-10 (IN)'!AQ$12,0)="","",VLOOKUP($C71,Sheet!$A$7:$DG$148,'TN01-10 (IN)'!AQ$12,0))</f>
        <v>8.1999999999999993</v>
      </c>
      <c r="AR71" s="32" t="str">
        <f>IF(VLOOKUP($C71,Sheet!$A$7:$DG$148,'TN01-10 (IN)'!AR$12,0)="","",VLOOKUP($C71,Sheet!$A$7:$DG$148,'TN01-10 (IN)'!AR$12,0))</f>
        <v/>
      </c>
      <c r="AS71" s="32" t="str">
        <f>IF(VLOOKUP($C71,Sheet!$A$7:$DG$148,'TN01-10 (IN)'!AS$12,0)="","",VLOOKUP($C71,Sheet!$A$7:$DG$148,'TN01-10 (IN)'!AS$12,0))</f>
        <v/>
      </c>
      <c r="AT71" s="32" t="str">
        <f>IF(VLOOKUP($C71,Sheet!$A$7:$DG$148,'TN01-10 (IN)'!AT$12,0)="","",VLOOKUP($C71,Sheet!$A$7:$DG$148,'TN01-10 (IN)'!AT$12,0))</f>
        <v/>
      </c>
      <c r="AU71" s="32" t="str">
        <f>IF(VLOOKUP($C71,Sheet!$A$7:$DG$148,'TN01-10 (IN)'!AU$12,0)="","",VLOOKUP($C71,Sheet!$A$7:$DG$148,'TN01-10 (IN)'!AU$12,0))</f>
        <v/>
      </c>
      <c r="AV71" s="32" t="str">
        <f>IF(VLOOKUP($C71,Sheet!$A$7:$DG$148,'TN01-10 (IN)'!AV$12,0)="","",VLOOKUP($C71,Sheet!$A$7:$DG$148,'TN01-10 (IN)'!AV$12,0))</f>
        <v/>
      </c>
      <c r="AW71" s="32">
        <f>IF(VLOOKUP($C71,Sheet!$A$7:$DG$148,'TN01-10 (IN)'!AW$12,0)="","",VLOOKUP($C71,Sheet!$A$7:$DG$148,'TN01-10 (IN)'!AW$12,0))</f>
        <v>6.9</v>
      </c>
      <c r="AX71" s="32" t="str">
        <f>IF(VLOOKUP($C71,Sheet!$A$7:$DG$148,'TN01-10 (IN)'!AX$12,0)="","",VLOOKUP($C71,Sheet!$A$7:$DG$148,'TN01-10 (IN)'!AX$12,0))</f>
        <v/>
      </c>
      <c r="AY71" s="32" t="str">
        <f>IF(VLOOKUP($C71,Sheet!$A$7:$DG$148,'TN01-10 (IN)'!AY$12,0)="","",VLOOKUP($C71,Sheet!$A$7:$DG$148,'TN01-10 (IN)'!AY$12,0))</f>
        <v/>
      </c>
      <c r="AZ71" s="32" t="str">
        <f>IF(VLOOKUP($C71,Sheet!$A$7:$DG$148,'TN01-10 (IN)'!AZ$12,0)="","",VLOOKUP($C71,Sheet!$A$7:$DG$148,'TN01-10 (IN)'!AZ$12,0))</f>
        <v/>
      </c>
      <c r="BA71" s="32" t="str">
        <f>IF(VLOOKUP($C71,Sheet!$A$7:$DG$148,'TN01-10 (IN)'!BA$12,0)="","",VLOOKUP($C71,Sheet!$A$7:$DG$148,'TN01-10 (IN)'!BA$12,0))</f>
        <v/>
      </c>
      <c r="BB71" s="32" t="str">
        <f>IF(VLOOKUP($C71,Sheet!$A$7:$DG$148,'TN01-10 (IN)'!BB$12,0)="","",VLOOKUP($C71,Sheet!$A$7:$DG$148,'TN01-10 (IN)'!BB$12,0))</f>
        <v/>
      </c>
      <c r="BC71" s="32">
        <f>IF(VLOOKUP($C71,Sheet!$A$7:$DG$148,'TN01-10 (IN)'!BC$12,0)="","",VLOOKUP($C71,Sheet!$A$7:$DG$148,'TN01-10 (IN)'!BC$12,0))</f>
        <v>4.3</v>
      </c>
      <c r="BD71" s="33">
        <f>IF(VLOOKUP($C71,Sheet!$A$7:$DG$148,'TN01-10 (IN)'!BD$12,0)="","",VLOOKUP($C71,Sheet!$A$7:$DG$148,'TN01-10 (IN)'!BD$12,0))</f>
        <v>5</v>
      </c>
      <c r="BE71" s="36">
        <f>IF(VLOOKUP($C71,Sheet!$A$7:$DG$148,'TN01-10 (IN)'!BE$12,0)="","",VLOOKUP($C71,Sheet!$A$7:$DG$148,'TN01-10 (IN)'!BE$12,0))</f>
        <v>0</v>
      </c>
      <c r="BF71" s="28">
        <f>IF(VLOOKUP($C71,Sheet!$A$7:$DG$148,'TN01-10 (IN)'!BF$12,0)="","",VLOOKUP($C71,Sheet!$A$7:$DG$148,'TN01-10 (IN)'!BF$12,0))</f>
        <v>6.5</v>
      </c>
      <c r="BG71" s="28">
        <f>IF(VLOOKUP($C71,Sheet!$A$7:$DG$148,'TN01-10 (IN)'!BG$12,0)="","",VLOOKUP($C71,Sheet!$A$7:$DG$148,'TN01-10 (IN)'!BG$12,0))</f>
        <v>4.8</v>
      </c>
      <c r="BH71" s="28">
        <f>IF(VLOOKUP($C71,Sheet!$A$7:$DG$148,'TN01-10 (IN)'!BH$12,0)="","",VLOOKUP($C71,Sheet!$A$7:$DG$148,'TN01-10 (IN)'!BH$12,0))</f>
        <v>8.1999999999999993</v>
      </c>
      <c r="BI71" s="28">
        <f>IF(VLOOKUP($C71,Sheet!$A$7:$DG$148,'TN01-10 (IN)'!BI$12,0)="","",VLOOKUP($C71,Sheet!$A$7:$DG$148,'TN01-10 (IN)'!BI$12,0))</f>
        <v>5.7</v>
      </c>
      <c r="BJ71" s="28">
        <f>IF(VLOOKUP($C71,Sheet!$A$7:$DG$148,'TN01-10 (IN)'!BJ$12,0)="","",VLOOKUP($C71,Sheet!$A$7:$DG$148,'TN01-10 (IN)'!BJ$12,0))</f>
        <v>5.4</v>
      </c>
      <c r="BK71" s="28">
        <f>IF(VLOOKUP($C71,Sheet!$A$7:$DG$148,'TN01-10 (IN)'!BK$12,0)="","",VLOOKUP($C71,Sheet!$A$7:$DG$148,'TN01-10 (IN)'!BK$12,0))</f>
        <v>6.7</v>
      </c>
      <c r="BL71" s="28">
        <f>IF(VLOOKUP($C71,Sheet!$A$7:$DG$148,'TN01-10 (IN)'!BL$12,0)="","",VLOOKUP($C71,Sheet!$A$7:$DG$148,'TN01-10 (IN)'!BL$12,0))</f>
        <v>5.8</v>
      </c>
      <c r="BM71" s="28">
        <f>IF(VLOOKUP($C71,Sheet!$A$7:$DG$148,'TN01-10 (IN)'!BM$12,0)="","",VLOOKUP($C71,Sheet!$A$7:$DG$148,'TN01-10 (IN)'!BM$12,0))</f>
        <v>5.0999999999999996</v>
      </c>
      <c r="BN71" s="28">
        <f>IF(VLOOKUP($C71,Sheet!$A$7:$DG$148,'TN01-10 (IN)'!BN$12,0)="","",VLOOKUP($C71,Sheet!$A$7:$DG$148,'TN01-10 (IN)'!BN$12,0))</f>
        <v>5.5</v>
      </c>
      <c r="BO71" s="28">
        <f>IF(VLOOKUP($C71,Sheet!$A$7:$DG$148,'TN01-10 (IN)'!BO$12,0)="","",VLOOKUP($C71,Sheet!$A$7:$DG$148,'TN01-10 (IN)'!BO$12,0))</f>
        <v>5.4</v>
      </c>
      <c r="BP71" s="28">
        <f>IF(VLOOKUP($C71,Sheet!$A$7:$DG$148,'TN01-10 (IN)'!BP$12,0)="","",VLOOKUP($C71,Sheet!$A$7:$DG$148,'TN01-10 (IN)'!BP$12,0))</f>
        <v>5.0999999999999996</v>
      </c>
      <c r="BQ71" s="28">
        <f>IF(VLOOKUP($C71,Sheet!$A$7:$DG$148,'TN01-10 (IN)'!BQ$12,0)="","",VLOOKUP($C71,Sheet!$A$7:$DG$148,'TN01-10 (IN)'!BQ$12,0))</f>
        <v>4.2</v>
      </c>
      <c r="BR71" s="28">
        <f>IF(VLOOKUP($C71,Sheet!$A$7:$DG$148,'TN01-10 (IN)'!BR$12,0)="","",VLOOKUP($C71,Sheet!$A$7:$DG$148,'TN01-10 (IN)'!BR$12,0))</f>
        <v>7.6</v>
      </c>
      <c r="BS71" s="28" t="str">
        <f>IF(VLOOKUP($C71,Sheet!$A$7:$DG$148,'TN01-10 (IN)'!BS$12,0)="","",VLOOKUP($C71,Sheet!$A$7:$DG$148,'TN01-10 (IN)'!BS$12,0))</f>
        <v/>
      </c>
      <c r="BT71" s="28">
        <f>IF(VLOOKUP($C71,Sheet!$A$7:$DG$148,'TN01-10 (IN)'!BT$12,0)="","",VLOOKUP($C71,Sheet!$A$7:$DG$148,'TN01-10 (IN)'!BT$12,0))</f>
        <v>4.5999999999999996</v>
      </c>
      <c r="BU71" s="28">
        <f>IF(VLOOKUP($C71,Sheet!$A$7:$DG$148,'TN01-10 (IN)'!BU$12,0)="","",VLOOKUP($C71,Sheet!$A$7:$DG$148,'TN01-10 (IN)'!BU$12,0))</f>
        <v>5.6</v>
      </c>
      <c r="BV71" s="28">
        <f>IF(VLOOKUP($C71,Sheet!$A$7:$DG$148,'TN01-10 (IN)'!BV$12,0)="","",VLOOKUP($C71,Sheet!$A$7:$DG$148,'TN01-10 (IN)'!BV$12,0))</f>
        <v>6.6</v>
      </c>
      <c r="BW71" s="28">
        <f>IF(VLOOKUP($C71,Sheet!$A$7:$DG$148,'TN01-10 (IN)'!BW$12,0)="","",VLOOKUP($C71,Sheet!$A$7:$DG$148,'TN01-10 (IN)'!BW$12,0))</f>
        <v>6.2</v>
      </c>
      <c r="BX71" s="28">
        <f>IF(VLOOKUP($C71,Sheet!$A$7:$DG$148,'TN01-10 (IN)'!BX$12,0)="","",VLOOKUP($C71,Sheet!$A$7:$DG$148,'TN01-10 (IN)'!BX$12,0))</f>
        <v>6.5</v>
      </c>
      <c r="BY71" s="28">
        <f>IF(VLOOKUP($C71,Sheet!$A$7:$DG$148,'TN01-10 (IN)'!BY$12,0)="","",VLOOKUP($C71,Sheet!$A$7:$DG$148,'TN01-10 (IN)'!BY$12,0))</f>
        <v>8.3000000000000007</v>
      </c>
      <c r="BZ71" s="33">
        <f>IF(VLOOKUP($C71,Sheet!$A$7:$DG$148,'TN01-10 (IN)'!BZ$12,0)="","",VLOOKUP($C71,Sheet!$A$7:$DG$148,'TN01-10 (IN)'!BZ$12,0))</f>
        <v>50</v>
      </c>
      <c r="CA71" s="36">
        <f>IF(VLOOKUP($C71,Sheet!$A$7:$DG$148,'TN01-10 (IN)'!CA$12,0)="","",VLOOKUP($C71,Sheet!$A$7:$DG$148,'TN01-10 (IN)'!CA$12,0))</f>
        <v>0</v>
      </c>
      <c r="CB71" s="28">
        <f>IF(VLOOKUP($C71,Sheet!$A$7:$DG$148,'TN01-10 (IN)'!CB$12,0)="","",VLOOKUP($C71,Sheet!$A$7:$DG$148,'TN01-10 (IN)'!CB$12,0))</f>
        <v>6.9</v>
      </c>
      <c r="CC71" s="28" t="str">
        <f>IF(VLOOKUP($C71,Sheet!$A$7:$DG$148,'TN01-10 (IN)'!CC$12,0)="","",VLOOKUP($C71,Sheet!$A$7:$DG$148,'TN01-10 (IN)'!CC$12,0))</f>
        <v/>
      </c>
      <c r="CD71" s="28">
        <f>IF(VLOOKUP($C71,Sheet!$A$7:$DG$148,'TN01-10 (IN)'!CD$12,0)="","",VLOOKUP($C71,Sheet!$A$7:$DG$148,'TN01-10 (IN)'!CD$12,0))</f>
        <v>7.7</v>
      </c>
      <c r="CE71" s="28" t="str">
        <f>IF(VLOOKUP($C71,Sheet!$A$7:$DG$148,'TN01-10 (IN)'!CE$12,0)="","",VLOOKUP($C71,Sheet!$A$7:$DG$148,'TN01-10 (IN)'!CE$12,0))</f>
        <v/>
      </c>
      <c r="CF71" s="28">
        <f>IF(VLOOKUP($C71,Sheet!$A$7:$DG$148,'TN01-10 (IN)'!CF$12,0)="","",VLOOKUP($C71,Sheet!$A$7:$DG$148,'TN01-10 (IN)'!CF$12,0))</f>
        <v>6.3</v>
      </c>
      <c r="CG71" s="28">
        <f>IF(VLOOKUP($C71,Sheet!$A$7:$DG$148,'TN01-10 (IN)'!CG$12,0)="","",VLOOKUP($C71,Sheet!$A$7:$DG$148,'TN01-10 (IN)'!CG$12,0))</f>
        <v>5</v>
      </c>
      <c r="CH71" s="28">
        <f>IF(VLOOKUP($C71,Sheet!$A$7:$DG$148,'TN01-10 (IN)'!CH$12,0)="","",VLOOKUP($C71,Sheet!$A$7:$DG$148,'TN01-10 (IN)'!CH$12,0))</f>
        <v>5.5</v>
      </c>
      <c r="CI71" s="28">
        <f>IF(VLOOKUP($C71,Sheet!$A$7:$DG$148,'TN01-10 (IN)'!CI$12,0)="","",VLOOKUP($C71,Sheet!$A$7:$DG$148,'TN01-10 (IN)'!CI$12,0))</f>
        <v>5.4</v>
      </c>
      <c r="CJ71" s="28" t="str">
        <f>IF(VLOOKUP($C71,Sheet!$A$7:$DG$148,'TN01-10 (IN)'!CJ$12,0)="","",VLOOKUP($C71,Sheet!$A$7:$DG$148,'TN01-10 (IN)'!CJ$12,0))</f>
        <v/>
      </c>
      <c r="CK71" s="28">
        <f>IF(VLOOKUP($C71,Sheet!$A$7:$DG$148,'TN01-10 (IN)'!CK$12,0)="","",VLOOKUP($C71,Sheet!$A$7:$DG$148,'TN01-10 (IN)'!CK$12,0))</f>
        <v>6.3</v>
      </c>
      <c r="CL71" s="28" t="str">
        <f>IF(VLOOKUP($C71,Sheet!$A$7:$DG$148,'TN01-10 (IN)'!CL$12,0)="","",VLOOKUP($C71,Sheet!$A$7:$DG$148,'TN01-10 (IN)'!CL$12,0))</f>
        <v/>
      </c>
      <c r="CM71" s="28" t="str">
        <f>IF(VLOOKUP($C71,Sheet!$A$7:$DG$148,'TN01-10 (IN)'!CM$12,0)="","",VLOOKUP($C71,Sheet!$A$7:$DG$148,'TN01-10 (IN)'!CM$12,0))</f>
        <v/>
      </c>
      <c r="CN71" s="28" t="str">
        <f>IF(VLOOKUP($C71,Sheet!$A$7:$DG$148,'TN01-10 (IN)'!CN$12,0)="","",VLOOKUP($C71,Sheet!$A$7:$DG$148,'TN01-10 (IN)'!CN$12,0))</f>
        <v/>
      </c>
      <c r="CO71" s="28" t="str">
        <f>IF(VLOOKUP($C71,Sheet!$A$7:$DG$148,'TN01-10 (IN)'!CO$12,0)="","",VLOOKUP($C71,Sheet!$A$7:$DG$148,'TN01-10 (IN)'!CO$12,0))</f>
        <v/>
      </c>
      <c r="CP71" s="28">
        <f>IF(VLOOKUP($C71,Sheet!$A$7:$DG$148,'TN01-10 (IN)'!CP$12,0)="","",VLOOKUP($C71,Sheet!$A$7:$DG$148,'TN01-10 (IN)'!CP$12,0))</f>
        <v>4.8</v>
      </c>
      <c r="CQ71" s="28">
        <f>IF(VLOOKUP($C71,Sheet!$A$7:$DG$148,'TN01-10 (IN)'!CQ$12,0)="","",VLOOKUP($C71,Sheet!$A$7:$DG$148,'TN01-10 (IN)'!CQ$12,0))</f>
        <v>8</v>
      </c>
      <c r="CR71" s="28">
        <f>IF(VLOOKUP($C71,Sheet!$A$7:$DG$148,'TN01-10 (IN)'!CR$12,0)="","",VLOOKUP($C71,Sheet!$A$7:$DG$148,'TN01-10 (IN)'!CR$12,0))</f>
        <v>7.4</v>
      </c>
      <c r="CS71" s="28">
        <f>IF(VLOOKUP($C71,Sheet!$A$7:$DG$148,'TN01-10 (IN)'!CS$12,0)="","",VLOOKUP($C71,Sheet!$A$7:$DG$148,'TN01-10 (IN)'!CS$12,0))</f>
        <v>4.9000000000000004</v>
      </c>
      <c r="CT71" s="28">
        <f>IF(VLOOKUP($C71,Sheet!$A$7:$DG$148,'TN01-10 (IN)'!CT$12,0)="","",VLOOKUP($C71,Sheet!$A$7:$DG$148,'TN01-10 (IN)'!CT$12,0))</f>
        <v>7.3</v>
      </c>
      <c r="CU71" s="33">
        <f>IF(VLOOKUP($C71,Sheet!$A$7:$DG$148,'TN01-10 (IN)'!CU$12,0)="","",VLOOKUP($C71,Sheet!$A$7:$DG$148,'TN01-10 (IN)'!CU$12,0))</f>
        <v>27</v>
      </c>
      <c r="CV71" s="36">
        <f>IF(VLOOKUP($C71,Sheet!$A$7:$DG$148,'TN01-10 (IN)'!CV$12,0)="","",VLOOKUP($C71,Sheet!$A$7:$DG$148,'TN01-10 (IN)'!CV$12,0))</f>
        <v>0</v>
      </c>
      <c r="CW71" s="38">
        <f t="shared" si="2"/>
        <v>128</v>
      </c>
      <c r="CX71" s="38">
        <f t="shared" si="2"/>
        <v>0</v>
      </c>
      <c r="CY71" s="38">
        <f t="shared" si="3"/>
        <v>0</v>
      </c>
      <c r="CZ71" s="38">
        <f t="shared" si="4"/>
        <v>128</v>
      </c>
      <c r="DA71" s="38">
        <f t="shared" si="5"/>
        <v>6.08</v>
      </c>
      <c r="DB71" s="38">
        <f>VLOOKUP($C71,'TN01-04'!$A$13:$DL$166,103,0)</f>
        <v>2.31</v>
      </c>
      <c r="DC71" s="28" t="str">
        <f>IF(VLOOKUP($C71,Sheet!$A$7:$DG$148,'TN01-10 (IN)'!DC$12,0)="","",VLOOKUP($C71,Sheet!$A$7:$DG$148,'TN01-10 (IN)'!DC$12,0))</f>
        <v/>
      </c>
      <c r="DD71" s="28" t="str">
        <f>IF(VLOOKUP($C71,Sheet!$A$7:$DG$148,'TN01-10 (IN)'!DD$12,0)="","",VLOOKUP($C71,Sheet!$A$7:$DG$148,'TN01-10 (IN)'!DD$12,0))</f>
        <v/>
      </c>
      <c r="DE71" s="28">
        <f>IF(VLOOKUP($C71,Sheet!$A$7:$DG$148,'TN01-10 (IN)'!DE$12,0)="","",VLOOKUP($C71,Sheet!$A$7:$DG$148,'TN01-10 (IN)'!DE$12,0))</f>
        <v>7.4</v>
      </c>
      <c r="DF71" s="28" t="str">
        <f>IF(VLOOKUP($C71,Sheet!$A$7:$DG$148,'TN01-10 (IN)'!DF$12,0)="","",VLOOKUP($C71,Sheet!$A$7:$DG$148,'TN01-10 (IN)'!DF$12,0))</f>
        <v/>
      </c>
      <c r="DG71" s="38"/>
      <c r="DH71" s="38">
        <f t="shared" si="6"/>
        <v>7.4</v>
      </c>
      <c r="DI71" s="38">
        <f>VLOOKUP($C71,'TN01-04'!$A$13:$DL$166,110,0)</f>
        <v>3</v>
      </c>
      <c r="DJ71" s="33">
        <f>IF(VLOOKUP($C71,Sheet!$A$7:$DG$148,'TN01-10 (IN)'!DJ$12,0)="","",VLOOKUP($C71,Sheet!$A$7:$DG$148,'TN01-10 (IN)'!DJ$12,0))</f>
        <v>5</v>
      </c>
      <c r="DK71" s="36">
        <f>IF(VLOOKUP($C71,Sheet!$A$7:$DG$148,'TN01-10 (IN)'!DK$12,0)="","",VLOOKUP($C71,Sheet!$A$7:$DG$148,'TN01-10 (IN)'!DK$12,0))</f>
        <v>0</v>
      </c>
      <c r="DL71" s="38">
        <f t="shared" si="7"/>
        <v>133</v>
      </c>
      <c r="DM71" s="38">
        <f t="shared" si="8"/>
        <v>0</v>
      </c>
      <c r="DN71" s="38">
        <f t="shared" si="9"/>
        <v>6.13</v>
      </c>
      <c r="DO71" s="38">
        <f>VLOOKUP($C71,'TN01-04'!$A$13:$DL$166,116,0)</f>
        <v>2.34</v>
      </c>
      <c r="DP71" s="33">
        <f>IF(VLOOKUP($C71,Sheet!$A$7:$DG$148,'TN01-10 (IN)'!DP$12,0)="","",VLOOKUP($C71,Sheet!$A$7:$DG$148,'TN01-10 (IN)'!DP$12,0))</f>
        <v>138</v>
      </c>
      <c r="DQ71" s="36">
        <f>IF(VLOOKUP($C71,Sheet!$A$7:$DG$148,'TN01-10 (IN)'!DQ$12,0)="","",VLOOKUP($C71,Sheet!$A$7:$DG$148,'TN01-10 (IN)'!DQ$12,0))</f>
        <v>0</v>
      </c>
      <c r="DR71" s="28">
        <f>IF(VLOOKUP($C71,Sheet!$A$7:$DG$148,'TN01-10 (IN)'!DR$12,0)="","",VLOOKUP($C71,Sheet!$A$7:$DG$148,'TN01-10 (IN)'!DR$12,0))</f>
        <v>137</v>
      </c>
      <c r="DS71" s="28">
        <f>IF(VLOOKUP($C71,Sheet!$A$7:$DG$148,'TN01-10 (IN)'!DS$12,0)="","",VLOOKUP($C71,Sheet!$A$7:$DG$148,'TN01-10 (IN)'!DS$12,0))</f>
        <v>138</v>
      </c>
      <c r="DT71" s="28">
        <f>IF(VLOOKUP($C71,Sheet!$A$7:$DG$148,'TN01-10 (IN)'!DT$12,0)="","",VLOOKUP($C71,Sheet!$A$7:$DG$148,'TN01-10 (IN)'!DT$12,0))</f>
        <v>6.13</v>
      </c>
      <c r="DU71" s="28">
        <f>IF(VLOOKUP($C71,Sheet!$A$7:$DG$148,'TN01-10 (IN)'!DU$12,0)="","",VLOOKUP($C71,Sheet!$A$7:$DG$148,'TN01-10 (IN)'!DU$12,0))</f>
        <v>2.34</v>
      </c>
      <c r="DV71" s="28" t="str">
        <f>IF(VLOOKUP($C71,Sheet!$A$7:$DG$148,'TN01-10 (IN)'!DV$12,0)="","",VLOOKUP($C71,Sheet!$A$7:$DG$148,'TN01-10 (IN)'!DV$12,0))</f>
        <v/>
      </c>
      <c r="DW71" s="42">
        <f t="shared" si="10"/>
        <v>0</v>
      </c>
    </row>
    <row r="72" spans="1:127" ht="15.95" customHeight="1" x14ac:dyDescent="0.2">
      <c r="A72" s="52"/>
      <c r="B72" s="625"/>
      <c r="C72" s="45">
        <v>2221729533</v>
      </c>
      <c r="D72" s="26" t="s">
        <v>6</v>
      </c>
      <c r="E72" s="26" t="s">
        <v>76</v>
      </c>
      <c r="F72" s="26" t="s">
        <v>91</v>
      </c>
      <c r="G72" s="27">
        <v>36158</v>
      </c>
      <c r="H72" s="26" t="s">
        <v>210</v>
      </c>
      <c r="I72" s="26" t="s">
        <v>212</v>
      </c>
      <c r="J72" s="28">
        <f>IF(VLOOKUP($C72,Sheet!$A$7:$DG$148,'TN01-10 (IN)'!J$12,0)="","",VLOOKUP($C72,Sheet!$A$7:$DG$148,'TN01-10 (IN)'!J$12,0))</f>
        <v>8.6999999999999993</v>
      </c>
      <c r="K72" s="28">
        <f>IF(VLOOKUP($C72,Sheet!$A$7:$DG$148,'TN01-10 (IN)'!K$12,0)="","",VLOOKUP($C72,Sheet!$A$7:$DG$148,'TN01-10 (IN)'!K$12,0))</f>
        <v>7.7</v>
      </c>
      <c r="L72" s="28">
        <f>IF(VLOOKUP($C72,Sheet!$A$7:$DG$148,'TN01-10 (IN)'!L$12,0)="","",VLOOKUP($C72,Sheet!$A$7:$DG$148,'TN01-10 (IN)'!L$12,0))</f>
        <v>7.2</v>
      </c>
      <c r="M72" s="28">
        <f>IF(VLOOKUP($C72,Sheet!$A$7:$DG$148,'TN01-10 (IN)'!M$12,0)="","",VLOOKUP($C72,Sheet!$A$7:$DG$148,'TN01-10 (IN)'!M$12,0))</f>
        <v>8.6999999999999993</v>
      </c>
      <c r="N72" s="28">
        <f>IF(VLOOKUP($C72,Sheet!$A$7:$DG$148,'TN01-10 (IN)'!N$12,0)="","",VLOOKUP($C72,Sheet!$A$7:$DG$148,'TN01-10 (IN)'!N$12,0))</f>
        <v>8.6999999999999993</v>
      </c>
      <c r="O72" s="28">
        <f>IF(VLOOKUP($C72,Sheet!$A$7:$DG$148,'TN01-10 (IN)'!O$12,0)="","",VLOOKUP($C72,Sheet!$A$7:$DG$148,'TN01-10 (IN)'!O$12,0))</f>
        <v>7.1</v>
      </c>
      <c r="P72" s="28">
        <f>IF(VLOOKUP($C72,Sheet!$A$7:$DG$148,'TN01-10 (IN)'!P$12,0)="","",VLOOKUP($C72,Sheet!$A$7:$DG$148,'TN01-10 (IN)'!P$12,0))</f>
        <v>5.4</v>
      </c>
      <c r="Q72" s="28" t="str">
        <f>IF(VLOOKUP($C72,Sheet!$A$7:$DG$148,'TN01-10 (IN)'!Q$12,0)="","",VLOOKUP($C72,Sheet!$A$7:$DG$148,'TN01-10 (IN)'!Q$12,0))</f>
        <v/>
      </c>
      <c r="R72" s="28">
        <f>IF(VLOOKUP($C72,Sheet!$A$7:$DG$148,'TN01-10 (IN)'!R$12,0)="","",VLOOKUP($C72,Sheet!$A$7:$DG$148,'TN01-10 (IN)'!R$12,0))</f>
        <v>7.3</v>
      </c>
      <c r="S72" s="28" t="str">
        <f>IF(VLOOKUP($C72,Sheet!$A$7:$DG$148,'TN01-10 (IN)'!S$12,0)="","",VLOOKUP($C72,Sheet!$A$7:$DG$148,'TN01-10 (IN)'!S$12,0))</f>
        <v/>
      </c>
      <c r="T72" s="28" t="str">
        <f>IF(VLOOKUP($C72,Sheet!$A$7:$DG$148,'TN01-10 (IN)'!T$12,0)="","",VLOOKUP($C72,Sheet!$A$7:$DG$148,'TN01-10 (IN)'!T$12,0))</f>
        <v/>
      </c>
      <c r="U72" s="28" t="str">
        <f>IF(VLOOKUP($C72,Sheet!$A$7:$DG$148,'TN01-10 (IN)'!U$12,0)="","",VLOOKUP($C72,Sheet!$A$7:$DG$148,'TN01-10 (IN)'!U$12,0))</f>
        <v/>
      </c>
      <c r="V72" s="28" t="str">
        <f>IF(VLOOKUP($C72,Sheet!$A$7:$DG$148,'TN01-10 (IN)'!V$12,0)="","",VLOOKUP($C72,Sheet!$A$7:$DG$148,'TN01-10 (IN)'!V$12,0))</f>
        <v/>
      </c>
      <c r="W72" s="28">
        <f>IF(VLOOKUP($C72,Sheet!$A$7:$DG$148,'TN01-10 (IN)'!W$12,0)="","",VLOOKUP($C72,Sheet!$A$7:$DG$148,'TN01-10 (IN)'!W$12,0))</f>
        <v>7.8</v>
      </c>
      <c r="X72" s="28">
        <f>IF(VLOOKUP($C72,Sheet!$A$7:$DG$148,'TN01-10 (IN)'!X$12,0)="","",VLOOKUP($C72,Sheet!$A$7:$DG$148,'TN01-10 (IN)'!X$12,0))</f>
        <v>8.1999999999999993</v>
      </c>
      <c r="Y72" s="28">
        <f>IF(VLOOKUP($C72,Sheet!$A$7:$DG$148,'TN01-10 (IN)'!Y$12,0)="","",VLOOKUP($C72,Sheet!$A$7:$DG$148,'TN01-10 (IN)'!Y$12,0))</f>
        <v>8.4</v>
      </c>
      <c r="Z72" s="28">
        <f>IF(VLOOKUP($C72,Sheet!$A$7:$DG$148,'TN01-10 (IN)'!Z$12,0)="","",VLOOKUP($C72,Sheet!$A$7:$DG$148,'TN01-10 (IN)'!Z$12,0))</f>
        <v>9.1</v>
      </c>
      <c r="AA72" s="28">
        <f>IF(VLOOKUP($C72,Sheet!$A$7:$DG$148,'TN01-10 (IN)'!AA$12,0)="","",VLOOKUP($C72,Sheet!$A$7:$DG$148,'TN01-10 (IN)'!AA$12,0))</f>
        <v>6</v>
      </c>
      <c r="AB72" s="28">
        <f>IF(VLOOKUP($C72,Sheet!$A$7:$DG$148,'TN01-10 (IN)'!AB$12,0)="","",VLOOKUP($C72,Sheet!$A$7:$DG$148,'TN01-10 (IN)'!AB$12,0))</f>
        <v>7.4</v>
      </c>
      <c r="AC72" s="28">
        <f>IF(VLOOKUP($C72,Sheet!$A$7:$DG$148,'TN01-10 (IN)'!AC$12,0)="","",VLOOKUP($C72,Sheet!$A$7:$DG$148,'TN01-10 (IN)'!AC$12,0))</f>
        <v>8.1</v>
      </c>
      <c r="AD72" s="28">
        <f>IF(VLOOKUP($C72,Sheet!$A$7:$DG$148,'TN01-10 (IN)'!AD$12,0)="","",VLOOKUP($C72,Sheet!$A$7:$DG$148,'TN01-10 (IN)'!AD$12,0))</f>
        <v>6.2</v>
      </c>
      <c r="AE72" s="28">
        <f>IF(VLOOKUP($C72,Sheet!$A$7:$DG$148,'TN01-10 (IN)'!AE$12,0)="","",VLOOKUP($C72,Sheet!$A$7:$DG$148,'TN01-10 (IN)'!AE$12,0))</f>
        <v>6.9</v>
      </c>
      <c r="AF72" s="28">
        <f>IF(VLOOKUP($C72,Sheet!$A$7:$DG$148,'TN01-10 (IN)'!AF$12,0)="","",VLOOKUP($C72,Sheet!$A$7:$DG$148,'TN01-10 (IN)'!AF$12,0))</f>
        <v>7.1</v>
      </c>
      <c r="AG72" s="28">
        <f>IF(VLOOKUP($C72,Sheet!$A$7:$DG$148,'TN01-10 (IN)'!AG$12,0)="","",VLOOKUP($C72,Sheet!$A$7:$DG$148,'TN01-10 (IN)'!AG$12,0))</f>
        <v>6.9</v>
      </c>
      <c r="AH72" s="28">
        <f>IF(VLOOKUP($C72,Sheet!$A$7:$DG$148,'TN01-10 (IN)'!AH$12,0)="","",VLOOKUP($C72,Sheet!$A$7:$DG$148,'TN01-10 (IN)'!AH$12,0))</f>
        <v>7.3</v>
      </c>
      <c r="AI72" s="28">
        <f>IF(VLOOKUP($C72,Sheet!$A$7:$DG$148,'TN01-10 (IN)'!AI$12,0)="","",VLOOKUP($C72,Sheet!$A$7:$DG$148,'TN01-10 (IN)'!AI$12,0))</f>
        <v>7.6</v>
      </c>
      <c r="AJ72" s="28">
        <f>IF(VLOOKUP($C72,Sheet!$A$7:$DG$148,'TN01-10 (IN)'!AJ$12,0)="","",VLOOKUP($C72,Sheet!$A$7:$DG$148,'TN01-10 (IN)'!AJ$12,0))</f>
        <v>7.1</v>
      </c>
      <c r="AK72" s="28">
        <f>IF(VLOOKUP($C72,Sheet!$A$7:$DG$148,'TN01-10 (IN)'!AK$12,0)="","",VLOOKUP($C72,Sheet!$A$7:$DG$148,'TN01-10 (IN)'!AK$12,0))</f>
        <v>7.4</v>
      </c>
      <c r="AL72" s="28">
        <f>IF(VLOOKUP($C72,Sheet!$A$7:$DG$148,'TN01-10 (IN)'!AL$12,0)="","",VLOOKUP($C72,Sheet!$A$7:$DG$148,'TN01-10 (IN)'!AL$12,0))</f>
        <v>8.1</v>
      </c>
      <c r="AM72" s="33">
        <f>IF(VLOOKUP($C72,Sheet!$A$7:$DG$148,'TN01-10 (IN)'!AM$12,0)="","",VLOOKUP($C72,Sheet!$A$7:$DG$148,'TN01-10 (IN)'!AM$12,0))</f>
        <v>51</v>
      </c>
      <c r="AN72" s="36">
        <f>IF(VLOOKUP($C72,Sheet!$A$7:$DG$148,'TN01-10 (IN)'!AN$12,0)="","",VLOOKUP($C72,Sheet!$A$7:$DG$148,'TN01-10 (IN)'!AN$12,0))</f>
        <v>0</v>
      </c>
      <c r="AO72" s="32">
        <f>IF(VLOOKUP($C72,Sheet!$A$7:$DG$148,'TN01-10 (IN)'!AO$12,0)="","",VLOOKUP($C72,Sheet!$A$7:$DG$148,'TN01-10 (IN)'!AO$12,0))</f>
        <v>4.9000000000000004</v>
      </c>
      <c r="AP72" s="32">
        <f>IF(VLOOKUP($C72,Sheet!$A$7:$DG$148,'TN01-10 (IN)'!AP$12,0)="","",VLOOKUP($C72,Sheet!$A$7:$DG$148,'TN01-10 (IN)'!AP$12,0))</f>
        <v>7.5</v>
      </c>
      <c r="AQ72" s="32">
        <f>IF(VLOOKUP($C72,Sheet!$A$7:$DG$148,'TN01-10 (IN)'!AQ$12,0)="","",VLOOKUP($C72,Sheet!$A$7:$DG$148,'TN01-10 (IN)'!AQ$12,0))</f>
        <v>8.5</v>
      </c>
      <c r="AR72" s="32" t="str">
        <f>IF(VLOOKUP($C72,Sheet!$A$7:$DG$148,'TN01-10 (IN)'!AR$12,0)="","",VLOOKUP($C72,Sheet!$A$7:$DG$148,'TN01-10 (IN)'!AR$12,0))</f>
        <v/>
      </c>
      <c r="AS72" s="32" t="str">
        <f>IF(VLOOKUP($C72,Sheet!$A$7:$DG$148,'TN01-10 (IN)'!AS$12,0)="","",VLOOKUP($C72,Sheet!$A$7:$DG$148,'TN01-10 (IN)'!AS$12,0))</f>
        <v/>
      </c>
      <c r="AT72" s="32" t="str">
        <f>IF(VLOOKUP($C72,Sheet!$A$7:$DG$148,'TN01-10 (IN)'!AT$12,0)="","",VLOOKUP($C72,Sheet!$A$7:$DG$148,'TN01-10 (IN)'!AT$12,0))</f>
        <v/>
      </c>
      <c r="AU72" s="32" t="str">
        <f>IF(VLOOKUP($C72,Sheet!$A$7:$DG$148,'TN01-10 (IN)'!AU$12,0)="","",VLOOKUP($C72,Sheet!$A$7:$DG$148,'TN01-10 (IN)'!AU$12,0))</f>
        <v/>
      </c>
      <c r="AV72" s="32" t="str">
        <f>IF(VLOOKUP($C72,Sheet!$A$7:$DG$148,'TN01-10 (IN)'!AV$12,0)="","",VLOOKUP($C72,Sheet!$A$7:$DG$148,'TN01-10 (IN)'!AV$12,0))</f>
        <v/>
      </c>
      <c r="AW72" s="32" t="str">
        <f>IF(VLOOKUP($C72,Sheet!$A$7:$DG$148,'TN01-10 (IN)'!AW$12,0)="","",VLOOKUP($C72,Sheet!$A$7:$DG$148,'TN01-10 (IN)'!AW$12,0))</f>
        <v/>
      </c>
      <c r="AX72" s="32" t="str">
        <f>IF(VLOOKUP($C72,Sheet!$A$7:$DG$148,'TN01-10 (IN)'!AX$12,0)="","",VLOOKUP($C72,Sheet!$A$7:$DG$148,'TN01-10 (IN)'!AX$12,0))</f>
        <v/>
      </c>
      <c r="AY72" s="32" t="str">
        <f>IF(VLOOKUP($C72,Sheet!$A$7:$DG$148,'TN01-10 (IN)'!AY$12,0)="","",VLOOKUP($C72,Sheet!$A$7:$DG$148,'TN01-10 (IN)'!AY$12,0))</f>
        <v/>
      </c>
      <c r="AZ72" s="32" t="str">
        <f>IF(VLOOKUP($C72,Sheet!$A$7:$DG$148,'TN01-10 (IN)'!AZ$12,0)="","",VLOOKUP($C72,Sheet!$A$7:$DG$148,'TN01-10 (IN)'!AZ$12,0))</f>
        <v/>
      </c>
      <c r="BA72" s="32">
        <f>IF(VLOOKUP($C72,Sheet!$A$7:$DG$148,'TN01-10 (IN)'!BA$12,0)="","",VLOOKUP($C72,Sheet!$A$7:$DG$148,'TN01-10 (IN)'!BA$12,0))</f>
        <v>5.4</v>
      </c>
      <c r="BB72" s="32" t="str">
        <f>IF(VLOOKUP($C72,Sheet!$A$7:$DG$148,'TN01-10 (IN)'!BB$12,0)="","",VLOOKUP($C72,Sheet!$A$7:$DG$148,'TN01-10 (IN)'!BB$12,0))</f>
        <v/>
      </c>
      <c r="BC72" s="32">
        <f>IF(VLOOKUP($C72,Sheet!$A$7:$DG$148,'TN01-10 (IN)'!BC$12,0)="","",VLOOKUP($C72,Sheet!$A$7:$DG$148,'TN01-10 (IN)'!BC$12,0))</f>
        <v>5.0999999999999996</v>
      </c>
      <c r="BD72" s="33">
        <f>IF(VLOOKUP($C72,Sheet!$A$7:$DG$148,'TN01-10 (IN)'!BD$12,0)="","",VLOOKUP($C72,Sheet!$A$7:$DG$148,'TN01-10 (IN)'!BD$12,0))</f>
        <v>5</v>
      </c>
      <c r="BE72" s="36">
        <f>IF(VLOOKUP($C72,Sheet!$A$7:$DG$148,'TN01-10 (IN)'!BE$12,0)="","",VLOOKUP($C72,Sheet!$A$7:$DG$148,'TN01-10 (IN)'!BE$12,0))</f>
        <v>0</v>
      </c>
      <c r="BF72" s="28">
        <f>IF(VLOOKUP($C72,Sheet!$A$7:$DG$148,'TN01-10 (IN)'!BF$12,0)="","",VLOOKUP($C72,Sheet!$A$7:$DG$148,'TN01-10 (IN)'!BF$12,0))</f>
        <v>6.4</v>
      </c>
      <c r="BG72" s="28">
        <f>IF(VLOOKUP($C72,Sheet!$A$7:$DG$148,'TN01-10 (IN)'!BG$12,0)="","",VLOOKUP($C72,Sheet!$A$7:$DG$148,'TN01-10 (IN)'!BG$12,0))</f>
        <v>6.3</v>
      </c>
      <c r="BH72" s="28">
        <f>IF(VLOOKUP($C72,Sheet!$A$7:$DG$148,'TN01-10 (IN)'!BH$12,0)="","",VLOOKUP($C72,Sheet!$A$7:$DG$148,'TN01-10 (IN)'!BH$12,0))</f>
        <v>7</v>
      </c>
      <c r="BI72" s="28">
        <f>IF(VLOOKUP($C72,Sheet!$A$7:$DG$148,'TN01-10 (IN)'!BI$12,0)="","",VLOOKUP($C72,Sheet!$A$7:$DG$148,'TN01-10 (IN)'!BI$12,0))</f>
        <v>4.8</v>
      </c>
      <c r="BJ72" s="28">
        <f>IF(VLOOKUP($C72,Sheet!$A$7:$DG$148,'TN01-10 (IN)'!BJ$12,0)="","",VLOOKUP($C72,Sheet!$A$7:$DG$148,'TN01-10 (IN)'!BJ$12,0))</f>
        <v>4.8</v>
      </c>
      <c r="BK72" s="28">
        <f>IF(VLOOKUP($C72,Sheet!$A$7:$DG$148,'TN01-10 (IN)'!BK$12,0)="","",VLOOKUP($C72,Sheet!$A$7:$DG$148,'TN01-10 (IN)'!BK$12,0))</f>
        <v>5.6</v>
      </c>
      <c r="BL72" s="28">
        <f>IF(VLOOKUP($C72,Sheet!$A$7:$DG$148,'TN01-10 (IN)'!BL$12,0)="","",VLOOKUP($C72,Sheet!$A$7:$DG$148,'TN01-10 (IN)'!BL$12,0))</f>
        <v>8.9</v>
      </c>
      <c r="BM72" s="28">
        <f>IF(VLOOKUP($C72,Sheet!$A$7:$DG$148,'TN01-10 (IN)'!BM$12,0)="","",VLOOKUP($C72,Sheet!$A$7:$DG$148,'TN01-10 (IN)'!BM$12,0))</f>
        <v>6.5</v>
      </c>
      <c r="BN72" s="28">
        <f>IF(VLOOKUP($C72,Sheet!$A$7:$DG$148,'TN01-10 (IN)'!BN$12,0)="","",VLOOKUP($C72,Sheet!$A$7:$DG$148,'TN01-10 (IN)'!BN$12,0))</f>
        <v>5.9</v>
      </c>
      <c r="BO72" s="28">
        <f>IF(VLOOKUP($C72,Sheet!$A$7:$DG$148,'TN01-10 (IN)'!BO$12,0)="","",VLOOKUP($C72,Sheet!$A$7:$DG$148,'TN01-10 (IN)'!BO$12,0))</f>
        <v>8.4</v>
      </c>
      <c r="BP72" s="28">
        <f>IF(VLOOKUP($C72,Sheet!$A$7:$DG$148,'TN01-10 (IN)'!BP$12,0)="","",VLOOKUP($C72,Sheet!$A$7:$DG$148,'TN01-10 (IN)'!BP$12,0))</f>
        <v>7</v>
      </c>
      <c r="BQ72" s="28">
        <f>IF(VLOOKUP($C72,Sheet!$A$7:$DG$148,'TN01-10 (IN)'!BQ$12,0)="","",VLOOKUP($C72,Sheet!$A$7:$DG$148,'TN01-10 (IN)'!BQ$12,0))</f>
        <v>6.7</v>
      </c>
      <c r="BR72" s="28">
        <f>IF(VLOOKUP($C72,Sheet!$A$7:$DG$148,'TN01-10 (IN)'!BR$12,0)="","",VLOOKUP($C72,Sheet!$A$7:$DG$148,'TN01-10 (IN)'!BR$12,0))</f>
        <v>5.9</v>
      </c>
      <c r="BS72" s="28" t="str">
        <f>IF(VLOOKUP($C72,Sheet!$A$7:$DG$148,'TN01-10 (IN)'!BS$12,0)="","",VLOOKUP($C72,Sheet!$A$7:$DG$148,'TN01-10 (IN)'!BS$12,0))</f>
        <v/>
      </c>
      <c r="BT72" s="28">
        <f>IF(VLOOKUP($C72,Sheet!$A$7:$DG$148,'TN01-10 (IN)'!BT$12,0)="","",VLOOKUP($C72,Sheet!$A$7:$DG$148,'TN01-10 (IN)'!BT$12,0))</f>
        <v>8</v>
      </c>
      <c r="BU72" s="28">
        <f>IF(VLOOKUP($C72,Sheet!$A$7:$DG$148,'TN01-10 (IN)'!BU$12,0)="","",VLOOKUP($C72,Sheet!$A$7:$DG$148,'TN01-10 (IN)'!BU$12,0))</f>
        <v>5.5</v>
      </c>
      <c r="BV72" s="28">
        <f>IF(VLOOKUP($C72,Sheet!$A$7:$DG$148,'TN01-10 (IN)'!BV$12,0)="","",VLOOKUP($C72,Sheet!$A$7:$DG$148,'TN01-10 (IN)'!BV$12,0))</f>
        <v>6.8</v>
      </c>
      <c r="BW72" s="28">
        <f>IF(VLOOKUP($C72,Sheet!$A$7:$DG$148,'TN01-10 (IN)'!BW$12,0)="","",VLOOKUP($C72,Sheet!$A$7:$DG$148,'TN01-10 (IN)'!BW$12,0))</f>
        <v>6.4</v>
      </c>
      <c r="BX72" s="28">
        <f>IF(VLOOKUP($C72,Sheet!$A$7:$DG$148,'TN01-10 (IN)'!BX$12,0)="","",VLOOKUP($C72,Sheet!$A$7:$DG$148,'TN01-10 (IN)'!BX$12,0))</f>
        <v>7</v>
      </c>
      <c r="BY72" s="28">
        <f>IF(VLOOKUP($C72,Sheet!$A$7:$DG$148,'TN01-10 (IN)'!BY$12,0)="","",VLOOKUP($C72,Sheet!$A$7:$DG$148,'TN01-10 (IN)'!BY$12,0))</f>
        <v>8.1</v>
      </c>
      <c r="BZ72" s="33">
        <f>IF(VLOOKUP($C72,Sheet!$A$7:$DG$148,'TN01-10 (IN)'!BZ$12,0)="","",VLOOKUP($C72,Sheet!$A$7:$DG$148,'TN01-10 (IN)'!BZ$12,0))</f>
        <v>50</v>
      </c>
      <c r="CA72" s="36">
        <f>IF(VLOOKUP($C72,Sheet!$A$7:$DG$148,'TN01-10 (IN)'!CA$12,0)="","",VLOOKUP($C72,Sheet!$A$7:$DG$148,'TN01-10 (IN)'!CA$12,0))</f>
        <v>0</v>
      </c>
      <c r="CB72" s="28">
        <f>IF(VLOOKUP($C72,Sheet!$A$7:$DG$148,'TN01-10 (IN)'!CB$12,0)="","",VLOOKUP($C72,Sheet!$A$7:$DG$148,'TN01-10 (IN)'!CB$12,0))</f>
        <v>8.1</v>
      </c>
      <c r="CC72" s="28" t="str">
        <f>IF(VLOOKUP($C72,Sheet!$A$7:$DG$148,'TN01-10 (IN)'!CC$12,0)="","",VLOOKUP($C72,Sheet!$A$7:$DG$148,'TN01-10 (IN)'!CC$12,0))</f>
        <v/>
      </c>
      <c r="CD72" s="28">
        <f>IF(VLOOKUP($C72,Sheet!$A$7:$DG$148,'TN01-10 (IN)'!CD$12,0)="","",VLOOKUP($C72,Sheet!$A$7:$DG$148,'TN01-10 (IN)'!CD$12,0))</f>
        <v>6.8</v>
      </c>
      <c r="CE72" s="28" t="str">
        <f>IF(VLOOKUP($C72,Sheet!$A$7:$DG$148,'TN01-10 (IN)'!CE$12,0)="","",VLOOKUP($C72,Sheet!$A$7:$DG$148,'TN01-10 (IN)'!CE$12,0))</f>
        <v/>
      </c>
      <c r="CF72" s="28">
        <f>IF(VLOOKUP($C72,Sheet!$A$7:$DG$148,'TN01-10 (IN)'!CF$12,0)="","",VLOOKUP($C72,Sheet!$A$7:$DG$148,'TN01-10 (IN)'!CF$12,0))</f>
        <v>6.7</v>
      </c>
      <c r="CG72" s="28">
        <f>IF(VLOOKUP($C72,Sheet!$A$7:$DG$148,'TN01-10 (IN)'!CG$12,0)="","",VLOOKUP($C72,Sheet!$A$7:$DG$148,'TN01-10 (IN)'!CG$12,0))</f>
        <v>8.6</v>
      </c>
      <c r="CH72" s="28">
        <f>IF(VLOOKUP($C72,Sheet!$A$7:$DG$148,'TN01-10 (IN)'!CH$12,0)="","",VLOOKUP($C72,Sheet!$A$7:$DG$148,'TN01-10 (IN)'!CH$12,0))</f>
        <v>7.9</v>
      </c>
      <c r="CI72" s="28">
        <f>IF(VLOOKUP($C72,Sheet!$A$7:$DG$148,'TN01-10 (IN)'!CI$12,0)="","",VLOOKUP($C72,Sheet!$A$7:$DG$148,'TN01-10 (IN)'!CI$12,0))</f>
        <v>6.5</v>
      </c>
      <c r="CJ72" s="28" t="str">
        <f>IF(VLOOKUP($C72,Sheet!$A$7:$DG$148,'TN01-10 (IN)'!CJ$12,0)="","",VLOOKUP($C72,Sheet!$A$7:$DG$148,'TN01-10 (IN)'!CJ$12,0))</f>
        <v/>
      </c>
      <c r="CK72" s="28">
        <f>IF(VLOOKUP($C72,Sheet!$A$7:$DG$148,'TN01-10 (IN)'!CK$12,0)="","",VLOOKUP($C72,Sheet!$A$7:$DG$148,'TN01-10 (IN)'!CK$12,0))</f>
        <v>7.5</v>
      </c>
      <c r="CL72" s="28" t="str">
        <f>IF(VLOOKUP($C72,Sheet!$A$7:$DG$148,'TN01-10 (IN)'!CL$12,0)="","",VLOOKUP($C72,Sheet!$A$7:$DG$148,'TN01-10 (IN)'!CL$12,0))</f>
        <v/>
      </c>
      <c r="CM72" s="28" t="str">
        <f>IF(VLOOKUP($C72,Sheet!$A$7:$DG$148,'TN01-10 (IN)'!CM$12,0)="","",VLOOKUP($C72,Sheet!$A$7:$DG$148,'TN01-10 (IN)'!CM$12,0))</f>
        <v/>
      </c>
      <c r="CN72" s="28" t="str">
        <f>IF(VLOOKUP($C72,Sheet!$A$7:$DG$148,'TN01-10 (IN)'!CN$12,0)="","",VLOOKUP($C72,Sheet!$A$7:$DG$148,'TN01-10 (IN)'!CN$12,0))</f>
        <v/>
      </c>
      <c r="CO72" s="28" t="str">
        <f>IF(VLOOKUP($C72,Sheet!$A$7:$DG$148,'TN01-10 (IN)'!CO$12,0)="","",VLOOKUP($C72,Sheet!$A$7:$DG$148,'TN01-10 (IN)'!CO$12,0))</f>
        <v/>
      </c>
      <c r="CP72" s="28">
        <f>IF(VLOOKUP($C72,Sheet!$A$7:$DG$148,'TN01-10 (IN)'!CP$12,0)="","",VLOOKUP($C72,Sheet!$A$7:$DG$148,'TN01-10 (IN)'!CP$12,0))</f>
        <v>5.0999999999999996</v>
      </c>
      <c r="CQ72" s="28">
        <f>IF(VLOOKUP($C72,Sheet!$A$7:$DG$148,'TN01-10 (IN)'!CQ$12,0)="","",VLOOKUP($C72,Sheet!$A$7:$DG$148,'TN01-10 (IN)'!CQ$12,0))</f>
        <v>8.1999999999999993</v>
      </c>
      <c r="CR72" s="28">
        <f>IF(VLOOKUP($C72,Sheet!$A$7:$DG$148,'TN01-10 (IN)'!CR$12,0)="","",VLOOKUP($C72,Sheet!$A$7:$DG$148,'TN01-10 (IN)'!CR$12,0))</f>
        <v>7.2</v>
      </c>
      <c r="CS72" s="28">
        <f>IF(VLOOKUP($C72,Sheet!$A$7:$DG$148,'TN01-10 (IN)'!CS$12,0)="","",VLOOKUP($C72,Sheet!$A$7:$DG$148,'TN01-10 (IN)'!CS$12,0))</f>
        <v>6.2</v>
      </c>
      <c r="CT72" s="28">
        <f>IF(VLOOKUP($C72,Sheet!$A$7:$DG$148,'TN01-10 (IN)'!CT$12,0)="","",VLOOKUP($C72,Sheet!$A$7:$DG$148,'TN01-10 (IN)'!CT$12,0))</f>
        <v>8.8000000000000007</v>
      </c>
      <c r="CU72" s="33">
        <f>IF(VLOOKUP($C72,Sheet!$A$7:$DG$148,'TN01-10 (IN)'!CU$12,0)="","",VLOOKUP($C72,Sheet!$A$7:$DG$148,'TN01-10 (IN)'!CU$12,0))</f>
        <v>27</v>
      </c>
      <c r="CV72" s="36">
        <f>IF(VLOOKUP($C72,Sheet!$A$7:$DG$148,'TN01-10 (IN)'!CV$12,0)="","",VLOOKUP($C72,Sheet!$A$7:$DG$148,'TN01-10 (IN)'!CV$12,0))</f>
        <v>0</v>
      </c>
      <c r="CW72" s="38">
        <f t="shared" si="2"/>
        <v>128</v>
      </c>
      <c r="CX72" s="38">
        <f t="shared" si="2"/>
        <v>0</v>
      </c>
      <c r="CY72" s="38">
        <f t="shared" si="3"/>
        <v>0</v>
      </c>
      <c r="CZ72" s="38">
        <f t="shared" si="4"/>
        <v>128</v>
      </c>
      <c r="DA72" s="38">
        <f t="shared" si="5"/>
        <v>7.07</v>
      </c>
      <c r="DB72" s="38">
        <f>VLOOKUP($C72,'TN01-04'!$A$13:$DL$166,103,0)</f>
        <v>2.91</v>
      </c>
      <c r="DC72" s="28" t="str">
        <f>IF(VLOOKUP($C72,Sheet!$A$7:$DG$148,'TN01-10 (IN)'!DC$12,0)="","",VLOOKUP($C72,Sheet!$A$7:$DG$148,'TN01-10 (IN)'!DC$12,0))</f>
        <v/>
      </c>
      <c r="DD72" s="28" t="str">
        <f>IF(VLOOKUP($C72,Sheet!$A$7:$DG$148,'TN01-10 (IN)'!DD$12,0)="","",VLOOKUP($C72,Sheet!$A$7:$DG$148,'TN01-10 (IN)'!DD$12,0))</f>
        <v/>
      </c>
      <c r="DE72" s="28">
        <f>IF(VLOOKUP($C72,Sheet!$A$7:$DG$148,'TN01-10 (IN)'!DE$12,0)="","",VLOOKUP($C72,Sheet!$A$7:$DG$148,'TN01-10 (IN)'!DE$12,0))</f>
        <v>7.7</v>
      </c>
      <c r="DF72" s="28" t="str">
        <f>IF(VLOOKUP($C72,Sheet!$A$7:$DG$148,'TN01-10 (IN)'!DF$12,0)="","",VLOOKUP($C72,Sheet!$A$7:$DG$148,'TN01-10 (IN)'!DF$12,0))</f>
        <v/>
      </c>
      <c r="DG72" s="38"/>
      <c r="DH72" s="38">
        <f t="shared" si="6"/>
        <v>7.7</v>
      </c>
      <c r="DI72" s="38">
        <f>VLOOKUP($C72,'TN01-04'!$A$13:$DL$166,110,0)</f>
        <v>3.33</v>
      </c>
      <c r="DJ72" s="33">
        <f>IF(VLOOKUP($C72,Sheet!$A$7:$DG$148,'TN01-10 (IN)'!DJ$12,0)="","",VLOOKUP($C72,Sheet!$A$7:$DG$148,'TN01-10 (IN)'!DJ$12,0))</f>
        <v>5</v>
      </c>
      <c r="DK72" s="36">
        <f>IF(VLOOKUP($C72,Sheet!$A$7:$DG$148,'TN01-10 (IN)'!DK$12,0)="","",VLOOKUP($C72,Sheet!$A$7:$DG$148,'TN01-10 (IN)'!DK$12,0))</f>
        <v>0</v>
      </c>
      <c r="DL72" s="38">
        <f t="shared" si="7"/>
        <v>133</v>
      </c>
      <c r="DM72" s="38">
        <f t="shared" si="8"/>
        <v>0</v>
      </c>
      <c r="DN72" s="38">
        <f t="shared" si="9"/>
        <v>7.09</v>
      </c>
      <c r="DO72" s="38">
        <f>VLOOKUP($C72,'TN01-04'!$A$13:$DL$166,116,0)</f>
        <v>2.93</v>
      </c>
      <c r="DP72" s="33">
        <f>IF(VLOOKUP($C72,Sheet!$A$7:$DG$148,'TN01-10 (IN)'!DP$12,0)="","",VLOOKUP($C72,Sheet!$A$7:$DG$148,'TN01-10 (IN)'!DP$12,0))</f>
        <v>138</v>
      </c>
      <c r="DQ72" s="36">
        <f>IF(VLOOKUP($C72,Sheet!$A$7:$DG$148,'TN01-10 (IN)'!DQ$12,0)="","",VLOOKUP($C72,Sheet!$A$7:$DG$148,'TN01-10 (IN)'!DQ$12,0))</f>
        <v>0</v>
      </c>
      <c r="DR72" s="28">
        <f>IF(VLOOKUP($C72,Sheet!$A$7:$DG$148,'TN01-10 (IN)'!DR$12,0)="","",VLOOKUP($C72,Sheet!$A$7:$DG$148,'TN01-10 (IN)'!DR$12,0))</f>
        <v>137</v>
      </c>
      <c r="DS72" s="28">
        <f>IF(VLOOKUP($C72,Sheet!$A$7:$DG$148,'TN01-10 (IN)'!DS$12,0)="","",VLOOKUP($C72,Sheet!$A$7:$DG$148,'TN01-10 (IN)'!DS$12,0))</f>
        <v>138</v>
      </c>
      <c r="DT72" s="28">
        <f>IF(VLOOKUP($C72,Sheet!$A$7:$DG$148,'TN01-10 (IN)'!DT$12,0)="","",VLOOKUP($C72,Sheet!$A$7:$DG$148,'TN01-10 (IN)'!DT$12,0))</f>
        <v>7.09</v>
      </c>
      <c r="DU72" s="28">
        <f>IF(VLOOKUP($C72,Sheet!$A$7:$DG$148,'TN01-10 (IN)'!DU$12,0)="","",VLOOKUP($C72,Sheet!$A$7:$DG$148,'TN01-10 (IN)'!DU$12,0))</f>
        <v>2.93</v>
      </c>
      <c r="DV72" s="28" t="str">
        <f>IF(VLOOKUP($C72,Sheet!$A$7:$DG$148,'TN01-10 (IN)'!DV$12,0)="","",VLOOKUP($C72,Sheet!$A$7:$DG$148,'TN01-10 (IN)'!DV$12,0))</f>
        <v/>
      </c>
      <c r="DW72" s="42">
        <f t="shared" si="10"/>
        <v>0</v>
      </c>
    </row>
    <row r="73" spans="1:127" ht="15.95" customHeight="1" x14ac:dyDescent="0.2">
      <c r="A73" s="52"/>
      <c r="B73" s="625"/>
      <c r="C73" s="45">
        <v>2220716758</v>
      </c>
      <c r="D73" s="26" t="s">
        <v>15</v>
      </c>
      <c r="E73" s="26" t="s">
        <v>77</v>
      </c>
      <c r="F73" s="26" t="s">
        <v>149</v>
      </c>
      <c r="G73" s="27">
        <v>35636</v>
      </c>
      <c r="H73" s="26" t="s">
        <v>209</v>
      </c>
      <c r="I73" s="26" t="s">
        <v>212</v>
      </c>
      <c r="J73" s="28">
        <f>IF(VLOOKUP($C73,Sheet!$A$7:$DG$148,'TN01-10 (IN)'!J$12,0)="","",VLOOKUP($C73,Sheet!$A$7:$DG$148,'TN01-10 (IN)'!J$12,0))</f>
        <v>7.9</v>
      </c>
      <c r="K73" s="28">
        <f>IF(VLOOKUP($C73,Sheet!$A$7:$DG$148,'TN01-10 (IN)'!K$12,0)="","",VLOOKUP($C73,Sheet!$A$7:$DG$148,'TN01-10 (IN)'!K$12,0))</f>
        <v>8</v>
      </c>
      <c r="L73" s="28">
        <f>IF(VLOOKUP($C73,Sheet!$A$7:$DG$148,'TN01-10 (IN)'!L$12,0)="","",VLOOKUP($C73,Sheet!$A$7:$DG$148,'TN01-10 (IN)'!L$12,0))</f>
        <v>7.8</v>
      </c>
      <c r="M73" s="28">
        <f>IF(VLOOKUP($C73,Sheet!$A$7:$DG$148,'TN01-10 (IN)'!M$12,0)="","",VLOOKUP($C73,Sheet!$A$7:$DG$148,'TN01-10 (IN)'!M$12,0))</f>
        <v>6.4</v>
      </c>
      <c r="N73" s="28">
        <f>IF(VLOOKUP($C73,Sheet!$A$7:$DG$148,'TN01-10 (IN)'!N$12,0)="","",VLOOKUP($C73,Sheet!$A$7:$DG$148,'TN01-10 (IN)'!N$12,0))</f>
        <v>7.3</v>
      </c>
      <c r="O73" s="28">
        <f>IF(VLOOKUP($C73,Sheet!$A$7:$DG$148,'TN01-10 (IN)'!O$12,0)="","",VLOOKUP($C73,Sheet!$A$7:$DG$148,'TN01-10 (IN)'!O$12,0))</f>
        <v>5.6</v>
      </c>
      <c r="P73" s="28">
        <f>IF(VLOOKUP($C73,Sheet!$A$7:$DG$148,'TN01-10 (IN)'!P$12,0)="","",VLOOKUP($C73,Sheet!$A$7:$DG$148,'TN01-10 (IN)'!P$12,0))</f>
        <v>6</v>
      </c>
      <c r="Q73" s="28" t="str">
        <f>IF(VLOOKUP($C73,Sheet!$A$7:$DG$148,'TN01-10 (IN)'!Q$12,0)="","",VLOOKUP($C73,Sheet!$A$7:$DG$148,'TN01-10 (IN)'!Q$12,0))</f>
        <v/>
      </c>
      <c r="R73" s="28">
        <f>IF(VLOOKUP($C73,Sheet!$A$7:$DG$148,'TN01-10 (IN)'!R$12,0)="","",VLOOKUP($C73,Sheet!$A$7:$DG$148,'TN01-10 (IN)'!R$12,0))</f>
        <v>6.2</v>
      </c>
      <c r="S73" s="28" t="str">
        <f>IF(VLOOKUP($C73,Sheet!$A$7:$DG$148,'TN01-10 (IN)'!S$12,0)="","",VLOOKUP($C73,Sheet!$A$7:$DG$148,'TN01-10 (IN)'!S$12,0))</f>
        <v/>
      </c>
      <c r="T73" s="28" t="str">
        <f>IF(VLOOKUP($C73,Sheet!$A$7:$DG$148,'TN01-10 (IN)'!T$12,0)="","",VLOOKUP($C73,Sheet!$A$7:$DG$148,'TN01-10 (IN)'!T$12,0))</f>
        <v/>
      </c>
      <c r="U73" s="28" t="str">
        <f>IF(VLOOKUP($C73,Sheet!$A$7:$DG$148,'TN01-10 (IN)'!U$12,0)="","",VLOOKUP($C73,Sheet!$A$7:$DG$148,'TN01-10 (IN)'!U$12,0))</f>
        <v/>
      </c>
      <c r="V73" s="28" t="str">
        <f>IF(VLOOKUP($C73,Sheet!$A$7:$DG$148,'TN01-10 (IN)'!V$12,0)="","",VLOOKUP($C73,Sheet!$A$7:$DG$148,'TN01-10 (IN)'!V$12,0))</f>
        <v/>
      </c>
      <c r="W73" s="28">
        <f>IF(VLOOKUP($C73,Sheet!$A$7:$DG$148,'TN01-10 (IN)'!W$12,0)="","",VLOOKUP($C73,Sheet!$A$7:$DG$148,'TN01-10 (IN)'!W$12,0))</f>
        <v>6.3</v>
      </c>
      <c r="X73" s="28">
        <f>IF(VLOOKUP($C73,Sheet!$A$7:$DG$148,'TN01-10 (IN)'!X$12,0)="","",VLOOKUP($C73,Sheet!$A$7:$DG$148,'TN01-10 (IN)'!X$12,0))</f>
        <v>7.7</v>
      </c>
      <c r="Y73" s="28">
        <f>IF(VLOOKUP($C73,Sheet!$A$7:$DG$148,'TN01-10 (IN)'!Y$12,0)="","",VLOOKUP($C73,Sheet!$A$7:$DG$148,'TN01-10 (IN)'!Y$12,0))</f>
        <v>9.1999999999999993</v>
      </c>
      <c r="Z73" s="28">
        <f>IF(VLOOKUP($C73,Sheet!$A$7:$DG$148,'TN01-10 (IN)'!Z$12,0)="","",VLOOKUP($C73,Sheet!$A$7:$DG$148,'TN01-10 (IN)'!Z$12,0))</f>
        <v>9.8000000000000007</v>
      </c>
      <c r="AA73" s="28">
        <f>IF(VLOOKUP($C73,Sheet!$A$7:$DG$148,'TN01-10 (IN)'!AA$12,0)="","",VLOOKUP($C73,Sheet!$A$7:$DG$148,'TN01-10 (IN)'!AA$12,0))</f>
        <v>6.2</v>
      </c>
      <c r="AB73" s="28">
        <f>IF(VLOOKUP($C73,Sheet!$A$7:$DG$148,'TN01-10 (IN)'!AB$12,0)="","",VLOOKUP($C73,Sheet!$A$7:$DG$148,'TN01-10 (IN)'!AB$12,0))</f>
        <v>6.3</v>
      </c>
      <c r="AC73" s="28">
        <f>IF(VLOOKUP($C73,Sheet!$A$7:$DG$148,'TN01-10 (IN)'!AC$12,0)="","",VLOOKUP($C73,Sheet!$A$7:$DG$148,'TN01-10 (IN)'!AC$12,0))</f>
        <v>5.2</v>
      </c>
      <c r="AD73" s="28">
        <f>IF(VLOOKUP($C73,Sheet!$A$7:$DG$148,'TN01-10 (IN)'!AD$12,0)="","",VLOOKUP($C73,Sheet!$A$7:$DG$148,'TN01-10 (IN)'!AD$12,0))</f>
        <v>8.1</v>
      </c>
      <c r="AE73" s="28">
        <f>IF(VLOOKUP($C73,Sheet!$A$7:$DG$148,'TN01-10 (IN)'!AE$12,0)="","",VLOOKUP($C73,Sheet!$A$7:$DG$148,'TN01-10 (IN)'!AE$12,0))</f>
        <v>7.4</v>
      </c>
      <c r="AF73" s="28">
        <f>IF(VLOOKUP($C73,Sheet!$A$7:$DG$148,'TN01-10 (IN)'!AF$12,0)="","",VLOOKUP($C73,Sheet!$A$7:$DG$148,'TN01-10 (IN)'!AF$12,0))</f>
        <v>5.8</v>
      </c>
      <c r="AG73" s="28">
        <f>IF(VLOOKUP($C73,Sheet!$A$7:$DG$148,'TN01-10 (IN)'!AG$12,0)="","",VLOOKUP($C73,Sheet!$A$7:$DG$148,'TN01-10 (IN)'!AG$12,0))</f>
        <v>8.1</v>
      </c>
      <c r="AH73" s="28">
        <f>IF(VLOOKUP($C73,Sheet!$A$7:$DG$148,'TN01-10 (IN)'!AH$12,0)="","",VLOOKUP($C73,Sheet!$A$7:$DG$148,'TN01-10 (IN)'!AH$12,0))</f>
        <v>5.6</v>
      </c>
      <c r="AI73" s="28">
        <f>IF(VLOOKUP($C73,Sheet!$A$7:$DG$148,'TN01-10 (IN)'!AI$12,0)="","",VLOOKUP($C73,Sheet!$A$7:$DG$148,'TN01-10 (IN)'!AI$12,0))</f>
        <v>4.8</v>
      </c>
      <c r="AJ73" s="28">
        <f>IF(VLOOKUP($C73,Sheet!$A$7:$DG$148,'TN01-10 (IN)'!AJ$12,0)="","",VLOOKUP($C73,Sheet!$A$7:$DG$148,'TN01-10 (IN)'!AJ$12,0))</f>
        <v>4.9000000000000004</v>
      </c>
      <c r="AK73" s="28">
        <f>IF(VLOOKUP($C73,Sheet!$A$7:$DG$148,'TN01-10 (IN)'!AK$12,0)="","",VLOOKUP($C73,Sheet!$A$7:$DG$148,'TN01-10 (IN)'!AK$12,0))</f>
        <v>6.6</v>
      </c>
      <c r="AL73" s="28">
        <f>IF(VLOOKUP($C73,Sheet!$A$7:$DG$148,'TN01-10 (IN)'!AL$12,0)="","",VLOOKUP($C73,Sheet!$A$7:$DG$148,'TN01-10 (IN)'!AL$12,0))</f>
        <v>5.6</v>
      </c>
      <c r="AM73" s="33">
        <f>IF(VLOOKUP($C73,Sheet!$A$7:$DG$148,'TN01-10 (IN)'!AM$12,0)="","",VLOOKUP($C73,Sheet!$A$7:$DG$148,'TN01-10 (IN)'!AM$12,0))</f>
        <v>51</v>
      </c>
      <c r="AN73" s="36">
        <f>IF(VLOOKUP($C73,Sheet!$A$7:$DG$148,'TN01-10 (IN)'!AN$12,0)="","",VLOOKUP($C73,Sheet!$A$7:$DG$148,'TN01-10 (IN)'!AN$12,0))</f>
        <v>0</v>
      </c>
      <c r="AO73" s="32">
        <f>IF(VLOOKUP($C73,Sheet!$A$7:$DG$148,'TN01-10 (IN)'!AO$12,0)="","",VLOOKUP($C73,Sheet!$A$7:$DG$148,'TN01-10 (IN)'!AO$12,0))</f>
        <v>7.3</v>
      </c>
      <c r="AP73" s="32">
        <f>IF(VLOOKUP($C73,Sheet!$A$7:$DG$148,'TN01-10 (IN)'!AP$12,0)="","",VLOOKUP($C73,Sheet!$A$7:$DG$148,'TN01-10 (IN)'!AP$12,0))</f>
        <v>8.5</v>
      </c>
      <c r="AQ73" s="32" t="str">
        <f>IF(VLOOKUP($C73,Sheet!$A$7:$DG$148,'TN01-10 (IN)'!AQ$12,0)="","",VLOOKUP($C73,Sheet!$A$7:$DG$148,'TN01-10 (IN)'!AQ$12,0))</f>
        <v/>
      </c>
      <c r="AR73" s="32" t="str">
        <f>IF(VLOOKUP($C73,Sheet!$A$7:$DG$148,'TN01-10 (IN)'!AR$12,0)="","",VLOOKUP($C73,Sheet!$A$7:$DG$148,'TN01-10 (IN)'!AR$12,0))</f>
        <v/>
      </c>
      <c r="AS73" s="32">
        <f>IF(VLOOKUP($C73,Sheet!$A$7:$DG$148,'TN01-10 (IN)'!AS$12,0)="","",VLOOKUP($C73,Sheet!$A$7:$DG$148,'TN01-10 (IN)'!AS$12,0))</f>
        <v>6.9</v>
      </c>
      <c r="AT73" s="32" t="str">
        <f>IF(VLOOKUP($C73,Sheet!$A$7:$DG$148,'TN01-10 (IN)'!AT$12,0)="","",VLOOKUP($C73,Sheet!$A$7:$DG$148,'TN01-10 (IN)'!AT$12,0))</f>
        <v/>
      </c>
      <c r="AU73" s="32" t="str">
        <f>IF(VLOOKUP($C73,Sheet!$A$7:$DG$148,'TN01-10 (IN)'!AU$12,0)="","",VLOOKUP($C73,Sheet!$A$7:$DG$148,'TN01-10 (IN)'!AU$12,0))</f>
        <v/>
      </c>
      <c r="AV73" s="32" t="str">
        <f>IF(VLOOKUP($C73,Sheet!$A$7:$DG$148,'TN01-10 (IN)'!AV$12,0)="","",VLOOKUP($C73,Sheet!$A$7:$DG$148,'TN01-10 (IN)'!AV$12,0))</f>
        <v/>
      </c>
      <c r="AW73" s="32" t="str">
        <f>IF(VLOOKUP($C73,Sheet!$A$7:$DG$148,'TN01-10 (IN)'!AW$12,0)="","",VLOOKUP($C73,Sheet!$A$7:$DG$148,'TN01-10 (IN)'!AW$12,0))</f>
        <v/>
      </c>
      <c r="AX73" s="32" t="str">
        <f>IF(VLOOKUP($C73,Sheet!$A$7:$DG$148,'TN01-10 (IN)'!AX$12,0)="","",VLOOKUP($C73,Sheet!$A$7:$DG$148,'TN01-10 (IN)'!AX$12,0))</f>
        <v/>
      </c>
      <c r="AY73" s="32">
        <f>IF(VLOOKUP($C73,Sheet!$A$7:$DG$148,'TN01-10 (IN)'!AY$12,0)="","",VLOOKUP($C73,Sheet!$A$7:$DG$148,'TN01-10 (IN)'!AY$12,0))</f>
        <v>5.0999999999999996</v>
      </c>
      <c r="AZ73" s="32" t="str">
        <f>IF(VLOOKUP($C73,Sheet!$A$7:$DG$148,'TN01-10 (IN)'!AZ$12,0)="","",VLOOKUP($C73,Sheet!$A$7:$DG$148,'TN01-10 (IN)'!AZ$12,0))</f>
        <v/>
      </c>
      <c r="BA73" s="32" t="str">
        <f>IF(VLOOKUP($C73,Sheet!$A$7:$DG$148,'TN01-10 (IN)'!BA$12,0)="","",VLOOKUP($C73,Sheet!$A$7:$DG$148,'TN01-10 (IN)'!BA$12,0))</f>
        <v/>
      </c>
      <c r="BB73" s="32" t="str">
        <f>IF(VLOOKUP($C73,Sheet!$A$7:$DG$148,'TN01-10 (IN)'!BB$12,0)="","",VLOOKUP($C73,Sheet!$A$7:$DG$148,'TN01-10 (IN)'!BB$12,0))</f>
        <v/>
      </c>
      <c r="BC73" s="32">
        <f>IF(VLOOKUP($C73,Sheet!$A$7:$DG$148,'TN01-10 (IN)'!BC$12,0)="","",VLOOKUP($C73,Sheet!$A$7:$DG$148,'TN01-10 (IN)'!BC$12,0))</f>
        <v>7</v>
      </c>
      <c r="BD73" s="33">
        <f>IF(VLOOKUP($C73,Sheet!$A$7:$DG$148,'TN01-10 (IN)'!BD$12,0)="","",VLOOKUP($C73,Sheet!$A$7:$DG$148,'TN01-10 (IN)'!BD$12,0))</f>
        <v>5</v>
      </c>
      <c r="BE73" s="36">
        <f>IF(VLOOKUP($C73,Sheet!$A$7:$DG$148,'TN01-10 (IN)'!BE$12,0)="","",VLOOKUP($C73,Sheet!$A$7:$DG$148,'TN01-10 (IN)'!BE$12,0))</f>
        <v>0</v>
      </c>
      <c r="BF73" s="28">
        <f>IF(VLOOKUP($C73,Sheet!$A$7:$DG$148,'TN01-10 (IN)'!BF$12,0)="","",VLOOKUP($C73,Sheet!$A$7:$DG$148,'TN01-10 (IN)'!BF$12,0))</f>
        <v>4.7</v>
      </c>
      <c r="BG73" s="28">
        <f>IF(VLOOKUP($C73,Sheet!$A$7:$DG$148,'TN01-10 (IN)'!BG$12,0)="","",VLOOKUP($C73,Sheet!$A$7:$DG$148,'TN01-10 (IN)'!BG$12,0))</f>
        <v>5.7</v>
      </c>
      <c r="BH73" s="28">
        <f>IF(VLOOKUP($C73,Sheet!$A$7:$DG$148,'TN01-10 (IN)'!BH$12,0)="","",VLOOKUP($C73,Sheet!$A$7:$DG$148,'TN01-10 (IN)'!BH$12,0))</f>
        <v>4.5</v>
      </c>
      <c r="BI73" s="28">
        <f>IF(VLOOKUP($C73,Sheet!$A$7:$DG$148,'TN01-10 (IN)'!BI$12,0)="","",VLOOKUP($C73,Sheet!$A$7:$DG$148,'TN01-10 (IN)'!BI$12,0))</f>
        <v>6</v>
      </c>
      <c r="BJ73" s="28">
        <f>IF(VLOOKUP($C73,Sheet!$A$7:$DG$148,'TN01-10 (IN)'!BJ$12,0)="","",VLOOKUP($C73,Sheet!$A$7:$DG$148,'TN01-10 (IN)'!BJ$12,0))</f>
        <v>4.7</v>
      </c>
      <c r="BK73" s="28">
        <f>IF(VLOOKUP($C73,Sheet!$A$7:$DG$148,'TN01-10 (IN)'!BK$12,0)="","",VLOOKUP($C73,Sheet!$A$7:$DG$148,'TN01-10 (IN)'!BK$12,0))</f>
        <v>5.3</v>
      </c>
      <c r="BL73" s="28">
        <f>IF(VLOOKUP($C73,Sheet!$A$7:$DG$148,'TN01-10 (IN)'!BL$12,0)="","",VLOOKUP($C73,Sheet!$A$7:$DG$148,'TN01-10 (IN)'!BL$12,0))</f>
        <v>7.8</v>
      </c>
      <c r="BM73" s="28">
        <f>IF(VLOOKUP($C73,Sheet!$A$7:$DG$148,'TN01-10 (IN)'!BM$12,0)="","",VLOOKUP($C73,Sheet!$A$7:$DG$148,'TN01-10 (IN)'!BM$12,0))</f>
        <v>5.6</v>
      </c>
      <c r="BN73" s="28">
        <f>IF(VLOOKUP($C73,Sheet!$A$7:$DG$148,'TN01-10 (IN)'!BN$12,0)="","",VLOOKUP($C73,Sheet!$A$7:$DG$148,'TN01-10 (IN)'!BN$12,0))</f>
        <v>6.4</v>
      </c>
      <c r="BO73" s="28">
        <f>IF(VLOOKUP($C73,Sheet!$A$7:$DG$148,'TN01-10 (IN)'!BO$12,0)="","",VLOOKUP($C73,Sheet!$A$7:$DG$148,'TN01-10 (IN)'!BO$12,0))</f>
        <v>6.8</v>
      </c>
      <c r="BP73" s="28">
        <f>IF(VLOOKUP($C73,Sheet!$A$7:$DG$148,'TN01-10 (IN)'!BP$12,0)="","",VLOOKUP($C73,Sheet!$A$7:$DG$148,'TN01-10 (IN)'!BP$12,0))</f>
        <v>5.2</v>
      </c>
      <c r="BQ73" s="28">
        <f>IF(VLOOKUP($C73,Sheet!$A$7:$DG$148,'TN01-10 (IN)'!BQ$12,0)="","",VLOOKUP($C73,Sheet!$A$7:$DG$148,'TN01-10 (IN)'!BQ$12,0))</f>
        <v>5.3</v>
      </c>
      <c r="BR73" s="28">
        <f>IF(VLOOKUP($C73,Sheet!$A$7:$DG$148,'TN01-10 (IN)'!BR$12,0)="","",VLOOKUP($C73,Sheet!$A$7:$DG$148,'TN01-10 (IN)'!BR$12,0))</f>
        <v>8.3000000000000007</v>
      </c>
      <c r="BS73" s="28" t="str">
        <f>IF(VLOOKUP($C73,Sheet!$A$7:$DG$148,'TN01-10 (IN)'!BS$12,0)="","",VLOOKUP($C73,Sheet!$A$7:$DG$148,'TN01-10 (IN)'!BS$12,0))</f>
        <v/>
      </c>
      <c r="BT73" s="28">
        <f>IF(VLOOKUP($C73,Sheet!$A$7:$DG$148,'TN01-10 (IN)'!BT$12,0)="","",VLOOKUP($C73,Sheet!$A$7:$DG$148,'TN01-10 (IN)'!BT$12,0))</f>
        <v>6.3</v>
      </c>
      <c r="BU73" s="28">
        <f>IF(VLOOKUP($C73,Sheet!$A$7:$DG$148,'TN01-10 (IN)'!BU$12,0)="","",VLOOKUP($C73,Sheet!$A$7:$DG$148,'TN01-10 (IN)'!BU$12,0))</f>
        <v>8.8000000000000007</v>
      </c>
      <c r="BV73" s="28">
        <f>IF(VLOOKUP($C73,Sheet!$A$7:$DG$148,'TN01-10 (IN)'!BV$12,0)="","",VLOOKUP($C73,Sheet!$A$7:$DG$148,'TN01-10 (IN)'!BV$12,0))</f>
        <v>4.9000000000000004</v>
      </c>
      <c r="BW73" s="28">
        <f>IF(VLOOKUP($C73,Sheet!$A$7:$DG$148,'TN01-10 (IN)'!BW$12,0)="","",VLOOKUP($C73,Sheet!$A$7:$DG$148,'TN01-10 (IN)'!BW$12,0))</f>
        <v>7.2</v>
      </c>
      <c r="BX73" s="28">
        <f>IF(VLOOKUP($C73,Sheet!$A$7:$DG$148,'TN01-10 (IN)'!BX$12,0)="","",VLOOKUP($C73,Sheet!$A$7:$DG$148,'TN01-10 (IN)'!BX$12,0))</f>
        <v>6.3</v>
      </c>
      <c r="BY73" s="28">
        <f>IF(VLOOKUP($C73,Sheet!$A$7:$DG$148,'TN01-10 (IN)'!BY$12,0)="","",VLOOKUP($C73,Sheet!$A$7:$DG$148,'TN01-10 (IN)'!BY$12,0))</f>
        <v>7.7</v>
      </c>
      <c r="BZ73" s="33">
        <f>IF(VLOOKUP($C73,Sheet!$A$7:$DG$148,'TN01-10 (IN)'!BZ$12,0)="","",VLOOKUP($C73,Sheet!$A$7:$DG$148,'TN01-10 (IN)'!BZ$12,0))</f>
        <v>50</v>
      </c>
      <c r="CA73" s="36">
        <f>IF(VLOOKUP($C73,Sheet!$A$7:$DG$148,'TN01-10 (IN)'!CA$12,0)="","",VLOOKUP($C73,Sheet!$A$7:$DG$148,'TN01-10 (IN)'!CA$12,0))</f>
        <v>0</v>
      </c>
      <c r="CB73" s="28">
        <f>IF(VLOOKUP($C73,Sheet!$A$7:$DG$148,'TN01-10 (IN)'!CB$12,0)="","",VLOOKUP($C73,Sheet!$A$7:$DG$148,'TN01-10 (IN)'!CB$12,0))</f>
        <v>7.9</v>
      </c>
      <c r="CC73" s="28" t="str">
        <f>IF(VLOOKUP($C73,Sheet!$A$7:$DG$148,'TN01-10 (IN)'!CC$12,0)="","",VLOOKUP($C73,Sheet!$A$7:$DG$148,'TN01-10 (IN)'!CC$12,0))</f>
        <v/>
      </c>
      <c r="CD73" s="28">
        <f>IF(VLOOKUP($C73,Sheet!$A$7:$DG$148,'TN01-10 (IN)'!CD$12,0)="","",VLOOKUP($C73,Sheet!$A$7:$DG$148,'TN01-10 (IN)'!CD$12,0))</f>
        <v>5.8</v>
      </c>
      <c r="CE73" s="28" t="str">
        <f>IF(VLOOKUP($C73,Sheet!$A$7:$DG$148,'TN01-10 (IN)'!CE$12,0)="","",VLOOKUP($C73,Sheet!$A$7:$DG$148,'TN01-10 (IN)'!CE$12,0))</f>
        <v/>
      </c>
      <c r="CF73" s="28">
        <f>IF(VLOOKUP($C73,Sheet!$A$7:$DG$148,'TN01-10 (IN)'!CF$12,0)="","",VLOOKUP($C73,Sheet!$A$7:$DG$148,'TN01-10 (IN)'!CF$12,0))</f>
        <v>7.1</v>
      </c>
      <c r="CG73" s="28">
        <f>IF(VLOOKUP($C73,Sheet!$A$7:$DG$148,'TN01-10 (IN)'!CG$12,0)="","",VLOOKUP($C73,Sheet!$A$7:$DG$148,'TN01-10 (IN)'!CG$12,0))</f>
        <v>5.8</v>
      </c>
      <c r="CH73" s="28">
        <f>IF(VLOOKUP($C73,Sheet!$A$7:$DG$148,'TN01-10 (IN)'!CH$12,0)="","",VLOOKUP($C73,Sheet!$A$7:$DG$148,'TN01-10 (IN)'!CH$12,0))</f>
        <v>7.1</v>
      </c>
      <c r="CI73" s="28">
        <f>IF(VLOOKUP($C73,Sheet!$A$7:$DG$148,'TN01-10 (IN)'!CI$12,0)="","",VLOOKUP($C73,Sheet!$A$7:$DG$148,'TN01-10 (IN)'!CI$12,0))</f>
        <v>5.2</v>
      </c>
      <c r="CJ73" s="28" t="str">
        <f>IF(VLOOKUP($C73,Sheet!$A$7:$DG$148,'TN01-10 (IN)'!CJ$12,0)="","",VLOOKUP($C73,Sheet!$A$7:$DG$148,'TN01-10 (IN)'!CJ$12,0))</f>
        <v/>
      </c>
      <c r="CK73" s="28">
        <f>IF(VLOOKUP($C73,Sheet!$A$7:$DG$148,'TN01-10 (IN)'!CK$12,0)="","",VLOOKUP($C73,Sheet!$A$7:$DG$148,'TN01-10 (IN)'!CK$12,0))</f>
        <v>7.1</v>
      </c>
      <c r="CL73" s="28" t="str">
        <f>IF(VLOOKUP($C73,Sheet!$A$7:$DG$148,'TN01-10 (IN)'!CL$12,0)="","",VLOOKUP($C73,Sheet!$A$7:$DG$148,'TN01-10 (IN)'!CL$12,0))</f>
        <v/>
      </c>
      <c r="CM73" s="28" t="str">
        <f>IF(VLOOKUP($C73,Sheet!$A$7:$DG$148,'TN01-10 (IN)'!CM$12,0)="","",VLOOKUP($C73,Sheet!$A$7:$DG$148,'TN01-10 (IN)'!CM$12,0))</f>
        <v/>
      </c>
      <c r="CN73" s="28" t="str">
        <f>IF(VLOOKUP($C73,Sheet!$A$7:$DG$148,'TN01-10 (IN)'!CN$12,0)="","",VLOOKUP($C73,Sheet!$A$7:$DG$148,'TN01-10 (IN)'!CN$12,0))</f>
        <v/>
      </c>
      <c r="CO73" s="28" t="str">
        <f>IF(VLOOKUP($C73,Sheet!$A$7:$DG$148,'TN01-10 (IN)'!CO$12,0)="","",VLOOKUP($C73,Sheet!$A$7:$DG$148,'TN01-10 (IN)'!CO$12,0))</f>
        <v/>
      </c>
      <c r="CP73" s="28">
        <f>IF(VLOOKUP($C73,Sheet!$A$7:$DG$148,'TN01-10 (IN)'!CP$12,0)="","",VLOOKUP($C73,Sheet!$A$7:$DG$148,'TN01-10 (IN)'!CP$12,0))</f>
        <v>6.8</v>
      </c>
      <c r="CQ73" s="28">
        <f>IF(VLOOKUP($C73,Sheet!$A$7:$DG$148,'TN01-10 (IN)'!CQ$12,0)="","",VLOOKUP($C73,Sheet!$A$7:$DG$148,'TN01-10 (IN)'!CQ$12,0))</f>
        <v>7</v>
      </c>
      <c r="CR73" s="28">
        <f>IF(VLOOKUP($C73,Sheet!$A$7:$DG$148,'TN01-10 (IN)'!CR$12,0)="","",VLOOKUP($C73,Sheet!$A$7:$DG$148,'TN01-10 (IN)'!CR$12,0))</f>
        <v>7.4</v>
      </c>
      <c r="CS73" s="28">
        <f>IF(VLOOKUP($C73,Sheet!$A$7:$DG$148,'TN01-10 (IN)'!CS$12,0)="","",VLOOKUP($C73,Sheet!$A$7:$DG$148,'TN01-10 (IN)'!CS$12,0))</f>
        <v>5.0999999999999996</v>
      </c>
      <c r="CT73" s="28">
        <f>IF(VLOOKUP($C73,Sheet!$A$7:$DG$148,'TN01-10 (IN)'!CT$12,0)="","",VLOOKUP($C73,Sheet!$A$7:$DG$148,'TN01-10 (IN)'!CT$12,0))</f>
        <v>6.7</v>
      </c>
      <c r="CU73" s="33">
        <f>IF(VLOOKUP($C73,Sheet!$A$7:$DG$148,'TN01-10 (IN)'!CU$12,0)="","",VLOOKUP($C73,Sheet!$A$7:$DG$148,'TN01-10 (IN)'!CU$12,0))</f>
        <v>27</v>
      </c>
      <c r="CV73" s="36">
        <f>IF(VLOOKUP($C73,Sheet!$A$7:$DG$148,'TN01-10 (IN)'!CV$12,0)="","",VLOOKUP($C73,Sheet!$A$7:$DG$148,'TN01-10 (IN)'!CV$12,0))</f>
        <v>0</v>
      </c>
      <c r="CW73" s="38">
        <f t="shared" si="2"/>
        <v>128</v>
      </c>
      <c r="CX73" s="38">
        <f t="shared" si="2"/>
        <v>0</v>
      </c>
      <c r="CY73" s="38">
        <f t="shared" si="3"/>
        <v>0</v>
      </c>
      <c r="CZ73" s="38">
        <f t="shared" si="4"/>
        <v>128</v>
      </c>
      <c r="DA73" s="38">
        <f t="shared" si="5"/>
        <v>6.44</v>
      </c>
      <c r="DB73" s="38">
        <f>VLOOKUP($C73,'TN01-04'!$A$13:$DL$166,103,0)</f>
        <v>2.5</v>
      </c>
      <c r="DC73" s="28" t="str">
        <f>IF(VLOOKUP($C73,Sheet!$A$7:$DG$148,'TN01-10 (IN)'!DC$12,0)="","",VLOOKUP($C73,Sheet!$A$7:$DG$148,'TN01-10 (IN)'!DC$12,0))</f>
        <v/>
      </c>
      <c r="DD73" s="28" t="str">
        <f>IF(VLOOKUP($C73,Sheet!$A$7:$DG$148,'TN01-10 (IN)'!DD$12,0)="","",VLOOKUP($C73,Sheet!$A$7:$DG$148,'TN01-10 (IN)'!DD$12,0))</f>
        <v/>
      </c>
      <c r="DE73" s="28">
        <f>IF(VLOOKUP($C73,Sheet!$A$7:$DG$148,'TN01-10 (IN)'!DE$12,0)="","",VLOOKUP($C73,Sheet!$A$7:$DG$148,'TN01-10 (IN)'!DE$12,0))</f>
        <v>7.7</v>
      </c>
      <c r="DF73" s="28" t="str">
        <f>IF(VLOOKUP($C73,Sheet!$A$7:$DG$148,'TN01-10 (IN)'!DF$12,0)="","",VLOOKUP($C73,Sheet!$A$7:$DG$148,'TN01-10 (IN)'!DF$12,0))</f>
        <v/>
      </c>
      <c r="DG73" s="38"/>
      <c r="DH73" s="38">
        <f t="shared" si="6"/>
        <v>7.7</v>
      </c>
      <c r="DI73" s="38">
        <f>VLOOKUP($C73,'TN01-04'!$A$13:$DL$166,110,0)</f>
        <v>3.33</v>
      </c>
      <c r="DJ73" s="33">
        <f>IF(VLOOKUP($C73,Sheet!$A$7:$DG$148,'TN01-10 (IN)'!DJ$12,0)="","",VLOOKUP($C73,Sheet!$A$7:$DG$148,'TN01-10 (IN)'!DJ$12,0))</f>
        <v>5</v>
      </c>
      <c r="DK73" s="36">
        <f>IF(VLOOKUP($C73,Sheet!$A$7:$DG$148,'TN01-10 (IN)'!DK$12,0)="","",VLOOKUP($C73,Sheet!$A$7:$DG$148,'TN01-10 (IN)'!DK$12,0))</f>
        <v>0</v>
      </c>
      <c r="DL73" s="38">
        <f t="shared" si="7"/>
        <v>133</v>
      </c>
      <c r="DM73" s="38">
        <f t="shared" si="8"/>
        <v>0</v>
      </c>
      <c r="DN73" s="38">
        <f t="shared" si="9"/>
        <v>6.49</v>
      </c>
      <c r="DO73" s="38">
        <f>VLOOKUP($C73,'TN01-04'!$A$13:$DL$166,116,0)</f>
        <v>2.5299999999999998</v>
      </c>
      <c r="DP73" s="33">
        <f>IF(VLOOKUP($C73,Sheet!$A$7:$DG$148,'TN01-10 (IN)'!DP$12,0)="","",VLOOKUP($C73,Sheet!$A$7:$DG$148,'TN01-10 (IN)'!DP$12,0))</f>
        <v>138</v>
      </c>
      <c r="DQ73" s="36">
        <f>IF(VLOOKUP($C73,Sheet!$A$7:$DG$148,'TN01-10 (IN)'!DQ$12,0)="","",VLOOKUP($C73,Sheet!$A$7:$DG$148,'TN01-10 (IN)'!DQ$12,0))</f>
        <v>0</v>
      </c>
      <c r="DR73" s="28">
        <f>IF(VLOOKUP($C73,Sheet!$A$7:$DG$148,'TN01-10 (IN)'!DR$12,0)="","",VLOOKUP($C73,Sheet!$A$7:$DG$148,'TN01-10 (IN)'!DR$12,0))</f>
        <v>137</v>
      </c>
      <c r="DS73" s="28">
        <f>IF(VLOOKUP($C73,Sheet!$A$7:$DG$148,'TN01-10 (IN)'!DS$12,0)="","",VLOOKUP($C73,Sheet!$A$7:$DG$148,'TN01-10 (IN)'!DS$12,0))</f>
        <v>138</v>
      </c>
      <c r="DT73" s="28">
        <f>IF(VLOOKUP($C73,Sheet!$A$7:$DG$148,'TN01-10 (IN)'!DT$12,0)="","",VLOOKUP($C73,Sheet!$A$7:$DG$148,'TN01-10 (IN)'!DT$12,0))</f>
        <v>6.49</v>
      </c>
      <c r="DU73" s="28">
        <f>IF(VLOOKUP($C73,Sheet!$A$7:$DG$148,'TN01-10 (IN)'!DU$12,0)="","",VLOOKUP($C73,Sheet!$A$7:$DG$148,'TN01-10 (IN)'!DU$12,0))</f>
        <v>2.5299999999999998</v>
      </c>
      <c r="DV73" s="28" t="str">
        <f>IF(VLOOKUP($C73,Sheet!$A$7:$DG$148,'TN01-10 (IN)'!DV$12,0)="","",VLOOKUP($C73,Sheet!$A$7:$DG$148,'TN01-10 (IN)'!DV$12,0))</f>
        <v/>
      </c>
      <c r="DW73" s="42">
        <f t="shared" si="10"/>
        <v>0</v>
      </c>
    </row>
    <row r="74" spans="1:127" ht="15.95" customHeight="1" x14ac:dyDescent="0.2">
      <c r="A74" s="52"/>
      <c r="B74" s="625"/>
      <c r="C74" s="45">
        <v>2220724227</v>
      </c>
      <c r="D74" s="26" t="s">
        <v>6</v>
      </c>
      <c r="E74" s="26" t="s">
        <v>78</v>
      </c>
      <c r="F74" s="26" t="s">
        <v>149</v>
      </c>
      <c r="G74" s="27">
        <v>35986</v>
      </c>
      <c r="H74" s="26" t="s">
        <v>209</v>
      </c>
      <c r="I74" s="26" t="s">
        <v>212</v>
      </c>
      <c r="J74" s="28">
        <f>IF(VLOOKUP($C74,Sheet!$A$7:$DG$148,'TN01-10 (IN)'!J$12,0)="","",VLOOKUP($C74,Sheet!$A$7:$DG$148,'TN01-10 (IN)'!J$12,0))</f>
        <v>8.3000000000000007</v>
      </c>
      <c r="K74" s="28">
        <f>IF(VLOOKUP($C74,Sheet!$A$7:$DG$148,'TN01-10 (IN)'!K$12,0)="","",VLOOKUP($C74,Sheet!$A$7:$DG$148,'TN01-10 (IN)'!K$12,0))</f>
        <v>6.6</v>
      </c>
      <c r="L74" s="28">
        <f>IF(VLOOKUP($C74,Sheet!$A$7:$DG$148,'TN01-10 (IN)'!L$12,0)="","",VLOOKUP($C74,Sheet!$A$7:$DG$148,'TN01-10 (IN)'!L$12,0))</f>
        <v>6.5</v>
      </c>
      <c r="M74" s="28">
        <f>IF(VLOOKUP($C74,Sheet!$A$7:$DG$148,'TN01-10 (IN)'!M$12,0)="","",VLOOKUP($C74,Sheet!$A$7:$DG$148,'TN01-10 (IN)'!M$12,0))</f>
        <v>8.5</v>
      </c>
      <c r="N74" s="28">
        <f>IF(VLOOKUP($C74,Sheet!$A$7:$DG$148,'TN01-10 (IN)'!N$12,0)="","",VLOOKUP($C74,Sheet!$A$7:$DG$148,'TN01-10 (IN)'!N$12,0))</f>
        <v>8.1</v>
      </c>
      <c r="O74" s="28">
        <f>IF(VLOOKUP($C74,Sheet!$A$7:$DG$148,'TN01-10 (IN)'!O$12,0)="","",VLOOKUP($C74,Sheet!$A$7:$DG$148,'TN01-10 (IN)'!O$12,0))</f>
        <v>9.4</v>
      </c>
      <c r="P74" s="28">
        <f>IF(VLOOKUP($C74,Sheet!$A$7:$DG$148,'TN01-10 (IN)'!P$12,0)="","",VLOOKUP($C74,Sheet!$A$7:$DG$148,'TN01-10 (IN)'!P$12,0))</f>
        <v>4.5999999999999996</v>
      </c>
      <c r="Q74" s="28" t="str">
        <f>IF(VLOOKUP($C74,Sheet!$A$7:$DG$148,'TN01-10 (IN)'!Q$12,0)="","",VLOOKUP($C74,Sheet!$A$7:$DG$148,'TN01-10 (IN)'!Q$12,0))</f>
        <v/>
      </c>
      <c r="R74" s="28">
        <f>IF(VLOOKUP($C74,Sheet!$A$7:$DG$148,'TN01-10 (IN)'!R$12,0)="","",VLOOKUP($C74,Sheet!$A$7:$DG$148,'TN01-10 (IN)'!R$12,0))</f>
        <v>8.6</v>
      </c>
      <c r="S74" s="28" t="str">
        <f>IF(VLOOKUP($C74,Sheet!$A$7:$DG$148,'TN01-10 (IN)'!S$12,0)="","",VLOOKUP($C74,Sheet!$A$7:$DG$148,'TN01-10 (IN)'!S$12,0))</f>
        <v/>
      </c>
      <c r="T74" s="28" t="str">
        <f>IF(VLOOKUP($C74,Sheet!$A$7:$DG$148,'TN01-10 (IN)'!T$12,0)="","",VLOOKUP($C74,Sheet!$A$7:$DG$148,'TN01-10 (IN)'!T$12,0))</f>
        <v/>
      </c>
      <c r="U74" s="28" t="str">
        <f>IF(VLOOKUP($C74,Sheet!$A$7:$DG$148,'TN01-10 (IN)'!U$12,0)="","",VLOOKUP($C74,Sheet!$A$7:$DG$148,'TN01-10 (IN)'!U$12,0))</f>
        <v/>
      </c>
      <c r="V74" s="28" t="str">
        <f>IF(VLOOKUP($C74,Sheet!$A$7:$DG$148,'TN01-10 (IN)'!V$12,0)="","",VLOOKUP($C74,Sheet!$A$7:$DG$148,'TN01-10 (IN)'!V$12,0))</f>
        <v/>
      </c>
      <c r="W74" s="28">
        <f>IF(VLOOKUP($C74,Sheet!$A$7:$DG$148,'TN01-10 (IN)'!W$12,0)="","",VLOOKUP($C74,Sheet!$A$7:$DG$148,'TN01-10 (IN)'!W$12,0))</f>
        <v>6.9</v>
      </c>
      <c r="X74" s="28">
        <f>IF(VLOOKUP($C74,Sheet!$A$7:$DG$148,'TN01-10 (IN)'!X$12,0)="","",VLOOKUP($C74,Sheet!$A$7:$DG$148,'TN01-10 (IN)'!X$12,0))</f>
        <v>6.7</v>
      </c>
      <c r="Y74" s="28">
        <f>IF(VLOOKUP($C74,Sheet!$A$7:$DG$148,'TN01-10 (IN)'!Y$12,0)="","",VLOOKUP($C74,Sheet!$A$7:$DG$148,'TN01-10 (IN)'!Y$12,0))</f>
        <v>8.5</v>
      </c>
      <c r="Z74" s="28">
        <f>IF(VLOOKUP($C74,Sheet!$A$7:$DG$148,'TN01-10 (IN)'!Z$12,0)="","",VLOOKUP($C74,Sheet!$A$7:$DG$148,'TN01-10 (IN)'!Z$12,0))</f>
        <v>7.6</v>
      </c>
      <c r="AA74" s="28">
        <f>IF(VLOOKUP($C74,Sheet!$A$7:$DG$148,'TN01-10 (IN)'!AA$12,0)="","",VLOOKUP($C74,Sheet!$A$7:$DG$148,'TN01-10 (IN)'!AA$12,0))</f>
        <v>6.8</v>
      </c>
      <c r="AB74" s="28">
        <f>IF(VLOOKUP($C74,Sheet!$A$7:$DG$148,'TN01-10 (IN)'!AB$12,0)="","",VLOOKUP($C74,Sheet!$A$7:$DG$148,'TN01-10 (IN)'!AB$12,0))</f>
        <v>6.7</v>
      </c>
      <c r="AC74" s="28">
        <f>IF(VLOOKUP($C74,Sheet!$A$7:$DG$148,'TN01-10 (IN)'!AC$12,0)="","",VLOOKUP($C74,Sheet!$A$7:$DG$148,'TN01-10 (IN)'!AC$12,0))</f>
        <v>5.4</v>
      </c>
      <c r="AD74" s="28">
        <f>IF(VLOOKUP($C74,Sheet!$A$7:$DG$148,'TN01-10 (IN)'!AD$12,0)="","",VLOOKUP($C74,Sheet!$A$7:$DG$148,'TN01-10 (IN)'!AD$12,0))</f>
        <v>5.4</v>
      </c>
      <c r="AE74" s="28">
        <f>IF(VLOOKUP($C74,Sheet!$A$7:$DG$148,'TN01-10 (IN)'!AE$12,0)="","",VLOOKUP($C74,Sheet!$A$7:$DG$148,'TN01-10 (IN)'!AE$12,0))</f>
        <v>7.2</v>
      </c>
      <c r="AF74" s="28">
        <f>IF(VLOOKUP($C74,Sheet!$A$7:$DG$148,'TN01-10 (IN)'!AF$12,0)="","",VLOOKUP($C74,Sheet!$A$7:$DG$148,'TN01-10 (IN)'!AF$12,0))</f>
        <v>5.6</v>
      </c>
      <c r="AG74" s="28">
        <f>IF(VLOOKUP($C74,Sheet!$A$7:$DG$148,'TN01-10 (IN)'!AG$12,0)="","",VLOOKUP($C74,Sheet!$A$7:$DG$148,'TN01-10 (IN)'!AG$12,0))</f>
        <v>6.1</v>
      </c>
      <c r="AH74" s="28">
        <f>IF(VLOOKUP($C74,Sheet!$A$7:$DG$148,'TN01-10 (IN)'!AH$12,0)="","",VLOOKUP($C74,Sheet!$A$7:$DG$148,'TN01-10 (IN)'!AH$12,0))</f>
        <v>7</v>
      </c>
      <c r="AI74" s="28">
        <f>IF(VLOOKUP($C74,Sheet!$A$7:$DG$148,'TN01-10 (IN)'!AI$12,0)="","",VLOOKUP($C74,Sheet!$A$7:$DG$148,'TN01-10 (IN)'!AI$12,0))</f>
        <v>7.9</v>
      </c>
      <c r="AJ74" s="28">
        <f>IF(VLOOKUP($C74,Sheet!$A$7:$DG$148,'TN01-10 (IN)'!AJ$12,0)="","",VLOOKUP($C74,Sheet!$A$7:$DG$148,'TN01-10 (IN)'!AJ$12,0))</f>
        <v>4.8</v>
      </c>
      <c r="AK74" s="28">
        <f>IF(VLOOKUP($C74,Sheet!$A$7:$DG$148,'TN01-10 (IN)'!AK$12,0)="","",VLOOKUP($C74,Sheet!$A$7:$DG$148,'TN01-10 (IN)'!AK$12,0))</f>
        <v>5.4</v>
      </c>
      <c r="AL74" s="28">
        <f>IF(VLOOKUP($C74,Sheet!$A$7:$DG$148,'TN01-10 (IN)'!AL$12,0)="","",VLOOKUP($C74,Sheet!$A$7:$DG$148,'TN01-10 (IN)'!AL$12,0))</f>
        <v>7.7</v>
      </c>
      <c r="AM74" s="33">
        <f>IF(VLOOKUP($C74,Sheet!$A$7:$DG$148,'TN01-10 (IN)'!AM$12,0)="","",VLOOKUP($C74,Sheet!$A$7:$DG$148,'TN01-10 (IN)'!AM$12,0))</f>
        <v>51</v>
      </c>
      <c r="AN74" s="36">
        <f>IF(VLOOKUP($C74,Sheet!$A$7:$DG$148,'TN01-10 (IN)'!AN$12,0)="","",VLOOKUP($C74,Sheet!$A$7:$DG$148,'TN01-10 (IN)'!AN$12,0))</f>
        <v>0</v>
      </c>
      <c r="AO74" s="32">
        <f>IF(VLOOKUP($C74,Sheet!$A$7:$DG$148,'TN01-10 (IN)'!AO$12,0)="","",VLOOKUP($C74,Sheet!$A$7:$DG$148,'TN01-10 (IN)'!AO$12,0))</f>
        <v>7.3</v>
      </c>
      <c r="AP74" s="32">
        <f>IF(VLOOKUP($C74,Sheet!$A$7:$DG$148,'TN01-10 (IN)'!AP$12,0)="","",VLOOKUP($C74,Sheet!$A$7:$DG$148,'TN01-10 (IN)'!AP$12,0))</f>
        <v>6.5</v>
      </c>
      <c r="AQ74" s="32">
        <f>IF(VLOOKUP($C74,Sheet!$A$7:$DG$148,'TN01-10 (IN)'!AQ$12,0)="","",VLOOKUP($C74,Sheet!$A$7:$DG$148,'TN01-10 (IN)'!AQ$12,0))</f>
        <v>9.1999999999999993</v>
      </c>
      <c r="AR74" s="32" t="str">
        <f>IF(VLOOKUP($C74,Sheet!$A$7:$DG$148,'TN01-10 (IN)'!AR$12,0)="","",VLOOKUP($C74,Sheet!$A$7:$DG$148,'TN01-10 (IN)'!AR$12,0))</f>
        <v/>
      </c>
      <c r="AS74" s="32" t="str">
        <f>IF(VLOOKUP($C74,Sheet!$A$7:$DG$148,'TN01-10 (IN)'!AS$12,0)="","",VLOOKUP($C74,Sheet!$A$7:$DG$148,'TN01-10 (IN)'!AS$12,0))</f>
        <v/>
      </c>
      <c r="AT74" s="32" t="str">
        <f>IF(VLOOKUP($C74,Sheet!$A$7:$DG$148,'TN01-10 (IN)'!AT$12,0)="","",VLOOKUP($C74,Sheet!$A$7:$DG$148,'TN01-10 (IN)'!AT$12,0))</f>
        <v/>
      </c>
      <c r="AU74" s="32">
        <f>IF(VLOOKUP($C74,Sheet!$A$7:$DG$148,'TN01-10 (IN)'!AU$12,0)="","",VLOOKUP($C74,Sheet!$A$7:$DG$148,'TN01-10 (IN)'!AU$12,0))</f>
        <v>0</v>
      </c>
      <c r="AV74" s="32" t="str">
        <f>IF(VLOOKUP($C74,Sheet!$A$7:$DG$148,'TN01-10 (IN)'!AV$12,0)="","",VLOOKUP($C74,Sheet!$A$7:$DG$148,'TN01-10 (IN)'!AV$12,0))</f>
        <v/>
      </c>
      <c r="AW74" s="32">
        <f>IF(VLOOKUP($C74,Sheet!$A$7:$DG$148,'TN01-10 (IN)'!AW$12,0)="","",VLOOKUP($C74,Sheet!$A$7:$DG$148,'TN01-10 (IN)'!AW$12,0))</f>
        <v>6.7</v>
      </c>
      <c r="AX74" s="32" t="str">
        <f>IF(VLOOKUP($C74,Sheet!$A$7:$DG$148,'TN01-10 (IN)'!AX$12,0)="","",VLOOKUP($C74,Sheet!$A$7:$DG$148,'TN01-10 (IN)'!AX$12,0))</f>
        <v/>
      </c>
      <c r="AY74" s="32" t="str">
        <f>IF(VLOOKUP($C74,Sheet!$A$7:$DG$148,'TN01-10 (IN)'!AY$12,0)="","",VLOOKUP($C74,Sheet!$A$7:$DG$148,'TN01-10 (IN)'!AY$12,0))</f>
        <v/>
      </c>
      <c r="AZ74" s="32" t="str">
        <f>IF(VLOOKUP($C74,Sheet!$A$7:$DG$148,'TN01-10 (IN)'!AZ$12,0)="","",VLOOKUP($C74,Sheet!$A$7:$DG$148,'TN01-10 (IN)'!AZ$12,0))</f>
        <v/>
      </c>
      <c r="BA74" s="32" t="str">
        <f>IF(VLOOKUP($C74,Sheet!$A$7:$DG$148,'TN01-10 (IN)'!BA$12,0)="","",VLOOKUP($C74,Sheet!$A$7:$DG$148,'TN01-10 (IN)'!BA$12,0))</f>
        <v/>
      </c>
      <c r="BB74" s="32" t="str">
        <f>IF(VLOOKUP($C74,Sheet!$A$7:$DG$148,'TN01-10 (IN)'!BB$12,0)="","",VLOOKUP($C74,Sheet!$A$7:$DG$148,'TN01-10 (IN)'!BB$12,0))</f>
        <v/>
      </c>
      <c r="BC74" s="32">
        <f>IF(VLOOKUP($C74,Sheet!$A$7:$DG$148,'TN01-10 (IN)'!BC$12,0)="","",VLOOKUP($C74,Sheet!$A$7:$DG$148,'TN01-10 (IN)'!BC$12,0))</f>
        <v>7.9</v>
      </c>
      <c r="BD74" s="33">
        <f>IF(VLOOKUP($C74,Sheet!$A$7:$DG$148,'TN01-10 (IN)'!BD$12,0)="","",VLOOKUP($C74,Sheet!$A$7:$DG$148,'TN01-10 (IN)'!BD$12,0))</f>
        <v>5</v>
      </c>
      <c r="BE74" s="36">
        <f>IF(VLOOKUP($C74,Sheet!$A$7:$DG$148,'TN01-10 (IN)'!BE$12,0)="","",VLOOKUP($C74,Sheet!$A$7:$DG$148,'TN01-10 (IN)'!BE$12,0))</f>
        <v>0</v>
      </c>
      <c r="BF74" s="28">
        <f>IF(VLOOKUP($C74,Sheet!$A$7:$DG$148,'TN01-10 (IN)'!BF$12,0)="","",VLOOKUP($C74,Sheet!$A$7:$DG$148,'TN01-10 (IN)'!BF$12,0))</f>
        <v>6.2</v>
      </c>
      <c r="BG74" s="28">
        <f>IF(VLOOKUP($C74,Sheet!$A$7:$DG$148,'TN01-10 (IN)'!BG$12,0)="","",VLOOKUP($C74,Sheet!$A$7:$DG$148,'TN01-10 (IN)'!BG$12,0))</f>
        <v>6.3</v>
      </c>
      <c r="BH74" s="28">
        <f>IF(VLOOKUP($C74,Sheet!$A$7:$DG$148,'TN01-10 (IN)'!BH$12,0)="","",VLOOKUP($C74,Sheet!$A$7:$DG$148,'TN01-10 (IN)'!BH$12,0))</f>
        <v>9.1999999999999993</v>
      </c>
      <c r="BI74" s="28">
        <f>IF(VLOOKUP($C74,Sheet!$A$7:$DG$148,'TN01-10 (IN)'!BI$12,0)="","",VLOOKUP($C74,Sheet!$A$7:$DG$148,'TN01-10 (IN)'!BI$12,0))</f>
        <v>4.9000000000000004</v>
      </c>
      <c r="BJ74" s="28">
        <f>IF(VLOOKUP($C74,Sheet!$A$7:$DG$148,'TN01-10 (IN)'!BJ$12,0)="","",VLOOKUP($C74,Sheet!$A$7:$DG$148,'TN01-10 (IN)'!BJ$12,0))</f>
        <v>6.3</v>
      </c>
      <c r="BK74" s="28">
        <f>IF(VLOOKUP($C74,Sheet!$A$7:$DG$148,'TN01-10 (IN)'!BK$12,0)="","",VLOOKUP($C74,Sheet!$A$7:$DG$148,'TN01-10 (IN)'!BK$12,0))</f>
        <v>7</v>
      </c>
      <c r="BL74" s="28">
        <f>IF(VLOOKUP($C74,Sheet!$A$7:$DG$148,'TN01-10 (IN)'!BL$12,0)="","",VLOOKUP($C74,Sheet!$A$7:$DG$148,'TN01-10 (IN)'!BL$12,0))</f>
        <v>7.9</v>
      </c>
      <c r="BM74" s="28">
        <f>IF(VLOOKUP($C74,Sheet!$A$7:$DG$148,'TN01-10 (IN)'!BM$12,0)="","",VLOOKUP($C74,Sheet!$A$7:$DG$148,'TN01-10 (IN)'!BM$12,0))</f>
        <v>6.1</v>
      </c>
      <c r="BN74" s="28">
        <f>IF(VLOOKUP($C74,Sheet!$A$7:$DG$148,'TN01-10 (IN)'!BN$12,0)="","",VLOOKUP($C74,Sheet!$A$7:$DG$148,'TN01-10 (IN)'!BN$12,0))</f>
        <v>7.1</v>
      </c>
      <c r="BO74" s="28">
        <f>IF(VLOOKUP($C74,Sheet!$A$7:$DG$148,'TN01-10 (IN)'!BO$12,0)="","",VLOOKUP($C74,Sheet!$A$7:$DG$148,'TN01-10 (IN)'!BO$12,0))</f>
        <v>7.3</v>
      </c>
      <c r="BP74" s="28">
        <f>IF(VLOOKUP($C74,Sheet!$A$7:$DG$148,'TN01-10 (IN)'!BP$12,0)="","",VLOOKUP($C74,Sheet!$A$7:$DG$148,'TN01-10 (IN)'!BP$12,0))</f>
        <v>7.3</v>
      </c>
      <c r="BQ74" s="28">
        <f>IF(VLOOKUP($C74,Sheet!$A$7:$DG$148,'TN01-10 (IN)'!BQ$12,0)="","",VLOOKUP($C74,Sheet!$A$7:$DG$148,'TN01-10 (IN)'!BQ$12,0))</f>
        <v>7.7</v>
      </c>
      <c r="BR74" s="28">
        <f>IF(VLOOKUP($C74,Sheet!$A$7:$DG$148,'TN01-10 (IN)'!BR$12,0)="","",VLOOKUP($C74,Sheet!$A$7:$DG$148,'TN01-10 (IN)'!BR$12,0))</f>
        <v>7.1</v>
      </c>
      <c r="BS74" s="28">
        <f>IF(VLOOKUP($C74,Sheet!$A$7:$DG$148,'TN01-10 (IN)'!BS$12,0)="","",VLOOKUP($C74,Sheet!$A$7:$DG$148,'TN01-10 (IN)'!BS$12,0))</f>
        <v>6.8</v>
      </c>
      <c r="BT74" s="28" t="str">
        <f>IF(VLOOKUP($C74,Sheet!$A$7:$DG$148,'TN01-10 (IN)'!BT$12,0)="","",VLOOKUP($C74,Sheet!$A$7:$DG$148,'TN01-10 (IN)'!BT$12,0))</f>
        <v/>
      </c>
      <c r="BU74" s="28">
        <f>IF(VLOOKUP($C74,Sheet!$A$7:$DG$148,'TN01-10 (IN)'!BU$12,0)="","",VLOOKUP($C74,Sheet!$A$7:$DG$148,'TN01-10 (IN)'!BU$12,0))</f>
        <v>4.9000000000000004</v>
      </c>
      <c r="BV74" s="28">
        <f>IF(VLOOKUP($C74,Sheet!$A$7:$DG$148,'TN01-10 (IN)'!BV$12,0)="","",VLOOKUP($C74,Sheet!$A$7:$DG$148,'TN01-10 (IN)'!BV$12,0))</f>
        <v>6.4</v>
      </c>
      <c r="BW74" s="28">
        <f>IF(VLOOKUP($C74,Sheet!$A$7:$DG$148,'TN01-10 (IN)'!BW$12,0)="","",VLOOKUP($C74,Sheet!$A$7:$DG$148,'TN01-10 (IN)'!BW$12,0))</f>
        <v>6.3</v>
      </c>
      <c r="BX74" s="28">
        <f>IF(VLOOKUP($C74,Sheet!$A$7:$DG$148,'TN01-10 (IN)'!BX$12,0)="","",VLOOKUP($C74,Sheet!$A$7:$DG$148,'TN01-10 (IN)'!BX$12,0))</f>
        <v>7.7</v>
      </c>
      <c r="BY74" s="28">
        <f>IF(VLOOKUP($C74,Sheet!$A$7:$DG$148,'TN01-10 (IN)'!BY$12,0)="","",VLOOKUP($C74,Sheet!$A$7:$DG$148,'TN01-10 (IN)'!BY$12,0))</f>
        <v>6.4</v>
      </c>
      <c r="BZ74" s="33">
        <f>IF(VLOOKUP($C74,Sheet!$A$7:$DG$148,'TN01-10 (IN)'!BZ$12,0)="","",VLOOKUP($C74,Sheet!$A$7:$DG$148,'TN01-10 (IN)'!BZ$12,0))</f>
        <v>50</v>
      </c>
      <c r="CA74" s="36">
        <f>IF(VLOOKUP($C74,Sheet!$A$7:$DG$148,'TN01-10 (IN)'!CA$12,0)="","",VLOOKUP($C74,Sheet!$A$7:$DG$148,'TN01-10 (IN)'!CA$12,0))</f>
        <v>0</v>
      </c>
      <c r="CB74" s="28">
        <f>IF(VLOOKUP($C74,Sheet!$A$7:$DG$148,'TN01-10 (IN)'!CB$12,0)="","",VLOOKUP($C74,Sheet!$A$7:$DG$148,'TN01-10 (IN)'!CB$12,0))</f>
        <v>9</v>
      </c>
      <c r="CC74" s="28" t="str">
        <f>IF(VLOOKUP($C74,Sheet!$A$7:$DG$148,'TN01-10 (IN)'!CC$12,0)="","",VLOOKUP($C74,Sheet!$A$7:$DG$148,'TN01-10 (IN)'!CC$12,0))</f>
        <v/>
      </c>
      <c r="CD74" s="28">
        <f>IF(VLOOKUP($C74,Sheet!$A$7:$DG$148,'TN01-10 (IN)'!CD$12,0)="","",VLOOKUP($C74,Sheet!$A$7:$DG$148,'TN01-10 (IN)'!CD$12,0))</f>
        <v>8.5</v>
      </c>
      <c r="CE74" s="28" t="str">
        <f>IF(VLOOKUP($C74,Sheet!$A$7:$DG$148,'TN01-10 (IN)'!CE$12,0)="","",VLOOKUP($C74,Sheet!$A$7:$DG$148,'TN01-10 (IN)'!CE$12,0))</f>
        <v/>
      </c>
      <c r="CF74" s="28">
        <f>IF(VLOOKUP($C74,Sheet!$A$7:$DG$148,'TN01-10 (IN)'!CF$12,0)="","",VLOOKUP($C74,Sheet!$A$7:$DG$148,'TN01-10 (IN)'!CF$12,0))</f>
        <v>6.4</v>
      </c>
      <c r="CG74" s="28">
        <f>IF(VLOOKUP($C74,Sheet!$A$7:$DG$148,'TN01-10 (IN)'!CG$12,0)="","",VLOOKUP($C74,Sheet!$A$7:$DG$148,'TN01-10 (IN)'!CG$12,0))</f>
        <v>7.4</v>
      </c>
      <c r="CH74" s="28">
        <f>IF(VLOOKUP($C74,Sheet!$A$7:$DG$148,'TN01-10 (IN)'!CH$12,0)="","",VLOOKUP($C74,Sheet!$A$7:$DG$148,'TN01-10 (IN)'!CH$12,0))</f>
        <v>8.6999999999999993</v>
      </c>
      <c r="CI74" s="28">
        <f>IF(VLOOKUP($C74,Sheet!$A$7:$DG$148,'TN01-10 (IN)'!CI$12,0)="","",VLOOKUP($C74,Sheet!$A$7:$DG$148,'TN01-10 (IN)'!CI$12,0))</f>
        <v>4.5</v>
      </c>
      <c r="CJ74" s="28" t="str">
        <f>IF(VLOOKUP($C74,Sheet!$A$7:$DG$148,'TN01-10 (IN)'!CJ$12,0)="","",VLOOKUP($C74,Sheet!$A$7:$DG$148,'TN01-10 (IN)'!CJ$12,0))</f>
        <v/>
      </c>
      <c r="CK74" s="28">
        <f>IF(VLOOKUP($C74,Sheet!$A$7:$DG$148,'TN01-10 (IN)'!CK$12,0)="","",VLOOKUP($C74,Sheet!$A$7:$DG$148,'TN01-10 (IN)'!CK$12,0))</f>
        <v>6.1</v>
      </c>
      <c r="CL74" s="28" t="str">
        <f>IF(VLOOKUP($C74,Sheet!$A$7:$DG$148,'TN01-10 (IN)'!CL$12,0)="","",VLOOKUP($C74,Sheet!$A$7:$DG$148,'TN01-10 (IN)'!CL$12,0))</f>
        <v/>
      </c>
      <c r="CM74" s="28" t="str">
        <f>IF(VLOOKUP($C74,Sheet!$A$7:$DG$148,'TN01-10 (IN)'!CM$12,0)="","",VLOOKUP($C74,Sheet!$A$7:$DG$148,'TN01-10 (IN)'!CM$12,0))</f>
        <v/>
      </c>
      <c r="CN74" s="28" t="str">
        <f>IF(VLOOKUP($C74,Sheet!$A$7:$DG$148,'TN01-10 (IN)'!CN$12,0)="","",VLOOKUP($C74,Sheet!$A$7:$DG$148,'TN01-10 (IN)'!CN$12,0))</f>
        <v/>
      </c>
      <c r="CO74" s="28" t="str">
        <f>IF(VLOOKUP($C74,Sheet!$A$7:$DG$148,'TN01-10 (IN)'!CO$12,0)="","",VLOOKUP($C74,Sheet!$A$7:$DG$148,'TN01-10 (IN)'!CO$12,0))</f>
        <v/>
      </c>
      <c r="CP74" s="28">
        <f>IF(VLOOKUP($C74,Sheet!$A$7:$DG$148,'TN01-10 (IN)'!CP$12,0)="","",VLOOKUP($C74,Sheet!$A$7:$DG$148,'TN01-10 (IN)'!CP$12,0))</f>
        <v>5.5</v>
      </c>
      <c r="CQ74" s="28">
        <f>IF(VLOOKUP($C74,Sheet!$A$7:$DG$148,'TN01-10 (IN)'!CQ$12,0)="","",VLOOKUP($C74,Sheet!$A$7:$DG$148,'TN01-10 (IN)'!CQ$12,0))</f>
        <v>6.9</v>
      </c>
      <c r="CR74" s="28">
        <f>IF(VLOOKUP($C74,Sheet!$A$7:$DG$148,'TN01-10 (IN)'!CR$12,0)="","",VLOOKUP($C74,Sheet!$A$7:$DG$148,'TN01-10 (IN)'!CR$12,0))</f>
        <v>8.5</v>
      </c>
      <c r="CS74" s="28">
        <f>IF(VLOOKUP($C74,Sheet!$A$7:$DG$148,'TN01-10 (IN)'!CS$12,0)="","",VLOOKUP($C74,Sheet!$A$7:$DG$148,'TN01-10 (IN)'!CS$12,0))</f>
        <v>5.6</v>
      </c>
      <c r="CT74" s="28">
        <f>IF(VLOOKUP($C74,Sheet!$A$7:$DG$148,'TN01-10 (IN)'!CT$12,0)="","",VLOOKUP($C74,Sheet!$A$7:$DG$148,'TN01-10 (IN)'!CT$12,0))</f>
        <v>8</v>
      </c>
      <c r="CU74" s="33">
        <f>IF(VLOOKUP($C74,Sheet!$A$7:$DG$148,'TN01-10 (IN)'!CU$12,0)="","",VLOOKUP($C74,Sheet!$A$7:$DG$148,'TN01-10 (IN)'!CU$12,0))</f>
        <v>27</v>
      </c>
      <c r="CV74" s="36">
        <f>IF(VLOOKUP($C74,Sheet!$A$7:$DG$148,'TN01-10 (IN)'!CV$12,0)="","",VLOOKUP($C74,Sheet!$A$7:$DG$148,'TN01-10 (IN)'!CV$12,0))</f>
        <v>0</v>
      </c>
      <c r="CW74" s="38">
        <f t="shared" si="2"/>
        <v>128</v>
      </c>
      <c r="CX74" s="38">
        <f t="shared" si="2"/>
        <v>0</v>
      </c>
      <c r="CY74" s="38">
        <f t="shared" si="3"/>
        <v>0</v>
      </c>
      <c r="CZ74" s="38">
        <f t="shared" si="4"/>
        <v>128</v>
      </c>
      <c r="DA74" s="38">
        <f t="shared" si="5"/>
        <v>6.86</v>
      </c>
      <c r="DB74" s="38">
        <f>VLOOKUP($C74,'TN01-04'!$A$13:$DL$166,103,0)</f>
        <v>2.77</v>
      </c>
      <c r="DC74" s="28" t="str">
        <f>IF(VLOOKUP($C74,Sheet!$A$7:$DG$148,'TN01-10 (IN)'!DC$12,0)="","",VLOOKUP($C74,Sheet!$A$7:$DG$148,'TN01-10 (IN)'!DC$12,0))</f>
        <v/>
      </c>
      <c r="DD74" s="28" t="str">
        <f>IF(VLOOKUP($C74,Sheet!$A$7:$DG$148,'TN01-10 (IN)'!DD$12,0)="","",VLOOKUP($C74,Sheet!$A$7:$DG$148,'TN01-10 (IN)'!DD$12,0))</f>
        <v/>
      </c>
      <c r="DE74" s="28">
        <f>IF(VLOOKUP($C74,Sheet!$A$7:$DG$148,'TN01-10 (IN)'!DE$12,0)="","",VLOOKUP($C74,Sheet!$A$7:$DG$148,'TN01-10 (IN)'!DE$12,0))</f>
        <v>7.3</v>
      </c>
      <c r="DF74" s="28" t="str">
        <f>IF(VLOOKUP($C74,Sheet!$A$7:$DG$148,'TN01-10 (IN)'!DF$12,0)="","",VLOOKUP($C74,Sheet!$A$7:$DG$148,'TN01-10 (IN)'!DF$12,0))</f>
        <v/>
      </c>
      <c r="DG74" s="38"/>
      <c r="DH74" s="38">
        <f t="shared" si="6"/>
        <v>7.3</v>
      </c>
      <c r="DI74" s="38">
        <f>VLOOKUP($C74,'TN01-04'!$A$13:$DL$166,110,0)</f>
        <v>3</v>
      </c>
      <c r="DJ74" s="33">
        <f>IF(VLOOKUP($C74,Sheet!$A$7:$DG$148,'TN01-10 (IN)'!DJ$12,0)="","",VLOOKUP($C74,Sheet!$A$7:$DG$148,'TN01-10 (IN)'!DJ$12,0))</f>
        <v>5</v>
      </c>
      <c r="DK74" s="36">
        <f>IF(VLOOKUP($C74,Sheet!$A$7:$DG$148,'TN01-10 (IN)'!DK$12,0)="","",VLOOKUP($C74,Sheet!$A$7:$DG$148,'TN01-10 (IN)'!DK$12,0))</f>
        <v>0</v>
      </c>
      <c r="DL74" s="38">
        <f t="shared" si="7"/>
        <v>133</v>
      </c>
      <c r="DM74" s="38">
        <f t="shared" si="8"/>
        <v>0</v>
      </c>
      <c r="DN74" s="38">
        <f t="shared" si="9"/>
        <v>6.88</v>
      </c>
      <c r="DO74" s="38">
        <f>VLOOKUP($C74,'TN01-04'!$A$13:$DL$166,116,0)</f>
        <v>2.78</v>
      </c>
      <c r="DP74" s="33">
        <f>IF(VLOOKUP($C74,Sheet!$A$7:$DG$148,'TN01-10 (IN)'!DP$12,0)="","",VLOOKUP($C74,Sheet!$A$7:$DG$148,'TN01-10 (IN)'!DP$12,0))</f>
        <v>138</v>
      </c>
      <c r="DQ74" s="36">
        <f>IF(VLOOKUP($C74,Sheet!$A$7:$DG$148,'TN01-10 (IN)'!DQ$12,0)="","",VLOOKUP($C74,Sheet!$A$7:$DG$148,'TN01-10 (IN)'!DQ$12,0))</f>
        <v>0</v>
      </c>
      <c r="DR74" s="28">
        <f>IF(VLOOKUP($C74,Sheet!$A$7:$DG$148,'TN01-10 (IN)'!DR$12,0)="","",VLOOKUP($C74,Sheet!$A$7:$DG$148,'TN01-10 (IN)'!DR$12,0))</f>
        <v>137</v>
      </c>
      <c r="DS74" s="28">
        <f>IF(VLOOKUP($C74,Sheet!$A$7:$DG$148,'TN01-10 (IN)'!DS$12,0)="","",VLOOKUP($C74,Sheet!$A$7:$DG$148,'TN01-10 (IN)'!DS$12,0))</f>
        <v>138</v>
      </c>
      <c r="DT74" s="28">
        <f>IF(VLOOKUP($C74,Sheet!$A$7:$DG$148,'TN01-10 (IN)'!DT$12,0)="","",VLOOKUP($C74,Sheet!$A$7:$DG$148,'TN01-10 (IN)'!DT$12,0))</f>
        <v>6.88</v>
      </c>
      <c r="DU74" s="28">
        <f>IF(VLOOKUP($C74,Sheet!$A$7:$DG$148,'TN01-10 (IN)'!DU$12,0)="","",VLOOKUP($C74,Sheet!$A$7:$DG$148,'TN01-10 (IN)'!DU$12,0))</f>
        <v>2.78</v>
      </c>
      <c r="DV74" s="28" t="str">
        <f>IF(VLOOKUP($C74,Sheet!$A$7:$DG$148,'TN01-10 (IN)'!DV$12,0)="","",VLOOKUP($C74,Sheet!$A$7:$DG$148,'TN01-10 (IN)'!DV$12,0))</f>
        <v/>
      </c>
      <c r="DW74" s="42">
        <f t="shared" si="10"/>
        <v>0</v>
      </c>
    </row>
    <row r="75" spans="1:127" ht="15.95" customHeight="1" x14ac:dyDescent="0.2">
      <c r="A75" s="52"/>
      <c r="B75" s="625"/>
      <c r="C75" s="45">
        <v>2220727316</v>
      </c>
      <c r="D75" s="26" t="s">
        <v>13</v>
      </c>
      <c r="E75" s="26" t="s">
        <v>79</v>
      </c>
      <c r="F75" s="26" t="s">
        <v>149</v>
      </c>
      <c r="G75" s="27">
        <v>35936</v>
      </c>
      <c r="H75" s="26" t="s">
        <v>209</v>
      </c>
      <c r="I75" s="26" t="s">
        <v>212</v>
      </c>
      <c r="J75" s="28">
        <f>IF(VLOOKUP($C75,Sheet!$A$7:$DG$148,'TN01-10 (IN)'!J$12,0)="","",VLOOKUP($C75,Sheet!$A$7:$DG$148,'TN01-10 (IN)'!J$12,0))</f>
        <v>8.6999999999999993</v>
      </c>
      <c r="K75" s="28">
        <f>IF(VLOOKUP($C75,Sheet!$A$7:$DG$148,'TN01-10 (IN)'!K$12,0)="","",VLOOKUP($C75,Sheet!$A$7:$DG$148,'TN01-10 (IN)'!K$12,0))</f>
        <v>6.7</v>
      </c>
      <c r="L75" s="28">
        <f>IF(VLOOKUP($C75,Sheet!$A$7:$DG$148,'TN01-10 (IN)'!L$12,0)="","",VLOOKUP($C75,Sheet!$A$7:$DG$148,'TN01-10 (IN)'!L$12,0))</f>
        <v>7.4</v>
      </c>
      <c r="M75" s="28">
        <f>IF(VLOOKUP($C75,Sheet!$A$7:$DG$148,'TN01-10 (IN)'!M$12,0)="","",VLOOKUP($C75,Sheet!$A$7:$DG$148,'TN01-10 (IN)'!M$12,0))</f>
        <v>8.6</v>
      </c>
      <c r="N75" s="28">
        <f>IF(VLOOKUP($C75,Sheet!$A$7:$DG$148,'TN01-10 (IN)'!N$12,0)="","",VLOOKUP($C75,Sheet!$A$7:$DG$148,'TN01-10 (IN)'!N$12,0))</f>
        <v>6.5</v>
      </c>
      <c r="O75" s="28">
        <f>IF(VLOOKUP($C75,Sheet!$A$7:$DG$148,'TN01-10 (IN)'!O$12,0)="","",VLOOKUP($C75,Sheet!$A$7:$DG$148,'TN01-10 (IN)'!O$12,0))</f>
        <v>7</v>
      </c>
      <c r="P75" s="28">
        <f>IF(VLOOKUP($C75,Sheet!$A$7:$DG$148,'TN01-10 (IN)'!P$12,0)="","",VLOOKUP($C75,Sheet!$A$7:$DG$148,'TN01-10 (IN)'!P$12,0))</f>
        <v>7.4</v>
      </c>
      <c r="Q75" s="28" t="str">
        <f>IF(VLOOKUP($C75,Sheet!$A$7:$DG$148,'TN01-10 (IN)'!Q$12,0)="","",VLOOKUP($C75,Sheet!$A$7:$DG$148,'TN01-10 (IN)'!Q$12,0))</f>
        <v/>
      </c>
      <c r="R75" s="28">
        <f>IF(VLOOKUP($C75,Sheet!$A$7:$DG$148,'TN01-10 (IN)'!R$12,0)="","",VLOOKUP($C75,Sheet!$A$7:$DG$148,'TN01-10 (IN)'!R$12,0))</f>
        <v>6.4</v>
      </c>
      <c r="S75" s="28" t="str">
        <f>IF(VLOOKUP($C75,Sheet!$A$7:$DG$148,'TN01-10 (IN)'!S$12,0)="","",VLOOKUP($C75,Sheet!$A$7:$DG$148,'TN01-10 (IN)'!S$12,0))</f>
        <v/>
      </c>
      <c r="T75" s="28" t="str">
        <f>IF(VLOOKUP($C75,Sheet!$A$7:$DG$148,'TN01-10 (IN)'!T$12,0)="","",VLOOKUP($C75,Sheet!$A$7:$DG$148,'TN01-10 (IN)'!T$12,0))</f>
        <v/>
      </c>
      <c r="U75" s="28" t="str">
        <f>IF(VLOOKUP($C75,Sheet!$A$7:$DG$148,'TN01-10 (IN)'!U$12,0)="","",VLOOKUP($C75,Sheet!$A$7:$DG$148,'TN01-10 (IN)'!U$12,0))</f>
        <v/>
      </c>
      <c r="V75" s="28" t="str">
        <f>IF(VLOOKUP($C75,Sheet!$A$7:$DG$148,'TN01-10 (IN)'!V$12,0)="","",VLOOKUP($C75,Sheet!$A$7:$DG$148,'TN01-10 (IN)'!V$12,0))</f>
        <v/>
      </c>
      <c r="W75" s="28">
        <f>IF(VLOOKUP($C75,Sheet!$A$7:$DG$148,'TN01-10 (IN)'!W$12,0)="","",VLOOKUP($C75,Sheet!$A$7:$DG$148,'TN01-10 (IN)'!W$12,0))</f>
        <v>7.3</v>
      </c>
      <c r="X75" s="28">
        <f>IF(VLOOKUP($C75,Sheet!$A$7:$DG$148,'TN01-10 (IN)'!X$12,0)="","",VLOOKUP($C75,Sheet!$A$7:$DG$148,'TN01-10 (IN)'!X$12,0))</f>
        <v>5.5</v>
      </c>
      <c r="Y75" s="28">
        <f>IF(VLOOKUP($C75,Sheet!$A$7:$DG$148,'TN01-10 (IN)'!Y$12,0)="","",VLOOKUP($C75,Sheet!$A$7:$DG$148,'TN01-10 (IN)'!Y$12,0))</f>
        <v>9.3000000000000007</v>
      </c>
      <c r="Z75" s="28">
        <f>IF(VLOOKUP($C75,Sheet!$A$7:$DG$148,'TN01-10 (IN)'!Z$12,0)="","",VLOOKUP($C75,Sheet!$A$7:$DG$148,'TN01-10 (IN)'!Z$12,0))</f>
        <v>7.9</v>
      </c>
      <c r="AA75" s="28">
        <f>IF(VLOOKUP($C75,Sheet!$A$7:$DG$148,'TN01-10 (IN)'!AA$12,0)="","",VLOOKUP($C75,Sheet!$A$7:$DG$148,'TN01-10 (IN)'!AA$12,0))</f>
        <v>7.1</v>
      </c>
      <c r="AB75" s="28">
        <f>IF(VLOOKUP($C75,Sheet!$A$7:$DG$148,'TN01-10 (IN)'!AB$12,0)="","",VLOOKUP($C75,Sheet!$A$7:$DG$148,'TN01-10 (IN)'!AB$12,0))</f>
        <v>6.9</v>
      </c>
      <c r="AC75" s="28">
        <f>IF(VLOOKUP($C75,Sheet!$A$7:$DG$148,'TN01-10 (IN)'!AC$12,0)="","",VLOOKUP($C75,Sheet!$A$7:$DG$148,'TN01-10 (IN)'!AC$12,0))</f>
        <v>6.1</v>
      </c>
      <c r="AD75" s="28">
        <f>IF(VLOOKUP($C75,Sheet!$A$7:$DG$148,'TN01-10 (IN)'!AD$12,0)="","",VLOOKUP($C75,Sheet!$A$7:$DG$148,'TN01-10 (IN)'!AD$12,0))</f>
        <v>5.0999999999999996</v>
      </c>
      <c r="AE75" s="28">
        <f>IF(VLOOKUP($C75,Sheet!$A$7:$DG$148,'TN01-10 (IN)'!AE$12,0)="","",VLOOKUP($C75,Sheet!$A$7:$DG$148,'TN01-10 (IN)'!AE$12,0))</f>
        <v>6.8</v>
      </c>
      <c r="AF75" s="28">
        <f>IF(VLOOKUP($C75,Sheet!$A$7:$DG$148,'TN01-10 (IN)'!AF$12,0)="","",VLOOKUP($C75,Sheet!$A$7:$DG$148,'TN01-10 (IN)'!AF$12,0))</f>
        <v>5</v>
      </c>
      <c r="AG75" s="28">
        <f>IF(VLOOKUP($C75,Sheet!$A$7:$DG$148,'TN01-10 (IN)'!AG$12,0)="","",VLOOKUP($C75,Sheet!$A$7:$DG$148,'TN01-10 (IN)'!AG$12,0))</f>
        <v>6.2</v>
      </c>
      <c r="AH75" s="28">
        <f>IF(VLOOKUP($C75,Sheet!$A$7:$DG$148,'TN01-10 (IN)'!AH$12,0)="","",VLOOKUP($C75,Sheet!$A$7:$DG$148,'TN01-10 (IN)'!AH$12,0))</f>
        <v>7.3</v>
      </c>
      <c r="AI75" s="28">
        <f>IF(VLOOKUP($C75,Sheet!$A$7:$DG$148,'TN01-10 (IN)'!AI$12,0)="","",VLOOKUP($C75,Sheet!$A$7:$DG$148,'TN01-10 (IN)'!AI$12,0))</f>
        <v>4.0999999999999996</v>
      </c>
      <c r="AJ75" s="28">
        <f>IF(VLOOKUP($C75,Sheet!$A$7:$DG$148,'TN01-10 (IN)'!AJ$12,0)="","",VLOOKUP($C75,Sheet!$A$7:$DG$148,'TN01-10 (IN)'!AJ$12,0))</f>
        <v>6.1</v>
      </c>
      <c r="AK75" s="28">
        <f>IF(VLOOKUP($C75,Sheet!$A$7:$DG$148,'TN01-10 (IN)'!AK$12,0)="","",VLOOKUP($C75,Sheet!$A$7:$DG$148,'TN01-10 (IN)'!AK$12,0))</f>
        <v>6.4</v>
      </c>
      <c r="AL75" s="28">
        <f>IF(VLOOKUP($C75,Sheet!$A$7:$DG$148,'TN01-10 (IN)'!AL$12,0)="","",VLOOKUP($C75,Sheet!$A$7:$DG$148,'TN01-10 (IN)'!AL$12,0))</f>
        <v>5.2</v>
      </c>
      <c r="AM75" s="33">
        <f>IF(VLOOKUP($C75,Sheet!$A$7:$DG$148,'TN01-10 (IN)'!AM$12,0)="","",VLOOKUP($C75,Sheet!$A$7:$DG$148,'TN01-10 (IN)'!AM$12,0))</f>
        <v>51</v>
      </c>
      <c r="AN75" s="36">
        <f>IF(VLOOKUP($C75,Sheet!$A$7:$DG$148,'TN01-10 (IN)'!AN$12,0)="","",VLOOKUP($C75,Sheet!$A$7:$DG$148,'TN01-10 (IN)'!AN$12,0))</f>
        <v>0</v>
      </c>
      <c r="AO75" s="32">
        <f>IF(VLOOKUP($C75,Sheet!$A$7:$DG$148,'TN01-10 (IN)'!AO$12,0)="","",VLOOKUP($C75,Sheet!$A$7:$DG$148,'TN01-10 (IN)'!AO$12,0))</f>
        <v>7.9</v>
      </c>
      <c r="AP75" s="32">
        <f>IF(VLOOKUP($C75,Sheet!$A$7:$DG$148,'TN01-10 (IN)'!AP$12,0)="","",VLOOKUP($C75,Sheet!$A$7:$DG$148,'TN01-10 (IN)'!AP$12,0))</f>
        <v>10</v>
      </c>
      <c r="AQ75" s="32">
        <f>IF(VLOOKUP($C75,Sheet!$A$7:$DG$148,'TN01-10 (IN)'!AQ$12,0)="","",VLOOKUP($C75,Sheet!$A$7:$DG$148,'TN01-10 (IN)'!AQ$12,0))</f>
        <v>8.9</v>
      </c>
      <c r="AR75" s="32" t="str">
        <f>IF(VLOOKUP($C75,Sheet!$A$7:$DG$148,'TN01-10 (IN)'!AR$12,0)="","",VLOOKUP($C75,Sheet!$A$7:$DG$148,'TN01-10 (IN)'!AR$12,0))</f>
        <v/>
      </c>
      <c r="AS75" s="32" t="str">
        <f>IF(VLOOKUP($C75,Sheet!$A$7:$DG$148,'TN01-10 (IN)'!AS$12,0)="","",VLOOKUP($C75,Sheet!$A$7:$DG$148,'TN01-10 (IN)'!AS$12,0))</f>
        <v/>
      </c>
      <c r="AT75" s="32" t="str">
        <f>IF(VLOOKUP($C75,Sheet!$A$7:$DG$148,'TN01-10 (IN)'!AT$12,0)="","",VLOOKUP($C75,Sheet!$A$7:$DG$148,'TN01-10 (IN)'!AT$12,0))</f>
        <v/>
      </c>
      <c r="AU75" s="32" t="str">
        <f>IF(VLOOKUP($C75,Sheet!$A$7:$DG$148,'TN01-10 (IN)'!AU$12,0)="","",VLOOKUP($C75,Sheet!$A$7:$DG$148,'TN01-10 (IN)'!AU$12,0))</f>
        <v/>
      </c>
      <c r="AV75" s="32" t="str">
        <f>IF(VLOOKUP($C75,Sheet!$A$7:$DG$148,'TN01-10 (IN)'!AV$12,0)="","",VLOOKUP($C75,Sheet!$A$7:$DG$148,'TN01-10 (IN)'!AV$12,0))</f>
        <v/>
      </c>
      <c r="AW75" s="32">
        <f>IF(VLOOKUP($C75,Sheet!$A$7:$DG$148,'TN01-10 (IN)'!AW$12,0)="","",VLOOKUP($C75,Sheet!$A$7:$DG$148,'TN01-10 (IN)'!AW$12,0))</f>
        <v>8.9</v>
      </c>
      <c r="AX75" s="32" t="str">
        <f>IF(VLOOKUP($C75,Sheet!$A$7:$DG$148,'TN01-10 (IN)'!AX$12,0)="","",VLOOKUP($C75,Sheet!$A$7:$DG$148,'TN01-10 (IN)'!AX$12,0))</f>
        <v/>
      </c>
      <c r="AY75" s="32" t="str">
        <f>IF(VLOOKUP($C75,Sheet!$A$7:$DG$148,'TN01-10 (IN)'!AY$12,0)="","",VLOOKUP($C75,Sheet!$A$7:$DG$148,'TN01-10 (IN)'!AY$12,0))</f>
        <v/>
      </c>
      <c r="AZ75" s="32" t="str">
        <f>IF(VLOOKUP($C75,Sheet!$A$7:$DG$148,'TN01-10 (IN)'!AZ$12,0)="","",VLOOKUP($C75,Sheet!$A$7:$DG$148,'TN01-10 (IN)'!AZ$12,0))</f>
        <v/>
      </c>
      <c r="BA75" s="32" t="str">
        <f>IF(VLOOKUP($C75,Sheet!$A$7:$DG$148,'TN01-10 (IN)'!BA$12,0)="","",VLOOKUP($C75,Sheet!$A$7:$DG$148,'TN01-10 (IN)'!BA$12,0))</f>
        <v/>
      </c>
      <c r="BB75" s="32" t="str">
        <f>IF(VLOOKUP($C75,Sheet!$A$7:$DG$148,'TN01-10 (IN)'!BB$12,0)="","",VLOOKUP($C75,Sheet!$A$7:$DG$148,'TN01-10 (IN)'!BB$12,0))</f>
        <v/>
      </c>
      <c r="BC75" s="32">
        <f>IF(VLOOKUP($C75,Sheet!$A$7:$DG$148,'TN01-10 (IN)'!BC$12,0)="","",VLOOKUP($C75,Sheet!$A$7:$DG$148,'TN01-10 (IN)'!BC$12,0))</f>
        <v>7.4</v>
      </c>
      <c r="BD75" s="33">
        <f>IF(VLOOKUP($C75,Sheet!$A$7:$DG$148,'TN01-10 (IN)'!BD$12,0)="","",VLOOKUP($C75,Sheet!$A$7:$DG$148,'TN01-10 (IN)'!BD$12,0))</f>
        <v>5</v>
      </c>
      <c r="BE75" s="36">
        <f>IF(VLOOKUP($C75,Sheet!$A$7:$DG$148,'TN01-10 (IN)'!BE$12,0)="","",VLOOKUP($C75,Sheet!$A$7:$DG$148,'TN01-10 (IN)'!BE$12,0))</f>
        <v>0</v>
      </c>
      <c r="BF75" s="28">
        <f>IF(VLOOKUP($C75,Sheet!$A$7:$DG$148,'TN01-10 (IN)'!BF$12,0)="","",VLOOKUP($C75,Sheet!$A$7:$DG$148,'TN01-10 (IN)'!BF$12,0))</f>
        <v>4.7</v>
      </c>
      <c r="BG75" s="28">
        <f>IF(VLOOKUP($C75,Sheet!$A$7:$DG$148,'TN01-10 (IN)'!BG$12,0)="","",VLOOKUP($C75,Sheet!$A$7:$DG$148,'TN01-10 (IN)'!BG$12,0))</f>
        <v>4.9000000000000004</v>
      </c>
      <c r="BH75" s="28">
        <f>IF(VLOOKUP($C75,Sheet!$A$7:$DG$148,'TN01-10 (IN)'!BH$12,0)="","",VLOOKUP($C75,Sheet!$A$7:$DG$148,'TN01-10 (IN)'!BH$12,0))</f>
        <v>7.4</v>
      </c>
      <c r="BI75" s="28">
        <f>IF(VLOOKUP($C75,Sheet!$A$7:$DG$148,'TN01-10 (IN)'!BI$12,0)="","",VLOOKUP($C75,Sheet!$A$7:$DG$148,'TN01-10 (IN)'!BI$12,0))</f>
        <v>5.8</v>
      </c>
      <c r="BJ75" s="28">
        <f>IF(VLOOKUP($C75,Sheet!$A$7:$DG$148,'TN01-10 (IN)'!BJ$12,0)="","",VLOOKUP($C75,Sheet!$A$7:$DG$148,'TN01-10 (IN)'!BJ$12,0))</f>
        <v>6</v>
      </c>
      <c r="BK75" s="28">
        <f>IF(VLOOKUP($C75,Sheet!$A$7:$DG$148,'TN01-10 (IN)'!BK$12,0)="","",VLOOKUP($C75,Sheet!$A$7:$DG$148,'TN01-10 (IN)'!BK$12,0))</f>
        <v>5.8</v>
      </c>
      <c r="BL75" s="28">
        <f>IF(VLOOKUP($C75,Sheet!$A$7:$DG$148,'TN01-10 (IN)'!BL$12,0)="","",VLOOKUP($C75,Sheet!$A$7:$DG$148,'TN01-10 (IN)'!BL$12,0))</f>
        <v>7.3</v>
      </c>
      <c r="BM75" s="28">
        <f>IF(VLOOKUP($C75,Sheet!$A$7:$DG$148,'TN01-10 (IN)'!BM$12,0)="","",VLOOKUP($C75,Sheet!$A$7:$DG$148,'TN01-10 (IN)'!BM$12,0))</f>
        <v>6.8</v>
      </c>
      <c r="BN75" s="28">
        <f>IF(VLOOKUP($C75,Sheet!$A$7:$DG$148,'TN01-10 (IN)'!BN$12,0)="","",VLOOKUP($C75,Sheet!$A$7:$DG$148,'TN01-10 (IN)'!BN$12,0))</f>
        <v>5.6</v>
      </c>
      <c r="BO75" s="28">
        <f>IF(VLOOKUP($C75,Sheet!$A$7:$DG$148,'TN01-10 (IN)'!BO$12,0)="","",VLOOKUP($C75,Sheet!$A$7:$DG$148,'TN01-10 (IN)'!BO$12,0))</f>
        <v>4.7</v>
      </c>
      <c r="BP75" s="28">
        <f>IF(VLOOKUP($C75,Sheet!$A$7:$DG$148,'TN01-10 (IN)'!BP$12,0)="","",VLOOKUP($C75,Sheet!$A$7:$DG$148,'TN01-10 (IN)'!BP$12,0))</f>
        <v>5</v>
      </c>
      <c r="BQ75" s="28">
        <f>IF(VLOOKUP($C75,Sheet!$A$7:$DG$148,'TN01-10 (IN)'!BQ$12,0)="","",VLOOKUP($C75,Sheet!$A$7:$DG$148,'TN01-10 (IN)'!BQ$12,0))</f>
        <v>6.5</v>
      </c>
      <c r="BR75" s="28">
        <f>IF(VLOOKUP($C75,Sheet!$A$7:$DG$148,'TN01-10 (IN)'!BR$12,0)="","",VLOOKUP($C75,Sheet!$A$7:$DG$148,'TN01-10 (IN)'!BR$12,0))</f>
        <v>5.4</v>
      </c>
      <c r="BS75" s="28" t="str">
        <f>IF(VLOOKUP($C75,Sheet!$A$7:$DG$148,'TN01-10 (IN)'!BS$12,0)="","",VLOOKUP($C75,Sheet!$A$7:$DG$148,'TN01-10 (IN)'!BS$12,0))</f>
        <v/>
      </c>
      <c r="BT75" s="28">
        <f>IF(VLOOKUP($C75,Sheet!$A$7:$DG$148,'TN01-10 (IN)'!BT$12,0)="","",VLOOKUP($C75,Sheet!$A$7:$DG$148,'TN01-10 (IN)'!BT$12,0))</f>
        <v>5.9</v>
      </c>
      <c r="BU75" s="28">
        <f>IF(VLOOKUP($C75,Sheet!$A$7:$DG$148,'TN01-10 (IN)'!BU$12,0)="","",VLOOKUP($C75,Sheet!$A$7:$DG$148,'TN01-10 (IN)'!BU$12,0))</f>
        <v>5.7</v>
      </c>
      <c r="BV75" s="28">
        <f>IF(VLOOKUP($C75,Sheet!$A$7:$DG$148,'TN01-10 (IN)'!BV$12,0)="","",VLOOKUP($C75,Sheet!$A$7:$DG$148,'TN01-10 (IN)'!BV$12,0))</f>
        <v>6.6</v>
      </c>
      <c r="BW75" s="28">
        <f>IF(VLOOKUP($C75,Sheet!$A$7:$DG$148,'TN01-10 (IN)'!BW$12,0)="","",VLOOKUP($C75,Sheet!$A$7:$DG$148,'TN01-10 (IN)'!BW$12,0))</f>
        <v>6</v>
      </c>
      <c r="BX75" s="28">
        <f>IF(VLOOKUP($C75,Sheet!$A$7:$DG$148,'TN01-10 (IN)'!BX$12,0)="","",VLOOKUP($C75,Sheet!$A$7:$DG$148,'TN01-10 (IN)'!BX$12,0))</f>
        <v>8</v>
      </c>
      <c r="BY75" s="28">
        <f>IF(VLOOKUP($C75,Sheet!$A$7:$DG$148,'TN01-10 (IN)'!BY$12,0)="","",VLOOKUP($C75,Sheet!$A$7:$DG$148,'TN01-10 (IN)'!BY$12,0))</f>
        <v>7.9</v>
      </c>
      <c r="BZ75" s="33">
        <f>IF(VLOOKUP($C75,Sheet!$A$7:$DG$148,'TN01-10 (IN)'!BZ$12,0)="","",VLOOKUP($C75,Sheet!$A$7:$DG$148,'TN01-10 (IN)'!BZ$12,0))</f>
        <v>50</v>
      </c>
      <c r="CA75" s="36">
        <f>IF(VLOOKUP($C75,Sheet!$A$7:$DG$148,'TN01-10 (IN)'!CA$12,0)="","",VLOOKUP($C75,Sheet!$A$7:$DG$148,'TN01-10 (IN)'!CA$12,0))</f>
        <v>0</v>
      </c>
      <c r="CB75" s="28">
        <f>IF(VLOOKUP($C75,Sheet!$A$7:$DG$148,'TN01-10 (IN)'!CB$12,0)="","",VLOOKUP($C75,Sheet!$A$7:$DG$148,'TN01-10 (IN)'!CB$12,0))</f>
        <v>8.6</v>
      </c>
      <c r="CC75" s="28" t="str">
        <f>IF(VLOOKUP($C75,Sheet!$A$7:$DG$148,'TN01-10 (IN)'!CC$12,0)="","",VLOOKUP($C75,Sheet!$A$7:$DG$148,'TN01-10 (IN)'!CC$12,0))</f>
        <v/>
      </c>
      <c r="CD75" s="28">
        <f>IF(VLOOKUP($C75,Sheet!$A$7:$DG$148,'TN01-10 (IN)'!CD$12,0)="","",VLOOKUP($C75,Sheet!$A$7:$DG$148,'TN01-10 (IN)'!CD$12,0))</f>
        <v>8.4</v>
      </c>
      <c r="CE75" s="28" t="str">
        <f>IF(VLOOKUP($C75,Sheet!$A$7:$DG$148,'TN01-10 (IN)'!CE$12,0)="","",VLOOKUP($C75,Sheet!$A$7:$DG$148,'TN01-10 (IN)'!CE$12,0))</f>
        <v/>
      </c>
      <c r="CF75" s="28">
        <f>IF(VLOOKUP($C75,Sheet!$A$7:$DG$148,'TN01-10 (IN)'!CF$12,0)="","",VLOOKUP($C75,Sheet!$A$7:$DG$148,'TN01-10 (IN)'!CF$12,0))</f>
        <v>7</v>
      </c>
      <c r="CG75" s="28">
        <f>IF(VLOOKUP($C75,Sheet!$A$7:$DG$148,'TN01-10 (IN)'!CG$12,0)="","",VLOOKUP($C75,Sheet!$A$7:$DG$148,'TN01-10 (IN)'!CG$12,0))</f>
        <v>7.2</v>
      </c>
      <c r="CH75" s="28">
        <f>IF(VLOOKUP($C75,Sheet!$A$7:$DG$148,'TN01-10 (IN)'!CH$12,0)="","",VLOOKUP($C75,Sheet!$A$7:$DG$148,'TN01-10 (IN)'!CH$12,0))</f>
        <v>6.9</v>
      </c>
      <c r="CI75" s="28">
        <f>IF(VLOOKUP($C75,Sheet!$A$7:$DG$148,'TN01-10 (IN)'!CI$12,0)="","",VLOOKUP($C75,Sheet!$A$7:$DG$148,'TN01-10 (IN)'!CI$12,0))</f>
        <v>7.5</v>
      </c>
      <c r="CJ75" s="28" t="str">
        <f>IF(VLOOKUP($C75,Sheet!$A$7:$DG$148,'TN01-10 (IN)'!CJ$12,0)="","",VLOOKUP($C75,Sheet!$A$7:$DG$148,'TN01-10 (IN)'!CJ$12,0))</f>
        <v/>
      </c>
      <c r="CK75" s="28">
        <f>IF(VLOOKUP($C75,Sheet!$A$7:$DG$148,'TN01-10 (IN)'!CK$12,0)="","",VLOOKUP($C75,Sheet!$A$7:$DG$148,'TN01-10 (IN)'!CK$12,0))</f>
        <v>8.4</v>
      </c>
      <c r="CL75" s="28" t="str">
        <f>IF(VLOOKUP($C75,Sheet!$A$7:$DG$148,'TN01-10 (IN)'!CL$12,0)="","",VLOOKUP($C75,Sheet!$A$7:$DG$148,'TN01-10 (IN)'!CL$12,0))</f>
        <v/>
      </c>
      <c r="CM75" s="28" t="str">
        <f>IF(VLOOKUP($C75,Sheet!$A$7:$DG$148,'TN01-10 (IN)'!CM$12,0)="","",VLOOKUP($C75,Sheet!$A$7:$DG$148,'TN01-10 (IN)'!CM$12,0))</f>
        <v/>
      </c>
      <c r="CN75" s="28" t="str">
        <f>IF(VLOOKUP($C75,Sheet!$A$7:$DG$148,'TN01-10 (IN)'!CN$12,0)="","",VLOOKUP($C75,Sheet!$A$7:$DG$148,'TN01-10 (IN)'!CN$12,0))</f>
        <v/>
      </c>
      <c r="CO75" s="28" t="str">
        <f>IF(VLOOKUP($C75,Sheet!$A$7:$DG$148,'TN01-10 (IN)'!CO$12,0)="","",VLOOKUP($C75,Sheet!$A$7:$DG$148,'TN01-10 (IN)'!CO$12,0))</f>
        <v/>
      </c>
      <c r="CP75" s="28">
        <f>IF(VLOOKUP($C75,Sheet!$A$7:$DG$148,'TN01-10 (IN)'!CP$12,0)="","",VLOOKUP($C75,Sheet!$A$7:$DG$148,'TN01-10 (IN)'!CP$12,0))</f>
        <v>5.8</v>
      </c>
      <c r="CQ75" s="28">
        <f>IF(VLOOKUP($C75,Sheet!$A$7:$DG$148,'TN01-10 (IN)'!CQ$12,0)="","",VLOOKUP($C75,Sheet!$A$7:$DG$148,'TN01-10 (IN)'!CQ$12,0))</f>
        <v>7.5</v>
      </c>
      <c r="CR75" s="28">
        <f>IF(VLOOKUP($C75,Sheet!$A$7:$DG$148,'TN01-10 (IN)'!CR$12,0)="","",VLOOKUP($C75,Sheet!$A$7:$DG$148,'TN01-10 (IN)'!CR$12,0))</f>
        <v>8.8000000000000007</v>
      </c>
      <c r="CS75" s="28">
        <f>IF(VLOOKUP($C75,Sheet!$A$7:$DG$148,'TN01-10 (IN)'!CS$12,0)="","",VLOOKUP($C75,Sheet!$A$7:$DG$148,'TN01-10 (IN)'!CS$12,0))</f>
        <v>8.4</v>
      </c>
      <c r="CT75" s="28">
        <f>IF(VLOOKUP($C75,Sheet!$A$7:$DG$148,'TN01-10 (IN)'!CT$12,0)="","",VLOOKUP($C75,Sheet!$A$7:$DG$148,'TN01-10 (IN)'!CT$12,0))</f>
        <v>7.6</v>
      </c>
      <c r="CU75" s="33">
        <f>IF(VLOOKUP($C75,Sheet!$A$7:$DG$148,'TN01-10 (IN)'!CU$12,0)="","",VLOOKUP($C75,Sheet!$A$7:$DG$148,'TN01-10 (IN)'!CU$12,0))</f>
        <v>27</v>
      </c>
      <c r="CV75" s="36">
        <f>IF(VLOOKUP($C75,Sheet!$A$7:$DG$148,'TN01-10 (IN)'!CV$12,0)="","",VLOOKUP($C75,Sheet!$A$7:$DG$148,'TN01-10 (IN)'!CV$12,0))</f>
        <v>0</v>
      </c>
      <c r="CW75" s="38">
        <f t="shared" si="2"/>
        <v>128</v>
      </c>
      <c r="CX75" s="38">
        <f t="shared" si="2"/>
        <v>0</v>
      </c>
      <c r="CY75" s="38">
        <f t="shared" si="3"/>
        <v>0</v>
      </c>
      <c r="CZ75" s="38">
        <f t="shared" si="4"/>
        <v>128</v>
      </c>
      <c r="DA75" s="38">
        <f t="shared" si="5"/>
        <v>6.57</v>
      </c>
      <c r="DB75" s="38">
        <f>VLOOKUP($C75,'TN01-04'!$A$13:$DL$166,103,0)</f>
        <v>2.6</v>
      </c>
      <c r="DC75" s="28" t="str">
        <f>IF(VLOOKUP($C75,Sheet!$A$7:$DG$148,'TN01-10 (IN)'!DC$12,0)="","",VLOOKUP($C75,Sheet!$A$7:$DG$148,'TN01-10 (IN)'!DC$12,0))</f>
        <v/>
      </c>
      <c r="DD75" s="28" t="str">
        <f>IF(VLOOKUP($C75,Sheet!$A$7:$DG$148,'TN01-10 (IN)'!DD$12,0)="","",VLOOKUP($C75,Sheet!$A$7:$DG$148,'TN01-10 (IN)'!DD$12,0))</f>
        <v/>
      </c>
      <c r="DE75" s="28">
        <f>IF(VLOOKUP($C75,Sheet!$A$7:$DG$148,'TN01-10 (IN)'!DE$12,0)="","",VLOOKUP($C75,Sheet!$A$7:$DG$148,'TN01-10 (IN)'!DE$12,0))</f>
        <v>7.1</v>
      </c>
      <c r="DF75" s="28" t="str">
        <f>IF(VLOOKUP($C75,Sheet!$A$7:$DG$148,'TN01-10 (IN)'!DF$12,0)="","",VLOOKUP($C75,Sheet!$A$7:$DG$148,'TN01-10 (IN)'!DF$12,0))</f>
        <v/>
      </c>
      <c r="DG75" s="38"/>
      <c r="DH75" s="38">
        <f t="shared" si="6"/>
        <v>7.1</v>
      </c>
      <c r="DI75" s="38">
        <f>VLOOKUP($C75,'TN01-04'!$A$13:$DL$166,110,0)</f>
        <v>3</v>
      </c>
      <c r="DJ75" s="33">
        <f>IF(VLOOKUP($C75,Sheet!$A$7:$DG$148,'TN01-10 (IN)'!DJ$12,0)="","",VLOOKUP($C75,Sheet!$A$7:$DG$148,'TN01-10 (IN)'!DJ$12,0))</f>
        <v>5</v>
      </c>
      <c r="DK75" s="36">
        <f>IF(VLOOKUP($C75,Sheet!$A$7:$DG$148,'TN01-10 (IN)'!DK$12,0)="","",VLOOKUP($C75,Sheet!$A$7:$DG$148,'TN01-10 (IN)'!DK$12,0))</f>
        <v>0</v>
      </c>
      <c r="DL75" s="38">
        <f t="shared" si="7"/>
        <v>133</v>
      </c>
      <c r="DM75" s="38">
        <f t="shared" si="8"/>
        <v>0</v>
      </c>
      <c r="DN75" s="38">
        <f t="shared" si="9"/>
        <v>6.59</v>
      </c>
      <c r="DO75" s="38">
        <f>VLOOKUP($C75,'TN01-04'!$A$13:$DL$166,116,0)</f>
        <v>2.62</v>
      </c>
      <c r="DP75" s="33">
        <f>IF(VLOOKUP($C75,Sheet!$A$7:$DG$148,'TN01-10 (IN)'!DP$12,0)="","",VLOOKUP($C75,Sheet!$A$7:$DG$148,'TN01-10 (IN)'!DP$12,0))</f>
        <v>138</v>
      </c>
      <c r="DQ75" s="36">
        <f>IF(VLOOKUP($C75,Sheet!$A$7:$DG$148,'TN01-10 (IN)'!DQ$12,0)="","",VLOOKUP($C75,Sheet!$A$7:$DG$148,'TN01-10 (IN)'!DQ$12,0))</f>
        <v>0</v>
      </c>
      <c r="DR75" s="28">
        <f>IF(VLOOKUP($C75,Sheet!$A$7:$DG$148,'TN01-10 (IN)'!DR$12,0)="","",VLOOKUP($C75,Sheet!$A$7:$DG$148,'TN01-10 (IN)'!DR$12,0))</f>
        <v>137</v>
      </c>
      <c r="DS75" s="28">
        <f>IF(VLOOKUP($C75,Sheet!$A$7:$DG$148,'TN01-10 (IN)'!DS$12,0)="","",VLOOKUP($C75,Sheet!$A$7:$DG$148,'TN01-10 (IN)'!DS$12,0))</f>
        <v>138</v>
      </c>
      <c r="DT75" s="28">
        <f>IF(VLOOKUP($C75,Sheet!$A$7:$DG$148,'TN01-10 (IN)'!DT$12,0)="","",VLOOKUP($C75,Sheet!$A$7:$DG$148,'TN01-10 (IN)'!DT$12,0))</f>
        <v>6.59</v>
      </c>
      <c r="DU75" s="28">
        <f>IF(VLOOKUP($C75,Sheet!$A$7:$DG$148,'TN01-10 (IN)'!DU$12,0)="","",VLOOKUP($C75,Sheet!$A$7:$DG$148,'TN01-10 (IN)'!DU$12,0))</f>
        <v>2.62</v>
      </c>
      <c r="DV75" s="28" t="str">
        <f>IF(VLOOKUP($C75,Sheet!$A$7:$DG$148,'TN01-10 (IN)'!DV$12,0)="","",VLOOKUP($C75,Sheet!$A$7:$DG$148,'TN01-10 (IN)'!DV$12,0))</f>
        <v/>
      </c>
      <c r="DW75" s="42">
        <f t="shared" si="10"/>
        <v>0</v>
      </c>
    </row>
    <row r="76" spans="1:127" ht="15.95" customHeight="1" x14ac:dyDescent="0.2">
      <c r="A76" s="52"/>
      <c r="B76" s="625"/>
      <c r="C76" s="45">
        <v>2220728414</v>
      </c>
      <c r="D76" s="26" t="s">
        <v>26</v>
      </c>
      <c r="E76" s="26" t="s">
        <v>21</v>
      </c>
      <c r="F76" s="26" t="s">
        <v>150</v>
      </c>
      <c r="G76" s="27">
        <v>36082</v>
      </c>
      <c r="H76" s="26" t="s">
        <v>209</v>
      </c>
      <c r="I76" s="26" t="s">
        <v>212</v>
      </c>
      <c r="J76" s="28">
        <f>IF(VLOOKUP($C76,Sheet!$A$7:$DG$148,'TN01-10 (IN)'!J$12,0)="","",VLOOKUP($C76,Sheet!$A$7:$DG$148,'TN01-10 (IN)'!J$12,0))</f>
        <v>8</v>
      </c>
      <c r="K76" s="28">
        <f>IF(VLOOKUP($C76,Sheet!$A$7:$DG$148,'TN01-10 (IN)'!K$12,0)="","",VLOOKUP($C76,Sheet!$A$7:$DG$148,'TN01-10 (IN)'!K$12,0))</f>
        <v>6.2</v>
      </c>
      <c r="L76" s="28">
        <f>IF(VLOOKUP($C76,Sheet!$A$7:$DG$148,'TN01-10 (IN)'!L$12,0)="","",VLOOKUP($C76,Sheet!$A$7:$DG$148,'TN01-10 (IN)'!L$12,0))</f>
        <v>4</v>
      </c>
      <c r="M76" s="28">
        <f>IF(VLOOKUP($C76,Sheet!$A$7:$DG$148,'TN01-10 (IN)'!M$12,0)="","",VLOOKUP($C76,Sheet!$A$7:$DG$148,'TN01-10 (IN)'!M$12,0))</f>
        <v>8.1999999999999993</v>
      </c>
      <c r="N76" s="28">
        <f>IF(VLOOKUP($C76,Sheet!$A$7:$DG$148,'TN01-10 (IN)'!N$12,0)="","",VLOOKUP($C76,Sheet!$A$7:$DG$148,'TN01-10 (IN)'!N$12,0))</f>
        <v>7</v>
      </c>
      <c r="O76" s="28">
        <f>IF(VLOOKUP($C76,Sheet!$A$7:$DG$148,'TN01-10 (IN)'!O$12,0)="","",VLOOKUP($C76,Sheet!$A$7:$DG$148,'TN01-10 (IN)'!O$12,0))</f>
        <v>9.3000000000000007</v>
      </c>
      <c r="P76" s="28">
        <f>IF(VLOOKUP($C76,Sheet!$A$7:$DG$148,'TN01-10 (IN)'!P$12,0)="","",VLOOKUP($C76,Sheet!$A$7:$DG$148,'TN01-10 (IN)'!P$12,0))</f>
        <v>8.1</v>
      </c>
      <c r="Q76" s="28" t="str">
        <f>IF(VLOOKUP($C76,Sheet!$A$7:$DG$148,'TN01-10 (IN)'!Q$12,0)="","",VLOOKUP($C76,Sheet!$A$7:$DG$148,'TN01-10 (IN)'!Q$12,0))</f>
        <v/>
      </c>
      <c r="R76" s="28">
        <f>IF(VLOOKUP($C76,Sheet!$A$7:$DG$148,'TN01-10 (IN)'!R$12,0)="","",VLOOKUP($C76,Sheet!$A$7:$DG$148,'TN01-10 (IN)'!R$12,0))</f>
        <v>6.6</v>
      </c>
      <c r="S76" s="28" t="str">
        <f>IF(VLOOKUP($C76,Sheet!$A$7:$DG$148,'TN01-10 (IN)'!S$12,0)="","",VLOOKUP($C76,Sheet!$A$7:$DG$148,'TN01-10 (IN)'!S$12,0))</f>
        <v/>
      </c>
      <c r="T76" s="28" t="str">
        <f>IF(VLOOKUP($C76,Sheet!$A$7:$DG$148,'TN01-10 (IN)'!T$12,0)="","",VLOOKUP($C76,Sheet!$A$7:$DG$148,'TN01-10 (IN)'!T$12,0))</f>
        <v/>
      </c>
      <c r="U76" s="28" t="str">
        <f>IF(VLOOKUP($C76,Sheet!$A$7:$DG$148,'TN01-10 (IN)'!U$12,0)="","",VLOOKUP($C76,Sheet!$A$7:$DG$148,'TN01-10 (IN)'!U$12,0))</f>
        <v/>
      </c>
      <c r="V76" s="28" t="str">
        <f>IF(VLOOKUP($C76,Sheet!$A$7:$DG$148,'TN01-10 (IN)'!V$12,0)="","",VLOOKUP($C76,Sheet!$A$7:$DG$148,'TN01-10 (IN)'!V$12,0))</f>
        <v/>
      </c>
      <c r="W76" s="28">
        <f>IF(VLOOKUP($C76,Sheet!$A$7:$DG$148,'TN01-10 (IN)'!W$12,0)="","",VLOOKUP($C76,Sheet!$A$7:$DG$148,'TN01-10 (IN)'!W$12,0))</f>
        <v>8.3000000000000007</v>
      </c>
      <c r="X76" s="28">
        <f>IF(VLOOKUP($C76,Sheet!$A$7:$DG$148,'TN01-10 (IN)'!X$12,0)="","",VLOOKUP($C76,Sheet!$A$7:$DG$148,'TN01-10 (IN)'!X$12,0))</f>
        <v>5.9</v>
      </c>
      <c r="Y76" s="28">
        <f>IF(VLOOKUP($C76,Sheet!$A$7:$DG$148,'TN01-10 (IN)'!Y$12,0)="","",VLOOKUP($C76,Sheet!$A$7:$DG$148,'TN01-10 (IN)'!Y$12,0))</f>
        <v>9</v>
      </c>
      <c r="Z76" s="28">
        <f>IF(VLOOKUP($C76,Sheet!$A$7:$DG$148,'TN01-10 (IN)'!Z$12,0)="","",VLOOKUP($C76,Sheet!$A$7:$DG$148,'TN01-10 (IN)'!Z$12,0))</f>
        <v>9.6999999999999993</v>
      </c>
      <c r="AA76" s="28">
        <f>IF(VLOOKUP($C76,Sheet!$A$7:$DG$148,'TN01-10 (IN)'!AA$12,0)="","",VLOOKUP($C76,Sheet!$A$7:$DG$148,'TN01-10 (IN)'!AA$12,0))</f>
        <v>5.4</v>
      </c>
      <c r="AB76" s="28">
        <f>IF(VLOOKUP($C76,Sheet!$A$7:$DG$148,'TN01-10 (IN)'!AB$12,0)="","",VLOOKUP($C76,Sheet!$A$7:$DG$148,'TN01-10 (IN)'!AB$12,0))</f>
        <v>7.5</v>
      </c>
      <c r="AC76" s="28">
        <f>IF(VLOOKUP($C76,Sheet!$A$7:$DG$148,'TN01-10 (IN)'!AC$12,0)="","",VLOOKUP($C76,Sheet!$A$7:$DG$148,'TN01-10 (IN)'!AC$12,0))</f>
        <v>6.4</v>
      </c>
      <c r="AD76" s="28">
        <f>IF(VLOOKUP($C76,Sheet!$A$7:$DG$148,'TN01-10 (IN)'!AD$12,0)="","",VLOOKUP($C76,Sheet!$A$7:$DG$148,'TN01-10 (IN)'!AD$12,0))</f>
        <v>4.9000000000000004</v>
      </c>
      <c r="AE76" s="28">
        <f>IF(VLOOKUP($C76,Sheet!$A$7:$DG$148,'TN01-10 (IN)'!AE$12,0)="","",VLOOKUP($C76,Sheet!$A$7:$DG$148,'TN01-10 (IN)'!AE$12,0))</f>
        <v>6.5</v>
      </c>
      <c r="AF76" s="28">
        <f>IF(VLOOKUP($C76,Sheet!$A$7:$DG$148,'TN01-10 (IN)'!AF$12,0)="","",VLOOKUP($C76,Sheet!$A$7:$DG$148,'TN01-10 (IN)'!AF$12,0))</f>
        <v>8.3000000000000007</v>
      </c>
      <c r="AG76" s="28">
        <f>IF(VLOOKUP($C76,Sheet!$A$7:$DG$148,'TN01-10 (IN)'!AG$12,0)="","",VLOOKUP($C76,Sheet!$A$7:$DG$148,'TN01-10 (IN)'!AG$12,0))</f>
        <v>8.5</v>
      </c>
      <c r="AH76" s="28">
        <f>IF(VLOOKUP($C76,Sheet!$A$7:$DG$148,'TN01-10 (IN)'!AH$12,0)="","",VLOOKUP($C76,Sheet!$A$7:$DG$148,'TN01-10 (IN)'!AH$12,0))</f>
        <v>8.8000000000000007</v>
      </c>
      <c r="AI76" s="28">
        <f>IF(VLOOKUP($C76,Sheet!$A$7:$DG$148,'TN01-10 (IN)'!AI$12,0)="","",VLOOKUP($C76,Sheet!$A$7:$DG$148,'TN01-10 (IN)'!AI$12,0))</f>
        <v>6.5</v>
      </c>
      <c r="AJ76" s="28">
        <f>IF(VLOOKUP($C76,Sheet!$A$7:$DG$148,'TN01-10 (IN)'!AJ$12,0)="","",VLOOKUP($C76,Sheet!$A$7:$DG$148,'TN01-10 (IN)'!AJ$12,0))</f>
        <v>6.4</v>
      </c>
      <c r="AK76" s="28">
        <f>IF(VLOOKUP($C76,Sheet!$A$7:$DG$148,'TN01-10 (IN)'!AK$12,0)="","",VLOOKUP($C76,Sheet!$A$7:$DG$148,'TN01-10 (IN)'!AK$12,0))</f>
        <v>6.4</v>
      </c>
      <c r="AL76" s="28">
        <f>IF(VLOOKUP($C76,Sheet!$A$7:$DG$148,'TN01-10 (IN)'!AL$12,0)="","",VLOOKUP($C76,Sheet!$A$7:$DG$148,'TN01-10 (IN)'!AL$12,0))</f>
        <v>7.5</v>
      </c>
      <c r="AM76" s="33">
        <f>IF(VLOOKUP($C76,Sheet!$A$7:$DG$148,'TN01-10 (IN)'!AM$12,0)="","",VLOOKUP($C76,Sheet!$A$7:$DG$148,'TN01-10 (IN)'!AM$12,0))</f>
        <v>51</v>
      </c>
      <c r="AN76" s="36">
        <f>IF(VLOOKUP($C76,Sheet!$A$7:$DG$148,'TN01-10 (IN)'!AN$12,0)="","",VLOOKUP($C76,Sheet!$A$7:$DG$148,'TN01-10 (IN)'!AN$12,0))</f>
        <v>0</v>
      </c>
      <c r="AO76" s="32">
        <f>IF(VLOOKUP($C76,Sheet!$A$7:$DG$148,'TN01-10 (IN)'!AO$12,0)="","",VLOOKUP($C76,Sheet!$A$7:$DG$148,'TN01-10 (IN)'!AO$12,0))</f>
        <v>5.7</v>
      </c>
      <c r="AP76" s="32">
        <f>IF(VLOOKUP($C76,Sheet!$A$7:$DG$148,'TN01-10 (IN)'!AP$12,0)="","",VLOOKUP($C76,Sheet!$A$7:$DG$148,'TN01-10 (IN)'!AP$12,0))</f>
        <v>4.3</v>
      </c>
      <c r="AQ76" s="32">
        <f>IF(VLOOKUP($C76,Sheet!$A$7:$DG$148,'TN01-10 (IN)'!AQ$12,0)="","",VLOOKUP($C76,Sheet!$A$7:$DG$148,'TN01-10 (IN)'!AQ$12,0))</f>
        <v>6</v>
      </c>
      <c r="AR76" s="32">
        <f>IF(VLOOKUP($C76,Sheet!$A$7:$DG$148,'TN01-10 (IN)'!AR$12,0)="","",VLOOKUP($C76,Sheet!$A$7:$DG$148,'TN01-10 (IN)'!AR$12,0))</f>
        <v>0</v>
      </c>
      <c r="AS76" s="32" t="str">
        <f>IF(VLOOKUP($C76,Sheet!$A$7:$DG$148,'TN01-10 (IN)'!AS$12,0)="","",VLOOKUP($C76,Sheet!$A$7:$DG$148,'TN01-10 (IN)'!AS$12,0))</f>
        <v/>
      </c>
      <c r="AT76" s="32" t="str">
        <f>IF(VLOOKUP($C76,Sheet!$A$7:$DG$148,'TN01-10 (IN)'!AT$12,0)="","",VLOOKUP($C76,Sheet!$A$7:$DG$148,'TN01-10 (IN)'!AT$12,0))</f>
        <v/>
      </c>
      <c r="AU76" s="32" t="str">
        <f>IF(VLOOKUP($C76,Sheet!$A$7:$DG$148,'TN01-10 (IN)'!AU$12,0)="","",VLOOKUP($C76,Sheet!$A$7:$DG$148,'TN01-10 (IN)'!AU$12,0))</f>
        <v/>
      </c>
      <c r="AV76" s="32" t="str">
        <f>IF(VLOOKUP($C76,Sheet!$A$7:$DG$148,'TN01-10 (IN)'!AV$12,0)="","",VLOOKUP($C76,Sheet!$A$7:$DG$148,'TN01-10 (IN)'!AV$12,0))</f>
        <v/>
      </c>
      <c r="AW76" s="32">
        <f>IF(VLOOKUP($C76,Sheet!$A$7:$DG$148,'TN01-10 (IN)'!AW$12,0)="","",VLOOKUP($C76,Sheet!$A$7:$DG$148,'TN01-10 (IN)'!AW$12,0))</f>
        <v>8.3000000000000007</v>
      </c>
      <c r="AX76" s="32" t="str">
        <f>IF(VLOOKUP($C76,Sheet!$A$7:$DG$148,'TN01-10 (IN)'!AX$12,0)="","",VLOOKUP($C76,Sheet!$A$7:$DG$148,'TN01-10 (IN)'!AX$12,0))</f>
        <v/>
      </c>
      <c r="AY76" s="32" t="str">
        <f>IF(VLOOKUP($C76,Sheet!$A$7:$DG$148,'TN01-10 (IN)'!AY$12,0)="","",VLOOKUP($C76,Sheet!$A$7:$DG$148,'TN01-10 (IN)'!AY$12,0))</f>
        <v/>
      </c>
      <c r="AZ76" s="32" t="str">
        <f>IF(VLOOKUP($C76,Sheet!$A$7:$DG$148,'TN01-10 (IN)'!AZ$12,0)="","",VLOOKUP($C76,Sheet!$A$7:$DG$148,'TN01-10 (IN)'!AZ$12,0))</f>
        <v/>
      </c>
      <c r="BA76" s="32" t="str">
        <f>IF(VLOOKUP($C76,Sheet!$A$7:$DG$148,'TN01-10 (IN)'!BA$12,0)="","",VLOOKUP($C76,Sheet!$A$7:$DG$148,'TN01-10 (IN)'!BA$12,0))</f>
        <v/>
      </c>
      <c r="BB76" s="32" t="str">
        <f>IF(VLOOKUP($C76,Sheet!$A$7:$DG$148,'TN01-10 (IN)'!BB$12,0)="","",VLOOKUP($C76,Sheet!$A$7:$DG$148,'TN01-10 (IN)'!BB$12,0))</f>
        <v/>
      </c>
      <c r="BC76" s="32">
        <f>IF(VLOOKUP($C76,Sheet!$A$7:$DG$148,'TN01-10 (IN)'!BC$12,0)="","",VLOOKUP($C76,Sheet!$A$7:$DG$148,'TN01-10 (IN)'!BC$12,0))</f>
        <v>4.5999999999999996</v>
      </c>
      <c r="BD76" s="33">
        <f>IF(VLOOKUP($C76,Sheet!$A$7:$DG$148,'TN01-10 (IN)'!BD$12,0)="","",VLOOKUP($C76,Sheet!$A$7:$DG$148,'TN01-10 (IN)'!BD$12,0))</f>
        <v>5</v>
      </c>
      <c r="BE76" s="36">
        <f>IF(VLOOKUP($C76,Sheet!$A$7:$DG$148,'TN01-10 (IN)'!BE$12,0)="","",VLOOKUP($C76,Sheet!$A$7:$DG$148,'TN01-10 (IN)'!BE$12,0))</f>
        <v>0</v>
      </c>
      <c r="BF76" s="28">
        <f>IF(VLOOKUP($C76,Sheet!$A$7:$DG$148,'TN01-10 (IN)'!BF$12,0)="","",VLOOKUP($C76,Sheet!$A$7:$DG$148,'TN01-10 (IN)'!BF$12,0))</f>
        <v>5.9</v>
      </c>
      <c r="BG76" s="28">
        <f>IF(VLOOKUP($C76,Sheet!$A$7:$DG$148,'TN01-10 (IN)'!BG$12,0)="","",VLOOKUP($C76,Sheet!$A$7:$DG$148,'TN01-10 (IN)'!BG$12,0))</f>
        <v>8.6</v>
      </c>
      <c r="BH76" s="28">
        <f>IF(VLOOKUP($C76,Sheet!$A$7:$DG$148,'TN01-10 (IN)'!BH$12,0)="","",VLOOKUP($C76,Sheet!$A$7:$DG$148,'TN01-10 (IN)'!BH$12,0))</f>
        <v>8.5</v>
      </c>
      <c r="BI76" s="28">
        <f>IF(VLOOKUP($C76,Sheet!$A$7:$DG$148,'TN01-10 (IN)'!BI$12,0)="","",VLOOKUP($C76,Sheet!$A$7:$DG$148,'TN01-10 (IN)'!BI$12,0))</f>
        <v>8.1</v>
      </c>
      <c r="BJ76" s="28">
        <f>IF(VLOOKUP($C76,Sheet!$A$7:$DG$148,'TN01-10 (IN)'!BJ$12,0)="","",VLOOKUP($C76,Sheet!$A$7:$DG$148,'TN01-10 (IN)'!BJ$12,0))</f>
        <v>6.4</v>
      </c>
      <c r="BK76" s="28">
        <f>IF(VLOOKUP($C76,Sheet!$A$7:$DG$148,'TN01-10 (IN)'!BK$12,0)="","",VLOOKUP($C76,Sheet!$A$7:$DG$148,'TN01-10 (IN)'!BK$12,0))</f>
        <v>7.2</v>
      </c>
      <c r="BL76" s="28">
        <f>IF(VLOOKUP($C76,Sheet!$A$7:$DG$148,'TN01-10 (IN)'!BL$12,0)="","",VLOOKUP($C76,Sheet!$A$7:$DG$148,'TN01-10 (IN)'!BL$12,0))</f>
        <v>8.1999999999999993</v>
      </c>
      <c r="BM76" s="28">
        <f>IF(VLOOKUP($C76,Sheet!$A$7:$DG$148,'TN01-10 (IN)'!BM$12,0)="","",VLOOKUP($C76,Sheet!$A$7:$DG$148,'TN01-10 (IN)'!BM$12,0))</f>
        <v>5.4</v>
      </c>
      <c r="BN76" s="28">
        <f>IF(VLOOKUP($C76,Sheet!$A$7:$DG$148,'TN01-10 (IN)'!BN$12,0)="","",VLOOKUP($C76,Sheet!$A$7:$DG$148,'TN01-10 (IN)'!BN$12,0))</f>
        <v>6</v>
      </c>
      <c r="BO76" s="28">
        <f>IF(VLOOKUP($C76,Sheet!$A$7:$DG$148,'TN01-10 (IN)'!BO$12,0)="","",VLOOKUP($C76,Sheet!$A$7:$DG$148,'TN01-10 (IN)'!BO$12,0))</f>
        <v>7.1</v>
      </c>
      <c r="BP76" s="28">
        <f>IF(VLOOKUP($C76,Sheet!$A$7:$DG$148,'TN01-10 (IN)'!BP$12,0)="","",VLOOKUP($C76,Sheet!$A$7:$DG$148,'TN01-10 (IN)'!BP$12,0))</f>
        <v>7.5</v>
      </c>
      <c r="BQ76" s="28">
        <f>IF(VLOOKUP($C76,Sheet!$A$7:$DG$148,'TN01-10 (IN)'!BQ$12,0)="","",VLOOKUP($C76,Sheet!$A$7:$DG$148,'TN01-10 (IN)'!BQ$12,0))</f>
        <v>7.6</v>
      </c>
      <c r="BR76" s="28">
        <f>IF(VLOOKUP($C76,Sheet!$A$7:$DG$148,'TN01-10 (IN)'!BR$12,0)="","",VLOOKUP($C76,Sheet!$A$7:$DG$148,'TN01-10 (IN)'!BR$12,0))</f>
        <v>5.7</v>
      </c>
      <c r="BS76" s="28" t="str">
        <f>IF(VLOOKUP($C76,Sheet!$A$7:$DG$148,'TN01-10 (IN)'!BS$12,0)="","",VLOOKUP($C76,Sheet!$A$7:$DG$148,'TN01-10 (IN)'!BS$12,0))</f>
        <v/>
      </c>
      <c r="BT76" s="28">
        <f>IF(VLOOKUP($C76,Sheet!$A$7:$DG$148,'TN01-10 (IN)'!BT$12,0)="","",VLOOKUP($C76,Sheet!$A$7:$DG$148,'TN01-10 (IN)'!BT$12,0))</f>
        <v>6.9</v>
      </c>
      <c r="BU76" s="28">
        <f>IF(VLOOKUP($C76,Sheet!$A$7:$DG$148,'TN01-10 (IN)'!BU$12,0)="","",VLOOKUP($C76,Sheet!$A$7:$DG$148,'TN01-10 (IN)'!BU$12,0))</f>
        <v>6.5</v>
      </c>
      <c r="BV76" s="28">
        <f>IF(VLOOKUP($C76,Sheet!$A$7:$DG$148,'TN01-10 (IN)'!BV$12,0)="","",VLOOKUP($C76,Sheet!$A$7:$DG$148,'TN01-10 (IN)'!BV$12,0))</f>
        <v>7.1</v>
      </c>
      <c r="BW76" s="28">
        <f>IF(VLOOKUP($C76,Sheet!$A$7:$DG$148,'TN01-10 (IN)'!BW$12,0)="","",VLOOKUP($C76,Sheet!$A$7:$DG$148,'TN01-10 (IN)'!BW$12,0))</f>
        <v>4.2</v>
      </c>
      <c r="BX76" s="28">
        <f>IF(VLOOKUP($C76,Sheet!$A$7:$DG$148,'TN01-10 (IN)'!BX$12,0)="","",VLOOKUP($C76,Sheet!$A$7:$DG$148,'TN01-10 (IN)'!BX$12,0))</f>
        <v>5.9</v>
      </c>
      <c r="BY76" s="28">
        <f>IF(VLOOKUP($C76,Sheet!$A$7:$DG$148,'TN01-10 (IN)'!BY$12,0)="","",VLOOKUP($C76,Sheet!$A$7:$DG$148,'TN01-10 (IN)'!BY$12,0))</f>
        <v>6.8</v>
      </c>
      <c r="BZ76" s="33">
        <f>IF(VLOOKUP($C76,Sheet!$A$7:$DG$148,'TN01-10 (IN)'!BZ$12,0)="","",VLOOKUP($C76,Sheet!$A$7:$DG$148,'TN01-10 (IN)'!BZ$12,0))</f>
        <v>50</v>
      </c>
      <c r="CA76" s="36">
        <f>IF(VLOOKUP($C76,Sheet!$A$7:$DG$148,'TN01-10 (IN)'!CA$12,0)="","",VLOOKUP($C76,Sheet!$A$7:$DG$148,'TN01-10 (IN)'!CA$12,0))</f>
        <v>0</v>
      </c>
      <c r="CB76" s="28">
        <f>IF(VLOOKUP($C76,Sheet!$A$7:$DG$148,'TN01-10 (IN)'!CB$12,0)="","",VLOOKUP($C76,Sheet!$A$7:$DG$148,'TN01-10 (IN)'!CB$12,0))</f>
        <v>8.5</v>
      </c>
      <c r="CC76" s="28" t="str">
        <f>IF(VLOOKUP($C76,Sheet!$A$7:$DG$148,'TN01-10 (IN)'!CC$12,0)="","",VLOOKUP($C76,Sheet!$A$7:$DG$148,'TN01-10 (IN)'!CC$12,0))</f>
        <v/>
      </c>
      <c r="CD76" s="28">
        <f>IF(VLOOKUP($C76,Sheet!$A$7:$DG$148,'TN01-10 (IN)'!CD$12,0)="","",VLOOKUP($C76,Sheet!$A$7:$DG$148,'TN01-10 (IN)'!CD$12,0))</f>
        <v>8</v>
      </c>
      <c r="CE76" s="28" t="str">
        <f>IF(VLOOKUP($C76,Sheet!$A$7:$DG$148,'TN01-10 (IN)'!CE$12,0)="","",VLOOKUP($C76,Sheet!$A$7:$DG$148,'TN01-10 (IN)'!CE$12,0))</f>
        <v/>
      </c>
      <c r="CF76" s="28">
        <f>IF(VLOOKUP($C76,Sheet!$A$7:$DG$148,'TN01-10 (IN)'!CF$12,0)="","",VLOOKUP($C76,Sheet!$A$7:$DG$148,'TN01-10 (IN)'!CF$12,0))</f>
        <v>5.4</v>
      </c>
      <c r="CG76" s="28">
        <f>IF(VLOOKUP($C76,Sheet!$A$7:$DG$148,'TN01-10 (IN)'!CG$12,0)="","",VLOOKUP($C76,Sheet!$A$7:$DG$148,'TN01-10 (IN)'!CG$12,0))</f>
        <v>6.1</v>
      </c>
      <c r="CH76" s="28">
        <f>IF(VLOOKUP($C76,Sheet!$A$7:$DG$148,'TN01-10 (IN)'!CH$12,0)="","",VLOOKUP($C76,Sheet!$A$7:$DG$148,'TN01-10 (IN)'!CH$12,0))</f>
        <v>8.4</v>
      </c>
      <c r="CI76" s="28">
        <f>IF(VLOOKUP($C76,Sheet!$A$7:$DG$148,'TN01-10 (IN)'!CI$12,0)="","",VLOOKUP($C76,Sheet!$A$7:$DG$148,'TN01-10 (IN)'!CI$12,0))</f>
        <v>6.5</v>
      </c>
      <c r="CJ76" s="28" t="str">
        <f>IF(VLOOKUP($C76,Sheet!$A$7:$DG$148,'TN01-10 (IN)'!CJ$12,0)="","",VLOOKUP($C76,Sheet!$A$7:$DG$148,'TN01-10 (IN)'!CJ$12,0))</f>
        <v/>
      </c>
      <c r="CK76" s="28" t="str">
        <f>IF(VLOOKUP($C76,Sheet!$A$7:$DG$148,'TN01-10 (IN)'!CK$12,0)="","",VLOOKUP($C76,Sheet!$A$7:$DG$148,'TN01-10 (IN)'!CK$12,0))</f>
        <v/>
      </c>
      <c r="CL76" s="28" t="str">
        <f>IF(VLOOKUP($C76,Sheet!$A$7:$DG$148,'TN01-10 (IN)'!CL$12,0)="","",VLOOKUP($C76,Sheet!$A$7:$DG$148,'TN01-10 (IN)'!CL$12,0))</f>
        <v/>
      </c>
      <c r="CM76" s="28" t="str">
        <f>IF(VLOOKUP($C76,Sheet!$A$7:$DG$148,'TN01-10 (IN)'!CM$12,0)="","",VLOOKUP($C76,Sheet!$A$7:$DG$148,'TN01-10 (IN)'!CM$12,0))</f>
        <v/>
      </c>
      <c r="CN76" s="28" t="str">
        <f>IF(VLOOKUP($C76,Sheet!$A$7:$DG$148,'TN01-10 (IN)'!CN$12,0)="","",VLOOKUP($C76,Sheet!$A$7:$DG$148,'TN01-10 (IN)'!CN$12,0))</f>
        <v/>
      </c>
      <c r="CO76" s="28" t="str">
        <f>IF(VLOOKUP($C76,Sheet!$A$7:$DG$148,'TN01-10 (IN)'!CO$12,0)="","",VLOOKUP($C76,Sheet!$A$7:$DG$148,'TN01-10 (IN)'!CO$12,0))</f>
        <v/>
      </c>
      <c r="CP76" s="28">
        <f>IF(VLOOKUP($C76,Sheet!$A$7:$DG$148,'TN01-10 (IN)'!CP$12,0)="","",VLOOKUP($C76,Sheet!$A$7:$DG$148,'TN01-10 (IN)'!CP$12,0))</f>
        <v>7.3</v>
      </c>
      <c r="CQ76" s="28">
        <f>IF(VLOOKUP($C76,Sheet!$A$7:$DG$148,'TN01-10 (IN)'!CQ$12,0)="","",VLOOKUP($C76,Sheet!$A$7:$DG$148,'TN01-10 (IN)'!CQ$12,0))</f>
        <v>5.4</v>
      </c>
      <c r="CR76" s="28">
        <f>IF(VLOOKUP($C76,Sheet!$A$7:$DG$148,'TN01-10 (IN)'!CR$12,0)="","",VLOOKUP($C76,Sheet!$A$7:$DG$148,'TN01-10 (IN)'!CR$12,0))</f>
        <v>8.5</v>
      </c>
      <c r="CS76" s="28">
        <f>IF(VLOOKUP($C76,Sheet!$A$7:$DG$148,'TN01-10 (IN)'!CS$12,0)="","",VLOOKUP($C76,Sheet!$A$7:$DG$148,'TN01-10 (IN)'!CS$12,0))</f>
        <v>8</v>
      </c>
      <c r="CT76" s="28">
        <f>IF(VLOOKUP($C76,Sheet!$A$7:$DG$148,'TN01-10 (IN)'!CT$12,0)="","",VLOOKUP($C76,Sheet!$A$7:$DG$148,'TN01-10 (IN)'!CT$12,0))</f>
        <v>7.9</v>
      </c>
      <c r="CU76" s="33">
        <f>IF(VLOOKUP($C76,Sheet!$A$7:$DG$148,'TN01-10 (IN)'!CU$12,0)="","",VLOOKUP($C76,Sheet!$A$7:$DG$148,'TN01-10 (IN)'!CU$12,0))</f>
        <v>25</v>
      </c>
      <c r="CV76" s="36">
        <f>IF(VLOOKUP($C76,Sheet!$A$7:$DG$148,'TN01-10 (IN)'!CV$12,0)="","",VLOOKUP($C76,Sheet!$A$7:$DG$148,'TN01-10 (IN)'!CV$12,0))</f>
        <v>2</v>
      </c>
      <c r="CW76" s="38">
        <f t="shared" si="2"/>
        <v>126</v>
      </c>
      <c r="CX76" s="38">
        <f t="shared" si="2"/>
        <v>2</v>
      </c>
      <c r="CY76" s="38">
        <f t="shared" si="3"/>
        <v>0</v>
      </c>
      <c r="CZ76" s="38">
        <f t="shared" si="4"/>
        <v>128</v>
      </c>
      <c r="DA76" s="38">
        <f t="shared" si="5"/>
        <v>6.86</v>
      </c>
      <c r="DB76" s="38">
        <f>VLOOKUP($C76,'TN01-04'!$A$13:$DL$166,103,0)</f>
        <v>2.79</v>
      </c>
      <c r="DC76" s="28" t="str">
        <f>IF(VLOOKUP($C76,Sheet!$A$7:$DG$148,'TN01-10 (IN)'!DC$12,0)="","",VLOOKUP($C76,Sheet!$A$7:$DG$148,'TN01-10 (IN)'!DC$12,0))</f>
        <v/>
      </c>
      <c r="DD76" s="28" t="str">
        <f>IF(VLOOKUP($C76,Sheet!$A$7:$DG$148,'TN01-10 (IN)'!DD$12,0)="","",VLOOKUP($C76,Sheet!$A$7:$DG$148,'TN01-10 (IN)'!DD$12,0))</f>
        <v/>
      </c>
      <c r="DE76" s="28" t="str">
        <f>IF(VLOOKUP($C76,Sheet!$A$7:$DG$148,'TN01-10 (IN)'!DE$12,0)="","",VLOOKUP($C76,Sheet!$A$7:$DG$148,'TN01-10 (IN)'!DE$12,0))</f>
        <v/>
      </c>
      <c r="DF76" s="28" t="str">
        <f>IF(VLOOKUP($C76,Sheet!$A$7:$DG$148,'TN01-10 (IN)'!DF$12,0)="","",VLOOKUP($C76,Sheet!$A$7:$DG$148,'TN01-10 (IN)'!DF$12,0))</f>
        <v/>
      </c>
      <c r="DG76" s="38"/>
      <c r="DH76" s="38">
        <f t="shared" si="6"/>
        <v>0</v>
      </c>
      <c r="DI76" s="38">
        <f>VLOOKUP($C76,'TN01-04'!$A$13:$DL$166,110,0)</f>
        <v>0</v>
      </c>
      <c r="DJ76" s="33">
        <f>IF(VLOOKUP($C76,Sheet!$A$7:$DG$148,'TN01-10 (IN)'!DJ$12,0)="","",VLOOKUP($C76,Sheet!$A$7:$DG$148,'TN01-10 (IN)'!DJ$12,0))</f>
        <v>0</v>
      </c>
      <c r="DK76" s="36">
        <f>IF(VLOOKUP($C76,Sheet!$A$7:$DG$148,'TN01-10 (IN)'!DK$12,0)="","",VLOOKUP($C76,Sheet!$A$7:$DG$148,'TN01-10 (IN)'!DK$12,0))</f>
        <v>5</v>
      </c>
      <c r="DL76" s="38">
        <f t="shared" si="7"/>
        <v>126</v>
      </c>
      <c r="DM76" s="38">
        <f t="shared" si="8"/>
        <v>7</v>
      </c>
      <c r="DN76" s="38">
        <f t="shared" si="9"/>
        <v>6.6</v>
      </c>
      <c r="DO76" s="38">
        <f>VLOOKUP($C76,'TN01-04'!$A$13:$DL$166,116,0)</f>
        <v>2.69</v>
      </c>
      <c r="DP76" s="33">
        <f>IF(VLOOKUP($C76,Sheet!$A$7:$DG$148,'TN01-10 (IN)'!DP$12,0)="","",VLOOKUP($C76,Sheet!$A$7:$DG$148,'TN01-10 (IN)'!DP$12,0))</f>
        <v>131</v>
      </c>
      <c r="DQ76" s="36">
        <f>IF(VLOOKUP($C76,Sheet!$A$7:$DG$148,'TN01-10 (IN)'!DQ$12,0)="","",VLOOKUP($C76,Sheet!$A$7:$DG$148,'TN01-10 (IN)'!DQ$12,0))</f>
        <v>7</v>
      </c>
      <c r="DR76" s="28">
        <f>IF(VLOOKUP($C76,Sheet!$A$7:$DG$148,'TN01-10 (IN)'!DR$12,0)="","",VLOOKUP($C76,Sheet!$A$7:$DG$148,'TN01-10 (IN)'!DR$12,0))</f>
        <v>137</v>
      </c>
      <c r="DS76" s="28">
        <f>IF(VLOOKUP($C76,Sheet!$A$7:$DG$148,'TN01-10 (IN)'!DS$12,0)="","",VLOOKUP($C76,Sheet!$A$7:$DG$148,'TN01-10 (IN)'!DS$12,0))</f>
        <v>131</v>
      </c>
      <c r="DT76" s="28">
        <f>IF(VLOOKUP($C76,Sheet!$A$7:$DG$148,'TN01-10 (IN)'!DT$12,0)="","",VLOOKUP($C76,Sheet!$A$7:$DG$148,'TN01-10 (IN)'!DT$12,0))</f>
        <v>6.97</v>
      </c>
      <c r="DU76" s="28">
        <f>IF(VLOOKUP($C76,Sheet!$A$7:$DG$148,'TN01-10 (IN)'!DU$12,0)="","",VLOOKUP($C76,Sheet!$A$7:$DG$148,'TN01-10 (IN)'!DU$12,0))</f>
        <v>2.84</v>
      </c>
      <c r="DV76" s="28" t="str">
        <f>IF(VLOOKUP($C76,Sheet!$A$7:$DG$148,'TN01-10 (IN)'!DV$12,0)="","",VLOOKUP($C76,Sheet!$A$7:$DG$148,'TN01-10 (IN)'!DV$12,0))</f>
        <v/>
      </c>
      <c r="DW76" s="42">
        <f t="shared" si="10"/>
        <v>1.5625E-2</v>
      </c>
    </row>
    <row r="77" spans="1:127" ht="15.95" customHeight="1" x14ac:dyDescent="0.2">
      <c r="A77" s="52"/>
      <c r="B77" s="625"/>
      <c r="C77" s="45">
        <v>2221728803</v>
      </c>
      <c r="D77" s="26" t="s">
        <v>27</v>
      </c>
      <c r="E77" s="26" t="s">
        <v>20</v>
      </c>
      <c r="F77" s="26" t="s">
        <v>151</v>
      </c>
      <c r="G77" s="27">
        <v>35879</v>
      </c>
      <c r="H77" s="26" t="s">
        <v>210</v>
      </c>
      <c r="I77" s="26" t="s">
        <v>212</v>
      </c>
      <c r="J77" s="28">
        <f>IF(VLOOKUP($C77,Sheet!$A$7:$DG$148,'TN01-10 (IN)'!J$12,0)="","",VLOOKUP($C77,Sheet!$A$7:$DG$148,'TN01-10 (IN)'!J$12,0))</f>
        <v>9.1</v>
      </c>
      <c r="K77" s="28">
        <f>IF(VLOOKUP($C77,Sheet!$A$7:$DG$148,'TN01-10 (IN)'!K$12,0)="","",VLOOKUP($C77,Sheet!$A$7:$DG$148,'TN01-10 (IN)'!K$12,0))</f>
        <v>8</v>
      </c>
      <c r="L77" s="28">
        <f>IF(VLOOKUP($C77,Sheet!$A$7:$DG$148,'TN01-10 (IN)'!L$12,0)="","",VLOOKUP($C77,Sheet!$A$7:$DG$148,'TN01-10 (IN)'!L$12,0))</f>
        <v>8</v>
      </c>
      <c r="M77" s="28">
        <f>IF(VLOOKUP($C77,Sheet!$A$7:$DG$148,'TN01-10 (IN)'!M$12,0)="","",VLOOKUP($C77,Sheet!$A$7:$DG$148,'TN01-10 (IN)'!M$12,0))</f>
        <v>7.9</v>
      </c>
      <c r="N77" s="28">
        <f>IF(VLOOKUP($C77,Sheet!$A$7:$DG$148,'TN01-10 (IN)'!N$12,0)="","",VLOOKUP($C77,Sheet!$A$7:$DG$148,'TN01-10 (IN)'!N$12,0))</f>
        <v>8.1</v>
      </c>
      <c r="O77" s="28">
        <f>IF(VLOOKUP($C77,Sheet!$A$7:$DG$148,'TN01-10 (IN)'!O$12,0)="","",VLOOKUP($C77,Sheet!$A$7:$DG$148,'TN01-10 (IN)'!O$12,0))</f>
        <v>9</v>
      </c>
      <c r="P77" s="28">
        <f>IF(VLOOKUP($C77,Sheet!$A$7:$DG$148,'TN01-10 (IN)'!P$12,0)="","",VLOOKUP($C77,Sheet!$A$7:$DG$148,'TN01-10 (IN)'!P$12,0))</f>
        <v>6.8</v>
      </c>
      <c r="Q77" s="28" t="str">
        <f>IF(VLOOKUP($C77,Sheet!$A$7:$DG$148,'TN01-10 (IN)'!Q$12,0)="","",VLOOKUP($C77,Sheet!$A$7:$DG$148,'TN01-10 (IN)'!Q$12,0))</f>
        <v/>
      </c>
      <c r="R77" s="28">
        <f>IF(VLOOKUP($C77,Sheet!$A$7:$DG$148,'TN01-10 (IN)'!R$12,0)="","",VLOOKUP($C77,Sheet!$A$7:$DG$148,'TN01-10 (IN)'!R$12,0))</f>
        <v>7</v>
      </c>
      <c r="S77" s="28" t="str">
        <f>IF(VLOOKUP($C77,Sheet!$A$7:$DG$148,'TN01-10 (IN)'!S$12,0)="","",VLOOKUP($C77,Sheet!$A$7:$DG$148,'TN01-10 (IN)'!S$12,0))</f>
        <v/>
      </c>
      <c r="T77" s="28" t="str">
        <f>IF(VLOOKUP($C77,Sheet!$A$7:$DG$148,'TN01-10 (IN)'!T$12,0)="","",VLOOKUP($C77,Sheet!$A$7:$DG$148,'TN01-10 (IN)'!T$12,0))</f>
        <v/>
      </c>
      <c r="U77" s="28" t="str">
        <f>IF(VLOOKUP($C77,Sheet!$A$7:$DG$148,'TN01-10 (IN)'!U$12,0)="","",VLOOKUP($C77,Sheet!$A$7:$DG$148,'TN01-10 (IN)'!U$12,0))</f>
        <v/>
      </c>
      <c r="V77" s="28" t="str">
        <f>IF(VLOOKUP($C77,Sheet!$A$7:$DG$148,'TN01-10 (IN)'!V$12,0)="","",VLOOKUP($C77,Sheet!$A$7:$DG$148,'TN01-10 (IN)'!V$12,0))</f>
        <v/>
      </c>
      <c r="W77" s="28">
        <f>IF(VLOOKUP($C77,Sheet!$A$7:$DG$148,'TN01-10 (IN)'!W$12,0)="","",VLOOKUP($C77,Sheet!$A$7:$DG$148,'TN01-10 (IN)'!W$12,0))</f>
        <v>7.5</v>
      </c>
      <c r="X77" s="28">
        <f>IF(VLOOKUP($C77,Sheet!$A$7:$DG$148,'TN01-10 (IN)'!X$12,0)="","",VLOOKUP($C77,Sheet!$A$7:$DG$148,'TN01-10 (IN)'!X$12,0))</f>
        <v>7.2</v>
      </c>
      <c r="Y77" s="28">
        <f>IF(VLOOKUP($C77,Sheet!$A$7:$DG$148,'TN01-10 (IN)'!Y$12,0)="","",VLOOKUP($C77,Sheet!$A$7:$DG$148,'TN01-10 (IN)'!Y$12,0))</f>
        <v>9.1</v>
      </c>
      <c r="Z77" s="28">
        <f>IF(VLOOKUP($C77,Sheet!$A$7:$DG$148,'TN01-10 (IN)'!Z$12,0)="","",VLOOKUP($C77,Sheet!$A$7:$DG$148,'TN01-10 (IN)'!Z$12,0))</f>
        <v>8.6</v>
      </c>
      <c r="AA77" s="28">
        <f>IF(VLOOKUP($C77,Sheet!$A$7:$DG$148,'TN01-10 (IN)'!AA$12,0)="","",VLOOKUP($C77,Sheet!$A$7:$DG$148,'TN01-10 (IN)'!AA$12,0))</f>
        <v>8.4</v>
      </c>
      <c r="AB77" s="28">
        <f>IF(VLOOKUP($C77,Sheet!$A$7:$DG$148,'TN01-10 (IN)'!AB$12,0)="","",VLOOKUP($C77,Sheet!$A$7:$DG$148,'TN01-10 (IN)'!AB$12,0))</f>
        <v>6.8</v>
      </c>
      <c r="AC77" s="28">
        <f>IF(VLOOKUP($C77,Sheet!$A$7:$DG$148,'TN01-10 (IN)'!AC$12,0)="","",VLOOKUP($C77,Sheet!$A$7:$DG$148,'TN01-10 (IN)'!AC$12,0))</f>
        <v>6</v>
      </c>
      <c r="AD77" s="28">
        <f>IF(VLOOKUP($C77,Sheet!$A$7:$DG$148,'TN01-10 (IN)'!AD$12,0)="","",VLOOKUP($C77,Sheet!$A$7:$DG$148,'TN01-10 (IN)'!AD$12,0))</f>
        <v>7.5</v>
      </c>
      <c r="AE77" s="28">
        <f>IF(VLOOKUP($C77,Sheet!$A$7:$DG$148,'TN01-10 (IN)'!AE$12,0)="","",VLOOKUP($C77,Sheet!$A$7:$DG$148,'TN01-10 (IN)'!AE$12,0))</f>
        <v>8</v>
      </c>
      <c r="AF77" s="28">
        <f>IF(VLOOKUP($C77,Sheet!$A$7:$DG$148,'TN01-10 (IN)'!AF$12,0)="","",VLOOKUP($C77,Sheet!$A$7:$DG$148,'TN01-10 (IN)'!AF$12,0))</f>
        <v>8.3000000000000007</v>
      </c>
      <c r="AG77" s="28">
        <f>IF(VLOOKUP($C77,Sheet!$A$7:$DG$148,'TN01-10 (IN)'!AG$12,0)="","",VLOOKUP($C77,Sheet!$A$7:$DG$148,'TN01-10 (IN)'!AG$12,0))</f>
        <v>6.5</v>
      </c>
      <c r="AH77" s="28">
        <f>IF(VLOOKUP($C77,Sheet!$A$7:$DG$148,'TN01-10 (IN)'!AH$12,0)="","",VLOOKUP($C77,Sheet!$A$7:$DG$148,'TN01-10 (IN)'!AH$12,0))</f>
        <v>8.6</v>
      </c>
      <c r="AI77" s="28">
        <f>IF(VLOOKUP($C77,Sheet!$A$7:$DG$148,'TN01-10 (IN)'!AI$12,0)="","",VLOOKUP($C77,Sheet!$A$7:$DG$148,'TN01-10 (IN)'!AI$12,0))</f>
        <v>6.5</v>
      </c>
      <c r="AJ77" s="28">
        <f>IF(VLOOKUP($C77,Sheet!$A$7:$DG$148,'TN01-10 (IN)'!AJ$12,0)="","",VLOOKUP($C77,Sheet!$A$7:$DG$148,'TN01-10 (IN)'!AJ$12,0))</f>
        <v>7.2</v>
      </c>
      <c r="AK77" s="28">
        <f>IF(VLOOKUP($C77,Sheet!$A$7:$DG$148,'TN01-10 (IN)'!AK$12,0)="","",VLOOKUP($C77,Sheet!$A$7:$DG$148,'TN01-10 (IN)'!AK$12,0))</f>
        <v>6.7</v>
      </c>
      <c r="AL77" s="28">
        <f>IF(VLOOKUP($C77,Sheet!$A$7:$DG$148,'TN01-10 (IN)'!AL$12,0)="","",VLOOKUP($C77,Sheet!$A$7:$DG$148,'TN01-10 (IN)'!AL$12,0))</f>
        <v>8.9</v>
      </c>
      <c r="AM77" s="33">
        <f>IF(VLOOKUP($C77,Sheet!$A$7:$DG$148,'TN01-10 (IN)'!AM$12,0)="","",VLOOKUP($C77,Sheet!$A$7:$DG$148,'TN01-10 (IN)'!AM$12,0))</f>
        <v>51</v>
      </c>
      <c r="AN77" s="36">
        <f>IF(VLOOKUP($C77,Sheet!$A$7:$DG$148,'TN01-10 (IN)'!AN$12,0)="","",VLOOKUP($C77,Sheet!$A$7:$DG$148,'TN01-10 (IN)'!AN$12,0))</f>
        <v>0</v>
      </c>
      <c r="AO77" s="32">
        <f>IF(VLOOKUP($C77,Sheet!$A$7:$DG$148,'TN01-10 (IN)'!AO$12,0)="","",VLOOKUP($C77,Sheet!$A$7:$DG$148,'TN01-10 (IN)'!AO$12,0))</f>
        <v>7.2</v>
      </c>
      <c r="AP77" s="32">
        <f>IF(VLOOKUP($C77,Sheet!$A$7:$DG$148,'TN01-10 (IN)'!AP$12,0)="","",VLOOKUP($C77,Sheet!$A$7:$DG$148,'TN01-10 (IN)'!AP$12,0))</f>
        <v>7.6</v>
      </c>
      <c r="AQ77" s="32" t="str">
        <f>IF(VLOOKUP($C77,Sheet!$A$7:$DG$148,'TN01-10 (IN)'!AQ$12,0)="","",VLOOKUP($C77,Sheet!$A$7:$DG$148,'TN01-10 (IN)'!AQ$12,0))</f>
        <v/>
      </c>
      <c r="AR77" s="32" t="str">
        <f>IF(VLOOKUP($C77,Sheet!$A$7:$DG$148,'TN01-10 (IN)'!AR$12,0)="","",VLOOKUP($C77,Sheet!$A$7:$DG$148,'TN01-10 (IN)'!AR$12,0))</f>
        <v/>
      </c>
      <c r="AS77" s="32">
        <f>IF(VLOOKUP($C77,Sheet!$A$7:$DG$148,'TN01-10 (IN)'!AS$12,0)="","",VLOOKUP($C77,Sheet!$A$7:$DG$148,'TN01-10 (IN)'!AS$12,0))</f>
        <v>7.1</v>
      </c>
      <c r="AT77" s="32" t="str">
        <f>IF(VLOOKUP($C77,Sheet!$A$7:$DG$148,'TN01-10 (IN)'!AT$12,0)="","",VLOOKUP($C77,Sheet!$A$7:$DG$148,'TN01-10 (IN)'!AT$12,0))</f>
        <v/>
      </c>
      <c r="AU77" s="32" t="str">
        <f>IF(VLOOKUP($C77,Sheet!$A$7:$DG$148,'TN01-10 (IN)'!AU$12,0)="","",VLOOKUP($C77,Sheet!$A$7:$DG$148,'TN01-10 (IN)'!AU$12,0))</f>
        <v/>
      </c>
      <c r="AV77" s="32" t="str">
        <f>IF(VLOOKUP($C77,Sheet!$A$7:$DG$148,'TN01-10 (IN)'!AV$12,0)="","",VLOOKUP($C77,Sheet!$A$7:$DG$148,'TN01-10 (IN)'!AV$12,0))</f>
        <v/>
      </c>
      <c r="AW77" s="32">
        <f>IF(VLOOKUP($C77,Sheet!$A$7:$DG$148,'TN01-10 (IN)'!AW$12,0)="","",VLOOKUP($C77,Sheet!$A$7:$DG$148,'TN01-10 (IN)'!AW$12,0))</f>
        <v>8.1999999999999993</v>
      </c>
      <c r="AX77" s="32" t="str">
        <f>IF(VLOOKUP($C77,Sheet!$A$7:$DG$148,'TN01-10 (IN)'!AX$12,0)="","",VLOOKUP($C77,Sheet!$A$7:$DG$148,'TN01-10 (IN)'!AX$12,0))</f>
        <v/>
      </c>
      <c r="AY77" s="32" t="str">
        <f>IF(VLOOKUP($C77,Sheet!$A$7:$DG$148,'TN01-10 (IN)'!AY$12,0)="","",VLOOKUP($C77,Sheet!$A$7:$DG$148,'TN01-10 (IN)'!AY$12,0))</f>
        <v/>
      </c>
      <c r="AZ77" s="32" t="str">
        <f>IF(VLOOKUP($C77,Sheet!$A$7:$DG$148,'TN01-10 (IN)'!AZ$12,0)="","",VLOOKUP($C77,Sheet!$A$7:$DG$148,'TN01-10 (IN)'!AZ$12,0))</f>
        <v/>
      </c>
      <c r="BA77" s="32" t="str">
        <f>IF(VLOOKUP($C77,Sheet!$A$7:$DG$148,'TN01-10 (IN)'!BA$12,0)="","",VLOOKUP($C77,Sheet!$A$7:$DG$148,'TN01-10 (IN)'!BA$12,0))</f>
        <v/>
      </c>
      <c r="BB77" s="32" t="str">
        <f>IF(VLOOKUP($C77,Sheet!$A$7:$DG$148,'TN01-10 (IN)'!BB$12,0)="","",VLOOKUP($C77,Sheet!$A$7:$DG$148,'TN01-10 (IN)'!BB$12,0))</f>
        <v/>
      </c>
      <c r="BC77" s="32">
        <f>IF(VLOOKUP($C77,Sheet!$A$7:$DG$148,'TN01-10 (IN)'!BC$12,0)="","",VLOOKUP($C77,Sheet!$A$7:$DG$148,'TN01-10 (IN)'!BC$12,0))</f>
        <v>6.6</v>
      </c>
      <c r="BD77" s="33">
        <f>IF(VLOOKUP($C77,Sheet!$A$7:$DG$148,'TN01-10 (IN)'!BD$12,0)="","",VLOOKUP($C77,Sheet!$A$7:$DG$148,'TN01-10 (IN)'!BD$12,0))</f>
        <v>5</v>
      </c>
      <c r="BE77" s="36">
        <f>IF(VLOOKUP($C77,Sheet!$A$7:$DG$148,'TN01-10 (IN)'!BE$12,0)="","",VLOOKUP($C77,Sheet!$A$7:$DG$148,'TN01-10 (IN)'!BE$12,0))</f>
        <v>0</v>
      </c>
      <c r="BF77" s="28">
        <f>IF(VLOOKUP($C77,Sheet!$A$7:$DG$148,'TN01-10 (IN)'!BF$12,0)="","",VLOOKUP($C77,Sheet!$A$7:$DG$148,'TN01-10 (IN)'!BF$12,0))</f>
        <v>8</v>
      </c>
      <c r="BG77" s="28">
        <f>IF(VLOOKUP($C77,Sheet!$A$7:$DG$148,'TN01-10 (IN)'!BG$12,0)="","",VLOOKUP($C77,Sheet!$A$7:$DG$148,'TN01-10 (IN)'!BG$12,0))</f>
        <v>6.7</v>
      </c>
      <c r="BH77" s="28">
        <f>IF(VLOOKUP($C77,Sheet!$A$7:$DG$148,'TN01-10 (IN)'!BH$12,0)="","",VLOOKUP($C77,Sheet!$A$7:$DG$148,'TN01-10 (IN)'!BH$12,0))</f>
        <v>7.5</v>
      </c>
      <c r="BI77" s="28">
        <f>IF(VLOOKUP($C77,Sheet!$A$7:$DG$148,'TN01-10 (IN)'!BI$12,0)="","",VLOOKUP($C77,Sheet!$A$7:$DG$148,'TN01-10 (IN)'!BI$12,0))</f>
        <v>7.5</v>
      </c>
      <c r="BJ77" s="28">
        <f>IF(VLOOKUP($C77,Sheet!$A$7:$DG$148,'TN01-10 (IN)'!BJ$12,0)="","",VLOOKUP($C77,Sheet!$A$7:$DG$148,'TN01-10 (IN)'!BJ$12,0))</f>
        <v>5.8</v>
      </c>
      <c r="BK77" s="28">
        <f>IF(VLOOKUP($C77,Sheet!$A$7:$DG$148,'TN01-10 (IN)'!BK$12,0)="","",VLOOKUP($C77,Sheet!$A$7:$DG$148,'TN01-10 (IN)'!BK$12,0))</f>
        <v>7</v>
      </c>
      <c r="BL77" s="28">
        <f>IF(VLOOKUP($C77,Sheet!$A$7:$DG$148,'TN01-10 (IN)'!BL$12,0)="","",VLOOKUP($C77,Sheet!$A$7:$DG$148,'TN01-10 (IN)'!BL$12,0))</f>
        <v>7.6</v>
      </c>
      <c r="BM77" s="28">
        <f>IF(VLOOKUP($C77,Sheet!$A$7:$DG$148,'TN01-10 (IN)'!BM$12,0)="","",VLOOKUP($C77,Sheet!$A$7:$DG$148,'TN01-10 (IN)'!BM$12,0))</f>
        <v>7.1</v>
      </c>
      <c r="BN77" s="28">
        <f>IF(VLOOKUP($C77,Sheet!$A$7:$DG$148,'TN01-10 (IN)'!BN$12,0)="","",VLOOKUP($C77,Sheet!$A$7:$DG$148,'TN01-10 (IN)'!BN$12,0))</f>
        <v>7</v>
      </c>
      <c r="BO77" s="28">
        <f>IF(VLOOKUP($C77,Sheet!$A$7:$DG$148,'TN01-10 (IN)'!BO$12,0)="","",VLOOKUP($C77,Sheet!$A$7:$DG$148,'TN01-10 (IN)'!BO$12,0))</f>
        <v>5.3</v>
      </c>
      <c r="BP77" s="28">
        <f>IF(VLOOKUP($C77,Sheet!$A$7:$DG$148,'TN01-10 (IN)'!BP$12,0)="","",VLOOKUP($C77,Sheet!$A$7:$DG$148,'TN01-10 (IN)'!BP$12,0))</f>
        <v>7.6</v>
      </c>
      <c r="BQ77" s="28">
        <f>IF(VLOOKUP($C77,Sheet!$A$7:$DG$148,'TN01-10 (IN)'!BQ$12,0)="","",VLOOKUP($C77,Sheet!$A$7:$DG$148,'TN01-10 (IN)'!BQ$12,0))</f>
        <v>6.7</v>
      </c>
      <c r="BR77" s="28">
        <f>IF(VLOOKUP($C77,Sheet!$A$7:$DG$148,'TN01-10 (IN)'!BR$12,0)="","",VLOOKUP($C77,Sheet!$A$7:$DG$148,'TN01-10 (IN)'!BR$12,0))</f>
        <v>8.4</v>
      </c>
      <c r="BS77" s="28" t="str">
        <f>IF(VLOOKUP($C77,Sheet!$A$7:$DG$148,'TN01-10 (IN)'!BS$12,0)="","",VLOOKUP($C77,Sheet!$A$7:$DG$148,'TN01-10 (IN)'!BS$12,0))</f>
        <v/>
      </c>
      <c r="BT77" s="28">
        <f>IF(VLOOKUP($C77,Sheet!$A$7:$DG$148,'TN01-10 (IN)'!BT$12,0)="","",VLOOKUP($C77,Sheet!$A$7:$DG$148,'TN01-10 (IN)'!BT$12,0))</f>
        <v>6.3</v>
      </c>
      <c r="BU77" s="28">
        <f>IF(VLOOKUP($C77,Sheet!$A$7:$DG$148,'TN01-10 (IN)'!BU$12,0)="","",VLOOKUP($C77,Sheet!$A$7:$DG$148,'TN01-10 (IN)'!BU$12,0))</f>
        <v>6.6</v>
      </c>
      <c r="BV77" s="28">
        <f>IF(VLOOKUP($C77,Sheet!$A$7:$DG$148,'TN01-10 (IN)'!BV$12,0)="","",VLOOKUP($C77,Sheet!$A$7:$DG$148,'TN01-10 (IN)'!BV$12,0))</f>
        <v>6.8</v>
      </c>
      <c r="BW77" s="28">
        <f>IF(VLOOKUP($C77,Sheet!$A$7:$DG$148,'TN01-10 (IN)'!BW$12,0)="","",VLOOKUP($C77,Sheet!$A$7:$DG$148,'TN01-10 (IN)'!BW$12,0))</f>
        <v>7</v>
      </c>
      <c r="BX77" s="28">
        <f>IF(VLOOKUP($C77,Sheet!$A$7:$DG$148,'TN01-10 (IN)'!BX$12,0)="","",VLOOKUP($C77,Sheet!$A$7:$DG$148,'TN01-10 (IN)'!BX$12,0))</f>
        <v>8</v>
      </c>
      <c r="BY77" s="28">
        <f>IF(VLOOKUP($C77,Sheet!$A$7:$DG$148,'TN01-10 (IN)'!BY$12,0)="","",VLOOKUP($C77,Sheet!$A$7:$DG$148,'TN01-10 (IN)'!BY$12,0))</f>
        <v>8.3000000000000007</v>
      </c>
      <c r="BZ77" s="33">
        <f>IF(VLOOKUP($C77,Sheet!$A$7:$DG$148,'TN01-10 (IN)'!BZ$12,0)="","",VLOOKUP($C77,Sheet!$A$7:$DG$148,'TN01-10 (IN)'!BZ$12,0))</f>
        <v>50</v>
      </c>
      <c r="CA77" s="36">
        <f>IF(VLOOKUP($C77,Sheet!$A$7:$DG$148,'TN01-10 (IN)'!CA$12,0)="","",VLOOKUP($C77,Sheet!$A$7:$DG$148,'TN01-10 (IN)'!CA$12,0))</f>
        <v>0</v>
      </c>
      <c r="CB77" s="28">
        <f>IF(VLOOKUP($C77,Sheet!$A$7:$DG$148,'TN01-10 (IN)'!CB$12,0)="","",VLOOKUP($C77,Sheet!$A$7:$DG$148,'TN01-10 (IN)'!CB$12,0))</f>
        <v>7.3</v>
      </c>
      <c r="CC77" s="28" t="str">
        <f>IF(VLOOKUP($C77,Sheet!$A$7:$DG$148,'TN01-10 (IN)'!CC$12,0)="","",VLOOKUP($C77,Sheet!$A$7:$DG$148,'TN01-10 (IN)'!CC$12,0))</f>
        <v/>
      </c>
      <c r="CD77" s="28">
        <f>IF(VLOOKUP($C77,Sheet!$A$7:$DG$148,'TN01-10 (IN)'!CD$12,0)="","",VLOOKUP($C77,Sheet!$A$7:$DG$148,'TN01-10 (IN)'!CD$12,0))</f>
        <v>9.5</v>
      </c>
      <c r="CE77" s="28" t="str">
        <f>IF(VLOOKUP($C77,Sheet!$A$7:$DG$148,'TN01-10 (IN)'!CE$12,0)="","",VLOOKUP($C77,Sheet!$A$7:$DG$148,'TN01-10 (IN)'!CE$12,0))</f>
        <v/>
      </c>
      <c r="CF77" s="28">
        <f>IF(VLOOKUP($C77,Sheet!$A$7:$DG$148,'TN01-10 (IN)'!CF$12,0)="","",VLOOKUP($C77,Sheet!$A$7:$DG$148,'TN01-10 (IN)'!CF$12,0))</f>
        <v>6.5</v>
      </c>
      <c r="CG77" s="28">
        <f>IF(VLOOKUP($C77,Sheet!$A$7:$DG$148,'TN01-10 (IN)'!CG$12,0)="","",VLOOKUP($C77,Sheet!$A$7:$DG$148,'TN01-10 (IN)'!CG$12,0))</f>
        <v>7.4</v>
      </c>
      <c r="CH77" s="28">
        <f>IF(VLOOKUP($C77,Sheet!$A$7:$DG$148,'TN01-10 (IN)'!CH$12,0)="","",VLOOKUP($C77,Sheet!$A$7:$DG$148,'TN01-10 (IN)'!CH$12,0))</f>
        <v>7.4</v>
      </c>
      <c r="CI77" s="28">
        <f>IF(VLOOKUP($C77,Sheet!$A$7:$DG$148,'TN01-10 (IN)'!CI$12,0)="","",VLOOKUP($C77,Sheet!$A$7:$DG$148,'TN01-10 (IN)'!CI$12,0))</f>
        <v>6</v>
      </c>
      <c r="CJ77" s="28" t="str">
        <f>IF(VLOOKUP($C77,Sheet!$A$7:$DG$148,'TN01-10 (IN)'!CJ$12,0)="","",VLOOKUP($C77,Sheet!$A$7:$DG$148,'TN01-10 (IN)'!CJ$12,0))</f>
        <v/>
      </c>
      <c r="CK77" s="28">
        <f>IF(VLOOKUP($C77,Sheet!$A$7:$DG$148,'TN01-10 (IN)'!CK$12,0)="","",VLOOKUP($C77,Sheet!$A$7:$DG$148,'TN01-10 (IN)'!CK$12,0))</f>
        <v>7.4</v>
      </c>
      <c r="CL77" s="28" t="str">
        <f>IF(VLOOKUP($C77,Sheet!$A$7:$DG$148,'TN01-10 (IN)'!CL$12,0)="","",VLOOKUP($C77,Sheet!$A$7:$DG$148,'TN01-10 (IN)'!CL$12,0))</f>
        <v/>
      </c>
      <c r="CM77" s="28" t="str">
        <f>IF(VLOOKUP($C77,Sheet!$A$7:$DG$148,'TN01-10 (IN)'!CM$12,0)="","",VLOOKUP($C77,Sheet!$A$7:$DG$148,'TN01-10 (IN)'!CM$12,0))</f>
        <v/>
      </c>
      <c r="CN77" s="28" t="str">
        <f>IF(VLOOKUP($C77,Sheet!$A$7:$DG$148,'TN01-10 (IN)'!CN$12,0)="","",VLOOKUP($C77,Sheet!$A$7:$DG$148,'TN01-10 (IN)'!CN$12,0))</f>
        <v/>
      </c>
      <c r="CO77" s="28" t="str">
        <f>IF(VLOOKUP($C77,Sheet!$A$7:$DG$148,'TN01-10 (IN)'!CO$12,0)="","",VLOOKUP($C77,Sheet!$A$7:$DG$148,'TN01-10 (IN)'!CO$12,0))</f>
        <v/>
      </c>
      <c r="CP77" s="28">
        <f>IF(VLOOKUP($C77,Sheet!$A$7:$DG$148,'TN01-10 (IN)'!CP$12,0)="","",VLOOKUP($C77,Sheet!$A$7:$DG$148,'TN01-10 (IN)'!CP$12,0))</f>
        <v>6.5</v>
      </c>
      <c r="CQ77" s="28">
        <f>IF(VLOOKUP($C77,Sheet!$A$7:$DG$148,'TN01-10 (IN)'!CQ$12,0)="","",VLOOKUP($C77,Sheet!$A$7:$DG$148,'TN01-10 (IN)'!CQ$12,0))</f>
        <v>8</v>
      </c>
      <c r="CR77" s="28">
        <f>IF(VLOOKUP($C77,Sheet!$A$7:$DG$148,'TN01-10 (IN)'!CR$12,0)="","",VLOOKUP($C77,Sheet!$A$7:$DG$148,'TN01-10 (IN)'!CR$12,0))</f>
        <v>7</v>
      </c>
      <c r="CS77" s="28">
        <f>IF(VLOOKUP($C77,Sheet!$A$7:$DG$148,'TN01-10 (IN)'!CS$12,0)="","",VLOOKUP($C77,Sheet!$A$7:$DG$148,'TN01-10 (IN)'!CS$12,0))</f>
        <v>9.3000000000000007</v>
      </c>
      <c r="CT77" s="28">
        <f>IF(VLOOKUP($C77,Sheet!$A$7:$DG$148,'TN01-10 (IN)'!CT$12,0)="","",VLOOKUP($C77,Sheet!$A$7:$DG$148,'TN01-10 (IN)'!CT$12,0))</f>
        <v>7.6</v>
      </c>
      <c r="CU77" s="33">
        <f>IF(VLOOKUP($C77,Sheet!$A$7:$DG$148,'TN01-10 (IN)'!CU$12,0)="","",VLOOKUP($C77,Sheet!$A$7:$DG$148,'TN01-10 (IN)'!CU$12,0))</f>
        <v>27</v>
      </c>
      <c r="CV77" s="36">
        <f>IF(VLOOKUP($C77,Sheet!$A$7:$DG$148,'TN01-10 (IN)'!CV$12,0)="","",VLOOKUP($C77,Sheet!$A$7:$DG$148,'TN01-10 (IN)'!CV$12,0))</f>
        <v>0</v>
      </c>
      <c r="CW77" s="38">
        <f t="shared" si="2"/>
        <v>128</v>
      </c>
      <c r="CX77" s="38">
        <f t="shared" si="2"/>
        <v>0</v>
      </c>
      <c r="CY77" s="38">
        <f t="shared" si="3"/>
        <v>0</v>
      </c>
      <c r="CZ77" s="38">
        <f t="shared" si="4"/>
        <v>128</v>
      </c>
      <c r="DA77" s="38">
        <f t="shared" si="5"/>
        <v>7.38</v>
      </c>
      <c r="DB77" s="38">
        <f>VLOOKUP($C77,'TN01-04'!$A$13:$DL$166,103,0)</f>
        <v>3.12</v>
      </c>
      <c r="DC77" s="28" t="str">
        <f>IF(VLOOKUP($C77,Sheet!$A$7:$DG$148,'TN01-10 (IN)'!DC$12,0)="","",VLOOKUP($C77,Sheet!$A$7:$DG$148,'TN01-10 (IN)'!DC$12,0))</f>
        <v/>
      </c>
      <c r="DD77" s="28" t="str">
        <f>IF(VLOOKUP($C77,Sheet!$A$7:$DG$148,'TN01-10 (IN)'!DD$12,0)="","",VLOOKUP($C77,Sheet!$A$7:$DG$148,'TN01-10 (IN)'!DD$12,0))</f>
        <v/>
      </c>
      <c r="DE77" s="28">
        <f>IF(VLOOKUP($C77,Sheet!$A$7:$DG$148,'TN01-10 (IN)'!DE$12,0)="","",VLOOKUP($C77,Sheet!$A$7:$DG$148,'TN01-10 (IN)'!DE$12,0))</f>
        <v>6.7</v>
      </c>
      <c r="DF77" s="28" t="str">
        <f>IF(VLOOKUP($C77,Sheet!$A$7:$DG$148,'TN01-10 (IN)'!DF$12,0)="","",VLOOKUP($C77,Sheet!$A$7:$DG$148,'TN01-10 (IN)'!DF$12,0))</f>
        <v/>
      </c>
      <c r="DG77" s="38"/>
      <c r="DH77" s="38">
        <f t="shared" si="6"/>
        <v>6.7</v>
      </c>
      <c r="DI77" s="38">
        <f>VLOOKUP($C77,'TN01-04'!$A$13:$DL$166,110,0)</f>
        <v>2.65</v>
      </c>
      <c r="DJ77" s="33">
        <f>IF(VLOOKUP($C77,Sheet!$A$7:$DG$148,'TN01-10 (IN)'!DJ$12,0)="","",VLOOKUP($C77,Sheet!$A$7:$DG$148,'TN01-10 (IN)'!DJ$12,0))</f>
        <v>5</v>
      </c>
      <c r="DK77" s="36">
        <f>IF(VLOOKUP($C77,Sheet!$A$7:$DG$148,'TN01-10 (IN)'!DK$12,0)="","",VLOOKUP($C77,Sheet!$A$7:$DG$148,'TN01-10 (IN)'!DK$12,0))</f>
        <v>0</v>
      </c>
      <c r="DL77" s="38">
        <f t="shared" si="7"/>
        <v>133</v>
      </c>
      <c r="DM77" s="38">
        <f t="shared" si="8"/>
        <v>0</v>
      </c>
      <c r="DN77" s="38">
        <f t="shared" si="9"/>
        <v>7.35</v>
      </c>
      <c r="DO77" s="38">
        <f>VLOOKUP($C77,'TN01-04'!$A$13:$DL$166,116,0)</f>
        <v>3.11</v>
      </c>
      <c r="DP77" s="33">
        <f>IF(VLOOKUP($C77,Sheet!$A$7:$DG$148,'TN01-10 (IN)'!DP$12,0)="","",VLOOKUP($C77,Sheet!$A$7:$DG$148,'TN01-10 (IN)'!DP$12,0))</f>
        <v>138</v>
      </c>
      <c r="DQ77" s="36">
        <f>IF(VLOOKUP($C77,Sheet!$A$7:$DG$148,'TN01-10 (IN)'!DQ$12,0)="","",VLOOKUP($C77,Sheet!$A$7:$DG$148,'TN01-10 (IN)'!DQ$12,0))</f>
        <v>0</v>
      </c>
      <c r="DR77" s="28">
        <f>IF(VLOOKUP($C77,Sheet!$A$7:$DG$148,'TN01-10 (IN)'!DR$12,0)="","",VLOOKUP($C77,Sheet!$A$7:$DG$148,'TN01-10 (IN)'!DR$12,0))</f>
        <v>137</v>
      </c>
      <c r="DS77" s="28">
        <f>IF(VLOOKUP($C77,Sheet!$A$7:$DG$148,'TN01-10 (IN)'!DS$12,0)="","",VLOOKUP($C77,Sheet!$A$7:$DG$148,'TN01-10 (IN)'!DS$12,0))</f>
        <v>138</v>
      </c>
      <c r="DT77" s="28">
        <f>IF(VLOOKUP($C77,Sheet!$A$7:$DG$148,'TN01-10 (IN)'!DT$12,0)="","",VLOOKUP($C77,Sheet!$A$7:$DG$148,'TN01-10 (IN)'!DT$12,0))</f>
        <v>7.35</v>
      </c>
      <c r="DU77" s="28">
        <f>IF(VLOOKUP($C77,Sheet!$A$7:$DG$148,'TN01-10 (IN)'!DU$12,0)="","",VLOOKUP($C77,Sheet!$A$7:$DG$148,'TN01-10 (IN)'!DU$12,0))</f>
        <v>3.11</v>
      </c>
      <c r="DV77" s="28" t="str">
        <f>IF(VLOOKUP($C77,Sheet!$A$7:$DG$148,'TN01-10 (IN)'!DV$12,0)="","",VLOOKUP($C77,Sheet!$A$7:$DG$148,'TN01-10 (IN)'!DV$12,0))</f>
        <v/>
      </c>
      <c r="DW77" s="42">
        <f t="shared" si="10"/>
        <v>0</v>
      </c>
    </row>
    <row r="78" spans="1:127" ht="15.95" customHeight="1" x14ac:dyDescent="0.2">
      <c r="A78" s="52"/>
      <c r="B78" s="625"/>
      <c r="C78" s="45">
        <v>2221716767</v>
      </c>
      <c r="D78" s="26" t="s">
        <v>24</v>
      </c>
      <c r="E78" s="26" t="s">
        <v>80</v>
      </c>
      <c r="F78" s="26" t="s">
        <v>55</v>
      </c>
      <c r="G78" s="27">
        <v>36146</v>
      </c>
      <c r="H78" s="26" t="s">
        <v>210</v>
      </c>
      <c r="I78" s="26" t="s">
        <v>212</v>
      </c>
      <c r="J78" s="28">
        <f>IF(VLOOKUP($C78,Sheet!$A$7:$DG$148,'TN01-10 (IN)'!J$12,0)="","",VLOOKUP($C78,Sheet!$A$7:$DG$148,'TN01-10 (IN)'!J$12,0))</f>
        <v>9.1</v>
      </c>
      <c r="K78" s="28">
        <f>IF(VLOOKUP($C78,Sheet!$A$7:$DG$148,'TN01-10 (IN)'!K$12,0)="","",VLOOKUP($C78,Sheet!$A$7:$DG$148,'TN01-10 (IN)'!K$12,0))</f>
        <v>8.1</v>
      </c>
      <c r="L78" s="28">
        <f>IF(VLOOKUP($C78,Sheet!$A$7:$DG$148,'TN01-10 (IN)'!L$12,0)="","",VLOOKUP($C78,Sheet!$A$7:$DG$148,'TN01-10 (IN)'!L$12,0))</f>
        <v>8.5</v>
      </c>
      <c r="M78" s="28">
        <f>IF(VLOOKUP($C78,Sheet!$A$7:$DG$148,'TN01-10 (IN)'!M$12,0)="","",VLOOKUP($C78,Sheet!$A$7:$DG$148,'TN01-10 (IN)'!M$12,0))</f>
        <v>7.1</v>
      </c>
      <c r="N78" s="28">
        <f>IF(VLOOKUP($C78,Sheet!$A$7:$DG$148,'TN01-10 (IN)'!N$12,0)="","",VLOOKUP($C78,Sheet!$A$7:$DG$148,'TN01-10 (IN)'!N$12,0))</f>
        <v>7.6</v>
      </c>
      <c r="O78" s="28">
        <f>IF(VLOOKUP($C78,Sheet!$A$7:$DG$148,'TN01-10 (IN)'!O$12,0)="","",VLOOKUP($C78,Sheet!$A$7:$DG$148,'TN01-10 (IN)'!O$12,0))</f>
        <v>6.5</v>
      </c>
      <c r="P78" s="28">
        <f>IF(VLOOKUP($C78,Sheet!$A$7:$DG$148,'TN01-10 (IN)'!P$12,0)="","",VLOOKUP($C78,Sheet!$A$7:$DG$148,'TN01-10 (IN)'!P$12,0))</f>
        <v>6.3</v>
      </c>
      <c r="Q78" s="28" t="str">
        <f>IF(VLOOKUP($C78,Sheet!$A$7:$DG$148,'TN01-10 (IN)'!Q$12,0)="","",VLOOKUP($C78,Sheet!$A$7:$DG$148,'TN01-10 (IN)'!Q$12,0))</f>
        <v/>
      </c>
      <c r="R78" s="28">
        <f>IF(VLOOKUP($C78,Sheet!$A$7:$DG$148,'TN01-10 (IN)'!R$12,0)="","",VLOOKUP($C78,Sheet!$A$7:$DG$148,'TN01-10 (IN)'!R$12,0))</f>
        <v>9.5</v>
      </c>
      <c r="S78" s="28" t="str">
        <f>IF(VLOOKUP($C78,Sheet!$A$7:$DG$148,'TN01-10 (IN)'!S$12,0)="","",VLOOKUP($C78,Sheet!$A$7:$DG$148,'TN01-10 (IN)'!S$12,0))</f>
        <v/>
      </c>
      <c r="T78" s="28" t="str">
        <f>IF(VLOOKUP($C78,Sheet!$A$7:$DG$148,'TN01-10 (IN)'!T$12,0)="","",VLOOKUP($C78,Sheet!$A$7:$DG$148,'TN01-10 (IN)'!T$12,0))</f>
        <v/>
      </c>
      <c r="U78" s="28" t="str">
        <f>IF(VLOOKUP($C78,Sheet!$A$7:$DG$148,'TN01-10 (IN)'!U$12,0)="","",VLOOKUP($C78,Sheet!$A$7:$DG$148,'TN01-10 (IN)'!U$12,0))</f>
        <v/>
      </c>
      <c r="V78" s="28">
        <f>IF(VLOOKUP($C78,Sheet!$A$7:$DG$148,'TN01-10 (IN)'!V$12,0)="","",VLOOKUP($C78,Sheet!$A$7:$DG$148,'TN01-10 (IN)'!V$12,0))</f>
        <v>6.3</v>
      </c>
      <c r="W78" s="28">
        <f>IF(VLOOKUP($C78,Sheet!$A$7:$DG$148,'TN01-10 (IN)'!W$12,0)="","",VLOOKUP($C78,Sheet!$A$7:$DG$148,'TN01-10 (IN)'!W$12,0))</f>
        <v>7.2</v>
      </c>
      <c r="X78" s="28" t="str">
        <f>IF(VLOOKUP($C78,Sheet!$A$7:$DG$148,'TN01-10 (IN)'!X$12,0)="","",VLOOKUP($C78,Sheet!$A$7:$DG$148,'TN01-10 (IN)'!X$12,0))</f>
        <v/>
      </c>
      <c r="Y78" s="28">
        <f>IF(VLOOKUP($C78,Sheet!$A$7:$DG$148,'TN01-10 (IN)'!Y$12,0)="","",VLOOKUP($C78,Sheet!$A$7:$DG$148,'TN01-10 (IN)'!Y$12,0))</f>
        <v>8.3000000000000007</v>
      </c>
      <c r="Z78" s="28">
        <f>IF(VLOOKUP($C78,Sheet!$A$7:$DG$148,'TN01-10 (IN)'!Z$12,0)="","",VLOOKUP($C78,Sheet!$A$7:$DG$148,'TN01-10 (IN)'!Z$12,0))</f>
        <v>7.1</v>
      </c>
      <c r="AA78" s="28">
        <f>IF(VLOOKUP($C78,Sheet!$A$7:$DG$148,'TN01-10 (IN)'!AA$12,0)="","",VLOOKUP($C78,Sheet!$A$7:$DG$148,'TN01-10 (IN)'!AA$12,0))</f>
        <v>4.9000000000000004</v>
      </c>
      <c r="AB78" s="28">
        <f>IF(VLOOKUP($C78,Sheet!$A$7:$DG$148,'TN01-10 (IN)'!AB$12,0)="","",VLOOKUP($C78,Sheet!$A$7:$DG$148,'TN01-10 (IN)'!AB$12,0))</f>
        <v>7.7</v>
      </c>
      <c r="AC78" s="28">
        <f>IF(VLOOKUP($C78,Sheet!$A$7:$DG$148,'TN01-10 (IN)'!AC$12,0)="","",VLOOKUP($C78,Sheet!$A$7:$DG$148,'TN01-10 (IN)'!AC$12,0))</f>
        <v>7.2</v>
      </c>
      <c r="AD78" s="28">
        <f>IF(VLOOKUP($C78,Sheet!$A$7:$DG$148,'TN01-10 (IN)'!AD$12,0)="","",VLOOKUP($C78,Sheet!$A$7:$DG$148,'TN01-10 (IN)'!AD$12,0))</f>
        <v>6.4</v>
      </c>
      <c r="AE78" s="28">
        <f>IF(VLOOKUP($C78,Sheet!$A$7:$DG$148,'TN01-10 (IN)'!AE$12,0)="","",VLOOKUP($C78,Sheet!$A$7:$DG$148,'TN01-10 (IN)'!AE$12,0))</f>
        <v>6.7</v>
      </c>
      <c r="AF78" s="28">
        <f>IF(VLOOKUP($C78,Sheet!$A$7:$DG$148,'TN01-10 (IN)'!AF$12,0)="","",VLOOKUP($C78,Sheet!$A$7:$DG$148,'TN01-10 (IN)'!AF$12,0))</f>
        <v>5.9</v>
      </c>
      <c r="AG78" s="28">
        <f>IF(VLOOKUP($C78,Sheet!$A$7:$DG$148,'TN01-10 (IN)'!AG$12,0)="","",VLOOKUP($C78,Sheet!$A$7:$DG$148,'TN01-10 (IN)'!AG$12,0))</f>
        <v>6.8</v>
      </c>
      <c r="AH78" s="28">
        <f>IF(VLOOKUP($C78,Sheet!$A$7:$DG$148,'TN01-10 (IN)'!AH$12,0)="","",VLOOKUP($C78,Sheet!$A$7:$DG$148,'TN01-10 (IN)'!AH$12,0))</f>
        <v>8.5</v>
      </c>
      <c r="AI78" s="28">
        <f>IF(VLOOKUP($C78,Sheet!$A$7:$DG$148,'TN01-10 (IN)'!AI$12,0)="","",VLOOKUP($C78,Sheet!$A$7:$DG$148,'TN01-10 (IN)'!AI$12,0))</f>
        <v>5.9</v>
      </c>
      <c r="AJ78" s="28">
        <f>IF(VLOOKUP($C78,Sheet!$A$7:$DG$148,'TN01-10 (IN)'!AJ$12,0)="","",VLOOKUP($C78,Sheet!$A$7:$DG$148,'TN01-10 (IN)'!AJ$12,0))</f>
        <v>5.7</v>
      </c>
      <c r="AK78" s="28">
        <f>IF(VLOOKUP($C78,Sheet!$A$7:$DG$148,'TN01-10 (IN)'!AK$12,0)="","",VLOOKUP($C78,Sheet!$A$7:$DG$148,'TN01-10 (IN)'!AK$12,0))</f>
        <v>6.5</v>
      </c>
      <c r="AL78" s="28">
        <f>IF(VLOOKUP($C78,Sheet!$A$7:$DG$148,'TN01-10 (IN)'!AL$12,0)="","",VLOOKUP($C78,Sheet!$A$7:$DG$148,'TN01-10 (IN)'!AL$12,0))</f>
        <v>8.6999999999999993</v>
      </c>
      <c r="AM78" s="33">
        <f>IF(VLOOKUP($C78,Sheet!$A$7:$DG$148,'TN01-10 (IN)'!AM$12,0)="","",VLOOKUP($C78,Sheet!$A$7:$DG$148,'TN01-10 (IN)'!AM$12,0))</f>
        <v>51</v>
      </c>
      <c r="AN78" s="36">
        <f>IF(VLOOKUP($C78,Sheet!$A$7:$DG$148,'TN01-10 (IN)'!AN$12,0)="","",VLOOKUP($C78,Sheet!$A$7:$DG$148,'TN01-10 (IN)'!AN$12,0))</f>
        <v>0</v>
      </c>
      <c r="AO78" s="32">
        <f>IF(VLOOKUP($C78,Sheet!$A$7:$DG$148,'TN01-10 (IN)'!AO$12,0)="","",VLOOKUP($C78,Sheet!$A$7:$DG$148,'TN01-10 (IN)'!AO$12,0))</f>
        <v>7.6</v>
      </c>
      <c r="AP78" s="32">
        <f>IF(VLOOKUP($C78,Sheet!$A$7:$DG$148,'TN01-10 (IN)'!AP$12,0)="","",VLOOKUP($C78,Sheet!$A$7:$DG$148,'TN01-10 (IN)'!AP$12,0))</f>
        <v>8.6999999999999993</v>
      </c>
      <c r="AQ78" s="32" t="str">
        <f>IF(VLOOKUP($C78,Sheet!$A$7:$DG$148,'TN01-10 (IN)'!AQ$12,0)="","",VLOOKUP($C78,Sheet!$A$7:$DG$148,'TN01-10 (IN)'!AQ$12,0))</f>
        <v/>
      </c>
      <c r="AR78" s="32" t="str">
        <f>IF(VLOOKUP($C78,Sheet!$A$7:$DG$148,'TN01-10 (IN)'!AR$12,0)="","",VLOOKUP($C78,Sheet!$A$7:$DG$148,'TN01-10 (IN)'!AR$12,0))</f>
        <v/>
      </c>
      <c r="AS78" s="32">
        <f>IF(VLOOKUP($C78,Sheet!$A$7:$DG$148,'TN01-10 (IN)'!AS$12,0)="","",VLOOKUP($C78,Sheet!$A$7:$DG$148,'TN01-10 (IN)'!AS$12,0))</f>
        <v>6.3</v>
      </c>
      <c r="AT78" s="32" t="str">
        <f>IF(VLOOKUP($C78,Sheet!$A$7:$DG$148,'TN01-10 (IN)'!AT$12,0)="","",VLOOKUP($C78,Sheet!$A$7:$DG$148,'TN01-10 (IN)'!AT$12,0))</f>
        <v/>
      </c>
      <c r="AU78" s="32" t="str">
        <f>IF(VLOOKUP($C78,Sheet!$A$7:$DG$148,'TN01-10 (IN)'!AU$12,0)="","",VLOOKUP($C78,Sheet!$A$7:$DG$148,'TN01-10 (IN)'!AU$12,0))</f>
        <v/>
      </c>
      <c r="AV78" s="32" t="str">
        <f>IF(VLOOKUP($C78,Sheet!$A$7:$DG$148,'TN01-10 (IN)'!AV$12,0)="","",VLOOKUP($C78,Sheet!$A$7:$DG$148,'TN01-10 (IN)'!AV$12,0))</f>
        <v/>
      </c>
      <c r="AW78" s="32">
        <f>IF(VLOOKUP($C78,Sheet!$A$7:$DG$148,'TN01-10 (IN)'!AW$12,0)="","",VLOOKUP($C78,Sheet!$A$7:$DG$148,'TN01-10 (IN)'!AW$12,0))</f>
        <v>5.6</v>
      </c>
      <c r="AX78" s="32" t="str">
        <f>IF(VLOOKUP($C78,Sheet!$A$7:$DG$148,'TN01-10 (IN)'!AX$12,0)="","",VLOOKUP($C78,Sheet!$A$7:$DG$148,'TN01-10 (IN)'!AX$12,0))</f>
        <v/>
      </c>
      <c r="AY78" s="32" t="str">
        <f>IF(VLOOKUP($C78,Sheet!$A$7:$DG$148,'TN01-10 (IN)'!AY$12,0)="","",VLOOKUP($C78,Sheet!$A$7:$DG$148,'TN01-10 (IN)'!AY$12,0))</f>
        <v/>
      </c>
      <c r="AZ78" s="32" t="str">
        <f>IF(VLOOKUP($C78,Sheet!$A$7:$DG$148,'TN01-10 (IN)'!AZ$12,0)="","",VLOOKUP($C78,Sheet!$A$7:$DG$148,'TN01-10 (IN)'!AZ$12,0))</f>
        <v/>
      </c>
      <c r="BA78" s="32" t="str">
        <f>IF(VLOOKUP($C78,Sheet!$A$7:$DG$148,'TN01-10 (IN)'!BA$12,0)="","",VLOOKUP($C78,Sheet!$A$7:$DG$148,'TN01-10 (IN)'!BA$12,0))</f>
        <v/>
      </c>
      <c r="BB78" s="32" t="str">
        <f>IF(VLOOKUP($C78,Sheet!$A$7:$DG$148,'TN01-10 (IN)'!BB$12,0)="","",VLOOKUP($C78,Sheet!$A$7:$DG$148,'TN01-10 (IN)'!BB$12,0))</f>
        <v/>
      </c>
      <c r="BC78" s="32">
        <f>IF(VLOOKUP($C78,Sheet!$A$7:$DG$148,'TN01-10 (IN)'!BC$12,0)="","",VLOOKUP($C78,Sheet!$A$7:$DG$148,'TN01-10 (IN)'!BC$12,0))</f>
        <v>5.6</v>
      </c>
      <c r="BD78" s="33">
        <f>IF(VLOOKUP($C78,Sheet!$A$7:$DG$148,'TN01-10 (IN)'!BD$12,0)="","",VLOOKUP($C78,Sheet!$A$7:$DG$148,'TN01-10 (IN)'!BD$12,0))</f>
        <v>5</v>
      </c>
      <c r="BE78" s="36">
        <f>IF(VLOOKUP($C78,Sheet!$A$7:$DG$148,'TN01-10 (IN)'!BE$12,0)="","",VLOOKUP($C78,Sheet!$A$7:$DG$148,'TN01-10 (IN)'!BE$12,0))</f>
        <v>0</v>
      </c>
      <c r="BF78" s="28">
        <f>IF(VLOOKUP($C78,Sheet!$A$7:$DG$148,'TN01-10 (IN)'!BF$12,0)="","",VLOOKUP($C78,Sheet!$A$7:$DG$148,'TN01-10 (IN)'!BF$12,0))</f>
        <v>5.3</v>
      </c>
      <c r="BG78" s="28">
        <f>IF(VLOOKUP($C78,Sheet!$A$7:$DG$148,'TN01-10 (IN)'!BG$12,0)="","",VLOOKUP($C78,Sheet!$A$7:$DG$148,'TN01-10 (IN)'!BG$12,0))</f>
        <v>5.5</v>
      </c>
      <c r="BH78" s="28">
        <f>IF(VLOOKUP($C78,Sheet!$A$7:$DG$148,'TN01-10 (IN)'!BH$12,0)="","",VLOOKUP($C78,Sheet!$A$7:$DG$148,'TN01-10 (IN)'!BH$12,0))</f>
        <v>5.6</v>
      </c>
      <c r="BI78" s="28">
        <f>IF(VLOOKUP($C78,Sheet!$A$7:$DG$148,'TN01-10 (IN)'!BI$12,0)="","",VLOOKUP($C78,Sheet!$A$7:$DG$148,'TN01-10 (IN)'!BI$12,0))</f>
        <v>6.9</v>
      </c>
      <c r="BJ78" s="28">
        <f>IF(VLOOKUP($C78,Sheet!$A$7:$DG$148,'TN01-10 (IN)'!BJ$12,0)="","",VLOOKUP($C78,Sheet!$A$7:$DG$148,'TN01-10 (IN)'!BJ$12,0))</f>
        <v>6</v>
      </c>
      <c r="BK78" s="28">
        <f>IF(VLOOKUP($C78,Sheet!$A$7:$DG$148,'TN01-10 (IN)'!BK$12,0)="","",VLOOKUP($C78,Sheet!$A$7:$DG$148,'TN01-10 (IN)'!BK$12,0))</f>
        <v>7</v>
      </c>
      <c r="BL78" s="28">
        <f>IF(VLOOKUP($C78,Sheet!$A$7:$DG$148,'TN01-10 (IN)'!BL$12,0)="","",VLOOKUP($C78,Sheet!$A$7:$DG$148,'TN01-10 (IN)'!BL$12,0))</f>
        <v>6.9</v>
      </c>
      <c r="BM78" s="28">
        <f>IF(VLOOKUP($C78,Sheet!$A$7:$DG$148,'TN01-10 (IN)'!BM$12,0)="","",VLOOKUP($C78,Sheet!$A$7:$DG$148,'TN01-10 (IN)'!BM$12,0))</f>
        <v>7.5</v>
      </c>
      <c r="BN78" s="28">
        <f>IF(VLOOKUP($C78,Sheet!$A$7:$DG$148,'TN01-10 (IN)'!BN$12,0)="","",VLOOKUP($C78,Sheet!$A$7:$DG$148,'TN01-10 (IN)'!BN$12,0))</f>
        <v>6.6</v>
      </c>
      <c r="BO78" s="28">
        <f>IF(VLOOKUP($C78,Sheet!$A$7:$DG$148,'TN01-10 (IN)'!BO$12,0)="","",VLOOKUP($C78,Sheet!$A$7:$DG$148,'TN01-10 (IN)'!BO$12,0))</f>
        <v>6.3</v>
      </c>
      <c r="BP78" s="28">
        <f>IF(VLOOKUP($C78,Sheet!$A$7:$DG$148,'TN01-10 (IN)'!BP$12,0)="","",VLOOKUP($C78,Sheet!$A$7:$DG$148,'TN01-10 (IN)'!BP$12,0))</f>
        <v>5.5</v>
      </c>
      <c r="BQ78" s="28">
        <f>IF(VLOOKUP($C78,Sheet!$A$7:$DG$148,'TN01-10 (IN)'!BQ$12,0)="","",VLOOKUP($C78,Sheet!$A$7:$DG$148,'TN01-10 (IN)'!BQ$12,0))</f>
        <v>5.8</v>
      </c>
      <c r="BR78" s="28">
        <f>IF(VLOOKUP($C78,Sheet!$A$7:$DG$148,'TN01-10 (IN)'!BR$12,0)="","",VLOOKUP($C78,Sheet!$A$7:$DG$148,'TN01-10 (IN)'!BR$12,0))</f>
        <v>6.3</v>
      </c>
      <c r="BS78" s="28">
        <f>IF(VLOOKUP($C78,Sheet!$A$7:$DG$148,'TN01-10 (IN)'!BS$12,0)="","",VLOOKUP($C78,Sheet!$A$7:$DG$148,'TN01-10 (IN)'!BS$12,0))</f>
        <v>8.1999999999999993</v>
      </c>
      <c r="BT78" s="28" t="str">
        <f>IF(VLOOKUP($C78,Sheet!$A$7:$DG$148,'TN01-10 (IN)'!BT$12,0)="","",VLOOKUP($C78,Sheet!$A$7:$DG$148,'TN01-10 (IN)'!BT$12,0))</f>
        <v/>
      </c>
      <c r="BU78" s="28">
        <f>IF(VLOOKUP($C78,Sheet!$A$7:$DG$148,'TN01-10 (IN)'!BU$12,0)="","",VLOOKUP($C78,Sheet!$A$7:$DG$148,'TN01-10 (IN)'!BU$12,0))</f>
        <v>8.4</v>
      </c>
      <c r="BV78" s="28">
        <f>IF(VLOOKUP($C78,Sheet!$A$7:$DG$148,'TN01-10 (IN)'!BV$12,0)="","",VLOOKUP($C78,Sheet!$A$7:$DG$148,'TN01-10 (IN)'!BV$12,0))</f>
        <v>5.0999999999999996</v>
      </c>
      <c r="BW78" s="28">
        <f>IF(VLOOKUP($C78,Sheet!$A$7:$DG$148,'TN01-10 (IN)'!BW$12,0)="","",VLOOKUP($C78,Sheet!$A$7:$DG$148,'TN01-10 (IN)'!BW$12,0))</f>
        <v>6.1</v>
      </c>
      <c r="BX78" s="28">
        <f>IF(VLOOKUP($C78,Sheet!$A$7:$DG$148,'TN01-10 (IN)'!BX$12,0)="","",VLOOKUP($C78,Sheet!$A$7:$DG$148,'TN01-10 (IN)'!BX$12,0))</f>
        <v>8.1</v>
      </c>
      <c r="BY78" s="28">
        <f>IF(VLOOKUP($C78,Sheet!$A$7:$DG$148,'TN01-10 (IN)'!BY$12,0)="","",VLOOKUP($C78,Sheet!$A$7:$DG$148,'TN01-10 (IN)'!BY$12,0))</f>
        <v>8.1</v>
      </c>
      <c r="BZ78" s="33">
        <f>IF(VLOOKUP($C78,Sheet!$A$7:$DG$148,'TN01-10 (IN)'!BZ$12,0)="","",VLOOKUP($C78,Sheet!$A$7:$DG$148,'TN01-10 (IN)'!BZ$12,0))</f>
        <v>50</v>
      </c>
      <c r="CA78" s="36">
        <f>IF(VLOOKUP($C78,Sheet!$A$7:$DG$148,'TN01-10 (IN)'!CA$12,0)="","",VLOOKUP($C78,Sheet!$A$7:$DG$148,'TN01-10 (IN)'!CA$12,0))</f>
        <v>0</v>
      </c>
      <c r="CB78" s="28" t="str">
        <f>IF(VLOOKUP($C78,Sheet!$A$7:$DG$148,'TN01-10 (IN)'!CB$12,0)="","",VLOOKUP($C78,Sheet!$A$7:$DG$148,'TN01-10 (IN)'!CB$12,0))</f>
        <v/>
      </c>
      <c r="CC78" s="28">
        <f>IF(VLOOKUP($C78,Sheet!$A$7:$DG$148,'TN01-10 (IN)'!CC$12,0)="","",VLOOKUP($C78,Sheet!$A$7:$DG$148,'TN01-10 (IN)'!CC$12,0))</f>
        <v>7.1</v>
      </c>
      <c r="CD78" s="28">
        <f>IF(VLOOKUP($C78,Sheet!$A$7:$DG$148,'TN01-10 (IN)'!CD$12,0)="","",VLOOKUP($C78,Sheet!$A$7:$DG$148,'TN01-10 (IN)'!CD$12,0))</f>
        <v>8.8000000000000007</v>
      </c>
      <c r="CE78" s="28" t="str">
        <f>IF(VLOOKUP($C78,Sheet!$A$7:$DG$148,'TN01-10 (IN)'!CE$12,0)="","",VLOOKUP($C78,Sheet!$A$7:$DG$148,'TN01-10 (IN)'!CE$12,0))</f>
        <v/>
      </c>
      <c r="CF78" s="28">
        <f>IF(VLOOKUP($C78,Sheet!$A$7:$DG$148,'TN01-10 (IN)'!CF$12,0)="","",VLOOKUP($C78,Sheet!$A$7:$DG$148,'TN01-10 (IN)'!CF$12,0))</f>
        <v>7.3</v>
      </c>
      <c r="CG78" s="28">
        <f>IF(VLOOKUP($C78,Sheet!$A$7:$DG$148,'TN01-10 (IN)'!CG$12,0)="","",VLOOKUP($C78,Sheet!$A$7:$DG$148,'TN01-10 (IN)'!CG$12,0))</f>
        <v>8.6999999999999993</v>
      </c>
      <c r="CH78" s="28">
        <f>IF(VLOOKUP($C78,Sheet!$A$7:$DG$148,'TN01-10 (IN)'!CH$12,0)="","",VLOOKUP($C78,Sheet!$A$7:$DG$148,'TN01-10 (IN)'!CH$12,0))</f>
        <v>6.5</v>
      </c>
      <c r="CI78" s="28">
        <f>IF(VLOOKUP($C78,Sheet!$A$7:$DG$148,'TN01-10 (IN)'!CI$12,0)="","",VLOOKUP($C78,Sheet!$A$7:$DG$148,'TN01-10 (IN)'!CI$12,0))</f>
        <v>7.1</v>
      </c>
      <c r="CJ78" s="28" t="str">
        <f>IF(VLOOKUP($C78,Sheet!$A$7:$DG$148,'TN01-10 (IN)'!CJ$12,0)="","",VLOOKUP($C78,Sheet!$A$7:$DG$148,'TN01-10 (IN)'!CJ$12,0))</f>
        <v/>
      </c>
      <c r="CK78" s="28">
        <f>IF(VLOOKUP($C78,Sheet!$A$7:$DG$148,'TN01-10 (IN)'!CK$12,0)="","",VLOOKUP($C78,Sheet!$A$7:$DG$148,'TN01-10 (IN)'!CK$12,0))</f>
        <v>7.1</v>
      </c>
      <c r="CL78" s="28" t="str">
        <f>IF(VLOOKUP($C78,Sheet!$A$7:$DG$148,'TN01-10 (IN)'!CL$12,0)="","",VLOOKUP($C78,Sheet!$A$7:$DG$148,'TN01-10 (IN)'!CL$12,0))</f>
        <v/>
      </c>
      <c r="CM78" s="28" t="str">
        <f>IF(VLOOKUP($C78,Sheet!$A$7:$DG$148,'TN01-10 (IN)'!CM$12,0)="","",VLOOKUP($C78,Sheet!$A$7:$DG$148,'TN01-10 (IN)'!CM$12,0))</f>
        <v/>
      </c>
      <c r="CN78" s="28" t="str">
        <f>IF(VLOOKUP($C78,Sheet!$A$7:$DG$148,'TN01-10 (IN)'!CN$12,0)="","",VLOOKUP($C78,Sheet!$A$7:$DG$148,'TN01-10 (IN)'!CN$12,0))</f>
        <v/>
      </c>
      <c r="CO78" s="28" t="str">
        <f>IF(VLOOKUP($C78,Sheet!$A$7:$DG$148,'TN01-10 (IN)'!CO$12,0)="","",VLOOKUP($C78,Sheet!$A$7:$DG$148,'TN01-10 (IN)'!CO$12,0))</f>
        <v/>
      </c>
      <c r="CP78" s="28">
        <f>IF(VLOOKUP($C78,Sheet!$A$7:$DG$148,'TN01-10 (IN)'!CP$12,0)="","",VLOOKUP($C78,Sheet!$A$7:$DG$148,'TN01-10 (IN)'!CP$12,0))</f>
        <v>5.4</v>
      </c>
      <c r="CQ78" s="28">
        <f>IF(VLOOKUP($C78,Sheet!$A$7:$DG$148,'TN01-10 (IN)'!CQ$12,0)="","",VLOOKUP($C78,Sheet!$A$7:$DG$148,'TN01-10 (IN)'!CQ$12,0))</f>
        <v>7.9</v>
      </c>
      <c r="CR78" s="28">
        <f>IF(VLOOKUP($C78,Sheet!$A$7:$DG$148,'TN01-10 (IN)'!CR$12,0)="","",VLOOKUP($C78,Sheet!$A$7:$DG$148,'TN01-10 (IN)'!CR$12,0))</f>
        <v>7.7</v>
      </c>
      <c r="CS78" s="28">
        <f>IF(VLOOKUP($C78,Sheet!$A$7:$DG$148,'TN01-10 (IN)'!CS$12,0)="","",VLOOKUP($C78,Sheet!$A$7:$DG$148,'TN01-10 (IN)'!CS$12,0))</f>
        <v>8</v>
      </c>
      <c r="CT78" s="28">
        <f>IF(VLOOKUP($C78,Sheet!$A$7:$DG$148,'TN01-10 (IN)'!CT$12,0)="","",VLOOKUP($C78,Sheet!$A$7:$DG$148,'TN01-10 (IN)'!CT$12,0))</f>
        <v>9.6</v>
      </c>
      <c r="CU78" s="33">
        <f>IF(VLOOKUP($C78,Sheet!$A$7:$DG$148,'TN01-10 (IN)'!CU$12,0)="","",VLOOKUP($C78,Sheet!$A$7:$DG$148,'TN01-10 (IN)'!CU$12,0))</f>
        <v>27</v>
      </c>
      <c r="CV78" s="36">
        <f>IF(VLOOKUP($C78,Sheet!$A$7:$DG$148,'TN01-10 (IN)'!CV$12,0)="","",VLOOKUP($C78,Sheet!$A$7:$DG$148,'TN01-10 (IN)'!CV$12,0))</f>
        <v>0</v>
      </c>
      <c r="CW78" s="38">
        <f t="shared" si="2"/>
        <v>128</v>
      </c>
      <c r="CX78" s="38">
        <f t="shared" si="2"/>
        <v>0</v>
      </c>
      <c r="CY78" s="38">
        <f t="shared" si="3"/>
        <v>0</v>
      </c>
      <c r="CZ78" s="38">
        <f t="shared" si="4"/>
        <v>128</v>
      </c>
      <c r="DA78" s="38">
        <f t="shared" si="5"/>
        <v>6.97</v>
      </c>
      <c r="DB78" s="38">
        <f>VLOOKUP($C78,'TN01-04'!$A$13:$DL$166,103,0)</f>
        <v>2.83</v>
      </c>
      <c r="DC78" s="28" t="str">
        <f>IF(VLOOKUP($C78,Sheet!$A$7:$DG$148,'TN01-10 (IN)'!DC$12,0)="","",VLOOKUP($C78,Sheet!$A$7:$DG$148,'TN01-10 (IN)'!DC$12,0))</f>
        <v/>
      </c>
      <c r="DD78" s="28" t="str">
        <f>IF(VLOOKUP($C78,Sheet!$A$7:$DG$148,'TN01-10 (IN)'!DD$12,0)="","",VLOOKUP($C78,Sheet!$A$7:$DG$148,'TN01-10 (IN)'!DD$12,0))</f>
        <v/>
      </c>
      <c r="DE78" s="28">
        <f>IF(VLOOKUP($C78,Sheet!$A$7:$DG$148,'TN01-10 (IN)'!DE$12,0)="","",VLOOKUP($C78,Sheet!$A$7:$DG$148,'TN01-10 (IN)'!DE$12,0))</f>
        <v>7.5</v>
      </c>
      <c r="DF78" s="28" t="str">
        <f>IF(VLOOKUP($C78,Sheet!$A$7:$DG$148,'TN01-10 (IN)'!DF$12,0)="","",VLOOKUP($C78,Sheet!$A$7:$DG$148,'TN01-10 (IN)'!DF$12,0))</f>
        <v/>
      </c>
      <c r="DG78" s="38"/>
      <c r="DH78" s="38">
        <f t="shared" si="6"/>
        <v>7.5</v>
      </c>
      <c r="DI78" s="38">
        <f>VLOOKUP($C78,'TN01-04'!$A$13:$DL$166,110,0)</f>
        <v>3.33</v>
      </c>
      <c r="DJ78" s="33">
        <f>IF(VLOOKUP($C78,Sheet!$A$7:$DG$148,'TN01-10 (IN)'!DJ$12,0)="","",VLOOKUP($C78,Sheet!$A$7:$DG$148,'TN01-10 (IN)'!DJ$12,0))</f>
        <v>5</v>
      </c>
      <c r="DK78" s="36">
        <f>IF(VLOOKUP($C78,Sheet!$A$7:$DG$148,'TN01-10 (IN)'!DK$12,0)="","",VLOOKUP($C78,Sheet!$A$7:$DG$148,'TN01-10 (IN)'!DK$12,0))</f>
        <v>0</v>
      </c>
      <c r="DL78" s="38">
        <f t="shared" si="7"/>
        <v>133</v>
      </c>
      <c r="DM78" s="38">
        <f t="shared" si="8"/>
        <v>0</v>
      </c>
      <c r="DN78" s="38">
        <f t="shared" si="9"/>
        <v>6.99</v>
      </c>
      <c r="DO78" s="38">
        <f>VLOOKUP($C78,'TN01-04'!$A$13:$DL$166,116,0)</f>
        <v>2.85</v>
      </c>
      <c r="DP78" s="33">
        <f>IF(VLOOKUP($C78,Sheet!$A$7:$DG$148,'TN01-10 (IN)'!DP$12,0)="","",VLOOKUP($C78,Sheet!$A$7:$DG$148,'TN01-10 (IN)'!DP$12,0))</f>
        <v>138</v>
      </c>
      <c r="DQ78" s="36">
        <f>IF(VLOOKUP($C78,Sheet!$A$7:$DG$148,'TN01-10 (IN)'!DQ$12,0)="","",VLOOKUP($C78,Sheet!$A$7:$DG$148,'TN01-10 (IN)'!DQ$12,0))</f>
        <v>0</v>
      </c>
      <c r="DR78" s="28">
        <f>IF(VLOOKUP($C78,Sheet!$A$7:$DG$148,'TN01-10 (IN)'!DR$12,0)="","",VLOOKUP($C78,Sheet!$A$7:$DG$148,'TN01-10 (IN)'!DR$12,0))</f>
        <v>137</v>
      </c>
      <c r="DS78" s="28">
        <f>IF(VLOOKUP($C78,Sheet!$A$7:$DG$148,'TN01-10 (IN)'!DS$12,0)="","",VLOOKUP($C78,Sheet!$A$7:$DG$148,'TN01-10 (IN)'!DS$12,0))</f>
        <v>138</v>
      </c>
      <c r="DT78" s="28">
        <f>IF(VLOOKUP($C78,Sheet!$A$7:$DG$148,'TN01-10 (IN)'!DT$12,0)="","",VLOOKUP($C78,Sheet!$A$7:$DG$148,'TN01-10 (IN)'!DT$12,0))</f>
        <v>6.99</v>
      </c>
      <c r="DU78" s="28">
        <f>IF(VLOOKUP($C78,Sheet!$A$7:$DG$148,'TN01-10 (IN)'!DU$12,0)="","",VLOOKUP($C78,Sheet!$A$7:$DG$148,'TN01-10 (IN)'!DU$12,0))</f>
        <v>2.85</v>
      </c>
      <c r="DV78" s="28" t="str">
        <f>IF(VLOOKUP($C78,Sheet!$A$7:$DG$148,'TN01-10 (IN)'!DV$12,0)="","",VLOOKUP($C78,Sheet!$A$7:$DG$148,'TN01-10 (IN)'!DV$12,0))</f>
        <v/>
      </c>
      <c r="DW78" s="42">
        <f t="shared" si="10"/>
        <v>0</v>
      </c>
    </row>
    <row r="79" spans="1:127" ht="15.95" customHeight="1" x14ac:dyDescent="0.2">
      <c r="A79" s="52"/>
      <c r="B79" s="625"/>
      <c r="C79" s="45">
        <v>2221727320</v>
      </c>
      <c r="D79" s="26" t="s">
        <v>22</v>
      </c>
      <c r="E79" s="26" t="s">
        <v>81</v>
      </c>
      <c r="F79" s="26" t="s">
        <v>55</v>
      </c>
      <c r="G79" s="27">
        <v>36090</v>
      </c>
      <c r="H79" s="26" t="s">
        <v>210</v>
      </c>
      <c r="I79" s="26" t="s">
        <v>212</v>
      </c>
      <c r="J79" s="28">
        <f>IF(VLOOKUP($C79,Sheet!$A$7:$DG$148,'TN01-10 (IN)'!J$12,0)="","",VLOOKUP($C79,Sheet!$A$7:$DG$148,'TN01-10 (IN)'!J$12,0))</f>
        <v>8</v>
      </c>
      <c r="K79" s="28">
        <f>IF(VLOOKUP($C79,Sheet!$A$7:$DG$148,'TN01-10 (IN)'!K$12,0)="","",VLOOKUP($C79,Sheet!$A$7:$DG$148,'TN01-10 (IN)'!K$12,0))</f>
        <v>7.9</v>
      </c>
      <c r="L79" s="28">
        <f>IF(VLOOKUP($C79,Sheet!$A$7:$DG$148,'TN01-10 (IN)'!L$12,0)="","",VLOOKUP($C79,Sheet!$A$7:$DG$148,'TN01-10 (IN)'!L$12,0))</f>
        <v>8.1</v>
      </c>
      <c r="M79" s="28">
        <f>IF(VLOOKUP($C79,Sheet!$A$7:$DG$148,'TN01-10 (IN)'!M$12,0)="","",VLOOKUP($C79,Sheet!$A$7:$DG$148,'TN01-10 (IN)'!M$12,0))</f>
        <v>7.4</v>
      </c>
      <c r="N79" s="28">
        <f>IF(VLOOKUP($C79,Sheet!$A$7:$DG$148,'TN01-10 (IN)'!N$12,0)="","",VLOOKUP($C79,Sheet!$A$7:$DG$148,'TN01-10 (IN)'!N$12,0))</f>
        <v>6.3</v>
      </c>
      <c r="O79" s="28">
        <f>IF(VLOOKUP($C79,Sheet!$A$7:$DG$148,'TN01-10 (IN)'!O$12,0)="","",VLOOKUP($C79,Sheet!$A$7:$DG$148,'TN01-10 (IN)'!O$12,0))</f>
        <v>5.7</v>
      </c>
      <c r="P79" s="28">
        <f>IF(VLOOKUP($C79,Sheet!$A$7:$DG$148,'TN01-10 (IN)'!P$12,0)="","",VLOOKUP($C79,Sheet!$A$7:$DG$148,'TN01-10 (IN)'!P$12,0))</f>
        <v>7.3</v>
      </c>
      <c r="Q79" s="28" t="str">
        <f>IF(VLOOKUP($C79,Sheet!$A$7:$DG$148,'TN01-10 (IN)'!Q$12,0)="","",VLOOKUP($C79,Sheet!$A$7:$DG$148,'TN01-10 (IN)'!Q$12,0))</f>
        <v/>
      </c>
      <c r="R79" s="28">
        <f>IF(VLOOKUP($C79,Sheet!$A$7:$DG$148,'TN01-10 (IN)'!R$12,0)="","",VLOOKUP($C79,Sheet!$A$7:$DG$148,'TN01-10 (IN)'!R$12,0))</f>
        <v>6.5</v>
      </c>
      <c r="S79" s="28" t="str">
        <f>IF(VLOOKUP($C79,Sheet!$A$7:$DG$148,'TN01-10 (IN)'!S$12,0)="","",VLOOKUP($C79,Sheet!$A$7:$DG$148,'TN01-10 (IN)'!S$12,0))</f>
        <v/>
      </c>
      <c r="T79" s="28" t="str">
        <f>IF(VLOOKUP($C79,Sheet!$A$7:$DG$148,'TN01-10 (IN)'!T$12,0)="","",VLOOKUP($C79,Sheet!$A$7:$DG$148,'TN01-10 (IN)'!T$12,0))</f>
        <v/>
      </c>
      <c r="U79" s="28" t="str">
        <f>IF(VLOOKUP($C79,Sheet!$A$7:$DG$148,'TN01-10 (IN)'!U$12,0)="","",VLOOKUP($C79,Sheet!$A$7:$DG$148,'TN01-10 (IN)'!U$12,0))</f>
        <v/>
      </c>
      <c r="V79" s="28" t="str">
        <f>IF(VLOOKUP($C79,Sheet!$A$7:$DG$148,'TN01-10 (IN)'!V$12,0)="","",VLOOKUP($C79,Sheet!$A$7:$DG$148,'TN01-10 (IN)'!V$12,0))</f>
        <v/>
      </c>
      <c r="W79" s="28">
        <f>IF(VLOOKUP($C79,Sheet!$A$7:$DG$148,'TN01-10 (IN)'!W$12,0)="","",VLOOKUP($C79,Sheet!$A$7:$DG$148,'TN01-10 (IN)'!W$12,0))</f>
        <v>7.7</v>
      </c>
      <c r="X79" s="28">
        <f>IF(VLOOKUP($C79,Sheet!$A$7:$DG$148,'TN01-10 (IN)'!X$12,0)="","",VLOOKUP($C79,Sheet!$A$7:$DG$148,'TN01-10 (IN)'!X$12,0))</f>
        <v>6.9</v>
      </c>
      <c r="Y79" s="28">
        <f>IF(VLOOKUP($C79,Sheet!$A$7:$DG$148,'TN01-10 (IN)'!Y$12,0)="","",VLOOKUP($C79,Sheet!$A$7:$DG$148,'TN01-10 (IN)'!Y$12,0))</f>
        <v>8.8000000000000007</v>
      </c>
      <c r="Z79" s="28">
        <f>IF(VLOOKUP($C79,Sheet!$A$7:$DG$148,'TN01-10 (IN)'!Z$12,0)="","",VLOOKUP($C79,Sheet!$A$7:$DG$148,'TN01-10 (IN)'!Z$12,0))</f>
        <v>7.4</v>
      </c>
      <c r="AA79" s="28">
        <f>IF(VLOOKUP($C79,Sheet!$A$7:$DG$148,'TN01-10 (IN)'!AA$12,0)="","",VLOOKUP($C79,Sheet!$A$7:$DG$148,'TN01-10 (IN)'!AA$12,0))</f>
        <v>6.5</v>
      </c>
      <c r="AB79" s="28">
        <f>IF(VLOOKUP($C79,Sheet!$A$7:$DG$148,'TN01-10 (IN)'!AB$12,0)="","",VLOOKUP($C79,Sheet!$A$7:$DG$148,'TN01-10 (IN)'!AB$12,0))</f>
        <v>6.3</v>
      </c>
      <c r="AC79" s="28">
        <f>IF(VLOOKUP($C79,Sheet!$A$7:$DG$148,'TN01-10 (IN)'!AC$12,0)="","",VLOOKUP($C79,Sheet!$A$7:$DG$148,'TN01-10 (IN)'!AC$12,0))</f>
        <v>5.9</v>
      </c>
      <c r="AD79" s="28">
        <f>IF(VLOOKUP($C79,Sheet!$A$7:$DG$148,'TN01-10 (IN)'!AD$12,0)="","",VLOOKUP($C79,Sheet!$A$7:$DG$148,'TN01-10 (IN)'!AD$12,0))</f>
        <v>6.3</v>
      </c>
      <c r="AE79" s="28">
        <f>IF(VLOOKUP($C79,Sheet!$A$7:$DG$148,'TN01-10 (IN)'!AE$12,0)="","",VLOOKUP($C79,Sheet!$A$7:$DG$148,'TN01-10 (IN)'!AE$12,0))</f>
        <v>7.3</v>
      </c>
      <c r="AF79" s="28">
        <f>IF(VLOOKUP($C79,Sheet!$A$7:$DG$148,'TN01-10 (IN)'!AF$12,0)="","",VLOOKUP($C79,Sheet!$A$7:$DG$148,'TN01-10 (IN)'!AF$12,0))</f>
        <v>6.3</v>
      </c>
      <c r="AG79" s="28">
        <f>IF(VLOOKUP($C79,Sheet!$A$7:$DG$148,'TN01-10 (IN)'!AG$12,0)="","",VLOOKUP($C79,Sheet!$A$7:$DG$148,'TN01-10 (IN)'!AG$12,0))</f>
        <v>6.4</v>
      </c>
      <c r="AH79" s="28">
        <f>IF(VLOOKUP($C79,Sheet!$A$7:$DG$148,'TN01-10 (IN)'!AH$12,0)="","",VLOOKUP($C79,Sheet!$A$7:$DG$148,'TN01-10 (IN)'!AH$12,0))</f>
        <v>6.6</v>
      </c>
      <c r="AI79" s="28">
        <f>IF(VLOOKUP($C79,Sheet!$A$7:$DG$148,'TN01-10 (IN)'!AI$12,0)="","",VLOOKUP($C79,Sheet!$A$7:$DG$148,'TN01-10 (IN)'!AI$12,0))</f>
        <v>6.4</v>
      </c>
      <c r="AJ79" s="28">
        <f>IF(VLOOKUP($C79,Sheet!$A$7:$DG$148,'TN01-10 (IN)'!AJ$12,0)="","",VLOOKUP($C79,Sheet!$A$7:$DG$148,'TN01-10 (IN)'!AJ$12,0))</f>
        <v>7.8</v>
      </c>
      <c r="AK79" s="28">
        <f>IF(VLOOKUP($C79,Sheet!$A$7:$DG$148,'TN01-10 (IN)'!AK$12,0)="","",VLOOKUP($C79,Sheet!$A$7:$DG$148,'TN01-10 (IN)'!AK$12,0))</f>
        <v>7.1</v>
      </c>
      <c r="AL79" s="28">
        <f>IF(VLOOKUP($C79,Sheet!$A$7:$DG$148,'TN01-10 (IN)'!AL$12,0)="","",VLOOKUP($C79,Sheet!$A$7:$DG$148,'TN01-10 (IN)'!AL$12,0))</f>
        <v>7.2</v>
      </c>
      <c r="AM79" s="33">
        <f>IF(VLOOKUP($C79,Sheet!$A$7:$DG$148,'TN01-10 (IN)'!AM$12,0)="","",VLOOKUP($C79,Sheet!$A$7:$DG$148,'TN01-10 (IN)'!AM$12,0))</f>
        <v>51</v>
      </c>
      <c r="AN79" s="36">
        <f>IF(VLOOKUP($C79,Sheet!$A$7:$DG$148,'TN01-10 (IN)'!AN$12,0)="","",VLOOKUP($C79,Sheet!$A$7:$DG$148,'TN01-10 (IN)'!AN$12,0))</f>
        <v>0</v>
      </c>
      <c r="AO79" s="32">
        <f>IF(VLOOKUP($C79,Sheet!$A$7:$DG$148,'TN01-10 (IN)'!AO$12,0)="","",VLOOKUP($C79,Sheet!$A$7:$DG$148,'TN01-10 (IN)'!AO$12,0))</f>
        <v>8.3000000000000007</v>
      </c>
      <c r="AP79" s="32">
        <f>IF(VLOOKUP($C79,Sheet!$A$7:$DG$148,'TN01-10 (IN)'!AP$12,0)="","",VLOOKUP($C79,Sheet!$A$7:$DG$148,'TN01-10 (IN)'!AP$12,0))</f>
        <v>7.7</v>
      </c>
      <c r="AQ79" s="32" t="str">
        <f>IF(VLOOKUP($C79,Sheet!$A$7:$DG$148,'TN01-10 (IN)'!AQ$12,0)="","",VLOOKUP($C79,Sheet!$A$7:$DG$148,'TN01-10 (IN)'!AQ$12,0))</f>
        <v/>
      </c>
      <c r="AR79" s="32" t="str">
        <f>IF(VLOOKUP($C79,Sheet!$A$7:$DG$148,'TN01-10 (IN)'!AR$12,0)="","",VLOOKUP($C79,Sheet!$A$7:$DG$148,'TN01-10 (IN)'!AR$12,0))</f>
        <v/>
      </c>
      <c r="AS79" s="32" t="str">
        <f>IF(VLOOKUP($C79,Sheet!$A$7:$DG$148,'TN01-10 (IN)'!AS$12,0)="","",VLOOKUP($C79,Sheet!$A$7:$DG$148,'TN01-10 (IN)'!AS$12,0))</f>
        <v/>
      </c>
      <c r="AT79" s="32" t="str">
        <f>IF(VLOOKUP($C79,Sheet!$A$7:$DG$148,'TN01-10 (IN)'!AT$12,0)="","",VLOOKUP($C79,Sheet!$A$7:$DG$148,'TN01-10 (IN)'!AT$12,0))</f>
        <v/>
      </c>
      <c r="AU79" s="32" t="str">
        <f>IF(VLOOKUP($C79,Sheet!$A$7:$DG$148,'TN01-10 (IN)'!AU$12,0)="","",VLOOKUP($C79,Sheet!$A$7:$DG$148,'TN01-10 (IN)'!AU$12,0))</f>
        <v/>
      </c>
      <c r="AV79" s="32">
        <f>IF(VLOOKUP($C79,Sheet!$A$7:$DG$148,'TN01-10 (IN)'!AV$12,0)="","",VLOOKUP($C79,Sheet!$A$7:$DG$148,'TN01-10 (IN)'!AV$12,0))</f>
        <v>7.9</v>
      </c>
      <c r="AW79" s="32" t="str">
        <f>IF(VLOOKUP($C79,Sheet!$A$7:$DG$148,'TN01-10 (IN)'!AW$12,0)="","",VLOOKUP($C79,Sheet!$A$7:$DG$148,'TN01-10 (IN)'!AW$12,0))</f>
        <v/>
      </c>
      <c r="AX79" s="32" t="str">
        <f>IF(VLOOKUP($C79,Sheet!$A$7:$DG$148,'TN01-10 (IN)'!AX$12,0)="","",VLOOKUP($C79,Sheet!$A$7:$DG$148,'TN01-10 (IN)'!AX$12,0))</f>
        <v/>
      </c>
      <c r="AY79" s="32" t="str">
        <f>IF(VLOOKUP($C79,Sheet!$A$7:$DG$148,'TN01-10 (IN)'!AY$12,0)="","",VLOOKUP($C79,Sheet!$A$7:$DG$148,'TN01-10 (IN)'!AY$12,0))</f>
        <v/>
      </c>
      <c r="AZ79" s="32" t="str">
        <f>IF(VLOOKUP($C79,Sheet!$A$7:$DG$148,'TN01-10 (IN)'!AZ$12,0)="","",VLOOKUP($C79,Sheet!$A$7:$DG$148,'TN01-10 (IN)'!AZ$12,0))</f>
        <v/>
      </c>
      <c r="BA79" s="32" t="str">
        <f>IF(VLOOKUP($C79,Sheet!$A$7:$DG$148,'TN01-10 (IN)'!BA$12,0)="","",VLOOKUP($C79,Sheet!$A$7:$DG$148,'TN01-10 (IN)'!BA$12,0))</f>
        <v/>
      </c>
      <c r="BB79" s="32">
        <f>IF(VLOOKUP($C79,Sheet!$A$7:$DG$148,'TN01-10 (IN)'!BB$12,0)="","",VLOOKUP($C79,Sheet!$A$7:$DG$148,'TN01-10 (IN)'!BB$12,0))</f>
        <v>6.8</v>
      </c>
      <c r="BC79" s="32">
        <f>IF(VLOOKUP($C79,Sheet!$A$7:$DG$148,'TN01-10 (IN)'!BC$12,0)="","",VLOOKUP($C79,Sheet!$A$7:$DG$148,'TN01-10 (IN)'!BC$12,0))</f>
        <v>6</v>
      </c>
      <c r="BD79" s="33">
        <f>IF(VLOOKUP($C79,Sheet!$A$7:$DG$148,'TN01-10 (IN)'!BD$12,0)="","",VLOOKUP($C79,Sheet!$A$7:$DG$148,'TN01-10 (IN)'!BD$12,0))</f>
        <v>5</v>
      </c>
      <c r="BE79" s="36">
        <f>IF(VLOOKUP($C79,Sheet!$A$7:$DG$148,'TN01-10 (IN)'!BE$12,0)="","",VLOOKUP($C79,Sheet!$A$7:$DG$148,'TN01-10 (IN)'!BE$12,0))</f>
        <v>0</v>
      </c>
      <c r="BF79" s="28">
        <f>IF(VLOOKUP($C79,Sheet!$A$7:$DG$148,'TN01-10 (IN)'!BF$12,0)="","",VLOOKUP($C79,Sheet!$A$7:$DG$148,'TN01-10 (IN)'!BF$12,0))</f>
        <v>7.7</v>
      </c>
      <c r="BG79" s="28">
        <f>IF(VLOOKUP($C79,Sheet!$A$7:$DG$148,'TN01-10 (IN)'!BG$12,0)="","",VLOOKUP($C79,Sheet!$A$7:$DG$148,'TN01-10 (IN)'!BG$12,0))</f>
        <v>6</v>
      </c>
      <c r="BH79" s="28">
        <f>IF(VLOOKUP($C79,Sheet!$A$7:$DG$148,'TN01-10 (IN)'!BH$12,0)="","",VLOOKUP($C79,Sheet!$A$7:$DG$148,'TN01-10 (IN)'!BH$12,0))</f>
        <v>7.7</v>
      </c>
      <c r="BI79" s="28">
        <f>IF(VLOOKUP($C79,Sheet!$A$7:$DG$148,'TN01-10 (IN)'!BI$12,0)="","",VLOOKUP($C79,Sheet!$A$7:$DG$148,'TN01-10 (IN)'!BI$12,0))</f>
        <v>7.1</v>
      </c>
      <c r="BJ79" s="28">
        <f>IF(VLOOKUP($C79,Sheet!$A$7:$DG$148,'TN01-10 (IN)'!BJ$12,0)="","",VLOOKUP($C79,Sheet!$A$7:$DG$148,'TN01-10 (IN)'!BJ$12,0))</f>
        <v>6.4</v>
      </c>
      <c r="BK79" s="28">
        <f>IF(VLOOKUP($C79,Sheet!$A$7:$DG$148,'TN01-10 (IN)'!BK$12,0)="","",VLOOKUP($C79,Sheet!$A$7:$DG$148,'TN01-10 (IN)'!BK$12,0))</f>
        <v>8.5</v>
      </c>
      <c r="BL79" s="28">
        <f>IF(VLOOKUP($C79,Sheet!$A$7:$DG$148,'TN01-10 (IN)'!BL$12,0)="","",VLOOKUP($C79,Sheet!$A$7:$DG$148,'TN01-10 (IN)'!BL$12,0))</f>
        <v>8.1</v>
      </c>
      <c r="BM79" s="28">
        <f>IF(VLOOKUP($C79,Sheet!$A$7:$DG$148,'TN01-10 (IN)'!BM$12,0)="","",VLOOKUP($C79,Sheet!$A$7:$DG$148,'TN01-10 (IN)'!BM$12,0))</f>
        <v>6.6</v>
      </c>
      <c r="BN79" s="28">
        <f>IF(VLOOKUP($C79,Sheet!$A$7:$DG$148,'TN01-10 (IN)'!BN$12,0)="","",VLOOKUP($C79,Sheet!$A$7:$DG$148,'TN01-10 (IN)'!BN$12,0))</f>
        <v>7.7</v>
      </c>
      <c r="BO79" s="28">
        <f>IF(VLOOKUP($C79,Sheet!$A$7:$DG$148,'TN01-10 (IN)'!BO$12,0)="","",VLOOKUP($C79,Sheet!$A$7:$DG$148,'TN01-10 (IN)'!BO$12,0))</f>
        <v>6.6</v>
      </c>
      <c r="BP79" s="28">
        <f>IF(VLOOKUP($C79,Sheet!$A$7:$DG$148,'TN01-10 (IN)'!BP$12,0)="","",VLOOKUP($C79,Sheet!$A$7:$DG$148,'TN01-10 (IN)'!BP$12,0))</f>
        <v>7</v>
      </c>
      <c r="BQ79" s="28">
        <f>IF(VLOOKUP($C79,Sheet!$A$7:$DG$148,'TN01-10 (IN)'!BQ$12,0)="","",VLOOKUP($C79,Sheet!$A$7:$DG$148,'TN01-10 (IN)'!BQ$12,0))</f>
        <v>6.9</v>
      </c>
      <c r="BR79" s="28">
        <f>IF(VLOOKUP($C79,Sheet!$A$7:$DG$148,'TN01-10 (IN)'!BR$12,0)="","",VLOOKUP($C79,Sheet!$A$7:$DG$148,'TN01-10 (IN)'!BR$12,0))</f>
        <v>8.3000000000000007</v>
      </c>
      <c r="BS79" s="28" t="str">
        <f>IF(VLOOKUP($C79,Sheet!$A$7:$DG$148,'TN01-10 (IN)'!BS$12,0)="","",VLOOKUP($C79,Sheet!$A$7:$DG$148,'TN01-10 (IN)'!BS$12,0))</f>
        <v/>
      </c>
      <c r="BT79" s="28">
        <f>IF(VLOOKUP($C79,Sheet!$A$7:$DG$148,'TN01-10 (IN)'!BT$12,0)="","",VLOOKUP($C79,Sheet!$A$7:$DG$148,'TN01-10 (IN)'!BT$12,0))</f>
        <v>6.9</v>
      </c>
      <c r="BU79" s="28">
        <f>IF(VLOOKUP($C79,Sheet!$A$7:$DG$148,'TN01-10 (IN)'!BU$12,0)="","",VLOOKUP($C79,Sheet!$A$7:$DG$148,'TN01-10 (IN)'!BU$12,0))</f>
        <v>7</v>
      </c>
      <c r="BV79" s="28">
        <f>IF(VLOOKUP($C79,Sheet!$A$7:$DG$148,'TN01-10 (IN)'!BV$12,0)="","",VLOOKUP($C79,Sheet!$A$7:$DG$148,'TN01-10 (IN)'!BV$12,0))</f>
        <v>5.6</v>
      </c>
      <c r="BW79" s="28">
        <f>IF(VLOOKUP($C79,Sheet!$A$7:$DG$148,'TN01-10 (IN)'!BW$12,0)="","",VLOOKUP($C79,Sheet!$A$7:$DG$148,'TN01-10 (IN)'!BW$12,0))</f>
        <v>6.5</v>
      </c>
      <c r="BX79" s="28">
        <f>IF(VLOOKUP($C79,Sheet!$A$7:$DG$148,'TN01-10 (IN)'!BX$12,0)="","",VLOOKUP($C79,Sheet!$A$7:$DG$148,'TN01-10 (IN)'!BX$12,0))</f>
        <v>8.4</v>
      </c>
      <c r="BY79" s="28">
        <f>IF(VLOOKUP($C79,Sheet!$A$7:$DG$148,'TN01-10 (IN)'!BY$12,0)="","",VLOOKUP($C79,Sheet!$A$7:$DG$148,'TN01-10 (IN)'!BY$12,0))</f>
        <v>8.6999999999999993</v>
      </c>
      <c r="BZ79" s="33">
        <f>IF(VLOOKUP($C79,Sheet!$A$7:$DG$148,'TN01-10 (IN)'!BZ$12,0)="","",VLOOKUP($C79,Sheet!$A$7:$DG$148,'TN01-10 (IN)'!BZ$12,0))</f>
        <v>50</v>
      </c>
      <c r="CA79" s="36">
        <f>IF(VLOOKUP($C79,Sheet!$A$7:$DG$148,'TN01-10 (IN)'!CA$12,0)="","",VLOOKUP($C79,Sheet!$A$7:$DG$148,'TN01-10 (IN)'!CA$12,0))</f>
        <v>0</v>
      </c>
      <c r="CB79" s="28" t="str">
        <f>IF(VLOOKUP($C79,Sheet!$A$7:$DG$148,'TN01-10 (IN)'!CB$12,0)="","",VLOOKUP($C79,Sheet!$A$7:$DG$148,'TN01-10 (IN)'!CB$12,0))</f>
        <v/>
      </c>
      <c r="CC79" s="28">
        <f>IF(VLOOKUP($C79,Sheet!$A$7:$DG$148,'TN01-10 (IN)'!CC$12,0)="","",VLOOKUP($C79,Sheet!$A$7:$DG$148,'TN01-10 (IN)'!CC$12,0))</f>
        <v>8.3000000000000007</v>
      </c>
      <c r="CD79" s="28">
        <f>IF(VLOOKUP($C79,Sheet!$A$7:$DG$148,'TN01-10 (IN)'!CD$12,0)="","",VLOOKUP($C79,Sheet!$A$7:$DG$148,'TN01-10 (IN)'!CD$12,0))</f>
        <v>7.6</v>
      </c>
      <c r="CE79" s="28" t="str">
        <f>IF(VLOOKUP($C79,Sheet!$A$7:$DG$148,'TN01-10 (IN)'!CE$12,0)="","",VLOOKUP($C79,Sheet!$A$7:$DG$148,'TN01-10 (IN)'!CE$12,0))</f>
        <v/>
      </c>
      <c r="CF79" s="28">
        <f>IF(VLOOKUP($C79,Sheet!$A$7:$DG$148,'TN01-10 (IN)'!CF$12,0)="","",VLOOKUP($C79,Sheet!$A$7:$DG$148,'TN01-10 (IN)'!CF$12,0))</f>
        <v>7.9</v>
      </c>
      <c r="CG79" s="28">
        <f>IF(VLOOKUP($C79,Sheet!$A$7:$DG$148,'TN01-10 (IN)'!CG$12,0)="","",VLOOKUP($C79,Sheet!$A$7:$DG$148,'TN01-10 (IN)'!CG$12,0))</f>
        <v>6.8</v>
      </c>
      <c r="CH79" s="28">
        <f>IF(VLOOKUP($C79,Sheet!$A$7:$DG$148,'TN01-10 (IN)'!CH$12,0)="","",VLOOKUP($C79,Sheet!$A$7:$DG$148,'TN01-10 (IN)'!CH$12,0))</f>
        <v>9</v>
      </c>
      <c r="CI79" s="28">
        <f>IF(VLOOKUP($C79,Sheet!$A$7:$DG$148,'TN01-10 (IN)'!CI$12,0)="","",VLOOKUP($C79,Sheet!$A$7:$DG$148,'TN01-10 (IN)'!CI$12,0))</f>
        <v>6.9</v>
      </c>
      <c r="CJ79" s="28" t="str">
        <f>IF(VLOOKUP($C79,Sheet!$A$7:$DG$148,'TN01-10 (IN)'!CJ$12,0)="","",VLOOKUP($C79,Sheet!$A$7:$DG$148,'TN01-10 (IN)'!CJ$12,0))</f>
        <v/>
      </c>
      <c r="CK79" s="28">
        <f>IF(VLOOKUP($C79,Sheet!$A$7:$DG$148,'TN01-10 (IN)'!CK$12,0)="","",VLOOKUP($C79,Sheet!$A$7:$DG$148,'TN01-10 (IN)'!CK$12,0))</f>
        <v>9.1</v>
      </c>
      <c r="CL79" s="28" t="str">
        <f>IF(VLOOKUP($C79,Sheet!$A$7:$DG$148,'TN01-10 (IN)'!CL$12,0)="","",VLOOKUP($C79,Sheet!$A$7:$DG$148,'TN01-10 (IN)'!CL$12,0))</f>
        <v/>
      </c>
      <c r="CM79" s="28" t="str">
        <f>IF(VLOOKUP($C79,Sheet!$A$7:$DG$148,'TN01-10 (IN)'!CM$12,0)="","",VLOOKUP($C79,Sheet!$A$7:$DG$148,'TN01-10 (IN)'!CM$12,0))</f>
        <v/>
      </c>
      <c r="CN79" s="28" t="str">
        <f>IF(VLOOKUP($C79,Sheet!$A$7:$DG$148,'TN01-10 (IN)'!CN$12,0)="","",VLOOKUP($C79,Sheet!$A$7:$DG$148,'TN01-10 (IN)'!CN$12,0))</f>
        <v/>
      </c>
      <c r="CO79" s="28" t="str">
        <f>IF(VLOOKUP($C79,Sheet!$A$7:$DG$148,'TN01-10 (IN)'!CO$12,0)="","",VLOOKUP($C79,Sheet!$A$7:$DG$148,'TN01-10 (IN)'!CO$12,0))</f>
        <v/>
      </c>
      <c r="CP79" s="28">
        <f>IF(VLOOKUP($C79,Sheet!$A$7:$DG$148,'TN01-10 (IN)'!CP$12,0)="","",VLOOKUP($C79,Sheet!$A$7:$DG$148,'TN01-10 (IN)'!CP$12,0))</f>
        <v>4.5</v>
      </c>
      <c r="CQ79" s="28">
        <f>IF(VLOOKUP($C79,Sheet!$A$7:$DG$148,'TN01-10 (IN)'!CQ$12,0)="","",VLOOKUP($C79,Sheet!$A$7:$DG$148,'TN01-10 (IN)'!CQ$12,0))</f>
        <v>7.8</v>
      </c>
      <c r="CR79" s="28">
        <f>IF(VLOOKUP($C79,Sheet!$A$7:$DG$148,'TN01-10 (IN)'!CR$12,0)="","",VLOOKUP($C79,Sheet!$A$7:$DG$148,'TN01-10 (IN)'!CR$12,0))</f>
        <v>8.3000000000000007</v>
      </c>
      <c r="CS79" s="28">
        <f>IF(VLOOKUP($C79,Sheet!$A$7:$DG$148,'TN01-10 (IN)'!CS$12,0)="","",VLOOKUP($C79,Sheet!$A$7:$DG$148,'TN01-10 (IN)'!CS$12,0))</f>
        <v>8.4</v>
      </c>
      <c r="CT79" s="28">
        <f>IF(VLOOKUP($C79,Sheet!$A$7:$DG$148,'TN01-10 (IN)'!CT$12,0)="","",VLOOKUP($C79,Sheet!$A$7:$DG$148,'TN01-10 (IN)'!CT$12,0))</f>
        <v>7.3</v>
      </c>
      <c r="CU79" s="33">
        <f>IF(VLOOKUP($C79,Sheet!$A$7:$DG$148,'TN01-10 (IN)'!CU$12,0)="","",VLOOKUP($C79,Sheet!$A$7:$DG$148,'TN01-10 (IN)'!CU$12,0))</f>
        <v>27</v>
      </c>
      <c r="CV79" s="36">
        <f>IF(VLOOKUP($C79,Sheet!$A$7:$DG$148,'TN01-10 (IN)'!CV$12,0)="","",VLOOKUP($C79,Sheet!$A$7:$DG$148,'TN01-10 (IN)'!CV$12,0))</f>
        <v>0</v>
      </c>
      <c r="CW79" s="38">
        <f t="shared" ref="CW79:CX142" si="11">AM79+BZ79+CU79</f>
        <v>128</v>
      </c>
      <c r="CX79" s="38">
        <f t="shared" si="11"/>
        <v>0</v>
      </c>
      <c r="CY79" s="38">
        <f t="shared" ref="CY79:CY142" si="12">SUMIF(J79:CV79,"P",$J$13:$CV$13)+SUMIF(J79:CV79,"P (P/F)",$J$13:$CV$13)</f>
        <v>0</v>
      </c>
      <c r="CZ79" s="38">
        <f t="shared" ref="CZ79:CZ142" si="13">CW79+CX79-CY79</f>
        <v>128</v>
      </c>
      <c r="DA79" s="38">
        <f t="shared" ref="DA79:DA142" si="14">ROUND(SUMPRODUCT($J$13:$CV$13,J79:CV79)/CZ79,2)</f>
        <v>7.14</v>
      </c>
      <c r="DB79" s="38">
        <f>VLOOKUP($C79,'TN01-04'!$A$13:$DL$166,103,0)</f>
        <v>2.94</v>
      </c>
      <c r="DC79" s="28" t="str">
        <f>IF(VLOOKUP($C79,Sheet!$A$7:$DG$148,'TN01-10 (IN)'!DC$12,0)="","",VLOOKUP($C79,Sheet!$A$7:$DG$148,'TN01-10 (IN)'!DC$12,0))</f>
        <v/>
      </c>
      <c r="DD79" s="28" t="str">
        <f>IF(VLOOKUP($C79,Sheet!$A$7:$DG$148,'TN01-10 (IN)'!DD$12,0)="","",VLOOKUP($C79,Sheet!$A$7:$DG$148,'TN01-10 (IN)'!DD$12,0))</f>
        <v/>
      </c>
      <c r="DE79" s="28">
        <f>IF(VLOOKUP($C79,Sheet!$A$7:$DG$148,'TN01-10 (IN)'!DE$12,0)="","",VLOOKUP($C79,Sheet!$A$7:$DG$148,'TN01-10 (IN)'!DE$12,0))</f>
        <v>8.1</v>
      </c>
      <c r="DF79" s="28" t="str">
        <f>IF(VLOOKUP($C79,Sheet!$A$7:$DG$148,'TN01-10 (IN)'!DF$12,0)="","",VLOOKUP($C79,Sheet!$A$7:$DG$148,'TN01-10 (IN)'!DF$12,0))</f>
        <v/>
      </c>
      <c r="DG79" s="38"/>
      <c r="DH79" s="38">
        <f t="shared" ref="DH79:DH142" si="15">ROUND(SUMPRODUCT(DC79:DF79,$DC$13:$DF$13)/5,2)</f>
        <v>8.1</v>
      </c>
      <c r="DI79" s="38">
        <f>VLOOKUP($C79,'TN01-04'!$A$13:$DL$166,110,0)</f>
        <v>3.65</v>
      </c>
      <c r="DJ79" s="33">
        <f>IF(VLOOKUP($C79,Sheet!$A$7:$DG$148,'TN01-10 (IN)'!DJ$12,0)="","",VLOOKUP($C79,Sheet!$A$7:$DG$148,'TN01-10 (IN)'!DJ$12,0))</f>
        <v>5</v>
      </c>
      <c r="DK79" s="36">
        <f>IF(VLOOKUP($C79,Sheet!$A$7:$DG$148,'TN01-10 (IN)'!DK$12,0)="","",VLOOKUP($C79,Sheet!$A$7:$DG$148,'TN01-10 (IN)'!DK$12,0))</f>
        <v>0</v>
      </c>
      <c r="DL79" s="38">
        <f t="shared" ref="DL79:DL142" si="16">CW79+DJ79-CY79</f>
        <v>133</v>
      </c>
      <c r="DM79" s="38">
        <f t="shared" ref="DM79:DM142" si="17">CX79+DK79</f>
        <v>0</v>
      </c>
      <c r="DN79" s="38">
        <f t="shared" ref="DN79:DN142" si="18">ROUND(SUMPRODUCT(J79:DK79,$J$13:$DK$13)/(DL79+DM79),2)</f>
        <v>7.18</v>
      </c>
      <c r="DO79" s="38">
        <f>VLOOKUP($C79,'TN01-04'!$A$13:$DL$166,116,0)</f>
        <v>2.97</v>
      </c>
      <c r="DP79" s="33">
        <f>IF(VLOOKUP($C79,Sheet!$A$7:$DG$148,'TN01-10 (IN)'!DP$12,0)="","",VLOOKUP($C79,Sheet!$A$7:$DG$148,'TN01-10 (IN)'!DP$12,0))</f>
        <v>138</v>
      </c>
      <c r="DQ79" s="36">
        <f>IF(VLOOKUP($C79,Sheet!$A$7:$DG$148,'TN01-10 (IN)'!DQ$12,0)="","",VLOOKUP($C79,Sheet!$A$7:$DG$148,'TN01-10 (IN)'!DQ$12,0))</f>
        <v>0</v>
      </c>
      <c r="DR79" s="28">
        <f>IF(VLOOKUP($C79,Sheet!$A$7:$DG$148,'TN01-10 (IN)'!DR$12,0)="","",VLOOKUP($C79,Sheet!$A$7:$DG$148,'TN01-10 (IN)'!DR$12,0))</f>
        <v>137</v>
      </c>
      <c r="DS79" s="28">
        <f>IF(VLOOKUP($C79,Sheet!$A$7:$DG$148,'TN01-10 (IN)'!DS$12,0)="","",VLOOKUP($C79,Sheet!$A$7:$DG$148,'TN01-10 (IN)'!DS$12,0))</f>
        <v>138</v>
      </c>
      <c r="DT79" s="28">
        <f>IF(VLOOKUP($C79,Sheet!$A$7:$DG$148,'TN01-10 (IN)'!DT$12,0)="","",VLOOKUP($C79,Sheet!$A$7:$DG$148,'TN01-10 (IN)'!DT$12,0))</f>
        <v>7.18</v>
      </c>
      <c r="DU79" s="28">
        <f>IF(VLOOKUP($C79,Sheet!$A$7:$DG$148,'TN01-10 (IN)'!DU$12,0)="","",VLOOKUP($C79,Sheet!$A$7:$DG$148,'TN01-10 (IN)'!DU$12,0))</f>
        <v>2.97</v>
      </c>
      <c r="DV79" s="28" t="str">
        <f>IF(VLOOKUP($C79,Sheet!$A$7:$DG$148,'TN01-10 (IN)'!DV$12,0)="","",VLOOKUP($C79,Sheet!$A$7:$DG$148,'TN01-10 (IN)'!DV$12,0))</f>
        <v/>
      </c>
      <c r="DW79" s="42">
        <f t="shared" ref="DW79:DW142" si="19">CX79/(CX79+CW79)</f>
        <v>0</v>
      </c>
    </row>
    <row r="80" spans="1:127" ht="15.95" customHeight="1" x14ac:dyDescent="0.2">
      <c r="A80" s="52"/>
      <c r="B80" s="625"/>
      <c r="C80" s="45">
        <v>2220865953</v>
      </c>
      <c r="D80" s="26" t="s">
        <v>6</v>
      </c>
      <c r="E80" s="26" t="s">
        <v>72</v>
      </c>
      <c r="F80" s="26" t="s">
        <v>152</v>
      </c>
      <c r="G80" s="27">
        <v>36049</v>
      </c>
      <c r="H80" s="26" t="s">
        <v>210</v>
      </c>
      <c r="I80" s="26" t="s">
        <v>212</v>
      </c>
      <c r="J80" s="28">
        <f>IF(VLOOKUP($C80,Sheet!$A$7:$DG$148,'TN01-10 (IN)'!J$12,0)="","",VLOOKUP($C80,Sheet!$A$7:$DG$148,'TN01-10 (IN)'!J$12,0))</f>
        <v>6.9</v>
      </c>
      <c r="K80" s="28">
        <f>IF(VLOOKUP($C80,Sheet!$A$7:$DG$148,'TN01-10 (IN)'!K$12,0)="","",VLOOKUP($C80,Sheet!$A$7:$DG$148,'TN01-10 (IN)'!K$12,0))</f>
        <v>6.3</v>
      </c>
      <c r="L80" s="28">
        <f>IF(VLOOKUP($C80,Sheet!$A$7:$DG$148,'TN01-10 (IN)'!L$12,0)="","",VLOOKUP($C80,Sheet!$A$7:$DG$148,'TN01-10 (IN)'!L$12,0))</f>
        <v>6.3</v>
      </c>
      <c r="M80" s="28">
        <f>IF(VLOOKUP($C80,Sheet!$A$7:$DG$148,'TN01-10 (IN)'!M$12,0)="","",VLOOKUP($C80,Sheet!$A$7:$DG$148,'TN01-10 (IN)'!M$12,0))</f>
        <v>6.2</v>
      </c>
      <c r="N80" s="28">
        <f>IF(VLOOKUP($C80,Sheet!$A$7:$DG$148,'TN01-10 (IN)'!N$12,0)="","",VLOOKUP($C80,Sheet!$A$7:$DG$148,'TN01-10 (IN)'!N$12,0))</f>
        <v>6.1</v>
      </c>
      <c r="O80" s="28">
        <f>IF(VLOOKUP($C80,Sheet!$A$7:$DG$148,'TN01-10 (IN)'!O$12,0)="","",VLOOKUP($C80,Sheet!$A$7:$DG$148,'TN01-10 (IN)'!O$12,0))</f>
        <v>7.1</v>
      </c>
      <c r="P80" s="28">
        <f>IF(VLOOKUP($C80,Sheet!$A$7:$DG$148,'TN01-10 (IN)'!P$12,0)="","",VLOOKUP($C80,Sheet!$A$7:$DG$148,'TN01-10 (IN)'!P$12,0))</f>
        <v>5.6</v>
      </c>
      <c r="Q80" s="28" t="str">
        <f>IF(VLOOKUP($C80,Sheet!$A$7:$DG$148,'TN01-10 (IN)'!Q$12,0)="","",VLOOKUP($C80,Sheet!$A$7:$DG$148,'TN01-10 (IN)'!Q$12,0))</f>
        <v/>
      </c>
      <c r="R80" s="28">
        <f>IF(VLOOKUP($C80,Sheet!$A$7:$DG$148,'TN01-10 (IN)'!R$12,0)="","",VLOOKUP($C80,Sheet!$A$7:$DG$148,'TN01-10 (IN)'!R$12,0))</f>
        <v>4.7</v>
      </c>
      <c r="S80" s="28" t="str">
        <f>IF(VLOOKUP($C80,Sheet!$A$7:$DG$148,'TN01-10 (IN)'!S$12,0)="","",VLOOKUP($C80,Sheet!$A$7:$DG$148,'TN01-10 (IN)'!S$12,0))</f>
        <v/>
      </c>
      <c r="T80" s="28" t="str">
        <f>IF(VLOOKUP($C80,Sheet!$A$7:$DG$148,'TN01-10 (IN)'!T$12,0)="","",VLOOKUP($C80,Sheet!$A$7:$DG$148,'TN01-10 (IN)'!T$12,0))</f>
        <v/>
      </c>
      <c r="U80" s="28" t="str">
        <f>IF(VLOOKUP($C80,Sheet!$A$7:$DG$148,'TN01-10 (IN)'!U$12,0)="","",VLOOKUP($C80,Sheet!$A$7:$DG$148,'TN01-10 (IN)'!U$12,0))</f>
        <v/>
      </c>
      <c r="V80" s="28" t="str">
        <f>IF(VLOOKUP($C80,Sheet!$A$7:$DG$148,'TN01-10 (IN)'!V$12,0)="","",VLOOKUP($C80,Sheet!$A$7:$DG$148,'TN01-10 (IN)'!V$12,0))</f>
        <v/>
      </c>
      <c r="W80" s="28">
        <f>IF(VLOOKUP($C80,Sheet!$A$7:$DG$148,'TN01-10 (IN)'!W$12,0)="","",VLOOKUP($C80,Sheet!$A$7:$DG$148,'TN01-10 (IN)'!W$12,0))</f>
        <v>7</v>
      </c>
      <c r="X80" s="28">
        <f>IF(VLOOKUP($C80,Sheet!$A$7:$DG$148,'TN01-10 (IN)'!X$12,0)="","",VLOOKUP($C80,Sheet!$A$7:$DG$148,'TN01-10 (IN)'!X$12,0))</f>
        <v>5.4</v>
      </c>
      <c r="Y80" s="28">
        <f>IF(VLOOKUP($C80,Sheet!$A$7:$DG$148,'TN01-10 (IN)'!Y$12,0)="","",VLOOKUP($C80,Sheet!$A$7:$DG$148,'TN01-10 (IN)'!Y$12,0))</f>
        <v>8.4</v>
      </c>
      <c r="Z80" s="28">
        <f>IF(VLOOKUP($C80,Sheet!$A$7:$DG$148,'TN01-10 (IN)'!Z$12,0)="","",VLOOKUP($C80,Sheet!$A$7:$DG$148,'TN01-10 (IN)'!Z$12,0))</f>
        <v>7.2</v>
      </c>
      <c r="AA80" s="28">
        <f>IF(VLOOKUP($C80,Sheet!$A$7:$DG$148,'TN01-10 (IN)'!AA$12,0)="","",VLOOKUP($C80,Sheet!$A$7:$DG$148,'TN01-10 (IN)'!AA$12,0))</f>
        <v>6.5</v>
      </c>
      <c r="AB80" s="28">
        <f>IF(VLOOKUP($C80,Sheet!$A$7:$DG$148,'TN01-10 (IN)'!AB$12,0)="","",VLOOKUP($C80,Sheet!$A$7:$DG$148,'TN01-10 (IN)'!AB$12,0))</f>
        <v>6.2</v>
      </c>
      <c r="AC80" s="28">
        <f>IF(VLOOKUP($C80,Sheet!$A$7:$DG$148,'TN01-10 (IN)'!AC$12,0)="","",VLOOKUP($C80,Sheet!$A$7:$DG$148,'TN01-10 (IN)'!AC$12,0))</f>
        <v>5.3</v>
      </c>
      <c r="AD80" s="28">
        <f>IF(VLOOKUP($C80,Sheet!$A$7:$DG$148,'TN01-10 (IN)'!AD$12,0)="","",VLOOKUP($C80,Sheet!$A$7:$DG$148,'TN01-10 (IN)'!AD$12,0))</f>
        <v>7</v>
      </c>
      <c r="AE80" s="28">
        <f>IF(VLOOKUP($C80,Sheet!$A$7:$DG$148,'TN01-10 (IN)'!AE$12,0)="","",VLOOKUP($C80,Sheet!$A$7:$DG$148,'TN01-10 (IN)'!AE$12,0))</f>
        <v>5.0999999999999996</v>
      </c>
      <c r="AF80" s="28">
        <f>IF(VLOOKUP($C80,Sheet!$A$7:$DG$148,'TN01-10 (IN)'!AF$12,0)="","",VLOOKUP($C80,Sheet!$A$7:$DG$148,'TN01-10 (IN)'!AF$12,0))</f>
        <v>4.3</v>
      </c>
      <c r="AG80" s="28">
        <f>IF(VLOOKUP($C80,Sheet!$A$7:$DG$148,'TN01-10 (IN)'!AG$12,0)="","",VLOOKUP($C80,Sheet!$A$7:$DG$148,'TN01-10 (IN)'!AG$12,0))</f>
        <v>5.5</v>
      </c>
      <c r="AH80" s="28">
        <f>IF(VLOOKUP($C80,Sheet!$A$7:$DG$148,'TN01-10 (IN)'!AH$12,0)="","",VLOOKUP($C80,Sheet!$A$7:$DG$148,'TN01-10 (IN)'!AH$12,0))</f>
        <v>6.2</v>
      </c>
      <c r="AI80" s="28">
        <f>IF(VLOOKUP($C80,Sheet!$A$7:$DG$148,'TN01-10 (IN)'!AI$12,0)="","",VLOOKUP($C80,Sheet!$A$7:$DG$148,'TN01-10 (IN)'!AI$12,0))</f>
        <v>5.6</v>
      </c>
      <c r="AJ80" s="28">
        <f>IF(VLOOKUP($C80,Sheet!$A$7:$DG$148,'TN01-10 (IN)'!AJ$12,0)="","",VLOOKUP($C80,Sheet!$A$7:$DG$148,'TN01-10 (IN)'!AJ$12,0))</f>
        <v>5.5</v>
      </c>
      <c r="AK80" s="28">
        <f>IF(VLOOKUP($C80,Sheet!$A$7:$DG$148,'TN01-10 (IN)'!AK$12,0)="","",VLOOKUP($C80,Sheet!$A$7:$DG$148,'TN01-10 (IN)'!AK$12,0))</f>
        <v>5.3</v>
      </c>
      <c r="AL80" s="28">
        <f>IF(VLOOKUP($C80,Sheet!$A$7:$DG$148,'TN01-10 (IN)'!AL$12,0)="","",VLOOKUP($C80,Sheet!$A$7:$DG$148,'TN01-10 (IN)'!AL$12,0))</f>
        <v>0</v>
      </c>
      <c r="AM80" s="33">
        <f>IF(VLOOKUP($C80,Sheet!$A$7:$DG$148,'TN01-10 (IN)'!AM$12,0)="","",VLOOKUP($C80,Sheet!$A$7:$DG$148,'TN01-10 (IN)'!AM$12,0))</f>
        <v>49</v>
      </c>
      <c r="AN80" s="36">
        <f>IF(VLOOKUP($C80,Sheet!$A$7:$DG$148,'TN01-10 (IN)'!AN$12,0)="","",VLOOKUP($C80,Sheet!$A$7:$DG$148,'TN01-10 (IN)'!AN$12,0))</f>
        <v>2</v>
      </c>
      <c r="AO80" s="32">
        <f>IF(VLOOKUP($C80,Sheet!$A$7:$DG$148,'TN01-10 (IN)'!AO$12,0)="","",VLOOKUP($C80,Sheet!$A$7:$DG$148,'TN01-10 (IN)'!AO$12,0))</f>
        <v>6.2</v>
      </c>
      <c r="AP80" s="32">
        <f>IF(VLOOKUP($C80,Sheet!$A$7:$DG$148,'TN01-10 (IN)'!AP$12,0)="","",VLOOKUP($C80,Sheet!$A$7:$DG$148,'TN01-10 (IN)'!AP$12,0))</f>
        <v>6.6</v>
      </c>
      <c r="AQ80" s="32">
        <f>IF(VLOOKUP($C80,Sheet!$A$7:$DG$148,'TN01-10 (IN)'!AQ$12,0)="","",VLOOKUP($C80,Sheet!$A$7:$DG$148,'TN01-10 (IN)'!AQ$12,0))</f>
        <v>8.6999999999999993</v>
      </c>
      <c r="AR80" s="32" t="str">
        <f>IF(VLOOKUP($C80,Sheet!$A$7:$DG$148,'TN01-10 (IN)'!AR$12,0)="","",VLOOKUP($C80,Sheet!$A$7:$DG$148,'TN01-10 (IN)'!AR$12,0))</f>
        <v/>
      </c>
      <c r="AS80" s="32" t="str">
        <f>IF(VLOOKUP($C80,Sheet!$A$7:$DG$148,'TN01-10 (IN)'!AS$12,0)="","",VLOOKUP($C80,Sheet!$A$7:$DG$148,'TN01-10 (IN)'!AS$12,0))</f>
        <v/>
      </c>
      <c r="AT80" s="32" t="str">
        <f>IF(VLOOKUP($C80,Sheet!$A$7:$DG$148,'TN01-10 (IN)'!AT$12,0)="","",VLOOKUP($C80,Sheet!$A$7:$DG$148,'TN01-10 (IN)'!AT$12,0))</f>
        <v/>
      </c>
      <c r="AU80" s="32" t="str">
        <f>IF(VLOOKUP($C80,Sheet!$A$7:$DG$148,'TN01-10 (IN)'!AU$12,0)="","",VLOOKUP($C80,Sheet!$A$7:$DG$148,'TN01-10 (IN)'!AU$12,0))</f>
        <v/>
      </c>
      <c r="AV80" s="32" t="str">
        <f>IF(VLOOKUP($C80,Sheet!$A$7:$DG$148,'TN01-10 (IN)'!AV$12,0)="","",VLOOKUP($C80,Sheet!$A$7:$DG$148,'TN01-10 (IN)'!AV$12,0))</f>
        <v/>
      </c>
      <c r="AW80" s="32">
        <f>IF(VLOOKUP($C80,Sheet!$A$7:$DG$148,'TN01-10 (IN)'!AW$12,0)="","",VLOOKUP($C80,Sheet!$A$7:$DG$148,'TN01-10 (IN)'!AW$12,0))</f>
        <v>7.3</v>
      </c>
      <c r="AX80" s="32" t="str">
        <f>IF(VLOOKUP($C80,Sheet!$A$7:$DG$148,'TN01-10 (IN)'!AX$12,0)="","",VLOOKUP($C80,Sheet!$A$7:$DG$148,'TN01-10 (IN)'!AX$12,0))</f>
        <v/>
      </c>
      <c r="AY80" s="32" t="str">
        <f>IF(VLOOKUP($C80,Sheet!$A$7:$DG$148,'TN01-10 (IN)'!AY$12,0)="","",VLOOKUP($C80,Sheet!$A$7:$DG$148,'TN01-10 (IN)'!AY$12,0))</f>
        <v/>
      </c>
      <c r="AZ80" s="32" t="str">
        <f>IF(VLOOKUP($C80,Sheet!$A$7:$DG$148,'TN01-10 (IN)'!AZ$12,0)="","",VLOOKUP($C80,Sheet!$A$7:$DG$148,'TN01-10 (IN)'!AZ$12,0))</f>
        <v/>
      </c>
      <c r="BA80" s="32" t="str">
        <f>IF(VLOOKUP($C80,Sheet!$A$7:$DG$148,'TN01-10 (IN)'!BA$12,0)="","",VLOOKUP($C80,Sheet!$A$7:$DG$148,'TN01-10 (IN)'!BA$12,0))</f>
        <v/>
      </c>
      <c r="BB80" s="32" t="str">
        <f>IF(VLOOKUP($C80,Sheet!$A$7:$DG$148,'TN01-10 (IN)'!BB$12,0)="","",VLOOKUP($C80,Sheet!$A$7:$DG$148,'TN01-10 (IN)'!BB$12,0))</f>
        <v/>
      </c>
      <c r="BC80" s="32">
        <f>IF(VLOOKUP($C80,Sheet!$A$7:$DG$148,'TN01-10 (IN)'!BC$12,0)="","",VLOOKUP($C80,Sheet!$A$7:$DG$148,'TN01-10 (IN)'!BC$12,0))</f>
        <v>4.8</v>
      </c>
      <c r="BD80" s="33">
        <f>IF(VLOOKUP($C80,Sheet!$A$7:$DG$148,'TN01-10 (IN)'!BD$12,0)="","",VLOOKUP($C80,Sheet!$A$7:$DG$148,'TN01-10 (IN)'!BD$12,0))</f>
        <v>5</v>
      </c>
      <c r="BE80" s="36">
        <f>IF(VLOOKUP($C80,Sheet!$A$7:$DG$148,'TN01-10 (IN)'!BE$12,0)="","",VLOOKUP($C80,Sheet!$A$7:$DG$148,'TN01-10 (IN)'!BE$12,0))</f>
        <v>0</v>
      </c>
      <c r="BF80" s="28">
        <f>IF(VLOOKUP($C80,Sheet!$A$7:$DG$148,'TN01-10 (IN)'!BF$12,0)="","",VLOOKUP($C80,Sheet!$A$7:$DG$148,'TN01-10 (IN)'!BF$12,0))</f>
        <v>6.7</v>
      </c>
      <c r="BG80" s="28">
        <f>IF(VLOOKUP($C80,Sheet!$A$7:$DG$148,'TN01-10 (IN)'!BG$12,0)="","",VLOOKUP($C80,Sheet!$A$7:$DG$148,'TN01-10 (IN)'!BG$12,0))</f>
        <v>5.7</v>
      </c>
      <c r="BH80" s="28">
        <f>IF(VLOOKUP($C80,Sheet!$A$7:$DG$148,'TN01-10 (IN)'!BH$12,0)="","",VLOOKUP($C80,Sheet!$A$7:$DG$148,'TN01-10 (IN)'!BH$12,0))</f>
        <v>6.5</v>
      </c>
      <c r="BI80" s="28" t="str">
        <f>IF(VLOOKUP($C80,Sheet!$A$7:$DG$148,'TN01-10 (IN)'!BI$12,0)="","",VLOOKUP($C80,Sheet!$A$7:$DG$148,'TN01-10 (IN)'!BI$12,0))</f>
        <v>X</v>
      </c>
      <c r="BJ80" s="28">
        <f>IF(VLOOKUP($C80,Sheet!$A$7:$DG$148,'TN01-10 (IN)'!BJ$12,0)="","",VLOOKUP($C80,Sheet!$A$7:$DG$148,'TN01-10 (IN)'!BJ$12,0))</f>
        <v>5.6</v>
      </c>
      <c r="BK80" s="28">
        <f>IF(VLOOKUP($C80,Sheet!$A$7:$DG$148,'TN01-10 (IN)'!BK$12,0)="","",VLOOKUP($C80,Sheet!$A$7:$DG$148,'TN01-10 (IN)'!BK$12,0))</f>
        <v>4.8</v>
      </c>
      <c r="BL80" s="28">
        <f>IF(VLOOKUP($C80,Sheet!$A$7:$DG$148,'TN01-10 (IN)'!BL$12,0)="","",VLOOKUP($C80,Sheet!$A$7:$DG$148,'TN01-10 (IN)'!BL$12,0))</f>
        <v>6.8</v>
      </c>
      <c r="BM80" s="28">
        <f>IF(VLOOKUP($C80,Sheet!$A$7:$DG$148,'TN01-10 (IN)'!BM$12,0)="","",VLOOKUP($C80,Sheet!$A$7:$DG$148,'TN01-10 (IN)'!BM$12,0))</f>
        <v>5.3</v>
      </c>
      <c r="BN80" s="28">
        <f>IF(VLOOKUP($C80,Sheet!$A$7:$DG$148,'TN01-10 (IN)'!BN$12,0)="","",VLOOKUP($C80,Sheet!$A$7:$DG$148,'TN01-10 (IN)'!BN$12,0))</f>
        <v>5.3</v>
      </c>
      <c r="BO80" s="28">
        <f>IF(VLOOKUP($C80,Sheet!$A$7:$DG$148,'TN01-10 (IN)'!BO$12,0)="","",VLOOKUP($C80,Sheet!$A$7:$DG$148,'TN01-10 (IN)'!BO$12,0))</f>
        <v>5.8</v>
      </c>
      <c r="BP80" s="28">
        <f>IF(VLOOKUP($C80,Sheet!$A$7:$DG$148,'TN01-10 (IN)'!BP$12,0)="","",VLOOKUP($C80,Sheet!$A$7:$DG$148,'TN01-10 (IN)'!BP$12,0))</f>
        <v>4</v>
      </c>
      <c r="BQ80" s="28">
        <f>IF(VLOOKUP($C80,Sheet!$A$7:$DG$148,'TN01-10 (IN)'!BQ$12,0)="","",VLOOKUP($C80,Sheet!$A$7:$DG$148,'TN01-10 (IN)'!BQ$12,0))</f>
        <v>5.6</v>
      </c>
      <c r="BR80" s="28">
        <f>IF(VLOOKUP($C80,Sheet!$A$7:$DG$148,'TN01-10 (IN)'!BR$12,0)="","",VLOOKUP($C80,Sheet!$A$7:$DG$148,'TN01-10 (IN)'!BR$12,0))</f>
        <v>6.7</v>
      </c>
      <c r="BS80" s="28" t="str">
        <f>IF(VLOOKUP($C80,Sheet!$A$7:$DG$148,'TN01-10 (IN)'!BS$12,0)="","",VLOOKUP($C80,Sheet!$A$7:$DG$148,'TN01-10 (IN)'!BS$12,0))</f>
        <v/>
      </c>
      <c r="BT80" s="28">
        <f>IF(VLOOKUP($C80,Sheet!$A$7:$DG$148,'TN01-10 (IN)'!BT$12,0)="","",VLOOKUP($C80,Sheet!$A$7:$DG$148,'TN01-10 (IN)'!BT$12,0))</f>
        <v>4.5</v>
      </c>
      <c r="BU80" s="28">
        <f>IF(VLOOKUP($C80,Sheet!$A$7:$DG$148,'TN01-10 (IN)'!BU$12,0)="","",VLOOKUP($C80,Sheet!$A$7:$DG$148,'TN01-10 (IN)'!BU$12,0))</f>
        <v>5.8</v>
      </c>
      <c r="BV80" s="28">
        <f>IF(VLOOKUP($C80,Sheet!$A$7:$DG$148,'TN01-10 (IN)'!BV$12,0)="","",VLOOKUP($C80,Sheet!$A$7:$DG$148,'TN01-10 (IN)'!BV$12,0))</f>
        <v>4.9000000000000004</v>
      </c>
      <c r="BW80" s="28">
        <f>IF(VLOOKUP($C80,Sheet!$A$7:$DG$148,'TN01-10 (IN)'!BW$12,0)="","",VLOOKUP($C80,Sheet!$A$7:$DG$148,'TN01-10 (IN)'!BW$12,0))</f>
        <v>0</v>
      </c>
      <c r="BX80" s="28">
        <f>IF(VLOOKUP($C80,Sheet!$A$7:$DG$148,'TN01-10 (IN)'!BX$12,0)="","",VLOOKUP($C80,Sheet!$A$7:$DG$148,'TN01-10 (IN)'!BX$12,0))</f>
        <v>5.8</v>
      </c>
      <c r="BY80" s="28">
        <f>IF(VLOOKUP($C80,Sheet!$A$7:$DG$148,'TN01-10 (IN)'!BY$12,0)="","",VLOOKUP($C80,Sheet!$A$7:$DG$148,'TN01-10 (IN)'!BY$12,0))</f>
        <v>7.8</v>
      </c>
      <c r="BZ80" s="33">
        <f>IF(VLOOKUP($C80,Sheet!$A$7:$DG$148,'TN01-10 (IN)'!BZ$12,0)="","",VLOOKUP($C80,Sheet!$A$7:$DG$148,'TN01-10 (IN)'!BZ$12,0))</f>
        <v>44</v>
      </c>
      <c r="CA80" s="36">
        <f>IF(VLOOKUP($C80,Sheet!$A$7:$DG$148,'TN01-10 (IN)'!CA$12,0)="","",VLOOKUP($C80,Sheet!$A$7:$DG$148,'TN01-10 (IN)'!CA$12,0))</f>
        <v>6</v>
      </c>
      <c r="CB80" s="28">
        <f>IF(VLOOKUP($C80,Sheet!$A$7:$DG$148,'TN01-10 (IN)'!CB$12,0)="","",VLOOKUP($C80,Sheet!$A$7:$DG$148,'TN01-10 (IN)'!CB$12,0))</f>
        <v>6.2</v>
      </c>
      <c r="CC80" s="28" t="str">
        <f>IF(VLOOKUP($C80,Sheet!$A$7:$DG$148,'TN01-10 (IN)'!CC$12,0)="","",VLOOKUP($C80,Sheet!$A$7:$DG$148,'TN01-10 (IN)'!CC$12,0))</f>
        <v/>
      </c>
      <c r="CD80" s="28">
        <f>IF(VLOOKUP($C80,Sheet!$A$7:$DG$148,'TN01-10 (IN)'!CD$12,0)="","",VLOOKUP($C80,Sheet!$A$7:$DG$148,'TN01-10 (IN)'!CD$12,0))</f>
        <v>0</v>
      </c>
      <c r="CE80" s="28" t="str">
        <f>IF(VLOOKUP($C80,Sheet!$A$7:$DG$148,'TN01-10 (IN)'!CE$12,0)="","",VLOOKUP($C80,Sheet!$A$7:$DG$148,'TN01-10 (IN)'!CE$12,0))</f>
        <v/>
      </c>
      <c r="CF80" s="28">
        <f>IF(VLOOKUP($C80,Sheet!$A$7:$DG$148,'TN01-10 (IN)'!CF$12,0)="","",VLOOKUP($C80,Sheet!$A$7:$DG$148,'TN01-10 (IN)'!CF$12,0))</f>
        <v>5.9</v>
      </c>
      <c r="CG80" s="28">
        <f>IF(VLOOKUP($C80,Sheet!$A$7:$DG$148,'TN01-10 (IN)'!CG$12,0)="","",VLOOKUP($C80,Sheet!$A$7:$DG$148,'TN01-10 (IN)'!CG$12,0))</f>
        <v>7.4</v>
      </c>
      <c r="CH80" s="28">
        <f>IF(VLOOKUP($C80,Sheet!$A$7:$DG$148,'TN01-10 (IN)'!CH$12,0)="","",VLOOKUP($C80,Sheet!$A$7:$DG$148,'TN01-10 (IN)'!CH$12,0))</f>
        <v>6.2</v>
      </c>
      <c r="CI80" s="28">
        <f>IF(VLOOKUP($C80,Sheet!$A$7:$DG$148,'TN01-10 (IN)'!CI$12,0)="","",VLOOKUP($C80,Sheet!$A$7:$DG$148,'TN01-10 (IN)'!CI$12,0))</f>
        <v>5.6</v>
      </c>
      <c r="CJ80" s="28" t="str">
        <f>IF(VLOOKUP($C80,Sheet!$A$7:$DG$148,'TN01-10 (IN)'!CJ$12,0)="","",VLOOKUP($C80,Sheet!$A$7:$DG$148,'TN01-10 (IN)'!CJ$12,0))</f>
        <v/>
      </c>
      <c r="CK80" s="28">
        <f>IF(VLOOKUP($C80,Sheet!$A$7:$DG$148,'TN01-10 (IN)'!CK$12,0)="","",VLOOKUP($C80,Sheet!$A$7:$DG$148,'TN01-10 (IN)'!CK$12,0))</f>
        <v>5.2</v>
      </c>
      <c r="CL80" s="28" t="str">
        <f>IF(VLOOKUP($C80,Sheet!$A$7:$DG$148,'TN01-10 (IN)'!CL$12,0)="","",VLOOKUP($C80,Sheet!$A$7:$DG$148,'TN01-10 (IN)'!CL$12,0))</f>
        <v/>
      </c>
      <c r="CM80" s="28" t="str">
        <f>IF(VLOOKUP($C80,Sheet!$A$7:$DG$148,'TN01-10 (IN)'!CM$12,0)="","",VLOOKUP($C80,Sheet!$A$7:$DG$148,'TN01-10 (IN)'!CM$12,0))</f>
        <v/>
      </c>
      <c r="CN80" s="28" t="str">
        <f>IF(VLOOKUP($C80,Sheet!$A$7:$DG$148,'TN01-10 (IN)'!CN$12,0)="","",VLOOKUP($C80,Sheet!$A$7:$DG$148,'TN01-10 (IN)'!CN$12,0))</f>
        <v/>
      </c>
      <c r="CO80" s="28" t="str">
        <f>IF(VLOOKUP($C80,Sheet!$A$7:$DG$148,'TN01-10 (IN)'!CO$12,0)="","",VLOOKUP($C80,Sheet!$A$7:$DG$148,'TN01-10 (IN)'!CO$12,0))</f>
        <v/>
      </c>
      <c r="CP80" s="28">
        <f>IF(VLOOKUP($C80,Sheet!$A$7:$DG$148,'TN01-10 (IN)'!CP$12,0)="","",VLOOKUP($C80,Sheet!$A$7:$DG$148,'TN01-10 (IN)'!CP$12,0))</f>
        <v>5</v>
      </c>
      <c r="CQ80" s="28" t="str">
        <f>IF(VLOOKUP($C80,Sheet!$A$7:$DG$148,'TN01-10 (IN)'!CQ$12,0)="","",VLOOKUP($C80,Sheet!$A$7:$DG$148,'TN01-10 (IN)'!CQ$12,0))</f>
        <v/>
      </c>
      <c r="CR80" s="28">
        <f>IF(VLOOKUP($C80,Sheet!$A$7:$DG$148,'TN01-10 (IN)'!CR$12,0)="","",VLOOKUP($C80,Sheet!$A$7:$DG$148,'TN01-10 (IN)'!CR$12,0))</f>
        <v>5.4</v>
      </c>
      <c r="CS80" s="28">
        <f>IF(VLOOKUP($C80,Sheet!$A$7:$DG$148,'TN01-10 (IN)'!CS$12,0)="","",VLOOKUP($C80,Sheet!$A$7:$DG$148,'TN01-10 (IN)'!CS$12,0))</f>
        <v>6.8</v>
      </c>
      <c r="CT80" s="28">
        <f>IF(VLOOKUP($C80,Sheet!$A$7:$DG$148,'TN01-10 (IN)'!CT$12,0)="","",VLOOKUP($C80,Sheet!$A$7:$DG$148,'TN01-10 (IN)'!CT$12,0))</f>
        <v>8.1999999999999993</v>
      </c>
      <c r="CU80" s="33">
        <f>IF(VLOOKUP($C80,Sheet!$A$7:$DG$148,'TN01-10 (IN)'!CU$12,0)="","",VLOOKUP($C80,Sheet!$A$7:$DG$148,'TN01-10 (IN)'!CU$12,0))</f>
        <v>22</v>
      </c>
      <c r="CV80" s="36">
        <f>IF(VLOOKUP($C80,Sheet!$A$7:$DG$148,'TN01-10 (IN)'!CV$12,0)="","",VLOOKUP($C80,Sheet!$A$7:$DG$148,'TN01-10 (IN)'!CV$12,0))</f>
        <v>6</v>
      </c>
      <c r="CW80" s="38">
        <f t="shared" si="11"/>
        <v>115</v>
      </c>
      <c r="CX80" s="38">
        <f t="shared" si="11"/>
        <v>14</v>
      </c>
      <c r="CY80" s="38">
        <f t="shared" si="12"/>
        <v>0</v>
      </c>
      <c r="CZ80" s="38">
        <f t="shared" si="13"/>
        <v>129</v>
      </c>
      <c r="DA80" s="38">
        <f t="shared" si="14"/>
        <v>5.23</v>
      </c>
      <c r="DB80" s="38">
        <f>VLOOKUP($C80,'TN01-04'!$A$13:$DL$166,103,0)</f>
        <v>1.91</v>
      </c>
      <c r="DC80" s="28" t="str">
        <f>IF(VLOOKUP($C80,Sheet!$A$7:$DG$148,'TN01-10 (IN)'!DC$12,0)="","",VLOOKUP($C80,Sheet!$A$7:$DG$148,'TN01-10 (IN)'!DC$12,0))</f>
        <v/>
      </c>
      <c r="DD80" s="28" t="str">
        <f>IF(VLOOKUP($C80,Sheet!$A$7:$DG$148,'TN01-10 (IN)'!DD$12,0)="","",VLOOKUP($C80,Sheet!$A$7:$DG$148,'TN01-10 (IN)'!DD$12,0))</f>
        <v/>
      </c>
      <c r="DE80" s="28" t="str">
        <f>IF(VLOOKUP($C80,Sheet!$A$7:$DG$148,'TN01-10 (IN)'!DE$12,0)="","",VLOOKUP($C80,Sheet!$A$7:$DG$148,'TN01-10 (IN)'!DE$12,0))</f>
        <v/>
      </c>
      <c r="DF80" s="28" t="str">
        <f>IF(VLOOKUP($C80,Sheet!$A$7:$DG$148,'TN01-10 (IN)'!DF$12,0)="","",VLOOKUP($C80,Sheet!$A$7:$DG$148,'TN01-10 (IN)'!DF$12,0))</f>
        <v/>
      </c>
      <c r="DG80" s="38"/>
      <c r="DH80" s="38">
        <f t="shared" si="15"/>
        <v>0</v>
      </c>
      <c r="DI80" s="38">
        <f>VLOOKUP($C80,'TN01-04'!$A$13:$DL$166,110,0)</f>
        <v>0</v>
      </c>
      <c r="DJ80" s="33">
        <f>IF(VLOOKUP($C80,Sheet!$A$7:$DG$148,'TN01-10 (IN)'!DJ$12,0)="","",VLOOKUP($C80,Sheet!$A$7:$DG$148,'TN01-10 (IN)'!DJ$12,0))</f>
        <v>0</v>
      </c>
      <c r="DK80" s="36">
        <f>IF(VLOOKUP($C80,Sheet!$A$7:$DG$148,'TN01-10 (IN)'!DK$12,0)="","",VLOOKUP($C80,Sheet!$A$7:$DG$148,'TN01-10 (IN)'!DK$12,0))</f>
        <v>5</v>
      </c>
      <c r="DL80" s="38">
        <f t="shared" si="16"/>
        <v>115</v>
      </c>
      <c r="DM80" s="38">
        <f t="shared" si="17"/>
        <v>19</v>
      </c>
      <c r="DN80" s="38">
        <f t="shared" si="18"/>
        <v>5.04</v>
      </c>
      <c r="DO80" s="38">
        <f>VLOOKUP($C80,'TN01-04'!$A$13:$DL$166,116,0)</f>
        <v>1.83</v>
      </c>
      <c r="DP80" s="33">
        <f>IF(VLOOKUP($C80,Sheet!$A$7:$DG$148,'TN01-10 (IN)'!DP$12,0)="","",VLOOKUP($C80,Sheet!$A$7:$DG$148,'TN01-10 (IN)'!DP$12,0))</f>
        <v>120</v>
      </c>
      <c r="DQ80" s="36">
        <f>IF(VLOOKUP($C80,Sheet!$A$7:$DG$148,'TN01-10 (IN)'!DQ$12,0)="","",VLOOKUP($C80,Sheet!$A$7:$DG$148,'TN01-10 (IN)'!DQ$12,0))</f>
        <v>19</v>
      </c>
      <c r="DR80" s="28">
        <f>IF(VLOOKUP($C80,Sheet!$A$7:$DG$148,'TN01-10 (IN)'!DR$12,0)="","",VLOOKUP($C80,Sheet!$A$7:$DG$148,'TN01-10 (IN)'!DR$12,0))</f>
        <v>137</v>
      </c>
      <c r="DS80" s="28">
        <f>IF(VLOOKUP($C80,Sheet!$A$7:$DG$148,'TN01-10 (IN)'!DS$12,0)="","",VLOOKUP($C80,Sheet!$A$7:$DG$148,'TN01-10 (IN)'!DS$12,0))</f>
        <v>130</v>
      </c>
      <c r="DT80" s="28">
        <f>IF(VLOOKUP($C80,Sheet!$A$7:$DG$148,'TN01-10 (IN)'!DT$12,0)="","",VLOOKUP($C80,Sheet!$A$7:$DG$148,'TN01-10 (IN)'!DT$12,0))</f>
        <v>5.63</v>
      </c>
      <c r="DU80" s="28">
        <f>IF(VLOOKUP($C80,Sheet!$A$7:$DG$148,'TN01-10 (IN)'!DU$12,0)="","",VLOOKUP($C80,Sheet!$A$7:$DG$148,'TN01-10 (IN)'!DU$12,0))</f>
        <v>1.97</v>
      </c>
      <c r="DV80" s="28" t="str">
        <f>IF(VLOOKUP($C80,Sheet!$A$7:$DG$148,'TN01-10 (IN)'!DV$12,0)="","",VLOOKUP($C80,Sheet!$A$7:$DG$148,'TN01-10 (IN)'!DV$12,0))</f>
        <v/>
      </c>
      <c r="DW80" s="42">
        <f t="shared" si="19"/>
        <v>0.10852713178294573</v>
      </c>
    </row>
    <row r="81" spans="1:127" ht="15.95" customHeight="1" x14ac:dyDescent="0.2">
      <c r="A81" s="52"/>
      <c r="B81" s="625"/>
      <c r="C81" s="45">
        <v>2221727323</v>
      </c>
      <c r="D81" s="26" t="s">
        <v>26</v>
      </c>
      <c r="E81" s="26" t="s">
        <v>53</v>
      </c>
      <c r="F81" s="26" t="s">
        <v>153</v>
      </c>
      <c r="G81" s="27">
        <v>35871</v>
      </c>
      <c r="H81" s="26" t="s">
        <v>210</v>
      </c>
      <c r="I81" s="26" t="s">
        <v>212</v>
      </c>
      <c r="J81" s="28">
        <f>IF(VLOOKUP($C81,Sheet!$A$7:$DG$148,'TN01-10 (IN)'!J$12,0)="","",VLOOKUP($C81,Sheet!$A$7:$DG$148,'TN01-10 (IN)'!J$12,0))</f>
        <v>7</v>
      </c>
      <c r="K81" s="28">
        <f>IF(VLOOKUP($C81,Sheet!$A$7:$DG$148,'TN01-10 (IN)'!K$12,0)="","",VLOOKUP($C81,Sheet!$A$7:$DG$148,'TN01-10 (IN)'!K$12,0))</f>
        <v>7.4</v>
      </c>
      <c r="L81" s="28">
        <f>IF(VLOOKUP($C81,Sheet!$A$7:$DG$148,'TN01-10 (IN)'!L$12,0)="","",VLOOKUP($C81,Sheet!$A$7:$DG$148,'TN01-10 (IN)'!L$12,0))</f>
        <v>6.2</v>
      </c>
      <c r="M81" s="28">
        <f>IF(VLOOKUP($C81,Sheet!$A$7:$DG$148,'TN01-10 (IN)'!M$12,0)="","",VLOOKUP($C81,Sheet!$A$7:$DG$148,'TN01-10 (IN)'!M$12,0))</f>
        <v>8.6999999999999993</v>
      </c>
      <c r="N81" s="28">
        <f>IF(VLOOKUP($C81,Sheet!$A$7:$DG$148,'TN01-10 (IN)'!N$12,0)="","",VLOOKUP($C81,Sheet!$A$7:$DG$148,'TN01-10 (IN)'!N$12,0))</f>
        <v>7.4</v>
      </c>
      <c r="O81" s="28">
        <f>IF(VLOOKUP($C81,Sheet!$A$7:$DG$148,'TN01-10 (IN)'!O$12,0)="","",VLOOKUP($C81,Sheet!$A$7:$DG$148,'TN01-10 (IN)'!O$12,0))</f>
        <v>5.9</v>
      </c>
      <c r="P81" s="28">
        <f>IF(VLOOKUP($C81,Sheet!$A$7:$DG$148,'TN01-10 (IN)'!P$12,0)="","",VLOOKUP($C81,Sheet!$A$7:$DG$148,'TN01-10 (IN)'!P$12,0))</f>
        <v>6.8</v>
      </c>
      <c r="Q81" s="28" t="str">
        <f>IF(VLOOKUP($C81,Sheet!$A$7:$DG$148,'TN01-10 (IN)'!Q$12,0)="","",VLOOKUP($C81,Sheet!$A$7:$DG$148,'TN01-10 (IN)'!Q$12,0))</f>
        <v/>
      </c>
      <c r="R81" s="28">
        <f>IF(VLOOKUP($C81,Sheet!$A$7:$DG$148,'TN01-10 (IN)'!R$12,0)="","",VLOOKUP($C81,Sheet!$A$7:$DG$148,'TN01-10 (IN)'!R$12,0))</f>
        <v>5.9</v>
      </c>
      <c r="S81" s="28" t="str">
        <f>IF(VLOOKUP($C81,Sheet!$A$7:$DG$148,'TN01-10 (IN)'!S$12,0)="","",VLOOKUP($C81,Sheet!$A$7:$DG$148,'TN01-10 (IN)'!S$12,0))</f>
        <v/>
      </c>
      <c r="T81" s="28" t="str">
        <f>IF(VLOOKUP($C81,Sheet!$A$7:$DG$148,'TN01-10 (IN)'!T$12,0)="","",VLOOKUP($C81,Sheet!$A$7:$DG$148,'TN01-10 (IN)'!T$12,0))</f>
        <v/>
      </c>
      <c r="U81" s="28" t="str">
        <f>IF(VLOOKUP($C81,Sheet!$A$7:$DG$148,'TN01-10 (IN)'!U$12,0)="","",VLOOKUP($C81,Sheet!$A$7:$DG$148,'TN01-10 (IN)'!U$12,0))</f>
        <v/>
      </c>
      <c r="V81" s="28">
        <f>IF(VLOOKUP($C81,Sheet!$A$7:$DG$148,'TN01-10 (IN)'!V$12,0)="","",VLOOKUP($C81,Sheet!$A$7:$DG$148,'TN01-10 (IN)'!V$12,0))</f>
        <v>6.9</v>
      </c>
      <c r="W81" s="28">
        <f>IF(VLOOKUP($C81,Sheet!$A$7:$DG$148,'TN01-10 (IN)'!W$12,0)="","",VLOOKUP($C81,Sheet!$A$7:$DG$148,'TN01-10 (IN)'!W$12,0))</f>
        <v>7.8</v>
      </c>
      <c r="X81" s="28" t="str">
        <f>IF(VLOOKUP($C81,Sheet!$A$7:$DG$148,'TN01-10 (IN)'!X$12,0)="","",VLOOKUP($C81,Sheet!$A$7:$DG$148,'TN01-10 (IN)'!X$12,0))</f>
        <v/>
      </c>
      <c r="Y81" s="28">
        <f>IF(VLOOKUP($C81,Sheet!$A$7:$DG$148,'TN01-10 (IN)'!Y$12,0)="","",VLOOKUP($C81,Sheet!$A$7:$DG$148,'TN01-10 (IN)'!Y$12,0))</f>
        <v>8.3000000000000007</v>
      </c>
      <c r="Z81" s="28">
        <f>IF(VLOOKUP($C81,Sheet!$A$7:$DG$148,'TN01-10 (IN)'!Z$12,0)="","",VLOOKUP($C81,Sheet!$A$7:$DG$148,'TN01-10 (IN)'!Z$12,0))</f>
        <v>7.8</v>
      </c>
      <c r="AA81" s="28">
        <f>IF(VLOOKUP($C81,Sheet!$A$7:$DG$148,'TN01-10 (IN)'!AA$12,0)="","",VLOOKUP($C81,Sheet!$A$7:$DG$148,'TN01-10 (IN)'!AA$12,0))</f>
        <v>6</v>
      </c>
      <c r="AB81" s="28">
        <f>IF(VLOOKUP($C81,Sheet!$A$7:$DG$148,'TN01-10 (IN)'!AB$12,0)="","",VLOOKUP($C81,Sheet!$A$7:$DG$148,'TN01-10 (IN)'!AB$12,0))</f>
        <v>5.8</v>
      </c>
      <c r="AC81" s="28">
        <f>IF(VLOOKUP($C81,Sheet!$A$7:$DG$148,'TN01-10 (IN)'!AC$12,0)="","",VLOOKUP($C81,Sheet!$A$7:$DG$148,'TN01-10 (IN)'!AC$12,0))</f>
        <v>6.3</v>
      </c>
      <c r="AD81" s="28">
        <f>IF(VLOOKUP($C81,Sheet!$A$7:$DG$148,'TN01-10 (IN)'!AD$12,0)="","",VLOOKUP($C81,Sheet!$A$7:$DG$148,'TN01-10 (IN)'!AD$12,0))</f>
        <v>5.7</v>
      </c>
      <c r="AE81" s="28">
        <f>IF(VLOOKUP($C81,Sheet!$A$7:$DG$148,'TN01-10 (IN)'!AE$12,0)="","",VLOOKUP($C81,Sheet!$A$7:$DG$148,'TN01-10 (IN)'!AE$12,0))</f>
        <v>7.2</v>
      </c>
      <c r="AF81" s="28">
        <f>IF(VLOOKUP($C81,Sheet!$A$7:$DG$148,'TN01-10 (IN)'!AF$12,0)="","",VLOOKUP($C81,Sheet!$A$7:$DG$148,'TN01-10 (IN)'!AF$12,0))</f>
        <v>6.6</v>
      </c>
      <c r="AG81" s="28">
        <f>IF(VLOOKUP($C81,Sheet!$A$7:$DG$148,'TN01-10 (IN)'!AG$12,0)="","",VLOOKUP($C81,Sheet!$A$7:$DG$148,'TN01-10 (IN)'!AG$12,0))</f>
        <v>6.8</v>
      </c>
      <c r="AH81" s="28">
        <f>IF(VLOOKUP($C81,Sheet!$A$7:$DG$148,'TN01-10 (IN)'!AH$12,0)="","",VLOOKUP($C81,Sheet!$A$7:$DG$148,'TN01-10 (IN)'!AH$12,0))</f>
        <v>7.3</v>
      </c>
      <c r="AI81" s="28">
        <f>IF(VLOOKUP($C81,Sheet!$A$7:$DG$148,'TN01-10 (IN)'!AI$12,0)="","",VLOOKUP($C81,Sheet!$A$7:$DG$148,'TN01-10 (IN)'!AI$12,0))</f>
        <v>5.4</v>
      </c>
      <c r="AJ81" s="28">
        <f>IF(VLOOKUP($C81,Sheet!$A$7:$DG$148,'TN01-10 (IN)'!AJ$12,0)="","",VLOOKUP($C81,Sheet!$A$7:$DG$148,'TN01-10 (IN)'!AJ$12,0))</f>
        <v>5.3</v>
      </c>
      <c r="AK81" s="28">
        <f>IF(VLOOKUP($C81,Sheet!$A$7:$DG$148,'TN01-10 (IN)'!AK$12,0)="","",VLOOKUP($C81,Sheet!$A$7:$DG$148,'TN01-10 (IN)'!AK$12,0))</f>
        <v>6.2</v>
      </c>
      <c r="AL81" s="28">
        <f>IF(VLOOKUP($C81,Sheet!$A$7:$DG$148,'TN01-10 (IN)'!AL$12,0)="","",VLOOKUP($C81,Sheet!$A$7:$DG$148,'TN01-10 (IN)'!AL$12,0))</f>
        <v>7.5</v>
      </c>
      <c r="AM81" s="33">
        <f>IF(VLOOKUP($C81,Sheet!$A$7:$DG$148,'TN01-10 (IN)'!AM$12,0)="","",VLOOKUP($C81,Sheet!$A$7:$DG$148,'TN01-10 (IN)'!AM$12,0))</f>
        <v>51</v>
      </c>
      <c r="AN81" s="36">
        <f>IF(VLOOKUP($C81,Sheet!$A$7:$DG$148,'TN01-10 (IN)'!AN$12,0)="","",VLOOKUP($C81,Sheet!$A$7:$DG$148,'TN01-10 (IN)'!AN$12,0))</f>
        <v>0</v>
      </c>
      <c r="AO81" s="32">
        <f>IF(VLOOKUP($C81,Sheet!$A$7:$DG$148,'TN01-10 (IN)'!AO$12,0)="","",VLOOKUP($C81,Sheet!$A$7:$DG$148,'TN01-10 (IN)'!AO$12,0))</f>
        <v>8.1</v>
      </c>
      <c r="AP81" s="32">
        <f>IF(VLOOKUP($C81,Sheet!$A$7:$DG$148,'TN01-10 (IN)'!AP$12,0)="","",VLOOKUP($C81,Sheet!$A$7:$DG$148,'TN01-10 (IN)'!AP$12,0))</f>
        <v>6.7</v>
      </c>
      <c r="AQ81" s="32">
        <f>IF(VLOOKUP($C81,Sheet!$A$7:$DG$148,'TN01-10 (IN)'!AQ$12,0)="","",VLOOKUP($C81,Sheet!$A$7:$DG$148,'TN01-10 (IN)'!AQ$12,0))</f>
        <v>8</v>
      </c>
      <c r="AR81" s="32" t="str">
        <f>IF(VLOOKUP($C81,Sheet!$A$7:$DG$148,'TN01-10 (IN)'!AR$12,0)="","",VLOOKUP($C81,Sheet!$A$7:$DG$148,'TN01-10 (IN)'!AR$12,0))</f>
        <v/>
      </c>
      <c r="AS81" s="32" t="str">
        <f>IF(VLOOKUP($C81,Sheet!$A$7:$DG$148,'TN01-10 (IN)'!AS$12,0)="","",VLOOKUP($C81,Sheet!$A$7:$DG$148,'TN01-10 (IN)'!AS$12,0))</f>
        <v/>
      </c>
      <c r="AT81" s="32" t="str">
        <f>IF(VLOOKUP($C81,Sheet!$A$7:$DG$148,'TN01-10 (IN)'!AT$12,0)="","",VLOOKUP($C81,Sheet!$A$7:$DG$148,'TN01-10 (IN)'!AT$12,0))</f>
        <v/>
      </c>
      <c r="AU81" s="32" t="str">
        <f>IF(VLOOKUP($C81,Sheet!$A$7:$DG$148,'TN01-10 (IN)'!AU$12,0)="","",VLOOKUP($C81,Sheet!$A$7:$DG$148,'TN01-10 (IN)'!AU$12,0))</f>
        <v/>
      </c>
      <c r="AV81" s="32" t="str">
        <f>IF(VLOOKUP($C81,Sheet!$A$7:$DG$148,'TN01-10 (IN)'!AV$12,0)="","",VLOOKUP($C81,Sheet!$A$7:$DG$148,'TN01-10 (IN)'!AV$12,0))</f>
        <v/>
      </c>
      <c r="AW81" s="32">
        <f>IF(VLOOKUP($C81,Sheet!$A$7:$DG$148,'TN01-10 (IN)'!AW$12,0)="","",VLOOKUP($C81,Sheet!$A$7:$DG$148,'TN01-10 (IN)'!AW$12,0))</f>
        <v>9</v>
      </c>
      <c r="AX81" s="32" t="str">
        <f>IF(VLOOKUP($C81,Sheet!$A$7:$DG$148,'TN01-10 (IN)'!AX$12,0)="","",VLOOKUP($C81,Sheet!$A$7:$DG$148,'TN01-10 (IN)'!AX$12,0))</f>
        <v/>
      </c>
      <c r="AY81" s="32" t="str">
        <f>IF(VLOOKUP($C81,Sheet!$A$7:$DG$148,'TN01-10 (IN)'!AY$12,0)="","",VLOOKUP($C81,Sheet!$A$7:$DG$148,'TN01-10 (IN)'!AY$12,0))</f>
        <v/>
      </c>
      <c r="AZ81" s="32" t="str">
        <f>IF(VLOOKUP($C81,Sheet!$A$7:$DG$148,'TN01-10 (IN)'!AZ$12,0)="","",VLOOKUP($C81,Sheet!$A$7:$DG$148,'TN01-10 (IN)'!AZ$12,0))</f>
        <v/>
      </c>
      <c r="BA81" s="32" t="str">
        <f>IF(VLOOKUP($C81,Sheet!$A$7:$DG$148,'TN01-10 (IN)'!BA$12,0)="","",VLOOKUP($C81,Sheet!$A$7:$DG$148,'TN01-10 (IN)'!BA$12,0))</f>
        <v/>
      </c>
      <c r="BB81" s="32" t="str">
        <f>IF(VLOOKUP($C81,Sheet!$A$7:$DG$148,'TN01-10 (IN)'!BB$12,0)="","",VLOOKUP($C81,Sheet!$A$7:$DG$148,'TN01-10 (IN)'!BB$12,0))</f>
        <v/>
      </c>
      <c r="BC81" s="32">
        <f>IF(VLOOKUP($C81,Sheet!$A$7:$DG$148,'TN01-10 (IN)'!BC$12,0)="","",VLOOKUP($C81,Sheet!$A$7:$DG$148,'TN01-10 (IN)'!BC$12,0))</f>
        <v>6.4</v>
      </c>
      <c r="BD81" s="33">
        <f>IF(VLOOKUP($C81,Sheet!$A$7:$DG$148,'TN01-10 (IN)'!BD$12,0)="","",VLOOKUP($C81,Sheet!$A$7:$DG$148,'TN01-10 (IN)'!BD$12,0))</f>
        <v>5</v>
      </c>
      <c r="BE81" s="36">
        <f>IF(VLOOKUP($C81,Sheet!$A$7:$DG$148,'TN01-10 (IN)'!BE$12,0)="","",VLOOKUP($C81,Sheet!$A$7:$DG$148,'TN01-10 (IN)'!BE$12,0))</f>
        <v>0</v>
      </c>
      <c r="BF81" s="28">
        <f>IF(VLOOKUP($C81,Sheet!$A$7:$DG$148,'TN01-10 (IN)'!BF$12,0)="","",VLOOKUP($C81,Sheet!$A$7:$DG$148,'TN01-10 (IN)'!BF$12,0))</f>
        <v>6.8</v>
      </c>
      <c r="BG81" s="28">
        <f>IF(VLOOKUP($C81,Sheet!$A$7:$DG$148,'TN01-10 (IN)'!BG$12,0)="","",VLOOKUP($C81,Sheet!$A$7:$DG$148,'TN01-10 (IN)'!BG$12,0))</f>
        <v>5.7</v>
      </c>
      <c r="BH81" s="28">
        <f>IF(VLOOKUP($C81,Sheet!$A$7:$DG$148,'TN01-10 (IN)'!BH$12,0)="","",VLOOKUP($C81,Sheet!$A$7:$DG$148,'TN01-10 (IN)'!BH$12,0))</f>
        <v>6.1</v>
      </c>
      <c r="BI81" s="28">
        <f>IF(VLOOKUP($C81,Sheet!$A$7:$DG$148,'TN01-10 (IN)'!BI$12,0)="","",VLOOKUP($C81,Sheet!$A$7:$DG$148,'TN01-10 (IN)'!BI$12,0))</f>
        <v>6</v>
      </c>
      <c r="BJ81" s="28">
        <f>IF(VLOOKUP($C81,Sheet!$A$7:$DG$148,'TN01-10 (IN)'!BJ$12,0)="","",VLOOKUP($C81,Sheet!$A$7:$DG$148,'TN01-10 (IN)'!BJ$12,0))</f>
        <v>6.7</v>
      </c>
      <c r="BK81" s="28">
        <f>IF(VLOOKUP($C81,Sheet!$A$7:$DG$148,'TN01-10 (IN)'!BK$12,0)="","",VLOOKUP($C81,Sheet!$A$7:$DG$148,'TN01-10 (IN)'!BK$12,0))</f>
        <v>6.6</v>
      </c>
      <c r="BL81" s="28">
        <f>IF(VLOOKUP($C81,Sheet!$A$7:$DG$148,'TN01-10 (IN)'!BL$12,0)="","",VLOOKUP($C81,Sheet!$A$7:$DG$148,'TN01-10 (IN)'!BL$12,0))</f>
        <v>7.3</v>
      </c>
      <c r="BM81" s="28">
        <f>IF(VLOOKUP($C81,Sheet!$A$7:$DG$148,'TN01-10 (IN)'!BM$12,0)="","",VLOOKUP($C81,Sheet!$A$7:$DG$148,'TN01-10 (IN)'!BM$12,0))</f>
        <v>6.4</v>
      </c>
      <c r="BN81" s="28">
        <f>IF(VLOOKUP($C81,Sheet!$A$7:$DG$148,'TN01-10 (IN)'!BN$12,0)="","",VLOOKUP($C81,Sheet!$A$7:$DG$148,'TN01-10 (IN)'!BN$12,0))</f>
        <v>6.1</v>
      </c>
      <c r="BO81" s="28">
        <f>IF(VLOOKUP($C81,Sheet!$A$7:$DG$148,'TN01-10 (IN)'!BO$12,0)="","",VLOOKUP($C81,Sheet!$A$7:$DG$148,'TN01-10 (IN)'!BO$12,0))</f>
        <v>6.1</v>
      </c>
      <c r="BP81" s="28">
        <f>IF(VLOOKUP($C81,Sheet!$A$7:$DG$148,'TN01-10 (IN)'!BP$12,0)="","",VLOOKUP($C81,Sheet!$A$7:$DG$148,'TN01-10 (IN)'!BP$12,0))</f>
        <v>4.7</v>
      </c>
      <c r="BQ81" s="28">
        <f>IF(VLOOKUP($C81,Sheet!$A$7:$DG$148,'TN01-10 (IN)'!BQ$12,0)="","",VLOOKUP($C81,Sheet!$A$7:$DG$148,'TN01-10 (IN)'!BQ$12,0))</f>
        <v>6.5</v>
      </c>
      <c r="BR81" s="28">
        <f>IF(VLOOKUP($C81,Sheet!$A$7:$DG$148,'TN01-10 (IN)'!BR$12,0)="","",VLOOKUP($C81,Sheet!$A$7:$DG$148,'TN01-10 (IN)'!BR$12,0))</f>
        <v>7.1</v>
      </c>
      <c r="BS81" s="28" t="str">
        <f>IF(VLOOKUP($C81,Sheet!$A$7:$DG$148,'TN01-10 (IN)'!BS$12,0)="","",VLOOKUP($C81,Sheet!$A$7:$DG$148,'TN01-10 (IN)'!BS$12,0))</f>
        <v/>
      </c>
      <c r="BT81" s="28">
        <f>IF(VLOOKUP($C81,Sheet!$A$7:$DG$148,'TN01-10 (IN)'!BT$12,0)="","",VLOOKUP($C81,Sheet!$A$7:$DG$148,'TN01-10 (IN)'!BT$12,0))</f>
        <v>7.7</v>
      </c>
      <c r="BU81" s="28">
        <f>IF(VLOOKUP($C81,Sheet!$A$7:$DG$148,'TN01-10 (IN)'!BU$12,0)="","",VLOOKUP($C81,Sheet!$A$7:$DG$148,'TN01-10 (IN)'!BU$12,0))</f>
        <v>5.9</v>
      </c>
      <c r="BV81" s="28">
        <f>IF(VLOOKUP($C81,Sheet!$A$7:$DG$148,'TN01-10 (IN)'!BV$12,0)="","",VLOOKUP($C81,Sheet!$A$7:$DG$148,'TN01-10 (IN)'!BV$12,0))</f>
        <v>6.3</v>
      </c>
      <c r="BW81" s="28">
        <f>IF(VLOOKUP($C81,Sheet!$A$7:$DG$148,'TN01-10 (IN)'!BW$12,0)="","",VLOOKUP($C81,Sheet!$A$7:$DG$148,'TN01-10 (IN)'!BW$12,0))</f>
        <v>5.2</v>
      </c>
      <c r="BX81" s="28">
        <f>IF(VLOOKUP($C81,Sheet!$A$7:$DG$148,'TN01-10 (IN)'!BX$12,0)="","",VLOOKUP($C81,Sheet!$A$7:$DG$148,'TN01-10 (IN)'!BX$12,0))</f>
        <v>7.7</v>
      </c>
      <c r="BY81" s="28">
        <f>IF(VLOOKUP($C81,Sheet!$A$7:$DG$148,'TN01-10 (IN)'!BY$12,0)="","",VLOOKUP($C81,Sheet!$A$7:$DG$148,'TN01-10 (IN)'!BY$12,0))</f>
        <v>7.3</v>
      </c>
      <c r="BZ81" s="33">
        <f>IF(VLOOKUP($C81,Sheet!$A$7:$DG$148,'TN01-10 (IN)'!BZ$12,0)="","",VLOOKUP($C81,Sheet!$A$7:$DG$148,'TN01-10 (IN)'!BZ$12,0))</f>
        <v>50</v>
      </c>
      <c r="CA81" s="36">
        <f>IF(VLOOKUP($C81,Sheet!$A$7:$DG$148,'TN01-10 (IN)'!CA$12,0)="","",VLOOKUP($C81,Sheet!$A$7:$DG$148,'TN01-10 (IN)'!CA$12,0))</f>
        <v>0</v>
      </c>
      <c r="CB81" s="28">
        <f>IF(VLOOKUP($C81,Sheet!$A$7:$DG$148,'TN01-10 (IN)'!CB$12,0)="","",VLOOKUP($C81,Sheet!$A$7:$DG$148,'TN01-10 (IN)'!CB$12,0))</f>
        <v>8.4</v>
      </c>
      <c r="CC81" s="28" t="str">
        <f>IF(VLOOKUP($C81,Sheet!$A$7:$DG$148,'TN01-10 (IN)'!CC$12,0)="","",VLOOKUP($C81,Sheet!$A$7:$DG$148,'TN01-10 (IN)'!CC$12,0))</f>
        <v/>
      </c>
      <c r="CD81" s="28">
        <f>IF(VLOOKUP($C81,Sheet!$A$7:$DG$148,'TN01-10 (IN)'!CD$12,0)="","",VLOOKUP($C81,Sheet!$A$7:$DG$148,'TN01-10 (IN)'!CD$12,0))</f>
        <v>7.2</v>
      </c>
      <c r="CE81" s="28" t="str">
        <f>IF(VLOOKUP($C81,Sheet!$A$7:$DG$148,'TN01-10 (IN)'!CE$12,0)="","",VLOOKUP($C81,Sheet!$A$7:$DG$148,'TN01-10 (IN)'!CE$12,0))</f>
        <v/>
      </c>
      <c r="CF81" s="28">
        <f>IF(VLOOKUP($C81,Sheet!$A$7:$DG$148,'TN01-10 (IN)'!CF$12,0)="","",VLOOKUP($C81,Sheet!$A$7:$DG$148,'TN01-10 (IN)'!CF$12,0))</f>
        <v>5.6</v>
      </c>
      <c r="CG81" s="28">
        <f>IF(VLOOKUP($C81,Sheet!$A$7:$DG$148,'TN01-10 (IN)'!CG$12,0)="","",VLOOKUP($C81,Sheet!$A$7:$DG$148,'TN01-10 (IN)'!CG$12,0))</f>
        <v>5.9</v>
      </c>
      <c r="CH81" s="28">
        <f>IF(VLOOKUP($C81,Sheet!$A$7:$DG$148,'TN01-10 (IN)'!CH$12,0)="","",VLOOKUP($C81,Sheet!$A$7:$DG$148,'TN01-10 (IN)'!CH$12,0))</f>
        <v>7.3</v>
      </c>
      <c r="CI81" s="28">
        <f>IF(VLOOKUP($C81,Sheet!$A$7:$DG$148,'TN01-10 (IN)'!CI$12,0)="","",VLOOKUP($C81,Sheet!$A$7:$DG$148,'TN01-10 (IN)'!CI$12,0))</f>
        <v>5.7</v>
      </c>
      <c r="CJ81" s="28" t="str">
        <f>IF(VLOOKUP($C81,Sheet!$A$7:$DG$148,'TN01-10 (IN)'!CJ$12,0)="","",VLOOKUP($C81,Sheet!$A$7:$DG$148,'TN01-10 (IN)'!CJ$12,0))</f>
        <v/>
      </c>
      <c r="CK81" s="28">
        <f>IF(VLOOKUP($C81,Sheet!$A$7:$DG$148,'TN01-10 (IN)'!CK$12,0)="","",VLOOKUP($C81,Sheet!$A$7:$DG$148,'TN01-10 (IN)'!CK$12,0))</f>
        <v>7</v>
      </c>
      <c r="CL81" s="28" t="str">
        <f>IF(VLOOKUP($C81,Sheet!$A$7:$DG$148,'TN01-10 (IN)'!CL$12,0)="","",VLOOKUP($C81,Sheet!$A$7:$DG$148,'TN01-10 (IN)'!CL$12,0))</f>
        <v/>
      </c>
      <c r="CM81" s="28" t="str">
        <f>IF(VLOOKUP($C81,Sheet!$A$7:$DG$148,'TN01-10 (IN)'!CM$12,0)="","",VLOOKUP($C81,Sheet!$A$7:$DG$148,'TN01-10 (IN)'!CM$12,0))</f>
        <v/>
      </c>
      <c r="CN81" s="28" t="str">
        <f>IF(VLOOKUP($C81,Sheet!$A$7:$DG$148,'TN01-10 (IN)'!CN$12,0)="","",VLOOKUP($C81,Sheet!$A$7:$DG$148,'TN01-10 (IN)'!CN$12,0))</f>
        <v/>
      </c>
      <c r="CO81" s="28" t="str">
        <f>IF(VLOOKUP($C81,Sheet!$A$7:$DG$148,'TN01-10 (IN)'!CO$12,0)="","",VLOOKUP($C81,Sheet!$A$7:$DG$148,'TN01-10 (IN)'!CO$12,0))</f>
        <v/>
      </c>
      <c r="CP81" s="28">
        <f>IF(VLOOKUP($C81,Sheet!$A$7:$DG$148,'TN01-10 (IN)'!CP$12,0)="","",VLOOKUP($C81,Sheet!$A$7:$DG$148,'TN01-10 (IN)'!CP$12,0))</f>
        <v>6.4</v>
      </c>
      <c r="CQ81" s="28">
        <f>IF(VLOOKUP($C81,Sheet!$A$7:$DG$148,'TN01-10 (IN)'!CQ$12,0)="","",VLOOKUP($C81,Sheet!$A$7:$DG$148,'TN01-10 (IN)'!CQ$12,0))</f>
        <v>5.0999999999999996</v>
      </c>
      <c r="CR81" s="28">
        <f>IF(VLOOKUP($C81,Sheet!$A$7:$DG$148,'TN01-10 (IN)'!CR$12,0)="","",VLOOKUP($C81,Sheet!$A$7:$DG$148,'TN01-10 (IN)'!CR$12,0))</f>
        <v>6.7</v>
      </c>
      <c r="CS81" s="28">
        <f>IF(VLOOKUP($C81,Sheet!$A$7:$DG$148,'TN01-10 (IN)'!CS$12,0)="","",VLOOKUP($C81,Sheet!$A$7:$DG$148,'TN01-10 (IN)'!CS$12,0))</f>
        <v>8.1</v>
      </c>
      <c r="CT81" s="28">
        <f>IF(VLOOKUP($C81,Sheet!$A$7:$DG$148,'TN01-10 (IN)'!CT$12,0)="","",VLOOKUP($C81,Sheet!$A$7:$DG$148,'TN01-10 (IN)'!CT$12,0))</f>
        <v>7</v>
      </c>
      <c r="CU81" s="33">
        <f>IF(VLOOKUP($C81,Sheet!$A$7:$DG$148,'TN01-10 (IN)'!CU$12,0)="","",VLOOKUP($C81,Sheet!$A$7:$DG$148,'TN01-10 (IN)'!CU$12,0))</f>
        <v>27</v>
      </c>
      <c r="CV81" s="36">
        <f>IF(VLOOKUP($C81,Sheet!$A$7:$DG$148,'TN01-10 (IN)'!CV$12,0)="","",VLOOKUP($C81,Sheet!$A$7:$DG$148,'TN01-10 (IN)'!CV$12,0))</f>
        <v>0</v>
      </c>
      <c r="CW81" s="38">
        <f t="shared" si="11"/>
        <v>128</v>
      </c>
      <c r="CX81" s="38">
        <f t="shared" si="11"/>
        <v>0</v>
      </c>
      <c r="CY81" s="38">
        <f t="shared" si="12"/>
        <v>0</v>
      </c>
      <c r="CZ81" s="38">
        <f t="shared" si="13"/>
        <v>128</v>
      </c>
      <c r="DA81" s="38">
        <f t="shared" si="14"/>
        <v>6.53</v>
      </c>
      <c r="DB81" s="38">
        <f>VLOOKUP($C81,'TN01-04'!$A$13:$DL$166,103,0)</f>
        <v>2.54</v>
      </c>
      <c r="DC81" s="28" t="str">
        <f>IF(VLOOKUP($C81,Sheet!$A$7:$DG$148,'TN01-10 (IN)'!DC$12,0)="","",VLOOKUP($C81,Sheet!$A$7:$DG$148,'TN01-10 (IN)'!DC$12,0))</f>
        <v/>
      </c>
      <c r="DD81" s="28" t="str">
        <f>IF(VLOOKUP($C81,Sheet!$A$7:$DG$148,'TN01-10 (IN)'!DD$12,0)="","",VLOOKUP($C81,Sheet!$A$7:$DG$148,'TN01-10 (IN)'!DD$12,0))</f>
        <v/>
      </c>
      <c r="DE81" s="28">
        <f>IF(VLOOKUP($C81,Sheet!$A$7:$DG$148,'TN01-10 (IN)'!DE$12,0)="","",VLOOKUP($C81,Sheet!$A$7:$DG$148,'TN01-10 (IN)'!DE$12,0))</f>
        <v>7.4</v>
      </c>
      <c r="DF81" s="28" t="str">
        <f>IF(VLOOKUP($C81,Sheet!$A$7:$DG$148,'TN01-10 (IN)'!DF$12,0)="","",VLOOKUP($C81,Sheet!$A$7:$DG$148,'TN01-10 (IN)'!DF$12,0))</f>
        <v/>
      </c>
      <c r="DG81" s="38"/>
      <c r="DH81" s="38">
        <f t="shared" si="15"/>
        <v>7.4</v>
      </c>
      <c r="DI81" s="38">
        <f>VLOOKUP($C81,'TN01-04'!$A$13:$DL$166,110,0)</f>
        <v>3</v>
      </c>
      <c r="DJ81" s="33">
        <f>IF(VLOOKUP($C81,Sheet!$A$7:$DG$148,'TN01-10 (IN)'!DJ$12,0)="","",VLOOKUP($C81,Sheet!$A$7:$DG$148,'TN01-10 (IN)'!DJ$12,0))</f>
        <v>5</v>
      </c>
      <c r="DK81" s="36">
        <f>IF(VLOOKUP($C81,Sheet!$A$7:$DG$148,'TN01-10 (IN)'!DK$12,0)="","",VLOOKUP($C81,Sheet!$A$7:$DG$148,'TN01-10 (IN)'!DK$12,0))</f>
        <v>0</v>
      </c>
      <c r="DL81" s="38">
        <f t="shared" si="16"/>
        <v>133</v>
      </c>
      <c r="DM81" s="38">
        <f t="shared" si="17"/>
        <v>0</v>
      </c>
      <c r="DN81" s="38">
        <f t="shared" si="18"/>
        <v>6.56</v>
      </c>
      <c r="DO81" s="38">
        <f>VLOOKUP($C81,'TN01-04'!$A$13:$DL$166,116,0)</f>
        <v>2.56</v>
      </c>
      <c r="DP81" s="33">
        <f>IF(VLOOKUP($C81,Sheet!$A$7:$DG$148,'TN01-10 (IN)'!DP$12,0)="","",VLOOKUP($C81,Sheet!$A$7:$DG$148,'TN01-10 (IN)'!DP$12,0))</f>
        <v>138</v>
      </c>
      <c r="DQ81" s="36">
        <f>IF(VLOOKUP($C81,Sheet!$A$7:$DG$148,'TN01-10 (IN)'!DQ$12,0)="","",VLOOKUP($C81,Sheet!$A$7:$DG$148,'TN01-10 (IN)'!DQ$12,0))</f>
        <v>0</v>
      </c>
      <c r="DR81" s="28">
        <f>IF(VLOOKUP($C81,Sheet!$A$7:$DG$148,'TN01-10 (IN)'!DR$12,0)="","",VLOOKUP($C81,Sheet!$A$7:$DG$148,'TN01-10 (IN)'!DR$12,0))</f>
        <v>137</v>
      </c>
      <c r="DS81" s="28">
        <f>IF(VLOOKUP($C81,Sheet!$A$7:$DG$148,'TN01-10 (IN)'!DS$12,0)="","",VLOOKUP($C81,Sheet!$A$7:$DG$148,'TN01-10 (IN)'!DS$12,0))</f>
        <v>138</v>
      </c>
      <c r="DT81" s="28">
        <f>IF(VLOOKUP($C81,Sheet!$A$7:$DG$148,'TN01-10 (IN)'!DT$12,0)="","",VLOOKUP($C81,Sheet!$A$7:$DG$148,'TN01-10 (IN)'!DT$12,0))</f>
        <v>6.56</v>
      </c>
      <c r="DU81" s="28">
        <f>IF(VLOOKUP($C81,Sheet!$A$7:$DG$148,'TN01-10 (IN)'!DU$12,0)="","",VLOOKUP($C81,Sheet!$A$7:$DG$148,'TN01-10 (IN)'!DU$12,0))</f>
        <v>2.56</v>
      </c>
      <c r="DV81" s="28" t="str">
        <f>IF(VLOOKUP($C81,Sheet!$A$7:$DG$148,'TN01-10 (IN)'!DV$12,0)="","",VLOOKUP($C81,Sheet!$A$7:$DG$148,'TN01-10 (IN)'!DV$12,0))</f>
        <v/>
      </c>
      <c r="DW81" s="42">
        <f t="shared" si="19"/>
        <v>0</v>
      </c>
    </row>
    <row r="82" spans="1:127" ht="15.95" customHeight="1" x14ac:dyDescent="0.2">
      <c r="A82" s="52"/>
      <c r="B82" s="625"/>
      <c r="C82" s="45">
        <v>2120713538</v>
      </c>
      <c r="D82" s="26" t="s">
        <v>6</v>
      </c>
      <c r="E82" s="26" t="s">
        <v>82</v>
      </c>
      <c r="F82" s="26" t="s">
        <v>154</v>
      </c>
      <c r="G82" s="27">
        <v>35448</v>
      </c>
      <c r="H82" s="26" t="s">
        <v>209</v>
      </c>
      <c r="I82" s="26" t="s">
        <v>214</v>
      </c>
      <c r="J82" s="28" t="e">
        <f>IF(VLOOKUP($C82,Sheet!$A$7:$DG$148,'TN01-10 (IN)'!J$12,0)="","",VLOOKUP($C82,Sheet!$A$7:$DG$148,'TN01-10 (IN)'!J$12,0))</f>
        <v>#N/A</v>
      </c>
      <c r="K82" s="28" t="e">
        <f>IF(VLOOKUP($C82,Sheet!$A$7:$DG$148,'TN01-10 (IN)'!K$12,0)="","",VLOOKUP($C82,Sheet!$A$7:$DG$148,'TN01-10 (IN)'!K$12,0))</f>
        <v>#N/A</v>
      </c>
      <c r="L82" s="28" t="e">
        <f>IF(VLOOKUP($C82,Sheet!$A$7:$DG$148,'TN01-10 (IN)'!L$12,0)="","",VLOOKUP($C82,Sheet!$A$7:$DG$148,'TN01-10 (IN)'!L$12,0))</f>
        <v>#N/A</v>
      </c>
      <c r="M82" s="28" t="e">
        <f>IF(VLOOKUP($C82,Sheet!$A$7:$DG$148,'TN01-10 (IN)'!M$12,0)="","",VLOOKUP($C82,Sheet!$A$7:$DG$148,'TN01-10 (IN)'!M$12,0))</f>
        <v>#N/A</v>
      </c>
      <c r="N82" s="28" t="e">
        <f>IF(VLOOKUP($C82,Sheet!$A$7:$DG$148,'TN01-10 (IN)'!N$12,0)="","",VLOOKUP($C82,Sheet!$A$7:$DG$148,'TN01-10 (IN)'!N$12,0))</f>
        <v>#N/A</v>
      </c>
      <c r="O82" s="28" t="e">
        <f>IF(VLOOKUP($C82,Sheet!$A$7:$DG$148,'TN01-10 (IN)'!O$12,0)="","",VLOOKUP($C82,Sheet!$A$7:$DG$148,'TN01-10 (IN)'!O$12,0))</f>
        <v>#N/A</v>
      </c>
      <c r="P82" s="28" t="e">
        <f>IF(VLOOKUP($C82,Sheet!$A$7:$DG$148,'TN01-10 (IN)'!P$12,0)="","",VLOOKUP($C82,Sheet!$A$7:$DG$148,'TN01-10 (IN)'!P$12,0))</f>
        <v>#N/A</v>
      </c>
      <c r="Q82" s="28" t="e">
        <f>IF(VLOOKUP($C82,Sheet!$A$7:$DG$148,'TN01-10 (IN)'!Q$12,0)="","",VLOOKUP($C82,Sheet!$A$7:$DG$148,'TN01-10 (IN)'!Q$12,0))</f>
        <v>#N/A</v>
      </c>
      <c r="R82" s="28" t="e">
        <f>IF(VLOOKUP($C82,Sheet!$A$7:$DG$148,'TN01-10 (IN)'!R$12,0)="","",VLOOKUP($C82,Sheet!$A$7:$DG$148,'TN01-10 (IN)'!R$12,0))</f>
        <v>#N/A</v>
      </c>
      <c r="S82" s="28" t="e">
        <f>IF(VLOOKUP($C82,Sheet!$A$7:$DG$148,'TN01-10 (IN)'!S$12,0)="","",VLOOKUP($C82,Sheet!$A$7:$DG$148,'TN01-10 (IN)'!S$12,0))</f>
        <v>#N/A</v>
      </c>
      <c r="T82" s="28" t="e">
        <f>IF(VLOOKUP($C82,Sheet!$A$7:$DG$148,'TN01-10 (IN)'!T$12,0)="","",VLOOKUP($C82,Sheet!$A$7:$DG$148,'TN01-10 (IN)'!T$12,0))</f>
        <v>#N/A</v>
      </c>
      <c r="U82" s="28" t="e">
        <f>IF(VLOOKUP($C82,Sheet!$A$7:$DG$148,'TN01-10 (IN)'!U$12,0)="","",VLOOKUP($C82,Sheet!$A$7:$DG$148,'TN01-10 (IN)'!U$12,0))</f>
        <v>#N/A</v>
      </c>
      <c r="V82" s="28" t="e">
        <f>IF(VLOOKUP($C82,Sheet!$A$7:$DG$148,'TN01-10 (IN)'!V$12,0)="","",VLOOKUP($C82,Sheet!$A$7:$DG$148,'TN01-10 (IN)'!V$12,0))</f>
        <v>#N/A</v>
      </c>
      <c r="W82" s="28" t="e">
        <f>IF(VLOOKUP($C82,Sheet!$A$7:$DG$148,'TN01-10 (IN)'!W$12,0)="","",VLOOKUP($C82,Sheet!$A$7:$DG$148,'TN01-10 (IN)'!W$12,0))</f>
        <v>#N/A</v>
      </c>
      <c r="X82" s="28" t="e">
        <f>IF(VLOOKUP($C82,Sheet!$A$7:$DG$148,'TN01-10 (IN)'!X$12,0)="","",VLOOKUP($C82,Sheet!$A$7:$DG$148,'TN01-10 (IN)'!X$12,0))</f>
        <v>#N/A</v>
      </c>
      <c r="Y82" s="28" t="e">
        <f>IF(VLOOKUP($C82,Sheet!$A$7:$DG$148,'TN01-10 (IN)'!Y$12,0)="","",VLOOKUP($C82,Sheet!$A$7:$DG$148,'TN01-10 (IN)'!Y$12,0))</f>
        <v>#N/A</v>
      </c>
      <c r="Z82" s="28" t="e">
        <f>IF(VLOOKUP($C82,Sheet!$A$7:$DG$148,'TN01-10 (IN)'!Z$12,0)="","",VLOOKUP($C82,Sheet!$A$7:$DG$148,'TN01-10 (IN)'!Z$12,0))</f>
        <v>#N/A</v>
      </c>
      <c r="AA82" s="28" t="e">
        <f>IF(VLOOKUP($C82,Sheet!$A$7:$DG$148,'TN01-10 (IN)'!AA$12,0)="","",VLOOKUP($C82,Sheet!$A$7:$DG$148,'TN01-10 (IN)'!AA$12,0))</f>
        <v>#N/A</v>
      </c>
      <c r="AB82" s="28" t="e">
        <f>IF(VLOOKUP($C82,Sheet!$A$7:$DG$148,'TN01-10 (IN)'!AB$12,0)="","",VLOOKUP($C82,Sheet!$A$7:$DG$148,'TN01-10 (IN)'!AB$12,0))</f>
        <v>#N/A</v>
      </c>
      <c r="AC82" s="28" t="e">
        <f>IF(VLOOKUP($C82,Sheet!$A$7:$DG$148,'TN01-10 (IN)'!AC$12,0)="","",VLOOKUP($C82,Sheet!$A$7:$DG$148,'TN01-10 (IN)'!AC$12,0))</f>
        <v>#N/A</v>
      </c>
      <c r="AD82" s="28" t="e">
        <f>IF(VLOOKUP($C82,Sheet!$A$7:$DG$148,'TN01-10 (IN)'!AD$12,0)="","",VLOOKUP($C82,Sheet!$A$7:$DG$148,'TN01-10 (IN)'!AD$12,0))</f>
        <v>#N/A</v>
      </c>
      <c r="AE82" s="28" t="e">
        <f>IF(VLOOKUP($C82,Sheet!$A$7:$DG$148,'TN01-10 (IN)'!AE$12,0)="","",VLOOKUP($C82,Sheet!$A$7:$DG$148,'TN01-10 (IN)'!AE$12,0))</f>
        <v>#N/A</v>
      </c>
      <c r="AF82" s="28" t="e">
        <f>IF(VLOOKUP($C82,Sheet!$A$7:$DG$148,'TN01-10 (IN)'!AF$12,0)="","",VLOOKUP($C82,Sheet!$A$7:$DG$148,'TN01-10 (IN)'!AF$12,0))</f>
        <v>#N/A</v>
      </c>
      <c r="AG82" s="28" t="e">
        <f>IF(VLOOKUP($C82,Sheet!$A$7:$DG$148,'TN01-10 (IN)'!AG$12,0)="","",VLOOKUP($C82,Sheet!$A$7:$DG$148,'TN01-10 (IN)'!AG$12,0))</f>
        <v>#N/A</v>
      </c>
      <c r="AH82" s="28" t="e">
        <f>IF(VLOOKUP($C82,Sheet!$A$7:$DG$148,'TN01-10 (IN)'!AH$12,0)="","",VLOOKUP($C82,Sheet!$A$7:$DG$148,'TN01-10 (IN)'!AH$12,0))</f>
        <v>#N/A</v>
      </c>
      <c r="AI82" s="28" t="e">
        <f>IF(VLOOKUP($C82,Sheet!$A$7:$DG$148,'TN01-10 (IN)'!AI$12,0)="","",VLOOKUP($C82,Sheet!$A$7:$DG$148,'TN01-10 (IN)'!AI$12,0))</f>
        <v>#N/A</v>
      </c>
      <c r="AJ82" s="28" t="e">
        <f>IF(VLOOKUP($C82,Sheet!$A$7:$DG$148,'TN01-10 (IN)'!AJ$12,0)="","",VLOOKUP($C82,Sheet!$A$7:$DG$148,'TN01-10 (IN)'!AJ$12,0))</f>
        <v>#N/A</v>
      </c>
      <c r="AK82" s="28" t="e">
        <f>IF(VLOOKUP($C82,Sheet!$A$7:$DG$148,'TN01-10 (IN)'!AK$12,0)="","",VLOOKUP($C82,Sheet!$A$7:$DG$148,'TN01-10 (IN)'!AK$12,0))</f>
        <v>#N/A</v>
      </c>
      <c r="AL82" s="28" t="e">
        <f>IF(VLOOKUP($C82,Sheet!$A$7:$DG$148,'TN01-10 (IN)'!AL$12,0)="","",VLOOKUP($C82,Sheet!$A$7:$DG$148,'TN01-10 (IN)'!AL$12,0))</f>
        <v>#N/A</v>
      </c>
      <c r="AM82" s="33" t="e">
        <f>IF(VLOOKUP($C82,Sheet!$A$7:$DG$148,'TN01-10 (IN)'!AM$12,0)="","",VLOOKUP($C82,Sheet!$A$7:$DG$148,'TN01-10 (IN)'!AM$12,0))</f>
        <v>#N/A</v>
      </c>
      <c r="AN82" s="36" t="e">
        <f>IF(VLOOKUP($C82,Sheet!$A$7:$DG$148,'TN01-10 (IN)'!AN$12,0)="","",VLOOKUP($C82,Sheet!$A$7:$DG$148,'TN01-10 (IN)'!AN$12,0))</f>
        <v>#N/A</v>
      </c>
      <c r="AO82" s="32" t="e">
        <f>IF(VLOOKUP($C82,Sheet!$A$7:$DG$148,'TN01-10 (IN)'!AO$12,0)="","",VLOOKUP($C82,Sheet!$A$7:$DG$148,'TN01-10 (IN)'!AO$12,0))</f>
        <v>#N/A</v>
      </c>
      <c r="AP82" s="32" t="e">
        <f>IF(VLOOKUP($C82,Sheet!$A$7:$DG$148,'TN01-10 (IN)'!AP$12,0)="","",VLOOKUP($C82,Sheet!$A$7:$DG$148,'TN01-10 (IN)'!AP$12,0))</f>
        <v>#N/A</v>
      </c>
      <c r="AQ82" s="32" t="e">
        <f>IF(VLOOKUP($C82,Sheet!$A$7:$DG$148,'TN01-10 (IN)'!AQ$12,0)="","",VLOOKUP($C82,Sheet!$A$7:$DG$148,'TN01-10 (IN)'!AQ$12,0))</f>
        <v>#N/A</v>
      </c>
      <c r="AR82" s="32" t="e">
        <f>IF(VLOOKUP($C82,Sheet!$A$7:$DG$148,'TN01-10 (IN)'!AR$12,0)="","",VLOOKUP($C82,Sheet!$A$7:$DG$148,'TN01-10 (IN)'!AR$12,0))</f>
        <v>#N/A</v>
      </c>
      <c r="AS82" s="32" t="e">
        <f>IF(VLOOKUP($C82,Sheet!$A$7:$DG$148,'TN01-10 (IN)'!AS$12,0)="","",VLOOKUP($C82,Sheet!$A$7:$DG$148,'TN01-10 (IN)'!AS$12,0))</f>
        <v>#N/A</v>
      </c>
      <c r="AT82" s="32" t="e">
        <f>IF(VLOOKUP($C82,Sheet!$A$7:$DG$148,'TN01-10 (IN)'!AT$12,0)="","",VLOOKUP($C82,Sheet!$A$7:$DG$148,'TN01-10 (IN)'!AT$12,0))</f>
        <v>#N/A</v>
      </c>
      <c r="AU82" s="32" t="e">
        <f>IF(VLOOKUP($C82,Sheet!$A$7:$DG$148,'TN01-10 (IN)'!AU$12,0)="","",VLOOKUP($C82,Sheet!$A$7:$DG$148,'TN01-10 (IN)'!AU$12,0))</f>
        <v>#N/A</v>
      </c>
      <c r="AV82" s="32" t="e">
        <f>IF(VLOOKUP($C82,Sheet!$A$7:$DG$148,'TN01-10 (IN)'!AV$12,0)="","",VLOOKUP($C82,Sheet!$A$7:$DG$148,'TN01-10 (IN)'!AV$12,0))</f>
        <v>#N/A</v>
      </c>
      <c r="AW82" s="32" t="e">
        <f>IF(VLOOKUP($C82,Sheet!$A$7:$DG$148,'TN01-10 (IN)'!AW$12,0)="","",VLOOKUP($C82,Sheet!$A$7:$DG$148,'TN01-10 (IN)'!AW$12,0))</f>
        <v>#N/A</v>
      </c>
      <c r="AX82" s="32" t="e">
        <f>IF(VLOOKUP($C82,Sheet!$A$7:$DG$148,'TN01-10 (IN)'!AX$12,0)="","",VLOOKUP($C82,Sheet!$A$7:$DG$148,'TN01-10 (IN)'!AX$12,0))</f>
        <v>#N/A</v>
      </c>
      <c r="AY82" s="32" t="e">
        <f>IF(VLOOKUP($C82,Sheet!$A$7:$DG$148,'TN01-10 (IN)'!AY$12,0)="","",VLOOKUP($C82,Sheet!$A$7:$DG$148,'TN01-10 (IN)'!AY$12,0))</f>
        <v>#N/A</v>
      </c>
      <c r="AZ82" s="32" t="e">
        <f>IF(VLOOKUP($C82,Sheet!$A$7:$DG$148,'TN01-10 (IN)'!AZ$12,0)="","",VLOOKUP($C82,Sheet!$A$7:$DG$148,'TN01-10 (IN)'!AZ$12,0))</f>
        <v>#N/A</v>
      </c>
      <c r="BA82" s="32" t="e">
        <f>IF(VLOOKUP($C82,Sheet!$A$7:$DG$148,'TN01-10 (IN)'!BA$12,0)="","",VLOOKUP($C82,Sheet!$A$7:$DG$148,'TN01-10 (IN)'!BA$12,0))</f>
        <v>#N/A</v>
      </c>
      <c r="BB82" s="32" t="e">
        <f>IF(VLOOKUP($C82,Sheet!$A$7:$DG$148,'TN01-10 (IN)'!BB$12,0)="","",VLOOKUP($C82,Sheet!$A$7:$DG$148,'TN01-10 (IN)'!BB$12,0))</f>
        <v>#N/A</v>
      </c>
      <c r="BC82" s="32" t="e">
        <f>IF(VLOOKUP($C82,Sheet!$A$7:$DG$148,'TN01-10 (IN)'!BC$12,0)="","",VLOOKUP($C82,Sheet!$A$7:$DG$148,'TN01-10 (IN)'!BC$12,0))</f>
        <v>#N/A</v>
      </c>
      <c r="BD82" s="33" t="e">
        <f>IF(VLOOKUP($C82,Sheet!$A$7:$DG$148,'TN01-10 (IN)'!BD$12,0)="","",VLOOKUP($C82,Sheet!$A$7:$DG$148,'TN01-10 (IN)'!BD$12,0))</f>
        <v>#N/A</v>
      </c>
      <c r="BE82" s="36" t="e">
        <f>IF(VLOOKUP($C82,Sheet!$A$7:$DG$148,'TN01-10 (IN)'!BE$12,0)="","",VLOOKUP($C82,Sheet!$A$7:$DG$148,'TN01-10 (IN)'!BE$12,0))</f>
        <v>#N/A</v>
      </c>
      <c r="BF82" s="28" t="e">
        <f>IF(VLOOKUP($C82,Sheet!$A$7:$DG$148,'TN01-10 (IN)'!BF$12,0)="","",VLOOKUP($C82,Sheet!$A$7:$DG$148,'TN01-10 (IN)'!BF$12,0))</f>
        <v>#N/A</v>
      </c>
      <c r="BG82" s="28" t="e">
        <f>IF(VLOOKUP($C82,Sheet!$A$7:$DG$148,'TN01-10 (IN)'!BG$12,0)="","",VLOOKUP($C82,Sheet!$A$7:$DG$148,'TN01-10 (IN)'!BG$12,0))</f>
        <v>#N/A</v>
      </c>
      <c r="BH82" s="28" t="e">
        <f>IF(VLOOKUP($C82,Sheet!$A$7:$DG$148,'TN01-10 (IN)'!BH$12,0)="","",VLOOKUP($C82,Sheet!$A$7:$DG$148,'TN01-10 (IN)'!BH$12,0))</f>
        <v>#N/A</v>
      </c>
      <c r="BI82" s="28" t="e">
        <f>IF(VLOOKUP($C82,Sheet!$A$7:$DG$148,'TN01-10 (IN)'!BI$12,0)="","",VLOOKUP($C82,Sheet!$A$7:$DG$148,'TN01-10 (IN)'!BI$12,0))</f>
        <v>#N/A</v>
      </c>
      <c r="BJ82" s="28" t="e">
        <f>IF(VLOOKUP($C82,Sheet!$A$7:$DG$148,'TN01-10 (IN)'!BJ$12,0)="","",VLOOKUP($C82,Sheet!$A$7:$DG$148,'TN01-10 (IN)'!BJ$12,0))</f>
        <v>#N/A</v>
      </c>
      <c r="BK82" s="28" t="e">
        <f>IF(VLOOKUP($C82,Sheet!$A$7:$DG$148,'TN01-10 (IN)'!BK$12,0)="","",VLOOKUP($C82,Sheet!$A$7:$DG$148,'TN01-10 (IN)'!BK$12,0))</f>
        <v>#N/A</v>
      </c>
      <c r="BL82" s="28" t="e">
        <f>IF(VLOOKUP($C82,Sheet!$A$7:$DG$148,'TN01-10 (IN)'!BL$12,0)="","",VLOOKUP($C82,Sheet!$A$7:$DG$148,'TN01-10 (IN)'!BL$12,0))</f>
        <v>#N/A</v>
      </c>
      <c r="BM82" s="28" t="e">
        <f>IF(VLOOKUP($C82,Sheet!$A$7:$DG$148,'TN01-10 (IN)'!BM$12,0)="","",VLOOKUP($C82,Sheet!$A$7:$DG$148,'TN01-10 (IN)'!BM$12,0))</f>
        <v>#N/A</v>
      </c>
      <c r="BN82" s="28" t="e">
        <f>IF(VLOOKUP($C82,Sheet!$A$7:$DG$148,'TN01-10 (IN)'!BN$12,0)="","",VLOOKUP($C82,Sheet!$A$7:$DG$148,'TN01-10 (IN)'!BN$12,0))</f>
        <v>#N/A</v>
      </c>
      <c r="BO82" s="28" t="e">
        <f>IF(VLOOKUP($C82,Sheet!$A$7:$DG$148,'TN01-10 (IN)'!BO$12,0)="","",VLOOKUP($C82,Sheet!$A$7:$DG$148,'TN01-10 (IN)'!BO$12,0))</f>
        <v>#N/A</v>
      </c>
      <c r="BP82" s="28" t="e">
        <f>IF(VLOOKUP($C82,Sheet!$A$7:$DG$148,'TN01-10 (IN)'!BP$12,0)="","",VLOOKUP($C82,Sheet!$A$7:$DG$148,'TN01-10 (IN)'!BP$12,0))</f>
        <v>#N/A</v>
      </c>
      <c r="BQ82" s="28" t="e">
        <f>IF(VLOOKUP($C82,Sheet!$A$7:$DG$148,'TN01-10 (IN)'!BQ$12,0)="","",VLOOKUP($C82,Sheet!$A$7:$DG$148,'TN01-10 (IN)'!BQ$12,0))</f>
        <v>#N/A</v>
      </c>
      <c r="BR82" s="28" t="e">
        <f>IF(VLOOKUP($C82,Sheet!$A$7:$DG$148,'TN01-10 (IN)'!BR$12,0)="","",VLOOKUP($C82,Sheet!$A$7:$DG$148,'TN01-10 (IN)'!BR$12,0))</f>
        <v>#N/A</v>
      </c>
      <c r="BS82" s="28" t="e">
        <f>IF(VLOOKUP($C82,Sheet!$A$7:$DG$148,'TN01-10 (IN)'!BS$12,0)="","",VLOOKUP($C82,Sheet!$A$7:$DG$148,'TN01-10 (IN)'!BS$12,0))</f>
        <v>#N/A</v>
      </c>
      <c r="BT82" s="28" t="e">
        <f>IF(VLOOKUP($C82,Sheet!$A$7:$DG$148,'TN01-10 (IN)'!BT$12,0)="","",VLOOKUP($C82,Sheet!$A$7:$DG$148,'TN01-10 (IN)'!BT$12,0))</f>
        <v>#N/A</v>
      </c>
      <c r="BU82" s="28" t="e">
        <f>IF(VLOOKUP($C82,Sheet!$A$7:$DG$148,'TN01-10 (IN)'!BU$12,0)="","",VLOOKUP($C82,Sheet!$A$7:$DG$148,'TN01-10 (IN)'!BU$12,0))</f>
        <v>#N/A</v>
      </c>
      <c r="BV82" s="28" t="e">
        <f>IF(VLOOKUP($C82,Sheet!$A$7:$DG$148,'TN01-10 (IN)'!BV$12,0)="","",VLOOKUP($C82,Sheet!$A$7:$DG$148,'TN01-10 (IN)'!BV$12,0))</f>
        <v>#N/A</v>
      </c>
      <c r="BW82" s="28" t="e">
        <f>IF(VLOOKUP($C82,Sheet!$A$7:$DG$148,'TN01-10 (IN)'!BW$12,0)="","",VLOOKUP($C82,Sheet!$A$7:$DG$148,'TN01-10 (IN)'!BW$12,0))</f>
        <v>#N/A</v>
      </c>
      <c r="BX82" s="28" t="e">
        <f>IF(VLOOKUP($C82,Sheet!$A$7:$DG$148,'TN01-10 (IN)'!BX$12,0)="","",VLOOKUP($C82,Sheet!$A$7:$DG$148,'TN01-10 (IN)'!BX$12,0))</f>
        <v>#N/A</v>
      </c>
      <c r="BY82" s="28" t="e">
        <f>IF(VLOOKUP($C82,Sheet!$A$7:$DG$148,'TN01-10 (IN)'!BY$12,0)="","",VLOOKUP($C82,Sheet!$A$7:$DG$148,'TN01-10 (IN)'!BY$12,0))</f>
        <v>#N/A</v>
      </c>
      <c r="BZ82" s="33" t="e">
        <f>IF(VLOOKUP($C82,Sheet!$A$7:$DG$148,'TN01-10 (IN)'!BZ$12,0)="","",VLOOKUP($C82,Sheet!$A$7:$DG$148,'TN01-10 (IN)'!BZ$12,0))</f>
        <v>#N/A</v>
      </c>
      <c r="CA82" s="36" t="e">
        <f>IF(VLOOKUP($C82,Sheet!$A$7:$DG$148,'TN01-10 (IN)'!CA$12,0)="","",VLOOKUP($C82,Sheet!$A$7:$DG$148,'TN01-10 (IN)'!CA$12,0))</f>
        <v>#N/A</v>
      </c>
      <c r="CB82" s="28" t="e">
        <f>IF(VLOOKUP($C82,Sheet!$A$7:$DG$148,'TN01-10 (IN)'!CB$12,0)="","",VLOOKUP($C82,Sheet!$A$7:$DG$148,'TN01-10 (IN)'!CB$12,0))</f>
        <v>#N/A</v>
      </c>
      <c r="CC82" s="28" t="e">
        <f>IF(VLOOKUP($C82,Sheet!$A$7:$DG$148,'TN01-10 (IN)'!CC$12,0)="","",VLOOKUP($C82,Sheet!$A$7:$DG$148,'TN01-10 (IN)'!CC$12,0))</f>
        <v>#N/A</v>
      </c>
      <c r="CD82" s="28" t="e">
        <f>IF(VLOOKUP($C82,Sheet!$A$7:$DG$148,'TN01-10 (IN)'!CD$12,0)="","",VLOOKUP($C82,Sheet!$A$7:$DG$148,'TN01-10 (IN)'!CD$12,0))</f>
        <v>#N/A</v>
      </c>
      <c r="CE82" s="28" t="e">
        <f>IF(VLOOKUP($C82,Sheet!$A$7:$DG$148,'TN01-10 (IN)'!CE$12,0)="","",VLOOKUP($C82,Sheet!$A$7:$DG$148,'TN01-10 (IN)'!CE$12,0))</f>
        <v>#N/A</v>
      </c>
      <c r="CF82" s="28" t="e">
        <f>IF(VLOOKUP($C82,Sheet!$A$7:$DG$148,'TN01-10 (IN)'!CF$12,0)="","",VLOOKUP($C82,Sheet!$A$7:$DG$148,'TN01-10 (IN)'!CF$12,0))</f>
        <v>#N/A</v>
      </c>
      <c r="CG82" s="28" t="e">
        <f>IF(VLOOKUP($C82,Sheet!$A$7:$DG$148,'TN01-10 (IN)'!CG$12,0)="","",VLOOKUP($C82,Sheet!$A$7:$DG$148,'TN01-10 (IN)'!CG$12,0))</f>
        <v>#N/A</v>
      </c>
      <c r="CH82" s="28" t="e">
        <f>IF(VLOOKUP($C82,Sheet!$A$7:$DG$148,'TN01-10 (IN)'!CH$12,0)="","",VLOOKUP($C82,Sheet!$A$7:$DG$148,'TN01-10 (IN)'!CH$12,0))</f>
        <v>#N/A</v>
      </c>
      <c r="CI82" s="28" t="e">
        <f>IF(VLOOKUP($C82,Sheet!$A$7:$DG$148,'TN01-10 (IN)'!CI$12,0)="","",VLOOKUP($C82,Sheet!$A$7:$DG$148,'TN01-10 (IN)'!CI$12,0))</f>
        <v>#N/A</v>
      </c>
      <c r="CJ82" s="28" t="e">
        <f>IF(VLOOKUP($C82,Sheet!$A$7:$DG$148,'TN01-10 (IN)'!CJ$12,0)="","",VLOOKUP($C82,Sheet!$A$7:$DG$148,'TN01-10 (IN)'!CJ$12,0))</f>
        <v>#N/A</v>
      </c>
      <c r="CK82" s="28" t="e">
        <f>IF(VLOOKUP($C82,Sheet!$A$7:$DG$148,'TN01-10 (IN)'!CK$12,0)="","",VLOOKUP($C82,Sheet!$A$7:$DG$148,'TN01-10 (IN)'!CK$12,0))</f>
        <v>#N/A</v>
      </c>
      <c r="CL82" s="28" t="e">
        <f>IF(VLOOKUP($C82,Sheet!$A$7:$DG$148,'TN01-10 (IN)'!CL$12,0)="","",VLOOKUP($C82,Sheet!$A$7:$DG$148,'TN01-10 (IN)'!CL$12,0))</f>
        <v>#N/A</v>
      </c>
      <c r="CM82" s="28" t="e">
        <f>IF(VLOOKUP($C82,Sheet!$A$7:$DG$148,'TN01-10 (IN)'!CM$12,0)="","",VLOOKUP($C82,Sheet!$A$7:$DG$148,'TN01-10 (IN)'!CM$12,0))</f>
        <v>#N/A</v>
      </c>
      <c r="CN82" s="28" t="e">
        <f>IF(VLOOKUP($C82,Sheet!$A$7:$DG$148,'TN01-10 (IN)'!CN$12,0)="","",VLOOKUP($C82,Sheet!$A$7:$DG$148,'TN01-10 (IN)'!CN$12,0))</f>
        <v>#N/A</v>
      </c>
      <c r="CO82" s="28" t="e">
        <f>IF(VLOOKUP($C82,Sheet!$A$7:$DG$148,'TN01-10 (IN)'!CO$12,0)="","",VLOOKUP($C82,Sheet!$A$7:$DG$148,'TN01-10 (IN)'!CO$12,0))</f>
        <v>#N/A</v>
      </c>
      <c r="CP82" s="28" t="e">
        <f>IF(VLOOKUP($C82,Sheet!$A$7:$DG$148,'TN01-10 (IN)'!CP$12,0)="","",VLOOKUP($C82,Sheet!$A$7:$DG$148,'TN01-10 (IN)'!CP$12,0))</f>
        <v>#N/A</v>
      </c>
      <c r="CQ82" s="28" t="e">
        <f>IF(VLOOKUP($C82,Sheet!$A$7:$DG$148,'TN01-10 (IN)'!CQ$12,0)="","",VLOOKUP($C82,Sheet!$A$7:$DG$148,'TN01-10 (IN)'!CQ$12,0))</f>
        <v>#N/A</v>
      </c>
      <c r="CR82" s="28" t="e">
        <f>IF(VLOOKUP($C82,Sheet!$A$7:$DG$148,'TN01-10 (IN)'!CR$12,0)="","",VLOOKUP($C82,Sheet!$A$7:$DG$148,'TN01-10 (IN)'!CR$12,0))</f>
        <v>#N/A</v>
      </c>
      <c r="CS82" s="28" t="e">
        <f>IF(VLOOKUP($C82,Sheet!$A$7:$DG$148,'TN01-10 (IN)'!CS$12,0)="","",VLOOKUP($C82,Sheet!$A$7:$DG$148,'TN01-10 (IN)'!CS$12,0))</f>
        <v>#N/A</v>
      </c>
      <c r="CT82" s="28" t="e">
        <f>IF(VLOOKUP($C82,Sheet!$A$7:$DG$148,'TN01-10 (IN)'!CT$12,0)="","",VLOOKUP($C82,Sheet!$A$7:$DG$148,'TN01-10 (IN)'!CT$12,0))</f>
        <v>#N/A</v>
      </c>
      <c r="CU82" s="33" t="e">
        <f>IF(VLOOKUP($C82,Sheet!$A$7:$DG$148,'TN01-10 (IN)'!CU$12,0)="","",VLOOKUP($C82,Sheet!$A$7:$DG$148,'TN01-10 (IN)'!CU$12,0))</f>
        <v>#N/A</v>
      </c>
      <c r="CV82" s="36" t="e">
        <f>IF(VLOOKUP($C82,Sheet!$A$7:$DG$148,'TN01-10 (IN)'!CV$12,0)="","",VLOOKUP($C82,Sheet!$A$7:$DG$148,'TN01-10 (IN)'!CV$12,0))</f>
        <v>#N/A</v>
      </c>
      <c r="CW82" s="38" t="e">
        <f t="shared" si="11"/>
        <v>#N/A</v>
      </c>
      <c r="CX82" s="38" t="e">
        <f t="shared" si="11"/>
        <v>#N/A</v>
      </c>
      <c r="CY82" s="38">
        <f t="shared" si="12"/>
        <v>0</v>
      </c>
      <c r="CZ82" s="38" t="e">
        <f t="shared" si="13"/>
        <v>#N/A</v>
      </c>
      <c r="DA82" s="38" t="e">
        <f t="shared" si="14"/>
        <v>#N/A</v>
      </c>
      <c r="DB82" s="38" t="e">
        <f>VLOOKUP($C82,'TN01-04'!$A$13:$DL$166,103,0)</f>
        <v>#N/A</v>
      </c>
      <c r="DC82" s="28" t="e">
        <f>IF(VLOOKUP($C82,Sheet!$A$7:$DG$148,'TN01-10 (IN)'!DC$12,0)="","",VLOOKUP($C82,Sheet!$A$7:$DG$148,'TN01-10 (IN)'!DC$12,0))</f>
        <v>#N/A</v>
      </c>
      <c r="DD82" s="28" t="e">
        <f>IF(VLOOKUP($C82,Sheet!$A$7:$DG$148,'TN01-10 (IN)'!DD$12,0)="","",VLOOKUP($C82,Sheet!$A$7:$DG$148,'TN01-10 (IN)'!DD$12,0))</f>
        <v>#N/A</v>
      </c>
      <c r="DE82" s="28" t="e">
        <f>IF(VLOOKUP($C82,Sheet!$A$7:$DG$148,'TN01-10 (IN)'!DE$12,0)="","",VLOOKUP($C82,Sheet!$A$7:$DG$148,'TN01-10 (IN)'!DE$12,0))</f>
        <v>#N/A</v>
      </c>
      <c r="DF82" s="28" t="e">
        <f>IF(VLOOKUP($C82,Sheet!$A$7:$DG$148,'TN01-10 (IN)'!DF$12,0)="","",VLOOKUP($C82,Sheet!$A$7:$DG$148,'TN01-10 (IN)'!DF$12,0))</f>
        <v>#N/A</v>
      </c>
      <c r="DG82" s="38"/>
      <c r="DH82" s="38" t="e">
        <f t="shared" si="15"/>
        <v>#N/A</v>
      </c>
      <c r="DI82" s="38" t="e">
        <f>VLOOKUP($C82,'TN01-04'!$A$13:$DL$166,110,0)</f>
        <v>#N/A</v>
      </c>
      <c r="DJ82" s="33" t="e">
        <f>IF(VLOOKUP($C82,Sheet!$A$7:$DG$148,'TN01-10 (IN)'!DJ$12,0)="","",VLOOKUP($C82,Sheet!$A$7:$DG$148,'TN01-10 (IN)'!DJ$12,0))</f>
        <v>#N/A</v>
      </c>
      <c r="DK82" s="36" t="e">
        <f>IF(VLOOKUP($C82,Sheet!$A$7:$DG$148,'TN01-10 (IN)'!DK$12,0)="","",VLOOKUP($C82,Sheet!$A$7:$DG$148,'TN01-10 (IN)'!DK$12,0))</f>
        <v>#N/A</v>
      </c>
      <c r="DL82" s="38" t="e">
        <f t="shared" si="16"/>
        <v>#N/A</v>
      </c>
      <c r="DM82" s="38" t="e">
        <f t="shared" si="17"/>
        <v>#N/A</v>
      </c>
      <c r="DN82" s="38" t="e">
        <f t="shared" si="18"/>
        <v>#N/A</v>
      </c>
      <c r="DO82" s="38" t="e">
        <f>VLOOKUP($C82,'TN01-04'!$A$13:$DL$166,116,0)</f>
        <v>#N/A</v>
      </c>
      <c r="DP82" s="33" t="e">
        <f>IF(VLOOKUP($C82,Sheet!$A$7:$DG$148,'TN01-10 (IN)'!DP$12,0)="","",VLOOKUP($C82,Sheet!$A$7:$DG$148,'TN01-10 (IN)'!DP$12,0))</f>
        <v>#N/A</v>
      </c>
      <c r="DQ82" s="36" t="e">
        <f>IF(VLOOKUP($C82,Sheet!$A$7:$DG$148,'TN01-10 (IN)'!DQ$12,0)="","",VLOOKUP($C82,Sheet!$A$7:$DG$148,'TN01-10 (IN)'!DQ$12,0))</f>
        <v>#N/A</v>
      </c>
      <c r="DR82" s="28" t="e">
        <f>IF(VLOOKUP($C82,Sheet!$A$7:$DG$148,'TN01-10 (IN)'!DR$12,0)="","",VLOOKUP($C82,Sheet!$A$7:$DG$148,'TN01-10 (IN)'!DR$12,0))</f>
        <v>#N/A</v>
      </c>
      <c r="DS82" s="28" t="e">
        <f>IF(VLOOKUP($C82,Sheet!$A$7:$DG$148,'TN01-10 (IN)'!DS$12,0)="","",VLOOKUP($C82,Sheet!$A$7:$DG$148,'TN01-10 (IN)'!DS$12,0))</f>
        <v>#N/A</v>
      </c>
      <c r="DT82" s="28" t="e">
        <f>IF(VLOOKUP($C82,Sheet!$A$7:$DG$148,'TN01-10 (IN)'!DT$12,0)="","",VLOOKUP($C82,Sheet!$A$7:$DG$148,'TN01-10 (IN)'!DT$12,0))</f>
        <v>#N/A</v>
      </c>
      <c r="DU82" s="28" t="e">
        <f>IF(VLOOKUP($C82,Sheet!$A$7:$DG$148,'TN01-10 (IN)'!DU$12,0)="","",VLOOKUP($C82,Sheet!$A$7:$DG$148,'TN01-10 (IN)'!DU$12,0))</f>
        <v>#N/A</v>
      </c>
      <c r="DV82" s="28" t="e">
        <f>IF(VLOOKUP($C82,Sheet!$A$7:$DG$148,'TN01-10 (IN)'!DV$12,0)="","",VLOOKUP($C82,Sheet!$A$7:$DG$148,'TN01-10 (IN)'!DV$12,0))</f>
        <v>#N/A</v>
      </c>
      <c r="DW82" s="42" t="e">
        <f t="shared" si="19"/>
        <v>#N/A</v>
      </c>
    </row>
    <row r="83" spans="1:127" ht="15.95" customHeight="1" x14ac:dyDescent="0.2">
      <c r="A83" s="52"/>
      <c r="B83" s="625"/>
      <c r="C83" s="45">
        <v>2220716805</v>
      </c>
      <c r="D83" s="26" t="s">
        <v>13</v>
      </c>
      <c r="E83" s="26" t="s">
        <v>83</v>
      </c>
      <c r="F83" s="26" t="s">
        <v>154</v>
      </c>
      <c r="G83" s="27">
        <v>36141</v>
      </c>
      <c r="H83" s="26" t="s">
        <v>209</v>
      </c>
      <c r="I83" s="26" t="s">
        <v>212</v>
      </c>
      <c r="J83" s="28">
        <f>IF(VLOOKUP($C83,Sheet!$A$7:$DG$148,'TN01-10 (IN)'!J$12,0)="","",VLOOKUP($C83,Sheet!$A$7:$DG$148,'TN01-10 (IN)'!J$12,0))</f>
        <v>9</v>
      </c>
      <c r="K83" s="28">
        <f>IF(VLOOKUP($C83,Sheet!$A$7:$DG$148,'TN01-10 (IN)'!K$12,0)="","",VLOOKUP($C83,Sheet!$A$7:$DG$148,'TN01-10 (IN)'!K$12,0))</f>
        <v>6.8</v>
      </c>
      <c r="L83" s="28">
        <f>IF(VLOOKUP($C83,Sheet!$A$7:$DG$148,'TN01-10 (IN)'!L$12,0)="","",VLOOKUP($C83,Sheet!$A$7:$DG$148,'TN01-10 (IN)'!L$12,0))</f>
        <v>6.5</v>
      </c>
      <c r="M83" s="28">
        <f>IF(VLOOKUP($C83,Sheet!$A$7:$DG$148,'TN01-10 (IN)'!M$12,0)="","",VLOOKUP($C83,Sheet!$A$7:$DG$148,'TN01-10 (IN)'!M$12,0))</f>
        <v>6.1</v>
      </c>
      <c r="N83" s="28">
        <f>IF(VLOOKUP($C83,Sheet!$A$7:$DG$148,'TN01-10 (IN)'!N$12,0)="","",VLOOKUP($C83,Sheet!$A$7:$DG$148,'TN01-10 (IN)'!N$12,0))</f>
        <v>5.6</v>
      </c>
      <c r="O83" s="28">
        <f>IF(VLOOKUP($C83,Sheet!$A$7:$DG$148,'TN01-10 (IN)'!O$12,0)="","",VLOOKUP($C83,Sheet!$A$7:$DG$148,'TN01-10 (IN)'!O$12,0))</f>
        <v>5.5</v>
      </c>
      <c r="P83" s="28">
        <f>IF(VLOOKUP($C83,Sheet!$A$7:$DG$148,'TN01-10 (IN)'!P$12,0)="","",VLOOKUP($C83,Sheet!$A$7:$DG$148,'TN01-10 (IN)'!P$12,0))</f>
        <v>5</v>
      </c>
      <c r="Q83" s="28" t="str">
        <f>IF(VLOOKUP($C83,Sheet!$A$7:$DG$148,'TN01-10 (IN)'!Q$12,0)="","",VLOOKUP($C83,Sheet!$A$7:$DG$148,'TN01-10 (IN)'!Q$12,0))</f>
        <v/>
      </c>
      <c r="R83" s="28">
        <f>IF(VLOOKUP($C83,Sheet!$A$7:$DG$148,'TN01-10 (IN)'!R$12,0)="","",VLOOKUP($C83,Sheet!$A$7:$DG$148,'TN01-10 (IN)'!R$12,0))</f>
        <v>5.4</v>
      </c>
      <c r="S83" s="28" t="str">
        <f>IF(VLOOKUP($C83,Sheet!$A$7:$DG$148,'TN01-10 (IN)'!S$12,0)="","",VLOOKUP($C83,Sheet!$A$7:$DG$148,'TN01-10 (IN)'!S$12,0))</f>
        <v/>
      </c>
      <c r="T83" s="28" t="str">
        <f>IF(VLOOKUP($C83,Sheet!$A$7:$DG$148,'TN01-10 (IN)'!T$12,0)="","",VLOOKUP($C83,Sheet!$A$7:$DG$148,'TN01-10 (IN)'!T$12,0))</f>
        <v/>
      </c>
      <c r="U83" s="28" t="str">
        <f>IF(VLOOKUP($C83,Sheet!$A$7:$DG$148,'TN01-10 (IN)'!U$12,0)="","",VLOOKUP($C83,Sheet!$A$7:$DG$148,'TN01-10 (IN)'!U$12,0))</f>
        <v/>
      </c>
      <c r="V83" s="28" t="str">
        <f>IF(VLOOKUP($C83,Sheet!$A$7:$DG$148,'TN01-10 (IN)'!V$12,0)="","",VLOOKUP($C83,Sheet!$A$7:$DG$148,'TN01-10 (IN)'!V$12,0))</f>
        <v/>
      </c>
      <c r="W83" s="28">
        <f>IF(VLOOKUP($C83,Sheet!$A$7:$DG$148,'TN01-10 (IN)'!W$12,0)="","",VLOOKUP($C83,Sheet!$A$7:$DG$148,'TN01-10 (IN)'!W$12,0))</f>
        <v>7.8</v>
      </c>
      <c r="X83" s="28">
        <f>IF(VLOOKUP($C83,Sheet!$A$7:$DG$148,'TN01-10 (IN)'!X$12,0)="","",VLOOKUP($C83,Sheet!$A$7:$DG$148,'TN01-10 (IN)'!X$12,0))</f>
        <v>4.5999999999999996</v>
      </c>
      <c r="Y83" s="28">
        <f>IF(VLOOKUP($C83,Sheet!$A$7:$DG$148,'TN01-10 (IN)'!Y$12,0)="","",VLOOKUP($C83,Sheet!$A$7:$DG$148,'TN01-10 (IN)'!Y$12,0))</f>
        <v>8.3000000000000007</v>
      </c>
      <c r="Z83" s="28">
        <f>IF(VLOOKUP($C83,Sheet!$A$7:$DG$148,'TN01-10 (IN)'!Z$12,0)="","",VLOOKUP($C83,Sheet!$A$7:$DG$148,'TN01-10 (IN)'!Z$12,0))</f>
        <v>7.7</v>
      </c>
      <c r="AA83" s="28" t="str">
        <f>IF(VLOOKUP($C83,Sheet!$A$7:$DG$148,'TN01-10 (IN)'!AA$12,0)="","",VLOOKUP($C83,Sheet!$A$7:$DG$148,'TN01-10 (IN)'!AA$12,0))</f>
        <v>X</v>
      </c>
      <c r="AB83" s="28">
        <f>IF(VLOOKUP($C83,Sheet!$A$7:$DG$148,'TN01-10 (IN)'!AB$12,0)="","",VLOOKUP($C83,Sheet!$A$7:$DG$148,'TN01-10 (IN)'!AB$12,0))</f>
        <v>5.8</v>
      </c>
      <c r="AC83" s="28">
        <f>IF(VLOOKUP($C83,Sheet!$A$7:$DG$148,'TN01-10 (IN)'!AC$12,0)="","",VLOOKUP($C83,Sheet!$A$7:$DG$148,'TN01-10 (IN)'!AC$12,0))</f>
        <v>6.3</v>
      </c>
      <c r="AD83" s="28" t="str">
        <f>IF(VLOOKUP($C83,Sheet!$A$7:$DG$148,'TN01-10 (IN)'!AD$12,0)="","",VLOOKUP($C83,Sheet!$A$7:$DG$148,'TN01-10 (IN)'!AD$12,0))</f>
        <v>X</v>
      </c>
      <c r="AE83" s="28">
        <f>IF(VLOOKUP($C83,Sheet!$A$7:$DG$148,'TN01-10 (IN)'!AE$12,0)="","",VLOOKUP($C83,Sheet!$A$7:$DG$148,'TN01-10 (IN)'!AE$12,0))</f>
        <v>7.8</v>
      </c>
      <c r="AF83" s="28">
        <f>IF(VLOOKUP($C83,Sheet!$A$7:$DG$148,'TN01-10 (IN)'!AF$12,0)="","",VLOOKUP($C83,Sheet!$A$7:$DG$148,'TN01-10 (IN)'!AF$12,0))</f>
        <v>6.7</v>
      </c>
      <c r="AG83" s="28">
        <f>IF(VLOOKUP($C83,Sheet!$A$7:$DG$148,'TN01-10 (IN)'!AG$12,0)="","",VLOOKUP($C83,Sheet!$A$7:$DG$148,'TN01-10 (IN)'!AG$12,0))</f>
        <v>7.2</v>
      </c>
      <c r="AH83" s="28">
        <f>IF(VLOOKUP($C83,Sheet!$A$7:$DG$148,'TN01-10 (IN)'!AH$12,0)="","",VLOOKUP($C83,Sheet!$A$7:$DG$148,'TN01-10 (IN)'!AH$12,0))</f>
        <v>5.7</v>
      </c>
      <c r="AI83" s="28">
        <f>IF(VLOOKUP($C83,Sheet!$A$7:$DG$148,'TN01-10 (IN)'!AI$12,0)="","",VLOOKUP($C83,Sheet!$A$7:$DG$148,'TN01-10 (IN)'!AI$12,0))</f>
        <v>6.7</v>
      </c>
      <c r="AJ83" s="28">
        <f>IF(VLOOKUP($C83,Sheet!$A$7:$DG$148,'TN01-10 (IN)'!AJ$12,0)="","",VLOOKUP($C83,Sheet!$A$7:$DG$148,'TN01-10 (IN)'!AJ$12,0))</f>
        <v>6.5</v>
      </c>
      <c r="AK83" s="28">
        <f>IF(VLOOKUP($C83,Sheet!$A$7:$DG$148,'TN01-10 (IN)'!AK$12,0)="","",VLOOKUP($C83,Sheet!$A$7:$DG$148,'TN01-10 (IN)'!AK$12,0))</f>
        <v>6.8</v>
      </c>
      <c r="AL83" s="28">
        <f>IF(VLOOKUP($C83,Sheet!$A$7:$DG$148,'TN01-10 (IN)'!AL$12,0)="","",VLOOKUP($C83,Sheet!$A$7:$DG$148,'TN01-10 (IN)'!AL$12,0))</f>
        <v>6.7</v>
      </c>
      <c r="AM83" s="33">
        <f>IF(VLOOKUP($C83,Sheet!$A$7:$DG$148,'TN01-10 (IN)'!AM$12,0)="","",VLOOKUP($C83,Sheet!$A$7:$DG$148,'TN01-10 (IN)'!AM$12,0))</f>
        <v>46</v>
      </c>
      <c r="AN83" s="36">
        <f>IF(VLOOKUP($C83,Sheet!$A$7:$DG$148,'TN01-10 (IN)'!AN$12,0)="","",VLOOKUP($C83,Sheet!$A$7:$DG$148,'TN01-10 (IN)'!AN$12,0))</f>
        <v>5</v>
      </c>
      <c r="AO83" s="32">
        <f>IF(VLOOKUP($C83,Sheet!$A$7:$DG$148,'TN01-10 (IN)'!AO$12,0)="","",VLOOKUP($C83,Sheet!$A$7:$DG$148,'TN01-10 (IN)'!AO$12,0))</f>
        <v>5.8</v>
      </c>
      <c r="AP83" s="32">
        <f>IF(VLOOKUP($C83,Sheet!$A$7:$DG$148,'TN01-10 (IN)'!AP$12,0)="","",VLOOKUP($C83,Sheet!$A$7:$DG$148,'TN01-10 (IN)'!AP$12,0))</f>
        <v>5.5</v>
      </c>
      <c r="AQ83" s="32">
        <f>IF(VLOOKUP($C83,Sheet!$A$7:$DG$148,'TN01-10 (IN)'!AQ$12,0)="","",VLOOKUP($C83,Sheet!$A$7:$DG$148,'TN01-10 (IN)'!AQ$12,0))</f>
        <v>7.2</v>
      </c>
      <c r="AR83" s="32" t="str">
        <f>IF(VLOOKUP($C83,Sheet!$A$7:$DG$148,'TN01-10 (IN)'!AR$12,0)="","",VLOOKUP($C83,Sheet!$A$7:$DG$148,'TN01-10 (IN)'!AR$12,0))</f>
        <v/>
      </c>
      <c r="AS83" s="32" t="str">
        <f>IF(VLOOKUP($C83,Sheet!$A$7:$DG$148,'TN01-10 (IN)'!AS$12,0)="","",VLOOKUP($C83,Sheet!$A$7:$DG$148,'TN01-10 (IN)'!AS$12,0))</f>
        <v/>
      </c>
      <c r="AT83" s="32" t="str">
        <f>IF(VLOOKUP($C83,Sheet!$A$7:$DG$148,'TN01-10 (IN)'!AT$12,0)="","",VLOOKUP($C83,Sheet!$A$7:$DG$148,'TN01-10 (IN)'!AT$12,0))</f>
        <v/>
      </c>
      <c r="AU83" s="32" t="str">
        <f>IF(VLOOKUP($C83,Sheet!$A$7:$DG$148,'TN01-10 (IN)'!AU$12,0)="","",VLOOKUP($C83,Sheet!$A$7:$DG$148,'TN01-10 (IN)'!AU$12,0))</f>
        <v/>
      </c>
      <c r="AV83" s="32" t="str">
        <f>IF(VLOOKUP($C83,Sheet!$A$7:$DG$148,'TN01-10 (IN)'!AV$12,0)="","",VLOOKUP($C83,Sheet!$A$7:$DG$148,'TN01-10 (IN)'!AV$12,0))</f>
        <v/>
      </c>
      <c r="AW83" s="32">
        <f>IF(VLOOKUP($C83,Sheet!$A$7:$DG$148,'TN01-10 (IN)'!AW$12,0)="","",VLOOKUP($C83,Sheet!$A$7:$DG$148,'TN01-10 (IN)'!AW$12,0))</f>
        <v>5.3</v>
      </c>
      <c r="AX83" s="32" t="str">
        <f>IF(VLOOKUP($C83,Sheet!$A$7:$DG$148,'TN01-10 (IN)'!AX$12,0)="","",VLOOKUP($C83,Sheet!$A$7:$DG$148,'TN01-10 (IN)'!AX$12,0))</f>
        <v/>
      </c>
      <c r="AY83" s="32" t="str">
        <f>IF(VLOOKUP($C83,Sheet!$A$7:$DG$148,'TN01-10 (IN)'!AY$12,0)="","",VLOOKUP($C83,Sheet!$A$7:$DG$148,'TN01-10 (IN)'!AY$12,0))</f>
        <v/>
      </c>
      <c r="AZ83" s="32" t="str">
        <f>IF(VLOOKUP($C83,Sheet!$A$7:$DG$148,'TN01-10 (IN)'!AZ$12,0)="","",VLOOKUP($C83,Sheet!$A$7:$DG$148,'TN01-10 (IN)'!AZ$12,0))</f>
        <v/>
      </c>
      <c r="BA83" s="32" t="str">
        <f>IF(VLOOKUP($C83,Sheet!$A$7:$DG$148,'TN01-10 (IN)'!BA$12,0)="","",VLOOKUP($C83,Sheet!$A$7:$DG$148,'TN01-10 (IN)'!BA$12,0))</f>
        <v/>
      </c>
      <c r="BB83" s="32" t="str">
        <f>IF(VLOOKUP($C83,Sheet!$A$7:$DG$148,'TN01-10 (IN)'!BB$12,0)="","",VLOOKUP($C83,Sheet!$A$7:$DG$148,'TN01-10 (IN)'!BB$12,0))</f>
        <v/>
      </c>
      <c r="BC83" s="32">
        <f>IF(VLOOKUP($C83,Sheet!$A$7:$DG$148,'TN01-10 (IN)'!BC$12,0)="","",VLOOKUP($C83,Sheet!$A$7:$DG$148,'TN01-10 (IN)'!BC$12,0))</f>
        <v>7.1</v>
      </c>
      <c r="BD83" s="33">
        <f>IF(VLOOKUP($C83,Sheet!$A$7:$DG$148,'TN01-10 (IN)'!BD$12,0)="","",VLOOKUP($C83,Sheet!$A$7:$DG$148,'TN01-10 (IN)'!BD$12,0))</f>
        <v>5</v>
      </c>
      <c r="BE83" s="36">
        <f>IF(VLOOKUP($C83,Sheet!$A$7:$DG$148,'TN01-10 (IN)'!BE$12,0)="","",VLOOKUP($C83,Sheet!$A$7:$DG$148,'TN01-10 (IN)'!BE$12,0))</f>
        <v>0</v>
      </c>
      <c r="BF83" s="28">
        <f>IF(VLOOKUP($C83,Sheet!$A$7:$DG$148,'TN01-10 (IN)'!BF$12,0)="","",VLOOKUP($C83,Sheet!$A$7:$DG$148,'TN01-10 (IN)'!BF$12,0))</f>
        <v>5.5</v>
      </c>
      <c r="BG83" s="28">
        <f>IF(VLOOKUP($C83,Sheet!$A$7:$DG$148,'TN01-10 (IN)'!BG$12,0)="","",VLOOKUP($C83,Sheet!$A$7:$DG$148,'TN01-10 (IN)'!BG$12,0))</f>
        <v>4.5999999999999996</v>
      </c>
      <c r="BH83" s="28">
        <f>IF(VLOOKUP($C83,Sheet!$A$7:$DG$148,'TN01-10 (IN)'!BH$12,0)="","",VLOOKUP($C83,Sheet!$A$7:$DG$148,'TN01-10 (IN)'!BH$12,0))</f>
        <v>6.9</v>
      </c>
      <c r="BI83" s="28">
        <f>IF(VLOOKUP($C83,Sheet!$A$7:$DG$148,'TN01-10 (IN)'!BI$12,0)="","",VLOOKUP($C83,Sheet!$A$7:$DG$148,'TN01-10 (IN)'!BI$12,0))</f>
        <v>4.8</v>
      </c>
      <c r="BJ83" s="28">
        <f>IF(VLOOKUP($C83,Sheet!$A$7:$DG$148,'TN01-10 (IN)'!BJ$12,0)="","",VLOOKUP($C83,Sheet!$A$7:$DG$148,'TN01-10 (IN)'!BJ$12,0))</f>
        <v>5</v>
      </c>
      <c r="BK83" s="28">
        <f>IF(VLOOKUP($C83,Sheet!$A$7:$DG$148,'TN01-10 (IN)'!BK$12,0)="","",VLOOKUP($C83,Sheet!$A$7:$DG$148,'TN01-10 (IN)'!BK$12,0))</f>
        <v>6.4</v>
      </c>
      <c r="BL83" s="28">
        <f>IF(VLOOKUP($C83,Sheet!$A$7:$DG$148,'TN01-10 (IN)'!BL$12,0)="","",VLOOKUP($C83,Sheet!$A$7:$DG$148,'TN01-10 (IN)'!BL$12,0))</f>
        <v>7.6</v>
      </c>
      <c r="BM83" s="28">
        <f>IF(VLOOKUP($C83,Sheet!$A$7:$DG$148,'TN01-10 (IN)'!BM$12,0)="","",VLOOKUP($C83,Sheet!$A$7:$DG$148,'TN01-10 (IN)'!BM$12,0))</f>
        <v>4.0999999999999996</v>
      </c>
      <c r="BN83" s="28">
        <f>IF(VLOOKUP($C83,Sheet!$A$7:$DG$148,'TN01-10 (IN)'!BN$12,0)="","",VLOOKUP($C83,Sheet!$A$7:$DG$148,'TN01-10 (IN)'!BN$12,0))</f>
        <v>5.3</v>
      </c>
      <c r="BO83" s="28">
        <f>IF(VLOOKUP($C83,Sheet!$A$7:$DG$148,'TN01-10 (IN)'!BO$12,0)="","",VLOOKUP($C83,Sheet!$A$7:$DG$148,'TN01-10 (IN)'!BO$12,0))</f>
        <v>4.9000000000000004</v>
      </c>
      <c r="BP83" s="28">
        <f>IF(VLOOKUP($C83,Sheet!$A$7:$DG$148,'TN01-10 (IN)'!BP$12,0)="","",VLOOKUP($C83,Sheet!$A$7:$DG$148,'TN01-10 (IN)'!BP$12,0))</f>
        <v>4.5</v>
      </c>
      <c r="BQ83" s="28" t="str">
        <f>IF(VLOOKUP($C83,Sheet!$A$7:$DG$148,'TN01-10 (IN)'!BQ$12,0)="","",VLOOKUP($C83,Sheet!$A$7:$DG$148,'TN01-10 (IN)'!BQ$12,0))</f>
        <v>X</v>
      </c>
      <c r="BR83" s="28" t="str">
        <f>IF(VLOOKUP($C83,Sheet!$A$7:$DG$148,'TN01-10 (IN)'!BR$12,0)="","",VLOOKUP($C83,Sheet!$A$7:$DG$148,'TN01-10 (IN)'!BR$12,0))</f>
        <v>X</v>
      </c>
      <c r="BS83" s="28" t="str">
        <f>IF(VLOOKUP($C83,Sheet!$A$7:$DG$148,'TN01-10 (IN)'!BS$12,0)="","",VLOOKUP($C83,Sheet!$A$7:$DG$148,'TN01-10 (IN)'!BS$12,0))</f>
        <v/>
      </c>
      <c r="BT83" s="28">
        <f>IF(VLOOKUP($C83,Sheet!$A$7:$DG$148,'TN01-10 (IN)'!BT$12,0)="","",VLOOKUP($C83,Sheet!$A$7:$DG$148,'TN01-10 (IN)'!BT$12,0))</f>
        <v>7.3</v>
      </c>
      <c r="BU83" s="28">
        <f>IF(VLOOKUP($C83,Sheet!$A$7:$DG$148,'TN01-10 (IN)'!BU$12,0)="","",VLOOKUP($C83,Sheet!$A$7:$DG$148,'TN01-10 (IN)'!BU$12,0))</f>
        <v>8.1</v>
      </c>
      <c r="BV83" s="28">
        <f>IF(VLOOKUP($C83,Sheet!$A$7:$DG$148,'TN01-10 (IN)'!BV$12,0)="","",VLOOKUP($C83,Sheet!$A$7:$DG$148,'TN01-10 (IN)'!BV$12,0))</f>
        <v>5.8</v>
      </c>
      <c r="BW83" s="28">
        <f>IF(VLOOKUP($C83,Sheet!$A$7:$DG$148,'TN01-10 (IN)'!BW$12,0)="","",VLOOKUP($C83,Sheet!$A$7:$DG$148,'TN01-10 (IN)'!BW$12,0))</f>
        <v>4.7</v>
      </c>
      <c r="BX83" s="28">
        <f>IF(VLOOKUP($C83,Sheet!$A$7:$DG$148,'TN01-10 (IN)'!BX$12,0)="","",VLOOKUP($C83,Sheet!$A$7:$DG$148,'TN01-10 (IN)'!BX$12,0))</f>
        <v>5.0999999999999996</v>
      </c>
      <c r="BY83" s="28">
        <f>IF(VLOOKUP($C83,Sheet!$A$7:$DG$148,'TN01-10 (IN)'!BY$12,0)="","",VLOOKUP($C83,Sheet!$A$7:$DG$148,'TN01-10 (IN)'!BY$12,0))</f>
        <v>5.7</v>
      </c>
      <c r="BZ83" s="33">
        <f>IF(VLOOKUP($C83,Sheet!$A$7:$DG$148,'TN01-10 (IN)'!BZ$12,0)="","",VLOOKUP($C83,Sheet!$A$7:$DG$148,'TN01-10 (IN)'!BZ$12,0))</f>
        <v>45</v>
      </c>
      <c r="CA83" s="36">
        <f>IF(VLOOKUP($C83,Sheet!$A$7:$DG$148,'TN01-10 (IN)'!CA$12,0)="","",VLOOKUP($C83,Sheet!$A$7:$DG$148,'TN01-10 (IN)'!CA$12,0))</f>
        <v>5</v>
      </c>
      <c r="CB83" s="28">
        <f>IF(VLOOKUP($C83,Sheet!$A$7:$DG$148,'TN01-10 (IN)'!CB$12,0)="","",VLOOKUP($C83,Sheet!$A$7:$DG$148,'TN01-10 (IN)'!CB$12,0))</f>
        <v>8.8000000000000007</v>
      </c>
      <c r="CC83" s="28" t="str">
        <f>IF(VLOOKUP($C83,Sheet!$A$7:$DG$148,'TN01-10 (IN)'!CC$12,0)="","",VLOOKUP($C83,Sheet!$A$7:$DG$148,'TN01-10 (IN)'!CC$12,0))</f>
        <v/>
      </c>
      <c r="CD83" s="28">
        <f>IF(VLOOKUP($C83,Sheet!$A$7:$DG$148,'TN01-10 (IN)'!CD$12,0)="","",VLOOKUP($C83,Sheet!$A$7:$DG$148,'TN01-10 (IN)'!CD$12,0))</f>
        <v>7</v>
      </c>
      <c r="CE83" s="28" t="str">
        <f>IF(VLOOKUP($C83,Sheet!$A$7:$DG$148,'TN01-10 (IN)'!CE$12,0)="","",VLOOKUP($C83,Sheet!$A$7:$DG$148,'TN01-10 (IN)'!CE$12,0))</f>
        <v/>
      </c>
      <c r="CF83" s="28">
        <f>IF(VLOOKUP($C83,Sheet!$A$7:$DG$148,'TN01-10 (IN)'!CF$12,0)="","",VLOOKUP($C83,Sheet!$A$7:$DG$148,'TN01-10 (IN)'!CF$12,0))</f>
        <v>6.4</v>
      </c>
      <c r="CG83" s="28">
        <f>IF(VLOOKUP($C83,Sheet!$A$7:$DG$148,'TN01-10 (IN)'!CG$12,0)="","",VLOOKUP($C83,Sheet!$A$7:$DG$148,'TN01-10 (IN)'!CG$12,0))</f>
        <v>7.1</v>
      </c>
      <c r="CH83" s="28">
        <f>IF(VLOOKUP($C83,Sheet!$A$7:$DG$148,'TN01-10 (IN)'!CH$12,0)="","",VLOOKUP($C83,Sheet!$A$7:$DG$148,'TN01-10 (IN)'!CH$12,0))</f>
        <v>0</v>
      </c>
      <c r="CI83" s="28">
        <f>IF(VLOOKUP($C83,Sheet!$A$7:$DG$148,'TN01-10 (IN)'!CI$12,0)="","",VLOOKUP($C83,Sheet!$A$7:$DG$148,'TN01-10 (IN)'!CI$12,0))</f>
        <v>4.9000000000000004</v>
      </c>
      <c r="CJ83" s="28" t="str">
        <f>IF(VLOOKUP($C83,Sheet!$A$7:$DG$148,'TN01-10 (IN)'!CJ$12,0)="","",VLOOKUP($C83,Sheet!$A$7:$DG$148,'TN01-10 (IN)'!CJ$12,0))</f>
        <v/>
      </c>
      <c r="CK83" s="28">
        <f>IF(VLOOKUP($C83,Sheet!$A$7:$DG$148,'TN01-10 (IN)'!CK$12,0)="","",VLOOKUP($C83,Sheet!$A$7:$DG$148,'TN01-10 (IN)'!CK$12,0))</f>
        <v>5.2</v>
      </c>
      <c r="CL83" s="28" t="str">
        <f>IF(VLOOKUP($C83,Sheet!$A$7:$DG$148,'TN01-10 (IN)'!CL$12,0)="","",VLOOKUP($C83,Sheet!$A$7:$DG$148,'TN01-10 (IN)'!CL$12,0))</f>
        <v/>
      </c>
      <c r="CM83" s="28" t="str">
        <f>IF(VLOOKUP($C83,Sheet!$A$7:$DG$148,'TN01-10 (IN)'!CM$12,0)="","",VLOOKUP($C83,Sheet!$A$7:$DG$148,'TN01-10 (IN)'!CM$12,0))</f>
        <v/>
      </c>
      <c r="CN83" s="28" t="str">
        <f>IF(VLOOKUP($C83,Sheet!$A$7:$DG$148,'TN01-10 (IN)'!CN$12,0)="","",VLOOKUP($C83,Sheet!$A$7:$DG$148,'TN01-10 (IN)'!CN$12,0))</f>
        <v/>
      </c>
      <c r="CO83" s="28" t="str">
        <f>IF(VLOOKUP($C83,Sheet!$A$7:$DG$148,'TN01-10 (IN)'!CO$12,0)="","",VLOOKUP($C83,Sheet!$A$7:$DG$148,'TN01-10 (IN)'!CO$12,0))</f>
        <v/>
      </c>
      <c r="CP83" s="28">
        <f>IF(VLOOKUP($C83,Sheet!$A$7:$DG$148,'TN01-10 (IN)'!CP$12,0)="","",VLOOKUP($C83,Sheet!$A$7:$DG$148,'TN01-10 (IN)'!CP$12,0))</f>
        <v>7.2</v>
      </c>
      <c r="CQ83" s="28">
        <f>IF(VLOOKUP($C83,Sheet!$A$7:$DG$148,'TN01-10 (IN)'!CQ$12,0)="","",VLOOKUP($C83,Sheet!$A$7:$DG$148,'TN01-10 (IN)'!CQ$12,0))</f>
        <v>5.7</v>
      </c>
      <c r="CR83" s="28" t="str">
        <f>IF(VLOOKUP($C83,Sheet!$A$7:$DG$148,'TN01-10 (IN)'!CR$12,0)="","",VLOOKUP($C83,Sheet!$A$7:$DG$148,'TN01-10 (IN)'!CR$12,0))</f>
        <v/>
      </c>
      <c r="CS83" s="28">
        <f>IF(VLOOKUP($C83,Sheet!$A$7:$DG$148,'TN01-10 (IN)'!CS$12,0)="","",VLOOKUP($C83,Sheet!$A$7:$DG$148,'TN01-10 (IN)'!CS$12,0))</f>
        <v>8.1</v>
      </c>
      <c r="CT83" s="28">
        <f>IF(VLOOKUP($C83,Sheet!$A$7:$DG$148,'TN01-10 (IN)'!CT$12,0)="","",VLOOKUP($C83,Sheet!$A$7:$DG$148,'TN01-10 (IN)'!CT$12,0))</f>
        <v>6.4</v>
      </c>
      <c r="CU83" s="33">
        <f>IF(VLOOKUP($C83,Sheet!$A$7:$DG$148,'TN01-10 (IN)'!CU$12,0)="","",VLOOKUP($C83,Sheet!$A$7:$DG$148,'TN01-10 (IN)'!CU$12,0))</f>
        <v>23</v>
      </c>
      <c r="CV83" s="36">
        <f>IF(VLOOKUP($C83,Sheet!$A$7:$DG$148,'TN01-10 (IN)'!CV$12,0)="","",VLOOKUP($C83,Sheet!$A$7:$DG$148,'TN01-10 (IN)'!CV$12,0))</f>
        <v>4</v>
      </c>
      <c r="CW83" s="38">
        <f t="shared" si="11"/>
        <v>114</v>
      </c>
      <c r="CX83" s="38">
        <f t="shared" si="11"/>
        <v>14</v>
      </c>
      <c r="CY83" s="38">
        <f t="shared" si="12"/>
        <v>0</v>
      </c>
      <c r="CZ83" s="38">
        <f t="shared" si="13"/>
        <v>128</v>
      </c>
      <c r="DA83" s="38">
        <f t="shared" si="14"/>
        <v>5.48</v>
      </c>
      <c r="DB83" s="38">
        <f>VLOOKUP($C83,'TN01-04'!$A$13:$DL$166,103,0)</f>
        <v>2.09</v>
      </c>
      <c r="DC83" s="28" t="str">
        <f>IF(VLOOKUP($C83,Sheet!$A$7:$DG$148,'TN01-10 (IN)'!DC$12,0)="","",VLOOKUP($C83,Sheet!$A$7:$DG$148,'TN01-10 (IN)'!DC$12,0))</f>
        <v/>
      </c>
      <c r="DD83" s="28" t="str">
        <f>IF(VLOOKUP($C83,Sheet!$A$7:$DG$148,'TN01-10 (IN)'!DD$12,0)="","",VLOOKUP($C83,Sheet!$A$7:$DG$148,'TN01-10 (IN)'!DD$12,0))</f>
        <v/>
      </c>
      <c r="DE83" s="28" t="str">
        <f>IF(VLOOKUP($C83,Sheet!$A$7:$DG$148,'TN01-10 (IN)'!DE$12,0)="","",VLOOKUP($C83,Sheet!$A$7:$DG$148,'TN01-10 (IN)'!DE$12,0))</f>
        <v/>
      </c>
      <c r="DF83" s="28" t="str">
        <f>IF(VLOOKUP($C83,Sheet!$A$7:$DG$148,'TN01-10 (IN)'!DF$12,0)="","",VLOOKUP($C83,Sheet!$A$7:$DG$148,'TN01-10 (IN)'!DF$12,0))</f>
        <v/>
      </c>
      <c r="DG83" s="38"/>
      <c r="DH83" s="38">
        <f t="shared" si="15"/>
        <v>0</v>
      </c>
      <c r="DI83" s="38">
        <f>VLOOKUP($C83,'TN01-04'!$A$13:$DL$166,110,0)</f>
        <v>0</v>
      </c>
      <c r="DJ83" s="33">
        <f>IF(VLOOKUP($C83,Sheet!$A$7:$DG$148,'TN01-10 (IN)'!DJ$12,0)="","",VLOOKUP($C83,Sheet!$A$7:$DG$148,'TN01-10 (IN)'!DJ$12,0))</f>
        <v>0</v>
      </c>
      <c r="DK83" s="36">
        <f>IF(VLOOKUP($C83,Sheet!$A$7:$DG$148,'TN01-10 (IN)'!DK$12,0)="","",VLOOKUP($C83,Sheet!$A$7:$DG$148,'TN01-10 (IN)'!DK$12,0))</f>
        <v>5</v>
      </c>
      <c r="DL83" s="38">
        <f t="shared" si="16"/>
        <v>114</v>
      </c>
      <c r="DM83" s="38">
        <f t="shared" si="17"/>
        <v>19</v>
      </c>
      <c r="DN83" s="38">
        <f t="shared" si="18"/>
        <v>5.27</v>
      </c>
      <c r="DO83" s="38">
        <f>VLOOKUP($C83,'TN01-04'!$A$13:$DL$166,116,0)</f>
        <v>2.0099999999999998</v>
      </c>
      <c r="DP83" s="33">
        <f>IF(VLOOKUP($C83,Sheet!$A$7:$DG$148,'TN01-10 (IN)'!DP$12,0)="","",VLOOKUP($C83,Sheet!$A$7:$DG$148,'TN01-10 (IN)'!DP$12,0))</f>
        <v>119</v>
      </c>
      <c r="DQ83" s="36">
        <f>IF(VLOOKUP($C83,Sheet!$A$7:$DG$148,'TN01-10 (IN)'!DQ$12,0)="","",VLOOKUP($C83,Sheet!$A$7:$DG$148,'TN01-10 (IN)'!DQ$12,0))</f>
        <v>19</v>
      </c>
      <c r="DR83" s="28">
        <f>IF(VLOOKUP($C83,Sheet!$A$7:$DG$148,'TN01-10 (IN)'!DR$12,0)="","",VLOOKUP($C83,Sheet!$A$7:$DG$148,'TN01-10 (IN)'!DR$12,0))</f>
        <v>137</v>
      </c>
      <c r="DS83" s="28">
        <f>IF(VLOOKUP($C83,Sheet!$A$7:$DG$148,'TN01-10 (IN)'!DS$12,0)="","",VLOOKUP($C83,Sheet!$A$7:$DG$148,'TN01-10 (IN)'!DS$12,0))</f>
        <v>126</v>
      </c>
      <c r="DT83" s="28">
        <f>IF(VLOOKUP($C83,Sheet!$A$7:$DG$148,'TN01-10 (IN)'!DT$12,0)="","",VLOOKUP($C83,Sheet!$A$7:$DG$148,'TN01-10 (IN)'!DT$12,0))</f>
        <v>5.79</v>
      </c>
      <c r="DU83" s="28">
        <f>IF(VLOOKUP($C83,Sheet!$A$7:$DG$148,'TN01-10 (IN)'!DU$12,0)="","",VLOOKUP($C83,Sheet!$A$7:$DG$148,'TN01-10 (IN)'!DU$12,0))</f>
        <v>2.21</v>
      </c>
      <c r="DV83" s="28" t="str">
        <f>IF(VLOOKUP($C83,Sheet!$A$7:$DG$148,'TN01-10 (IN)'!DV$12,0)="","",VLOOKUP($C83,Sheet!$A$7:$DG$148,'TN01-10 (IN)'!DV$12,0))</f>
        <v/>
      </c>
      <c r="DW83" s="42">
        <f t="shared" si="19"/>
        <v>0.109375</v>
      </c>
    </row>
    <row r="84" spans="1:127" ht="15.95" customHeight="1" x14ac:dyDescent="0.2">
      <c r="A84" s="52"/>
      <c r="B84" s="625"/>
      <c r="C84" s="45">
        <v>2220727326</v>
      </c>
      <c r="D84" s="26" t="s">
        <v>28</v>
      </c>
      <c r="E84" s="26" t="s">
        <v>65</v>
      </c>
      <c r="F84" s="26" t="s">
        <v>154</v>
      </c>
      <c r="G84" s="27">
        <v>35870</v>
      </c>
      <c r="H84" s="26" t="s">
        <v>209</v>
      </c>
      <c r="I84" s="26" t="s">
        <v>212</v>
      </c>
      <c r="J84" s="28" t="e">
        <f>IF(VLOOKUP($C84,Sheet!$A$7:$DG$148,'TN01-10 (IN)'!J$12,0)="","",VLOOKUP($C84,Sheet!$A$7:$DG$148,'TN01-10 (IN)'!J$12,0))</f>
        <v>#N/A</v>
      </c>
      <c r="K84" s="28" t="e">
        <f>IF(VLOOKUP($C84,Sheet!$A$7:$DG$148,'TN01-10 (IN)'!K$12,0)="","",VLOOKUP($C84,Sheet!$A$7:$DG$148,'TN01-10 (IN)'!K$12,0))</f>
        <v>#N/A</v>
      </c>
      <c r="L84" s="28" t="e">
        <f>IF(VLOOKUP($C84,Sheet!$A$7:$DG$148,'TN01-10 (IN)'!L$12,0)="","",VLOOKUP($C84,Sheet!$A$7:$DG$148,'TN01-10 (IN)'!L$12,0))</f>
        <v>#N/A</v>
      </c>
      <c r="M84" s="28" t="e">
        <f>IF(VLOOKUP($C84,Sheet!$A$7:$DG$148,'TN01-10 (IN)'!M$12,0)="","",VLOOKUP($C84,Sheet!$A$7:$DG$148,'TN01-10 (IN)'!M$12,0))</f>
        <v>#N/A</v>
      </c>
      <c r="N84" s="28" t="e">
        <f>IF(VLOOKUP($C84,Sheet!$A$7:$DG$148,'TN01-10 (IN)'!N$12,0)="","",VLOOKUP($C84,Sheet!$A$7:$DG$148,'TN01-10 (IN)'!N$12,0))</f>
        <v>#N/A</v>
      </c>
      <c r="O84" s="28" t="e">
        <f>IF(VLOOKUP($C84,Sheet!$A$7:$DG$148,'TN01-10 (IN)'!O$12,0)="","",VLOOKUP($C84,Sheet!$A$7:$DG$148,'TN01-10 (IN)'!O$12,0))</f>
        <v>#N/A</v>
      </c>
      <c r="P84" s="28" t="e">
        <f>IF(VLOOKUP($C84,Sheet!$A$7:$DG$148,'TN01-10 (IN)'!P$12,0)="","",VLOOKUP($C84,Sheet!$A$7:$DG$148,'TN01-10 (IN)'!P$12,0))</f>
        <v>#N/A</v>
      </c>
      <c r="Q84" s="28" t="e">
        <f>IF(VLOOKUP($C84,Sheet!$A$7:$DG$148,'TN01-10 (IN)'!Q$12,0)="","",VLOOKUP($C84,Sheet!$A$7:$DG$148,'TN01-10 (IN)'!Q$12,0))</f>
        <v>#N/A</v>
      </c>
      <c r="R84" s="28" t="e">
        <f>IF(VLOOKUP($C84,Sheet!$A$7:$DG$148,'TN01-10 (IN)'!R$12,0)="","",VLOOKUP($C84,Sheet!$A$7:$DG$148,'TN01-10 (IN)'!R$12,0))</f>
        <v>#N/A</v>
      </c>
      <c r="S84" s="28" t="e">
        <f>IF(VLOOKUP($C84,Sheet!$A$7:$DG$148,'TN01-10 (IN)'!S$12,0)="","",VLOOKUP($C84,Sheet!$A$7:$DG$148,'TN01-10 (IN)'!S$12,0))</f>
        <v>#N/A</v>
      </c>
      <c r="T84" s="28" t="e">
        <f>IF(VLOOKUP($C84,Sheet!$A$7:$DG$148,'TN01-10 (IN)'!T$12,0)="","",VLOOKUP($C84,Sheet!$A$7:$DG$148,'TN01-10 (IN)'!T$12,0))</f>
        <v>#N/A</v>
      </c>
      <c r="U84" s="28" t="e">
        <f>IF(VLOOKUP($C84,Sheet!$A$7:$DG$148,'TN01-10 (IN)'!U$12,0)="","",VLOOKUP($C84,Sheet!$A$7:$DG$148,'TN01-10 (IN)'!U$12,0))</f>
        <v>#N/A</v>
      </c>
      <c r="V84" s="28" t="e">
        <f>IF(VLOOKUP($C84,Sheet!$A$7:$DG$148,'TN01-10 (IN)'!V$12,0)="","",VLOOKUP($C84,Sheet!$A$7:$DG$148,'TN01-10 (IN)'!V$12,0))</f>
        <v>#N/A</v>
      </c>
      <c r="W84" s="28" t="e">
        <f>IF(VLOOKUP($C84,Sheet!$A$7:$DG$148,'TN01-10 (IN)'!W$12,0)="","",VLOOKUP($C84,Sheet!$A$7:$DG$148,'TN01-10 (IN)'!W$12,0))</f>
        <v>#N/A</v>
      </c>
      <c r="X84" s="28" t="e">
        <f>IF(VLOOKUP($C84,Sheet!$A$7:$DG$148,'TN01-10 (IN)'!X$12,0)="","",VLOOKUP($C84,Sheet!$A$7:$DG$148,'TN01-10 (IN)'!X$12,0))</f>
        <v>#N/A</v>
      </c>
      <c r="Y84" s="28" t="e">
        <f>IF(VLOOKUP($C84,Sheet!$A$7:$DG$148,'TN01-10 (IN)'!Y$12,0)="","",VLOOKUP($C84,Sheet!$A$7:$DG$148,'TN01-10 (IN)'!Y$12,0))</f>
        <v>#N/A</v>
      </c>
      <c r="Z84" s="28" t="e">
        <f>IF(VLOOKUP($C84,Sheet!$A$7:$DG$148,'TN01-10 (IN)'!Z$12,0)="","",VLOOKUP($C84,Sheet!$A$7:$DG$148,'TN01-10 (IN)'!Z$12,0))</f>
        <v>#N/A</v>
      </c>
      <c r="AA84" s="28" t="e">
        <f>IF(VLOOKUP($C84,Sheet!$A$7:$DG$148,'TN01-10 (IN)'!AA$12,0)="","",VLOOKUP($C84,Sheet!$A$7:$DG$148,'TN01-10 (IN)'!AA$12,0))</f>
        <v>#N/A</v>
      </c>
      <c r="AB84" s="28" t="e">
        <f>IF(VLOOKUP($C84,Sheet!$A$7:$DG$148,'TN01-10 (IN)'!AB$12,0)="","",VLOOKUP($C84,Sheet!$A$7:$DG$148,'TN01-10 (IN)'!AB$12,0))</f>
        <v>#N/A</v>
      </c>
      <c r="AC84" s="28" t="e">
        <f>IF(VLOOKUP($C84,Sheet!$A$7:$DG$148,'TN01-10 (IN)'!AC$12,0)="","",VLOOKUP($C84,Sheet!$A$7:$DG$148,'TN01-10 (IN)'!AC$12,0))</f>
        <v>#N/A</v>
      </c>
      <c r="AD84" s="28" t="e">
        <f>IF(VLOOKUP($C84,Sheet!$A$7:$DG$148,'TN01-10 (IN)'!AD$12,0)="","",VLOOKUP($C84,Sheet!$A$7:$DG$148,'TN01-10 (IN)'!AD$12,0))</f>
        <v>#N/A</v>
      </c>
      <c r="AE84" s="28" t="e">
        <f>IF(VLOOKUP($C84,Sheet!$A$7:$DG$148,'TN01-10 (IN)'!AE$12,0)="","",VLOOKUP($C84,Sheet!$A$7:$DG$148,'TN01-10 (IN)'!AE$12,0))</f>
        <v>#N/A</v>
      </c>
      <c r="AF84" s="28" t="e">
        <f>IF(VLOOKUP($C84,Sheet!$A$7:$DG$148,'TN01-10 (IN)'!AF$12,0)="","",VLOOKUP($C84,Sheet!$A$7:$DG$148,'TN01-10 (IN)'!AF$12,0))</f>
        <v>#N/A</v>
      </c>
      <c r="AG84" s="28" t="e">
        <f>IF(VLOOKUP($C84,Sheet!$A$7:$DG$148,'TN01-10 (IN)'!AG$12,0)="","",VLOOKUP($C84,Sheet!$A$7:$DG$148,'TN01-10 (IN)'!AG$12,0))</f>
        <v>#N/A</v>
      </c>
      <c r="AH84" s="28" t="e">
        <f>IF(VLOOKUP($C84,Sheet!$A$7:$DG$148,'TN01-10 (IN)'!AH$12,0)="","",VLOOKUP($C84,Sheet!$A$7:$DG$148,'TN01-10 (IN)'!AH$12,0))</f>
        <v>#N/A</v>
      </c>
      <c r="AI84" s="28" t="e">
        <f>IF(VLOOKUP($C84,Sheet!$A$7:$DG$148,'TN01-10 (IN)'!AI$12,0)="","",VLOOKUP($C84,Sheet!$A$7:$DG$148,'TN01-10 (IN)'!AI$12,0))</f>
        <v>#N/A</v>
      </c>
      <c r="AJ84" s="28" t="e">
        <f>IF(VLOOKUP($C84,Sheet!$A$7:$DG$148,'TN01-10 (IN)'!AJ$12,0)="","",VLOOKUP($C84,Sheet!$A$7:$DG$148,'TN01-10 (IN)'!AJ$12,0))</f>
        <v>#N/A</v>
      </c>
      <c r="AK84" s="28" t="e">
        <f>IF(VLOOKUP($C84,Sheet!$A$7:$DG$148,'TN01-10 (IN)'!AK$12,0)="","",VLOOKUP($C84,Sheet!$A$7:$DG$148,'TN01-10 (IN)'!AK$12,0))</f>
        <v>#N/A</v>
      </c>
      <c r="AL84" s="28" t="e">
        <f>IF(VLOOKUP($C84,Sheet!$A$7:$DG$148,'TN01-10 (IN)'!AL$12,0)="","",VLOOKUP($C84,Sheet!$A$7:$DG$148,'TN01-10 (IN)'!AL$12,0))</f>
        <v>#N/A</v>
      </c>
      <c r="AM84" s="33" t="e">
        <f>IF(VLOOKUP($C84,Sheet!$A$7:$DG$148,'TN01-10 (IN)'!AM$12,0)="","",VLOOKUP($C84,Sheet!$A$7:$DG$148,'TN01-10 (IN)'!AM$12,0))</f>
        <v>#N/A</v>
      </c>
      <c r="AN84" s="36" t="e">
        <f>IF(VLOOKUP($C84,Sheet!$A$7:$DG$148,'TN01-10 (IN)'!AN$12,0)="","",VLOOKUP($C84,Sheet!$A$7:$DG$148,'TN01-10 (IN)'!AN$12,0))</f>
        <v>#N/A</v>
      </c>
      <c r="AO84" s="32" t="e">
        <f>IF(VLOOKUP($C84,Sheet!$A$7:$DG$148,'TN01-10 (IN)'!AO$12,0)="","",VLOOKUP($C84,Sheet!$A$7:$DG$148,'TN01-10 (IN)'!AO$12,0))</f>
        <v>#N/A</v>
      </c>
      <c r="AP84" s="32" t="e">
        <f>IF(VLOOKUP($C84,Sheet!$A$7:$DG$148,'TN01-10 (IN)'!AP$12,0)="","",VLOOKUP($C84,Sheet!$A$7:$DG$148,'TN01-10 (IN)'!AP$12,0))</f>
        <v>#N/A</v>
      </c>
      <c r="AQ84" s="32" t="e">
        <f>IF(VLOOKUP($C84,Sheet!$A$7:$DG$148,'TN01-10 (IN)'!AQ$12,0)="","",VLOOKUP($C84,Sheet!$A$7:$DG$148,'TN01-10 (IN)'!AQ$12,0))</f>
        <v>#N/A</v>
      </c>
      <c r="AR84" s="32" t="e">
        <f>IF(VLOOKUP($C84,Sheet!$A$7:$DG$148,'TN01-10 (IN)'!AR$12,0)="","",VLOOKUP($C84,Sheet!$A$7:$DG$148,'TN01-10 (IN)'!AR$12,0))</f>
        <v>#N/A</v>
      </c>
      <c r="AS84" s="32" t="e">
        <f>IF(VLOOKUP($C84,Sheet!$A$7:$DG$148,'TN01-10 (IN)'!AS$12,0)="","",VLOOKUP($C84,Sheet!$A$7:$DG$148,'TN01-10 (IN)'!AS$12,0))</f>
        <v>#N/A</v>
      </c>
      <c r="AT84" s="32" t="e">
        <f>IF(VLOOKUP($C84,Sheet!$A$7:$DG$148,'TN01-10 (IN)'!AT$12,0)="","",VLOOKUP($C84,Sheet!$A$7:$DG$148,'TN01-10 (IN)'!AT$12,0))</f>
        <v>#N/A</v>
      </c>
      <c r="AU84" s="32" t="e">
        <f>IF(VLOOKUP($C84,Sheet!$A$7:$DG$148,'TN01-10 (IN)'!AU$12,0)="","",VLOOKUP($C84,Sheet!$A$7:$DG$148,'TN01-10 (IN)'!AU$12,0))</f>
        <v>#N/A</v>
      </c>
      <c r="AV84" s="32" t="e">
        <f>IF(VLOOKUP($C84,Sheet!$A$7:$DG$148,'TN01-10 (IN)'!AV$12,0)="","",VLOOKUP($C84,Sheet!$A$7:$DG$148,'TN01-10 (IN)'!AV$12,0))</f>
        <v>#N/A</v>
      </c>
      <c r="AW84" s="32" t="e">
        <f>IF(VLOOKUP($C84,Sheet!$A$7:$DG$148,'TN01-10 (IN)'!AW$12,0)="","",VLOOKUP($C84,Sheet!$A$7:$DG$148,'TN01-10 (IN)'!AW$12,0))</f>
        <v>#N/A</v>
      </c>
      <c r="AX84" s="32" t="e">
        <f>IF(VLOOKUP($C84,Sheet!$A$7:$DG$148,'TN01-10 (IN)'!AX$12,0)="","",VLOOKUP($C84,Sheet!$A$7:$DG$148,'TN01-10 (IN)'!AX$12,0))</f>
        <v>#N/A</v>
      </c>
      <c r="AY84" s="32" t="e">
        <f>IF(VLOOKUP($C84,Sheet!$A$7:$DG$148,'TN01-10 (IN)'!AY$12,0)="","",VLOOKUP($C84,Sheet!$A$7:$DG$148,'TN01-10 (IN)'!AY$12,0))</f>
        <v>#N/A</v>
      </c>
      <c r="AZ84" s="32" t="e">
        <f>IF(VLOOKUP($C84,Sheet!$A$7:$DG$148,'TN01-10 (IN)'!AZ$12,0)="","",VLOOKUP($C84,Sheet!$A$7:$DG$148,'TN01-10 (IN)'!AZ$12,0))</f>
        <v>#N/A</v>
      </c>
      <c r="BA84" s="32" t="e">
        <f>IF(VLOOKUP($C84,Sheet!$A$7:$DG$148,'TN01-10 (IN)'!BA$12,0)="","",VLOOKUP($C84,Sheet!$A$7:$DG$148,'TN01-10 (IN)'!BA$12,0))</f>
        <v>#N/A</v>
      </c>
      <c r="BB84" s="32" t="e">
        <f>IF(VLOOKUP($C84,Sheet!$A$7:$DG$148,'TN01-10 (IN)'!BB$12,0)="","",VLOOKUP($C84,Sheet!$A$7:$DG$148,'TN01-10 (IN)'!BB$12,0))</f>
        <v>#N/A</v>
      </c>
      <c r="BC84" s="32" t="e">
        <f>IF(VLOOKUP($C84,Sheet!$A$7:$DG$148,'TN01-10 (IN)'!BC$12,0)="","",VLOOKUP($C84,Sheet!$A$7:$DG$148,'TN01-10 (IN)'!BC$12,0))</f>
        <v>#N/A</v>
      </c>
      <c r="BD84" s="33" t="e">
        <f>IF(VLOOKUP($C84,Sheet!$A$7:$DG$148,'TN01-10 (IN)'!BD$12,0)="","",VLOOKUP($C84,Sheet!$A$7:$DG$148,'TN01-10 (IN)'!BD$12,0))</f>
        <v>#N/A</v>
      </c>
      <c r="BE84" s="36" t="e">
        <f>IF(VLOOKUP($C84,Sheet!$A$7:$DG$148,'TN01-10 (IN)'!BE$12,0)="","",VLOOKUP($C84,Sheet!$A$7:$DG$148,'TN01-10 (IN)'!BE$12,0))</f>
        <v>#N/A</v>
      </c>
      <c r="BF84" s="28" t="e">
        <f>IF(VLOOKUP($C84,Sheet!$A$7:$DG$148,'TN01-10 (IN)'!BF$12,0)="","",VLOOKUP($C84,Sheet!$A$7:$DG$148,'TN01-10 (IN)'!BF$12,0))</f>
        <v>#N/A</v>
      </c>
      <c r="BG84" s="28" t="e">
        <f>IF(VLOOKUP($C84,Sheet!$A$7:$DG$148,'TN01-10 (IN)'!BG$12,0)="","",VLOOKUP($C84,Sheet!$A$7:$DG$148,'TN01-10 (IN)'!BG$12,0))</f>
        <v>#N/A</v>
      </c>
      <c r="BH84" s="28" t="e">
        <f>IF(VLOOKUP($C84,Sheet!$A$7:$DG$148,'TN01-10 (IN)'!BH$12,0)="","",VLOOKUP($C84,Sheet!$A$7:$DG$148,'TN01-10 (IN)'!BH$12,0))</f>
        <v>#N/A</v>
      </c>
      <c r="BI84" s="28" t="e">
        <f>IF(VLOOKUP($C84,Sheet!$A$7:$DG$148,'TN01-10 (IN)'!BI$12,0)="","",VLOOKUP($C84,Sheet!$A$7:$DG$148,'TN01-10 (IN)'!BI$12,0))</f>
        <v>#N/A</v>
      </c>
      <c r="BJ84" s="28" t="e">
        <f>IF(VLOOKUP($C84,Sheet!$A$7:$DG$148,'TN01-10 (IN)'!BJ$12,0)="","",VLOOKUP($C84,Sheet!$A$7:$DG$148,'TN01-10 (IN)'!BJ$12,0))</f>
        <v>#N/A</v>
      </c>
      <c r="BK84" s="28" t="e">
        <f>IF(VLOOKUP($C84,Sheet!$A$7:$DG$148,'TN01-10 (IN)'!BK$12,0)="","",VLOOKUP($C84,Sheet!$A$7:$DG$148,'TN01-10 (IN)'!BK$12,0))</f>
        <v>#N/A</v>
      </c>
      <c r="BL84" s="28" t="e">
        <f>IF(VLOOKUP($C84,Sheet!$A$7:$DG$148,'TN01-10 (IN)'!BL$12,0)="","",VLOOKUP($C84,Sheet!$A$7:$DG$148,'TN01-10 (IN)'!BL$12,0))</f>
        <v>#N/A</v>
      </c>
      <c r="BM84" s="28" t="e">
        <f>IF(VLOOKUP($C84,Sheet!$A$7:$DG$148,'TN01-10 (IN)'!BM$12,0)="","",VLOOKUP($C84,Sheet!$A$7:$DG$148,'TN01-10 (IN)'!BM$12,0))</f>
        <v>#N/A</v>
      </c>
      <c r="BN84" s="28" t="e">
        <f>IF(VLOOKUP($C84,Sheet!$A$7:$DG$148,'TN01-10 (IN)'!BN$12,0)="","",VLOOKUP($C84,Sheet!$A$7:$DG$148,'TN01-10 (IN)'!BN$12,0))</f>
        <v>#N/A</v>
      </c>
      <c r="BO84" s="28" t="e">
        <f>IF(VLOOKUP($C84,Sheet!$A$7:$DG$148,'TN01-10 (IN)'!BO$12,0)="","",VLOOKUP($C84,Sheet!$A$7:$DG$148,'TN01-10 (IN)'!BO$12,0))</f>
        <v>#N/A</v>
      </c>
      <c r="BP84" s="28" t="e">
        <f>IF(VLOOKUP($C84,Sheet!$A$7:$DG$148,'TN01-10 (IN)'!BP$12,0)="","",VLOOKUP($C84,Sheet!$A$7:$DG$148,'TN01-10 (IN)'!BP$12,0))</f>
        <v>#N/A</v>
      </c>
      <c r="BQ84" s="28" t="e">
        <f>IF(VLOOKUP($C84,Sheet!$A$7:$DG$148,'TN01-10 (IN)'!BQ$12,0)="","",VLOOKUP($C84,Sheet!$A$7:$DG$148,'TN01-10 (IN)'!BQ$12,0))</f>
        <v>#N/A</v>
      </c>
      <c r="BR84" s="28" t="e">
        <f>IF(VLOOKUP($C84,Sheet!$A$7:$DG$148,'TN01-10 (IN)'!BR$12,0)="","",VLOOKUP($C84,Sheet!$A$7:$DG$148,'TN01-10 (IN)'!BR$12,0))</f>
        <v>#N/A</v>
      </c>
      <c r="BS84" s="28" t="e">
        <f>IF(VLOOKUP($C84,Sheet!$A$7:$DG$148,'TN01-10 (IN)'!BS$12,0)="","",VLOOKUP($C84,Sheet!$A$7:$DG$148,'TN01-10 (IN)'!BS$12,0))</f>
        <v>#N/A</v>
      </c>
      <c r="BT84" s="28" t="e">
        <f>IF(VLOOKUP($C84,Sheet!$A$7:$DG$148,'TN01-10 (IN)'!BT$12,0)="","",VLOOKUP($C84,Sheet!$A$7:$DG$148,'TN01-10 (IN)'!BT$12,0))</f>
        <v>#N/A</v>
      </c>
      <c r="BU84" s="28" t="e">
        <f>IF(VLOOKUP($C84,Sheet!$A$7:$DG$148,'TN01-10 (IN)'!BU$12,0)="","",VLOOKUP($C84,Sheet!$A$7:$DG$148,'TN01-10 (IN)'!BU$12,0))</f>
        <v>#N/A</v>
      </c>
      <c r="BV84" s="28" t="e">
        <f>IF(VLOOKUP($C84,Sheet!$A$7:$DG$148,'TN01-10 (IN)'!BV$12,0)="","",VLOOKUP($C84,Sheet!$A$7:$DG$148,'TN01-10 (IN)'!BV$12,0))</f>
        <v>#N/A</v>
      </c>
      <c r="BW84" s="28" t="e">
        <f>IF(VLOOKUP($C84,Sheet!$A$7:$DG$148,'TN01-10 (IN)'!BW$12,0)="","",VLOOKUP($C84,Sheet!$A$7:$DG$148,'TN01-10 (IN)'!BW$12,0))</f>
        <v>#N/A</v>
      </c>
      <c r="BX84" s="28" t="e">
        <f>IF(VLOOKUP($C84,Sheet!$A$7:$DG$148,'TN01-10 (IN)'!BX$12,0)="","",VLOOKUP($C84,Sheet!$A$7:$DG$148,'TN01-10 (IN)'!BX$12,0))</f>
        <v>#N/A</v>
      </c>
      <c r="BY84" s="28" t="e">
        <f>IF(VLOOKUP($C84,Sheet!$A$7:$DG$148,'TN01-10 (IN)'!BY$12,0)="","",VLOOKUP($C84,Sheet!$A$7:$DG$148,'TN01-10 (IN)'!BY$12,0))</f>
        <v>#N/A</v>
      </c>
      <c r="BZ84" s="33" t="e">
        <f>IF(VLOOKUP($C84,Sheet!$A$7:$DG$148,'TN01-10 (IN)'!BZ$12,0)="","",VLOOKUP($C84,Sheet!$A$7:$DG$148,'TN01-10 (IN)'!BZ$12,0))</f>
        <v>#N/A</v>
      </c>
      <c r="CA84" s="36" t="e">
        <f>IF(VLOOKUP($C84,Sheet!$A$7:$DG$148,'TN01-10 (IN)'!CA$12,0)="","",VLOOKUP($C84,Sheet!$A$7:$DG$148,'TN01-10 (IN)'!CA$12,0))</f>
        <v>#N/A</v>
      </c>
      <c r="CB84" s="28" t="e">
        <f>IF(VLOOKUP($C84,Sheet!$A$7:$DG$148,'TN01-10 (IN)'!CB$12,0)="","",VLOOKUP($C84,Sheet!$A$7:$DG$148,'TN01-10 (IN)'!CB$12,0))</f>
        <v>#N/A</v>
      </c>
      <c r="CC84" s="28" t="e">
        <f>IF(VLOOKUP($C84,Sheet!$A$7:$DG$148,'TN01-10 (IN)'!CC$12,0)="","",VLOOKUP($C84,Sheet!$A$7:$DG$148,'TN01-10 (IN)'!CC$12,0))</f>
        <v>#N/A</v>
      </c>
      <c r="CD84" s="28" t="e">
        <f>IF(VLOOKUP($C84,Sheet!$A$7:$DG$148,'TN01-10 (IN)'!CD$12,0)="","",VLOOKUP($C84,Sheet!$A$7:$DG$148,'TN01-10 (IN)'!CD$12,0))</f>
        <v>#N/A</v>
      </c>
      <c r="CE84" s="28" t="e">
        <f>IF(VLOOKUP($C84,Sheet!$A$7:$DG$148,'TN01-10 (IN)'!CE$12,0)="","",VLOOKUP($C84,Sheet!$A$7:$DG$148,'TN01-10 (IN)'!CE$12,0))</f>
        <v>#N/A</v>
      </c>
      <c r="CF84" s="28" t="e">
        <f>IF(VLOOKUP($C84,Sheet!$A$7:$DG$148,'TN01-10 (IN)'!CF$12,0)="","",VLOOKUP($C84,Sheet!$A$7:$DG$148,'TN01-10 (IN)'!CF$12,0))</f>
        <v>#N/A</v>
      </c>
      <c r="CG84" s="28" t="e">
        <f>IF(VLOOKUP($C84,Sheet!$A$7:$DG$148,'TN01-10 (IN)'!CG$12,0)="","",VLOOKUP($C84,Sheet!$A$7:$DG$148,'TN01-10 (IN)'!CG$12,0))</f>
        <v>#N/A</v>
      </c>
      <c r="CH84" s="28" t="e">
        <f>IF(VLOOKUP($C84,Sheet!$A$7:$DG$148,'TN01-10 (IN)'!CH$12,0)="","",VLOOKUP($C84,Sheet!$A$7:$DG$148,'TN01-10 (IN)'!CH$12,0))</f>
        <v>#N/A</v>
      </c>
      <c r="CI84" s="28" t="e">
        <f>IF(VLOOKUP($C84,Sheet!$A$7:$DG$148,'TN01-10 (IN)'!CI$12,0)="","",VLOOKUP($C84,Sheet!$A$7:$DG$148,'TN01-10 (IN)'!CI$12,0))</f>
        <v>#N/A</v>
      </c>
      <c r="CJ84" s="28" t="e">
        <f>IF(VLOOKUP($C84,Sheet!$A$7:$DG$148,'TN01-10 (IN)'!CJ$12,0)="","",VLOOKUP($C84,Sheet!$A$7:$DG$148,'TN01-10 (IN)'!CJ$12,0))</f>
        <v>#N/A</v>
      </c>
      <c r="CK84" s="28" t="e">
        <f>IF(VLOOKUP($C84,Sheet!$A$7:$DG$148,'TN01-10 (IN)'!CK$12,0)="","",VLOOKUP($C84,Sheet!$A$7:$DG$148,'TN01-10 (IN)'!CK$12,0))</f>
        <v>#N/A</v>
      </c>
      <c r="CL84" s="28" t="e">
        <f>IF(VLOOKUP($C84,Sheet!$A$7:$DG$148,'TN01-10 (IN)'!CL$12,0)="","",VLOOKUP($C84,Sheet!$A$7:$DG$148,'TN01-10 (IN)'!CL$12,0))</f>
        <v>#N/A</v>
      </c>
      <c r="CM84" s="28" t="e">
        <f>IF(VLOOKUP($C84,Sheet!$A$7:$DG$148,'TN01-10 (IN)'!CM$12,0)="","",VLOOKUP($C84,Sheet!$A$7:$DG$148,'TN01-10 (IN)'!CM$12,0))</f>
        <v>#N/A</v>
      </c>
      <c r="CN84" s="28" t="e">
        <f>IF(VLOOKUP($C84,Sheet!$A$7:$DG$148,'TN01-10 (IN)'!CN$12,0)="","",VLOOKUP($C84,Sheet!$A$7:$DG$148,'TN01-10 (IN)'!CN$12,0))</f>
        <v>#N/A</v>
      </c>
      <c r="CO84" s="28" t="e">
        <f>IF(VLOOKUP($C84,Sheet!$A$7:$DG$148,'TN01-10 (IN)'!CO$12,0)="","",VLOOKUP($C84,Sheet!$A$7:$DG$148,'TN01-10 (IN)'!CO$12,0))</f>
        <v>#N/A</v>
      </c>
      <c r="CP84" s="28" t="e">
        <f>IF(VLOOKUP($C84,Sheet!$A$7:$DG$148,'TN01-10 (IN)'!CP$12,0)="","",VLOOKUP($C84,Sheet!$A$7:$DG$148,'TN01-10 (IN)'!CP$12,0))</f>
        <v>#N/A</v>
      </c>
      <c r="CQ84" s="28" t="e">
        <f>IF(VLOOKUP($C84,Sheet!$A$7:$DG$148,'TN01-10 (IN)'!CQ$12,0)="","",VLOOKUP($C84,Sheet!$A$7:$DG$148,'TN01-10 (IN)'!CQ$12,0))</f>
        <v>#N/A</v>
      </c>
      <c r="CR84" s="28" t="e">
        <f>IF(VLOOKUP($C84,Sheet!$A$7:$DG$148,'TN01-10 (IN)'!CR$12,0)="","",VLOOKUP($C84,Sheet!$A$7:$DG$148,'TN01-10 (IN)'!CR$12,0))</f>
        <v>#N/A</v>
      </c>
      <c r="CS84" s="28" t="e">
        <f>IF(VLOOKUP($C84,Sheet!$A$7:$DG$148,'TN01-10 (IN)'!CS$12,0)="","",VLOOKUP($C84,Sheet!$A$7:$DG$148,'TN01-10 (IN)'!CS$12,0))</f>
        <v>#N/A</v>
      </c>
      <c r="CT84" s="28" t="e">
        <f>IF(VLOOKUP($C84,Sheet!$A$7:$DG$148,'TN01-10 (IN)'!CT$12,0)="","",VLOOKUP($C84,Sheet!$A$7:$DG$148,'TN01-10 (IN)'!CT$12,0))</f>
        <v>#N/A</v>
      </c>
      <c r="CU84" s="33" t="e">
        <f>IF(VLOOKUP($C84,Sheet!$A$7:$DG$148,'TN01-10 (IN)'!CU$12,0)="","",VLOOKUP($C84,Sheet!$A$7:$DG$148,'TN01-10 (IN)'!CU$12,0))</f>
        <v>#N/A</v>
      </c>
      <c r="CV84" s="36" t="e">
        <f>IF(VLOOKUP($C84,Sheet!$A$7:$DG$148,'TN01-10 (IN)'!CV$12,0)="","",VLOOKUP($C84,Sheet!$A$7:$DG$148,'TN01-10 (IN)'!CV$12,0))</f>
        <v>#N/A</v>
      </c>
      <c r="CW84" s="38" t="e">
        <f t="shared" si="11"/>
        <v>#N/A</v>
      </c>
      <c r="CX84" s="38" t="e">
        <f t="shared" si="11"/>
        <v>#N/A</v>
      </c>
      <c r="CY84" s="38">
        <f t="shared" si="12"/>
        <v>0</v>
      </c>
      <c r="CZ84" s="38" t="e">
        <f t="shared" si="13"/>
        <v>#N/A</v>
      </c>
      <c r="DA84" s="38" t="e">
        <f t="shared" si="14"/>
        <v>#N/A</v>
      </c>
      <c r="DB84" s="38" t="e">
        <f>VLOOKUP($C84,'TN01-04'!$A$13:$DL$166,103,0)</f>
        <v>#N/A</v>
      </c>
      <c r="DC84" s="28" t="e">
        <f>IF(VLOOKUP($C84,Sheet!$A$7:$DG$148,'TN01-10 (IN)'!DC$12,0)="","",VLOOKUP($C84,Sheet!$A$7:$DG$148,'TN01-10 (IN)'!DC$12,0))</f>
        <v>#N/A</v>
      </c>
      <c r="DD84" s="28" t="e">
        <f>IF(VLOOKUP($C84,Sheet!$A$7:$DG$148,'TN01-10 (IN)'!DD$12,0)="","",VLOOKUP($C84,Sheet!$A$7:$DG$148,'TN01-10 (IN)'!DD$12,0))</f>
        <v>#N/A</v>
      </c>
      <c r="DE84" s="28" t="e">
        <f>IF(VLOOKUP($C84,Sheet!$A$7:$DG$148,'TN01-10 (IN)'!DE$12,0)="","",VLOOKUP($C84,Sheet!$A$7:$DG$148,'TN01-10 (IN)'!DE$12,0))</f>
        <v>#N/A</v>
      </c>
      <c r="DF84" s="28" t="e">
        <f>IF(VLOOKUP($C84,Sheet!$A$7:$DG$148,'TN01-10 (IN)'!DF$12,0)="","",VLOOKUP($C84,Sheet!$A$7:$DG$148,'TN01-10 (IN)'!DF$12,0))</f>
        <v>#N/A</v>
      </c>
      <c r="DG84" s="38"/>
      <c r="DH84" s="38" t="e">
        <f t="shared" si="15"/>
        <v>#N/A</v>
      </c>
      <c r="DI84" s="38" t="e">
        <f>VLOOKUP($C84,'TN01-04'!$A$13:$DL$166,110,0)</f>
        <v>#N/A</v>
      </c>
      <c r="DJ84" s="33" t="e">
        <f>IF(VLOOKUP($C84,Sheet!$A$7:$DG$148,'TN01-10 (IN)'!DJ$12,0)="","",VLOOKUP($C84,Sheet!$A$7:$DG$148,'TN01-10 (IN)'!DJ$12,0))</f>
        <v>#N/A</v>
      </c>
      <c r="DK84" s="36" t="e">
        <f>IF(VLOOKUP($C84,Sheet!$A$7:$DG$148,'TN01-10 (IN)'!DK$12,0)="","",VLOOKUP($C84,Sheet!$A$7:$DG$148,'TN01-10 (IN)'!DK$12,0))</f>
        <v>#N/A</v>
      </c>
      <c r="DL84" s="38" t="e">
        <f t="shared" si="16"/>
        <v>#N/A</v>
      </c>
      <c r="DM84" s="38" t="e">
        <f t="shared" si="17"/>
        <v>#N/A</v>
      </c>
      <c r="DN84" s="38" t="e">
        <f t="shared" si="18"/>
        <v>#N/A</v>
      </c>
      <c r="DO84" s="38" t="e">
        <f>VLOOKUP($C84,'TN01-04'!$A$13:$DL$166,116,0)</f>
        <v>#N/A</v>
      </c>
      <c r="DP84" s="33" t="e">
        <f>IF(VLOOKUP($C84,Sheet!$A$7:$DG$148,'TN01-10 (IN)'!DP$12,0)="","",VLOOKUP($C84,Sheet!$A$7:$DG$148,'TN01-10 (IN)'!DP$12,0))</f>
        <v>#N/A</v>
      </c>
      <c r="DQ84" s="36" t="e">
        <f>IF(VLOOKUP($C84,Sheet!$A$7:$DG$148,'TN01-10 (IN)'!DQ$12,0)="","",VLOOKUP($C84,Sheet!$A$7:$DG$148,'TN01-10 (IN)'!DQ$12,0))</f>
        <v>#N/A</v>
      </c>
      <c r="DR84" s="28" t="e">
        <f>IF(VLOOKUP($C84,Sheet!$A$7:$DG$148,'TN01-10 (IN)'!DR$12,0)="","",VLOOKUP($C84,Sheet!$A$7:$DG$148,'TN01-10 (IN)'!DR$12,0))</f>
        <v>#N/A</v>
      </c>
      <c r="DS84" s="28" t="e">
        <f>IF(VLOOKUP($C84,Sheet!$A$7:$DG$148,'TN01-10 (IN)'!DS$12,0)="","",VLOOKUP($C84,Sheet!$A$7:$DG$148,'TN01-10 (IN)'!DS$12,0))</f>
        <v>#N/A</v>
      </c>
      <c r="DT84" s="28" t="e">
        <f>IF(VLOOKUP($C84,Sheet!$A$7:$DG$148,'TN01-10 (IN)'!DT$12,0)="","",VLOOKUP($C84,Sheet!$A$7:$DG$148,'TN01-10 (IN)'!DT$12,0))</f>
        <v>#N/A</v>
      </c>
      <c r="DU84" s="28" t="e">
        <f>IF(VLOOKUP($C84,Sheet!$A$7:$DG$148,'TN01-10 (IN)'!DU$12,0)="","",VLOOKUP($C84,Sheet!$A$7:$DG$148,'TN01-10 (IN)'!DU$12,0))</f>
        <v>#N/A</v>
      </c>
      <c r="DV84" s="28" t="e">
        <f>IF(VLOOKUP($C84,Sheet!$A$7:$DG$148,'TN01-10 (IN)'!DV$12,0)="","",VLOOKUP($C84,Sheet!$A$7:$DG$148,'TN01-10 (IN)'!DV$12,0))</f>
        <v>#N/A</v>
      </c>
      <c r="DW84" s="42" t="e">
        <f t="shared" si="19"/>
        <v>#N/A</v>
      </c>
    </row>
    <row r="85" spans="1:127" ht="15.95" customHeight="1" x14ac:dyDescent="0.2">
      <c r="A85" s="52"/>
      <c r="B85" s="625"/>
      <c r="C85" s="45">
        <v>2220716830</v>
      </c>
      <c r="D85" s="26" t="s">
        <v>23</v>
      </c>
      <c r="E85" s="26" t="s">
        <v>84</v>
      </c>
      <c r="F85" s="26" t="s">
        <v>155</v>
      </c>
      <c r="G85" s="27">
        <v>36066</v>
      </c>
      <c r="H85" s="26" t="s">
        <v>209</v>
      </c>
      <c r="I85" s="26" t="s">
        <v>212</v>
      </c>
      <c r="J85" s="28">
        <f>IF(VLOOKUP($C85,Sheet!$A$7:$DG$148,'TN01-10 (IN)'!J$12,0)="","",VLOOKUP($C85,Sheet!$A$7:$DG$148,'TN01-10 (IN)'!J$12,0))</f>
        <v>7.4</v>
      </c>
      <c r="K85" s="28">
        <f>IF(VLOOKUP($C85,Sheet!$A$7:$DG$148,'TN01-10 (IN)'!K$12,0)="","",VLOOKUP($C85,Sheet!$A$7:$DG$148,'TN01-10 (IN)'!K$12,0))</f>
        <v>7.5</v>
      </c>
      <c r="L85" s="28">
        <f>IF(VLOOKUP($C85,Sheet!$A$7:$DG$148,'TN01-10 (IN)'!L$12,0)="","",VLOOKUP($C85,Sheet!$A$7:$DG$148,'TN01-10 (IN)'!L$12,0))</f>
        <v>7</v>
      </c>
      <c r="M85" s="28">
        <f>IF(VLOOKUP($C85,Sheet!$A$7:$DG$148,'TN01-10 (IN)'!M$12,0)="","",VLOOKUP($C85,Sheet!$A$7:$DG$148,'TN01-10 (IN)'!M$12,0))</f>
        <v>6.8</v>
      </c>
      <c r="N85" s="28">
        <f>IF(VLOOKUP($C85,Sheet!$A$7:$DG$148,'TN01-10 (IN)'!N$12,0)="","",VLOOKUP($C85,Sheet!$A$7:$DG$148,'TN01-10 (IN)'!N$12,0))</f>
        <v>6.3</v>
      </c>
      <c r="O85" s="28">
        <f>IF(VLOOKUP($C85,Sheet!$A$7:$DG$148,'TN01-10 (IN)'!O$12,0)="","",VLOOKUP($C85,Sheet!$A$7:$DG$148,'TN01-10 (IN)'!O$12,0))</f>
        <v>4.4000000000000004</v>
      </c>
      <c r="P85" s="28">
        <f>IF(VLOOKUP($C85,Sheet!$A$7:$DG$148,'TN01-10 (IN)'!P$12,0)="","",VLOOKUP($C85,Sheet!$A$7:$DG$148,'TN01-10 (IN)'!P$12,0))</f>
        <v>5.8</v>
      </c>
      <c r="Q85" s="28" t="str">
        <f>IF(VLOOKUP($C85,Sheet!$A$7:$DG$148,'TN01-10 (IN)'!Q$12,0)="","",VLOOKUP($C85,Sheet!$A$7:$DG$148,'TN01-10 (IN)'!Q$12,0))</f>
        <v/>
      </c>
      <c r="R85" s="28">
        <f>IF(VLOOKUP($C85,Sheet!$A$7:$DG$148,'TN01-10 (IN)'!R$12,0)="","",VLOOKUP($C85,Sheet!$A$7:$DG$148,'TN01-10 (IN)'!R$12,0))</f>
        <v>5.2</v>
      </c>
      <c r="S85" s="28" t="str">
        <f>IF(VLOOKUP($C85,Sheet!$A$7:$DG$148,'TN01-10 (IN)'!S$12,0)="","",VLOOKUP($C85,Sheet!$A$7:$DG$148,'TN01-10 (IN)'!S$12,0))</f>
        <v/>
      </c>
      <c r="T85" s="28" t="str">
        <f>IF(VLOOKUP($C85,Sheet!$A$7:$DG$148,'TN01-10 (IN)'!T$12,0)="","",VLOOKUP($C85,Sheet!$A$7:$DG$148,'TN01-10 (IN)'!T$12,0))</f>
        <v/>
      </c>
      <c r="U85" s="28" t="str">
        <f>IF(VLOOKUP($C85,Sheet!$A$7:$DG$148,'TN01-10 (IN)'!U$12,0)="","",VLOOKUP($C85,Sheet!$A$7:$DG$148,'TN01-10 (IN)'!U$12,0))</f>
        <v/>
      </c>
      <c r="V85" s="28" t="str">
        <f>IF(VLOOKUP($C85,Sheet!$A$7:$DG$148,'TN01-10 (IN)'!V$12,0)="","",VLOOKUP($C85,Sheet!$A$7:$DG$148,'TN01-10 (IN)'!V$12,0))</f>
        <v/>
      </c>
      <c r="W85" s="28">
        <f>IF(VLOOKUP($C85,Sheet!$A$7:$DG$148,'TN01-10 (IN)'!W$12,0)="","",VLOOKUP($C85,Sheet!$A$7:$DG$148,'TN01-10 (IN)'!W$12,0))</f>
        <v>7</v>
      </c>
      <c r="X85" s="28">
        <f>IF(VLOOKUP($C85,Sheet!$A$7:$DG$148,'TN01-10 (IN)'!X$12,0)="","",VLOOKUP($C85,Sheet!$A$7:$DG$148,'TN01-10 (IN)'!X$12,0))</f>
        <v>7.7</v>
      </c>
      <c r="Y85" s="28">
        <f>IF(VLOOKUP($C85,Sheet!$A$7:$DG$148,'TN01-10 (IN)'!Y$12,0)="","",VLOOKUP($C85,Sheet!$A$7:$DG$148,'TN01-10 (IN)'!Y$12,0))</f>
        <v>8.6999999999999993</v>
      </c>
      <c r="Z85" s="28">
        <f>IF(VLOOKUP($C85,Sheet!$A$7:$DG$148,'TN01-10 (IN)'!Z$12,0)="","",VLOOKUP($C85,Sheet!$A$7:$DG$148,'TN01-10 (IN)'!Z$12,0))</f>
        <v>8.1999999999999993</v>
      </c>
      <c r="AA85" s="28">
        <f>IF(VLOOKUP($C85,Sheet!$A$7:$DG$148,'TN01-10 (IN)'!AA$12,0)="","",VLOOKUP($C85,Sheet!$A$7:$DG$148,'TN01-10 (IN)'!AA$12,0))</f>
        <v>6.7</v>
      </c>
      <c r="AB85" s="28">
        <f>IF(VLOOKUP($C85,Sheet!$A$7:$DG$148,'TN01-10 (IN)'!AB$12,0)="","",VLOOKUP($C85,Sheet!$A$7:$DG$148,'TN01-10 (IN)'!AB$12,0))</f>
        <v>6</v>
      </c>
      <c r="AC85" s="28">
        <f>IF(VLOOKUP($C85,Sheet!$A$7:$DG$148,'TN01-10 (IN)'!AC$12,0)="","",VLOOKUP($C85,Sheet!$A$7:$DG$148,'TN01-10 (IN)'!AC$12,0))</f>
        <v>4.7</v>
      </c>
      <c r="AD85" s="28">
        <f>IF(VLOOKUP($C85,Sheet!$A$7:$DG$148,'TN01-10 (IN)'!AD$12,0)="","",VLOOKUP($C85,Sheet!$A$7:$DG$148,'TN01-10 (IN)'!AD$12,0))</f>
        <v>7</v>
      </c>
      <c r="AE85" s="28">
        <f>IF(VLOOKUP($C85,Sheet!$A$7:$DG$148,'TN01-10 (IN)'!AE$12,0)="","",VLOOKUP($C85,Sheet!$A$7:$DG$148,'TN01-10 (IN)'!AE$12,0))</f>
        <v>6.1</v>
      </c>
      <c r="AF85" s="28">
        <f>IF(VLOOKUP($C85,Sheet!$A$7:$DG$148,'TN01-10 (IN)'!AF$12,0)="","",VLOOKUP($C85,Sheet!$A$7:$DG$148,'TN01-10 (IN)'!AF$12,0))</f>
        <v>4.7</v>
      </c>
      <c r="AG85" s="28">
        <f>IF(VLOOKUP($C85,Sheet!$A$7:$DG$148,'TN01-10 (IN)'!AG$12,0)="","",VLOOKUP($C85,Sheet!$A$7:$DG$148,'TN01-10 (IN)'!AG$12,0))</f>
        <v>4.0999999999999996</v>
      </c>
      <c r="AH85" s="28">
        <f>IF(VLOOKUP($C85,Sheet!$A$7:$DG$148,'TN01-10 (IN)'!AH$12,0)="","",VLOOKUP($C85,Sheet!$A$7:$DG$148,'TN01-10 (IN)'!AH$12,0))</f>
        <v>5.3</v>
      </c>
      <c r="AI85" s="28">
        <f>IF(VLOOKUP($C85,Sheet!$A$7:$DG$148,'TN01-10 (IN)'!AI$12,0)="","",VLOOKUP($C85,Sheet!$A$7:$DG$148,'TN01-10 (IN)'!AI$12,0))</f>
        <v>5.3</v>
      </c>
      <c r="AJ85" s="28">
        <f>IF(VLOOKUP($C85,Sheet!$A$7:$DG$148,'TN01-10 (IN)'!AJ$12,0)="","",VLOOKUP($C85,Sheet!$A$7:$DG$148,'TN01-10 (IN)'!AJ$12,0))</f>
        <v>6.4</v>
      </c>
      <c r="AK85" s="28">
        <f>IF(VLOOKUP($C85,Sheet!$A$7:$DG$148,'TN01-10 (IN)'!AK$12,0)="","",VLOOKUP($C85,Sheet!$A$7:$DG$148,'TN01-10 (IN)'!AK$12,0))</f>
        <v>4.7</v>
      </c>
      <c r="AL85" s="28">
        <f>IF(VLOOKUP($C85,Sheet!$A$7:$DG$148,'TN01-10 (IN)'!AL$12,0)="","",VLOOKUP($C85,Sheet!$A$7:$DG$148,'TN01-10 (IN)'!AL$12,0))</f>
        <v>5.9</v>
      </c>
      <c r="AM85" s="33">
        <f>IF(VLOOKUP($C85,Sheet!$A$7:$DG$148,'TN01-10 (IN)'!AM$12,0)="","",VLOOKUP($C85,Sheet!$A$7:$DG$148,'TN01-10 (IN)'!AM$12,0))</f>
        <v>51</v>
      </c>
      <c r="AN85" s="36">
        <f>IF(VLOOKUP($C85,Sheet!$A$7:$DG$148,'TN01-10 (IN)'!AN$12,0)="","",VLOOKUP($C85,Sheet!$A$7:$DG$148,'TN01-10 (IN)'!AN$12,0))</f>
        <v>0</v>
      </c>
      <c r="AO85" s="32">
        <f>IF(VLOOKUP($C85,Sheet!$A$7:$DG$148,'TN01-10 (IN)'!AO$12,0)="","",VLOOKUP($C85,Sheet!$A$7:$DG$148,'TN01-10 (IN)'!AO$12,0))</f>
        <v>5.8</v>
      </c>
      <c r="AP85" s="32">
        <f>IF(VLOOKUP($C85,Sheet!$A$7:$DG$148,'TN01-10 (IN)'!AP$12,0)="","",VLOOKUP($C85,Sheet!$A$7:$DG$148,'TN01-10 (IN)'!AP$12,0))</f>
        <v>4.9000000000000004</v>
      </c>
      <c r="AQ85" s="32">
        <f>IF(VLOOKUP($C85,Sheet!$A$7:$DG$148,'TN01-10 (IN)'!AQ$12,0)="","",VLOOKUP($C85,Sheet!$A$7:$DG$148,'TN01-10 (IN)'!AQ$12,0))</f>
        <v>6.9</v>
      </c>
      <c r="AR85" s="32" t="str">
        <f>IF(VLOOKUP($C85,Sheet!$A$7:$DG$148,'TN01-10 (IN)'!AR$12,0)="","",VLOOKUP($C85,Sheet!$A$7:$DG$148,'TN01-10 (IN)'!AR$12,0))</f>
        <v/>
      </c>
      <c r="AS85" s="32" t="str">
        <f>IF(VLOOKUP($C85,Sheet!$A$7:$DG$148,'TN01-10 (IN)'!AS$12,0)="","",VLOOKUP($C85,Sheet!$A$7:$DG$148,'TN01-10 (IN)'!AS$12,0))</f>
        <v/>
      </c>
      <c r="AT85" s="32" t="str">
        <f>IF(VLOOKUP($C85,Sheet!$A$7:$DG$148,'TN01-10 (IN)'!AT$12,0)="","",VLOOKUP($C85,Sheet!$A$7:$DG$148,'TN01-10 (IN)'!AT$12,0))</f>
        <v/>
      </c>
      <c r="AU85" s="32" t="str">
        <f>IF(VLOOKUP($C85,Sheet!$A$7:$DG$148,'TN01-10 (IN)'!AU$12,0)="","",VLOOKUP($C85,Sheet!$A$7:$DG$148,'TN01-10 (IN)'!AU$12,0))</f>
        <v/>
      </c>
      <c r="AV85" s="32" t="str">
        <f>IF(VLOOKUP($C85,Sheet!$A$7:$DG$148,'TN01-10 (IN)'!AV$12,0)="","",VLOOKUP($C85,Sheet!$A$7:$DG$148,'TN01-10 (IN)'!AV$12,0))</f>
        <v/>
      </c>
      <c r="AW85" s="32">
        <f>IF(VLOOKUP($C85,Sheet!$A$7:$DG$148,'TN01-10 (IN)'!AW$12,0)="","",VLOOKUP($C85,Sheet!$A$7:$DG$148,'TN01-10 (IN)'!AW$12,0))</f>
        <v>5.9</v>
      </c>
      <c r="AX85" s="32" t="str">
        <f>IF(VLOOKUP($C85,Sheet!$A$7:$DG$148,'TN01-10 (IN)'!AX$12,0)="","",VLOOKUP($C85,Sheet!$A$7:$DG$148,'TN01-10 (IN)'!AX$12,0))</f>
        <v/>
      </c>
      <c r="AY85" s="32" t="str">
        <f>IF(VLOOKUP($C85,Sheet!$A$7:$DG$148,'TN01-10 (IN)'!AY$12,0)="","",VLOOKUP($C85,Sheet!$A$7:$DG$148,'TN01-10 (IN)'!AY$12,0))</f>
        <v/>
      </c>
      <c r="AZ85" s="32" t="str">
        <f>IF(VLOOKUP($C85,Sheet!$A$7:$DG$148,'TN01-10 (IN)'!AZ$12,0)="","",VLOOKUP($C85,Sheet!$A$7:$DG$148,'TN01-10 (IN)'!AZ$12,0))</f>
        <v/>
      </c>
      <c r="BA85" s="32" t="str">
        <f>IF(VLOOKUP($C85,Sheet!$A$7:$DG$148,'TN01-10 (IN)'!BA$12,0)="","",VLOOKUP($C85,Sheet!$A$7:$DG$148,'TN01-10 (IN)'!BA$12,0))</f>
        <v/>
      </c>
      <c r="BB85" s="32" t="str">
        <f>IF(VLOOKUP($C85,Sheet!$A$7:$DG$148,'TN01-10 (IN)'!BB$12,0)="","",VLOOKUP($C85,Sheet!$A$7:$DG$148,'TN01-10 (IN)'!BB$12,0))</f>
        <v/>
      </c>
      <c r="BC85" s="32">
        <f>IF(VLOOKUP($C85,Sheet!$A$7:$DG$148,'TN01-10 (IN)'!BC$12,0)="","",VLOOKUP($C85,Sheet!$A$7:$DG$148,'TN01-10 (IN)'!BC$12,0))</f>
        <v>8.6</v>
      </c>
      <c r="BD85" s="33">
        <f>IF(VLOOKUP($C85,Sheet!$A$7:$DG$148,'TN01-10 (IN)'!BD$12,0)="","",VLOOKUP($C85,Sheet!$A$7:$DG$148,'TN01-10 (IN)'!BD$12,0))</f>
        <v>5</v>
      </c>
      <c r="BE85" s="36">
        <f>IF(VLOOKUP($C85,Sheet!$A$7:$DG$148,'TN01-10 (IN)'!BE$12,0)="","",VLOOKUP($C85,Sheet!$A$7:$DG$148,'TN01-10 (IN)'!BE$12,0))</f>
        <v>0</v>
      </c>
      <c r="BF85" s="28">
        <f>IF(VLOOKUP($C85,Sheet!$A$7:$DG$148,'TN01-10 (IN)'!BF$12,0)="","",VLOOKUP($C85,Sheet!$A$7:$DG$148,'TN01-10 (IN)'!BF$12,0))</f>
        <v>5.5</v>
      </c>
      <c r="BG85" s="28">
        <f>IF(VLOOKUP($C85,Sheet!$A$7:$DG$148,'TN01-10 (IN)'!BG$12,0)="","",VLOOKUP($C85,Sheet!$A$7:$DG$148,'TN01-10 (IN)'!BG$12,0))</f>
        <v>4.5999999999999996</v>
      </c>
      <c r="BH85" s="28">
        <f>IF(VLOOKUP($C85,Sheet!$A$7:$DG$148,'TN01-10 (IN)'!BH$12,0)="","",VLOOKUP($C85,Sheet!$A$7:$DG$148,'TN01-10 (IN)'!BH$12,0))</f>
        <v>4.9000000000000004</v>
      </c>
      <c r="BI85" s="28">
        <f>IF(VLOOKUP($C85,Sheet!$A$7:$DG$148,'TN01-10 (IN)'!BI$12,0)="","",VLOOKUP($C85,Sheet!$A$7:$DG$148,'TN01-10 (IN)'!BI$12,0))</f>
        <v>6</v>
      </c>
      <c r="BJ85" s="28">
        <f>IF(VLOOKUP($C85,Sheet!$A$7:$DG$148,'TN01-10 (IN)'!BJ$12,0)="","",VLOOKUP($C85,Sheet!$A$7:$DG$148,'TN01-10 (IN)'!BJ$12,0))</f>
        <v>5.8</v>
      </c>
      <c r="BK85" s="28">
        <f>IF(VLOOKUP($C85,Sheet!$A$7:$DG$148,'TN01-10 (IN)'!BK$12,0)="","",VLOOKUP($C85,Sheet!$A$7:$DG$148,'TN01-10 (IN)'!BK$12,0))</f>
        <v>5.7</v>
      </c>
      <c r="BL85" s="28">
        <f>IF(VLOOKUP($C85,Sheet!$A$7:$DG$148,'TN01-10 (IN)'!BL$12,0)="","",VLOOKUP($C85,Sheet!$A$7:$DG$148,'TN01-10 (IN)'!BL$12,0))</f>
        <v>5.0999999999999996</v>
      </c>
      <c r="BM85" s="28">
        <f>IF(VLOOKUP($C85,Sheet!$A$7:$DG$148,'TN01-10 (IN)'!BM$12,0)="","",VLOOKUP($C85,Sheet!$A$7:$DG$148,'TN01-10 (IN)'!BM$12,0))</f>
        <v>6.2</v>
      </c>
      <c r="BN85" s="28">
        <f>IF(VLOOKUP($C85,Sheet!$A$7:$DG$148,'TN01-10 (IN)'!BN$12,0)="","",VLOOKUP($C85,Sheet!$A$7:$DG$148,'TN01-10 (IN)'!BN$12,0))</f>
        <v>5.8</v>
      </c>
      <c r="BO85" s="28">
        <f>IF(VLOOKUP($C85,Sheet!$A$7:$DG$148,'TN01-10 (IN)'!BO$12,0)="","",VLOOKUP($C85,Sheet!$A$7:$DG$148,'TN01-10 (IN)'!BO$12,0))</f>
        <v>4.4000000000000004</v>
      </c>
      <c r="BP85" s="28">
        <f>IF(VLOOKUP($C85,Sheet!$A$7:$DG$148,'TN01-10 (IN)'!BP$12,0)="","",VLOOKUP($C85,Sheet!$A$7:$DG$148,'TN01-10 (IN)'!BP$12,0))</f>
        <v>6.3</v>
      </c>
      <c r="BQ85" s="28">
        <f>IF(VLOOKUP($C85,Sheet!$A$7:$DG$148,'TN01-10 (IN)'!BQ$12,0)="","",VLOOKUP($C85,Sheet!$A$7:$DG$148,'TN01-10 (IN)'!BQ$12,0))</f>
        <v>4.8</v>
      </c>
      <c r="BR85" s="28">
        <f>IF(VLOOKUP($C85,Sheet!$A$7:$DG$148,'TN01-10 (IN)'!BR$12,0)="","",VLOOKUP($C85,Sheet!$A$7:$DG$148,'TN01-10 (IN)'!BR$12,0))</f>
        <v>5.7</v>
      </c>
      <c r="BS85" s="28" t="str">
        <f>IF(VLOOKUP($C85,Sheet!$A$7:$DG$148,'TN01-10 (IN)'!BS$12,0)="","",VLOOKUP($C85,Sheet!$A$7:$DG$148,'TN01-10 (IN)'!BS$12,0))</f>
        <v/>
      </c>
      <c r="BT85" s="28">
        <f>IF(VLOOKUP($C85,Sheet!$A$7:$DG$148,'TN01-10 (IN)'!BT$12,0)="","",VLOOKUP($C85,Sheet!$A$7:$DG$148,'TN01-10 (IN)'!BT$12,0))</f>
        <v>5.2</v>
      </c>
      <c r="BU85" s="28">
        <f>IF(VLOOKUP($C85,Sheet!$A$7:$DG$148,'TN01-10 (IN)'!BU$12,0)="","",VLOOKUP($C85,Sheet!$A$7:$DG$148,'TN01-10 (IN)'!BU$12,0))</f>
        <v>5.6</v>
      </c>
      <c r="BV85" s="28">
        <f>IF(VLOOKUP($C85,Sheet!$A$7:$DG$148,'TN01-10 (IN)'!BV$12,0)="","",VLOOKUP($C85,Sheet!$A$7:$DG$148,'TN01-10 (IN)'!BV$12,0))</f>
        <v>6</v>
      </c>
      <c r="BW85" s="28">
        <f>IF(VLOOKUP($C85,Sheet!$A$7:$DG$148,'TN01-10 (IN)'!BW$12,0)="","",VLOOKUP($C85,Sheet!$A$7:$DG$148,'TN01-10 (IN)'!BW$12,0))</f>
        <v>5.2</v>
      </c>
      <c r="BX85" s="28">
        <f>IF(VLOOKUP($C85,Sheet!$A$7:$DG$148,'TN01-10 (IN)'!BX$12,0)="","",VLOOKUP($C85,Sheet!$A$7:$DG$148,'TN01-10 (IN)'!BX$12,0))</f>
        <v>6.6</v>
      </c>
      <c r="BY85" s="28">
        <f>IF(VLOOKUP($C85,Sheet!$A$7:$DG$148,'TN01-10 (IN)'!BY$12,0)="","",VLOOKUP($C85,Sheet!$A$7:$DG$148,'TN01-10 (IN)'!BY$12,0))</f>
        <v>7.2</v>
      </c>
      <c r="BZ85" s="33">
        <f>IF(VLOOKUP($C85,Sheet!$A$7:$DG$148,'TN01-10 (IN)'!BZ$12,0)="","",VLOOKUP($C85,Sheet!$A$7:$DG$148,'TN01-10 (IN)'!BZ$12,0))</f>
        <v>50</v>
      </c>
      <c r="CA85" s="36">
        <f>IF(VLOOKUP($C85,Sheet!$A$7:$DG$148,'TN01-10 (IN)'!CA$12,0)="","",VLOOKUP($C85,Sheet!$A$7:$DG$148,'TN01-10 (IN)'!CA$12,0))</f>
        <v>0</v>
      </c>
      <c r="CB85" s="28" t="str">
        <f>IF(VLOOKUP($C85,Sheet!$A$7:$DG$148,'TN01-10 (IN)'!CB$12,0)="","",VLOOKUP($C85,Sheet!$A$7:$DG$148,'TN01-10 (IN)'!CB$12,0))</f>
        <v/>
      </c>
      <c r="CC85" s="28">
        <f>IF(VLOOKUP($C85,Sheet!$A$7:$DG$148,'TN01-10 (IN)'!CC$12,0)="","",VLOOKUP($C85,Sheet!$A$7:$DG$148,'TN01-10 (IN)'!CC$12,0))</f>
        <v>7.5</v>
      </c>
      <c r="CD85" s="28">
        <f>IF(VLOOKUP($C85,Sheet!$A$7:$DG$148,'TN01-10 (IN)'!CD$12,0)="","",VLOOKUP($C85,Sheet!$A$7:$DG$148,'TN01-10 (IN)'!CD$12,0))</f>
        <v>6.7</v>
      </c>
      <c r="CE85" s="28" t="str">
        <f>IF(VLOOKUP($C85,Sheet!$A$7:$DG$148,'TN01-10 (IN)'!CE$12,0)="","",VLOOKUP($C85,Sheet!$A$7:$DG$148,'TN01-10 (IN)'!CE$12,0))</f>
        <v/>
      </c>
      <c r="CF85" s="28">
        <f>IF(VLOOKUP($C85,Sheet!$A$7:$DG$148,'TN01-10 (IN)'!CF$12,0)="","",VLOOKUP($C85,Sheet!$A$7:$DG$148,'TN01-10 (IN)'!CF$12,0))</f>
        <v>6.7</v>
      </c>
      <c r="CG85" s="28">
        <f>IF(VLOOKUP($C85,Sheet!$A$7:$DG$148,'TN01-10 (IN)'!CG$12,0)="","",VLOOKUP($C85,Sheet!$A$7:$DG$148,'TN01-10 (IN)'!CG$12,0))</f>
        <v>6.1</v>
      </c>
      <c r="CH85" s="28">
        <f>IF(VLOOKUP($C85,Sheet!$A$7:$DG$148,'TN01-10 (IN)'!CH$12,0)="","",VLOOKUP($C85,Sheet!$A$7:$DG$148,'TN01-10 (IN)'!CH$12,0))</f>
        <v>7.9</v>
      </c>
      <c r="CI85" s="28">
        <f>IF(VLOOKUP($C85,Sheet!$A$7:$DG$148,'TN01-10 (IN)'!CI$12,0)="","",VLOOKUP($C85,Sheet!$A$7:$DG$148,'TN01-10 (IN)'!CI$12,0))</f>
        <v>4.5</v>
      </c>
      <c r="CJ85" s="28" t="str">
        <f>IF(VLOOKUP($C85,Sheet!$A$7:$DG$148,'TN01-10 (IN)'!CJ$12,0)="","",VLOOKUP($C85,Sheet!$A$7:$DG$148,'TN01-10 (IN)'!CJ$12,0))</f>
        <v/>
      </c>
      <c r="CK85" s="28">
        <f>IF(VLOOKUP($C85,Sheet!$A$7:$DG$148,'TN01-10 (IN)'!CK$12,0)="","",VLOOKUP($C85,Sheet!$A$7:$DG$148,'TN01-10 (IN)'!CK$12,0))</f>
        <v>6.8</v>
      </c>
      <c r="CL85" s="28" t="str">
        <f>IF(VLOOKUP($C85,Sheet!$A$7:$DG$148,'TN01-10 (IN)'!CL$12,0)="","",VLOOKUP($C85,Sheet!$A$7:$DG$148,'TN01-10 (IN)'!CL$12,0))</f>
        <v/>
      </c>
      <c r="CM85" s="28" t="str">
        <f>IF(VLOOKUP($C85,Sheet!$A$7:$DG$148,'TN01-10 (IN)'!CM$12,0)="","",VLOOKUP($C85,Sheet!$A$7:$DG$148,'TN01-10 (IN)'!CM$12,0))</f>
        <v/>
      </c>
      <c r="CN85" s="28" t="str">
        <f>IF(VLOOKUP($C85,Sheet!$A$7:$DG$148,'TN01-10 (IN)'!CN$12,0)="","",VLOOKUP($C85,Sheet!$A$7:$DG$148,'TN01-10 (IN)'!CN$12,0))</f>
        <v/>
      </c>
      <c r="CO85" s="28" t="str">
        <f>IF(VLOOKUP($C85,Sheet!$A$7:$DG$148,'TN01-10 (IN)'!CO$12,0)="","",VLOOKUP($C85,Sheet!$A$7:$DG$148,'TN01-10 (IN)'!CO$12,0))</f>
        <v/>
      </c>
      <c r="CP85" s="28">
        <f>IF(VLOOKUP($C85,Sheet!$A$7:$DG$148,'TN01-10 (IN)'!CP$12,0)="","",VLOOKUP($C85,Sheet!$A$7:$DG$148,'TN01-10 (IN)'!CP$12,0))</f>
        <v>5.8</v>
      </c>
      <c r="CQ85" s="28">
        <f>IF(VLOOKUP($C85,Sheet!$A$7:$DG$148,'TN01-10 (IN)'!CQ$12,0)="","",VLOOKUP($C85,Sheet!$A$7:$DG$148,'TN01-10 (IN)'!CQ$12,0))</f>
        <v>6.6</v>
      </c>
      <c r="CR85" s="28">
        <f>IF(VLOOKUP($C85,Sheet!$A$7:$DG$148,'TN01-10 (IN)'!CR$12,0)="","",VLOOKUP($C85,Sheet!$A$7:$DG$148,'TN01-10 (IN)'!CR$12,0))</f>
        <v>8.1999999999999993</v>
      </c>
      <c r="CS85" s="28">
        <f>IF(VLOOKUP($C85,Sheet!$A$7:$DG$148,'TN01-10 (IN)'!CS$12,0)="","",VLOOKUP($C85,Sheet!$A$7:$DG$148,'TN01-10 (IN)'!CS$12,0))</f>
        <v>6.2</v>
      </c>
      <c r="CT85" s="28">
        <f>IF(VLOOKUP($C85,Sheet!$A$7:$DG$148,'TN01-10 (IN)'!CT$12,0)="","",VLOOKUP($C85,Sheet!$A$7:$DG$148,'TN01-10 (IN)'!CT$12,0))</f>
        <v>6.4</v>
      </c>
      <c r="CU85" s="33">
        <f>IF(VLOOKUP($C85,Sheet!$A$7:$DG$148,'TN01-10 (IN)'!CU$12,0)="","",VLOOKUP($C85,Sheet!$A$7:$DG$148,'TN01-10 (IN)'!CU$12,0))</f>
        <v>27</v>
      </c>
      <c r="CV85" s="36">
        <f>IF(VLOOKUP($C85,Sheet!$A$7:$DG$148,'TN01-10 (IN)'!CV$12,0)="","",VLOOKUP($C85,Sheet!$A$7:$DG$148,'TN01-10 (IN)'!CV$12,0))</f>
        <v>0</v>
      </c>
      <c r="CW85" s="38">
        <f t="shared" si="11"/>
        <v>128</v>
      </c>
      <c r="CX85" s="38">
        <f t="shared" si="11"/>
        <v>0</v>
      </c>
      <c r="CY85" s="38">
        <f t="shared" si="12"/>
        <v>0</v>
      </c>
      <c r="CZ85" s="38">
        <f t="shared" si="13"/>
        <v>128</v>
      </c>
      <c r="DA85" s="38">
        <f t="shared" si="14"/>
        <v>5.97</v>
      </c>
      <c r="DB85" s="38">
        <f>VLOOKUP($C85,'TN01-04'!$A$13:$DL$166,103,0)</f>
        <v>2.2200000000000002</v>
      </c>
      <c r="DC85" s="28" t="str">
        <f>IF(VLOOKUP($C85,Sheet!$A$7:$DG$148,'TN01-10 (IN)'!DC$12,0)="","",VLOOKUP($C85,Sheet!$A$7:$DG$148,'TN01-10 (IN)'!DC$12,0))</f>
        <v/>
      </c>
      <c r="DD85" s="28" t="str">
        <f>IF(VLOOKUP($C85,Sheet!$A$7:$DG$148,'TN01-10 (IN)'!DD$12,0)="","",VLOOKUP($C85,Sheet!$A$7:$DG$148,'TN01-10 (IN)'!DD$12,0))</f>
        <v/>
      </c>
      <c r="DE85" s="28">
        <f>IF(VLOOKUP($C85,Sheet!$A$7:$DG$148,'TN01-10 (IN)'!DE$12,0)="","",VLOOKUP($C85,Sheet!$A$7:$DG$148,'TN01-10 (IN)'!DE$12,0))</f>
        <v>7.5</v>
      </c>
      <c r="DF85" s="28" t="str">
        <f>IF(VLOOKUP($C85,Sheet!$A$7:$DG$148,'TN01-10 (IN)'!DF$12,0)="","",VLOOKUP($C85,Sheet!$A$7:$DG$148,'TN01-10 (IN)'!DF$12,0))</f>
        <v/>
      </c>
      <c r="DG85" s="38"/>
      <c r="DH85" s="38">
        <f t="shared" si="15"/>
        <v>7.5</v>
      </c>
      <c r="DI85" s="38">
        <f>VLOOKUP($C85,'TN01-04'!$A$13:$DL$166,110,0)</f>
        <v>3.33</v>
      </c>
      <c r="DJ85" s="33">
        <f>IF(VLOOKUP($C85,Sheet!$A$7:$DG$148,'TN01-10 (IN)'!DJ$12,0)="","",VLOOKUP($C85,Sheet!$A$7:$DG$148,'TN01-10 (IN)'!DJ$12,0))</f>
        <v>5</v>
      </c>
      <c r="DK85" s="36">
        <f>IF(VLOOKUP($C85,Sheet!$A$7:$DG$148,'TN01-10 (IN)'!DK$12,0)="","",VLOOKUP($C85,Sheet!$A$7:$DG$148,'TN01-10 (IN)'!DK$12,0))</f>
        <v>0</v>
      </c>
      <c r="DL85" s="38">
        <f t="shared" si="16"/>
        <v>133</v>
      </c>
      <c r="DM85" s="38">
        <f t="shared" si="17"/>
        <v>0</v>
      </c>
      <c r="DN85" s="38">
        <f t="shared" si="18"/>
        <v>6.03</v>
      </c>
      <c r="DO85" s="38">
        <f>VLOOKUP($C85,'TN01-04'!$A$13:$DL$166,116,0)</f>
        <v>2.2599999999999998</v>
      </c>
      <c r="DP85" s="33">
        <f>IF(VLOOKUP($C85,Sheet!$A$7:$DG$148,'TN01-10 (IN)'!DP$12,0)="","",VLOOKUP($C85,Sheet!$A$7:$DG$148,'TN01-10 (IN)'!DP$12,0))</f>
        <v>138</v>
      </c>
      <c r="DQ85" s="36">
        <f>IF(VLOOKUP($C85,Sheet!$A$7:$DG$148,'TN01-10 (IN)'!DQ$12,0)="","",VLOOKUP($C85,Sheet!$A$7:$DG$148,'TN01-10 (IN)'!DQ$12,0))</f>
        <v>0</v>
      </c>
      <c r="DR85" s="28">
        <f>IF(VLOOKUP($C85,Sheet!$A$7:$DG$148,'TN01-10 (IN)'!DR$12,0)="","",VLOOKUP($C85,Sheet!$A$7:$DG$148,'TN01-10 (IN)'!DR$12,0))</f>
        <v>137</v>
      </c>
      <c r="DS85" s="28">
        <f>IF(VLOOKUP($C85,Sheet!$A$7:$DG$148,'TN01-10 (IN)'!DS$12,0)="","",VLOOKUP($C85,Sheet!$A$7:$DG$148,'TN01-10 (IN)'!DS$12,0))</f>
        <v>138</v>
      </c>
      <c r="DT85" s="28">
        <f>IF(VLOOKUP($C85,Sheet!$A$7:$DG$148,'TN01-10 (IN)'!DT$12,0)="","",VLOOKUP($C85,Sheet!$A$7:$DG$148,'TN01-10 (IN)'!DT$12,0))</f>
        <v>6.03</v>
      </c>
      <c r="DU85" s="28">
        <f>IF(VLOOKUP($C85,Sheet!$A$7:$DG$148,'TN01-10 (IN)'!DU$12,0)="","",VLOOKUP($C85,Sheet!$A$7:$DG$148,'TN01-10 (IN)'!DU$12,0))</f>
        <v>2.2599999999999998</v>
      </c>
      <c r="DV85" s="28" t="str">
        <f>IF(VLOOKUP($C85,Sheet!$A$7:$DG$148,'TN01-10 (IN)'!DV$12,0)="","",VLOOKUP($C85,Sheet!$A$7:$DG$148,'TN01-10 (IN)'!DV$12,0))</f>
        <v/>
      </c>
      <c r="DW85" s="42">
        <f t="shared" si="19"/>
        <v>0</v>
      </c>
    </row>
    <row r="86" spans="1:127" ht="15.95" customHeight="1" x14ac:dyDescent="0.2">
      <c r="A86" s="52"/>
      <c r="B86" s="625"/>
      <c r="C86" s="45">
        <v>2220716844</v>
      </c>
      <c r="D86" s="26" t="s">
        <v>6</v>
      </c>
      <c r="E86" s="26" t="s">
        <v>85</v>
      </c>
      <c r="F86" s="26" t="s">
        <v>156</v>
      </c>
      <c r="G86" s="27">
        <v>36064</v>
      </c>
      <c r="H86" s="26" t="s">
        <v>209</v>
      </c>
      <c r="I86" s="26" t="s">
        <v>212</v>
      </c>
      <c r="J86" s="28">
        <f>IF(VLOOKUP($C86,Sheet!$A$7:$DG$148,'TN01-10 (IN)'!J$12,0)="","",VLOOKUP($C86,Sheet!$A$7:$DG$148,'TN01-10 (IN)'!J$12,0))</f>
        <v>8.4</v>
      </c>
      <c r="K86" s="28">
        <f>IF(VLOOKUP($C86,Sheet!$A$7:$DG$148,'TN01-10 (IN)'!K$12,0)="","",VLOOKUP($C86,Sheet!$A$7:$DG$148,'TN01-10 (IN)'!K$12,0))</f>
        <v>6.9</v>
      </c>
      <c r="L86" s="28">
        <f>IF(VLOOKUP($C86,Sheet!$A$7:$DG$148,'TN01-10 (IN)'!L$12,0)="","",VLOOKUP($C86,Sheet!$A$7:$DG$148,'TN01-10 (IN)'!L$12,0))</f>
        <v>6.1</v>
      </c>
      <c r="M86" s="28">
        <f>IF(VLOOKUP($C86,Sheet!$A$7:$DG$148,'TN01-10 (IN)'!M$12,0)="","",VLOOKUP($C86,Sheet!$A$7:$DG$148,'TN01-10 (IN)'!M$12,0))</f>
        <v>7</v>
      </c>
      <c r="N86" s="28">
        <f>IF(VLOOKUP($C86,Sheet!$A$7:$DG$148,'TN01-10 (IN)'!N$12,0)="","",VLOOKUP($C86,Sheet!$A$7:$DG$148,'TN01-10 (IN)'!N$12,0))</f>
        <v>6.9</v>
      </c>
      <c r="O86" s="28">
        <f>IF(VLOOKUP($C86,Sheet!$A$7:$DG$148,'TN01-10 (IN)'!O$12,0)="","",VLOOKUP($C86,Sheet!$A$7:$DG$148,'TN01-10 (IN)'!O$12,0))</f>
        <v>4.5999999999999996</v>
      </c>
      <c r="P86" s="28">
        <f>IF(VLOOKUP($C86,Sheet!$A$7:$DG$148,'TN01-10 (IN)'!P$12,0)="","",VLOOKUP($C86,Sheet!$A$7:$DG$148,'TN01-10 (IN)'!P$12,0))</f>
        <v>6.1</v>
      </c>
      <c r="Q86" s="28" t="str">
        <f>IF(VLOOKUP($C86,Sheet!$A$7:$DG$148,'TN01-10 (IN)'!Q$12,0)="","",VLOOKUP($C86,Sheet!$A$7:$DG$148,'TN01-10 (IN)'!Q$12,0))</f>
        <v/>
      </c>
      <c r="R86" s="28">
        <f>IF(VLOOKUP($C86,Sheet!$A$7:$DG$148,'TN01-10 (IN)'!R$12,0)="","",VLOOKUP($C86,Sheet!$A$7:$DG$148,'TN01-10 (IN)'!R$12,0))</f>
        <v>6.7</v>
      </c>
      <c r="S86" s="28" t="str">
        <f>IF(VLOOKUP($C86,Sheet!$A$7:$DG$148,'TN01-10 (IN)'!S$12,0)="","",VLOOKUP($C86,Sheet!$A$7:$DG$148,'TN01-10 (IN)'!S$12,0))</f>
        <v/>
      </c>
      <c r="T86" s="28" t="str">
        <f>IF(VLOOKUP($C86,Sheet!$A$7:$DG$148,'TN01-10 (IN)'!T$12,0)="","",VLOOKUP($C86,Sheet!$A$7:$DG$148,'TN01-10 (IN)'!T$12,0))</f>
        <v/>
      </c>
      <c r="U86" s="28" t="str">
        <f>IF(VLOOKUP($C86,Sheet!$A$7:$DG$148,'TN01-10 (IN)'!U$12,0)="","",VLOOKUP($C86,Sheet!$A$7:$DG$148,'TN01-10 (IN)'!U$12,0))</f>
        <v/>
      </c>
      <c r="V86" s="28" t="str">
        <f>IF(VLOOKUP($C86,Sheet!$A$7:$DG$148,'TN01-10 (IN)'!V$12,0)="","",VLOOKUP($C86,Sheet!$A$7:$DG$148,'TN01-10 (IN)'!V$12,0))</f>
        <v/>
      </c>
      <c r="W86" s="28">
        <f>IF(VLOOKUP($C86,Sheet!$A$7:$DG$148,'TN01-10 (IN)'!W$12,0)="","",VLOOKUP($C86,Sheet!$A$7:$DG$148,'TN01-10 (IN)'!W$12,0))</f>
        <v>8.1</v>
      </c>
      <c r="X86" s="28">
        <f>IF(VLOOKUP($C86,Sheet!$A$7:$DG$148,'TN01-10 (IN)'!X$12,0)="","",VLOOKUP($C86,Sheet!$A$7:$DG$148,'TN01-10 (IN)'!X$12,0))</f>
        <v>7.4</v>
      </c>
      <c r="Y86" s="28">
        <f>IF(VLOOKUP($C86,Sheet!$A$7:$DG$148,'TN01-10 (IN)'!Y$12,0)="","",VLOOKUP($C86,Sheet!$A$7:$DG$148,'TN01-10 (IN)'!Y$12,0))</f>
        <v>9.3000000000000007</v>
      </c>
      <c r="Z86" s="28">
        <f>IF(VLOOKUP($C86,Sheet!$A$7:$DG$148,'TN01-10 (IN)'!Z$12,0)="","",VLOOKUP($C86,Sheet!$A$7:$DG$148,'TN01-10 (IN)'!Z$12,0))</f>
        <v>8.3000000000000007</v>
      </c>
      <c r="AA86" s="28">
        <f>IF(VLOOKUP($C86,Sheet!$A$7:$DG$148,'TN01-10 (IN)'!AA$12,0)="","",VLOOKUP($C86,Sheet!$A$7:$DG$148,'TN01-10 (IN)'!AA$12,0))</f>
        <v>7.5</v>
      </c>
      <c r="AB86" s="28">
        <f>IF(VLOOKUP($C86,Sheet!$A$7:$DG$148,'TN01-10 (IN)'!AB$12,0)="","",VLOOKUP($C86,Sheet!$A$7:$DG$148,'TN01-10 (IN)'!AB$12,0))</f>
        <v>7.3</v>
      </c>
      <c r="AC86" s="28">
        <f>IF(VLOOKUP($C86,Sheet!$A$7:$DG$148,'TN01-10 (IN)'!AC$12,0)="","",VLOOKUP($C86,Sheet!$A$7:$DG$148,'TN01-10 (IN)'!AC$12,0))</f>
        <v>5</v>
      </c>
      <c r="AD86" s="28">
        <f>IF(VLOOKUP($C86,Sheet!$A$7:$DG$148,'TN01-10 (IN)'!AD$12,0)="","",VLOOKUP($C86,Sheet!$A$7:$DG$148,'TN01-10 (IN)'!AD$12,0))</f>
        <v>8.5</v>
      </c>
      <c r="AE86" s="28">
        <f>IF(VLOOKUP($C86,Sheet!$A$7:$DG$148,'TN01-10 (IN)'!AE$12,0)="","",VLOOKUP($C86,Sheet!$A$7:$DG$148,'TN01-10 (IN)'!AE$12,0))</f>
        <v>8.1</v>
      </c>
      <c r="AF86" s="28">
        <f>IF(VLOOKUP($C86,Sheet!$A$7:$DG$148,'TN01-10 (IN)'!AF$12,0)="","",VLOOKUP($C86,Sheet!$A$7:$DG$148,'TN01-10 (IN)'!AF$12,0))</f>
        <v>8.6</v>
      </c>
      <c r="AG86" s="28">
        <f>IF(VLOOKUP($C86,Sheet!$A$7:$DG$148,'TN01-10 (IN)'!AG$12,0)="","",VLOOKUP($C86,Sheet!$A$7:$DG$148,'TN01-10 (IN)'!AG$12,0))</f>
        <v>7.2</v>
      </c>
      <c r="AH86" s="28">
        <f>IF(VLOOKUP($C86,Sheet!$A$7:$DG$148,'TN01-10 (IN)'!AH$12,0)="","",VLOOKUP($C86,Sheet!$A$7:$DG$148,'TN01-10 (IN)'!AH$12,0))</f>
        <v>8.8000000000000007</v>
      </c>
      <c r="AI86" s="28">
        <f>IF(VLOOKUP($C86,Sheet!$A$7:$DG$148,'TN01-10 (IN)'!AI$12,0)="","",VLOOKUP($C86,Sheet!$A$7:$DG$148,'TN01-10 (IN)'!AI$12,0))</f>
        <v>6.4</v>
      </c>
      <c r="AJ86" s="28">
        <f>IF(VLOOKUP($C86,Sheet!$A$7:$DG$148,'TN01-10 (IN)'!AJ$12,0)="","",VLOOKUP($C86,Sheet!$A$7:$DG$148,'TN01-10 (IN)'!AJ$12,0))</f>
        <v>8.4</v>
      </c>
      <c r="AK86" s="28">
        <f>IF(VLOOKUP($C86,Sheet!$A$7:$DG$148,'TN01-10 (IN)'!AK$12,0)="","",VLOOKUP($C86,Sheet!$A$7:$DG$148,'TN01-10 (IN)'!AK$12,0))</f>
        <v>6.2</v>
      </c>
      <c r="AL86" s="28">
        <f>IF(VLOOKUP($C86,Sheet!$A$7:$DG$148,'TN01-10 (IN)'!AL$12,0)="","",VLOOKUP($C86,Sheet!$A$7:$DG$148,'TN01-10 (IN)'!AL$12,0))</f>
        <v>8.4</v>
      </c>
      <c r="AM86" s="33">
        <f>IF(VLOOKUP($C86,Sheet!$A$7:$DG$148,'TN01-10 (IN)'!AM$12,0)="","",VLOOKUP($C86,Sheet!$A$7:$DG$148,'TN01-10 (IN)'!AM$12,0))</f>
        <v>51</v>
      </c>
      <c r="AN86" s="36">
        <f>IF(VLOOKUP($C86,Sheet!$A$7:$DG$148,'TN01-10 (IN)'!AN$12,0)="","",VLOOKUP($C86,Sheet!$A$7:$DG$148,'TN01-10 (IN)'!AN$12,0))</f>
        <v>0</v>
      </c>
      <c r="AO86" s="32">
        <f>IF(VLOOKUP($C86,Sheet!$A$7:$DG$148,'TN01-10 (IN)'!AO$12,0)="","",VLOOKUP($C86,Sheet!$A$7:$DG$148,'TN01-10 (IN)'!AO$12,0))</f>
        <v>7.3</v>
      </c>
      <c r="AP86" s="32">
        <f>IF(VLOOKUP($C86,Sheet!$A$7:$DG$148,'TN01-10 (IN)'!AP$12,0)="","",VLOOKUP($C86,Sheet!$A$7:$DG$148,'TN01-10 (IN)'!AP$12,0))</f>
        <v>6</v>
      </c>
      <c r="AQ86" s="32">
        <f>IF(VLOOKUP($C86,Sheet!$A$7:$DG$148,'TN01-10 (IN)'!AQ$12,0)="","",VLOOKUP($C86,Sheet!$A$7:$DG$148,'TN01-10 (IN)'!AQ$12,0))</f>
        <v>8.4</v>
      </c>
      <c r="AR86" s="32" t="str">
        <f>IF(VLOOKUP($C86,Sheet!$A$7:$DG$148,'TN01-10 (IN)'!AR$12,0)="","",VLOOKUP($C86,Sheet!$A$7:$DG$148,'TN01-10 (IN)'!AR$12,0))</f>
        <v/>
      </c>
      <c r="AS86" s="32" t="str">
        <f>IF(VLOOKUP($C86,Sheet!$A$7:$DG$148,'TN01-10 (IN)'!AS$12,0)="","",VLOOKUP($C86,Sheet!$A$7:$DG$148,'TN01-10 (IN)'!AS$12,0))</f>
        <v/>
      </c>
      <c r="AT86" s="32" t="str">
        <f>IF(VLOOKUP($C86,Sheet!$A$7:$DG$148,'TN01-10 (IN)'!AT$12,0)="","",VLOOKUP($C86,Sheet!$A$7:$DG$148,'TN01-10 (IN)'!AT$12,0))</f>
        <v/>
      </c>
      <c r="AU86" s="32" t="str">
        <f>IF(VLOOKUP($C86,Sheet!$A$7:$DG$148,'TN01-10 (IN)'!AU$12,0)="","",VLOOKUP($C86,Sheet!$A$7:$DG$148,'TN01-10 (IN)'!AU$12,0))</f>
        <v/>
      </c>
      <c r="AV86" s="32" t="str">
        <f>IF(VLOOKUP($C86,Sheet!$A$7:$DG$148,'TN01-10 (IN)'!AV$12,0)="","",VLOOKUP($C86,Sheet!$A$7:$DG$148,'TN01-10 (IN)'!AV$12,0))</f>
        <v/>
      </c>
      <c r="AW86" s="32">
        <f>IF(VLOOKUP($C86,Sheet!$A$7:$DG$148,'TN01-10 (IN)'!AW$12,0)="","",VLOOKUP($C86,Sheet!$A$7:$DG$148,'TN01-10 (IN)'!AW$12,0))</f>
        <v>6</v>
      </c>
      <c r="AX86" s="32" t="str">
        <f>IF(VLOOKUP($C86,Sheet!$A$7:$DG$148,'TN01-10 (IN)'!AX$12,0)="","",VLOOKUP($C86,Sheet!$A$7:$DG$148,'TN01-10 (IN)'!AX$12,0))</f>
        <v/>
      </c>
      <c r="AY86" s="32" t="str">
        <f>IF(VLOOKUP($C86,Sheet!$A$7:$DG$148,'TN01-10 (IN)'!AY$12,0)="","",VLOOKUP($C86,Sheet!$A$7:$DG$148,'TN01-10 (IN)'!AY$12,0))</f>
        <v/>
      </c>
      <c r="AZ86" s="32" t="str">
        <f>IF(VLOOKUP($C86,Sheet!$A$7:$DG$148,'TN01-10 (IN)'!AZ$12,0)="","",VLOOKUP($C86,Sheet!$A$7:$DG$148,'TN01-10 (IN)'!AZ$12,0))</f>
        <v/>
      </c>
      <c r="BA86" s="32" t="str">
        <f>IF(VLOOKUP($C86,Sheet!$A$7:$DG$148,'TN01-10 (IN)'!BA$12,0)="","",VLOOKUP($C86,Sheet!$A$7:$DG$148,'TN01-10 (IN)'!BA$12,0))</f>
        <v/>
      </c>
      <c r="BB86" s="32" t="str">
        <f>IF(VLOOKUP($C86,Sheet!$A$7:$DG$148,'TN01-10 (IN)'!BB$12,0)="","",VLOOKUP($C86,Sheet!$A$7:$DG$148,'TN01-10 (IN)'!BB$12,0))</f>
        <v/>
      </c>
      <c r="BC86" s="32">
        <f>IF(VLOOKUP($C86,Sheet!$A$7:$DG$148,'TN01-10 (IN)'!BC$12,0)="","",VLOOKUP($C86,Sheet!$A$7:$DG$148,'TN01-10 (IN)'!BC$12,0))</f>
        <v>4.5</v>
      </c>
      <c r="BD86" s="33">
        <f>IF(VLOOKUP($C86,Sheet!$A$7:$DG$148,'TN01-10 (IN)'!BD$12,0)="","",VLOOKUP($C86,Sheet!$A$7:$DG$148,'TN01-10 (IN)'!BD$12,0))</f>
        <v>5</v>
      </c>
      <c r="BE86" s="36">
        <f>IF(VLOOKUP($C86,Sheet!$A$7:$DG$148,'TN01-10 (IN)'!BE$12,0)="","",VLOOKUP($C86,Sheet!$A$7:$DG$148,'TN01-10 (IN)'!BE$12,0))</f>
        <v>0</v>
      </c>
      <c r="BF86" s="28">
        <f>IF(VLOOKUP($C86,Sheet!$A$7:$DG$148,'TN01-10 (IN)'!BF$12,0)="","",VLOOKUP($C86,Sheet!$A$7:$DG$148,'TN01-10 (IN)'!BF$12,0))</f>
        <v>4.5999999999999996</v>
      </c>
      <c r="BG86" s="28">
        <f>IF(VLOOKUP($C86,Sheet!$A$7:$DG$148,'TN01-10 (IN)'!BG$12,0)="","",VLOOKUP($C86,Sheet!$A$7:$DG$148,'TN01-10 (IN)'!BG$12,0))</f>
        <v>5.2</v>
      </c>
      <c r="BH86" s="28">
        <f>IF(VLOOKUP($C86,Sheet!$A$7:$DG$148,'TN01-10 (IN)'!BH$12,0)="","",VLOOKUP($C86,Sheet!$A$7:$DG$148,'TN01-10 (IN)'!BH$12,0))</f>
        <v>5.3</v>
      </c>
      <c r="BI86" s="28">
        <f>IF(VLOOKUP($C86,Sheet!$A$7:$DG$148,'TN01-10 (IN)'!BI$12,0)="","",VLOOKUP($C86,Sheet!$A$7:$DG$148,'TN01-10 (IN)'!BI$12,0))</f>
        <v>7.8</v>
      </c>
      <c r="BJ86" s="28">
        <f>IF(VLOOKUP($C86,Sheet!$A$7:$DG$148,'TN01-10 (IN)'!BJ$12,0)="","",VLOOKUP($C86,Sheet!$A$7:$DG$148,'TN01-10 (IN)'!BJ$12,0))</f>
        <v>6.7</v>
      </c>
      <c r="BK86" s="28">
        <f>IF(VLOOKUP($C86,Sheet!$A$7:$DG$148,'TN01-10 (IN)'!BK$12,0)="","",VLOOKUP($C86,Sheet!$A$7:$DG$148,'TN01-10 (IN)'!BK$12,0))</f>
        <v>6.7</v>
      </c>
      <c r="BL86" s="28">
        <f>IF(VLOOKUP($C86,Sheet!$A$7:$DG$148,'TN01-10 (IN)'!BL$12,0)="","",VLOOKUP($C86,Sheet!$A$7:$DG$148,'TN01-10 (IN)'!BL$12,0))</f>
        <v>8.1999999999999993</v>
      </c>
      <c r="BM86" s="28">
        <f>IF(VLOOKUP($C86,Sheet!$A$7:$DG$148,'TN01-10 (IN)'!BM$12,0)="","",VLOOKUP($C86,Sheet!$A$7:$DG$148,'TN01-10 (IN)'!BM$12,0))</f>
        <v>6.8</v>
      </c>
      <c r="BN86" s="28">
        <f>IF(VLOOKUP($C86,Sheet!$A$7:$DG$148,'TN01-10 (IN)'!BN$12,0)="","",VLOOKUP($C86,Sheet!$A$7:$DG$148,'TN01-10 (IN)'!BN$12,0))</f>
        <v>5.3</v>
      </c>
      <c r="BO86" s="28">
        <f>IF(VLOOKUP($C86,Sheet!$A$7:$DG$148,'TN01-10 (IN)'!BO$12,0)="","",VLOOKUP($C86,Sheet!$A$7:$DG$148,'TN01-10 (IN)'!BO$12,0))</f>
        <v>5.9</v>
      </c>
      <c r="BP86" s="28">
        <f>IF(VLOOKUP($C86,Sheet!$A$7:$DG$148,'TN01-10 (IN)'!BP$12,0)="","",VLOOKUP($C86,Sheet!$A$7:$DG$148,'TN01-10 (IN)'!BP$12,0))</f>
        <v>5.5</v>
      </c>
      <c r="BQ86" s="28">
        <f>IF(VLOOKUP($C86,Sheet!$A$7:$DG$148,'TN01-10 (IN)'!BQ$12,0)="","",VLOOKUP($C86,Sheet!$A$7:$DG$148,'TN01-10 (IN)'!BQ$12,0))</f>
        <v>6.9</v>
      </c>
      <c r="BR86" s="28">
        <f>IF(VLOOKUP($C86,Sheet!$A$7:$DG$148,'TN01-10 (IN)'!BR$12,0)="","",VLOOKUP($C86,Sheet!$A$7:$DG$148,'TN01-10 (IN)'!BR$12,0))</f>
        <v>8</v>
      </c>
      <c r="BS86" s="28" t="str">
        <f>IF(VLOOKUP($C86,Sheet!$A$7:$DG$148,'TN01-10 (IN)'!BS$12,0)="","",VLOOKUP($C86,Sheet!$A$7:$DG$148,'TN01-10 (IN)'!BS$12,0))</f>
        <v/>
      </c>
      <c r="BT86" s="28">
        <f>IF(VLOOKUP($C86,Sheet!$A$7:$DG$148,'TN01-10 (IN)'!BT$12,0)="","",VLOOKUP($C86,Sheet!$A$7:$DG$148,'TN01-10 (IN)'!BT$12,0))</f>
        <v>9.3000000000000007</v>
      </c>
      <c r="BU86" s="28">
        <f>IF(VLOOKUP($C86,Sheet!$A$7:$DG$148,'TN01-10 (IN)'!BU$12,0)="","",VLOOKUP($C86,Sheet!$A$7:$DG$148,'TN01-10 (IN)'!BU$12,0))</f>
        <v>7.5</v>
      </c>
      <c r="BV86" s="28">
        <f>IF(VLOOKUP($C86,Sheet!$A$7:$DG$148,'TN01-10 (IN)'!BV$12,0)="","",VLOOKUP($C86,Sheet!$A$7:$DG$148,'TN01-10 (IN)'!BV$12,0))</f>
        <v>6.2</v>
      </c>
      <c r="BW86" s="28">
        <f>IF(VLOOKUP($C86,Sheet!$A$7:$DG$148,'TN01-10 (IN)'!BW$12,0)="","",VLOOKUP($C86,Sheet!$A$7:$DG$148,'TN01-10 (IN)'!BW$12,0))</f>
        <v>6.1</v>
      </c>
      <c r="BX86" s="28">
        <f>IF(VLOOKUP($C86,Sheet!$A$7:$DG$148,'TN01-10 (IN)'!BX$12,0)="","",VLOOKUP($C86,Sheet!$A$7:$DG$148,'TN01-10 (IN)'!BX$12,0))</f>
        <v>6.6</v>
      </c>
      <c r="BY86" s="28">
        <f>IF(VLOOKUP($C86,Sheet!$A$7:$DG$148,'TN01-10 (IN)'!BY$12,0)="","",VLOOKUP($C86,Sheet!$A$7:$DG$148,'TN01-10 (IN)'!BY$12,0))</f>
        <v>8.6999999999999993</v>
      </c>
      <c r="BZ86" s="33">
        <f>IF(VLOOKUP($C86,Sheet!$A$7:$DG$148,'TN01-10 (IN)'!BZ$12,0)="","",VLOOKUP($C86,Sheet!$A$7:$DG$148,'TN01-10 (IN)'!BZ$12,0))</f>
        <v>50</v>
      </c>
      <c r="CA86" s="36">
        <f>IF(VLOOKUP($C86,Sheet!$A$7:$DG$148,'TN01-10 (IN)'!CA$12,0)="","",VLOOKUP($C86,Sheet!$A$7:$DG$148,'TN01-10 (IN)'!CA$12,0))</f>
        <v>0</v>
      </c>
      <c r="CB86" s="28" t="str">
        <f>IF(VLOOKUP($C86,Sheet!$A$7:$DG$148,'TN01-10 (IN)'!CB$12,0)="","",VLOOKUP($C86,Sheet!$A$7:$DG$148,'TN01-10 (IN)'!CB$12,0))</f>
        <v/>
      </c>
      <c r="CC86" s="28">
        <f>IF(VLOOKUP($C86,Sheet!$A$7:$DG$148,'TN01-10 (IN)'!CC$12,0)="","",VLOOKUP($C86,Sheet!$A$7:$DG$148,'TN01-10 (IN)'!CC$12,0))</f>
        <v>6.3</v>
      </c>
      <c r="CD86" s="28">
        <f>IF(VLOOKUP($C86,Sheet!$A$7:$DG$148,'TN01-10 (IN)'!CD$12,0)="","",VLOOKUP($C86,Sheet!$A$7:$DG$148,'TN01-10 (IN)'!CD$12,0))</f>
        <v>7.2</v>
      </c>
      <c r="CE86" s="28" t="str">
        <f>IF(VLOOKUP($C86,Sheet!$A$7:$DG$148,'TN01-10 (IN)'!CE$12,0)="","",VLOOKUP($C86,Sheet!$A$7:$DG$148,'TN01-10 (IN)'!CE$12,0))</f>
        <v/>
      </c>
      <c r="CF86" s="28">
        <f>IF(VLOOKUP($C86,Sheet!$A$7:$DG$148,'TN01-10 (IN)'!CF$12,0)="","",VLOOKUP($C86,Sheet!$A$7:$DG$148,'TN01-10 (IN)'!CF$12,0))</f>
        <v>7.6</v>
      </c>
      <c r="CG86" s="28">
        <f>IF(VLOOKUP($C86,Sheet!$A$7:$DG$148,'TN01-10 (IN)'!CG$12,0)="","",VLOOKUP($C86,Sheet!$A$7:$DG$148,'TN01-10 (IN)'!CG$12,0))</f>
        <v>6.6</v>
      </c>
      <c r="CH86" s="28">
        <f>IF(VLOOKUP($C86,Sheet!$A$7:$DG$148,'TN01-10 (IN)'!CH$12,0)="","",VLOOKUP($C86,Sheet!$A$7:$DG$148,'TN01-10 (IN)'!CH$12,0))</f>
        <v>7.8</v>
      </c>
      <c r="CI86" s="28">
        <f>IF(VLOOKUP($C86,Sheet!$A$7:$DG$148,'TN01-10 (IN)'!CI$12,0)="","",VLOOKUP($C86,Sheet!$A$7:$DG$148,'TN01-10 (IN)'!CI$12,0))</f>
        <v>4.4000000000000004</v>
      </c>
      <c r="CJ86" s="28" t="str">
        <f>IF(VLOOKUP($C86,Sheet!$A$7:$DG$148,'TN01-10 (IN)'!CJ$12,0)="","",VLOOKUP($C86,Sheet!$A$7:$DG$148,'TN01-10 (IN)'!CJ$12,0))</f>
        <v/>
      </c>
      <c r="CK86" s="28" t="str">
        <f>IF(VLOOKUP($C86,Sheet!$A$7:$DG$148,'TN01-10 (IN)'!CK$12,0)="","",VLOOKUP($C86,Sheet!$A$7:$DG$148,'TN01-10 (IN)'!CK$12,0))</f>
        <v/>
      </c>
      <c r="CL86" s="28" t="str">
        <f>IF(VLOOKUP($C86,Sheet!$A$7:$DG$148,'TN01-10 (IN)'!CL$12,0)="","",VLOOKUP($C86,Sheet!$A$7:$DG$148,'TN01-10 (IN)'!CL$12,0))</f>
        <v/>
      </c>
      <c r="CM86" s="28">
        <f>IF(VLOOKUP($C86,Sheet!$A$7:$DG$148,'TN01-10 (IN)'!CM$12,0)="","",VLOOKUP($C86,Sheet!$A$7:$DG$148,'TN01-10 (IN)'!CM$12,0))</f>
        <v>6.6</v>
      </c>
      <c r="CN86" s="28" t="str">
        <f>IF(VLOOKUP($C86,Sheet!$A$7:$DG$148,'TN01-10 (IN)'!CN$12,0)="","",VLOOKUP($C86,Sheet!$A$7:$DG$148,'TN01-10 (IN)'!CN$12,0))</f>
        <v/>
      </c>
      <c r="CO86" s="28" t="str">
        <f>IF(VLOOKUP($C86,Sheet!$A$7:$DG$148,'TN01-10 (IN)'!CO$12,0)="","",VLOOKUP($C86,Sheet!$A$7:$DG$148,'TN01-10 (IN)'!CO$12,0))</f>
        <v/>
      </c>
      <c r="CP86" s="28">
        <f>IF(VLOOKUP($C86,Sheet!$A$7:$DG$148,'TN01-10 (IN)'!CP$12,0)="","",VLOOKUP($C86,Sheet!$A$7:$DG$148,'TN01-10 (IN)'!CP$12,0))</f>
        <v>5.4</v>
      </c>
      <c r="CQ86" s="28">
        <f>IF(VLOOKUP($C86,Sheet!$A$7:$DG$148,'TN01-10 (IN)'!CQ$12,0)="","",VLOOKUP($C86,Sheet!$A$7:$DG$148,'TN01-10 (IN)'!CQ$12,0))</f>
        <v>5.7</v>
      </c>
      <c r="CR86" s="28">
        <f>IF(VLOOKUP($C86,Sheet!$A$7:$DG$148,'TN01-10 (IN)'!CR$12,0)="","",VLOOKUP($C86,Sheet!$A$7:$DG$148,'TN01-10 (IN)'!CR$12,0))</f>
        <v>8.1</v>
      </c>
      <c r="CS86" s="28">
        <f>IF(VLOOKUP($C86,Sheet!$A$7:$DG$148,'TN01-10 (IN)'!CS$12,0)="","",VLOOKUP($C86,Sheet!$A$7:$DG$148,'TN01-10 (IN)'!CS$12,0))</f>
        <v>8.1</v>
      </c>
      <c r="CT86" s="28">
        <f>IF(VLOOKUP($C86,Sheet!$A$7:$DG$148,'TN01-10 (IN)'!CT$12,0)="","",VLOOKUP($C86,Sheet!$A$7:$DG$148,'TN01-10 (IN)'!CT$12,0))</f>
        <v>7.5</v>
      </c>
      <c r="CU86" s="33">
        <f>IF(VLOOKUP($C86,Sheet!$A$7:$DG$148,'TN01-10 (IN)'!CU$12,0)="","",VLOOKUP($C86,Sheet!$A$7:$DG$148,'TN01-10 (IN)'!CU$12,0))</f>
        <v>27</v>
      </c>
      <c r="CV86" s="36">
        <f>IF(VLOOKUP($C86,Sheet!$A$7:$DG$148,'TN01-10 (IN)'!CV$12,0)="","",VLOOKUP($C86,Sheet!$A$7:$DG$148,'TN01-10 (IN)'!CV$12,0))</f>
        <v>0</v>
      </c>
      <c r="CW86" s="38">
        <f t="shared" si="11"/>
        <v>128</v>
      </c>
      <c r="CX86" s="38">
        <f t="shared" si="11"/>
        <v>0</v>
      </c>
      <c r="CY86" s="38">
        <f t="shared" si="12"/>
        <v>0</v>
      </c>
      <c r="CZ86" s="38">
        <f t="shared" si="13"/>
        <v>128</v>
      </c>
      <c r="DA86" s="38">
        <f t="shared" si="14"/>
        <v>6.82</v>
      </c>
      <c r="DB86" s="38">
        <f>VLOOKUP($C86,'TN01-04'!$A$13:$DL$166,103,0)</f>
        <v>2.74</v>
      </c>
      <c r="DC86" s="28" t="str">
        <f>IF(VLOOKUP($C86,Sheet!$A$7:$DG$148,'TN01-10 (IN)'!DC$12,0)="","",VLOOKUP($C86,Sheet!$A$7:$DG$148,'TN01-10 (IN)'!DC$12,0))</f>
        <v/>
      </c>
      <c r="DD86" s="28" t="str">
        <f>IF(VLOOKUP($C86,Sheet!$A$7:$DG$148,'TN01-10 (IN)'!DD$12,0)="","",VLOOKUP($C86,Sheet!$A$7:$DG$148,'TN01-10 (IN)'!DD$12,0))</f>
        <v/>
      </c>
      <c r="DE86" s="28">
        <f>IF(VLOOKUP($C86,Sheet!$A$7:$DG$148,'TN01-10 (IN)'!DE$12,0)="","",VLOOKUP($C86,Sheet!$A$7:$DG$148,'TN01-10 (IN)'!DE$12,0))</f>
        <v>7.7</v>
      </c>
      <c r="DF86" s="28" t="str">
        <f>IF(VLOOKUP($C86,Sheet!$A$7:$DG$148,'TN01-10 (IN)'!DF$12,0)="","",VLOOKUP($C86,Sheet!$A$7:$DG$148,'TN01-10 (IN)'!DF$12,0))</f>
        <v/>
      </c>
      <c r="DG86" s="38"/>
      <c r="DH86" s="38">
        <f t="shared" si="15"/>
        <v>7.7</v>
      </c>
      <c r="DI86" s="38">
        <f>VLOOKUP($C86,'TN01-04'!$A$13:$DL$166,110,0)</f>
        <v>3.33</v>
      </c>
      <c r="DJ86" s="33">
        <f>IF(VLOOKUP($C86,Sheet!$A$7:$DG$148,'TN01-10 (IN)'!DJ$12,0)="","",VLOOKUP($C86,Sheet!$A$7:$DG$148,'TN01-10 (IN)'!DJ$12,0))</f>
        <v>5</v>
      </c>
      <c r="DK86" s="36">
        <f>IF(VLOOKUP($C86,Sheet!$A$7:$DG$148,'TN01-10 (IN)'!DK$12,0)="","",VLOOKUP($C86,Sheet!$A$7:$DG$148,'TN01-10 (IN)'!DK$12,0))</f>
        <v>0</v>
      </c>
      <c r="DL86" s="38">
        <f t="shared" si="16"/>
        <v>133</v>
      </c>
      <c r="DM86" s="38">
        <f t="shared" si="17"/>
        <v>0</v>
      </c>
      <c r="DN86" s="38">
        <f t="shared" si="18"/>
        <v>6.85</v>
      </c>
      <c r="DO86" s="38">
        <f>VLOOKUP($C86,'TN01-04'!$A$13:$DL$166,116,0)</f>
        <v>2.77</v>
      </c>
      <c r="DP86" s="33">
        <f>IF(VLOOKUP($C86,Sheet!$A$7:$DG$148,'TN01-10 (IN)'!DP$12,0)="","",VLOOKUP($C86,Sheet!$A$7:$DG$148,'TN01-10 (IN)'!DP$12,0))</f>
        <v>138</v>
      </c>
      <c r="DQ86" s="36">
        <f>IF(VLOOKUP($C86,Sheet!$A$7:$DG$148,'TN01-10 (IN)'!DQ$12,0)="","",VLOOKUP($C86,Sheet!$A$7:$DG$148,'TN01-10 (IN)'!DQ$12,0))</f>
        <v>0</v>
      </c>
      <c r="DR86" s="28">
        <f>IF(VLOOKUP($C86,Sheet!$A$7:$DG$148,'TN01-10 (IN)'!DR$12,0)="","",VLOOKUP($C86,Sheet!$A$7:$DG$148,'TN01-10 (IN)'!DR$12,0))</f>
        <v>137</v>
      </c>
      <c r="DS86" s="28">
        <f>IF(VLOOKUP($C86,Sheet!$A$7:$DG$148,'TN01-10 (IN)'!DS$12,0)="","",VLOOKUP($C86,Sheet!$A$7:$DG$148,'TN01-10 (IN)'!DS$12,0))</f>
        <v>138</v>
      </c>
      <c r="DT86" s="28">
        <f>IF(VLOOKUP($C86,Sheet!$A$7:$DG$148,'TN01-10 (IN)'!DT$12,0)="","",VLOOKUP($C86,Sheet!$A$7:$DG$148,'TN01-10 (IN)'!DT$12,0))</f>
        <v>6.85</v>
      </c>
      <c r="DU86" s="28">
        <f>IF(VLOOKUP($C86,Sheet!$A$7:$DG$148,'TN01-10 (IN)'!DU$12,0)="","",VLOOKUP($C86,Sheet!$A$7:$DG$148,'TN01-10 (IN)'!DU$12,0))</f>
        <v>2.77</v>
      </c>
      <c r="DV86" s="28" t="str">
        <f>IF(VLOOKUP($C86,Sheet!$A$7:$DG$148,'TN01-10 (IN)'!DV$12,0)="","",VLOOKUP($C86,Sheet!$A$7:$DG$148,'TN01-10 (IN)'!DV$12,0))</f>
        <v/>
      </c>
      <c r="DW86" s="42">
        <f t="shared" si="19"/>
        <v>0</v>
      </c>
    </row>
    <row r="87" spans="1:127" ht="15.95" customHeight="1" x14ac:dyDescent="0.2">
      <c r="A87" s="52"/>
      <c r="B87" s="625"/>
      <c r="C87" s="45">
        <v>2220716846</v>
      </c>
      <c r="D87" s="26" t="s">
        <v>26</v>
      </c>
      <c r="E87" s="26" t="s">
        <v>48</v>
      </c>
      <c r="F87" s="26" t="s">
        <v>156</v>
      </c>
      <c r="G87" s="27">
        <v>35903</v>
      </c>
      <c r="H87" s="26" t="s">
        <v>209</v>
      </c>
      <c r="I87" s="26" t="s">
        <v>212</v>
      </c>
      <c r="J87" s="28" t="e">
        <f>IF(VLOOKUP($C87,Sheet!$A$7:$DG$148,'TN01-10 (IN)'!J$12,0)="","",VLOOKUP($C87,Sheet!$A$7:$DG$148,'TN01-10 (IN)'!J$12,0))</f>
        <v>#N/A</v>
      </c>
      <c r="K87" s="28" t="e">
        <f>IF(VLOOKUP($C87,Sheet!$A$7:$DG$148,'TN01-10 (IN)'!K$12,0)="","",VLOOKUP($C87,Sheet!$A$7:$DG$148,'TN01-10 (IN)'!K$12,0))</f>
        <v>#N/A</v>
      </c>
      <c r="L87" s="28" t="e">
        <f>IF(VLOOKUP($C87,Sheet!$A$7:$DG$148,'TN01-10 (IN)'!L$12,0)="","",VLOOKUP($C87,Sheet!$A$7:$DG$148,'TN01-10 (IN)'!L$12,0))</f>
        <v>#N/A</v>
      </c>
      <c r="M87" s="28" t="e">
        <f>IF(VLOOKUP($C87,Sheet!$A$7:$DG$148,'TN01-10 (IN)'!M$12,0)="","",VLOOKUP($C87,Sheet!$A$7:$DG$148,'TN01-10 (IN)'!M$12,0))</f>
        <v>#N/A</v>
      </c>
      <c r="N87" s="28" t="e">
        <f>IF(VLOOKUP($C87,Sheet!$A$7:$DG$148,'TN01-10 (IN)'!N$12,0)="","",VLOOKUP($C87,Sheet!$A$7:$DG$148,'TN01-10 (IN)'!N$12,0))</f>
        <v>#N/A</v>
      </c>
      <c r="O87" s="28" t="e">
        <f>IF(VLOOKUP($C87,Sheet!$A$7:$DG$148,'TN01-10 (IN)'!O$12,0)="","",VLOOKUP($C87,Sheet!$A$7:$DG$148,'TN01-10 (IN)'!O$12,0))</f>
        <v>#N/A</v>
      </c>
      <c r="P87" s="28" t="e">
        <f>IF(VLOOKUP($C87,Sheet!$A$7:$DG$148,'TN01-10 (IN)'!P$12,0)="","",VLOOKUP($C87,Sheet!$A$7:$DG$148,'TN01-10 (IN)'!P$12,0))</f>
        <v>#N/A</v>
      </c>
      <c r="Q87" s="28" t="e">
        <f>IF(VLOOKUP($C87,Sheet!$A$7:$DG$148,'TN01-10 (IN)'!Q$12,0)="","",VLOOKUP($C87,Sheet!$A$7:$DG$148,'TN01-10 (IN)'!Q$12,0))</f>
        <v>#N/A</v>
      </c>
      <c r="R87" s="28" t="e">
        <f>IF(VLOOKUP($C87,Sheet!$A$7:$DG$148,'TN01-10 (IN)'!R$12,0)="","",VLOOKUP($C87,Sheet!$A$7:$DG$148,'TN01-10 (IN)'!R$12,0))</f>
        <v>#N/A</v>
      </c>
      <c r="S87" s="28" t="e">
        <f>IF(VLOOKUP($C87,Sheet!$A$7:$DG$148,'TN01-10 (IN)'!S$12,0)="","",VLOOKUP($C87,Sheet!$A$7:$DG$148,'TN01-10 (IN)'!S$12,0))</f>
        <v>#N/A</v>
      </c>
      <c r="T87" s="28" t="e">
        <f>IF(VLOOKUP($C87,Sheet!$A$7:$DG$148,'TN01-10 (IN)'!T$12,0)="","",VLOOKUP($C87,Sheet!$A$7:$DG$148,'TN01-10 (IN)'!T$12,0))</f>
        <v>#N/A</v>
      </c>
      <c r="U87" s="28" t="e">
        <f>IF(VLOOKUP($C87,Sheet!$A$7:$DG$148,'TN01-10 (IN)'!U$12,0)="","",VLOOKUP($C87,Sheet!$A$7:$DG$148,'TN01-10 (IN)'!U$12,0))</f>
        <v>#N/A</v>
      </c>
      <c r="V87" s="28" t="e">
        <f>IF(VLOOKUP($C87,Sheet!$A$7:$DG$148,'TN01-10 (IN)'!V$12,0)="","",VLOOKUP($C87,Sheet!$A$7:$DG$148,'TN01-10 (IN)'!V$12,0))</f>
        <v>#N/A</v>
      </c>
      <c r="W87" s="28" t="e">
        <f>IF(VLOOKUP($C87,Sheet!$A$7:$DG$148,'TN01-10 (IN)'!W$12,0)="","",VLOOKUP($C87,Sheet!$A$7:$DG$148,'TN01-10 (IN)'!W$12,0))</f>
        <v>#N/A</v>
      </c>
      <c r="X87" s="28" t="e">
        <f>IF(VLOOKUP($C87,Sheet!$A$7:$DG$148,'TN01-10 (IN)'!X$12,0)="","",VLOOKUP($C87,Sheet!$A$7:$DG$148,'TN01-10 (IN)'!X$12,0))</f>
        <v>#N/A</v>
      </c>
      <c r="Y87" s="28" t="e">
        <f>IF(VLOOKUP($C87,Sheet!$A$7:$DG$148,'TN01-10 (IN)'!Y$12,0)="","",VLOOKUP($C87,Sheet!$A$7:$DG$148,'TN01-10 (IN)'!Y$12,0))</f>
        <v>#N/A</v>
      </c>
      <c r="Z87" s="28" t="e">
        <f>IF(VLOOKUP($C87,Sheet!$A$7:$DG$148,'TN01-10 (IN)'!Z$12,0)="","",VLOOKUP($C87,Sheet!$A$7:$DG$148,'TN01-10 (IN)'!Z$12,0))</f>
        <v>#N/A</v>
      </c>
      <c r="AA87" s="28" t="e">
        <f>IF(VLOOKUP($C87,Sheet!$A$7:$DG$148,'TN01-10 (IN)'!AA$12,0)="","",VLOOKUP($C87,Sheet!$A$7:$DG$148,'TN01-10 (IN)'!AA$12,0))</f>
        <v>#N/A</v>
      </c>
      <c r="AB87" s="28" t="e">
        <f>IF(VLOOKUP($C87,Sheet!$A$7:$DG$148,'TN01-10 (IN)'!AB$12,0)="","",VLOOKUP($C87,Sheet!$A$7:$DG$148,'TN01-10 (IN)'!AB$12,0))</f>
        <v>#N/A</v>
      </c>
      <c r="AC87" s="28" t="e">
        <f>IF(VLOOKUP($C87,Sheet!$A$7:$DG$148,'TN01-10 (IN)'!AC$12,0)="","",VLOOKUP($C87,Sheet!$A$7:$DG$148,'TN01-10 (IN)'!AC$12,0))</f>
        <v>#N/A</v>
      </c>
      <c r="AD87" s="28" t="e">
        <f>IF(VLOOKUP($C87,Sheet!$A$7:$DG$148,'TN01-10 (IN)'!AD$12,0)="","",VLOOKUP($C87,Sheet!$A$7:$DG$148,'TN01-10 (IN)'!AD$12,0))</f>
        <v>#N/A</v>
      </c>
      <c r="AE87" s="28" t="e">
        <f>IF(VLOOKUP($C87,Sheet!$A$7:$DG$148,'TN01-10 (IN)'!AE$12,0)="","",VLOOKUP($C87,Sheet!$A$7:$DG$148,'TN01-10 (IN)'!AE$12,0))</f>
        <v>#N/A</v>
      </c>
      <c r="AF87" s="28" t="e">
        <f>IF(VLOOKUP($C87,Sheet!$A$7:$DG$148,'TN01-10 (IN)'!AF$12,0)="","",VLOOKUP($C87,Sheet!$A$7:$DG$148,'TN01-10 (IN)'!AF$12,0))</f>
        <v>#N/A</v>
      </c>
      <c r="AG87" s="28" t="e">
        <f>IF(VLOOKUP($C87,Sheet!$A$7:$DG$148,'TN01-10 (IN)'!AG$12,0)="","",VLOOKUP($C87,Sheet!$A$7:$DG$148,'TN01-10 (IN)'!AG$12,0))</f>
        <v>#N/A</v>
      </c>
      <c r="AH87" s="28" t="e">
        <f>IF(VLOOKUP($C87,Sheet!$A$7:$DG$148,'TN01-10 (IN)'!AH$12,0)="","",VLOOKUP($C87,Sheet!$A$7:$DG$148,'TN01-10 (IN)'!AH$12,0))</f>
        <v>#N/A</v>
      </c>
      <c r="AI87" s="28" t="e">
        <f>IF(VLOOKUP($C87,Sheet!$A$7:$DG$148,'TN01-10 (IN)'!AI$12,0)="","",VLOOKUP($C87,Sheet!$A$7:$DG$148,'TN01-10 (IN)'!AI$12,0))</f>
        <v>#N/A</v>
      </c>
      <c r="AJ87" s="28" t="e">
        <f>IF(VLOOKUP($C87,Sheet!$A$7:$DG$148,'TN01-10 (IN)'!AJ$12,0)="","",VLOOKUP($C87,Sheet!$A$7:$DG$148,'TN01-10 (IN)'!AJ$12,0))</f>
        <v>#N/A</v>
      </c>
      <c r="AK87" s="28" t="e">
        <f>IF(VLOOKUP($C87,Sheet!$A$7:$DG$148,'TN01-10 (IN)'!AK$12,0)="","",VLOOKUP($C87,Sheet!$A$7:$DG$148,'TN01-10 (IN)'!AK$12,0))</f>
        <v>#N/A</v>
      </c>
      <c r="AL87" s="28" t="e">
        <f>IF(VLOOKUP($C87,Sheet!$A$7:$DG$148,'TN01-10 (IN)'!AL$12,0)="","",VLOOKUP($C87,Sheet!$A$7:$DG$148,'TN01-10 (IN)'!AL$12,0))</f>
        <v>#N/A</v>
      </c>
      <c r="AM87" s="33" t="e">
        <f>IF(VLOOKUP($C87,Sheet!$A$7:$DG$148,'TN01-10 (IN)'!AM$12,0)="","",VLOOKUP($C87,Sheet!$A$7:$DG$148,'TN01-10 (IN)'!AM$12,0))</f>
        <v>#N/A</v>
      </c>
      <c r="AN87" s="36" t="e">
        <f>IF(VLOOKUP($C87,Sheet!$A$7:$DG$148,'TN01-10 (IN)'!AN$12,0)="","",VLOOKUP($C87,Sheet!$A$7:$DG$148,'TN01-10 (IN)'!AN$12,0))</f>
        <v>#N/A</v>
      </c>
      <c r="AO87" s="32" t="e">
        <f>IF(VLOOKUP($C87,Sheet!$A$7:$DG$148,'TN01-10 (IN)'!AO$12,0)="","",VLOOKUP($C87,Sheet!$A$7:$DG$148,'TN01-10 (IN)'!AO$12,0))</f>
        <v>#N/A</v>
      </c>
      <c r="AP87" s="32" t="e">
        <f>IF(VLOOKUP($C87,Sheet!$A$7:$DG$148,'TN01-10 (IN)'!AP$12,0)="","",VLOOKUP($C87,Sheet!$A$7:$DG$148,'TN01-10 (IN)'!AP$12,0))</f>
        <v>#N/A</v>
      </c>
      <c r="AQ87" s="32" t="e">
        <f>IF(VLOOKUP($C87,Sheet!$A$7:$DG$148,'TN01-10 (IN)'!AQ$12,0)="","",VLOOKUP($C87,Sheet!$A$7:$DG$148,'TN01-10 (IN)'!AQ$12,0))</f>
        <v>#N/A</v>
      </c>
      <c r="AR87" s="32" t="e">
        <f>IF(VLOOKUP($C87,Sheet!$A$7:$DG$148,'TN01-10 (IN)'!AR$12,0)="","",VLOOKUP($C87,Sheet!$A$7:$DG$148,'TN01-10 (IN)'!AR$12,0))</f>
        <v>#N/A</v>
      </c>
      <c r="AS87" s="32" t="e">
        <f>IF(VLOOKUP($C87,Sheet!$A$7:$DG$148,'TN01-10 (IN)'!AS$12,0)="","",VLOOKUP($C87,Sheet!$A$7:$DG$148,'TN01-10 (IN)'!AS$12,0))</f>
        <v>#N/A</v>
      </c>
      <c r="AT87" s="32" t="e">
        <f>IF(VLOOKUP($C87,Sheet!$A$7:$DG$148,'TN01-10 (IN)'!AT$12,0)="","",VLOOKUP($C87,Sheet!$A$7:$DG$148,'TN01-10 (IN)'!AT$12,0))</f>
        <v>#N/A</v>
      </c>
      <c r="AU87" s="32" t="e">
        <f>IF(VLOOKUP($C87,Sheet!$A$7:$DG$148,'TN01-10 (IN)'!AU$12,0)="","",VLOOKUP($C87,Sheet!$A$7:$DG$148,'TN01-10 (IN)'!AU$12,0))</f>
        <v>#N/A</v>
      </c>
      <c r="AV87" s="32" t="e">
        <f>IF(VLOOKUP($C87,Sheet!$A$7:$DG$148,'TN01-10 (IN)'!AV$12,0)="","",VLOOKUP($C87,Sheet!$A$7:$DG$148,'TN01-10 (IN)'!AV$12,0))</f>
        <v>#N/A</v>
      </c>
      <c r="AW87" s="32" t="e">
        <f>IF(VLOOKUP($C87,Sheet!$A$7:$DG$148,'TN01-10 (IN)'!AW$12,0)="","",VLOOKUP($C87,Sheet!$A$7:$DG$148,'TN01-10 (IN)'!AW$12,0))</f>
        <v>#N/A</v>
      </c>
      <c r="AX87" s="32" t="e">
        <f>IF(VLOOKUP($C87,Sheet!$A$7:$DG$148,'TN01-10 (IN)'!AX$12,0)="","",VLOOKUP($C87,Sheet!$A$7:$DG$148,'TN01-10 (IN)'!AX$12,0))</f>
        <v>#N/A</v>
      </c>
      <c r="AY87" s="32" t="e">
        <f>IF(VLOOKUP($C87,Sheet!$A$7:$DG$148,'TN01-10 (IN)'!AY$12,0)="","",VLOOKUP($C87,Sheet!$A$7:$DG$148,'TN01-10 (IN)'!AY$12,0))</f>
        <v>#N/A</v>
      </c>
      <c r="AZ87" s="32" t="e">
        <f>IF(VLOOKUP($C87,Sheet!$A$7:$DG$148,'TN01-10 (IN)'!AZ$12,0)="","",VLOOKUP($C87,Sheet!$A$7:$DG$148,'TN01-10 (IN)'!AZ$12,0))</f>
        <v>#N/A</v>
      </c>
      <c r="BA87" s="32" t="e">
        <f>IF(VLOOKUP($C87,Sheet!$A$7:$DG$148,'TN01-10 (IN)'!BA$12,0)="","",VLOOKUP($C87,Sheet!$A$7:$DG$148,'TN01-10 (IN)'!BA$12,0))</f>
        <v>#N/A</v>
      </c>
      <c r="BB87" s="32" t="e">
        <f>IF(VLOOKUP($C87,Sheet!$A$7:$DG$148,'TN01-10 (IN)'!BB$12,0)="","",VLOOKUP($C87,Sheet!$A$7:$DG$148,'TN01-10 (IN)'!BB$12,0))</f>
        <v>#N/A</v>
      </c>
      <c r="BC87" s="32" t="e">
        <f>IF(VLOOKUP($C87,Sheet!$A$7:$DG$148,'TN01-10 (IN)'!BC$12,0)="","",VLOOKUP($C87,Sheet!$A$7:$DG$148,'TN01-10 (IN)'!BC$12,0))</f>
        <v>#N/A</v>
      </c>
      <c r="BD87" s="33" t="e">
        <f>IF(VLOOKUP($C87,Sheet!$A$7:$DG$148,'TN01-10 (IN)'!BD$12,0)="","",VLOOKUP($C87,Sheet!$A$7:$DG$148,'TN01-10 (IN)'!BD$12,0))</f>
        <v>#N/A</v>
      </c>
      <c r="BE87" s="36" t="e">
        <f>IF(VLOOKUP($C87,Sheet!$A$7:$DG$148,'TN01-10 (IN)'!BE$12,0)="","",VLOOKUP($C87,Sheet!$A$7:$DG$148,'TN01-10 (IN)'!BE$12,0))</f>
        <v>#N/A</v>
      </c>
      <c r="BF87" s="28" t="e">
        <f>IF(VLOOKUP($C87,Sheet!$A$7:$DG$148,'TN01-10 (IN)'!BF$12,0)="","",VLOOKUP($C87,Sheet!$A$7:$DG$148,'TN01-10 (IN)'!BF$12,0))</f>
        <v>#N/A</v>
      </c>
      <c r="BG87" s="28" t="e">
        <f>IF(VLOOKUP($C87,Sheet!$A$7:$DG$148,'TN01-10 (IN)'!BG$12,0)="","",VLOOKUP($C87,Sheet!$A$7:$DG$148,'TN01-10 (IN)'!BG$12,0))</f>
        <v>#N/A</v>
      </c>
      <c r="BH87" s="28" t="e">
        <f>IF(VLOOKUP($C87,Sheet!$A$7:$DG$148,'TN01-10 (IN)'!BH$12,0)="","",VLOOKUP($C87,Sheet!$A$7:$DG$148,'TN01-10 (IN)'!BH$12,0))</f>
        <v>#N/A</v>
      </c>
      <c r="BI87" s="28" t="e">
        <f>IF(VLOOKUP($C87,Sheet!$A$7:$DG$148,'TN01-10 (IN)'!BI$12,0)="","",VLOOKUP($C87,Sheet!$A$7:$DG$148,'TN01-10 (IN)'!BI$12,0))</f>
        <v>#N/A</v>
      </c>
      <c r="BJ87" s="28" t="e">
        <f>IF(VLOOKUP($C87,Sheet!$A$7:$DG$148,'TN01-10 (IN)'!BJ$12,0)="","",VLOOKUP($C87,Sheet!$A$7:$DG$148,'TN01-10 (IN)'!BJ$12,0))</f>
        <v>#N/A</v>
      </c>
      <c r="BK87" s="28" t="e">
        <f>IF(VLOOKUP($C87,Sheet!$A$7:$DG$148,'TN01-10 (IN)'!BK$12,0)="","",VLOOKUP($C87,Sheet!$A$7:$DG$148,'TN01-10 (IN)'!BK$12,0))</f>
        <v>#N/A</v>
      </c>
      <c r="BL87" s="28" t="e">
        <f>IF(VLOOKUP($C87,Sheet!$A$7:$DG$148,'TN01-10 (IN)'!BL$12,0)="","",VLOOKUP($C87,Sheet!$A$7:$DG$148,'TN01-10 (IN)'!BL$12,0))</f>
        <v>#N/A</v>
      </c>
      <c r="BM87" s="28" t="e">
        <f>IF(VLOOKUP($C87,Sheet!$A$7:$DG$148,'TN01-10 (IN)'!BM$12,0)="","",VLOOKUP($C87,Sheet!$A$7:$DG$148,'TN01-10 (IN)'!BM$12,0))</f>
        <v>#N/A</v>
      </c>
      <c r="BN87" s="28" t="e">
        <f>IF(VLOOKUP($C87,Sheet!$A$7:$DG$148,'TN01-10 (IN)'!BN$12,0)="","",VLOOKUP($C87,Sheet!$A$7:$DG$148,'TN01-10 (IN)'!BN$12,0))</f>
        <v>#N/A</v>
      </c>
      <c r="BO87" s="28" t="e">
        <f>IF(VLOOKUP($C87,Sheet!$A$7:$DG$148,'TN01-10 (IN)'!BO$12,0)="","",VLOOKUP($C87,Sheet!$A$7:$DG$148,'TN01-10 (IN)'!BO$12,0))</f>
        <v>#N/A</v>
      </c>
      <c r="BP87" s="28" t="e">
        <f>IF(VLOOKUP($C87,Sheet!$A$7:$DG$148,'TN01-10 (IN)'!BP$12,0)="","",VLOOKUP($C87,Sheet!$A$7:$DG$148,'TN01-10 (IN)'!BP$12,0))</f>
        <v>#N/A</v>
      </c>
      <c r="BQ87" s="28" t="e">
        <f>IF(VLOOKUP($C87,Sheet!$A$7:$DG$148,'TN01-10 (IN)'!BQ$12,0)="","",VLOOKUP($C87,Sheet!$A$7:$DG$148,'TN01-10 (IN)'!BQ$12,0))</f>
        <v>#N/A</v>
      </c>
      <c r="BR87" s="28" t="e">
        <f>IF(VLOOKUP($C87,Sheet!$A$7:$DG$148,'TN01-10 (IN)'!BR$12,0)="","",VLOOKUP($C87,Sheet!$A$7:$DG$148,'TN01-10 (IN)'!BR$12,0))</f>
        <v>#N/A</v>
      </c>
      <c r="BS87" s="28" t="e">
        <f>IF(VLOOKUP($C87,Sheet!$A$7:$DG$148,'TN01-10 (IN)'!BS$12,0)="","",VLOOKUP($C87,Sheet!$A$7:$DG$148,'TN01-10 (IN)'!BS$12,0))</f>
        <v>#N/A</v>
      </c>
      <c r="BT87" s="28" t="e">
        <f>IF(VLOOKUP($C87,Sheet!$A$7:$DG$148,'TN01-10 (IN)'!BT$12,0)="","",VLOOKUP($C87,Sheet!$A$7:$DG$148,'TN01-10 (IN)'!BT$12,0))</f>
        <v>#N/A</v>
      </c>
      <c r="BU87" s="28" t="e">
        <f>IF(VLOOKUP($C87,Sheet!$A$7:$DG$148,'TN01-10 (IN)'!BU$12,0)="","",VLOOKUP($C87,Sheet!$A$7:$DG$148,'TN01-10 (IN)'!BU$12,0))</f>
        <v>#N/A</v>
      </c>
      <c r="BV87" s="28" t="e">
        <f>IF(VLOOKUP($C87,Sheet!$A$7:$DG$148,'TN01-10 (IN)'!BV$12,0)="","",VLOOKUP($C87,Sheet!$A$7:$DG$148,'TN01-10 (IN)'!BV$12,0))</f>
        <v>#N/A</v>
      </c>
      <c r="BW87" s="28" t="e">
        <f>IF(VLOOKUP($C87,Sheet!$A$7:$DG$148,'TN01-10 (IN)'!BW$12,0)="","",VLOOKUP($C87,Sheet!$A$7:$DG$148,'TN01-10 (IN)'!BW$12,0))</f>
        <v>#N/A</v>
      </c>
      <c r="BX87" s="28" t="e">
        <f>IF(VLOOKUP($C87,Sheet!$A$7:$DG$148,'TN01-10 (IN)'!BX$12,0)="","",VLOOKUP($C87,Sheet!$A$7:$DG$148,'TN01-10 (IN)'!BX$12,0))</f>
        <v>#N/A</v>
      </c>
      <c r="BY87" s="28" t="e">
        <f>IF(VLOOKUP($C87,Sheet!$A$7:$DG$148,'TN01-10 (IN)'!BY$12,0)="","",VLOOKUP($C87,Sheet!$A$7:$DG$148,'TN01-10 (IN)'!BY$12,0))</f>
        <v>#N/A</v>
      </c>
      <c r="BZ87" s="33" t="e">
        <f>IF(VLOOKUP($C87,Sheet!$A$7:$DG$148,'TN01-10 (IN)'!BZ$12,0)="","",VLOOKUP($C87,Sheet!$A$7:$DG$148,'TN01-10 (IN)'!BZ$12,0))</f>
        <v>#N/A</v>
      </c>
      <c r="CA87" s="36" t="e">
        <f>IF(VLOOKUP($C87,Sheet!$A$7:$DG$148,'TN01-10 (IN)'!CA$12,0)="","",VLOOKUP($C87,Sheet!$A$7:$DG$148,'TN01-10 (IN)'!CA$12,0))</f>
        <v>#N/A</v>
      </c>
      <c r="CB87" s="28" t="e">
        <f>IF(VLOOKUP($C87,Sheet!$A$7:$DG$148,'TN01-10 (IN)'!CB$12,0)="","",VLOOKUP($C87,Sheet!$A$7:$DG$148,'TN01-10 (IN)'!CB$12,0))</f>
        <v>#N/A</v>
      </c>
      <c r="CC87" s="28" t="e">
        <f>IF(VLOOKUP($C87,Sheet!$A$7:$DG$148,'TN01-10 (IN)'!CC$12,0)="","",VLOOKUP($C87,Sheet!$A$7:$DG$148,'TN01-10 (IN)'!CC$12,0))</f>
        <v>#N/A</v>
      </c>
      <c r="CD87" s="28" t="e">
        <f>IF(VLOOKUP($C87,Sheet!$A$7:$DG$148,'TN01-10 (IN)'!CD$12,0)="","",VLOOKUP($C87,Sheet!$A$7:$DG$148,'TN01-10 (IN)'!CD$12,0))</f>
        <v>#N/A</v>
      </c>
      <c r="CE87" s="28" t="e">
        <f>IF(VLOOKUP($C87,Sheet!$A$7:$DG$148,'TN01-10 (IN)'!CE$12,0)="","",VLOOKUP($C87,Sheet!$A$7:$DG$148,'TN01-10 (IN)'!CE$12,0))</f>
        <v>#N/A</v>
      </c>
      <c r="CF87" s="28" t="e">
        <f>IF(VLOOKUP($C87,Sheet!$A$7:$DG$148,'TN01-10 (IN)'!CF$12,0)="","",VLOOKUP($C87,Sheet!$A$7:$DG$148,'TN01-10 (IN)'!CF$12,0))</f>
        <v>#N/A</v>
      </c>
      <c r="CG87" s="28" t="e">
        <f>IF(VLOOKUP($C87,Sheet!$A$7:$DG$148,'TN01-10 (IN)'!CG$12,0)="","",VLOOKUP($C87,Sheet!$A$7:$DG$148,'TN01-10 (IN)'!CG$12,0))</f>
        <v>#N/A</v>
      </c>
      <c r="CH87" s="28" t="e">
        <f>IF(VLOOKUP($C87,Sheet!$A$7:$DG$148,'TN01-10 (IN)'!CH$12,0)="","",VLOOKUP($C87,Sheet!$A$7:$DG$148,'TN01-10 (IN)'!CH$12,0))</f>
        <v>#N/A</v>
      </c>
      <c r="CI87" s="28" t="e">
        <f>IF(VLOOKUP($C87,Sheet!$A$7:$DG$148,'TN01-10 (IN)'!CI$12,0)="","",VLOOKUP($C87,Sheet!$A$7:$DG$148,'TN01-10 (IN)'!CI$12,0))</f>
        <v>#N/A</v>
      </c>
      <c r="CJ87" s="28" t="e">
        <f>IF(VLOOKUP($C87,Sheet!$A$7:$DG$148,'TN01-10 (IN)'!CJ$12,0)="","",VLOOKUP($C87,Sheet!$A$7:$DG$148,'TN01-10 (IN)'!CJ$12,0))</f>
        <v>#N/A</v>
      </c>
      <c r="CK87" s="28" t="e">
        <f>IF(VLOOKUP($C87,Sheet!$A$7:$DG$148,'TN01-10 (IN)'!CK$12,0)="","",VLOOKUP($C87,Sheet!$A$7:$DG$148,'TN01-10 (IN)'!CK$12,0))</f>
        <v>#N/A</v>
      </c>
      <c r="CL87" s="28" t="e">
        <f>IF(VLOOKUP($C87,Sheet!$A$7:$DG$148,'TN01-10 (IN)'!CL$12,0)="","",VLOOKUP($C87,Sheet!$A$7:$DG$148,'TN01-10 (IN)'!CL$12,0))</f>
        <v>#N/A</v>
      </c>
      <c r="CM87" s="28" t="e">
        <f>IF(VLOOKUP($C87,Sheet!$A$7:$DG$148,'TN01-10 (IN)'!CM$12,0)="","",VLOOKUP($C87,Sheet!$A$7:$DG$148,'TN01-10 (IN)'!CM$12,0))</f>
        <v>#N/A</v>
      </c>
      <c r="CN87" s="28" t="e">
        <f>IF(VLOOKUP($C87,Sheet!$A$7:$DG$148,'TN01-10 (IN)'!CN$12,0)="","",VLOOKUP($C87,Sheet!$A$7:$DG$148,'TN01-10 (IN)'!CN$12,0))</f>
        <v>#N/A</v>
      </c>
      <c r="CO87" s="28" t="e">
        <f>IF(VLOOKUP($C87,Sheet!$A$7:$DG$148,'TN01-10 (IN)'!CO$12,0)="","",VLOOKUP($C87,Sheet!$A$7:$DG$148,'TN01-10 (IN)'!CO$12,0))</f>
        <v>#N/A</v>
      </c>
      <c r="CP87" s="28" t="e">
        <f>IF(VLOOKUP($C87,Sheet!$A$7:$DG$148,'TN01-10 (IN)'!CP$12,0)="","",VLOOKUP($C87,Sheet!$A$7:$DG$148,'TN01-10 (IN)'!CP$12,0))</f>
        <v>#N/A</v>
      </c>
      <c r="CQ87" s="28" t="e">
        <f>IF(VLOOKUP($C87,Sheet!$A$7:$DG$148,'TN01-10 (IN)'!CQ$12,0)="","",VLOOKUP($C87,Sheet!$A$7:$DG$148,'TN01-10 (IN)'!CQ$12,0))</f>
        <v>#N/A</v>
      </c>
      <c r="CR87" s="28" t="e">
        <f>IF(VLOOKUP($C87,Sheet!$A$7:$DG$148,'TN01-10 (IN)'!CR$12,0)="","",VLOOKUP($C87,Sheet!$A$7:$DG$148,'TN01-10 (IN)'!CR$12,0))</f>
        <v>#N/A</v>
      </c>
      <c r="CS87" s="28" t="e">
        <f>IF(VLOOKUP($C87,Sheet!$A$7:$DG$148,'TN01-10 (IN)'!CS$12,0)="","",VLOOKUP($C87,Sheet!$A$7:$DG$148,'TN01-10 (IN)'!CS$12,0))</f>
        <v>#N/A</v>
      </c>
      <c r="CT87" s="28" t="e">
        <f>IF(VLOOKUP($C87,Sheet!$A$7:$DG$148,'TN01-10 (IN)'!CT$12,0)="","",VLOOKUP($C87,Sheet!$A$7:$DG$148,'TN01-10 (IN)'!CT$12,0))</f>
        <v>#N/A</v>
      </c>
      <c r="CU87" s="33" t="e">
        <f>IF(VLOOKUP($C87,Sheet!$A$7:$DG$148,'TN01-10 (IN)'!CU$12,0)="","",VLOOKUP($C87,Sheet!$A$7:$DG$148,'TN01-10 (IN)'!CU$12,0))</f>
        <v>#N/A</v>
      </c>
      <c r="CV87" s="36" t="e">
        <f>IF(VLOOKUP($C87,Sheet!$A$7:$DG$148,'TN01-10 (IN)'!CV$12,0)="","",VLOOKUP($C87,Sheet!$A$7:$DG$148,'TN01-10 (IN)'!CV$12,0))</f>
        <v>#N/A</v>
      </c>
      <c r="CW87" s="38" t="e">
        <f t="shared" si="11"/>
        <v>#N/A</v>
      </c>
      <c r="CX87" s="38" t="e">
        <f t="shared" si="11"/>
        <v>#N/A</v>
      </c>
      <c r="CY87" s="38">
        <f t="shared" si="12"/>
        <v>0</v>
      </c>
      <c r="CZ87" s="38" t="e">
        <f t="shared" si="13"/>
        <v>#N/A</v>
      </c>
      <c r="DA87" s="38" t="e">
        <f t="shared" si="14"/>
        <v>#N/A</v>
      </c>
      <c r="DB87" s="38" t="e">
        <f>VLOOKUP($C87,'TN01-04'!$A$13:$DL$166,103,0)</f>
        <v>#N/A</v>
      </c>
      <c r="DC87" s="28" t="e">
        <f>IF(VLOOKUP($C87,Sheet!$A$7:$DG$148,'TN01-10 (IN)'!DC$12,0)="","",VLOOKUP($C87,Sheet!$A$7:$DG$148,'TN01-10 (IN)'!DC$12,0))</f>
        <v>#N/A</v>
      </c>
      <c r="DD87" s="28" t="e">
        <f>IF(VLOOKUP($C87,Sheet!$A$7:$DG$148,'TN01-10 (IN)'!DD$12,0)="","",VLOOKUP($C87,Sheet!$A$7:$DG$148,'TN01-10 (IN)'!DD$12,0))</f>
        <v>#N/A</v>
      </c>
      <c r="DE87" s="28" t="e">
        <f>IF(VLOOKUP($C87,Sheet!$A$7:$DG$148,'TN01-10 (IN)'!DE$12,0)="","",VLOOKUP($C87,Sheet!$A$7:$DG$148,'TN01-10 (IN)'!DE$12,0))</f>
        <v>#N/A</v>
      </c>
      <c r="DF87" s="28" t="e">
        <f>IF(VLOOKUP($C87,Sheet!$A$7:$DG$148,'TN01-10 (IN)'!DF$12,0)="","",VLOOKUP($C87,Sheet!$A$7:$DG$148,'TN01-10 (IN)'!DF$12,0))</f>
        <v>#N/A</v>
      </c>
      <c r="DG87" s="38"/>
      <c r="DH87" s="38" t="e">
        <f t="shared" si="15"/>
        <v>#N/A</v>
      </c>
      <c r="DI87" s="38" t="e">
        <f>VLOOKUP($C87,'TN01-04'!$A$13:$DL$166,110,0)</f>
        <v>#N/A</v>
      </c>
      <c r="DJ87" s="33" t="e">
        <f>IF(VLOOKUP($C87,Sheet!$A$7:$DG$148,'TN01-10 (IN)'!DJ$12,0)="","",VLOOKUP($C87,Sheet!$A$7:$DG$148,'TN01-10 (IN)'!DJ$12,0))</f>
        <v>#N/A</v>
      </c>
      <c r="DK87" s="36" t="e">
        <f>IF(VLOOKUP($C87,Sheet!$A$7:$DG$148,'TN01-10 (IN)'!DK$12,0)="","",VLOOKUP($C87,Sheet!$A$7:$DG$148,'TN01-10 (IN)'!DK$12,0))</f>
        <v>#N/A</v>
      </c>
      <c r="DL87" s="38" t="e">
        <f t="shared" si="16"/>
        <v>#N/A</v>
      </c>
      <c r="DM87" s="38" t="e">
        <f t="shared" si="17"/>
        <v>#N/A</v>
      </c>
      <c r="DN87" s="38" t="e">
        <f t="shared" si="18"/>
        <v>#N/A</v>
      </c>
      <c r="DO87" s="38" t="e">
        <f>VLOOKUP($C87,'TN01-04'!$A$13:$DL$166,116,0)</f>
        <v>#N/A</v>
      </c>
      <c r="DP87" s="33" t="e">
        <f>IF(VLOOKUP($C87,Sheet!$A$7:$DG$148,'TN01-10 (IN)'!DP$12,0)="","",VLOOKUP($C87,Sheet!$A$7:$DG$148,'TN01-10 (IN)'!DP$12,0))</f>
        <v>#N/A</v>
      </c>
      <c r="DQ87" s="36" t="e">
        <f>IF(VLOOKUP($C87,Sheet!$A$7:$DG$148,'TN01-10 (IN)'!DQ$12,0)="","",VLOOKUP($C87,Sheet!$A$7:$DG$148,'TN01-10 (IN)'!DQ$12,0))</f>
        <v>#N/A</v>
      </c>
      <c r="DR87" s="28" t="e">
        <f>IF(VLOOKUP($C87,Sheet!$A$7:$DG$148,'TN01-10 (IN)'!DR$12,0)="","",VLOOKUP($C87,Sheet!$A$7:$DG$148,'TN01-10 (IN)'!DR$12,0))</f>
        <v>#N/A</v>
      </c>
      <c r="DS87" s="28" t="e">
        <f>IF(VLOOKUP($C87,Sheet!$A$7:$DG$148,'TN01-10 (IN)'!DS$12,0)="","",VLOOKUP($C87,Sheet!$A$7:$DG$148,'TN01-10 (IN)'!DS$12,0))</f>
        <v>#N/A</v>
      </c>
      <c r="DT87" s="28" t="e">
        <f>IF(VLOOKUP($C87,Sheet!$A$7:$DG$148,'TN01-10 (IN)'!DT$12,0)="","",VLOOKUP($C87,Sheet!$A$7:$DG$148,'TN01-10 (IN)'!DT$12,0))</f>
        <v>#N/A</v>
      </c>
      <c r="DU87" s="28" t="e">
        <f>IF(VLOOKUP($C87,Sheet!$A$7:$DG$148,'TN01-10 (IN)'!DU$12,0)="","",VLOOKUP($C87,Sheet!$A$7:$DG$148,'TN01-10 (IN)'!DU$12,0))</f>
        <v>#N/A</v>
      </c>
      <c r="DV87" s="28" t="e">
        <f>IF(VLOOKUP($C87,Sheet!$A$7:$DG$148,'TN01-10 (IN)'!DV$12,0)="","",VLOOKUP($C87,Sheet!$A$7:$DG$148,'TN01-10 (IN)'!DV$12,0))</f>
        <v>#N/A</v>
      </c>
      <c r="DW87" s="42" t="e">
        <f t="shared" si="19"/>
        <v>#N/A</v>
      </c>
    </row>
    <row r="88" spans="1:127" ht="15.95" customHeight="1" x14ac:dyDescent="0.2">
      <c r="A88" s="52"/>
      <c r="B88" s="625"/>
      <c r="C88" s="45">
        <v>2221727332</v>
      </c>
      <c r="D88" s="26" t="s">
        <v>29</v>
      </c>
      <c r="E88" s="26" t="s">
        <v>85</v>
      </c>
      <c r="F88" s="26" t="s">
        <v>156</v>
      </c>
      <c r="G88" s="27">
        <v>36089</v>
      </c>
      <c r="H88" s="26" t="s">
        <v>210</v>
      </c>
      <c r="I88" s="26" t="s">
        <v>212</v>
      </c>
      <c r="J88" s="28" t="e">
        <f>IF(VLOOKUP($C88,Sheet!$A$7:$DG$148,'TN01-10 (IN)'!J$12,0)="","",VLOOKUP($C88,Sheet!$A$7:$DG$148,'TN01-10 (IN)'!J$12,0))</f>
        <v>#N/A</v>
      </c>
      <c r="K88" s="28" t="e">
        <f>IF(VLOOKUP($C88,Sheet!$A$7:$DG$148,'TN01-10 (IN)'!K$12,0)="","",VLOOKUP($C88,Sheet!$A$7:$DG$148,'TN01-10 (IN)'!K$12,0))</f>
        <v>#N/A</v>
      </c>
      <c r="L88" s="28" t="e">
        <f>IF(VLOOKUP($C88,Sheet!$A$7:$DG$148,'TN01-10 (IN)'!L$12,0)="","",VLOOKUP($C88,Sheet!$A$7:$DG$148,'TN01-10 (IN)'!L$12,0))</f>
        <v>#N/A</v>
      </c>
      <c r="M88" s="28" t="e">
        <f>IF(VLOOKUP($C88,Sheet!$A$7:$DG$148,'TN01-10 (IN)'!M$12,0)="","",VLOOKUP($C88,Sheet!$A$7:$DG$148,'TN01-10 (IN)'!M$12,0))</f>
        <v>#N/A</v>
      </c>
      <c r="N88" s="28" t="e">
        <f>IF(VLOOKUP($C88,Sheet!$A$7:$DG$148,'TN01-10 (IN)'!N$12,0)="","",VLOOKUP($C88,Sheet!$A$7:$DG$148,'TN01-10 (IN)'!N$12,0))</f>
        <v>#N/A</v>
      </c>
      <c r="O88" s="28" t="e">
        <f>IF(VLOOKUP($C88,Sheet!$A$7:$DG$148,'TN01-10 (IN)'!O$12,0)="","",VLOOKUP($C88,Sheet!$A$7:$DG$148,'TN01-10 (IN)'!O$12,0))</f>
        <v>#N/A</v>
      </c>
      <c r="P88" s="28" t="e">
        <f>IF(VLOOKUP($C88,Sheet!$A$7:$DG$148,'TN01-10 (IN)'!P$12,0)="","",VLOOKUP($C88,Sheet!$A$7:$DG$148,'TN01-10 (IN)'!P$12,0))</f>
        <v>#N/A</v>
      </c>
      <c r="Q88" s="28" t="e">
        <f>IF(VLOOKUP($C88,Sheet!$A$7:$DG$148,'TN01-10 (IN)'!Q$12,0)="","",VLOOKUP($C88,Sheet!$A$7:$DG$148,'TN01-10 (IN)'!Q$12,0))</f>
        <v>#N/A</v>
      </c>
      <c r="R88" s="28" t="e">
        <f>IF(VLOOKUP($C88,Sheet!$A$7:$DG$148,'TN01-10 (IN)'!R$12,0)="","",VLOOKUP($C88,Sheet!$A$7:$DG$148,'TN01-10 (IN)'!R$12,0))</f>
        <v>#N/A</v>
      </c>
      <c r="S88" s="28" t="e">
        <f>IF(VLOOKUP($C88,Sheet!$A$7:$DG$148,'TN01-10 (IN)'!S$12,0)="","",VLOOKUP($C88,Sheet!$A$7:$DG$148,'TN01-10 (IN)'!S$12,0))</f>
        <v>#N/A</v>
      </c>
      <c r="T88" s="28" t="e">
        <f>IF(VLOOKUP($C88,Sheet!$A$7:$DG$148,'TN01-10 (IN)'!T$12,0)="","",VLOOKUP($C88,Sheet!$A$7:$DG$148,'TN01-10 (IN)'!T$12,0))</f>
        <v>#N/A</v>
      </c>
      <c r="U88" s="28" t="e">
        <f>IF(VLOOKUP($C88,Sheet!$A$7:$DG$148,'TN01-10 (IN)'!U$12,0)="","",VLOOKUP($C88,Sheet!$A$7:$DG$148,'TN01-10 (IN)'!U$12,0))</f>
        <v>#N/A</v>
      </c>
      <c r="V88" s="28" t="e">
        <f>IF(VLOOKUP($C88,Sheet!$A$7:$DG$148,'TN01-10 (IN)'!V$12,0)="","",VLOOKUP($C88,Sheet!$A$7:$DG$148,'TN01-10 (IN)'!V$12,0))</f>
        <v>#N/A</v>
      </c>
      <c r="W88" s="28" t="e">
        <f>IF(VLOOKUP($C88,Sheet!$A$7:$DG$148,'TN01-10 (IN)'!W$12,0)="","",VLOOKUP($C88,Sheet!$A$7:$DG$148,'TN01-10 (IN)'!W$12,0))</f>
        <v>#N/A</v>
      </c>
      <c r="X88" s="28" t="e">
        <f>IF(VLOOKUP($C88,Sheet!$A$7:$DG$148,'TN01-10 (IN)'!X$12,0)="","",VLOOKUP($C88,Sheet!$A$7:$DG$148,'TN01-10 (IN)'!X$12,0))</f>
        <v>#N/A</v>
      </c>
      <c r="Y88" s="28" t="e">
        <f>IF(VLOOKUP($C88,Sheet!$A$7:$DG$148,'TN01-10 (IN)'!Y$12,0)="","",VLOOKUP($C88,Sheet!$A$7:$DG$148,'TN01-10 (IN)'!Y$12,0))</f>
        <v>#N/A</v>
      </c>
      <c r="Z88" s="28" t="e">
        <f>IF(VLOOKUP($C88,Sheet!$A$7:$DG$148,'TN01-10 (IN)'!Z$12,0)="","",VLOOKUP($C88,Sheet!$A$7:$DG$148,'TN01-10 (IN)'!Z$12,0))</f>
        <v>#N/A</v>
      </c>
      <c r="AA88" s="28" t="e">
        <f>IF(VLOOKUP($C88,Sheet!$A$7:$DG$148,'TN01-10 (IN)'!AA$12,0)="","",VLOOKUP($C88,Sheet!$A$7:$DG$148,'TN01-10 (IN)'!AA$12,0))</f>
        <v>#N/A</v>
      </c>
      <c r="AB88" s="28" t="e">
        <f>IF(VLOOKUP($C88,Sheet!$A$7:$DG$148,'TN01-10 (IN)'!AB$12,0)="","",VLOOKUP($C88,Sheet!$A$7:$DG$148,'TN01-10 (IN)'!AB$12,0))</f>
        <v>#N/A</v>
      </c>
      <c r="AC88" s="28" t="e">
        <f>IF(VLOOKUP($C88,Sheet!$A$7:$DG$148,'TN01-10 (IN)'!AC$12,0)="","",VLOOKUP($C88,Sheet!$A$7:$DG$148,'TN01-10 (IN)'!AC$12,0))</f>
        <v>#N/A</v>
      </c>
      <c r="AD88" s="28" t="e">
        <f>IF(VLOOKUP($C88,Sheet!$A$7:$DG$148,'TN01-10 (IN)'!AD$12,0)="","",VLOOKUP($C88,Sheet!$A$7:$DG$148,'TN01-10 (IN)'!AD$12,0))</f>
        <v>#N/A</v>
      </c>
      <c r="AE88" s="28" t="e">
        <f>IF(VLOOKUP($C88,Sheet!$A$7:$DG$148,'TN01-10 (IN)'!AE$12,0)="","",VLOOKUP($C88,Sheet!$A$7:$DG$148,'TN01-10 (IN)'!AE$12,0))</f>
        <v>#N/A</v>
      </c>
      <c r="AF88" s="28" t="e">
        <f>IF(VLOOKUP($C88,Sheet!$A$7:$DG$148,'TN01-10 (IN)'!AF$12,0)="","",VLOOKUP($C88,Sheet!$A$7:$DG$148,'TN01-10 (IN)'!AF$12,0))</f>
        <v>#N/A</v>
      </c>
      <c r="AG88" s="28" t="e">
        <f>IF(VLOOKUP($C88,Sheet!$A$7:$DG$148,'TN01-10 (IN)'!AG$12,0)="","",VLOOKUP($C88,Sheet!$A$7:$DG$148,'TN01-10 (IN)'!AG$12,0))</f>
        <v>#N/A</v>
      </c>
      <c r="AH88" s="28" t="e">
        <f>IF(VLOOKUP($C88,Sheet!$A$7:$DG$148,'TN01-10 (IN)'!AH$12,0)="","",VLOOKUP($C88,Sheet!$A$7:$DG$148,'TN01-10 (IN)'!AH$12,0))</f>
        <v>#N/A</v>
      </c>
      <c r="AI88" s="28" t="e">
        <f>IF(VLOOKUP($C88,Sheet!$A$7:$DG$148,'TN01-10 (IN)'!AI$12,0)="","",VLOOKUP($C88,Sheet!$A$7:$DG$148,'TN01-10 (IN)'!AI$12,0))</f>
        <v>#N/A</v>
      </c>
      <c r="AJ88" s="28" t="e">
        <f>IF(VLOOKUP($C88,Sheet!$A$7:$DG$148,'TN01-10 (IN)'!AJ$12,0)="","",VLOOKUP($C88,Sheet!$A$7:$DG$148,'TN01-10 (IN)'!AJ$12,0))</f>
        <v>#N/A</v>
      </c>
      <c r="AK88" s="28" t="e">
        <f>IF(VLOOKUP($C88,Sheet!$A$7:$DG$148,'TN01-10 (IN)'!AK$12,0)="","",VLOOKUP($C88,Sheet!$A$7:$DG$148,'TN01-10 (IN)'!AK$12,0))</f>
        <v>#N/A</v>
      </c>
      <c r="AL88" s="28" t="e">
        <f>IF(VLOOKUP($C88,Sheet!$A$7:$DG$148,'TN01-10 (IN)'!AL$12,0)="","",VLOOKUP($C88,Sheet!$A$7:$DG$148,'TN01-10 (IN)'!AL$12,0))</f>
        <v>#N/A</v>
      </c>
      <c r="AM88" s="33" t="e">
        <f>IF(VLOOKUP($C88,Sheet!$A$7:$DG$148,'TN01-10 (IN)'!AM$12,0)="","",VLOOKUP($C88,Sheet!$A$7:$DG$148,'TN01-10 (IN)'!AM$12,0))</f>
        <v>#N/A</v>
      </c>
      <c r="AN88" s="36" t="e">
        <f>IF(VLOOKUP($C88,Sheet!$A$7:$DG$148,'TN01-10 (IN)'!AN$12,0)="","",VLOOKUP($C88,Sheet!$A$7:$DG$148,'TN01-10 (IN)'!AN$12,0))</f>
        <v>#N/A</v>
      </c>
      <c r="AO88" s="32" t="e">
        <f>IF(VLOOKUP($C88,Sheet!$A$7:$DG$148,'TN01-10 (IN)'!AO$12,0)="","",VLOOKUP($C88,Sheet!$A$7:$DG$148,'TN01-10 (IN)'!AO$12,0))</f>
        <v>#N/A</v>
      </c>
      <c r="AP88" s="32" t="e">
        <f>IF(VLOOKUP($C88,Sheet!$A$7:$DG$148,'TN01-10 (IN)'!AP$12,0)="","",VLOOKUP($C88,Sheet!$A$7:$DG$148,'TN01-10 (IN)'!AP$12,0))</f>
        <v>#N/A</v>
      </c>
      <c r="AQ88" s="32" t="e">
        <f>IF(VLOOKUP($C88,Sheet!$A$7:$DG$148,'TN01-10 (IN)'!AQ$12,0)="","",VLOOKUP($C88,Sheet!$A$7:$DG$148,'TN01-10 (IN)'!AQ$12,0))</f>
        <v>#N/A</v>
      </c>
      <c r="AR88" s="32" t="e">
        <f>IF(VLOOKUP($C88,Sheet!$A$7:$DG$148,'TN01-10 (IN)'!AR$12,0)="","",VLOOKUP($C88,Sheet!$A$7:$DG$148,'TN01-10 (IN)'!AR$12,0))</f>
        <v>#N/A</v>
      </c>
      <c r="AS88" s="32" t="e">
        <f>IF(VLOOKUP($C88,Sheet!$A$7:$DG$148,'TN01-10 (IN)'!AS$12,0)="","",VLOOKUP($C88,Sheet!$A$7:$DG$148,'TN01-10 (IN)'!AS$12,0))</f>
        <v>#N/A</v>
      </c>
      <c r="AT88" s="32" t="e">
        <f>IF(VLOOKUP($C88,Sheet!$A$7:$DG$148,'TN01-10 (IN)'!AT$12,0)="","",VLOOKUP($C88,Sheet!$A$7:$DG$148,'TN01-10 (IN)'!AT$12,0))</f>
        <v>#N/A</v>
      </c>
      <c r="AU88" s="32" t="e">
        <f>IF(VLOOKUP($C88,Sheet!$A$7:$DG$148,'TN01-10 (IN)'!AU$12,0)="","",VLOOKUP($C88,Sheet!$A$7:$DG$148,'TN01-10 (IN)'!AU$12,0))</f>
        <v>#N/A</v>
      </c>
      <c r="AV88" s="32" t="e">
        <f>IF(VLOOKUP($C88,Sheet!$A$7:$DG$148,'TN01-10 (IN)'!AV$12,0)="","",VLOOKUP($C88,Sheet!$A$7:$DG$148,'TN01-10 (IN)'!AV$12,0))</f>
        <v>#N/A</v>
      </c>
      <c r="AW88" s="32" t="e">
        <f>IF(VLOOKUP($C88,Sheet!$A$7:$DG$148,'TN01-10 (IN)'!AW$12,0)="","",VLOOKUP($C88,Sheet!$A$7:$DG$148,'TN01-10 (IN)'!AW$12,0))</f>
        <v>#N/A</v>
      </c>
      <c r="AX88" s="32" t="e">
        <f>IF(VLOOKUP($C88,Sheet!$A$7:$DG$148,'TN01-10 (IN)'!AX$12,0)="","",VLOOKUP($C88,Sheet!$A$7:$DG$148,'TN01-10 (IN)'!AX$12,0))</f>
        <v>#N/A</v>
      </c>
      <c r="AY88" s="32" t="e">
        <f>IF(VLOOKUP($C88,Sheet!$A$7:$DG$148,'TN01-10 (IN)'!AY$12,0)="","",VLOOKUP($C88,Sheet!$A$7:$DG$148,'TN01-10 (IN)'!AY$12,0))</f>
        <v>#N/A</v>
      </c>
      <c r="AZ88" s="32" t="e">
        <f>IF(VLOOKUP($C88,Sheet!$A$7:$DG$148,'TN01-10 (IN)'!AZ$12,0)="","",VLOOKUP($C88,Sheet!$A$7:$DG$148,'TN01-10 (IN)'!AZ$12,0))</f>
        <v>#N/A</v>
      </c>
      <c r="BA88" s="32" t="e">
        <f>IF(VLOOKUP($C88,Sheet!$A$7:$DG$148,'TN01-10 (IN)'!BA$12,0)="","",VLOOKUP($C88,Sheet!$A$7:$DG$148,'TN01-10 (IN)'!BA$12,0))</f>
        <v>#N/A</v>
      </c>
      <c r="BB88" s="32" t="e">
        <f>IF(VLOOKUP($C88,Sheet!$A$7:$DG$148,'TN01-10 (IN)'!BB$12,0)="","",VLOOKUP($C88,Sheet!$A$7:$DG$148,'TN01-10 (IN)'!BB$12,0))</f>
        <v>#N/A</v>
      </c>
      <c r="BC88" s="32" t="e">
        <f>IF(VLOOKUP($C88,Sheet!$A$7:$DG$148,'TN01-10 (IN)'!BC$12,0)="","",VLOOKUP($C88,Sheet!$A$7:$DG$148,'TN01-10 (IN)'!BC$12,0))</f>
        <v>#N/A</v>
      </c>
      <c r="BD88" s="33" t="e">
        <f>IF(VLOOKUP($C88,Sheet!$A$7:$DG$148,'TN01-10 (IN)'!BD$12,0)="","",VLOOKUP($C88,Sheet!$A$7:$DG$148,'TN01-10 (IN)'!BD$12,0))</f>
        <v>#N/A</v>
      </c>
      <c r="BE88" s="36" t="e">
        <f>IF(VLOOKUP($C88,Sheet!$A$7:$DG$148,'TN01-10 (IN)'!BE$12,0)="","",VLOOKUP($C88,Sheet!$A$7:$DG$148,'TN01-10 (IN)'!BE$12,0))</f>
        <v>#N/A</v>
      </c>
      <c r="BF88" s="28" t="e">
        <f>IF(VLOOKUP($C88,Sheet!$A$7:$DG$148,'TN01-10 (IN)'!BF$12,0)="","",VLOOKUP($C88,Sheet!$A$7:$DG$148,'TN01-10 (IN)'!BF$12,0))</f>
        <v>#N/A</v>
      </c>
      <c r="BG88" s="28" t="e">
        <f>IF(VLOOKUP($C88,Sheet!$A$7:$DG$148,'TN01-10 (IN)'!BG$12,0)="","",VLOOKUP($C88,Sheet!$A$7:$DG$148,'TN01-10 (IN)'!BG$12,0))</f>
        <v>#N/A</v>
      </c>
      <c r="BH88" s="28" t="e">
        <f>IF(VLOOKUP($C88,Sheet!$A$7:$DG$148,'TN01-10 (IN)'!BH$12,0)="","",VLOOKUP($C88,Sheet!$A$7:$DG$148,'TN01-10 (IN)'!BH$12,0))</f>
        <v>#N/A</v>
      </c>
      <c r="BI88" s="28" t="e">
        <f>IF(VLOOKUP($C88,Sheet!$A$7:$DG$148,'TN01-10 (IN)'!BI$12,0)="","",VLOOKUP($C88,Sheet!$A$7:$DG$148,'TN01-10 (IN)'!BI$12,0))</f>
        <v>#N/A</v>
      </c>
      <c r="BJ88" s="28" t="e">
        <f>IF(VLOOKUP($C88,Sheet!$A$7:$DG$148,'TN01-10 (IN)'!BJ$12,0)="","",VLOOKUP($C88,Sheet!$A$7:$DG$148,'TN01-10 (IN)'!BJ$12,0))</f>
        <v>#N/A</v>
      </c>
      <c r="BK88" s="28" t="e">
        <f>IF(VLOOKUP($C88,Sheet!$A$7:$DG$148,'TN01-10 (IN)'!BK$12,0)="","",VLOOKUP($C88,Sheet!$A$7:$DG$148,'TN01-10 (IN)'!BK$12,0))</f>
        <v>#N/A</v>
      </c>
      <c r="BL88" s="28" t="e">
        <f>IF(VLOOKUP($C88,Sheet!$A$7:$DG$148,'TN01-10 (IN)'!BL$12,0)="","",VLOOKUP($C88,Sheet!$A$7:$DG$148,'TN01-10 (IN)'!BL$12,0))</f>
        <v>#N/A</v>
      </c>
      <c r="BM88" s="28" t="e">
        <f>IF(VLOOKUP($C88,Sheet!$A$7:$DG$148,'TN01-10 (IN)'!BM$12,0)="","",VLOOKUP($C88,Sheet!$A$7:$DG$148,'TN01-10 (IN)'!BM$12,0))</f>
        <v>#N/A</v>
      </c>
      <c r="BN88" s="28" t="e">
        <f>IF(VLOOKUP($C88,Sheet!$A$7:$DG$148,'TN01-10 (IN)'!BN$12,0)="","",VLOOKUP($C88,Sheet!$A$7:$DG$148,'TN01-10 (IN)'!BN$12,0))</f>
        <v>#N/A</v>
      </c>
      <c r="BO88" s="28" t="e">
        <f>IF(VLOOKUP($C88,Sheet!$A$7:$DG$148,'TN01-10 (IN)'!BO$12,0)="","",VLOOKUP($C88,Sheet!$A$7:$DG$148,'TN01-10 (IN)'!BO$12,0))</f>
        <v>#N/A</v>
      </c>
      <c r="BP88" s="28" t="e">
        <f>IF(VLOOKUP($C88,Sheet!$A$7:$DG$148,'TN01-10 (IN)'!BP$12,0)="","",VLOOKUP($C88,Sheet!$A$7:$DG$148,'TN01-10 (IN)'!BP$12,0))</f>
        <v>#N/A</v>
      </c>
      <c r="BQ88" s="28" t="e">
        <f>IF(VLOOKUP($C88,Sheet!$A$7:$DG$148,'TN01-10 (IN)'!BQ$12,0)="","",VLOOKUP($C88,Sheet!$A$7:$DG$148,'TN01-10 (IN)'!BQ$12,0))</f>
        <v>#N/A</v>
      </c>
      <c r="BR88" s="28" t="e">
        <f>IF(VLOOKUP($C88,Sheet!$A$7:$DG$148,'TN01-10 (IN)'!BR$12,0)="","",VLOOKUP($C88,Sheet!$A$7:$DG$148,'TN01-10 (IN)'!BR$12,0))</f>
        <v>#N/A</v>
      </c>
      <c r="BS88" s="28" t="e">
        <f>IF(VLOOKUP($C88,Sheet!$A$7:$DG$148,'TN01-10 (IN)'!BS$12,0)="","",VLOOKUP($C88,Sheet!$A$7:$DG$148,'TN01-10 (IN)'!BS$12,0))</f>
        <v>#N/A</v>
      </c>
      <c r="BT88" s="28" t="e">
        <f>IF(VLOOKUP($C88,Sheet!$A$7:$DG$148,'TN01-10 (IN)'!BT$12,0)="","",VLOOKUP($C88,Sheet!$A$7:$DG$148,'TN01-10 (IN)'!BT$12,0))</f>
        <v>#N/A</v>
      </c>
      <c r="BU88" s="28" t="e">
        <f>IF(VLOOKUP($C88,Sheet!$A$7:$DG$148,'TN01-10 (IN)'!BU$12,0)="","",VLOOKUP($C88,Sheet!$A$7:$DG$148,'TN01-10 (IN)'!BU$12,0))</f>
        <v>#N/A</v>
      </c>
      <c r="BV88" s="28" t="e">
        <f>IF(VLOOKUP($C88,Sheet!$A$7:$DG$148,'TN01-10 (IN)'!BV$12,0)="","",VLOOKUP($C88,Sheet!$A$7:$DG$148,'TN01-10 (IN)'!BV$12,0))</f>
        <v>#N/A</v>
      </c>
      <c r="BW88" s="28" t="e">
        <f>IF(VLOOKUP($C88,Sheet!$A$7:$DG$148,'TN01-10 (IN)'!BW$12,0)="","",VLOOKUP($C88,Sheet!$A$7:$DG$148,'TN01-10 (IN)'!BW$12,0))</f>
        <v>#N/A</v>
      </c>
      <c r="BX88" s="28" t="e">
        <f>IF(VLOOKUP($C88,Sheet!$A$7:$DG$148,'TN01-10 (IN)'!BX$12,0)="","",VLOOKUP($C88,Sheet!$A$7:$DG$148,'TN01-10 (IN)'!BX$12,0))</f>
        <v>#N/A</v>
      </c>
      <c r="BY88" s="28" t="e">
        <f>IF(VLOOKUP($C88,Sheet!$A$7:$DG$148,'TN01-10 (IN)'!BY$12,0)="","",VLOOKUP($C88,Sheet!$A$7:$DG$148,'TN01-10 (IN)'!BY$12,0))</f>
        <v>#N/A</v>
      </c>
      <c r="BZ88" s="33" t="e">
        <f>IF(VLOOKUP($C88,Sheet!$A$7:$DG$148,'TN01-10 (IN)'!BZ$12,0)="","",VLOOKUP($C88,Sheet!$A$7:$DG$148,'TN01-10 (IN)'!BZ$12,0))</f>
        <v>#N/A</v>
      </c>
      <c r="CA88" s="36" t="e">
        <f>IF(VLOOKUP($C88,Sheet!$A$7:$DG$148,'TN01-10 (IN)'!CA$12,0)="","",VLOOKUP($C88,Sheet!$A$7:$DG$148,'TN01-10 (IN)'!CA$12,0))</f>
        <v>#N/A</v>
      </c>
      <c r="CB88" s="28" t="e">
        <f>IF(VLOOKUP($C88,Sheet!$A$7:$DG$148,'TN01-10 (IN)'!CB$12,0)="","",VLOOKUP($C88,Sheet!$A$7:$DG$148,'TN01-10 (IN)'!CB$12,0))</f>
        <v>#N/A</v>
      </c>
      <c r="CC88" s="28" t="e">
        <f>IF(VLOOKUP($C88,Sheet!$A$7:$DG$148,'TN01-10 (IN)'!CC$12,0)="","",VLOOKUP($C88,Sheet!$A$7:$DG$148,'TN01-10 (IN)'!CC$12,0))</f>
        <v>#N/A</v>
      </c>
      <c r="CD88" s="28" t="e">
        <f>IF(VLOOKUP($C88,Sheet!$A$7:$DG$148,'TN01-10 (IN)'!CD$12,0)="","",VLOOKUP($C88,Sheet!$A$7:$DG$148,'TN01-10 (IN)'!CD$12,0))</f>
        <v>#N/A</v>
      </c>
      <c r="CE88" s="28" t="e">
        <f>IF(VLOOKUP($C88,Sheet!$A$7:$DG$148,'TN01-10 (IN)'!CE$12,0)="","",VLOOKUP($C88,Sheet!$A$7:$DG$148,'TN01-10 (IN)'!CE$12,0))</f>
        <v>#N/A</v>
      </c>
      <c r="CF88" s="28" t="e">
        <f>IF(VLOOKUP($C88,Sheet!$A$7:$DG$148,'TN01-10 (IN)'!CF$12,0)="","",VLOOKUP($C88,Sheet!$A$7:$DG$148,'TN01-10 (IN)'!CF$12,0))</f>
        <v>#N/A</v>
      </c>
      <c r="CG88" s="28" t="e">
        <f>IF(VLOOKUP($C88,Sheet!$A$7:$DG$148,'TN01-10 (IN)'!CG$12,0)="","",VLOOKUP($C88,Sheet!$A$7:$DG$148,'TN01-10 (IN)'!CG$12,0))</f>
        <v>#N/A</v>
      </c>
      <c r="CH88" s="28" t="e">
        <f>IF(VLOOKUP($C88,Sheet!$A$7:$DG$148,'TN01-10 (IN)'!CH$12,0)="","",VLOOKUP($C88,Sheet!$A$7:$DG$148,'TN01-10 (IN)'!CH$12,0))</f>
        <v>#N/A</v>
      </c>
      <c r="CI88" s="28" t="e">
        <f>IF(VLOOKUP($C88,Sheet!$A$7:$DG$148,'TN01-10 (IN)'!CI$12,0)="","",VLOOKUP($C88,Sheet!$A$7:$DG$148,'TN01-10 (IN)'!CI$12,0))</f>
        <v>#N/A</v>
      </c>
      <c r="CJ88" s="28" t="e">
        <f>IF(VLOOKUP($C88,Sheet!$A$7:$DG$148,'TN01-10 (IN)'!CJ$12,0)="","",VLOOKUP($C88,Sheet!$A$7:$DG$148,'TN01-10 (IN)'!CJ$12,0))</f>
        <v>#N/A</v>
      </c>
      <c r="CK88" s="28" t="e">
        <f>IF(VLOOKUP($C88,Sheet!$A$7:$DG$148,'TN01-10 (IN)'!CK$12,0)="","",VLOOKUP($C88,Sheet!$A$7:$DG$148,'TN01-10 (IN)'!CK$12,0))</f>
        <v>#N/A</v>
      </c>
      <c r="CL88" s="28" t="e">
        <f>IF(VLOOKUP($C88,Sheet!$A$7:$DG$148,'TN01-10 (IN)'!CL$12,0)="","",VLOOKUP($C88,Sheet!$A$7:$DG$148,'TN01-10 (IN)'!CL$12,0))</f>
        <v>#N/A</v>
      </c>
      <c r="CM88" s="28" t="e">
        <f>IF(VLOOKUP($C88,Sheet!$A$7:$DG$148,'TN01-10 (IN)'!CM$12,0)="","",VLOOKUP($C88,Sheet!$A$7:$DG$148,'TN01-10 (IN)'!CM$12,0))</f>
        <v>#N/A</v>
      </c>
      <c r="CN88" s="28" t="e">
        <f>IF(VLOOKUP($C88,Sheet!$A$7:$DG$148,'TN01-10 (IN)'!CN$12,0)="","",VLOOKUP($C88,Sheet!$A$7:$DG$148,'TN01-10 (IN)'!CN$12,0))</f>
        <v>#N/A</v>
      </c>
      <c r="CO88" s="28" t="e">
        <f>IF(VLOOKUP($C88,Sheet!$A$7:$DG$148,'TN01-10 (IN)'!CO$12,0)="","",VLOOKUP($C88,Sheet!$A$7:$DG$148,'TN01-10 (IN)'!CO$12,0))</f>
        <v>#N/A</v>
      </c>
      <c r="CP88" s="28" t="e">
        <f>IF(VLOOKUP($C88,Sheet!$A$7:$DG$148,'TN01-10 (IN)'!CP$12,0)="","",VLOOKUP($C88,Sheet!$A$7:$DG$148,'TN01-10 (IN)'!CP$12,0))</f>
        <v>#N/A</v>
      </c>
      <c r="CQ88" s="28" t="e">
        <f>IF(VLOOKUP($C88,Sheet!$A$7:$DG$148,'TN01-10 (IN)'!CQ$12,0)="","",VLOOKUP($C88,Sheet!$A$7:$DG$148,'TN01-10 (IN)'!CQ$12,0))</f>
        <v>#N/A</v>
      </c>
      <c r="CR88" s="28" t="e">
        <f>IF(VLOOKUP($C88,Sheet!$A$7:$DG$148,'TN01-10 (IN)'!CR$12,0)="","",VLOOKUP($C88,Sheet!$A$7:$DG$148,'TN01-10 (IN)'!CR$12,0))</f>
        <v>#N/A</v>
      </c>
      <c r="CS88" s="28" t="e">
        <f>IF(VLOOKUP($C88,Sheet!$A$7:$DG$148,'TN01-10 (IN)'!CS$12,0)="","",VLOOKUP($C88,Sheet!$A$7:$DG$148,'TN01-10 (IN)'!CS$12,0))</f>
        <v>#N/A</v>
      </c>
      <c r="CT88" s="28" t="e">
        <f>IF(VLOOKUP($C88,Sheet!$A$7:$DG$148,'TN01-10 (IN)'!CT$12,0)="","",VLOOKUP($C88,Sheet!$A$7:$DG$148,'TN01-10 (IN)'!CT$12,0))</f>
        <v>#N/A</v>
      </c>
      <c r="CU88" s="33" t="e">
        <f>IF(VLOOKUP($C88,Sheet!$A$7:$DG$148,'TN01-10 (IN)'!CU$12,0)="","",VLOOKUP($C88,Sheet!$A$7:$DG$148,'TN01-10 (IN)'!CU$12,0))</f>
        <v>#N/A</v>
      </c>
      <c r="CV88" s="36" t="e">
        <f>IF(VLOOKUP($C88,Sheet!$A$7:$DG$148,'TN01-10 (IN)'!CV$12,0)="","",VLOOKUP($C88,Sheet!$A$7:$DG$148,'TN01-10 (IN)'!CV$12,0))</f>
        <v>#N/A</v>
      </c>
      <c r="CW88" s="38" t="e">
        <f t="shared" si="11"/>
        <v>#N/A</v>
      </c>
      <c r="CX88" s="38" t="e">
        <f t="shared" si="11"/>
        <v>#N/A</v>
      </c>
      <c r="CY88" s="38">
        <f t="shared" si="12"/>
        <v>0</v>
      </c>
      <c r="CZ88" s="38" t="e">
        <f t="shared" si="13"/>
        <v>#N/A</v>
      </c>
      <c r="DA88" s="38" t="e">
        <f t="shared" si="14"/>
        <v>#N/A</v>
      </c>
      <c r="DB88" s="38" t="e">
        <f>VLOOKUP($C88,'TN01-04'!$A$13:$DL$166,103,0)</f>
        <v>#N/A</v>
      </c>
      <c r="DC88" s="28" t="e">
        <f>IF(VLOOKUP($C88,Sheet!$A$7:$DG$148,'TN01-10 (IN)'!DC$12,0)="","",VLOOKUP($C88,Sheet!$A$7:$DG$148,'TN01-10 (IN)'!DC$12,0))</f>
        <v>#N/A</v>
      </c>
      <c r="DD88" s="28" t="e">
        <f>IF(VLOOKUP($C88,Sheet!$A$7:$DG$148,'TN01-10 (IN)'!DD$12,0)="","",VLOOKUP($C88,Sheet!$A$7:$DG$148,'TN01-10 (IN)'!DD$12,0))</f>
        <v>#N/A</v>
      </c>
      <c r="DE88" s="28" t="e">
        <f>IF(VLOOKUP($C88,Sheet!$A$7:$DG$148,'TN01-10 (IN)'!DE$12,0)="","",VLOOKUP($C88,Sheet!$A$7:$DG$148,'TN01-10 (IN)'!DE$12,0))</f>
        <v>#N/A</v>
      </c>
      <c r="DF88" s="28" t="e">
        <f>IF(VLOOKUP($C88,Sheet!$A$7:$DG$148,'TN01-10 (IN)'!DF$12,0)="","",VLOOKUP($C88,Sheet!$A$7:$DG$148,'TN01-10 (IN)'!DF$12,0))</f>
        <v>#N/A</v>
      </c>
      <c r="DG88" s="38"/>
      <c r="DH88" s="38" t="e">
        <f t="shared" si="15"/>
        <v>#N/A</v>
      </c>
      <c r="DI88" s="38" t="e">
        <f>VLOOKUP($C88,'TN01-04'!$A$13:$DL$166,110,0)</f>
        <v>#N/A</v>
      </c>
      <c r="DJ88" s="33" t="e">
        <f>IF(VLOOKUP($C88,Sheet!$A$7:$DG$148,'TN01-10 (IN)'!DJ$12,0)="","",VLOOKUP($C88,Sheet!$A$7:$DG$148,'TN01-10 (IN)'!DJ$12,0))</f>
        <v>#N/A</v>
      </c>
      <c r="DK88" s="36" t="e">
        <f>IF(VLOOKUP($C88,Sheet!$A$7:$DG$148,'TN01-10 (IN)'!DK$12,0)="","",VLOOKUP($C88,Sheet!$A$7:$DG$148,'TN01-10 (IN)'!DK$12,0))</f>
        <v>#N/A</v>
      </c>
      <c r="DL88" s="38" t="e">
        <f t="shared" si="16"/>
        <v>#N/A</v>
      </c>
      <c r="DM88" s="38" t="e">
        <f t="shared" si="17"/>
        <v>#N/A</v>
      </c>
      <c r="DN88" s="38" t="e">
        <f t="shared" si="18"/>
        <v>#N/A</v>
      </c>
      <c r="DO88" s="38" t="e">
        <f>VLOOKUP($C88,'TN01-04'!$A$13:$DL$166,116,0)</f>
        <v>#N/A</v>
      </c>
      <c r="DP88" s="33" t="e">
        <f>IF(VLOOKUP($C88,Sheet!$A$7:$DG$148,'TN01-10 (IN)'!DP$12,0)="","",VLOOKUP($C88,Sheet!$A$7:$DG$148,'TN01-10 (IN)'!DP$12,0))</f>
        <v>#N/A</v>
      </c>
      <c r="DQ88" s="36" t="e">
        <f>IF(VLOOKUP($C88,Sheet!$A$7:$DG$148,'TN01-10 (IN)'!DQ$12,0)="","",VLOOKUP($C88,Sheet!$A$7:$DG$148,'TN01-10 (IN)'!DQ$12,0))</f>
        <v>#N/A</v>
      </c>
      <c r="DR88" s="28" t="e">
        <f>IF(VLOOKUP($C88,Sheet!$A$7:$DG$148,'TN01-10 (IN)'!DR$12,0)="","",VLOOKUP($C88,Sheet!$A$7:$DG$148,'TN01-10 (IN)'!DR$12,0))</f>
        <v>#N/A</v>
      </c>
      <c r="DS88" s="28" t="e">
        <f>IF(VLOOKUP($C88,Sheet!$A$7:$DG$148,'TN01-10 (IN)'!DS$12,0)="","",VLOOKUP($C88,Sheet!$A$7:$DG$148,'TN01-10 (IN)'!DS$12,0))</f>
        <v>#N/A</v>
      </c>
      <c r="DT88" s="28" t="e">
        <f>IF(VLOOKUP($C88,Sheet!$A$7:$DG$148,'TN01-10 (IN)'!DT$12,0)="","",VLOOKUP($C88,Sheet!$A$7:$DG$148,'TN01-10 (IN)'!DT$12,0))</f>
        <v>#N/A</v>
      </c>
      <c r="DU88" s="28" t="e">
        <f>IF(VLOOKUP($C88,Sheet!$A$7:$DG$148,'TN01-10 (IN)'!DU$12,0)="","",VLOOKUP($C88,Sheet!$A$7:$DG$148,'TN01-10 (IN)'!DU$12,0))</f>
        <v>#N/A</v>
      </c>
      <c r="DV88" s="28" t="e">
        <f>IF(VLOOKUP($C88,Sheet!$A$7:$DG$148,'TN01-10 (IN)'!DV$12,0)="","",VLOOKUP($C88,Sheet!$A$7:$DG$148,'TN01-10 (IN)'!DV$12,0))</f>
        <v>#N/A</v>
      </c>
      <c r="DW88" s="42" t="e">
        <f t="shared" si="19"/>
        <v>#N/A</v>
      </c>
    </row>
    <row r="89" spans="1:127" ht="15.95" customHeight="1" x14ac:dyDescent="0.2">
      <c r="A89" s="52"/>
      <c r="B89" s="625"/>
      <c r="C89" s="45">
        <v>2221727336</v>
      </c>
      <c r="D89" s="26" t="s">
        <v>22</v>
      </c>
      <c r="E89" s="26" t="s">
        <v>86</v>
      </c>
      <c r="F89" s="26" t="s">
        <v>57</v>
      </c>
      <c r="G89" s="27">
        <v>36156</v>
      </c>
      <c r="H89" s="26" t="s">
        <v>210</v>
      </c>
      <c r="I89" s="26" t="s">
        <v>212</v>
      </c>
      <c r="J89" s="28">
        <f>IF(VLOOKUP($C89,Sheet!$A$7:$DG$148,'TN01-10 (IN)'!J$12,0)="","",VLOOKUP($C89,Sheet!$A$7:$DG$148,'TN01-10 (IN)'!J$12,0))</f>
        <v>7.8</v>
      </c>
      <c r="K89" s="28">
        <f>IF(VLOOKUP($C89,Sheet!$A$7:$DG$148,'TN01-10 (IN)'!K$12,0)="","",VLOOKUP($C89,Sheet!$A$7:$DG$148,'TN01-10 (IN)'!K$12,0))</f>
        <v>6.8</v>
      </c>
      <c r="L89" s="28">
        <f>IF(VLOOKUP($C89,Sheet!$A$7:$DG$148,'TN01-10 (IN)'!L$12,0)="","",VLOOKUP($C89,Sheet!$A$7:$DG$148,'TN01-10 (IN)'!L$12,0))</f>
        <v>7.3</v>
      </c>
      <c r="M89" s="28">
        <f>IF(VLOOKUP($C89,Sheet!$A$7:$DG$148,'TN01-10 (IN)'!M$12,0)="","",VLOOKUP($C89,Sheet!$A$7:$DG$148,'TN01-10 (IN)'!M$12,0))</f>
        <v>7.2</v>
      </c>
      <c r="N89" s="28">
        <f>IF(VLOOKUP($C89,Sheet!$A$7:$DG$148,'TN01-10 (IN)'!N$12,0)="","",VLOOKUP($C89,Sheet!$A$7:$DG$148,'TN01-10 (IN)'!N$12,0))</f>
        <v>7.5</v>
      </c>
      <c r="O89" s="28">
        <f>IF(VLOOKUP($C89,Sheet!$A$7:$DG$148,'TN01-10 (IN)'!O$12,0)="","",VLOOKUP($C89,Sheet!$A$7:$DG$148,'TN01-10 (IN)'!O$12,0))</f>
        <v>7.1</v>
      </c>
      <c r="P89" s="28">
        <f>IF(VLOOKUP($C89,Sheet!$A$7:$DG$148,'TN01-10 (IN)'!P$12,0)="","",VLOOKUP($C89,Sheet!$A$7:$DG$148,'TN01-10 (IN)'!P$12,0))</f>
        <v>6.8</v>
      </c>
      <c r="Q89" s="28" t="str">
        <f>IF(VLOOKUP($C89,Sheet!$A$7:$DG$148,'TN01-10 (IN)'!Q$12,0)="","",VLOOKUP($C89,Sheet!$A$7:$DG$148,'TN01-10 (IN)'!Q$12,0))</f>
        <v/>
      </c>
      <c r="R89" s="28">
        <f>IF(VLOOKUP($C89,Sheet!$A$7:$DG$148,'TN01-10 (IN)'!R$12,0)="","",VLOOKUP($C89,Sheet!$A$7:$DG$148,'TN01-10 (IN)'!R$12,0))</f>
        <v>6.1</v>
      </c>
      <c r="S89" s="28" t="str">
        <f>IF(VLOOKUP($C89,Sheet!$A$7:$DG$148,'TN01-10 (IN)'!S$12,0)="","",VLOOKUP($C89,Sheet!$A$7:$DG$148,'TN01-10 (IN)'!S$12,0))</f>
        <v/>
      </c>
      <c r="T89" s="28">
        <f>IF(VLOOKUP($C89,Sheet!$A$7:$DG$148,'TN01-10 (IN)'!T$12,0)="","",VLOOKUP($C89,Sheet!$A$7:$DG$148,'TN01-10 (IN)'!T$12,0))</f>
        <v>7.9</v>
      </c>
      <c r="U89" s="28" t="str">
        <f>IF(VLOOKUP($C89,Sheet!$A$7:$DG$148,'TN01-10 (IN)'!U$12,0)="","",VLOOKUP($C89,Sheet!$A$7:$DG$148,'TN01-10 (IN)'!U$12,0))</f>
        <v/>
      </c>
      <c r="V89" s="28" t="str">
        <f>IF(VLOOKUP($C89,Sheet!$A$7:$DG$148,'TN01-10 (IN)'!V$12,0)="","",VLOOKUP($C89,Sheet!$A$7:$DG$148,'TN01-10 (IN)'!V$12,0))</f>
        <v/>
      </c>
      <c r="W89" s="28">
        <f>IF(VLOOKUP($C89,Sheet!$A$7:$DG$148,'TN01-10 (IN)'!W$12,0)="","",VLOOKUP($C89,Sheet!$A$7:$DG$148,'TN01-10 (IN)'!W$12,0))</f>
        <v>7.1</v>
      </c>
      <c r="X89" s="28" t="str">
        <f>IF(VLOOKUP($C89,Sheet!$A$7:$DG$148,'TN01-10 (IN)'!X$12,0)="","",VLOOKUP($C89,Sheet!$A$7:$DG$148,'TN01-10 (IN)'!X$12,0))</f>
        <v/>
      </c>
      <c r="Y89" s="28">
        <f>IF(VLOOKUP($C89,Sheet!$A$7:$DG$148,'TN01-10 (IN)'!Y$12,0)="","",VLOOKUP($C89,Sheet!$A$7:$DG$148,'TN01-10 (IN)'!Y$12,0))</f>
        <v>9.1</v>
      </c>
      <c r="Z89" s="28">
        <f>IF(VLOOKUP($C89,Sheet!$A$7:$DG$148,'TN01-10 (IN)'!Z$12,0)="","",VLOOKUP($C89,Sheet!$A$7:$DG$148,'TN01-10 (IN)'!Z$12,0))</f>
        <v>8.1</v>
      </c>
      <c r="AA89" s="28">
        <f>IF(VLOOKUP($C89,Sheet!$A$7:$DG$148,'TN01-10 (IN)'!AA$12,0)="","",VLOOKUP($C89,Sheet!$A$7:$DG$148,'TN01-10 (IN)'!AA$12,0))</f>
        <v>6.5</v>
      </c>
      <c r="AB89" s="28">
        <f>IF(VLOOKUP($C89,Sheet!$A$7:$DG$148,'TN01-10 (IN)'!AB$12,0)="","",VLOOKUP($C89,Sheet!$A$7:$DG$148,'TN01-10 (IN)'!AB$12,0))</f>
        <v>7</v>
      </c>
      <c r="AC89" s="28">
        <f>IF(VLOOKUP($C89,Sheet!$A$7:$DG$148,'TN01-10 (IN)'!AC$12,0)="","",VLOOKUP($C89,Sheet!$A$7:$DG$148,'TN01-10 (IN)'!AC$12,0))</f>
        <v>7.9</v>
      </c>
      <c r="AD89" s="28">
        <f>IF(VLOOKUP($C89,Sheet!$A$7:$DG$148,'TN01-10 (IN)'!AD$12,0)="","",VLOOKUP($C89,Sheet!$A$7:$DG$148,'TN01-10 (IN)'!AD$12,0))</f>
        <v>7.2</v>
      </c>
      <c r="AE89" s="28">
        <f>IF(VLOOKUP($C89,Sheet!$A$7:$DG$148,'TN01-10 (IN)'!AE$12,0)="","",VLOOKUP($C89,Sheet!$A$7:$DG$148,'TN01-10 (IN)'!AE$12,0))</f>
        <v>5.0999999999999996</v>
      </c>
      <c r="AF89" s="28">
        <f>IF(VLOOKUP($C89,Sheet!$A$7:$DG$148,'TN01-10 (IN)'!AF$12,0)="","",VLOOKUP($C89,Sheet!$A$7:$DG$148,'TN01-10 (IN)'!AF$12,0))</f>
        <v>7.3</v>
      </c>
      <c r="AG89" s="28">
        <f>IF(VLOOKUP($C89,Sheet!$A$7:$DG$148,'TN01-10 (IN)'!AG$12,0)="","",VLOOKUP($C89,Sheet!$A$7:$DG$148,'TN01-10 (IN)'!AG$12,0))</f>
        <v>4.5999999999999996</v>
      </c>
      <c r="AH89" s="28">
        <f>IF(VLOOKUP($C89,Sheet!$A$7:$DG$148,'TN01-10 (IN)'!AH$12,0)="","",VLOOKUP($C89,Sheet!$A$7:$DG$148,'TN01-10 (IN)'!AH$12,0))</f>
        <v>6.1</v>
      </c>
      <c r="AI89" s="28">
        <f>IF(VLOOKUP($C89,Sheet!$A$7:$DG$148,'TN01-10 (IN)'!AI$12,0)="","",VLOOKUP($C89,Sheet!$A$7:$DG$148,'TN01-10 (IN)'!AI$12,0))</f>
        <v>5</v>
      </c>
      <c r="AJ89" s="28">
        <f>IF(VLOOKUP($C89,Sheet!$A$7:$DG$148,'TN01-10 (IN)'!AJ$12,0)="","",VLOOKUP($C89,Sheet!$A$7:$DG$148,'TN01-10 (IN)'!AJ$12,0))</f>
        <v>6.3</v>
      </c>
      <c r="AK89" s="28">
        <f>IF(VLOOKUP($C89,Sheet!$A$7:$DG$148,'TN01-10 (IN)'!AK$12,0)="","",VLOOKUP($C89,Sheet!$A$7:$DG$148,'TN01-10 (IN)'!AK$12,0))</f>
        <v>6.5</v>
      </c>
      <c r="AL89" s="28">
        <f>IF(VLOOKUP($C89,Sheet!$A$7:$DG$148,'TN01-10 (IN)'!AL$12,0)="","",VLOOKUP($C89,Sheet!$A$7:$DG$148,'TN01-10 (IN)'!AL$12,0))</f>
        <v>6.5</v>
      </c>
      <c r="AM89" s="33">
        <f>IF(VLOOKUP($C89,Sheet!$A$7:$DG$148,'TN01-10 (IN)'!AM$12,0)="","",VLOOKUP($C89,Sheet!$A$7:$DG$148,'TN01-10 (IN)'!AM$12,0))</f>
        <v>51</v>
      </c>
      <c r="AN89" s="36">
        <f>IF(VLOOKUP($C89,Sheet!$A$7:$DG$148,'TN01-10 (IN)'!AN$12,0)="","",VLOOKUP($C89,Sheet!$A$7:$DG$148,'TN01-10 (IN)'!AN$12,0))</f>
        <v>0</v>
      </c>
      <c r="AO89" s="32">
        <f>IF(VLOOKUP($C89,Sheet!$A$7:$DG$148,'TN01-10 (IN)'!AO$12,0)="","",VLOOKUP($C89,Sheet!$A$7:$DG$148,'TN01-10 (IN)'!AO$12,0))</f>
        <v>5.2</v>
      </c>
      <c r="AP89" s="32">
        <f>IF(VLOOKUP($C89,Sheet!$A$7:$DG$148,'TN01-10 (IN)'!AP$12,0)="","",VLOOKUP($C89,Sheet!$A$7:$DG$148,'TN01-10 (IN)'!AP$12,0))</f>
        <v>5</v>
      </c>
      <c r="AQ89" s="32">
        <f>IF(VLOOKUP($C89,Sheet!$A$7:$DG$148,'TN01-10 (IN)'!AQ$12,0)="","",VLOOKUP($C89,Sheet!$A$7:$DG$148,'TN01-10 (IN)'!AQ$12,0))</f>
        <v>7.2</v>
      </c>
      <c r="AR89" s="32" t="str">
        <f>IF(VLOOKUP($C89,Sheet!$A$7:$DG$148,'TN01-10 (IN)'!AR$12,0)="","",VLOOKUP($C89,Sheet!$A$7:$DG$148,'TN01-10 (IN)'!AR$12,0))</f>
        <v/>
      </c>
      <c r="AS89" s="32" t="str">
        <f>IF(VLOOKUP($C89,Sheet!$A$7:$DG$148,'TN01-10 (IN)'!AS$12,0)="","",VLOOKUP($C89,Sheet!$A$7:$DG$148,'TN01-10 (IN)'!AS$12,0))</f>
        <v/>
      </c>
      <c r="AT89" s="32" t="str">
        <f>IF(VLOOKUP($C89,Sheet!$A$7:$DG$148,'TN01-10 (IN)'!AT$12,0)="","",VLOOKUP($C89,Sheet!$A$7:$DG$148,'TN01-10 (IN)'!AT$12,0))</f>
        <v/>
      </c>
      <c r="AU89" s="32" t="str">
        <f>IF(VLOOKUP($C89,Sheet!$A$7:$DG$148,'TN01-10 (IN)'!AU$12,0)="","",VLOOKUP($C89,Sheet!$A$7:$DG$148,'TN01-10 (IN)'!AU$12,0))</f>
        <v/>
      </c>
      <c r="AV89" s="32" t="str">
        <f>IF(VLOOKUP($C89,Sheet!$A$7:$DG$148,'TN01-10 (IN)'!AV$12,0)="","",VLOOKUP($C89,Sheet!$A$7:$DG$148,'TN01-10 (IN)'!AV$12,0))</f>
        <v/>
      </c>
      <c r="AW89" s="32">
        <f>IF(VLOOKUP($C89,Sheet!$A$7:$DG$148,'TN01-10 (IN)'!AW$12,0)="","",VLOOKUP($C89,Sheet!$A$7:$DG$148,'TN01-10 (IN)'!AW$12,0))</f>
        <v>5.8</v>
      </c>
      <c r="AX89" s="32" t="str">
        <f>IF(VLOOKUP($C89,Sheet!$A$7:$DG$148,'TN01-10 (IN)'!AX$12,0)="","",VLOOKUP($C89,Sheet!$A$7:$DG$148,'TN01-10 (IN)'!AX$12,0))</f>
        <v/>
      </c>
      <c r="AY89" s="32" t="str">
        <f>IF(VLOOKUP($C89,Sheet!$A$7:$DG$148,'TN01-10 (IN)'!AY$12,0)="","",VLOOKUP($C89,Sheet!$A$7:$DG$148,'TN01-10 (IN)'!AY$12,0))</f>
        <v/>
      </c>
      <c r="AZ89" s="32" t="str">
        <f>IF(VLOOKUP($C89,Sheet!$A$7:$DG$148,'TN01-10 (IN)'!AZ$12,0)="","",VLOOKUP($C89,Sheet!$A$7:$DG$148,'TN01-10 (IN)'!AZ$12,0))</f>
        <v/>
      </c>
      <c r="BA89" s="32" t="str">
        <f>IF(VLOOKUP($C89,Sheet!$A$7:$DG$148,'TN01-10 (IN)'!BA$12,0)="","",VLOOKUP($C89,Sheet!$A$7:$DG$148,'TN01-10 (IN)'!BA$12,0))</f>
        <v/>
      </c>
      <c r="BB89" s="32" t="str">
        <f>IF(VLOOKUP($C89,Sheet!$A$7:$DG$148,'TN01-10 (IN)'!BB$12,0)="","",VLOOKUP($C89,Sheet!$A$7:$DG$148,'TN01-10 (IN)'!BB$12,0))</f>
        <v/>
      </c>
      <c r="BC89" s="32">
        <f>IF(VLOOKUP($C89,Sheet!$A$7:$DG$148,'TN01-10 (IN)'!BC$12,0)="","",VLOOKUP($C89,Sheet!$A$7:$DG$148,'TN01-10 (IN)'!BC$12,0))</f>
        <v>7.4</v>
      </c>
      <c r="BD89" s="33">
        <f>IF(VLOOKUP($C89,Sheet!$A$7:$DG$148,'TN01-10 (IN)'!BD$12,0)="","",VLOOKUP($C89,Sheet!$A$7:$DG$148,'TN01-10 (IN)'!BD$12,0))</f>
        <v>5</v>
      </c>
      <c r="BE89" s="36">
        <f>IF(VLOOKUP($C89,Sheet!$A$7:$DG$148,'TN01-10 (IN)'!BE$12,0)="","",VLOOKUP($C89,Sheet!$A$7:$DG$148,'TN01-10 (IN)'!BE$12,0))</f>
        <v>0</v>
      </c>
      <c r="BF89" s="28">
        <f>IF(VLOOKUP($C89,Sheet!$A$7:$DG$148,'TN01-10 (IN)'!BF$12,0)="","",VLOOKUP($C89,Sheet!$A$7:$DG$148,'TN01-10 (IN)'!BF$12,0))</f>
        <v>5.7</v>
      </c>
      <c r="BG89" s="28">
        <f>IF(VLOOKUP($C89,Sheet!$A$7:$DG$148,'TN01-10 (IN)'!BG$12,0)="","",VLOOKUP($C89,Sheet!$A$7:$DG$148,'TN01-10 (IN)'!BG$12,0))</f>
        <v>6.2</v>
      </c>
      <c r="BH89" s="28">
        <f>IF(VLOOKUP($C89,Sheet!$A$7:$DG$148,'TN01-10 (IN)'!BH$12,0)="","",VLOOKUP($C89,Sheet!$A$7:$DG$148,'TN01-10 (IN)'!BH$12,0))</f>
        <v>4.4000000000000004</v>
      </c>
      <c r="BI89" s="28">
        <f>IF(VLOOKUP($C89,Sheet!$A$7:$DG$148,'TN01-10 (IN)'!BI$12,0)="","",VLOOKUP($C89,Sheet!$A$7:$DG$148,'TN01-10 (IN)'!BI$12,0))</f>
        <v>8.4</v>
      </c>
      <c r="BJ89" s="28">
        <f>IF(VLOOKUP($C89,Sheet!$A$7:$DG$148,'TN01-10 (IN)'!BJ$12,0)="","",VLOOKUP($C89,Sheet!$A$7:$DG$148,'TN01-10 (IN)'!BJ$12,0))</f>
        <v>5.4</v>
      </c>
      <c r="BK89" s="28">
        <f>IF(VLOOKUP($C89,Sheet!$A$7:$DG$148,'TN01-10 (IN)'!BK$12,0)="","",VLOOKUP($C89,Sheet!$A$7:$DG$148,'TN01-10 (IN)'!BK$12,0))</f>
        <v>5.5</v>
      </c>
      <c r="BL89" s="28">
        <f>IF(VLOOKUP($C89,Sheet!$A$7:$DG$148,'TN01-10 (IN)'!BL$12,0)="","",VLOOKUP($C89,Sheet!$A$7:$DG$148,'TN01-10 (IN)'!BL$12,0))</f>
        <v>8.3000000000000007</v>
      </c>
      <c r="BM89" s="28">
        <f>IF(VLOOKUP($C89,Sheet!$A$7:$DG$148,'TN01-10 (IN)'!BM$12,0)="","",VLOOKUP($C89,Sheet!$A$7:$DG$148,'TN01-10 (IN)'!BM$12,0))</f>
        <v>5.6</v>
      </c>
      <c r="BN89" s="28">
        <f>IF(VLOOKUP($C89,Sheet!$A$7:$DG$148,'TN01-10 (IN)'!BN$12,0)="","",VLOOKUP($C89,Sheet!$A$7:$DG$148,'TN01-10 (IN)'!BN$12,0))</f>
        <v>7.3</v>
      </c>
      <c r="BO89" s="28">
        <f>IF(VLOOKUP($C89,Sheet!$A$7:$DG$148,'TN01-10 (IN)'!BO$12,0)="","",VLOOKUP($C89,Sheet!$A$7:$DG$148,'TN01-10 (IN)'!BO$12,0))</f>
        <v>6.7</v>
      </c>
      <c r="BP89" s="28">
        <f>IF(VLOOKUP($C89,Sheet!$A$7:$DG$148,'TN01-10 (IN)'!BP$12,0)="","",VLOOKUP($C89,Sheet!$A$7:$DG$148,'TN01-10 (IN)'!BP$12,0))</f>
        <v>7</v>
      </c>
      <c r="BQ89" s="28">
        <f>IF(VLOOKUP($C89,Sheet!$A$7:$DG$148,'TN01-10 (IN)'!BQ$12,0)="","",VLOOKUP($C89,Sheet!$A$7:$DG$148,'TN01-10 (IN)'!BQ$12,0))</f>
        <v>6.3</v>
      </c>
      <c r="BR89" s="28">
        <f>IF(VLOOKUP($C89,Sheet!$A$7:$DG$148,'TN01-10 (IN)'!BR$12,0)="","",VLOOKUP($C89,Sheet!$A$7:$DG$148,'TN01-10 (IN)'!BR$12,0))</f>
        <v>6.4</v>
      </c>
      <c r="BS89" s="28" t="str">
        <f>IF(VLOOKUP($C89,Sheet!$A$7:$DG$148,'TN01-10 (IN)'!BS$12,0)="","",VLOOKUP($C89,Sheet!$A$7:$DG$148,'TN01-10 (IN)'!BS$12,0))</f>
        <v/>
      </c>
      <c r="BT89" s="28">
        <f>IF(VLOOKUP($C89,Sheet!$A$7:$DG$148,'TN01-10 (IN)'!BT$12,0)="","",VLOOKUP($C89,Sheet!$A$7:$DG$148,'TN01-10 (IN)'!BT$12,0))</f>
        <v>7.3</v>
      </c>
      <c r="BU89" s="28">
        <f>IF(VLOOKUP($C89,Sheet!$A$7:$DG$148,'TN01-10 (IN)'!BU$12,0)="","",VLOOKUP($C89,Sheet!$A$7:$DG$148,'TN01-10 (IN)'!BU$12,0))</f>
        <v>5.2</v>
      </c>
      <c r="BV89" s="28">
        <f>IF(VLOOKUP($C89,Sheet!$A$7:$DG$148,'TN01-10 (IN)'!BV$12,0)="","",VLOOKUP($C89,Sheet!$A$7:$DG$148,'TN01-10 (IN)'!BV$12,0))</f>
        <v>5.8</v>
      </c>
      <c r="BW89" s="28">
        <f>IF(VLOOKUP($C89,Sheet!$A$7:$DG$148,'TN01-10 (IN)'!BW$12,0)="","",VLOOKUP($C89,Sheet!$A$7:$DG$148,'TN01-10 (IN)'!BW$12,0))</f>
        <v>7.7</v>
      </c>
      <c r="BX89" s="28">
        <f>IF(VLOOKUP($C89,Sheet!$A$7:$DG$148,'TN01-10 (IN)'!BX$12,0)="","",VLOOKUP($C89,Sheet!$A$7:$DG$148,'TN01-10 (IN)'!BX$12,0))</f>
        <v>7.5</v>
      </c>
      <c r="BY89" s="28">
        <f>IF(VLOOKUP($C89,Sheet!$A$7:$DG$148,'TN01-10 (IN)'!BY$12,0)="","",VLOOKUP($C89,Sheet!$A$7:$DG$148,'TN01-10 (IN)'!BY$12,0))</f>
        <v>8.1999999999999993</v>
      </c>
      <c r="BZ89" s="33">
        <f>IF(VLOOKUP($C89,Sheet!$A$7:$DG$148,'TN01-10 (IN)'!BZ$12,0)="","",VLOOKUP($C89,Sheet!$A$7:$DG$148,'TN01-10 (IN)'!BZ$12,0))</f>
        <v>50</v>
      </c>
      <c r="CA89" s="36">
        <f>IF(VLOOKUP($C89,Sheet!$A$7:$DG$148,'TN01-10 (IN)'!CA$12,0)="","",VLOOKUP($C89,Sheet!$A$7:$DG$148,'TN01-10 (IN)'!CA$12,0))</f>
        <v>0</v>
      </c>
      <c r="CB89" s="28">
        <f>IF(VLOOKUP($C89,Sheet!$A$7:$DG$148,'TN01-10 (IN)'!CB$12,0)="","",VLOOKUP($C89,Sheet!$A$7:$DG$148,'TN01-10 (IN)'!CB$12,0))</f>
        <v>6.5</v>
      </c>
      <c r="CC89" s="28" t="str">
        <f>IF(VLOOKUP($C89,Sheet!$A$7:$DG$148,'TN01-10 (IN)'!CC$12,0)="","",VLOOKUP($C89,Sheet!$A$7:$DG$148,'TN01-10 (IN)'!CC$12,0))</f>
        <v/>
      </c>
      <c r="CD89" s="28">
        <f>IF(VLOOKUP($C89,Sheet!$A$7:$DG$148,'TN01-10 (IN)'!CD$12,0)="","",VLOOKUP($C89,Sheet!$A$7:$DG$148,'TN01-10 (IN)'!CD$12,0))</f>
        <v>8.9</v>
      </c>
      <c r="CE89" s="28" t="str">
        <f>IF(VLOOKUP($C89,Sheet!$A$7:$DG$148,'TN01-10 (IN)'!CE$12,0)="","",VLOOKUP($C89,Sheet!$A$7:$DG$148,'TN01-10 (IN)'!CE$12,0))</f>
        <v/>
      </c>
      <c r="CF89" s="28">
        <f>IF(VLOOKUP($C89,Sheet!$A$7:$DG$148,'TN01-10 (IN)'!CF$12,0)="","",VLOOKUP($C89,Sheet!$A$7:$DG$148,'TN01-10 (IN)'!CF$12,0))</f>
        <v>5.8</v>
      </c>
      <c r="CG89" s="28">
        <f>IF(VLOOKUP($C89,Sheet!$A$7:$DG$148,'TN01-10 (IN)'!CG$12,0)="","",VLOOKUP($C89,Sheet!$A$7:$DG$148,'TN01-10 (IN)'!CG$12,0))</f>
        <v>7.7</v>
      </c>
      <c r="CH89" s="28">
        <f>IF(VLOOKUP($C89,Sheet!$A$7:$DG$148,'TN01-10 (IN)'!CH$12,0)="","",VLOOKUP($C89,Sheet!$A$7:$DG$148,'TN01-10 (IN)'!CH$12,0))</f>
        <v>8.5</v>
      </c>
      <c r="CI89" s="28">
        <f>IF(VLOOKUP($C89,Sheet!$A$7:$DG$148,'TN01-10 (IN)'!CI$12,0)="","",VLOOKUP($C89,Sheet!$A$7:$DG$148,'TN01-10 (IN)'!CI$12,0))</f>
        <v>4.3</v>
      </c>
      <c r="CJ89" s="28" t="str">
        <f>IF(VLOOKUP($C89,Sheet!$A$7:$DG$148,'TN01-10 (IN)'!CJ$12,0)="","",VLOOKUP($C89,Sheet!$A$7:$DG$148,'TN01-10 (IN)'!CJ$12,0))</f>
        <v/>
      </c>
      <c r="CK89" s="28">
        <f>IF(VLOOKUP($C89,Sheet!$A$7:$DG$148,'TN01-10 (IN)'!CK$12,0)="","",VLOOKUP($C89,Sheet!$A$7:$DG$148,'TN01-10 (IN)'!CK$12,0))</f>
        <v>6.1</v>
      </c>
      <c r="CL89" s="28" t="str">
        <f>IF(VLOOKUP($C89,Sheet!$A$7:$DG$148,'TN01-10 (IN)'!CL$12,0)="","",VLOOKUP($C89,Sheet!$A$7:$DG$148,'TN01-10 (IN)'!CL$12,0))</f>
        <v/>
      </c>
      <c r="CM89" s="28" t="str">
        <f>IF(VLOOKUP($C89,Sheet!$A$7:$DG$148,'TN01-10 (IN)'!CM$12,0)="","",VLOOKUP($C89,Sheet!$A$7:$DG$148,'TN01-10 (IN)'!CM$12,0))</f>
        <v/>
      </c>
      <c r="CN89" s="28" t="str">
        <f>IF(VLOOKUP($C89,Sheet!$A$7:$DG$148,'TN01-10 (IN)'!CN$12,0)="","",VLOOKUP($C89,Sheet!$A$7:$DG$148,'TN01-10 (IN)'!CN$12,0))</f>
        <v/>
      </c>
      <c r="CO89" s="28" t="str">
        <f>IF(VLOOKUP($C89,Sheet!$A$7:$DG$148,'TN01-10 (IN)'!CO$12,0)="","",VLOOKUP($C89,Sheet!$A$7:$DG$148,'TN01-10 (IN)'!CO$12,0))</f>
        <v/>
      </c>
      <c r="CP89" s="28">
        <f>IF(VLOOKUP($C89,Sheet!$A$7:$DG$148,'TN01-10 (IN)'!CP$12,0)="","",VLOOKUP($C89,Sheet!$A$7:$DG$148,'TN01-10 (IN)'!CP$12,0))</f>
        <v>7.4</v>
      </c>
      <c r="CQ89" s="28">
        <f>IF(VLOOKUP($C89,Sheet!$A$7:$DG$148,'TN01-10 (IN)'!CQ$12,0)="","",VLOOKUP($C89,Sheet!$A$7:$DG$148,'TN01-10 (IN)'!CQ$12,0))</f>
        <v>5.9</v>
      </c>
      <c r="CR89" s="28">
        <f>IF(VLOOKUP($C89,Sheet!$A$7:$DG$148,'TN01-10 (IN)'!CR$12,0)="","",VLOOKUP($C89,Sheet!$A$7:$DG$148,'TN01-10 (IN)'!CR$12,0))</f>
        <v>6.9</v>
      </c>
      <c r="CS89" s="28">
        <f>IF(VLOOKUP($C89,Sheet!$A$7:$DG$148,'TN01-10 (IN)'!CS$12,0)="","",VLOOKUP($C89,Sheet!$A$7:$DG$148,'TN01-10 (IN)'!CS$12,0))</f>
        <v>7</v>
      </c>
      <c r="CT89" s="28">
        <f>IF(VLOOKUP($C89,Sheet!$A$7:$DG$148,'TN01-10 (IN)'!CT$12,0)="","",VLOOKUP($C89,Sheet!$A$7:$DG$148,'TN01-10 (IN)'!CT$12,0))</f>
        <v>7</v>
      </c>
      <c r="CU89" s="33">
        <f>IF(VLOOKUP($C89,Sheet!$A$7:$DG$148,'TN01-10 (IN)'!CU$12,0)="","",VLOOKUP($C89,Sheet!$A$7:$DG$148,'TN01-10 (IN)'!CU$12,0))</f>
        <v>27</v>
      </c>
      <c r="CV89" s="36">
        <f>IF(VLOOKUP($C89,Sheet!$A$7:$DG$148,'TN01-10 (IN)'!CV$12,0)="","",VLOOKUP($C89,Sheet!$A$7:$DG$148,'TN01-10 (IN)'!CV$12,0))</f>
        <v>0</v>
      </c>
      <c r="CW89" s="38">
        <f t="shared" si="11"/>
        <v>128</v>
      </c>
      <c r="CX89" s="38">
        <f t="shared" si="11"/>
        <v>0</v>
      </c>
      <c r="CY89" s="38">
        <f t="shared" si="12"/>
        <v>0</v>
      </c>
      <c r="CZ89" s="38">
        <f t="shared" si="13"/>
        <v>128</v>
      </c>
      <c r="DA89" s="38">
        <f t="shared" si="14"/>
        <v>6.7</v>
      </c>
      <c r="DB89" s="38">
        <f>VLOOKUP($C89,'TN01-04'!$A$13:$DL$166,103,0)</f>
        <v>2.66</v>
      </c>
      <c r="DC89" s="28" t="str">
        <f>IF(VLOOKUP($C89,Sheet!$A$7:$DG$148,'TN01-10 (IN)'!DC$12,0)="","",VLOOKUP($C89,Sheet!$A$7:$DG$148,'TN01-10 (IN)'!DC$12,0))</f>
        <v/>
      </c>
      <c r="DD89" s="28" t="str">
        <f>IF(VLOOKUP($C89,Sheet!$A$7:$DG$148,'TN01-10 (IN)'!DD$12,0)="","",VLOOKUP($C89,Sheet!$A$7:$DG$148,'TN01-10 (IN)'!DD$12,0))</f>
        <v/>
      </c>
      <c r="DE89" s="28">
        <f>IF(VLOOKUP($C89,Sheet!$A$7:$DG$148,'TN01-10 (IN)'!DE$12,0)="","",VLOOKUP($C89,Sheet!$A$7:$DG$148,'TN01-10 (IN)'!DE$12,0))</f>
        <v>7.9</v>
      </c>
      <c r="DF89" s="28" t="str">
        <f>IF(VLOOKUP($C89,Sheet!$A$7:$DG$148,'TN01-10 (IN)'!DF$12,0)="","",VLOOKUP($C89,Sheet!$A$7:$DG$148,'TN01-10 (IN)'!DF$12,0))</f>
        <v/>
      </c>
      <c r="DG89" s="38"/>
      <c r="DH89" s="38">
        <f t="shared" si="15"/>
        <v>7.9</v>
      </c>
      <c r="DI89" s="38">
        <f>VLOOKUP($C89,'TN01-04'!$A$13:$DL$166,110,0)</f>
        <v>3.33</v>
      </c>
      <c r="DJ89" s="33">
        <f>IF(VLOOKUP($C89,Sheet!$A$7:$DG$148,'TN01-10 (IN)'!DJ$12,0)="","",VLOOKUP($C89,Sheet!$A$7:$DG$148,'TN01-10 (IN)'!DJ$12,0))</f>
        <v>5</v>
      </c>
      <c r="DK89" s="36">
        <f>IF(VLOOKUP($C89,Sheet!$A$7:$DG$148,'TN01-10 (IN)'!DK$12,0)="","",VLOOKUP($C89,Sheet!$A$7:$DG$148,'TN01-10 (IN)'!DK$12,0))</f>
        <v>0</v>
      </c>
      <c r="DL89" s="38">
        <f t="shared" si="16"/>
        <v>133</v>
      </c>
      <c r="DM89" s="38">
        <f t="shared" si="17"/>
        <v>0</v>
      </c>
      <c r="DN89" s="38">
        <f t="shared" si="18"/>
        <v>6.75</v>
      </c>
      <c r="DO89" s="38">
        <f>VLOOKUP($C89,'TN01-04'!$A$13:$DL$166,116,0)</f>
        <v>2.69</v>
      </c>
      <c r="DP89" s="33">
        <f>IF(VLOOKUP($C89,Sheet!$A$7:$DG$148,'TN01-10 (IN)'!DP$12,0)="","",VLOOKUP($C89,Sheet!$A$7:$DG$148,'TN01-10 (IN)'!DP$12,0))</f>
        <v>138</v>
      </c>
      <c r="DQ89" s="36">
        <f>IF(VLOOKUP($C89,Sheet!$A$7:$DG$148,'TN01-10 (IN)'!DQ$12,0)="","",VLOOKUP($C89,Sheet!$A$7:$DG$148,'TN01-10 (IN)'!DQ$12,0))</f>
        <v>0</v>
      </c>
      <c r="DR89" s="28">
        <f>IF(VLOOKUP($C89,Sheet!$A$7:$DG$148,'TN01-10 (IN)'!DR$12,0)="","",VLOOKUP($C89,Sheet!$A$7:$DG$148,'TN01-10 (IN)'!DR$12,0))</f>
        <v>137</v>
      </c>
      <c r="DS89" s="28">
        <f>IF(VLOOKUP($C89,Sheet!$A$7:$DG$148,'TN01-10 (IN)'!DS$12,0)="","",VLOOKUP($C89,Sheet!$A$7:$DG$148,'TN01-10 (IN)'!DS$12,0))</f>
        <v>138</v>
      </c>
      <c r="DT89" s="28">
        <f>IF(VLOOKUP($C89,Sheet!$A$7:$DG$148,'TN01-10 (IN)'!DT$12,0)="","",VLOOKUP($C89,Sheet!$A$7:$DG$148,'TN01-10 (IN)'!DT$12,0))</f>
        <v>6.75</v>
      </c>
      <c r="DU89" s="28">
        <f>IF(VLOOKUP($C89,Sheet!$A$7:$DG$148,'TN01-10 (IN)'!DU$12,0)="","",VLOOKUP($C89,Sheet!$A$7:$DG$148,'TN01-10 (IN)'!DU$12,0))</f>
        <v>2.69</v>
      </c>
      <c r="DV89" s="28" t="str">
        <f>IF(VLOOKUP($C89,Sheet!$A$7:$DG$148,'TN01-10 (IN)'!DV$12,0)="","",VLOOKUP($C89,Sheet!$A$7:$DG$148,'TN01-10 (IN)'!DV$12,0))</f>
        <v/>
      </c>
      <c r="DW89" s="42">
        <f t="shared" si="19"/>
        <v>0</v>
      </c>
    </row>
    <row r="90" spans="1:127" ht="15.95" customHeight="1" x14ac:dyDescent="0.2">
      <c r="A90" s="52"/>
      <c r="B90" s="625"/>
      <c r="C90" s="45">
        <v>2220724223</v>
      </c>
      <c r="D90" s="26" t="s">
        <v>7</v>
      </c>
      <c r="E90" s="26" t="s">
        <v>64</v>
      </c>
      <c r="F90" s="26" t="s">
        <v>157</v>
      </c>
      <c r="G90" s="27">
        <v>35803</v>
      </c>
      <c r="H90" s="26" t="s">
        <v>209</v>
      </c>
      <c r="I90" s="26" t="s">
        <v>212</v>
      </c>
      <c r="J90" s="28">
        <f>IF(VLOOKUP($C90,Sheet!$A$7:$DG$148,'TN01-10 (IN)'!J$12,0)="","",VLOOKUP($C90,Sheet!$A$7:$DG$148,'TN01-10 (IN)'!J$12,0))</f>
        <v>7.9</v>
      </c>
      <c r="K90" s="28">
        <f>IF(VLOOKUP($C90,Sheet!$A$7:$DG$148,'TN01-10 (IN)'!K$12,0)="","",VLOOKUP($C90,Sheet!$A$7:$DG$148,'TN01-10 (IN)'!K$12,0))</f>
        <v>5.0999999999999996</v>
      </c>
      <c r="L90" s="28">
        <f>IF(VLOOKUP($C90,Sheet!$A$7:$DG$148,'TN01-10 (IN)'!L$12,0)="","",VLOOKUP($C90,Sheet!$A$7:$DG$148,'TN01-10 (IN)'!L$12,0))</f>
        <v>6.1</v>
      </c>
      <c r="M90" s="28">
        <f>IF(VLOOKUP($C90,Sheet!$A$7:$DG$148,'TN01-10 (IN)'!M$12,0)="","",VLOOKUP($C90,Sheet!$A$7:$DG$148,'TN01-10 (IN)'!M$12,0))</f>
        <v>7.4</v>
      </c>
      <c r="N90" s="28">
        <f>IF(VLOOKUP($C90,Sheet!$A$7:$DG$148,'TN01-10 (IN)'!N$12,0)="","",VLOOKUP($C90,Sheet!$A$7:$DG$148,'TN01-10 (IN)'!N$12,0))</f>
        <v>4.8</v>
      </c>
      <c r="O90" s="28">
        <f>IF(VLOOKUP($C90,Sheet!$A$7:$DG$148,'TN01-10 (IN)'!O$12,0)="","",VLOOKUP($C90,Sheet!$A$7:$DG$148,'TN01-10 (IN)'!O$12,0))</f>
        <v>7.2</v>
      </c>
      <c r="P90" s="28">
        <f>IF(VLOOKUP($C90,Sheet!$A$7:$DG$148,'TN01-10 (IN)'!P$12,0)="","",VLOOKUP($C90,Sheet!$A$7:$DG$148,'TN01-10 (IN)'!P$12,0))</f>
        <v>5.7</v>
      </c>
      <c r="Q90" s="28" t="str">
        <f>IF(VLOOKUP($C90,Sheet!$A$7:$DG$148,'TN01-10 (IN)'!Q$12,0)="","",VLOOKUP($C90,Sheet!$A$7:$DG$148,'TN01-10 (IN)'!Q$12,0))</f>
        <v/>
      </c>
      <c r="R90" s="28">
        <f>IF(VLOOKUP($C90,Sheet!$A$7:$DG$148,'TN01-10 (IN)'!R$12,0)="","",VLOOKUP($C90,Sheet!$A$7:$DG$148,'TN01-10 (IN)'!R$12,0))</f>
        <v>4.7</v>
      </c>
      <c r="S90" s="28" t="str">
        <f>IF(VLOOKUP($C90,Sheet!$A$7:$DG$148,'TN01-10 (IN)'!S$12,0)="","",VLOOKUP($C90,Sheet!$A$7:$DG$148,'TN01-10 (IN)'!S$12,0))</f>
        <v/>
      </c>
      <c r="T90" s="28" t="str">
        <f>IF(VLOOKUP($C90,Sheet!$A$7:$DG$148,'TN01-10 (IN)'!T$12,0)="","",VLOOKUP($C90,Sheet!$A$7:$DG$148,'TN01-10 (IN)'!T$12,0))</f>
        <v/>
      </c>
      <c r="U90" s="28" t="str">
        <f>IF(VLOOKUP($C90,Sheet!$A$7:$DG$148,'TN01-10 (IN)'!U$12,0)="","",VLOOKUP($C90,Sheet!$A$7:$DG$148,'TN01-10 (IN)'!U$12,0))</f>
        <v/>
      </c>
      <c r="V90" s="28">
        <f>IF(VLOOKUP($C90,Sheet!$A$7:$DG$148,'TN01-10 (IN)'!V$12,0)="","",VLOOKUP($C90,Sheet!$A$7:$DG$148,'TN01-10 (IN)'!V$12,0))</f>
        <v>8.3000000000000007</v>
      </c>
      <c r="W90" s="28">
        <f>IF(VLOOKUP($C90,Sheet!$A$7:$DG$148,'TN01-10 (IN)'!W$12,0)="","",VLOOKUP($C90,Sheet!$A$7:$DG$148,'TN01-10 (IN)'!W$12,0))</f>
        <v>8.5</v>
      </c>
      <c r="X90" s="28" t="str">
        <f>IF(VLOOKUP($C90,Sheet!$A$7:$DG$148,'TN01-10 (IN)'!X$12,0)="","",VLOOKUP($C90,Sheet!$A$7:$DG$148,'TN01-10 (IN)'!X$12,0))</f>
        <v/>
      </c>
      <c r="Y90" s="28">
        <f>IF(VLOOKUP($C90,Sheet!$A$7:$DG$148,'TN01-10 (IN)'!Y$12,0)="","",VLOOKUP($C90,Sheet!$A$7:$DG$148,'TN01-10 (IN)'!Y$12,0))</f>
        <v>8</v>
      </c>
      <c r="Z90" s="28">
        <f>IF(VLOOKUP($C90,Sheet!$A$7:$DG$148,'TN01-10 (IN)'!Z$12,0)="","",VLOOKUP($C90,Sheet!$A$7:$DG$148,'TN01-10 (IN)'!Z$12,0))</f>
        <v>6.9</v>
      </c>
      <c r="AA90" s="28">
        <f>IF(VLOOKUP($C90,Sheet!$A$7:$DG$148,'TN01-10 (IN)'!AA$12,0)="","",VLOOKUP($C90,Sheet!$A$7:$DG$148,'TN01-10 (IN)'!AA$12,0))</f>
        <v>6.7</v>
      </c>
      <c r="AB90" s="28">
        <f>IF(VLOOKUP($C90,Sheet!$A$7:$DG$148,'TN01-10 (IN)'!AB$12,0)="","",VLOOKUP($C90,Sheet!$A$7:$DG$148,'TN01-10 (IN)'!AB$12,0))</f>
        <v>7.1</v>
      </c>
      <c r="AC90" s="28">
        <f>IF(VLOOKUP($C90,Sheet!$A$7:$DG$148,'TN01-10 (IN)'!AC$12,0)="","",VLOOKUP($C90,Sheet!$A$7:$DG$148,'TN01-10 (IN)'!AC$12,0))</f>
        <v>5.0999999999999996</v>
      </c>
      <c r="AD90" s="28">
        <f>IF(VLOOKUP($C90,Sheet!$A$7:$DG$148,'TN01-10 (IN)'!AD$12,0)="","",VLOOKUP($C90,Sheet!$A$7:$DG$148,'TN01-10 (IN)'!AD$12,0))</f>
        <v>8.6</v>
      </c>
      <c r="AE90" s="28">
        <f>IF(VLOOKUP($C90,Sheet!$A$7:$DG$148,'TN01-10 (IN)'!AE$12,0)="","",VLOOKUP($C90,Sheet!$A$7:$DG$148,'TN01-10 (IN)'!AE$12,0))</f>
        <v>7.4</v>
      </c>
      <c r="AF90" s="28">
        <f>IF(VLOOKUP($C90,Sheet!$A$7:$DG$148,'TN01-10 (IN)'!AF$12,0)="","",VLOOKUP($C90,Sheet!$A$7:$DG$148,'TN01-10 (IN)'!AF$12,0))</f>
        <v>8.9</v>
      </c>
      <c r="AG90" s="28">
        <f>IF(VLOOKUP($C90,Sheet!$A$7:$DG$148,'TN01-10 (IN)'!AG$12,0)="","",VLOOKUP($C90,Sheet!$A$7:$DG$148,'TN01-10 (IN)'!AG$12,0))</f>
        <v>7.6</v>
      </c>
      <c r="AH90" s="28">
        <f>IF(VLOOKUP($C90,Sheet!$A$7:$DG$148,'TN01-10 (IN)'!AH$12,0)="","",VLOOKUP($C90,Sheet!$A$7:$DG$148,'TN01-10 (IN)'!AH$12,0))</f>
        <v>7.6</v>
      </c>
      <c r="AI90" s="28">
        <f>IF(VLOOKUP($C90,Sheet!$A$7:$DG$148,'TN01-10 (IN)'!AI$12,0)="","",VLOOKUP($C90,Sheet!$A$7:$DG$148,'TN01-10 (IN)'!AI$12,0))</f>
        <v>6.8</v>
      </c>
      <c r="AJ90" s="28">
        <f>IF(VLOOKUP($C90,Sheet!$A$7:$DG$148,'TN01-10 (IN)'!AJ$12,0)="","",VLOOKUP($C90,Sheet!$A$7:$DG$148,'TN01-10 (IN)'!AJ$12,0))</f>
        <v>7.7</v>
      </c>
      <c r="AK90" s="28">
        <f>IF(VLOOKUP($C90,Sheet!$A$7:$DG$148,'TN01-10 (IN)'!AK$12,0)="","",VLOOKUP($C90,Sheet!$A$7:$DG$148,'TN01-10 (IN)'!AK$12,0))</f>
        <v>6.9</v>
      </c>
      <c r="AL90" s="28">
        <f>IF(VLOOKUP($C90,Sheet!$A$7:$DG$148,'TN01-10 (IN)'!AL$12,0)="","",VLOOKUP($C90,Sheet!$A$7:$DG$148,'TN01-10 (IN)'!AL$12,0))</f>
        <v>9.1999999999999993</v>
      </c>
      <c r="AM90" s="33">
        <f>IF(VLOOKUP($C90,Sheet!$A$7:$DG$148,'TN01-10 (IN)'!AM$12,0)="","",VLOOKUP($C90,Sheet!$A$7:$DG$148,'TN01-10 (IN)'!AM$12,0))</f>
        <v>51</v>
      </c>
      <c r="AN90" s="36">
        <f>IF(VLOOKUP($C90,Sheet!$A$7:$DG$148,'TN01-10 (IN)'!AN$12,0)="","",VLOOKUP($C90,Sheet!$A$7:$DG$148,'TN01-10 (IN)'!AN$12,0))</f>
        <v>0</v>
      </c>
      <c r="AO90" s="32">
        <f>IF(VLOOKUP($C90,Sheet!$A$7:$DG$148,'TN01-10 (IN)'!AO$12,0)="","",VLOOKUP($C90,Sheet!$A$7:$DG$148,'TN01-10 (IN)'!AO$12,0))</f>
        <v>5.0999999999999996</v>
      </c>
      <c r="AP90" s="32">
        <f>IF(VLOOKUP($C90,Sheet!$A$7:$DG$148,'TN01-10 (IN)'!AP$12,0)="","",VLOOKUP($C90,Sheet!$A$7:$DG$148,'TN01-10 (IN)'!AP$12,0))</f>
        <v>7.5</v>
      </c>
      <c r="AQ90" s="32" t="str">
        <f>IF(VLOOKUP($C90,Sheet!$A$7:$DG$148,'TN01-10 (IN)'!AQ$12,0)="","",VLOOKUP($C90,Sheet!$A$7:$DG$148,'TN01-10 (IN)'!AQ$12,0))</f>
        <v/>
      </c>
      <c r="AR90" s="32" t="str">
        <f>IF(VLOOKUP($C90,Sheet!$A$7:$DG$148,'TN01-10 (IN)'!AR$12,0)="","",VLOOKUP($C90,Sheet!$A$7:$DG$148,'TN01-10 (IN)'!AR$12,0))</f>
        <v/>
      </c>
      <c r="AS90" s="32" t="str">
        <f>IF(VLOOKUP($C90,Sheet!$A$7:$DG$148,'TN01-10 (IN)'!AS$12,0)="","",VLOOKUP($C90,Sheet!$A$7:$DG$148,'TN01-10 (IN)'!AS$12,0))</f>
        <v/>
      </c>
      <c r="AT90" s="32" t="str">
        <f>IF(VLOOKUP($C90,Sheet!$A$7:$DG$148,'TN01-10 (IN)'!AT$12,0)="","",VLOOKUP($C90,Sheet!$A$7:$DG$148,'TN01-10 (IN)'!AT$12,0))</f>
        <v/>
      </c>
      <c r="AU90" s="32">
        <f>IF(VLOOKUP($C90,Sheet!$A$7:$DG$148,'TN01-10 (IN)'!AU$12,0)="","",VLOOKUP($C90,Sheet!$A$7:$DG$148,'TN01-10 (IN)'!AU$12,0))</f>
        <v>5.4</v>
      </c>
      <c r="AV90" s="32" t="str">
        <f>IF(VLOOKUP($C90,Sheet!$A$7:$DG$148,'TN01-10 (IN)'!AV$12,0)="","",VLOOKUP($C90,Sheet!$A$7:$DG$148,'TN01-10 (IN)'!AV$12,0))</f>
        <v/>
      </c>
      <c r="AW90" s="32" t="str">
        <f>IF(VLOOKUP($C90,Sheet!$A$7:$DG$148,'TN01-10 (IN)'!AW$12,0)="","",VLOOKUP($C90,Sheet!$A$7:$DG$148,'TN01-10 (IN)'!AW$12,0))</f>
        <v/>
      </c>
      <c r="AX90" s="32" t="str">
        <f>IF(VLOOKUP($C90,Sheet!$A$7:$DG$148,'TN01-10 (IN)'!AX$12,0)="","",VLOOKUP($C90,Sheet!$A$7:$DG$148,'TN01-10 (IN)'!AX$12,0))</f>
        <v/>
      </c>
      <c r="AY90" s="32" t="str">
        <f>IF(VLOOKUP($C90,Sheet!$A$7:$DG$148,'TN01-10 (IN)'!AY$12,0)="","",VLOOKUP($C90,Sheet!$A$7:$DG$148,'TN01-10 (IN)'!AY$12,0))</f>
        <v/>
      </c>
      <c r="AZ90" s="32" t="str">
        <f>IF(VLOOKUP($C90,Sheet!$A$7:$DG$148,'TN01-10 (IN)'!AZ$12,0)="","",VLOOKUP($C90,Sheet!$A$7:$DG$148,'TN01-10 (IN)'!AZ$12,0))</f>
        <v/>
      </c>
      <c r="BA90" s="32">
        <f>IF(VLOOKUP($C90,Sheet!$A$7:$DG$148,'TN01-10 (IN)'!BA$12,0)="","",VLOOKUP($C90,Sheet!$A$7:$DG$148,'TN01-10 (IN)'!BA$12,0))</f>
        <v>4.3</v>
      </c>
      <c r="BB90" s="32" t="str">
        <f>IF(VLOOKUP($C90,Sheet!$A$7:$DG$148,'TN01-10 (IN)'!BB$12,0)="","",VLOOKUP($C90,Sheet!$A$7:$DG$148,'TN01-10 (IN)'!BB$12,0))</f>
        <v/>
      </c>
      <c r="BC90" s="32">
        <f>IF(VLOOKUP($C90,Sheet!$A$7:$DG$148,'TN01-10 (IN)'!BC$12,0)="","",VLOOKUP($C90,Sheet!$A$7:$DG$148,'TN01-10 (IN)'!BC$12,0))</f>
        <v>7.6</v>
      </c>
      <c r="BD90" s="33">
        <f>IF(VLOOKUP($C90,Sheet!$A$7:$DG$148,'TN01-10 (IN)'!BD$12,0)="","",VLOOKUP($C90,Sheet!$A$7:$DG$148,'TN01-10 (IN)'!BD$12,0))</f>
        <v>5</v>
      </c>
      <c r="BE90" s="36">
        <f>IF(VLOOKUP($C90,Sheet!$A$7:$DG$148,'TN01-10 (IN)'!BE$12,0)="","",VLOOKUP($C90,Sheet!$A$7:$DG$148,'TN01-10 (IN)'!BE$12,0))</f>
        <v>0</v>
      </c>
      <c r="BF90" s="28">
        <f>IF(VLOOKUP($C90,Sheet!$A$7:$DG$148,'TN01-10 (IN)'!BF$12,0)="","",VLOOKUP($C90,Sheet!$A$7:$DG$148,'TN01-10 (IN)'!BF$12,0))</f>
        <v>5.7</v>
      </c>
      <c r="BG90" s="28">
        <f>IF(VLOOKUP($C90,Sheet!$A$7:$DG$148,'TN01-10 (IN)'!BG$12,0)="","",VLOOKUP($C90,Sheet!$A$7:$DG$148,'TN01-10 (IN)'!BG$12,0))</f>
        <v>5.7</v>
      </c>
      <c r="BH90" s="28">
        <f>IF(VLOOKUP($C90,Sheet!$A$7:$DG$148,'TN01-10 (IN)'!BH$12,0)="","",VLOOKUP($C90,Sheet!$A$7:$DG$148,'TN01-10 (IN)'!BH$12,0))</f>
        <v>6.6</v>
      </c>
      <c r="BI90" s="28">
        <f>IF(VLOOKUP($C90,Sheet!$A$7:$DG$148,'TN01-10 (IN)'!BI$12,0)="","",VLOOKUP($C90,Sheet!$A$7:$DG$148,'TN01-10 (IN)'!BI$12,0))</f>
        <v>7</v>
      </c>
      <c r="BJ90" s="28">
        <f>IF(VLOOKUP($C90,Sheet!$A$7:$DG$148,'TN01-10 (IN)'!BJ$12,0)="","",VLOOKUP($C90,Sheet!$A$7:$DG$148,'TN01-10 (IN)'!BJ$12,0))</f>
        <v>5.9</v>
      </c>
      <c r="BK90" s="28">
        <f>IF(VLOOKUP($C90,Sheet!$A$7:$DG$148,'TN01-10 (IN)'!BK$12,0)="","",VLOOKUP($C90,Sheet!$A$7:$DG$148,'TN01-10 (IN)'!BK$12,0))</f>
        <v>5.0999999999999996</v>
      </c>
      <c r="BL90" s="28">
        <f>IF(VLOOKUP($C90,Sheet!$A$7:$DG$148,'TN01-10 (IN)'!BL$12,0)="","",VLOOKUP($C90,Sheet!$A$7:$DG$148,'TN01-10 (IN)'!BL$12,0))</f>
        <v>7.3</v>
      </c>
      <c r="BM90" s="28">
        <f>IF(VLOOKUP($C90,Sheet!$A$7:$DG$148,'TN01-10 (IN)'!BM$12,0)="","",VLOOKUP($C90,Sheet!$A$7:$DG$148,'TN01-10 (IN)'!BM$12,0))</f>
        <v>4.0999999999999996</v>
      </c>
      <c r="BN90" s="28">
        <f>IF(VLOOKUP($C90,Sheet!$A$7:$DG$148,'TN01-10 (IN)'!BN$12,0)="","",VLOOKUP($C90,Sheet!$A$7:$DG$148,'TN01-10 (IN)'!BN$12,0))</f>
        <v>6.7</v>
      </c>
      <c r="BO90" s="28">
        <f>IF(VLOOKUP($C90,Sheet!$A$7:$DG$148,'TN01-10 (IN)'!BO$12,0)="","",VLOOKUP($C90,Sheet!$A$7:$DG$148,'TN01-10 (IN)'!BO$12,0))</f>
        <v>5.0999999999999996</v>
      </c>
      <c r="BP90" s="28">
        <f>IF(VLOOKUP($C90,Sheet!$A$7:$DG$148,'TN01-10 (IN)'!BP$12,0)="","",VLOOKUP($C90,Sheet!$A$7:$DG$148,'TN01-10 (IN)'!BP$12,0))</f>
        <v>6.3</v>
      </c>
      <c r="BQ90" s="28">
        <f>IF(VLOOKUP($C90,Sheet!$A$7:$DG$148,'TN01-10 (IN)'!BQ$12,0)="","",VLOOKUP($C90,Sheet!$A$7:$DG$148,'TN01-10 (IN)'!BQ$12,0))</f>
        <v>6.4</v>
      </c>
      <c r="BR90" s="28">
        <f>IF(VLOOKUP($C90,Sheet!$A$7:$DG$148,'TN01-10 (IN)'!BR$12,0)="","",VLOOKUP($C90,Sheet!$A$7:$DG$148,'TN01-10 (IN)'!BR$12,0))</f>
        <v>5.5</v>
      </c>
      <c r="BS90" s="28" t="str">
        <f>IF(VLOOKUP($C90,Sheet!$A$7:$DG$148,'TN01-10 (IN)'!BS$12,0)="","",VLOOKUP($C90,Sheet!$A$7:$DG$148,'TN01-10 (IN)'!BS$12,0))</f>
        <v/>
      </c>
      <c r="BT90" s="28">
        <f>IF(VLOOKUP($C90,Sheet!$A$7:$DG$148,'TN01-10 (IN)'!BT$12,0)="","",VLOOKUP($C90,Sheet!$A$7:$DG$148,'TN01-10 (IN)'!BT$12,0))</f>
        <v>4.5</v>
      </c>
      <c r="BU90" s="28">
        <f>IF(VLOOKUP($C90,Sheet!$A$7:$DG$148,'TN01-10 (IN)'!BU$12,0)="","",VLOOKUP($C90,Sheet!$A$7:$DG$148,'TN01-10 (IN)'!BU$12,0))</f>
        <v>5.7</v>
      </c>
      <c r="BV90" s="28">
        <f>IF(VLOOKUP($C90,Sheet!$A$7:$DG$148,'TN01-10 (IN)'!BV$12,0)="","",VLOOKUP($C90,Sheet!$A$7:$DG$148,'TN01-10 (IN)'!BV$12,0))</f>
        <v>6.1</v>
      </c>
      <c r="BW90" s="28">
        <f>IF(VLOOKUP($C90,Sheet!$A$7:$DG$148,'TN01-10 (IN)'!BW$12,0)="","",VLOOKUP($C90,Sheet!$A$7:$DG$148,'TN01-10 (IN)'!BW$12,0))</f>
        <v>6.7</v>
      </c>
      <c r="BX90" s="28">
        <f>IF(VLOOKUP($C90,Sheet!$A$7:$DG$148,'TN01-10 (IN)'!BX$12,0)="","",VLOOKUP($C90,Sheet!$A$7:$DG$148,'TN01-10 (IN)'!BX$12,0))</f>
        <v>6.4</v>
      </c>
      <c r="BY90" s="28">
        <f>IF(VLOOKUP($C90,Sheet!$A$7:$DG$148,'TN01-10 (IN)'!BY$12,0)="","",VLOOKUP($C90,Sheet!$A$7:$DG$148,'TN01-10 (IN)'!BY$12,0))</f>
        <v>8</v>
      </c>
      <c r="BZ90" s="33">
        <f>IF(VLOOKUP($C90,Sheet!$A$7:$DG$148,'TN01-10 (IN)'!BZ$12,0)="","",VLOOKUP($C90,Sheet!$A$7:$DG$148,'TN01-10 (IN)'!BZ$12,0))</f>
        <v>50</v>
      </c>
      <c r="CA90" s="36">
        <f>IF(VLOOKUP($C90,Sheet!$A$7:$DG$148,'TN01-10 (IN)'!CA$12,0)="","",VLOOKUP($C90,Sheet!$A$7:$DG$148,'TN01-10 (IN)'!CA$12,0))</f>
        <v>0</v>
      </c>
      <c r="CB90" s="28">
        <f>IF(VLOOKUP($C90,Sheet!$A$7:$DG$148,'TN01-10 (IN)'!CB$12,0)="","",VLOOKUP($C90,Sheet!$A$7:$DG$148,'TN01-10 (IN)'!CB$12,0))</f>
        <v>8.6999999999999993</v>
      </c>
      <c r="CC90" s="28" t="str">
        <f>IF(VLOOKUP($C90,Sheet!$A$7:$DG$148,'TN01-10 (IN)'!CC$12,0)="","",VLOOKUP($C90,Sheet!$A$7:$DG$148,'TN01-10 (IN)'!CC$12,0))</f>
        <v/>
      </c>
      <c r="CD90" s="28">
        <f>IF(VLOOKUP($C90,Sheet!$A$7:$DG$148,'TN01-10 (IN)'!CD$12,0)="","",VLOOKUP($C90,Sheet!$A$7:$DG$148,'TN01-10 (IN)'!CD$12,0))</f>
        <v>8.5</v>
      </c>
      <c r="CE90" s="28" t="str">
        <f>IF(VLOOKUP($C90,Sheet!$A$7:$DG$148,'TN01-10 (IN)'!CE$12,0)="","",VLOOKUP($C90,Sheet!$A$7:$DG$148,'TN01-10 (IN)'!CE$12,0))</f>
        <v/>
      </c>
      <c r="CF90" s="28">
        <f>IF(VLOOKUP($C90,Sheet!$A$7:$DG$148,'TN01-10 (IN)'!CF$12,0)="","",VLOOKUP($C90,Sheet!$A$7:$DG$148,'TN01-10 (IN)'!CF$12,0))</f>
        <v>6.3</v>
      </c>
      <c r="CG90" s="28">
        <f>IF(VLOOKUP($C90,Sheet!$A$7:$DG$148,'TN01-10 (IN)'!CG$12,0)="","",VLOOKUP($C90,Sheet!$A$7:$DG$148,'TN01-10 (IN)'!CG$12,0))</f>
        <v>6.1</v>
      </c>
      <c r="CH90" s="28">
        <f>IF(VLOOKUP($C90,Sheet!$A$7:$DG$148,'TN01-10 (IN)'!CH$12,0)="","",VLOOKUP($C90,Sheet!$A$7:$DG$148,'TN01-10 (IN)'!CH$12,0))</f>
        <v>8.6</v>
      </c>
      <c r="CI90" s="28">
        <f>IF(VLOOKUP($C90,Sheet!$A$7:$DG$148,'TN01-10 (IN)'!CI$12,0)="","",VLOOKUP($C90,Sheet!$A$7:$DG$148,'TN01-10 (IN)'!CI$12,0))</f>
        <v>5.8</v>
      </c>
      <c r="CJ90" s="28" t="str">
        <f>IF(VLOOKUP($C90,Sheet!$A$7:$DG$148,'TN01-10 (IN)'!CJ$12,0)="","",VLOOKUP($C90,Sheet!$A$7:$DG$148,'TN01-10 (IN)'!CJ$12,0))</f>
        <v/>
      </c>
      <c r="CK90" s="28">
        <f>IF(VLOOKUP($C90,Sheet!$A$7:$DG$148,'TN01-10 (IN)'!CK$12,0)="","",VLOOKUP($C90,Sheet!$A$7:$DG$148,'TN01-10 (IN)'!CK$12,0))</f>
        <v>5.9</v>
      </c>
      <c r="CL90" s="28" t="str">
        <f>IF(VLOOKUP($C90,Sheet!$A$7:$DG$148,'TN01-10 (IN)'!CL$12,0)="","",VLOOKUP($C90,Sheet!$A$7:$DG$148,'TN01-10 (IN)'!CL$12,0))</f>
        <v/>
      </c>
      <c r="CM90" s="28" t="str">
        <f>IF(VLOOKUP($C90,Sheet!$A$7:$DG$148,'TN01-10 (IN)'!CM$12,0)="","",VLOOKUP($C90,Sheet!$A$7:$DG$148,'TN01-10 (IN)'!CM$12,0))</f>
        <v/>
      </c>
      <c r="CN90" s="28" t="str">
        <f>IF(VLOOKUP($C90,Sheet!$A$7:$DG$148,'TN01-10 (IN)'!CN$12,0)="","",VLOOKUP($C90,Sheet!$A$7:$DG$148,'TN01-10 (IN)'!CN$12,0))</f>
        <v/>
      </c>
      <c r="CO90" s="28" t="str">
        <f>IF(VLOOKUP($C90,Sheet!$A$7:$DG$148,'TN01-10 (IN)'!CO$12,0)="","",VLOOKUP($C90,Sheet!$A$7:$DG$148,'TN01-10 (IN)'!CO$12,0))</f>
        <v/>
      </c>
      <c r="CP90" s="28">
        <f>IF(VLOOKUP($C90,Sheet!$A$7:$DG$148,'TN01-10 (IN)'!CP$12,0)="","",VLOOKUP($C90,Sheet!$A$7:$DG$148,'TN01-10 (IN)'!CP$12,0))</f>
        <v>6.9</v>
      </c>
      <c r="CQ90" s="28">
        <f>IF(VLOOKUP($C90,Sheet!$A$7:$DG$148,'TN01-10 (IN)'!CQ$12,0)="","",VLOOKUP($C90,Sheet!$A$7:$DG$148,'TN01-10 (IN)'!CQ$12,0))</f>
        <v>7.5</v>
      </c>
      <c r="CR90" s="28">
        <f>IF(VLOOKUP($C90,Sheet!$A$7:$DG$148,'TN01-10 (IN)'!CR$12,0)="","",VLOOKUP($C90,Sheet!$A$7:$DG$148,'TN01-10 (IN)'!CR$12,0))</f>
        <v>8.1999999999999993</v>
      </c>
      <c r="CS90" s="28">
        <f>IF(VLOOKUP($C90,Sheet!$A$7:$DG$148,'TN01-10 (IN)'!CS$12,0)="","",VLOOKUP($C90,Sheet!$A$7:$DG$148,'TN01-10 (IN)'!CS$12,0))</f>
        <v>6.7</v>
      </c>
      <c r="CT90" s="28">
        <f>IF(VLOOKUP($C90,Sheet!$A$7:$DG$148,'TN01-10 (IN)'!CT$12,0)="","",VLOOKUP($C90,Sheet!$A$7:$DG$148,'TN01-10 (IN)'!CT$12,0))</f>
        <v>7.2</v>
      </c>
      <c r="CU90" s="33">
        <f>IF(VLOOKUP($C90,Sheet!$A$7:$DG$148,'TN01-10 (IN)'!CU$12,0)="","",VLOOKUP($C90,Sheet!$A$7:$DG$148,'TN01-10 (IN)'!CU$12,0))</f>
        <v>27</v>
      </c>
      <c r="CV90" s="36">
        <f>IF(VLOOKUP($C90,Sheet!$A$7:$DG$148,'TN01-10 (IN)'!CV$12,0)="","",VLOOKUP($C90,Sheet!$A$7:$DG$148,'TN01-10 (IN)'!CV$12,0))</f>
        <v>0</v>
      </c>
      <c r="CW90" s="38">
        <f t="shared" si="11"/>
        <v>128</v>
      </c>
      <c r="CX90" s="38">
        <f t="shared" si="11"/>
        <v>0</v>
      </c>
      <c r="CY90" s="38">
        <f t="shared" si="12"/>
        <v>0</v>
      </c>
      <c r="CZ90" s="38">
        <f t="shared" si="13"/>
        <v>128</v>
      </c>
      <c r="DA90" s="38">
        <f t="shared" si="14"/>
        <v>6.61</v>
      </c>
      <c r="DB90" s="38">
        <f>VLOOKUP($C90,'TN01-04'!$A$13:$DL$166,103,0)</f>
        <v>2.62</v>
      </c>
      <c r="DC90" s="28" t="str">
        <f>IF(VLOOKUP($C90,Sheet!$A$7:$DG$148,'TN01-10 (IN)'!DC$12,0)="","",VLOOKUP($C90,Sheet!$A$7:$DG$148,'TN01-10 (IN)'!DC$12,0))</f>
        <v/>
      </c>
      <c r="DD90" s="28" t="str">
        <f>IF(VLOOKUP($C90,Sheet!$A$7:$DG$148,'TN01-10 (IN)'!DD$12,0)="","",VLOOKUP($C90,Sheet!$A$7:$DG$148,'TN01-10 (IN)'!DD$12,0))</f>
        <v/>
      </c>
      <c r="DE90" s="28">
        <f>IF(VLOOKUP($C90,Sheet!$A$7:$DG$148,'TN01-10 (IN)'!DE$12,0)="","",VLOOKUP($C90,Sheet!$A$7:$DG$148,'TN01-10 (IN)'!DE$12,0))</f>
        <v>8.9</v>
      </c>
      <c r="DF90" s="28" t="str">
        <f>IF(VLOOKUP($C90,Sheet!$A$7:$DG$148,'TN01-10 (IN)'!DF$12,0)="","",VLOOKUP($C90,Sheet!$A$7:$DG$148,'TN01-10 (IN)'!DF$12,0))</f>
        <v/>
      </c>
      <c r="DG90" s="38"/>
      <c r="DH90" s="38">
        <f t="shared" si="15"/>
        <v>8.9</v>
      </c>
      <c r="DI90" s="38">
        <f>VLOOKUP($C90,'TN01-04'!$A$13:$DL$166,110,0)</f>
        <v>4</v>
      </c>
      <c r="DJ90" s="33">
        <f>IF(VLOOKUP($C90,Sheet!$A$7:$DG$148,'TN01-10 (IN)'!DJ$12,0)="","",VLOOKUP($C90,Sheet!$A$7:$DG$148,'TN01-10 (IN)'!DJ$12,0))</f>
        <v>5</v>
      </c>
      <c r="DK90" s="36">
        <f>IF(VLOOKUP($C90,Sheet!$A$7:$DG$148,'TN01-10 (IN)'!DK$12,0)="","",VLOOKUP($C90,Sheet!$A$7:$DG$148,'TN01-10 (IN)'!DK$12,0))</f>
        <v>0</v>
      </c>
      <c r="DL90" s="38">
        <f t="shared" si="16"/>
        <v>133</v>
      </c>
      <c r="DM90" s="38">
        <f t="shared" si="17"/>
        <v>0</v>
      </c>
      <c r="DN90" s="38">
        <f t="shared" si="18"/>
        <v>6.7</v>
      </c>
      <c r="DO90" s="38">
        <f>VLOOKUP($C90,'TN01-04'!$A$13:$DL$166,116,0)</f>
        <v>2.67</v>
      </c>
      <c r="DP90" s="33">
        <f>IF(VLOOKUP($C90,Sheet!$A$7:$DG$148,'TN01-10 (IN)'!DP$12,0)="","",VLOOKUP($C90,Sheet!$A$7:$DG$148,'TN01-10 (IN)'!DP$12,0))</f>
        <v>138</v>
      </c>
      <c r="DQ90" s="36">
        <f>IF(VLOOKUP($C90,Sheet!$A$7:$DG$148,'TN01-10 (IN)'!DQ$12,0)="","",VLOOKUP($C90,Sheet!$A$7:$DG$148,'TN01-10 (IN)'!DQ$12,0))</f>
        <v>0</v>
      </c>
      <c r="DR90" s="28">
        <f>IF(VLOOKUP($C90,Sheet!$A$7:$DG$148,'TN01-10 (IN)'!DR$12,0)="","",VLOOKUP($C90,Sheet!$A$7:$DG$148,'TN01-10 (IN)'!DR$12,0))</f>
        <v>137</v>
      </c>
      <c r="DS90" s="28">
        <f>IF(VLOOKUP($C90,Sheet!$A$7:$DG$148,'TN01-10 (IN)'!DS$12,0)="","",VLOOKUP($C90,Sheet!$A$7:$DG$148,'TN01-10 (IN)'!DS$12,0))</f>
        <v>138</v>
      </c>
      <c r="DT90" s="28">
        <f>IF(VLOOKUP($C90,Sheet!$A$7:$DG$148,'TN01-10 (IN)'!DT$12,0)="","",VLOOKUP($C90,Sheet!$A$7:$DG$148,'TN01-10 (IN)'!DT$12,0))</f>
        <v>6.7</v>
      </c>
      <c r="DU90" s="28">
        <f>IF(VLOOKUP($C90,Sheet!$A$7:$DG$148,'TN01-10 (IN)'!DU$12,0)="","",VLOOKUP($C90,Sheet!$A$7:$DG$148,'TN01-10 (IN)'!DU$12,0))</f>
        <v>2.67</v>
      </c>
      <c r="DV90" s="28" t="str">
        <f>IF(VLOOKUP($C90,Sheet!$A$7:$DG$148,'TN01-10 (IN)'!DV$12,0)="","",VLOOKUP($C90,Sheet!$A$7:$DG$148,'TN01-10 (IN)'!DV$12,0))</f>
        <v/>
      </c>
      <c r="DW90" s="42">
        <f t="shared" si="19"/>
        <v>0</v>
      </c>
    </row>
    <row r="91" spans="1:127" ht="15.95" customHeight="1" x14ac:dyDescent="0.2">
      <c r="A91" s="52"/>
      <c r="B91" s="625"/>
      <c r="C91" s="45">
        <v>2220249371</v>
      </c>
      <c r="D91" s="26" t="s">
        <v>12</v>
      </c>
      <c r="E91" s="26" t="s">
        <v>77</v>
      </c>
      <c r="F91" s="26" t="s">
        <v>158</v>
      </c>
      <c r="G91" s="27">
        <v>35892</v>
      </c>
      <c r="H91" s="26" t="s">
        <v>209</v>
      </c>
      <c r="I91" s="26" t="s">
        <v>212</v>
      </c>
      <c r="J91" s="28">
        <f>IF(VLOOKUP($C91,Sheet!$A$7:$DG$148,'TN01-10 (IN)'!J$12,0)="","",VLOOKUP($C91,Sheet!$A$7:$DG$148,'TN01-10 (IN)'!J$12,0))</f>
        <v>8.1999999999999993</v>
      </c>
      <c r="K91" s="28">
        <f>IF(VLOOKUP($C91,Sheet!$A$7:$DG$148,'TN01-10 (IN)'!K$12,0)="","",VLOOKUP($C91,Sheet!$A$7:$DG$148,'TN01-10 (IN)'!K$12,0))</f>
        <v>8.1999999999999993</v>
      </c>
      <c r="L91" s="28">
        <f>IF(VLOOKUP($C91,Sheet!$A$7:$DG$148,'TN01-10 (IN)'!L$12,0)="","",VLOOKUP($C91,Sheet!$A$7:$DG$148,'TN01-10 (IN)'!L$12,0))</f>
        <v>8.1999999999999993</v>
      </c>
      <c r="M91" s="28">
        <f>IF(VLOOKUP($C91,Sheet!$A$7:$DG$148,'TN01-10 (IN)'!M$12,0)="","",VLOOKUP($C91,Sheet!$A$7:$DG$148,'TN01-10 (IN)'!M$12,0))</f>
        <v>6.5</v>
      </c>
      <c r="N91" s="28">
        <f>IF(VLOOKUP($C91,Sheet!$A$7:$DG$148,'TN01-10 (IN)'!N$12,0)="","",VLOOKUP($C91,Sheet!$A$7:$DG$148,'TN01-10 (IN)'!N$12,0))</f>
        <v>5.8</v>
      </c>
      <c r="O91" s="28">
        <f>IF(VLOOKUP($C91,Sheet!$A$7:$DG$148,'TN01-10 (IN)'!O$12,0)="","",VLOOKUP($C91,Sheet!$A$7:$DG$148,'TN01-10 (IN)'!O$12,0))</f>
        <v>4.8</v>
      </c>
      <c r="P91" s="28">
        <f>IF(VLOOKUP($C91,Sheet!$A$7:$DG$148,'TN01-10 (IN)'!P$12,0)="","",VLOOKUP($C91,Sheet!$A$7:$DG$148,'TN01-10 (IN)'!P$12,0))</f>
        <v>5.7</v>
      </c>
      <c r="Q91" s="28">
        <f>IF(VLOOKUP($C91,Sheet!$A$7:$DG$148,'TN01-10 (IN)'!Q$12,0)="","",VLOOKUP($C91,Sheet!$A$7:$DG$148,'TN01-10 (IN)'!Q$12,0))</f>
        <v>9.3000000000000007</v>
      </c>
      <c r="R91" s="28">
        <f>IF(VLOOKUP($C91,Sheet!$A$7:$DG$148,'TN01-10 (IN)'!R$12,0)="","",VLOOKUP($C91,Sheet!$A$7:$DG$148,'TN01-10 (IN)'!R$12,0))</f>
        <v>0</v>
      </c>
      <c r="S91" s="28" t="str">
        <f>IF(VLOOKUP($C91,Sheet!$A$7:$DG$148,'TN01-10 (IN)'!S$12,0)="","",VLOOKUP($C91,Sheet!$A$7:$DG$148,'TN01-10 (IN)'!S$12,0))</f>
        <v/>
      </c>
      <c r="T91" s="28" t="str">
        <f>IF(VLOOKUP($C91,Sheet!$A$7:$DG$148,'TN01-10 (IN)'!T$12,0)="","",VLOOKUP($C91,Sheet!$A$7:$DG$148,'TN01-10 (IN)'!T$12,0))</f>
        <v/>
      </c>
      <c r="U91" s="28" t="str">
        <f>IF(VLOOKUP($C91,Sheet!$A$7:$DG$148,'TN01-10 (IN)'!U$12,0)="","",VLOOKUP($C91,Sheet!$A$7:$DG$148,'TN01-10 (IN)'!U$12,0))</f>
        <v/>
      </c>
      <c r="V91" s="28" t="str">
        <f>IF(VLOOKUP($C91,Sheet!$A$7:$DG$148,'TN01-10 (IN)'!V$12,0)="","",VLOOKUP($C91,Sheet!$A$7:$DG$148,'TN01-10 (IN)'!V$12,0))</f>
        <v/>
      </c>
      <c r="W91" s="28">
        <f>IF(VLOOKUP($C91,Sheet!$A$7:$DG$148,'TN01-10 (IN)'!W$12,0)="","",VLOOKUP($C91,Sheet!$A$7:$DG$148,'TN01-10 (IN)'!W$12,0))</f>
        <v>8.3000000000000007</v>
      </c>
      <c r="X91" s="28">
        <f>IF(VLOOKUP($C91,Sheet!$A$7:$DG$148,'TN01-10 (IN)'!X$12,0)="","",VLOOKUP($C91,Sheet!$A$7:$DG$148,'TN01-10 (IN)'!X$12,0))</f>
        <v>4.5999999999999996</v>
      </c>
      <c r="Y91" s="28">
        <f>IF(VLOOKUP($C91,Sheet!$A$7:$DG$148,'TN01-10 (IN)'!Y$12,0)="","",VLOOKUP($C91,Sheet!$A$7:$DG$148,'TN01-10 (IN)'!Y$12,0))</f>
        <v>9.5</v>
      </c>
      <c r="Z91" s="28">
        <f>IF(VLOOKUP($C91,Sheet!$A$7:$DG$148,'TN01-10 (IN)'!Z$12,0)="","",VLOOKUP($C91,Sheet!$A$7:$DG$148,'TN01-10 (IN)'!Z$12,0))</f>
        <v>8.9</v>
      </c>
      <c r="AA91" s="28">
        <f>IF(VLOOKUP($C91,Sheet!$A$7:$DG$148,'TN01-10 (IN)'!AA$12,0)="","",VLOOKUP($C91,Sheet!$A$7:$DG$148,'TN01-10 (IN)'!AA$12,0))</f>
        <v>7.1</v>
      </c>
      <c r="AB91" s="28">
        <f>IF(VLOOKUP($C91,Sheet!$A$7:$DG$148,'TN01-10 (IN)'!AB$12,0)="","",VLOOKUP($C91,Sheet!$A$7:$DG$148,'TN01-10 (IN)'!AB$12,0))</f>
        <v>5.9</v>
      </c>
      <c r="AC91" s="28">
        <f>IF(VLOOKUP($C91,Sheet!$A$7:$DG$148,'TN01-10 (IN)'!AC$12,0)="","",VLOOKUP($C91,Sheet!$A$7:$DG$148,'TN01-10 (IN)'!AC$12,0))</f>
        <v>6.2</v>
      </c>
      <c r="AD91" s="28">
        <f>IF(VLOOKUP($C91,Sheet!$A$7:$DG$148,'TN01-10 (IN)'!AD$12,0)="","",VLOOKUP($C91,Sheet!$A$7:$DG$148,'TN01-10 (IN)'!AD$12,0))</f>
        <v>8.1</v>
      </c>
      <c r="AE91" s="28">
        <f>IF(VLOOKUP($C91,Sheet!$A$7:$DG$148,'TN01-10 (IN)'!AE$12,0)="","",VLOOKUP($C91,Sheet!$A$7:$DG$148,'TN01-10 (IN)'!AE$12,0))</f>
        <v>5.7</v>
      </c>
      <c r="AF91" s="28">
        <f>IF(VLOOKUP($C91,Sheet!$A$7:$DG$148,'TN01-10 (IN)'!AF$12,0)="","",VLOOKUP($C91,Sheet!$A$7:$DG$148,'TN01-10 (IN)'!AF$12,0))</f>
        <v>5.9</v>
      </c>
      <c r="AG91" s="28">
        <f>IF(VLOOKUP($C91,Sheet!$A$7:$DG$148,'TN01-10 (IN)'!AG$12,0)="","",VLOOKUP($C91,Sheet!$A$7:$DG$148,'TN01-10 (IN)'!AG$12,0))</f>
        <v>6.2</v>
      </c>
      <c r="AH91" s="28">
        <f>IF(VLOOKUP($C91,Sheet!$A$7:$DG$148,'TN01-10 (IN)'!AH$12,0)="","",VLOOKUP($C91,Sheet!$A$7:$DG$148,'TN01-10 (IN)'!AH$12,0))</f>
        <v>6.9</v>
      </c>
      <c r="AI91" s="28" t="str">
        <f>IF(VLOOKUP($C91,Sheet!$A$7:$DG$148,'TN01-10 (IN)'!AI$12,0)="","",VLOOKUP($C91,Sheet!$A$7:$DG$148,'TN01-10 (IN)'!AI$12,0))</f>
        <v>X</v>
      </c>
      <c r="AJ91" s="28">
        <f>IF(VLOOKUP($C91,Sheet!$A$7:$DG$148,'TN01-10 (IN)'!AJ$12,0)="","",VLOOKUP($C91,Sheet!$A$7:$DG$148,'TN01-10 (IN)'!AJ$12,0))</f>
        <v>4.4000000000000004</v>
      </c>
      <c r="AK91" s="28">
        <f>IF(VLOOKUP($C91,Sheet!$A$7:$DG$148,'TN01-10 (IN)'!AK$12,0)="","",VLOOKUP($C91,Sheet!$A$7:$DG$148,'TN01-10 (IN)'!AK$12,0))</f>
        <v>6.6</v>
      </c>
      <c r="AL91" s="28">
        <f>IF(VLOOKUP($C91,Sheet!$A$7:$DG$148,'TN01-10 (IN)'!AL$12,0)="","",VLOOKUP($C91,Sheet!$A$7:$DG$148,'TN01-10 (IN)'!AL$12,0))</f>
        <v>6.7</v>
      </c>
      <c r="AM91" s="33">
        <f>IF(VLOOKUP($C91,Sheet!$A$7:$DG$148,'TN01-10 (IN)'!AM$12,0)="","",VLOOKUP($C91,Sheet!$A$7:$DG$148,'TN01-10 (IN)'!AM$12,0))</f>
        <v>49</v>
      </c>
      <c r="AN91" s="36">
        <f>IF(VLOOKUP($C91,Sheet!$A$7:$DG$148,'TN01-10 (IN)'!AN$12,0)="","",VLOOKUP($C91,Sheet!$A$7:$DG$148,'TN01-10 (IN)'!AN$12,0))</f>
        <v>2</v>
      </c>
      <c r="AO91" s="32">
        <f>IF(VLOOKUP($C91,Sheet!$A$7:$DG$148,'TN01-10 (IN)'!AO$12,0)="","",VLOOKUP($C91,Sheet!$A$7:$DG$148,'TN01-10 (IN)'!AO$12,0))</f>
        <v>6</v>
      </c>
      <c r="AP91" s="32">
        <f>IF(VLOOKUP($C91,Sheet!$A$7:$DG$148,'TN01-10 (IN)'!AP$12,0)="","",VLOOKUP($C91,Sheet!$A$7:$DG$148,'TN01-10 (IN)'!AP$12,0))</f>
        <v>7.6</v>
      </c>
      <c r="AQ91" s="32" t="str">
        <f>IF(VLOOKUP($C91,Sheet!$A$7:$DG$148,'TN01-10 (IN)'!AQ$12,0)="","",VLOOKUP($C91,Sheet!$A$7:$DG$148,'TN01-10 (IN)'!AQ$12,0))</f>
        <v/>
      </c>
      <c r="AR91" s="32" t="str">
        <f>IF(VLOOKUP($C91,Sheet!$A$7:$DG$148,'TN01-10 (IN)'!AR$12,0)="","",VLOOKUP($C91,Sheet!$A$7:$DG$148,'TN01-10 (IN)'!AR$12,0))</f>
        <v/>
      </c>
      <c r="AS91" s="32" t="str">
        <f>IF(VLOOKUP($C91,Sheet!$A$7:$DG$148,'TN01-10 (IN)'!AS$12,0)="","",VLOOKUP($C91,Sheet!$A$7:$DG$148,'TN01-10 (IN)'!AS$12,0))</f>
        <v/>
      </c>
      <c r="AT91" s="32" t="str">
        <f>IF(VLOOKUP($C91,Sheet!$A$7:$DG$148,'TN01-10 (IN)'!AT$12,0)="","",VLOOKUP($C91,Sheet!$A$7:$DG$148,'TN01-10 (IN)'!AT$12,0))</f>
        <v/>
      </c>
      <c r="AU91" s="32" t="str">
        <f>IF(VLOOKUP($C91,Sheet!$A$7:$DG$148,'TN01-10 (IN)'!AU$12,0)="","",VLOOKUP($C91,Sheet!$A$7:$DG$148,'TN01-10 (IN)'!AU$12,0))</f>
        <v/>
      </c>
      <c r="AV91" s="32">
        <f>IF(VLOOKUP($C91,Sheet!$A$7:$DG$148,'TN01-10 (IN)'!AV$12,0)="","",VLOOKUP($C91,Sheet!$A$7:$DG$148,'TN01-10 (IN)'!AV$12,0))</f>
        <v>6.2</v>
      </c>
      <c r="AW91" s="32" t="str">
        <f>IF(VLOOKUP($C91,Sheet!$A$7:$DG$148,'TN01-10 (IN)'!AW$12,0)="","",VLOOKUP($C91,Sheet!$A$7:$DG$148,'TN01-10 (IN)'!AW$12,0))</f>
        <v/>
      </c>
      <c r="AX91" s="32" t="str">
        <f>IF(VLOOKUP($C91,Sheet!$A$7:$DG$148,'TN01-10 (IN)'!AX$12,0)="","",VLOOKUP($C91,Sheet!$A$7:$DG$148,'TN01-10 (IN)'!AX$12,0))</f>
        <v/>
      </c>
      <c r="AY91" s="32" t="str">
        <f>IF(VLOOKUP($C91,Sheet!$A$7:$DG$148,'TN01-10 (IN)'!AY$12,0)="","",VLOOKUP($C91,Sheet!$A$7:$DG$148,'TN01-10 (IN)'!AY$12,0))</f>
        <v/>
      </c>
      <c r="AZ91" s="32" t="str">
        <f>IF(VLOOKUP($C91,Sheet!$A$7:$DG$148,'TN01-10 (IN)'!AZ$12,0)="","",VLOOKUP($C91,Sheet!$A$7:$DG$148,'TN01-10 (IN)'!AZ$12,0))</f>
        <v/>
      </c>
      <c r="BA91" s="32" t="str">
        <f>IF(VLOOKUP($C91,Sheet!$A$7:$DG$148,'TN01-10 (IN)'!BA$12,0)="","",VLOOKUP($C91,Sheet!$A$7:$DG$148,'TN01-10 (IN)'!BA$12,0))</f>
        <v/>
      </c>
      <c r="BB91" s="32">
        <f>IF(VLOOKUP($C91,Sheet!$A$7:$DG$148,'TN01-10 (IN)'!BB$12,0)="","",VLOOKUP($C91,Sheet!$A$7:$DG$148,'TN01-10 (IN)'!BB$12,0))</f>
        <v>6.1</v>
      </c>
      <c r="BC91" s="32">
        <f>IF(VLOOKUP($C91,Sheet!$A$7:$DG$148,'TN01-10 (IN)'!BC$12,0)="","",VLOOKUP($C91,Sheet!$A$7:$DG$148,'TN01-10 (IN)'!BC$12,0))</f>
        <v>5.9</v>
      </c>
      <c r="BD91" s="33">
        <f>IF(VLOOKUP($C91,Sheet!$A$7:$DG$148,'TN01-10 (IN)'!BD$12,0)="","",VLOOKUP($C91,Sheet!$A$7:$DG$148,'TN01-10 (IN)'!BD$12,0))</f>
        <v>5</v>
      </c>
      <c r="BE91" s="36">
        <f>IF(VLOOKUP($C91,Sheet!$A$7:$DG$148,'TN01-10 (IN)'!BE$12,0)="","",VLOOKUP($C91,Sheet!$A$7:$DG$148,'TN01-10 (IN)'!BE$12,0))</f>
        <v>0</v>
      </c>
      <c r="BF91" s="28">
        <f>IF(VLOOKUP($C91,Sheet!$A$7:$DG$148,'TN01-10 (IN)'!BF$12,0)="","",VLOOKUP($C91,Sheet!$A$7:$DG$148,'TN01-10 (IN)'!BF$12,0))</f>
        <v>4</v>
      </c>
      <c r="BG91" s="28">
        <f>IF(VLOOKUP($C91,Sheet!$A$7:$DG$148,'TN01-10 (IN)'!BG$12,0)="","",VLOOKUP($C91,Sheet!$A$7:$DG$148,'TN01-10 (IN)'!BG$12,0))</f>
        <v>5.3</v>
      </c>
      <c r="BH91" s="28">
        <f>IF(VLOOKUP($C91,Sheet!$A$7:$DG$148,'TN01-10 (IN)'!BH$12,0)="","",VLOOKUP($C91,Sheet!$A$7:$DG$148,'TN01-10 (IN)'!BH$12,0))</f>
        <v>5.0999999999999996</v>
      </c>
      <c r="BI91" s="28">
        <f>IF(VLOOKUP($C91,Sheet!$A$7:$DG$148,'TN01-10 (IN)'!BI$12,0)="","",VLOOKUP($C91,Sheet!$A$7:$DG$148,'TN01-10 (IN)'!BI$12,0))</f>
        <v>5</v>
      </c>
      <c r="BJ91" s="28">
        <f>IF(VLOOKUP($C91,Sheet!$A$7:$DG$148,'TN01-10 (IN)'!BJ$12,0)="","",VLOOKUP($C91,Sheet!$A$7:$DG$148,'TN01-10 (IN)'!BJ$12,0))</f>
        <v>6.6</v>
      </c>
      <c r="BK91" s="28">
        <f>IF(VLOOKUP($C91,Sheet!$A$7:$DG$148,'TN01-10 (IN)'!BK$12,0)="","",VLOOKUP($C91,Sheet!$A$7:$DG$148,'TN01-10 (IN)'!BK$12,0))</f>
        <v>6</v>
      </c>
      <c r="BL91" s="28">
        <f>IF(VLOOKUP($C91,Sheet!$A$7:$DG$148,'TN01-10 (IN)'!BL$12,0)="","",VLOOKUP($C91,Sheet!$A$7:$DG$148,'TN01-10 (IN)'!BL$12,0))</f>
        <v>6.5</v>
      </c>
      <c r="BM91" s="28">
        <f>IF(VLOOKUP($C91,Sheet!$A$7:$DG$148,'TN01-10 (IN)'!BM$12,0)="","",VLOOKUP($C91,Sheet!$A$7:$DG$148,'TN01-10 (IN)'!BM$12,0))</f>
        <v>6.1</v>
      </c>
      <c r="BN91" s="28">
        <f>IF(VLOOKUP($C91,Sheet!$A$7:$DG$148,'TN01-10 (IN)'!BN$12,0)="","",VLOOKUP($C91,Sheet!$A$7:$DG$148,'TN01-10 (IN)'!BN$12,0))</f>
        <v>5</v>
      </c>
      <c r="BO91" s="28">
        <f>IF(VLOOKUP($C91,Sheet!$A$7:$DG$148,'TN01-10 (IN)'!BO$12,0)="","",VLOOKUP($C91,Sheet!$A$7:$DG$148,'TN01-10 (IN)'!BO$12,0))</f>
        <v>4.5999999999999996</v>
      </c>
      <c r="BP91" s="28">
        <f>IF(VLOOKUP($C91,Sheet!$A$7:$DG$148,'TN01-10 (IN)'!BP$12,0)="","",VLOOKUP($C91,Sheet!$A$7:$DG$148,'TN01-10 (IN)'!BP$12,0))</f>
        <v>5.5</v>
      </c>
      <c r="BQ91" s="28">
        <f>IF(VLOOKUP($C91,Sheet!$A$7:$DG$148,'TN01-10 (IN)'!BQ$12,0)="","",VLOOKUP($C91,Sheet!$A$7:$DG$148,'TN01-10 (IN)'!BQ$12,0))</f>
        <v>5.3</v>
      </c>
      <c r="BR91" s="28">
        <f>IF(VLOOKUP($C91,Sheet!$A$7:$DG$148,'TN01-10 (IN)'!BR$12,0)="","",VLOOKUP($C91,Sheet!$A$7:$DG$148,'TN01-10 (IN)'!BR$12,0))</f>
        <v>6.3</v>
      </c>
      <c r="BS91" s="28" t="str">
        <f>IF(VLOOKUP($C91,Sheet!$A$7:$DG$148,'TN01-10 (IN)'!BS$12,0)="","",VLOOKUP($C91,Sheet!$A$7:$DG$148,'TN01-10 (IN)'!BS$12,0))</f>
        <v/>
      </c>
      <c r="BT91" s="28">
        <f>IF(VLOOKUP($C91,Sheet!$A$7:$DG$148,'TN01-10 (IN)'!BT$12,0)="","",VLOOKUP($C91,Sheet!$A$7:$DG$148,'TN01-10 (IN)'!BT$12,0))</f>
        <v>7.8</v>
      </c>
      <c r="BU91" s="28">
        <f>IF(VLOOKUP($C91,Sheet!$A$7:$DG$148,'TN01-10 (IN)'!BU$12,0)="","",VLOOKUP($C91,Sheet!$A$7:$DG$148,'TN01-10 (IN)'!BU$12,0))</f>
        <v>8.3000000000000007</v>
      </c>
      <c r="BV91" s="28">
        <f>IF(VLOOKUP($C91,Sheet!$A$7:$DG$148,'TN01-10 (IN)'!BV$12,0)="","",VLOOKUP($C91,Sheet!$A$7:$DG$148,'TN01-10 (IN)'!BV$12,0))</f>
        <v>6</v>
      </c>
      <c r="BW91" s="28">
        <f>IF(VLOOKUP($C91,Sheet!$A$7:$DG$148,'TN01-10 (IN)'!BW$12,0)="","",VLOOKUP($C91,Sheet!$A$7:$DG$148,'TN01-10 (IN)'!BW$12,0))</f>
        <v>6.4</v>
      </c>
      <c r="BX91" s="28">
        <f>IF(VLOOKUP($C91,Sheet!$A$7:$DG$148,'TN01-10 (IN)'!BX$12,0)="","",VLOOKUP($C91,Sheet!$A$7:$DG$148,'TN01-10 (IN)'!BX$12,0))</f>
        <v>6.4</v>
      </c>
      <c r="BY91" s="28">
        <f>IF(VLOOKUP($C91,Sheet!$A$7:$DG$148,'TN01-10 (IN)'!BY$12,0)="","",VLOOKUP($C91,Sheet!$A$7:$DG$148,'TN01-10 (IN)'!BY$12,0))</f>
        <v>8.1999999999999993</v>
      </c>
      <c r="BZ91" s="33">
        <f>IF(VLOOKUP($C91,Sheet!$A$7:$DG$148,'TN01-10 (IN)'!BZ$12,0)="","",VLOOKUP($C91,Sheet!$A$7:$DG$148,'TN01-10 (IN)'!BZ$12,0))</f>
        <v>50</v>
      </c>
      <c r="CA91" s="36">
        <f>IF(VLOOKUP($C91,Sheet!$A$7:$DG$148,'TN01-10 (IN)'!CA$12,0)="","",VLOOKUP($C91,Sheet!$A$7:$DG$148,'TN01-10 (IN)'!CA$12,0))</f>
        <v>0</v>
      </c>
      <c r="CB91" s="28">
        <f>IF(VLOOKUP($C91,Sheet!$A$7:$DG$148,'TN01-10 (IN)'!CB$12,0)="","",VLOOKUP($C91,Sheet!$A$7:$DG$148,'TN01-10 (IN)'!CB$12,0))</f>
        <v>8.9</v>
      </c>
      <c r="CC91" s="28" t="str">
        <f>IF(VLOOKUP($C91,Sheet!$A$7:$DG$148,'TN01-10 (IN)'!CC$12,0)="","",VLOOKUP($C91,Sheet!$A$7:$DG$148,'TN01-10 (IN)'!CC$12,0))</f>
        <v/>
      </c>
      <c r="CD91" s="28">
        <f>IF(VLOOKUP($C91,Sheet!$A$7:$DG$148,'TN01-10 (IN)'!CD$12,0)="","",VLOOKUP($C91,Sheet!$A$7:$DG$148,'TN01-10 (IN)'!CD$12,0))</f>
        <v>7.2</v>
      </c>
      <c r="CE91" s="28" t="str">
        <f>IF(VLOOKUP($C91,Sheet!$A$7:$DG$148,'TN01-10 (IN)'!CE$12,0)="","",VLOOKUP($C91,Sheet!$A$7:$DG$148,'TN01-10 (IN)'!CE$12,0))</f>
        <v/>
      </c>
      <c r="CF91" s="28">
        <f>IF(VLOOKUP($C91,Sheet!$A$7:$DG$148,'TN01-10 (IN)'!CF$12,0)="","",VLOOKUP($C91,Sheet!$A$7:$DG$148,'TN01-10 (IN)'!CF$12,0))</f>
        <v>5.6</v>
      </c>
      <c r="CG91" s="28">
        <f>IF(VLOOKUP($C91,Sheet!$A$7:$DG$148,'TN01-10 (IN)'!CG$12,0)="","",VLOOKUP($C91,Sheet!$A$7:$DG$148,'TN01-10 (IN)'!CG$12,0))</f>
        <v>5.2</v>
      </c>
      <c r="CH91" s="28">
        <f>IF(VLOOKUP($C91,Sheet!$A$7:$DG$148,'TN01-10 (IN)'!CH$12,0)="","",VLOOKUP($C91,Sheet!$A$7:$DG$148,'TN01-10 (IN)'!CH$12,0))</f>
        <v>7.2</v>
      </c>
      <c r="CI91" s="28">
        <f>IF(VLOOKUP($C91,Sheet!$A$7:$DG$148,'TN01-10 (IN)'!CI$12,0)="","",VLOOKUP($C91,Sheet!$A$7:$DG$148,'TN01-10 (IN)'!CI$12,0))</f>
        <v>6.3</v>
      </c>
      <c r="CJ91" s="28">
        <f>IF(VLOOKUP($C91,Sheet!$A$7:$DG$148,'TN01-10 (IN)'!CJ$12,0)="","",VLOOKUP($C91,Sheet!$A$7:$DG$148,'TN01-10 (IN)'!CJ$12,0))</f>
        <v>7.3</v>
      </c>
      <c r="CK91" s="28" t="str">
        <f>IF(VLOOKUP($C91,Sheet!$A$7:$DG$148,'TN01-10 (IN)'!CK$12,0)="","",VLOOKUP($C91,Sheet!$A$7:$DG$148,'TN01-10 (IN)'!CK$12,0))</f>
        <v/>
      </c>
      <c r="CL91" s="28" t="str">
        <f>IF(VLOOKUP($C91,Sheet!$A$7:$DG$148,'TN01-10 (IN)'!CL$12,0)="","",VLOOKUP($C91,Sheet!$A$7:$DG$148,'TN01-10 (IN)'!CL$12,0))</f>
        <v/>
      </c>
      <c r="CM91" s="28" t="str">
        <f>IF(VLOOKUP($C91,Sheet!$A$7:$DG$148,'TN01-10 (IN)'!CM$12,0)="","",VLOOKUP($C91,Sheet!$A$7:$DG$148,'TN01-10 (IN)'!CM$12,0))</f>
        <v/>
      </c>
      <c r="CN91" s="28" t="str">
        <f>IF(VLOOKUP($C91,Sheet!$A$7:$DG$148,'TN01-10 (IN)'!CN$12,0)="","",VLOOKUP($C91,Sheet!$A$7:$DG$148,'TN01-10 (IN)'!CN$12,0))</f>
        <v/>
      </c>
      <c r="CO91" s="28" t="str">
        <f>IF(VLOOKUP($C91,Sheet!$A$7:$DG$148,'TN01-10 (IN)'!CO$12,0)="","",VLOOKUP($C91,Sheet!$A$7:$DG$148,'TN01-10 (IN)'!CO$12,0))</f>
        <v/>
      </c>
      <c r="CP91" s="28" t="str">
        <f>IF(VLOOKUP($C91,Sheet!$A$7:$DG$148,'TN01-10 (IN)'!CP$12,0)="","",VLOOKUP($C91,Sheet!$A$7:$DG$148,'TN01-10 (IN)'!CP$12,0))</f>
        <v>X</v>
      </c>
      <c r="CQ91" s="28">
        <f>IF(VLOOKUP($C91,Sheet!$A$7:$DG$148,'TN01-10 (IN)'!CQ$12,0)="","",VLOOKUP($C91,Sheet!$A$7:$DG$148,'TN01-10 (IN)'!CQ$12,0))</f>
        <v>5.8</v>
      </c>
      <c r="CR91" s="28">
        <f>IF(VLOOKUP($C91,Sheet!$A$7:$DG$148,'TN01-10 (IN)'!CR$12,0)="","",VLOOKUP($C91,Sheet!$A$7:$DG$148,'TN01-10 (IN)'!CR$12,0))</f>
        <v>7.6</v>
      </c>
      <c r="CS91" s="28">
        <f>IF(VLOOKUP($C91,Sheet!$A$7:$DG$148,'TN01-10 (IN)'!CS$12,0)="","",VLOOKUP($C91,Sheet!$A$7:$DG$148,'TN01-10 (IN)'!CS$12,0))</f>
        <v>6.8</v>
      </c>
      <c r="CT91" s="28">
        <f>IF(VLOOKUP($C91,Sheet!$A$7:$DG$148,'TN01-10 (IN)'!CT$12,0)="","",VLOOKUP($C91,Sheet!$A$7:$DG$148,'TN01-10 (IN)'!CT$12,0))</f>
        <v>8.6999999999999993</v>
      </c>
      <c r="CU91" s="33">
        <f>IF(VLOOKUP($C91,Sheet!$A$7:$DG$148,'TN01-10 (IN)'!CU$12,0)="","",VLOOKUP($C91,Sheet!$A$7:$DG$148,'TN01-10 (IN)'!CU$12,0))</f>
        <v>24</v>
      </c>
      <c r="CV91" s="36">
        <f>IF(VLOOKUP($C91,Sheet!$A$7:$DG$148,'TN01-10 (IN)'!CV$12,0)="","",VLOOKUP($C91,Sheet!$A$7:$DG$148,'TN01-10 (IN)'!CV$12,0))</f>
        <v>3</v>
      </c>
      <c r="CW91" s="38">
        <f t="shared" si="11"/>
        <v>123</v>
      </c>
      <c r="CX91" s="38">
        <f t="shared" si="11"/>
        <v>5</v>
      </c>
      <c r="CY91" s="38">
        <f t="shared" si="12"/>
        <v>0</v>
      </c>
      <c r="CZ91" s="38">
        <f t="shared" si="13"/>
        <v>128</v>
      </c>
      <c r="DA91" s="38">
        <f t="shared" si="14"/>
        <v>6.13</v>
      </c>
      <c r="DB91" s="38">
        <f>VLOOKUP($C91,'TN01-04'!$A$13:$DL$166,103,0)</f>
        <v>2.36</v>
      </c>
      <c r="DC91" s="28" t="str">
        <f>IF(VLOOKUP($C91,Sheet!$A$7:$DG$148,'TN01-10 (IN)'!DC$12,0)="","",VLOOKUP($C91,Sheet!$A$7:$DG$148,'TN01-10 (IN)'!DC$12,0))</f>
        <v/>
      </c>
      <c r="DD91" s="28" t="str">
        <f>IF(VLOOKUP($C91,Sheet!$A$7:$DG$148,'TN01-10 (IN)'!DD$12,0)="","",VLOOKUP($C91,Sheet!$A$7:$DG$148,'TN01-10 (IN)'!DD$12,0))</f>
        <v/>
      </c>
      <c r="DE91" s="28" t="str">
        <f>IF(VLOOKUP($C91,Sheet!$A$7:$DG$148,'TN01-10 (IN)'!DE$12,0)="","",VLOOKUP($C91,Sheet!$A$7:$DG$148,'TN01-10 (IN)'!DE$12,0))</f>
        <v/>
      </c>
      <c r="DF91" s="28" t="str">
        <f>IF(VLOOKUP($C91,Sheet!$A$7:$DG$148,'TN01-10 (IN)'!DF$12,0)="","",VLOOKUP($C91,Sheet!$A$7:$DG$148,'TN01-10 (IN)'!DF$12,0))</f>
        <v/>
      </c>
      <c r="DG91" s="38"/>
      <c r="DH91" s="38">
        <f t="shared" si="15"/>
        <v>0</v>
      </c>
      <c r="DI91" s="38">
        <f>VLOOKUP($C91,'TN01-04'!$A$13:$DL$166,110,0)</f>
        <v>0</v>
      </c>
      <c r="DJ91" s="33">
        <f>IF(VLOOKUP($C91,Sheet!$A$7:$DG$148,'TN01-10 (IN)'!DJ$12,0)="","",VLOOKUP($C91,Sheet!$A$7:$DG$148,'TN01-10 (IN)'!DJ$12,0))</f>
        <v>0</v>
      </c>
      <c r="DK91" s="36">
        <f>IF(VLOOKUP($C91,Sheet!$A$7:$DG$148,'TN01-10 (IN)'!DK$12,0)="","",VLOOKUP($C91,Sheet!$A$7:$DG$148,'TN01-10 (IN)'!DK$12,0))</f>
        <v>5</v>
      </c>
      <c r="DL91" s="38">
        <f t="shared" si="16"/>
        <v>123</v>
      </c>
      <c r="DM91" s="38">
        <f t="shared" si="17"/>
        <v>10</v>
      </c>
      <c r="DN91" s="38">
        <f t="shared" si="18"/>
        <v>5.9</v>
      </c>
      <c r="DO91" s="38">
        <f>VLOOKUP($C91,'TN01-04'!$A$13:$DL$166,116,0)</f>
        <v>2.2799999999999998</v>
      </c>
      <c r="DP91" s="33">
        <f>IF(VLOOKUP($C91,Sheet!$A$7:$DG$148,'TN01-10 (IN)'!DP$12,0)="","",VLOOKUP($C91,Sheet!$A$7:$DG$148,'TN01-10 (IN)'!DP$12,0))</f>
        <v>128</v>
      </c>
      <c r="DQ91" s="36">
        <f>IF(VLOOKUP($C91,Sheet!$A$7:$DG$148,'TN01-10 (IN)'!DQ$12,0)="","",VLOOKUP($C91,Sheet!$A$7:$DG$148,'TN01-10 (IN)'!DQ$12,0))</f>
        <v>10</v>
      </c>
      <c r="DR91" s="28">
        <f>IF(VLOOKUP($C91,Sheet!$A$7:$DG$148,'TN01-10 (IN)'!DR$12,0)="","",VLOOKUP($C91,Sheet!$A$7:$DG$148,'TN01-10 (IN)'!DR$12,0))</f>
        <v>137</v>
      </c>
      <c r="DS91" s="28">
        <f>IF(VLOOKUP($C91,Sheet!$A$7:$DG$148,'TN01-10 (IN)'!DS$12,0)="","",VLOOKUP($C91,Sheet!$A$7:$DG$148,'TN01-10 (IN)'!DS$12,0))</f>
        <v>132</v>
      </c>
      <c r="DT91" s="28">
        <f>IF(VLOOKUP($C91,Sheet!$A$7:$DG$148,'TN01-10 (IN)'!DT$12,0)="","",VLOOKUP($C91,Sheet!$A$7:$DG$148,'TN01-10 (IN)'!DT$12,0))</f>
        <v>6.18</v>
      </c>
      <c r="DU91" s="28">
        <f>IF(VLOOKUP($C91,Sheet!$A$7:$DG$148,'TN01-10 (IN)'!DU$12,0)="","",VLOOKUP($C91,Sheet!$A$7:$DG$148,'TN01-10 (IN)'!DU$12,0))</f>
        <v>2.38</v>
      </c>
      <c r="DV91" s="28" t="str">
        <f>IF(VLOOKUP($C91,Sheet!$A$7:$DG$148,'TN01-10 (IN)'!DV$12,0)="","",VLOOKUP($C91,Sheet!$A$7:$DG$148,'TN01-10 (IN)'!DV$12,0))</f>
        <v>ENG 116; ENG 117; ECO 251; ENG 118; ENG 119; FIN 271; MKT 251; STA 271; ENG 167; ENG 168; ENG 169; FIN 272; FIN 296; HRM 301; MGO 301</v>
      </c>
      <c r="DW91" s="42">
        <f t="shared" si="19"/>
        <v>3.90625E-2</v>
      </c>
    </row>
    <row r="92" spans="1:127" ht="15.95" customHeight="1" x14ac:dyDescent="0.2">
      <c r="A92" s="52"/>
      <c r="B92" s="625"/>
      <c r="C92" s="45">
        <v>2220724251</v>
      </c>
      <c r="D92" s="26" t="s">
        <v>8</v>
      </c>
      <c r="E92" s="26" t="s">
        <v>46</v>
      </c>
      <c r="F92" s="26" t="s">
        <v>158</v>
      </c>
      <c r="G92" s="27">
        <v>36140</v>
      </c>
      <c r="H92" s="26" t="s">
        <v>209</v>
      </c>
      <c r="I92" s="26" t="s">
        <v>212</v>
      </c>
      <c r="J92" s="28">
        <f>IF(VLOOKUP($C92,Sheet!$A$7:$DG$148,'TN01-10 (IN)'!J$12,0)="","",VLOOKUP($C92,Sheet!$A$7:$DG$148,'TN01-10 (IN)'!J$12,0))</f>
        <v>7.9</v>
      </c>
      <c r="K92" s="28">
        <f>IF(VLOOKUP($C92,Sheet!$A$7:$DG$148,'TN01-10 (IN)'!K$12,0)="","",VLOOKUP($C92,Sheet!$A$7:$DG$148,'TN01-10 (IN)'!K$12,0))</f>
        <v>7.9</v>
      </c>
      <c r="L92" s="28">
        <f>IF(VLOOKUP($C92,Sheet!$A$7:$DG$148,'TN01-10 (IN)'!L$12,0)="","",VLOOKUP($C92,Sheet!$A$7:$DG$148,'TN01-10 (IN)'!L$12,0))</f>
        <v>8.1</v>
      </c>
      <c r="M92" s="28">
        <f>IF(VLOOKUP($C92,Sheet!$A$7:$DG$148,'TN01-10 (IN)'!M$12,0)="","",VLOOKUP($C92,Sheet!$A$7:$DG$148,'TN01-10 (IN)'!M$12,0))</f>
        <v>7.6</v>
      </c>
      <c r="N92" s="28">
        <f>IF(VLOOKUP($C92,Sheet!$A$7:$DG$148,'TN01-10 (IN)'!N$12,0)="","",VLOOKUP($C92,Sheet!$A$7:$DG$148,'TN01-10 (IN)'!N$12,0))</f>
        <v>7.2</v>
      </c>
      <c r="O92" s="28">
        <f>IF(VLOOKUP($C92,Sheet!$A$7:$DG$148,'TN01-10 (IN)'!O$12,0)="","",VLOOKUP($C92,Sheet!$A$7:$DG$148,'TN01-10 (IN)'!O$12,0))</f>
        <v>8.8000000000000007</v>
      </c>
      <c r="P92" s="28">
        <f>IF(VLOOKUP($C92,Sheet!$A$7:$DG$148,'TN01-10 (IN)'!P$12,0)="","",VLOOKUP($C92,Sheet!$A$7:$DG$148,'TN01-10 (IN)'!P$12,0))</f>
        <v>10</v>
      </c>
      <c r="Q92" s="28" t="str">
        <f>IF(VLOOKUP($C92,Sheet!$A$7:$DG$148,'TN01-10 (IN)'!Q$12,0)="","",VLOOKUP($C92,Sheet!$A$7:$DG$148,'TN01-10 (IN)'!Q$12,0))</f>
        <v/>
      </c>
      <c r="R92" s="28">
        <f>IF(VLOOKUP($C92,Sheet!$A$7:$DG$148,'TN01-10 (IN)'!R$12,0)="","",VLOOKUP($C92,Sheet!$A$7:$DG$148,'TN01-10 (IN)'!R$12,0))</f>
        <v>6.9</v>
      </c>
      <c r="S92" s="28" t="str">
        <f>IF(VLOOKUP($C92,Sheet!$A$7:$DG$148,'TN01-10 (IN)'!S$12,0)="","",VLOOKUP($C92,Sheet!$A$7:$DG$148,'TN01-10 (IN)'!S$12,0))</f>
        <v/>
      </c>
      <c r="T92" s="28" t="str">
        <f>IF(VLOOKUP($C92,Sheet!$A$7:$DG$148,'TN01-10 (IN)'!T$12,0)="","",VLOOKUP($C92,Sheet!$A$7:$DG$148,'TN01-10 (IN)'!T$12,0))</f>
        <v/>
      </c>
      <c r="U92" s="28" t="str">
        <f>IF(VLOOKUP($C92,Sheet!$A$7:$DG$148,'TN01-10 (IN)'!U$12,0)="","",VLOOKUP($C92,Sheet!$A$7:$DG$148,'TN01-10 (IN)'!U$12,0))</f>
        <v/>
      </c>
      <c r="V92" s="28">
        <f>IF(VLOOKUP($C92,Sheet!$A$7:$DG$148,'TN01-10 (IN)'!V$12,0)="","",VLOOKUP($C92,Sheet!$A$7:$DG$148,'TN01-10 (IN)'!V$12,0))</f>
        <v>9.6999999999999993</v>
      </c>
      <c r="W92" s="28">
        <f>IF(VLOOKUP($C92,Sheet!$A$7:$DG$148,'TN01-10 (IN)'!W$12,0)="","",VLOOKUP($C92,Sheet!$A$7:$DG$148,'TN01-10 (IN)'!W$12,0))</f>
        <v>7.9</v>
      </c>
      <c r="X92" s="28" t="str">
        <f>IF(VLOOKUP($C92,Sheet!$A$7:$DG$148,'TN01-10 (IN)'!X$12,0)="","",VLOOKUP($C92,Sheet!$A$7:$DG$148,'TN01-10 (IN)'!X$12,0))</f>
        <v/>
      </c>
      <c r="Y92" s="28">
        <f>IF(VLOOKUP($C92,Sheet!$A$7:$DG$148,'TN01-10 (IN)'!Y$12,0)="","",VLOOKUP($C92,Sheet!$A$7:$DG$148,'TN01-10 (IN)'!Y$12,0))</f>
        <v>9.3000000000000007</v>
      </c>
      <c r="Z92" s="28">
        <f>IF(VLOOKUP($C92,Sheet!$A$7:$DG$148,'TN01-10 (IN)'!Z$12,0)="","",VLOOKUP($C92,Sheet!$A$7:$DG$148,'TN01-10 (IN)'!Z$12,0))</f>
        <v>8</v>
      </c>
      <c r="AA92" s="28">
        <f>IF(VLOOKUP($C92,Sheet!$A$7:$DG$148,'TN01-10 (IN)'!AA$12,0)="","",VLOOKUP($C92,Sheet!$A$7:$DG$148,'TN01-10 (IN)'!AA$12,0))</f>
        <v>9</v>
      </c>
      <c r="AB92" s="28">
        <f>IF(VLOOKUP($C92,Sheet!$A$7:$DG$148,'TN01-10 (IN)'!AB$12,0)="","",VLOOKUP($C92,Sheet!$A$7:$DG$148,'TN01-10 (IN)'!AB$12,0))</f>
        <v>8.1999999999999993</v>
      </c>
      <c r="AC92" s="28">
        <f>IF(VLOOKUP($C92,Sheet!$A$7:$DG$148,'TN01-10 (IN)'!AC$12,0)="","",VLOOKUP($C92,Sheet!$A$7:$DG$148,'TN01-10 (IN)'!AC$12,0))</f>
        <v>8.8000000000000007</v>
      </c>
      <c r="AD92" s="28">
        <f>IF(VLOOKUP($C92,Sheet!$A$7:$DG$148,'TN01-10 (IN)'!AD$12,0)="","",VLOOKUP($C92,Sheet!$A$7:$DG$148,'TN01-10 (IN)'!AD$12,0))</f>
        <v>8.6</v>
      </c>
      <c r="AE92" s="28">
        <f>IF(VLOOKUP($C92,Sheet!$A$7:$DG$148,'TN01-10 (IN)'!AE$12,0)="","",VLOOKUP($C92,Sheet!$A$7:$DG$148,'TN01-10 (IN)'!AE$12,0))</f>
        <v>9.1</v>
      </c>
      <c r="AF92" s="28">
        <f>IF(VLOOKUP($C92,Sheet!$A$7:$DG$148,'TN01-10 (IN)'!AF$12,0)="","",VLOOKUP($C92,Sheet!$A$7:$DG$148,'TN01-10 (IN)'!AF$12,0))</f>
        <v>8.1</v>
      </c>
      <c r="AG92" s="28">
        <f>IF(VLOOKUP($C92,Sheet!$A$7:$DG$148,'TN01-10 (IN)'!AG$12,0)="","",VLOOKUP($C92,Sheet!$A$7:$DG$148,'TN01-10 (IN)'!AG$12,0))</f>
        <v>5.6</v>
      </c>
      <c r="AH92" s="28">
        <f>IF(VLOOKUP($C92,Sheet!$A$7:$DG$148,'TN01-10 (IN)'!AH$12,0)="","",VLOOKUP($C92,Sheet!$A$7:$DG$148,'TN01-10 (IN)'!AH$12,0))</f>
        <v>7.9</v>
      </c>
      <c r="AI92" s="28">
        <f>IF(VLOOKUP($C92,Sheet!$A$7:$DG$148,'TN01-10 (IN)'!AI$12,0)="","",VLOOKUP($C92,Sheet!$A$7:$DG$148,'TN01-10 (IN)'!AI$12,0))</f>
        <v>7.8</v>
      </c>
      <c r="AJ92" s="28">
        <f>IF(VLOOKUP($C92,Sheet!$A$7:$DG$148,'TN01-10 (IN)'!AJ$12,0)="","",VLOOKUP($C92,Sheet!$A$7:$DG$148,'TN01-10 (IN)'!AJ$12,0))</f>
        <v>8.8000000000000007</v>
      </c>
      <c r="AK92" s="28">
        <f>IF(VLOOKUP($C92,Sheet!$A$7:$DG$148,'TN01-10 (IN)'!AK$12,0)="","",VLOOKUP($C92,Sheet!$A$7:$DG$148,'TN01-10 (IN)'!AK$12,0))</f>
        <v>7.3</v>
      </c>
      <c r="AL92" s="28">
        <f>IF(VLOOKUP($C92,Sheet!$A$7:$DG$148,'TN01-10 (IN)'!AL$12,0)="","",VLOOKUP($C92,Sheet!$A$7:$DG$148,'TN01-10 (IN)'!AL$12,0))</f>
        <v>8</v>
      </c>
      <c r="AM92" s="33">
        <f>IF(VLOOKUP($C92,Sheet!$A$7:$DG$148,'TN01-10 (IN)'!AM$12,0)="","",VLOOKUP($C92,Sheet!$A$7:$DG$148,'TN01-10 (IN)'!AM$12,0))</f>
        <v>51</v>
      </c>
      <c r="AN92" s="36">
        <f>IF(VLOOKUP($C92,Sheet!$A$7:$DG$148,'TN01-10 (IN)'!AN$12,0)="","",VLOOKUP($C92,Sheet!$A$7:$DG$148,'TN01-10 (IN)'!AN$12,0))</f>
        <v>0</v>
      </c>
      <c r="AO92" s="32">
        <f>IF(VLOOKUP($C92,Sheet!$A$7:$DG$148,'TN01-10 (IN)'!AO$12,0)="","",VLOOKUP($C92,Sheet!$A$7:$DG$148,'TN01-10 (IN)'!AO$12,0))</f>
        <v>7.8</v>
      </c>
      <c r="AP92" s="32">
        <f>IF(VLOOKUP($C92,Sheet!$A$7:$DG$148,'TN01-10 (IN)'!AP$12,0)="","",VLOOKUP($C92,Sheet!$A$7:$DG$148,'TN01-10 (IN)'!AP$12,0))</f>
        <v>6.8</v>
      </c>
      <c r="AQ92" s="32" t="str">
        <f>IF(VLOOKUP($C92,Sheet!$A$7:$DG$148,'TN01-10 (IN)'!AQ$12,0)="","",VLOOKUP($C92,Sheet!$A$7:$DG$148,'TN01-10 (IN)'!AQ$12,0))</f>
        <v/>
      </c>
      <c r="AR92" s="32" t="str">
        <f>IF(VLOOKUP($C92,Sheet!$A$7:$DG$148,'TN01-10 (IN)'!AR$12,0)="","",VLOOKUP($C92,Sheet!$A$7:$DG$148,'TN01-10 (IN)'!AR$12,0))</f>
        <v/>
      </c>
      <c r="AS92" s="32" t="str">
        <f>IF(VLOOKUP($C92,Sheet!$A$7:$DG$148,'TN01-10 (IN)'!AS$12,0)="","",VLOOKUP($C92,Sheet!$A$7:$DG$148,'TN01-10 (IN)'!AS$12,0))</f>
        <v/>
      </c>
      <c r="AT92" s="32" t="str">
        <f>IF(VLOOKUP($C92,Sheet!$A$7:$DG$148,'TN01-10 (IN)'!AT$12,0)="","",VLOOKUP($C92,Sheet!$A$7:$DG$148,'TN01-10 (IN)'!AT$12,0))</f>
        <v/>
      </c>
      <c r="AU92" s="32">
        <f>IF(VLOOKUP($C92,Sheet!$A$7:$DG$148,'TN01-10 (IN)'!AU$12,0)="","",VLOOKUP($C92,Sheet!$A$7:$DG$148,'TN01-10 (IN)'!AU$12,0))</f>
        <v>5.7</v>
      </c>
      <c r="AV92" s="32" t="str">
        <f>IF(VLOOKUP($C92,Sheet!$A$7:$DG$148,'TN01-10 (IN)'!AV$12,0)="","",VLOOKUP($C92,Sheet!$A$7:$DG$148,'TN01-10 (IN)'!AV$12,0))</f>
        <v/>
      </c>
      <c r="AW92" s="32">
        <f>IF(VLOOKUP($C92,Sheet!$A$7:$DG$148,'TN01-10 (IN)'!AW$12,0)="","",VLOOKUP($C92,Sheet!$A$7:$DG$148,'TN01-10 (IN)'!AW$12,0))</f>
        <v>6</v>
      </c>
      <c r="AX92" s="32" t="str">
        <f>IF(VLOOKUP($C92,Sheet!$A$7:$DG$148,'TN01-10 (IN)'!AX$12,0)="","",VLOOKUP($C92,Sheet!$A$7:$DG$148,'TN01-10 (IN)'!AX$12,0))</f>
        <v/>
      </c>
      <c r="AY92" s="32" t="str">
        <f>IF(VLOOKUP($C92,Sheet!$A$7:$DG$148,'TN01-10 (IN)'!AY$12,0)="","",VLOOKUP($C92,Sheet!$A$7:$DG$148,'TN01-10 (IN)'!AY$12,0))</f>
        <v/>
      </c>
      <c r="AZ92" s="32" t="str">
        <f>IF(VLOOKUP($C92,Sheet!$A$7:$DG$148,'TN01-10 (IN)'!AZ$12,0)="","",VLOOKUP($C92,Sheet!$A$7:$DG$148,'TN01-10 (IN)'!AZ$12,0))</f>
        <v/>
      </c>
      <c r="BA92" s="32" t="str">
        <f>IF(VLOOKUP($C92,Sheet!$A$7:$DG$148,'TN01-10 (IN)'!BA$12,0)="","",VLOOKUP($C92,Sheet!$A$7:$DG$148,'TN01-10 (IN)'!BA$12,0))</f>
        <v/>
      </c>
      <c r="BB92" s="32" t="str">
        <f>IF(VLOOKUP($C92,Sheet!$A$7:$DG$148,'TN01-10 (IN)'!BB$12,0)="","",VLOOKUP($C92,Sheet!$A$7:$DG$148,'TN01-10 (IN)'!BB$12,0))</f>
        <v/>
      </c>
      <c r="BC92" s="32">
        <f>IF(VLOOKUP($C92,Sheet!$A$7:$DG$148,'TN01-10 (IN)'!BC$12,0)="","",VLOOKUP($C92,Sheet!$A$7:$DG$148,'TN01-10 (IN)'!BC$12,0))</f>
        <v>6.6</v>
      </c>
      <c r="BD92" s="33">
        <f>IF(VLOOKUP($C92,Sheet!$A$7:$DG$148,'TN01-10 (IN)'!BD$12,0)="","",VLOOKUP($C92,Sheet!$A$7:$DG$148,'TN01-10 (IN)'!BD$12,0))</f>
        <v>5</v>
      </c>
      <c r="BE92" s="36">
        <f>IF(VLOOKUP($C92,Sheet!$A$7:$DG$148,'TN01-10 (IN)'!BE$12,0)="","",VLOOKUP($C92,Sheet!$A$7:$DG$148,'TN01-10 (IN)'!BE$12,0))</f>
        <v>0</v>
      </c>
      <c r="BF92" s="28">
        <f>IF(VLOOKUP($C92,Sheet!$A$7:$DG$148,'TN01-10 (IN)'!BF$12,0)="","",VLOOKUP($C92,Sheet!$A$7:$DG$148,'TN01-10 (IN)'!BF$12,0))</f>
        <v>7.4</v>
      </c>
      <c r="BG92" s="28">
        <f>IF(VLOOKUP($C92,Sheet!$A$7:$DG$148,'TN01-10 (IN)'!BG$12,0)="","",VLOOKUP($C92,Sheet!$A$7:$DG$148,'TN01-10 (IN)'!BG$12,0))</f>
        <v>5.4</v>
      </c>
      <c r="BH92" s="28">
        <f>IF(VLOOKUP($C92,Sheet!$A$7:$DG$148,'TN01-10 (IN)'!BH$12,0)="","",VLOOKUP($C92,Sheet!$A$7:$DG$148,'TN01-10 (IN)'!BH$12,0))</f>
        <v>9.4</v>
      </c>
      <c r="BI92" s="28">
        <f>IF(VLOOKUP($C92,Sheet!$A$7:$DG$148,'TN01-10 (IN)'!BI$12,0)="","",VLOOKUP($C92,Sheet!$A$7:$DG$148,'TN01-10 (IN)'!BI$12,0))</f>
        <v>9</v>
      </c>
      <c r="BJ92" s="28">
        <f>IF(VLOOKUP($C92,Sheet!$A$7:$DG$148,'TN01-10 (IN)'!BJ$12,0)="","",VLOOKUP($C92,Sheet!$A$7:$DG$148,'TN01-10 (IN)'!BJ$12,0))</f>
        <v>7.5</v>
      </c>
      <c r="BK92" s="28">
        <f>IF(VLOOKUP($C92,Sheet!$A$7:$DG$148,'TN01-10 (IN)'!BK$12,0)="","",VLOOKUP($C92,Sheet!$A$7:$DG$148,'TN01-10 (IN)'!BK$12,0))</f>
        <v>7.6</v>
      </c>
      <c r="BL92" s="28">
        <f>IF(VLOOKUP($C92,Sheet!$A$7:$DG$148,'TN01-10 (IN)'!BL$12,0)="","",VLOOKUP($C92,Sheet!$A$7:$DG$148,'TN01-10 (IN)'!BL$12,0))</f>
        <v>8.6</v>
      </c>
      <c r="BM92" s="28">
        <f>IF(VLOOKUP($C92,Sheet!$A$7:$DG$148,'TN01-10 (IN)'!BM$12,0)="","",VLOOKUP($C92,Sheet!$A$7:$DG$148,'TN01-10 (IN)'!BM$12,0))</f>
        <v>7.7</v>
      </c>
      <c r="BN92" s="28">
        <f>IF(VLOOKUP($C92,Sheet!$A$7:$DG$148,'TN01-10 (IN)'!BN$12,0)="","",VLOOKUP($C92,Sheet!$A$7:$DG$148,'TN01-10 (IN)'!BN$12,0))</f>
        <v>7.1</v>
      </c>
      <c r="BO92" s="28">
        <f>IF(VLOOKUP($C92,Sheet!$A$7:$DG$148,'TN01-10 (IN)'!BO$12,0)="","",VLOOKUP($C92,Sheet!$A$7:$DG$148,'TN01-10 (IN)'!BO$12,0))</f>
        <v>7.7</v>
      </c>
      <c r="BP92" s="28">
        <f>IF(VLOOKUP($C92,Sheet!$A$7:$DG$148,'TN01-10 (IN)'!BP$12,0)="","",VLOOKUP($C92,Sheet!$A$7:$DG$148,'TN01-10 (IN)'!BP$12,0))</f>
        <v>8.1</v>
      </c>
      <c r="BQ92" s="28">
        <f>IF(VLOOKUP($C92,Sheet!$A$7:$DG$148,'TN01-10 (IN)'!BQ$12,0)="","",VLOOKUP($C92,Sheet!$A$7:$DG$148,'TN01-10 (IN)'!BQ$12,0))</f>
        <v>7.6</v>
      </c>
      <c r="BR92" s="28">
        <f>IF(VLOOKUP($C92,Sheet!$A$7:$DG$148,'TN01-10 (IN)'!BR$12,0)="","",VLOOKUP($C92,Sheet!$A$7:$DG$148,'TN01-10 (IN)'!BR$12,0))</f>
        <v>9</v>
      </c>
      <c r="BS92" s="28" t="str">
        <f>IF(VLOOKUP($C92,Sheet!$A$7:$DG$148,'TN01-10 (IN)'!BS$12,0)="","",VLOOKUP($C92,Sheet!$A$7:$DG$148,'TN01-10 (IN)'!BS$12,0))</f>
        <v/>
      </c>
      <c r="BT92" s="28">
        <f>IF(VLOOKUP($C92,Sheet!$A$7:$DG$148,'TN01-10 (IN)'!BT$12,0)="","",VLOOKUP($C92,Sheet!$A$7:$DG$148,'TN01-10 (IN)'!BT$12,0))</f>
        <v>7.7</v>
      </c>
      <c r="BU92" s="28">
        <f>IF(VLOOKUP($C92,Sheet!$A$7:$DG$148,'TN01-10 (IN)'!BU$12,0)="","",VLOOKUP($C92,Sheet!$A$7:$DG$148,'TN01-10 (IN)'!BU$12,0))</f>
        <v>7.9</v>
      </c>
      <c r="BV92" s="28">
        <f>IF(VLOOKUP($C92,Sheet!$A$7:$DG$148,'TN01-10 (IN)'!BV$12,0)="","",VLOOKUP($C92,Sheet!$A$7:$DG$148,'TN01-10 (IN)'!BV$12,0))</f>
        <v>7.6</v>
      </c>
      <c r="BW92" s="28">
        <f>IF(VLOOKUP($C92,Sheet!$A$7:$DG$148,'TN01-10 (IN)'!BW$12,0)="","",VLOOKUP($C92,Sheet!$A$7:$DG$148,'TN01-10 (IN)'!BW$12,0))</f>
        <v>8.6999999999999993</v>
      </c>
      <c r="BX92" s="28">
        <f>IF(VLOOKUP($C92,Sheet!$A$7:$DG$148,'TN01-10 (IN)'!BX$12,0)="","",VLOOKUP($C92,Sheet!$A$7:$DG$148,'TN01-10 (IN)'!BX$12,0))</f>
        <v>8.1</v>
      </c>
      <c r="BY92" s="28">
        <f>IF(VLOOKUP($C92,Sheet!$A$7:$DG$148,'TN01-10 (IN)'!BY$12,0)="","",VLOOKUP($C92,Sheet!$A$7:$DG$148,'TN01-10 (IN)'!BY$12,0))</f>
        <v>8</v>
      </c>
      <c r="BZ92" s="33">
        <f>IF(VLOOKUP($C92,Sheet!$A$7:$DG$148,'TN01-10 (IN)'!BZ$12,0)="","",VLOOKUP($C92,Sheet!$A$7:$DG$148,'TN01-10 (IN)'!BZ$12,0))</f>
        <v>50</v>
      </c>
      <c r="CA92" s="36">
        <f>IF(VLOOKUP($C92,Sheet!$A$7:$DG$148,'TN01-10 (IN)'!CA$12,0)="","",VLOOKUP($C92,Sheet!$A$7:$DG$148,'TN01-10 (IN)'!CA$12,0))</f>
        <v>0</v>
      </c>
      <c r="CB92" s="28">
        <f>IF(VLOOKUP($C92,Sheet!$A$7:$DG$148,'TN01-10 (IN)'!CB$12,0)="","",VLOOKUP($C92,Sheet!$A$7:$DG$148,'TN01-10 (IN)'!CB$12,0))</f>
        <v>10</v>
      </c>
      <c r="CC92" s="28" t="str">
        <f>IF(VLOOKUP($C92,Sheet!$A$7:$DG$148,'TN01-10 (IN)'!CC$12,0)="","",VLOOKUP($C92,Sheet!$A$7:$DG$148,'TN01-10 (IN)'!CC$12,0))</f>
        <v/>
      </c>
      <c r="CD92" s="28">
        <f>IF(VLOOKUP($C92,Sheet!$A$7:$DG$148,'TN01-10 (IN)'!CD$12,0)="","",VLOOKUP($C92,Sheet!$A$7:$DG$148,'TN01-10 (IN)'!CD$12,0))</f>
        <v>9.6</v>
      </c>
      <c r="CE92" s="28" t="str">
        <f>IF(VLOOKUP($C92,Sheet!$A$7:$DG$148,'TN01-10 (IN)'!CE$12,0)="","",VLOOKUP($C92,Sheet!$A$7:$DG$148,'TN01-10 (IN)'!CE$12,0))</f>
        <v/>
      </c>
      <c r="CF92" s="28">
        <f>IF(VLOOKUP($C92,Sheet!$A$7:$DG$148,'TN01-10 (IN)'!CF$12,0)="","",VLOOKUP($C92,Sheet!$A$7:$DG$148,'TN01-10 (IN)'!CF$12,0))</f>
        <v>8.6999999999999993</v>
      </c>
      <c r="CG92" s="28">
        <f>IF(VLOOKUP($C92,Sheet!$A$7:$DG$148,'TN01-10 (IN)'!CG$12,0)="","",VLOOKUP($C92,Sheet!$A$7:$DG$148,'TN01-10 (IN)'!CG$12,0))</f>
        <v>9.1</v>
      </c>
      <c r="CH92" s="28">
        <f>IF(VLOOKUP($C92,Sheet!$A$7:$DG$148,'TN01-10 (IN)'!CH$12,0)="","",VLOOKUP($C92,Sheet!$A$7:$DG$148,'TN01-10 (IN)'!CH$12,0))</f>
        <v>9.5</v>
      </c>
      <c r="CI92" s="28">
        <f>IF(VLOOKUP($C92,Sheet!$A$7:$DG$148,'TN01-10 (IN)'!CI$12,0)="","",VLOOKUP($C92,Sheet!$A$7:$DG$148,'TN01-10 (IN)'!CI$12,0))</f>
        <v>7.6</v>
      </c>
      <c r="CJ92" s="28" t="str">
        <f>IF(VLOOKUP($C92,Sheet!$A$7:$DG$148,'TN01-10 (IN)'!CJ$12,0)="","",VLOOKUP($C92,Sheet!$A$7:$DG$148,'TN01-10 (IN)'!CJ$12,0))</f>
        <v/>
      </c>
      <c r="CK92" s="28">
        <f>IF(VLOOKUP($C92,Sheet!$A$7:$DG$148,'TN01-10 (IN)'!CK$12,0)="","",VLOOKUP($C92,Sheet!$A$7:$DG$148,'TN01-10 (IN)'!CK$12,0))</f>
        <v>8.6</v>
      </c>
      <c r="CL92" s="28" t="str">
        <f>IF(VLOOKUP($C92,Sheet!$A$7:$DG$148,'TN01-10 (IN)'!CL$12,0)="","",VLOOKUP($C92,Sheet!$A$7:$DG$148,'TN01-10 (IN)'!CL$12,0))</f>
        <v/>
      </c>
      <c r="CM92" s="28" t="str">
        <f>IF(VLOOKUP($C92,Sheet!$A$7:$DG$148,'TN01-10 (IN)'!CM$12,0)="","",VLOOKUP($C92,Sheet!$A$7:$DG$148,'TN01-10 (IN)'!CM$12,0))</f>
        <v/>
      </c>
      <c r="CN92" s="28" t="str">
        <f>IF(VLOOKUP($C92,Sheet!$A$7:$DG$148,'TN01-10 (IN)'!CN$12,0)="","",VLOOKUP($C92,Sheet!$A$7:$DG$148,'TN01-10 (IN)'!CN$12,0))</f>
        <v/>
      </c>
      <c r="CO92" s="28" t="str">
        <f>IF(VLOOKUP($C92,Sheet!$A$7:$DG$148,'TN01-10 (IN)'!CO$12,0)="","",VLOOKUP($C92,Sheet!$A$7:$DG$148,'TN01-10 (IN)'!CO$12,0))</f>
        <v/>
      </c>
      <c r="CP92" s="28">
        <f>IF(VLOOKUP($C92,Sheet!$A$7:$DG$148,'TN01-10 (IN)'!CP$12,0)="","",VLOOKUP($C92,Sheet!$A$7:$DG$148,'TN01-10 (IN)'!CP$12,0))</f>
        <v>8.4</v>
      </c>
      <c r="CQ92" s="28">
        <f>IF(VLOOKUP($C92,Sheet!$A$7:$DG$148,'TN01-10 (IN)'!CQ$12,0)="","",VLOOKUP($C92,Sheet!$A$7:$DG$148,'TN01-10 (IN)'!CQ$12,0))</f>
        <v>8.1999999999999993</v>
      </c>
      <c r="CR92" s="28">
        <f>IF(VLOOKUP($C92,Sheet!$A$7:$DG$148,'TN01-10 (IN)'!CR$12,0)="","",VLOOKUP($C92,Sheet!$A$7:$DG$148,'TN01-10 (IN)'!CR$12,0))</f>
        <v>9</v>
      </c>
      <c r="CS92" s="28">
        <f>IF(VLOOKUP($C92,Sheet!$A$7:$DG$148,'TN01-10 (IN)'!CS$12,0)="","",VLOOKUP($C92,Sheet!$A$7:$DG$148,'TN01-10 (IN)'!CS$12,0))</f>
        <v>9.6</v>
      </c>
      <c r="CT92" s="28">
        <f>IF(VLOOKUP($C92,Sheet!$A$7:$DG$148,'TN01-10 (IN)'!CT$12,0)="","",VLOOKUP($C92,Sheet!$A$7:$DG$148,'TN01-10 (IN)'!CT$12,0))</f>
        <v>8.9</v>
      </c>
      <c r="CU92" s="33">
        <f>IF(VLOOKUP($C92,Sheet!$A$7:$DG$148,'TN01-10 (IN)'!CU$12,0)="","",VLOOKUP($C92,Sheet!$A$7:$DG$148,'TN01-10 (IN)'!CU$12,0))</f>
        <v>27</v>
      </c>
      <c r="CV92" s="36">
        <f>IF(VLOOKUP($C92,Sheet!$A$7:$DG$148,'TN01-10 (IN)'!CV$12,0)="","",VLOOKUP($C92,Sheet!$A$7:$DG$148,'TN01-10 (IN)'!CV$12,0))</f>
        <v>0</v>
      </c>
      <c r="CW92" s="38">
        <f t="shared" si="11"/>
        <v>128</v>
      </c>
      <c r="CX92" s="38">
        <f t="shared" si="11"/>
        <v>0</v>
      </c>
      <c r="CY92" s="38">
        <f t="shared" si="12"/>
        <v>0</v>
      </c>
      <c r="CZ92" s="38">
        <f t="shared" si="13"/>
        <v>128</v>
      </c>
      <c r="DA92" s="38">
        <f t="shared" si="14"/>
        <v>8.19</v>
      </c>
      <c r="DB92" s="38">
        <f>VLOOKUP($C92,'TN01-04'!$A$13:$DL$166,103,0)</f>
        <v>3.55</v>
      </c>
      <c r="DC92" s="28" t="str">
        <f>IF(VLOOKUP($C92,Sheet!$A$7:$DG$148,'TN01-10 (IN)'!DC$12,0)="","",VLOOKUP($C92,Sheet!$A$7:$DG$148,'TN01-10 (IN)'!DC$12,0))</f>
        <v/>
      </c>
      <c r="DD92" s="28" t="str">
        <f>IF(VLOOKUP($C92,Sheet!$A$7:$DG$148,'TN01-10 (IN)'!DD$12,0)="","",VLOOKUP($C92,Sheet!$A$7:$DG$148,'TN01-10 (IN)'!DD$12,0))</f>
        <v/>
      </c>
      <c r="DE92" s="28" t="str">
        <f>IF(VLOOKUP($C92,Sheet!$A$7:$DG$148,'TN01-10 (IN)'!DE$12,0)="","",VLOOKUP($C92,Sheet!$A$7:$DG$148,'TN01-10 (IN)'!DE$12,0))</f>
        <v/>
      </c>
      <c r="DF92" s="28">
        <f>IF(VLOOKUP($C92,Sheet!$A$7:$DG$148,'TN01-10 (IN)'!DF$12,0)="","",VLOOKUP($C92,Sheet!$A$7:$DG$148,'TN01-10 (IN)'!DF$12,0))</f>
        <v>8.1999999999999993</v>
      </c>
      <c r="DG92" s="38"/>
      <c r="DH92" s="38">
        <f t="shared" si="15"/>
        <v>8.1999999999999993</v>
      </c>
      <c r="DI92" s="38">
        <f>VLOOKUP($C92,'TN01-04'!$A$13:$DL$166,110,0)</f>
        <v>3.65</v>
      </c>
      <c r="DJ92" s="33">
        <f>IF(VLOOKUP($C92,Sheet!$A$7:$DG$148,'TN01-10 (IN)'!DJ$12,0)="","",VLOOKUP($C92,Sheet!$A$7:$DG$148,'TN01-10 (IN)'!DJ$12,0))</f>
        <v>5</v>
      </c>
      <c r="DK92" s="36">
        <f>IF(VLOOKUP($C92,Sheet!$A$7:$DG$148,'TN01-10 (IN)'!DK$12,0)="","",VLOOKUP($C92,Sheet!$A$7:$DG$148,'TN01-10 (IN)'!DK$12,0))</f>
        <v>0</v>
      </c>
      <c r="DL92" s="38">
        <f t="shared" si="16"/>
        <v>133</v>
      </c>
      <c r="DM92" s="38">
        <f t="shared" si="17"/>
        <v>0</v>
      </c>
      <c r="DN92" s="38">
        <f t="shared" si="18"/>
        <v>8.19</v>
      </c>
      <c r="DO92" s="38">
        <f>VLOOKUP($C92,'TN01-04'!$A$13:$DL$166,116,0)</f>
        <v>3.56</v>
      </c>
      <c r="DP92" s="33">
        <f>IF(VLOOKUP($C92,Sheet!$A$7:$DG$148,'TN01-10 (IN)'!DP$12,0)="","",VLOOKUP($C92,Sheet!$A$7:$DG$148,'TN01-10 (IN)'!DP$12,0))</f>
        <v>138</v>
      </c>
      <c r="DQ92" s="36">
        <f>IF(VLOOKUP($C92,Sheet!$A$7:$DG$148,'TN01-10 (IN)'!DQ$12,0)="","",VLOOKUP($C92,Sheet!$A$7:$DG$148,'TN01-10 (IN)'!DQ$12,0))</f>
        <v>0</v>
      </c>
      <c r="DR92" s="28">
        <f>IF(VLOOKUP($C92,Sheet!$A$7:$DG$148,'TN01-10 (IN)'!DR$12,0)="","",VLOOKUP($C92,Sheet!$A$7:$DG$148,'TN01-10 (IN)'!DR$12,0))</f>
        <v>137</v>
      </c>
      <c r="DS92" s="28">
        <f>IF(VLOOKUP($C92,Sheet!$A$7:$DG$148,'TN01-10 (IN)'!DS$12,0)="","",VLOOKUP($C92,Sheet!$A$7:$DG$148,'TN01-10 (IN)'!DS$12,0))</f>
        <v>138</v>
      </c>
      <c r="DT92" s="28">
        <f>IF(VLOOKUP($C92,Sheet!$A$7:$DG$148,'TN01-10 (IN)'!DT$12,0)="","",VLOOKUP($C92,Sheet!$A$7:$DG$148,'TN01-10 (IN)'!DT$12,0))</f>
        <v>8.19</v>
      </c>
      <c r="DU92" s="28">
        <f>IF(VLOOKUP($C92,Sheet!$A$7:$DG$148,'TN01-10 (IN)'!DU$12,0)="","",VLOOKUP($C92,Sheet!$A$7:$DG$148,'TN01-10 (IN)'!DU$12,0))</f>
        <v>3.56</v>
      </c>
      <c r="DV92" s="28" t="str">
        <f>IF(VLOOKUP($C92,Sheet!$A$7:$DG$148,'TN01-10 (IN)'!DV$12,0)="","",VLOOKUP($C92,Sheet!$A$7:$DG$148,'TN01-10 (IN)'!DV$12,0))</f>
        <v/>
      </c>
      <c r="DW92" s="42">
        <f t="shared" si="19"/>
        <v>0</v>
      </c>
    </row>
    <row r="93" spans="1:127" ht="15.95" customHeight="1" x14ac:dyDescent="0.2">
      <c r="A93" s="52"/>
      <c r="B93" s="625"/>
      <c r="C93" s="45">
        <v>2220716875</v>
      </c>
      <c r="D93" s="26" t="s">
        <v>6</v>
      </c>
      <c r="E93" s="26" t="s">
        <v>87</v>
      </c>
      <c r="F93" s="26" t="s">
        <v>159</v>
      </c>
      <c r="G93" s="27">
        <v>36053</v>
      </c>
      <c r="H93" s="26" t="s">
        <v>209</v>
      </c>
      <c r="I93" s="26" t="s">
        <v>212</v>
      </c>
      <c r="J93" s="28">
        <f>IF(VLOOKUP($C93,Sheet!$A$7:$DG$148,'TN01-10 (IN)'!J$12,0)="","",VLOOKUP($C93,Sheet!$A$7:$DG$148,'TN01-10 (IN)'!J$12,0))</f>
        <v>8.1</v>
      </c>
      <c r="K93" s="28">
        <f>IF(VLOOKUP($C93,Sheet!$A$7:$DG$148,'TN01-10 (IN)'!K$12,0)="","",VLOOKUP($C93,Sheet!$A$7:$DG$148,'TN01-10 (IN)'!K$12,0))</f>
        <v>6.6</v>
      </c>
      <c r="L93" s="28">
        <f>IF(VLOOKUP($C93,Sheet!$A$7:$DG$148,'TN01-10 (IN)'!L$12,0)="","",VLOOKUP($C93,Sheet!$A$7:$DG$148,'TN01-10 (IN)'!L$12,0))</f>
        <v>7.5</v>
      </c>
      <c r="M93" s="28">
        <f>IF(VLOOKUP($C93,Sheet!$A$7:$DG$148,'TN01-10 (IN)'!M$12,0)="","",VLOOKUP($C93,Sheet!$A$7:$DG$148,'TN01-10 (IN)'!M$12,0))</f>
        <v>6</v>
      </c>
      <c r="N93" s="28">
        <f>IF(VLOOKUP($C93,Sheet!$A$7:$DG$148,'TN01-10 (IN)'!N$12,0)="","",VLOOKUP($C93,Sheet!$A$7:$DG$148,'TN01-10 (IN)'!N$12,0))</f>
        <v>5.3</v>
      </c>
      <c r="O93" s="28">
        <f>IF(VLOOKUP($C93,Sheet!$A$7:$DG$148,'TN01-10 (IN)'!O$12,0)="","",VLOOKUP($C93,Sheet!$A$7:$DG$148,'TN01-10 (IN)'!O$12,0))</f>
        <v>4.0999999999999996</v>
      </c>
      <c r="P93" s="28">
        <f>IF(VLOOKUP($C93,Sheet!$A$7:$DG$148,'TN01-10 (IN)'!P$12,0)="","",VLOOKUP($C93,Sheet!$A$7:$DG$148,'TN01-10 (IN)'!P$12,0))</f>
        <v>5.2</v>
      </c>
      <c r="Q93" s="28">
        <f>IF(VLOOKUP($C93,Sheet!$A$7:$DG$148,'TN01-10 (IN)'!Q$12,0)="","",VLOOKUP($C93,Sheet!$A$7:$DG$148,'TN01-10 (IN)'!Q$12,0))</f>
        <v>7.5</v>
      </c>
      <c r="R93" s="28">
        <f>IF(VLOOKUP($C93,Sheet!$A$7:$DG$148,'TN01-10 (IN)'!R$12,0)="","",VLOOKUP($C93,Sheet!$A$7:$DG$148,'TN01-10 (IN)'!R$12,0))</f>
        <v>0</v>
      </c>
      <c r="S93" s="28" t="str">
        <f>IF(VLOOKUP($C93,Sheet!$A$7:$DG$148,'TN01-10 (IN)'!S$12,0)="","",VLOOKUP($C93,Sheet!$A$7:$DG$148,'TN01-10 (IN)'!S$12,0))</f>
        <v/>
      </c>
      <c r="T93" s="28" t="str">
        <f>IF(VLOOKUP($C93,Sheet!$A$7:$DG$148,'TN01-10 (IN)'!T$12,0)="","",VLOOKUP($C93,Sheet!$A$7:$DG$148,'TN01-10 (IN)'!T$12,0))</f>
        <v/>
      </c>
      <c r="U93" s="28" t="str">
        <f>IF(VLOOKUP($C93,Sheet!$A$7:$DG$148,'TN01-10 (IN)'!U$12,0)="","",VLOOKUP($C93,Sheet!$A$7:$DG$148,'TN01-10 (IN)'!U$12,0))</f>
        <v/>
      </c>
      <c r="V93" s="28" t="str">
        <f>IF(VLOOKUP($C93,Sheet!$A$7:$DG$148,'TN01-10 (IN)'!V$12,0)="","",VLOOKUP($C93,Sheet!$A$7:$DG$148,'TN01-10 (IN)'!V$12,0))</f>
        <v/>
      </c>
      <c r="W93" s="28">
        <f>IF(VLOOKUP($C93,Sheet!$A$7:$DG$148,'TN01-10 (IN)'!W$12,0)="","",VLOOKUP($C93,Sheet!$A$7:$DG$148,'TN01-10 (IN)'!W$12,0))</f>
        <v>6.7</v>
      </c>
      <c r="X93" s="28">
        <f>IF(VLOOKUP($C93,Sheet!$A$7:$DG$148,'TN01-10 (IN)'!X$12,0)="","",VLOOKUP($C93,Sheet!$A$7:$DG$148,'TN01-10 (IN)'!X$12,0))</f>
        <v>6.9</v>
      </c>
      <c r="Y93" s="28">
        <f>IF(VLOOKUP($C93,Sheet!$A$7:$DG$148,'TN01-10 (IN)'!Y$12,0)="","",VLOOKUP($C93,Sheet!$A$7:$DG$148,'TN01-10 (IN)'!Y$12,0))</f>
        <v>8.6</v>
      </c>
      <c r="Z93" s="28">
        <f>IF(VLOOKUP($C93,Sheet!$A$7:$DG$148,'TN01-10 (IN)'!Z$12,0)="","",VLOOKUP($C93,Sheet!$A$7:$DG$148,'TN01-10 (IN)'!Z$12,0))</f>
        <v>8.1999999999999993</v>
      </c>
      <c r="AA93" s="28">
        <f>IF(VLOOKUP($C93,Sheet!$A$7:$DG$148,'TN01-10 (IN)'!AA$12,0)="","",VLOOKUP($C93,Sheet!$A$7:$DG$148,'TN01-10 (IN)'!AA$12,0))</f>
        <v>7.6</v>
      </c>
      <c r="AB93" s="28">
        <f>IF(VLOOKUP($C93,Sheet!$A$7:$DG$148,'TN01-10 (IN)'!AB$12,0)="","",VLOOKUP($C93,Sheet!$A$7:$DG$148,'TN01-10 (IN)'!AB$12,0))</f>
        <v>5.0999999999999996</v>
      </c>
      <c r="AC93" s="28">
        <f>IF(VLOOKUP($C93,Sheet!$A$7:$DG$148,'TN01-10 (IN)'!AC$12,0)="","",VLOOKUP($C93,Sheet!$A$7:$DG$148,'TN01-10 (IN)'!AC$12,0))</f>
        <v>5.8</v>
      </c>
      <c r="AD93" s="28" t="str">
        <f>IF(VLOOKUP($C93,Sheet!$A$7:$DG$148,'TN01-10 (IN)'!AD$12,0)="","",VLOOKUP($C93,Sheet!$A$7:$DG$148,'TN01-10 (IN)'!AD$12,0))</f>
        <v>X</v>
      </c>
      <c r="AE93" s="28">
        <f>IF(VLOOKUP($C93,Sheet!$A$7:$DG$148,'TN01-10 (IN)'!AE$12,0)="","",VLOOKUP($C93,Sheet!$A$7:$DG$148,'TN01-10 (IN)'!AE$12,0))</f>
        <v>4.7</v>
      </c>
      <c r="AF93" s="28">
        <f>IF(VLOOKUP($C93,Sheet!$A$7:$DG$148,'TN01-10 (IN)'!AF$12,0)="","",VLOOKUP($C93,Sheet!$A$7:$DG$148,'TN01-10 (IN)'!AF$12,0))</f>
        <v>5.9</v>
      </c>
      <c r="AG93" s="28">
        <f>IF(VLOOKUP($C93,Sheet!$A$7:$DG$148,'TN01-10 (IN)'!AG$12,0)="","",VLOOKUP($C93,Sheet!$A$7:$DG$148,'TN01-10 (IN)'!AG$12,0))</f>
        <v>5.4</v>
      </c>
      <c r="AH93" s="28">
        <f>IF(VLOOKUP($C93,Sheet!$A$7:$DG$148,'TN01-10 (IN)'!AH$12,0)="","",VLOOKUP($C93,Sheet!$A$7:$DG$148,'TN01-10 (IN)'!AH$12,0))</f>
        <v>7.6</v>
      </c>
      <c r="AI93" s="28">
        <f>IF(VLOOKUP($C93,Sheet!$A$7:$DG$148,'TN01-10 (IN)'!AI$12,0)="","",VLOOKUP($C93,Sheet!$A$7:$DG$148,'TN01-10 (IN)'!AI$12,0))</f>
        <v>4.7</v>
      </c>
      <c r="AJ93" s="28">
        <f>IF(VLOOKUP($C93,Sheet!$A$7:$DG$148,'TN01-10 (IN)'!AJ$12,0)="","",VLOOKUP($C93,Sheet!$A$7:$DG$148,'TN01-10 (IN)'!AJ$12,0))</f>
        <v>6.4</v>
      </c>
      <c r="AK93" s="28">
        <f>IF(VLOOKUP($C93,Sheet!$A$7:$DG$148,'TN01-10 (IN)'!AK$12,0)="","",VLOOKUP($C93,Sheet!$A$7:$DG$148,'TN01-10 (IN)'!AK$12,0))</f>
        <v>6.6</v>
      </c>
      <c r="AL93" s="28">
        <f>IF(VLOOKUP($C93,Sheet!$A$7:$DG$148,'TN01-10 (IN)'!AL$12,0)="","",VLOOKUP($C93,Sheet!$A$7:$DG$148,'TN01-10 (IN)'!AL$12,0))</f>
        <v>5.0999999999999996</v>
      </c>
      <c r="AM93" s="33">
        <f>IF(VLOOKUP($C93,Sheet!$A$7:$DG$148,'TN01-10 (IN)'!AM$12,0)="","",VLOOKUP($C93,Sheet!$A$7:$DG$148,'TN01-10 (IN)'!AM$12,0))</f>
        <v>49</v>
      </c>
      <c r="AN93" s="36">
        <f>IF(VLOOKUP($C93,Sheet!$A$7:$DG$148,'TN01-10 (IN)'!AN$12,0)="","",VLOOKUP($C93,Sheet!$A$7:$DG$148,'TN01-10 (IN)'!AN$12,0))</f>
        <v>2</v>
      </c>
      <c r="AO93" s="32">
        <f>IF(VLOOKUP($C93,Sheet!$A$7:$DG$148,'TN01-10 (IN)'!AO$12,0)="","",VLOOKUP($C93,Sheet!$A$7:$DG$148,'TN01-10 (IN)'!AO$12,0))</f>
        <v>4.5</v>
      </c>
      <c r="AP93" s="32" t="str">
        <f>IF(VLOOKUP($C93,Sheet!$A$7:$DG$148,'TN01-10 (IN)'!AP$12,0)="","",VLOOKUP($C93,Sheet!$A$7:$DG$148,'TN01-10 (IN)'!AP$12,0))</f>
        <v>X</v>
      </c>
      <c r="AQ93" s="32" t="str">
        <f>IF(VLOOKUP($C93,Sheet!$A$7:$DG$148,'TN01-10 (IN)'!AQ$12,0)="","",VLOOKUP($C93,Sheet!$A$7:$DG$148,'TN01-10 (IN)'!AQ$12,0))</f>
        <v/>
      </c>
      <c r="AR93" s="32" t="str">
        <f>IF(VLOOKUP($C93,Sheet!$A$7:$DG$148,'TN01-10 (IN)'!AR$12,0)="","",VLOOKUP($C93,Sheet!$A$7:$DG$148,'TN01-10 (IN)'!AR$12,0))</f>
        <v/>
      </c>
      <c r="AS93" s="32" t="str">
        <f>IF(VLOOKUP($C93,Sheet!$A$7:$DG$148,'TN01-10 (IN)'!AS$12,0)="","",VLOOKUP($C93,Sheet!$A$7:$DG$148,'TN01-10 (IN)'!AS$12,0))</f>
        <v/>
      </c>
      <c r="AT93" s="32" t="str">
        <f>IF(VLOOKUP($C93,Sheet!$A$7:$DG$148,'TN01-10 (IN)'!AT$12,0)="","",VLOOKUP($C93,Sheet!$A$7:$DG$148,'TN01-10 (IN)'!AT$12,0))</f>
        <v/>
      </c>
      <c r="AU93" s="32">
        <f>IF(VLOOKUP($C93,Sheet!$A$7:$DG$148,'TN01-10 (IN)'!AU$12,0)="","",VLOOKUP($C93,Sheet!$A$7:$DG$148,'TN01-10 (IN)'!AU$12,0))</f>
        <v>6.7</v>
      </c>
      <c r="AV93" s="32" t="str">
        <f>IF(VLOOKUP($C93,Sheet!$A$7:$DG$148,'TN01-10 (IN)'!AV$12,0)="","",VLOOKUP($C93,Sheet!$A$7:$DG$148,'TN01-10 (IN)'!AV$12,0))</f>
        <v/>
      </c>
      <c r="AW93" s="32" t="str">
        <f>IF(VLOOKUP($C93,Sheet!$A$7:$DG$148,'TN01-10 (IN)'!AW$12,0)="","",VLOOKUP($C93,Sheet!$A$7:$DG$148,'TN01-10 (IN)'!AW$12,0))</f>
        <v>X</v>
      </c>
      <c r="AX93" s="32" t="str">
        <f>IF(VLOOKUP($C93,Sheet!$A$7:$DG$148,'TN01-10 (IN)'!AX$12,0)="","",VLOOKUP($C93,Sheet!$A$7:$DG$148,'TN01-10 (IN)'!AX$12,0))</f>
        <v/>
      </c>
      <c r="AY93" s="32" t="str">
        <f>IF(VLOOKUP($C93,Sheet!$A$7:$DG$148,'TN01-10 (IN)'!AY$12,0)="","",VLOOKUP($C93,Sheet!$A$7:$DG$148,'TN01-10 (IN)'!AY$12,0))</f>
        <v/>
      </c>
      <c r="AZ93" s="32" t="str">
        <f>IF(VLOOKUP($C93,Sheet!$A$7:$DG$148,'TN01-10 (IN)'!AZ$12,0)="","",VLOOKUP($C93,Sheet!$A$7:$DG$148,'TN01-10 (IN)'!AZ$12,0))</f>
        <v/>
      </c>
      <c r="BA93" s="32" t="str">
        <f>IF(VLOOKUP($C93,Sheet!$A$7:$DG$148,'TN01-10 (IN)'!BA$12,0)="","",VLOOKUP($C93,Sheet!$A$7:$DG$148,'TN01-10 (IN)'!BA$12,0))</f>
        <v/>
      </c>
      <c r="BB93" s="32" t="str">
        <f>IF(VLOOKUP($C93,Sheet!$A$7:$DG$148,'TN01-10 (IN)'!BB$12,0)="","",VLOOKUP($C93,Sheet!$A$7:$DG$148,'TN01-10 (IN)'!BB$12,0))</f>
        <v/>
      </c>
      <c r="BC93" s="32">
        <f>IF(VLOOKUP($C93,Sheet!$A$7:$DG$148,'TN01-10 (IN)'!BC$12,0)="","",VLOOKUP($C93,Sheet!$A$7:$DG$148,'TN01-10 (IN)'!BC$12,0))</f>
        <v>7.6</v>
      </c>
      <c r="BD93" s="33">
        <f>IF(VLOOKUP($C93,Sheet!$A$7:$DG$148,'TN01-10 (IN)'!BD$12,0)="","",VLOOKUP($C93,Sheet!$A$7:$DG$148,'TN01-10 (IN)'!BD$12,0))</f>
        <v>3</v>
      </c>
      <c r="BE93" s="36">
        <f>IF(VLOOKUP($C93,Sheet!$A$7:$DG$148,'TN01-10 (IN)'!BE$12,0)="","",VLOOKUP($C93,Sheet!$A$7:$DG$148,'TN01-10 (IN)'!BE$12,0))</f>
        <v>2</v>
      </c>
      <c r="BF93" s="28">
        <f>IF(VLOOKUP($C93,Sheet!$A$7:$DG$148,'TN01-10 (IN)'!BF$12,0)="","",VLOOKUP($C93,Sheet!$A$7:$DG$148,'TN01-10 (IN)'!BF$12,0))</f>
        <v>5.5</v>
      </c>
      <c r="BG93" s="28">
        <f>IF(VLOOKUP($C93,Sheet!$A$7:$DG$148,'TN01-10 (IN)'!BG$12,0)="","",VLOOKUP($C93,Sheet!$A$7:$DG$148,'TN01-10 (IN)'!BG$12,0))</f>
        <v>4.9000000000000004</v>
      </c>
      <c r="BH93" s="28" t="str">
        <f>IF(VLOOKUP($C93,Sheet!$A$7:$DG$148,'TN01-10 (IN)'!BH$12,0)="","",VLOOKUP($C93,Sheet!$A$7:$DG$148,'TN01-10 (IN)'!BH$12,0))</f>
        <v>X</v>
      </c>
      <c r="BI93" s="28" t="str">
        <f>IF(VLOOKUP($C93,Sheet!$A$7:$DG$148,'TN01-10 (IN)'!BI$12,0)="","",VLOOKUP($C93,Sheet!$A$7:$DG$148,'TN01-10 (IN)'!BI$12,0))</f>
        <v>X</v>
      </c>
      <c r="BJ93" s="28">
        <f>IF(VLOOKUP($C93,Sheet!$A$7:$DG$148,'TN01-10 (IN)'!BJ$12,0)="","",VLOOKUP($C93,Sheet!$A$7:$DG$148,'TN01-10 (IN)'!BJ$12,0))</f>
        <v>4.2</v>
      </c>
      <c r="BK93" s="28">
        <f>IF(VLOOKUP($C93,Sheet!$A$7:$DG$148,'TN01-10 (IN)'!BK$12,0)="","",VLOOKUP($C93,Sheet!$A$7:$DG$148,'TN01-10 (IN)'!BK$12,0))</f>
        <v>4.9000000000000004</v>
      </c>
      <c r="BL93" s="28">
        <f>IF(VLOOKUP($C93,Sheet!$A$7:$DG$148,'TN01-10 (IN)'!BL$12,0)="","",VLOOKUP($C93,Sheet!$A$7:$DG$148,'TN01-10 (IN)'!BL$12,0))</f>
        <v>7.4</v>
      </c>
      <c r="BM93" s="28" t="str">
        <f>IF(VLOOKUP($C93,Sheet!$A$7:$DG$148,'TN01-10 (IN)'!BM$12,0)="","",VLOOKUP($C93,Sheet!$A$7:$DG$148,'TN01-10 (IN)'!BM$12,0))</f>
        <v>X</v>
      </c>
      <c r="BN93" s="28">
        <f>IF(VLOOKUP($C93,Sheet!$A$7:$DG$148,'TN01-10 (IN)'!BN$12,0)="","",VLOOKUP($C93,Sheet!$A$7:$DG$148,'TN01-10 (IN)'!BN$12,0))</f>
        <v>4.5999999999999996</v>
      </c>
      <c r="BO93" s="28">
        <f>IF(VLOOKUP($C93,Sheet!$A$7:$DG$148,'TN01-10 (IN)'!BO$12,0)="","",VLOOKUP($C93,Sheet!$A$7:$DG$148,'TN01-10 (IN)'!BO$12,0))</f>
        <v>6</v>
      </c>
      <c r="BP93" s="28">
        <f>IF(VLOOKUP($C93,Sheet!$A$7:$DG$148,'TN01-10 (IN)'!BP$12,0)="","",VLOOKUP($C93,Sheet!$A$7:$DG$148,'TN01-10 (IN)'!BP$12,0))</f>
        <v>6.6</v>
      </c>
      <c r="BQ93" s="28" t="str">
        <f>IF(VLOOKUP($C93,Sheet!$A$7:$DG$148,'TN01-10 (IN)'!BQ$12,0)="","",VLOOKUP($C93,Sheet!$A$7:$DG$148,'TN01-10 (IN)'!BQ$12,0))</f>
        <v>X</v>
      </c>
      <c r="BR93" s="28">
        <f>IF(VLOOKUP($C93,Sheet!$A$7:$DG$148,'TN01-10 (IN)'!BR$12,0)="","",VLOOKUP($C93,Sheet!$A$7:$DG$148,'TN01-10 (IN)'!BR$12,0))</f>
        <v>6.7</v>
      </c>
      <c r="BS93" s="28" t="str">
        <f>IF(VLOOKUP($C93,Sheet!$A$7:$DG$148,'TN01-10 (IN)'!BS$12,0)="","",VLOOKUP($C93,Sheet!$A$7:$DG$148,'TN01-10 (IN)'!BS$12,0))</f>
        <v/>
      </c>
      <c r="BT93" s="28">
        <f>IF(VLOOKUP($C93,Sheet!$A$7:$DG$148,'TN01-10 (IN)'!BT$12,0)="","",VLOOKUP($C93,Sheet!$A$7:$DG$148,'TN01-10 (IN)'!BT$12,0))</f>
        <v>7</v>
      </c>
      <c r="BU93" s="28" t="str">
        <f>IF(VLOOKUP($C93,Sheet!$A$7:$DG$148,'TN01-10 (IN)'!BU$12,0)="","",VLOOKUP($C93,Sheet!$A$7:$DG$148,'TN01-10 (IN)'!BU$12,0))</f>
        <v>X</v>
      </c>
      <c r="BV93" s="28" t="str">
        <f>IF(VLOOKUP($C93,Sheet!$A$7:$DG$148,'TN01-10 (IN)'!BV$12,0)="","",VLOOKUP($C93,Sheet!$A$7:$DG$148,'TN01-10 (IN)'!BV$12,0))</f>
        <v>X</v>
      </c>
      <c r="BW93" s="28">
        <f>IF(VLOOKUP($C93,Sheet!$A$7:$DG$148,'TN01-10 (IN)'!BW$12,0)="","",VLOOKUP($C93,Sheet!$A$7:$DG$148,'TN01-10 (IN)'!BW$12,0))</f>
        <v>4.5</v>
      </c>
      <c r="BX93" s="28" t="str">
        <f>IF(VLOOKUP($C93,Sheet!$A$7:$DG$148,'TN01-10 (IN)'!BX$12,0)="","",VLOOKUP($C93,Sheet!$A$7:$DG$148,'TN01-10 (IN)'!BX$12,0))</f>
        <v/>
      </c>
      <c r="BY93" s="28">
        <f>IF(VLOOKUP($C93,Sheet!$A$7:$DG$148,'TN01-10 (IN)'!BY$12,0)="","",VLOOKUP($C93,Sheet!$A$7:$DG$148,'TN01-10 (IN)'!BY$12,0))</f>
        <v>9.5</v>
      </c>
      <c r="BZ93" s="33">
        <f>IF(VLOOKUP($C93,Sheet!$A$7:$DG$148,'TN01-10 (IN)'!BZ$12,0)="","",VLOOKUP($C93,Sheet!$A$7:$DG$148,'TN01-10 (IN)'!BZ$12,0))</f>
        <v>32</v>
      </c>
      <c r="CA93" s="36">
        <f>IF(VLOOKUP($C93,Sheet!$A$7:$DG$148,'TN01-10 (IN)'!CA$12,0)="","",VLOOKUP($C93,Sheet!$A$7:$DG$148,'TN01-10 (IN)'!CA$12,0))</f>
        <v>18</v>
      </c>
      <c r="CB93" s="28">
        <f>IF(VLOOKUP($C93,Sheet!$A$7:$DG$148,'TN01-10 (IN)'!CB$12,0)="","",VLOOKUP($C93,Sheet!$A$7:$DG$148,'TN01-10 (IN)'!CB$12,0))</f>
        <v>5.9</v>
      </c>
      <c r="CC93" s="28" t="str">
        <f>IF(VLOOKUP($C93,Sheet!$A$7:$DG$148,'TN01-10 (IN)'!CC$12,0)="","",VLOOKUP($C93,Sheet!$A$7:$DG$148,'TN01-10 (IN)'!CC$12,0))</f>
        <v/>
      </c>
      <c r="CD93" s="28" t="str">
        <f>IF(VLOOKUP($C93,Sheet!$A$7:$DG$148,'TN01-10 (IN)'!CD$12,0)="","",VLOOKUP($C93,Sheet!$A$7:$DG$148,'TN01-10 (IN)'!CD$12,0))</f>
        <v/>
      </c>
      <c r="CE93" s="28" t="str">
        <f>IF(VLOOKUP($C93,Sheet!$A$7:$DG$148,'TN01-10 (IN)'!CE$12,0)="","",VLOOKUP($C93,Sheet!$A$7:$DG$148,'TN01-10 (IN)'!CE$12,0))</f>
        <v/>
      </c>
      <c r="CF93" s="28">
        <f>IF(VLOOKUP($C93,Sheet!$A$7:$DG$148,'TN01-10 (IN)'!CF$12,0)="","",VLOOKUP($C93,Sheet!$A$7:$DG$148,'TN01-10 (IN)'!CF$12,0))</f>
        <v>6.7</v>
      </c>
      <c r="CG93" s="28">
        <f>IF(VLOOKUP($C93,Sheet!$A$7:$DG$148,'TN01-10 (IN)'!CG$12,0)="","",VLOOKUP($C93,Sheet!$A$7:$DG$148,'TN01-10 (IN)'!CG$12,0))</f>
        <v>6.3</v>
      </c>
      <c r="CH93" s="28" t="str">
        <f>IF(VLOOKUP($C93,Sheet!$A$7:$DG$148,'TN01-10 (IN)'!CH$12,0)="","",VLOOKUP($C93,Sheet!$A$7:$DG$148,'TN01-10 (IN)'!CH$12,0))</f>
        <v/>
      </c>
      <c r="CI93" s="28" t="str">
        <f>IF(VLOOKUP($C93,Sheet!$A$7:$DG$148,'TN01-10 (IN)'!CI$12,0)="","",VLOOKUP($C93,Sheet!$A$7:$DG$148,'TN01-10 (IN)'!CI$12,0))</f>
        <v>X</v>
      </c>
      <c r="CJ93" s="28" t="str">
        <f>IF(VLOOKUP($C93,Sheet!$A$7:$DG$148,'TN01-10 (IN)'!CJ$12,0)="","",VLOOKUP($C93,Sheet!$A$7:$DG$148,'TN01-10 (IN)'!CJ$12,0))</f>
        <v/>
      </c>
      <c r="CK93" s="28" t="str">
        <f>IF(VLOOKUP($C93,Sheet!$A$7:$DG$148,'TN01-10 (IN)'!CK$12,0)="","",VLOOKUP($C93,Sheet!$A$7:$DG$148,'TN01-10 (IN)'!CK$12,0))</f>
        <v/>
      </c>
      <c r="CL93" s="28" t="str">
        <f>IF(VLOOKUP($C93,Sheet!$A$7:$DG$148,'TN01-10 (IN)'!CL$12,0)="","",VLOOKUP($C93,Sheet!$A$7:$DG$148,'TN01-10 (IN)'!CL$12,0))</f>
        <v/>
      </c>
      <c r="CM93" s="28" t="str">
        <f>IF(VLOOKUP($C93,Sheet!$A$7:$DG$148,'TN01-10 (IN)'!CM$12,0)="","",VLOOKUP($C93,Sheet!$A$7:$DG$148,'TN01-10 (IN)'!CM$12,0))</f>
        <v/>
      </c>
      <c r="CN93" s="28" t="str">
        <f>IF(VLOOKUP($C93,Sheet!$A$7:$DG$148,'TN01-10 (IN)'!CN$12,0)="","",VLOOKUP($C93,Sheet!$A$7:$DG$148,'TN01-10 (IN)'!CN$12,0))</f>
        <v/>
      </c>
      <c r="CO93" s="28" t="str">
        <f>IF(VLOOKUP($C93,Sheet!$A$7:$DG$148,'TN01-10 (IN)'!CO$12,0)="","",VLOOKUP($C93,Sheet!$A$7:$DG$148,'TN01-10 (IN)'!CO$12,0))</f>
        <v/>
      </c>
      <c r="CP93" s="28" t="str">
        <f>IF(VLOOKUP($C93,Sheet!$A$7:$DG$148,'TN01-10 (IN)'!CP$12,0)="","",VLOOKUP($C93,Sheet!$A$7:$DG$148,'TN01-10 (IN)'!CP$12,0))</f>
        <v/>
      </c>
      <c r="CQ93" s="28" t="str">
        <f>IF(VLOOKUP($C93,Sheet!$A$7:$DG$148,'TN01-10 (IN)'!CQ$12,0)="","",VLOOKUP($C93,Sheet!$A$7:$DG$148,'TN01-10 (IN)'!CQ$12,0))</f>
        <v/>
      </c>
      <c r="CR93" s="28" t="str">
        <f>IF(VLOOKUP($C93,Sheet!$A$7:$DG$148,'TN01-10 (IN)'!CR$12,0)="","",VLOOKUP($C93,Sheet!$A$7:$DG$148,'TN01-10 (IN)'!CR$12,0))</f>
        <v/>
      </c>
      <c r="CS93" s="28" t="str">
        <f>IF(VLOOKUP($C93,Sheet!$A$7:$DG$148,'TN01-10 (IN)'!CS$12,0)="","",VLOOKUP($C93,Sheet!$A$7:$DG$148,'TN01-10 (IN)'!CS$12,0))</f>
        <v>X</v>
      </c>
      <c r="CT93" s="28" t="str">
        <f>IF(VLOOKUP($C93,Sheet!$A$7:$DG$148,'TN01-10 (IN)'!CT$12,0)="","",VLOOKUP($C93,Sheet!$A$7:$DG$148,'TN01-10 (IN)'!CT$12,0))</f>
        <v/>
      </c>
      <c r="CU93" s="33">
        <f>IF(VLOOKUP($C93,Sheet!$A$7:$DG$148,'TN01-10 (IN)'!CU$12,0)="","",VLOOKUP($C93,Sheet!$A$7:$DG$148,'TN01-10 (IN)'!CU$12,0))</f>
        <v>8</v>
      </c>
      <c r="CV93" s="36">
        <f>IF(VLOOKUP($C93,Sheet!$A$7:$DG$148,'TN01-10 (IN)'!CV$12,0)="","",VLOOKUP($C93,Sheet!$A$7:$DG$148,'TN01-10 (IN)'!CV$12,0))</f>
        <v>20</v>
      </c>
      <c r="CW93" s="38">
        <f t="shared" si="11"/>
        <v>89</v>
      </c>
      <c r="CX93" s="38">
        <f t="shared" si="11"/>
        <v>40</v>
      </c>
      <c r="CY93" s="38">
        <f t="shared" si="12"/>
        <v>0</v>
      </c>
      <c r="CZ93" s="38">
        <f t="shared" si="13"/>
        <v>129</v>
      </c>
      <c r="DA93" s="38">
        <f t="shared" si="14"/>
        <v>4.18</v>
      </c>
      <c r="DB93" s="38">
        <f>VLOOKUP($C93,'TN01-04'!$A$13:$DL$166,103,0)</f>
        <v>1.58</v>
      </c>
      <c r="DC93" s="28" t="str">
        <f>IF(VLOOKUP($C93,Sheet!$A$7:$DG$148,'TN01-10 (IN)'!DC$12,0)="","",VLOOKUP($C93,Sheet!$A$7:$DG$148,'TN01-10 (IN)'!DC$12,0))</f>
        <v/>
      </c>
      <c r="DD93" s="28" t="str">
        <f>IF(VLOOKUP($C93,Sheet!$A$7:$DG$148,'TN01-10 (IN)'!DD$12,0)="","",VLOOKUP($C93,Sheet!$A$7:$DG$148,'TN01-10 (IN)'!DD$12,0))</f>
        <v/>
      </c>
      <c r="DE93" s="28" t="str">
        <f>IF(VLOOKUP($C93,Sheet!$A$7:$DG$148,'TN01-10 (IN)'!DE$12,0)="","",VLOOKUP($C93,Sheet!$A$7:$DG$148,'TN01-10 (IN)'!DE$12,0))</f>
        <v/>
      </c>
      <c r="DF93" s="28" t="str">
        <f>IF(VLOOKUP($C93,Sheet!$A$7:$DG$148,'TN01-10 (IN)'!DF$12,0)="","",VLOOKUP($C93,Sheet!$A$7:$DG$148,'TN01-10 (IN)'!DF$12,0))</f>
        <v/>
      </c>
      <c r="DG93" s="38"/>
      <c r="DH93" s="38">
        <f t="shared" si="15"/>
        <v>0</v>
      </c>
      <c r="DI93" s="38">
        <f>VLOOKUP($C93,'TN01-04'!$A$13:$DL$166,110,0)</f>
        <v>0</v>
      </c>
      <c r="DJ93" s="33">
        <f>IF(VLOOKUP($C93,Sheet!$A$7:$DG$148,'TN01-10 (IN)'!DJ$12,0)="","",VLOOKUP($C93,Sheet!$A$7:$DG$148,'TN01-10 (IN)'!DJ$12,0))</f>
        <v>0</v>
      </c>
      <c r="DK93" s="36">
        <f>IF(VLOOKUP($C93,Sheet!$A$7:$DG$148,'TN01-10 (IN)'!DK$12,0)="","",VLOOKUP($C93,Sheet!$A$7:$DG$148,'TN01-10 (IN)'!DK$12,0))</f>
        <v>5</v>
      </c>
      <c r="DL93" s="38">
        <f t="shared" si="16"/>
        <v>89</v>
      </c>
      <c r="DM93" s="38">
        <f t="shared" si="17"/>
        <v>45</v>
      </c>
      <c r="DN93" s="38">
        <f t="shared" si="18"/>
        <v>4.0199999999999996</v>
      </c>
      <c r="DO93" s="38">
        <f>VLOOKUP($C93,'TN01-04'!$A$13:$DL$166,116,0)</f>
        <v>1.52</v>
      </c>
      <c r="DP93" s="33">
        <f>IF(VLOOKUP($C93,Sheet!$A$7:$DG$148,'TN01-10 (IN)'!DP$12,0)="","",VLOOKUP($C93,Sheet!$A$7:$DG$148,'TN01-10 (IN)'!DP$12,0))</f>
        <v>92</v>
      </c>
      <c r="DQ93" s="36">
        <f>IF(VLOOKUP($C93,Sheet!$A$7:$DG$148,'TN01-10 (IN)'!DQ$12,0)="","",VLOOKUP($C93,Sheet!$A$7:$DG$148,'TN01-10 (IN)'!DQ$12,0))</f>
        <v>47</v>
      </c>
      <c r="DR93" s="28">
        <f>IF(VLOOKUP($C93,Sheet!$A$7:$DG$148,'TN01-10 (IN)'!DR$12,0)="","",VLOOKUP($C93,Sheet!$A$7:$DG$148,'TN01-10 (IN)'!DR$12,0))</f>
        <v>137</v>
      </c>
      <c r="DS93" s="28">
        <f>IF(VLOOKUP($C93,Sheet!$A$7:$DG$148,'TN01-10 (IN)'!DS$12,0)="","",VLOOKUP($C93,Sheet!$A$7:$DG$148,'TN01-10 (IN)'!DS$12,0))</f>
        <v>102</v>
      </c>
      <c r="DT93" s="28">
        <f>IF(VLOOKUP($C93,Sheet!$A$7:$DG$148,'TN01-10 (IN)'!DT$12,0)="","",VLOOKUP($C93,Sheet!$A$7:$DG$148,'TN01-10 (IN)'!DT$12,0))</f>
        <v>5.51</v>
      </c>
      <c r="DU93" s="28">
        <f>IF(VLOOKUP($C93,Sheet!$A$7:$DG$148,'TN01-10 (IN)'!DU$12,0)="","",VLOOKUP($C93,Sheet!$A$7:$DG$148,'TN01-10 (IN)'!DU$12,0))</f>
        <v>2.06</v>
      </c>
      <c r="DV93" s="28" t="str">
        <f>IF(VLOOKUP($C93,Sheet!$A$7:$DG$148,'TN01-10 (IN)'!DV$12,0)="","",VLOOKUP($C93,Sheet!$A$7:$DG$148,'TN01-10 (IN)'!DV$12,0))</f>
        <v/>
      </c>
      <c r="DW93" s="42">
        <f t="shared" si="19"/>
        <v>0.31007751937984496</v>
      </c>
    </row>
    <row r="94" spans="1:127" ht="15.95" customHeight="1" x14ac:dyDescent="0.2">
      <c r="A94" s="52"/>
      <c r="B94" s="625"/>
      <c r="C94" s="45">
        <v>2220724271</v>
      </c>
      <c r="D94" s="26" t="s">
        <v>7</v>
      </c>
      <c r="E94" s="26" t="s">
        <v>88</v>
      </c>
      <c r="F94" s="26" t="s">
        <v>159</v>
      </c>
      <c r="G94" s="27">
        <v>35675</v>
      </c>
      <c r="H94" s="26" t="s">
        <v>209</v>
      </c>
      <c r="I94" s="26" t="s">
        <v>212</v>
      </c>
      <c r="J94" s="28">
        <f>IF(VLOOKUP($C94,Sheet!$A$7:$DG$148,'TN01-10 (IN)'!J$12,0)="","",VLOOKUP($C94,Sheet!$A$7:$DG$148,'TN01-10 (IN)'!J$12,0))</f>
        <v>8.5</v>
      </c>
      <c r="K94" s="28">
        <f>IF(VLOOKUP($C94,Sheet!$A$7:$DG$148,'TN01-10 (IN)'!K$12,0)="","",VLOOKUP($C94,Sheet!$A$7:$DG$148,'TN01-10 (IN)'!K$12,0))</f>
        <v>7.7</v>
      </c>
      <c r="L94" s="28">
        <f>IF(VLOOKUP($C94,Sheet!$A$7:$DG$148,'TN01-10 (IN)'!L$12,0)="","",VLOOKUP($C94,Sheet!$A$7:$DG$148,'TN01-10 (IN)'!L$12,0))</f>
        <v>8.3000000000000007</v>
      </c>
      <c r="M94" s="28">
        <f>IF(VLOOKUP($C94,Sheet!$A$7:$DG$148,'TN01-10 (IN)'!M$12,0)="","",VLOOKUP($C94,Sheet!$A$7:$DG$148,'TN01-10 (IN)'!M$12,0))</f>
        <v>7.8</v>
      </c>
      <c r="N94" s="28">
        <f>IF(VLOOKUP($C94,Sheet!$A$7:$DG$148,'TN01-10 (IN)'!N$12,0)="","",VLOOKUP($C94,Sheet!$A$7:$DG$148,'TN01-10 (IN)'!N$12,0))</f>
        <v>6.8</v>
      </c>
      <c r="O94" s="28">
        <f>IF(VLOOKUP($C94,Sheet!$A$7:$DG$148,'TN01-10 (IN)'!O$12,0)="","",VLOOKUP($C94,Sheet!$A$7:$DG$148,'TN01-10 (IN)'!O$12,0))</f>
        <v>8</v>
      </c>
      <c r="P94" s="28">
        <f>IF(VLOOKUP($C94,Sheet!$A$7:$DG$148,'TN01-10 (IN)'!P$12,0)="","",VLOOKUP($C94,Sheet!$A$7:$DG$148,'TN01-10 (IN)'!P$12,0))</f>
        <v>10</v>
      </c>
      <c r="Q94" s="28" t="str">
        <f>IF(VLOOKUP($C94,Sheet!$A$7:$DG$148,'TN01-10 (IN)'!Q$12,0)="","",VLOOKUP($C94,Sheet!$A$7:$DG$148,'TN01-10 (IN)'!Q$12,0))</f>
        <v/>
      </c>
      <c r="R94" s="28">
        <f>IF(VLOOKUP($C94,Sheet!$A$7:$DG$148,'TN01-10 (IN)'!R$12,0)="","",VLOOKUP($C94,Sheet!$A$7:$DG$148,'TN01-10 (IN)'!R$12,0))</f>
        <v>8.9</v>
      </c>
      <c r="S94" s="28" t="str">
        <f>IF(VLOOKUP($C94,Sheet!$A$7:$DG$148,'TN01-10 (IN)'!S$12,0)="","",VLOOKUP($C94,Sheet!$A$7:$DG$148,'TN01-10 (IN)'!S$12,0))</f>
        <v/>
      </c>
      <c r="T94" s="28" t="str">
        <f>IF(VLOOKUP($C94,Sheet!$A$7:$DG$148,'TN01-10 (IN)'!T$12,0)="","",VLOOKUP($C94,Sheet!$A$7:$DG$148,'TN01-10 (IN)'!T$12,0))</f>
        <v/>
      </c>
      <c r="U94" s="28" t="str">
        <f>IF(VLOOKUP($C94,Sheet!$A$7:$DG$148,'TN01-10 (IN)'!U$12,0)="","",VLOOKUP($C94,Sheet!$A$7:$DG$148,'TN01-10 (IN)'!U$12,0))</f>
        <v/>
      </c>
      <c r="V94" s="28">
        <f>IF(VLOOKUP($C94,Sheet!$A$7:$DG$148,'TN01-10 (IN)'!V$12,0)="","",VLOOKUP($C94,Sheet!$A$7:$DG$148,'TN01-10 (IN)'!V$12,0))</f>
        <v>9.1</v>
      </c>
      <c r="W94" s="28">
        <f>IF(VLOOKUP($C94,Sheet!$A$7:$DG$148,'TN01-10 (IN)'!W$12,0)="","",VLOOKUP($C94,Sheet!$A$7:$DG$148,'TN01-10 (IN)'!W$12,0))</f>
        <v>7.5</v>
      </c>
      <c r="X94" s="28" t="str">
        <f>IF(VLOOKUP($C94,Sheet!$A$7:$DG$148,'TN01-10 (IN)'!X$12,0)="","",VLOOKUP($C94,Sheet!$A$7:$DG$148,'TN01-10 (IN)'!X$12,0))</f>
        <v/>
      </c>
      <c r="Y94" s="28">
        <f>IF(VLOOKUP($C94,Sheet!$A$7:$DG$148,'TN01-10 (IN)'!Y$12,0)="","",VLOOKUP($C94,Sheet!$A$7:$DG$148,'TN01-10 (IN)'!Y$12,0))</f>
        <v>9.3000000000000007</v>
      </c>
      <c r="Z94" s="28">
        <f>IF(VLOOKUP($C94,Sheet!$A$7:$DG$148,'TN01-10 (IN)'!Z$12,0)="","",VLOOKUP($C94,Sheet!$A$7:$DG$148,'TN01-10 (IN)'!Z$12,0))</f>
        <v>8</v>
      </c>
      <c r="AA94" s="28">
        <f>IF(VLOOKUP($C94,Sheet!$A$7:$DG$148,'TN01-10 (IN)'!AA$12,0)="","",VLOOKUP($C94,Sheet!$A$7:$DG$148,'TN01-10 (IN)'!AA$12,0))</f>
        <v>8.5</v>
      </c>
      <c r="AB94" s="28">
        <f>IF(VLOOKUP($C94,Sheet!$A$7:$DG$148,'TN01-10 (IN)'!AB$12,0)="","",VLOOKUP($C94,Sheet!$A$7:$DG$148,'TN01-10 (IN)'!AB$12,0))</f>
        <v>8.1999999999999993</v>
      </c>
      <c r="AC94" s="28">
        <f>IF(VLOOKUP($C94,Sheet!$A$7:$DG$148,'TN01-10 (IN)'!AC$12,0)="","",VLOOKUP($C94,Sheet!$A$7:$DG$148,'TN01-10 (IN)'!AC$12,0))</f>
        <v>4.8</v>
      </c>
      <c r="AD94" s="28">
        <f>IF(VLOOKUP($C94,Sheet!$A$7:$DG$148,'TN01-10 (IN)'!AD$12,0)="","",VLOOKUP($C94,Sheet!$A$7:$DG$148,'TN01-10 (IN)'!AD$12,0))</f>
        <v>6.8</v>
      </c>
      <c r="AE94" s="28">
        <f>IF(VLOOKUP($C94,Sheet!$A$7:$DG$148,'TN01-10 (IN)'!AE$12,0)="","",VLOOKUP($C94,Sheet!$A$7:$DG$148,'TN01-10 (IN)'!AE$12,0))</f>
        <v>8</v>
      </c>
      <c r="AF94" s="28">
        <f>IF(VLOOKUP($C94,Sheet!$A$7:$DG$148,'TN01-10 (IN)'!AF$12,0)="","",VLOOKUP($C94,Sheet!$A$7:$DG$148,'TN01-10 (IN)'!AF$12,0))</f>
        <v>6.5</v>
      </c>
      <c r="AG94" s="28">
        <f>IF(VLOOKUP($C94,Sheet!$A$7:$DG$148,'TN01-10 (IN)'!AG$12,0)="","",VLOOKUP($C94,Sheet!$A$7:$DG$148,'TN01-10 (IN)'!AG$12,0))</f>
        <v>6.8</v>
      </c>
      <c r="AH94" s="28">
        <f>IF(VLOOKUP($C94,Sheet!$A$7:$DG$148,'TN01-10 (IN)'!AH$12,0)="","",VLOOKUP($C94,Sheet!$A$7:$DG$148,'TN01-10 (IN)'!AH$12,0))</f>
        <v>6.2</v>
      </c>
      <c r="AI94" s="28">
        <f>IF(VLOOKUP($C94,Sheet!$A$7:$DG$148,'TN01-10 (IN)'!AI$12,0)="","",VLOOKUP($C94,Sheet!$A$7:$DG$148,'TN01-10 (IN)'!AI$12,0))</f>
        <v>6</v>
      </c>
      <c r="AJ94" s="28">
        <f>IF(VLOOKUP($C94,Sheet!$A$7:$DG$148,'TN01-10 (IN)'!AJ$12,0)="","",VLOOKUP($C94,Sheet!$A$7:$DG$148,'TN01-10 (IN)'!AJ$12,0))</f>
        <v>6.7</v>
      </c>
      <c r="AK94" s="28">
        <f>IF(VLOOKUP($C94,Sheet!$A$7:$DG$148,'TN01-10 (IN)'!AK$12,0)="","",VLOOKUP($C94,Sheet!$A$7:$DG$148,'TN01-10 (IN)'!AK$12,0))</f>
        <v>5.4</v>
      </c>
      <c r="AL94" s="28">
        <f>IF(VLOOKUP($C94,Sheet!$A$7:$DG$148,'TN01-10 (IN)'!AL$12,0)="","",VLOOKUP($C94,Sheet!$A$7:$DG$148,'TN01-10 (IN)'!AL$12,0))</f>
        <v>6.9</v>
      </c>
      <c r="AM94" s="33">
        <f>IF(VLOOKUP($C94,Sheet!$A$7:$DG$148,'TN01-10 (IN)'!AM$12,0)="","",VLOOKUP($C94,Sheet!$A$7:$DG$148,'TN01-10 (IN)'!AM$12,0))</f>
        <v>51</v>
      </c>
      <c r="AN94" s="36">
        <f>IF(VLOOKUP($C94,Sheet!$A$7:$DG$148,'TN01-10 (IN)'!AN$12,0)="","",VLOOKUP($C94,Sheet!$A$7:$DG$148,'TN01-10 (IN)'!AN$12,0))</f>
        <v>0</v>
      </c>
      <c r="AO94" s="32">
        <f>IF(VLOOKUP($C94,Sheet!$A$7:$DG$148,'TN01-10 (IN)'!AO$12,0)="","",VLOOKUP($C94,Sheet!$A$7:$DG$148,'TN01-10 (IN)'!AO$12,0))</f>
        <v>8.1</v>
      </c>
      <c r="AP94" s="32">
        <f>IF(VLOOKUP($C94,Sheet!$A$7:$DG$148,'TN01-10 (IN)'!AP$12,0)="","",VLOOKUP($C94,Sheet!$A$7:$DG$148,'TN01-10 (IN)'!AP$12,0))</f>
        <v>7.5</v>
      </c>
      <c r="AQ94" s="32" t="str">
        <f>IF(VLOOKUP($C94,Sheet!$A$7:$DG$148,'TN01-10 (IN)'!AQ$12,0)="","",VLOOKUP($C94,Sheet!$A$7:$DG$148,'TN01-10 (IN)'!AQ$12,0))</f>
        <v/>
      </c>
      <c r="AR94" s="32" t="str">
        <f>IF(VLOOKUP($C94,Sheet!$A$7:$DG$148,'TN01-10 (IN)'!AR$12,0)="","",VLOOKUP($C94,Sheet!$A$7:$DG$148,'TN01-10 (IN)'!AR$12,0))</f>
        <v/>
      </c>
      <c r="AS94" s="32">
        <f>IF(VLOOKUP($C94,Sheet!$A$7:$DG$148,'TN01-10 (IN)'!AS$12,0)="","",VLOOKUP($C94,Sheet!$A$7:$DG$148,'TN01-10 (IN)'!AS$12,0))</f>
        <v>5.9</v>
      </c>
      <c r="AT94" s="32" t="str">
        <f>IF(VLOOKUP($C94,Sheet!$A$7:$DG$148,'TN01-10 (IN)'!AT$12,0)="","",VLOOKUP($C94,Sheet!$A$7:$DG$148,'TN01-10 (IN)'!AT$12,0))</f>
        <v/>
      </c>
      <c r="AU94" s="32" t="str">
        <f>IF(VLOOKUP($C94,Sheet!$A$7:$DG$148,'TN01-10 (IN)'!AU$12,0)="","",VLOOKUP($C94,Sheet!$A$7:$DG$148,'TN01-10 (IN)'!AU$12,0))</f>
        <v/>
      </c>
      <c r="AV94" s="32" t="str">
        <f>IF(VLOOKUP($C94,Sheet!$A$7:$DG$148,'TN01-10 (IN)'!AV$12,0)="","",VLOOKUP($C94,Sheet!$A$7:$DG$148,'TN01-10 (IN)'!AV$12,0))</f>
        <v/>
      </c>
      <c r="AW94" s="32" t="str">
        <f>IF(VLOOKUP($C94,Sheet!$A$7:$DG$148,'TN01-10 (IN)'!AW$12,0)="","",VLOOKUP($C94,Sheet!$A$7:$DG$148,'TN01-10 (IN)'!AW$12,0))</f>
        <v/>
      </c>
      <c r="AX94" s="32" t="str">
        <f>IF(VLOOKUP($C94,Sheet!$A$7:$DG$148,'TN01-10 (IN)'!AX$12,0)="","",VLOOKUP($C94,Sheet!$A$7:$DG$148,'TN01-10 (IN)'!AX$12,0))</f>
        <v/>
      </c>
      <c r="AY94" s="32" t="str">
        <f>IF(VLOOKUP($C94,Sheet!$A$7:$DG$148,'TN01-10 (IN)'!AY$12,0)="","",VLOOKUP($C94,Sheet!$A$7:$DG$148,'TN01-10 (IN)'!AY$12,0))</f>
        <v/>
      </c>
      <c r="AZ94" s="32" t="str">
        <f>IF(VLOOKUP($C94,Sheet!$A$7:$DG$148,'TN01-10 (IN)'!AZ$12,0)="","",VLOOKUP($C94,Sheet!$A$7:$DG$148,'TN01-10 (IN)'!AZ$12,0))</f>
        <v/>
      </c>
      <c r="BA94" s="32">
        <f>IF(VLOOKUP($C94,Sheet!$A$7:$DG$148,'TN01-10 (IN)'!BA$12,0)="","",VLOOKUP($C94,Sheet!$A$7:$DG$148,'TN01-10 (IN)'!BA$12,0))</f>
        <v>7.9</v>
      </c>
      <c r="BB94" s="32" t="str">
        <f>IF(VLOOKUP($C94,Sheet!$A$7:$DG$148,'TN01-10 (IN)'!BB$12,0)="","",VLOOKUP($C94,Sheet!$A$7:$DG$148,'TN01-10 (IN)'!BB$12,0))</f>
        <v/>
      </c>
      <c r="BC94" s="32">
        <f>IF(VLOOKUP($C94,Sheet!$A$7:$DG$148,'TN01-10 (IN)'!BC$12,0)="","",VLOOKUP($C94,Sheet!$A$7:$DG$148,'TN01-10 (IN)'!BC$12,0))</f>
        <v>8.5</v>
      </c>
      <c r="BD94" s="33">
        <f>IF(VLOOKUP($C94,Sheet!$A$7:$DG$148,'TN01-10 (IN)'!BD$12,0)="","",VLOOKUP($C94,Sheet!$A$7:$DG$148,'TN01-10 (IN)'!BD$12,0))</f>
        <v>5</v>
      </c>
      <c r="BE94" s="36">
        <f>IF(VLOOKUP($C94,Sheet!$A$7:$DG$148,'TN01-10 (IN)'!BE$12,0)="","",VLOOKUP($C94,Sheet!$A$7:$DG$148,'TN01-10 (IN)'!BE$12,0))</f>
        <v>0</v>
      </c>
      <c r="BF94" s="28">
        <f>IF(VLOOKUP($C94,Sheet!$A$7:$DG$148,'TN01-10 (IN)'!BF$12,0)="","",VLOOKUP($C94,Sheet!$A$7:$DG$148,'TN01-10 (IN)'!BF$12,0))</f>
        <v>7.3</v>
      </c>
      <c r="BG94" s="28">
        <f>IF(VLOOKUP($C94,Sheet!$A$7:$DG$148,'TN01-10 (IN)'!BG$12,0)="","",VLOOKUP($C94,Sheet!$A$7:$DG$148,'TN01-10 (IN)'!BG$12,0))</f>
        <v>7.9</v>
      </c>
      <c r="BH94" s="28">
        <f>IF(VLOOKUP($C94,Sheet!$A$7:$DG$148,'TN01-10 (IN)'!BH$12,0)="","",VLOOKUP($C94,Sheet!$A$7:$DG$148,'TN01-10 (IN)'!BH$12,0))</f>
        <v>9.4</v>
      </c>
      <c r="BI94" s="28">
        <f>IF(VLOOKUP($C94,Sheet!$A$7:$DG$148,'TN01-10 (IN)'!BI$12,0)="","",VLOOKUP($C94,Sheet!$A$7:$DG$148,'TN01-10 (IN)'!BI$12,0))</f>
        <v>7.5</v>
      </c>
      <c r="BJ94" s="28">
        <f>IF(VLOOKUP($C94,Sheet!$A$7:$DG$148,'TN01-10 (IN)'!BJ$12,0)="","",VLOOKUP($C94,Sheet!$A$7:$DG$148,'TN01-10 (IN)'!BJ$12,0))</f>
        <v>8.9</v>
      </c>
      <c r="BK94" s="28">
        <f>IF(VLOOKUP($C94,Sheet!$A$7:$DG$148,'TN01-10 (IN)'!BK$12,0)="","",VLOOKUP($C94,Sheet!$A$7:$DG$148,'TN01-10 (IN)'!BK$12,0))</f>
        <v>8.6</v>
      </c>
      <c r="BL94" s="28">
        <f>IF(VLOOKUP($C94,Sheet!$A$7:$DG$148,'TN01-10 (IN)'!BL$12,0)="","",VLOOKUP($C94,Sheet!$A$7:$DG$148,'TN01-10 (IN)'!BL$12,0))</f>
        <v>8.6999999999999993</v>
      </c>
      <c r="BM94" s="28">
        <f>IF(VLOOKUP($C94,Sheet!$A$7:$DG$148,'TN01-10 (IN)'!BM$12,0)="","",VLOOKUP($C94,Sheet!$A$7:$DG$148,'TN01-10 (IN)'!BM$12,0))</f>
        <v>7.7</v>
      </c>
      <c r="BN94" s="28">
        <f>IF(VLOOKUP($C94,Sheet!$A$7:$DG$148,'TN01-10 (IN)'!BN$12,0)="","",VLOOKUP($C94,Sheet!$A$7:$DG$148,'TN01-10 (IN)'!BN$12,0))</f>
        <v>8.5</v>
      </c>
      <c r="BO94" s="28">
        <f>IF(VLOOKUP($C94,Sheet!$A$7:$DG$148,'TN01-10 (IN)'!BO$12,0)="","",VLOOKUP($C94,Sheet!$A$7:$DG$148,'TN01-10 (IN)'!BO$12,0))</f>
        <v>7.9</v>
      </c>
      <c r="BP94" s="28">
        <f>IF(VLOOKUP($C94,Sheet!$A$7:$DG$148,'TN01-10 (IN)'!BP$12,0)="","",VLOOKUP($C94,Sheet!$A$7:$DG$148,'TN01-10 (IN)'!BP$12,0))</f>
        <v>8.6</v>
      </c>
      <c r="BQ94" s="28">
        <f>IF(VLOOKUP($C94,Sheet!$A$7:$DG$148,'TN01-10 (IN)'!BQ$12,0)="","",VLOOKUP($C94,Sheet!$A$7:$DG$148,'TN01-10 (IN)'!BQ$12,0))</f>
        <v>8.3000000000000007</v>
      </c>
      <c r="BR94" s="28">
        <f>IF(VLOOKUP($C94,Sheet!$A$7:$DG$148,'TN01-10 (IN)'!BR$12,0)="","",VLOOKUP($C94,Sheet!$A$7:$DG$148,'TN01-10 (IN)'!BR$12,0))</f>
        <v>9.1</v>
      </c>
      <c r="BS94" s="28" t="str">
        <f>IF(VLOOKUP($C94,Sheet!$A$7:$DG$148,'TN01-10 (IN)'!BS$12,0)="","",VLOOKUP($C94,Sheet!$A$7:$DG$148,'TN01-10 (IN)'!BS$12,0))</f>
        <v/>
      </c>
      <c r="BT94" s="28">
        <f>IF(VLOOKUP($C94,Sheet!$A$7:$DG$148,'TN01-10 (IN)'!BT$12,0)="","",VLOOKUP($C94,Sheet!$A$7:$DG$148,'TN01-10 (IN)'!BT$12,0))</f>
        <v>6.5</v>
      </c>
      <c r="BU94" s="28">
        <f>IF(VLOOKUP($C94,Sheet!$A$7:$DG$148,'TN01-10 (IN)'!BU$12,0)="","",VLOOKUP($C94,Sheet!$A$7:$DG$148,'TN01-10 (IN)'!BU$12,0))</f>
        <v>7.7</v>
      </c>
      <c r="BV94" s="28">
        <f>IF(VLOOKUP($C94,Sheet!$A$7:$DG$148,'TN01-10 (IN)'!BV$12,0)="","",VLOOKUP($C94,Sheet!$A$7:$DG$148,'TN01-10 (IN)'!BV$12,0))</f>
        <v>7.5</v>
      </c>
      <c r="BW94" s="28">
        <f>IF(VLOOKUP($C94,Sheet!$A$7:$DG$148,'TN01-10 (IN)'!BW$12,0)="","",VLOOKUP($C94,Sheet!$A$7:$DG$148,'TN01-10 (IN)'!BW$12,0))</f>
        <v>8.1999999999999993</v>
      </c>
      <c r="BX94" s="28">
        <f>IF(VLOOKUP($C94,Sheet!$A$7:$DG$148,'TN01-10 (IN)'!BX$12,0)="","",VLOOKUP($C94,Sheet!$A$7:$DG$148,'TN01-10 (IN)'!BX$12,0))</f>
        <v>9.1</v>
      </c>
      <c r="BY94" s="28">
        <f>IF(VLOOKUP($C94,Sheet!$A$7:$DG$148,'TN01-10 (IN)'!BY$12,0)="","",VLOOKUP($C94,Sheet!$A$7:$DG$148,'TN01-10 (IN)'!BY$12,0))</f>
        <v>9.1</v>
      </c>
      <c r="BZ94" s="33">
        <f>IF(VLOOKUP($C94,Sheet!$A$7:$DG$148,'TN01-10 (IN)'!BZ$12,0)="","",VLOOKUP($C94,Sheet!$A$7:$DG$148,'TN01-10 (IN)'!BZ$12,0))</f>
        <v>50</v>
      </c>
      <c r="CA94" s="36">
        <f>IF(VLOOKUP($C94,Sheet!$A$7:$DG$148,'TN01-10 (IN)'!CA$12,0)="","",VLOOKUP($C94,Sheet!$A$7:$DG$148,'TN01-10 (IN)'!CA$12,0))</f>
        <v>0</v>
      </c>
      <c r="CB94" s="28">
        <f>IF(VLOOKUP($C94,Sheet!$A$7:$DG$148,'TN01-10 (IN)'!CB$12,0)="","",VLOOKUP($C94,Sheet!$A$7:$DG$148,'TN01-10 (IN)'!CB$12,0))</f>
        <v>10</v>
      </c>
      <c r="CC94" s="28" t="str">
        <f>IF(VLOOKUP($C94,Sheet!$A$7:$DG$148,'TN01-10 (IN)'!CC$12,0)="","",VLOOKUP($C94,Sheet!$A$7:$DG$148,'TN01-10 (IN)'!CC$12,0))</f>
        <v/>
      </c>
      <c r="CD94" s="28">
        <f>IF(VLOOKUP($C94,Sheet!$A$7:$DG$148,'TN01-10 (IN)'!CD$12,0)="","",VLOOKUP($C94,Sheet!$A$7:$DG$148,'TN01-10 (IN)'!CD$12,0))</f>
        <v>8.6</v>
      </c>
      <c r="CE94" s="28" t="str">
        <f>IF(VLOOKUP($C94,Sheet!$A$7:$DG$148,'TN01-10 (IN)'!CE$12,0)="","",VLOOKUP($C94,Sheet!$A$7:$DG$148,'TN01-10 (IN)'!CE$12,0))</f>
        <v/>
      </c>
      <c r="CF94" s="28">
        <f>IF(VLOOKUP($C94,Sheet!$A$7:$DG$148,'TN01-10 (IN)'!CF$12,0)="","",VLOOKUP($C94,Sheet!$A$7:$DG$148,'TN01-10 (IN)'!CF$12,0))</f>
        <v>8.5</v>
      </c>
      <c r="CG94" s="28">
        <f>IF(VLOOKUP($C94,Sheet!$A$7:$DG$148,'TN01-10 (IN)'!CG$12,0)="","",VLOOKUP($C94,Sheet!$A$7:$DG$148,'TN01-10 (IN)'!CG$12,0))</f>
        <v>7.9</v>
      </c>
      <c r="CH94" s="28">
        <f>IF(VLOOKUP($C94,Sheet!$A$7:$DG$148,'TN01-10 (IN)'!CH$12,0)="","",VLOOKUP($C94,Sheet!$A$7:$DG$148,'TN01-10 (IN)'!CH$12,0))</f>
        <v>9.1999999999999993</v>
      </c>
      <c r="CI94" s="28">
        <f>IF(VLOOKUP($C94,Sheet!$A$7:$DG$148,'TN01-10 (IN)'!CI$12,0)="","",VLOOKUP($C94,Sheet!$A$7:$DG$148,'TN01-10 (IN)'!CI$12,0))</f>
        <v>6.5</v>
      </c>
      <c r="CJ94" s="28" t="str">
        <f>IF(VLOOKUP($C94,Sheet!$A$7:$DG$148,'TN01-10 (IN)'!CJ$12,0)="","",VLOOKUP($C94,Sheet!$A$7:$DG$148,'TN01-10 (IN)'!CJ$12,0))</f>
        <v/>
      </c>
      <c r="CK94" s="28">
        <f>IF(VLOOKUP($C94,Sheet!$A$7:$DG$148,'TN01-10 (IN)'!CK$12,0)="","",VLOOKUP($C94,Sheet!$A$7:$DG$148,'TN01-10 (IN)'!CK$12,0))</f>
        <v>9.1</v>
      </c>
      <c r="CL94" s="28" t="str">
        <f>IF(VLOOKUP($C94,Sheet!$A$7:$DG$148,'TN01-10 (IN)'!CL$12,0)="","",VLOOKUP($C94,Sheet!$A$7:$DG$148,'TN01-10 (IN)'!CL$12,0))</f>
        <v/>
      </c>
      <c r="CM94" s="28" t="str">
        <f>IF(VLOOKUP($C94,Sheet!$A$7:$DG$148,'TN01-10 (IN)'!CM$12,0)="","",VLOOKUP($C94,Sheet!$A$7:$DG$148,'TN01-10 (IN)'!CM$12,0))</f>
        <v/>
      </c>
      <c r="CN94" s="28" t="str">
        <f>IF(VLOOKUP($C94,Sheet!$A$7:$DG$148,'TN01-10 (IN)'!CN$12,0)="","",VLOOKUP($C94,Sheet!$A$7:$DG$148,'TN01-10 (IN)'!CN$12,0))</f>
        <v/>
      </c>
      <c r="CO94" s="28" t="str">
        <f>IF(VLOOKUP($C94,Sheet!$A$7:$DG$148,'TN01-10 (IN)'!CO$12,0)="","",VLOOKUP($C94,Sheet!$A$7:$DG$148,'TN01-10 (IN)'!CO$12,0))</f>
        <v/>
      </c>
      <c r="CP94" s="28">
        <f>IF(VLOOKUP($C94,Sheet!$A$7:$DG$148,'TN01-10 (IN)'!CP$12,0)="","",VLOOKUP($C94,Sheet!$A$7:$DG$148,'TN01-10 (IN)'!CP$12,0))</f>
        <v>7.2</v>
      </c>
      <c r="CQ94" s="28">
        <f>IF(VLOOKUP($C94,Sheet!$A$7:$DG$148,'TN01-10 (IN)'!CQ$12,0)="","",VLOOKUP($C94,Sheet!$A$7:$DG$148,'TN01-10 (IN)'!CQ$12,0))</f>
        <v>7.9</v>
      </c>
      <c r="CR94" s="28">
        <f>IF(VLOOKUP($C94,Sheet!$A$7:$DG$148,'TN01-10 (IN)'!CR$12,0)="","",VLOOKUP($C94,Sheet!$A$7:$DG$148,'TN01-10 (IN)'!CR$12,0))</f>
        <v>8.3000000000000007</v>
      </c>
      <c r="CS94" s="28">
        <f>IF(VLOOKUP($C94,Sheet!$A$7:$DG$148,'TN01-10 (IN)'!CS$12,0)="","",VLOOKUP($C94,Sheet!$A$7:$DG$148,'TN01-10 (IN)'!CS$12,0))</f>
        <v>9.6</v>
      </c>
      <c r="CT94" s="28">
        <f>IF(VLOOKUP($C94,Sheet!$A$7:$DG$148,'TN01-10 (IN)'!CT$12,0)="","",VLOOKUP($C94,Sheet!$A$7:$DG$148,'TN01-10 (IN)'!CT$12,0))</f>
        <v>9.6</v>
      </c>
      <c r="CU94" s="33">
        <f>IF(VLOOKUP($C94,Sheet!$A$7:$DG$148,'TN01-10 (IN)'!CU$12,0)="","",VLOOKUP($C94,Sheet!$A$7:$DG$148,'TN01-10 (IN)'!CU$12,0))</f>
        <v>27</v>
      </c>
      <c r="CV94" s="36">
        <f>IF(VLOOKUP($C94,Sheet!$A$7:$DG$148,'TN01-10 (IN)'!CV$12,0)="","",VLOOKUP($C94,Sheet!$A$7:$DG$148,'TN01-10 (IN)'!CV$12,0))</f>
        <v>0</v>
      </c>
      <c r="CW94" s="38">
        <f t="shared" si="11"/>
        <v>128</v>
      </c>
      <c r="CX94" s="38">
        <f t="shared" si="11"/>
        <v>0</v>
      </c>
      <c r="CY94" s="38">
        <f t="shared" si="12"/>
        <v>0</v>
      </c>
      <c r="CZ94" s="38">
        <f t="shared" si="13"/>
        <v>128</v>
      </c>
      <c r="DA94" s="38">
        <f t="shared" si="14"/>
        <v>7.91</v>
      </c>
      <c r="DB94" s="38">
        <f>VLOOKUP($C94,'TN01-04'!$A$13:$DL$166,103,0)</f>
        <v>3.41</v>
      </c>
      <c r="DC94" s="28" t="str">
        <f>IF(VLOOKUP($C94,Sheet!$A$7:$DG$148,'TN01-10 (IN)'!DC$12,0)="","",VLOOKUP($C94,Sheet!$A$7:$DG$148,'TN01-10 (IN)'!DC$12,0))</f>
        <v/>
      </c>
      <c r="DD94" s="28" t="str">
        <f>IF(VLOOKUP($C94,Sheet!$A$7:$DG$148,'TN01-10 (IN)'!DD$12,0)="","",VLOOKUP($C94,Sheet!$A$7:$DG$148,'TN01-10 (IN)'!DD$12,0))</f>
        <v/>
      </c>
      <c r="DE94" s="28" t="str">
        <f>IF(VLOOKUP($C94,Sheet!$A$7:$DG$148,'TN01-10 (IN)'!DE$12,0)="","",VLOOKUP($C94,Sheet!$A$7:$DG$148,'TN01-10 (IN)'!DE$12,0))</f>
        <v/>
      </c>
      <c r="DF94" s="28">
        <f>IF(VLOOKUP($C94,Sheet!$A$7:$DG$148,'TN01-10 (IN)'!DF$12,0)="","",VLOOKUP($C94,Sheet!$A$7:$DG$148,'TN01-10 (IN)'!DF$12,0))</f>
        <v>9.1</v>
      </c>
      <c r="DG94" s="38"/>
      <c r="DH94" s="38">
        <f t="shared" si="15"/>
        <v>9.1</v>
      </c>
      <c r="DI94" s="38">
        <f>VLOOKUP($C94,'TN01-04'!$A$13:$DL$166,110,0)</f>
        <v>4</v>
      </c>
      <c r="DJ94" s="33">
        <f>IF(VLOOKUP($C94,Sheet!$A$7:$DG$148,'TN01-10 (IN)'!DJ$12,0)="","",VLOOKUP($C94,Sheet!$A$7:$DG$148,'TN01-10 (IN)'!DJ$12,0))</f>
        <v>5</v>
      </c>
      <c r="DK94" s="36">
        <f>IF(VLOOKUP($C94,Sheet!$A$7:$DG$148,'TN01-10 (IN)'!DK$12,0)="","",VLOOKUP($C94,Sheet!$A$7:$DG$148,'TN01-10 (IN)'!DK$12,0))</f>
        <v>0</v>
      </c>
      <c r="DL94" s="38">
        <f t="shared" si="16"/>
        <v>133</v>
      </c>
      <c r="DM94" s="38">
        <f t="shared" si="17"/>
        <v>0</v>
      </c>
      <c r="DN94" s="38">
        <f t="shared" si="18"/>
        <v>7.95</v>
      </c>
      <c r="DO94" s="38">
        <f>VLOOKUP($C94,'TN01-04'!$A$13:$DL$166,116,0)</f>
        <v>3.43</v>
      </c>
      <c r="DP94" s="33">
        <f>IF(VLOOKUP($C94,Sheet!$A$7:$DG$148,'TN01-10 (IN)'!DP$12,0)="","",VLOOKUP($C94,Sheet!$A$7:$DG$148,'TN01-10 (IN)'!DP$12,0))</f>
        <v>138</v>
      </c>
      <c r="DQ94" s="36">
        <f>IF(VLOOKUP($C94,Sheet!$A$7:$DG$148,'TN01-10 (IN)'!DQ$12,0)="","",VLOOKUP($C94,Sheet!$A$7:$DG$148,'TN01-10 (IN)'!DQ$12,0))</f>
        <v>0</v>
      </c>
      <c r="DR94" s="28">
        <f>IF(VLOOKUP($C94,Sheet!$A$7:$DG$148,'TN01-10 (IN)'!DR$12,0)="","",VLOOKUP($C94,Sheet!$A$7:$DG$148,'TN01-10 (IN)'!DR$12,0))</f>
        <v>137</v>
      </c>
      <c r="DS94" s="28">
        <f>IF(VLOOKUP($C94,Sheet!$A$7:$DG$148,'TN01-10 (IN)'!DS$12,0)="","",VLOOKUP($C94,Sheet!$A$7:$DG$148,'TN01-10 (IN)'!DS$12,0))</f>
        <v>138</v>
      </c>
      <c r="DT94" s="28">
        <f>IF(VLOOKUP($C94,Sheet!$A$7:$DG$148,'TN01-10 (IN)'!DT$12,0)="","",VLOOKUP($C94,Sheet!$A$7:$DG$148,'TN01-10 (IN)'!DT$12,0))</f>
        <v>7.95</v>
      </c>
      <c r="DU94" s="28">
        <f>IF(VLOOKUP($C94,Sheet!$A$7:$DG$148,'TN01-10 (IN)'!DU$12,0)="","",VLOOKUP($C94,Sheet!$A$7:$DG$148,'TN01-10 (IN)'!DU$12,0))</f>
        <v>3.43</v>
      </c>
      <c r="DV94" s="28" t="str">
        <f>IF(VLOOKUP($C94,Sheet!$A$7:$DG$148,'TN01-10 (IN)'!DV$12,0)="","",VLOOKUP($C94,Sheet!$A$7:$DG$148,'TN01-10 (IN)'!DV$12,0))</f>
        <v/>
      </c>
      <c r="DW94" s="42">
        <f t="shared" si="19"/>
        <v>0</v>
      </c>
    </row>
    <row r="95" spans="1:127" ht="15.95" customHeight="1" x14ac:dyDescent="0.2">
      <c r="A95" s="52"/>
      <c r="B95" s="625"/>
      <c r="C95" s="45">
        <v>2221718606</v>
      </c>
      <c r="D95" s="26" t="s">
        <v>6</v>
      </c>
      <c r="E95" s="26"/>
      <c r="F95" s="26" t="s">
        <v>71</v>
      </c>
      <c r="G95" s="27">
        <v>36062</v>
      </c>
      <c r="H95" s="26" t="s">
        <v>210</v>
      </c>
      <c r="I95" s="26" t="s">
        <v>212</v>
      </c>
      <c r="J95" s="28">
        <f>IF(VLOOKUP($C95,Sheet!$A$7:$DG$148,'TN01-10 (IN)'!J$12,0)="","",VLOOKUP($C95,Sheet!$A$7:$DG$148,'TN01-10 (IN)'!J$12,0))</f>
        <v>7.7</v>
      </c>
      <c r="K95" s="28">
        <f>IF(VLOOKUP($C95,Sheet!$A$7:$DG$148,'TN01-10 (IN)'!K$12,0)="","",VLOOKUP($C95,Sheet!$A$7:$DG$148,'TN01-10 (IN)'!K$12,0))</f>
        <v>7.5</v>
      </c>
      <c r="L95" s="28">
        <f>IF(VLOOKUP($C95,Sheet!$A$7:$DG$148,'TN01-10 (IN)'!L$12,0)="","",VLOOKUP($C95,Sheet!$A$7:$DG$148,'TN01-10 (IN)'!L$12,0))</f>
        <v>8.1</v>
      </c>
      <c r="M95" s="28">
        <f>IF(VLOOKUP($C95,Sheet!$A$7:$DG$148,'TN01-10 (IN)'!M$12,0)="","",VLOOKUP($C95,Sheet!$A$7:$DG$148,'TN01-10 (IN)'!M$12,0))</f>
        <v>8.1999999999999993</v>
      </c>
      <c r="N95" s="28">
        <f>IF(VLOOKUP($C95,Sheet!$A$7:$DG$148,'TN01-10 (IN)'!N$12,0)="","",VLOOKUP($C95,Sheet!$A$7:$DG$148,'TN01-10 (IN)'!N$12,0))</f>
        <v>6.1</v>
      </c>
      <c r="O95" s="28">
        <f>IF(VLOOKUP($C95,Sheet!$A$7:$DG$148,'TN01-10 (IN)'!O$12,0)="","",VLOOKUP($C95,Sheet!$A$7:$DG$148,'TN01-10 (IN)'!O$12,0))</f>
        <v>8.9</v>
      </c>
      <c r="P95" s="28">
        <f>IF(VLOOKUP($C95,Sheet!$A$7:$DG$148,'TN01-10 (IN)'!P$12,0)="","",VLOOKUP($C95,Sheet!$A$7:$DG$148,'TN01-10 (IN)'!P$12,0))</f>
        <v>5.4</v>
      </c>
      <c r="Q95" s="28" t="str">
        <f>IF(VLOOKUP($C95,Sheet!$A$7:$DG$148,'TN01-10 (IN)'!Q$12,0)="","",VLOOKUP($C95,Sheet!$A$7:$DG$148,'TN01-10 (IN)'!Q$12,0))</f>
        <v/>
      </c>
      <c r="R95" s="28">
        <f>IF(VLOOKUP($C95,Sheet!$A$7:$DG$148,'TN01-10 (IN)'!R$12,0)="","",VLOOKUP($C95,Sheet!$A$7:$DG$148,'TN01-10 (IN)'!R$12,0))</f>
        <v>6.9</v>
      </c>
      <c r="S95" s="28" t="str">
        <f>IF(VLOOKUP($C95,Sheet!$A$7:$DG$148,'TN01-10 (IN)'!S$12,0)="","",VLOOKUP($C95,Sheet!$A$7:$DG$148,'TN01-10 (IN)'!S$12,0))</f>
        <v/>
      </c>
      <c r="T95" s="28" t="str">
        <f>IF(VLOOKUP($C95,Sheet!$A$7:$DG$148,'TN01-10 (IN)'!T$12,0)="","",VLOOKUP($C95,Sheet!$A$7:$DG$148,'TN01-10 (IN)'!T$12,0))</f>
        <v/>
      </c>
      <c r="U95" s="28" t="str">
        <f>IF(VLOOKUP($C95,Sheet!$A$7:$DG$148,'TN01-10 (IN)'!U$12,0)="","",VLOOKUP($C95,Sheet!$A$7:$DG$148,'TN01-10 (IN)'!U$12,0))</f>
        <v/>
      </c>
      <c r="V95" s="28" t="str">
        <f>IF(VLOOKUP($C95,Sheet!$A$7:$DG$148,'TN01-10 (IN)'!V$12,0)="","",VLOOKUP($C95,Sheet!$A$7:$DG$148,'TN01-10 (IN)'!V$12,0))</f>
        <v/>
      </c>
      <c r="W95" s="28">
        <f>IF(VLOOKUP($C95,Sheet!$A$7:$DG$148,'TN01-10 (IN)'!W$12,0)="","",VLOOKUP($C95,Sheet!$A$7:$DG$148,'TN01-10 (IN)'!W$12,0))</f>
        <v>7.8</v>
      </c>
      <c r="X95" s="28">
        <f>IF(VLOOKUP($C95,Sheet!$A$7:$DG$148,'TN01-10 (IN)'!X$12,0)="","",VLOOKUP($C95,Sheet!$A$7:$DG$148,'TN01-10 (IN)'!X$12,0))</f>
        <v>6.5</v>
      </c>
      <c r="Y95" s="28">
        <f>IF(VLOOKUP($C95,Sheet!$A$7:$DG$148,'TN01-10 (IN)'!Y$12,0)="","",VLOOKUP($C95,Sheet!$A$7:$DG$148,'TN01-10 (IN)'!Y$12,0))</f>
        <v>8.1999999999999993</v>
      </c>
      <c r="Z95" s="28">
        <f>IF(VLOOKUP($C95,Sheet!$A$7:$DG$148,'TN01-10 (IN)'!Z$12,0)="","",VLOOKUP($C95,Sheet!$A$7:$DG$148,'TN01-10 (IN)'!Z$12,0))</f>
        <v>7.5</v>
      </c>
      <c r="AA95" s="28">
        <f>IF(VLOOKUP($C95,Sheet!$A$7:$DG$148,'TN01-10 (IN)'!AA$12,0)="","",VLOOKUP($C95,Sheet!$A$7:$DG$148,'TN01-10 (IN)'!AA$12,0))</f>
        <v>7</v>
      </c>
      <c r="AB95" s="28">
        <f>IF(VLOOKUP($C95,Sheet!$A$7:$DG$148,'TN01-10 (IN)'!AB$12,0)="","",VLOOKUP($C95,Sheet!$A$7:$DG$148,'TN01-10 (IN)'!AB$12,0))</f>
        <v>7.2</v>
      </c>
      <c r="AC95" s="28">
        <f>IF(VLOOKUP($C95,Sheet!$A$7:$DG$148,'TN01-10 (IN)'!AC$12,0)="","",VLOOKUP($C95,Sheet!$A$7:$DG$148,'TN01-10 (IN)'!AC$12,0))</f>
        <v>6</v>
      </c>
      <c r="AD95" s="28">
        <f>IF(VLOOKUP($C95,Sheet!$A$7:$DG$148,'TN01-10 (IN)'!AD$12,0)="","",VLOOKUP($C95,Sheet!$A$7:$DG$148,'TN01-10 (IN)'!AD$12,0))</f>
        <v>7.2</v>
      </c>
      <c r="AE95" s="28">
        <f>IF(VLOOKUP($C95,Sheet!$A$7:$DG$148,'TN01-10 (IN)'!AE$12,0)="","",VLOOKUP($C95,Sheet!$A$7:$DG$148,'TN01-10 (IN)'!AE$12,0))</f>
        <v>6</v>
      </c>
      <c r="AF95" s="28">
        <f>IF(VLOOKUP($C95,Sheet!$A$7:$DG$148,'TN01-10 (IN)'!AF$12,0)="","",VLOOKUP($C95,Sheet!$A$7:$DG$148,'TN01-10 (IN)'!AF$12,0))</f>
        <v>5.8</v>
      </c>
      <c r="AG95" s="28">
        <f>IF(VLOOKUP($C95,Sheet!$A$7:$DG$148,'TN01-10 (IN)'!AG$12,0)="","",VLOOKUP($C95,Sheet!$A$7:$DG$148,'TN01-10 (IN)'!AG$12,0))</f>
        <v>4.8</v>
      </c>
      <c r="AH95" s="28">
        <f>IF(VLOOKUP($C95,Sheet!$A$7:$DG$148,'TN01-10 (IN)'!AH$12,0)="","",VLOOKUP($C95,Sheet!$A$7:$DG$148,'TN01-10 (IN)'!AH$12,0))</f>
        <v>6.8</v>
      </c>
      <c r="AI95" s="28">
        <f>IF(VLOOKUP($C95,Sheet!$A$7:$DG$148,'TN01-10 (IN)'!AI$12,0)="","",VLOOKUP($C95,Sheet!$A$7:$DG$148,'TN01-10 (IN)'!AI$12,0))</f>
        <v>4.8</v>
      </c>
      <c r="AJ95" s="28">
        <f>IF(VLOOKUP($C95,Sheet!$A$7:$DG$148,'TN01-10 (IN)'!AJ$12,0)="","",VLOOKUP($C95,Sheet!$A$7:$DG$148,'TN01-10 (IN)'!AJ$12,0))</f>
        <v>5.8</v>
      </c>
      <c r="AK95" s="28">
        <f>IF(VLOOKUP($C95,Sheet!$A$7:$DG$148,'TN01-10 (IN)'!AK$12,0)="","",VLOOKUP($C95,Sheet!$A$7:$DG$148,'TN01-10 (IN)'!AK$12,0))</f>
        <v>6</v>
      </c>
      <c r="AL95" s="28">
        <f>IF(VLOOKUP($C95,Sheet!$A$7:$DG$148,'TN01-10 (IN)'!AL$12,0)="","",VLOOKUP($C95,Sheet!$A$7:$DG$148,'TN01-10 (IN)'!AL$12,0))</f>
        <v>6.4</v>
      </c>
      <c r="AM95" s="33">
        <f>IF(VLOOKUP($C95,Sheet!$A$7:$DG$148,'TN01-10 (IN)'!AM$12,0)="","",VLOOKUP($C95,Sheet!$A$7:$DG$148,'TN01-10 (IN)'!AM$12,0))</f>
        <v>51</v>
      </c>
      <c r="AN95" s="36">
        <f>IF(VLOOKUP($C95,Sheet!$A$7:$DG$148,'TN01-10 (IN)'!AN$12,0)="","",VLOOKUP($C95,Sheet!$A$7:$DG$148,'TN01-10 (IN)'!AN$12,0))</f>
        <v>0</v>
      </c>
      <c r="AO95" s="32">
        <f>IF(VLOOKUP($C95,Sheet!$A$7:$DG$148,'TN01-10 (IN)'!AO$12,0)="","",VLOOKUP($C95,Sheet!$A$7:$DG$148,'TN01-10 (IN)'!AO$12,0))</f>
        <v>7.6</v>
      </c>
      <c r="AP95" s="32">
        <f>IF(VLOOKUP($C95,Sheet!$A$7:$DG$148,'TN01-10 (IN)'!AP$12,0)="","",VLOOKUP($C95,Sheet!$A$7:$DG$148,'TN01-10 (IN)'!AP$12,0))</f>
        <v>8.1</v>
      </c>
      <c r="AQ95" s="32" t="str">
        <f>IF(VLOOKUP($C95,Sheet!$A$7:$DG$148,'TN01-10 (IN)'!AQ$12,0)="","",VLOOKUP($C95,Sheet!$A$7:$DG$148,'TN01-10 (IN)'!AQ$12,0))</f>
        <v/>
      </c>
      <c r="AR95" s="32">
        <f>IF(VLOOKUP($C95,Sheet!$A$7:$DG$148,'TN01-10 (IN)'!AR$12,0)="","",VLOOKUP($C95,Sheet!$A$7:$DG$148,'TN01-10 (IN)'!AR$12,0))</f>
        <v>7.5</v>
      </c>
      <c r="AS95" s="32" t="str">
        <f>IF(VLOOKUP($C95,Sheet!$A$7:$DG$148,'TN01-10 (IN)'!AS$12,0)="","",VLOOKUP($C95,Sheet!$A$7:$DG$148,'TN01-10 (IN)'!AS$12,0))</f>
        <v/>
      </c>
      <c r="AT95" s="32" t="str">
        <f>IF(VLOOKUP($C95,Sheet!$A$7:$DG$148,'TN01-10 (IN)'!AT$12,0)="","",VLOOKUP($C95,Sheet!$A$7:$DG$148,'TN01-10 (IN)'!AT$12,0))</f>
        <v/>
      </c>
      <c r="AU95" s="32" t="str">
        <f>IF(VLOOKUP($C95,Sheet!$A$7:$DG$148,'TN01-10 (IN)'!AU$12,0)="","",VLOOKUP($C95,Sheet!$A$7:$DG$148,'TN01-10 (IN)'!AU$12,0))</f>
        <v/>
      </c>
      <c r="AV95" s="32" t="str">
        <f>IF(VLOOKUP($C95,Sheet!$A$7:$DG$148,'TN01-10 (IN)'!AV$12,0)="","",VLOOKUP($C95,Sheet!$A$7:$DG$148,'TN01-10 (IN)'!AV$12,0))</f>
        <v/>
      </c>
      <c r="AW95" s="32" t="str">
        <f>IF(VLOOKUP($C95,Sheet!$A$7:$DG$148,'TN01-10 (IN)'!AW$12,0)="","",VLOOKUP($C95,Sheet!$A$7:$DG$148,'TN01-10 (IN)'!AW$12,0))</f>
        <v/>
      </c>
      <c r="AX95" s="32">
        <f>IF(VLOOKUP($C95,Sheet!$A$7:$DG$148,'TN01-10 (IN)'!AX$12,0)="","",VLOOKUP($C95,Sheet!$A$7:$DG$148,'TN01-10 (IN)'!AX$12,0))</f>
        <v>8.6999999999999993</v>
      </c>
      <c r="AY95" s="32" t="str">
        <f>IF(VLOOKUP($C95,Sheet!$A$7:$DG$148,'TN01-10 (IN)'!AY$12,0)="","",VLOOKUP($C95,Sheet!$A$7:$DG$148,'TN01-10 (IN)'!AY$12,0))</f>
        <v/>
      </c>
      <c r="AZ95" s="32" t="str">
        <f>IF(VLOOKUP($C95,Sheet!$A$7:$DG$148,'TN01-10 (IN)'!AZ$12,0)="","",VLOOKUP($C95,Sheet!$A$7:$DG$148,'TN01-10 (IN)'!AZ$12,0))</f>
        <v/>
      </c>
      <c r="BA95" s="32" t="str">
        <f>IF(VLOOKUP($C95,Sheet!$A$7:$DG$148,'TN01-10 (IN)'!BA$12,0)="","",VLOOKUP($C95,Sheet!$A$7:$DG$148,'TN01-10 (IN)'!BA$12,0))</f>
        <v/>
      </c>
      <c r="BB95" s="32" t="str">
        <f>IF(VLOOKUP($C95,Sheet!$A$7:$DG$148,'TN01-10 (IN)'!BB$12,0)="","",VLOOKUP($C95,Sheet!$A$7:$DG$148,'TN01-10 (IN)'!BB$12,0))</f>
        <v/>
      </c>
      <c r="BC95" s="32">
        <f>IF(VLOOKUP($C95,Sheet!$A$7:$DG$148,'TN01-10 (IN)'!BC$12,0)="","",VLOOKUP($C95,Sheet!$A$7:$DG$148,'TN01-10 (IN)'!BC$12,0))</f>
        <v>6.5</v>
      </c>
      <c r="BD95" s="33">
        <f>IF(VLOOKUP($C95,Sheet!$A$7:$DG$148,'TN01-10 (IN)'!BD$12,0)="","",VLOOKUP($C95,Sheet!$A$7:$DG$148,'TN01-10 (IN)'!BD$12,0))</f>
        <v>5</v>
      </c>
      <c r="BE95" s="36">
        <f>IF(VLOOKUP($C95,Sheet!$A$7:$DG$148,'TN01-10 (IN)'!BE$12,0)="","",VLOOKUP($C95,Sheet!$A$7:$DG$148,'TN01-10 (IN)'!BE$12,0))</f>
        <v>0</v>
      </c>
      <c r="BF95" s="28">
        <f>IF(VLOOKUP($C95,Sheet!$A$7:$DG$148,'TN01-10 (IN)'!BF$12,0)="","",VLOOKUP($C95,Sheet!$A$7:$DG$148,'TN01-10 (IN)'!BF$12,0))</f>
        <v>5</v>
      </c>
      <c r="BG95" s="28">
        <f>IF(VLOOKUP($C95,Sheet!$A$7:$DG$148,'TN01-10 (IN)'!BG$12,0)="","",VLOOKUP($C95,Sheet!$A$7:$DG$148,'TN01-10 (IN)'!BG$12,0))</f>
        <v>6</v>
      </c>
      <c r="BH95" s="28">
        <f>IF(VLOOKUP($C95,Sheet!$A$7:$DG$148,'TN01-10 (IN)'!BH$12,0)="","",VLOOKUP($C95,Sheet!$A$7:$DG$148,'TN01-10 (IN)'!BH$12,0))</f>
        <v>8.9</v>
      </c>
      <c r="BI95" s="28">
        <f>IF(VLOOKUP($C95,Sheet!$A$7:$DG$148,'TN01-10 (IN)'!BI$12,0)="","",VLOOKUP($C95,Sheet!$A$7:$DG$148,'TN01-10 (IN)'!BI$12,0))</f>
        <v>6.3</v>
      </c>
      <c r="BJ95" s="28">
        <f>IF(VLOOKUP($C95,Sheet!$A$7:$DG$148,'TN01-10 (IN)'!BJ$12,0)="","",VLOOKUP($C95,Sheet!$A$7:$DG$148,'TN01-10 (IN)'!BJ$12,0))</f>
        <v>5.6</v>
      </c>
      <c r="BK95" s="28">
        <f>IF(VLOOKUP($C95,Sheet!$A$7:$DG$148,'TN01-10 (IN)'!BK$12,0)="","",VLOOKUP($C95,Sheet!$A$7:$DG$148,'TN01-10 (IN)'!BK$12,0))</f>
        <v>5.7</v>
      </c>
      <c r="BL95" s="28">
        <f>IF(VLOOKUP($C95,Sheet!$A$7:$DG$148,'TN01-10 (IN)'!BL$12,0)="","",VLOOKUP($C95,Sheet!$A$7:$DG$148,'TN01-10 (IN)'!BL$12,0))</f>
        <v>7.3</v>
      </c>
      <c r="BM95" s="28">
        <f>IF(VLOOKUP($C95,Sheet!$A$7:$DG$148,'TN01-10 (IN)'!BM$12,0)="","",VLOOKUP($C95,Sheet!$A$7:$DG$148,'TN01-10 (IN)'!BM$12,0))</f>
        <v>5.0999999999999996</v>
      </c>
      <c r="BN95" s="28">
        <f>IF(VLOOKUP($C95,Sheet!$A$7:$DG$148,'TN01-10 (IN)'!BN$12,0)="","",VLOOKUP($C95,Sheet!$A$7:$DG$148,'TN01-10 (IN)'!BN$12,0))</f>
        <v>5.8</v>
      </c>
      <c r="BO95" s="28">
        <f>IF(VLOOKUP($C95,Sheet!$A$7:$DG$148,'TN01-10 (IN)'!BO$12,0)="","",VLOOKUP($C95,Sheet!$A$7:$DG$148,'TN01-10 (IN)'!BO$12,0))</f>
        <v>6.7</v>
      </c>
      <c r="BP95" s="28">
        <f>IF(VLOOKUP($C95,Sheet!$A$7:$DG$148,'TN01-10 (IN)'!BP$12,0)="","",VLOOKUP($C95,Sheet!$A$7:$DG$148,'TN01-10 (IN)'!BP$12,0))</f>
        <v>6.7</v>
      </c>
      <c r="BQ95" s="28">
        <f>IF(VLOOKUP($C95,Sheet!$A$7:$DG$148,'TN01-10 (IN)'!BQ$12,0)="","",VLOOKUP($C95,Sheet!$A$7:$DG$148,'TN01-10 (IN)'!BQ$12,0))</f>
        <v>6.3</v>
      </c>
      <c r="BR95" s="28">
        <f>IF(VLOOKUP($C95,Sheet!$A$7:$DG$148,'TN01-10 (IN)'!BR$12,0)="","",VLOOKUP($C95,Sheet!$A$7:$DG$148,'TN01-10 (IN)'!BR$12,0))</f>
        <v>5.0999999999999996</v>
      </c>
      <c r="BS95" s="28" t="str">
        <f>IF(VLOOKUP($C95,Sheet!$A$7:$DG$148,'TN01-10 (IN)'!BS$12,0)="","",VLOOKUP($C95,Sheet!$A$7:$DG$148,'TN01-10 (IN)'!BS$12,0))</f>
        <v/>
      </c>
      <c r="BT95" s="28">
        <f>IF(VLOOKUP($C95,Sheet!$A$7:$DG$148,'TN01-10 (IN)'!BT$12,0)="","",VLOOKUP($C95,Sheet!$A$7:$DG$148,'TN01-10 (IN)'!BT$12,0))</f>
        <v>4.5</v>
      </c>
      <c r="BU95" s="28">
        <f>IF(VLOOKUP($C95,Sheet!$A$7:$DG$148,'TN01-10 (IN)'!BU$12,0)="","",VLOOKUP($C95,Sheet!$A$7:$DG$148,'TN01-10 (IN)'!BU$12,0))</f>
        <v>7.4</v>
      </c>
      <c r="BV95" s="28">
        <f>IF(VLOOKUP($C95,Sheet!$A$7:$DG$148,'TN01-10 (IN)'!BV$12,0)="","",VLOOKUP($C95,Sheet!$A$7:$DG$148,'TN01-10 (IN)'!BV$12,0))</f>
        <v>5.6</v>
      </c>
      <c r="BW95" s="28">
        <f>IF(VLOOKUP($C95,Sheet!$A$7:$DG$148,'TN01-10 (IN)'!BW$12,0)="","",VLOOKUP($C95,Sheet!$A$7:$DG$148,'TN01-10 (IN)'!BW$12,0))</f>
        <v>6.1</v>
      </c>
      <c r="BX95" s="28">
        <f>IF(VLOOKUP($C95,Sheet!$A$7:$DG$148,'TN01-10 (IN)'!BX$12,0)="","",VLOOKUP($C95,Sheet!$A$7:$DG$148,'TN01-10 (IN)'!BX$12,0))</f>
        <v>5.7</v>
      </c>
      <c r="BY95" s="28">
        <f>IF(VLOOKUP($C95,Sheet!$A$7:$DG$148,'TN01-10 (IN)'!BY$12,0)="","",VLOOKUP($C95,Sheet!$A$7:$DG$148,'TN01-10 (IN)'!BY$12,0))</f>
        <v>8.5</v>
      </c>
      <c r="BZ95" s="33">
        <f>IF(VLOOKUP($C95,Sheet!$A$7:$DG$148,'TN01-10 (IN)'!BZ$12,0)="","",VLOOKUP($C95,Sheet!$A$7:$DG$148,'TN01-10 (IN)'!BZ$12,0))</f>
        <v>50</v>
      </c>
      <c r="CA95" s="36">
        <f>IF(VLOOKUP($C95,Sheet!$A$7:$DG$148,'TN01-10 (IN)'!CA$12,0)="","",VLOOKUP($C95,Sheet!$A$7:$DG$148,'TN01-10 (IN)'!CA$12,0))</f>
        <v>0</v>
      </c>
      <c r="CB95" s="28">
        <f>IF(VLOOKUP($C95,Sheet!$A$7:$DG$148,'TN01-10 (IN)'!CB$12,0)="","",VLOOKUP($C95,Sheet!$A$7:$DG$148,'TN01-10 (IN)'!CB$12,0))</f>
        <v>6.3</v>
      </c>
      <c r="CC95" s="28" t="str">
        <f>IF(VLOOKUP($C95,Sheet!$A$7:$DG$148,'TN01-10 (IN)'!CC$12,0)="","",VLOOKUP($C95,Sheet!$A$7:$DG$148,'TN01-10 (IN)'!CC$12,0))</f>
        <v/>
      </c>
      <c r="CD95" s="28">
        <f>IF(VLOOKUP($C95,Sheet!$A$7:$DG$148,'TN01-10 (IN)'!CD$12,0)="","",VLOOKUP($C95,Sheet!$A$7:$DG$148,'TN01-10 (IN)'!CD$12,0))</f>
        <v>6.6</v>
      </c>
      <c r="CE95" s="28" t="str">
        <f>IF(VLOOKUP($C95,Sheet!$A$7:$DG$148,'TN01-10 (IN)'!CE$12,0)="","",VLOOKUP($C95,Sheet!$A$7:$DG$148,'TN01-10 (IN)'!CE$12,0))</f>
        <v/>
      </c>
      <c r="CF95" s="28">
        <f>IF(VLOOKUP($C95,Sheet!$A$7:$DG$148,'TN01-10 (IN)'!CF$12,0)="","",VLOOKUP($C95,Sheet!$A$7:$DG$148,'TN01-10 (IN)'!CF$12,0))</f>
        <v>6.3</v>
      </c>
      <c r="CG95" s="28">
        <f>IF(VLOOKUP($C95,Sheet!$A$7:$DG$148,'TN01-10 (IN)'!CG$12,0)="","",VLOOKUP($C95,Sheet!$A$7:$DG$148,'TN01-10 (IN)'!CG$12,0))</f>
        <v>6.3</v>
      </c>
      <c r="CH95" s="28">
        <f>IF(VLOOKUP($C95,Sheet!$A$7:$DG$148,'TN01-10 (IN)'!CH$12,0)="","",VLOOKUP($C95,Sheet!$A$7:$DG$148,'TN01-10 (IN)'!CH$12,0))</f>
        <v>5.4</v>
      </c>
      <c r="CI95" s="28">
        <f>IF(VLOOKUP($C95,Sheet!$A$7:$DG$148,'TN01-10 (IN)'!CI$12,0)="","",VLOOKUP($C95,Sheet!$A$7:$DG$148,'TN01-10 (IN)'!CI$12,0))</f>
        <v>4.8</v>
      </c>
      <c r="CJ95" s="28" t="str">
        <f>IF(VLOOKUP($C95,Sheet!$A$7:$DG$148,'TN01-10 (IN)'!CJ$12,0)="","",VLOOKUP($C95,Sheet!$A$7:$DG$148,'TN01-10 (IN)'!CJ$12,0))</f>
        <v/>
      </c>
      <c r="CK95" s="28">
        <f>IF(VLOOKUP($C95,Sheet!$A$7:$DG$148,'TN01-10 (IN)'!CK$12,0)="","",VLOOKUP($C95,Sheet!$A$7:$DG$148,'TN01-10 (IN)'!CK$12,0))</f>
        <v>6.5</v>
      </c>
      <c r="CL95" s="28" t="str">
        <f>IF(VLOOKUP($C95,Sheet!$A$7:$DG$148,'TN01-10 (IN)'!CL$12,0)="","",VLOOKUP($C95,Sheet!$A$7:$DG$148,'TN01-10 (IN)'!CL$12,0))</f>
        <v/>
      </c>
      <c r="CM95" s="28" t="str">
        <f>IF(VLOOKUP($C95,Sheet!$A$7:$DG$148,'TN01-10 (IN)'!CM$12,0)="","",VLOOKUP($C95,Sheet!$A$7:$DG$148,'TN01-10 (IN)'!CM$12,0))</f>
        <v/>
      </c>
      <c r="CN95" s="28" t="str">
        <f>IF(VLOOKUP($C95,Sheet!$A$7:$DG$148,'TN01-10 (IN)'!CN$12,0)="","",VLOOKUP($C95,Sheet!$A$7:$DG$148,'TN01-10 (IN)'!CN$12,0))</f>
        <v/>
      </c>
      <c r="CO95" s="28" t="str">
        <f>IF(VLOOKUP($C95,Sheet!$A$7:$DG$148,'TN01-10 (IN)'!CO$12,0)="","",VLOOKUP($C95,Sheet!$A$7:$DG$148,'TN01-10 (IN)'!CO$12,0))</f>
        <v/>
      </c>
      <c r="CP95" s="28">
        <f>IF(VLOOKUP($C95,Sheet!$A$7:$DG$148,'TN01-10 (IN)'!CP$12,0)="","",VLOOKUP($C95,Sheet!$A$7:$DG$148,'TN01-10 (IN)'!CP$12,0))</f>
        <v>5.2</v>
      </c>
      <c r="CQ95" s="28">
        <f>IF(VLOOKUP($C95,Sheet!$A$7:$DG$148,'TN01-10 (IN)'!CQ$12,0)="","",VLOOKUP($C95,Sheet!$A$7:$DG$148,'TN01-10 (IN)'!CQ$12,0))</f>
        <v>5.8</v>
      </c>
      <c r="CR95" s="28">
        <f>IF(VLOOKUP($C95,Sheet!$A$7:$DG$148,'TN01-10 (IN)'!CR$12,0)="","",VLOOKUP($C95,Sheet!$A$7:$DG$148,'TN01-10 (IN)'!CR$12,0))</f>
        <v>6.1</v>
      </c>
      <c r="CS95" s="28">
        <f>IF(VLOOKUP($C95,Sheet!$A$7:$DG$148,'TN01-10 (IN)'!CS$12,0)="","",VLOOKUP($C95,Sheet!$A$7:$DG$148,'TN01-10 (IN)'!CS$12,0))</f>
        <v>8.9</v>
      </c>
      <c r="CT95" s="28">
        <f>IF(VLOOKUP($C95,Sheet!$A$7:$DG$148,'TN01-10 (IN)'!CT$12,0)="","",VLOOKUP($C95,Sheet!$A$7:$DG$148,'TN01-10 (IN)'!CT$12,0))</f>
        <v>6.4</v>
      </c>
      <c r="CU95" s="33">
        <f>IF(VLOOKUP($C95,Sheet!$A$7:$DG$148,'TN01-10 (IN)'!CU$12,0)="","",VLOOKUP($C95,Sheet!$A$7:$DG$148,'TN01-10 (IN)'!CU$12,0))</f>
        <v>27</v>
      </c>
      <c r="CV95" s="36">
        <f>IF(VLOOKUP($C95,Sheet!$A$7:$DG$148,'TN01-10 (IN)'!CV$12,0)="","",VLOOKUP($C95,Sheet!$A$7:$DG$148,'TN01-10 (IN)'!CV$12,0))</f>
        <v>0</v>
      </c>
      <c r="CW95" s="38">
        <f t="shared" si="11"/>
        <v>128</v>
      </c>
      <c r="CX95" s="38">
        <f t="shared" si="11"/>
        <v>0</v>
      </c>
      <c r="CY95" s="38">
        <f t="shared" si="12"/>
        <v>0</v>
      </c>
      <c r="CZ95" s="38">
        <f t="shared" si="13"/>
        <v>128</v>
      </c>
      <c r="DA95" s="38">
        <f t="shared" si="14"/>
        <v>6.35</v>
      </c>
      <c r="DB95" s="38">
        <f>VLOOKUP($C95,'TN01-04'!$A$13:$DL$166,103,0)</f>
        <v>2.4500000000000002</v>
      </c>
      <c r="DC95" s="28" t="str">
        <f>IF(VLOOKUP($C95,Sheet!$A$7:$DG$148,'TN01-10 (IN)'!DC$12,0)="","",VLOOKUP($C95,Sheet!$A$7:$DG$148,'TN01-10 (IN)'!DC$12,0))</f>
        <v/>
      </c>
      <c r="DD95" s="28" t="str">
        <f>IF(VLOOKUP($C95,Sheet!$A$7:$DG$148,'TN01-10 (IN)'!DD$12,0)="","",VLOOKUP($C95,Sheet!$A$7:$DG$148,'TN01-10 (IN)'!DD$12,0))</f>
        <v/>
      </c>
      <c r="DE95" s="28">
        <f>IF(VLOOKUP($C95,Sheet!$A$7:$DG$148,'TN01-10 (IN)'!DE$12,0)="","",VLOOKUP($C95,Sheet!$A$7:$DG$148,'TN01-10 (IN)'!DE$12,0))</f>
        <v>7.5</v>
      </c>
      <c r="DF95" s="28" t="str">
        <f>IF(VLOOKUP($C95,Sheet!$A$7:$DG$148,'TN01-10 (IN)'!DF$12,0)="","",VLOOKUP($C95,Sheet!$A$7:$DG$148,'TN01-10 (IN)'!DF$12,0))</f>
        <v/>
      </c>
      <c r="DG95" s="38"/>
      <c r="DH95" s="38">
        <f t="shared" si="15"/>
        <v>7.5</v>
      </c>
      <c r="DI95" s="38">
        <f>VLOOKUP($C95,'TN01-04'!$A$13:$DL$166,110,0)</f>
        <v>3.33</v>
      </c>
      <c r="DJ95" s="33">
        <f>IF(VLOOKUP($C95,Sheet!$A$7:$DG$148,'TN01-10 (IN)'!DJ$12,0)="","",VLOOKUP($C95,Sheet!$A$7:$DG$148,'TN01-10 (IN)'!DJ$12,0))</f>
        <v>5</v>
      </c>
      <c r="DK95" s="36">
        <f>IF(VLOOKUP($C95,Sheet!$A$7:$DG$148,'TN01-10 (IN)'!DK$12,0)="","",VLOOKUP($C95,Sheet!$A$7:$DG$148,'TN01-10 (IN)'!DK$12,0))</f>
        <v>0</v>
      </c>
      <c r="DL95" s="38">
        <f t="shared" si="16"/>
        <v>133</v>
      </c>
      <c r="DM95" s="38">
        <f t="shared" si="17"/>
        <v>0</v>
      </c>
      <c r="DN95" s="38">
        <f t="shared" si="18"/>
        <v>6.39</v>
      </c>
      <c r="DO95" s="38">
        <f>VLOOKUP($C95,'TN01-04'!$A$13:$DL$166,116,0)</f>
        <v>2.4900000000000002</v>
      </c>
      <c r="DP95" s="33">
        <f>IF(VLOOKUP($C95,Sheet!$A$7:$DG$148,'TN01-10 (IN)'!DP$12,0)="","",VLOOKUP($C95,Sheet!$A$7:$DG$148,'TN01-10 (IN)'!DP$12,0))</f>
        <v>138</v>
      </c>
      <c r="DQ95" s="36">
        <f>IF(VLOOKUP($C95,Sheet!$A$7:$DG$148,'TN01-10 (IN)'!DQ$12,0)="","",VLOOKUP($C95,Sheet!$A$7:$DG$148,'TN01-10 (IN)'!DQ$12,0))</f>
        <v>0</v>
      </c>
      <c r="DR95" s="28">
        <f>IF(VLOOKUP($C95,Sheet!$A$7:$DG$148,'TN01-10 (IN)'!DR$12,0)="","",VLOOKUP($C95,Sheet!$A$7:$DG$148,'TN01-10 (IN)'!DR$12,0))</f>
        <v>137</v>
      </c>
      <c r="DS95" s="28">
        <f>IF(VLOOKUP($C95,Sheet!$A$7:$DG$148,'TN01-10 (IN)'!DS$12,0)="","",VLOOKUP($C95,Sheet!$A$7:$DG$148,'TN01-10 (IN)'!DS$12,0))</f>
        <v>138</v>
      </c>
      <c r="DT95" s="28">
        <f>IF(VLOOKUP($C95,Sheet!$A$7:$DG$148,'TN01-10 (IN)'!DT$12,0)="","",VLOOKUP($C95,Sheet!$A$7:$DG$148,'TN01-10 (IN)'!DT$12,0))</f>
        <v>6.39</v>
      </c>
      <c r="DU95" s="28">
        <f>IF(VLOOKUP($C95,Sheet!$A$7:$DG$148,'TN01-10 (IN)'!DU$12,0)="","",VLOOKUP($C95,Sheet!$A$7:$DG$148,'TN01-10 (IN)'!DU$12,0))</f>
        <v>2.4900000000000002</v>
      </c>
      <c r="DV95" s="28" t="str">
        <f>IF(VLOOKUP($C95,Sheet!$A$7:$DG$148,'TN01-10 (IN)'!DV$12,0)="","",VLOOKUP($C95,Sheet!$A$7:$DG$148,'TN01-10 (IN)'!DV$12,0))</f>
        <v/>
      </c>
      <c r="DW95" s="42">
        <f t="shared" si="19"/>
        <v>0</v>
      </c>
    </row>
    <row r="96" spans="1:127" ht="15.95" customHeight="1" x14ac:dyDescent="0.2">
      <c r="A96" s="52"/>
      <c r="B96" s="625"/>
      <c r="C96" s="45">
        <v>2220727352</v>
      </c>
      <c r="D96" s="26" t="s">
        <v>12</v>
      </c>
      <c r="E96" s="26" t="s">
        <v>89</v>
      </c>
      <c r="F96" s="26" t="s">
        <v>160</v>
      </c>
      <c r="G96" s="27">
        <v>35795</v>
      </c>
      <c r="H96" s="26" t="s">
        <v>209</v>
      </c>
      <c r="I96" s="26" t="s">
        <v>212</v>
      </c>
      <c r="J96" s="28">
        <f>IF(VLOOKUP($C96,Sheet!$A$7:$DG$148,'TN01-10 (IN)'!J$12,0)="","",VLOOKUP($C96,Sheet!$A$7:$DG$148,'TN01-10 (IN)'!J$12,0))</f>
        <v>8.6999999999999993</v>
      </c>
      <c r="K96" s="28">
        <f>IF(VLOOKUP($C96,Sheet!$A$7:$DG$148,'TN01-10 (IN)'!K$12,0)="","",VLOOKUP($C96,Sheet!$A$7:$DG$148,'TN01-10 (IN)'!K$12,0))</f>
        <v>5.8</v>
      </c>
      <c r="L96" s="28">
        <f>IF(VLOOKUP($C96,Sheet!$A$7:$DG$148,'TN01-10 (IN)'!L$12,0)="","",VLOOKUP($C96,Sheet!$A$7:$DG$148,'TN01-10 (IN)'!L$12,0))</f>
        <v>7.7</v>
      </c>
      <c r="M96" s="28">
        <f>IF(VLOOKUP($C96,Sheet!$A$7:$DG$148,'TN01-10 (IN)'!M$12,0)="","",VLOOKUP($C96,Sheet!$A$7:$DG$148,'TN01-10 (IN)'!M$12,0))</f>
        <v>6</v>
      </c>
      <c r="N96" s="28">
        <f>IF(VLOOKUP($C96,Sheet!$A$7:$DG$148,'TN01-10 (IN)'!N$12,0)="","",VLOOKUP($C96,Sheet!$A$7:$DG$148,'TN01-10 (IN)'!N$12,0))</f>
        <v>6.3</v>
      </c>
      <c r="O96" s="28">
        <f>IF(VLOOKUP($C96,Sheet!$A$7:$DG$148,'TN01-10 (IN)'!O$12,0)="","",VLOOKUP($C96,Sheet!$A$7:$DG$148,'TN01-10 (IN)'!O$12,0))</f>
        <v>6.1</v>
      </c>
      <c r="P96" s="28">
        <f>IF(VLOOKUP($C96,Sheet!$A$7:$DG$148,'TN01-10 (IN)'!P$12,0)="","",VLOOKUP($C96,Sheet!$A$7:$DG$148,'TN01-10 (IN)'!P$12,0))</f>
        <v>0</v>
      </c>
      <c r="Q96" s="28" t="str">
        <f>IF(VLOOKUP($C96,Sheet!$A$7:$DG$148,'TN01-10 (IN)'!Q$12,0)="","",VLOOKUP($C96,Sheet!$A$7:$DG$148,'TN01-10 (IN)'!Q$12,0))</f>
        <v/>
      </c>
      <c r="R96" s="28">
        <f>IF(VLOOKUP($C96,Sheet!$A$7:$DG$148,'TN01-10 (IN)'!R$12,0)="","",VLOOKUP($C96,Sheet!$A$7:$DG$148,'TN01-10 (IN)'!R$12,0))</f>
        <v>5.3</v>
      </c>
      <c r="S96" s="28" t="str">
        <f>IF(VLOOKUP($C96,Sheet!$A$7:$DG$148,'TN01-10 (IN)'!S$12,0)="","",VLOOKUP($C96,Sheet!$A$7:$DG$148,'TN01-10 (IN)'!S$12,0))</f>
        <v/>
      </c>
      <c r="T96" s="28" t="str">
        <f>IF(VLOOKUP($C96,Sheet!$A$7:$DG$148,'TN01-10 (IN)'!T$12,0)="","",VLOOKUP($C96,Sheet!$A$7:$DG$148,'TN01-10 (IN)'!T$12,0))</f>
        <v/>
      </c>
      <c r="U96" s="28">
        <f>IF(VLOOKUP($C96,Sheet!$A$7:$DG$148,'TN01-10 (IN)'!U$12,0)="","",VLOOKUP($C96,Sheet!$A$7:$DG$148,'TN01-10 (IN)'!U$12,0))</f>
        <v>5.0999999999999996</v>
      </c>
      <c r="V96" s="28" t="str">
        <f>IF(VLOOKUP($C96,Sheet!$A$7:$DG$148,'TN01-10 (IN)'!V$12,0)="","",VLOOKUP($C96,Sheet!$A$7:$DG$148,'TN01-10 (IN)'!V$12,0))</f>
        <v/>
      </c>
      <c r="W96" s="28">
        <f>IF(VLOOKUP($C96,Sheet!$A$7:$DG$148,'TN01-10 (IN)'!W$12,0)="","",VLOOKUP($C96,Sheet!$A$7:$DG$148,'TN01-10 (IN)'!W$12,0))</f>
        <v>7.3</v>
      </c>
      <c r="X96" s="28" t="str">
        <f>IF(VLOOKUP($C96,Sheet!$A$7:$DG$148,'TN01-10 (IN)'!X$12,0)="","",VLOOKUP($C96,Sheet!$A$7:$DG$148,'TN01-10 (IN)'!X$12,0))</f>
        <v/>
      </c>
      <c r="Y96" s="28">
        <f>IF(VLOOKUP($C96,Sheet!$A$7:$DG$148,'TN01-10 (IN)'!Y$12,0)="","",VLOOKUP($C96,Sheet!$A$7:$DG$148,'TN01-10 (IN)'!Y$12,0))</f>
        <v>9.1999999999999993</v>
      </c>
      <c r="Z96" s="28">
        <f>IF(VLOOKUP($C96,Sheet!$A$7:$DG$148,'TN01-10 (IN)'!Z$12,0)="","",VLOOKUP($C96,Sheet!$A$7:$DG$148,'TN01-10 (IN)'!Z$12,0))</f>
        <v>8.8000000000000007</v>
      </c>
      <c r="AA96" s="28">
        <f>IF(VLOOKUP($C96,Sheet!$A$7:$DG$148,'TN01-10 (IN)'!AA$12,0)="","",VLOOKUP($C96,Sheet!$A$7:$DG$148,'TN01-10 (IN)'!AA$12,0))</f>
        <v>7.1</v>
      </c>
      <c r="AB96" s="28">
        <f>IF(VLOOKUP($C96,Sheet!$A$7:$DG$148,'TN01-10 (IN)'!AB$12,0)="","",VLOOKUP($C96,Sheet!$A$7:$DG$148,'TN01-10 (IN)'!AB$12,0))</f>
        <v>7.7</v>
      </c>
      <c r="AC96" s="28">
        <f>IF(VLOOKUP($C96,Sheet!$A$7:$DG$148,'TN01-10 (IN)'!AC$12,0)="","",VLOOKUP($C96,Sheet!$A$7:$DG$148,'TN01-10 (IN)'!AC$12,0))</f>
        <v>6.4</v>
      </c>
      <c r="AD96" s="28">
        <f>IF(VLOOKUP($C96,Sheet!$A$7:$DG$148,'TN01-10 (IN)'!AD$12,0)="","",VLOOKUP($C96,Sheet!$A$7:$DG$148,'TN01-10 (IN)'!AD$12,0))</f>
        <v>7.4</v>
      </c>
      <c r="AE96" s="28">
        <f>IF(VLOOKUP($C96,Sheet!$A$7:$DG$148,'TN01-10 (IN)'!AE$12,0)="","",VLOOKUP($C96,Sheet!$A$7:$DG$148,'TN01-10 (IN)'!AE$12,0))</f>
        <v>4.7</v>
      </c>
      <c r="AF96" s="28">
        <f>IF(VLOOKUP($C96,Sheet!$A$7:$DG$148,'TN01-10 (IN)'!AF$12,0)="","",VLOOKUP($C96,Sheet!$A$7:$DG$148,'TN01-10 (IN)'!AF$12,0))</f>
        <v>6.1</v>
      </c>
      <c r="AG96" s="28">
        <f>IF(VLOOKUP($C96,Sheet!$A$7:$DG$148,'TN01-10 (IN)'!AG$12,0)="","",VLOOKUP($C96,Sheet!$A$7:$DG$148,'TN01-10 (IN)'!AG$12,0))</f>
        <v>7.8</v>
      </c>
      <c r="AH96" s="28">
        <f>IF(VLOOKUP($C96,Sheet!$A$7:$DG$148,'TN01-10 (IN)'!AH$12,0)="","",VLOOKUP($C96,Sheet!$A$7:$DG$148,'TN01-10 (IN)'!AH$12,0))</f>
        <v>0</v>
      </c>
      <c r="AI96" s="28">
        <f>IF(VLOOKUP($C96,Sheet!$A$7:$DG$148,'TN01-10 (IN)'!AI$12,0)="","",VLOOKUP($C96,Sheet!$A$7:$DG$148,'TN01-10 (IN)'!AI$12,0))</f>
        <v>5.4</v>
      </c>
      <c r="AJ96" s="28">
        <f>IF(VLOOKUP($C96,Sheet!$A$7:$DG$148,'TN01-10 (IN)'!AJ$12,0)="","",VLOOKUP($C96,Sheet!$A$7:$DG$148,'TN01-10 (IN)'!AJ$12,0))</f>
        <v>0</v>
      </c>
      <c r="AK96" s="28">
        <f>IF(VLOOKUP($C96,Sheet!$A$7:$DG$148,'TN01-10 (IN)'!AK$12,0)="","",VLOOKUP($C96,Sheet!$A$7:$DG$148,'TN01-10 (IN)'!AK$12,0))</f>
        <v>6.7</v>
      </c>
      <c r="AL96" s="28" t="str">
        <f>IF(VLOOKUP($C96,Sheet!$A$7:$DG$148,'TN01-10 (IN)'!AL$12,0)="","",VLOOKUP($C96,Sheet!$A$7:$DG$148,'TN01-10 (IN)'!AL$12,0))</f>
        <v/>
      </c>
      <c r="AM96" s="33">
        <f>IF(VLOOKUP($C96,Sheet!$A$7:$DG$148,'TN01-10 (IN)'!AM$12,0)="","",VLOOKUP($C96,Sheet!$A$7:$DG$148,'TN01-10 (IN)'!AM$12,0))</f>
        <v>43</v>
      </c>
      <c r="AN96" s="36">
        <f>IF(VLOOKUP($C96,Sheet!$A$7:$DG$148,'TN01-10 (IN)'!AN$12,0)="","",VLOOKUP($C96,Sheet!$A$7:$DG$148,'TN01-10 (IN)'!AN$12,0))</f>
        <v>8</v>
      </c>
      <c r="AO96" s="32">
        <f>IF(VLOOKUP($C96,Sheet!$A$7:$DG$148,'TN01-10 (IN)'!AO$12,0)="","",VLOOKUP($C96,Sheet!$A$7:$DG$148,'TN01-10 (IN)'!AO$12,0))</f>
        <v>7</v>
      </c>
      <c r="AP96" s="32">
        <f>IF(VLOOKUP($C96,Sheet!$A$7:$DG$148,'TN01-10 (IN)'!AP$12,0)="","",VLOOKUP($C96,Sheet!$A$7:$DG$148,'TN01-10 (IN)'!AP$12,0))</f>
        <v>4.4000000000000004</v>
      </c>
      <c r="AQ96" s="32">
        <f>IF(VLOOKUP($C96,Sheet!$A$7:$DG$148,'TN01-10 (IN)'!AQ$12,0)="","",VLOOKUP($C96,Sheet!$A$7:$DG$148,'TN01-10 (IN)'!AQ$12,0))</f>
        <v>5.9</v>
      </c>
      <c r="AR96" s="32" t="str">
        <f>IF(VLOOKUP($C96,Sheet!$A$7:$DG$148,'TN01-10 (IN)'!AR$12,0)="","",VLOOKUP($C96,Sheet!$A$7:$DG$148,'TN01-10 (IN)'!AR$12,0))</f>
        <v/>
      </c>
      <c r="AS96" s="32" t="str">
        <f>IF(VLOOKUP($C96,Sheet!$A$7:$DG$148,'TN01-10 (IN)'!AS$12,0)="","",VLOOKUP($C96,Sheet!$A$7:$DG$148,'TN01-10 (IN)'!AS$12,0))</f>
        <v/>
      </c>
      <c r="AT96" s="32" t="str">
        <f>IF(VLOOKUP($C96,Sheet!$A$7:$DG$148,'TN01-10 (IN)'!AT$12,0)="","",VLOOKUP($C96,Sheet!$A$7:$DG$148,'TN01-10 (IN)'!AT$12,0))</f>
        <v/>
      </c>
      <c r="AU96" s="32" t="str">
        <f>IF(VLOOKUP($C96,Sheet!$A$7:$DG$148,'TN01-10 (IN)'!AU$12,0)="","",VLOOKUP($C96,Sheet!$A$7:$DG$148,'TN01-10 (IN)'!AU$12,0))</f>
        <v/>
      </c>
      <c r="AV96" s="32" t="str">
        <f>IF(VLOOKUP($C96,Sheet!$A$7:$DG$148,'TN01-10 (IN)'!AV$12,0)="","",VLOOKUP($C96,Sheet!$A$7:$DG$148,'TN01-10 (IN)'!AV$12,0))</f>
        <v/>
      </c>
      <c r="AW96" s="32">
        <f>IF(VLOOKUP($C96,Sheet!$A$7:$DG$148,'TN01-10 (IN)'!AW$12,0)="","",VLOOKUP($C96,Sheet!$A$7:$DG$148,'TN01-10 (IN)'!AW$12,0))</f>
        <v>4</v>
      </c>
      <c r="AX96" s="32" t="str">
        <f>IF(VLOOKUP($C96,Sheet!$A$7:$DG$148,'TN01-10 (IN)'!AX$12,0)="","",VLOOKUP($C96,Sheet!$A$7:$DG$148,'TN01-10 (IN)'!AX$12,0))</f>
        <v/>
      </c>
      <c r="AY96" s="32" t="str">
        <f>IF(VLOOKUP($C96,Sheet!$A$7:$DG$148,'TN01-10 (IN)'!AY$12,0)="","",VLOOKUP($C96,Sheet!$A$7:$DG$148,'TN01-10 (IN)'!AY$12,0))</f>
        <v/>
      </c>
      <c r="AZ96" s="32" t="str">
        <f>IF(VLOOKUP($C96,Sheet!$A$7:$DG$148,'TN01-10 (IN)'!AZ$12,0)="","",VLOOKUP($C96,Sheet!$A$7:$DG$148,'TN01-10 (IN)'!AZ$12,0))</f>
        <v/>
      </c>
      <c r="BA96" s="32" t="str">
        <f>IF(VLOOKUP($C96,Sheet!$A$7:$DG$148,'TN01-10 (IN)'!BA$12,0)="","",VLOOKUP($C96,Sheet!$A$7:$DG$148,'TN01-10 (IN)'!BA$12,0))</f>
        <v/>
      </c>
      <c r="BB96" s="32" t="str">
        <f>IF(VLOOKUP($C96,Sheet!$A$7:$DG$148,'TN01-10 (IN)'!BB$12,0)="","",VLOOKUP($C96,Sheet!$A$7:$DG$148,'TN01-10 (IN)'!BB$12,0))</f>
        <v/>
      </c>
      <c r="BC96" s="32">
        <f>IF(VLOOKUP($C96,Sheet!$A$7:$DG$148,'TN01-10 (IN)'!BC$12,0)="","",VLOOKUP($C96,Sheet!$A$7:$DG$148,'TN01-10 (IN)'!BC$12,0))</f>
        <v>7.4</v>
      </c>
      <c r="BD96" s="33">
        <f>IF(VLOOKUP($C96,Sheet!$A$7:$DG$148,'TN01-10 (IN)'!BD$12,0)="","",VLOOKUP($C96,Sheet!$A$7:$DG$148,'TN01-10 (IN)'!BD$12,0))</f>
        <v>5</v>
      </c>
      <c r="BE96" s="36">
        <f>IF(VLOOKUP($C96,Sheet!$A$7:$DG$148,'TN01-10 (IN)'!BE$12,0)="","",VLOOKUP($C96,Sheet!$A$7:$DG$148,'TN01-10 (IN)'!BE$12,0))</f>
        <v>0</v>
      </c>
      <c r="BF96" s="28">
        <f>IF(VLOOKUP($C96,Sheet!$A$7:$DG$148,'TN01-10 (IN)'!BF$12,0)="","",VLOOKUP($C96,Sheet!$A$7:$DG$148,'TN01-10 (IN)'!BF$12,0))</f>
        <v>4.2</v>
      </c>
      <c r="BG96" s="28">
        <f>IF(VLOOKUP($C96,Sheet!$A$7:$DG$148,'TN01-10 (IN)'!BG$12,0)="","",VLOOKUP($C96,Sheet!$A$7:$DG$148,'TN01-10 (IN)'!BG$12,0))</f>
        <v>4.5</v>
      </c>
      <c r="BH96" s="28">
        <f>IF(VLOOKUP($C96,Sheet!$A$7:$DG$148,'TN01-10 (IN)'!BH$12,0)="","",VLOOKUP($C96,Sheet!$A$7:$DG$148,'TN01-10 (IN)'!BH$12,0))</f>
        <v>4.5</v>
      </c>
      <c r="BI96" s="28">
        <f>IF(VLOOKUP($C96,Sheet!$A$7:$DG$148,'TN01-10 (IN)'!BI$12,0)="","",VLOOKUP($C96,Sheet!$A$7:$DG$148,'TN01-10 (IN)'!BI$12,0))</f>
        <v>7.2</v>
      </c>
      <c r="BJ96" s="28">
        <f>IF(VLOOKUP($C96,Sheet!$A$7:$DG$148,'TN01-10 (IN)'!BJ$12,0)="","",VLOOKUP($C96,Sheet!$A$7:$DG$148,'TN01-10 (IN)'!BJ$12,0))</f>
        <v>4.8</v>
      </c>
      <c r="BK96" s="28">
        <f>IF(VLOOKUP($C96,Sheet!$A$7:$DG$148,'TN01-10 (IN)'!BK$12,0)="","",VLOOKUP($C96,Sheet!$A$7:$DG$148,'TN01-10 (IN)'!BK$12,0))</f>
        <v>4.7</v>
      </c>
      <c r="BL96" s="28">
        <f>IF(VLOOKUP($C96,Sheet!$A$7:$DG$148,'TN01-10 (IN)'!BL$12,0)="","",VLOOKUP($C96,Sheet!$A$7:$DG$148,'TN01-10 (IN)'!BL$12,0))</f>
        <v>7.4</v>
      </c>
      <c r="BM96" s="28">
        <f>IF(VLOOKUP($C96,Sheet!$A$7:$DG$148,'TN01-10 (IN)'!BM$12,0)="","",VLOOKUP($C96,Sheet!$A$7:$DG$148,'TN01-10 (IN)'!BM$12,0))</f>
        <v>4.7</v>
      </c>
      <c r="BN96" s="28">
        <f>IF(VLOOKUP($C96,Sheet!$A$7:$DG$148,'TN01-10 (IN)'!BN$12,0)="","",VLOOKUP($C96,Sheet!$A$7:$DG$148,'TN01-10 (IN)'!BN$12,0))</f>
        <v>4.5</v>
      </c>
      <c r="BO96" s="28">
        <f>IF(VLOOKUP($C96,Sheet!$A$7:$DG$148,'TN01-10 (IN)'!BO$12,0)="","",VLOOKUP($C96,Sheet!$A$7:$DG$148,'TN01-10 (IN)'!BO$12,0))</f>
        <v>5.6</v>
      </c>
      <c r="BP96" s="28">
        <f>IF(VLOOKUP($C96,Sheet!$A$7:$DG$148,'TN01-10 (IN)'!BP$12,0)="","",VLOOKUP($C96,Sheet!$A$7:$DG$148,'TN01-10 (IN)'!BP$12,0))</f>
        <v>5.2</v>
      </c>
      <c r="BQ96" s="28">
        <f>IF(VLOOKUP($C96,Sheet!$A$7:$DG$148,'TN01-10 (IN)'!BQ$12,0)="","",VLOOKUP($C96,Sheet!$A$7:$DG$148,'TN01-10 (IN)'!BQ$12,0))</f>
        <v>4.3</v>
      </c>
      <c r="BR96" s="28">
        <f>IF(VLOOKUP($C96,Sheet!$A$7:$DG$148,'TN01-10 (IN)'!BR$12,0)="","",VLOOKUP($C96,Sheet!$A$7:$DG$148,'TN01-10 (IN)'!BR$12,0))</f>
        <v>4.7</v>
      </c>
      <c r="BS96" s="28" t="str">
        <f>IF(VLOOKUP($C96,Sheet!$A$7:$DG$148,'TN01-10 (IN)'!BS$12,0)="","",VLOOKUP($C96,Sheet!$A$7:$DG$148,'TN01-10 (IN)'!BS$12,0))</f>
        <v/>
      </c>
      <c r="BT96" s="28">
        <f>IF(VLOOKUP($C96,Sheet!$A$7:$DG$148,'TN01-10 (IN)'!BT$12,0)="","",VLOOKUP($C96,Sheet!$A$7:$DG$148,'TN01-10 (IN)'!BT$12,0))</f>
        <v>4</v>
      </c>
      <c r="BU96" s="28">
        <f>IF(VLOOKUP($C96,Sheet!$A$7:$DG$148,'TN01-10 (IN)'!BU$12,0)="","",VLOOKUP($C96,Sheet!$A$7:$DG$148,'TN01-10 (IN)'!BU$12,0))</f>
        <v>5.5</v>
      </c>
      <c r="BV96" s="28">
        <f>IF(VLOOKUP($C96,Sheet!$A$7:$DG$148,'TN01-10 (IN)'!BV$12,0)="","",VLOOKUP($C96,Sheet!$A$7:$DG$148,'TN01-10 (IN)'!BV$12,0))</f>
        <v>5.2</v>
      </c>
      <c r="BW96" s="28">
        <f>IF(VLOOKUP($C96,Sheet!$A$7:$DG$148,'TN01-10 (IN)'!BW$12,0)="","",VLOOKUP($C96,Sheet!$A$7:$DG$148,'TN01-10 (IN)'!BW$12,0))</f>
        <v>0</v>
      </c>
      <c r="BX96" s="28">
        <f>IF(VLOOKUP($C96,Sheet!$A$7:$DG$148,'TN01-10 (IN)'!BX$12,0)="","",VLOOKUP($C96,Sheet!$A$7:$DG$148,'TN01-10 (IN)'!BX$12,0))</f>
        <v>8</v>
      </c>
      <c r="BY96" s="28">
        <f>IF(VLOOKUP($C96,Sheet!$A$7:$DG$148,'TN01-10 (IN)'!BY$12,0)="","",VLOOKUP($C96,Sheet!$A$7:$DG$148,'TN01-10 (IN)'!BY$12,0))</f>
        <v>8.4</v>
      </c>
      <c r="BZ96" s="33">
        <f>IF(VLOOKUP($C96,Sheet!$A$7:$DG$148,'TN01-10 (IN)'!BZ$12,0)="","",VLOOKUP($C96,Sheet!$A$7:$DG$148,'TN01-10 (IN)'!BZ$12,0))</f>
        <v>47</v>
      </c>
      <c r="CA96" s="36">
        <f>IF(VLOOKUP($C96,Sheet!$A$7:$DG$148,'TN01-10 (IN)'!CA$12,0)="","",VLOOKUP($C96,Sheet!$A$7:$DG$148,'TN01-10 (IN)'!CA$12,0))</f>
        <v>3</v>
      </c>
      <c r="CB96" s="28">
        <f>IF(VLOOKUP($C96,Sheet!$A$7:$DG$148,'TN01-10 (IN)'!CB$12,0)="","",VLOOKUP($C96,Sheet!$A$7:$DG$148,'TN01-10 (IN)'!CB$12,0))</f>
        <v>8.3000000000000007</v>
      </c>
      <c r="CC96" s="28" t="str">
        <f>IF(VLOOKUP($C96,Sheet!$A$7:$DG$148,'TN01-10 (IN)'!CC$12,0)="","",VLOOKUP($C96,Sheet!$A$7:$DG$148,'TN01-10 (IN)'!CC$12,0))</f>
        <v/>
      </c>
      <c r="CD96" s="28">
        <f>IF(VLOOKUP($C96,Sheet!$A$7:$DG$148,'TN01-10 (IN)'!CD$12,0)="","",VLOOKUP($C96,Sheet!$A$7:$DG$148,'TN01-10 (IN)'!CD$12,0))</f>
        <v>8.1</v>
      </c>
      <c r="CE96" s="28" t="str">
        <f>IF(VLOOKUP($C96,Sheet!$A$7:$DG$148,'TN01-10 (IN)'!CE$12,0)="","",VLOOKUP($C96,Sheet!$A$7:$DG$148,'TN01-10 (IN)'!CE$12,0))</f>
        <v/>
      </c>
      <c r="CF96" s="28">
        <f>IF(VLOOKUP($C96,Sheet!$A$7:$DG$148,'TN01-10 (IN)'!CF$12,0)="","",VLOOKUP($C96,Sheet!$A$7:$DG$148,'TN01-10 (IN)'!CF$12,0))</f>
        <v>5.3</v>
      </c>
      <c r="CG96" s="28">
        <f>IF(VLOOKUP($C96,Sheet!$A$7:$DG$148,'TN01-10 (IN)'!CG$12,0)="","",VLOOKUP($C96,Sheet!$A$7:$DG$148,'TN01-10 (IN)'!CG$12,0))</f>
        <v>4.7</v>
      </c>
      <c r="CH96" s="28">
        <f>IF(VLOOKUP($C96,Sheet!$A$7:$DG$148,'TN01-10 (IN)'!CH$12,0)="","",VLOOKUP($C96,Sheet!$A$7:$DG$148,'TN01-10 (IN)'!CH$12,0))</f>
        <v>8.6</v>
      </c>
      <c r="CI96" s="28">
        <f>IF(VLOOKUP($C96,Sheet!$A$7:$DG$148,'TN01-10 (IN)'!CI$12,0)="","",VLOOKUP($C96,Sheet!$A$7:$DG$148,'TN01-10 (IN)'!CI$12,0))</f>
        <v>4.5</v>
      </c>
      <c r="CJ96" s="28" t="str">
        <f>IF(VLOOKUP($C96,Sheet!$A$7:$DG$148,'TN01-10 (IN)'!CJ$12,0)="","",VLOOKUP($C96,Sheet!$A$7:$DG$148,'TN01-10 (IN)'!CJ$12,0))</f>
        <v/>
      </c>
      <c r="CK96" s="28">
        <f>IF(VLOOKUP($C96,Sheet!$A$7:$DG$148,'TN01-10 (IN)'!CK$12,0)="","",VLOOKUP($C96,Sheet!$A$7:$DG$148,'TN01-10 (IN)'!CK$12,0))</f>
        <v>5.6</v>
      </c>
      <c r="CL96" s="28" t="str">
        <f>IF(VLOOKUP($C96,Sheet!$A$7:$DG$148,'TN01-10 (IN)'!CL$12,0)="","",VLOOKUP($C96,Sheet!$A$7:$DG$148,'TN01-10 (IN)'!CL$12,0))</f>
        <v/>
      </c>
      <c r="CM96" s="28" t="str">
        <f>IF(VLOOKUP($C96,Sheet!$A$7:$DG$148,'TN01-10 (IN)'!CM$12,0)="","",VLOOKUP($C96,Sheet!$A$7:$DG$148,'TN01-10 (IN)'!CM$12,0))</f>
        <v/>
      </c>
      <c r="CN96" s="28" t="str">
        <f>IF(VLOOKUP($C96,Sheet!$A$7:$DG$148,'TN01-10 (IN)'!CN$12,0)="","",VLOOKUP($C96,Sheet!$A$7:$DG$148,'TN01-10 (IN)'!CN$12,0))</f>
        <v/>
      </c>
      <c r="CO96" s="28" t="str">
        <f>IF(VLOOKUP($C96,Sheet!$A$7:$DG$148,'TN01-10 (IN)'!CO$12,0)="","",VLOOKUP($C96,Sheet!$A$7:$DG$148,'TN01-10 (IN)'!CO$12,0))</f>
        <v/>
      </c>
      <c r="CP96" s="28">
        <f>IF(VLOOKUP($C96,Sheet!$A$7:$DG$148,'TN01-10 (IN)'!CP$12,0)="","",VLOOKUP($C96,Sheet!$A$7:$DG$148,'TN01-10 (IN)'!CP$12,0))</f>
        <v>5</v>
      </c>
      <c r="CQ96" s="28">
        <f>IF(VLOOKUP($C96,Sheet!$A$7:$DG$148,'TN01-10 (IN)'!CQ$12,0)="","",VLOOKUP($C96,Sheet!$A$7:$DG$148,'TN01-10 (IN)'!CQ$12,0))</f>
        <v>6</v>
      </c>
      <c r="CR96" s="28">
        <f>IF(VLOOKUP($C96,Sheet!$A$7:$DG$148,'TN01-10 (IN)'!CR$12,0)="","",VLOOKUP($C96,Sheet!$A$7:$DG$148,'TN01-10 (IN)'!CR$12,0))</f>
        <v>0</v>
      </c>
      <c r="CS96" s="28">
        <f>IF(VLOOKUP($C96,Sheet!$A$7:$DG$148,'TN01-10 (IN)'!CS$12,0)="","",VLOOKUP($C96,Sheet!$A$7:$DG$148,'TN01-10 (IN)'!CS$12,0))</f>
        <v>8</v>
      </c>
      <c r="CT96" s="28">
        <f>IF(VLOOKUP($C96,Sheet!$A$7:$DG$148,'TN01-10 (IN)'!CT$12,0)="","",VLOOKUP($C96,Sheet!$A$7:$DG$148,'TN01-10 (IN)'!CT$12,0))</f>
        <v>6.9</v>
      </c>
      <c r="CU96" s="33">
        <f>IF(VLOOKUP($C96,Sheet!$A$7:$DG$148,'TN01-10 (IN)'!CU$12,0)="","",VLOOKUP($C96,Sheet!$A$7:$DG$148,'TN01-10 (IN)'!CU$12,0))</f>
        <v>25</v>
      </c>
      <c r="CV96" s="36">
        <f>IF(VLOOKUP($C96,Sheet!$A$7:$DG$148,'TN01-10 (IN)'!CV$12,0)="","",VLOOKUP($C96,Sheet!$A$7:$DG$148,'TN01-10 (IN)'!CV$12,0))</f>
        <v>2</v>
      </c>
      <c r="CW96" s="38">
        <f t="shared" si="11"/>
        <v>115</v>
      </c>
      <c r="CX96" s="38">
        <f t="shared" si="11"/>
        <v>13</v>
      </c>
      <c r="CY96" s="38">
        <f t="shared" si="12"/>
        <v>0</v>
      </c>
      <c r="CZ96" s="38">
        <f t="shared" si="13"/>
        <v>128</v>
      </c>
      <c r="DA96" s="38">
        <f t="shared" si="14"/>
        <v>5.37</v>
      </c>
      <c r="DB96" s="38">
        <f>VLOOKUP($C96,'TN01-04'!$A$13:$DL$166,103,0)</f>
        <v>2.04</v>
      </c>
      <c r="DC96" s="28" t="str">
        <f>IF(VLOOKUP($C96,Sheet!$A$7:$DG$148,'TN01-10 (IN)'!DC$12,0)="","",VLOOKUP($C96,Sheet!$A$7:$DG$148,'TN01-10 (IN)'!DC$12,0))</f>
        <v/>
      </c>
      <c r="DD96" s="28" t="str">
        <f>IF(VLOOKUP($C96,Sheet!$A$7:$DG$148,'TN01-10 (IN)'!DD$12,0)="","",VLOOKUP($C96,Sheet!$A$7:$DG$148,'TN01-10 (IN)'!DD$12,0))</f>
        <v/>
      </c>
      <c r="DE96" s="28" t="str">
        <f>IF(VLOOKUP($C96,Sheet!$A$7:$DG$148,'TN01-10 (IN)'!DE$12,0)="","",VLOOKUP($C96,Sheet!$A$7:$DG$148,'TN01-10 (IN)'!DE$12,0))</f>
        <v/>
      </c>
      <c r="DF96" s="28" t="str">
        <f>IF(VLOOKUP($C96,Sheet!$A$7:$DG$148,'TN01-10 (IN)'!DF$12,0)="","",VLOOKUP($C96,Sheet!$A$7:$DG$148,'TN01-10 (IN)'!DF$12,0))</f>
        <v/>
      </c>
      <c r="DG96" s="38"/>
      <c r="DH96" s="38">
        <f t="shared" si="15"/>
        <v>0</v>
      </c>
      <c r="DI96" s="38">
        <f>VLOOKUP($C96,'TN01-04'!$A$13:$DL$166,110,0)</f>
        <v>0</v>
      </c>
      <c r="DJ96" s="33">
        <f>IF(VLOOKUP($C96,Sheet!$A$7:$DG$148,'TN01-10 (IN)'!DJ$12,0)="","",VLOOKUP($C96,Sheet!$A$7:$DG$148,'TN01-10 (IN)'!DJ$12,0))</f>
        <v>0</v>
      </c>
      <c r="DK96" s="36">
        <f>IF(VLOOKUP($C96,Sheet!$A$7:$DG$148,'TN01-10 (IN)'!DK$12,0)="","",VLOOKUP($C96,Sheet!$A$7:$DG$148,'TN01-10 (IN)'!DK$12,0))</f>
        <v>5</v>
      </c>
      <c r="DL96" s="38">
        <f t="shared" si="16"/>
        <v>115</v>
      </c>
      <c r="DM96" s="38">
        <f t="shared" si="17"/>
        <v>18</v>
      </c>
      <c r="DN96" s="38">
        <f t="shared" si="18"/>
        <v>5.17</v>
      </c>
      <c r="DO96" s="38">
        <f>VLOOKUP($C96,'TN01-04'!$A$13:$DL$166,116,0)</f>
        <v>1.96</v>
      </c>
      <c r="DP96" s="33">
        <f>IF(VLOOKUP($C96,Sheet!$A$7:$DG$148,'TN01-10 (IN)'!DP$12,0)="","",VLOOKUP($C96,Sheet!$A$7:$DG$148,'TN01-10 (IN)'!DP$12,0))</f>
        <v>120</v>
      </c>
      <c r="DQ96" s="36">
        <f>IF(VLOOKUP($C96,Sheet!$A$7:$DG$148,'TN01-10 (IN)'!DQ$12,0)="","",VLOOKUP($C96,Sheet!$A$7:$DG$148,'TN01-10 (IN)'!DQ$12,0))</f>
        <v>18</v>
      </c>
      <c r="DR96" s="28">
        <f>IF(VLOOKUP($C96,Sheet!$A$7:$DG$148,'TN01-10 (IN)'!DR$12,0)="","",VLOOKUP($C96,Sheet!$A$7:$DG$148,'TN01-10 (IN)'!DR$12,0))</f>
        <v>137</v>
      </c>
      <c r="DS96" s="28">
        <f>IF(VLOOKUP($C96,Sheet!$A$7:$DG$148,'TN01-10 (IN)'!DS$12,0)="","",VLOOKUP($C96,Sheet!$A$7:$DG$148,'TN01-10 (IN)'!DS$12,0))</f>
        <v>131</v>
      </c>
      <c r="DT96" s="28">
        <f>IF(VLOOKUP($C96,Sheet!$A$7:$DG$148,'TN01-10 (IN)'!DT$12,0)="","",VLOOKUP($C96,Sheet!$A$7:$DG$148,'TN01-10 (IN)'!DT$12,0))</f>
        <v>5.69</v>
      </c>
      <c r="DU96" s="28">
        <f>IF(VLOOKUP($C96,Sheet!$A$7:$DG$148,'TN01-10 (IN)'!DU$12,0)="","",VLOOKUP($C96,Sheet!$A$7:$DG$148,'TN01-10 (IN)'!DU$12,0))</f>
        <v>2.0699999999999998</v>
      </c>
      <c r="DV96" s="28" t="str">
        <f>IF(VLOOKUP($C96,Sheet!$A$7:$DG$148,'TN01-10 (IN)'!DV$12,0)="","",VLOOKUP($C96,Sheet!$A$7:$DG$148,'TN01-10 (IN)'!DV$12,0))</f>
        <v/>
      </c>
      <c r="DW96" s="42">
        <f t="shared" si="19"/>
        <v>0.1015625</v>
      </c>
    </row>
    <row r="97" spans="1:127" ht="15.95" customHeight="1" x14ac:dyDescent="0.2">
      <c r="A97" s="52"/>
      <c r="B97" s="625"/>
      <c r="C97" s="45">
        <v>2220727355</v>
      </c>
      <c r="D97" s="26" t="s">
        <v>18</v>
      </c>
      <c r="E97" s="26" t="s">
        <v>90</v>
      </c>
      <c r="F97" s="26" t="s">
        <v>161</v>
      </c>
      <c r="G97" s="27">
        <v>35853</v>
      </c>
      <c r="H97" s="26" t="s">
        <v>209</v>
      </c>
      <c r="I97" s="26" t="s">
        <v>212</v>
      </c>
      <c r="J97" s="28">
        <f>IF(VLOOKUP($C97,Sheet!$A$7:$DG$148,'TN01-10 (IN)'!J$12,0)="","",VLOOKUP($C97,Sheet!$A$7:$DG$148,'TN01-10 (IN)'!J$12,0))</f>
        <v>9</v>
      </c>
      <c r="K97" s="28">
        <f>IF(VLOOKUP($C97,Sheet!$A$7:$DG$148,'TN01-10 (IN)'!K$12,0)="","",VLOOKUP($C97,Sheet!$A$7:$DG$148,'TN01-10 (IN)'!K$12,0))</f>
        <v>7.1</v>
      </c>
      <c r="L97" s="28">
        <f>IF(VLOOKUP($C97,Sheet!$A$7:$DG$148,'TN01-10 (IN)'!L$12,0)="","",VLOOKUP($C97,Sheet!$A$7:$DG$148,'TN01-10 (IN)'!L$12,0))</f>
        <v>7.5</v>
      </c>
      <c r="M97" s="28">
        <f>IF(VLOOKUP($C97,Sheet!$A$7:$DG$148,'TN01-10 (IN)'!M$12,0)="","",VLOOKUP($C97,Sheet!$A$7:$DG$148,'TN01-10 (IN)'!M$12,0))</f>
        <v>7.2</v>
      </c>
      <c r="N97" s="28">
        <f>IF(VLOOKUP($C97,Sheet!$A$7:$DG$148,'TN01-10 (IN)'!N$12,0)="","",VLOOKUP($C97,Sheet!$A$7:$DG$148,'TN01-10 (IN)'!N$12,0))</f>
        <v>8.1999999999999993</v>
      </c>
      <c r="O97" s="28">
        <f>IF(VLOOKUP($C97,Sheet!$A$7:$DG$148,'TN01-10 (IN)'!O$12,0)="","",VLOOKUP($C97,Sheet!$A$7:$DG$148,'TN01-10 (IN)'!O$12,0))</f>
        <v>8.3000000000000007</v>
      </c>
      <c r="P97" s="28">
        <f>IF(VLOOKUP($C97,Sheet!$A$7:$DG$148,'TN01-10 (IN)'!P$12,0)="","",VLOOKUP($C97,Sheet!$A$7:$DG$148,'TN01-10 (IN)'!P$12,0))</f>
        <v>5.2</v>
      </c>
      <c r="Q97" s="28" t="str">
        <f>IF(VLOOKUP($C97,Sheet!$A$7:$DG$148,'TN01-10 (IN)'!Q$12,0)="","",VLOOKUP($C97,Sheet!$A$7:$DG$148,'TN01-10 (IN)'!Q$12,0))</f>
        <v/>
      </c>
      <c r="R97" s="28">
        <f>IF(VLOOKUP($C97,Sheet!$A$7:$DG$148,'TN01-10 (IN)'!R$12,0)="","",VLOOKUP($C97,Sheet!$A$7:$DG$148,'TN01-10 (IN)'!R$12,0))</f>
        <v>6.5</v>
      </c>
      <c r="S97" s="28" t="str">
        <f>IF(VLOOKUP($C97,Sheet!$A$7:$DG$148,'TN01-10 (IN)'!S$12,0)="","",VLOOKUP($C97,Sheet!$A$7:$DG$148,'TN01-10 (IN)'!S$12,0))</f>
        <v/>
      </c>
      <c r="T97" s="28" t="str">
        <f>IF(VLOOKUP($C97,Sheet!$A$7:$DG$148,'TN01-10 (IN)'!T$12,0)="","",VLOOKUP($C97,Sheet!$A$7:$DG$148,'TN01-10 (IN)'!T$12,0))</f>
        <v/>
      </c>
      <c r="U97" s="28" t="str">
        <f>IF(VLOOKUP($C97,Sheet!$A$7:$DG$148,'TN01-10 (IN)'!U$12,0)="","",VLOOKUP($C97,Sheet!$A$7:$DG$148,'TN01-10 (IN)'!U$12,0))</f>
        <v/>
      </c>
      <c r="V97" s="28" t="str">
        <f>IF(VLOOKUP($C97,Sheet!$A$7:$DG$148,'TN01-10 (IN)'!V$12,0)="","",VLOOKUP($C97,Sheet!$A$7:$DG$148,'TN01-10 (IN)'!V$12,0))</f>
        <v/>
      </c>
      <c r="W97" s="28">
        <f>IF(VLOOKUP($C97,Sheet!$A$7:$DG$148,'TN01-10 (IN)'!W$12,0)="","",VLOOKUP($C97,Sheet!$A$7:$DG$148,'TN01-10 (IN)'!W$12,0))</f>
        <v>7.8</v>
      </c>
      <c r="X97" s="28">
        <f>IF(VLOOKUP($C97,Sheet!$A$7:$DG$148,'TN01-10 (IN)'!X$12,0)="","",VLOOKUP($C97,Sheet!$A$7:$DG$148,'TN01-10 (IN)'!X$12,0))</f>
        <v>6.8</v>
      </c>
      <c r="Y97" s="28">
        <f>IF(VLOOKUP($C97,Sheet!$A$7:$DG$148,'TN01-10 (IN)'!Y$12,0)="","",VLOOKUP($C97,Sheet!$A$7:$DG$148,'TN01-10 (IN)'!Y$12,0))</f>
        <v>9.1</v>
      </c>
      <c r="Z97" s="28">
        <f>IF(VLOOKUP($C97,Sheet!$A$7:$DG$148,'TN01-10 (IN)'!Z$12,0)="","",VLOOKUP($C97,Sheet!$A$7:$DG$148,'TN01-10 (IN)'!Z$12,0))</f>
        <v>8.6999999999999993</v>
      </c>
      <c r="AA97" s="28">
        <f>IF(VLOOKUP($C97,Sheet!$A$7:$DG$148,'TN01-10 (IN)'!AA$12,0)="","",VLOOKUP($C97,Sheet!$A$7:$DG$148,'TN01-10 (IN)'!AA$12,0))</f>
        <v>8.1</v>
      </c>
      <c r="AB97" s="28">
        <f>IF(VLOOKUP($C97,Sheet!$A$7:$DG$148,'TN01-10 (IN)'!AB$12,0)="","",VLOOKUP($C97,Sheet!$A$7:$DG$148,'TN01-10 (IN)'!AB$12,0))</f>
        <v>8.5</v>
      </c>
      <c r="AC97" s="28">
        <f>IF(VLOOKUP($C97,Sheet!$A$7:$DG$148,'TN01-10 (IN)'!AC$12,0)="","",VLOOKUP($C97,Sheet!$A$7:$DG$148,'TN01-10 (IN)'!AC$12,0))</f>
        <v>7.8</v>
      </c>
      <c r="AD97" s="28">
        <f>IF(VLOOKUP($C97,Sheet!$A$7:$DG$148,'TN01-10 (IN)'!AD$12,0)="","",VLOOKUP($C97,Sheet!$A$7:$DG$148,'TN01-10 (IN)'!AD$12,0))</f>
        <v>8.9</v>
      </c>
      <c r="AE97" s="28">
        <f>IF(VLOOKUP($C97,Sheet!$A$7:$DG$148,'TN01-10 (IN)'!AE$12,0)="","",VLOOKUP($C97,Sheet!$A$7:$DG$148,'TN01-10 (IN)'!AE$12,0))</f>
        <v>8.9</v>
      </c>
      <c r="AF97" s="28">
        <f>IF(VLOOKUP($C97,Sheet!$A$7:$DG$148,'TN01-10 (IN)'!AF$12,0)="","",VLOOKUP($C97,Sheet!$A$7:$DG$148,'TN01-10 (IN)'!AF$12,0))</f>
        <v>9.8000000000000007</v>
      </c>
      <c r="AG97" s="28">
        <f>IF(VLOOKUP($C97,Sheet!$A$7:$DG$148,'TN01-10 (IN)'!AG$12,0)="","",VLOOKUP($C97,Sheet!$A$7:$DG$148,'TN01-10 (IN)'!AG$12,0))</f>
        <v>7.3</v>
      </c>
      <c r="AH97" s="28">
        <f>IF(VLOOKUP($C97,Sheet!$A$7:$DG$148,'TN01-10 (IN)'!AH$12,0)="","",VLOOKUP($C97,Sheet!$A$7:$DG$148,'TN01-10 (IN)'!AH$12,0))</f>
        <v>7.6</v>
      </c>
      <c r="AI97" s="28">
        <f>IF(VLOOKUP($C97,Sheet!$A$7:$DG$148,'TN01-10 (IN)'!AI$12,0)="","",VLOOKUP($C97,Sheet!$A$7:$DG$148,'TN01-10 (IN)'!AI$12,0))</f>
        <v>6.4</v>
      </c>
      <c r="AJ97" s="28">
        <f>IF(VLOOKUP($C97,Sheet!$A$7:$DG$148,'TN01-10 (IN)'!AJ$12,0)="","",VLOOKUP($C97,Sheet!$A$7:$DG$148,'TN01-10 (IN)'!AJ$12,0))</f>
        <v>7.4</v>
      </c>
      <c r="AK97" s="28">
        <f>IF(VLOOKUP($C97,Sheet!$A$7:$DG$148,'TN01-10 (IN)'!AK$12,0)="","",VLOOKUP($C97,Sheet!$A$7:$DG$148,'TN01-10 (IN)'!AK$12,0))</f>
        <v>5.6</v>
      </c>
      <c r="AL97" s="28">
        <f>IF(VLOOKUP($C97,Sheet!$A$7:$DG$148,'TN01-10 (IN)'!AL$12,0)="","",VLOOKUP($C97,Sheet!$A$7:$DG$148,'TN01-10 (IN)'!AL$12,0))</f>
        <v>8.1999999999999993</v>
      </c>
      <c r="AM97" s="33">
        <f>IF(VLOOKUP($C97,Sheet!$A$7:$DG$148,'TN01-10 (IN)'!AM$12,0)="","",VLOOKUP($C97,Sheet!$A$7:$DG$148,'TN01-10 (IN)'!AM$12,0))</f>
        <v>51</v>
      </c>
      <c r="AN97" s="36">
        <f>IF(VLOOKUP($C97,Sheet!$A$7:$DG$148,'TN01-10 (IN)'!AN$12,0)="","",VLOOKUP($C97,Sheet!$A$7:$DG$148,'TN01-10 (IN)'!AN$12,0))</f>
        <v>0</v>
      </c>
      <c r="AO97" s="32">
        <f>IF(VLOOKUP($C97,Sheet!$A$7:$DG$148,'TN01-10 (IN)'!AO$12,0)="","",VLOOKUP($C97,Sheet!$A$7:$DG$148,'TN01-10 (IN)'!AO$12,0))</f>
        <v>7.5</v>
      </c>
      <c r="AP97" s="32">
        <f>IF(VLOOKUP($C97,Sheet!$A$7:$DG$148,'TN01-10 (IN)'!AP$12,0)="","",VLOOKUP($C97,Sheet!$A$7:$DG$148,'TN01-10 (IN)'!AP$12,0))</f>
        <v>8.3000000000000007</v>
      </c>
      <c r="AQ97" s="32" t="str">
        <f>IF(VLOOKUP($C97,Sheet!$A$7:$DG$148,'TN01-10 (IN)'!AQ$12,0)="","",VLOOKUP($C97,Sheet!$A$7:$DG$148,'TN01-10 (IN)'!AQ$12,0))</f>
        <v/>
      </c>
      <c r="AR97" s="32" t="str">
        <f>IF(VLOOKUP($C97,Sheet!$A$7:$DG$148,'TN01-10 (IN)'!AR$12,0)="","",VLOOKUP($C97,Sheet!$A$7:$DG$148,'TN01-10 (IN)'!AR$12,0))</f>
        <v/>
      </c>
      <c r="AS97" s="32">
        <f>IF(VLOOKUP($C97,Sheet!$A$7:$DG$148,'TN01-10 (IN)'!AS$12,0)="","",VLOOKUP($C97,Sheet!$A$7:$DG$148,'TN01-10 (IN)'!AS$12,0))</f>
        <v>6.4</v>
      </c>
      <c r="AT97" s="32" t="str">
        <f>IF(VLOOKUP($C97,Sheet!$A$7:$DG$148,'TN01-10 (IN)'!AT$12,0)="","",VLOOKUP($C97,Sheet!$A$7:$DG$148,'TN01-10 (IN)'!AT$12,0))</f>
        <v/>
      </c>
      <c r="AU97" s="32" t="str">
        <f>IF(VLOOKUP($C97,Sheet!$A$7:$DG$148,'TN01-10 (IN)'!AU$12,0)="","",VLOOKUP($C97,Sheet!$A$7:$DG$148,'TN01-10 (IN)'!AU$12,0))</f>
        <v/>
      </c>
      <c r="AV97" s="32" t="str">
        <f>IF(VLOOKUP($C97,Sheet!$A$7:$DG$148,'TN01-10 (IN)'!AV$12,0)="","",VLOOKUP($C97,Sheet!$A$7:$DG$148,'TN01-10 (IN)'!AV$12,0))</f>
        <v/>
      </c>
      <c r="AW97" s="32" t="str">
        <f>IF(VLOOKUP($C97,Sheet!$A$7:$DG$148,'TN01-10 (IN)'!AW$12,0)="","",VLOOKUP($C97,Sheet!$A$7:$DG$148,'TN01-10 (IN)'!AW$12,0))</f>
        <v/>
      </c>
      <c r="AX97" s="32" t="str">
        <f>IF(VLOOKUP($C97,Sheet!$A$7:$DG$148,'TN01-10 (IN)'!AX$12,0)="","",VLOOKUP($C97,Sheet!$A$7:$DG$148,'TN01-10 (IN)'!AX$12,0))</f>
        <v/>
      </c>
      <c r="AY97" s="32">
        <f>IF(VLOOKUP($C97,Sheet!$A$7:$DG$148,'TN01-10 (IN)'!AY$12,0)="","",VLOOKUP($C97,Sheet!$A$7:$DG$148,'TN01-10 (IN)'!AY$12,0))</f>
        <v>8.6</v>
      </c>
      <c r="AZ97" s="32" t="str">
        <f>IF(VLOOKUP($C97,Sheet!$A$7:$DG$148,'TN01-10 (IN)'!AZ$12,0)="","",VLOOKUP($C97,Sheet!$A$7:$DG$148,'TN01-10 (IN)'!AZ$12,0))</f>
        <v/>
      </c>
      <c r="BA97" s="32" t="str">
        <f>IF(VLOOKUP($C97,Sheet!$A$7:$DG$148,'TN01-10 (IN)'!BA$12,0)="","",VLOOKUP($C97,Sheet!$A$7:$DG$148,'TN01-10 (IN)'!BA$12,0))</f>
        <v/>
      </c>
      <c r="BB97" s="32" t="str">
        <f>IF(VLOOKUP($C97,Sheet!$A$7:$DG$148,'TN01-10 (IN)'!BB$12,0)="","",VLOOKUP($C97,Sheet!$A$7:$DG$148,'TN01-10 (IN)'!BB$12,0))</f>
        <v/>
      </c>
      <c r="BC97" s="32">
        <f>IF(VLOOKUP($C97,Sheet!$A$7:$DG$148,'TN01-10 (IN)'!BC$12,0)="","",VLOOKUP($C97,Sheet!$A$7:$DG$148,'TN01-10 (IN)'!BC$12,0))</f>
        <v>6.4</v>
      </c>
      <c r="BD97" s="33">
        <f>IF(VLOOKUP($C97,Sheet!$A$7:$DG$148,'TN01-10 (IN)'!BD$12,0)="","",VLOOKUP($C97,Sheet!$A$7:$DG$148,'TN01-10 (IN)'!BD$12,0))</f>
        <v>5</v>
      </c>
      <c r="BE97" s="36">
        <f>IF(VLOOKUP($C97,Sheet!$A$7:$DG$148,'TN01-10 (IN)'!BE$12,0)="","",VLOOKUP($C97,Sheet!$A$7:$DG$148,'TN01-10 (IN)'!BE$12,0))</f>
        <v>0</v>
      </c>
      <c r="BF97" s="28">
        <f>IF(VLOOKUP($C97,Sheet!$A$7:$DG$148,'TN01-10 (IN)'!BF$12,0)="","",VLOOKUP($C97,Sheet!$A$7:$DG$148,'TN01-10 (IN)'!BF$12,0))</f>
        <v>6.5</v>
      </c>
      <c r="BG97" s="28">
        <f>IF(VLOOKUP($C97,Sheet!$A$7:$DG$148,'TN01-10 (IN)'!BG$12,0)="","",VLOOKUP($C97,Sheet!$A$7:$DG$148,'TN01-10 (IN)'!BG$12,0))</f>
        <v>5.8</v>
      </c>
      <c r="BH97" s="28">
        <f>IF(VLOOKUP($C97,Sheet!$A$7:$DG$148,'TN01-10 (IN)'!BH$12,0)="","",VLOOKUP($C97,Sheet!$A$7:$DG$148,'TN01-10 (IN)'!BH$12,0))</f>
        <v>9.4</v>
      </c>
      <c r="BI97" s="28">
        <f>IF(VLOOKUP($C97,Sheet!$A$7:$DG$148,'TN01-10 (IN)'!BI$12,0)="","",VLOOKUP($C97,Sheet!$A$7:$DG$148,'TN01-10 (IN)'!BI$12,0))</f>
        <v>6.7</v>
      </c>
      <c r="BJ97" s="28">
        <f>IF(VLOOKUP($C97,Sheet!$A$7:$DG$148,'TN01-10 (IN)'!BJ$12,0)="","",VLOOKUP($C97,Sheet!$A$7:$DG$148,'TN01-10 (IN)'!BJ$12,0))</f>
        <v>6.2</v>
      </c>
      <c r="BK97" s="28">
        <f>IF(VLOOKUP($C97,Sheet!$A$7:$DG$148,'TN01-10 (IN)'!BK$12,0)="","",VLOOKUP($C97,Sheet!$A$7:$DG$148,'TN01-10 (IN)'!BK$12,0))</f>
        <v>7.2</v>
      </c>
      <c r="BL97" s="28">
        <f>IF(VLOOKUP($C97,Sheet!$A$7:$DG$148,'TN01-10 (IN)'!BL$12,0)="","",VLOOKUP($C97,Sheet!$A$7:$DG$148,'TN01-10 (IN)'!BL$12,0))</f>
        <v>7.7</v>
      </c>
      <c r="BM97" s="28">
        <f>IF(VLOOKUP($C97,Sheet!$A$7:$DG$148,'TN01-10 (IN)'!BM$12,0)="","",VLOOKUP($C97,Sheet!$A$7:$DG$148,'TN01-10 (IN)'!BM$12,0))</f>
        <v>6.4</v>
      </c>
      <c r="BN97" s="28">
        <f>IF(VLOOKUP($C97,Sheet!$A$7:$DG$148,'TN01-10 (IN)'!BN$12,0)="","",VLOOKUP($C97,Sheet!$A$7:$DG$148,'TN01-10 (IN)'!BN$12,0))</f>
        <v>6.5</v>
      </c>
      <c r="BO97" s="28">
        <f>IF(VLOOKUP($C97,Sheet!$A$7:$DG$148,'TN01-10 (IN)'!BO$12,0)="","",VLOOKUP($C97,Sheet!$A$7:$DG$148,'TN01-10 (IN)'!BO$12,0))</f>
        <v>8.1</v>
      </c>
      <c r="BP97" s="28">
        <f>IF(VLOOKUP($C97,Sheet!$A$7:$DG$148,'TN01-10 (IN)'!BP$12,0)="","",VLOOKUP($C97,Sheet!$A$7:$DG$148,'TN01-10 (IN)'!BP$12,0))</f>
        <v>7.8</v>
      </c>
      <c r="BQ97" s="28">
        <f>IF(VLOOKUP($C97,Sheet!$A$7:$DG$148,'TN01-10 (IN)'!BQ$12,0)="","",VLOOKUP($C97,Sheet!$A$7:$DG$148,'TN01-10 (IN)'!BQ$12,0))</f>
        <v>6.3</v>
      </c>
      <c r="BR97" s="28">
        <f>IF(VLOOKUP($C97,Sheet!$A$7:$DG$148,'TN01-10 (IN)'!BR$12,0)="","",VLOOKUP($C97,Sheet!$A$7:$DG$148,'TN01-10 (IN)'!BR$12,0))</f>
        <v>7.5</v>
      </c>
      <c r="BS97" s="28" t="str">
        <f>IF(VLOOKUP($C97,Sheet!$A$7:$DG$148,'TN01-10 (IN)'!BS$12,0)="","",VLOOKUP($C97,Sheet!$A$7:$DG$148,'TN01-10 (IN)'!BS$12,0))</f>
        <v/>
      </c>
      <c r="BT97" s="28">
        <f>IF(VLOOKUP($C97,Sheet!$A$7:$DG$148,'TN01-10 (IN)'!BT$12,0)="","",VLOOKUP($C97,Sheet!$A$7:$DG$148,'TN01-10 (IN)'!BT$12,0))</f>
        <v>5.8</v>
      </c>
      <c r="BU97" s="28">
        <f>IF(VLOOKUP($C97,Sheet!$A$7:$DG$148,'TN01-10 (IN)'!BU$12,0)="","",VLOOKUP($C97,Sheet!$A$7:$DG$148,'TN01-10 (IN)'!BU$12,0))</f>
        <v>6.8</v>
      </c>
      <c r="BV97" s="28">
        <f>IF(VLOOKUP($C97,Sheet!$A$7:$DG$148,'TN01-10 (IN)'!BV$12,0)="","",VLOOKUP($C97,Sheet!$A$7:$DG$148,'TN01-10 (IN)'!BV$12,0))</f>
        <v>6.9</v>
      </c>
      <c r="BW97" s="28">
        <f>IF(VLOOKUP($C97,Sheet!$A$7:$DG$148,'TN01-10 (IN)'!BW$12,0)="","",VLOOKUP($C97,Sheet!$A$7:$DG$148,'TN01-10 (IN)'!BW$12,0))</f>
        <v>6.3</v>
      </c>
      <c r="BX97" s="28">
        <f>IF(VLOOKUP($C97,Sheet!$A$7:$DG$148,'TN01-10 (IN)'!BX$12,0)="","",VLOOKUP($C97,Sheet!$A$7:$DG$148,'TN01-10 (IN)'!BX$12,0))</f>
        <v>8.1</v>
      </c>
      <c r="BY97" s="28">
        <f>IF(VLOOKUP($C97,Sheet!$A$7:$DG$148,'TN01-10 (IN)'!BY$12,0)="","",VLOOKUP($C97,Sheet!$A$7:$DG$148,'TN01-10 (IN)'!BY$12,0))</f>
        <v>8</v>
      </c>
      <c r="BZ97" s="33">
        <f>IF(VLOOKUP($C97,Sheet!$A$7:$DG$148,'TN01-10 (IN)'!BZ$12,0)="","",VLOOKUP($C97,Sheet!$A$7:$DG$148,'TN01-10 (IN)'!BZ$12,0))</f>
        <v>50</v>
      </c>
      <c r="CA97" s="36">
        <f>IF(VLOOKUP($C97,Sheet!$A$7:$DG$148,'TN01-10 (IN)'!CA$12,0)="","",VLOOKUP($C97,Sheet!$A$7:$DG$148,'TN01-10 (IN)'!CA$12,0))</f>
        <v>0</v>
      </c>
      <c r="CB97" s="28">
        <f>IF(VLOOKUP($C97,Sheet!$A$7:$DG$148,'TN01-10 (IN)'!CB$12,0)="","",VLOOKUP($C97,Sheet!$A$7:$DG$148,'TN01-10 (IN)'!CB$12,0))</f>
        <v>9.1999999999999993</v>
      </c>
      <c r="CC97" s="28" t="str">
        <f>IF(VLOOKUP($C97,Sheet!$A$7:$DG$148,'TN01-10 (IN)'!CC$12,0)="","",VLOOKUP($C97,Sheet!$A$7:$DG$148,'TN01-10 (IN)'!CC$12,0))</f>
        <v/>
      </c>
      <c r="CD97" s="28">
        <f>IF(VLOOKUP($C97,Sheet!$A$7:$DG$148,'TN01-10 (IN)'!CD$12,0)="","",VLOOKUP($C97,Sheet!$A$7:$DG$148,'TN01-10 (IN)'!CD$12,0))</f>
        <v>7.6</v>
      </c>
      <c r="CE97" s="28" t="str">
        <f>IF(VLOOKUP($C97,Sheet!$A$7:$DG$148,'TN01-10 (IN)'!CE$12,0)="","",VLOOKUP($C97,Sheet!$A$7:$DG$148,'TN01-10 (IN)'!CE$12,0))</f>
        <v/>
      </c>
      <c r="CF97" s="28">
        <f>IF(VLOOKUP($C97,Sheet!$A$7:$DG$148,'TN01-10 (IN)'!CF$12,0)="","",VLOOKUP($C97,Sheet!$A$7:$DG$148,'TN01-10 (IN)'!CF$12,0))</f>
        <v>8.1999999999999993</v>
      </c>
      <c r="CG97" s="28">
        <f>IF(VLOOKUP($C97,Sheet!$A$7:$DG$148,'TN01-10 (IN)'!CG$12,0)="","",VLOOKUP($C97,Sheet!$A$7:$DG$148,'TN01-10 (IN)'!CG$12,0))</f>
        <v>7.5</v>
      </c>
      <c r="CH97" s="28">
        <f>IF(VLOOKUP($C97,Sheet!$A$7:$DG$148,'TN01-10 (IN)'!CH$12,0)="","",VLOOKUP($C97,Sheet!$A$7:$DG$148,'TN01-10 (IN)'!CH$12,0))</f>
        <v>5.7</v>
      </c>
      <c r="CI97" s="28">
        <f>IF(VLOOKUP($C97,Sheet!$A$7:$DG$148,'TN01-10 (IN)'!CI$12,0)="","",VLOOKUP($C97,Sheet!$A$7:$DG$148,'TN01-10 (IN)'!CI$12,0))</f>
        <v>6.7</v>
      </c>
      <c r="CJ97" s="28" t="str">
        <f>IF(VLOOKUP($C97,Sheet!$A$7:$DG$148,'TN01-10 (IN)'!CJ$12,0)="","",VLOOKUP($C97,Sheet!$A$7:$DG$148,'TN01-10 (IN)'!CJ$12,0))</f>
        <v/>
      </c>
      <c r="CK97" s="28">
        <f>IF(VLOOKUP($C97,Sheet!$A$7:$DG$148,'TN01-10 (IN)'!CK$12,0)="","",VLOOKUP($C97,Sheet!$A$7:$DG$148,'TN01-10 (IN)'!CK$12,0))</f>
        <v>8</v>
      </c>
      <c r="CL97" s="28" t="str">
        <f>IF(VLOOKUP($C97,Sheet!$A$7:$DG$148,'TN01-10 (IN)'!CL$12,0)="","",VLOOKUP($C97,Sheet!$A$7:$DG$148,'TN01-10 (IN)'!CL$12,0))</f>
        <v/>
      </c>
      <c r="CM97" s="28" t="str">
        <f>IF(VLOOKUP($C97,Sheet!$A$7:$DG$148,'TN01-10 (IN)'!CM$12,0)="","",VLOOKUP($C97,Sheet!$A$7:$DG$148,'TN01-10 (IN)'!CM$12,0))</f>
        <v/>
      </c>
      <c r="CN97" s="28" t="str">
        <f>IF(VLOOKUP($C97,Sheet!$A$7:$DG$148,'TN01-10 (IN)'!CN$12,0)="","",VLOOKUP($C97,Sheet!$A$7:$DG$148,'TN01-10 (IN)'!CN$12,0))</f>
        <v/>
      </c>
      <c r="CO97" s="28" t="str">
        <f>IF(VLOOKUP($C97,Sheet!$A$7:$DG$148,'TN01-10 (IN)'!CO$12,0)="","",VLOOKUP($C97,Sheet!$A$7:$DG$148,'TN01-10 (IN)'!CO$12,0))</f>
        <v/>
      </c>
      <c r="CP97" s="28">
        <f>IF(VLOOKUP($C97,Sheet!$A$7:$DG$148,'TN01-10 (IN)'!CP$12,0)="","",VLOOKUP($C97,Sheet!$A$7:$DG$148,'TN01-10 (IN)'!CP$12,0))</f>
        <v>7.4</v>
      </c>
      <c r="CQ97" s="28">
        <f>IF(VLOOKUP($C97,Sheet!$A$7:$DG$148,'TN01-10 (IN)'!CQ$12,0)="","",VLOOKUP($C97,Sheet!$A$7:$DG$148,'TN01-10 (IN)'!CQ$12,0))</f>
        <v>6.5</v>
      </c>
      <c r="CR97" s="28">
        <f>IF(VLOOKUP($C97,Sheet!$A$7:$DG$148,'TN01-10 (IN)'!CR$12,0)="","",VLOOKUP($C97,Sheet!$A$7:$DG$148,'TN01-10 (IN)'!CR$12,0))</f>
        <v>8.1999999999999993</v>
      </c>
      <c r="CS97" s="28">
        <f>IF(VLOOKUP($C97,Sheet!$A$7:$DG$148,'TN01-10 (IN)'!CS$12,0)="","",VLOOKUP($C97,Sheet!$A$7:$DG$148,'TN01-10 (IN)'!CS$12,0))</f>
        <v>6.3</v>
      </c>
      <c r="CT97" s="28">
        <f>IF(VLOOKUP($C97,Sheet!$A$7:$DG$148,'TN01-10 (IN)'!CT$12,0)="","",VLOOKUP($C97,Sheet!$A$7:$DG$148,'TN01-10 (IN)'!CT$12,0))</f>
        <v>7.3</v>
      </c>
      <c r="CU97" s="33">
        <f>IF(VLOOKUP($C97,Sheet!$A$7:$DG$148,'TN01-10 (IN)'!CU$12,0)="","",VLOOKUP($C97,Sheet!$A$7:$DG$148,'TN01-10 (IN)'!CU$12,0))</f>
        <v>27</v>
      </c>
      <c r="CV97" s="36">
        <f>IF(VLOOKUP($C97,Sheet!$A$7:$DG$148,'TN01-10 (IN)'!CV$12,0)="","",VLOOKUP($C97,Sheet!$A$7:$DG$148,'TN01-10 (IN)'!CV$12,0))</f>
        <v>0</v>
      </c>
      <c r="CW97" s="38">
        <f t="shared" si="11"/>
        <v>128</v>
      </c>
      <c r="CX97" s="38">
        <f t="shared" si="11"/>
        <v>0</v>
      </c>
      <c r="CY97" s="38">
        <f t="shared" si="12"/>
        <v>0</v>
      </c>
      <c r="CZ97" s="38">
        <f t="shared" si="13"/>
        <v>128</v>
      </c>
      <c r="DA97" s="38">
        <f t="shared" si="14"/>
        <v>7.37</v>
      </c>
      <c r="DB97" s="38">
        <f>VLOOKUP($C97,'TN01-04'!$A$13:$DL$166,103,0)</f>
        <v>3.08</v>
      </c>
      <c r="DC97" s="28" t="str">
        <f>IF(VLOOKUP($C97,Sheet!$A$7:$DG$148,'TN01-10 (IN)'!DC$12,0)="","",VLOOKUP($C97,Sheet!$A$7:$DG$148,'TN01-10 (IN)'!DC$12,0))</f>
        <v/>
      </c>
      <c r="DD97" s="28" t="str">
        <f>IF(VLOOKUP($C97,Sheet!$A$7:$DG$148,'TN01-10 (IN)'!DD$12,0)="","",VLOOKUP($C97,Sheet!$A$7:$DG$148,'TN01-10 (IN)'!DD$12,0))</f>
        <v/>
      </c>
      <c r="DE97" s="28">
        <f>IF(VLOOKUP($C97,Sheet!$A$7:$DG$148,'TN01-10 (IN)'!DE$12,0)="","",VLOOKUP($C97,Sheet!$A$7:$DG$148,'TN01-10 (IN)'!DE$12,0))</f>
        <v>9.1999999999999993</v>
      </c>
      <c r="DF97" s="28" t="str">
        <f>IF(VLOOKUP($C97,Sheet!$A$7:$DG$148,'TN01-10 (IN)'!DF$12,0)="","",VLOOKUP($C97,Sheet!$A$7:$DG$148,'TN01-10 (IN)'!DF$12,0))</f>
        <v/>
      </c>
      <c r="DG97" s="38"/>
      <c r="DH97" s="38">
        <f t="shared" si="15"/>
        <v>9.1999999999999993</v>
      </c>
      <c r="DI97" s="38">
        <f>VLOOKUP($C97,'TN01-04'!$A$13:$DL$166,110,0)</f>
        <v>4</v>
      </c>
      <c r="DJ97" s="33">
        <f>IF(VLOOKUP($C97,Sheet!$A$7:$DG$148,'TN01-10 (IN)'!DJ$12,0)="","",VLOOKUP($C97,Sheet!$A$7:$DG$148,'TN01-10 (IN)'!DJ$12,0))</f>
        <v>5</v>
      </c>
      <c r="DK97" s="36">
        <f>IF(VLOOKUP($C97,Sheet!$A$7:$DG$148,'TN01-10 (IN)'!DK$12,0)="","",VLOOKUP($C97,Sheet!$A$7:$DG$148,'TN01-10 (IN)'!DK$12,0))</f>
        <v>0</v>
      </c>
      <c r="DL97" s="38">
        <f t="shared" si="16"/>
        <v>133</v>
      </c>
      <c r="DM97" s="38">
        <f t="shared" si="17"/>
        <v>0</v>
      </c>
      <c r="DN97" s="38">
        <f t="shared" si="18"/>
        <v>7.44</v>
      </c>
      <c r="DO97" s="38">
        <f>VLOOKUP($C97,'TN01-04'!$A$13:$DL$166,116,0)</f>
        <v>3.11</v>
      </c>
      <c r="DP97" s="33">
        <f>IF(VLOOKUP($C97,Sheet!$A$7:$DG$148,'TN01-10 (IN)'!DP$12,0)="","",VLOOKUP($C97,Sheet!$A$7:$DG$148,'TN01-10 (IN)'!DP$12,0))</f>
        <v>138</v>
      </c>
      <c r="DQ97" s="36">
        <f>IF(VLOOKUP($C97,Sheet!$A$7:$DG$148,'TN01-10 (IN)'!DQ$12,0)="","",VLOOKUP($C97,Sheet!$A$7:$DG$148,'TN01-10 (IN)'!DQ$12,0))</f>
        <v>0</v>
      </c>
      <c r="DR97" s="28">
        <f>IF(VLOOKUP($C97,Sheet!$A$7:$DG$148,'TN01-10 (IN)'!DR$12,0)="","",VLOOKUP($C97,Sheet!$A$7:$DG$148,'TN01-10 (IN)'!DR$12,0))</f>
        <v>137</v>
      </c>
      <c r="DS97" s="28">
        <f>IF(VLOOKUP($C97,Sheet!$A$7:$DG$148,'TN01-10 (IN)'!DS$12,0)="","",VLOOKUP($C97,Sheet!$A$7:$DG$148,'TN01-10 (IN)'!DS$12,0))</f>
        <v>138</v>
      </c>
      <c r="DT97" s="28">
        <f>IF(VLOOKUP($C97,Sheet!$A$7:$DG$148,'TN01-10 (IN)'!DT$12,0)="","",VLOOKUP($C97,Sheet!$A$7:$DG$148,'TN01-10 (IN)'!DT$12,0))</f>
        <v>7.44</v>
      </c>
      <c r="DU97" s="28">
        <f>IF(VLOOKUP($C97,Sheet!$A$7:$DG$148,'TN01-10 (IN)'!DU$12,0)="","",VLOOKUP($C97,Sheet!$A$7:$DG$148,'TN01-10 (IN)'!DU$12,0))</f>
        <v>3.11</v>
      </c>
      <c r="DV97" s="28" t="str">
        <f>IF(VLOOKUP($C97,Sheet!$A$7:$DG$148,'TN01-10 (IN)'!DV$12,0)="","",VLOOKUP($C97,Sheet!$A$7:$DG$148,'TN01-10 (IN)'!DV$12,0))</f>
        <v/>
      </c>
      <c r="DW97" s="42">
        <f t="shared" si="19"/>
        <v>0</v>
      </c>
    </row>
    <row r="98" spans="1:127" ht="15.95" customHeight="1" x14ac:dyDescent="0.2">
      <c r="A98" s="52"/>
      <c r="B98" s="625"/>
      <c r="C98" s="45">
        <v>2221724235</v>
      </c>
      <c r="D98" s="26" t="s">
        <v>6</v>
      </c>
      <c r="E98" s="26" t="s">
        <v>86</v>
      </c>
      <c r="F98" s="26" t="s">
        <v>162</v>
      </c>
      <c r="G98" s="27">
        <v>36120</v>
      </c>
      <c r="H98" s="26" t="s">
        <v>210</v>
      </c>
      <c r="I98" s="26" t="s">
        <v>212</v>
      </c>
      <c r="J98" s="28">
        <f>IF(VLOOKUP($C98,Sheet!$A$7:$DG$148,'TN01-10 (IN)'!J$12,0)="","",VLOOKUP($C98,Sheet!$A$7:$DG$148,'TN01-10 (IN)'!J$12,0))</f>
        <v>8.9</v>
      </c>
      <c r="K98" s="28">
        <f>IF(VLOOKUP($C98,Sheet!$A$7:$DG$148,'TN01-10 (IN)'!K$12,0)="","",VLOOKUP($C98,Sheet!$A$7:$DG$148,'TN01-10 (IN)'!K$12,0))</f>
        <v>7</v>
      </c>
      <c r="L98" s="28">
        <f>IF(VLOOKUP($C98,Sheet!$A$7:$DG$148,'TN01-10 (IN)'!L$12,0)="","",VLOOKUP($C98,Sheet!$A$7:$DG$148,'TN01-10 (IN)'!L$12,0))</f>
        <v>6.1</v>
      </c>
      <c r="M98" s="28">
        <f>IF(VLOOKUP($C98,Sheet!$A$7:$DG$148,'TN01-10 (IN)'!M$12,0)="","",VLOOKUP($C98,Sheet!$A$7:$DG$148,'TN01-10 (IN)'!M$12,0))</f>
        <v>8</v>
      </c>
      <c r="N98" s="28">
        <f>IF(VLOOKUP($C98,Sheet!$A$7:$DG$148,'TN01-10 (IN)'!N$12,0)="","",VLOOKUP($C98,Sheet!$A$7:$DG$148,'TN01-10 (IN)'!N$12,0))</f>
        <v>5.4</v>
      </c>
      <c r="O98" s="28">
        <f>IF(VLOOKUP($C98,Sheet!$A$7:$DG$148,'TN01-10 (IN)'!O$12,0)="","",VLOOKUP($C98,Sheet!$A$7:$DG$148,'TN01-10 (IN)'!O$12,0))</f>
        <v>8.9</v>
      </c>
      <c r="P98" s="28">
        <f>IF(VLOOKUP($C98,Sheet!$A$7:$DG$148,'TN01-10 (IN)'!P$12,0)="","",VLOOKUP($C98,Sheet!$A$7:$DG$148,'TN01-10 (IN)'!P$12,0))</f>
        <v>5.4</v>
      </c>
      <c r="Q98" s="28" t="str">
        <f>IF(VLOOKUP($C98,Sheet!$A$7:$DG$148,'TN01-10 (IN)'!Q$12,0)="","",VLOOKUP($C98,Sheet!$A$7:$DG$148,'TN01-10 (IN)'!Q$12,0))</f>
        <v/>
      </c>
      <c r="R98" s="28">
        <f>IF(VLOOKUP($C98,Sheet!$A$7:$DG$148,'TN01-10 (IN)'!R$12,0)="","",VLOOKUP($C98,Sheet!$A$7:$DG$148,'TN01-10 (IN)'!R$12,0))</f>
        <v>7.4</v>
      </c>
      <c r="S98" s="28" t="str">
        <f>IF(VLOOKUP($C98,Sheet!$A$7:$DG$148,'TN01-10 (IN)'!S$12,0)="","",VLOOKUP($C98,Sheet!$A$7:$DG$148,'TN01-10 (IN)'!S$12,0))</f>
        <v/>
      </c>
      <c r="T98" s="28">
        <f>IF(VLOOKUP($C98,Sheet!$A$7:$DG$148,'TN01-10 (IN)'!T$12,0)="","",VLOOKUP($C98,Sheet!$A$7:$DG$148,'TN01-10 (IN)'!T$12,0))</f>
        <v>0</v>
      </c>
      <c r="U98" s="28" t="str">
        <f>IF(VLOOKUP($C98,Sheet!$A$7:$DG$148,'TN01-10 (IN)'!U$12,0)="","",VLOOKUP($C98,Sheet!$A$7:$DG$148,'TN01-10 (IN)'!U$12,0))</f>
        <v/>
      </c>
      <c r="V98" s="28">
        <f>IF(VLOOKUP($C98,Sheet!$A$7:$DG$148,'TN01-10 (IN)'!V$12,0)="","",VLOOKUP($C98,Sheet!$A$7:$DG$148,'TN01-10 (IN)'!V$12,0))</f>
        <v>8.8000000000000007</v>
      </c>
      <c r="W98" s="28">
        <f>IF(VLOOKUP($C98,Sheet!$A$7:$DG$148,'TN01-10 (IN)'!W$12,0)="","",VLOOKUP($C98,Sheet!$A$7:$DG$148,'TN01-10 (IN)'!W$12,0))</f>
        <v>7.2</v>
      </c>
      <c r="X98" s="28" t="str">
        <f>IF(VLOOKUP($C98,Sheet!$A$7:$DG$148,'TN01-10 (IN)'!X$12,0)="","",VLOOKUP($C98,Sheet!$A$7:$DG$148,'TN01-10 (IN)'!X$12,0))</f>
        <v/>
      </c>
      <c r="Y98" s="28">
        <f>IF(VLOOKUP($C98,Sheet!$A$7:$DG$148,'TN01-10 (IN)'!Y$12,0)="","",VLOOKUP($C98,Sheet!$A$7:$DG$148,'TN01-10 (IN)'!Y$12,0))</f>
        <v>8.1999999999999993</v>
      </c>
      <c r="Z98" s="28">
        <f>IF(VLOOKUP($C98,Sheet!$A$7:$DG$148,'TN01-10 (IN)'!Z$12,0)="","",VLOOKUP($C98,Sheet!$A$7:$DG$148,'TN01-10 (IN)'!Z$12,0))</f>
        <v>8.1999999999999993</v>
      </c>
      <c r="AA98" s="28">
        <f>IF(VLOOKUP($C98,Sheet!$A$7:$DG$148,'TN01-10 (IN)'!AA$12,0)="","",VLOOKUP($C98,Sheet!$A$7:$DG$148,'TN01-10 (IN)'!AA$12,0))</f>
        <v>7.3</v>
      </c>
      <c r="AB98" s="28">
        <f>IF(VLOOKUP($C98,Sheet!$A$7:$DG$148,'TN01-10 (IN)'!AB$12,0)="","",VLOOKUP($C98,Sheet!$A$7:$DG$148,'TN01-10 (IN)'!AB$12,0))</f>
        <v>6.6</v>
      </c>
      <c r="AC98" s="28">
        <f>IF(VLOOKUP($C98,Sheet!$A$7:$DG$148,'TN01-10 (IN)'!AC$12,0)="","",VLOOKUP($C98,Sheet!$A$7:$DG$148,'TN01-10 (IN)'!AC$12,0))</f>
        <v>7</v>
      </c>
      <c r="AD98" s="28">
        <f>IF(VLOOKUP($C98,Sheet!$A$7:$DG$148,'TN01-10 (IN)'!AD$12,0)="","",VLOOKUP($C98,Sheet!$A$7:$DG$148,'TN01-10 (IN)'!AD$12,0))</f>
        <v>8.3000000000000007</v>
      </c>
      <c r="AE98" s="28">
        <f>IF(VLOOKUP($C98,Sheet!$A$7:$DG$148,'TN01-10 (IN)'!AE$12,0)="","",VLOOKUP($C98,Sheet!$A$7:$DG$148,'TN01-10 (IN)'!AE$12,0))</f>
        <v>6.3</v>
      </c>
      <c r="AF98" s="28">
        <f>IF(VLOOKUP($C98,Sheet!$A$7:$DG$148,'TN01-10 (IN)'!AF$12,0)="","",VLOOKUP($C98,Sheet!$A$7:$DG$148,'TN01-10 (IN)'!AF$12,0))</f>
        <v>5.3</v>
      </c>
      <c r="AG98" s="28">
        <f>IF(VLOOKUP($C98,Sheet!$A$7:$DG$148,'TN01-10 (IN)'!AG$12,0)="","",VLOOKUP($C98,Sheet!$A$7:$DG$148,'TN01-10 (IN)'!AG$12,0))</f>
        <v>6.1</v>
      </c>
      <c r="AH98" s="28">
        <f>IF(VLOOKUP($C98,Sheet!$A$7:$DG$148,'TN01-10 (IN)'!AH$12,0)="","",VLOOKUP($C98,Sheet!$A$7:$DG$148,'TN01-10 (IN)'!AH$12,0))</f>
        <v>7.7</v>
      </c>
      <c r="AI98" s="28">
        <f>IF(VLOOKUP($C98,Sheet!$A$7:$DG$148,'TN01-10 (IN)'!AI$12,0)="","",VLOOKUP($C98,Sheet!$A$7:$DG$148,'TN01-10 (IN)'!AI$12,0))</f>
        <v>6.2</v>
      </c>
      <c r="AJ98" s="28">
        <f>IF(VLOOKUP($C98,Sheet!$A$7:$DG$148,'TN01-10 (IN)'!AJ$12,0)="","",VLOOKUP($C98,Sheet!$A$7:$DG$148,'TN01-10 (IN)'!AJ$12,0))</f>
        <v>4.8</v>
      </c>
      <c r="AK98" s="28">
        <f>IF(VLOOKUP($C98,Sheet!$A$7:$DG$148,'TN01-10 (IN)'!AK$12,0)="","",VLOOKUP($C98,Sheet!$A$7:$DG$148,'TN01-10 (IN)'!AK$12,0))</f>
        <v>7.2</v>
      </c>
      <c r="AL98" s="28">
        <f>IF(VLOOKUP($C98,Sheet!$A$7:$DG$148,'TN01-10 (IN)'!AL$12,0)="","",VLOOKUP($C98,Sheet!$A$7:$DG$148,'TN01-10 (IN)'!AL$12,0))</f>
        <v>6.2</v>
      </c>
      <c r="AM98" s="33">
        <f>IF(VLOOKUP($C98,Sheet!$A$7:$DG$148,'TN01-10 (IN)'!AM$12,0)="","",VLOOKUP($C98,Sheet!$A$7:$DG$148,'TN01-10 (IN)'!AM$12,0))</f>
        <v>51</v>
      </c>
      <c r="AN98" s="36">
        <f>IF(VLOOKUP($C98,Sheet!$A$7:$DG$148,'TN01-10 (IN)'!AN$12,0)="","",VLOOKUP($C98,Sheet!$A$7:$DG$148,'TN01-10 (IN)'!AN$12,0))</f>
        <v>0</v>
      </c>
      <c r="AO98" s="32">
        <f>IF(VLOOKUP($C98,Sheet!$A$7:$DG$148,'TN01-10 (IN)'!AO$12,0)="","",VLOOKUP($C98,Sheet!$A$7:$DG$148,'TN01-10 (IN)'!AO$12,0))</f>
        <v>6.4</v>
      </c>
      <c r="AP98" s="32">
        <f>IF(VLOOKUP($C98,Sheet!$A$7:$DG$148,'TN01-10 (IN)'!AP$12,0)="","",VLOOKUP($C98,Sheet!$A$7:$DG$148,'TN01-10 (IN)'!AP$12,0))</f>
        <v>6.1</v>
      </c>
      <c r="AQ98" s="32" t="str">
        <f>IF(VLOOKUP($C98,Sheet!$A$7:$DG$148,'TN01-10 (IN)'!AQ$12,0)="","",VLOOKUP($C98,Sheet!$A$7:$DG$148,'TN01-10 (IN)'!AQ$12,0))</f>
        <v/>
      </c>
      <c r="AR98" s="32" t="str">
        <f>IF(VLOOKUP($C98,Sheet!$A$7:$DG$148,'TN01-10 (IN)'!AR$12,0)="","",VLOOKUP($C98,Sheet!$A$7:$DG$148,'TN01-10 (IN)'!AR$12,0))</f>
        <v/>
      </c>
      <c r="AS98" s="32">
        <f>IF(VLOOKUP($C98,Sheet!$A$7:$DG$148,'TN01-10 (IN)'!AS$12,0)="","",VLOOKUP($C98,Sheet!$A$7:$DG$148,'TN01-10 (IN)'!AS$12,0))</f>
        <v>7</v>
      </c>
      <c r="AT98" s="32" t="str">
        <f>IF(VLOOKUP($C98,Sheet!$A$7:$DG$148,'TN01-10 (IN)'!AT$12,0)="","",VLOOKUP($C98,Sheet!$A$7:$DG$148,'TN01-10 (IN)'!AT$12,0))</f>
        <v/>
      </c>
      <c r="AU98" s="32" t="str">
        <f>IF(VLOOKUP($C98,Sheet!$A$7:$DG$148,'TN01-10 (IN)'!AU$12,0)="","",VLOOKUP($C98,Sheet!$A$7:$DG$148,'TN01-10 (IN)'!AU$12,0))</f>
        <v/>
      </c>
      <c r="AV98" s="32" t="str">
        <f>IF(VLOOKUP($C98,Sheet!$A$7:$DG$148,'TN01-10 (IN)'!AV$12,0)="","",VLOOKUP($C98,Sheet!$A$7:$DG$148,'TN01-10 (IN)'!AV$12,0))</f>
        <v/>
      </c>
      <c r="AW98" s="32" t="str">
        <f>IF(VLOOKUP($C98,Sheet!$A$7:$DG$148,'TN01-10 (IN)'!AW$12,0)="","",VLOOKUP($C98,Sheet!$A$7:$DG$148,'TN01-10 (IN)'!AW$12,0))</f>
        <v/>
      </c>
      <c r="AX98" s="32" t="str">
        <f>IF(VLOOKUP($C98,Sheet!$A$7:$DG$148,'TN01-10 (IN)'!AX$12,0)="","",VLOOKUP($C98,Sheet!$A$7:$DG$148,'TN01-10 (IN)'!AX$12,0))</f>
        <v/>
      </c>
      <c r="AY98" s="32">
        <f>IF(VLOOKUP($C98,Sheet!$A$7:$DG$148,'TN01-10 (IN)'!AY$12,0)="","",VLOOKUP($C98,Sheet!$A$7:$DG$148,'TN01-10 (IN)'!AY$12,0))</f>
        <v>5.8</v>
      </c>
      <c r="AZ98" s="32" t="str">
        <f>IF(VLOOKUP($C98,Sheet!$A$7:$DG$148,'TN01-10 (IN)'!AZ$12,0)="","",VLOOKUP($C98,Sheet!$A$7:$DG$148,'TN01-10 (IN)'!AZ$12,0))</f>
        <v/>
      </c>
      <c r="BA98" s="32" t="str">
        <f>IF(VLOOKUP($C98,Sheet!$A$7:$DG$148,'TN01-10 (IN)'!BA$12,0)="","",VLOOKUP($C98,Sheet!$A$7:$DG$148,'TN01-10 (IN)'!BA$12,0))</f>
        <v/>
      </c>
      <c r="BB98" s="32" t="str">
        <f>IF(VLOOKUP($C98,Sheet!$A$7:$DG$148,'TN01-10 (IN)'!BB$12,0)="","",VLOOKUP($C98,Sheet!$A$7:$DG$148,'TN01-10 (IN)'!BB$12,0))</f>
        <v/>
      </c>
      <c r="BC98" s="32">
        <f>IF(VLOOKUP($C98,Sheet!$A$7:$DG$148,'TN01-10 (IN)'!BC$12,0)="","",VLOOKUP($C98,Sheet!$A$7:$DG$148,'TN01-10 (IN)'!BC$12,0))</f>
        <v>5.2</v>
      </c>
      <c r="BD98" s="33">
        <f>IF(VLOOKUP($C98,Sheet!$A$7:$DG$148,'TN01-10 (IN)'!BD$12,0)="","",VLOOKUP($C98,Sheet!$A$7:$DG$148,'TN01-10 (IN)'!BD$12,0))</f>
        <v>5</v>
      </c>
      <c r="BE98" s="36">
        <f>IF(VLOOKUP($C98,Sheet!$A$7:$DG$148,'TN01-10 (IN)'!BE$12,0)="","",VLOOKUP($C98,Sheet!$A$7:$DG$148,'TN01-10 (IN)'!BE$12,0))</f>
        <v>0</v>
      </c>
      <c r="BF98" s="28">
        <f>IF(VLOOKUP($C98,Sheet!$A$7:$DG$148,'TN01-10 (IN)'!BF$12,0)="","",VLOOKUP($C98,Sheet!$A$7:$DG$148,'TN01-10 (IN)'!BF$12,0))</f>
        <v>5.7</v>
      </c>
      <c r="BG98" s="28">
        <f>IF(VLOOKUP($C98,Sheet!$A$7:$DG$148,'TN01-10 (IN)'!BG$12,0)="","",VLOOKUP($C98,Sheet!$A$7:$DG$148,'TN01-10 (IN)'!BG$12,0))</f>
        <v>5.0999999999999996</v>
      </c>
      <c r="BH98" s="28">
        <f>IF(VLOOKUP($C98,Sheet!$A$7:$DG$148,'TN01-10 (IN)'!BH$12,0)="","",VLOOKUP($C98,Sheet!$A$7:$DG$148,'TN01-10 (IN)'!BH$12,0))</f>
        <v>7.4</v>
      </c>
      <c r="BI98" s="28">
        <f>IF(VLOOKUP($C98,Sheet!$A$7:$DG$148,'TN01-10 (IN)'!BI$12,0)="","",VLOOKUP($C98,Sheet!$A$7:$DG$148,'TN01-10 (IN)'!BI$12,0))</f>
        <v>7</v>
      </c>
      <c r="BJ98" s="28">
        <f>IF(VLOOKUP($C98,Sheet!$A$7:$DG$148,'TN01-10 (IN)'!BJ$12,0)="","",VLOOKUP($C98,Sheet!$A$7:$DG$148,'TN01-10 (IN)'!BJ$12,0))</f>
        <v>6.9</v>
      </c>
      <c r="BK98" s="28">
        <f>IF(VLOOKUP($C98,Sheet!$A$7:$DG$148,'TN01-10 (IN)'!BK$12,0)="","",VLOOKUP($C98,Sheet!$A$7:$DG$148,'TN01-10 (IN)'!BK$12,0))</f>
        <v>6.8</v>
      </c>
      <c r="BL98" s="28">
        <f>IF(VLOOKUP($C98,Sheet!$A$7:$DG$148,'TN01-10 (IN)'!BL$12,0)="","",VLOOKUP($C98,Sheet!$A$7:$DG$148,'TN01-10 (IN)'!BL$12,0))</f>
        <v>6.6</v>
      </c>
      <c r="BM98" s="28">
        <f>IF(VLOOKUP($C98,Sheet!$A$7:$DG$148,'TN01-10 (IN)'!BM$12,0)="","",VLOOKUP($C98,Sheet!$A$7:$DG$148,'TN01-10 (IN)'!BM$12,0))</f>
        <v>6.4</v>
      </c>
      <c r="BN98" s="28">
        <f>IF(VLOOKUP($C98,Sheet!$A$7:$DG$148,'TN01-10 (IN)'!BN$12,0)="","",VLOOKUP($C98,Sheet!$A$7:$DG$148,'TN01-10 (IN)'!BN$12,0))</f>
        <v>4.8</v>
      </c>
      <c r="BO98" s="28">
        <f>IF(VLOOKUP($C98,Sheet!$A$7:$DG$148,'TN01-10 (IN)'!BO$12,0)="","",VLOOKUP($C98,Sheet!$A$7:$DG$148,'TN01-10 (IN)'!BO$12,0))</f>
        <v>8.1</v>
      </c>
      <c r="BP98" s="28">
        <f>IF(VLOOKUP($C98,Sheet!$A$7:$DG$148,'TN01-10 (IN)'!BP$12,0)="","",VLOOKUP($C98,Sheet!$A$7:$DG$148,'TN01-10 (IN)'!BP$12,0))</f>
        <v>4.8</v>
      </c>
      <c r="BQ98" s="28">
        <f>IF(VLOOKUP($C98,Sheet!$A$7:$DG$148,'TN01-10 (IN)'!BQ$12,0)="","",VLOOKUP($C98,Sheet!$A$7:$DG$148,'TN01-10 (IN)'!BQ$12,0))</f>
        <v>5.5</v>
      </c>
      <c r="BR98" s="28">
        <f>IF(VLOOKUP($C98,Sheet!$A$7:$DG$148,'TN01-10 (IN)'!BR$12,0)="","",VLOOKUP($C98,Sheet!$A$7:$DG$148,'TN01-10 (IN)'!BR$12,0))</f>
        <v>5.8</v>
      </c>
      <c r="BS98" s="28" t="str">
        <f>IF(VLOOKUP($C98,Sheet!$A$7:$DG$148,'TN01-10 (IN)'!BS$12,0)="","",VLOOKUP($C98,Sheet!$A$7:$DG$148,'TN01-10 (IN)'!BS$12,0))</f>
        <v/>
      </c>
      <c r="BT98" s="28">
        <f>IF(VLOOKUP($C98,Sheet!$A$7:$DG$148,'TN01-10 (IN)'!BT$12,0)="","",VLOOKUP($C98,Sheet!$A$7:$DG$148,'TN01-10 (IN)'!BT$12,0))</f>
        <v>4.3</v>
      </c>
      <c r="BU98" s="28">
        <f>IF(VLOOKUP($C98,Sheet!$A$7:$DG$148,'TN01-10 (IN)'!BU$12,0)="","",VLOOKUP($C98,Sheet!$A$7:$DG$148,'TN01-10 (IN)'!BU$12,0))</f>
        <v>5.8</v>
      </c>
      <c r="BV98" s="28">
        <f>IF(VLOOKUP($C98,Sheet!$A$7:$DG$148,'TN01-10 (IN)'!BV$12,0)="","",VLOOKUP($C98,Sheet!$A$7:$DG$148,'TN01-10 (IN)'!BV$12,0))</f>
        <v>5.6</v>
      </c>
      <c r="BW98" s="28">
        <f>IF(VLOOKUP($C98,Sheet!$A$7:$DG$148,'TN01-10 (IN)'!BW$12,0)="","",VLOOKUP($C98,Sheet!$A$7:$DG$148,'TN01-10 (IN)'!BW$12,0))</f>
        <v>6.8</v>
      </c>
      <c r="BX98" s="28">
        <f>IF(VLOOKUP($C98,Sheet!$A$7:$DG$148,'TN01-10 (IN)'!BX$12,0)="","",VLOOKUP($C98,Sheet!$A$7:$DG$148,'TN01-10 (IN)'!BX$12,0))</f>
        <v>6</v>
      </c>
      <c r="BY98" s="28">
        <f>IF(VLOOKUP($C98,Sheet!$A$7:$DG$148,'TN01-10 (IN)'!BY$12,0)="","",VLOOKUP($C98,Sheet!$A$7:$DG$148,'TN01-10 (IN)'!BY$12,0))</f>
        <v>7.5</v>
      </c>
      <c r="BZ98" s="33">
        <f>IF(VLOOKUP($C98,Sheet!$A$7:$DG$148,'TN01-10 (IN)'!BZ$12,0)="","",VLOOKUP($C98,Sheet!$A$7:$DG$148,'TN01-10 (IN)'!BZ$12,0))</f>
        <v>50</v>
      </c>
      <c r="CA98" s="36">
        <f>IF(VLOOKUP($C98,Sheet!$A$7:$DG$148,'TN01-10 (IN)'!CA$12,0)="","",VLOOKUP($C98,Sheet!$A$7:$DG$148,'TN01-10 (IN)'!CA$12,0))</f>
        <v>0</v>
      </c>
      <c r="CB98" s="28" t="str">
        <f>IF(VLOOKUP($C98,Sheet!$A$7:$DG$148,'TN01-10 (IN)'!CB$12,0)="","",VLOOKUP($C98,Sheet!$A$7:$DG$148,'TN01-10 (IN)'!CB$12,0))</f>
        <v/>
      </c>
      <c r="CC98" s="28">
        <f>IF(VLOOKUP($C98,Sheet!$A$7:$DG$148,'TN01-10 (IN)'!CC$12,0)="","",VLOOKUP($C98,Sheet!$A$7:$DG$148,'TN01-10 (IN)'!CC$12,0))</f>
        <v>8.1999999999999993</v>
      </c>
      <c r="CD98" s="28">
        <f>IF(VLOOKUP($C98,Sheet!$A$7:$DG$148,'TN01-10 (IN)'!CD$12,0)="","",VLOOKUP($C98,Sheet!$A$7:$DG$148,'TN01-10 (IN)'!CD$12,0))</f>
        <v>9.3000000000000007</v>
      </c>
      <c r="CE98" s="28" t="str">
        <f>IF(VLOOKUP($C98,Sheet!$A$7:$DG$148,'TN01-10 (IN)'!CE$12,0)="","",VLOOKUP($C98,Sheet!$A$7:$DG$148,'TN01-10 (IN)'!CE$12,0))</f>
        <v/>
      </c>
      <c r="CF98" s="28">
        <f>IF(VLOOKUP($C98,Sheet!$A$7:$DG$148,'TN01-10 (IN)'!CF$12,0)="","",VLOOKUP($C98,Sheet!$A$7:$DG$148,'TN01-10 (IN)'!CF$12,0))</f>
        <v>8.6999999999999993</v>
      </c>
      <c r="CG98" s="28">
        <f>IF(VLOOKUP($C98,Sheet!$A$7:$DG$148,'TN01-10 (IN)'!CG$12,0)="","",VLOOKUP($C98,Sheet!$A$7:$DG$148,'TN01-10 (IN)'!CG$12,0))</f>
        <v>5.5</v>
      </c>
      <c r="CH98" s="28">
        <f>IF(VLOOKUP($C98,Sheet!$A$7:$DG$148,'TN01-10 (IN)'!CH$12,0)="","",VLOOKUP($C98,Sheet!$A$7:$DG$148,'TN01-10 (IN)'!CH$12,0))</f>
        <v>9.1</v>
      </c>
      <c r="CI98" s="28">
        <f>IF(VLOOKUP($C98,Sheet!$A$7:$DG$148,'TN01-10 (IN)'!CI$12,0)="","",VLOOKUP($C98,Sheet!$A$7:$DG$148,'TN01-10 (IN)'!CI$12,0))</f>
        <v>5.9</v>
      </c>
      <c r="CJ98" s="28" t="str">
        <f>IF(VLOOKUP($C98,Sheet!$A$7:$DG$148,'TN01-10 (IN)'!CJ$12,0)="","",VLOOKUP($C98,Sheet!$A$7:$DG$148,'TN01-10 (IN)'!CJ$12,0))</f>
        <v/>
      </c>
      <c r="CK98" s="28" t="str">
        <f>IF(VLOOKUP($C98,Sheet!$A$7:$DG$148,'TN01-10 (IN)'!CK$12,0)="","",VLOOKUP($C98,Sheet!$A$7:$DG$148,'TN01-10 (IN)'!CK$12,0))</f>
        <v/>
      </c>
      <c r="CL98" s="28" t="str">
        <f>IF(VLOOKUP($C98,Sheet!$A$7:$DG$148,'TN01-10 (IN)'!CL$12,0)="","",VLOOKUP($C98,Sheet!$A$7:$DG$148,'TN01-10 (IN)'!CL$12,0))</f>
        <v/>
      </c>
      <c r="CM98" s="28">
        <f>IF(VLOOKUP($C98,Sheet!$A$7:$DG$148,'TN01-10 (IN)'!CM$12,0)="","",VLOOKUP($C98,Sheet!$A$7:$DG$148,'TN01-10 (IN)'!CM$12,0))</f>
        <v>6.6</v>
      </c>
      <c r="CN98" s="28" t="str">
        <f>IF(VLOOKUP($C98,Sheet!$A$7:$DG$148,'TN01-10 (IN)'!CN$12,0)="","",VLOOKUP($C98,Sheet!$A$7:$DG$148,'TN01-10 (IN)'!CN$12,0))</f>
        <v/>
      </c>
      <c r="CO98" s="28" t="str">
        <f>IF(VLOOKUP($C98,Sheet!$A$7:$DG$148,'TN01-10 (IN)'!CO$12,0)="","",VLOOKUP($C98,Sheet!$A$7:$DG$148,'TN01-10 (IN)'!CO$12,0))</f>
        <v/>
      </c>
      <c r="CP98" s="28">
        <f>IF(VLOOKUP($C98,Sheet!$A$7:$DG$148,'TN01-10 (IN)'!CP$12,0)="","",VLOOKUP($C98,Sheet!$A$7:$DG$148,'TN01-10 (IN)'!CP$12,0))</f>
        <v>6.1</v>
      </c>
      <c r="CQ98" s="28">
        <f>IF(VLOOKUP($C98,Sheet!$A$7:$DG$148,'TN01-10 (IN)'!CQ$12,0)="","",VLOOKUP($C98,Sheet!$A$7:$DG$148,'TN01-10 (IN)'!CQ$12,0))</f>
        <v>6.7</v>
      </c>
      <c r="CR98" s="28">
        <f>IF(VLOOKUP($C98,Sheet!$A$7:$DG$148,'TN01-10 (IN)'!CR$12,0)="","",VLOOKUP($C98,Sheet!$A$7:$DG$148,'TN01-10 (IN)'!CR$12,0))</f>
        <v>7.5</v>
      </c>
      <c r="CS98" s="28">
        <f>IF(VLOOKUP($C98,Sheet!$A$7:$DG$148,'TN01-10 (IN)'!CS$12,0)="","",VLOOKUP($C98,Sheet!$A$7:$DG$148,'TN01-10 (IN)'!CS$12,0))</f>
        <v>6</v>
      </c>
      <c r="CT98" s="28">
        <f>IF(VLOOKUP($C98,Sheet!$A$7:$DG$148,'TN01-10 (IN)'!CT$12,0)="","",VLOOKUP($C98,Sheet!$A$7:$DG$148,'TN01-10 (IN)'!CT$12,0))</f>
        <v>7.9</v>
      </c>
      <c r="CU98" s="33">
        <f>IF(VLOOKUP($C98,Sheet!$A$7:$DG$148,'TN01-10 (IN)'!CU$12,0)="","",VLOOKUP($C98,Sheet!$A$7:$DG$148,'TN01-10 (IN)'!CU$12,0))</f>
        <v>27</v>
      </c>
      <c r="CV98" s="36">
        <f>IF(VLOOKUP($C98,Sheet!$A$7:$DG$148,'TN01-10 (IN)'!CV$12,0)="","",VLOOKUP($C98,Sheet!$A$7:$DG$148,'TN01-10 (IN)'!CV$12,0))</f>
        <v>0</v>
      </c>
      <c r="CW98" s="38">
        <f t="shared" si="11"/>
        <v>128</v>
      </c>
      <c r="CX98" s="38">
        <f t="shared" si="11"/>
        <v>0</v>
      </c>
      <c r="CY98" s="38">
        <f t="shared" si="12"/>
        <v>0</v>
      </c>
      <c r="CZ98" s="38">
        <f t="shared" si="13"/>
        <v>128</v>
      </c>
      <c r="DA98" s="38">
        <f t="shared" si="14"/>
        <v>6.67</v>
      </c>
      <c r="DB98" s="38">
        <f>VLOOKUP($C98,'TN01-04'!$A$13:$DL$166,103,0)</f>
        <v>2.65</v>
      </c>
      <c r="DC98" s="28" t="str">
        <f>IF(VLOOKUP($C98,Sheet!$A$7:$DG$148,'TN01-10 (IN)'!DC$12,0)="","",VLOOKUP($C98,Sheet!$A$7:$DG$148,'TN01-10 (IN)'!DC$12,0))</f>
        <v/>
      </c>
      <c r="DD98" s="28" t="str">
        <f>IF(VLOOKUP($C98,Sheet!$A$7:$DG$148,'TN01-10 (IN)'!DD$12,0)="","",VLOOKUP($C98,Sheet!$A$7:$DG$148,'TN01-10 (IN)'!DD$12,0))</f>
        <v/>
      </c>
      <c r="DE98" s="28">
        <f>IF(VLOOKUP($C98,Sheet!$A$7:$DG$148,'TN01-10 (IN)'!DE$12,0)="","",VLOOKUP($C98,Sheet!$A$7:$DG$148,'TN01-10 (IN)'!DE$12,0))</f>
        <v>8</v>
      </c>
      <c r="DF98" s="28" t="str">
        <f>IF(VLOOKUP($C98,Sheet!$A$7:$DG$148,'TN01-10 (IN)'!DF$12,0)="","",VLOOKUP($C98,Sheet!$A$7:$DG$148,'TN01-10 (IN)'!DF$12,0))</f>
        <v/>
      </c>
      <c r="DG98" s="38"/>
      <c r="DH98" s="38">
        <f t="shared" si="15"/>
        <v>8</v>
      </c>
      <c r="DI98" s="38">
        <f>VLOOKUP($C98,'TN01-04'!$A$13:$DL$166,110,0)</f>
        <v>3.65</v>
      </c>
      <c r="DJ98" s="33">
        <f>IF(VLOOKUP($C98,Sheet!$A$7:$DG$148,'TN01-10 (IN)'!DJ$12,0)="","",VLOOKUP($C98,Sheet!$A$7:$DG$148,'TN01-10 (IN)'!DJ$12,0))</f>
        <v>5</v>
      </c>
      <c r="DK98" s="36">
        <f>IF(VLOOKUP($C98,Sheet!$A$7:$DG$148,'TN01-10 (IN)'!DK$12,0)="","",VLOOKUP($C98,Sheet!$A$7:$DG$148,'TN01-10 (IN)'!DK$12,0))</f>
        <v>0</v>
      </c>
      <c r="DL98" s="38">
        <f t="shared" si="16"/>
        <v>133</v>
      </c>
      <c r="DM98" s="38">
        <f t="shared" si="17"/>
        <v>0</v>
      </c>
      <c r="DN98" s="38">
        <f t="shared" si="18"/>
        <v>6.72</v>
      </c>
      <c r="DO98" s="38">
        <f>VLOOKUP($C98,'TN01-04'!$A$13:$DL$166,116,0)</f>
        <v>2.68</v>
      </c>
      <c r="DP98" s="33">
        <f>IF(VLOOKUP($C98,Sheet!$A$7:$DG$148,'TN01-10 (IN)'!DP$12,0)="","",VLOOKUP($C98,Sheet!$A$7:$DG$148,'TN01-10 (IN)'!DP$12,0))</f>
        <v>138</v>
      </c>
      <c r="DQ98" s="36">
        <f>IF(VLOOKUP($C98,Sheet!$A$7:$DG$148,'TN01-10 (IN)'!DQ$12,0)="","",VLOOKUP($C98,Sheet!$A$7:$DG$148,'TN01-10 (IN)'!DQ$12,0))</f>
        <v>0</v>
      </c>
      <c r="DR98" s="28">
        <f>IF(VLOOKUP($C98,Sheet!$A$7:$DG$148,'TN01-10 (IN)'!DR$12,0)="","",VLOOKUP($C98,Sheet!$A$7:$DG$148,'TN01-10 (IN)'!DR$12,0))</f>
        <v>137</v>
      </c>
      <c r="DS98" s="28">
        <f>IF(VLOOKUP($C98,Sheet!$A$7:$DG$148,'TN01-10 (IN)'!DS$12,0)="","",VLOOKUP($C98,Sheet!$A$7:$DG$148,'TN01-10 (IN)'!DS$12,0))</f>
        <v>140</v>
      </c>
      <c r="DT98" s="28">
        <f>IF(VLOOKUP($C98,Sheet!$A$7:$DG$148,'TN01-10 (IN)'!DT$12,0)="","",VLOOKUP($C98,Sheet!$A$7:$DG$148,'TN01-10 (IN)'!DT$12,0))</f>
        <v>6.62</v>
      </c>
      <c r="DU98" s="28">
        <f>IF(VLOOKUP($C98,Sheet!$A$7:$DG$148,'TN01-10 (IN)'!DU$12,0)="","",VLOOKUP($C98,Sheet!$A$7:$DG$148,'TN01-10 (IN)'!DU$12,0))</f>
        <v>2.64</v>
      </c>
      <c r="DV98" s="28" t="str">
        <f>IF(VLOOKUP($C98,Sheet!$A$7:$DG$148,'TN01-10 (IN)'!DV$12,0)="","",VLOOKUP($C98,Sheet!$A$7:$DG$148,'TN01-10 (IN)'!DV$12,0))</f>
        <v/>
      </c>
      <c r="DW98" s="42">
        <f t="shared" si="19"/>
        <v>0</v>
      </c>
    </row>
    <row r="99" spans="1:127" ht="15.95" customHeight="1" x14ac:dyDescent="0.2">
      <c r="A99" s="52"/>
      <c r="B99" s="625"/>
      <c r="C99" s="45">
        <v>2021728100</v>
      </c>
      <c r="D99" s="26" t="s">
        <v>10</v>
      </c>
      <c r="E99" s="26" t="s">
        <v>81</v>
      </c>
      <c r="F99" s="26" t="s">
        <v>163</v>
      </c>
      <c r="G99" s="27">
        <v>35316</v>
      </c>
      <c r="H99" s="26" t="s">
        <v>210</v>
      </c>
      <c r="I99" s="26" t="s">
        <v>214</v>
      </c>
      <c r="J99" s="28">
        <f>IF(VLOOKUP($C99,Sheet!$A$7:$DG$148,'TN01-10 (IN)'!J$12,0)="","",VLOOKUP($C99,Sheet!$A$7:$DG$148,'TN01-10 (IN)'!J$12,0))</f>
        <v>8.4</v>
      </c>
      <c r="K99" s="28">
        <f>IF(VLOOKUP($C99,Sheet!$A$7:$DG$148,'TN01-10 (IN)'!K$12,0)="","",VLOOKUP($C99,Sheet!$A$7:$DG$148,'TN01-10 (IN)'!K$12,0))</f>
        <v>6.1</v>
      </c>
      <c r="L99" s="28">
        <f>IF(VLOOKUP($C99,Sheet!$A$7:$DG$148,'TN01-10 (IN)'!L$12,0)="","",VLOOKUP($C99,Sheet!$A$7:$DG$148,'TN01-10 (IN)'!L$12,0))</f>
        <v>7.1</v>
      </c>
      <c r="M99" s="28">
        <f>IF(VLOOKUP($C99,Sheet!$A$7:$DG$148,'TN01-10 (IN)'!M$12,0)="","",VLOOKUP($C99,Sheet!$A$7:$DG$148,'TN01-10 (IN)'!M$12,0))</f>
        <v>9.1999999999999993</v>
      </c>
      <c r="N99" s="28">
        <f>IF(VLOOKUP($C99,Sheet!$A$7:$DG$148,'TN01-10 (IN)'!N$12,0)="","",VLOOKUP($C99,Sheet!$A$7:$DG$148,'TN01-10 (IN)'!N$12,0))</f>
        <v>7.8</v>
      </c>
      <c r="O99" s="28">
        <f>IF(VLOOKUP($C99,Sheet!$A$7:$DG$148,'TN01-10 (IN)'!O$12,0)="","",VLOOKUP($C99,Sheet!$A$7:$DG$148,'TN01-10 (IN)'!O$12,0))</f>
        <v>7.3</v>
      </c>
      <c r="P99" s="28">
        <f>IF(VLOOKUP($C99,Sheet!$A$7:$DG$148,'TN01-10 (IN)'!P$12,0)="","",VLOOKUP($C99,Sheet!$A$7:$DG$148,'TN01-10 (IN)'!P$12,0))</f>
        <v>6.3</v>
      </c>
      <c r="Q99" s="28" t="str">
        <f>IF(VLOOKUP($C99,Sheet!$A$7:$DG$148,'TN01-10 (IN)'!Q$12,0)="","",VLOOKUP($C99,Sheet!$A$7:$DG$148,'TN01-10 (IN)'!Q$12,0))</f>
        <v/>
      </c>
      <c r="R99" s="28">
        <f>IF(VLOOKUP($C99,Sheet!$A$7:$DG$148,'TN01-10 (IN)'!R$12,0)="","",VLOOKUP($C99,Sheet!$A$7:$DG$148,'TN01-10 (IN)'!R$12,0))</f>
        <v>6.4</v>
      </c>
      <c r="S99" s="28" t="str">
        <f>IF(VLOOKUP($C99,Sheet!$A$7:$DG$148,'TN01-10 (IN)'!S$12,0)="","",VLOOKUP($C99,Sheet!$A$7:$DG$148,'TN01-10 (IN)'!S$12,0))</f>
        <v/>
      </c>
      <c r="T99" s="28" t="str">
        <f>IF(VLOOKUP($C99,Sheet!$A$7:$DG$148,'TN01-10 (IN)'!T$12,0)="","",VLOOKUP($C99,Sheet!$A$7:$DG$148,'TN01-10 (IN)'!T$12,0))</f>
        <v/>
      </c>
      <c r="U99" s="28" t="str">
        <f>IF(VLOOKUP($C99,Sheet!$A$7:$DG$148,'TN01-10 (IN)'!U$12,0)="","",VLOOKUP($C99,Sheet!$A$7:$DG$148,'TN01-10 (IN)'!U$12,0))</f>
        <v/>
      </c>
      <c r="V99" s="28" t="str">
        <f>IF(VLOOKUP($C99,Sheet!$A$7:$DG$148,'TN01-10 (IN)'!V$12,0)="","",VLOOKUP($C99,Sheet!$A$7:$DG$148,'TN01-10 (IN)'!V$12,0))</f>
        <v/>
      </c>
      <c r="W99" s="28">
        <f>IF(VLOOKUP($C99,Sheet!$A$7:$DG$148,'TN01-10 (IN)'!W$12,0)="","",VLOOKUP($C99,Sheet!$A$7:$DG$148,'TN01-10 (IN)'!W$12,0))</f>
        <v>7.7</v>
      </c>
      <c r="X99" s="28">
        <f>IF(VLOOKUP($C99,Sheet!$A$7:$DG$148,'TN01-10 (IN)'!X$12,0)="","",VLOOKUP($C99,Sheet!$A$7:$DG$148,'TN01-10 (IN)'!X$12,0))</f>
        <v>5.3</v>
      </c>
      <c r="Y99" s="28">
        <f>IF(VLOOKUP($C99,Sheet!$A$7:$DG$148,'TN01-10 (IN)'!Y$12,0)="","",VLOOKUP($C99,Sheet!$A$7:$DG$148,'TN01-10 (IN)'!Y$12,0))</f>
        <v>7.5</v>
      </c>
      <c r="Z99" s="28">
        <f>IF(VLOOKUP($C99,Sheet!$A$7:$DG$148,'TN01-10 (IN)'!Z$12,0)="","",VLOOKUP($C99,Sheet!$A$7:$DG$148,'TN01-10 (IN)'!Z$12,0))</f>
        <v>7.3</v>
      </c>
      <c r="AA99" s="28">
        <f>IF(VLOOKUP($C99,Sheet!$A$7:$DG$148,'TN01-10 (IN)'!AA$12,0)="","",VLOOKUP($C99,Sheet!$A$7:$DG$148,'TN01-10 (IN)'!AA$12,0))</f>
        <v>5.8</v>
      </c>
      <c r="AB99" s="28">
        <f>IF(VLOOKUP($C99,Sheet!$A$7:$DG$148,'TN01-10 (IN)'!AB$12,0)="","",VLOOKUP($C99,Sheet!$A$7:$DG$148,'TN01-10 (IN)'!AB$12,0))</f>
        <v>6.4</v>
      </c>
      <c r="AC99" s="28">
        <f>IF(VLOOKUP($C99,Sheet!$A$7:$DG$148,'TN01-10 (IN)'!AC$12,0)="","",VLOOKUP($C99,Sheet!$A$7:$DG$148,'TN01-10 (IN)'!AC$12,0))</f>
        <v>5.6</v>
      </c>
      <c r="AD99" s="28">
        <f>IF(VLOOKUP($C99,Sheet!$A$7:$DG$148,'TN01-10 (IN)'!AD$12,0)="","",VLOOKUP($C99,Sheet!$A$7:$DG$148,'TN01-10 (IN)'!AD$12,0))</f>
        <v>4.9000000000000004</v>
      </c>
      <c r="AE99" s="28">
        <f>IF(VLOOKUP($C99,Sheet!$A$7:$DG$148,'TN01-10 (IN)'!AE$12,0)="","",VLOOKUP($C99,Sheet!$A$7:$DG$148,'TN01-10 (IN)'!AE$12,0))</f>
        <v>8</v>
      </c>
      <c r="AF99" s="28">
        <f>IF(VLOOKUP($C99,Sheet!$A$7:$DG$148,'TN01-10 (IN)'!AF$12,0)="","",VLOOKUP($C99,Sheet!$A$7:$DG$148,'TN01-10 (IN)'!AF$12,0))</f>
        <v>8</v>
      </c>
      <c r="AG99" s="28">
        <f>IF(VLOOKUP($C99,Sheet!$A$7:$DG$148,'TN01-10 (IN)'!AG$12,0)="","",VLOOKUP($C99,Sheet!$A$7:$DG$148,'TN01-10 (IN)'!AG$12,0))</f>
        <v>8.1999999999999993</v>
      </c>
      <c r="AH99" s="28">
        <f>IF(VLOOKUP($C99,Sheet!$A$7:$DG$148,'TN01-10 (IN)'!AH$12,0)="","",VLOOKUP($C99,Sheet!$A$7:$DG$148,'TN01-10 (IN)'!AH$12,0))</f>
        <v>8.6999999999999993</v>
      </c>
      <c r="AI99" s="28">
        <f>IF(VLOOKUP($C99,Sheet!$A$7:$DG$148,'TN01-10 (IN)'!AI$12,0)="","",VLOOKUP($C99,Sheet!$A$7:$DG$148,'TN01-10 (IN)'!AI$12,0))</f>
        <v>0</v>
      </c>
      <c r="AJ99" s="28">
        <f>IF(VLOOKUP($C99,Sheet!$A$7:$DG$148,'TN01-10 (IN)'!AJ$12,0)="","",VLOOKUP($C99,Sheet!$A$7:$DG$148,'TN01-10 (IN)'!AJ$12,0))</f>
        <v>0</v>
      </c>
      <c r="AK99" s="28">
        <f>IF(VLOOKUP($C99,Sheet!$A$7:$DG$148,'TN01-10 (IN)'!AK$12,0)="","",VLOOKUP($C99,Sheet!$A$7:$DG$148,'TN01-10 (IN)'!AK$12,0))</f>
        <v>5.4</v>
      </c>
      <c r="AL99" s="28" t="str">
        <f>IF(VLOOKUP($C99,Sheet!$A$7:$DG$148,'TN01-10 (IN)'!AL$12,0)="","",VLOOKUP($C99,Sheet!$A$7:$DG$148,'TN01-10 (IN)'!AL$12,0))</f>
        <v/>
      </c>
      <c r="AM99" s="33">
        <f>IF(VLOOKUP($C99,Sheet!$A$7:$DG$148,'TN01-10 (IN)'!AM$12,0)="","",VLOOKUP($C99,Sheet!$A$7:$DG$148,'TN01-10 (IN)'!AM$12,0))</f>
        <v>45</v>
      </c>
      <c r="AN99" s="36">
        <f>IF(VLOOKUP($C99,Sheet!$A$7:$DG$148,'TN01-10 (IN)'!AN$12,0)="","",VLOOKUP($C99,Sheet!$A$7:$DG$148,'TN01-10 (IN)'!AN$12,0))</f>
        <v>6</v>
      </c>
      <c r="AO99" s="32">
        <f>IF(VLOOKUP($C99,Sheet!$A$7:$DG$148,'TN01-10 (IN)'!AO$12,0)="","",VLOOKUP($C99,Sheet!$A$7:$DG$148,'TN01-10 (IN)'!AO$12,0))</f>
        <v>7.3</v>
      </c>
      <c r="AP99" s="32">
        <f>IF(VLOOKUP($C99,Sheet!$A$7:$DG$148,'TN01-10 (IN)'!AP$12,0)="","",VLOOKUP($C99,Sheet!$A$7:$DG$148,'TN01-10 (IN)'!AP$12,0))</f>
        <v>6.3</v>
      </c>
      <c r="AQ99" s="32">
        <f>IF(VLOOKUP($C99,Sheet!$A$7:$DG$148,'TN01-10 (IN)'!AQ$12,0)="","",VLOOKUP($C99,Sheet!$A$7:$DG$148,'TN01-10 (IN)'!AQ$12,0))</f>
        <v>4.5</v>
      </c>
      <c r="AR99" s="32" t="str">
        <f>IF(VLOOKUP($C99,Sheet!$A$7:$DG$148,'TN01-10 (IN)'!AR$12,0)="","",VLOOKUP($C99,Sheet!$A$7:$DG$148,'TN01-10 (IN)'!AR$12,0))</f>
        <v/>
      </c>
      <c r="AS99" s="32" t="str">
        <f>IF(VLOOKUP($C99,Sheet!$A$7:$DG$148,'TN01-10 (IN)'!AS$12,0)="","",VLOOKUP($C99,Sheet!$A$7:$DG$148,'TN01-10 (IN)'!AS$12,0))</f>
        <v/>
      </c>
      <c r="AT99" s="32" t="str">
        <f>IF(VLOOKUP($C99,Sheet!$A$7:$DG$148,'TN01-10 (IN)'!AT$12,0)="","",VLOOKUP($C99,Sheet!$A$7:$DG$148,'TN01-10 (IN)'!AT$12,0))</f>
        <v/>
      </c>
      <c r="AU99" s="32" t="str">
        <f>IF(VLOOKUP($C99,Sheet!$A$7:$DG$148,'TN01-10 (IN)'!AU$12,0)="","",VLOOKUP($C99,Sheet!$A$7:$DG$148,'TN01-10 (IN)'!AU$12,0))</f>
        <v/>
      </c>
      <c r="AV99" s="32" t="str">
        <f>IF(VLOOKUP($C99,Sheet!$A$7:$DG$148,'TN01-10 (IN)'!AV$12,0)="","",VLOOKUP($C99,Sheet!$A$7:$DG$148,'TN01-10 (IN)'!AV$12,0))</f>
        <v/>
      </c>
      <c r="AW99" s="32">
        <f>IF(VLOOKUP($C99,Sheet!$A$7:$DG$148,'TN01-10 (IN)'!AW$12,0)="","",VLOOKUP($C99,Sheet!$A$7:$DG$148,'TN01-10 (IN)'!AW$12,0))</f>
        <v>6.9</v>
      </c>
      <c r="AX99" s="32" t="str">
        <f>IF(VLOOKUP($C99,Sheet!$A$7:$DG$148,'TN01-10 (IN)'!AX$12,0)="","",VLOOKUP($C99,Sheet!$A$7:$DG$148,'TN01-10 (IN)'!AX$12,0))</f>
        <v/>
      </c>
      <c r="AY99" s="32" t="str">
        <f>IF(VLOOKUP($C99,Sheet!$A$7:$DG$148,'TN01-10 (IN)'!AY$12,0)="","",VLOOKUP($C99,Sheet!$A$7:$DG$148,'TN01-10 (IN)'!AY$12,0))</f>
        <v/>
      </c>
      <c r="AZ99" s="32" t="str">
        <f>IF(VLOOKUP($C99,Sheet!$A$7:$DG$148,'TN01-10 (IN)'!AZ$12,0)="","",VLOOKUP($C99,Sheet!$A$7:$DG$148,'TN01-10 (IN)'!AZ$12,0))</f>
        <v/>
      </c>
      <c r="BA99" s="32" t="str">
        <f>IF(VLOOKUP($C99,Sheet!$A$7:$DG$148,'TN01-10 (IN)'!BA$12,0)="","",VLOOKUP($C99,Sheet!$A$7:$DG$148,'TN01-10 (IN)'!BA$12,0))</f>
        <v/>
      </c>
      <c r="BB99" s="32" t="str">
        <f>IF(VLOOKUP($C99,Sheet!$A$7:$DG$148,'TN01-10 (IN)'!BB$12,0)="","",VLOOKUP($C99,Sheet!$A$7:$DG$148,'TN01-10 (IN)'!BB$12,0))</f>
        <v/>
      </c>
      <c r="BC99" s="32">
        <f>IF(VLOOKUP($C99,Sheet!$A$7:$DG$148,'TN01-10 (IN)'!BC$12,0)="","",VLOOKUP($C99,Sheet!$A$7:$DG$148,'TN01-10 (IN)'!BC$12,0))</f>
        <v>7.2</v>
      </c>
      <c r="BD99" s="33">
        <f>IF(VLOOKUP($C99,Sheet!$A$7:$DG$148,'TN01-10 (IN)'!BD$12,0)="","",VLOOKUP($C99,Sheet!$A$7:$DG$148,'TN01-10 (IN)'!BD$12,0))</f>
        <v>5</v>
      </c>
      <c r="BE99" s="36">
        <f>IF(VLOOKUP($C99,Sheet!$A$7:$DG$148,'TN01-10 (IN)'!BE$12,0)="","",VLOOKUP($C99,Sheet!$A$7:$DG$148,'TN01-10 (IN)'!BE$12,0))</f>
        <v>0</v>
      </c>
      <c r="BF99" s="28">
        <f>IF(VLOOKUP($C99,Sheet!$A$7:$DG$148,'TN01-10 (IN)'!BF$12,0)="","",VLOOKUP($C99,Sheet!$A$7:$DG$148,'TN01-10 (IN)'!BF$12,0))</f>
        <v>5.8</v>
      </c>
      <c r="BG99" s="28">
        <f>IF(VLOOKUP($C99,Sheet!$A$7:$DG$148,'TN01-10 (IN)'!BG$12,0)="","",VLOOKUP($C99,Sheet!$A$7:$DG$148,'TN01-10 (IN)'!BG$12,0))</f>
        <v>4.2</v>
      </c>
      <c r="BH99" s="28">
        <f>IF(VLOOKUP($C99,Sheet!$A$7:$DG$148,'TN01-10 (IN)'!BH$12,0)="","",VLOOKUP($C99,Sheet!$A$7:$DG$148,'TN01-10 (IN)'!BH$12,0))</f>
        <v>4.5</v>
      </c>
      <c r="BI99" s="28">
        <f>IF(VLOOKUP($C99,Sheet!$A$7:$DG$148,'TN01-10 (IN)'!BI$12,0)="","",VLOOKUP($C99,Sheet!$A$7:$DG$148,'TN01-10 (IN)'!BI$12,0))</f>
        <v>5.9</v>
      </c>
      <c r="BJ99" s="28">
        <f>IF(VLOOKUP($C99,Sheet!$A$7:$DG$148,'TN01-10 (IN)'!BJ$12,0)="","",VLOOKUP($C99,Sheet!$A$7:$DG$148,'TN01-10 (IN)'!BJ$12,0))</f>
        <v>6</v>
      </c>
      <c r="BK99" s="28">
        <f>IF(VLOOKUP($C99,Sheet!$A$7:$DG$148,'TN01-10 (IN)'!BK$12,0)="","",VLOOKUP($C99,Sheet!$A$7:$DG$148,'TN01-10 (IN)'!BK$12,0))</f>
        <v>6.4</v>
      </c>
      <c r="BL99" s="28">
        <f>IF(VLOOKUP($C99,Sheet!$A$7:$DG$148,'TN01-10 (IN)'!BL$12,0)="","",VLOOKUP($C99,Sheet!$A$7:$DG$148,'TN01-10 (IN)'!BL$12,0))</f>
        <v>6.9</v>
      </c>
      <c r="BM99" s="28">
        <f>IF(VLOOKUP($C99,Sheet!$A$7:$DG$148,'TN01-10 (IN)'!BM$12,0)="","",VLOOKUP($C99,Sheet!$A$7:$DG$148,'TN01-10 (IN)'!BM$12,0))</f>
        <v>7.4</v>
      </c>
      <c r="BN99" s="28" t="str">
        <f>IF(VLOOKUP($C99,Sheet!$A$7:$DG$148,'TN01-10 (IN)'!BN$12,0)="","",VLOOKUP($C99,Sheet!$A$7:$DG$148,'TN01-10 (IN)'!BN$12,0))</f>
        <v/>
      </c>
      <c r="BO99" s="28">
        <f>IF(VLOOKUP($C99,Sheet!$A$7:$DG$148,'TN01-10 (IN)'!BO$12,0)="","",VLOOKUP($C99,Sheet!$A$7:$DG$148,'TN01-10 (IN)'!BO$12,0))</f>
        <v>6.7</v>
      </c>
      <c r="BP99" s="28">
        <f>IF(VLOOKUP($C99,Sheet!$A$7:$DG$148,'TN01-10 (IN)'!BP$12,0)="","",VLOOKUP($C99,Sheet!$A$7:$DG$148,'TN01-10 (IN)'!BP$12,0))</f>
        <v>5.3</v>
      </c>
      <c r="BQ99" s="28">
        <f>IF(VLOOKUP($C99,Sheet!$A$7:$DG$148,'TN01-10 (IN)'!BQ$12,0)="","",VLOOKUP($C99,Sheet!$A$7:$DG$148,'TN01-10 (IN)'!BQ$12,0))</f>
        <v>6</v>
      </c>
      <c r="BR99" s="28">
        <f>IF(VLOOKUP($C99,Sheet!$A$7:$DG$148,'TN01-10 (IN)'!BR$12,0)="","",VLOOKUP($C99,Sheet!$A$7:$DG$148,'TN01-10 (IN)'!BR$12,0))</f>
        <v>6.7</v>
      </c>
      <c r="BS99" s="28" t="str">
        <f>IF(VLOOKUP($C99,Sheet!$A$7:$DG$148,'TN01-10 (IN)'!BS$12,0)="","",VLOOKUP($C99,Sheet!$A$7:$DG$148,'TN01-10 (IN)'!BS$12,0))</f>
        <v/>
      </c>
      <c r="BT99" s="28">
        <f>IF(VLOOKUP($C99,Sheet!$A$7:$DG$148,'TN01-10 (IN)'!BT$12,0)="","",VLOOKUP($C99,Sheet!$A$7:$DG$148,'TN01-10 (IN)'!BT$12,0))</f>
        <v>4.7</v>
      </c>
      <c r="BU99" s="28">
        <f>IF(VLOOKUP($C99,Sheet!$A$7:$DG$148,'TN01-10 (IN)'!BU$12,0)="","",VLOOKUP($C99,Sheet!$A$7:$DG$148,'TN01-10 (IN)'!BU$12,0))</f>
        <v>6.3</v>
      </c>
      <c r="BV99" s="28">
        <f>IF(VLOOKUP($C99,Sheet!$A$7:$DG$148,'TN01-10 (IN)'!BV$12,0)="","",VLOOKUP($C99,Sheet!$A$7:$DG$148,'TN01-10 (IN)'!BV$12,0))</f>
        <v>5.0999999999999996</v>
      </c>
      <c r="BW99" s="28">
        <f>IF(VLOOKUP($C99,Sheet!$A$7:$DG$148,'TN01-10 (IN)'!BW$12,0)="","",VLOOKUP($C99,Sheet!$A$7:$DG$148,'TN01-10 (IN)'!BW$12,0))</f>
        <v>0</v>
      </c>
      <c r="BX99" s="28">
        <f>IF(VLOOKUP($C99,Sheet!$A$7:$DG$148,'TN01-10 (IN)'!BX$12,0)="","",VLOOKUP($C99,Sheet!$A$7:$DG$148,'TN01-10 (IN)'!BX$12,0))</f>
        <v>6.7</v>
      </c>
      <c r="BY99" s="28">
        <f>IF(VLOOKUP($C99,Sheet!$A$7:$DG$148,'TN01-10 (IN)'!BY$12,0)="","",VLOOKUP($C99,Sheet!$A$7:$DG$148,'TN01-10 (IN)'!BY$12,0))</f>
        <v>8.8000000000000007</v>
      </c>
      <c r="BZ99" s="33">
        <f>IF(VLOOKUP($C99,Sheet!$A$7:$DG$148,'TN01-10 (IN)'!BZ$12,0)="","",VLOOKUP($C99,Sheet!$A$7:$DG$148,'TN01-10 (IN)'!BZ$12,0))</f>
        <v>44</v>
      </c>
      <c r="CA99" s="36">
        <f>IF(VLOOKUP($C99,Sheet!$A$7:$DG$148,'TN01-10 (IN)'!CA$12,0)="","",VLOOKUP($C99,Sheet!$A$7:$DG$148,'TN01-10 (IN)'!CA$12,0))</f>
        <v>6</v>
      </c>
      <c r="CB99" s="28">
        <f>IF(VLOOKUP($C99,Sheet!$A$7:$DG$148,'TN01-10 (IN)'!CB$12,0)="","",VLOOKUP($C99,Sheet!$A$7:$DG$148,'TN01-10 (IN)'!CB$12,0))</f>
        <v>5.3</v>
      </c>
      <c r="CC99" s="28" t="str">
        <f>IF(VLOOKUP($C99,Sheet!$A$7:$DG$148,'TN01-10 (IN)'!CC$12,0)="","",VLOOKUP($C99,Sheet!$A$7:$DG$148,'TN01-10 (IN)'!CC$12,0))</f>
        <v/>
      </c>
      <c r="CD99" s="28">
        <f>IF(VLOOKUP($C99,Sheet!$A$7:$DG$148,'TN01-10 (IN)'!CD$12,0)="","",VLOOKUP($C99,Sheet!$A$7:$DG$148,'TN01-10 (IN)'!CD$12,0))</f>
        <v>4.0999999999999996</v>
      </c>
      <c r="CE99" s="28" t="str">
        <f>IF(VLOOKUP($C99,Sheet!$A$7:$DG$148,'TN01-10 (IN)'!CE$12,0)="","",VLOOKUP($C99,Sheet!$A$7:$DG$148,'TN01-10 (IN)'!CE$12,0))</f>
        <v/>
      </c>
      <c r="CF99" s="28">
        <f>IF(VLOOKUP($C99,Sheet!$A$7:$DG$148,'TN01-10 (IN)'!CF$12,0)="","",VLOOKUP($C99,Sheet!$A$7:$DG$148,'TN01-10 (IN)'!CF$12,0))</f>
        <v>0</v>
      </c>
      <c r="CG99" s="28">
        <f>IF(VLOOKUP($C99,Sheet!$A$7:$DG$148,'TN01-10 (IN)'!CG$12,0)="","",VLOOKUP($C99,Sheet!$A$7:$DG$148,'TN01-10 (IN)'!CG$12,0))</f>
        <v>4.5</v>
      </c>
      <c r="CH99" s="28">
        <f>IF(VLOOKUP($C99,Sheet!$A$7:$DG$148,'TN01-10 (IN)'!CH$12,0)="","",VLOOKUP($C99,Sheet!$A$7:$DG$148,'TN01-10 (IN)'!CH$12,0))</f>
        <v>6.6</v>
      </c>
      <c r="CI99" s="28">
        <f>IF(VLOOKUP($C99,Sheet!$A$7:$DG$148,'TN01-10 (IN)'!CI$12,0)="","",VLOOKUP($C99,Sheet!$A$7:$DG$148,'TN01-10 (IN)'!CI$12,0))</f>
        <v>5.6</v>
      </c>
      <c r="CJ99" s="28" t="str">
        <f>IF(VLOOKUP($C99,Sheet!$A$7:$DG$148,'TN01-10 (IN)'!CJ$12,0)="","",VLOOKUP($C99,Sheet!$A$7:$DG$148,'TN01-10 (IN)'!CJ$12,0))</f>
        <v/>
      </c>
      <c r="CK99" s="28">
        <f>IF(VLOOKUP($C99,Sheet!$A$7:$DG$148,'TN01-10 (IN)'!CK$12,0)="","",VLOOKUP($C99,Sheet!$A$7:$DG$148,'TN01-10 (IN)'!CK$12,0))</f>
        <v>5</v>
      </c>
      <c r="CL99" s="28" t="str">
        <f>IF(VLOOKUP($C99,Sheet!$A$7:$DG$148,'TN01-10 (IN)'!CL$12,0)="","",VLOOKUP($C99,Sheet!$A$7:$DG$148,'TN01-10 (IN)'!CL$12,0))</f>
        <v/>
      </c>
      <c r="CM99" s="28" t="str">
        <f>IF(VLOOKUP($C99,Sheet!$A$7:$DG$148,'TN01-10 (IN)'!CM$12,0)="","",VLOOKUP($C99,Sheet!$A$7:$DG$148,'TN01-10 (IN)'!CM$12,0))</f>
        <v/>
      </c>
      <c r="CN99" s="28" t="str">
        <f>IF(VLOOKUP($C99,Sheet!$A$7:$DG$148,'TN01-10 (IN)'!CN$12,0)="","",VLOOKUP($C99,Sheet!$A$7:$DG$148,'TN01-10 (IN)'!CN$12,0))</f>
        <v/>
      </c>
      <c r="CO99" s="28" t="str">
        <f>IF(VLOOKUP($C99,Sheet!$A$7:$DG$148,'TN01-10 (IN)'!CO$12,0)="","",VLOOKUP($C99,Sheet!$A$7:$DG$148,'TN01-10 (IN)'!CO$12,0))</f>
        <v/>
      </c>
      <c r="CP99" s="28">
        <f>IF(VLOOKUP($C99,Sheet!$A$7:$DG$148,'TN01-10 (IN)'!CP$12,0)="","",VLOOKUP($C99,Sheet!$A$7:$DG$148,'TN01-10 (IN)'!CP$12,0))</f>
        <v>6.6</v>
      </c>
      <c r="CQ99" s="28">
        <f>IF(VLOOKUP($C99,Sheet!$A$7:$DG$148,'TN01-10 (IN)'!CQ$12,0)="","",VLOOKUP($C99,Sheet!$A$7:$DG$148,'TN01-10 (IN)'!CQ$12,0))</f>
        <v>6.1</v>
      </c>
      <c r="CR99" s="28">
        <f>IF(VLOOKUP($C99,Sheet!$A$7:$DG$148,'TN01-10 (IN)'!CR$12,0)="","",VLOOKUP($C99,Sheet!$A$7:$DG$148,'TN01-10 (IN)'!CR$12,0))</f>
        <v>6.7</v>
      </c>
      <c r="CS99" s="28">
        <f>IF(VLOOKUP($C99,Sheet!$A$7:$DG$148,'TN01-10 (IN)'!CS$12,0)="","",VLOOKUP($C99,Sheet!$A$7:$DG$148,'TN01-10 (IN)'!CS$12,0))</f>
        <v>0</v>
      </c>
      <c r="CT99" s="28">
        <f>IF(VLOOKUP($C99,Sheet!$A$7:$DG$148,'TN01-10 (IN)'!CT$12,0)="","",VLOOKUP($C99,Sheet!$A$7:$DG$148,'TN01-10 (IN)'!CT$12,0))</f>
        <v>4.0999999999999996</v>
      </c>
      <c r="CU99" s="33">
        <f>IF(VLOOKUP($C99,Sheet!$A$7:$DG$148,'TN01-10 (IN)'!CU$12,0)="","",VLOOKUP($C99,Sheet!$A$7:$DG$148,'TN01-10 (IN)'!CU$12,0))</f>
        <v>23</v>
      </c>
      <c r="CV99" s="36">
        <f>IF(VLOOKUP($C99,Sheet!$A$7:$DG$148,'TN01-10 (IN)'!CV$12,0)="","",VLOOKUP($C99,Sheet!$A$7:$DG$148,'TN01-10 (IN)'!CV$12,0))</f>
        <v>4</v>
      </c>
      <c r="CW99" s="38">
        <f t="shared" si="11"/>
        <v>112</v>
      </c>
      <c r="CX99" s="38">
        <f t="shared" si="11"/>
        <v>16</v>
      </c>
      <c r="CY99" s="38">
        <f t="shared" si="12"/>
        <v>0</v>
      </c>
      <c r="CZ99" s="38">
        <f t="shared" si="13"/>
        <v>128</v>
      </c>
      <c r="DA99" s="38">
        <f t="shared" si="14"/>
        <v>5.51</v>
      </c>
      <c r="DB99" s="38">
        <f>VLOOKUP($C99,'TN01-04'!$A$13:$DL$166,103,0)</f>
        <v>2.1</v>
      </c>
      <c r="DC99" s="28" t="str">
        <f>IF(VLOOKUP($C99,Sheet!$A$7:$DG$148,'TN01-10 (IN)'!DC$12,0)="","",VLOOKUP($C99,Sheet!$A$7:$DG$148,'TN01-10 (IN)'!DC$12,0))</f>
        <v/>
      </c>
      <c r="DD99" s="28" t="str">
        <f>IF(VLOOKUP($C99,Sheet!$A$7:$DG$148,'TN01-10 (IN)'!DD$12,0)="","",VLOOKUP($C99,Sheet!$A$7:$DG$148,'TN01-10 (IN)'!DD$12,0))</f>
        <v/>
      </c>
      <c r="DE99" s="28" t="str">
        <f>IF(VLOOKUP($C99,Sheet!$A$7:$DG$148,'TN01-10 (IN)'!DE$12,0)="","",VLOOKUP($C99,Sheet!$A$7:$DG$148,'TN01-10 (IN)'!DE$12,0))</f>
        <v/>
      </c>
      <c r="DF99" s="28" t="str">
        <f>IF(VLOOKUP($C99,Sheet!$A$7:$DG$148,'TN01-10 (IN)'!DF$12,0)="","",VLOOKUP($C99,Sheet!$A$7:$DG$148,'TN01-10 (IN)'!DF$12,0))</f>
        <v/>
      </c>
      <c r="DG99" s="38"/>
      <c r="DH99" s="38">
        <f t="shared" si="15"/>
        <v>0</v>
      </c>
      <c r="DI99" s="38">
        <f>VLOOKUP($C99,'TN01-04'!$A$13:$DL$166,110,0)</f>
        <v>0</v>
      </c>
      <c r="DJ99" s="33">
        <f>IF(VLOOKUP($C99,Sheet!$A$7:$DG$148,'TN01-10 (IN)'!DJ$12,0)="","",VLOOKUP($C99,Sheet!$A$7:$DG$148,'TN01-10 (IN)'!DJ$12,0))</f>
        <v>0</v>
      </c>
      <c r="DK99" s="36">
        <f>IF(VLOOKUP($C99,Sheet!$A$7:$DG$148,'TN01-10 (IN)'!DK$12,0)="","",VLOOKUP($C99,Sheet!$A$7:$DG$148,'TN01-10 (IN)'!DK$12,0))</f>
        <v>5</v>
      </c>
      <c r="DL99" s="38">
        <f t="shared" si="16"/>
        <v>112</v>
      </c>
      <c r="DM99" s="38">
        <f t="shared" si="17"/>
        <v>21</v>
      </c>
      <c r="DN99" s="38">
        <f t="shared" si="18"/>
        <v>5.3</v>
      </c>
      <c r="DO99" s="38">
        <f>VLOOKUP($C99,'TN01-04'!$A$13:$DL$166,116,0)</f>
        <v>2.0299999999999998</v>
      </c>
      <c r="DP99" s="33">
        <f>IF(VLOOKUP($C99,Sheet!$A$7:$DG$148,'TN01-10 (IN)'!DP$12,0)="","",VLOOKUP($C99,Sheet!$A$7:$DG$148,'TN01-10 (IN)'!DP$12,0))</f>
        <v>117</v>
      </c>
      <c r="DQ99" s="36">
        <f>IF(VLOOKUP($C99,Sheet!$A$7:$DG$148,'TN01-10 (IN)'!DQ$12,0)="","",VLOOKUP($C99,Sheet!$A$7:$DG$148,'TN01-10 (IN)'!DQ$12,0))</f>
        <v>21</v>
      </c>
      <c r="DR99" s="28">
        <f>IF(VLOOKUP($C99,Sheet!$A$7:$DG$148,'TN01-10 (IN)'!DR$12,0)="","",VLOOKUP($C99,Sheet!$A$7:$DG$148,'TN01-10 (IN)'!DR$12,0))</f>
        <v>137</v>
      </c>
      <c r="DS99" s="28">
        <f>IF(VLOOKUP($C99,Sheet!$A$7:$DG$148,'TN01-10 (IN)'!DS$12,0)="","",VLOOKUP($C99,Sheet!$A$7:$DG$148,'TN01-10 (IN)'!DS$12,0))</f>
        <v>128</v>
      </c>
      <c r="DT99" s="28">
        <f>IF(VLOOKUP($C99,Sheet!$A$7:$DG$148,'TN01-10 (IN)'!DT$12,0)="","",VLOOKUP($C99,Sheet!$A$7:$DG$148,'TN01-10 (IN)'!DT$12,0))</f>
        <v>5.81</v>
      </c>
      <c r="DU99" s="28">
        <f>IF(VLOOKUP($C99,Sheet!$A$7:$DG$148,'TN01-10 (IN)'!DU$12,0)="","",VLOOKUP($C99,Sheet!$A$7:$DG$148,'TN01-10 (IN)'!DU$12,0))</f>
        <v>2.19</v>
      </c>
      <c r="DV99" s="28" t="str">
        <f>IF(VLOOKUP($C99,Sheet!$A$7:$DG$148,'TN01-10 (IN)'!DV$12,0)="","",VLOOKUP($C99,Sheet!$A$7:$DG$148,'TN01-10 (IN)'!DV$12,0))</f>
        <v>ENG 117; ENG 116; ENG 119; ENG 118; ENG 169; ENG 166; ENG 167; DTE-HT 202; ENG 168; ENG 216; ENG 219; ENG 217; ENG 218; ENG 266; ENG 269; ENG 268; ENG 368</v>
      </c>
      <c r="DW99" s="42">
        <f t="shared" si="19"/>
        <v>0.125</v>
      </c>
    </row>
    <row r="100" spans="1:127" ht="15.95" customHeight="1" x14ac:dyDescent="0.2">
      <c r="A100" s="52"/>
      <c r="B100" s="625"/>
      <c r="C100" s="45">
        <v>2221727360</v>
      </c>
      <c r="D100" s="26" t="s">
        <v>26</v>
      </c>
      <c r="E100" s="26" t="s">
        <v>91</v>
      </c>
      <c r="F100" s="26" t="s">
        <v>164</v>
      </c>
      <c r="G100" s="27">
        <v>35889</v>
      </c>
      <c r="H100" s="26" t="s">
        <v>210</v>
      </c>
      <c r="I100" s="26" t="s">
        <v>212</v>
      </c>
      <c r="J100" s="28" t="e">
        <f>IF(VLOOKUP($C100,Sheet!$A$7:$DG$148,'TN01-10 (IN)'!J$12,0)="","",VLOOKUP($C100,Sheet!$A$7:$DG$148,'TN01-10 (IN)'!J$12,0))</f>
        <v>#N/A</v>
      </c>
      <c r="K100" s="28" t="e">
        <f>IF(VLOOKUP($C100,Sheet!$A$7:$DG$148,'TN01-10 (IN)'!K$12,0)="","",VLOOKUP($C100,Sheet!$A$7:$DG$148,'TN01-10 (IN)'!K$12,0))</f>
        <v>#N/A</v>
      </c>
      <c r="L100" s="28" t="e">
        <f>IF(VLOOKUP($C100,Sheet!$A$7:$DG$148,'TN01-10 (IN)'!L$12,0)="","",VLOOKUP($C100,Sheet!$A$7:$DG$148,'TN01-10 (IN)'!L$12,0))</f>
        <v>#N/A</v>
      </c>
      <c r="M100" s="28" t="e">
        <f>IF(VLOOKUP($C100,Sheet!$A$7:$DG$148,'TN01-10 (IN)'!M$12,0)="","",VLOOKUP($C100,Sheet!$A$7:$DG$148,'TN01-10 (IN)'!M$12,0))</f>
        <v>#N/A</v>
      </c>
      <c r="N100" s="28" t="e">
        <f>IF(VLOOKUP($C100,Sheet!$A$7:$DG$148,'TN01-10 (IN)'!N$12,0)="","",VLOOKUP($C100,Sheet!$A$7:$DG$148,'TN01-10 (IN)'!N$12,0))</f>
        <v>#N/A</v>
      </c>
      <c r="O100" s="28" t="e">
        <f>IF(VLOOKUP($C100,Sheet!$A$7:$DG$148,'TN01-10 (IN)'!O$12,0)="","",VLOOKUP($C100,Sheet!$A$7:$DG$148,'TN01-10 (IN)'!O$12,0))</f>
        <v>#N/A</v>
      </c>
      <c r="P100" s="28" t="e">
        <f>IF(VLOOKUP($C100,Sheet!$A$7:$DG$148,'TN01-10 (IN)'!P$12,0)="","",VLOOKUP($C100,Sheet!$A$7:$DG$148,'TN01-10 (IN)'!P$12,0))</f>
        <v>#N/A</v>
      </c>
      <c r="Q100" s="28" t="e">
        <f>IF(VLOOKUP($C100,Sheet!$A$7:$DG$148,'TN01-10 (IN)'!Q$12,0)="","",VLOOKUP($C100,Sheet!$A$7:$DG$148,'TN01-10 (IN)'!Q$12,0))</f>
        <v>#N/A</v>
      </c>
      <c r="R100" s="28" t="e">
        <f>IF(VLOOKUP($C100,Sheet!$A$7:$DG$148,'TN01-10 (IN)'!R$12,0)="","",VLOOKUP($C100,Sheet!$A$7:$DG$148,'TN01-10 (IN)'!R$12,0))</f>
        <v>#N/A</v>
      </c>
      <c r="S100" s="28" t="e">
        <f>IF(VLOOKUP($C100,Sheet!$A$7:$DG$148,'TN01-10 (IN)'!S$12,0)="","",VLOOKUP($C100,Sheet!$A$7:$DG$148,'TN01-10 (IN)'!S$12,0))</f>
        <v>#N/A</v>
      </c>
      <c r="T100" s="28" t="e">
        <f>IF(VLOOKUP($C100,Sheet!$A$7:$DG$148,'TN01-10 (IN)'!T$12,0)="","",VLOOKUP($C100,Sheet!$A$7:$DG$148,'TN01-10 (IN)'!T$12,0))</f>
        <v>#N/A</v>
      </c>
      <c r="U100" s="28" t="e">
        <f>IF(VLOOKUP($C100,Sheet!$A$7:$DG$148,'TN01-10 (IN)'!U$12,0)="","",VLOOKUP($C100,Sheet!$A$7:$DG$148,'TN01-10 (IN)'!U$12,0))</f>
        <v>#N/A</v>
      </c>
      <c r="V100" s="28" t="e">
        <f>IF(VLOOKUP($C100,Sheet!$A$7:$DG$148,'TN01-10 (IN)'!V$12,0)="","",VLOOKUP($C100,Sheet!$A$7:$DG$148,'TN01-10 (IN)'!V$12,0))</f>
        <v>#N/A</v>
      </c>
      <c r="W100" s="28" t="e">
        <f>IF(VLOOKUP($C100,Sheet!$A$7:$DG$148,'TN01-10 (IN)'!W$12,0)="","",VLOOKUP($C100,Sheet!$A$7:$DG$148,'TN01-10 (IN)'!W$12,0))</f>
        <v>#N/A</v>
      </c>
      <c r="X100" s="28" t="e">
        <f>IF(VLOOKUP($C100,Sheet!$A$7:$DG$148,'TN01-10 (IN)'!X$12,0)="","",VLOOKUP($C100,Sheet!$A$7:$DG$148,'TN01-10 (IN)'!X$12,0))</f>
        <v>#N/A</v>
      </c>
      <c r="Y100" s="28" t="e">
        <f>IF(VLOOKUP($C100,Sheet!$A$7:$DG$148,'TN01-10 (IN)'!Y$12,0)="","",VLOOKUP($C100,Sheet!$A$7:$DG$148,'TN01-10 (IN)'!Y$12,0))</f>
        <v>#N/A</v>
      </c>
      <c r="Z100" s="28" t="e">
        <f>IF(VLOOKUP($C100,Sheet!$A$7:$DG$148,'TN01-10 (IN)'!Z$12,0)="","",VLOOKUP($C100,Sheet!$A$7:$DG$148,'TN01-10 (IN)'!Z$12,0))</f>
        <v>#N/A</v>
      </c>
      <c r="AA100" s="28" t="e">
        <f>IF(VLOOKUP($C100,Sheet!$A$7:$DG$148,'TN01-10 (IN)'!AA$12,0)="","",VLOOKUP($C100,Sheet!$A$7:$DG$148,'TN01-10 (IN)'!AA$12,0))</f>
        <v>#N/A</v>
      </c>
      <c r="AB100" s="28" t="e">
        <f>IF(VLOOKUP($C100,Sheet!$A$7:$DG$148,'TN01-10 (IN)'!AB$12,0)="","",VLOOKUP($C100,Sheet!$A$7:$DG$148,'TN01-10 (IN)'!AB$12,0))</f>
        <v>#N/A</v>
      </c>
      <c r="AC100" s="28" t="e">
        <f>IF(VLOOKUP($C100,Sheet!$A$7:$DG$148,'TN01-10 (IN)'!AC$12,0)="","",VLOOKUP($C100,Sheet!$A$7:$DG$148,'TN01-10 (IN)'!AC$12,0))</f>
        <v>#N/A</v>
      </c>
      <c r="AD100" s="28" t="e">
        <f>IF(VLOOKUP($C100,Sheet!$A$7:$DG$148,'TN01-10 (IN)'!AD$12,0)="","",VLOOKUP($C100,Sheet!$A$7:$DG$148,'TN01-10 (IN)'!AD$12,0))</f>
        <v>#N/A</v>
      </c>
      <c r="AE100" s="28" t="e">
        <f>IF(VLOOKUP($C100,Sheet!$A$7:$DG$148,'TN01-10 (IN)'!AE$12,0)="","",VLOOKUP($C100,Sheet!$A$7:$DG$148,'TN01-10 (IN)'!AE$12,0))</f>
        <v>#N/A</v>
      </c>
      <c r="AF100" s="28" t="e">
        <f>IF(VLOOKUP($C100,Sheet!$A$7:$DG$148,'TN01-10 (IN)'!AF$12,0)="","",VLOOKUP($C100,Sheet!$A$7:$DG$148,'TN01-10 (IN)'!AF$12,0))</f>
        <v>#N/A</v>
      </c>
      <c r="AG100" s="28" t="e">
        <f>IF(VLOOKUP($C100,Sheet!$A$7:$DG$148,'TN01-10 (IN)'!AG$12,0)="","",VLOOKUP($C100,Sheet!$A$7:$DG$148,'TN01-10 (IN)'!AG$12,0))</f>
        <v>#N/A</v>
      </c>
      <c r="AH100" s="28" t="e">
        <f>IF(VLOOKUP($C100,Sheet!$A$7:$DG$148,'TN01-10 (IN)'!AH$12,0)="","",VLOOKUP($C100,Sheet!$A$7:$DG$148,'TN01-10 (IN)'!AH$12,0))</f>
        <v>#N/A</v>
      </c>
      <c r="AI100" s="28" t="e">
        <f>IF(VLOOKUP($C100,Sheet!$A$7:$DG$148,'TN01-10 (IN)'!AI$12,0)="","",VLOOKUP($C100,Sheet!$A$7:$DG$148,'TN01-10 (IN)'!AI$12,0))</f>
        <v>#N/A</v>
      </c>
      <c r="AJ100" s="28" t="e">
        <f>IF(VLOOKUP($C100,Sheet!$A$7:$DG$148,'TN01-10 (IN)'!AJ$12,0)="","",VLOOKUP($C100,Sheet!$A$7:$DG$148,'TN01-10 (IN)'!AJ$12,0))</f>
        <v>#N/A</v>
      </c>
      <c r="AK100" s="28" t="e">
        <f>IF(VLOOKUP($C100,Sheet!$A$7:$DG$148,'TN01-10 (IN)'!AK$12,0)="","",VLOOKUP($C100,Sheet!$A$7:$DG$148,'TN01-10 (IN)'!AK$12,0))</f>
        <v>#N/A</v>
      </c>
      <c r="AL100" s="28" t="e">
        <f>IF(VLOOKUP($C100,Sheet!$A$7:$DG$148,'TN01-10 (IN)'!AL$12,0)="","",VLOOKUP($C100,Sheet!$A$7:$DG$148,'TN01-10 (IN)'!AL$12,0))</f>
        <v>#N/A</v>
      </c>
      <c r="AM100" s="33" t="e">
        <f>IF(VLOOKUP($C100,Sheet!$A$7:$DG$148,'TN01-10 (IN)'!AM$12,0)="","",VLOOKUP($C100,Sheet!$A$7:$DG$148,'TN01-10 (IN)'!AM$12,0))</f>
        <v>#N/A</v>
      </c>
      <c r="AN100" s="36" t="e">
        <f>IF(VLOOKUP($C100,Sheet!$A$7:$DG$148,'TN01-10 (IN)'!AN$12,0)="","",VLOOKUP($C100,Sheet!$A$7:$DG$148,'TN01-10 (IN)'!AN$12,0))</f>
        <v>#N/A</v>
      </c>
      <c r="AO100" s="32" t="e">
        <f>IF(VLOOKUP($C100,Sheet!$A$7:$DG$148,'TN01-10 (IN)'!AO$12,0)="","",VLOOKUP($C100,Sheet!$A$7:$DG$148,'TN01-10 (IN)'!AO$12,0))</f>
        <v>#N/A</v>
      </c>
      <c r="AP100" s="32" t="e">
        <f>IF(VLOOKUP($C100,Sheet!$A$7:$DG$148,'TN01-10 (IN)'!AP$12,0)="","",VLOOKUP($C100,Sheet!$A$7:$DG$148,'TN01-10 (IN)'!AP$12,0))</f>
        <v>#N/A</v>
      </c>
      <c r="AQ100" s="32" t="e">
        <f>IF(VLOOKUP($C100,Sheet!$A$7:$DG$148,'TN01-10 (IN)'!AQ$12,0)="","",VLOOKUP($C100,Sheet!$A$7:$DG$148,'TN01-10 (IN)'!AQ$12,0))</f>
        <v>#N/A</v>
      </c>
      <c r="AR100" s="32" t="e">
        <f>IF(VLOOKUP($C100,Sheet!$A$7:$DG$148,'TN01-10 (IN)'!AR$12,0)="","",VLOOKUP($C100,Sheet!$A$7:$DG$148,'TN01-10 (IN)'!AR$12,0))</f>
        <v>#N/A</v>
      </c>
      <c r="AS100" s="32" t="e">
        <f>IF(VLOOKUP($C100,Sheet!$A$7:$DG$148,'TN01-10 (IN)'!AS$12,0)="","",VLOOKUP($C100,Sheet!$A$7:$DG$148,'TN01-10 (IN)'!AS$12,0))</f>
        <v>#N/A</v>
      </c>
      <c r="AT100" s="32" t="e">
        <f>IF(VLOOKUP($C100,Sheet!$A$7:$DG$148,'TN01-10 (IN)'!AT$12,0)="","",VLOOKUP($C100,Sheet!$A$7:$DG$148,'TN01-10 (IN)'!AT$12,0))</f>
        <v>#N/A</v>
      </c>
      <c r="AU100" s="32" t="e">
        <f>IF(VLOOKUP($C100,Sheet!$A$7:$DG$148,'TN01-10 (IN)'!AU$12,0)="","",VLOOKUP($C100,Sheet!$A$7:$DG$148,'TN01-10 (IN)'!AU$12,0))</f>
        <v>#N/A</v>
      </c>
      <c r="AV100" s="32" t="e">
        <f>IF(VLOOKUP($C100,Sheet!$A$7:$DG$148,'TN01-10 (IN)'!AV$12,0)="","",VLOOKUP($C100,Sheet!$A$7:$DG$148,'TN01-10 (IN)'!AV$12,0))</f>
        <v>#N/A</v>
      </c>
      <c r="AW100" s="32" t="e">
        <f>IF(VLOOKUP($C100,Sheet!$A$7:$DG$148,'TN01-10 (IN)'!AW$12,0)="","",VLOOKUP($C100,Sheet!$A$7:$DG$148,'TN01-10 (IN)'!AW$12,0))</f>
        <v>#N/A</v>
      </c>
      <c r="AX100" s="32" t="e">
        <f>IF(VLOOKUP($C100,Sheet!$A$7:$DG$148,'TN01-10 (IN)'!AX$12,0)="","",VLOOKUP($C100,Sheet!$A$7:$DG$148,'TN01-10 (IN)'!AX$12,0))</f>
        <v>#N/A</v>
      </c>
      <c r="AY100" s="32" t="e">
        <f>IF(VLOOKUP($C100,Sheet!$A$7:$DG$148,'TN01-10 (IN)'!AY$12,0)="","",VLOOKUP($C100,Sheet!$A$7:$DG$148,'TN01-10 (IN)'!AY$12,0))</f>
        <v>#N/A</v>
      </c>
      <c r="AZ100" s="32" t="e">
        <f>IF(VLOOKUP($C100,Sheet!$A$7:$DG$148,'TN01-10 (IN)'!AZ$12,0)="","",VLOOKUP($C100,Sheet!$A$7:$DG$148,'TN01-10 (IN)'!AZ$12,0))</f>
        <v>#N/A</v>
      </c>
      <c r="BA100" s="32" t="e">
        <f>IF(VLOOKUP($C100,Sheet!$A$7:$DG$148,'TN01-10 (IN)'!BA$12,0)="","",VLOOKUP($C100,Sheet!$A$7:$DG$148,'TN01-10 (IN)'!BA$12,0))</f>
        <v>#N/A</v>
      </c>
      <c r="BB100" s="32" t="e">
        <f>IF(VLOOKUP($C100,Sheet!$A$7:$DG$148,'TN01-10 (IN)'!BB$12,0)="","",VLOOKUP($C100,Sheet!$A$7:$DG$148,'TN01-10 (IN)'!BB$12,0))</f>
        <v>#N/A</v>
      </c>
      <c r="BC100" s="32" t="e">
        <f>IF(VLOOKUP($C100,Sheet!$A$7:$DG$148,'TN01-10 (IN)'!BC$12,0)="","",VLOOKUP($C100,Sheet!$A$7:$DG$148,'TN01-10 (IN)'!BC$12,0))</f>
        <v>#N/A</v>
      </c>
      <c r="BD100" s="33" t="e">
        <f>IF(VLOOKUP($C100,Sheet!$A$7:$DG$148,'TN01-10 (IN)'!BD$12,0)="","",VLOOKUP($C100,Sheet!$A$7:$DG$148,'TN01-10 (IN)'!BD$12,0))</f>
        <v>#N/A</v>
      </c>
      <c r="BE100" s="36" t="e">
        <f>IF(VLOOKUP($C100,Sheet!$A$7:$DG$148,'TN01-10 (IN)'!BE$12,0)="","",VLOOKUP($C100,Sheet!$A$7:$DG$148,'TN01-10 (IN)'!BE$12,0))</f>
        <v>#N/A</v>
      </c>
      <c r="BF100" s="28" t="e">
        <f>IF(VLOOKUP($C100,Sheet!$A$7:$DG$148,'TN01-10 (IN)'!BF$12,0)="","",VLOOKUP($C100,Sheet!$A$7:$DG$148,'TN01-10 (IN)'!BF$12,0))</f>
        <v>#N/A</v>
      </c>
      <c r="BG100" s="28" t="e">
        <f>IF(VLOOKUP($C100,Sheet!$A$7:$DG$148,'TN01-10 (IN)'!BG$12,0)="","",VLOOKUP($C100,Sheet!$A$7:$DG$148,'TN01-10 (IN)'!BG$12,0))</f>
        <v>#N/A</v>
      </c>
      <c r="BH100" s="28" t="e">
        <f>IF(VLOOKUP($C100,Sheet!$A$7:$DG$148,'TN01-10 (IN)'!BH$12,0)="","",VLOOKUP($C100,Sheet!$A$7:$DG$148,'TN01-10 (IN)'!BH$12,0))</f>
        <v>#N/A</v>
      </c>
      <c r="BI100" s="28" t="e">
        <f>IF(VLOOKUP($C100,Sheet!$A$7:$DG$148,'TN01-10 (IN)'!BI$12,0)="","",VLOOKUP($C100,Sheet!$A$7:$DG$148,'TN01-10 (IN)'!BI$12,0))</f>
        <v>#N/A</v>
      </c>
      <c r="BJ100" s="28" t="e">
        <f>IF(VLOOKUP($C100,Sheet!$A$7:$DG$148,'TN01-10 (IN)'!BJ$12,0)="","",VLOOKUP($C100,Sheet!$A$7:$DG$148,'TN01-10 (IN)'!BJ$12,0))</f>
        <v>#N/A</v>
      </c>
      <c r="BK100" s="28" t="e">
        <f>IF(VLOOKUP($C100,Sheet!$A$7:$DG$148,'TN01-10 (IN)'!BK$12,0)="","",VLOOKUP($C100,Sheet!$A$7:$DG$148,'TN01-10 (IN)'!BK$12,0))</f>
        <v>#N/A</v>
      </c>
      <c r="BL100" s="28" t="e">
        <f>IF(VLOOKUP($C100,Sheet!$A$7:$DG$148,'TN01-10 (IN)'!BL$12,0)="","",VLOOKUP($C100,Sheet!$A$7:$DG$148,'TN01-10 (IN)'!BL$12,0))</f>
        <v>#N/A</v>
      </c>
      <c r="BM100" s="28" t="e">
        <f>IF(VLOOKUP($C100,Sheet!$A$7:$DG$148,'TN01-10 (IN)'!BM$12,0)="","",VLOOKUP($C100,Sheet!$A$7:$DG$148,'TN01-10 (IN)'!BM$12,0))</f>
        <v>#N/A</v>
      </c>
      <c r="BN100" s="28" t="e">
        <f>IF(VLOOKUP($C100,Sheet!$A$7:$DG$148,'TN01-10 (IN)'!BN$12,0)="","",VLOOKUP($C100,Sheet!$A$7:$DG$148,'TN01-10 (IN)'!BN$12,0))</f>
        <v>#N/A</v>
      </c>
      <c r="BO100" s="28" t="e">
        <f>IF(VLOOKUP($C100,Sheet!$A$7:$DG$148,'TN01-10 (IN)'!BO$12,0)="","",VLOOKUP($C100,Sheet!$A$7:$DG$148,'TN01-10 (IN)'!BO$12,0))</f>
        <v>#N/A</v>
      </c>
      <c r="BP100" s="28" t="e">
        <f>IF(VLOOKUP($C100,Sheet!$A$7:$DG$148,'TN01-10 (IN)'!BP$12,0)="","",VLOOKUP($C100,Sheet!$A$7:$DG$148,'TN01-10 (IN)'!BP$12,0))</f>
        <v>#N/A</v>
      </c>
      <c r="BQ100" s="28" t="e">
        <f>IF(VLOOKUP($C100,Sheet!$A$7:$DG$148,'TN01-10 (IN)'!BQ$12,0)="","",VLOOKUP($C100,Sheet!$A$7:$DG$148,'TN01-10 (IN)'!BQ$12,0))</f>
        <v>#N/A</v>
      </c>
      <c r="BR100" s="28" t="e">
        <f>IF(VLOOKUP($C100,Sheet!$A$7:$DG$148,'TN01-10 (IN)'!BR$12,0)="","",VLOOKUP($C100,Sheet!$A$7:$DG$148,'TN01-10 (IN)'!BR$12,0))</f>
        <v>#N/A</v>
      </c>
      <c r="BS100" s="28" t="e">
        <f>IF(VLOOKUP($C100,Sheet!$A$7:$DG$148,'TN01-10 (IN)'!BS$12,0)="","",VLOOKUP($C100,Sheet!$A$7:$DG$148,'TN01-10 (IN)'!BS$12,0))</f>
        <v>#N/A</v>
      </c>
      <c r="BT100" s="28" t="e">
        <f>IF(VLOOKUP($C100,Sheet!$A$7:$DG$148,'TN01-10 (IN)'!BT$12,0)="","",VLOOKUP($C100,Sheet!$A$7:$DG$148,'TN01-10 (IN)'!BT$12,0))</f>
        <v>#N/A</v>
      </c>
      <c r="BU100" s="28" t="e">
        <f>IF(VLOOKUP($C100,Sheet!$A$7:$DG$148,'TN01-10 (IN)'!BU$12,0)="","",VLOOKUP($C100,Sheet!$A$7:$DG$148,'TN01-10 (IN)'!BU$12,0))</f>
        <v>#N/A</v>
      </c>
      <c r="BV100" s="28" t="e">
        <f>IF(VLOOKUP($C100,Sheet!$A$7:$DG$148,'TN01-10 (IN)'!BV$12,0)="","",VLOOKUP($C100,Sheet!$A$7:$DG$148,'TN01-10 (IN)'!BV$12,0))</f>
        <v>#N/A</v>
      </c>
      <c r="BW100" s="28" t="e">
        <f>IF(VLOOKUP($C100,Sheet!$A$7:$DG$148,'TN01-10 (IN)'!BW$12,0)="","",VLOOKUP($C100,Sheet!$A$7:$DG$148,'TN01-10 (IN)'!BW$12,0))</f>
        <v>#N/A</v>
      </c>
      <c r="BX100" s="28" t="e">
        <f>IF(VLOOKUP($C100,Sheet!$A$7:$DG$148,'TN01-10 (IN)'!BX$12,0)="","",VLOOKUP($C100,Sheet!$A$7:$DG$148,'TN01-10 (IN)'!BX$12,0))</f>
        <v>#N/A</v>
      </c>
      <c r="BY100" s="28" t="e">
        <f>IF(VLOOKUP($C100,Sheet!$A$7:$DG$148,'TN01-10 (IN)'!BY$12,0)="","",VLOOKUP($C100,Sheet!$A$7:$DG$148,'TN01-10 (IN)'!BY$12,0))</f>
        <v>#N/A</v>
      </c>
      <c r="BZ100" s="33" t="e">
        <f>IF(VLOOKUP($C100,Sheet!$A$7:$DG$148,'TN01-10 (IN)'!BZ$12,0)="","",VLOOKUP($C100,Sheet!$A$7:$DG$148,'TN01-10 (IN)'!BZ$12,0))</f>
        <v>#N/A</v>
      </c>
      <c r="CA100" s="36" t="e">
        <f>IF(VLOOKUP($C100,Sheet!$A$7:$DG$148,'TN01-10 (IN)'!CA$12,0)="","",VLOOKUP($C100,Sheet!$A$7:$DG$148,'TN01-10 (IN)'!CA$12,0))</f>
        <v>#N/A</v>
      </c>
      <c r="CB100" s="28" t="e">
        <f>IF(VLOOKUP($C100,Sheet!$A$7:$DG$148,'TN01-10 (IN)'!CB$12,0)="","",VLOOKUP($C100,Sheet!$A$7:$DG$148,'TN01-10 (IN)'!CB$12,0))</f>
        <v>#N/A</v>
      </c>
      <c r="CC100" s="28" t="e">
        <f>IF(VLOOKUP($C100,Sheet!$A$7:$DG$148,'TN01-10 (IN)'!CC$12,0)="","",VLOOKUP($C100,Sheet!$A$7:$DG$148,'TN01-10 (IN)'!CC$12,0))</f>
        <v>#N/A</v>
      </c>
      <c r="CD100" s="28" t="e">
        <f>IF(VLOOKUP($C100,Sheet!$A$7:$DG$148,'TN01-10 (IN)'!CD$12,0)="","",VLOOKUP($C100,Sheet!$A$7:$DG$148,'TN01-10 (IN)'!CD$12,0))</f>
        <v>#N/A</v>
      </c>
      <c r="CE100" s="28" t="e">
        <f>IF(VLOOKUP($C100,Sheet!$A$7:$DG$148,'TN01-10 (IN)'!CE$12,0)="","",VLOOKUP($C100,Sheet!$A$7:$DG$148,'TN01-10 (IN)'!CE$12,0))</f>
        <v>#N/A</v>
      </c>
      <c r="CF100" s="28" t="e">
        <f>IF(VLOOKUP($C100,Sheet!$A$7:$DG$148,'TN01-10 (IN)'!CF$12,0)="","",VLOOKUP($C100,Sheet!$A$7:$DG$148,'TN01-10 (IN)'!CF$12,0))</f>
        <v>#N/A</v>
      </c>
      <c r="CG100" s="28" t="e">
        <f>IF(VLOOKUP($C100,Sheet!$A$7:$DG$148,'TN01-10 (IN)'!CG$12,0)="","",VLOOKUP($C100,Sheet!$A$7:$DG$148,'TN01-10 (IN)'!CG$12,0))</f>
        <v>#N/A</v>
      </c>
      <c r="CH100" s="28" t="e">
        <f>IF(VLOOKUP($C100,Sheet!$A$7:$DG$148,'TN01-10 (IN)'!CH$12,0)="","",VLOOKUP($C100,Sheet!$A$7:$DG$148,'TN01-10 (IN)'!CH$12,0))</f>
        <v>#N/A</v>
      </c>
      <c r="CI100" s="28" t="e">
        <f>IF(VLOOKUP($C100,Sheet!$A$7:$DG$148,'TN01-10 (IN)'!CI$12,0)="","",VLOOKUP($C100,Sheet!$A$7:$DG$148,'TN01-10 (IN)'!CI$12,0))</f>
        <v>#N/A</v>
      </c>
      <c r="CJ100" s="28" t="e">
        <f>IF(VLOOKUP($C100,Sheet!$A$7:$DG$148,'TN01-10 (IN)'!CJ$12,0)="","",VLOOKUP($C100,Sheet!$A$7:$DG$148,'TN01-10 (IN)'!CJ$12,0))</f>
        <v>#N/A</v>
      </c>
      <c r="CK100" s="28" t="e">
        <f>IF(VLOOKUP($C100,Sheet!$A$7:$DG$148,'TN01-10 (IN)'!CK$12,0)="","",VLOOKUP($C100,Sheet!$A$7:$DG$148,'TN01-10 (IN)'!CK$12,0))</f>
        <v>#N/A</v>
      </c>
      <c r="CL100" s="28" t="e">
        <f>IF(VLOOKUP($C100,Sheet!$A$7:$DG$148,'TN01-10 (IN)'!CL$12,0)="","",VLOOKUP($C100,Sheet!$A$7:$DG$148,'TN01-10 (IN)'!CL$12,0))</f>
        <v>#N/A</v>
      </c>
      <c r="CM100" s="28" t="e">
        <f>IF(VLOOKUP($C100,Sheet!$A$7:$DG$148,'TN01-10 (IN)'!CM$12,0)="","",VLOOKUP($C100,Sheet!$A$7:$DG$148,'TN01-10 (IN)'!CM$12,0))</f>
        <v>#N/A</v>
      </c>
      <c r="CN100" s="28" t="e">
        <f>IF(VLOOKUP($C100,Sheet!$A$7:$DG$148,'TN01-10 (IN)'!CN$12,0)="","",VLOOKUP($C100,Sheet!$A$7:$DG$148,'TN01-10 (IN)'!CN$12,0))</f>
        <v>#N/A</v>
      </c>
      <c r="CO100" s="28" t="e">
        <f>IF(VLOOKUP($C100,Sheet!$A$7:$DG$148,'TN01-10 (IN)'!CO$12,0)="","",VLOOKUP($C100,Sheet!$A$7:$DG$148,'TN01-10 (IN)'!CO$12,0))</f>
        <v>#N/A</v>
      </c>
      <c r="CP100" s="28" t="e">
        <f>IF(VLOOKUP($C100,Sheet!$A$7:$DG$148,'TN01-10 (IN)'!CP$12,0)="","",VLOOKUP($C100,Sheet!$A$7:$DG$148,'TN01-10 (IN)'!CP$12,0))</f>
        <v>#N/A</v>
      </c>
      <c r="CQ100" s="28" t="e">
        <f>IF(VLOOKUP($C100,Sheet!$A$7:$DG$148,'TN01-10 (IN)'!CQ$12,0)="","",VLOOKUP($C100,Sheet!$A$7:$DG$148,'TN01-10 (IN)'!CQ$12,0))</f>
        <v>#N/A</v>
      </c>
      <c r="CR100" s="28" t="e">
        <f>IF(VLOOKUP($C100,Sheet!$A$7:$DG$148,'TN01-10 (IN)'!CR$12,0)="","",VLOOKUP($C100,Sheet!$A$7:$DG$148,'TN01-10 (IN)'!CR$12,0))</f>
        <v>#N/A</v>
      </c>
      <c r="CS100" s="28" t="e">
        <f>IF(VLOOKUP($C100,Sheet!$A$7:$DG$148,'TN01-10 (IN)'!CS$12,0)="","",VLOOKUP($C100,Sheet!$A$7:$DG$148,'TN01-10 (IN)'!CS$12,0))</f>
        <v>#N/A</v>
      </c>
      <c r="CT100" s="28" t="e">
        <f>IF(VLOOKUP($C100,Sheet!$A$7:$DG$148,'TN01-10 (IN)'!CT$12,0)="","",VLOOKUP($C100,Sheet!$A$7:$DG$148,'TN01-10 (IN)'!CT$12,0))</f>
        <v>#N/A</v>
      </c>
      <c r="CU100" s="33" t="e">
        <f>IF(VLOOKUP($C100,Sheet!$A$7:$DG$148,'TN01-10 (IN)'!CU$12,0)="","",VLOOKUP($C100,Sheet!$A$7:$DG$148,'TN01-10 (IN)'!CU$12,0))</f>
        <v>#N/A</v>
      </c>
      <c r="CV100" s="36" t="e">
        <f>IF(VLOOKUP($C100,Sheet!$A$7:$DG$148,'TN01-10 (IN)'!CV$12,0)="","",VLOOKUP($C100,Sheet!$A$7:$DG$148,'TN01-10 (IN)'!CV$12,0))</f>
        <v>#N/A</v>
      </c>
      <c r="CW100" s="38" t="e">
        <f t="shared" si="11"/>
        <v>#N/A</v>
      </c>
      <c r="CX100" s="38" t="e">
        <f t="shared" si="11"/>
        <v>#N/A</v>
      </c>
      <c r="CY100" s="38">
        <f t="shared" si="12"/>
        <v>0</v>
      </c>
      <c r="CZ100" s="38" t="e">
        <f t="shared" si="13"/>
        <v>#N/A</v>
      </c>
      <c r="DA100" s="38" t="e">
        <f t="shared" si="14"/>
        <v>#N/A</v>
      </c>
      <c r="DB100" s="38" t="e">
        <f>VLOOKUP($C100,'TN01-04'!$A$13:$DL$166,103,0)</f>
        <v>#N/A</v>
      </c>
      <c r="DC100" s="28" t="e">
        <f>IF(VLOOKUP($C100,Sheet!$A$7:$DG$148,'TN01-10 (IN)'!DC$12,0)="","",VLOOKUP($C100,Sheet!$A$7:$DG$148,'TN01-10 (IN)'!DC$12,0))</f>
        <v>#N/A</v>
      </c>
      <c r="DD100" s="28" t="e">
        <f>IF(VLOOKUP($C100,Sheet!$A$7:$DG$148,'TN01-10 (IN)'!DD$12,0)="","",VLOOKUP($C100,Sheet!$A$7:$DG$148,'TN01-10 (IN)'!DD$12,0))</f>
        <v>#N/A</v>
      </c>
      <c r="DE100" s="28" t="e">
        <f>IF(VLOOKUP($C100,Sheet!$A$7:$DG$148,'TN01-10 (IN)'!DE$12,0)="","",VLOOKUP($C100,Sheet!$A$7:$DG$148,'TN01-10 (IN)'!DE$12,0))</f>
        <v>#N/A</v>
      </c>
      <c r="DF100" s="28" t="e">
        <f>IF(VLOOKUP($C100,Sheet!$A$7:$DG$148,'TN01-10 (IN)'!DF$12,0)="","",VLOOKUP($C100,Sheet!$A$7:$DG$148,'TN01-10 (IN)'!DF$12,0))</f>
        <v>#N/A</v>
      </c>
      <c r="DG100" s="38"/>
      <c r="DH100" s="38" t="e">
        <f t="shared" si="15"/>
        <v>#N/A</v>
      </c>
      <c r="DI100" s="38" t="e">
        <f>VLOOKUP($C100,'TN01-04'!$A$13:$DL$166,110,0)</f>
        <v>#N/A</v>
      </c>
      <c r="DJ100" s="33" t="e">
        <f>IF(VLOOKUP($C100,Sheet!$A$7:$DG$148,'TN01-10 (IN)'!DJ$12,0)="","",VLOOKUP($C100,Sheet!$A$7:$DG$148,'TN01-10 (IN)'!DJ$12,0))</f>
        <v>#N/A</v>
      </c>
      <c r="DK100" s="36" t="e">
        <f>IF(VLOOKUP($C100,Sheet!$A$7:$DG$148,'TN01-10 (IN)'!DK$12,0)="","",VLOOKUP($C100,Sheet!$A$7:$DG$148,'TN01-10 (IN)'!DK$12,0))</f>
        <v>#N/A</v>
      </c>
      <c r="DL100" s="38" t="e">
        <f t="shared" si="16"/>
        <v>#N/A</v>
      </c>
      <c r="DM100" s="38" t="e">
        <f t="shared" si="17"/>
        <v>#N/A</v>
      </c>
      <c r="DN100" s="38" t="e">
        <f t="shared" si="18"/>
        <v>#N/A</v>
      </c>
      <c r="DO100" s="38" t="e">
        <f>VLOOKUP($C100,'TN01-04'!$A$13:$DL$166,116,0)</f>
        <v>#N/A</v>
      </c>
      <c r="DP100" s="33" t="e">
        <f>IF(VLOOKUP($C100,Sheet!$A$7:$DG$148,'TN01-10 (IN)'!DP$12,0)="","",VLOOKUP($C100,Sheet!$A$7:$DG$148,'TN01-10 (IN)'!DP$12,0))</f>
        <v>#N/A</v>
      </c>
      <c r="DQ100" s="36" t="e">
        <f>IF(VLOOKUP($C100,Sheet!$A$7:$DG$148,'TN01-10 (IN)'!DQ$12,0)="","",VLOOKUP($C100,Sheet!$A$7:$DG$148,'TN01-10 (IN)'!DQ$12,0))</f>
        <v>#N/A</v>
      </c>
      <c r="DR100" s="28" t="e">
        <f>IF(VLOOKUP($C100,Sheet!$A$7:$DG$148,'TN01-10 (IN)'!DR$12,0)="","",VLOOKUP($C100,Sheet!$A$7:$DG$148,'TN01-10 (IN)'!DR$12,0))</f>
        <v>#N/A</v>
      </c>
      <c r="DS100" s="28" t="e">
        <f>IF(VLOOKUP($C100,Sheet!$A$7:$DG$148,'TN01-10 (IN)'!DS$12,0)="","",VLOOKUP($C100,Sheet!$A$7:$DG$148,'TN01-10 (IN)'!DS$12,0))</f>
        <v>#N/A</v>
      </c>
      <c r="DT100" s="28" t="e">
        <f>IF(VLOOKUP($C100,Sheet!$A$7:$DG$148,'TN01-10 (IN)'!DT$12,0)="","",VLOOKUP($C100,Sheet!$A$7:$DG$148,'TN01-10 (IN)'!DT$12,0))</f>
        <v>#N/A</v>
      </c>
      <c r="DU100" s="28" t="e">
        <f>IF(VLOOKUP($C100,Sheet!$A$7:$DG$148,'TN01-10 (IN)'!DU$12,0)="","",VLOOKUP($C100,Sheet!$A$7:$DG$148,'TN01-10 (IN)'!DU$12,0))</f>
        <v>#N/A</v>
      </c>
      <c r="DV100" s="28" t="e">
        <f>IF(VLOOKUP($C100,Sheet!$A$7:$DG$148,'TN01-10 (IN)'!DV$12,0)="","",VLOOKUP($C100,Sheet!$A$7:$DG$148,'TN01-10 (IN)'!DV$12,0))</f>
        <v>#N/A</v>
      </c>
      <c r="DW100" s="42" t="e">
        <f t="shared" si="19"/>
        <v>#N/A</v>
      </c>
    </row>
    <row r="101" spans="1:127" ht="15.95" customHeight="1" x14ac:dyDescent="0.2">
      <c r="A101" s="52"/>
      <c r="B101" s="625"/>
      <c r="C101" s="45">
        <v>2221515113</v>
      </c>
      <c r="D101" s="26" t="s">
        <v>30</v>
      </c>
      <c r="E101" s="26" t="s">
        <v>92</v>
      </c>
      <c r="F101" s="26" t="s">
        <v>165</v>
      </c>
      <c r="G101" s="27">
        <v>35939</v>
      </c>
      <c r="H101" s="26" t="s">
        <v>210</v>
      </c>
      <c r="I101" s="26" t="s">
        <v>212</v>
      </c>
      <c r="J101" s="28">
        <f>IF(VLOOKUP($C101,Sheet!$A$7:$DG$148,'TN01-10 (IN)'!J$12,0)="","",VLOOKUP($C101,Sheet!$A$7:$DG$148,'TN01-10 (IN)'!J$12,0))</f>
        <v>8.5</v>
      </c>
      <c r="K101" s="28">
        <f>IF(VLOOKUP($C101,Sheet!$A$7:$DG$148,'TN01-10 (IN)'!K$12,0)="","",VLOOKUP($C101,Sheet!$A$7:$DG$148,'TN01-10 (IN)'!K$12,0))</f>
        <v>8.5</v>
      </c>
      <c r="L101" s="28">
        <f>IF(VLOOKUP($C101,Sheet!$A$7:$DG$148,'TN01-10 (IN)'!L$12,0)="","",VLOOKUP($C101,Sheet!$A$7:$DG$148,'TN01-10 (IN)'!L$12,0))</f>
        <v>7.5</v>
      </c>
      <c r="M101" s="28">
        <f>IF(VLOOKUP($C101,Sheet!$A$7:$DG$148,'TN01-10 (IN)'!M$12,0)="","",VLOOKUP($C101,Sheet!$A$7:$DG$148,'TN01-10 (IN)'!M$12,0))</f>
        <v>9.1</v>
      </c>
      <c r="N101" s="28">
        <f>IF(VLOOKUP($C101,Sheet!$A$7:$DG$148,'TN01-10 (IN)'!N$12,0)="","",VLOOKUP($C101,Sheet!$A$7:$DG$148,'TN01-10 (IN)'!N$12,0))</f>
        <v>6.7</v>
      </c>
      <c r="O101" s="28">
        <f>IF(VLOOKUP($C101,Sheet!$A$7:$DG$148,'TN01-10 (IN)'!O$12,0)="","",VLOOKUP($C101,Sheet!$A$7:$DG$148,'TN01-10 (IN)'!O$12,0))</f>
        <v>9.9</v>
      </c>
      <c r="P101" s="28">
        <f>IF(VLOOKUP($C101,Sheet!$A$7:$DG$148,'TN01-10 (IN)'!P$12,0)="","",VLOOKUP($C101,Sheet!$A$7:$DG$148,'TN01-10 (IN)'!P$12,0))</f>
        <v>7.5</v>
      </c>
      <c r="Q101" s="28" t="str">
        <f>IF(VLOOKUP($C101,Sheet!$A$7:$DG$148,'TN01-10 (IN)'!Q$12,0)="","",VLOOKUP($C101,Sheet!$A$7:$DG$148,'TN01-10 (IN)'!Q$12,0))</f>
        <v/>
      </c>
      <c r="R101" s="28">
        <f>IF(VLOOKUP($C101,Sheet!$A$7:$DG$148,'TN01-10 (IN)'!R$12,0)="","",VLOOKUP($C101,Sheet!$A$7:$DG$148,'TN01-10 (IN)'!R$12,0))</f>
        <v>9.1999999999999993</v>
      </c>
      <c r="S101" s="28" t="str">
        <f>IF(VLOOKUP($C101,Sheet!$A$7:$DG$148,'TN01-10 (IN)'!S$12,0)="","",VLOOKUP($C101,Sheet!$A$7:$DG$148,'TN01-10 (IN)'!S$12,0))</f>
        <v/>
      </c>
      <c r="T101" s="28" t="str">
        <f>IF(VLOOKUP($C101,Sheet!$A$7:$DG$148,'TN01-10 (IN)'!T$12,0)="","",VLOOKUP($C101,Sheet!$A$7:$DG$148,'TN01-10 (IN)'!T$12,0))</f>
        <v/>
      </c>
      <c r="U101" s="28" t="str">
        <f>IF(VLOOKUP($C101,Sheet!$A$7:$DG$148,'TN01-10 (IN)'!U$12,0)="","",VLOOKUP($C101,Sheet!$A$7:$DG$148,'TN01-10 (IN)'!U$12,0))</f>
        <v/>
      </c>
      <c r="V101" s="28" t="str">
        <f>IF(VLOOKUP($C101,Sheet!$A$7:$DG$148,'TN01-10 (IN)'!V$12,0)="","",VLOOKUP($C101,Sheet!$A$7:$DG$148,'TN01-10 (IN)'!V$12,0))</f>
        <v/>
      </c>
      <c r="W101" s="28">
        <f>IF(VLOOKUP($C101,Sheet!$A$7:$DG$148,'TN01-10 (IN)'!W$12,0)="","",VLOOKUP($C101,Sheet!$A$7:$DG$148,'TN01-10 (IN)'!W$12,0))</f>
        <v>7.6</v>
      </c>
      <c r="X101" s="28">
        <f>IF(VLOOKUP($C101,Sheet!$A$7:$DG$148,'TN01-10 (IN)'!X$12,0)="","",VLOOKUP($C101,Sheet!$A$7:$DG$148,'TN01-10 (IN)'!X$12,0))</f>
        <v>8.6999999999999993</v>
      </c>
      <c r="Y101" s="28">
        <f>IF(VLOOKUP($C101,Sheet!$A$7:$DG$148,'TN01-10 (IN)'!Y$12,0)="","",VLOOKUP($C101,Sheet!$A$7:$DG$148,'TN01-10 (IN)'!Y$12,0))</f>
        <v>9.3000000000000007</v>
      </c>
      <c r="Z101" s="28">
        <f>IF(VLOOKUP($C101,Sheet!$A$7:$DG$148,'TN01-10 (IN)'!Z$12,0)="","",VLOOKUP($C101,Sheet!$A$7:$DG$148,'TN01-10 (IN)'!Z$12,0))</f>
        <v>8.3000000000000007</v>
      </c>
      <c r="AA101" s="28">
        <f>IF(VLOOKUP($C101,Sheet!$A$7:$DG$148,'TN01-10 (IN)'!AA$12,0)="","",VLOOKUP($C101,Sheet!$A$7:$DG$148,'TN01-10 (IN)'!AA$12,0))</f>
        <v>8.6</v>
      </c>
      <c r="AB101" s="28">
        <f>IF(VLOOKUP($C101,Sheet!$A$7:$DG$148,'TN01-10 (IN)'!AB$12,0)="","",VLOOKUP($C101,Sheet!$A$7:$DG$148,'TN01-10 (IN)'!AB$12,0))</f>
        <v>6.6</v>
      </c>
      <c r="AC101" s="28">
        <f>IF(VLOOKUP($C101,Sheet!$A$7:$DG$148,'TN01-10 (IN)'!AC$12,0)="","",VLOOKUP($C101,Sheet!$A$7:$DG$148,'TN01-10 (IN)'!AC$12,0))</f>
        <v>5.6</v>
      </c>
      <c r="AD101" s="28">
        <f>IF(VLOOKUP($C101,Sheet!$A$7:$DG$148,'TN01-10 (IN)'!AD$12,0)="","",VLOOKUP($C101,Sheet!$A$7:$DG$148,'TN01-10 (IN)'!AD$12,0))</f>
        <v>9.1999999999999993</v>
      </c>
      <c r="AE101" s="28">
        <f>IF(VLOOKUP($C101,Sheet!$A$7:$DG$148,'TN01-10 (IN)'!AE$12,0)="","",VLOOKUP($C101,Sheet!$A$7:$DG$148,'TN01-10 (IN)'!AE$12,0))</f>
        <v>8.5</v>
      </c>
      <c r="AF101" s="28">
        <f>IF(VLOOKUP($C101,Sheet!$A$7:$DG$148,'TN01-10 (IN)'!AF$12,0)="","",VLOOKUP($C101,Sheet!$A$7:$DG$148,'TN01-10 (IN)'!AF$12,0))</f>
        <v>8.3000000000000007</v>
      </c>
      <c r="AG101" s="28">
        <f>IF(VLOOKUP($C101,Sheet!$A$7:$DG$148,'TN01-10 (IN)'!AG$12,0)="","",VLOOKUP($C101,Sheet!$A$7:$DG$148,'TN01-10 (IN)'!AG$12,0))</f>
        <v>5.8</v>
      </c>
      <c r="AH101" s="28">
        <f>IF(VLOOKUP($C101,Sheet!$A$7:$DG$148,'TN01-10 (IN)'!AH$12,0)="","",VLOOKUP($C101,Sheet!$A$7:$DG$148,'TN01-10 (IN)'!AH$12,0))</f>
        <v>7.9</v>
      </c>
      <c r="AI101" s="28">
        <f>IF(VLOOKUP($C101,Sheet!$A$7:$DG$148,'TN01-10 (IN)'!AI$12,0)="","",VLOOKUP($C101,Sheet!$A$7:$DG$148,'TN01-10 (IN)'!AI$12,0))</f>
        <v>7.1</v>
      </c>
      <c r="AJ101" s="28">
        <f>IF(VLOOKUP($C101,Sheet!$A$7:$DG$148,'TN01-10 (IN)'!AJ$12,0)="","",VLOOKUP($C101,Sheet!$A$7:$DG$148,'TN01-10 (IN)'!AJ$12,0))</f>
        <v>8.1</v>
      </c>
      <c r="AK101" s="28">
        <f>IF(VLOOKUP($C101,Sheet!$A$7:$DG$148,'TN01-10 (IN)'!AK$12,0)="","",VLOOKUP($C101,Sheet!$A$7:$DG$148,'TN01-10 (IN)'!AK$12,0))</f>
        <v>6</v>
      </c>
      <c r="AL101" s="28">
        <f>IF(VLOOKUP($C101,Sheet!$A$7:$DG$148,'TN01-10 (IN)'!AL$12,0)="","",VLOOKUP($C101,Sheet!$A$7:$DG$148,'TN01-10 (IN)'!AL$12,0))</f>
        <v>8.9</v>
      </c>
      <c r="AM101" s="33">
        <f>IF(VLOOKUP($C101,Sheet!$A$7:$DG$148,'TN01-10 (IN)'!AM$12,0)="","",VLOOKUP($C101,Sheet!$A$7:$DG$148,'TN01-10 (IN)'!AM$12,0))</f>
        <v>51</v>
      </c>
      <c r="AN101" s="36">
        <f>IF(VLOOKUP($C101,Sheet!$A$7:$DG$148,'TN01-10 (IN)'!AN$12,0)="","",VLOOKUP($C101,Sheet!$A$7:$DG$148,'TN01-10 (IN)'!AN$12,0))</f>
        <v>0</v>
      </c>
      <c r="AO101" s="32">
        <f>IF(VLOOKUP($C101,Sheet!$A$7:$DG$148,'TN01-10 (IN)'!AO$12,0)="","",VLOOKUP($C101,Sheet!$A$7:$DG$148,'TN01-10 (IN)'!AO$12,0))</f>
        <v>6.9</v>
      </c>
      <c r="AP101" s="32">
        <f>IF(VLOOKUP($C101,Sheet!$A$7:$DG$148,'TN01-10 (IN)'!AP$12,0)="","",VLOOKUP($C101,Sheet!$A$7:$DG$148,'TN01-10 (IN)'!AP$12,0))</f>
        <v>5.5</v>
      </c>
      <c r="AQ101" s="32">
        <f>IF(VLOOKUP($C101,Sheet!$A$7:$DG$148,'TN01-10 (IN)'!AQ$12,0)="","",VLOOKUP($C101,Sheet!$A$7:$DG$148,'TN01-10 (IN)'!AQ$12,0))</f>
        <v>9</v>
      </c>
      <c r="AR101" s="32" t="str">
        <f>IF(VLOOKUP($C101,Sheet!$A$7:$DG$148,'TN01-10 (IN)'!AR$12,0)="","",VLOOKUP($C101,Sheet!$A$7:$DG$148,'TN01-10 (IN)'!AR$12,0))</f>
        <v/>
      </c>
      <c r="AS101" s="32" t="str">
        <f>IF(VLOOKUP($C101,Sheet!$A$7:$DG$148,'TN01-10 (IN)'!AS$12,0)="","",VLOOKUP($C101,Sheet!$A$7:$DG$148,'TN01-10 (IN)'!AS$12,0))</f>
        <v/>
      </c>
      <c r="AT101" s="32" t="str">
        <f>IF(VLOOKUP($C101,Sheet!$A$7:$DG$148,'TN01-10 (IN)'!AT$12,0)="","",VLOOKUP($C101,Sheet!$A$7:$DG$148,'TN01-10 (IN)'!AT$12,0))</f>
        <v/>
      </c>
      <c r="AU101" s="32" t="str">
        <f>IF(VLOOKUP($C101,Sheet!$A$7:$DG$148,'TN01-10 (IN)'!AU$12,0)="","",VLOOKUP($C101,Sheet!$A$7:$DG$148,'TN01-10 (IN)'!AU$12,0))</f>
        <v/>
      </c>
      <c r="AV101" s="32" t="str">
        <f>IF(VLOOKUP($C101,Sheet!$A$7:$DG$148,'TN01-10 (IN)'!AV$12,0)="","",VLOOKUP($C101,Sheet!$A$7:$DG$148,'TN01-10 (IN)'!AV$12,0))</f>
        <v/>
      </c>
      <c r="AW101" s="32">
        <f>IF(VLOOKUP($C101,Sheet!$A$7:$DG$148,'TN01-10 (IN)'!AW$12,0)="","",VLOOKUP($C101,Sheet!$A$7:$DG$148,'TN01-10 (IN)'!AW$12,0))</f>
        <v>8.6</v>
      </c>
      <c r="AX101" s="32" t="str">
        <f>IF(VLOOKUP($C101,Sheet!$A$7:$DG$148,'TN01-10 (IN)'!AX$12,0)="","",VLOOKUP($C101,Sheet!$A$7:$DG$148,'TN01-10 (IN)'!AX$12,0))</f>
        <v/>
      </c>
      <c r="AY101" s="32" t="str">
        <f>IF(VLOOKUP($C101,Sheet!$A$7:$DG$148,'TN01-10 (IN)'!AY$12,0)="","",VLOOKUP($C101,Sheet!$A$7:$DG$148,'TN01-10 (IN)'!AY$12,0))</f>
        <v/>
      </c>
      <c r="AZ101" s="32" t="str">
        <f>IF(VLOOKUP($C101,Sheet!$A$7:$DG$148,'TN01-10 (IN)'!AZ$12,0)="","",VLOOKUP($C101,Sheet!$A$7:$DG$148,'TN01-10 (IN)'!AZ$12,0))</f>
        <v/>
      </c>
      <c r="BA101" s="32" t="str">
        <f>IF(VLOOKUP($C101,Sheet!$A$7:$DG$148,'TN01-10 (IN)'!BA$12,0)="","",VLOOKUP($C101,Sheet!$A$7:$DG$148,'TN01-10 (IN)'!BA$12,0))</f>
        <v/>
      </c>
      <c r="BB101" s="32" t="str">
        <f>IF(VLOOKUP($C101,Sheet!$A$7:$DG$148,'TN01-10 (IN)'!BB$12,0)="","",VLOOKUP($C101,Sheet!$A$7:$DG$148,'TN01-10 (IN)'!BB$12,0))</f>
        <v/>
      </c>
      <c r="BC101" s="32">
        <f>IF(VLOOKUP($C101,Sheet!$A$7:$DG$148,'TN01-10 (IN)'!BC$12,0)="","",VLOOKUP($C101,Sheet!$A$7:$DG$148,'TN01-10 (IN)'!BC$12,0))</f>
        <v>6.7</v>
      </c>
      <c r="BD101" s="33">
        <f>IF(VLOOKUP($C101,Sheet!$A$7:$DG$148,'TN01-10 (IN)'!BD$12,0)="","",VLOOKUP($C101,Sheet!$A$7:$DG$148,'TN01-10 (IN)'!BD$12,0))</f>
        <v>5</v>
      </c>
      <c r="BE101" s="36">
        <f>IF(VLOOKUP($C101,Sheet!$A$7:$DG$148,'TN01-10 (IN)'!BE$12,0)="","",VLOOKUP($C101,Sheet!$A$7:$DG$148,'TN01-10 (IN)'!BE$12,0))</f>
        <v>0</v>
      </c>
      <c r="BF101" s="28">
        <f>IF(VLOOKUP($C101,Sheet!$A$7:$DG$148,'TN01-10 (IN)'!BF$12,0)="","",VLOOKUP($C101,Sheet!$A$7:$DG$148,'TN01-10 (IN)'!BF$12,0))</f>
        <v>7.7</v>
      </c>
      <c r="BG101" s="28">
        <f>IF(VLOOKUP($C101,Sheet!$A$7:$DG$148,'TN01-10 (IN)'!BG$12,0)="","",VLOOKUP($C101,Sheet!$A$7:$DG$148,'TN01-10 (IN)'!BG$12,0))</f>
        <v>7.9</v>
      </c>
      <c r="BH101" s="28">
        <f>IF(VLOOKUP($C101,Sheet!$A$7:$DG$148,'TN01-10 (IN)'!BH$12,0)="","",VLOOKUP($C101,Sheet!$A$7:$DG$148,'TN01-10 (IN)'!BH$12,0))</f>
        <v>9.6999999999999993</v>
      </c>
      <c r="BI101" s="28">
        <f>IF(VLOOKUP($C101,Sheet!$A$7:$DG$148,'TN01-10 (IN)'!BI$12,0)="","",VLOOKUP($C101,Sheet!$A$7:$DG$148,'TN01-10 (IN)'!BI$12,0))</f>
        <v>7.7</v>
      </c>
      <c r="BJ101" s="28">
        <f>IF(VLOOKUP($C101,Sheet!$A$7:$DG$148,'TN01-10 (IN)'!BJ$12,0)="","",VLOOKUP($C101,Sheet!$A$7:$DG$148,'TN01-10 (IN)'!BJ$12,0))</f>
        <v>5.7</v>
      </c>
      <c r="BK101" s="28">
        <f>IF(VLOOKUP($C101,Sheet!$A$7:$DG$148,'TN01-10 (IN)'!BK$12,0)="","",VLOOKUP($C101,Sheet!$A$7:$DG$148,'TN01-10 (IN)'!BK$12,0))</f>
        <v>8.3000000000000007</v>
      </c>
      <c r="BL101" s="28">
        <f>IF(VLOOKUP($C101,Sheet!$A$7:$DG$148,'TN01-10 (IN)'!BL$12,0)="","",VLOOKUP($C101,Sheet!$A$7:$DG$148,'TN01-10 (IN)'!BL$12,0))</f>
        <v>8.3000000000000007</v>
      </c>
      <c r="BM101" s="28">
        <f>IF(VLOOKUP($C101,Sheet!$A$7:$DG$148,'TN01-10 (IN)'!BM$12,0)="","",VLOOKUP($C101,Sheet!$A$7:$DG$148,'TN01-10 (IN)'!BM$12,0))</f>
        <v>6.6</v>
      </c>
      <c r="BN101" s="28">
        <f>IF(VLOOKUP($C101,Sheet!$A$7:$DG$148,'TN01-10 (IN)'!BN$12,0)="","",VLOOKUP($C101,Sheet!$A$7:$DG$148,'TN01-10 (IN)'!BN$12,0))</f>
        <v>6.1</v>
      </c>
      <c r="BO101" s="28">
        <f>IF(VLOOKUP($C101,Sheet!$A$7:$DG$148,'TN01-10 (IN)'!BO$12,0)="","",VLOOKUP($C101,Sheet!$A$7:$DG$148,'TN01-10 (IN)'!BO$12,0))</f>
        <v>8.1999999999999993</v>
      </c>
      <c r="BP101" s="28">
        <f>IF(VLOOKUP($C101,Sheet!$A$7:$DG$148,'TN01-10 (IN)'!BP$12,0)="","",VLOOKUP($C101,Sheet!$A$7:$DG$148,'TN01-10 (IN)'!BP$12,0))</f>
        <v>7.2</v>
      </c>
      <c r="BQ101" s="28">
        <f>IF(VLOOKUP($C101,Sheet!$A$7:$DG$148,'TN01-10 (IN)'!BQ$12,0)="","",VLOOKUP($C101,Sheet!$A$7:$DG$148,'TN01-10 (IN)'!BQ$12,0))</f>
        <v>7.1</v>
      </c>
      <c r="BR101" s="28">
        <f>IF(VLOOKUP($C101,Sheet!$A$7:$DG$148,'TN01-10 (IN)'!BR$12,0)="","",VLOOKUP($C101,Sheet!$A$7:$DG$148,'TN01-10 (IN)'!BR$12,0))</f>
        <v>9.1</v>
      </c>
      <c r="BS101" s="28" t="str">
        <f>IF(VLOOKUP($C101,Sheet!$A$7:$DG$148,'TN01-10 (IN)'!BS$12,0)="","",VLOOKUP($C101,Sheet!$A$7:$DG$148,'TN01-10 (IN)'!BS$12,0))</f>
        <v/>
      </c>
      <c r="BT101" s="28">
        <f>IF(VLOOKUP($C101,Sheet!$A$7:$DG$148,'TN01-10 (IN)'!BT$12,0)="","",VLOOKUP($C101,Sheet!$A$7:$DG$148,'TN01-10 (IN)'!BT$12,0))</f>
        <v>8</v>
      </c>
      <c r="BU101" s="28">
        <f>IF(VLOOKUP($C101,Sheet!$A$7:$DG$148,'TN01-10 (IN)'!BU$12,0)="","",VLOOKUP($C101,Sheet!$A$7:$DG$148,'TN01-10 (IN)'!BU$12,0))</f>
        <v>6.9</v>
      </c>
      <c r="BV101" s="28">
        <f>IF(VLOOKUP($C101,Sheet!$A$7:$DG$148,'TN01-10 (IN)'!BV$12,0)="","",VLOOKUP($C101,Sheet!$A$7:$DG$148,'TN01-10 (IN)'!BV$12,0))</f>
        <v>7.7</v>
      </c>
      <c r="BW101" s="28">
        <f>IF(VLOOKUP($C101,Sheet!$A$7:$DG$148,'TN01-10 (IN)'!BW$12,0)="","",VLOOKUP($C101,Sheet!$A$7:$DG$148,'TN01-10 (IN)'!BW$12,0))</f>
        <v>5.9</v>
      </c>
      <c r="BX101" s="28">
        <f>IF(VLOOKUP($C101,Sheet!$A$7:$DG$148,'TN01-10 (IN)'!BX$12,0)="","",VLOOKUP($C101,Sheet!$A$7:$DG$148,'TN01-10 (IN)'!BX$12,0))</f>
        <v>8.1</v>
      </c>
      <c r="BY101" s="28">
        <f>IF(VLOOKUP($C101,Sheet!$A$7:$DG$148,'TN01-10 (IN)'!BY$12,0)="","",VLOOKUP($C101,Sheet!$A$7:$DG$148,'TN01-10 (IN)'!BY$12,0))</f>
        <v>8.1</v>
      </c>
      <c r="BZ101" s="33">
        <f>IF(VLOOKUP($C101,Sheet!$A$7:$DG$148,'TN01-10 (IN)'!BZ$12,0)="","",VLOOKUP($C101,Sheet!$A$7:$DG$148,'TN01-10 (IN)'!BZ$12,0))</f>
        <v>50</v>
      </c>
      <c r="CA101" s="36">
        <f>IF(VLOOKUP($C101,Sheet!$A$7:$DG$148,'TN01-10 (IN)'!CA$12,0)="","",VLOOKUP($C101,Sheet!$A$7:$DG$148,'TN01-10 (IN)'!CA$12,0))</f>
        <v>0</v>
      </c>
      <c r="CB101" s="28">
        <f>IF(VLOOKUP($C101,Sheet!$A$7:$DG$148,'TN01-10 (IN)'!CB$12,0)="","",VLOOKUP($C101,Sheet!$A$7:$DG$148,'TN01-10 (IN)'!CB$12,0))</f>
        <v>8.1</v>
      </c>
      <c r="CC101" s="28" t="str">
        <f>IF(VLOOKUP($C101,Sheet!$A$7:$DG$148,'TN01-10 (IN)'!CC$12,0)="","",VLOOKUP($C101,Sheet!$A$7:$DG$148,'TN01-10 (IN)'!CC$12,0))</f>
        <v/>
      </c>
      <c r="CD101" s="28">
        <f>IF(VLOOKUP($C101,Sheet!$A$7:$DG$148,'TN01-10 (IN)'!CD$12,0)="","",VLOOKUP($C101,Sheet!$A$7:$DG$148,'TN01-10 (IN)'!CD$12,0))</f>
        <v>6.8</v>
      </c>
      <c r="CE101" s="28" t="str">
        <f>IF(VLOOKUP($C101,Sheet!$A$7:$DG$148,'TN01-10 (IN)'!CE$12,0)="","",VLOOKUP($C101,Sheet!$A$7:$DG$148,'TN01-10 (IN)'!CE$12,0))</f>
        <v/>
      </c>
      <c r="CF101" s="28">
        <f>IF(VLOOKUP($C101,Sheet!$A$7:$DG$148,'TN01-10 (IN)'!CF$12,0)="","",VLOOKUP($C101,Sheet!$A$7:$DG$148,'TN01-10 (IN)'!CF$12,0))</f>
        <v>7.9</v>
      </c>
      <c r="CG101" s="28">
        <f>IF(VLOOKUP($C101,Sheet!$A$7:$DG$148,'TN01-10 (IN)'!CG$12,0)="","",VLOOKUP($C101,Sheet!$A$7:$DG$148,'TN01-10 (IN)'!CG$12,0))</f>
        <v>7.5</v>
      </c>
      <c r="CH101" s="28">
        <f>IF(VLOOKUP($C101,Sheet!$A$7:$DG$148,'TN01-10 (IN)'!CH$12,0)="","",VLOOKUP($C101,Sheet!$A$7:$DG$148,'TN01-10 (IN)'!CH$12,0))</f>
        <v>9.1999999999999993</v>
      </c>
      <c r="CI101" s="28">
        <f>IF(VLOOKUP($C101,Sheet!$A$7:$DG$148,'TN01-10 (IN)'!CI$12,0)="","",VLOOKUP($C101,Sheet!$A$7:$DG$148,'TN01-10 (IN)'!CI$12,0))</f>
        <v>7.3</v>
      </c>
      <c r="CJ101" s="28" t="str">
        <f>IF(VLOOKUP($C101,Sheet!$A$7:$DG$148,'TN01-10 (IN)'!CJ$12,0)="","",VLOOKUP($C101,Sheet!$A$7:$DG$148,'TN01-10 (IN)'!CJ$12,0))</f>
        <v/>
      </c>
      <c r="CK101" s="28" t="str">
        <f>IF(VLOOKUP($C101,Sheet!$A$7:$DG$148,'TN01-10 (IN)'!CK$12,0)="","",VLOOKUP($C101,Sheet!$A$7:$DG$148,'TN01-10 (IN)'!CK$12,0))</f>
        <v/>
      </c>
      <c r="CL101" s="28" t="str">
        <f>IF(VLOOKUP($C101,Sheet!$A$7:$DG$148,'TN01-10 (IN)'!CL$12,0)="","",VLOOKUP($C101,Sheet!$A$7:$DG$148,'TN01-10 (IN)'!CL$12,0))</f>
        <v/>
      </c>
      <c r="CM101" s="28">
        <f>IF(VLOOKUP($C101,Sheet!$A$7:$DG$148,'TN01-10 (IN)'!CM$12,0)="","",VLOOKUP($C101,Sheet!$A$7:$DG$148,'TN01-10 (IN)'!CM$12,0))</f>
        <v>5.6</v>
      </c>
      <c r="CN101" s="28" t="str">
        <f>IF(VLOOKUP($C101,Sheet!$A$7:$DG$148,'TN01-10 (IN)'!CN$12,0)="","",VLOOKUP($C101,Sheet!$A$7:$DG$148,'TN01-10 (IN)'!CN$12,0))</f>
        <v/>
      </c>
      <c r="CO101" s="28" t="str">
        <f>IF(VLOOKUP($C101,Sheet!$A$7:$DG$148,'TN01-10 (IN)'!CO$12,0)="","",VLOOKUP($C101,Sheet!$A$7:$DG$148,'TN01-10 (IN)'!CO$12,0))</f>
        <v/>
      </c>
      <c r="CP101" s="28">
        <f>IF(VLOOKUP($C101,Sheet!$A$7:$DG$148,'TN01-10 (IN)'!CP$12,0)="","",VLOOKUP($C101,Sheet!$A$7:$DG$148,'TN01-10 (IN)'!CP$12,0))</f>
        <v>7.6</v>
      </c>
      <c r="CQ101" s="28">
        <f>IF(VLOOKUP($C101,Sheet!$A$7:$DG$148,'TN01-10 (IN)'!CQ$12,0)="","",VLOOKUP($C101,Sheet!$A$7:$DG$148,'TN01-10 (IN)'!CQ$12,0))</f>
        <v>8</v>
      </c>
      <c r="CR101" s="28">
        <f>IF(VLOOKUP($C101,Sheet!$A$7:$DG$148,'TN01-10 (IN)'!CR$12,0)="","",VLOOKUP($C101,Sheet!$A$7:$DG$148,'TN01-10 (IN)'!CR$12,0))</f>
        <v>9.3000000000000007</v>
      </c>
      <c r="CS101" s="28">
        <f>IF(VLOOKUP($C101,Sheet!$A$7:$DG$148,'TN01-10 (IN)'!CS$12,0)="","",VLOOKUP($C101,Sheet!$A$7:$DG$148,'TN01-10 (IN)'!CS$12,0))</f>
        <v>6.3</v>
      </c>
      <c r="CT101" s="28">
        <f>IF(VLOOKUP($C101,Sheet!$A$7:$DG$148,'TN01-10 (IN)'!CT$12,0)="","",VLOOKUP($C101,Sheet!$A$7:$DG$148,'TN01-10 (IN)'!CT$12,0))</f>
        <v>9.6</v>
      </c>
      <c r="CU101" s="33">
        <f>IF(VLOOKUP($C101,Sheet!$A$7:$DG$148,'TN01-10 (IN)'!CU$12,0)="","",VLOOKUP($C101,Sheet!$A$7:$DG$148,'TN01-10 (IN)'!CU$12,0))</f>
        <v>27</v>
      </c>
      <c r="CV101" s="36">
        <f>IF(VLOOKUP($C101,Sheet!$A$7:$DG$148,'TN01-10 (IN)'!CV$12,0)="","",VLOOKUP($C101,Sheet!$A$7:$DG$148,'TN01-10 (IN)'!CV$12,0))</f>
        <v>0</v>
      </c>
      <c r="CW101" s="38">
        <f t="shared" si="11"/>
        <v>128</v>
      </c>
      <c r="CX101" s="38">
        <f t="shared" si="11"/>
        <v>0</v>
      </c>
      <c r="CY101" s="38">
        <f t="shared" si="12"/>
        <v>0</v>
      </c>
      <c r="CZ101" s="38">
        <f t="shared" si="13"/>
        <v>128</v>
      </c>
      <c r="DA101" s="38">
        <f t="shared" si="14"/>
        <v>7.76</v>
      </c>
      <c r="DB101" s="38">
        <f>VLOOKUP($C101,'TN01-04'!$A$13:$DL$166,103,0)</f>
        <v>3.31</v>
      </c>
      <c r="DC101" s="28" t="str">
        <f>IF(VLOOKUP($C101,Sheet!$A$7:$DG$148,'TN01-10 (IN)'!DC$12,0)="","",VLOOKUP($C101,Sheet!$A$7:$DG$148,'TN01-10 (IN)'!DC$12,0))</f>
        <v/>
      </c>
      <c r="DD101" s="28" t="str">
        <f>IF(VLOOKUP($C101,Sheet!$A$7:$DG$148,'TN01-10 (IN)'!DD$12,0)="","",VLOOKUP($C101,Sheet!$A$7:$DG$148,'TN01-10 (IN)'!DD$12,0))</f>
        <v/>
      </c>
      <c r="DE101" s="28" t="str">
        <f>IF(VLOOKUP($C101,Sheet!$A$7:$DG$148,'TN01-10 (IN)'!DE$12,0)="","",VLOOKUP($C101,Sheet!$A$7:$DG$148,'TN01-10 (IN)'!DE$12,0))</f>
        <v/>
      </c>
      <c r="DF101" s="28">
        <f>IF(VLOOKUP($C101,Sheet!$A$7:$DG$148,'TN01-10 (IN)'!DF$12,0)="","",VLOOKUP($C101,Sheet!$A$7:$DG$148,'TN01-10 (IN)'!DF$12,0))</f>
        <v>8.9</v>
      </c>
      <c r="DG101" s="38"/>
      <c r="DH101" s="38">
        <f t="shared" si="15"/>
        <v>8.9</v>
      </c>
      <c r="DI101" s="38">
        <f>VLOOKUP($C101,'TN01-04'!$A$13:$DL$166,110,0)</f>
        <v>4</v>
      </c>
      <c r="DJ101" s="33">
        <f>IF(VLOOKUP($C101,Sheet!$A$7:$DG$148,'TN01-10 (IN)'!DJ$12,0)="","",VLOOKUP($C101,Sheet!$A$7:$DG$148,'TN01-10 (IN)'!DJ$12,0))</f>
        <v>5</v>
      </c>
      <c r="DK101" s="36">
        <f>IF(VLOOKUP($C101,Sheet!$A$7:$DG$148,'TN01-10 (IN)'!DK$12,0)="","",VLOOKUP($C101,Sheet!$A$7:$DG$148,'TN01-10 (IN)'!DK$12,0))</f>
        <v>0</v>
      </c>
      <c r="DL101" s="38">
        <f t="shared" si="16"/>
        <v>133</v>
      </c>
      <c r="DM101" s="38">
        <f t="shared" si="17"/>
        <v>0</v>
      </c>
      <c r="DN101" s="38">
        <f t="shared" si="18"/>
        <v>7.8</v>
      </c>
      <c r="DO101" s="38">
        <f>VLOOKUP($C101,'TN01-04'!$A$13:$DL$166,116,0)</f>
        <v>3.34</v>
      </c>
      <c r="DP101" s="33">
        <f>IF(VLOOKUP($C101,Sheet!$A$7:$DG$148,'TN01-10 (IN)'!DP$12,0)="","",VLOOKUP($C101,Sheet!$A$7:$DG$148,'TN01-10 (IN)'!DP$12,0))</f>
        <v>138</v>
      </c>
      <c r="DQ101" s="36">
        <f>IF(VLOOKUP($C101,Sheet!$A$7:$DG$148,'TN01-10 (IN)'!DQ$12,0)="","",VLOOKUP($C101,Sheet!$A$7:$DG$148,'TN01-10 (IN)'!DQ$12,0))</f>
        <v>0</v>
      </c>
      <c r="DR101" s="28">
        <f>IF(VLOOKUP($C101,Sheet!$A$7:$DG$148,'TN01-10 (IN)'!DR$12,0)="","",VLOOKUP($C101,Sheet!$A$7:$DG$148,'TN01-10 (IN)'!DR$12,0))</f>
        <v>137</v>
      </c>
      <c r="DS101" s="28">
        <f>IF(VLOOKUP($C101,Sheet!$A$7:$DG$148,'TN01-10 (IN)'!DS$12,0)="","",VLOOKUP($C101,Sheet!$A$7:$DG$148,'TN01-10 (IN)'!DS$12,0))</f>
        <v>138</v>
      </c>
      <c r="DT101" s="28">
        <f>IF(VLOOKUP($C101,Sheet!$A$7:$DG$148,'TN01-10 (IN)'!DT$12,0)="","",VLOOKUP($C101,Sheet!$A$7:$DG$148,'TN01-10 (IN)'!DT$12,0))</f>
        <v>7.8</v>
      </c>
      <c r="DU101" s="28">
        <f>IF(VLOOKUP($C101,Sheet!$A$7:$DG$148,'TN01-10 (IN)'!DU$12,0)="","",VLOOKUP($C101,Sheet!$A$7:$DG$148,'TN01-10 (IN)'!DU$12,0))</f>
        <v>3.34</v>
      </c>
      <c r="DV101" s="28" t="str">
        <f>IF(VLOOKUP($C101,Sheet!$A$7:$DG$148,'TN01-10 (IN)'!DV$12,0)="","",VLOOKUP($C101,Sheet!$A$7:$DG$148,'TN01-10 (IN)'!DV$12,0))</f>
        <v/>
      </c>
      <c r="DW101" s="42">
        <f t="shared" si="19"/>
        <v>0</v>
      </c>
    </row>
    <row r="102" spans="1:127" ht="15.95" customHeight="1" x14ac:dyDescent="0.2">
      <c r="A102" s="52"/>
      <c r="B102" s="625"/>
      <c r="C102" s="45">
        <v>2221727363</v>
      </c>
      <c r="D102" s="26" t="s">
        <v>26</v>
      </c>
      <c r="E102" s="26" t="s">
        <v>93</v>
      </c>
      <c r="F102" s="26" t="s">
        <v>165</v>
      </c>
      <c r="G102" s="27">
        <v>35653</v>
      </c>
      <c r="H102" s="26" t="s">
        <v>210</v>
      </c>
      <c r="I102" s="26" t="s">
        <v>212</v>
      </c>
      <c r="J102" s="28">
        <f>IF(VLOOKUP($C102,Sheet!$A$7:$DG$148,'TN01-10 (IN)'!J$12,0)="","",VLOOKUP($C102,Sheet!$A$7:$DG$148,'TN01-10 (IN)'!J$12,0))</f>
        <v>6</v>
      </c>
      <c r="K102" s="28">
        <f>IF(VLOOKUP($C102,Sheet!$A$7:$DG$148,'TN01-10 (IN)'!K$12,0)="","",VLOOKUP($C102,Sheet!$A$7:$DG$148,'TN01-10 (IN)'!K$12,0))</f>
        <v>5.2</v>
      </c>
      <c r="L102" s="28">
        <f>IF(VLOOKUP($C102,Sheet!$A$7:$DG$148,'TN01-10 (IN)'!L$12,0)="","",VLOOKUP($C102,Sheet!$A$7:$DG$148,'TN01-10 (IN)'!L$12,0))</f>
        <v>8.1999999999999993</v>
      </c>
      <c r="M102" s="28">
        <f>IF(VLOOKUP($C102,Sheet!$A$7:$DG$148,'TN01-10 (IN)'!M$12,0)="","",VLOOKUP($C102,Sheet!$A$7:$DG$148,'TN01-10 (IN)'!M$12,0))</f>
        <v>5.5</v>
      </c>
      <c r="N102" s="28">
        <f>IF(VLOOKUP($C102,Sheet!$A$7:$DG$148,'TN01-10 (IN)'!N$12,0)="","",VLOOKUP($C102,Sheet!$A$7:$DG$148,'TN01-10 (IN)'!N$12,0))</f>
        <v>4.2</v>
      </c>
      <c r="O102" s="28">
        <f>IF(VLOOKUP($C102,Sheet!$A$7:$DG$148,'TN01-10 (IN)'!O$12,0)="","",VLOOKUP($C102,Sheet!$A$7:$DG$148,'TN01-10 (IN)'!O$12,0))</f>
        <v>5.6</v>
      </c>
      <c r="P102" s="28">
        <f>IF(VLOOKUP($C102,Sheet!$A$7:$DG$148,'TN01-10 (IN)'!P$12,0)="","",VLOOKUP($C102,Sheet!$A$7:$DG$148,'TN01-10 (IN)'!P$12,0))</f>
        <v>4.5</v>
      </c>
      <c r="Q102" s="28" t="str">
        <f>IF(VLOOKUP($C102,Sheet!$A$7:$DG$148,'TN01-10 (IN)'!Q$12,0)="","",VLOOKUP($C102,Sheet!$A$7:$DG$148,'TN01-10 (IN)'!Q$12,0))</f>
        <v/>
      </c>
      <c r="R102" s="28">
        <f>IF(VLOOKUP($C102,Sheet!$A$7:$DG$148,'TN01-10 (IN)'!R$12,0)="","",VLOOKUP($C102,Sheet!$A$7:$DG$148,'TN01-10 (IN)'!R$12,0))</f>
        <v>5.4</v>
      </c>
      <c r="S102" s="28" t="str">
        <f>IF(VLOOKUP($C102,Sheet!$A$7:$DG$148,'TN01-10 (IN)'!S$12,0)="","",VLOOKUP($C102,Sheet!$A$7:$DG$148,'TN01-10 (IN)'!S$12,0))</f>
        <v/>
      </c>
      <c r="T102" s="28" t="str">
        <f>IF(VLOOKUP($C102,Sheet!$A$7:$DG$148,'TN01-10 (IN)'!T$12,0)="","",VLOOKUP($C102,Sheet!$A$7:$DG$148,'TN01-10 (IN)'!T$12,0))</f>
        <v/>
      </c>
      <c r="U102" s="28" t="str">
        <f>IF(VLOOKUP($C102,Sheet!$A$7:$DG$148,'TN01-10 (IN)'!U$12,0)="","",VLOOKUP($C102,Sheet!$A$7:$DG$148,'TN01-10 (IN)'!U$12,0))</f>
        <v/>
      </c>
      <c r="V102" s="28" t="str">
        <f>IF(VLOOKUP($C102,Sheet!$A$7:$DG$148,'TN01-10 (IN)'!V$12,0)="","",VLOOKUP($C102,Sheet!$A$7:$DG$148,'TN01-10 (IN)'!V$12,0))</f>
        <v/>
      </c>
      <c r="W102" s="28">
        <f>IF(VLOOKUP($C102,Sheet!$A$7:$DG$148,'TN01-10 (IN)'!W$12,0)="","",VLOOKUP($C102,Sheet!$A$7:$DG$148,'TN01-10 (IN)'!W$12,0))</f>
        <v>6.3</v>
      </c>
      <c r="X102" s="28">
        <f>IF(VLOOKUP($C102,Sheet!$A$7:$DG$148,'TN01-10 (IN)'!X$12,0)="","",VLOOKUP($C102,Sheet!$A$7:$DG$148,'TN01-10 (IN)'!X$12,0))</f>
        <v>5.0999999999999996</v>
      </c>
      <c r="Y102" s="28">
        <f>IF(VLOOKUP($C102,Sheet!$A$7:$DG$148,'TN01-10 (IN)'!Y$12,0)="","",VLOOKUP($C102,Sheet!$A$7:$DG$148,'TN01-10 (IN)'!Y$12,0))</f>
        <v>7.9</v>
      </c>
      <c r="Z102" s="28">
        <f>IF(VLOOKUP($C102,Sheet!$A$7:$DG$148,'TN01-10 (IN)'!Z$12,0)="","",VLOOKUP($C102,Sheet!$A$7:$DG$148,'TN01-10 (IN)'!Z$12,0))</f>
        <v>8.5</v>
      </c>
      <c r="AA102" s="28">
        <f>IF(VLOOKUP($C102,Sheet!$A$7:$DG$148,'TN01-10 (IN)'!AA$12,0)="","",VLOOKUP($C102,Sheet!$A$7:$DG$148,'TN01-10 (IN)'!AA$12,0))</f>
        <v>4.2</v>
      </c>
      <c r="AB102" s="28">
        <f>IF(VLOOKUP($C102,Sheet!$A$7:$DG$148,'TN01-10 (IN)'!AB$12,0)="","",VLOOKUP($C102,Sheet!$A$7:$DG$148,'TN01-10 (IN)'!AB$12,0))</f>
        <v>4.9000000000000004</v>
      </c>
      <c r="AC102" s="28">
        <f>IF(VLOOKUP($C102,Sheet!$A$7:$DG$148,'TN01-10 (IN)'!AC$12,0)="","",VLOOKUP($C102,Sheet!$A$7:$DG$148,'TN01-10 (IN)'!AC$12,0))</f>
        <v>4.0999999999999996</v>
      </c>
      <c r="AD102" s="28">
        <f>IF(VLOOKUP($C102,Sheet!$A$7:$DG$148,'TN01-10 (IN)'!AD$12,0)="","",VLOOKUP($C102,Sheet!$A$7:$DG$148,'TN01-10 (IN)'!AD$12,0))</f>
        <v>4.2</v>
      </c>
      <c r="AE102" s="28">
        <f>IF(VLOOKUP($C102,Sheet!$A$7:$DG$148,'TN01-10 (IN)'!AE$12,0)="","",VLOOKUP($C102,Sheet!$A$7:$DG$148,'TN01-10 (IN)'!AE$12,0))</f>
        <v>5.9</v>
      </c>
      <c r="AF102" s="28">
        <f>IF(VLOOKUP($C102,Sheet!$A$7:$DG$148,'TN01-10 (IN)'!AF$12,0)="","",VLOOKUP($C102,Sheet!$A$7:$DG$148,'TN01-10 (IN)'!AF$12,0))</f>
        <v>6.2</v>
      </c>
      <c r="AG102" s="28" t="str">
        <f>IF(VLOOKUP($C102,Sheet!$A$7:$DG$148,'TN01-10 (IN)'!AG$12,0)="","",VLOOKUP($C102,Sheet!$A$7:$DG$148,'TN01-10 (IN)'!AG$12,0))</f>
        <v>X</v>
      </c>
      <c r="AH102" s="28">
        <f>IF(VLOOKUP($C102,Sheet!$A$7:$DG$148,'TN01-10 (IN)'!AH$12,0)="","",VLOOKUP($C102,Sheet!$A$7:$DG$148,'TN01-10 (IN)'!AH$12,0))</f>
        <v>6.5</v>
      </c>
      <c r="AI102" s="28">
        <f>IF(VLOOKUP($C102,Sheet!$A$7:$DG$148,'TN01-10 (IN)'!AI$12,0)="","",VLOOKUP($C102,Sheet!$A$7:$DG$148,'TN01-10 (IN)'!AI$12,0))</f>
        <v>5.3</v>
      </c>
      <c r="AJ102" s="28">
        <f>IF(VLOOKUP($C102,Sheet!$A$7:$DG$148,'TN01-10 (IN)'!AJ$12,0)="","",VLOOKUP($C102,Sheet!$A$7:$DG$148,'TN01-10 (IN)'!AJ$12,0))</f>
        <v>4</v>
      </c>
      <c r="AK102" s="28" t="str">
        <f>IF(VLOOKUP($C102,Sheet!$A$7:$DG$148,'TN01-10 (IN)'!AK$12,0)="","",VLOOKUP($C102,Sheet!$A$7:$DG$148,'TN01-10 (IN)'!AK$12,0))</f>
        <v>X</v>
      </c>
      <c r="AL102" s="28">
        <f>IF(VLOOKUP($C102,Sheet!$A$7:$DG$148,'TN01-10 (IN)'!AL$12,0)="","",VLOOKUP($C102,Sheet!$A$7:$DG$148,'TN01-10 (IN)'!AL$12,0))</f>
        <v>6.3</v>
      </c>
      <c r="AM102" s="33">
        <f>IF(VLOOKUP($C102,Sheet!$A$7:$DG$148,'TN01-10 (IN)'!AM$12,0)="","",VLOOKUP($C102,Sheet!$A$7:$DG$148,'TN01-10 (IN)'!AM$12,0))</f>
        <v>47</v>
      </c>
      <c r="AN102" s="36">
        <f>IF(VLOOKUP($C102,Sheet!$A$7:$DG$148,'TN01-10 (IN)'!AN$12,0)="","",VLOOKUP($C102,Sheet!$A$7:$DG$148,'TN01-10 (IN)'!AN$12,0))</f>
        <v>4</v>
      </c>
      <c r="AO102" s="32">
        <f>IF(VLOOKUP($C102,Sheet!$A$7:$DG$148,'TN01-10 (IN)'!AO$12,0)="","",VLOOKUP($C102,Sheet!$A$7:$DG$148,'TN01-10 (IN)'!AO$12,0))</f>
        <v>7.5</v>
      </c>
      <c r="AP102" s="32">
        <f>IF(VLOOKUP($C102,Sheet!$A$7:$DG$148,'TN01-10 (IN)'!AP$12,0)="","",VLOOKUP($C102,Sheet!$A$7:$DG$148,'TN01-10 (IN)'!AP$12,0))</f>
        <v>7.2</v>
      </c>
      <c r="AQ102" s="32" t="str">
        <f>IF(VLOOKUP($C102,Sheet!$A$7:$DG$148,'TN01-10 (IN)'!AQ$12,0)="","",VLOOKUP($C102,Sheet!$A$7:$DG$148,'TN01-10 (IN)'!AQ$12,0))</f>
        <v/>
      </c>
      <c r="AR102" s="32" t="str">
        <f>IF(VLOOKUP($C102,Sheet!$A$7:$DG$148,'TN01-10 (IN)'!AR$12,0)="","",VLOOKUP($C102,Sheet!$A$7:$DG$148,'TN01-10 (IN)'!AR$12,0))</f>
        <v/>
      </c>
      <c r="AS102" s="32">
        <f>IF(VLOOKUP($C102,Sheet!$A$7:$DG$148,'TN01-10 (IN)'!AS$12,0)="","",VLOOKUP($C102,Sheet!$A$7:$DG$148,'TN01-10 (IN)'!AS$12,0))</f>
        <v>4.2</v>
      </c>
      <c r="AT102" s="32" t="str">
        <f>IF(VLOOKUP($C102,Sheet!$A$7:$DG$148,'TN01-10 (IN)'!AT$12,0)="","",VLOOKUP($C102,Sheet!$A$7:$DG$148,'TN01-10 (IN)'!AT$12,0))</f>
        <v/>
      </c>
      <c r="AU102" s="32" t="str">
        <f>IF(VLOOKUP($C102,Sheet!$A$7:$DG$148,'TN01-10 (IN)'!AU$12,0)="","",VLOOKUP($C102,Sheet!$A$7:$DG$148,'TN01-10 (IN)'!AU$12,0))</f>
        <v/>
      </c>
      <c r="AV102" s="32" t="str">
        <f>IF(VLOOKUP($C102,Sheet!$A$7:$DG$148,'TN01-10 (IN)'!AV$12,0)="","",VLOOKUP($C102,Sheet!$A$7:$DG$148,'TN01-10 (IN)'!AV$12,0))</f>
        <v/>
      </c>
      <c r="AW102" s="32">
        <f>IF(VLOOKUP($C102,Sheet!$A$7:$DG$148,'TN01-10 (IN)'!AW$12,0)="","",VLOOKUP($C102,Sheet!$A$7:$DG$148,'TN01-10 (IN)'!AW$12,0))</f>
        <v>4.5999999999999996</v>
      </c>
      <c r="AX102" s="32" t="str">
        <f>IF(VLOOKUP($C102,Sheet!$A$7:$DG$148,'TN01-10 (IN)'!AX$12,0)="","",VLOOKUP($C102,Sheet!$A$7:$DG$148,'TN01-10 (IN)'!AX$12,0))</f>
        <v/>
      </c>
      <c r="AY102" s="32" t="str">
        <f>IF(VLOOKUP($C102,Sheet!$A$7:$DG$148,'TN01-10 (IN)'!AY$12,0)="","",VLOOKUP($C102,Sheet!$A$7:$DG$148,'TN01-10 (IN)'!AY$12,0))</f>
        <v/>
      </c>
      <c r="AZ102" s="32" t="str">
        <f>IF(VLOOKUP($C102,Sheet!$A$7:$DG$148,'TN01-10 (IN)'!AZ$12,0)="","",VLOOKUP($C102,Sheet!$A$7:$DG$148,'TN01-10 (IN)'!AZ$12,0))</f>
        <v/>
      </c>
      <c r="BA102" s="32" t="str">
        <f>IF(VLOOKUP($C102,Sheet!$A$7:$DG$148,'TN01-10 (IN)'!BA$12,0)="","",VLOOKUP($C102,Sheet!$A$7:$DG$148,'TN01-10 (IN)'!BA$12,0))</f>
        <v/>
      </c>
      <c r="BB102" s="32" t="str">
        <f>IF(VLOOKUP($C102,Sheet!$A$7:$DG$148,'TN01-10 (IN)'!BB$12,0)="","",VLOOKUP($C102,Sheet!$A$7:$DG$148,'TN01-10 (IN)'!BB$12,0))</f>
        <v/>
      </c>
      <c r="BC102" s="32">
        <f>IF(VLOOKUP($C102,Sheet!$A$7:$DG$148,'TN01-10 (IN)'!BC$12,0)="","",VLOOKUP($C102,Sheet!$A$7:$DG$148,'TN01-10 (IN)'!BC$12,0))</f>
        <v>5.0999999999999996</v>
      </c>
      <c r="BD102" s="33">
        <f>IF(VLOOKUP($C102,Sheet!$A$7:$DG$148,'TN01-10 (IN)'!BD$12,0)="","",VLOOKUP($C102,Sheet!$A$7:$DG$148,'TN01-10 (IN)'!BD$12,0))</f>
        <v>5</v>
      </c>
      <c r="BE102" s="36">
        <f>IF(VLOOKUP($C102,Sheet!$A$7:$DG$148,'TN01-10 (IN)'!BE$12,0)="","",VLOOKUP($C102,Sheet!$A$7:$DG$148,'TN01-10 (IN)'!BE$12,0))</f>
        <v>0</v>
      </c>
      <c r="BF102" s="28">
        <f>IF(VLOOKUP($C102,Sheet!$A$7:$DG$148,'TN01-10 (IN)'!BF$12,0)="","",VLOOKUP($C102,Sheet!$A$7:$DG$148,'TN01-10 (IN)'!BF$12,0))</f>
        <v>4.9000000000000004</v>
      </c>
      <c r="BG102" s="28">
        <f>IF(VLOOKUP($C102,Sheet!$A$7:$DG$148,'TN01-10 (IN)'!BG$12,0)="","",VLOOKUP($C102,Sheet!$A$7:$DG$148,'TN01-10 (IN)'!BG$12,0))</f>
        <v>4.0999999999999996</v>
      </c>
      <c r="BH102" s="28">
        <f>IF(VLOOKUP($C102,Sheet!$A$7:$DG$148,'TN01-10 (IN)'!BH$12,0)="","",VLOOKUP($C102,Sheet!$A$7:$DG$148,'TN01-10 (IN)'!BH$12,0))</f>
        <v>5.6</v>
      </c>
      <c r="BI102" s="28">
        <f>IF(VLOOKUP($C102,Sheet!$A$7:$DG$148,'TN01-10 (IN)'!BI$12,0)="","",VLOOKUP($C102,Sheet!$A$7:$DG$148,'TN01-10 (IN)'!BI$12,0))</f>
        <v>7.1</v>
      </c>
      <c r="BJ102" s="28">
        <f>IF(VLOOKUP($C102,Sheet!$A$7:$DG$148,'TN01-10 (IN)'!BJ$12,0)="","",VLOOKUP($C102,Sheet!$A$7:$DG$148,'TN01-10 (IN)'!BJ$12,0))</f>
        <v>4.5999999999999996</v>
      </c>
      <c r="BK102" s="28">
        <f>IF(VLOOKUP($C102,Sheet!$A$7:$DG$148,'TN01-10 (IN)'!BK$12,0)="","",VLOOKUP($C102,Sheet!$A$7:$DG$148,'TN01-10 (IN)'!BK$12,0))</f>
        <v>4.4000000000000004</v>
      </c>
      <c r="BL102" s="28">
        <f>IF(VLOOKUP($C102,Sheet!$A$7:$DG$148,'TN01-10 (IN)'!BL$12,0)="","",VLOOKUP($C102,Sheet!$A$7:$DG$148,'TN01-10 (IN)'!BL$12,0))</f>
        <v>6.2</v>
      </c>
      <c r="BM102" s="28">
        <f>IF(VLOOKUP($C102,Sheet!$A$7:$DG$148,'TN01-10 (IN)'!BM$12,0)="","",VLOOKUP($C102,Sheet!$A$7:$DG$148,'TN01-10 (IN)'!BM$12,0))</f>
        <v>4.5</v>
      </c>
      <c r="BN102" s="28">
        <f>IF(VLOOKUP($C102,Sheet!$A$7:$DG$148,'TN01-10 (IN)'!BN$12,0)="","",VLOOKUP($C102,Sheet!$A$7:$DG$148,'TN01-10 (IN)'!BN$12,0))</f>
        <v>4.5999999999999996</v>
      </c>
      <c r="BO102" s="28">
        <f>IF(VLOOKUP($C102,Sheet!$A$7:$DG$148,'TN01-10 (IN)'!BO$12,0)="","",VLOOKUP($C102,Sheet!$A$7:$DG$148,'TN01-10 (IN)'!BO$12,0))</f>
        <v>6.7</v>
      </c>
      <c r="BP102" s="28">
        <f>IF(VLOOKUP($C102,Sheet!$A$7:$DG$148,'TN01-10 (IN)'!BP$12,0)="","",VLOOKUP($C102,Sheet!$A$7:$DG$148,'TN01-10 (IN)'!BP$12,0))</f>
        <v>6.6</v>
      </c>
      <c r="BQ102" s="28" t="str">
        <f>IF(VLOOKUP($C102,Sheet!$A$7:$DG$148,'TN01-10 (IN)'!BQ$12,0)="","",VLOOKUP($C102,Sheet!$A$7:$DG$148,'TN01-10 (IN)'!BQ$12,0))</f>
        <v>X</v>
      </c>
      <c r="BR102" s="28">
        <f>IF(VLOOKUP($C102,Sheet!$A$7:$DG$148,'TN01-10 (IN)'!BR$12,0)="","",VLOOKUP($C102,Sheet!$A$7:$DG$148,'TN01-10 (IN)'!BR$12,0))</f>
        <v>4.9000000000000004</v>
      </c>
      <c r="BS102" s="28" t="str">
        <f>IF(VLOOKUP($C102,Sheet!$A$7:$DG$148,'TN01-10 (IN)'!BS$12,0)="","",VLOOKUP($C102,Sheet!$A$7:$DG$148,'TN01-10 (IN)'!BS$12,0))</f>
        <v/>
      </c>
      <c r="BT102" s="28">
        <f>IF(VLOOKUP($C102,Sheet!$A$7:$DG$148,'TN01-10 (IN)'!BT$12,0)="","",VLOOKUP($C102,Sheet!$A$7:$DG$148,'TN01-10 (IN)'!BT$12,0))</f>
        <v>6.8</v>
      </c>
      <c r="BU102" s="28">
        <f>IF(VLOOKUP($C102,Sheet!$A$7:$DG$148,'TN01-10 (IN)'!BU$12,0)="","",VLOOKUP($C102,Sheet!$A$7:$DG$148,'TN01-10 (IN)'!BU$12,0))</f>
        <v>6</v>
      </c>
      <c r="BV102" s="28">
        <f>IF(VLOOKUP($C102,Sheet!$A$7:$DG$148,'TN01-10 (IN)'!BV$12,0)="","",VLOOKUP($C102,Sheet!$A$7:$DG$148,'TN01-10 (IN)'!BV$12,0))</f>
        <v>5.0999999999999996</v>
      </c>
      <c r="BW102" s="28">
        <f>IF(VLOOKUP($C102,Sheet!$A$7:$DG$148,'TN01-10 (IN)'!BW$12,0)="","",VLOOKUP($C102,Sheet!$A$7:$DG$148,'TN01-10 (IN)'!BW$12,0))</f>
        <v>4.8</v>
      </c>
      <c r="BX102" s="28">
        <f>IF(VLOOKUP($C102,Sheet!$A$7:$DG$148,'TN01-10 (IN)'!BX$12,0)="","",VLOOKUP($C102,Sheet!$A$7:$DG$148,'TN01-10 (IN)'!BX$12,0))</f>
        <v>4.4000000000000004</v>
      </c>
      <c r="BY102" s="28">
        <f>IF(VLOOKUP($C102,Sheet!$A$7:$DG$148,'TN01-10 (IN)'!BY$12,0)="","",VLOOKUP($C102,Sheet!$A$7:$DG$148,'TN01-10 (IN)'!BY$12,0))</f>
        <v>6.9</v>
      </c>
      <c r="BZ102" s="33">
        <f>IF(VLOOKUP($C102,Sheet!$A$7:$DG$148,'TN01-10 (IN)'!BZ$12,0)="","",VLOOKUP($C102,Sheet!$A$7:$DG$148,'TN01-10 (IN)'!BZ$12,0))</f>
        <v>48</v>
      </c>
      <c r="CA102" s="36">
        <f>IF(VLOOKUP($C102,Sheet!$A$7:$DG$148,'TN01-10 (IN)'!CA$12,0)="","",VLOOKUP($C102,Sheet!$A$7:$DG$148,'TN01-10 (IN)'!CA$12,0))</f>
        <v>2</v>
      </c>
      <c r="CB102" s="28">
        <f>IF(VLOOKUP($C102,Sheet!$A$7:$DG$148,'TN01-10 (IN)'!CB$12,0)="","",VLOOKUP($C102,Sheet!$A$7:$DG$148,'TN01-10 (IN)'!CB$12,0))</f>
        <v>7.7</v>
      </c>
      <c r="CC102" s="28" t="str">
        <f>IF(VLOOKUP($C102,Sheet!$A$7:$DG$148,'TN01-10 (IN)'!CC$12,0)="","",VLOOKUP($C102,Sheet!$A$7:$DG$148,'TN01-10 (IN)'!CC$12,0))</f>
        <v/>
      </c>
      <c r="CD102" s="28">
        <f>IF(VLOOKUP($C102,Sheet!$A$7:$DG$148,'TN01-10 (IN)'!CD$12,0)="","",VLOOKUP($C102,Sheet!$A$7:$DG$148,'TN01-10 (IN)'!CD$12,0))</f>
        <v>5.3</v>
      </c>
      <c r="CE102" s="28" t="str">
        <f>IF(VLOOKUP($C102,Sheet!$A$7:$DG$148,'TN01-10 (IN)'!CE$12,0)="","",VLOOKUP($C102,Sheet!$A$7:$DG$148,'TN01-10 (IN)'!CE$12,0))</f>
        <v/>
      </c>
      <c r="CF102" s="28">
        <f>IF(VLOOKUP($C102,Sheet!$A$7:$DG$148,'TN01-10 (IN)'!CF$12,0)="","",VLOOKUP($C102,Sheet!$A$7:$DG$148,'TN01-10 (IN)'!CF$12,0))</f>
        <v>4.5</v>
      </c>
      <c r="CG102" s="28" t="str">
        <f>IF(VLOOKUP($C102,Sheet!$A$7:$DG$148,'TN01-10 (IN)'!CG$12,0)="","",VLOOKUP($C102,Sheet!$A$7:$DG$148,'TN01-10 (IN)'!CG$12,0))</f>
        <v/>
      </c>
      <c r="CH102" s="28">
        <f>IF(VLOOKUP($C102,Sheet!$A$7:$DG$148,'TN01-10 (IN)'!CH$12,0)="","",VLOOKUP($C102,Sheet!$A$7:$DG$148,'TN01-10 (IN)'!CH$12,0))</f>
        <v>5.5</v>
      </c>
      <c r="CI102" s="28">
        <f>IF(VLOOKUP($C102,Sheet!$A$7:$DG$148,'TN01-10 (IN)'!CI$12,0)="","",VLOOKUP($C102,Sheet!$A$7:$DG$148,'TN01-10 (IN)'!CI$12,0))</f>
        <v>4.8</v>
      </c>
      <c r="CJ102" s="28" t="str">
        <f>IF(VLOOKUP($C102,Sheet!$A$7:$DG$148,'TN01-10 (IN)'!CJ$12,0)="","",VLOOKUP($C102,Sheet!$A$7:$DG$148,'TN01-10 (IN)'!CJ$12,0))</f>
        <v/>
      </c>
      <c r="CK102" s="28">
        <f>IF(VLOOKUP($C102,Sheet!$A$7:$DG$148,'TN01-10 (IN)'!CK$12,0)="","",VLOOKUP($C102,Sheet!$A$7:$DG$148,'TN01-10 (IN)'!CK$12,0))</f>
        <v>5.4</v>
      </c>
      <c r="CL102" s="28" t="str">
        <f>IF(VLOOKUP($C102,Sheet!$A$7:$DG$148,'TN01-10 (IN)'!CL$12,0)="","",VLOOKUP($C102,Sheet!$A$7:$DG$148,'TN01-10 (IN)'!CL$12,0))</f>
        <v/>
      </c>
      <c r="CM102" s="28" t="str">
        <f>IF(VLOOKUP($C102,Sheet!$A$7:$DG$148,'TN01-10 (IN)'!CM$12,0)="","",VLOOKUP($C102,Sheet!$A$7:$DG$148,'TN01-10 (IN)'!CM$12,0))</f>
        <v/>
      </c>
      <c r="CN102" s="28" t="str">
        <f>IF(VLOOKUP($C102,Sheet!$A$7:$DG$148,'TN01-10 (IN)'!CN$12,0)="","",VLOOKUP($C102,Sheet!$A$7:$DG$148,'TN01-10 (IN)'!CN$12,0))</f>
        <v/>
      </c>
      <c r="CO102" s="28" t="str">
        <f>IF(VLOOKUP($C102,Sheet!$A$7:$DG$148,'TN01-10 (IN)'!CO$12,0)="","",VLOOKUP($C102,Sheet!$A$7:$DG$148,'TN01-10 (IN)'!CO$12,0))</f>
        <v/>
      </c>
      <c r="CP102" s="28">
        <f>IF(VLOOKUP($C102,Sheet!$A$7:$DG$148,'TN01-10 (IN)'!CP$12,0)="","",VLOOKUP($C102,Sheet!$A$7:$DG$148,'TN01-10 (IN)'!CP$12,0))</f>
        <v>4</v>
      </c>
      <c r="CQ102" s="28">
        <f>IF(VLOOKUP($C102,Sheet!$A$7:$DG$148,'TN01-10 (IN)'!CQ$12,0)="","",VLOOKUP($C102,Sheet!$A$7:$DG$148,'TN01-10 (IN)'!CQ$12,0))</f>
        <v>6</v>
      </c>
      <c r="CR102" s="28">
        <f>IF(VLOOKUP($C102,Sheet!$A$7:$DG$148,'TN01-10 (IN)'!CR$12,0)="","",VLOOKUP($C102,Sheet!$A$7:$DG$148,'TN01-10 (IN)'!CR$12,0))</f>
        <v>6.3</v>
      </c>
      <c r="CS102" s="28">
        <f>IF(VLOOKUP($C102,Sheet!$A$7:$DG$148,'TN01-10 (IN)'!CS$12,0)="","",VLOOKUP($C102,Sheet!$A$7:$DG$148,'TN01-10 (IN)'!CS$12,0))</f>
        <v>6</v>
      </c>
      <c r="CT102" s="28">
        <f>IF(VLOOKUP($C102,Sheet!$A$7:$DG$148,'TN01-10 (IN)'!CT$12,0)="","",VLOOKUP($C102,Sheet!$A$7:$DG$148,'TN01-10 (IN)'!CT$12,0))</f>
        <v>4.2</v>
      </c>
      <c r="CU102" s="33">
        <f>IF(VLOOKUP($C102,Sheet!$A$7:$DG$148,'TN01-10 (IN)'!CU$12,0)="","",VLOOKUP($C102,Sheet!$A$7:$DG$148,'TN01-10 (IN)'!CU$12,0))</f>
        <v>24</v>
      </c>
      <c r="CV102" s="36">
        <f>IF(VLOOKUP($C102,Sheet!$A$7:$DG$148,'TN01-10 (IN)'!CV$12,0)="","",VLOOKUP($C102,Sheet!$A$7:$DG$148,'TN01-10 (IN)'!CV$12,0))</f>
        <v>3</v>
      </c>
      <c r="CW102" s="38">
        <f t="shared" si="11"/>
        <v>119</v>
      </c>
      <c r="CX102" s="38">
        <f t="shared" si="11"/>
        <v>9</v>
      </c>
      <c r="CY102" s="38">
        <f t="shared" si="12"/>
        <v>0</v>
      </c>
      <c r="CZ102" s="38">
        <f t="shared" si="13"/>
        <v>128</v>
      </c>
      <c r="DA102" s="38">
        <f t="shared" si="14"/>
        <v>5.03</v>
      </c>
      <c r="DB102" s="38">
        <f>VLOOKUP($C102,'TN01-04'!$A$13:$DL$166,103,0)</f>
        <v>1.75</v>
      </c>
      <c r="DC102" s="28" t="str">
        <f>IF(VLOOKUP($C102,Sheet!$A$7:$DG$148,'TN01-10 (IN)'!DC$12,0)="","",VLOOKUP($C102,Sheet!$A$7:$DG$148,'TN01-10 (IN)'!DC$12,0))</f>
        <v/>
      </c>
      <c r="DD102" s="28" t="str">
        <f>IF(VLOOKUP($C102,Sheet!$A$7:$DG$148,'TN01-10 (IN)'!DD$12,0)="","",VLOOKUP($C102,Sheet!$A$7:$DG$148,'TN01-10 (IN)'!DD$12,0))</f>
        <v/>
      </c>
      <c r="DE102" s="28" t="str">
        <f>IF(VLOOKUP($C102,Sheet!$A$7:$DG$148,'TN01-10 (IN)'!DE$12,0)="","",VLOOKUP($C102,Sheet!$A$7:$DG$148,'TN01-10 (IN)'!DE$12,0))</f>
        <v/>
      </c>
      <c r="DF102" s="28" t="str">
        <f>IF(VLOOKUP($C102,Sheet!$A$7:$DG$148,'TN01-10 (IN)'!DF$12,0)="","",VLOOKUP($C102,Sheet!$A$7:$DG$148,'TN01-10 (IN)'!DF$12,0))</f>
        <v/>
      </c>
      <c r="DG102" s="38"/>
      <c r="DH102" s="38">
        <f t="shared" si="15"/>
        <v>0</v>
      </c>
      <c r="DI102" s="38">
        <f>VLOOKUP($C102,'TN01-04'!$A$13:$DL$166,110,0)</f>
        <v>0</v>
      </c>
      <c r="DJ102" s="33">
        <f>IF(VLOOKUP($C102,Sheet!$A$7:$DG$148,'TN01-10 (IN)'!DJ$12,0)="","",VLOOKUP($C102,Sheet!$A$7:$DG$148,'TN01-10 (IN)'!DJ$12,0))</f>
        <v>0</v>
      </c>
      <c r="DK102" s="36">
        <f>IF(VLOOKUP($C102,Sheet!$A$7:$DG$148,'TN01-10 (IN)'!DK$12,0)="","",VLOOKUP($C102,Sheet!$A$7:$DG$148,'TN01-10 (IN)'!DK$12,0))</f>
        <v>5</v>
      </c>
      <c r="DL102" s="38">
        <f t="shared" si="16"/>
        <v>119</v>
      </c>
      <c r="DM102" s="38">
        <f t="shared" si="17"/>
        <v>14</v>
      </c>
      <c r="DN102" s="38">
        <f t="shared" si="18"/>
        <v>4.84</v>
      </c>
      <c r="DO102" s="38">
        <f>VLOOKUP($C102,'TN01-04'!$A$13:$DL$166,116,0)</f>
        <v>1.68</v>
      </c>
      <c r="DP102" s="33">
        <f>IF(VLOOKUP($C102,Sheet!$A$7:$DG$148,'TN01-10 (IN)'!DP$12,0)="","",VLOOKUP($C102,Sheet!$A$7:$DG$148,'TN01-10 (IN)'!DP$12,0))</f>
        <v>124</v>
      </c>
      <c r="DQ102" s="36">
        <f>IF(VLOOKUP($C102,Sheet!$A$7:$DG$148,'TN01-10 (IN)'!DQ$12,0)="","",VLOOKUP($C102,Sheet!$A$7:$DG$148,'TN01-10 (IN)'!DQ$12,0))</f>
        <v>14</v>
      </c>
      <c r="DR102" s="28">
        <f>IF(VLOOKUP($C102,Sheet!$A$7:$DG$148,'TN01-10 (IN)'!DR$12,0)="","",VLOOKUP($C102,Sheet!$A$7:$DG$148,'TN01-10 (IN)'!DR$12,0))</f>
        <v>137</v>
      </c>
      <c r="DS102" s="28">
        <f>IF(VLOOKUP($C102,Sheet!$A$7:$DG$148,'TN01-10 (IN)'!DS$12,0)="","",VLOOKUP($C102,Sheet!$A$7:$DG$148,'TN01-10 (IN)'!DS$12,0))</f>
        <v>126</v>
      </c>
      <c r="DT102" s="28">
        <f>IF(VLOOKUP($C102,Sheet!$A$7:$DG$148,'TN01-10 (IN)'!DT$12,0)="","",VLOOKUP($C102,Sheet!$A$7:$DG$148,'TN01-10 (IN)'!DT$12,0))</f>
        <v>5.38</v>
      </c>
      <c r="DU102" s="28">
        <f>IF(VLOOKUP($C102,Sheet!$A$7:$DG$148,'TN01-10 (IN)'!DU$12,0)="","",VLOOKUP($C102,Sheet!$A$7:$DG$148,'TN01-10 (IN)'!DU$12,0))</f>
        <v>1.85</v>
      </c>
      <c r="DV102" s="28" t="str">
        <f>IF(VLOOKUP($C102,Sheet!$A$7:$DG$148,'TN01-10 (IN)'!DV$12,0)="","",VLOOKUP($C102,Sheet!$A$7:$DG$148,'TN01-10 (IN)'!DV$12,0))</f>
        <v>MGT 296</v>
      </c>
      <c r="DW102" s="42">
        <f t="shared" si="19"/>
        <v>7.03125E-2</v>
      </c>
    </row>
    <row r="103" spans="1:127" ht="15.95" customHeight="1" x14ac:dyDescent="0.2">
      <c r="A103" s="52"/>
      <c r="B103" s="625"/>
      <c r="C103" s="45">
        <v>2220716951</v>
      </c>
      <c r="D103" s="26" t="s">
        <v>10</v>
      </c>
      <c r="E103" s="26" t="s">
        <v>48</v>
      </c>
      <c r="F103" s="26" t="s">
        <v>166</v>
      </c>
      <c r="G103" s="27">
        <v>35577</v>
      </c>
      <c r="H103" s="26" t="s">
        <v>209</v>
      </c>
      <c r="I103" s="26" t="s">
        <v>212</v>
      </c>
      <c r="J103" s="28">
        <f>IF(VLOOKUP($C103,Sheet!$A$7:$DG$148,'TN01-10 (IN)'!J$12,0)="","",VLOOKUP($C103,Sheet!$A$7:$DG$148,'TN01-10 (IN)'!J$12,0))</f>
        <v>8.4</v>
      </c>
      <c r="K103" s="28">
        <f>IF(VLOOKUP($C103,Sheet!$A$7:$DG$148,'TN01-10 (IN)'!K$12,0)="","",VLOOKUP($C103,Sheet!$A$7:$DG$148,'TN01-10 (IN)'!K$12,0))</f>
        <v>6.6</v>
      </c>
      <c r="L103" s="28">
        <f>IF(VLOOKUP($C103,Sheet!$A$7:$DG$148,'TN01-10 (IN)'!L$12,0)="","",VLOOKUP($C103,Sheet!$A$7:$DG$148,'TN01-10 (IN)'!L$12,0))</f>
        <v>7.5</v>
      </c>
      <c r="M103" s="28">
        <f>IF(VLOOKUP($C103,Sheet!$A$7:$DG$148,'TN01-10 (IN)'!M$12,0)="","",VLOOKUP($C103,Sheet!$A$7:$DG$148,'TN01-10 (IN)'!M$12,0))</f>
        <v>6.9</v>
      </c>
      <c r="N103" s="28">
        <f>IF(VLOOKUP($C103,Sheet!$A$7:$DG$148,'TN01-10 (IN)'!N$12,0)="","",VLOOKUP($C103,Sheet!$A$7:$DG$148,'TN01-10 (IN)'!N$12,0))</f>
        <v>5.9</v>
      </c>
      <c r="O103" s="28">
        <f>IF(VLOOKUP($C103,Sheet!$A$7:$DG$148,'TN01-10 (IN)'!O$12,0)="","",VLOOKUP($C103,Sheet!$A$7:$DG$148,'TN01-10 (IN)'!O$12,0))</f>
        <v>5.6</v>
      </c>
      <c r="P103" s="28">
        <f>IF(VLOOKUP($C103,Sheet!$A$7:$DG$148,'TN01-10 (IN)'!P$12,0)="","",VLOOKUP($C103,Sheet!$A$7:$DG$148,'TN01-10 (IN)'!P$12,0))</f>
        <v>5.5</v>
      </c>
      <c r="Q103" s="28" t="str">
        <f>IF(VLOOKUP($C103,Sheet!$A$7:$DG$148,'TN01-10 (IN)'!Q$12,0)="","",VLOOKUP($C103,Sheet!$A$7:$DG$148,'TN01-10 (IN)'!Q$12,0))</f>
        <v/>
      </c>
      <c r="R103" s="28">
        <f>IF(VLOOKUP($C103,Sheet!$A$7:$DG$148,'TN01-10 (IN)'!R$12,0)="","",VLOOKUP($C103,Sheet!$A$7:$DG$148,'TN01-10 (IN)'!R$12,0))</f>
        <v>6.5</v>
      </c>
      <c r="S103" s="28" t="str">
        <f>IF(VLOOKUP($C103,Sheet!$A$7:$DG$148,'TN01-10 (IN)'!S$12,0)="","",VLOOKUP($C103,Sheet!$A$7:$DG$148,'TN01-10 (IN)'!S$12,0))</f>
        <v/>
      </c>
      <c r="T103" s="28" t="str">
        <f>IF(VLOOKUP($C103,Sheet!$A$7:$DG$148,'TN01-10 (IN)'!T$12,0)="","",VLOOKUP($C103,Sheet!$A$7:$DG$148,'TN01-10 (IN)'!T$12,0))</f>
        <v/>
      </c>
      <c r="U103" s="28" t="str">
        <f>IF(VLOOKUP($C103,Sheet!$A$7:$DG$148,'TN01-10 (IN)'!U$12,0)="","",VLOOKUP($C103,Sheet!$A$7:$DG$148,'TN01-10 (IN)'!U$12,0))</f>
        <v/>
      </c>
      <c r="V103" s="28" t="str">
        <f>IF(VLOOKUP($C103,Sheet!$A$7:$DG$148,'TN01-10 (IN)'!V$12,0)="","",VLOOKUP($C103,Sheet!$A$7:$DG$148,'TN01-10 (IN)'!V$12,0))</f>
        <v/>
      </c>
      <c r="W103" s="28">
        <f>IF(VLOOKUP($C103,Sheet!$A$7:$DG$148,'TN01-10 (IN)'!W$12,0)="","",VLOOKUP($C103,Sheet!$A$7:$DG$148,'TN01-10 (IN)'!W$12,0))</f>
        <v>8.3000000000000007</v>
      </c>
      <c r="X103" s="28">
        <f>IF(VLOOKUP($C103,Sheet!$A$7:$DG$148,'TN01-10 (IN)'!X$12,0)="","",VLOOKUP($C103,Sheet!$A$7:$DG$148,'TN01-10 (IN)'!X$12,0))</f>
        <v>6.5</v>
      </c>
      <c r="Y103" s="28">
        <f>IF(VLOOKUP($C103,Sheet!$A$7:$DG$148,'TN01-10 (IN)'!Y$12,0)="","",VLOOKUP($C103,Sheet!$A$7:$DG$148,'TN01-10 (IN)'!Y$12,0))</f>
        <v>8.3000000000000007</v>
      </c>
      <c r="Z103" s="28">
        <f>IF(VLOOKUP($C103,Sheet!$A$7:$DG$148,'TN01-10 (IN)'!Z$12,0)="","",VLOOKUP($C103,Sheet!$A$7:$DG$148,'TN01-10 (IN)'!Z$12,0))</f>
        <v>8.1</v>
      </c>
      <c r="AA103" s="28">
        <f>IF(VLOOKUP($C103,Sheet!$A$7:$DG$148,'TN01-10 (IN)'!AA$12,0)="","",VLOOKUP($C103,Sheet!$A$7:$DG$148,'TN01-10 (IN)'!AA$12,0))</f>
        <v>7.1</v>
      </c>
      <c r="AB103" s="28">
        <f>IF(VLOOKUP($C103,Sheet!$A$7:$DG$148,'TN01-10 (IN)'!AB$12,0)="","",VLOOKUP($C103,Sheet!$A$7:$DG$148,'TN01-10 (IN)'!AB$12,0))</f>
        <v>6.2</v>
      </c>
      <c r="AC103" s="28">
        <f>IF(VLOOKUP($C103,Sheet!$A$7:$DG$148,'TN01-10 (IN)'!AC$12,0)="","",VLOOKUP($C103,Sheet!$A$7:$DG$148,'TN01-10 (IN)'!AC$12,0))</f>
        <v>7.4</v>
      </c>
      <c r="AD103" s="28">
        <f>IF(VLOOKUP($C103,Sheet!$A$7:$DG$148,'TN01-10 (IN)'!AD$12,0)="","",VLOOKUP($C103,Sheet!$A$7:$DG$148,'TN01-10 (IN)'!AD$12,0))</f>
        <v>8.1</v>
      </c>
      <c r="AE103" s="28">
        <f>IF(VLOOKUP($C103,Sheet!$A$7:$DG$148,'TN01-10 (IN)'!AE$12,0)="","",VLOOKUP($C103,Sheet!$A$7:$DG$148,'TN01-10 (IN)'!AE$12,0))</f>
        <v>6.5</v>
      </c>
      <c r="AF103" s="28">
        <f>IF(VLOOKUP($C103,Sheet!$A$7:$DG$148,'TN01-10 (IN)'!AF$12,0)="","",VLOOKUP($C103,Sheet!$A$7:$DG$148,'TN01-10 (IN)'!AF$12,0))</f>
        <v>5.7</v>
      </c>
      <c r="AG103" s="28">
        <f>IF(VLOOKUP($C103,Sheet!$A$7:$DG$148,'TN01-10 (IN)'!AG$12,0)="","",VLOOKUP($C103,Sheet!$A$7:$DG$148,'TN01-10 (IN)'!AG$12,0))</f>
        <v>5.5</v>
      </c>
      <c r="AH103" s="28">
        <f>IF(VLOOKUP($C103,Sheet!$A$7:$DG$148,'TN01-10 (IN)'!AH$12,0)="","",VLOOKUP($C103,Sheet!$A$7:$DG$148,'TN01-10 (IN)'!AH$12,0))</f>
        <v>7.3</v>
      </c>
      <c r="AI103" s="28">
        <f>IF(VLOOKUP($C103,Sheet!$A$7:$DG$148,'TN01-10 (IN)'!AI$12,0)="","",VLOOKUP($C103,Sheet!$A$7:$DG$148,'TN01-10 (IN)'!AI$12,0))</f>
        <v>5.4</v>
      </c>
      <c r="AJ103" s="28">
        <f>IF(VLOOKUP($C103,Sheet!$A$7:$DG$148,'TN01-10 (IN)'!AJ$12,0)="","",VLOOKUP($C103,Sheet!$A$7:$DG$148,'TN01-10 (IN)'!AJ$12,0))</f>
        <v>5.6</v>
      </c>
      <c r="AK103" s="28">
        <f>IF(VLOOKUP($C103,Sheet!$A$7:$DG$148,'TN01-10 (IN)'!AK$12,0)="","",VLOOKUP($C103,Sheet!$A$7:$DG$148,'TN01-10 (IN)'!AK$12,0))</f>
        <v>6</v>
      </c>
      <c r="AL103" s="28">
        <f>IF(VLOOKUP($C103,Sheet!$A$7:$DG$148,'TN01-10 (IN)'!AL$12,0)="","",VLOOKUP($C103,Sheet!$A$7:$DG$148,'TN01-10 (IN)'!AL$12,0))</f>
        <v>5.9</v>
      </c>
      <c r="AM103" s="33">
        <f>IF(VLOOKUP($C103,Sheet!$A$7:$DG$148,'TN01-10 (IN)'!AM$12,0)="","",VLOOKUP($C103,Sheet!$A$7:$DG$148,'TN01-10 (IN)'!AM$12,0))</f>
        <v>51</v>
      </c>
      <c r="AN103" s="36">
        <f>IF(VLOOKUP($C103,Sheet!$A$7:$DG$148,'TN01-10 (IN)'!AN$12,0)="","",VLOOKUP($C103,Sheet!$A$7:$DG$148,'TN01-10 (IN)'!AN$12,0))</f>
        <v>0</v>
      </c>
      <c r="AO103" s="32">
        <f>IF(VLOOKUP($C103,Sheet!$A$7:$DG$148,'TN01-10 (IN)'!AO$12,0)="","",VLOOKUP($C103,Sheet!$A$7:$DG$148,'TN01-10 (IN)'!AO$12,0))</f>
        <v>6.8</v>
      </c>
      <c r="AP103" s="32">
        <f>IF(VLOOKUP($C103,Sheet!$A$7:$DG$148,'TN01-10 (IN)'!AP$12,0)="","",VLOOKUP($C103,Sheet!$A$7:$DG$148,'TN01-10 (IN)'!AP$12,0))</f>
        <v>7.6</v>
      </c>
      <c r="AQ103" s="32" t="str">
        <f>IF(VLOOKUP($C103,Sheet!$A$7:$DG$148,'TN01-10 (IN)'!AQ$12,0)="","",VLOOKUP($C103,Sheet!$A$7:$DG$148,'TN01-10 (IN)'!AQ$12,0))</f>
        <v/>
      </c>
      <c r="AR103" s="32" t="str">
        <f>IF(VLOOKUP($C103,Sheet!$A$7:$DG$148,'TN01-10 (IN)'!AR$12,0)="","",VLOOKUP($C103,Sheet!$A$7:$DG$148,'TN01-10 (IN)'!AR$12,0))</f>
        <v/>
      </c>
      <c r="AS103" s="32" t="str">
        <f>IF(VLOOKUP($C103,Sheet!$A$7:$DG$148,'TN01-10 (IN)'!AS$12,0)="","",VLOOKUP($C103,Sheet!$A$7:$DG$148,'TN01-10 (IN)'!AS$12,0))</f>
        <v/>
      </c>
      <c r="AT103" s="32" t="str">
        <f>IF(VLOOKUP($C103,Sheet!$A$7:$DG$148,'TN01-10 (IN)'!AT$12,0)="","",VLOOKUP($C103,Sheet!$A$7:$DG$148,'TN01-10 (IN)'!AT$12,0))</f>
        <v/>
      </c>
      <c r="AU103" s="32">
        <f>IF(VLOOKUP($C103,Sheet!$A$7:$DG$148,'TN01-10 (IN)'!AU$12,0)="","",VLOOKUP($C103,Sheet!$A$7:$DG$148,'TN01-10 (IN)'!AU$12,0))</f>
        <v>6.3</v>
      </c>
      <c r="AV103" s="32" t="str">
        <f>IF(VLOOKUP($C103,Sheet!$A$7:$DG$148,'TN01-10 (IN)'!AV$12,0)="","",VLOOKUP($C103,Sheet!$A$7:$DG$148,'TN01-10 (IN)'!AV$12,0))</f>
        <v/>
      </c>
      <c r="AW103" s="32" t="str">
        <f>IF(VLOOKUP($C103,Sheet!$A$7:$DG$148,'TN01-10 (IN)'!AW$12,0)="","",VLOOKUP($C103,Sheet!$A$7:$DG$148,'TN01-10 (IN)'!AW$12,0))</f>
        <v/>
      </c>
      <c r="AX103" s="32" t="str">
        <f>IF(VLOOKUP($C103,Sheet!$A$7:$DG$148,'TN01-10 (IN)'!AX$12,0)="","",VLOOKUP($C103,Sheet!$A$7:$DG$148,'TN01-10 (IN)'!AX$12,0))</f>
        <v/>
      </c>
      <c r="AY103" s="32" t="str">
        <f>IF(VLOOKUP($C103,Sheet!$A$7:$DG$148,'TN01-10 (IN)'!AY$12,0)="","",VLOOKUP($C103,Sheet!$A$7:$DG$148,'TN01-10 (IN)'!AY$12,0))</f>
        <v/>
      </c>
      <c r="AZ103" s="32" t="str">
        <f>IF(VLOOKUP($C103,Sheet!$A$7:$DG$148,'TN01-10 (IN)'!AZ$12,0)="","",VLOOKUP($C103,Sheet!$A$7:$DG$148,'TN01-10 (IN)'!AZ$12,0))</f>
        <v/>
      </c>
      <c r="BA103" s="32">
        <f>IF(VLOOKUP($C103,Sheet!$A$7:$DG$148,'TN01-10 (IN)'!BA$12,0)="","",VLOOKUP($C103,Sheet!$A$7:$DG$148,'TN01-10 (IN)'!BA$12,0))</f>
        <v>0</v>
      </c>
      <c r="BB103" s="32">
        <f>IF(VLOOKUP($C103,Sheet!$A$7:$DG$148,'TN01-10 (IN)'!BB$12,0)="","",VLOOKUP($C103,Sheet!$A$7:$DG$148,'TN01-10 (IN)'!BB$12,0))</f>
        <v>6.5</v>
      </c>
      <c r="BC103" s="32">
        <f>IF(VLOOKUP($C103,Sheet!$A$7:$DG$148,'TN01-10 (IN)'!BC$12,0)="","",VLOOKUP($C103,Sheet!$A$7:$DG$148,'TN01-10 (IN)'!BC$12,0))</f>
        <v>6.6</v>
      </c>
      <c r="BD103" s="33">
        <f>IF(VLOOKUP($C103,Sheet!$A$7:$DG$148,'TN01-10 (IN)'!BD$12,0)="","",VLOOKUP($C103,Sheet!$A$7:$DG$148,'TN01-10 (IN)'!BD$12,0))</f>
        <v>5</v>
      </c>
      <c r="BE103" s="36">
        <f>IF(VLOOKUP($C103,Sheet!$A$7:$DG$148,'TN01-10 (IN)'!BE$12,0)="","",VLOOKUP($C103,Sheet!$A$7:$DG$148,'TN01-10 (IN)'!BE$12,0))</f>
        <v>0</v>
      </c>
      <c r="BF103" s="28">
        <f>IF(VLOOKUP($C103,Sheet!$A$7:$DG$148,'TN01-10 (IN)'!BF$12,0)="","",VLOOKUP($C103,Sheet!$A$7:$DG$148,'TN01-10 (IN)'!BF$12,0))</f>
        <v>4.9000000000000004</v>
      </c>
      <c r="BG103" s="28">
        <f>IF(VLOOKUP($C103,Sheet!$A$7:$DG$148,'TN01-10 (IN)'!BG$12,0)="","",VLOOKUP($C103,Sheet!$A$7:$DG$148,'TN01-10 (IN)'!BG$12,0))</f>
        <v>5.9</v>
      </c>
      <c r="BH103" s="28">
        <f>IF(VLOOKUP($C103,Sheet!$A$7:$DG$148,'TN01-10 (IN)'!BH$12,0)="","",VLOOKUP($C103,Sheet!$A$7:$DG$148,'TN01-10 (IN)'!BH$12,0))</f>
        <v>7.6</v>
      </c>
      <c r="BI103" s="28">
        <f>IF(VLOOKUP($C103,Sheet!$A$7:$DG$148,'TN01-10 (IN)'!BI$12,0)="","",VLOOKUP($C103,Sheet!$A$7:$DG$148,'TN01-10 (IN)'!BI$12,0))</f>
        <v>6.5</v>
      </c>
      <c r="BJ103" s="28">
        <f>IF(VLOOKUP($C103,Sheet!$A$7:$DG$148,'TN01-10 (IN)'!BJ$12,0)="","",VLOOKUP($C103,Sheet!$A$7:$DG$148,'TN01-10 (IN)'!BJ$12,0))</f>
        <v>6.3</v>
      </c>
      <c r="BK103" s="28">
        <f>IF(VLOOKUP($C103,Sheet!$A$7:$DG$148,'TN01-10 (IN)'!BK$12,0)="","",VLOOKUP($C103,Sheet!$A$7:$DG$148,'TN01-10 (IN)'!BK$12,0))</f>
        <v>5</v>
      </c>
      <c r="BL103" s="28">
        <f>IF(VLOOKUP($C103,Sheet!$A$7:$DG$148,'TN01-10 (IN)'!BL$12,0)="","",VLOOKUP($C103,Sheet!$A$7:$DG$148,'TN01-10 (IN)'!BL$12,0))</f>
        <v>6.5</v>
      </c>
      <c r="BM103" s="28">
        <f>IF(VLOOKUP($C103,Sheet!$A$7:$DG$148,'TN01-10 (IN)'!BM$12,0)="","",VLOOKUP($C103,Sheet!$A$7:$DG$148,'TN01-10 (IN)'!BM$12,0))</f>
        <v>6.2</v>
      </c>
      <c r="BN103" s="28">
        <f>IF(VLOOKUP($C103,Sheet!$A$7:$DG$148,'TN01-10 (IN)'!BN$12,0)="","",VLOOKUP($C103,Sheet!$A$7:$DG$148,'TN01-10 (IN)'!BN$12,0))</f>
        <v>6.2</v>
      </c>
      <c r="BO103" s="28">
        <f>IF(VLOOKUP($C103,Sheet!$A$7:$DG$148,'TN01-10 (IN)'!BO$12,0)="","",VLOOKUP($C103,Sheet!$A$7:$DG$148,'TN01-10 (IN)'!BO$12,0))</f>
        <v>5.3</v>
      </c>
      <c r="BP103" s="28">
        <f>IF(VLOOKUP($C103,Sheet!$A$7:$DG$148,'TN01-10 (IN)'!BP$12,0)="","",VLOOKUP($C103,Sheet!$A$7:$DG$148,'TN01-10 (IN)'!BP$12,0))</f>
        <v>5.0999999999999996</v>
      </c>
      <c r="BQ103" s="28">
        <f>IF(VLOOKUP($C103,Sheet!$A$7:$DG$148,'TN01-10 (IN)'!BQ$12,0)="","",VLOOKUP($C103,Sheet!$A$7:$DG$148,'TN01-10 (IN)'!BQ$12,0))</f>
        <v>5.9</v>
      </c>
      <c r="BR103" s="28">
        <f>IF(VLOOKUP($C103,Sheet!$A$7:$DG$148,'TN01-10 (IN)'!BR$12,0)="","",VLOOKUP($C103,Sheet!$A$7:$DG$148,'TN01-10 (IN)'!BR$12,0))</f>
        <v>5</v>
      </c>
      <c r="BS103" s="28" t="str">
        <f>IF(VLOOKUP($C103,Sheet!$A$7:$DG$148,'TN01-10 (IN)'!BS$12,0)="","",VLOOKUP($C103,Sheet!$A$7:$DG$148,'TN01-10 (IN)'!BS$12,0))</f>
        <v/>
      </c>
      <c r="BT103" s="28">
        <f>IF(VLOOKUP($C103,Sheet!$A$7:$DG$148,'TN01-10 (IN)'!BT$12,0)="","",VLOOKUP($C103,Sheet!$A$7:$DG$148,'TN01-10 (IN)'!BT$12,0))</f>
        <v>9.1999999999999993</v>
      </c>
      <c r="BU103" s="28">
        <f>IF(VLOOKUP($C103,Sheet!$A$7:$DG$148,'TN01-10 (IN)'!BU$12,0)="","",VLOOKUP($C103,Sheet!$A$7:$DG$148,'TN01-10 (IN)'!BU$12,0))</f>
        <v>6.6</v>
      </c>
      <c r="BV103" s="28">
        <f>IF(VLOOKUP($C103,Sheet!$A$7:$DG$148,'TN01-10 (IN)'!BV$12,0)="","",VLOOKUP($C103,Sheet!$A$7:$DG$148,'TN01-10 (IN)'!BV$12,0))</f>
        <v>5.7</v>
      </c>
      <c r="BW103" s="28">
        <f>IF(VLOOKUP($C103,Sheet!$A$7:$DG$148,'TN01-10 (IN)'!BW$12,0)="","",VLOOKUP($C103,Sheet!$A$7:$DG$148,'TN01-10 (IN)'!BW$12,0))</f>
        <v>5.8</v>
      </c>
      <c r="BX103" s="28">
        <f>IF(VLOOKUP($C103,Sheet!$A$7:$DG$148,'TN01-10 (IN)'!BX$12,0)="","",VLOOKUP($C103,Sheet!$A$7:$DG$148,'TN01-10 (IN)'!BX$12,0))</f>
        <v>8.3000000000000007</v>
      </c>
      <c r="BY103" s="28">
        <f>IF(VLOOKUP($C103,Sheet!$A$7:$DG$148,'TN01-10 (IN)'!BY$12,0)="","",VLOOKUP($C103,Sheet!$A$7:$DG$148,'TN01-10 (IN)'!BY$12,0))</f>
        <v>8.8000000000000007</v>
      </c>
      <c r="BZ103" s="33">
        <f>IF(VLOOKUP($C103,Sheet!$A$7:$DG$148,'TN01-10 (IN)'!BZ$12,0)="","",VLOOKUP($C103,Sheet!$A$7:$DG$148,'TN01-10 (IN)'!BZ$12,0))</f>
        <v>50</v>
      </c>
      <c r="CA103" s="36">
        <f>IF(VLOOKUP($C103,Sheet!$A$7:$DG$148,'TN01-10 (IN)'!CA$12,0)="","",VLOOKUP($C103,Sheet!$A$7:$DG$148,'TN01-10 (IN)'!CA$12,0))</f>
        <v>0</v>
      </c>
      <c r="CB103" s="28" t="str">
        <f>IF(VLOOKUP($C103,Sheet!$A$7:$DG$148,'TN01-10 (IN)'!CB$12,0)="","",VLOOKUP($C103,Sheet!$A$7:$DG$148,'TN01-10 (IN)'!CB$12,0))</f>
        <v/>
      </c>
      <c r="CC103" s="28">
        <f>IF(VLOOKUP($C103,Sheet!$A$7:$DG$148,'TN01-10 (IN)'!CC$12,0)="","",VLOOKUP($C103,Sheet!$A$7:$DG$148,'TN01-10 (IN)'!CC$12,0))</f>
        <v>6.7</v>
      </c>
      <c r="CD103" s="28">
        <f>IF(VLOOKUP($C103,Sheet!$A$7:$DG$148,'TN01-10 (IN)'!CD$12,0)="","",VLOOKUP($C103,Sheet!$A$7:$DG$148,'TN01-10 (IN)'!CD$12,0))</f>
        <v>7</v>
      </c>
      <c r="CE103" s="28" t="str">
        <f>IF(VLOOKUP($C103,Sheet!$A$7:$DG$148,'TN01-10 (IN)'!CE$12,0)="","",VLOOKUP($C103,Sheet!$A$7:$DG$148,'TN01-10 (IN)'!CE$12,0))</f>
        <v/>
      </c>
      <c r="CF103" s="28">
        <f>IF(VLOOKUP($C103,Sheet!$A$7:$DG$148,'TN01-10 (IN)'!CF$12,0)="","",VLOOKUP($C103,Sheet!$A$7:$DG$148,'TN01-10 (IN)'!CF$12,0))</f>
        <v>7.6</v>
      </c>
      <c r="CG103" s="28">
        <f>IF(VLOOKUP($C103,Sheet!$A$7:$DG$148,'TN01-10 (IN)'!CG$12,0)="","",VLOOKUP($C103,Sheet!$A$7:$DG$148,'TN01-10 (IN)'!CG$12,0))</f>
        <v>7.2</v>
      </c>
      <c r="CH103" s="28">
        <f>IF(VLOOKUP($C103,Sheet!$A$7:$DG$148,'TN01-10 (IN)'!CH$12,0)="","",VLOOKUP($C103,Sheet!$A$7:$DG$148,'TN01-10 (IN)'!CH$12,0))</f>
        <v>7.5</v>
      </c>
      <c r="CI103" s="28">
        <f>IF(VLOOKUP($C103,Sheet!$A$7:$DG$148,'TN01-10 (IN)'!CI$12,0)="","",VLOOKUP($C103,Sheet!$A$7:$DG$148,'TN01-10 (IN)'!CI$12,0))</f>
        <v>7.7</v>
      </c>
      <c r="CJ103" s="28" t="str">
        <f>IF(VLOOKUP($C103,Sheet!$A$7:$DG$148,'TN01-10 (IN)'!CJ$12,0)="","",VLOOKUP($C103,Sheet!$A$7:$DG$148,'TN01-10 (IN)'!CJ$12,0))</f>
        <v/>
      </c>
      <c r="CK103" s="28">
        <f>IF(VLOOKUP($C103,Sheet!$A$7:$DG$148,'TN01-10 (IN)'!CK$12,0)="","",VLOOKUP($C103,Sheet!$A$7:$DG$148,'TN01-10 (IN)'!CK$12,0))</f>
        <v>6.1</v>
      </c>
      <c r="CL103" s="28" t="str">
        <f>IF(VLOOKUP($C103,Sheet!$A$7:$DG$148,'TN01-10 (IN)'!CL$12,0)="","",VLOOKUP($C103,Sheet!$A$7:$DG$148,'TN01-10 (IN)'!CL$12,0))</f>
        <v/>
      </c>
      <c r="CM103" s="28" t="str">
        <f>IF(VLOOKUP($C103,Sheet!$A$7:$DG$148,'TN01-10 (IN)'!CM$12,0)="","",VLOOKUP($C103,Sheet!$A$7:$DG$148,'TN01-10 (IN)'!CM$12,0))</f>
        <v/>
      </c>
      <c r="CN103" s="28" t="str">
        <f>IF(VLOOKUP($C103,Sheet!$A$7:$DG$148,'TN01-10 (IN)'!CN$12,0)="","",VLOOKUP($C103,Sheet!$A$7:$DG$148,'TN01-10 (IN)'!CN$12,0))</f>
        <v/>
      </c>
      <c r="CO103" s="28" t="str">
        <f>IF(VLOOKUP($C103,Sheet!$A$7:$DG$148,'TN01-10 (IN)'!CO$12,0)="","",VLOOKUP($C103,Sheet!$A$7:$DG$148,'TN01-10 (IN)'!CO$12,0))</f>
        <v/>
      </c>
      <c r="CP103" s="28">
        <f>IF(VLOOKUP($C103,Sheet!$A$7:$DG$148,'TN01-10 (IN)'!CP$12,0)="","",VLOOKUP($C103,Sheet!$A$7:$DG$148,'TN01-10 (IN)'!CP$12,0))</f>
        <v>5.7</v>
      </c>
      <c r="CQ103" s="28">
        <f>IF(VLOOKUP($C103,Sheet!$A$7:$DG$148,'TN01-10 (IN)'!CQ$12,0)="","",VLOOKUP($C103,Sheet!$A$7:$DG$148,'TN01-10 (IN)'!CQ$12,0))</f>
        <v>6.5</v>
      </c>
      <c r="CR103" s="28">
        <f>IF(VLOOKUP($C103,Sheet!$A$7:$DG$148,'TN01-10 (IN)'!CR$12,0)="","",VLOOKUP($C103,Sheet!$A$7:$DG$148,'TN01-10 (IN)'!CR$12,0))</f>
        <v>6.7</v>
      </c>
      <c r="CS103" s="28">
        <f>IF(VLOOKUP($C103,Sheet!$A$7:$DG$148,'TN01-10 (IN)'!CS$12,0)="","",VLOOKUP($C103,Sheet!$A$7:$DG$148,'TN01-10 (IN)'!CS$12,0))</f>
        <v>7.1</v>
      </c>
      <c r="CT103" s="28">
        <f>IF(VLOOKUP($C103,Sheet!$A$7:$DG$148,'TN01-10 (IN)'!CT$12,0)="","",VLOOKUP($C103,Sheet!$A$7:$DG$148,'TN01-10 (IN)'!CT$12,0))</f>
        <v>7.8</v>
      </c>
      <c r="CU103" s="33">
        <f>IF(VLOOKUP($C103,Sheet!$A$7:$DG$148,'TN01-10 (IN)'!CU$12,0)="","",VLOOKUP($C103,Sheet!$A$7:$DG$148,'TN01-10 (IN)'!CU$12,0))</f>
        <v>27</v>
      </c>
      <c r="CV103" s="36">
        <f>IF(VLOOKUP($C103,Sheet!$A$7:$DG$148,'TN01-10 (IN)'!CV$12,0)="","",VLOOKUP($C103,Sheet!$A$7:$DG$148,'TN01-10 (IN)'!CV$12,0))</f>
        <v>0</v>
      </c>
      <c r="CW103" s="38">
        <f t="shared" si="11"/>
        <v>128</v>
      </c>
      <c r="CX103" s="38">
        <f t="shared" si="11"/>
        <v>0</v>
      </c>
      <c r="CY103" s="38">
        <f t="shared" si="12"/>
        <v>0</v>
      </c>
      <c r="CZ103" s="38">
        <f t="shared" si="13"/>
        <v>128</v>
      </c>
      <c r="DA103" s="38">
        <f t="shared" si="14"/>
        <v>6.54</v>
      </c>
      <c r="DB103" s="38">
        <f>VLOOKUP($C103,'TN01-04'!$A$13:$DL$166,103,0)</f>
        <v>2.57</v>
      </c>
      <c r="DC103" s="28" t="str">
        <f>IF(VLOOKUP($C103,Sheet!$A$7:$DG$148,'TN01-10 (IN)'!DC$12,0)="","",VLOOKUP($C103,Sheet!$A$7:$DG$148,'TN01-10 (IN)'!DC$12,0))</f>
        <v/>
      </c>
      <c r="DD103" s="28" t="str">
        <f>IF(VLOOKUP($C103,Sheet!$A$7:$DG$148,'TN01-10 (IN)'!DD$12,0)="","",VLOOKUP($C103,Sheet!$A$7:$DG$148,'TN01-10 (IN)'!DD$12,0))</f>
        <v/>
      </c>
      <c r="DE103" s="28">
        <f>IF(VLOOKUP($C103,Sheet!$A$7:$DG$148,'TN01-10 (IN)'!DE$12,0)="","",VLOOKUP($C103,Sheet!$A$7:$DG$148,'TN01-10 (IN)'!DE$12,0))</f>
        <v>8.4</v>
      </c>
      <c r="DF103" s="28" t="str">
        <f>IF(VLOOKUP($C103,Sheet!$A$7:$DG$148,'TN01-10 (IN)'!DF$12,0)="","",VLOOKUP($C103,Sheet!$A$7:$DG$148,'TN01-10 (IN)'!DF$12,0))</f>
        <v/>
      </c>
      <c r="DG103" s="38"/>
      <c r="DH103" s="38">
        <f t="shared" si="15"/>
        <v>8.4</v>
      </c>
      <c r="DI103" s="38">
        <f>VLOOKUP($C103,'TN01-04'!$A$13:$DL$166,110,0)</f>
        <v>3.65</v>
      </c>
      <c r="DJ103" s="33">
        <f>IF(VLOOKUP($C103,Sheet!$A$7:$DG$148,'TN01-10 (IN)'!DJ$12,0)="","",VLOOKUP($C103,Sheet!$A$7:$DG$148,'TN01-10 (IN)'!DJ$12,0))</f>
        <v>5</v>
      </c>
      <c r="DK103" s="36">
        <f>IF(VLOOKUP($C103,Sheet!$A$7:$DG$148,'TN01-10 (IN)'!DK$12,0)="","",VLOOKUP($C103,Sheet!$A$7:$DG$148,'TN01-10 (IN)'!DK$12,0))</f>
        <v>0</v>
      </c>
      <c r="DL103" s="38">
        <f t="shared" si="16"/>
        <v>133</v>
      </c>
      <c r="DM103" s="38">
        <f t="shared" si="17"/>
        <v>0</v>
      </c>
      <c r="DN103" s="38">
        <f t="shared" si="18"/>
        <v>6.61</v>
      </c>
      <c r="DO103" s="38">
        <f>VLOOKUP($C103,'TN01-04'!$A$13:$DL$166,116,0)</f>
        <v>2.61</v>
      </c>
      <c r="DP103" s="33">
        <f>IF(VLOOKUP($C103,Sheet!$A$7:$DG$148,'TN01-10 (IN)'!DP$12,0)="","",VLOOKUP($C103,Sheet!$A$7:$DG$148,'TN01-10 (IN)'!DP$12,0))</f>
        <v>138</v>
      </c>
      <c r="DQ103" s="36">
        <f>IF(VLOOKUP($C103,Sheet!$A$7:$DG$148,'TN01-10 (IN)'!DQ$12,0)="","",VLOOKUP($C103,Sheet!$A$7:$DG$148,'TN01-10 (IN)'!DQ$12,0))</f>
        <v>0</v>
      </c>
      <c r="DR103" s="28">
        <f>IF(VLOOKUP($C103,Sheet!$A$7:$DG$148,'TN01-10 (IN)'!DR$12,0)="","",VLOOKUP($C103,Sheet!$A$7:$DG$148,'TN01-10 (IN)'!DR$12,0))</f>
        <v>137</v>
      </c>
      <c r="DS103" s="28">
        <f>IF(VLOOKUP($C103,Sheet!$A$7:$DG$148,'TN01-10 (IN)'!DS$12,0)="","",VLOOKUP($C103,Sheet!$A$7:$DG$148,'TN01-10 (IN)'!DS$12,0))</f>
        <v>138</v>
      </c>
      <c r="DT103" s="28">
        <f>IF(VLOOKUP($C103,Sheet!$A$7:$DG$148,'TN01-10 (IN)'!DT$12,0)="","",VLOOKUP($C103,Sheet!$A$7:$DG$148,'TN01-10 (IN)'!DT$12,0))</f>
        <v>6.61</v>
      </c>
      <c r="DU103" s="28">
        <f>IF(VLOOKUP($C103,Sheet!$A$7:$DG$148,'TN01-10 (IN)'!DU$12,0)="","",VLOOKUP($C103,Sheet!$A$7:$DG$148,'TN01-10 (IN)'!DU$12,0))</f>
        <v>2.61</v>
      </c>
      <c r="DV103" s="28" t="str">
        <f>IF(VLOOKUP($C103,Sheet!$A$7:$DG$148,'TN01-10 (IN)'!DV$12,0)="","",VLOOKUP($C103,Sheet!$A$7:$DG$148,'TN01-10 (IN)'!DV$12,0))</f>
        <v/>
      </c>
      <c r="DW103" s="42">
        <f t="shared" si="19"/>
        <v>0</v>
      </c>
    </row>
    <row r="104" spans="1:127" ht="15.95" customHeight="1" x14ac:dyDescent="0.2">
      <c r="A104" s="52"/>
      <c r="B104" s="625"/>
      <c r="C104" s="45">
        <v>2220727362</v>
      </c>
      <c r="D104" s="26" t="s">
        <v>7</v>
      </c>
      <c r="E104" s="26" t="s">
        <v>48</v>
      </c>
      <c r="F104" s="26" t="s">
        <v>166</v>
      </c>
      <c r="G104" s="27">
        <v>35903</v>
      </c>
      <c r="H104" s="26" t="s">
        <v>209</v>
      </c>
      <c r="I104" s="26" t="s">
        <v>212</v>
      </c>
      <c r="J104" s="28">
        <f>IF(VLOOKUP($C104,Sheet!$A$7:$DG$148,'TN01-10 (IN)'!J$12,0)="","",VLOOKUP($C104,Sheet!$A$7:$DG$148,'TN01-10 (IN)'!J$12,0))</f>
        <v>8.5</v>
      </c>
      <c r="K104" s="28">
        <f>IF(VLOOKUP($C104,Sheet!$A$7:$DG$148,'TN01-10 (IN)'!K$12,0)="","",VLOOKUP($C104,Sheet!$A$7:$DG$148,'TN01-10 (IN)'!K$12,0))</f>
        <v>6.6</v>
      </c>
      <c r="L104" s="28">
        <f>IF(VLOOKUP($C104,Sheet!$A$7:$DG$148,'TN01-10 (IN)'!L$12,0)="","",VLOOKUP($C104,Sheet!$A$7:$DG$148,'TN01-10 (IN)'!L$12,0))</f>
        <v>7.8</v>
      </c>
      <c r="M104" s="28">
        <f>IF(VLOOKUP($C104,Sheet!$A$7:$DG$148,'TN01-10 (IN)'!M$12,0)="","",VLOOKUP($C104,Sheet!$A$7:$DG$148,'TN01-10 (IN)'!M$12,0))</f>
        <v>7.9</v>
      </c>
      <c r="N104" s="28">
        <f>IF(VLOOKUP($C104,Sheet!$A$7:$DG$148,'TN01-10 (IN)'!N$12,0)="","",VLOOKUP($C104,Sheet!$A$7:$DG$148,'TN01-10 (IN)'!N$12,0))</f>
        <v>6.8</v>
      </c>
      <c r="O104" s="28">
        <f>IF(VLOOKUP($C104,Sheet!$A$7:$DG$148,'TN01-10 (IN)'!O$12,0)="","",VLOOKUP($C104,Sheet!$A$7:$DG$148,'TN01-10 (IN)'!O$12,0))</f>
        <v>8.6</v>
      </c>
      <c r="P104" s="28">
        <f>IF(VLOOKUP($C104,Sheet!$A$7:$DG$148,'TN01-10 (IN)'!P$12,0)="","",VLOOKUP($C104,Sheet!$A$7:$DG$148,'TN01-10 (IN)'!P$12,0))</f>
        <v>9.1999999999999993</v>
      </c>
      <c r="Q104" s="28" t="str">
        <f>IF(VLOOKUP($C104,Sheet!$A$7:$DG$148,'TN01-10 (IN)'!Q$12,0)="","",VLOOKUP($C104,Sheet!$A$7:$DG$148,'TN01-10 (IN)'!Q$12,0))</f>
        <v/>
      </c>
      <c r="R104" s="28">
        <f>IF(VLOOKUP($C104,Sheet!$A$7:$DG$148,'TN01-10 (IN)'!R$12,0)="","",VLOOKUP($C104,Sheet!$A$7:$DG$148,'TN01-10 (IN)'!R$12,0))</f>
        <v>6.8</v>
      </c>
      <c r="S104" s="28" t="str">
        <f>IF(VLOOKUP($C104,Sheet!$A$7:$DG$148,'TN01-10 (IN)'!S$12,0)="","",VLOOKUP($C104,Sheet!$A$7:$DG$148,'TN01-10 (IN)'!S$12,0))</f>
        <v/>
      </c>
      <c r="T104" s="28" t="str">
        <f>IF(VLOOKUP($C104,Sheet!$A$7:$DG$148,'TN01-10 (IN)'!T$12,0)="","",VLOOKUP($C104,Sheet!$A$7:$DG$148,'TN01-10 (IN)'!T$12,0))</f>
        <v/>
      </c>
      <c r="U104" s="28" t="str">
        <f>IF(VLOOKUP($C104,Sheet!$A$7:$DG$148,'TN01-10 (IN)'!U$12,0)="","",VLOOKUP($C104,Sheet!$A$7:$DG$148,'TN01-10 (IN)'!U$12,0))</f>
        <v/>
      </c>
      <c r="V104" s="28" t="str">
        <f>IF(VLOOKUP($C104,Sheet!$A$7:$DG$148,'TN01-10 (IN)'!V$12,0)="","",VLOOKUP($C104,Sheet!$A$7:$DG$148,'TN01-10 (IN)'!V$12,0))</f>
        <v/>
      </c>
      <c r="W104" s="28">
        <f>IF(VLOOKUP($C104,Sheet!$A$7:$DG$148,'TN01-10 (IN)'!W$12,0)="","",VLOOKUP($C104,Sheet!$A$7:$DG$148,'TN01-10 (IN)'!W$12,0))</f>
        <v>8.3000000000000007</v>
      </c>
      <c r="X104" s="28">
        <f>IF(VLOOKUP($C104,Sheet!$A$7:$DG$148,'TN01-10 (IN)'!X$12,0)="","",VLOOKUP($C104,Sheet!$A$7:$DG$148,'TN01-10 (IN)'!X$12,0))</f>
        <v>6.7</v>
      </c>
      <c r="Y104" s="28">
        <f>IF(VLOOKUP($C104,Sheet!$A$7:$DG$148,'TN01-10 (IN)'!Y$12,0)="","",VLOOKUP($C104,Sheet!$A$7:$DG$148,'TN01-10 (IN)'!Y$12,0))</f>
        <v>9.3000000000000007</v>
      </c>
      <c r="Z104" s="28">
        <f>IF(VLOOKUP($C104,Sheet!$A$7:$DG$148,'TN01-10 (IN)'!Z$12,0)="","",VLOOKUP($C104,Sheet!$A$7:$DG$148,'TN01-10 (IN)'!Z$12,0))</f>
        <v>8.3000000000000007</v>
      </c>
      <c r="AA104" s="28">
        <f>IF(VLOOKUP($C104,Sheet!$A$7:$DG$148,'TN01-10 (IN)'!AA$12,0)="","",VLOOKUP($C104,Sheet!$A$7:$DG$148,'TN01-10 (IN)'!AA$12,0))</f>
        <v>6.5</v>
      </c>
      <c r="AB104" s="28">
        <f>IF(VLOOKUP($C104,Sheet!$A$7:$DG$148,'TN01-10 (IN)'!AB$12,0)="","",VLOOKUP($C104,Sheet!$A$7:$DG$148,'TN01-10 (IN)'!AB$12,0))</f>
        <v>8.1999999999999993</v>
      </c>
      <c r="AC104" s="28">
        <f>IF(VLOOKUP($C104,Sheet!$A$7:$DG$148,'TN01-10 (IN)'!AC$12,0)="","",VLOOKUP($C104,Sheet!$A$7:$DG$148,'TN01-10 (IN)'!AC$12,0))</f>
        <v>7.8</v>
      </c>
      <c r="AD104" s="28">
        <f>IF(VLOOKUP($C104,Sheet!$A$7:$DG$148,'TN01-10 (IN)'!AD$12,0)="","",VLOOKUP($C104,Sheet!$A$7:$DG$148,'TN01-10 (IN)'!AD$12,0))</f>
        <v>8.1</v>
      </c>
      <c r="AE104" s="28">
        <f>IF(VLOOKUP($C104,Sheet!$A$7:$DG$148,'TN01-10 (IN)'!AE$12,0)="","",VLOOKUP($C104,Sheet!$A$7:$DG$148,'TN01-10 (IN)'!AE$12,0))</f>
        <v>8.3000000000000007</v>
      </c>
      <c r="AF104" s="28">
        <f>IF(VLOOKUP($C104,Sheet!$A$7:$DG$148,'TN01-10 (IN)'!AF$12,0)="","",VLOOKUP($C104,Sheet!$A$7:$DG$148,'TN01-10 (IN)'!AF$12,0))</f>
        <v>9.3000000000000007</v>
      </c>
      <c r="AG104" s="28">
        <f>IF(VLOOKUP($C104,Sheet!$A$7:$DG$148,'TN01-10 (IN)'!AG$12,0)="","",VLOOKUP($C104,Sheet!$A$7:$DG$148,'TN01-10 (IN)'!AG$12,0))</f>
        <v>6.1</v>
      </c>
      <c r="AH104" s="28">
        <f>IF(VLOOKUP($C104,Sheet!$A$7:$DG$148,'TN01-10 (IN)'!AH$12,0)="","",VLOOKUP($C104,Sheet!$A$7:$DG$148,'TN01-10 (IN)'!AH$12,0))</f>
        <v>7.6</v>
      </c>
      <c r="AI104" s="28">
        <f>IF(VLOOKUP($C104,Sheet!$A$7:$DG$148,'TN01-10 (IN)'!AI$12,0)="","",VLOOKUP($C104,Sheet!$A$7:$DG$148,'TN01-10 (IN)'!AI$12,0))</f>
        <v>6.9</v>
      </c>
      <c r="AJ104" s="28">
        <f>IF(VLOOKUP($C104,Sheet!$A$7:$DG$148,'TN01-10 (IN)'!AJ$12,0)="","",VLOOKUP($C104,Sheet!$A$7:$DG$148,'TN01-10 (IN)'!AJ$12,0))</f>
        <v>8.1999999999999993</v>
      </c>
      <c r="AK104" s="28">
        <f>IF(VLOOKUP($C104,Sheet!$A$7:$DG$148,'TN01-10 (IN)'!AK$12,0)="","",VLOOKUP($C104,Sheet!$A$7:$DG$148,'TN01-10 (IN)'!AK$12,0))</f>
        <v>6.7</v>
      </c>
      <c r="AL104" s="28">
        <f>IF(VLOOKUP($C104,Sheet!$A$7:$DG$148,'TN01-10 (IN)'!AL$12,0)="","",VLOOKUP($C104,Sheet!$A$7:$DG$148,'TN01-10 (IN)'!AL$12,0))</f>
        <v>6.3</v>
      </c>
      <c r="AM104" s="33">
        <f>IF(VLOOKUP($C104,Sheet!$A$7:$DG$148,'TN01-10 (IN)'!AM$12,0)="","",VLOOKUP($C104,Sheet!$A$7:$DG$148,'TN01-10 (IN)'!AM$12,0))</f>
        <v>51</v>
      </c>
      <c r="AN104" s="36">
        <f>IF(VLOOKUP($C104,Sheet!$A$7:$DG$148,'TN01-10 (IN)'!AN$12,0)="","",VLOOKUP($C104,Sheet!$A$7:$DG$148,'TN01-10 (IN)'!AN$12,0))</f>
        <v>0</v>
      </c>
      <c r="AO104" s="32">
        <f>IF(VLOOKUP($C104,Sheet!$A$7:$DG$148,'TN01-10 (IN)'!AO$12,0)="","",VLOOKUP($C104,Sheet!$A$7:$DG$148,'TN01-10 (IN)'!AO$12,0))</f>
        <v>7</v>
      </c>
      <c r="AP104" s="32">
        <f>IF(VLOOKUP($C104,Sheet!$A$7:$DG$148,'TN01-10 (IN)'!AP$12,0)="","",VLOOKUP($C104,Sheet!$A$7:$DG$148,'TN01-10 (IN)'!AP$12,0))</f>
        <v>5.6</v>
      </c>
      <c r="AQ104" s="32">
        <f>IF(VLOOKUP($C104,Sheet!$A$7:$DG$148,'TN01-10 (IN)'!AQ$12,0)="","",VLOOKUP($C104,Sheet!$A$7:$DG$148,'TN01-10 (IN)'!AQ$12,0))</f>
        <v>6.5</v>
      </c>
      <c r="AR104" s="32" t="str">
        <f>IF(VLOOKUP($C104,Sheet!$A$7:$DG$148,'TN01-10 (IN)'!AR$12,0)="","",VLOOKUP($C104,Sheet!$A$7:$DG$148,'TN01-10 (IN)'!AR$12,0))</f>
        <v/>
      </c>
      <c r="AS104" s="32" t="str">
        <f>IF(VLOOKUP($C104,Sheet!$A$7:$DG$148,'TN01-10 (IN)'!AS$12,0)="","",VLOOKUP($C104,Sheet!$A$7:$DG$148,'TN01-10 (IN)'!AS$12,0))</f>
        <v/>
      </c>
      <c r="AT104" s="32" t="str">
        <f>IF(VLOOKUP($C104,Sheet!$A$7:$DG$148,'TN01-10 (IN)'!AT$12,0)="","",VLOOKUP($C104,Sheet!$A$7:$DG$148,'TN01-10 (IN)'!AT$12,0))</f>
        <v/>
      </c>
      <c r="AU104" s="32" t="str">
        <f>IF(VLOOKUP($C104,Sheet!$A$7:$DG$148,'TN01-10 (IN)'!AU$12,0)="","",VLOOKUP($C104,Sheet!$A$7:$DG$148,'TN01-10 (IN)'!AU$12,0))</f>
        <v/>
      </c>
      <c r="AV104" s="32" t="str">
        <f>IF(VLOOKUP($C104,Sheet!$A$7:$DG$148,'TN01-10 (IN)'!AV$12,0)="","",VLOOKUP($C104,Sheet!$A$7:$DG$148,'TN01-10 (IN)'!AV$12,0))</f>
        <v/>
      </c>
      <c r="AW104" s="32">
        <f>IF(VLOOKUP($C104,Sheet!$A$7:$DG$148,'TN01-10 (IN)'!AW$12,0)="","",VLOOKUP($C104,Sheet!$A$7:$DG$148,'TN01-10 (IN)'!AW$12,0))</f>
        <v>5.8</v>
      </c>
      <c r="AX104" s="32" t="str">
        <f>IF(VLOOKUP($C104,Sheet!$A$7:$DG$148,'TN01-10 (IN)'!AX$12,0)="","",VLOOKUP($C104,Sheet!$A$7:$DG$148,'TN01-10 (IN)'!AX$12,0))</f>
        <v/>
      </c>
      <c r="AY104" s="32" t="str">
        <f>IF(VLOOKUP($C104,Sheet!$A$7:$DG$148,'TN01-10 (IN)'!AY$12,0)="","",VLOOKUP($C104,Sheet!$A$7:$DG$148,'TN01-10 (IN)'!AY$12,0))</f>
        <v/>
      </c>
      <c r="AZ104" s="32" t="str">
        <f>IF(VLOOKUP($C104,Sheet!$A$7:$DG$148,'TN01-10 (IN)'!AZ$12,0)="","",VLOOKUP($C104,Sheet!$A$7:$DG$148,'TN01-10 (IN)'!AZ$12,0))</f>
        <v/>
      </c>
      <c r="BA104" s="32" t="str">
        <f>IF(VLOOKUP($C104,Sheet!$A$7:$DG$148,'TN01-10 (IN)'!BA$12,0)="","",VLOOKUP($C104,Sheet!$A$7:$DG$148,'TN01-10 (IN)'!BA$12,0))</f>
        <v/>
      </c>
      <c r="BB104" s="32" t="str">
        <f>IF(VLOOKUP($C104,Sheet!$A$7:$DG$148,'TN01-10 (IN)'!BB$12,0)="","",VLOOKUP($C104,Sheet!$A$7:$DG$148,'TN01-10 (IN)'!BB$12,0))</f>
        <v/>
      </c>
      <c r="BC104" s="32">
        <f>IF(VLOOKUP($C104,Sheet!$A$7:$DG$148,'TN01-10 (IN)'!BC$12,0)="","",VLOOKUP($C104,Sheet!$A$7:$DG$148,'TN01-10 (IN)'!BC$12,0))</f>
        <v>7.5</v>
      </c>
      <c r="BD104" s="33">
        <f>IF(VLOOKUP($C104,Sheet!$A$7:$DG$148,'TN01-10 (IN)'!BD$12,0)="","",VLOOKUP($C104,Sheet!$A$7:$DG$148,'TN01-10 (IN)'!BD$12,0))</f>
        <v>5</v>
      </c>
      <c r="BE104" s="36">
        <f>IF(VLOOKUP($C104,Sheet!$A$7:$DG$148,'TN01-10 (IN)'!BE$12,0)="","",VLOOKUP($C104,Sheet!$A$7:$DG$148,'TN01-10 (IN)'!BE$12,0))</f>
        <v>0</v>
      </c>
      <c r="BF104" s="28">
        <f>IF(VLOOKUP($C104,Sheet!$A$7:$DG$148,'TN01-10 (IN)'!BF$12,0)="","",VLOOKUP($C104,Sheet!$A$7:$DG$148,'TN01-10 (IN)'!BF$12,0))</f>
        <v>6</v>
      </c>
      <c r="BG104" s="28">
        <f>IF(VLOOKUP($C104,Sheet!$A$7:$DG$148,'TN01-10 (IN)'!BG$12,0)="","",VLOOKUP($C104,Sheet!$A$7:$DG$148,'TN01-10 (IN)'!BG$12,0))</f>
        <v>7.5</v>
      </c>
      <c r="BH104" s="28">
        <f>IF(VLOOKUP($C104,Sheet!$A$7:$DG$148,'TN01-10 (IN)'!BH$12,0)="","",VLOOKUP($C104,Sheet!$A$7:$DG$148,'TN01-10 (IN)'!BH$12,0))</f>
        <v>8.4</v>
      </c>
      <c r="BI104" s="28">
        <f>IF(VLOOKUP($C104,Sheet!$A$7:$DG$148,'TN01-10 (IN)'!BI$12,0)="","",VLOOKUP($C104,Sheet!$A$7:$DG$148,'TN01-10 (IN)'!BI$12,0))</f>
        <v>6.8</v>
      </c>
      <c r="BJ104" s="28">
        <f>IF(VLOOKUP($C104,Sheet!$A$7:$DG$148,'TN01-10 (IN)'!BJ$12,0)="","",VLOOKUP($C104,Sheet!$A$7:$DG$148,'TN01-10 (IN)'!BJ$12,0))</f>
        <v>7.1</v>
      </c>
      <c r="BK104" s="28">
        <f>IF(VLOOKUP($C104,Sheet!$A$7:$DG$148,'TN01-10 (IN)'!BK$12,0)="","",VLOOKUP($C104,Sheet!$A$7:$DG$148,'TN01-10 (IN)'!BK$12,0))</f>
        <v>6.1</v>
      </c>
      <c r="BL104" s="28">
        <f>IF(VLOOKUP($C104,Sheet!$A$7:$DG$148,'TN01-10 (IN)'!BL$12,0)="","",VLOOKUP($C104,Sheet!$A$7:$DG$148,'TN01-10 (IN)'!BL$12,0))</f>
        <v>8.6</v>
      </c>
      <c r="BM104" s="28">
        <f>IF(VLOOKUP($C104,Sheet!$A$7:$DG$148,'TN01-10 (IN)'!BM$12,0)="","",VLOOKUP($C104,Sheet!$A$7:$DG$148,'TN01-10 (IN)'!BM$12,0))</f>
        <v>6.9</v>
      </c>
      <c r="BN104" s="28">
        <f>IF(VLOOKUP($C104,Sheet!$A$7:$DG$148,'TN01-10 (IN)'!BN$12,0)="","",VLOOKUP($C104,Sheet!$A$7:$DG$148,'TN01-10 (IN)'!BN$12,0))</f>
        <v>6.1</v>
      </c>
      <c r="BO104" s="28">
        <f>IF(VLOOKUP($C104,Sheet!$A$7:$DG$148,'TN01-10 (IN)'!BO$12,0)="","",VLOOKUP($C104,Sheet!$A$7:$DG$148,'TN01-10 (IN)'!BO$12,0))</f>
        <v>7.3</v>
      </c>
      <c r="BP104" s="28">
        <f>IF(VLOOKUP($C104,Sheet!$A$7:$DG$148,'TN01-10 (IN)'!BP$12,0)="","",VLOOKUP($C104,Sheet!$A$7:$DG$148,'TN01-10 (IN)'!BP$12,0))</f>
        <v>5.0999999999999996</v>
      </c>
      <c r="BQ104" s="28">
        <f>IF(VLOOKUP($C104,Sheet!$A$7:$DG$148,'TN01-10 (IN)'!BQ$12,0)="","",VLOOKUP($C104,Sheet!$A$7:$DG$148,'TN01-10 (IN)'!BQ$12,0))</f>
        <v>7.4</v>
      </c>
      <c r="BR104" s="28">
        <f>IF(VLOOKUP($C104,Sheet!$A$7:$DG$148,'TN01-10 (IN)'!BR$12,0)="","",VLOOKUP($C104,Sheet!$A$7:$DG$148,'TN01-10 (IN)'!BR$12,0))</f>
        <v>7.1</v>
      </c>
      <c r="BS104" s="28" t="str">
        <f>IF(VLOOKUP($C104,Sheet!$A$7:$DG$148,'TN01-10 (IN)'!BS$12,0)="","",VLOOKUP($C104,Sheet!$A$7:$DG$148,'TN01-10 (IN)'!BS$12,0))</f>
        <v/>
      </c>
      <c r="BT104" s="28">
        <f>IF(VLOOKUP($C104,Sheet!$A$7:$DG$148,'TN01-10 (IN)'!BT$12,0)="","",VLOOKUP($C104,Sheet!$A$7:$DG$148,'TN01-10 (IN)'!BT$12,0))</f>
        <v>5</v>
      </c>
      <c r="BU104" s="28">
        <f>IF(VLOOKUP($C104,Sheet!$A$7:$DG$148,'TN01-10 (IN)'!BU$12,0)="","",VLOOKUP($C104,Sheet!$A$7:$DG$148,'TN01-10 (IN)'!BU$12,0))</f>
        <v>6</v>
      </c>
      <c r="BV104" s="28">
        <f>IF(VLOOKUP($C104,Sheet!$A$7:$DG$148,'TN01-10 (IN)'!BV$12,0)="","",VLOOKUP($C104,Sheet!$A$7:$DG$148,'TN01-10 (IN)'!BV$12,0))</f>
        <v>5.3</v>
      </c>
      <c r="BW104" s="28">
        <f>IF(VLOOKUP($C104,Sheet!$A$7:$DG$148,'TN01-10 (IN)'!BW$12,0)="","",VLOOKUP($C104,Sheet!$A$7:$DG$148,'TN01-10 (IN)'!BW$12,0))</f>
        <v>6.8</v>
      </c>
      <c r="BX104" s="28">
        <f>IF(VLOOKUP($C104,Sheet!$A$7:$DG$148,'TN01-10 (IN)'!BX$12,0)="","",VLOOKUP($C104,Sheet!$A$7:$DG$148,'TN01-10 (IN)'!BX$12,0))</f>
        <v>8.6999999999999993</v>
      </c>
      <c r="BY104" s="28">
        <f>IF(VLOOKUP($C104,Sheet!$A$7:$DG$148,'TN01-10 (IN)'!BY$12,0)="","",VLOOKUP($C104,Sheet!$A$7:$DG$148,'TN01-10 (IN)'!BY$12,0))</f>
        <v>8.3000000000000007</v>
      </c>
      <c r="BZ104" s="33">
        <f>IF(VLOOKUP($C104,Sheet!$A$7:$DG$148,'TN01-10 (IN)'!BZ$12,0)="","",VLOOKUP($C104,Sheet!$A$7:$DG$148,'TN01-10 (IN)'!BZ$12,0))</f>
        <v>50</v>
      </c>
      <c r="CA104" s="36">
        <f>IF(VLOOKUP($C104,Sheet!$A$7:$DG$148,'TN01-10 (IN)'!CA$12,0)="","",VLOOKUP($C104,Sheet!$A$7:$DG$148,'TN01-10 (IN)'!CA$12,0))</f>
        <v>0</v>
      </c>
      <c r="CB104" s="28">
        <f>IF(VLOOKUP($C104,Sheet!$A$7:$DG$148,'TN01-10 (IN)'!CB$12,0)="","",VLOOKUP($C104,Sheet!$A$7:$DG$148,'TN01-10 (IN)'!CB$12,0))</f>
        <v>7.5</v>
      </c>
      <c r="CC104" s="28" t="str">
        <f>IF(VLOOKUP($C104,Sheet!$A$7:$DG$148,'TN01-10 (IN)'!CC$12,0)="","",VLOOKUP($C104,Sheet!$A$7:$DG$148,'TN01-10 (IN)'!CC$12,0))</f>
        <v/>
      </c>
      <c r="CD104" s="28">
        <f>IF(VLOOKUP($C104,Sheet!$A$7:$DG$148,'TN01-10 (IN)'!CD$12,0)="","",VLOOKUP($C104,Sheet!$A$7:$DG$148,'TN01-10 (IN)'!CD$12,0))</f>
        <v>7.7</v>
      </c>
      <c r="CE104" s="28" t="str">
        <f>IF(VLOOKUP($C104,Sheet!$A$7:$DG$148,'TN01-10 (IN)'!CE$12,0)="","",VLOOKUP($C104,Sheet!$A$7:$DG$148,'TN01-10 (IN)'!CE$12,0))</f>
        <v/>
      </c>
      <c r="CF104" s="28">
        <f>IF(VLOOKUP($C104,Sheet!$A$7:$DG$148,'TN01-10 (IN)'!CF$12,0)="","",VLOOKUP($C104,Sheet!$A$7:$DG$148,'TN01-10 (IN)'!CF$12,0))</f>
        <v>8.3000000000000007</v>
      </c>
      <c r="CG104" s="28">
        <f>IF(VLOOKUP($C104,Sheet!$A$7:$DG$148,'TN01-10 (IN)'!CG$12,0)="","",VLOOKUP($C104,Sheet!$A$7:$DG$148,'TN01-10 (IN)'!CG$12,0))</f>
        <v>5.7</v>
      </c>
      <c r="CH104" s="28">
        <f>IF(VLOOKUP($C104,Sheet!$A$7:$DG$148,'TN01-10 (IN)'!CH$12,0)="","",VLOOKUP($C104,Sheet!$A$7:$DG$148,'TN01-10 (IN)'!CH$12,0))</f>
        <v>9.1</v>
      </c>
      <c r="CI104" s="28">
        <f>IF(VLOOKUP($C104,Sheet!$A$7:$DG$148,'TN01-10 (IN)'!CI$12,0)="","",VLOOKUP($C104,Sheet!$A$7:$DG$148,'TN01-10 (IN)'!CI$12,0))</f>
        <v>7.6</v>
      </c>
      <c r="CJ104" s="28" t="str">
        <f>IF(VLOOKUP($C104,Sheet!$A$7:$DG$148,'TN01-10 (IN)'!CJ$12,0)="","",VLOOKUP($C104,Sheet!$A$7:$DG$148,'TN01-10 (IN)'!CJ$12,0))</f>
        <v/>
      </c>
      <c r="CK104" s="28">
        <f>IF(VLOOKUP($C104,Sheet!$A$7:$DG$148,'TN01-10 (IN)'!CK$12,0)="","",VLOOKUP($C104,Sheet!$A$7:$DG$148,'TN01-10 (IN)'!CK$12,0))</f>
        <v>7.7</v>
      </c>
      <c r="CL104" s="28" t="str">
        <f>IF(VLOOKUP($C104,Sheet!$A$7:$DG$148,'TN01-10 (IN)'!CL$12,0)="","",VLOOKUP($C104,Sheet!$A$7:$DG$148,'TN01-10 (IN)'!CL$12,0))</f>
        <v/>
      </c>
      <c r="CM104" s="28" t="str">
        <f>IF(VLOOKUP($C104,Sheet!$A$7:$DG$148,'TN01-10 (IN)'!CM$12,0)="","",VLOOKUP($C104,Sheet!$A$7:$DG$148,'TN01-10 (IN)'!CM$12,0))</f>
        <v/>
      </c>
      <c r="CN104" s="28" t="str">
        <f>IF(VLOOKUP($C104,Sheet!$A$7:$DG$148,'TN01-10 (IN)'!CN$12,0)="","",VLOOKUP($C104,Sheet!$A$7:$DG$148,'TN01-10 (IN)'!CN$12,0))</f>
        <v/>
      </c>
      <c r="CO104" s="28" t="str">
        <f>IF(VLOOKUP($C104,Sheet!$A$7:$DG$148,'TN01-10 (IN)'!CO$12,0)="","",VLOOKUP($C104,Sheet!$A$7:$DG$148,'TN01-10 (IN)'!CO$12,0))</f>
        <v/>
      </c>
      <c r="CP104" s="28">
        <f>IF(VLOOKUP($C104,Sheet!$A$7:$DG$148,'TN01-10 (IN)'!CP$12,0)="","",VLOOKUP($C104,Sheet!$A$7:$DG$148,'TN01-10 (IN)'!CP$12,0))</f>
        <v>8.1</v>
      </c>
      <c r="CQ104" s="28">
        <f>IF(VLOOKUP($C104,Sheet!$A$7:$DG$148,'TN01-10 (IN)'!CQ$12,0)="","",VLOOKUP($C104,Sheet!$A$7:$DG$148,'TN01-10 (IN)'!CQ$12,0))</f>
        <v>7.5</v>
      </c>
      <c r="CR104" s="28">
        <f>IF(VLOOKUP($C104,Sheet!$A$7:$DG$148,'TN01-10 (IN)'!CR$12,0)="","",VLOOKUP($C104,Sheet!$A$7:$DG$148,'TN01-10 (IN)'!CR$12,0))</f>
        <v>8.5</v>
      </c>
      <c r="CS104" s="28">
        <f>IF(VLOOKUP($C104,Sheet!$A$7:$DG$148,'TN01-10 (IN)'!CS$12,0)="","",VLOOKUP($C104,Sheet!$A$7:$DG$148,'TN01-10 (IN)'!CS$12,0))</f>
        <v>5.4</v>
      </c>
      <c r="CT104" s="28">
        <f>IF(VLOOKUP($C104,Sheet!$A$7:$DG$148,'TN01-10 (IN)'!CT$12,0)="","",VLOOKUP($C104,Sheet!$A$7:$DG$148,'TN01-10 (IN)'!CT$12,0))</f>
        <v>7.6</v>
      </c>
      <c r="CU104" s="33">
        <f>IF(VLOOKUP($C104,Sheet!$A$7:$DG$148,'TN01-10 (IN)'!CU$12,0)="","",VLOOKUP($C104,Sheet!$A$7:$DG$148,'TN01-10 (IN)'!CU$12,0))</f>
        <v>27</v>
      </c>
      <c r="CV104" s="36">
        <f>IF(VLOOKUP($C104,Sheet!$A$7:$DG$148,'TN01-10 (IN)'!CV$12,0)="","",VLOOKUP($C104,Sheet!$A$7:$DG$148,'TN01-10 (IN)'!CV$12,0))</f>
        <v>0</v>
      </c>
      <c r="CW104" s="38">
        <f t="shared" si="11"/>
        <v>128</v>
      </c>
      <c r="CX104" s="38">
        <f t="shared" si="11"/>
        <v>0</v>
      </c>
      <c r="CY104" s="38">
        <f t="shared" si="12"/>
        <v>0</v>
      </c>
      <c r="CZ104" s="38">
        <f t="shared" si="13"/>
        <v>128</v>
      </c>
      <c r="DA104" s="38">
        <f t="shared" si="14"/>
        <v>7.28</v>
      </c>
      <c r="DB104" s="38">
        <f>VLOOKUP($C104,'TN01-04'!$A$13:$DL$166,103,0)</f>
        <v>3.04</v>
      </c>
      <c r="DC104" s="28" t="str">
        <f>IF(VLOOKUP($C104,Sheet!$A$7:$DG$148,'TN01-10 (IN)'!DC$12,0)="","",VLOOKUP($C104,Sheet!$A$7:$DG$148,'TN01-10 (IN)'!DC$12,0))</f>
        <v/>
      </c>
      <c r="DD104" s="28" t="str">
        <f>IF(VLOOKUP($C104,Sheet!$A$7:$DG$148,'TN01-10 (IN)'!DD$12,0)="","",VLOOKUP($C104,Sheet!$A$7:$DG$148,'TN01-10 (IN)'!DD$12,0))</f>
        <v/>
      </c>
      <c r="DE104" s="28">
        <f>IF(VLOOKUP($C104,Sheet!$A$7:$DG$148,'TN01-10 (IN)'!DE$12,0)="","",VLOOKUP($C104,Sheet!$A$7:$DG$148,'TN01-10 (IN)'!DE$12,0))</f>
        <v>9.3000000000000007</v>
      </c>
      <c r="DF104" s="28" t="str">
        <f>IF(VLOOKUP($C104,Sheet!$A$7:$DG$148,'TN01-10 (IN)'!DF$12,0)="","",VLOOKUP($C104,Sheet!$A$7:$DG$148,'TN01-10 (IN)'!DF$12,0))</f>
        <v/>
      </c>
      <c r="DG104" s="38"/>
      <c r="DH104" s="38">
        <f t="shared" si="15"/>
        <v>9.3000000000000007</v>
      </c>
      <c r="DI104" s="38">
        <f>VLOOKUP($C104,'TN01-04'!$A$13:$DL$166,110,0)</f>
        <v>4</v>
      </c>
      <c r="DJ104" s="33">
        <f>IF(VLOOKUP($C104,Sheet!$A$7:$DG$148,'TN01-10 (IN)'!DJ$12,0)="","",VLOOKUP($C104,Sheet!$A$7:$DG$148,'TN01-10 (IN)'!DJ$12,0))</f>
        <v>5</v>
      </c>
      <c r="DK104" s="36">
        <f>IF(VLOOKUP($C104,Sheet!$A$7:$DG$148,'TN01-10 (IN)'!DK$12,0)="","",VLOOKUP($C104,Sheet!$A$7:$DG$148,'TN01-10 (IN)'!DK$12,0))</f>
        <v>0</v>
      </c>
      <c r="DL104" s="38">
        <f t="shared" si="16"/>
        <v>133</v>
      </c>
      <c r="DM104" s="38">
        <f t="shared" si="17"/>
        <v>0</v>
      </c>
      <c r="DN104" s="38">
        <f t="shared" si="18"/>
        <v>7.35</v>
      </c>
      <c r="DO104" s="38">
        <f>VLOOKUP($C104,'TN01-04'!$A$13:$DL$166,116,0)</f>
        <v>3.07</v>
      </c>
      <c r="DP104" s="33">
        <f>IF(VLOOKUP($C104,Sheet!$A$7:$DG$148,'TN01-10 (IN)'!DP$12,0)="","",VLOOKUP($C104,Sheet!$A$7:$DG$148,'TN01-10 (IN)'!DP$12,0))</f>
        <v>138</v>
      </c>
      <c r="DQ104" s="36">
        <f>IF(VLOOKUP($C104,Sheet!$A$7:$DG$148,'TN01-10 (IN)'!DQ$12,0)="","",VLOOKUP($C104,Sheet!$A$7:$DG$148,'TN01-10 (IN)'!DQ$12,0))</f>
        <v>0</v>
      </c>
      <c r="DR104" s="28">
        <f>IF(VLOOKUP($C104,Sheet!$A$7:$DG$148,'TN01-10 (IN)'!DR$12,0)="","",VLOOKUP($C104,Sheet!$A$7:$DG$148,'TN01-10 (IN)'!DR$12,0))</f>
        <v>137</v>
      </c>
      <c r="DS104" s="28">
        <f>IF(VLOOKUP($C104,Sheet!$A$7:$DG$148,'TN01-10 (IN)'!DS$12,0)="","",VLOOKUP($C104,Sheet!$A$7:$DG$148,'TN01-10 (IN)'!DS$12,0))</f>
        <v>138</v>
      </c>
      <c r="DT104" s="28">
        <f>IF(VLOOKUP($C104,Sheet!$A$7:$DG$148,'TN01-10 (IN)'!DT$12,0)="","",VLOOKUP($C104,Sheet!$A$7:$DG$148,'TN01-10 (IN)'!DT$12,0))</f>
        <v>7.35</v>
      </c>
      <c r="DU104" s="28">
        <f>IF(VLOOKUP($C104,Sheet!$A$7:$DG$148,'TN01-10 (IN)'!DU$12,0)="","",VLOOKUP($C104,Sheet!$A$7:$DG$148,'TN01-10 (IN)'!DU$12,0))</f>
        <v>3.07</v>
      </c>
      <c r="DV104" s="28" t="str">
        <f>IF(VLOOKUP($C104,Sheet!$A$7:$DG$148,'TN01-10 (IN)'!DV$12,0)="","",VLOOKUP($C104,Sheet!$A$7:$DG$148,'TN01-10 (IN)'!DV$12,0))</f>
        <v/>
      </c>
      <c r="DW104" s="42">
        <f t="shared" si="19"/>
        <v>0</v>
      </c>
    </row>
    <row r="105" spans="1:127" ht="15.95" customHeight="1" x14ac:dyDescent="0.2">
      <c r="A105" s="52"/>
      <c r="B105" s="625"/>
      <c r="C105" s="45">
        <v>2220727364</v>
      </c>
      <c r="D105" s="26" t="s">
        <v>18</v>
      </c>
      <c r="E105" s="26" t="s">
        <v>94</v>
      </c>
      <c r="F105" s="26" t="s">
        <v>166</v>
      </c>
      <c r="G105" s="27">
        <v>35927</v>
      </c>
      <c r="H105" s="26" t="s">
        <v>209</v>
      </c>
      <c r="I105" s="26" t="s">
        <v>212</v>
      </c>
      <c r="J105" s="28">
        <f>IF(VLOOKUP($C105,Sheet!$A$7:$DG$148,'TN01-10 (IN)'!J$12,0)="","",VLOOKUP($C105,Sheet!$A$7:$DG$148,'TN01-10 (IN)'!J$12,0))</f>
        <v>8.8000000000000007</v>
      </c>
      <c r="K105" s="28">
        <f>IF(VLOOKUP($C105,Sheet!$A$7:$DG$148,'TN01-10 (IN)'!K$12,0)="","",VLOOKUP($C105,Sheet!$A$7:$DG$148,'TN01-10 (IN)'!K$12,0))</f>
        <v>8</v>
      </c>
      <c r="L105" s="28">
        <f>IF(VLOOKUP($C105,Sheet!$A$7:$DG$148,'TN01-10 (IN)'!L$12,0)="","",VLOOKUP($C105,Sheet!$A$7:$DG$148,'TN01-10 (IN)'!L$12,0))</f>
        <v>8.6999999999999993</v>
      </c>
      <c r="M105" s="28">
        <f>IF(VLOOKUP($C105,Sheet!$A$7:$DG$148,'TN01-10 (IN)'!M$12,0)="","",VLOOKUP($C105,Sheet!$A$7:$DG$148,'TN01-10 (IN)'!M$12,0))</f>
        <v>8.8000000000000007</v>
      </c>
      <c r="N105" s="28">
        <f>IF(VLOOKUP($C105,Sheet!$A$7:$DG$148,'TN01-10 (IN)'!N$12,0)="","",VLOOKUP($C105,Sheet!$A$7:$DG$148,'TN01-10 (IN)'!N$12,0))</f>
        <v>7</v>
      </c>
      <c r="O105" s="28">
        <f>IF(VLOOKUP($C105,Sheet!$A$7:$DG$148,'TN01-10 (IN)'!O$12,0)="","",VLOOKUP($C105,Sheet!$A$7:$DG$148,'TN01-10 (IN)'!O$12,0))</f>
        <v>7.5</v>
      </c>
      <c r="P105" s="28">
        <f>IF(VLOOKUP($C105,Sheet!$A$7:$DG$148,'TN01-10 (IN)'!P$12,0)="","",VLOOKUP($C105,Sheet!$A$7:$DG$148,'TN01-10 (IN)'!P$12,0))</f>
        <v>7.5</v>
      </c>
      <c r="Q105" s="28" t="str">
        <f>IF(VLOOKUP($C105,Sheet!$A$7:$DG$148,'TN01-10 (IN)'!Q$12,0)="","",VLOOKUP($C105,Sheet!$A$7:$DG$148,'TN01-10 (IN)'!Q$12,0))</f>
        <v/>
      </c>
      <c r="R105" s="28">
        <f>IF(VLOOKUP($C105,Sheet!$A$7:$DG$148,'TN01-10 (IN)'!R$12,0)="","",VLOOKUP($C105,Sheet!$A$7:$DG$148,'TN01-10 (IN)'!R$12,0))</f>
        <v>7.7</v>
      </c>
      <c r="S105" s="28" t="str">
        <f>IF(VLOOKUP($C105,Sheet!$A$7:$DG$148,'TN01-10 (IN)'!S$12,0)="","",VLOOKUP($C105,Sheet!$A$7:$DG$148,'TN01-10 (IN)'!S$12,0))</f>
        <v/>
      </c>
      <c r="T105" s="28" t="str">
        <f>IF(VLOOKUP($C105,Sheet!$A$7:$DG$148,'TN01-10 (IN)'!T$12,0)="","",VLOOKUP($C105,Sheet!$A$7:$DG$148,'TN01-10 (IN)'!T$12,0))</f>
        <v/>
      </c>
      <c r="U105" s="28" t="str">
        <f>IF(VLOOKUP($C105,Sheet!$A$7:$DG$148,'TN01-10 (IN)'!U$12,0)="","",VLOOKUP($C105,Sheet!$A$7:$DG$148,'TN01-10 (IN)'!U$12,0))</f>
        <v/>
      </c>
      <c r="V105" s="28" t="str">
        <f>IF(VLOOKUP($C105,Sheet!$A$7:$DG$148,'TN01-10 (IN)'!V$12,0)="","",VLOOKUP($C105,Sheet!$A$7:$DG$148,'TN01-10 (IN)'!V$12,0))</f>
        <v/>
      </c>
      <c r="W105" s="28">
        <f>IF(VLOOKUP($C105,Sheet!$A$7:$DG$148,'TN01-10 (IN)'!W$12,0)="","",VLOOKUP($C105,Sheet!$A$7:$DG$148,'TN01-10 (IN)'!W$12,0))</f>
        <v>7.8</v>
      </c>
      <c r="X105" s="28">
        <f>IF(VLOOKUP($C105,Sheet!$A$7:$DG$148,'TN01-10 (IN)'!X$12,0)="","",VLOOKUP($C105,Sheet!$A$7:$DG$148,'TN01-10 (IN)'!X$12,0))</f>
        <v>8.6</v>
      </c>
      <c r="Y105" s="28">
        <f>IF(VLOOKUP($C105,Sheet!$A$7:$DG$148,'TN01-10 (IN)'!Y$12,0)="","",VLOOKUP($C105,Sheet!$A$7:$DG$148,'TN01-10 (IN)'!Y$12,0))</f>
        <v>9.3000000000000007</v>
      </c>
      <c r="Z105" s="28">
        <f>IF(VLOOKUP($C105,Sheet!$A$7:$DG$148,'TN01-10 (IN)'!Z$12,0)="","",VLOOKUP($C105,Sheet!$A$7:$DG$148,'TN01-10 (IN)'!Z$12,0))</f>
        <v>8.3000000000000007</v>
      </c>
      <c r="AA105" s="28">
        <f>IF(VLOOKUP($C105,Sheet!$A$7:$DG$148,'TN01-10 (IN)'!AA$12,0)="","",VLOOKUP($C105,Sheet!$A$7:$DG$148,'TN01-10 (IN)'!AA$12,0))</f>
        <v>7.6</v>
      </c>
      <c r="AB105" s="28">
        <f>IF(VLOOKUP($C105,Sheet!$A$7:$DG$148,'TN01-10 (IN)'!AB$12,0)="","",VLOOKUP($C105,Sheet!$A$7:$DG$148,'TN01-10 (IN)'!AB$12,0))</f>
        <v>8.1999999999999993</v>
      </c>
      <c r="AC105" s="28">
        <f>IF(VLOOKUP($C105,Sheet!$A$7:$DG$148,'TN01-10 (IN)'!AC$12,0)="","",VLOOKUP($C105,Sheet!$A$7:$DG$148,'TN01-10 (IN)'!AC$12,0))</f>
        <v>7.5</v>
      </c>
      <c r="AD105" s="28">
        <f>IF(VLOOKUP($C105,Sheet!$A$7:$DG$148,'TN01-10 (IN)'!AD$12,0)="","",VLOOKUP($C105,Sheet!$A$7:$DG$148,'TN01-10 (IN)'!AD$12,0))</f>
        <v>8.3000000000000007</v>
      </c>
      <c r="AE105" s="28">
        <f>IF(VLOOKUP($C105,Sheet!$A$7:$DG$148,'TN01-10 (IN)'!AE$12,0)="","",VLOOKUP($C105,Sheet!$A$7:$DG$148,'TN01-10 (IN)'!AE$12,0))</f>
        <v>7.6</v>
      </c>
      <c r="AF105" s="28">
        <f>IF(VLOOKUP($C105,Sheet!$A$7:$DG$148,'TN01-10 (IN)'!AF$12,0)="","",VLOOKUP($C105,Sheet!$A$7:$DG$148,'TN01-10 (IN)'!AF$12,0))</f>
        <v>6.5</v>
      </c>
      <c r="AG105" s="28">
        <f>IF(VLOOKUP($C105,Sheet!$A$7:$DG$148,'TN01-10 (IN)'!AG$12,0)="","",VLOOKUP($C105,Sheet!$A$7:$DG$148,'TN01-10 (IN)'!AG$12,0))</f>
        <v>4.9000000000000004</v>
      </c>
      <c r="AH105" s="28">
        <f>IF(VLOOKUP($C105,Sheet!$A$7:$DG$148,'TN01-10 (IN)'!AH$12,0)="","",VLOOKUP($C105,Sheet!$A$7:$DG$148,'TN01-10 (IN)'!AH$12,0))</f>
        <v>7.7</v>
      </c>
      <c r="AI105" s="28">
        <f>IF(VLOOKUP($C105,Sheet!$A$7:$DG$148,'TN01-10 (IN)'!AI$12,0)="","",VLOOKUP($C105,Sheet!$A$7:$DG$148,'TN01-10 (IN)'!AI$12,0))</f>
        <v>5.9</v>
      </c>
      <c r="AJ105" s="28">
        <f>IF(VLOOKUP($C105,Sheet!$A$7:$DG$148,'TN01-10 (IN)'!AJ$12,0)="","",VLOOKUP($C105,Sheet!$A$7:$DG$148,'TN01-10 (IN)'!AJ$12,0))</f>
        <v>7.2</v>
      </c>
      <c r="AK105" s="28">
        <f>IF(VLOOKUP($C105,Sheet!$A$7:$DG$148,'TN01-10 (IN)'!AK$12,0)="","",VLOOKUP($C105,Sheet!$A$7:$DG$148,'TN01-10 (IN)'!AK$12,0))</f>
        <v>5.8</v>
      </c>
      <c r="AL105" s="28">
        <f>IF(VLOOKUP($C105,Sheet!$A$7:$DG$148,'TN01-10 (IN)'!AL$12,0)="","",VLOOKUP($C105,Sheet!$A$7:$DG$148,'TN01-10 (IN)'!AL$12,0))</f>
        <v>8.1</v>
      </c>
      <c r="AM105" s="33">
        <f>IF(VLOOKUP($C105,Sheet!$A$7:$DG$148,'TN01-10 (IN)'!AM$12,0)="","",VLOOKUP($C105,Sheet!$A$7:$DG$148,'TN01-10 (IN)'!AM$12,0))</f>
        <v>51</v>
      </c>
      <c r="AN105" s="36">
        <f>IF(VLOOKUP($C105,Sheet!$A$7:$DG$148,'TN01-10 (IN)'!AN$12,0)="","",VLOOKUP($C105,Sheet!$A$7:$DG$148,'TN01-10 (IN)'!AN$12,0))</f>
        <v>0</v>
      </c>
      <c r="AO105" s="32">
        <f>IF(VLOOKUP($C105,Sheet!$A$7:$DG$148,'TN01-10 (IN)'!AO$12,0)="","",VLOOKUP($C105,Sheet!$A$7:$DG$148,'TN01-10 (IN)'!AO$12,0))</f>
        <v>7</v>
      </c>
      <c r="AP105" s="32">
        <f>IF(VLOOKUP($C105,Sheet!$A$7:$DG$148,'TN01-10 (IN)'!AP$12,0)="","",VLOOKUP($C105,Sheet!$A$7:$DG$148,'TN01-10 (IN)'!AP$12,0))</f>
        <v>6</v>
      </c>
      <c r="AQ105" s="32">
        <f>IF(VLOOKUP($C105,Sheet!$A$7:$DG$148,'TN01-10 (IN)'!AQ$12,0)="","",VLOOKUP($C105,Sheet!$A$7:$DG$148,'TN01-10 (IN)'!AQ$12,0))</f>
        <v>7.1</v>
      </c>
      <c r="AR105" s="32" t="str">
        <f>IF(VLOOKUP($C105,Sheet!$A$7:$DG$148,'TN01-10 (IN)'!AR$12,0)="","",VLOOKUP($C105,Sheet!$A$7:$DG$148,'TN01-10 (IN)'!AR$12,0))</f>
        <v/>
      </c>
      <c r="AS105" s="32" t="str">
        <f>IF(VLOOKUP($C105,Sheet!$A$7:$DG$148,'TN01-10 (IN)'!AS$12,0)="","",VLOOKUP($C105,Sheet!$A$7:$DG$148,'TN01-10 (IN)'!AS$12,0))</f>
        <v/>
      </c>
      <c r="AT105" s="32" t="str">
        <f>IF(VLOOKUP($C105,Sheet!$A$7:$DG$148,'TN01-10 (IN)'!AT$12,0)="","",VLOOKUP($C105,Sheet!$A$7:$DG$148,'TN01-10 (IN)'!AT$12,0))</f>
        <v/>
      </c>
      <c r="AU105" s="32" t="str">
        <f>IF(VLOOKUP($C105,Sheet!$A$7:$DG$148,'TN01-10 (IN)'!AU$12,0)="","",VLOOKUP($C105,Sheet!$A$7:$DG$148,'TN01-10 (IN)'!AU$12,0))</f>
        <v/>
      </c>
      <c r="AV105" s="32" t="str">
        <f>IF(VLOOKUP($C105,Sheet!$A$7:$DG$148,'TN01-10 (IN)'!AV$12,0)="","",VLOOKUP($C105,Sheet!$A$7:$DG$148,'TN01-10 (IN)'!AV$12,0))</f>
        <v/>
      </c>
      <c r="AW105" s="32" t="str">
        <f>IF(VLOOKUP($C105,Sheet!$A$7:$DG$148,'TN01-10 (IN)'!AW$12,0)="","",VLOOKUP($C105,Sheet!$A$7:$DG$148,'TN01-10 (IN)'!AW$12,0))</f>
        <v/>
      </c>
      <c r="AX105" s="32" t="str">
        <f>IF(VLOOKUP($C105,Sheet!$A$7:$DG$148,'TN01-10 (IN)'!AX$12,0)="","",VLOOKUP($C105,Sheet!$A$7:$DG$148,'TN01-10 (IN)'!AX$12,0))</f>
        <v/>
      </c>
      <c r="AY105" s="32" t="str">
        <f>IF(VLOOKUP($C105,Sheet!$A$7:$DG$148,'TN01-10 (IN)'!AY$12,0)="","",VLOOKUP($C105,Sheet!$A$7:$DG$148,'TN01-10 (IN)'!AY$12,0))</f>
        <v/>
      </c>
      <c r="AZ105" s="32" t="str">
        <f>IF(VLOOKUP($C105,Sheet!$A$7:$DG$148,'TN01-10 (IN)'!AZ$12,0)="","",VLOOKUP($C105,Sheet!$A$7:$DG$148,'TN01-10 (IN)'!AZ$12,0))</f>
        <v/>
      </c>
      <c r="BA105" s="32">
        <f>IF(VLOOKUP($C105,Sheet!$A$7:$DG$148,'TN01-10 (IN)'!BA$12,0)="","",VLOOKUP($C105,Sheet!$A$7:$DG$148,'TN01-10 (IN)'!BA$12,0))</f>
        <v>6.2</v>
      </c>
      <c r="BB105" s="32" t="str">
        <f>IF(VLOOKUP($C105,Sheet!$A$7:$DG$148,'TN01-10 (IN)'!BB$12,0)="","",VLOOKUP($C105,Sheet!$A$7:$DG$148,'TN01-10 (IN)'!BB$12,0))</f>
        <v/>
      </c>
      <c r="BC105" s="32">
        <f>IF(VLOOKUP($C105,Sheet!$A$7:$DG$148,'TN01-10 (IN)'!BC$12,0)="","",VLOOKUP($C105,Sheet!$A$7:$DG$148,'TN01-10 (IN)'!BC$12,0))</f>
        <v>8.4</v>
      </c>
      <c r="BD105" s="33">
        <f>IF(VLOOKUP($C105,Sheet!$A$7:$DG$148,'TN01-10 (IN)'!BD$12,0)="","",VLOOKUP($C105,Sheet!$A$7:$DG$148,'TN01-10 (IN)'!BD$12,0))</f>
        <v>5</v>
      </c>
      <c r="BE105" s="36">
        <f>IF(VLOOKUP($C105,Sheet!$A$7:$DG$148,'TN01-10 (IN)'!BE$12,0)="","",VLOOKUP($C105,Sheet!$A$7:$DG$148,'TN01-10 (IN)'!BE$12,0))</f>
        <v>0</v>
      </c>
      <c r="BF105" s="28">
        <f>IF(VLOOKUP($C105,Sheet!$A$7:$DG$148,'TN01-10 (IN)'!BF$12,0)="","",VLOOKUP($C105,Sheet!$A$7:$DG$148,'TN01-10 (IN)'!BF$12,0))</f>
        <v>4.0999999999999996</v>
      </c>
      <c r="BG105" s="28">
        <f>IF(VLOOKUP($C105,Sheet!$A$7:$DG$148,'TN01-10 (IN)'!BG$12,0)="","",VLOOKUP($C105,Sheet!$A$7:$DG$148,'TN01-10 (IN)'!BG$12,0))</f>
        <v>5.5</v>
      </c>
      <c r="BH105" s="28">
        <f>IF(VLOOKUP($C105,Sheet!$A$7:$DG$148,'TN01-10 (IN)'!BH$12,0)="","",VLOOKUP($C105,Sheet!$A$7:$DG$148,'TN01-10 (IN)'!BH$12,0))</f>
        <v>8.6</v>
      </c>
      <c r="BI105" s="28">
        <f>IF(VLOOKUP($C105,Sheet!$A$7:$DG$148,'TN01-10 (IN)'!BI$12,0)="","",VLOOKUP($C105,Sheet!$A$7:$DG$148,'TN01-10 (IN)'!BI$12,0))</f>
        <v>5.6</v>
      </c>
      <c r="BJ105" s="28">
        <f>IF(VLOOKUP($C105,Sheet!$A$7:$DG$148,'TN01-10 (IN)'!BJ$12,0)="","",VLOOKUP($C105,Sheet!$A$7:$DG$148,'TN01-10 (IN)'!BJ$12,0))</f>
        <v>7.4</v>
      </c>
      <c r="BK105" s="28">
        <f>IF(VLOOKUP($C105,Sheet!$A$7:$DG$148,'TN01-10 (IN)'!BK$12,0)="","",VLOOKUP($C105,Sheet!$A$7:$DG$148,'TN01-10 (IN)'!BK$12,0))</f>
        <v>6.8</v>
      </c>
      <c r="BL105" s="28">
        <f>IF(VLOOKUP($C105,Sheet!$A$7:$DG$148,'TN01-10 (IN)'!BL$12,0)="","",VLOOKUP($C105,Sheet!$A$7:$DG$148,'TN01-10 (IN)'!BL$12,0))</f>
        <v>8.1999999999999993</v>
      </c>
      <c r="BM105" s="28">
        <f>IF(VLOOKUP($C105,Sheet!$A$7:$DG$148,'TN01-10 (IN)'!BM$12,0)="","",VLOOKUP($C105,Sheet!$A$7:$DG$148,'TN01-10 (IN)'!BM$12,0))</f>
        <v>7.4</v>
      </c>
      <c r="BN105" s="28">
        <f>IF(VLOOKUP($C105,Sheet!$A$7:$DG$148,'TN01-10 (IN)'!BN$12,0)="","",VLOOKUP($C105,Sheet!$A$7:$DG$148,'TN01-10 (IN)'!BN$12,0))</f>
        <v>7.5</v>
      </c>
      <c r="BO105" s="28">
        <f>IF(VLOOKUP($C105,Sheet!$A$7:$DG$148,'TN01-10 (IN)'!BO$12,0)="","",VLOOKUP($C105,Sheet!$A$7:$DG$148,'TN01-10 (IN)'!BO$12,0))</f>
        <v>5.2</v>
      </c>
      <c r="BP105" s="28">
        <f>IF(VLOOKUP($C105,Sheet!$A$7:$DG$148,'TN01-10 (IN)'!BP$12,0)="","",VLOOKUP($C105,Sheet!$A$7:$DG$148,'TN01-10 (IN)'!BP$12,0))</f>
        <v>4.7</v>
      </c>
      <c r="BQ105" s="28">
        <f>IF(VLOOKUP($C105,Sheet!$A$7:$DG$148,'TN01-10 (IN)'!BQ$12,0)="","",VLOOKUP($C105,Sheet!$A$7:$DG$148,'TN01-10 (IN)'!BQ$12,0))</f>
        <v>6.8</v>
      </c>
      <c r="BR105" s="28">
        <f>IF(VLOOKUP($C105,Sheet!$A$7:$DG$148,'TN01-10 (IN)'!BR$12,0)="","",VLOOKUP($C105,Sheet!$A$7:$DG$148,'TN01-10 (IN)'!BR$12,0))</f>
        <v>7.8</v>
      </c>
      <c r="BS105" s="28" t="str">
        <f>IF(VLOOKUP($C105,Sheet!$A$7:$DG$148,'TN01-10 (IN)'!BS$12,0)="","",VLOOKUP($C105,Sheet!$A$7:$DG$148,'TN01-10 (IN)'!BS$12,0))</f>
        <v/>
      </c>
      <c r="BT105" s="28">
        <f>IF(VLOOKUP($C105,Sheet!$A$7:$DG$148,'TN01-10 (IN)'!BT$12,0)="","",VLOOKUP($C105,Sheet!$A$7:$DG$148,'TN01-10 (IN)'!BT$12,0))</f>
        <v>7.5</v>
      </c>
      <c r="BU105" s="28">
        <f>IF(VLOOKUP($C105,Sheet!$A$7:$DG$148,'TN01-10 (IN)'!BU$12,0)="","",VLOOKUP($C105,Sheet!$A$7:$DG$148,'TN01-10 (IN)'!BU$12,0))</f>
        <v>6.3</v>
      </c>
      <c r="BV105" s="28">
        <f>IF(VLOOKUP($C105,Sheet!$A$7:$DG$148,'TN01-10 (IN)'!BV$12,0)="","",VLOOKUP($C105,Sheet!$A$7:$DG$148,'TN01-10 (IN)'!BV$12,0))</f>
        <v>6.6</v>
      </c>
      <c r="BW105" s="28">
        <f>IF(VLOOKUP($C105,Sheet!$A$7:$DG$148,'TN01-10 (IN)'!BW$12,0)="","",VLOOKUP($C105,Sheet!$A$7:$DG$148,'TN01-10 (IN)'!BW$12,0))</f>
        <v>6.7</v>
      </c>
      <c r="BX105" s="28">
        <f>IF(VLOOKUP($C105,Sheet!$A$7:$DG$148,'TN01-10 (IN)'!BX$12,0)="","",VLOOKUP($C105,Sheet!$A$7:$DG$148,'TN01-10 (IN)'!BX$12,0))</f>
        <v>7.4</v>
      </c>
      <c r="BY105" s="28">
        <f>IF(VLOOKUP($C105,Sheet!$A$7:$DG$148,'TN01-10 (IN)'!BY$12,0)="","",VLOOKUP($C105,Sheet!$A$7:$DG$148,'TN01-10 (IN)'!BY$12,0))</f>
        <v>7.9</v>
      </c>
      <c r="BZ105" s="33">
        <f>IF(VLOOKUP($C105,Sheet!$A$7:$DG$148,'TN01-10 (IN)'!BZ$12,0)="","",VLOOKUP($C105,Sheet!$A$7:$DG$148,'TN01-10 (IN)'!BZ$12,0))</f>
        <v>50</v>
      </c>
      <c r="CA105" s="36">
        <f>IF(VLOOKUP($C105,Sheet!$A$7:$DG$148,'TN01-10 (IN)'!CA$12,0)="","",VLOOKUP($C105,Sheet!$A$7:$DG$148,'TN01-10 (IN)'!CA$12,0))</f>
        <v>0</v>
      </c>
      <c r="CB105" s="28" t="str">
        <f>IF(VLOOKUP($C105,Sheet!$A$7:$DG$148,'TN01-10 (IN)'!CB$12,0)="","",VLOOKUP($C105,Sheet!$A$7:$DG$148,'TN01-10 (IN)'!CB$12,0))</f>
        <v/>
      </c>
      <c r="CC105" s="28">
        <f>IF(VLOOKUP($C105,Sheet!$A$7:$DG$148,'TN01-10 (IN)'!CC$12,0)="","",VLOOKUP($C105,Sheet!$A$7:$DG$148,'TN01-10 (IN)'!CC$12,0))</f>
        <v>7.1</v>
      </c>
      <c r="CD105" s="28">
        <f>IF(VLOOKUP($C105,Sheet!$A$7:$DG$148,'TN01-10 (IN)'!CD$12,0)="","",VLOOKUP($C105,Sheet!$A$7:$DG$148,'TN01-10 (IN)'!CD$12,0))</f>
        <v>7.3</v>
      </c>
      <c r="CE105" s="28" t="str">
        <f>IF(VLOOKUP($C105,Sheet!$A$7:$DG$148,'TN01-10 (IN)'!CE$12,0)="","",VLOOKUP($C105,Sheet!$A$7:$DG$148,'TN01-10 (IN)'!CE$12,0))</f>
        <v/>
      </c>
      <c r="CF105" s="28">
        <f>IF(VLOOKUP($C105,Sheet!$A$7:$DG$148,'TN01-10 (IN)'!CF$12,0)="","",VLOOKUP($C105,Sheet!$A$7:$DG$148,'TN01-10 (IN)'!CF$12,0))</f>
        <v>8</v>
      </c>
      <c r="CG105" s="28">
        <f>IF(VLOOKUP($C105,Sheet!$A$7:$DG$148,'TN01-10 (IN)'!CG$12,0)="","",VLOOKUP($C105,Sheet!$A$7:$DG$148,'TN01-10 (IN)'!CG$12,0))</f>
        <v>7.8</v>
      </c>
      <c r="CH105" s="28">
        <f>IF(VLOOKUP($C105,Sheet!$A$7:$DG$148,'TN01-10 (IN)'!CH$12,0)="","",VLOOKUP($C105,Sheet!$A$7:$DG$148,'TN01-10 (IN)'!CH$12,0))</f>
        <v>9.3000000000000007</v>
      </c>
      <c r="CI105" s="28">
        <f>IF(VLOOKUP($C105,Sheet!$A$7:$DG$148,'TN01-10 (IN)'!CI$12,0)="","",VLOOKUP($C105,Sheet!$A$7:$DG$148,'TN01-10 (IN)'!CI$12,0))</f>
        <v>6.5</v>
      </c>
      <c r="CJ105" s="28" t="str">
        <f>IF(VLOOKUP($C105,Sheet!$A$7:$DG$148,'TN01-10 (IN)'!CJ$12,0)="","",VLOOKUP($C105,Sheet!$A$7:$DG$148,'TN01-10 (IN)'!CJ$12,0))</f>
        <v/>
      </c>
      <c r="CK105" s="28">
        <f>IF(VLOOKUP($C105,Sheet!$A$7:$DG$148,'TN01-10 (IN)'!CK$12,0)="","",VLOOKUP($C105,Sheet!$A$7:$DG$148,'TN01-10 (IN)'!CK$12,0))</f>
        <v>7.9</v>
      </c>
      <c r="CL105" s="28" t="str">
        <f>IF(VLOOKUP($C105,Sheet!$A$7:$DG$148,'TN01-10 (IN)'!CL$12,0)="","",VLOOKUP($C105,Sheet!$A$7:$DG$148,'TN01-10 (IN)'!CL$12,0))</f>
        <v/>
      </c>
      <c r="CM105" s="28" t="str">
        <f>IF(VLOOKUP($C105,Sheet!$A$7:$DG$148,'TN01-10 (IN)'!CM$12,0)="","",VLOOKUP($C105,Sheet!$A$7:$DG$148,'TN01-10 (IN)'!CM$12,0))</f>
        <v/>
      </c>
      <c r="CN105" s="28" t="str">
        <f>IF(VLOOKUP($C105,Sheet!$A$7:$DG$148,'TN01-10 (IN)'!CN$12,0)="","",VLOOKUP($C105,Sheet!$A$7:$DG$148,'TN01-10 (IN)'!CN$12,0))</f>
        <v/>
      </c>
      <c r="CO105" s="28" t="str">
        <f>IF(VLOOKUP($C105,Sheet!$A$7:$DG$148,'TN01-10 (IN)'!CO$12,0)="","",VLOOKUP($C105,Sheet!$A$7:$DG$148,'TN01-10 (IN)'!CO$12,0))</f>
        <v/>
      </c>
      <c r="CP105" s="28">
        <f>IF(VLOOKUP($C105,Sheet!$A$7:$DG$148,'TN01-10 (IN)'!CP$12,0)="","",VLOOKUP($C105,Sheet!$A$7:$DG$148,'TN01-10 (IN)'!CP$12,0))</f>
        <v>8</v>
      </c>
      <c r="CQ105" s="28">
        <f>IF(VLOOKUP($C105,Sheet!$A$7:$DG$148,'TN01-10 (IN)'!CQ$12,0)="","",VLOOKUP($C105,Sheet!$A$7:$DG$148,'TN01-10 (IN)'!CQ$12,0))</f>
        <v>7.6</v>
      </c>
      <c r="CR105" s="28">
        <f>IF(VLOOKUP($C105,Sheet!$A$7:$DG$148,'TN01-10 (IN)'!CR$12,0)="","",VLOOKUP($C105,Sheet!$A$7:$DG$148,'TN01-10 (IN)'!CR$12,0))</f>
        <v>8.8000000000000007</v>
      </c>
      <c r="CS105" s="28">
        <f>IF(VLOOKUP($C105,Sheet!$A$7:$DG$148,'TN01-10 (IN)'!CS$12,0)="","",VLOOKUP($C105,Sheet!$A$7:$DG$148,'TN01-10 (IN)'!CS$12,0))</f>
        <v>8.1</v>
      </c>
      <c r="CT105" s="28">
        <f>IF(VLOOKUP($C105,Sheet!$A$7:$DG$148,'TN01-10 (IN)'!CT$12,0)="","",VLOOKUP($C105,Sheet!$A$7:$DG$148,'TN01-10 (IN)'!CT$12,0))</f>
        <v>7.3</v>
      </c>
      <c r="CU105" s="33">
        <f>IF(VLOOKUP($C105,Sheet!$A$7:$DG$148,'TN01-10 (IN)'!CU$12,0)="","",VLOOKUP($C105,Sheet!$A$7:$DG$148,'TN01-10 (IN)'!CU$12,0))</f>
        <v>27</v>
      </c>
      <c r="CV105" s="36">
        <f>IF(VLOOKUP($C105,Sheet!$A$7:$DG$148,'TN01-10 (IN)'!CV$12,0)="","",VLOOKUP($C105,Sheet!$A$7:$DG$148,'TN01-10 (IN)'!CV$12,0))</f>
        <v>0</v>
      </c>
      <c r="CW105" s="38">
        <f t="shared" si="11"/>
        <v>128</v>
      </c>
      <c r="CX105" s="38">
        <f t="shared" si="11"/>
        <v>0</v>
      </c>
      <c r="CY105" s="38">
        <f t="shared" si="12"/>
        <v>0</v>
      </c>
      <c r="CZ105" s="38">
        <f t="shared" si="13"/>
        <v>128</v>
      </c>
      <c r="DA105" s="38">
        <f t="shared" si="14"/>
        <v>7.24</v>
      </c>
      <c r="DB105" s="38">
        <f>VLOOKUP($C105,'TN01-04'!$A$13:$DL$166,103,0)</f>
        <v>3.04</v>
      </c>
      <c r="DC105" s="28" t="str">
        <f>IF(VLOOKUP($C105,Sheet!$A$7:$DG$148,'TN01-10 (IN)'!DC$12,0)="","",VLOOKUP($C105,Sheet!$A$7:$DG$148,'TN01-10 (IN)'!DC$12,0))</f>
        <v/>
      </c>
      <c r="DD105" s="28" t="str">
        <f>IF(VLOOKUP($C105,Sheet!$A$7:$DG$148,'TN01-10 (IN)'!DD$12,0)="","",VLOOKUP($C105,Sheet!$A$7:$DG$148,'TN01-10 (IN)'!DD$12,0))</f>
        <v/>
      </c>
      <c r="DE105" s="28">
        <f>IF(VLOOKUP($C105,Sheet!$A$7:$DG$148,'TN01-10 (IN)'!DE$12,0)="","",VLOOKUP($C105,Sheet!$A$7:$DG$148,'TN01-10 (IN)'!DE$12,0))</f>
        <v>8.6999999999999993</v>
      </c>
      <c r="DF105" s="28" t="str">
        <f>IF(VLOOKUP($C105,Sheet!$A$7:$DG$148,'TN01-10 (IN)'!DF$12,0)="","",VLOOKUP($C105,Sheet!$A$7:$DG$148,'TN01-10 (IN)'!DF$12,0))</f>
        <v/>
      </c>
      <c r="DG105" s="38"/>
      <c r="DH105" s="38">
        <f t="shared" si="15"/>
        <v>8.6999999999999993</v>
      </c>
      <c r="DI105" s="38">
        <f>VLOOKUP($C105,'TN01-04'!$A$13:$DL$166,110,0)</f>
        <v>4</v>
      </c>
      <c r="DJ105" s="33">
        <f>IF(VLOOKUP($C105,Sheet!$A$7:$DG$148,'TN01-10 (IN)'!DJ$12,0)="","",VLOOKUP($C105,Sheet!$A$7:$DG$148,'TN01-10 (IN)'!DJ$12,0))</f>
        <v>5</v>
      </c>
      <c r="DK105" s="36">
        <f>IF(VLOOKUP($C105,Sheet!$A$7:$DG$148,'TN01-10 (IN)'!DK$12,0)="","",VLOOKUP($C105,Sheet!$A$7:$DG$148,'TN01-10 (IN)'!DK$12,0))</f>
        <v>0</v>
      </c>
      <c r="DL105" s="38">
        <f t="shared" si="16"/>
        <v>133</v>
      </c>
      <c r="DM105" s="38">
        <f t="shared" si="17"/>
        <v>0</v>
      </c>
      <c r="DN105" s="38">
        <f t="shared" si="18"/>
        <v>7.3</v>
      </c>
      <c r="DO105" s="38">
        <f>VLOOKUP($C105,'TN01-04'!$A$13:$DL$166,116,0)</f>
        <v>3.08</v>
      </c>
      <c r="DP105" s="33">
        <f>IF(VLOOKUP($C105,Sheet!$A$7:$DG$148,'TN01-10 (IN)'!DP$12,0)="","",VLOOKUP($C105,Sheet!$A$7:$DG$148,'TN01-10 (IN)'!DP$12,0))</f>
        <v>138</v>
      </c>
      <c r="DQ105" s="36">
        <f>IF(VLOOKUP($C105,Sheet!$A$7:$DG$148,'TN01-10 (IN)'!DQ$12,0)="","",VLOOKUP($C105,Sheet!$A$7:$DG$148,'TN01-10 (IN)'!DQ$12,0))</f>
        <v>0</v>
      </c>
      <c r="DR105" s="28">
        <f>IF(VLOOKUP($C105,Sheet!$A$7:$DG$148,'TN01-10 (IN)'!DR$12,0)="","",VLOOKUP($C105,Sheet!$A$7:$DG$148,'TN01-10 (IN)'!DR$12,0))</f>
        <v>137</v>
      </c>
      <c r="DS105" s="28">
        <f>IF(VLOOKUP($C105,Sheet!$A$7:$DG$148,'TN01-10 (IN)'!DS$12,0)="","",VLOOKUP($C105,Sheet!$A$7:$DG$148,'TN01-10 (IN)'!DS$12,0))</f>
        <v>138</v>
      </c>
      <c r="DT105" s="28">
        <f>IF(VLOOKUP($C105,Sheet!$A$7:$DG$148,'TN01-10 (IN)'!DT$12,0)="","",VLOOKUP($C105,Sheet!$A$7:$DG$148,'TN01-10 (IN)'!DT$12,0))</f>
        <v>7.3</v>
      </c>
      <c r="DU105" s="28">
        <f>IF(VLOOKUP($C105,Sheet!$A$7:$DG$148,'TN01-10 (IN)'!DU$12,0)="","",VLOOKUP($C105,Sheet!$A$7:$DG$148,'TN01-10 (IN)'!DU$12,0))</f>
        <v>3.08</v>
      </c>
      <c r="DV105" s="28" t="str">
        <f>IF(VLOOKUP($C105,Sheet!$A$7:$DG$148,'TN01-10 (IN)'!DV$12,0)="","",VLOOKUP($C105,Sheet!$A$7:$DG$148,'TN01-10 (IN)'!DV$12,0))</f>
        <v/>
      </c>
      <c r="DW105" s="42">
        <f t="shared" si="19"/>
        <v>0</v>
      </c>
    </row>
    <row r="106" spans="1:127" ht="15.95" customHeight="1" x14ac:dyDescent="0.2">
      <c r="A106" s="52"/>
      <c r="B106" s="625"/>
      <c r="C106" s="45">
        <v>2220727365</v>
      </c>
      <c r="D106" s="26" t="s">
        <v>6</v>
      </c>
      <c r="E106" s="26" t="s">
        <v>48</v>
      </c>
      <c r="F106" s="26" t="s">
        <v>166</v>
      </c>
      <c r="G106" s="27">
        <v>35913</v>
      </c>
      <c r="H106" s="26" t="s">
        <v>209</v>
      </c>
      <c r="I106" s="26" t="s">
        <v>212</v>
      </c>
      <c r="J106" s="28">
        <f>IF(VLOOKUP($C106,Sheet!$A$7:$DG$148,'TN01-10 (IN)'!J$12,0)="","",VLOOKUP($C106,Sheet!$A$7:$DG$148,'TN01-10 (IN)'!J$12,0))</f>
        <v>8.5</v>
      </c>
      <c r="K106" s="28">
        <f>IF(VLOOKUP($C106,Sheet!$A$7:$DG$148,'TN01-10 (IN)'!K$12,0)="","",VLOOKUP($C106,Sheet!$A$7:$DG$148,'TN01-10 (IN)'!K$12,0))</f>
        <v>9.1999999999999993</v>
      </c>
      <c r="L106" s="28">
        <f>IF(VLOOKUP($C106,Sheet!$A$7:$DG$148,'TN01-10 (IN)'!L$12,0)="","",VLOOKUP($C106,Sheet!$A$7:$DG$148,'TN01-10 (IN)'!L$12,0))</f>
        <v>9</v>
      </c>
      <c r="M106" s="28">
        <f>IF(VLOOKUP($C106,Sheet!$A$7:$DG$148,'TN01-10 (IN)'!M$12,0)="","",VLOOKUP($C106,Sheet!$A$7:$DG$148,'TN01-10 (IN)'!M$12,0))</f>
        <v>9.4</v>
      </c>
      <c r="N106" s="28">
        <f>IF(VLOOKUP($C106,Sheet!$A$7:$DG$148,'TN01-10 (IN)'!N$12,0)="","",VLOOKUP($C106,Sheet!$A$7:$DG$148,'TN01-10 (IN)'!N$12,0))</f>
        <v>9.1</v>
      </c>
      <c r="O106" s="28">
        <f>IF(VLOOKUP($C106,Sheet!$A$7:$DG$148,'TN01-10 (IN)'!O$12,0)="","",VLOOKUP($C106,Sheet!$A$7:$DG$148,'TN01-10 (IN)'!O$12,0))</f>
        <v>9.5</v>
      </c>
      <c r="P106" s="28">
        <f>IF(VLOOKUP($C106,Sheet!$A$7:$DG$148,'TN01-10 (IN)'!P$12,0)="","",VLOOKUP($C106,Sheet!$A$7:$DG$148,'TN01-10 (IN)'!P$12,0))</f>
        <v>9.9</v>
      </c>
      <c r="Q106" s="28" t="str">
        <f>IF(VLOOKUP($C106,Sheet!$A$7:$DG$148,'TN01-10 (IN)'!Q$12,0)="","",VLOOKUP($C106,Sheet!$A$7:$DG$148,'TN01-10 (IN)'!Q$12,0))</f>
        <v/>
      </c>
      <c r="R106" s="28">
        <f>IF(VLOOKUP($C106,Sheet!$A$7:$DG$148,'TN01-10 (IN)'!R$12,0)="","",VLOOKUP($C106,Sheet!$A$7:$DG$148,'TN01-10 (IN)'!R$12,0))</f>
        <v>9.5</v>
      </c>
      <c r="S106" s="28" t="str">
        <f>IF(VLOOKUP($C106,Sheet!$A$7:$DG$148,'TN01-10 (IN)'!S$12,0)="","",VLOOKUP($C106,Sheet!$A$7:$DG$148,'TN01-10 (IN)'!S$12,0))</f>
        <v/>
      </c>
      <c r="T106" s="28" t="str">
        <f>IF(VLOOKUP($C106,Sheet!$A$7:$DG$148,'TN01-10 (IN)'!T$12,0)="","",VLOOKUP($C106,Sheet!$A$7:$DG$148,'TN01-10 (IN)'!T$12,0))</f>
        <v/>
      </c>
      <c r="U106" s="28" t="str">
        <f>IF(VLOOKUP($C106,Sheet!$A$7:$DG$148,'TN01-10 (IN)'!U$12,0)="","",VLOOKUP($C106,Sheet!$A$7:$DG$148,'TN01-10 (IN)'!U$12,0))</f>
        <v/>
      </c>
      <c r="V106" s="28" t="str">
        <f>IF(VLOOKUP($C106,Sheet!$A$7:$DG$148,'TN01-10 (IN)'!V$12,0)="","",VLOOKUP($C106,Sheet!$A$7:$DG$148,'TN01-10 (IN)'!V$12,0))</f>
        <v/>
      </c>
      <c r="W106" s="28">
        <f>IF(VLOOKUP($C106,Sheet!$A$7:$DG$148,'TN01-10 (IN)'!W$12,0)="","",VLOOKUP($C106,Sheet!$A$7:$DG$148,'TN01-10 (IN)'!W$12,0))</f>
        <v>8.8000000000000007</v>
      </c>
      <c r="X106" s="28">
        <f>IF(VLOOKUP($C106,Sheet!$A$7:$DG$148,'TN01-10 (IN)'!X$12,0)="","",VLOOKUP($C106,Sheet!$A$7:$DG$148,'TN01-10 (IN)'!X$12,0))</f>
        <v>10</v>
      </c>
      <c r="Y106" s="28">
        <f>IF(VLOOKUP($C106,Sheet!$A$7:$DG$148,'TN01-10 (IN)'!Y$12,0)="","",VLOOKUP($C106,Sheet!$A$7:$DG$148,'TN01-10 (IN)'!Y$12,0))</f>
        <v>9.3000000000000007</v>
      </c>
      <c r="Z106" s="28">
        <f>IF(VLOOKUP($C106,Sheet!$A$7:$DG$148,'TN01-10 (IN)'!Z$12,0)="","",VLOOKUP($C106,Sheet!$A$7:$DG$148,'TN01-10 (IN)'!Z$12,0))</f>
        <v>8.3000000000000007</v>
      </c>
      <c r="AA106" s="28">
        <f>IF(VLOOKUP($C106,Sheet!$A$7:$DG$148,'TN01-10 (IN)'!AA$12,0)="","",VLOOKUP($C106,Sheet!$A$7:$DG$148,'TN01-10 (IN)'!AA$12,0))</f>
        <v>7.8</v>
      </c>
      <c r="AB106" s="28">
        <f>IF(VLOOKUP($C106,Sheet!$A$7:$DG$148,'TN01-10 (IN)'!AB$12,0)="","",VLOOKUP($C106,Sheet!$A$7:$DG$148,'TN01-10 (IN)'!AB$12,0))</f>
        <v>8.8000000000000007</v>
      </c>
      <c r="AC106" s="28">
        <f>IF(VLOOKUP($C106,Sheet!$A$7:$DG$148,'TN01-10 (IN)'!AC$12,0)="","",VLOOKUP($C106,Sheet!$A$7:$DG$148,'TN01-10 (IN)'!AC$12,0))</f>
        <v>9</v>
      </c>
      <c r="AD106" s="28">
        <f>IF(VLOOKUP($C106,Sheet!$A$7:$DG$148,'TN01-10 (IN)'!AD$12,0)="","",VLOOKUP($C106,Sheet!$A$7:$DG$148,'TN01-10 (IN)'!AD$12,0))</f>
        <v>9.1999999999999993</v>
      </c>
      <c r="AE106" s="28">
        <f>IF(VLOOKUP($C106,Sheet!$A$7:$DG$148,'TN01-10 (IN)'!AE$12,0)="","",VLOOKUP($C106,Sheet!$A$7:$DG$148,'TN01-10 (IN)'!AE$12,0))</f>
        <v>8.9</v>
      </c>
      <c r="AF106" s="28">
        <f>IF(VLOOKUP($C106,Sheet!$A$7:$DG$148,'TN01-10 (IN)'!AF$12,0)="","",VLOOKUP($C106,Sheet!$A$7:$DG$148,'TN01-10 (IN)'!AF$12,0))</f>
        <v>9.5</v>
      </c>
      <c r="AG106" s="28">
        <f>IF(VLOOKUP($C106,Sheet!$A$7:$DG$148,'TN01-10 (IN)'!AG$12,0)="","",VLOOKUP($C106,Sheet!$A$7:$DG$148,'TN01-10 (IN)'!AG$12,0))</f>
        <v>5.8</v>
      </c>
      <c r="AH106" s="28">
        <f>IF(VLOOKUP($C106,Sheet!$A$7:$DG$148,'TN01-10 (IN)'!AH$12,0)="","",VLOOKUP($C106,Sheet!$A$7:$DG$148,'TN01-10 (IN)'!AH$12,0))</f>
        <v>8</v>
      </c>
      <c r="AI106" s="28">
        <f>IF(VLOOKUP($C106,Sheet!$A$7:$DG$148,'TN01-10 (IN)'!AI$12,0)="","",VLOOKUP($C106,Sheet!$A$7:$DG$148,'TN01-10 (IN)'!AI$12,0))</f>
        <v>6.7</v>
      </c>
      <c r="AJ106" s="28">
        <f>IF(VLOOKUP($C106,Sheet!$A$7:$DG$148,'TN01-10 (IN)'!AJ$12,0)="","",VLOOKUP($C106,Sheet!$A$7:$DG$148,'TN01-10 (IN)'!AJ$12,0))</f>
        <v>8.8000000000000007</v>
      </c>
      <c r="AK106" s="28">
        <f>IF(VLOOKUP($C106,Sheet!$A$7:$DG$148,'TN01-10 (IN)'!AK$12,0)="","",VLOOKUP($C106,Sheet!$A$7:$DG$148,'TN01-10 (IN)'!AK$12,0))</f>
        <v>7.3</v>
      </c>
      <c r="AL106" s="28">
        <f>IF(VLOOKUP($C106,Sheet!$A$7:$DG$148,'TN01-10 (IN)'!AL$12,0)="","",VLOOKUP($C106,Sheet!$A$7:$DG$148,'TN01-10 (IN)'!AL$12,0))</f>
        <v>8.4</v>
      </c>
      <c r="AM106" s="33">
        <f>IF(VLOOKUP($C106,Sheet!$A$7:$DG$148,'TN01-10 (IN)'!AM$12,0)="","",VLOOKUP($C106,Sheet!$A$7:$DG$148,'TN01-10 (IN)'!AM$12,0))</f>
        <v>51</v>
      </c>
      <c r="AN106" s="36">
        <f>IF(VLOOKUP($C106,Sheet!$A$7:$DG$148,'TN01-10 (IN)'!AN$12,0)="","",VLOOKUP($C106,Sheet!$A$7:$DG$148,'TN01-10 (IN)'!AN$12,0))</f>
        <v>0</v>
      </c>
      <c r="AO106" s="32">
        <f>IF(VLOOKUP($C106,Sheet!$A$7:$DG$148,'TN01-10 (IN)'!AO$12,0)="","",VLOOKUP($C106,Sheet!$A$7:$DG$148,'TN01-10 (IN)'!AO$12,0))</f>
        <v>7</v>
      </c>
      <c r="AP106" s="32">
        <f>IF(VLOOKUP($C106,Sheet!$A$7:$DG$148,'TN01-10 (IN)'!AP$12,0)="","",VLOOKUP($C106,Sheet!$A$7:$DG$148,'TN01-10 (IN)'!AP$12,0))</f>
        <v>5.8</v>
      </c>
      <c r="AQ106" s="32" t="str">
        <f>IF(VLOOKUP($C106,Sheet!$A$7:$DG$148,'TN01-10 (IN)'!AQ$12,0)="","",VLOOKUP($C106,Sheet!$A$7:$DG$148,'TN01-10 (IN)'!AQ$12,0))</f>
        <v/>
      </c>
      <c r="AR106" s="32" t="str">
        <f>IF(VLOOKUP($C106,Sheet!$A$7:$DG$148,'TN01-10 (IN)'!AR$12,0)="","",VLOOKUP($C106,Sheet!$A$7:$DG$148,'TN01-10 (IN)'!AR$12,0))</f>
        <v/>
      </c>
      <c r="AS106" s="32">
        <f>IF(VLOOKUP($C106,Sheet!$A$7:$DG$148,'TN01-10 (IN)'!AS$12,0)="","",VLOOKUP($C106,Sheet!$A$7:$DG$148,'TN01-10 (IN)'!AS$12,0))</f>
        <v>5.7</v>
      </c>
      <c r="AT106" s="32" t="str">
        <f>IF(VLOOKUP($C106,Sheet!$A$7:$DG$148,'TN01-10 (IN)'!AT$12,0)="","",VLOOKUP($C106,Sheet!$A$7:$DG$148,'TN01-10 (IN)'!AT$12,0))</f>
        <v/>
      </c>
      <c r="AU106" s="32" t="str">
        <f>IF(VLOOKUP($C106,Sheet!$A$7:$DG$148,'TN01-10 (IN)'!AU$12,0)="","",VLOOKUP($C106,Sheet!$A$7:$DG$148,'TN01-10 (IN)'!AU$12,0))</f>
        <v/>
      </c>
      <c r="AV106" s="32" t="str">
        <f>IF(VLOOKUP($C106,Sheet!$A$7:$DG$148,'TN01-10 (IN)'!AV$12,0)="","",VLOOKUP($C106,Sheet!$A$7:$DG$148,'TN01-10 (IN)'!AV$12,0))</f>
        <v/>
      </c>
      <c r="AW106" s="32" t="str">
        <f>IF(VLOOKUP($C106,Sheet!$A$7:$DG$148,'TN01-10 (IN)'!AW$12,0)="","",VLOOKUP($C106,Sheet!$A$7:$DG$148,'TN01-10 (IN)'!AW$12,0))</f>
        <v/>
      </c>
      <c r="AX106" s="32" t="str">
        <f>IF(VLOOKUP($C106,Sheet!$A$7:$DG$148,'TN01-10 (IN)'!AX$12,0)="","",VLOOKUP($C106,Sheet!$A$7:$DG$148,'TN01-10 (IN)'!AX$12,0))</f>
        <v/>
      </c>
      <c r="AY106" s="32">
        <f>IF(VLOOKUP($C106,Sheet!$A$7:$DG$148,'TN01-10 (IN)'!AY$12,0)="","",VLOOKUP($C106,Sheet!$A$7:$DG$148,'TN01-10 (IN)'!AY$12,0))</f>
        <v>6</v>
      </c>
      <c r="AZ106" s="32" t="str">
        <f>IF(VLOOKUP($C106,Sheet!$A$7:$DG$148,'TN01-10 (IN)'!AZ$12,0)="","",VLOOKUP($C106,Sheet!$A$7:$DG$148,'TN01-10 (IN)'!AZ$12,0))</f>
        <v/>
      </c>
      <c r="BA106" s="32" t="str">
        <f>IF(VLOOKUP($C106,Sheet!$A$7:$DG$148,'TN01-10 (IN)'!BA$12,0)="","",VLOOKUP($C106,Sheet!$A$7:$DG$148,'TN01-10 (IN)'!BA$12,0))</f>
        <v/>
      </c>
      <c r="BB106" s="32" t="str">
        <f>IF(VLOOKUP($C106,Sheet!$A$7:$DG$148,'TN01-10 (IN)'!BB$12,0)="","",VLOOKUP($C106,Sheet!$A$7:$DG$148,'TN01-10 (IN)'!BB$12,0))</f>
        <v/>
      </c>
      <c r="BC106" s="32">
        <f>IF(VLOOKUP($C106,Sheet!$A$7:$DG$148,'TN01-10 (IN)'!BC$12,0)="","",VLOOKUP($C106,Sheet!$A$7:$DG$148,'TN01-10 (IN)'!BC$12,0))</f>
        <v>4.8</v>
      </c>
      <c r="BD106" s="33">
        <f>IF(VLOOKUP($C106,Sheet!$A$7:$DG$148,'TN01-10 (IN)'!BD$12,0)="","",VLOOKUP($C106,Sheet!$A$7:$DG$148,'TN01-10 (IN)'!BD$12,0))</f>
        <v>5</v>
      </c>
      <c r="BE106" s="36">
        <f>IF(VLOOKUP($C106,Sheet!$A$7:$DG$148,'TN01-10 (IN)'!BE$12,0)="","",VLOOKUP($C106,Sheet!$A$7:$DG$148,'TN01-10 (IN)'!BE$12,0))</f>
        <v>0</v>
      </c>
      <c r="BF106" s="28">
        <f>IF(VLOOKUP($C106,Sheet!$A$7:$DG$148,'TN01-10 (IN)'!BF$12,0)="","",VLOOKUP($C106,Sheet!$A$7:$DG$148,'TN01-10 (IN)'!BF$12,0))</f>
        <v>8.4</v>
      </c>
      <c r="BG106" s="28">
        <f>IF(VLOOKUP($C106,Sheet!$A$7:$DG$148,'TN01-10 (IN)'!BG$12,0)="","",VLOOKUP($C106,Sheet!$A$7:$DG$148,'TN01-10 (IN)'!BG$12,0))</f>
        <v>8.1</v>
      </c>
      <c r="BH106" s="28">
        <f>IF(VLOOKUP($C106,Sheet!$A$7:$DG$148,'TN01-10 (IN)'!BH$12,0)="","",VLOOKUP($C106,Sheet!$A$7:$DG$148,'TN01-10 (IN)'!BH$12,0))</f>
        <v>7.3</v>
      </c>
      <c r="BI106" s="28">
        <f>IF(VLOOKUP($C106,Sheet!$A$7:$DG$148,'TN01-10 (IN)'!BI$12,0)="","",VLOOKUP($C106,Sheet!$A$7:$DG$148,'TN01-10 (IN)'!BI$12,0))</f>
        <v>9.5</v>
      </c>
      <c r="BJ106" s="28">
        <f>IF(VLOOKUP($C106,Sheet!$A$7:$DG$148,'TN01-10 (IN)'!BJ$12,0)="","",VLOOKUP($C106,Sheet!$A$7:$DG$148,'TN01-10 (IN)'!BJ$12,0))</f>
        <v>9.5</v>
      </c>
      <c r="BK106" s="28">
        <f>IF(VLOOKUP($C106,Sheet!$A$7:$DG$148,'TN01-10 (IN)'!BK$12,0)="","",VLOOKUP($C106,Sheet!$A$7:$DG$148,'TN01-10 (IN)'!BK$12,0))</f>
        <v>9.1999999999999993</v>
      </c>
      <c r="BL106" s="28">
        <f>IF(VLOOKUP($C106,Sheet!$A$7:$DG$148,'TN01-10 (IN)'!BL$12,0)="","",VLOOKUP($C106,Sheet!$A$7:$DG$148,'TN01-10 (IN)'!BL$12,0))</f>
        <v>9</v>
      </c>
      <c r="BM106" s="28">
        <f>IF(VLOOKUP($C106,Sheet!$A$7:$DG$148,'TN01-10 (IN)'!BM$12,0)="","",VLOOKUP($C106,Sheet!$A$7:$DG$148,'TN01-10 (IN)'!BM$12,0))</f>
        <v>8.1999999999999993</v>
      </c>
      <c r="BN106" s="28">
        <f>IF(VLOOKUP($C106,Sheet!$A$7:$DG$148,'TN01-10 (IN)'!BN$12,0)="","",VLOOKUP($C106,Sheet!$A$7:$DG$148,'TN01-10 (IN)'!BN$12,0))</f>
        <v>7.2</v>
      </c>
      <c r="BO106" s="28">
        <f>IF(VLOOKUP($C106,Sheet!$A$7:$DG$148,'TN01-10 (IN)'!BO$12,0)="","",VLOOKUP($C106,Sheet!$A$7:$DG$148,'TN01-10 (IN)'!BO$12,0))</f>
        <v>9.3000000000000007</v>
      </c>
      <c r="BP106" s="28">
        <f>IF(VLOOKUP($C106,Sheet!$A$7:$DG$148,'TN01-10 (IN)'!BP$12,0)="","",VLOOKUP($C106,Sheet!$A$7:$DG$148,'TN01-10 (IN)'!BP$12,0))</f>
        <v>9.1</v>
      </c>
      <c r="BQ106" s="28">
        <f>IF(VLOOKUP($C106,Sheet!$A$7:$DG$148,'TN01-10 (IN)'!BQ$12,0)="","",VLOOKUP($C106,Sheet!$A$7:$DG$148,'TN01-10 (IN)'!BQ$12,0))</f>
        <v>9.5</v>
      </c>
      <c r="BR106" s="28">
        <f>IF(VLOOKUP($C106,Sheet!$A$7:$DG$148,'TN01-10 (IN)'!BR$12,0)="","",VLOOKUP($C106,Sheet!$A$7:$DG$148,'TN01-10 (IN)'!BR$12,0))</f>
        <v>9.4</v>
      </c>
      <c r="BS106" s="28">
        <f>IF(VLOOKUP($C106,Sheet!$A$7:$DG$148,'TN01-10 (IN)'!BS$12,0)="","",VLOOKUP($C106,Sheet!$A$7:$DG$148,'TN01-10 (IN)'!BS$12,0))</f>
        <v>8.4</v>
      </c>
      <c r="BT106" s="28" t="str">
        <f>IF(VLOOKUP($C106,Sheet!$A$7:$DG$148,'TN01-10 (IN)'!BT$12,0)="","",VLOOKUP($C106,Sheet!$A$7:$DG$148,'TN01-10 (IN)'!BT$12,0))</f>
        <v/>
      </c>
      <c r="BU106" s="28">
        <f>IF(VLOOKUP($C106,Sheet!$A$7:$DG$148,'TN01-10 (IN)'!BU$12,0)="","",VLOOKUP($C106,Sheet!$A$7:$DG$148,'TN01-10 (IN)'!BU$12,0))</f>
        <v>7.9</v>
      </c>
      <c r="BV106" s="28">
        <f>IF(VLOOKUP($C106,Sheet!$A$7:$DG$148,'TN01-10 (IN)'!BV$12,0)="","",VLOOKUP($C106,Sheet!$A$7:$DG$148,'TN01-10 (IN)'!BV$12,0))</f>
        <v>8.1999999999999993</v>
      </c>
      <c r="BW106" s="28">
        <f>IF(VLOOKUP($C106,Sheet!$A$7:$DG$148,'TN01-10 (IN)'!BW$12,0)="","",VLOOKUP($C106,Sheet!$A$7:$DG$148,'TN01-10 (IN)'!BW$12,0))</f>
        <v>9.5</v>
      </c>
      <c r="BX106" s="28">
        <f>IF(VLOOKUP($C106,Sheet!$A$7:$DG$148,'TN01-10 (IN)'!BX$12,0)="","",VLOOKUP($C106,Sheet!$A$7:$DG$148,'TN01-10 (IN)'!BX$12,0))</f>
        <v>9.5</v>
      </c>
      <c r="BY106" s="28">
        <f>IF(VLOOKUP($C106,Sheet!$A$7:$DG$148,'TN01-10 (IN)'!BY$12,0)="","",VLOOKUP($C106,Sheet!$A$7:$DG$148,'TN01-10 (IN)'!BY$12,0))</f>
        <v>8.1</v>
      </c>
      <c r="BZ106" s="33">
        <f>IF(VLOOKUP($C106,Sheet!$A$7:$DG$148,'TN01-10 (IN)'!BZ$12,0)="","",VLOOKUP($C106,Sheet!$A$7:$DG$148,'TN01-10 (IN)'!BZ$12,0))</f>
        <v>50</v>
      </c>
      <c r="CA106" s="36">
        <f>IF(VLOOKUP($C106,Sheet!$A$7:$DG$148,'TN01-10 (IN)'!CA$12,0)="","",VLOOKUP($C106,Sheet!$A$7:$DG$148,'TN01-10 (IN)'!CA$12,0))</f>
        <v>0</v>
      </c>
      <c r="CB106" s="28">
        <f>IF(VLOOKUP($C106,Sheet!$A$7:$DG$148,'TN01-10 (IN)'!CB$12,0)="","",VLOOKUP($C106,Sheet!$A$7:$DG$148,'TN01-10 (IN)'!CB$12,0))</f>
        <v>9.5</v>
      </c>
      <c r="CC106" s="28" t="str">
        <f>IF(VLOOKUP($C106,Sheet!$A$7:$DG$148,'TN01-10 (IN)'!CC$12,0)="","",VLOOKUP($C106,Sheet!$A$7:$DG$148,'TN01-10 (IN)'!CC$12,0))</f>
        <v/>
      </c>
      <c r="CD106" s="28">
        <f>IF(VLOOKUP($C106,Sheet!$A$7:$DG$148,'TN01-10 (IN)'!CD$12,0)="","",VLOOKUP($C106,Sheet!$A$7:$DG$148,'TN01-10 (IN)'!CD$12,0))</f>
        <v>8.8000000000000007</v>
      </c>
      <c r="CE106" s="28" t="str">
        <f>IF(VLOOKUP($C106,Sheet!$A$7:$DG$148,'TN01-10 (IN)'!CE$12,0)="","",VLOOKUP($C106,Sheet!$A$7:$DG$148,'TN01-10 (IN)'!CE$12,0))</f>
        <v/>
      </c>
      <c r="CF106" s="28">
        <f>IF(VLOOKUP($C106,Sheet!$A$7:$DG$148,'TN01-10 (IN)'!CF$12,0)="","",VLOOKUP($C106,Sheet!$A$7:$DG$148,'TN01-10 (IN)'!CF$12,0))</f>
        <v>8</v>
      </c>
      <c r="CG106" s="28">
        <f>IF(VLOOKUP($C106,Sheet!$A$7:$DG$148,'TN01-10 (IN)'!CG$12,0)="","",VLOOKUP($C106,Sheet!$A$7:$DG$148,'TN01-10 (IN)'!CG$12,0))</f>
        <v>9.1</v>
      </c>
      <c r="CH106" s="28">
        <f>IF(VLOOKUP($C106,Sheet!$A$7:$DG$148,'TN01-10 (IN)'!CH$12,0)="","",VLOOKUP($C106,Sheet!$A$7:$DG$148,'TN01-10 (IN)'!CH$12,0))</f>
        <v>9.6999999999999993</v>
      </c>
      <c r="CI106" s="28">
        <f>IF(VLOOKUP($C106,Sheet!$A$7:$DG$148,'TN01-10 (IN)'!CI$12,0)="","",VLOOKUP($C106,Sheet!$A$7:$DG$148,'TN01-10 (IN)'!CI$12,0))</f>
        <v>8.9</v>
      </c>
      <c r="CJ106" s="28" t="str">
        <f>IF(VLOOKUP($C106,Sheet!$A$7:$DG$148,'TN01-10 (IN)'!CJ$12,0)="","",VLOOKUP($C106,Sheet!$A$7:$DG$148,'TN01-10 (IN)'!CJ$12,0))</f>
        <v/>
      </c>
      <c r="CK106" s="28" t="str">
        <f>IF(VLOOKUP($C106,Sheet!$A$7:$DG$148,'TN01-10 (IN)'!CK$12,0)="","",VLOOKUP($C106,Sheet!$A$7:$DG$148,'TN01-10 (IN)'!CK$12,0))</f>
        <v/>
      </c>
      <c r="CL106" s="28" t="str">
        <f>IF(VLOOKUP($C106,Sheet!$A$7:$DG$148,'TN01-10 (IN)'!CL$12,0)="","",VLOOKUP($C106,Sheet!$A$7:$DG$148,'TN01-10 (IN)'!CL$12,0))</f>
        <v/>
      </c>
      <c r="CM106" s="28">
        <f>IF(VLOOKUP($C106,Sheet!$A$7:$DG$148,'TN01-10 (IN)'!CM$12,0)="","",VLOOKUP($C106,Sheet!$A$7:$DG$148,'TN01-10 (IN)'!CM$12,0))</f>
        <v>9</v>
      </c>
      <c r="CN106" s="28" t="str">
        <f>IF(VLOOKUP($C106,Sheet!$A$7:$DG$148,'TN01-10 (IN)'!CN$12,0)="","",VLOOKUP($C106,Sheet!$A$7:$DG$148,'TN01-10 (IN)'!CN$12,0))</f>
        <v/>
      </c>
      <c r="CO106" s="28" t="str">
        <f>IF(VLOOKUP($C106,Sheet!$A$7:$DG$148,'TN01-10 (IN)'!CO$12,0)="","",VLOOKUP($C106,Sheet!$A$7:$DG$148,'TN01-10 (IN)'!CO$12,0))</f>
        <v/>
      </c>
      <c r="CP106" s="28">
        <f>IF(VLOOKUP($C106,Sheet!$A$7:$DG$148,'TN01-10 (IN)'!CP$12,0)="","",VLOOKUP($C106,Sheet!$A$7:$DG$148,'TN01-10 (IN)'!CP$12,0))</f>
        <v>8</v>
      </c>
      <c r="CQ106" s="28">
        <f>IF(VLOOKUP($C106,Sheet!$A$7:$DG$148,'TN01-10 (IN)'!CQ$12,0)="","",VLOOKUP($C106,Sheet!$A$7:$DG$148,'TN01-10 (IN)'!CQ$12,0))</f>
        <v>9.5</v>
      </c>
      <c r="CR106" s="28">
        <f>IF(VLOOKUP($C106,Sheet!$A$7:$DG$148,'TN01-10 (IN)'!CR$12,0)="","",VLOOKUP($C106,Sheet!$A$7:$DG$148,'TN01-10 (IN)'!CR$12,0))</f>
        <v>8.6</v>
      </c>
      <c r="CS106" s="28">
        <f>IF(VLOOKUP($C106,Sheet!$A$7:$DG$148,'TN01-10 (IN)'!CS$12,0)="","",VLOOKUP($C106,Sheet!$A$7:$DG$148,'TN01-10 (IN)'!CS$12,0))</f>
        <v>9.1</v>
      </c>
      <c r="CT106" s="28">
        <f>IF(VLOOKUP($C106,Sheet!$A$7:$DG$148,'TN01-10 (IN)'!CT$12,0)="","",VLOOKUP($C106,Sheet!$A$7:$DG$148,'TN01-10 (IN)'!CT$12,0))</f>
        <v>9.4</v>
      </c>
      <c r="CU106" s="33">
        <f>IF(VLOOKUP($C106,Sheet!$A$7:$DG$148,'TN01-10 (IN)'!CU$12,0)="","",VLOOKUP($C106,Sheet!$A$7:$DG$148,'TN01-10 (IN)'!CU$12,0))</f>
        <v>27</v>
      </c>
      <c r="CV106" s="36">
        <f>IF(VLOOKUP($C106,Sheet!$A$7:$DG$148,'TN01-10 (IN)'!CV$12,0)="","",VLOOKUP($C106,Sheet!$A$7:$DG$148,'TN01-10 (IN)'!CV$12,0))</f>
        <v>0</v>
      </c>
      <c r="CW106" s="38">
        <f t="shared" si="11"/>
        <v>128</v>
      </c>
      <c r="CX106" s="38">
        <f t="shared" si="11"/>
        <v>0</v>
      </c>
      <c r="CY106" s="38">
        <f t="shared" si="12"/>
        <v>0</v>
      </c>
      <c r="CZ106" s="38">
        <f t="shared" si="13"/>
        <v>128</v>
      </c>
      <c r="DA106" s="38">
        <f t="shared" si="14"/>
        <v>8.76</v>
      </c>
      <c r="DB106" s="38">
        <f>VLOOKUP($C106,'TN01-04'!$A$13:$DL$166,103,0)</f>
        <v>3.79</v>
      </c>
      <c r="DC106" s="28" t="str">
        <f>IF(VLOOKUP($C106,Sheet!$A$7:$DG$148,'TN01-10 (IN)'!DC$12,0)="","",VLOOKUP($C106,Sheet!$A$7:$DG$148,'TN01-10 (IN)'!DC$12,0))</f>
        <v/>
      </c>
      <c r="DD106" s="28" t="str">
        <f>IF(VLOOKUP($C106,Sheet!$A$7:$DG$148,'TN01-10 (IN)'!DD$12,0)="","",VLOOKUP($C106,Sheet!$A$7:$DG$148,'TN01-10 (IN)'!DD$12,0))</f>
        <v/>
      </c>
      <c r="DE106" s="28" t="str">
        <f>IF(VLOOKUP($C106,Sheet!$A$7:$DG$148,'TN01-10 (IN)'!DE$12,0)="","",VLOOKUP($C106,Sheet!$A$7:$DG$148,'TN01-10 (IN)'!DE$12,0))</f>
        <v/>
      </c>
      <c r="DF106" s="28">
        <f>IF(VLOOKUP($C106,Sheet!$A$7:$DG$148,'TN01-10 (IN)'!DF$12,0)="","",VLOOKUP($C106,Sheet!$A$7:$DG$148,'TN01-10 (IN)'!DF$12,0))</f>
        <v>9</v>
      </c>
      <c r="DG106" s="38"/>
      <c r="DH106" s="38">
        <f t="shared" si="15"/>
        <v>9</v>
      </c>
      <c r="DI106" s="38">
        <f>VLOOKUP($C106,'TN01-04'!$A$13:$DL$166,110,0)</f>
        <v>4</v>
      </c>
      <c r="DJ106" s="33">
        <f>IF(VLOOKUP($C106,Sheet!$A$7:$DG$148,'TN01-10 (IN)'!DJ$12,0)="","",VLOOKUP($C106,Sheet!$A$7:$DG$148,'TN01-10 (IN)'!DJ$12,0))</f>
        <v>5</v>
      </c>
      <c r="DK106" s="36">
        <f>IF(VLOOKUP($C106,Sheet!$A$7:$DG$148,'TN01-10 (IN)'!DK$12,0)="","",VLOOKUP($C106,Sheet!$A$7:$DG$148,'TN01-10 (IN)'!DK$12,0))</f>
        <v>0</v>
      </c>
      <c r="DL106" s="38">
        <f t="shared" si="16"/>
        <v>133</v>
      </c>
      <c r="DM106" s="38">
        <f t="shared" si="17"/>
        <v>0</v>
      </c>
      <c r="DN106" s="38">
        <f t="shared" si="18"/>
        <v>8.77</v>
      </c>
      <c r="DO106" s="38">
        <f>VLOOKUP($C106,'TN01-04'!$A$13:$DL$166,116,0)</f>
        <v>3.8</v>
      </c>
      <c r="DP106" s="33">
        <f>IF(VLOOKUP($C106,Sheet!$A$7:$DG$148,'TN01-10 (IN)'!DP$12,0)="","",VLOOKUP($C106,Sheet!$A$7:$DG$148,'TN01-10 (IN)'!DP$12,0))</f>
        <v>138</v>
      </c>
      <c r="DQ106" s="36">
        <f>IF(VLOOKUP($C106,Sheet!$A$7:$DG$148,'TN01-10 (IN)'!DQ$12,0)="","",VLOOKUP($C106,Sheet!$A$7:$DG$148,'TN01-10 (IN)'!DQ$12,0))</f>
        <v>0</v>
      </c>
      <c r="DR106" s="28">
        <f>IF(VLOOKUP($C106,Sheet!$A$7:$DG$148,'TN01-10 (IN)'!DR$12,0)="","",VLOOKUP($C106,Sheet!$A$7:$DG$148,'TN01-10 (IN)'!DR$12,0))</f>
        <v>137</v>
      </c>
      <c r="DS106" s="28">
        <f>IF(VLOOKUP($C106,Sheet!$A$7:$DG$148,'TN01-10 (IN)'!DS$12,0)="","",VLOOKUP($C106,Sheet!$A$7:$DG$148,'TN01-10 (IN)'!DS$12,0))</f>
        <v>138</v>
      </c>
      <c r="DT106" s="28">
        <f>IF(VLOOKUP($C106,Sheet!$A$7:$DG$148,'TN01-10 (IN)'!DT$12,0)="","",VLOOKUP($C106,Sheet!$A$7:$DG$148,'TN01-10 (IN)'!DT$12,0))</f>
        <v>8.77</v>
      </c>
      <c r="DU106" s="28">
        <f>IF(VLOOKUP($C106,Sheet!$A$7:$DG$148,'TN01-10 (IN)'!DU$12,0)="","",VLOOKUP($C106,Sheet!$A$7:$DG$148,'TN01-10 (IN)'!DU$12,0))</f>
        <v>3.8</v>
      </c>
      <c r="DV106" s="28" t="str">
        <f>IF(VLOOKUP($C106,Sheet!$A$7:$DG$148,'TN01-10 (IN)'!DV$12,0)="","",VLOOKUP($C106,Sheet!$A$7:$DG$148,'TN01-10 (IN)'!DV$12,0))</f>
        <v/>
      </c>
      <c r="DW106" s="42">
        <f t="shared" si="19"/>
        <v>0</v>
      </c>
    </row>
    <row r="107" spans="1:127" ht="15.95" customHeight="1" x14ac:dyDescent="0.2">
      <c r="A107" s="52"/>
      <c r="B107" s="625"/>
      <c r="C107" s="45">
        <v>2121713629</v>
      </c>
      <c r="D107" s="26" t="s">
        <v>6</v>
      </c>
      <c r="E107" s="26" t="s">
        <v>95</v>
      </c>
      <c r="F107" s="26" t="s">
        <v>167</v>
      </c>
      <c r="G107" s="27">
        <v>35740</v>
      </c>
      <c r="H107" s="26" t="s">
        <v>210</v>
      </c>
      <c r="I107" s="26" t="s">
        <v>214</v>
      </c>
      <c r="J107" s="28">
        <f>IF(VLOOKUP($C107,Sheet!$A$7:$DG$148,'TN01-10 (IN)'!J$12,0)="","",VLOOKUP($C107,Sheet!$A$7:$DG$148,'TN01-10 (IN)'!J$12,0))</f>
        <v>8.1999999999999993</v>
      </c>
      <c r="K107" s="28">
        <f>IF(VLOOKUP($C107,Sheet!$A$7:$DG$148,'TN01-10 (IN)'!K$12,0)="","",VLOOKUP($C107,Sheet!$A$7:$DG$148,'TN01-10 (IN)'!K$12,0))</f>
        <v>7.3</v>
      </c>
      <c r="L107" s="28">
        <f>IF(VLOOKUP($C107,Sheet!$A$7:$DG$148,'TN01-10 (IN)'!L$12,0)="","",VLOOKUP($C107,Sheet!$A$7:$DG$148,'TN01-10 (IN)'!L$12,0))</f>
        <v>8</v>
      </c>
      <c r="M107" s="28">
        <f>IF(VLOOKUP($C107,Sheet!$A$7:$DG$148,'TN01-10 (IN)'!M$12,0)="","",VLOOKUP($C107,Sheet!$A$7:$DG$148,'TN01-10 (IN)'!M$12,0))</f>
        <v>9</v>
      </c>
      <c r="N107" s="28">
        <f>IF(VLOOKUP($C107,Sheet!$A$7:$DG$148,'TN01-10 (IN)'!N$12,0)="","",VLOOKUP($C107,Sheet!$A$7:$DG$148,'TN01-10 (IN)'!N$12,0))</f>
        <v>7.8</v>
      </c>
      <c r="O107" s="28">
        <f>IF(VLOOKUP($C107,Sheet!$A$7:$DG$148,'TN01-10 (IN)'!O$12,0)="","",VLOOKUP($C107,Sheet!$A$7:$DG$148,'TN01-10 (IN)'!O$12,0))</f>
        <v>6.3</v>
      </c>
      <c r="P107" s="28">
        <f>IF(VLOOKUP($C107,Sheet!$A$7:$DG$148,'TN01-10 (IN)'!P$12,0)="","",VLOOKUP($C107,Sheet!$A$7:$DG$148,'TN01-10 (IN)'!P$12,0))</f>
        <v>7.5</v>
      </c>
      <c r="Q107" s="28" t="str">
        <f>IF(VLOOKUP($C107,Sheet!$A$7:$DG$148,'TN01-10 (IN)'!Q$12,0)="","",VLOOKUP($C107,Sheet!$A$7:$DG$148,'TN01-10 (IN)'!Q$12,0))</f>
        <v/>
      </c>
      <c r="R107" s="28">
        <f>IF(VLOOKUP($C107,Sheet!$A$7:$DG$148,'TN01-10 (IN)'!R$12,0)="","",VLOOKUP($C107,Sheet!$A$7:$DG$148,'TN01-10 (IN)'!R$12,0))</f>
        <v>6.9</v>
      </c>
      <c r="S107" s="28" t="str">
        <f>IF(VLOOKUP($C107,Sheet!$A$7:$DG$148,'TN01-10 (IN)'!S$12,0)="","",VLOOKUP($C107,Sheet!$A$7:$DG$148,'TN01-10 (IN)'!S$12,0))</f>
        <v/>
      </c>
      <c r="T107" s="28" t="str">
        <f>IF(VLOOKUP($C107,Sheet!$A$7:$DG$148,'TN01-10 (IN)'!T$12,0)="","",VLOOKUP($C107,Sheet!$A$7:$DG$148,'TN01-10 (IN)'!T$12,0))</f>
        <v/>
      </c>
      <c r="U107" s="28" t="str">
        <f>IF(VLOOKUP($C107,Sheet!$A$7:$DG$148,'TN01-10 (IN)'!U$12,0)="","",VLOOKUP($C107,Sheet!$A$7:$DG$148,'TN01-10 (IN)'!U$12,0))</f>
        <v/>
      </c>
      <c r="V107" s="28" t="str">
        <f>IF(VLOOKUP($C107,Sheet!$A$7:$DG$148,'TN01-10 (IN)'!V$12,0)="","",VLOOKUP($C107,Sheet!$A$7:$DG$148,'TN01-10 (IN)'!V$12,0))</f>
        <v/>
      </c>
      <c r="W107" s="28">
        <f>IF(VLOOKUP($C107,Sheet!$A$7:$DG$148,'TN01-10 (IN)'!W$12,0)="","",VLOOKUP($C107,Sheet!$A$7:$DG$148,'TN01-10 (IN)'!W$12,0))</f>
        <v>6.2</v>
      </c>
      <c r="X107" s="28">
        <f>IF(VLOOKUP($C107,Sheet!$A$7:$DG$148,'TN01-10 (IN)'!X$12,0)="","",VLOOKUP($C107,Sheet!$A$7:$DG$148,'TN01-10 (IN)'!X$12,0))</f>
        <v>6.6</v>
      </c>
      <c r="Y107" s="28">
        <f>IF(VLOOKUP($C107,Sheet!$A$7:$DG$148,'TN01-10 (IN)'!Y$12,0)="","",VLOOKUP($C107,Sheet!$A$7:$DG$148,'TN01-10 (IN)'!Y$12,0))</f>
        <v>8.3000000000000007</v>
      </c>
      <c r="Z107" s="28">
        <f>IF(VLOOKUP($C107,Sheet!$A$7:$DG$148,'TN01-10 (IN)'!Z$12,0)="","",VLOOKUP($C107,Sheet!$A$7:$DG$148,'TN01-10 (IN)'!Z$12,0))</f>
        <v>8.6</v>
      </c>
      <c r="AA107" s="28">
        <f>IF(VLOOKUP($C107,Sheet!$A$7:$DG$148,'TN01-10 (IN)'!AA$12,0)="","",VLOOKUP($C107,Sheet!$A$7:$DG$148,'TN01-10 (IN)'!AA$12,0))</f>
        <v>6.9</v>
      </c>
      <c r="AB107" s="28">
        <f>IF(VLOOKUP($C107,Sheet!$A$7:$DG$148,'TN01-10 (IN)'!AB$12,0)="","",VLOOKUP($C107,Sheet!$A$7:$DG$148,'TN01-10 (IN)'!AB$12,0))</f>
        <v>7.4</v>
      </c>
      <c r="AC107" s="28">
        <f>IF(VLOOKUP($C107,Sheet!$A$7:$DG$148,'TN01-10 (IN)'!AC$12,0)="","",VLOOKUP($C107,Sheet!$A$7:$DG$148,'TN01-10 (IN)'!AC$12,0))</f>
        <v>7.3</v>
      </c>
      <c r="AD107" s="28">
        <f>IF(VLOOKUP($C107,Sheet!$A$7:$DG$148,'TN01-10 (IN)'!AD$12,0)="","",VLOOKUP($C107,Sheet!$A$7:$DG$148,'TN01-10 (IN)'!AD$12,0))</f>
        <v>7.5</v>
      </c>
      <c r="AE107" s="28">
        <f>IF(VLOOKUP($C107,Sheet!$A$7:$DG$148,'TN01-10 (IN)'!AE$12,0)="","",VLOOKUP($C107,Sheet!$A$7:$DG$148,'TN01-10 (IN)'!AE$12,0))</f>
        <v>6</v>
      </c>
      <c r="AF107" s="28">
        <f>IF(VLOOKUP($C107,Sheet!$A$7:$DG$148,'TN01-10 (IN)'!AF$12,0)="","",VLOOKUP($C107,Sheet!$A$7:$DG$148,'TN01-10 (IN)'!AF$12,0))</f>
        <v>6.2</v>
      </c>
      <c r="AG107" s="28">
        <f>IF(VLOOKUP($C107,Sheet!$A$7:$DG$148,'TN01-10 (IN)'!AG$12,0)="","",VLOOKUP($C107,Sheet!$A$7:$DG$148,'TN01-10 (IN)'!AG$12,0))</f>
        <v>7.3</v>
      </c>
      <c r="AH107" s="28">
        <f>IF(VLOOKUP($C107,Sheet!$A$7:$DG$148,'TN01-10 (IN)'!AH$12,0)="","",VLOOKUP($C107,Sheet!$A$7:$DG$148,'TN01-10 (IN)'!AH$12,0))</f>
        <v>8.3000000000000007</v>
      </c>
      <c r="AI107" s="28">
        <f>IF(VLOOKUP($C107,Sheet!$A$7:$DG$148,'TN01-10 (IN)'!AI$12,0)="","",VLOOKUP($C107,Sheet!$A$7:$DG$148,'TN01-10 (IN)'!AI$12,0))</f>
        <v>6.7</v>
      </c>
      <c r="AJ107" s="28">
        <f>IF(VLOOKUP($C107,Sheet!$A$7:$DG$148,'TN01-10 (IN)'!AJ$12,0)="","",VLOOKUP($C107,Sheet!$A$7:$DG$148,'TN01-10 (IN)'!AJ$12,0))</f>
        <v>6.3</v>
      </c>
      <c r="AK107" s="28">
        <f>IF(VLOOKUP($C107,Sheet!$A$7:$DG$148,'TN01-10 (IN)'!AK$12,0)="","",VLOOKUP($C107,Sheet!$A$7:$DG$148,'TN01-10 (IN)'!AK$12,0))</f>
        <v>6.7</v>
      </c>
      <c r="AL107" s="28">
        <f>IF(VLOOKUP($C107,Sheet!$A$7:$DG$148,'TN01-10 (IN)'!AL$12,0)="","",VLOOKUP($C107,Sheet!$A$7:$DG$148,'TN01-10 (IN)'!AL$12,0))</f>
        <v>7.7</v>
      </c>
      <c r="AM107" s="33">
        <f>IF(VLOOKUP($C107,Sheet!$A$7:$DG$148,'TN01-10 (IN)'!AM$12,0)="","",VLOOKUP($C107,Sheet!$A$7:$DG$148,'TN01-10 (IN)'!AM$12,0))</f>
        <v>51</v>
      </c>
      <c r="AN107" s="36">
        <f>IF(VLOOKUP($C107,Sheet!$A$7:$DG$148,'TN01-10 (IN)'!AN$12,0)="","",VLOOKUP($C107,Sheet!$A$7:$DG$148,'TN01-10 (IN)'!AN$12,0))</f>
        <v>0</v>
      </c>
      <c r="AO107" s="32">
        <f>IF(VLOOKUP($C107,Sheet!$A$7:$DG$148,'TN01-10 (IN)'!AO$12,0)="","",VLOOKUP($C107,Sheet!$A$7:$DG$148,'TN01-10 (IN)'!AO$12,0))</f>
        <v>8.4</v>
      </c>
      <c r="AP107" s="32">
        <f>IF(VLOOKUP($C107,Sheet!$A$7:$DG$148,'TN01-10 (IN)'!AP$12,0)="","",VLOOKUP($C107,Sheet!$A$7:$DG$148,'TN01-10 (IN)'!AP$12,0))</f>
        <v>7</v>
      </c>
      <c r="AQ107" s="32" t="str">
        <f>IF(VLOOKUP($C107,Sheet!$A$7:$DG$148,'TN01-10 (IN)'!AQ$12,0)="","",VLOOKUP($C107,Sheet!$A$7:$DG$148,'TN01-10 (IN)'!AQ$12,0))</f>
        <v>X</v>
      </c>
      <c r="AR107" s="32" t="str">
        <f>IF(VLOOKUP($C107,Sheet!$A$7:$DG$148,'TN01-10 (IN)'!AR$12,0)="","",VLOOKUP($C107,Sheet!$A$7:$DG$148,'TN01-10 (IN)'!AR$12,0))</f>
        <v/>
      </c>
      <c r="AS107" s="32">
        <f>IF(VLOOKUP($C107,Sheet!$A$7:$DG$148,'TN01-10 (IN)'!AS$12,0)="","",VLOOKUP($C107,Sheet!$A$7:$DG$148,'TN01-10 (IN)'!AS$12,0))</f>
        <v>4.8</v>
      </c>
      <c r="AT107" s="32" t="str">
        <f>IF(VLOOKUP($C107,Sheet!$A$7:$DG$148,'TN01-10 (IN)'!AT$12,0)="","",VLOOKUP($C107,Sheet!$A$7:$DG$148,'TN01-10 (IN)'!AT$12,0))</f>
        <v/>
      </c>
      <c r="AU107" s="32" t="str">
        <f>IF(VLOOKUP($C107,Sheet!$A$7:$DG$148,'TN01-10 (IN)'!AU$12,0)="","",VLOOKUP($C107,Sheet!$A$7:$DG$148,'TN01-10 (IN)'!AU$12,0))</f>
        <v/>
      </c>
      <c r="AV107" s="32" t="str">
        <f>IF(VLOOKUP($C107,Sheet!$A$7:$DG$148,'TN01-10 (IN)'!AV$12,0)="","",VLOOKUP($C107,Sheet!$A$7:$DG$148,'TN01-10 (IN)'!AV$12,0))</f>
        <v/>
      </c>
      <c r="AW107" s="32" t="str">
        <f>IF(VLOOKUP($C107,Sheet!$A$7:$DG$148,'TN01-10 (IN)'!AW$12,0)="","",VLOOKUP($C107,Sheet!$A$7:$DG$148,'TN01-10 (IN)'!AW$12,0))</f>
        <v/>
      </c>
      <c r="AX107" s="32" t="str">
        <f>IF(VLOOKUP($C107,Sheet!$A$7:$DG$148,'TN01-10 (IN)'!AX$12,0)="","",VLOOKUP($C107,Sheet!$A$7:$DG$148,'TN01-10 (IN)'!AX$12,0))</f>
        <v/>
      </c>
      <c r="AY107" s="32">
        <f>IF(VLOOKUP($C107,Sheet!$A$7:$DG$148,'TN01-10 (IN)'!AY$12,0)="","",VLOOKUP($C107,Sheet!$A$7:$DG$148,'TN01-10 (IN)'!AY$12,0))</f>
        <v>7.5</v>
      </c>
      <c r="AZ107" s="32" t="str">
        <f>IF(VLOOKUP($C107,Sheet!$A$7:$DG$148,'TN01-10 (IN)'!AZ$12,0)="","",VLOOKUP($C107,Sheet!$A$7:$DG$148,'TN01-10 (IN)'!AZ$12,0))</f>
        <v/>
      </c>
      <c r="BA107" s="32" t="str">
        <f>IF(VLOOKUP($C107,Sheet!$A$7:$DG$148,'TN01-10 (IN)'!BA$12,0)="","",VLOOKUP($C107,Sheet!$A$7:$DG$148,'TN01-10 (IN)'!BA$12,0))</f>
        <v/>
      </c>
      <c r="BB107" s="32" t="str">
        <f>IF(VLOOKUP($C107,Sheet!$A$7:$DG$148,'TN01-10 (IN)'!BB$12,0)="","",VLOOKUP($C107,Sheet!$A$7:$DG$148,'TN01-10 (IN)'!BB$12,0))</f>
        <v/>
      </c>
      <c r="BC107" s="32">
        <f>IF(VLOOKUP($C107,Sheet!$A$7:$DG$148,'TN01-10 (IN)'!BC$12,0)="","",VLOOKUP($C107,Sheet!$A$7:$DG$148,'TN01-10 (IN)'!BC$12,0))</f>
        <v>5</v>
      </c>
      <c r="BD107" s="33">
        <f>IF(VLOOKUP($C107,Sheet!$A$7:$DG$148,'TN01-10 (IN)'!BD$12,0)="","",VLOOKUP($C107,Sheet!$A$7:$DG$148,'TN01-10 (IN)'!BD$12,0))</f>
        <v>5</v>
      </c>
      <c r="BE107" s="36">
        <f>IF(VLOOKUP($C107,Sheet!$A$7:$DG$148,'TN01-10 (IN)'!BE$12,0)="","",VLOOKUP($C107,Sheet!$A$7:$DG$148,'TN01-10 (IN)'!BE$12,0))</f>
        <v>0</v>
      </c>
      <c r="BF107" s="28">
        <f>IF(VLOOKUP($C107,Sheet!$A$7:$DG$148,'TN01-10 (IN)'!BF$12,0)="","",VLOOKUP($C107,Sheet!$A$7:$DG$148,'TN01-10 (IN)'!BF$12,0))</f>
        <v>4.5999999999999996</v>
      </c>
      <c r="BG107" s="28">
        <f>IF(VLOOKUP($C107,Sheet!$A$7:$DG$148,'TN01-10 (IN)'!BG$12,0)="","",VLOOKUP($C107,Sheet!$A$7:$DG$148,'TN01-10 (IN)'!BG$12,0))</f>
        <v>5.3</v>
      </c>
      <c r="BH107" s="28">
        <f>IF(VLOOKUP($C107,Sheet!$A$7:$DG$148,'TN01-10 (IN)'!BH$12,0)="","",VLOOKUP($C107,Sheet!$A$7:$DG$148,'TN01-10 (IN)'!BH$12,0))</f>
        <v>5.5</v>
      </c>
      <c r="BI107" s="28">
        <f>IF(VLOOKUP($C107,Sheet!$A$7:$DG$148,'TN01-10 (IN)'!BI$12,0)="","",VLOOKUP($C107,Sheet!$A$7:$DG$148,'TN01-10 (IN)'!BI$12,0))</f>
        <v>6.8</v>
      </c>
      <c r="BJ107" s="28">
        <f>IF(VLOOKUP($C107,Sheet!$A$7:$DG$148,'TN01-10 (IN)'!BJ$12,0)="","",VLOOKUP($C107,Sheet!$A$7:$DG$148,'TN01-10 (IN)'!BJ$12,0))</f>
        <v>7.4</v>
      </c>
      <c r="BK107" s="28">
        <f>IF(VLOOKUP($C107,Sheet!$A$7:$DG$148,'TN01-10 (IN)'!BK$12,0)="","",VLOOKUP($C107,Sheet!$A$7:$DG$148,'TN01-10 (IN)'!BK$12,0))</f>
        <v>6.1</v>
      </c>
      <c r="BL107" s="28">
        <f>IF(VLOOKUP($C107,Sheet!$A$7:$DG$148,'TN01-10 (IN)'!BL$12,0)="","",VLOOKUP($C107,Sheet!$A$7:$DG$148,'TN01-10 (IN)'!BL$12,0))</f>
        <v>7.3</v>
      </c>
      <c r="BM107" s="28">
        <f>IF(VLOOKUP($C107,Sheet!$A$7:$DG$148,'TN01-10 (IN)'!BM$12,0)="","",VLOOKUP($C107,Sheet!$A$7:$DG$148,'TN01-10 (IN)'!BM$12,0))</f>
        <v>5.8</v>
      </c>
      <c r="BN107" s="28">
        <f>IF(VLOOKUP($C107,Sheet!$A$7:$DG$148,'TN01-10 (IN)'!BN$12,0)="","",VLOOKUP($C107,Sheet!$A$7:$DG$148,'TN01-10 (IN)'!BN$12,0))</f>
        <v>4.7</v>
      </c>
      <c r="BO107" s="28">
        <f>IF(VLOOKUP($C107,Sheet!$A$7:$DG$148,'TN01-10 (IN)'!BO$12,0)="","",VLOOKUP($C107,Sheet!$A$7:$DG$148,'TN01-10 (IN)'!BO$12,0))</f>
        <v>6.2</v>
      </c>
      <c r="BP107" s="28">
        <f>IF(VLOOKUP($C107,Sheet!$A$7:$DG$148,'TN01-10 (IN)'!BP$12,0)="","",VLOOKUP($C107,Sheet!$A$7:$DG$148,'TN01-10 (IN)'!BP$12,0))</f>
        <v>7.4</v>
      </c>
      <c r="BQ107" s="28">
        <f>IF(VLOOKUP($C107,Sheet!$A$7:$DG$148,'TN01-10 (IN)'!BQ$12,0)="","",VLOOKUP($C107,Sheet!$A$7:$DG$148,'TN01-10 (IN)'!BQ$12,0))</f>
        <v>6.4</v>
      </c>
      <c r="BR107" s="28">
        <f>IF(VLOOKUP($C107,Sheet!$A$7:$DG$148,'TN01-10 (IN)'!BR$12,0)="","",VLOOKUP($C107,Sheet!$A$7:$DG$148,'TN01-10 (IN)'!BR$12,0))</f>
        <v>7.9</v>
      </c>
      <c r="BS107" s="28" t="str">
        <f>IF(VLOOKUP($C107,Sheet!$A$7:$DG$148,'TN01-10 (IN)'!BS$12,0)="","",VLOOKUP($C107,Sheet!$A$7:$DG$148,'TN01-10 (IN)'!BS$12,0))</f>
        <v/>
      </c>
      <c r="BT107" s="28">
        <f>IF(VLOOKUP($C107,Sheet!$A$7:$DG$148,'TN01-10 (IN)'!BT$12,0)="","",VLOOKUP($C107,Sheet!$A$7:$DG$148,'TN01-10 (IN)'!BT$12,0))</f>
        <v>6.1</v>
      </c>
      <c r="BU107" s="28">
        <f>IF(VLOOKUP($C107,Sheet!$A$7:$DG$148,'TN01-10 (IN)'!BU$12,0)="","",VLOOKUP($C107,Sheet!$A$7:$DG$148,'TN01-10 (IN)'!BU$12,0))</f>
        <v>5.5</v>
      </c>
      <c r="BV107" s="28">
        <f>IF(VLOOKUP($C107,Sheet!$A$7:$DG$148,'TN01-10 (IN)'!BV$12,0)="","",VLOOKUP($C107,Sheet!$A$7:$DG$148,'TN01-10 (IN)'!BV$12,0))</f>
        <v>6.1</v>
      </c>
      <c r="BW107" s="28">
        <f>IF(VLOOKUP($C107,Sheet!$A$7:$DG$148,'TN01-10 (IN)'!BW$12,0)="","",VLOOKUP($C107,Sheet!$A$7:$DG$148,'TN01-10 (IN)'!BW$12,0))</f>
        <v>5.6</v>
      </c>
      <c r="BX107" s="28">
        <f>IF(VLOOKUP($C107,Sheet!$A$7:$DG$148,'TN01-10 (IN)'!BX$12,0)="","",VLOOKUP($C107,Sheet!$A$7:$DG$148,'TN01-10 (IN)'!BX$12,0))</f>
        <v>7.4</v>
      </c>
      <c r="BY107" s="28">
        <f>IF(VLOOKUP($C107,Sheet!$A$7:$DG$148,'TN01-10 (IN)'!BY$12,0)="","",VLOOKUP($C107,Sheet!$A$7:$DG$148,'TN01-10 (IN)'!BY$12,0))</f>
        <v>9.1999999999999993</v>
      </c>
      <c r="BZ107" s="33">
        <f>IF(VLOOKUP($C107,Sheet!$A$7:$DG$148,'TN01-10 (IN)'!BZ$12,0)="","",VLOOKUP($C107,Sheet!$A$7:$DG$148,'TN01-10 (IN)'!BZ$12,0))</f>
        <v>50</v>
      </c>
      <c r="CA107" s="36">
        <f>IF(VLOOKUP($C107,Sheet!$A$7:$DG$148,'TN01-10 (IN)'!CA$12,0)="","",VLOOKUP($C107,Sheet!$A$7:$DG$148,'TN01-10 (IN)'!CA$12,0))</f>
        <v>0</v>
      </c>
      <c r="CB107" s="28">
        <f>IF(VLOOKUP($C107,Sheet!$A$7:$DG$148,'TN01-10 (IN)'!CB$12,0)="","",VLOOKUP($C107,Sheet!$A$7:$DG$148,'TN01-10 (IN)'!CB$12,0))</f>
        <v>7.7</v>
      </c>
      <c r="CC107" s="28" t="str">
        <f>IF(VLOOKUP($C107,Sheet!$A$7:$DG$148,'TN01-10 (IN)'!CC$12,0)="","",VLOOKUP($C107,Sheet!$A$7:$DG$148,'TN01-10 (IN)'!CC$12,0))</f>
        <v/>
      </c>
      <c r="CD107" s="28">
        <f>IF(VLOOKUP($C107,Sheet!$A$7:$DG$148,'TN01-10 (IN)'!CD$12,0)="","",VLOOKUP($C107,Sheet!$A$7:$DG$148,'TN01-10 (IN)'!CD$12,0))</f>
        <v>6.5</v>
      </c>
      <c r="CE107" s="28" t="str">
        <f>IF(VLOOKUP($C107,Sheet!$A$7:$DG$148,'TN01-10 (IN)'!CE$12,0)="","",VLOOKUP($C107,Sheet!$A$7:$DG$148,'TN01-10 (IN)'!CE$12,0))</f>
        <v/>
      </c>
      <c r="CF107" s="28">
        <f>IF(VLOOKUP($C107,Sheet!$A$7:$DG$148,'TN01-10 (IN)'!CF$12,0)="","",VLOOKUP($C107,Sheet!$A$7:$DG$148,'TN01-10 (IN)'!CF$12,0))</f>
        <v>6.7</v>
      </c>
      <c r="CG107" s="28">
        <f>IF(VLOOKUP($C107,Sheet!$A$7:$DG$148,'TN01-10 (IN)'!CG$12,0)="","",VLOOKUP($C107,Sheet!$A$7:$DG$148,'TN01-10 (IN)'!CG$12,0))</f>
        <v>6</v>
      </c>
      <c r="CH107" s="28">
        <f>IF(VLOOKUP($C107,Sheet!$A$7:$DG$148,'TN01-10 (IN)'!CH$12,0)="","",VLOOKUP($C107,Sheet!$A$7:$DG$148,'TN01-10 (IN)'!CH$12,0))</f>
        <v>7.4</v>
      </c>
      <c r="CI107" s="28">
        <f>IF(VLOOKUP($C107,Sheet!$A$7:$DG$148,'TN01-10 (IN)'!CI$12,0)="","",VLOOKUP($C107,Sheet!$A$7:$DG$148,'TN01-10 (IN)'!CI$12,0))</f>
        <v>6</v>
      </c>
      <c r="CJ107" s="28" t="str">
        <f>IF(VLOOKUP($C107,Sheet!$A$7:$DG$148,'TN01-10 (IN)'!CJ$12,0)="","",VLOOKUP($C107,Sheet!$A$7:$DG$148,'TN01-10 (IN)'!CJ$12,0))</f>
        <v/>
      </c>
      <c r="CK107" s="28">
        <f>IF(VLOOKUP($C107,Sheet!$A$7:$DG$148,'TN01-10 (IN)'!CK$12,0)="","",VLOOKUP($C107,Sheet!$A$7:$DG$148,'TN01-10 (IN)'!CK$12,0))</f>
        <v>6.8</v>
      </c>
      <c r="CL107" s="28" t="str">
        <f>IF(VLOOKUP($C107,Sheet!$A$7:$DG$148,'TN01-10 (IN)'!CL$12,0)="","",VLOOKUP($C107,Sheet!$A$7:$DG$148,'TN01-10 (IN)'!CL$12,0))</f>
        <v/>
      </c>
      <c r="CM107" s="28" t="str">
        <f>IF(VLOOKUP($C107,Sheet!$A$7:$DG$148,'TN01-10 (IN)'!CM$12,0)="","",VLOOKUP($C107,Sheet!$A$7:$DG$148,'TN01-10 (IN)'!CM$12,0))</f>
        <v/>
      </c>
      <c r="CN107" s="28" t="str">
        <f>IF(VLOOKUP($C107,Sheet!$A$7:$DG$148,'TN01-10 (IN)'!CN$12,0)="","",VLOOKUP($C107,Sheet!$A$7:$DG$148,'TN01-10 (IN)'!CN$12,0))</f>
        <v/>
      </c>
      <c r="CO107" s="28" t="str">
        <f>IF(VLOOKUP($C107,Sheet!$A$7:$DG$148,'TN01-10 (IN)'!CO$12,0)="","",VLOOKUP($C107,Sheet!$A$7:$DG$148,'TN01-10 (IN)'!CO$12,0))</f>
        <v/>
      </c>
      <c r="CP107" s="28">
        <f>IF(VLOOKUP($C107,Sheet!$A$7:$DG$148,'TN01-10 (IN)'!CP$12,0)="","",VLOOKUP($C107,Sheet!$A$7:$DG$148,'TN01-10 (IN)'!CP$12,0))</f>
        <v>5.4</v>
      </c>
      <c r="CQ107" s="28">
        <f>IF(VLOOKUP($C107,Sheet!$A$7:$DG$148,'TN01-10 (IN)'!CQ$12,0)="","",VLOOKUP($C107,Sheet!$A$7:$DG$148,'TN01-10 (IN)'!CQ$12,0))</f>
        <v>5.8</v>
      </c>
      <c r="CR107" s="28">
        <f>IF(VLOOKUP($C107,Sheet!$A$7:$DG$148,'TN01-10 (IN)'!CR$12,0)="","",VLOOKUP($C107,Sheet!$A$7:$DG$148,'TN01-10 (IN)'!CR$12,0))</f>
        <v>7.7</v>
      </c>
      <c r="CS107" s="28">
        <f>IF(VLOOKUP($C107,Sheet!$A$7:$DG$148,'TN01-10 (IN)'!CS$12,0)="","",VLOOKUP($C107,Sheet!$A$7:$DG$148,'TN01-10 (IN)'!CS$12,0))</f>
        <v>5.6</v>
      </c>
      <c r="CT107" s="28">
        <f>IF(VLOOKUP($C107,Sheet!$A$7:$DG$148,'TN01-10 (IN)'!CT$12,0)="","",VLOOKUP($C107,Sheet!$A$7:$DG$148,'TN01-10 (IN)'!CT$12,0))</f>
        <v>7.4</v>
      </c>
      <c r="CU107" s="33">
        <f>IF(VLOOKUP($C107,Sheet!$A$7:$DG$148,'TN01-10 (IN)'!CU$12,0)="","",VLOOKUP($C107,Sheet!$A$7:$DG$148,'TN01-10 (IN)'!CU$12,0))</f>
        <v>27</v>
      </c>
      <c r="CV107" s="36">
        <f>IF(VLOOKUP($C107,Sheet!$A$7:$DG$148,'TN01-10 (IN)'!CV$12,0)="","",VLOOKUP($C107,Sheet!$A$7:$DG$148,'TN01-10 (IN)'!CV$12,0))</f>
        <v>0</v>
      </c>
      <c r="CW107" s="38">
        <f t="shared" si="11"/>
        <v>128</v>
      </c>
      <c r="CX107" s="38">
        <f t="shared" si="11"/>
        <v>0</v>
      </c>
      <c r="CY107" s="38">
        <f t="shared" si="12"/>
        <v>0</v>
      </c>
      <c r="CZ107" s="38">
        <f t="shared" si="13"/>
        <v>128</v>
      </c>
      <c r="DA107" s="38">
        <f t="shared" si="14"/>
        <v>6.71</v>
      </c>
      <c r="DB107" s="38">
        <f>VLOOKUP($C107,'TN01-04'!$A$13:$DL$166,103,0)</f>
        <v>2.66</v>
      </c>
      <c r="DC107" s="28" t="str">
        <f>IF(VLOOKUP($C107,Sheet!$A$7:$DG$148,'TN01-10 (IN)'!DC$12,0)="","",VLOOKUP($C107,Sheet!$A$7:$DG$148,'TN01-10 (IN)'!DC$12,0))</f>
        <v/>
      </c>
      <c r="DD107" s="28" t="str">
        <f>IF(VLOOKUP($C107,Sheet!$A$7:$DG$148,'TN01-10 (IN)'!DD$12,0)="","",VLOOKUP($C107,Sheet!$A$7:$DG$148,'TN01-10 (IN)'!DD$12,0))</f>
        <v/>
      </c>
      <c r="DE107" s="28" t="str">
        <f>IF(VLOOKUP($C107,Sheet!$A$7:$DG$148,'TN01-10 (IN)'!DE$12,0)="","",VLOOKUP($C107,Sheet!$A$7:$DG$148,'TN01-10 (IN)'!DE$12,0))</f>
        <v/>
      </c>
      <c r="DF107" s="28" t="str">
        <f>IF(VLOOKUP($C107,Sheet!$A$7:$DG$148,'TN01-10 (IN)'!DF$12,0)="","",VLOOKUP($C107,Sheet!$A$7:$DG$148,'TN01-10 (IN)'!DF$12,0))</f>
        <v/>
      </c>
      <c r="DG107" s="38"/>
      <c r="DH107" s="38">
        <f t="shared" si="15"/>
        <v>0</v>
      </c>
      <c r="DI107" s="38">
        <f>VLOOKUP($C107,'TN01-04'!$A$13:$DL$166,110,0)</f>
        <v>0</v>
      </c>
      <c r="DJ107" s="33">
        <f>IF(VLOOKUP($C107,Sheet!$A$7:$DG$148,'TN01-10 (IN)'!DJ$12,0)="","",VLOOKUP($C107,Sheet!$A$7:$DG$148,'TN01-10 (IN)'!DJ$12,0))</f>
        <v>0</v>
      </c>
      <c r="DK107" s="36">
        <f>IF(VLOOKUP($C107,Sheet!$A$7:$DG$148,'TN01-10 (IN)'!DK$12,0)="","",VLOOKUP($C107,Sheet!$A$7:$DG$148,'TN01-10 (IN)'!DK$12,0))</f>
        <v>5</v>
      </c>
      <c r="DL107" s="38">
        <f t="shared" si="16"/>
        <v>128</v>
      </c>
      <c r="DM107" s="38">
        <f t="shared" si="17"/>
        <v>5</v>
      </c>
      <c r="DN107" s="38">
        <f t="shared" si="18"/>
        <v>6.45</v>
      </c>
      <c r="DO107" s="38">
        <f>VLOOKUP($C107,'TN01-04'!$A$13:$DL$166,116,0)</f>
        <v>2.56</v>
      </c>
      <c r="DP107" s="33">
        <f>IF(VLOOKUP($C107,Sheet!$A$7:$DG$148,'TN01-10 (IN)'!DP$12,0)="","",VLOOKUP($C107,Sheet!$A$7:$DG$148,'TN01-10 (IN)'!DP$12,0))</f>
        <v>133</v>
      </c>
      <c r="DQ107" s="36">
        <f>IF(VLOOKUP($C107,Sheet!$A$7:$DG$148,'TN01-10 (IN)'!DQ$12,0)="","",VLOOKUP($C107,Sheet!$A$7:$DG$148,'TN01-10 (IN)'!DQ$12,0))</f>
        <v>5</v>
      </c>
      <c r="DR107" s="28">
        <f>IF(VLOOKUP($C107,Sheet!$A$7:$DG$148,'TN01-10 (IN)'!DR$12,0)="","",VLOOKUP($C107,Sheet!$A$7:$DG$148,'TN01-10 (IN)'!DR$12,0))</f>
        <v>137</v>
      </c>
      <c r="DS107" s="28">
        <f>IF(VLOOKUP($C107,Sheet!$A$7:$DG$148,'TN01-10 (IN)'!DS$12,0)="","",VLOOKUP($C107,Sheet!$A$7:$DG$148,'TN01-10 (IN)'!DS$12,0))</f>
        <v>133</v>
      </c>
      <c r="DT107" s="28">
        <f>IF(VLOOKUP($C107,Sheet!$A$7:$DG$148,'TN01-10 (IN)'!DT$12,0)="","",VLOOKUP($C107,Sheet!$A$7:$DG$148,'TN01-10 (IN)'!DT$12,0))</f>
        <v>6.71</v>
      </c>
      <c r="DU107" s="28">
        <f>IF(VLOOKUP($C107,Sheet!$A$7:$DG$148,'TN01-10 (IN)'!DU$12,0)="","",VLOOKUP($C107,Sheet!$A$7:$DG$148,'TN01-10 (IN)'!DU$12,0))</f>
        <v>2.66</v>
      </c>
      <c r="DV107" s="28" t="str">
        <f>IF(VLOOKUP($C107,Sheet!$A$7:$DG$148,'TN01-10 (IN)'!DV$12,0)="","",VLOOKUP($C107,Sheet!$A$7:$DG$148,'TN01-10 (IN)'!DV$12,0))</f>
        <v>DTE-HT 202</v>
      </c>
      <c r="DW107" s="42">
        <f t="shared" si="19"/>
        <v>0</v>
      </c>
    </row>
    <row r="108" spans="1:127" ht="15.95" customHeight="1" x14ac:dyDescent="0.2">
      <c r="A108" s="52"/>
      <c r="B108" s="625"/>
      <c r="C108" s="45">
        <v>2221716966</v>
      </c>
      <c r="D108" s="26" t="s">
        <v>31</v>
      </c>
      <c r="E108" s="26"/>
      <c r="F108" s="26" t="s">
        <v>76</v>
      </c>
      <c r="G108" s="27">
        <v>35968</v>
      </c>
      <c r="H108" s="26" t="s">
        <v>210</v>
      </c>
      <c r="I108" s="26" t="s">
        <v>212</v>
      </c>
      <c r="J108" s="28">
        <f>IF(VLOOKUP($C108,Sheet!$A$7:$DG$148,'TN01-10 (IN)'!J$12,0)="","",VLOOKUP($C108,Sheet!$A$7:$DG$148,'TN01-10 (IN)'!J$12,0))</f>
        <v>9</v>
      </c>
      <c r="K108" s="28">
        <f>IF(VLOOKUP($C108,Sheet!$A$7:$DG$148,'TN01-10 (IN)'!K$12,0)="","",VLOOKUP($C108,Sheet!$A$7:$DG$148,'TN01-10 (IN)'!K$12,0))</f>
        <v>7.6</v>
      </c>
      <c r="L108" s="28">
        <f>IF(VLOOKUP($C108,Sheet!$A$7:$DG$148,'TN01-10 (IN)'!L$12,0)="","",VLOOKUP($C108,Sheet!$A$7:$DG$148,'TN01-10 (IN)'!L$12,0))</f>
        <v>7.8</v>
      </c>
      <c r="M108" s="28">
        <f>IF(VLOOKUP($C108,Sheet!$A$7:$DG$148,'TN01-10 (IN)'!M$12,0)="","",VLOOKUP($C108,Sheet!$A$7:$DG$148,'TN01-10 (IN)'!M$12,0))</f>
        <v>8.6999999999999993</v>
      </c>
      <c r="N108" s="28">
        <f>IF(VLOOKUP($C108,Sheet!$A$7:$DG$148,'TN01-10 (IN)'!N$12,0)="","",VLOOKUP($C108,Sheet!$A$7:$DG$148,'TN01-10 (IN)'!N$12,0))</f>
        <v>5.4</v>
      </c>
      <c r="O108" s="28">
        <f>IF(VLOOKUP($C108,Sheet!$A$7:$DG$148,'TN01-10 (IN)'!O$12,0)="","",VLOOKUP($C108,Sheet!$A$7:$DG$148,'TN01-10 (IN)'!O$12,0))</f>
        <v>7.3</v>
      </c>
      <c r="P108" s="28">
        <f>IF(VLOOKUP($C108,Sheet!$A$7:$DG$148,'TN01-10 (IN)'!P$12,0)="","",VLOOKUP($C108,Sheet!$A$7:$DG$148,'TN01-10 (IN)'!P$12,0))</f>
        <v>5.2</v>
      </c>
      <c r="Q108" s="28" t="str">
        <f>IF(VLOOKUP($C108,Sheet!$A$7:$DG$148,'TN01-10 (IN)'!Q$12,0)="","",VLOOKUP($C108,Sheet!$A$7:$DG$148,'TN01-10 (IN)'!Q$12,0))</f>
        <v/>
      </c>
      <c r="R108" s="28">
        <f>IF(VLOOKUP($C108,Sheet!$A$7:$DG$148,'TN01-10 (IN)'!R$12,0)="","",VLOOKUP($C108,Sheet!$A$7:$DG$148,'TN01-10 (IN)'!R$12,0))</f>
        <v>5.9</v>
      </c>
      <c r="S108" s="28" t="str">
        <f>IF(VLOOKUP($C108,Sheet!$A$7:$DG$148,'TN01-10 (IN)'!S$12,0)="","",VLOOKUP($C108,Sheet!$A$7:$DG$148,'TN01-10 (IN)'!S$12,0))</f>
        <v/>
      </c>
      <c r="T108" s="28" t="str">
        <f>IF(VLOOKUP($C108,Sheet!$A$7:$DG$148,'TN01-10 (IN)'!T$12,0)="","",VLOOKUP($C108,Sheet!$A$7:$DG$148,'TN01-10 (IN)'!T$12,0))</f>
        <v/>
      </c>
      <c r="U108" s="28" t="str">
        <f>IF(VLOOKUP($C108,Sheet!$A$7:$DG$148,'TN01-10 (IN)'!U$12,0)="","",VLOOKUP($C108,Sheet!$A$7:$DG$148,'TN01-10 (IN)'!U$12,0))</f>
        <v/>
      </c>
      <c r="V108" s="28" t="str">
        <f>IF(VLOOKUP($C108,Sheet!$A$7:$DG$148,'TN01-10 (IN)'!V$12,0)="","",VLOOKUP($C108,Sheet!$A$7:$DG$148,'TN01-10 (IN)'!V$12,0))</f>
        <v/>
      </c>
      <c r="W108" s="28">
        <f>IF(VLOOKUP($C108,Sheet!$A$7:$DG$148,'TN01-10 (IN)'!W$12,0)="","",VLOOKUP($C108,Sheet!$A$7:$DG$148,'TN01-10 (IN)'!W$12,0))</f>
        <v>7.5</v>
      </c>
      <c r="X108" s="28">
        <f>IF(VLOOKUP($C108,Sheet!$A$7:$DG$148,'TN01-10 (IN)'!X$12,0)="","",VLOOKUP($C108,Sheet!$A$7:$DG$148,'TN01-10 (IN)'!X$12,0))</f>
        <v>7.8</v>
      </c>
      <c r="Y108" s="28">
        <f>IF(VLOOKUP($C108,Sheet!$A$7:$DG$148,'TN01-10 (IN)'!Y$12,0)="","",VLOOKUP($C108,Sheet!$A$7:$DG$148,'TN01-10 (IN)'!Y$12,0))</f>
        <v>9.3000000000000007</v>
      </c>
      <c r="Z108" s="28">
        <f>IF(VLOOKUP($C108,Sheet!$A$7:$DG$148,'TN01-10 (IN)'!Z$12,0)="","",VLOOKUP($C108,Sheet!$A$7:$DG$148,'TN01-10 (IN)'!Z$12,0))</f>
        <v>8.1999999999999993</v>
      </c>
      <c r="AA108" s="28" t="str">
        <f>IF(VLOOKUP($C108,Sheet!$A$7:$DG$148,'TN01-10 (IN)'!AA$12,0)="","",VLOOKUP($C108,Sheet!$A$7:$DG$148,'TN01-10 (IN)'!AA$12,0))</f>
        <v>X</v>
      </c>
      <c r="AB108" s="28">
        <f>IF(VLOOKUP($C108,Sheet!$A$7:$DG$148,'TN01-10 (IN)'!AB$12,0)="","",VLOOKUP($C108,Sheet!$A$7:$DG$148,'TN01-10 (IN)'!AB$12,0))</f>
        <v>4.0999999999999996</v>
      </c>
      <c r="AC108" s="28">
        <f>IF(VLOOKUP($C108,Sheet!$A$7:$DG$148,'TN01-10 (IN)'!AC$12,0)="","",VLOOKUP($C108,Sheet!$A$7:$DG$148,'TN01-10 (IN)'!AC$12,0))</f>
        <v>4.9000000000000004</v>
      </c>
      <c r="AD108" s="28">
        <f>IF(VLOOKUP($C108,Sheet!$A$7:$DG$148,'TN01-10 (IN)'!AD$12,0)="","",VLOOKUP($C108,Sheet!$A$7:$DG$148,'TN01-10 (IN)'!AD$12,0))</f>
        <v>6.1</v>
      </c>
      <c r="AE108" s="28">
        <f>IF(VLOOKUP($C108,Sheet!$A$7:$DG$148,'TN01-10 (IN)'!AE$12,0)="","",VLOOKUP($C108,Sheet!$A$7:$DG$148,'TN01-10 (IN)'!AE$12,0))</f>
        <v>6.7</v>
      </c>
      <c r="AF108" s="28" t="str">
        <f>IF(VLOOKUP($C108,Sheet!$A$7:$DG$148,'TN01-10 (IN)'!AF$12,0)="","",VLOOKUP($C108,Sheet!$A$7:$DG$148,'TN01-10 (IN)'!AF$12,0))</f>
        <v>X</v>
      </c>
      <c r="AG108" s="28">
        <f>IF(VLOOKUP($C108,Sheet!$A$7:$DG$148,'TN01-10 (IN)'!AG$12,0)="","",VLOOKUP($C108,Sheet!$A$7:$DG$148,'TN01-10 (IN)'!AG$12,0))</f>
        <v>6.7</v>
      </c>
      <c r="AH108" s="28">
        <f>IF(VLOOKUP($C108,Sheet!$A$7:$DG$148,'TN01-10 (IN)'!AH$12,0)="","",VLOOKUP($C108,Sheet!$A$7:$DG$148,'TN01-10 (IN)'!AH$12,0))</f>
        <v>6.5</v>
      </c>
      <c r="AI108" s="28" t="str">
        <f>IF(VLOOKUP($C108,Sheet!$A$7:$DG$148,'TN01-10 (IN)'!AI$12,0)="","",VLOOKUP($C108,Sheet!$A$7:$DG$148,'TN01-10 (IN)'!AI$12,0))</f>
        <v>X</v>
      </c>
      <c r="AJ108" s="28" t="str">
        <f>IF(VLOOKUP($C108,Sheet!$A$7:$DG$148,'TN01-10 (IN)'!AJ$12,0)="","",VLOOKUP($C108,Sheet!$A$7:$DG$148,'TN01-10 (IN)'!AJ$12,0))</f>
        <v/>
      </c>
      <c r="AK108" s="28">
        <f>IF(VLOOKUP($C108,Sheet!$A$7:$DG$148,'TN01-10 (IN)'!AK$12,0)="","",VLOOKUP($C108,Sheet!$A$7:$DG$148,'TN01-10 (IN)'!AK$12,0))</f>
        <v>6.3</v>
      </c>
      <c r="AL108" s="28">
        <f>IF(VLOOKUP($C108,Sheet!$A$7:$DG$148,'TN01-10 (IN)'!AL$12,0)="","",VLOOKUP($C108,Sheet!$A$7:$DG$148,'TN01-10 (IN)'!AL$12,0))</f>
        <v>7.2</v>
      </c>
      <c r="AM108" s="33">
        <f>IF(VLOOKUP($C108,Sheet!$A$7:$DG$148,'TN01-10 (IN)'!AM$12,0)="","",VLOOKUP($C108,Sheet!$A$7:$DG$148,'TN01-10 (IN)'!AM$12,0))</f>
        <v>42</v>
      </c>
      <c r="AN108" s="36">
        <f>IF(VLOOKUP($C108,Sheet!$A$7:$DG$148,'TN01-10 (IN)'!AN$12,0)="","",VLOOKUP($C108,Sheet!$A$7:$DG$148,'TN01-10 (IN)'!AN$12,0))</f>
        <v>9</v>
      </c>
      <c r="AO108" s="32">
        <f>IF(VLOOKUP($C108,Sheet!$A$7:$DG$148,'TN01-10 (IN)'!AO$12,0)="","",VLOOKUP($C108,Sheet!$A$7:$DG$148,'TN01-10 (IN)'!AO$12,0))</f>
        <v>9</v>
      </c>
      <c r="AP108" s="32">
        <f>IF(VLOOKUP($C108,Sheet!$A$7:$DG$148,'TN01-10 (IN)'!AP$12,0)="","",VLOOKUP($C108,Sheet!$A$7:$DG$148,'TN01-10 (IN)'!AP$12,0))</f>
        <v>6.6</v>
      </c>
      <c r="AQ108" s="32" t="str">
        <f>IF(VLOOKUP($C108,Sheet!$A$7:$DG$148,'TN01-10 (IN)'!AQ$12,0)="","",VLOOKUP($C108,Sheet!$A$7:$DG$148,'TN01-10 (IN)'!AQ$12,0))</f>
        <v/>
      </c>
      <c r="AR108" s="32" t="str">
        <f>IF(VLOOKUP($C108,Sheet!$A$7:$DG$148,'TN01-10 (IN)'!AR$12,0)="","",VLOOKUP($C108,Sheet!$A$7:$DG$148,'TN01-10 (IN)'!AR$12,0))</f>
        <v/>
      </c>
      <c r="AS108" s="32">
        <f>IF(VLOOKUP($C108,Sheet!$A$7:$DG$148,'TN01-10 (IN)'!AS$12,0)="","",VLOOKUP($C108,Sheet!$A$7:$DG$148,'TN01-10 (IN)'!AS$12,0))</f>
        <v>5.6</v>
      </c>
      <c r="AT108" s="32" t="str">
        <f>IF(VLOOKUP($C108,Sheet!$A$7:$DG$148,'TN01-10 (IN)'!AT$12,0)="","",VLOOKUP($C108,Sheet!$A$7:$DG$148,'TN01-10 (IN)'!AT$12,0))</f>
        <v/>
      </c>
      <c r="AU108" s="32" t="str">
        <f>IF(VLOOKUP($C108,Sheet!$A$7:$DG$148,'TN01-10 (IN)'!AU$12,0)="","",VLOOKUP($C108,Sheet!$A$7:$DG$148,'TN01-10 (IN)'!AU$12,0))</f>
        <v/>
      </c>
      <c r="AV108" s="32" t="str">
        <f>IF(VLOOKUP($C108,Sheet!$A$7:$DG$148,'TN01-10 (IN)'!AV$12,0)="","",VLOOKUP($C108,Sheet!$A$7:$DG$148,'TN01-10 (IN)'!AV$12,0))</f>
        <v/>
      </c>
      <c r="AW108" s="32">
        <f>IF(VLOOKUP($C108,Sheet!$A$7:$DG$148,'TN01-10 (IN)'!AW$12,0)="","",VLOOKUP($C108,Sheet!$A$7:$DG$148,'TN01-10 (IN)'!AW$12,0))</f>
        <v>6</v>
      </c>
      <c r="AX108" s="32" t="str">
        <f>IF(VLOOKUP($C108,Sheet!$A$7:$DG$148,'TN01-10 (IN)'!AX$12,0)="","",VLOOKUP($C108,Sheet!$A$7:$DG$148,'TN01-10 (IN)'!AX$12,0))</f>
        <v/>
      </c>
      <c r="AY108" s="32" t="str">
        <f>IF(VLOOKUP($C108,Sheet!$A$7:$DG$148,'TN01-10 (IN)'!AY$12,0)="","",VLOOKUP($C108,Sheet!$A$7:$DG$148,'TN01-10 (IN)'!AY$12,0))</f>
        <v/>
      </c>
      <c r="AZ108" s="32" t="str">
        <f>IF(VLOOKUP($C108,Sheet!$A$7:$DG$148,'TN01-10 (IN)'!AZ$12,0)="","",VLOOKUP($C108,Sheet!$A$7:$DG$148,'TN01-10 (IN)'!AZ$12,0))</f>
        <v/>
      </c>
      <c r="BA108" s="32" t="str">
        <f>IF(VLOOKUP($C108,Sheet!$A$7:$DG$148,'TN01-10 (IN)'!BA$12,0)="","",VLOOKUP($C108,Sheet!$A$7:$DG$148,'TN01-10 (IN)'!BA$12,0))</f>
        <v/>
      </c>
      <c r="BB108" s="32" t="str">
        <f>IF(VLOOKUP($C108,Sheet!$A$7:$DG$148,'TN01-10 (IN)'!BB$12,0)="","",VLOOKUP($C108,Sheet!$A$7:$DG$148,'TN01-10 (IN)'!BB$12,0))</f>
        <v/>
      </c>
      <c r="BC108" s="32">
        <f>IF(VLOOKUP($C108,Sheet!$A$7:$DG$148,'TN01-10 (IN)'!BC$12,0)="","",VLOOKUP($C108,Sheet!$A$7:$DG$148,'TN01-10 (IN)'!BC$12,0))</f>
        <v>6.5</v>
      </c>
      <c r="BD108" s="33">
        <f>IF(VLOOKUP($C108,Sheet!$A$7:$DG$148,'TN01-10 (IN)'!BD$12,0)="","",VLOOKUP($C108,Sheet!$A$7:$DG$148,'TN01-10 (IN)'!BD$12,0))</f>
        <v>5</v>
      </c>
      <c r="BE108" s="36">
        <f>IF(VLOOKUP($C108,Sheet!$A$7:$DG$148,'TN01-10 (IN)'!BE$12,0)="","",VLOOKUP($C108,Sheet!$A$7:$DG$148,'TN01-10 (IN)'!BE$12,0))</f>
        <v>0</v>
      </c>
      <c r="BF108" s="28" t="str">
        <f>IF(VLOOKUP($C108,Sheet!$A$7:$DG$148,'TN01-10 (IN)'!BF$12,0)="","",VLOOKUP($C108,Sheet!$A$7:$DG$148,'TN01-10 (IN)'!BF$12,0))</f>
        <v>X</v>
      </c>
      <c r="BG108" s="28">
        <f>IF(VLOOKUP($C108,Sheet!$A$7:$DG$148,'TN01-10 (IN)'!BG$12,0)="","",VLOOKUP($C108,Sheet!$A$7:$DG$148,'TN01-10 (IN)'!BG$12,0))</f>
        <v>4.5</v>
      </c>
      <c r="BH108" s="28">
        <f>IF(VLOOKUP($C108,Sheet!$A$7:$DG$148,'TN01-10 (IN)'!BH$12,0)="","",VLOOKUP($C108,Sheet!$A$7:$DG$148,'TN01-10 (IN)'!BH$12,0))</f>
        <v>6.9</v>
      </c>
      <c r="BI108" s="28">
        <f>IF(VLOOKUP($C108,Sheet!$A$7:$DG$148,'TN01-10 (IN)'!BI$12,0)="","",VLOOKUP($C108,Sheet!$A$7:$DG$148,'TN01-10 (IN)'!BI$12,0))</f>
        <v>7.2</v>
      </c>
      <c r="BJ108" s="28">
        <f>IF(VLOOKUP($C108,Sheet!$A$7:$DG$148,'TN01-10 (IN)'!BJ$12,0)="","",VLOOKUP($C108,Sheet!$A$7:$DG$148,'TN01-10 (IN)'!BJ$12,0))</f>
        <v>6.5</v>
      </c>
      <c r="BK108" s="28" t="str">
        <f>IF(VLOOKUP($C108,Sheet!$A$7:$DG$148,'TN01-10 (IN)'!BK$12,0)="","",VLOOKUP($C108,Sheet!$A$7:$DG$148,'TN01-10 (IN)'!BK$12,0))</f>
        <v>X</v>
      </c>
      <c r="BL108" s="28">
        <f>IF(VLOOKUP($C108,Sheet!$A$7:$DG$148,'TN01-10 (IN)'!BL$12,0)="","",VLOOKUP($C108,Sheet!$A$7:$DG$148,'TN01-10 (IN)'!BL$12,0))</f>
        <v>8.9</v>
      </c>
      <c r="BM108" s="28">
        <f>IF(VLOOKUP($C108,Sheet!$A$7:$DG$148,'TN01-10 (IN)'!BM$12,0)="","",VLOOKUP($C108,Sheet!$A$7:$DG$148,'TN01-10 (IN)'!BM$12,0))</f>
        <v>4.7</v>
      </c>
      <c r="BN108" s="28">
        <f>IF(VLOOKUP($C108,Sheet!$A$7:$DG$148,'TN01-10 (IN)'!BN$12,0)="","",VLOOKUP($C108,Sheet!$A$7:$DG$148,'TN01-10 (IN)'!BN$12,0))</f>
        <v>4</v>
      </c>
      <c r="BO108" s="28">
        <f>IF(VLOOKUP($C108,Sheet!$A$7:$DG$148,'TN01-10 (IN)'!BO$12,0)="","",VLOOKUP($C108,Sheet!$A$7:$DG$148,'TN01-10 (IN)'!BO$12,0))</f>
        <v>4.8</v>
      </c>
      <c r="BP108" s="28">
        <f>IF(VLOOKUP($C108,Sheet!$A$7:$DG$148,'TN01-10 (IN)'!BP$12,0)="","",VLOOKUP($C108,Sheet!$A$7:$DG$148,'TN01-10 (IN)'!BP$12,0))</f>
        <v>4.7</v>
      </c>
      <c r="BQ108" s="28">
        <f>IF(VLOOKUP($C108,Sheet!$A$7:$DG$148,'TN01-10 (IN)'!BQ$12,0)="","",VLOOKUP($C108,Sheet!$A$7:$DG$148,'TN01-10 (IN)'!BQ$12,0))</f>
        <v>5.5</v>
      </c>
      <c r="BR108" s="28">
        <f>IF(VLOOKUP($C108,Sheet!$A$7:$DG$148,'TN01-10 (IN)'!BR$12,0)="","",VLOOKUP($C108,Sheet!$A$7:$DG$148,'TN01-10 (IN)'!BR$12,0))</f>
        <v>5.7</v>
      </c>
      <c r="BS108" s="28" t="str">
        <f>IF(VLOOKUP($C108,Sheet!$A$7:$DG$148,'TN01-10 (IN)'!BS$12,0)="","",VLOOKUP($C108,Sheet!$A$7:$DG$148,'TN01-10 (IN)'!BS$12,0))</f>
        <v/>
      </c>
      <c r="BT108" s="28">
        <f>IF(VLOOKUP($C108,Sheet!$A$7:$DG$148,'TN01-10 (IN)'!BT$12,0)="","",VLOOKUP($C108,Sheet!$A$7:$DG$148,'TN01-10 (IN)'!BT$12,0))</f>
        <v>6.6</v>
      </c>
      <c r="BU108" s="28">
        <f>IF(VLOOKUP($C108,Sheet!$A$7:$DG$148,'TN01-10 (IN)'!BU$12,0)="","",VLOOKUP($C108,Sheet!$A$7:$DG$148,'TN01-10 (IN)'!BU$12,0))</f>
        <v>5.4</v>
      </c>
      <c r="BV108" s="28">
        <f>IF(VLOOKUP($C108,Sheet!$A$7:$DG$148,'TN01-10 (IN)'!BV$12,0)="","",VLOOKUP($C108,Sheet!$A$7:$DG$148,'TN01-10 (IN)'!BV$12,0))</f>
        <v>6.1</v>
      </c>
      <c r="BW108" s="28" t="str">
        <f>IF(VLOOKUP($C108,Sheet!$A$7:$DG$148,'TN01-10 (IN)'!BW$12,0)="","",VLOOKUP($C108,Sheet!$A$7:$DG$148,'TN01-10 (IN)'!BW$12,0))</f>
        <v/>
      </c>
      <c r="BX108" s="28">
        <f>IF(VLOOKUP($C108,Sheet!$A$7:$DG$148,'TN01-10 (IN)'!BX$12,0)="","",VLOOKUP($C108,Sheet!$A$7:$DG$148,'TN01-10 (IN)'!BX$12,0))</f>
        <v>7.2</v>
      </c>
      <c r="BY108" s="28">
        <f>IF(VLOOKUP($C108,Sheet!$A$7:$DG$148,'TN01-10 (IN)'!BY$12,0)="","",VLOOKUP($C108,Sheet!$A$7:$DG$148,'TN01-10 (IN)'!BY$12,0))</f>
        <v>8.1999999999999993</v>
      </c>
      <c r="BZ108" s="33">
        <f>IF(VLOOKUP($C108,Sheet!$A$7:$DG$148,'TN01-10 (IN)'!BZ$12,0)="","",VLOOKUP($C108,Sheet!$A$7:$DG$148,'TN01-10 (IN)'!BZ$12,0))</f>
        <v>41</v>
      </c>
      <c r="CA108" s="36">
        <f>IF(VLOOKUP($C108,Sheet!$A$7:$DG$148,'TN01-10 (IN)'!CA$12,0)="","",VLOOKUP($C108,Sheet!$A$7:$DG$148,'TN01-10 (IN)'!CA$12,0))</f>
        <v>9</v>
      </c>
      <c r="CB108" s="28">
        <f>IF(VLOOKUP($C108,Sheet!$A$7:$DG$148,'TN01-10 (IN)'!CB$12,0)="","",VLOOKUP($C108,Sheet!$A$7:$DG$148,'TN01-10 (IN)'!CB$12,0))</f>
        <v>7.6</v>
      </c>
      <c r="CC108" s="28" t="str">
        <f>IF(VLOOKUP($C108,Sheet!$A$7:$DG$148,'TN01-10 (IN)'!CC$12,0)="","",VLOOKUP($C108,Sheet!$A$7:$DG$148,'TN01-10 (IN)'!CC$12,0))</f>
        <v/>
      </c>
      <c r="CD108" s="28">
        <f>IF(VLOOKUP($C108,Sheet!$A$7:$DG$148,'TN01-10 (IN)'!CD$12,0)="","",VLOOKUP($C108,Sheet!$A$7:$DG$148,'TN01-10 (IN)'!CD$12,0))</f>
        <v>5.9</v>
      </c>
      <c r="CE108" s="28" t="str">
        <f>IF(VLOOKUP($C108,Sheet!$A$7:$DG$148,'TN01-10 (IN)'!CE$12,0)="","",VLOOKUP($C108,Sheet!$A$7:$DG$148,'TN01-10 (IN)'!CE$12,0))</f>
        <v/>
      </c>
      <c r="CF108" s="28">
        <f>IF(VLOOKUP($C108,Sheet!$A$7:$DG$148,'TN01-10 (IN)'!CF$12,0)="","",VLOOKUP($C108,Sheet!$A$7:$DG$148,'TN01-10 (IN)'!CF$12,0))</f>
        <v>7</v>
      </c>
      <c r="CG108" s="28">
        <f>IF(VLOOKUP($C108,Sheet!$A$7:$DG$148,'TN01-10 (IN)'!CG$12,0)="","",VLOOKUP($C108,Sheet!$A$7:$DG$148,'TN01-10 (IN)'!CG$12,0))</f>
        <v>4.5999999999999996</v>
      </c>
      <c r="CH108" s="28">
        <f>IF(VLOOKUP($C108,Sheet!$A$7:$DG$148,'TN01-10 (IN)'!CH$12,0)="","",VLOOKUP($C108,Sheet!$A$7:$DG$148,'TN01-10 (IN)'!CH$12,0))</f>
        <v>6.6</v>
      </c>
      <c r="CI108" s="28">
        <f>IF(VLOOKUP($C108,Sheet!$A$7:$DG$148,'TN01-10 (IN)'!CI$12,0)="","",VLOOKUP($C108,Sheet!$A$7:$DG$148,'TN01-10 (IN)'!CI$12,0))</f>
        <v>6.7</v>
      </c>
      <c r="CJ108" s="28" t="str">
        <f>IF(VLOOKUP($C108,Sheet!$A$7:$DG$148,'TN01-10 (IN)'!CJ$12,0)="","",VLOOKUP($C108,Sheet!$A$7:$DG$148,'TN01-10 (IN)'!CJ$12,0))</f>
        <v/>
      </c>
      <c r="CK108" s="28">
        <f>IF(VLOOKUP($C108,Sheet!$A$7:$DG$148,'TN01-10 (IN)'!CK$12,0)="","",VLOOKUP($C108,Sheet!$A$7:$DG$148,'TN01-10 (IN)'!CK$12,0))</f>
        <v>6.1</v>
      </c>
      <c r="CL108" s="28" t="str">
        <f>IF(VLOOKUP($C108,Sheet!$A$7:$DG$148,'TN01-10 (IN)'!CL$12,0)="","",VLOOKUP($C108,Sheet!$A$7:$DG$148,'TN01-10 (IN)'!CL$12,0))</f>
        <v/>
      </c>
      <c r="CM108" s="28" t="str">
        <f>IF(VLOOKUP($C108,Sheet!$A$7:$DG$148,'TN01-10 (IN)'!CM$12,0)="","",VLOOKUP($C108,Sheet!$A$7:$DG$148,'TN01-10 (IN)'!CM$12,0))</f>
        <v/>
      </c>
      <c r="CN108" s="28" t="str">
        <f>IF(VLOOKUP($C108,Sheet!$A$7:$DG$148,'TN01-10 (IN)'!CN$12,0)="","",VLOOKUP($C108,Sheet!$A$7:$DG$148,'TN01-10 (IN)'!CN$12,0))</f>
        <v/>
      </c>
      <c r="CO108" s="28" t="str">
        <f>IF(VLOOKUP($C108,Sheet!$A$7:$DG$148,'TN01-10 (IN)'!CO$12,0)="","",VLOOKUP($C108,Sheet!$A$7:$DG$148,'TN01-10 (IN)'!CO$12,0))</f>
        <v/>
      </c>
      <c r="CP108" s="28" t="str">
        <f>IF(VLOOKUP($C108,Sheet!$A$7:$DG$148,'TN01-10 (IN)'!CP$12,0)="","",VLOOKUP($C108,Sheet!$A$7:$DG$148,'TN01-10 (IN)'!CP$12,0))</f>
        <v/>
      </c>
      <c r="CQ108" s="28">
        <f>IF(VLOOKUP($C108,Sheet!$A$7:$DG$148,'TN01-10 (IN)'!CQ$12,0)="","",VLOOKUP($C108,Sheet!$A$7:$DG$148,'TN01-10 (IN)'!CQ$12,0))</f>
        <v>5.9</v>
      </c>
      <c r="CR108" s="28">
        <f>IF(VLOOKUP($C108,Sheet!$A$7:$DG$148,'TN01-10 (IN)'!CR$12,0)="","",VLOOKUP($C108,Sheet!$A$7:$DG$148,'TN01-10 (IN)'!CR$12,0))</f>
        <v>7.8</v>
      </c>
      <c r="CS108" s="28">
        <f>IF(VLOOKUP($C108,Sheet!$A$7:$DG$148,'TN01-10 (IN)'!CS$12,0)="","",VLOOKUP($C108,Sheet!$A$7:$DG$148,'TN01-10 (IN)'!CS$12,0))</f>
        <v>5.2</v>
      </c>
      <c r="CT108" s="28">
        <f>IF(VLOOKUP($C108,Sheet!$A$7:$DG$148,'TN01-10 (IN)'!CT$12,0)="","",VLOOKUP($C108,Sheet!$A$7:$DG$148,'TN01-10 (IN)'!CT$12,0))</f>
        <v>6.9</v>
      </c>
      <c r="CU108" s="33">
        <f>IF(VLOOKUP($C108,Sheet!$A$7:$DG$148,'TN01-10 (IN)'!CU$12,0)="","",VLOOKUP($C108,Sheet!$A$7:$DG$148,'TN01-10 (IN)'!CU$12,0))</f>
        <v>24</v>
      </c>
      <c r="CV108" s="36">
        <f>IF(VLOOKUP($C108,Sheet!$A$7:$DG$148,'TN01-10 (IN)'!CV$12,0)="","",VLOOKUP($C108,Sheet!$A$7:$DG$148,'TN01-10 (IN)'!CV$12,0))</f>
        <v>3</v>
      </c>
      <c r="CW108" s="38">
        <f t="shared" si="11"/>
        <v>107</v>
      </c>
      <c r="CX108" s="38">
        <f t="shared" si="11"/>
        <v>21</v>
      </c>
      <c r="CY108" s="38">
        <f t="shared" si="12"/>
        <v>0</v>
      </c>
      <c r="CZ108" s="38">
        <f t="shared" si="13"/>
        <v>128</v>
      </c>
      <c r="DA108" s="38">
        <f t="shared" si="14"/>
        <v>5.31</v>
      </c>
      <c r="DB108" s="38">
        <f>VLOOKUP($C108,'TN01-04'!$A$13:$DL$166,103,0)</f>
        <v>2.0699999999999998</v>
      </c>
      <c r="DC108" s="28" t="str">
        <f>IF(VLOOKUP($C108,Sheet!$A$7:$DG$148,'TN01-10 (IN)'!DC$12,0)="","",VLOOKUP($C108,Sheet!$A$7:$DG$148,'TN01-10 (IN)'!DC$12,0))</f>
        <v/>
      </c>
      <c r="DD108" s="28" t="str">
        <f>IF(VLOOKUP($C108,Sheet!$A$7:$DG$148,'TN01-10 (IN)'!DD$12,0)="","",VLOOKUP($C108,Sheet!$A$7:$DG$148,'TN01-10 (IN)'!DD$12,0))</f>
        <v/>
      </c>
      <c r="DE108" s="28" t="str">
        <f>IF(VLOOKUP($C108,Sheet!$A$7:$DG$148,'TN01-10 (IN)'!DE$12,0)="","",VLOOKUP($C108,Sheet!$A$7:$DG$148,'TN01-10 (IN)'!DE$12,0))</f>
        <v/>
      </c>
      <c r="DF108" s="28" t="str">
        <f>IF(VLOOKUP($C108,Sheet!$A$7:$DG$148,'TN01-10 (IN)'!DF$12,0)="","",VLOOKUP($C108,Sheet!$A$7:$DG$148,'TN01-10 (IN)'!DF$12,0))</f>
        <v/>
      </c>
      <c r="DG108" s="38"/>
      <c r="DH108" s="38">
        <f t="shared" si="15"/>
        <v>0</v>
      </c>
      <c r="DI108" s="38">
        <f>VLOOKUP($C108,'TN01-04'!$A$13:$DL$166,110,0)</f>
        <v>0</v>
      </c>
      <c r="DJ108" s="33">
        <f>IF(VLOOKUP($C108,Sheet!$A$7:$DG$148,'TN01-10 (IN)'!DJ$12,0)="","",VLOOKUP($C108,Sheet!$A$7:$DG$148,'TN01-10 (IN)'!DJ$12,0))</f>
        <v>0</v>
      </c>
      <c r="DK108" s="36">
        <f>IF(VLOOKUP($C108,Sheet!$A$7:$DG$148,'TN01-10 (IN)'!DK$12,0)="","",VLOOKUP($C108,Sheet!$A$7:$DG$148,'TN01-10 (IN)'!DK$12,0))</f>
        <v>5</v>
      </c>
      <c r="DL108" s="38">
        <f t="shared" si="16"/>
        <v>107</v>
      </c>
      <c r="DM108" s="38">
        <f t="shared" si="17"/>
        <v>26</v>
      </c>
      <c r="DN108" s="38">
        <f t="shared" si="18"/>
        <v>5.1100000000000003</v>
      </c>
      <c r="DO108" s="38">
        <f>VLOOKUP($C108,'TN01-04'!$A$13:$DL$166,116,0)</f>
        <v>1.99</v>
      </c>
      <c r="DP108" s="33">
        <f>IF(VLOOKUP($C108,Sheet!$A$7:$DG$148,'TN01-10 (IN)'!DP$12,0)="","",VLOOKUP($C108,Sheet!$A$7:$DG$148,'TN01-10 (IN)'!DP$12,0))</f>
        <v>112</v>
      </c>
      <c r="DQ108" s="36">
        <f>IF(VLOOKUP($C108,Sheet!$A$7:$DG$148,'TN01-10 (IN)'!DQ$12,0)="","",VLOOKUP($C108,Sheet!$A$7:$DG$148,'TN01-10 (IN)'!DQ$12,0))</f>
        <v>26</v>
      </c>
      <c r="DR108" s="28">
        <f>IF(VLOOKUP($C108,Sheet!$A$7:$DG$148,'TN01-10 (IN)'!DR$12,0)="","",VLOOKUP($C108,Sheet!$A$7:$DG$148,'TN01-10 (IN)'!DR$12,0))</f>
        <v>137</v>
      </c>
      <c r="DS108" s="28">
        <f>IF(VLOOKUP($C108,Sheet!$A$7:$DG$148,'TN01-10 (IN)'!DS$12,0)="","",VLOOKUP($C108,Sheet!$A$7:$DG$148,'TN01-10 (IN)'!DS$12,0))</f>
        <v>122</v>
      </c>
      <c r="DT108" s="28">
        <f>IF(VLOOKUP($C108,Sheet!$A$7:$DG$148,'TN01-10 (IN)'!DT$12,0)="","",VLOOKUP($C108,Sheet!$A$7:$DG$148,'TN01-10 (IN)'!DT$12,0))</f>
        <v>5.94</v>
      </c>
      <c r="DU108" s="28">
        <f>IF(VLOOKUP($C108,Sheet!$A$7:$DG$148,'TN01-10 (IN)'!DU$12,0)="","",VLOOKUP($C108,Sheet!$A$7:$DG$148,'TN01-10 (IN)'!DU$12,0))</f>
        <v>2.2599999999999998</v>
      </c>
      <c r="DV108" s="28" t="str">
        <f>IF(VLOOKUP($C108,Sheet!$A$7:$DG$148,'TN01-10 (IN)'!DV$12,0)="","",VLOOKUP($C108,Sheet!$A$7:$DG$148,'TN01-10 (IN)'!DV$12,0))</f>
        <v>ENG 119</v>
      </c>
      <c r="DW108" s="42">
        <f t="shared" si="19"/>
        <v>0.1640625</v>
      </c>
    </row>
    <row r="109" spans="1:127" ht="15.95" customHeight="1" x14ac:dyDescent="0.2">
      <c r="A109" s="52"/>
      <c r="B109" s="625"/>
      <c r="C109" s="45">
        <v>2221724200</v>
      </c>
      <c r="D109" s="26" t="s">
        <v>32</v>
      </c>
      <c r="E109" s="26" t="s">
        <v>96</v>
      </c>
      <c r="F109" s="26" t="s">
        <v>76</v>
      </c>
      <c r="G109" s="27">
        <v>36114</v>
      </c>
      <c r="H109" s="26" t="s">
        <v>210</v>
      </c>
      <c r="I109" s="26" t="s">
        <v>212</v>
      </c>
      <c r="J109" s="28">
        <f>IF(VLOOKUP($C109,Sheet!$A$7:$DG$148,'TN01-10 (IN)'!J$12,0)="","",VLOOKUP($C109,Sheet!$A$7:$DG$148,'TN01-10 (IN)'!J$12,0))</f>
        <v>8.4</v>
      </c>
      <c r="K109" s="28">
        <f>IF(VLOOKUP($C109,Sheet!$A$7:$DG$148,'TN01-10 (IN)'!K$12,0)="","",VLOOKUP($C109,Sheet!$A$7:$DG$148,'TN01-10 (IN)'!K$12,0))</f>
        <v>7</v>
      </c>
      <c r="L109" s="28">
        <f>IF(VLOOKUP($C109,Sheet!$A$7:$DG$148,'TN01-10 (IN)'!L$12,0)="","",VLOOKUP($C109,Sheet!$A$7:$DG$148,'TN01-10 (IN)'!L$12,0))</f>
        <v>6.4</v>
      </c>
      <c r="M109" s="28">
        <f>IF(VLOOKUP($C109,Sheet!$A$7:$DG$148,'TN01-10 (IN)'!M$12,0)="","",VLOOKUP($C109,Sheet!$A$7:$DG$148,'TN01-10 (IN)'!M$12,0))</f>
        <v>9.9</v>
      </c>
      <c r="N109" s="28">
        <f>IF(VLOOKUP($C109,Sheet!$A$7:$DG$148,'TN01-10 (IN)'!N$12,0)="","",VLOOKUP($C109,Sheet!$A$7:$DG$148,'TN01-10 (IN)'!N$12,0))</f>
        <v>8.4</v>
      </c>
      <c r="O109" s="28">
        <f>IF(VLOOKUP($C109,Sheet!$A$7:$DG$148,'TN01-10 (IN)'!O$12,0)="","",VLOOKUP($C109,Sheet!$A$7:$DG$148,'TN01-10 (IN)'!O$12,0))</f>
        <v>8.9</v>
      </c>
      <c r="P109" s="28">
        <f>IF(VLOOKUP($C109,Sheet!$A$7:$DG$148,'TN01-10 (IN)'!P$12,0)="","",VLOOKUP($C109,Sheet!$A$7:$DG$148,'TN01-10 (IN)'!P$12,0))</f>
        <v>7.2</v>
      </c>
      <c r="Q109" s="28" t="str">
        <f>IF(VLOOKUP($C109,Sheet!$A$7:$DG$148,'TN01-10 (IN)'!Q$12,0)="","",VLOOKUP($C109,Sheet!$A$7:$DG$148,'TN01-10 (IN)'!Q$12,0))</f>
        <v/>
      </c>
      <c r="R109" s="28">
        <f>IF(VLOOKUP($C109,Sheet!$A$7:$DG$148,'TN01-10 (IN)'!R$12,0)="","",VLOOKUP($C109,Sheet!$A$7:$DG$148,'TN01-10 (IN)'!R$12,0))</f>
        <v>8.3000000000000007</v>
      </c>
      <c r="S109" s="28" t="str">
        <f>IF(VLOOKUP($C109,Sheet!$A$7:$DG$148,'TN01-10 (IN)'!S$12,0)="","",VLOOKUP($C109,Sheet!$A$7:$DG$148,'TN01-10 (IN)'!S$12,0))</f>
        <v/>
      </c>
      <c r="T109" s="28" t="str">
        <f>IF(VLOOKUP($C109,Sheet!$A$7:$DG$148,'TN01-10 (IN)'!T$12,0)="","",VLOOKUP($C109,Sheet!$A$7:$DG$148,'TN01-10 (IN)'!T$12,0))</f>
        <v/>
      </c>
      <c r="U109" s="28" t="str">
        <f>IF(VLOOKUP($C109,Sheet!$A$7:$DG$148,'TN01-10 (IN)'!U$12,0)="","",VLOOKUP($C109,Sheet!$A$7:$DG$148,'TN01-10 (IN)'!U$12,0))</f>
        <v/>
      </c>
      <c r="V109" s="28" t="str">
        <f>IF(VLOOKUP($C109,Sheet!$A$7:$DG$148,'TN01-10 (IN)'!V$12,0)="","",VLOOKUP($C109,Sheet!$A$7:$DG$148,'TN01-10 (IN)'!V$12,0))</f>
        <v/>
      </c>
      <c r="W109" s="28">
        <f>IF(VLOOKUP($C109,Sheet!$A$7:$DG$148,'TN01-10 (IN)'!W$12,0)="","",VLOOKUP($C109,Sheet!$A$7:$DG$148,'TN01-10 (IN)'!W$12,0))</f>
        <v>8.8000000000000007</v>
      </c>
      <c r="X109" s="28">
        <f>IF(VLOOKUP($C109,Sheet!$A$7:$DG$148,'TN01-10 (IN)'!X$12,0)="","",VLOOKUP($C109,Sheet!$A$7:$DG$148,'TN01-10 (IN)'!X$12,0))</f>
        <v>7.3</v>
      </c>
      <c r="Y109" s="28">
        <f>IF(VLOOKUP($C109,Sheet!$A$7:$DG$148,'TN01-10 (IN)'!Y$12,0)="","",VLOOKUP($C109,Sheet!$A$7:$DG$148,'TN01-10 (IN)'!Y$12,0))</f>
        <v>8.6</v>
      </c>
      <c r="Z109" s="28">
        <f>IF(VLOOKUP($C109,Sheet!$A$7:$DG$148,'TN01-10 (IN)'!Z$12,0)="","",VLOOKUP($C109,Sheet!$A$7:$DG$148,'TN01-10 (IN)'!Z$12,0))</f>
        <v>9</v>
      </c>
      <c r="AA109" s="28">
        <f>IF(VLOOKUP($C109,Sheet!$A$7:$DG$148,'TN01-10 (IN)'!AA$12,0)="","",VLOOKUP($C109,Sheet!$A$7:$DG$148,'TN01-10 (IN)'!AA$12,0))</f>
        <v>7.3</v>
      </c>
      <c r="AB109" s="28">
        <f>IF(VLOOKUP($C109,Sheet!$A$7:$DG$148,'TN01-10 (IN)'!AB$12,0)="","",VLOOKUP($C109,Sheet!$A$7:$DG$148,'TN01-10 (IN)'!AB$12,0))</f>
        <v>7.1</v>
      </c>
      <c r="AC109" s="28">
        <f>IF(VLOOKUP($C109,Sheet!$A$7:$DG$148,'TN01-10 (IN)'!AC$12,0)="","",VLOOKUP($C109,Sheet!$A$7:$DG$148,'TN01-10 (IN)'!AC$12,0))</f>
        <v>6.6</v>
      </c>
      <c r="AD109" s="28">
        <f>IF(VLOOKUP($C109,Sheet!$A$7:$DG$148,'TN01-10 (IN)'!AD$12,0)="","",VLOOKUP($C109,Sheet!$A$7:$DG$148,'TN01-10 (IN)'!AD$12,0))</f>
        <v>6.6</v>
      </c>
      <c r="AE109" s="28" t="str">
        <f>IF(VLOOKUP($C109,Sheet!$A$7:$DG$148,'TN01-10 (IN)'!AE$12,0)="","",VLOOKUP($C109,Sheet!$A$7:$DG$148,'TN01-10 (IN)'!AE$12,0))</f>
        <v>P (P/F)</v>
      </c>
      <c r="AF109" s="28" t="str">
        <f>IF(VLOOKUP($C109,Sheet!$A$7:$DG$148,'TN01-10 (IN)'!AF$12,0)="","",VLOOKUP($C109,Sheet!$A$7:$DG$148,'TN01-10 (IN)'!AF$12,0))</f>
        <v>P (P/F)</v>
      </c>
      <c r="AG109" s="28">
        <f>IF(VLOOKUP($C109,Sheet!$A$7:$DG$148,'TN01-10 (IN)'!AG$12,0)="","",VLOOKUP($C109,Sheet!$A$7:$DG$148,'TN01-10 (IN)'!AG$12,0))</f>
        <v>9.6</v>
      </c>
      <c r="AH109" s="28">
        <f>IF(VLOOKUP($C109,Sheet!$A$7:$DG$148,'TN01-10 (IN)'!AH$12,0)="","",VLOOKUP($C109,Sheet!$A$7:$DG$148,'TN01-10 (IN)'!AH$12,0))</f>
        <v>9.3000000000000007</v>
      </c>
      <c r="AI109" s="28">
        <f>IF(VLOOKUP($C109,Sheet!$A$7:$DG$148,'TN01-10 (IN)'!AI$12,0)="","",VLOOKUP($C109,Sheet!$A$7:$DG$148,'TN01-10 (IN)'!AI$12,0))</f>
        <v>8</v>
      </c>
      <c r="AJ109" s="28">
        <f>IF(VLOOKUP($C109,Sheet!$A$7:$DG$148,'TN01-10 (IN)'!AJ$12,0)="","",VLOOKUP($C109,Sheet!$A$7:$DG$148,'TN01-10 (IN)'!AJ$12,0))</f>
        <v>8.6999999999999993</v>
      </c>
      <c r="AK109" s="28">
        <f>IF(VLOOKUP($C109,Sheet!$A$7:$DG$148,'TN01-10 (IN)'!AK$12,0)="","",VLOOKUP($C109,Sheet!$A$7:$DG$148,'TN01-10 (IN)'!AK$12,0))</f>
        <v>8.1</v>
      </c>
      <c r="AL109" s="28">
        <f>IF(VLOOKUP($C109,Sheet!$A$7:$DG$148,'TN01-10 (IN)'!AL$12,0)="","",VLOOKUP($C109,Sheet!$A$7:$DG$148,'TN01-10 (IN)'!AL$12,0))</f>
        <v>8.9</v>
      </c>
      <c r="AM109" s="33">
        <f>IF(VLOOKUP($C109,Sheet!$A$7:$DG$148,'TN01-10 (IN)'!AM$12,0)="","",VLOOKUP($C109,Sheet!$A$7:$DG$148,'TN01-10 (IN)'!AM$12,0))</f>
        <v>51</v>
      </c>
      <c r="AN109" s="36">
        <f>IF(VLOOKUP($C109,Sheet!$A$7:$DG$148,'TN01-10 (IN)'!AN$12,0)="","",VLOOKUP($C109,Sheet!$A$7:$DG$148,'TN01-10 (IN)'!AN$12,0))</f>
        <v>0</v>
      </c>
      <c r="AO109" s="32">
        <f>IF(VLOOKUP($C109,Sheet!$A$7:$DG$148,'TN01-10 (IN)'!AO$12,0)="","",VLOOKUP($C109,Sheet!$A$7:$DG$148,'TN01-10 (IN)'!AO$12,0))</f>
        <v>7.9</v>
      </c>
      <c r="AP109" s="32">
        <f>IF(VLOOKUP($C109,Sheet!$A$7:$DG$148,'TN01-10 (IN)'!AP$12,0)="","",VLOOKUP($C109,Sheet!$A$7:$DG$148,'TN01-10 (IN)'!AP$12,0))</f>
        <v>8</v>
      </c>
      <c r="AQ109" s="32" t="str">
        <f>IF(VLOOKUP($C109,Sheet!$A$7:$DG$148,'TN01-10 (IN)'!AQ$12,0)="","",VLOOKUP($C109,Sheet!$A$7:$DG$148,'TN01-10 (IN)'!AQ$12,0))</f>
        <v/>
      </c>
      <c r="AR109" s="32">
        <f>IF(VLOOKUP($C109,Sheet!$A$7:$DG$148,'TN01-10 (IN)'!AR$12,0)="","",VLOOKUP($C109,Sheet!$A$7:$DG$148,'TN01-10 (IN)'!AR$12,0))</f>
        <v>6</v>
      </c>
      <c r="AS109" s="32" t="str">
        <f>IF(VLOOKUP($C109,Sheet!$A$7:$DG$148,'TN01-10 (IN)'!AS$12,0)="","",VLOOKUP($C109,Sheet!$A$7:$DG$148,'TN01-10 (IN)'!AS$12,0))</f>
        <v/>
      </c>
      <c r="AT109" s="32" t="str">
        <f>IF(VLOOKUP($C109,Sheet!$A$7:$DG$148,'TN01-10 (IN)'!AT$12,0)="","",VLOOKUP($C109,Sheet!$A$7:$DG$148,'TN01-10 (IN)'!AT$12,0))</f>
        <v/>
      </c>
      <c r="AU109" s="32" t="str">
        <f>IF(VLOOKUP($C109,Sheet!$A$7:$DG$148,'TN01-10 (IN)'!AU$12,0)="","",VLOOKUP($C109,Sheet!$A$7:$DG$148,'TN01-10 (IN)'!AU$12,0))</f>
        <v/>
      </c>
      <c r="AV109" s="32" t="str">
        <f>IF(VLOOKUP($C109,Sheet!$A$7:$DG$148,'TN01-10 (IN)'!AV$12,0)="","",VLOOKUP($C109,Sheet!$A$7:$DG$148,'TN01-10 (IN)'!AV$12,0))</f>
        <v/>
      </c>
      <c r="AW109" s="32">
        <f>IF(VLOOKUP($C109,Sheet!$A$7:$DG$148,'TN01-10 (IN)'!AW$12,0)="","",VLOOKUP($C109,Sheet!$A$7:$DG$148,'TN01-10 (IN)'!AW$12,0))</f>
        <v>5.5</v>
      </c>
      <c r="AX109" s="32" t="str">
        <f>IF(VLOOKUP($C109,Sheet!$A$7:$DG$148,'TN01-10 (IN)'!AX$12,0)="","",VLOOKUP($C109,Sheet!$A$7:$DG$148,'TN01-10 (IN)'!AX$12,0))</f>
        <v/>
      </c>
      <c r="AY109" s="32" t="str">
        <f>IF(VLOOKUP($C109,Sheet!$A$7:$DG$148,'TN01-10 (IN)'!AY$12,0)="","",VLOOKUP($C109,Sheet!$A$7:$DG$148,'TN01-10 (IN)'!AY$12,0))</f>
        <v/>
      </c>
      <c r="AZ109" s="32" t="str">
        <f>IF(VLOOKUP($C109,Sheet!$A$7:$DG$148,'TN01-10 (IN)'!AZ$12,0)="","",VLOOKUP($C109,Sheet!$A$7:$DG$148,'TN01-10 (IN)'!AZ$12,0))</f>
        <v/>
      </c>
      <c r="BA109" s="32" t="str">
        <f>IF(VLOOKUP($C109,Sheet!$A$7:$DG$148,'TN01-10 (IN)'!BA$12,0)="","",VLOOKUP($C109,Sheet!$A$7:$DG$148,'TN01-10 (IN)'!BA$12,0))</f>
        <v/>
      </c>
      <c r="BB109" s="32" t="str">
        <f>IF(VLOOKUP($C109,Sheet!$A$7:$DG$148,'TN01-10 (IN)'!BB$12,0)="","",VLOOKUP($C109,Sheet!$A$7:$DG$148,'TN01-10 (IN)'!BB$12,0))</f>
        <v/>
      </c>
      <c r="BC109" s="32">
        <f>IF(VLOOKUP($C109,Sheet!$A$7:$DG$148,'TN01-10 (IN)'!BC$12,0)="","",VLOOKUP($C109,Sheet!$A$7:$DG$148,'TN01-10 (IN)'!BC$12,0))</f>
        <v>4.8</v>
      </c>
      <c r="BD109" s="33">
        <f>IF(VLOOKUP($C109,Sheet!$A$7:$DG$148,'TN01-10 (IN)'!BD$12,0)="","",VLOOKUP($C109,Sheet!$A$7:$DG$148,'TN01-10 (IN)'!BD$12,0))</f>
        <v>5</v>
      </c>
      <c r="BE109" s="36">
        <f>IF(VLOOKUP($C109,Sheet!$A$7:$DG$148,'TN01-10 (IN)'!BE$12,0)="","",VLOOKUP($C109,Sheet!$A$7:$DG$148,'TN01-10 (IN)'!BE$12,0))</f>
        <v>0</v>
      </c>
      <c r="BF109" s="28">
        <f>IF(VLOOKUP($C109,Sheet!$A$7:$DG$148,'TN01-10 (IN)'!BF$12,0)="","",VLOOKUP($C109,Sheet!$A$7:$DG$148,'TN01-10 (IN)'!BF$12,0))</f>
        <v>5.9</v>
      </c>
      <c r="BG109" s="28">
        <f>IF(VLOOKUP($C109,Sheet!$A$7:$DG$148,'TN01-10 (IN)'!BG$12,0)="","",VLOOKUP($C109,Sheet!$A$7:$DG$148,'TN01-10 (IN)'!BG$12,0))</f>
        <v>7.8</v>
      </c>
      <c r="BH109" s="28">
        <f>IF(VLOOKUP($C109,Sheet!$A$7:$DG$148,'TN01-10 (IN)'!BH$12,0)="","",VLOOKUP($C109,Sheet!$A$7:$DG$148,'TN01-10 (IN)'!BH$12,0))</f>
        <v>7.6</v>
      </c>
      <c r="BI109" s="28">
        <f>IF(VLOOKUP($C109,Sheet!$A$7:$DG$148,'TN01-10 (IN)'!BI$12,0)="","",VLOOKUP($C109,Sheet!$A$7:$DG$148,'TN01-10 (IN)'!BI$12,0))</f>
        <v>8.6999999999999993</v>
      </c>
      <c r="BJ109" s="28">
        <f>IF(VLOOKUP($C109,Sheet!$A$7:$DG$148,'TN01-10 (IN)'!BJ$12,0)="","",VLOOKUP($C109,Sheet!$A$7:$DG$148,'TN01-10 (IN)'!BJ$12,0))</f>
        <v>6.8</v>
      </c>
      <c r="BK109" s="28">
        <f>IF(VLOOKUP($C109,Sheet!$A$7:$DG$148,'TN01-10 (IN)'!BK$12,0)="","",VLOOKUP($C109,Sheet!$A$7:$DG$148,'TN01-10 (IN)'!BK$12,0))</f>
        <v>7.3</v>
      </c>
      <c r="BL109" s="28">
        <f>IF(VLOOKUP($C109,Sheet!$A$7:$DG$148,'TN01-10 (IN)'!BL$12,0)="","",VLOOKUP($C109,Sheet!$A$7:$DG$148,'TN01-10 (IN)'!BL$12,0))</f>
        <v>7.9</v>
      </c>
      <c r="BM109" s="28">
        <f>IF(VLOOKUP($C109,Sheet!$A$7:$DG$148,'TN01-10 (IN)'!BM$12,0)="","",VLOOKUP($C109,Sheet!$A$7:$DG$148,'TN01-10 (IN)'!BM$12,0))</f>
        <v>5.2</v>
      </c>
      <c r="BN109" s="28">
        <f>IF(VLOOKUP($C109,Sheet!$A$7:$DG$148,'TN01-10 (IN)'!BN$12,0)="","",VLOOKUP($C109,Sheet!$A$7:$DG$148,'TN01-10 (IN)'!BN$12,0))</f>
        <v>6.5</v>
      </c>
      <c r="BO109" s="28">
        <f>IF(VLOOKUP($C109,Sheet!$A$7:$DG$148,'TN01-10 (IN)'!BO$12,0)="","",VLOOKUP($C109,Sheet!$A$7:$DG$148,'TN01-10 (IN)'!BO$12,0))</f>
        <v>8.1999999999999993</v>
      </c>
      <c r="BP109" s="28">
        <f>IF(VLOOKUP($C109,Sheet!$A$7:$DG$148,'TN01-10 (IN)'!BP$12,0)="","",VLOOKUP($C109,Sheet!$A$7:$DG$148,'TN01-10 (IN)'!BP$12,0))</f>
        <v>8.1</v>
      </c>
      <c r="BQ109" s="28">
        <f>IF(VLOOKUP($C109,Sheet!$A$7:$DG$148,'TN01-10 (IN)'!BQ$12,0)="","",VLOOKUP($C109,Sheet!$A$7:$DG$148,'TN01-10 (IN)'!BQ$12,0))</f>
        <v>6.7</v>
      </c>
      <c r="BR109" s="28">
        <f>IF(VLOOKUP($C109,Sheet!$A$7:$DG$148,'TN01-10 (IN)'!BR$12,0)="","",VLOOKUP($C109,Sheet!$A$7:$DG$148,'TN01-10 (IN)'!BR$12,0))</f>
        <v>7.9</v>
      </c>
      <c r="BS109" s="28" t="str">
        <f>IF(VLOOKUP($C109,Sheet!$A$7:$DG$148,'TN01-10 (IN)'!BS$12,0)="","",VLOOKUP($C109,Sheet!$A$7:$DG$148,'TN01-10 (IN)'!BS$12,0))</f>
        <v/>
      </c>
      <c r="BT109" s="28">
        <f>IF(VLOOKUP($C109,Sheet!$A$7:$DG$148,'TN01-10 (IN)'!BT$12,0)="","",VLOOKUP($C109,Sheet!$A$7:$DG$148,'TN01-10 (IN)'!BT$12,0))</f>
        <v>5.9</v>
      </c>
      <c r="BU109" s="28">
        <f>IF(VLOOKUP($C109,Sheet!$A$7:$DG$148,'TN01-10 (IN)'!BU$12,0)="","",VLOOKUP($C109,Sheet!$A$7:$DG$148,'TN01-10 (IN)'!BU$12,0))</f>
        <v>7.2</v>
      </c>
      <c r="BV109" s="28">
        <f>IF(VLOOKUP($C109,Sheet!$A$7:$DG$148,'TN01-10 (IN)'!BV$12,0)="","",VLOOKUP($C109,Sheet!$A$7:$DG$148,'TN01-10 (IN)'!BV$12,0))</f>
        <v>6.6</v>
      </c>
      <c r="BW109" s="28">
        <f>IF(VLOOKUP($C109,Sheet!$A$7:$DG$148,'TN01-10 (IN)'!BW$12,0)="","",VLOOKUP($C109,Sheet!$A$7:$DG$148,'TN01-10 (IN)'!BW$12,0))</f>
        <v>6.5</v>
      </c>
      <c r="BX109" s="28">
        <f>IF(VLOOKUP($C109,Sheet!$A$7:$DG$148,'TN01-10 (IN)'!BX$12,0)="","",VLOOKUP($C109,Sheet!$A$7:$DG$148,'TN01-10 (IN)'!BX$12,0))</f>
        <v>6.9</v>
      </c>
      <c r="BY109" s="28">
        <f>IF(VLOOKUP($C109,Sheet!$A$7:$DG$148,'TN01-10 (IN)'!BY$12,0)="","",VLOOKUP($C109,Sheet!$A$7:$DG$148,'TN01-10 (IN)'!BY$12,0))</f>
        <v>7.5</v>
      </c>
      <c r="BZ109" s="33">
        <f>IF(VLOOKUP($C109,Sheet!$A$7:$DG$148,'TN01-10 (IN)'!BZ$12,0)="","",VLOOKUP($C109,Sheet!$A$7:$DG$148,'TN01-10 (IN)'!BZ$12,0))</f>
        <v>50</v>
      </c>
      <c r="CA109" s="36">
        <f>IF(VLOOKUP($C109,Sheet!$A$7:$DG$148,'TN01-10 (IN)'!CA$12,0)="","",VLOOKUP($C109,Sheet!$A$7:$DG$148,'TN01-10 (IN)'!CA$12,0))</f>
        <v>0</v>
      </c>
      <c r="CB109" s="28" t="str">
        <f>IF(VLOOKUP($C109,Sheet!$A$7:$DG$148,'TN01-10 (IN)'!CB$12,0)="","",VLOOKUP($C109,Sheet!$A$7:$DG$148,'TN01-10 (IN)'!CB$12,0))</f>
        <v/>
      </c>
      <c r="CC109" s="28">
        <f>IF(VLOOKUP($C109,Sheet!$A$7:$DG$148,'TN01-10 (IN)'!CC$12,0)="","",VLOOKUP($C109,Sheet!$A$7:$DG$148,'TN01-10 (IN)'!CC$12,0))</f>
        <v>7.3</v>
      </c>
      <c r="CD109" s="28">
        <f>IF(VLOOKUP($C109,Sheet!$A$7:$DG$148,'TN01-10 (IN)'!CD$12,0)="","",VLOOKUP($C109,Sheet!$A$7:$DG$148,'TN01-10 (IN)'!CD$12,0))</f>
        <v>8.1</v>
      </c>
      <c r="CE109" s="28" t="str">
        <f>IF(VLOOKUP($C109,Sheet!$A$7:$DG$148,'TN01-10 (IN)'!CE$12,0)="","",VLOOKUP($C109,Sheet!$A$7:$DG$148,'TN01-10 (IN)'!CE$12,0))</f>
        <v/>
      </c>
      <c r="CF109" s="28">
        <f>IF(VLOOKUP($C109,Sheet!$A$7:$DG$148,'TN01-10 (IN)'!CF$12,0)="","",VLOOKUP($C109,Sheet!$A$7:$DG$148,'TN01-10 (IN)'!CF$12,0))</f>
        <v>7.2</v>
      </c>
      <c r="CG109" s="28">
        <f>IF(VLOOKUP($C109,Sheet!$A$7:$DG$148,'TN01-10 (IN)'!CG$12,0)="","",VLOOKUP($C109,Sheet!$A$7:$DG$148,'TN01-10 (IN)'!CG$12,0))</f>
        <v>7.8</v>
      </c>
      <c r="CH109" s="28">
        <f>IF(VLOOKUP($C109,Sheet!$A$7:$DG$148,'TN01-10 (IN)'!CH$12,0)="","",VLOOKUP($C109,Sheet!$A$7:$DG$148,'TN01-10 (IN)'!CH$12,0))</f>
        <v>9</v>
      </c>
      <c r="CI109" s="28">
        <f>IF(VLOOKUP($C109,Sheet!$A$7:$DG$148,'TN01-10 (IN)'!CI$12,0)="","",VLOOKUP($C109,Sheet!$A$7:$DG$148,'TN01-10 (IN)'!CI$12,0))</f>
        <v>5.8</v>
      </c>
      <c r="CJ109" s="28" t="str">
        <f>IF(VLOOKUP($C109,Sheet!$A$7:$DG$148,'TN01-10 (IN)'!CJ$12,0)="","",VLOOKUP($C109,Sheet!$A$7:$DG$148,'TN01-10 (IN)'!CJ$12,0))</f>
        <v/>
      </c>
      <c r="CK109" s="28">
        <f>IF(VLOOKUP($C109,Sheet!$A$7:$DG$148,'TN01-10 (IN)'!CK$12,0)="","",VLOOKUP($C109,Sheet!$A$7:$DG$148,'TN01-10 (IN)'!CK$12,0))</f>
        <v>8.3000000000000007</v>
      </c>
      <c r="CL109" s="28" t="str">
        <f>IF(VLOOKUP($C109,Sheet!$A$7:$DG$148,'TN01-10 (IN)'!CL$12,0)="","",VLOOKUP($C109,Sheet!$A$7:$DG$148,'TN01-10 (IN)'!CL$12,0))</f>
        <v/>
      </c>
      <c r="CM109" s="28" t="str">
        <f>IF(VLOOKUP($C109,Sheet!$A$7:$DG$148,'TN01-10 (IN)'!CM$12,0)="","",VLOOKUP($C109,Sheet!$A$7:$DG$148,'TN01-10 (IN)'!CM$12,0))</f>
        <v/>
      </c>
      <c r="CN109" s="28" t="str">
        <f>IF(VLOOKUP($C109,Sheet!$A$7:$DG$148,'TN01-10 (IN)'!CN$12,0)="","",VLOOKUP($C109,Sheet!$A$7:$DG$148,'TN01-10 (IN)'!CN$12,0))</f>
        <v/>
      </c>
      <c r="CO109" s="28" t="str">
        <f>IF(VLOOKUP($C109,Sheet!$A$7:$DG$148,'TN01-10 (IN)'!CO$12,0)="","",VLOOKUP($C109,Sheet!$A$7:$DG$148,'TN01-10 (IN)'!CO$12,0))</f>
        <v/>
      </c>
      <c r="CP109" s="28">
        <f>IF(VLOOKUP($C109,Sheet!$A$7:$DG$148,'TN01-10 (IN)'!CP$12,0)="","",VLOOKUP($C109,Sheet!$A$7:$DG$148,'TN01-10 (IN)'!CP$12,0))</f>
        <v>6.1</v>
      </c>
      <c r="CQ109" s="28">
        <f>IF(VLOOKUP($C109,Sheet!$A$7:$DG$148,'TN01-10 (IN)'!CQ$12,0)="","",VLOOKUP($C109,Sheet!$A$7:$DG$148,'TN01-10 (IN)'!CQ$12,0))</f>
        <v>6.9</v>
      </c>
      <c r="CR109" s="28">
        <f>IF(VLOOKUP($C109,Sheet!$A$7:$DG$148,'TN01-10 (IN)'!CR$12,0)="","",VLOOKUP($C109,Sheet!$A$7:$DG$148,'TN01-10 (IN)'!CR$12,0))</f>
        <v>8.6</v>
      </c>
      <c r="CS109" s="28">
        <f>IF(VLOOKUP($C109,Sheet!$A$7:$DG$148,'TN01-10 (IN)'!CS$12,0)="","",VLOOKUP($C109,Sheet!$A$7:$DG$148,'TN01-10 (IN)'!CS$12,0))</f>
        <v>9.1999999999999993</v>
      </c>
      <c r="CT109" s="28">
        <f>IF(VLOOKUP($C109,Sheet!$A$7:$DG$148,'TN01-10 (IN)'!CT$12,0)="","",VLOOKUP($C109,Sheet!$A$7:$DG$148,'TN01-10 (IN)'!CT$12,0))</f>
        <v>8.1</v>
      </c>
      <c r="CU109" s="33">
        <f>IF(VLOOKUP($C109,Sheet!$A$7:$DG$148,'TN01-10 (IN)'!CU$12,0)="","",VLOOKUP($C109,Sheet!$A$7:$DG$148,'TN01-10 (IN)'!CU$12,0))</f>
        <v>27</v>
      </c>
      <c r="CV109" s="36">
        <f>IF(VLOOKUP($C109,Sheet!$A$7:$DG$148,'TN01-10 (IN)'!CV$12,0)="","",VLOOKUP($C109,Sheet!$A$7:$DG$148,'TN01-10 (IN)'!CV$12,0))</f>
        <v>0</v>
      </c>
      <c r="CW109" s="38">
        <f t="shared" si="11"/>
        <v>128</v>
      </c>
      <c r="CX109" s="38">
        <f t="shared" si="11"/>
        <v>0</v>
      </c>
      <c r="CY109" s="38">
        <f t="shared" si="12"/>
        <v>4</v>
      </c>
      <c r="CZ109" s="38">
        <f t="shared" si="13"/>
        <v>124</v>
      </c>
      <c r="DA109" s="38">
        <f t="shared" si="14"/>
        <v>7.56</v>
      </c>
      <c r="DB109" s="38">
        <f>VLOOKUP($C109,'TN01-04'!$A$13:$DL$166,103,0)</f>
        <v>3.17</v>
      </c>
      <c r="DC109" s="28" t="str">
        <f>IF(VLOOKUP($C109,Sheet!$A$7:$DG$148,'TN01-10 (IN)'!DC$12,0)="","",VLOOKUP($C109,Sheet!$A$7:$DG$148,'TN01-10 (IN)'!DC$12,0))</f>
        <v/>
      </c>
      <c r="DD109" s="28" t="str">
        <f>IF(VLOOKUP($C109,Sheet!$A$7:$DG$148,'TN01-10 (IN)'!DD$12,0)="","",VLOOKUP($C109,Sheet!$A$7:$DG$148,'TN01-10 (IN)'!DD$12,0))</f>
        <v/>
      </c>
      <c r="DE109" s="28">
        <f>IF(VLOOKUP($C109,Sheet!$A$7:$DG$148,'TN01-10 (IN)'!DE$12,0)="","",VLOOKUP($C109,Sheet!$A$7:$DG$148,'TN01-10 (IN)'!DE$12,0))</f>
        <v>8.6</v>
      </c>
      <c r="DF109" s="28" t="str">
        <f>IF(VLOOKUP($C109,Sheet!$A$7:$DG$148,'TN01-10 (IN)'!DF$12,0)="","",VLOOKUP($C109,Sheet!$A$7:$DG$148,'TN01-10 (IN)'!DF$12,0))</f>
        <v/>
      </c>
      <c r="DG109" s="38"/>
      <c r="DH109" s="38">
        <f t="shared" si="15"/>
        <v>8.6</v>
      </c>
      <c r="DI109" s="38">
        <f>VLOOKUP($C109,'TN01-04'!$A$13:$DL$166,110,0)</f>
        <v>4</v>
      </c>
      <c r="DJ109" s="33">
        <f>IF(VLOOKUP($C109,Sheet!$A$7:$DG$148,'TN01-10 (IN)'!DJ$12,0)="","",VLOOKUP($C109,Sheet!$A$7:$DG$148,'TN01-10 (IN)'!DJ$12,0))</f>
        <v>5</v>
      </c>
      <c r="DK109" s="36">
        <f>IF(VLOOKUP($C109,Sheet!$A$7:$DG$148,'TN01-10 (IN)'!DK$12,0)="","",VLOOKUP($C109,Sheet!$A$7:$DG$148,'TN01-10 (IN)'!DK$12,0))</f>
        <v>0</v>
      </c>
      <c r="DL109" s="38">
        <f t="shared" si="16"/>
        <v>129</v>
      </c>
      <c r="DM109" s="38">
        <f t="shared" si="17"/>
        <v>0</v>
      </c>
      <c r="DN109" s="38">
        <f t="shared" si="18"/>
        <v>7.6</v>
      </c>
      <c r="DO109" s="38">
        <f>VLOOKUP($C109,'TN01-04'!$A$13:$DL$166,116,0)</f>
        <v>3.21</v>
      </c>
      <c r="DP109" s="33">
        <f>IF(VLOOKUP($C109,Sheet!$A$7:$DG$148,'TN01-10 (IN)'!DP$12,0)="","",VLOOKUP($C109,Sheet!$A$7:$DG$148,'TN01-10 (IN)'!DP$12,0))</f>
        <v>138</v>
      </c>
      <c r="DQ109" s="36">
        <f>IF(VLOOKUP($C109,Sheet!$A$7:$DG$148,'TN01-10 (IN)'!DQ$12,0)="","",VLOOKUP($C109,Sheet!$A$7:$DG$148,'TN01-10 (IN)'!DQ$12,0))</f>
        <v>0</v>
      </c>
      <c r="DR109" s="28">
        <f>IF(VLOOKUP($C109,Sheet!$A$7:$DG$148,'TN01-10 (IN)'!DR$12,0)="","",VLOOKUP($C109,Sheet!$A$7:$DG$148,'TN01-10 (IN)'!DR$12,0))</f>
        <v>137</v>
      </c>
      <c r="DS109" s="28">
        <f>IF(VLOOKUP($C109,Sheet!$A$7:$DG$148,'TN01-10 (IN)'!DS$12,0)="","",VLOOKUP($C109,Sheet!$A$7:$DG$148,'TN01-10 (IN)'!DS$12,0))</f>
        <v>138</v>
      </c>
      <c r="DT109" s="28">
        <f>IF(VLOOKUP($C109,Sheet!$A$7:$DG$148,'TN01-10 (IN)'!DT$12,0)="","",VLOOKUP($C109,Sheet!$A$7:$DG$148,'TN01-10 (IN)'!DT$12,0))</f>
        <v>7.6</v>
      </c>
      <c r="DU109" s="28">
        <f>IF(VLOOKUP($C109,Sheet!$A$7:$DG$148,'TN01-10 (IN)'!DU$12,0)="","",VLOOKUP($C109,Sheet!$A$7:$DG$148,'TN01-10 (IN)'!DU$12,0))</f>
        <v>3.21</v>
      </c>
      <c r="DV109" s="28" t="str">
        <f>IF(VLOOKUP($C109,Sheet!$A$7:$DG$148,'TN01-10 (IN)'!DV$12,0)="","",VLOOKUP($C109,Sheet!$A$7:$DG$148,'TN01-10 (IN)'!DV$12,0))</f>
        <v/>
      </c>
      <c r="DW109" s="42">
        <f t="shared" si="19"/>
        <v>0</v>
      </c>
    </row>
    <row r="110" spans="1:127" ht="15.95" customHeight="1" x14ac:dyDescent="0.2">
      <c r="A110" s="52"/>
      <c r="B110" s="625"/>
      <c r="C110" s="45">
        <v>2220727373</v>
      </c>
      <c r="D110" s="26" t="s">
        <v>18</v>
      </c>
      <c r="E110" s="26" t="s">
        <v>97</v>
      </c>
      <c r="F110" s="26" t="s">
        <v>168</v>
      </c>
      <c r="G110" s="27">
        <v>36106</v>
      </c>
      <c r="H110" s="26" t="s">
        <v>209</v>
      </c>
      <c r="I110" s="26" t="s">
        <v>212</v>
      </c>
      <c r="J110" s="28">
        <f>IF(VLOOKUP($C110,Sheet!$A$7:$DG$148,'TN01-10 (IN)'!J$12,0)="","",VLOOKUP($C110,Sheet!$A$7:$DG$148,'TN01-10 (IN)'!J$12,0))</f>
        <v>8</v>
      </c>
      <c r="K110" s="28">
        <f>IF(VLOOKUP($C110,Sheet!$A$7:$DG$148,'TN01-10 (IN)'!K$12,0)="","",VLOOKUP($C110,Sheet!$A$7:$DG$148,'TN01-10 (IN)'!K$12,0))</f>
        <v>7.5</v>
      </c>
      <c r="L110" s="28">
        <f>IF(VLOOKUP($C110,Sheet!$A$7:$DG$148,'TN01-10 (IN)'!L$12,0)="","",VLOOKUP($C110,Sheet!$A$7:$DG$148,'TN01-10 (IN)'!L$12,0))</f>
        <v>8.1</v>
      </c>
      <c r="M110" s="28">
        <f>IF(VLOOKUP($C110,Sheet!$A$7:$DG$148,'TN01-10 (IN)'!M$12,0)="","",VLOOKUP($C110,Sheet!$A$7:$DG$148,'TN01-10 (IN)'!M$12,0))</f>
        <v>7.6</v>
      </c>
      <c r="N110" s="28">
        <f>IF(VLOOKUP($C110,Sheet!$A$7:$DG$148,'TN01-10 (IN)'!N$12,0)="","",VLOOKUP($C110,Sheet!$A$7:$DG$148,'TN01-10 (IN)'!N$12,0))</f>
        <v>6.6</v>
      </c>
      <c r="O110" s="28">
        <f>IF(VLOOKUP($C110,Sheet!$A$7:$DG$148,'TN01-10 (IN)'!O$12,0)="","",VLOOKUP($C110,Sheet!$A$7:$DG$148,'TN01-10 (IN)'!O$12,0))</f>
        <v>7.5</v>
      </c>
      <c r="P110" s="28">
        <f>IF(VLOOKUP($C110,Sheet!$A$7:$DG$148,'TN01-10 (IN)'!P$12,0)="","",VLOOKUP($C110,Sheet!$A$7:$DG$148,'TN01-10 (IN)'!P$12,0))</f>
        <v>7</v>
      </c>
      <c r="Q110" s="28" t="str">
        <f>IF(VLOOKUP($C110,Sheet!$A$7:$DG$148,'TN01-10 (IN)'!Q$12,0)="","",VLOOKUP($C110,Sheet!$A$7:$DG$148,'TN01-10 (IN)'!Q$12,0))</f>
        <v/>
      </c>
      <c r="R110" s="28">
        <f>IF(VLOOKUP($C110,Sheet!$A$7:$DG$148,'TN01-10 (IN)'!R$12,0)="","",VLOOKUP($C110,Sheet!$A$7:$DG$148,'TN01-10 (IN)'!R$12,0))</f>
        <v>6.4</v>
      </c>
      <c r="S110" s="28" t="str">
        <f>IF(VLOOKUP($C110,Sheet!$A$7:$DG$148,'TN01-10 (IN)'!S$12,0)="","",VLOOKUP($C110,Sheet!$A$7:$DG$148,'TN01-10 (IN)'!S$12,0))</f>
        <v/>
      </c>
      <c r="T110" s="28" t="str">
        <f>IF(VLOOKUP($C110,Sheet!$A$7:$DG$148,'TN01-10 (IN)'!T$12,0)="","",VLOOKUP($C110,Sheet!$A$7:$DG$148,'TN01-10 (IN)'!T$12,0))</f>
        <v/>
      </c>
      <c r="U110" s="28" t="str">
        <f>IF(VLOOKUP($C110,Sheet!$A$7:$DG$148,'TN01-10 (IN)'!U$12,0)="","",VLOOKUP($C110,Sheet!$A$7:$DG$148,'TN01-10 (IN)'!U$12,0))</f>
        <v/>
      </c>
      <c r="V110" s="28">
        <f>IF(VLOOKUP($C110,Sheet!$A$7:$DG$148,'TN01-10 (IN)'!V$12,0)="","",VLOOKUP($C110,Sheet!$A$7:$DG$148,'TN01-10 (IN)'!V$12,0))</f>
        <v>9.3000000000000007</v>
      </c>
      <c r="W110" s="28">
        <f>IF(VLOOKUP($C110,Sheet!$A$7:$DG$148,'TN01-10 (IN)'!W$12,0)="","",VLOOKUP($C110,Sheet!$A$7:$DG$148,'TN01-10 (IN)'!W$12,0))</f>
        <v>8.3000000000000007</v>
      </c>
      <c r="X110" s="28" t="str">
        <f>IF(VLOOKUP($C110,Sheet!$A$7:$DG$148,'TN01-10 (IN)'!X$12,0)="","",VLOOKUP($C110,Sheet!$A$7:$DG$148,'TN01-10 (IN)'!X$12,0))</f>
        <v/>
      </c>
      <c r="Y110" s="28">
        <f>IF(VLOOKUP($C110,Sheet!$A$7:$DG$148,'TN01-10 (IN)'!Y$12,0)="","",VLOOKUP($C110,Sheet!$A$7:$DG$148,'TN01-10 (IN)'!Y$12,0))</f>
        <v>9.3000000000000007</v>
      </c>
      <c r="Z110" s="28">
        <f>IF(VLOOKUP($C110,Sheet!$A$7:$DG$148,'TN01-10 (IN)'!Z$12,0)="","",VLOOKUP($C110,Sheet!$A$7:$DG$148,'TN01-10 (IN)'!Z$12,0))</f>
        <v>7.4</v>
      </c>
      <c r="AA110" s="28">
        <f>IF(VLOOKUP($C110,Sheet!$A$7:$DG$148,'TN01-10 (IN)'!AA$12,0)="","",VLOOKUP($C110,Sheet!$A$7:$DG$148,'TN01-10 (IN)'!AA$12,0))</f>
        <v>7.2</v>
      </c>
      <c r="AB110" s="28">
        <f>IF(VLOOKUP($C110,Sheet!$A$7:$DG$148,'TN01-10 (IN)'!AB$12,0)="","",VLOOKUP($C110,Sheet!$A$7:$DG$148,'TN01-10 (IN)'!AB$12,0))</f>
        <v>8.5</v>
      </c>
      <c r="AC110" s="28">
        <f>IF(VLOOKUP($C110,Sheet!$A$7:$DG$148,'TN01-10 (IN)'!AC$12,0)="","",VLOOKUP($C110,Sheet!$A$7:$DG$148,'TN01-10 (IN)'!AC$12,0))</f>
        <v>6.3</v>
      </c>
      <c r="AD110" s="28">
        <f>IF(VLOOKUP($C110,Sheet!$A$7:$DG$148,'TN01-10 (IN)'!AD$12,0)="","",VLOOKUP($C110,Sheet!$A$7:$DG$148,'TN01-10 (IN)'!AD$12,0))</f>
        <v>7</v>
      </c>
      <c r="AE110" s="28">
        <f>IF(VLOOKUP($C110,Sheet!$A$7:$DG$148,'TN01-10 (IN)'!AE$12,0)="","",VLOOKUP($C110,Sheet!$A$7:$DG$148,'TN01-10 (IN)'!AE$12,0))</f>
        <v>7.4</v>
      </c>
      <c r="AF110" s="28">
        <f>IF(VLOOKUP($C110,Sheet!$A$7:$DG$148,'TN01-10 (IN)'!AF$12,0)="","",VLOOKUP($C110,Sheet!$A$7:$DG$148,'TN01-10 (IN)'!AF$12,0))</f>
        <v>5.6</v>
      </c>
      <c r="AG110" s="28">
        <f>IF(VLOOKUP($C110,Sheet!$A$7:$DG$148,'TN01-10 (IN)'!AG$12,0)="","",VLOOKUP($C110,Sheet!$A$7:$DG$148,'TN01-10 (IN)'!AG$12,0))</f>
        <v>5.5</v>
      </c>
      <c r="AH110" s="28">
        <f>IF(VLOOKUP($C110,Sheet!$A$7:$DG$148,'TN01-10 (IN)'!AH$12,0)="","",VLOOKUP($C110,Sheet!$A$7:$DG$148,'TN01-10 (IN)'!AH$12,0))</f>
        <v>7.3</v>
      </c>
      <c r="AI110" s="28">
        <f>IF(VLOOKUP($C110,Sheet!$A$7:$DG$148,'TN01-10 (IN)'!AI$12,0)="","",VLOOKUP($C110,Sheet!$A$7:$DG$148,'TN01-10 (IN)'!AI$12,0))</f>
        <v>6.9</v>
      </c>
      <c r="AJ110" s="28">
        <f>IF(VLOOKUP($C110,Sheet!$A$7:$DG$148,'TN01-10 (IN)'!AJ$12,0)="","",VLOOKUP($C110,Sheet!$A$7:$DG$148,'TN01-10 (IN)'!AJ$12,0))</f>
        <v>6.6</v>
      </c>
      <c r="AK110" s="28">
        <f>IF(VLOOKUP($C110,Sheet!$A$7:$DG$148,'TN01-10 (IN)'!AK$12,0)="","",VLOOKUP($C110,Sheet!$A$7:$DG$148,'TN01-10 (IN)'!AK$12,0))</f>
        <v>6</v>
      </c>
      <c r="AL110" s="28">
        <f>IF(VLOOKUP($C110,Sheet!$A$7:$DG$148,'TN01-10 (IN)'!AL$12,0)="","",VLOOKUP($C110,Sheet!$A$7:$DG$148,'TN01-10 (IN)'!AL$12,0))</f>
        <v>6.5</v>
      </c>
      <c r="AM110" s="33">
        <f>IF(VLOOKUP($C110,Sheet!$A$7:$DG$148,'TN01-10 (IN)'!AM$12,0)="","",VLOOKUP($C110,Sheet!$A$7:$DG$148,'TN01-10 (IN)'!AM$12,0))</f>
        <v>51</v>
      </c>
      <c r="AN110" s="36">
        <f>IF(VLOOKUP($C110,Sheet!$A$7:$DG$148,'TN01-10 (IN)'!AN$12,0)="","",VLOOKUP($C110,Sheet!$A$7:$DG$148,'TN01-10 (IN)'!AN$12,0))</f>
        <v>0</v>
      </c>
      <c r="AO110" s="32">
        <f>IF(VLOOKUP($C110,Sheet!$A$7:$DG$148,'TN01-10 (IN)'!AO$12,0)="","",VLOOKUP($C110,Sheet!$A$7:$DG$148,'TN01-10 (IN)'!AO$12,0))</f>
        <v>6.6</v>
      </c>
      <c r="AP110" s="32">
        <f>IF(VLOOKUP($C110,Sheet!$A$7:$DG$148,'TN01-10 (IN)'!AP$12,0)="","",VLOOKUP($C110,Sheet!$A$7:$DG$148,'TN01-10 (IN)'!AP$12,0))</f>
        <v>5.2</v>
      </c>
      <c r="AQ110" s="32">
        <f>IF(VLOOKUP($C110,Sheet!$A$7:$DG$148,'TN01-10 (IN)'!AQ$12,0)="","",VLOOKUP($C110,Sheet!$A$7:$DG$148,'TN01-10 (IN)'!AQ$12,0))</f>
        <v>6.2</v>
      </c>
      <c r="AR110" s="32" t="str">
        <f>IF(VLOOKUP($C110,Sheet!$A$7:$DG$148,'TN01-10 (IN)'!AR$12,0)="","",VLOOKUP($C110,Sheet!$A$7:$DG$148,'TN01-10 (IN)'!AR$12,0))</f>
        <v/>
      </c>
      <c r="AS110" s="32" t="str">
        <f>IF(VLOOKUP($C110,Sheet!$A$7:$DG$148,'TN01-10 (IN)'!AS$12,0)="","",VLOOKUP($C110,Sheet!$A$7:$DG$148,'TN01-10 (IN)'!AS$12,0))</f>
        <v/>
      </c>
      <c r="AT110" s="32" t="str">
        <f>IF(VLOOKUP($C110,Sheet!$A$7:$DG$148,'TN01-10 (IN)'!AT$12,0)="","",VLOOKUP($C110,Sheet!$A$7:$DG$148,'TN01-10 (IN)'!AT$12,0))</f>
        <v/>
      </c>
      <c r="AU110" s="32" t="str">
        <f>IF(VLOOKUP($C110,Sheet!$A$7:$DG$148,'TN01-10 (IN)'!AU$12,0)="","",VLOOKUP($C110,Sheet!$A$7:$DG$148,'TN01-10 (IN)'!AU$12,0))</f>
        <v/>
      </c>
      <c r="AV110" s="32" t="str">
        <f>IF(VLOOKUP($C110,Sheet!$A$7:$DG$148,'TN01-10 (IN)'!AV$12,0)="","",VLOOKUP($C110,Sheet!$A$7:$DG$148,'TN01-10 (IN)'!AV$12,0))</f>
        <v/>
      </c>
      <c r="AW110" s="32">
        <f>IF(VLOOKUP($C110,Sheet!$A$7:$DG$148,'TN01-10 (IN)'!AW$12,0)="","",VLOOKUP($C110,Sheet!$A$7:$DG$148,'TN01-10 (IN)'!AW$12,0))</f>
        <v>6.6</v>
      </c>
      <c r="AX110" s="32" t="str">
        <f>IF(VLOOKUP($C110,Sheet!$A$7:$DG$148,'TN01-10 (IN)'!AX$12,0)="","",VLOOKUP($C110,Sheet!$A$7:$DG$148,'TN01-10 (IN)'!AX$12,0))</f>
        <v/>
      </c>
      <c r="AY110" s="32" t="str">
        <f>IF(VLOOKUP($C110,Sheet!$A$7:$DG$148,'TN01-10 (IN)'!AY$12,0)="","",VLOOKUP($C110,Sheet!$A$7:$DG$148,'TN01-10 (IN)'!AY$12,0))</f>
        <v/>
      </c>
      <c r="AZ110" s="32" t="str">
        <f>IF(VLOOKUP($C110,Sheet!$A$7:$DG$148,'TN01-10 (IN)'!AZ$12,0)="","",VLOOKUP($C110,Sheet!$A$7:$DG$148,'TN01-10 (IN)'!AZ$12,0))</f>
        <v/>
      </c>
      <c r="BA110" s="32" t="str">
        <f>IF(VLOOKUP($C110,Sheet!$A$7:$DG$148,'TN01-10 (IN)'!BA$12,0)="","",VLOOKUP($C110,Sheet!$A$7:$DG$148,'TN01-10 (IN)'!BA$12,0))</f>
        <v/>
      </c>
      <c r="BB110" s="32" t="str">
        <f>IF(VLOOKUP($C110,Sheet!$A$7:$DG$148,'TN01-10 (IN)'!BB$12,0)="","",VLOOKUP($C110,Sheet!$A$7:$DG$148,'TN01-10 (IN)'!BB$12,0))</f>
        <v/>
      </c>
      <c r="BC110" s="32">
        <f>IF(VLOOKUP($C110,Sheet!$A$7:$DG$148,'TN01-10 (IN)'!BC$12,0)="","",VLOOKUP($C110,Sheet!$A$7:$DG$148,'TN01-10 (IN)'!BC$12,0))</f>
        <v>6.6</v>
      </c>
      <c r="BD110" s="33">
        <f>IF(VLOOKUP($C110,Sheet!$A$7:$DG$148,'TN01-10 (IN)'!BD$12,0)="","",VLOOKUP($C110,Sheet!$A$7:$DG$148,'TN01-10 (IN)'!BD$12,0))</f>
        <v>5</v>
      </c>
      <c r="BE110" s="36">
        <f>IF(VLOOKUP($C110,Sheet!$A$7:$DG$148,'TN01-10 (IN)'!BE$12,0)="","",VLOOKUP($C110,Sheet!$A$7:$DG$148,'TN01-10 (IN)'!BE$12,0))</f>
        <v>0</v>
      </c>
      <c r="BF110" s="28">
        <f>IF(VLOOKUP($C110,Sheet!$A$7:$DG$148,'TN01-10 (IN)'!BF$12,0)="","",VLOOKUP($C110,Sheet!$A$7:$DG$148,'TN01-10 (IN)'!BF$12,0))</f>
        <v>5.5</v>
      </c>
      <c r="BG110" s="28">
        <f>IF(VLOOKUP($C110,Sheet!$A$7:$DG$148,'TN01-10 (IN)'!BG$12,0)="","",VLOOKUP($C110,Sheet!$A$7:$DG$148,'TN01-10 (IN)'!BG$12,0))</f>
        <v>5.7</v>
      </c>
      <c r="BH110" s="28">
        <f>IF(VLOOKUP($C110,Sheet!$A$7:$DG$148,'TN01-10 (IN)'!BH$12,0)="","",VLOOKUP($C110,Sheet!$A$7:$DG$148,'TN01-10 (IN)'!BH$12,0))</f>
        <v>7.8</v>
      </c>
      <c r="BI110" s="28">
        <f>IF(VLOOKUP($C110,Sheet!$A$7:$DG$148,'TN01-10 (IN)'!BI$12,0)="","",VLOOKUP($C110,Sheet!$A$7:$DG$148,'TN01-10 (IN)'!BI$12,0))</f>
        <v>5.3</v>
      </c>
      <c r="BJ110" s="28">
        <f>IF(VLOOKUP($C110,Sheet!$A$7:$DG$148,'TN01-10 (IN)'!BJ$12,0)="","",VLOOKUP($C110,Sheet!$A$7:$DG$148,'TN01-10 (IN)'!BJ$12,0))</f>
        <v>5.6</v>
      </c>
      <c r="BK110" s="28">
        <f>IF(VLOOKUP($C110,Sheet!$A$7:$DG$148,'TN01-10 (IN)'!BK$12,0)="","",VLOOKUP($C110,Sheet!$A$7:$DG$148,'TN01-10 (IN)'!BK$12,0))</f>
        <v>6.3</v>
      </c>
      <c r="BL110" s="28">
        <f>IF(VLOOKUP($C110,Sheet!$A$7:$DG$148,'TN01-10 (IN)'!BL$12,0)="","",VLOOKUP($C110,Sheet!$A$7:$DG$148,'TN01-10 (IN)'!BL$12,0))</f>
        <v>7.3</v>
      </c>
      <c r="BM110" s="28">
        <f>IF(VLOOKUP($C110,Sheet!$A$7:$DG$148,'TN01-10 (IN)'!BM$12,0)="","",VLOOKUP($C110,Sheet!$A$7:$DG$148,'TN01-10 (IN)'!BM$12,0))</f>
        <v>6.1</v>
      </c>
      <c r="BN110" s="28">
        <f>IF(VLOOKUP($C110,Sheet!$A$7:$DG$148,'TN01-10 (IN)'!BN$12,0)="","",VLOOKUP($C110,Sheet!$A$7:$DG$148,'TN01-10 (IN)'!BN$12,0))</f>
        <v>5.7</v>
      </c>
      <c r="BO110" s="28">
        <f>IF(VLOOKUP($C110,Sheet!$A$7:$DG$148,'TN01-10 (IN)'!BO$12,0)="","",VLOOKUP($C110,Sheet!$A$7:$DG$148,'TN01-10 (IN)'!BO$12,0))</f>
        <v>5.6</v>
      </c>
      <c r="BP110" s="28">
        <f>IF(VLOOKUP($C110,Sheet!$A$7:$DG$148,'TN01-10 (IN)'!BP$12,0)="","",VLOOKUP($C110,Sheet!$A$7:$DG$148,'TN01-10 (IN)'!BP$12,0))</f>
        <v>6.1</v>
      </c>
      <c r="BQ110" s="28">
        <f>IF(VLOOKUP($C110,Sheet!$A$7:$DG$148,'TN01-10 (IN)'!BQ$12,0)="","",VLOOKUP($C110,Sheet!$A$7:$DG$148,'TN01-10 (IN)'!BQ$12,0))</f>
        <v>5.7</v>
      </c>
      <c r="BR110" s="28">
        <f>IF(VLOOKUP($C110,Sheet!$A$7:$DG$148,'TN01-10 (IN)'!BR$12,0)="","",VLOOKUP($C110,Sheet!$A$7:$DG$148,'TN01-10 (IN)'!BR$12,0))</f>
        <v>7</v>
      </c>
      <c r="BS110" s="28" t="str">
        <f>IF(VLOOKUP($C110,Sheet!$A$7:$DG$148,'TN01-10 (IN)'!BS$12,0)="","",VLOOKUP($C110,Sheet!$A$7:$DG$148,'TN01-10 (IN)'!BS$12,0))</f>
        <v/>
      </c>
      <c r="BT110" s="28">
        <f>IF(VLOOKUP($C110,Sheet!$A$7:$DG$148,'TN01-10 (IN)'!BT$12,0)="","",VLOOKUP($C110,Sheet!$A$7:$DG$148,'TN01-10 (IN)'!BT$12,0))</f>
        <v>7.6</v>
      </c>
      <c r="BU110" s="28">
        <f>IF(VLOOKUP($C110,Sheet!$A$7:$DG$148,'TN01-10 (IN)'!BU$12,0)="","",VLOOKUP($C110,Sheet!$A$7:$DG$148,'TN01-10 (IN)'!BU$12,0))</f>
        <v>5.3</v>
      </c>
      <c r="BV110" s="28">
        <f>IF(VLOOKUP($C110,Sheet!$A$7:$DG$148,'TN01-10 (IN)'!BV$12,0)="","",VLOOKUP($C110,Sheet!$A$7:$DG$148,'TN01-10 (IN)'!BV$12,0))</f>
        <v>7</v>
      </c>
      <c r="BW110" s="28">
        <f>IF(VLOOKUP($C110,Sheet!$A$7:$DG$148,'TN01-10 (IN)'!BW$12,0)="","",VLOOKUP($C110,Sheet!$A$7:$DG$148,'TN01-10 (IN)'!BW$12,0))</f>
        <v>7.1</v>
      </c>
      <c r="BX110" s="28">
        <f>IF(VLOOKUP($C110,Sheet!$A$7:$DG$148,'TN01-10 (IN)'!BX$12,0)="","",VLOOKUP($C110,Sheet!$A$7:$DG$148,'TN01-10 (IN)'!BX$12,0))</f>
        <v>8.1</v>
      </c>
      <c r="BY110" s="28">
        <f>IF(VLOOKUP($C110,Sheet!$A$7:$DG$148,'TN01-10 (IN)'!BY$12,0)="","",VLOOKUP($C110,Sheet!$A$7:$DG$148,'TN01-10 (IN)'!BY$12,0))</f>
        <v>8.3000000000000007</v>
      </c>
      <c r="BZ110" s="33">
        <f>IF(VLOOKUP($C110,Sheet!$A$7:$DG$148,'TN01-10 (IN)'!BZ$12,0)="","",VLOOKUP($C110,Sheet!$A$7:$DG$148,'TN01-10 (IN)'!BZ$12,0))</f>
        <v>50</v>
      </c>
      <c r="CA110" s="36">
        <f>IF(VLOOKUP($C110,Sheet!$A$7:$DG$148,'TN01-10 (IN)'!CA$12,0)="","",VLOOKUP($C110,Sheet!$A$7:$DG$148,'TN01-10 (IN)'!CA$12,0))</f>
        <v>0</v>
      </c>
      <c r="CB110" s="28">
        <f>IF(VLOOKUP($C110,Sheet!$A$7:$DG$148,'TN01-10 (IN)'!CB$12,0)="","",VLOOKUP($C110,Sheet!$A$7:$DG$148,'TN01-10 (IN)'!CB$12,0))</f>
        <v>8.4</v>
      </c>
      <c r="CC110" s="28" t="str">
        <f>IF(VLOOKUP($C110,Sheet!$A$7:$DG$148,'TN01-10 (IN)'!CC$12,0)="","",VLOOKUP($C110,Sheet!$A$7:$DG$148,'TN01-10 (IN)'!CC$12,0))</f>
        <v/>
      </c>
      <c r="CD110" s="28">
        <f>IF(VLOOKUP($C110,Sheet!$A$7:$DG$148,'TN01-10 (IN)'!CD$12,0)="","",VLOOKUP($C110,Sheet!$A$7:$DG$148,'TN01-10 (IN)'!CD$12,0))</f>
        <v>8</v>
      </c>
      <c r="CE110" s="28" t="str">
        <f>IF(VLOOKUP($C110,Sheet!$A$7:$DG$148,'TN01-10 (IN)'!CE$12,0)="","",VLOOKUP($C110,Sheet!$A$7:$DG$148,'TN01-10 (IN)'!CE$12,0))</f>
        <v/>
      </c>
      <c r="CF110" s="28">
        <f>IF(VLOOKUP($C110,Sheet!$A$7:$DG$148,'TN01-10 (IN)'!CF$12,0)="","",VLOOKUP($C110,Sheet!$A$7:$DG$148,'TN01-10 (IN)'!CF$12,0))</f>
        <v>7</v>
      </c>
      <c r="CG110" s="28">
        <f>IF(VLOOKUP($C110,Sheet!$A$7:$DG$148,'TN01-10 (IN)'!CG$12,0)="","",VLOOKUP($C110,Sheet!$A$7:$DG$148,'TN01-10 (IN)'!CG$12,0))</f>
        <v>6.7</v>
      </c>
      <c r="CH110" s="28">
        <f>IF(VLOOKUP($C110,Sheet!$A$7:$DG$148,'TN01-10 (IN)'!CH$12,0)="","",VLOOKUP($C110,Sheet!$A$7:$DG$148,'TN01-10 (IN)'!CH$12,0))</f>
        <v>7.9</v>
      </c>
      <c r="CI110" s="28">
        <f>IF(VLOOKUP($C110,Sheet!$A$7:$DG$148,'TN01-10 (IN)'!CI$12,0)="","",VLOOKUP($C110,Sheet!$A$7:$DG$148,'TN01-10 (IN)'!CI$12,0))</f>
        <v>6.2</v>
      </c>
      <c r="CJ110" s="28" t="str">
        <f>IF(VLOOKUP($C110,Sheet!$A$7:$DG$148,'TN01-10 (IN)'!CJ$12,0)="","",VLOOKUP($C110,Sheet!$A$7:$DG$148,'TN01-10 (IN)'!CJ$12,0))</f>
        <v/>
      </c>
      <c r="CK110" s="28" t="str">
        <f>IF(VLOOKUP($C110,Sheet!$A$7:$DG$148,'TN01-10 (IN)'!CK$12,0)="","",VLOOKUP($C110,Sheet!$A$7:$DG$148,'TN01-10 (IN)'!CK$12,0))</f>
        <v/>
      </c>
      <c r="CL110" s="28" t="str">
        <f>IF(VLOOKUP($C110,Sheet!$A$7:$DG$148,'TN01-10 (IN)'!CL$12,0)="","",VLOOKUP($C110,Sheet!$A$7:$DG$148,'TN01-10 (IN)'!CL$12,0))</f>
        <v/>
      </c>
      <c r="CM110" s="28">
        <f>IF(VLOOKUP($C110,Sheet!$A$7:$DG$148,'TN01-10 (IN)'!CM$12,0)="","",VLOOKUP($C110,Sheet!$A$7:$DG$148,'TN01-10 (IN)'!CM$12,0))</f>
        <v>7.2</v>
      </c>
      <c r="CN110" s="28" t="str">
        <f>IF(VLOOKUP($C110,Sheet!$A$7:$DG$148,'TN01-10 (IN)'!CN$12,0)="","",VLOOKUP($C110,Sheet!$A$7:$DG$148,'TN01-10 (IN)'!CN$12,0))</f>
        <v/>
      </c>
      <c r="CO110" s="28" t="str">
        <f>IF(VLOOKUP($C110,Sheet!$A$7:$DG$148,'TN01-10 (IN)'!CO$12,0)="","",VLOOKUP($C110,Sheet!$A$7:$DG$148,'TN01-10 (IN)'!CO$12,0))</f>
        <v/>
      </c>
      <c r="CP110" s="28">
        <f>IF(VLOOKUP($C110,Sheet!$A$7:$DG$148,'TN01-10 (IN)'!CP$12,0)="","",VLOOKUP($C110,Sheet!$A$7:$DG$148,'TN01-10 (IN)'!CP$12,0))</f>
        <v>6.2</v>
      </c>
      <c r="CQ110" s="28">
        <f>IF(VLOOKUP($C110,Sheet!$A$7:$DG$148,'TN01-10 (IN)'!CQ$12,0)="","",VLOOKUP($C110,Sheet!$A$7:$DG$148,'TN01-10 (IN)'!CQ$12,0))</f>
        <v>6.9</v>
      </c>
      <c r="CR110" s="28">
        <f>IF(VLOOKUP($C110,Sheet!$A$7:$DG$148,'TN01-10 (IN)'!CR$12,0)="","",VLOOKUP($C110,Sheet!$A$7:$DG$148,'TN01-10 (IN)'!CR$12,0))</f>
        <v>8</v>
      </c>
      <c r="CS110" s="28">
        <f>IF(VLOOKUP($C110,Sheet!$A$7:$DG$148,'TN01-10 (IN)'!CS$12,0)="","",VLOOKUP($C110,Sheet!$A$7:$DG$148,'TN01-10 (IN)'!CS$12,0))</f>
        <v>8.1</v>
      </c>
      <c r="CT110" s="28">
        <f>IF(VLOOKUP($C110,Sheet!$A$7:$DG$148,'TN01-10 (IN)'!CT$12,0)="","",VLOOKUP($C110,Sheet!$A$7:$DG$148,'TN01-10 (IN)'!CT$12,0))</f>
        <v>6.7</v>
      </c>
      <c r="CU110" s="33">
        <f>IF(VLOOKUP($C110,Sheet!$A$7:$DG$148,'TN01-10 (IN)'!CU$12,0)="","",VLOOKUP($C110,Sheet!$A$7:$DG$148,'TN01-10 (IN)'!CU$12,0))</f>
        <v>27</v>
      </c>
      <c r="CV110" s="36">
        <f>IF(VLOOKUP($C110,Sheet!$A$7:$DG$148,'TN01-10 (IN)'!CV$12,0)="","",VLOOKUP($C110,Sheet!$A$7:$DG$148,'TN01-10 (IN)'!CV$12,0))</f>
        <v>0</v>
      </c>
      <c r="CW110" s="38">
        <f t="shared" si="11"/>
        <v>128</v>
      </c>
      <c r="CX110" s="38">
        <f t="shared" si="11"/>
        <v>0</v>
      </c>
      <c r="CY110" s="38">
        <f t="shared" si="12"/>
        <v>0</v>
      </c>
      <c r="CZ110" s="38">
        <f t="shared" si="13"/>
        <v>128</v>
      </c>
      <c r="DA110" s="38">
        <f t="shared" si="14"/>
        <v>6.87</v>
      </c>
      <c r="DB110" s="38">
        <f>VLOOKUP($C110,'TN01-04'!$A$13:$DL$166,103,0)</f>
        <v>2.79</v>
      </c>
      <c r="DC110" s="28" t="str">
        <f>IF(VLOOKUP($C110,Sheet!$A$7:$DG$148,'TN01-10 (IN)'!DC$12,0)="","",VLOOKUP($C110,Sheet!$A$7:$DG$148,'TN01-10 (IN)'!DC$12,0))</f>
        <v/>
      </c>
      <c r="DD110" s="28" t="str">
        <f>IF(VLOOKUP($C110,Sheet!$A$7:$DG$148,'TN01-10 (IN)'!DD$12,0)="","",VLOOKUP($C110,Sheet!$A$7:$DG$148,'TN01-10 (IN)'!DD$12,0))</f>
        <v/>
      </c>
      <c r="DE110" s="28">
        <f>IF(VLOOKUP($C110,Sheet!$A$7:$DG$148,'TN01-10 (IN)'!DE$12,0)="","",VLOOKUP($C110,Sheet!$A$7:$DG$148,'TN01-10 (IN)'!DE$12,0))</f>
        <v>8</v>
      </c>
      <c r="DF110" s="28" t="str">
        <f>IF(VLOOKUP($C110,Sheet!$A$7:$DG$148,'TN01-10 (IN)'!DF$12,0)="","",VLOOKUP($C110,Sheet!$A$7:$DG$148,'TN01-10 (IN)'!DF$12,0))</f>
        <v/>
      </c>
      <c r="DG110" s="38"/>
      <c r="DH110" s="38">
        <f t="shared" si="15"/>
        <v>8</v>
      </c>
      <c r="DI110" s="38">
        <f>VLOOKUP($C110,'TN01-04'!$A$13:$DL$166,110,0)</f>
        <v>3.65</v>
      </c>
      <c r="DJ110" s="33">
        <f>IF(VLOOKUP($C110,Sheet!$A$7:$DG$148,'TN01-10 (IN)'!DJ$12,0)="","",VLOOKUP($C110,Sheet!$A$7:$DG$148,'TN01-10 (IN)'!DJ$12,0))</f>
        <v>5</v>
      </c>
      <c r="DK110" s="36">
        <f>IF(VLOOKUP($C110,Sheet!$A$7:$DG$148,'TN01-10 (IN)'!DK$12,0)="","",VLOOKUP($C110,Sheet!$A$7:$DG$148,'TN01-10 (IN)'!DK$12,0))</f>
        <v>0</v>
      </c>
      <c r="DL110" s="38">
        <f t="shared" si="16"/>
        <v>133</v>
      </c>
      <c r="DM110" s="38">
        <f t="shared" si="17"/>
        <v>0</v>
      </c>
      <c r="DN110" s="38">
        <f t="shared" si="18"/>
        <v>6.91</v>
      </c>
      <c r="DO110" s="38">
        <f>VLOOKUP($C110,'TN01-04'!$A$13:$DL$166,116,0)</f>
        <v>2.82</v>
      </c>
      <c r="DP110" s="33">
        <f>IF(VLOOKUP($C110,Sheet!$A$7:$DG$148,'TN01-10 (IN)'!DP$12,0)="","",VLOOKUP($C110,Sheet!$A$7:$DG$148,'TN01-10 (IN)'!DP$12,0))</f>
        <v>138</v>
      </c>
      <c r="DQ110" s="36">
        <f>IF(VLOOKUP($C110,Sheet!$A$7:$DG$148,'TN01-10 (IN)'!DQ$12,0)="","",VLOOKUP($C110,Sheet!$A$7:$DG$148,'TN01-10 (IN)'!DQ$12,0))</f>
        <v>0</v>
      </c>
      <c r="DR110" s="28">
        <f>IF(VLOOKUP($C110,Sheet!$A$7:$DG$148,'TN01-10 (IN)'!DR$12,0)="","",VLOOKUP($C110,Sheet!$A$7:$DG$148,'TN01-10 (IN)'!DR$12,0))</f>
        <v>137</v>
      </c>
      <c r="DS110" s="28">
        <f>IF(VLOOKUP($C110,Sheet!$A$7:$DG$148,'TN01-10 (IN)'!DS$12,0)="","",VLOOKUP($C110,Sheet!$A$7:$DG$148,'TN01-10 (IN)'!DS$12,0))</f>
        <v>138</v>
      </c>
      <c r="DT110" s="28">
        <f>IF(VLOOKUP($C110,Sheet!$A$7:$DG$148,'TN01-10 (IN)'!DT$12,0)="","",VLOOKUP($C110,Sheet!$A$7:$DG$148,'TN01-10 (IN)'!DT$12,0))</f>
        <v>6.91</v>
      </c>
      <c r="DU110" s="28">
        <f>IF(VLOOKUP($C110,Sheet!$A$7:$DG$148,'TN01-10 (IN)'!DU$12,0)="","",VLOOKUP($C110,Sheet!$A$7:$DG$148,'TN01-10 (IN)'!DU$12,0))</f>
        <v>2.82</v>
      </c>
      <c r="DV110" s="28" t="str">
        <f>IF(VLOOKUP($C110,Sheet!$A$7:$DG$148,'TN01-10 (IN)'!DV$12,0)="","",VLOOKUP($C110,Sheet!$A$7:$DG$148,'TN01-10 (IN)'!DV$12,0))</f>
        <v/>
      </c>
      <c r="DW110" s="42">
        <f t="shared" si="19"/>
        <v>0</v>
      </c>
    </row>
    <row r="111" spans="1:127" ht="15.95" customHeight="1" x14ac:dyDescent="0.2">
      <c r="A111" s="52"/>
      <c r="B111" s="625"/>
      <c r="C111" s="45">
        <v>2220728715</v>
      </c>
      <c r="D111" s="26" t="s">
        <v>7</v>
      </c>
      <c r="E111" s="26" t="s">
        <v>98</v>
      </c>
      <c r="F111" s="26" t="s">
        <v>168</v>
      </c>
      <c r="G111" s="27">
        <v>36095</v>
      </c>
      <c r="H111" s="26" t="s">
        <v>209</v>
      </c>
      <c r="I111" s="26" t="s">
        <v>212</v>
      </c>
      <c r="J111" s="28">
        <f>IF(VLOOKUP($C111,Sheet!$A$7:$DG$148,'TN01-10 (IN)'!J$12,0)="","",VLOOKUP($C111,Sheet!$A$7:$DG$148,'TN01-10 (IN)'!J$12,0))</f>
        <v>8.1</v>
      </c>
      <c r="K111" s="28">
        <f>IF(VLOOKUP($C111,Sheet!$A$7:$DG$148,'TN01-10 (IN)'!K$12,0)="","",VLOOKUP($C111,Sheet!$A$7:$DG$148,'TN01-10 (IN)'!K$12,0))</f>
        <v>7.1</v>
      </c>
      <c r="L111" s="28">
        <f>IF(VLOOKUP($C111,Sheet!$A$7:$DG$148,'TN01-10 (IN)'!L$12,0)="","",VLOOKUP($C111,Sheet!$A$7:$DG$148,'TN01-10 (IN)'!L$12,0))</f>
        <v>7.8</v>
      </c>
      <c r="M111" s="28">
        <f>IF(VLOOKUP($C111,Sheet!$A$7:$DG$148,'TN01-10 (IN)'!M$12,0)="","",VLOOKUP($C111,Sheet!$A$7:$DG$148,'TN01-10 (IN)'!M$12,0))</f>
        <v>6.5</v>
      </c>
      <c r="N111" s="28">
        <f>IF(VLOOKUP($C111,Sheet!$A$7:$DG$148,'TN01-10 (IN)'!N$12,0)="","",VLOOKUP($C111,Sheet!$A$7:$DG$148,'TN01-10 (IN)'!N$12,0))</f>
        <v>6</v>
      </c>
      <c r="O111" s="28">
        <f>IF(VLOOKUP($C111,Sheet!$A$7:$DG$148,'TN01-10 (IN)'!O$12,0)="","",VLOOKUP($C111,Sheet!$A$7:$DG$148,'TN01-10 (IN)'!O$12,0))</f>
        <v>5.3</v>
      </c>
      <c r="P111" s="28">
        <f>IF(VLOOKUP($C111,Sheet!$A$7:$DG$148,'TN01-10 (IN)'!P$12,0)="","",VLOOKUP($C111,Sheet!$A$7:$DG$148,'TN01-10 (IN)'!P$12,0))</f>
        <v>4.8</v>
      </c>
      <c r="Q111" s="28" t="str">
        <f>IF(VLOOKUP($C111,Sheet!$A$7:$DG$148,'TN01-10 (IN)'!Q$12,0)="","",VLOOKUP($C111,Sheet!$A$7:$DG$148,'TN01-10 (IN)'!Q$12,0))</f>
        <v/>
      </c>
      <c r="R111" s="28">
        <f>IF(VLOOKUP($C111,Sheet!$A$7:$DG$148,'TN01-10 (IN)'!R$12,0)="","",VLOOKUP($C111,Sheet!$A$7:$DG$148,'TN01-10 (IN)'!R$12,0))</f>
        <v>6.3</v>
      </c>
      <c r="S111" s="28" t="str">
        <f>IF(VLOOKUP($C111,Sheet!$A$7:$DG$148,'TN01-10 (IN)'!S$12,0)="","",VLOOKUP($C111,Sheet!$A$7:$DG$148,'TN01-10 (IN)'!S$12,0))</f>
        <v/>
      </c>
      <c r="T111" s="28" t="str">
        <f>IF(VLOOKUP($C111,Sheet!$A$7:$DG$148,'TN01-10 (IN)'!T$12,0)="","",VLOOKUP($C111,Sheet!$A$7:$DG$148,'TN01-10 (IN)'!T$12,0))</f>
        <v/>
      </c>
      <c r="U111" s="28" t="str">
        <f>IF(VLOOKUP($C111,Sheet!$A$7:$DG$148,'TN01-10 (IN)'!U$12,0)="","",VLOOKUP($C111,Sheet!$A$7:$DG$148,'TN01-10 (IN)'!U$12,0))</f>
        <v/>
      </c>
      <c r="V111" s="28" t="str">
        <f>IF(VLOOKUP($C111,Sheet!$A$7:$DG$148,'TN01-10 (IN)'!V$12,0)="","",VLOOKUP($C111,Sheet!$A$7:$DG$148,'TN01-10 (IN)'!V$12,0))</f>
        <v/>
      </c>
      <c r="W111" s="28">
        <f>IF(VLOOKUP($C111,Sheet!$A$7:$DG$148,'TN01-10 (IN)'!W$12,0)="","",VLOOKUP($C111,Sheet!$A$7:$DG$148,'TN01-10 (IN)'!W$12,0))</f>
        <v>7.6</v>
      </c>
      <c r="X111" s="28">
        <f>IF(VLOOKUP($C111,Sheet!$A$7:$DG$148,'TN01-10 (IN)'!X$12,0)="","",VLOOKUP($C111,Sheet!$A$7:$DG$148,'TN01-10 (IN)'!X$12,0))</f>
        <v>8</v>
      </c>
      <c r="Y111" s="28">
        <f>IF(VLOOKUP($C111,Sheet!$A$7:$DG$148,'TN01-10 (IN)'!Y$12,0)="","",VLOOKUP($C111,Sheet!$A$7:$DG$148,'TN01-10 (IN)'!Y$12,0))</f>
        <v>8.4</v>
      </c>
      <c r="Z111" s="28">
        <f>IF(VLOOKUP($C111,Sheet!$A$7:$DG$148,'TN01-10 (IN)'!Z$12,0)="","",VLOOKUP($C111,Sheet!$A$7:$DG$148,'TN01-10 (IN)'!Z$12,0))</f>
        <v>7.7</v>
      </c>
      <c r="AA111" s="28">
        <f>IF(VLOOKUP($C111,Sheet!$A$7:$DG$148,'TN01-10 (IN)'!AA$12,0)="","",VLOOKUP($C111,Sheet!$A$7:$DG$148,'TN01-10 (IN)'!AA$12,0))</f>
        <v>6.1</v>
      </c>
      <c r="AB111" s="28">
        <f>IF(VLOOKUP($C111,Sheet!$A$7:$DG$148,'TN01-10 (IN)'!AB$12,0)="","",VLOOKUP($C111,Sheet!$A$7:$DG$148,'TN01-10 (IN)'!AB$12,0))</f>
        <v>6.6</v>
      </c>
      <c r="AC111" s="28">
        <f>IF(VLOOKUP($C111,Sheet!$A$7:$DG$148,'TN01-10 (IN)'!AC$12,0)="","",VLOOKUP($C111,Sheet!$A$7:$DG$148,'TN01-10 (IN)'!AC$12,0))</f>
        <v>7</v>
      </c>
      <c r="AD111" s="28">
        <f>IF(VLOOKUP($C111,Sheet!$A$7:$DG$148,'TN01-10 (IN)'!AD$12,0)="","",VLOOKUP($C111,Sheet!$A$7:$DG$148,'TN01-10 (IN)'!AD$12,0))</f>
        <v>7.4</v>
      </c>
      <c r="AE111" s="28">
        <f>IF(VLOOKUP($C111,Sheet!$A$7:$DG$148,'TN01-10 (IN)'!AE$12,0)="","",VLOOKUP($C111,Sheet!$A$7:$DG$148,'TN01-10 (IN)'!AE$12,0))</f>
        <v>6.3</v>
      </c>
      <c r="AF111" s="28">
        <f>IF(VLOOKUP($C111,Sheet!$A$7:$DG$148,'TN01-10 (IN)'!AF$12,0)="","",VLOOKUP($C111,Sheet!$A$7:$DG$148,'TN01-10 (IN)'!AF$12,0))</f>
        <v>4.4000000000000004</v>
      </c>
      <c r="AG111" s="28">
        <f>IF(VLOOKUP($C111,Sheet!$A$7:$DG$148,'TN01-10 (IN)'!AG$12,0)="","",VLOOKUP($C111,Sheet!$A$7:$DG$148,'TN01-10 (IN)'!AG$12,0))</f>
        <v>6.6</v>
      </c>
      <c r="AH111" s="28">
        <f>IF(VLOOKUP($C111,Sheet!$A$7:$DG$148,'TN01-10 (IN)'!AH$12,0)="","",VLOOKUP($C111,Sheet!$A$7:$DG$148,'TN01-10 (IN)'!AH$12,0))</f>
        <v>5.9</v>
      </c>
      <c r="AI111" s="28">
        <f>IF(VLOOKUP($C111,Sheet!$A$7:$DG$148,'TN01-10 (IN)'!AI$12,0)="","",VLOOKUP($C111,Sheet!$A$7:$DG$148,'TN01-10 (IN)'!AI$12,0))</f>
        <v>5.2</v>
      </c>
      <c r="AJ111" s="28">
        <f>IF(VLOOKUP($C111,Sheet!$A$7:$DG$148,'TN01-10 (IN)'!AJ$12,0)="","",VLOOKUP($C111,Sheet!$A$7:$DG$148,'TN01-10 (IN)'!AJ$12,0))</f>
        <v>4</v>
      </c>
      <c r="AK111" s="28">
        <f>IF(VLOOKUP($C111,Sheet!$A$7:$DG$148,'TN01-10 (IN)'!AK$12,0)="","",VLOOKUP($C111,Sheet!$A$7:$DG$148,'TN01-10 (IN)'!AK$12,0))</f>
        <v>5.5</v>
      </c>
      <c r="AL111" s="28">
        <f>IF(VLOOKUP($C111,Sheet!$A$7:$DG$148,'TN01-10 (IN)'!AL$12,0)="","",VLOOKUP($C111,Sheet!$A$7:$DG$148,'TN01-10 (IN)'!AL$12,0))</f>
        <v>4.7</v>
      </c>
      <c r="AM111" s="33">
        <f>IF(VLOOKUP($C111,Sheet!$A$7:$DG$148,'TN01-10 (IN)'!AM$12,0)="","",VLOOKUP($C111,Sheet!$A$7:$DG$148,'TN01-10 (IN)'!AM$12,0))</f>
        <v>51</v>
      </c>
      <c r="AN111" s="36">
        <f>IF(VLOOKUP($C111,Sheet!$A$7:$DG$148,'TN01-10 (IN)'!AN$12,0)="","",VLOOKUP($C111,Sheet!$A$7:$DG$148,'TN01-10 (IN)'!AN$12,0))</f>
        <v>0</v>
      </c>
      <c r="AO111" s="32">
        <f>IF(VLOOKUP($C111,Sheet!$A$7:$DG$148,'TN01-10 (IN)'!AO$12,0)="","",VLOOKUP($C111,Sheet!$A$7:$DG$148,'TN01-10 (IN)'!AO$12,0))</f>
        <v>4.2</v>
      </c>
      <c r="AP111" s="32">
        <f>IF(VLOOKUP($C111,Sheet!$A$7:$DG$148,'TN01-10 (IN)'!AP$12,0)="","",VLOOKUP($C111,Sheet!$A$7:$DG$148,'TN01-10 (IN)'!AP$12,0))</f>
        <v>5.7</v>
      </c>
      <c r="AQ111" s="32" t="str">
        <f>IF(VLOOKUP($C111,Sheet!$A$7:$DG$148,'TN01-10 (IN)'!AQ$12,0)="","",VLOOKUP($C111,Sheet!$A$7:$DG$148,'TN01-10 (IN)'!AQ$12,0))</f>
        <v/>
      </c>
      <c r="AR111" s="32" t="str">
        <f>IF(VLOOKUP($C111,Sheet!$A$7:$DG$148,'TN01-10 (IN)'!AR$12,0)="","",VLOOKUP($C111,Sheet!$A$7:$DG$148,'TN01-10 (IN)'!AR$12,0))</f>
        <v/>
      </c>
      <c r="AS111" s="32">
        <f>IF(VLOOKUP($C111,Sheet!$A$7:$DG$148,'TN01-10 (IN)'!AS$12,0)="","",VLOOKUP($C111,Sheet!$A$7:$DG$148,'TN01-10 (IN)'!AS$12,0))</f>
        <v>5.3</v>
      </c>
      <c r="AT111" s="32" t="str">
        <f>IF(VLOOKUP($C111,Sheet!$A$7:$DG$148,'TN01-10 (IN)'!AT$12,0)="","",VLOOKUP($C111,Sheet!$A$7:$DG$148,'TN01-10 (IN)'!AT$12,0))</f>
        <v/>
      </c>
      <c r="AU111" s="32" t="str">
        <f>IF(VLOOKUP($C111,Sheet!$A$7:$DG$148,'TN01-10 (IN)'!AU$12,0)="","",VLOOKUP($C111,Sheet!$A$7:$DG$148,'TN01-10 (IN)'!AU$12,0))</f>
        <v/>
      </c>
      <c r="AV111" s="32" t="str">
        <f>IF(VLOOKUP($C111,Sheet!$A$7:$DG$148,'TN01-10 (IN)'!AV$12,0)="","",VLOOKUP($C111,Sheet!$A$7:$DG$148,'TN01-10 (IN)'!AV$12,0))</f>
        <v/>
      </c>
      <c r="AW111" s="32" t="str">
        <f>IF(VLOOKUP($C111,Sheet!$A$7:$DG$148,'TN01-10 (IN)'!AW$12,0)="","",VLOOKUP($C111,Sheet!$A$7:$DG$148,'TN01-10 (IN)'!AW$12,0))</f>
        <v/>
      </c>
      <c r="AX111" s="32" t="str">
        <f>IF(VLOOKUP($C111,Sheet!$A$7:$DG$148,'TN01-10 (IN)'!AX$12,0)="","",VLOOKUP($C111,Sheet!$A$7:$DG$148,'TN01-10 (IN)'!AX$12,0))</f>
        <v/>
      </c>
      <c r="AY111" s="32">
        <f>IF(VLOOKUP($C111,Sheet!$A$7:$DG$148,'TN01-10 (IN)'!AY$12,0)="","",VLOOKUP($C111,Sheet!$A$7:$DG$148,'TN01-10 (IN)'!AY$12,0))</f>
        <v>4</v>
      </c>
      <c r="AZ111" s="32" t="str">
        <f>IF(VLOOKUP($C111,Sheet!$A$7:$DG$148,'TN01-10 (IN)'!AZ$12,0)="","",VLOOKUP($C111,Sheet!$A$7:$DG$148,'TN01-10 (IN)'!AZ$12,0))</f>
        <v/>
      </c>
      <c r="BA111" s="32" t="str">
        <f>IF(VLOOKUP($C111,Sheet!$A$7:$DG$148,'TN01-10 (IN)'!BA$12,0)="","",VLOOKUP($C111,Sheet!$A$7:$DG$148,'TN01-10 (IN)'!BA$12,0))</f>
        <v/>
      </c>
      <c r="BB111" s="32" t="str">
        <f>IF(VLOOKUP($C111,Sheet!$A$7:$DG$148,'TN01-10 (IN)'!BB$12,0)="","",VLOOKUP($C111,Sheet!$A$7:$DG$148,'TN01-10 (IN)'!BB$12,0))</f>
        <v/>
      </c>
      <c r="BC111" s="32">
        <f>IF(VLOOKUP($C111,Sheet!$A$7:$DG$148,'TN01-10 (IN)'!BC$12,0)="","",VLOOKUP($C111,Sheet!$A$7:$DG$148,'TN01-10 (IN)'!BC$12,0))</f>
        <v>6.6</v>
      </c>
      <c r="BD111" s="33">
        <f>IF(VLOOKUP($C111,Sheet!$A$7:$DG$148,'TN01-10 (IN)'!BD$12,0)="","",VLOOKUP($C111,Sheet!$A$7:$DG$148,'TN01-10 (IN)'!BD$12,0))</f>
        <v>5</v>
      </c>
      <c r="BE111" s="36">
        <f>IF(VLOOKUP($C111,Sheet!$A$7:$DG$148,'TN01-10 (IN)'!BE$12,0)="","",VLOOKUP($C111,Sheet!$A$7:$DG$148,'TN01-10 (IN)'!BE$12,0))</f>
        <v>0</v>
      </c>
      <c r="BF111" s="28">
        <f>IF(VLOOKUP($C111,Sheet!$A$7:$DG$148,'TN01-10 (IN)'!BF$12,0)="","",VLOOKUP($C111,Sheet!$A$7:$DG$148,'TN01-10 (IN)'!BF$12,0))</f>
        <v>5.0999999999999996</v>
      </c>
      <c r="BG111" s="28">
        <f>IF(VLOOKUP($C111,Sheet!$A$7:$DG$148,'TN01-10 (IN)'!BG$12,0)="","",VLOOKUP($C111,Sheet!$A$7:$DG$148,'TN01-10 (IN)'!BG$12,0))</f>
        <v>7.4</v>
      </c>
      <c r="BH111" s="28">
        <f>IF(VLOOKUP($C111,Sheet!$A$7:$DG$148,'TN01-10 (IN)'!BH$12,0)="","",VLOOKUP($C111,Sheet!$A$7:$DG$148,'TN01-10 (IN)'!BH$12,0))</f>
        <v>6.7</v>
      </c>
      <c r="BI111" s="28">
        <f>IF(VLOOKUP($C111,Sheet!$A$7:$DG$148,'TN01-10 (IN)'!BI$12,0)="","",VLOOKUP($C111,Sheet!$A$7:$DG$148,'TN01-10 (IN)'!BI$12,0))</f>
        <v>7.6</v>
      </c>
      <c r="BJ111" s="28">
        <f>IF(VLOOKUP($C111,Sheet!$A$7:$DG$148,'TN01-10 (IN)'!BJ$12,0)="","",VLOOKUP($C111,Sheet!$A$7:$DG$148,'TN01-10 (IN)'!BJ$12,0))</f>
        <v>5.8</v>
      </c>
      <c r="BK111" s="28">
        <f>IF(VLOOKUP($C111,Sheet!$A$7:$DG$148,'TN01-10 (IN)'!BK$12,0)="","",VLOOKUP($C111,Sheet!$A$7:$DG$148,'TN01-10 (IN)'!BK$12,0))</f>
        <v>5.0999999999999996</v>
      </c>
      <c r="BL111" s="28">
        <f>IF(VLOOKUP($C111,Sheet!$A$7:$DG$148,'TN01-10 (IN)'!BL$12,0)="","",VLOOKUP($C111,Sheet!$A$7:$DG$148,'TN01-10 (IN)'!BL$12,0))</f>
        <v>7</v>
      </c>
      <c r="BM111" s="28">
        <f>IF(VLOOKUP($C111,Sheet!$A$7:$DG$148,'TN01-10 (IN)'!BM$12,0)="","",VLOOKUP($C111,Sheet!$A$7:$DG$148,'TN01-10 (IN)'!BM$12,0))</f>
        <v>5.6</v>
      </c>
      <c r="BN111" s="28">
        <f>IF(VLOOKUP($C111,Sheet!$A$7:$DG$148,'TN01-10 (IN)'!BN$12,0)="","",VLOOKUP($C111,Sheet!$A$7:$DG$148,'TN01-10 (IN)'!BN$12,0))</f>
        <v>6.6</v>
      </c>
      <c r="BO111" s="28">
        <f>IF(VLOOKUP($C111,Sheet!$A$7:$DG$148,'TN01-10 (IN)'!BO$12,0)="","",VLOOKUP($C111,Sheet!$A$7:$DG$148,'TN01-10 (IN)'!BO$12,0))</f>
        <v>7.3</v>
      </c>
      <c r="BP111" s="28">
        <f>IF(VLOOKUP($C111,Sheet!$A$7:$DG$148,'TN01-10 (IN)'!BP$12,0)="","",VLOOKUP($C111,Sheet!$A$7:$DG$148,'TN01-10 (IN)'!BP$12,0))</f>
        <v>4.4000000000000004</v>
      </c>
      <c r="BQ111" s="28">
        <f>IF(VLOOKUP($C111,Sheet!$A$7:$DG$148,'TN01-10 (IN)'!BQ$12,0)="","",VLOOKUP($C111,Sheet!$A$7:$DG$148,'TN01-10 (IN)'!BQ$12,0))</f>
        <v>6.9</v>
      </c>
      <c r="BR111" s="28">
        <f>IF(VLOOKUP($C111,Sheet!$A$7:$DG$148,'TN01-10 (IN)'!BR$12,0)="","",VLOOKUP($C111,Sheet!$A$7:$DG$148,'TN01-10 (IN)'!BR$12,0))</f>
        <v>6.1</v>
      </c>
      <c r="BS111" s="28" t="str">
        <f>IF(VLOOKUP($C111,Sheet!$A$7:$DG$148,'TN01-10 (IN)'!BS$12,0)="","",VLOOKUP($C111,Sheet!$A$7:$DG$148,'TN01-10 (IN)'!BS$12,0))</f>
        <v/>
      </c>
      <c r="BT111" s="28">
        <f>IF(VLOOKUP($C111,Sheet!$A$7:$DG$148,'TN01-10 (IN)'!BT$12,0)="","",VLOOKUP($C111,Sheet!$A$7:$DG$148,'TN01-10 (IN)'!BT$12,0))</f>
        <v>5.8</v>
      </c>
      <c r="BU111" s="28">
        <f>IF(VLOOKUP($C111,Sheet!$A$7:$DG$148,'TN01-10 (IN)'!BU$12,0)="","",VLOOKUP($C111,Sheet!$A$7:$DG$148,'TN01-10 (IN)'!BU$12,0))</f>
        <v>6.2</v>
      </c>
      <c r="BV111" s="28">
        <f>IF(VLOOKUP($C111,Sheet!$A$7:$DG$148,'TN01-10 (IN)'!BV$12,0)="","",VLOOKUP($C111,Sheet!$A$7:$DG$148,'TN01-10 (IN)'!BV$12,0))</f>
        <v>6.2</v>
      </c>
      <c r="BW111" s="28">
        <f>IF(VLOOKUP($C111,Sheet!$A$7:$DG$148,'TN01-10 (IN)'!BW$12,0)="","",VLOOKUP($C111,Sheet!$A$7:$DG$148,'TN01-10 (IN)'!BW$12,0))</f>
        <v>6.1</v>
      </c>
      <c r="BX111" s="28">
        <f>IF(VLOOKUP($C111,Sheet!$A$7:$DG$148,'TN01-10 (IN)'!BX$12,0)="","",VLOOKUP($C111,Sheet!$A$7:$DG$148,'TN01-10 (IN)'!BX$12,0))</f>
        <v>7.3</v>
      </c>
      <c r="BY111" s="28">
        <f>IF(VLOOKUP($C111,Sheet!$A$7:$DG$148,'TN01-10 (IN)'!BY$12,0)="","",VLOOKUP($C111,Sheet!$A$7:$DG$148,'TN01-10 (IN)'!BY$12,0))</f>
        <v>7.2</v>
      </c>
      <c r="BZ111" s="33">
        <f>IF(VLOOKUP($C111,Sheet!$A$7:$DG$148,'TN01-10 (IN)'!BZ$12,0)="","",VLOOKUP($C111,Sheet!$A$7:$DG$148,'TN01-10 (IN)'!BZ$12,0))</f>
        <v>50</v>
      </c>
      <c r="CA111" s="36">
        <f>IF(VLOOKUP($C111,Sheet!$A$7:$DG$148,'TN01-10 (IN)'!CA$12,0)="","",VLOOKUP($C111,Sheet!$A$7:$DG$148,'TN01-10 (IN)'!CA$12,0))</f>
        <v>0</v>
      </c>
      <c r="CB111" s="28">
        <f>IF(VLOOKUP($C111,Sheet!$A$7:$DG$148,'TN01-10 (IN)'!CB$12,0)="","",VLOOKUP($C111,Sheet!$A$7:$DG$148,'TN01-10 (IN)'!CB$12,0))</f>
        <v>6.8</v>
      </c>
      <c r="CC111" s="28" t="str">
        <f>IF(VLOOKUP($C111,Sheet!$A$7:$DG$148,'TN01-10 (IN)'!CC$12,0)="","",VLOOKUP($C111,Sheet!$A$7:$DG$148,'TN01-10 (IN)'!CC$12,0))</f>
        <v/>
      </c>
      <c r="CD111" s="28">
        <f>IF(VLOOKUP($C111,Sheet!$A$7:$DG$148,'TN01-10 (IN)'!CD$12,0)="","",VLOOKUP($C111,Sheet!$A$7:$DG$148,'TN01-10 (IN)'!CD$12,0))</f>
        <v>6.2</v>
      </c>
      <c r="CE111" s="28" t="str">
        <f>IF(VLOOKUP($C111,Sheet!$A$7:$DG$148,'TN01-10 (IN)'!CE$12,0)="","",VLOOKUP($C111,Sheet!$A$7:$DG$148,'TN01-10 (IN)'!CE$12,0))</f>
        <v/>
      </c>
      <c r="CF111" s="28">
        <f>IF(VLOOKUP($C111,Sheet!$A$7:$DG$148,'TN01-10 (IN)'!CF$12,0)="","",VLOOKUP($C111,Sheet!$A$7:$DG$148,'TN01-10 (IN)'!CF$12,0))</f>
        <v>6.1</v>
      </c>
      <c r="CG111" s="28">
        <f>IF(VLOOKUP($C111,Sheet!$A$7:$DG$148,'TN01-10 (IN)'!CG$12,0)="","",VLOOKUP($C111,Sheet!$A$7:$DG$148,'TN01-10 (IN)'!CG$12,0))</f>
        <v>7.7</v>
      </c>
      <c r="CH111" s="28">
        <f>IF(VLOOKUP($C111,Sheet!$A$7:$DG$148,'TN01-10 (IN)'!CH$12,0)="","",VLOOKUP($C111,Sheet!$A$7:$DG$148,'TN01-10 (IN)'!CH$12,0))</f>
        <v>7.7</v>
      </c>
      <c r="CI111" s="28">
        <f>IF(VLOOKUP($C111,Sheet!$A$7:$DG$148,'TN01-10 (IN)'!CI$12,0)="","",VLOOKUP($C111,Sheet!$A$7:$DG$148,'TN01-10 (IN)'!CI$12,0))</f>
        <v>7.4</v>
      </c>
      <c r="CJ111" s="28" t="str">
        <f>IF(VLOOKUP($C111,Sheet!$A$7:$DG$148,'TN01-10 (IN)'!CJ$12,0)="","",VLOOKUP($C111,Sheet!$A$7:$DG$148,'TN01-10 (IN)'!CJ$12,0))</f>
        <v/>
      </c>
      <c r="CK111" s="28">
        <f>IF(VLOOKUP($C111,Sheet!$A$7:$DG$148,'TN01-10 (IN)'!CK$12,0)="","",VLOOKUP($C111,Sheet!$A$7:$DG$148,'TN01-10 (IN)'!CK$12,0))</f>
        <v>4.5999999999999996</v>
      </c>
      <c r="CL111" s="28" t="str">
        <f>IF(VLOOKUP($C111,Sheet!$A$7:$DG$148,'TN01-10 (IN)'!CL$12,0)="","",VLOOKUP($C111,Sheet!$A$7:$DG$148,'TN01-10 (IN)'!CL$12,0))</f>
        <v/>
      </c>
      <c r="CM111" s="28" t="str">
        <f>IF(VLOOKUP($C111,Sheet!$A$7:$DG$148,'TN01-10 (IN)'!CM$12,0)="","",VLOOKUP($C111,Sheet!$A$7:$DG$148,'TN01-10 (IN)'!CM$12,0))</f>
        <v/>
      </c>
      <c r="CN111" s="28" t="str">
        <f>IF(VLOOKUP($C111,Sheet!$A$7:$DG$148,'TN01-10 (IN)'!CN$12,0)="","",VLOOKUP($C111,Sheet!$A$7:$DG$148,'TN01-10 (IN)'!CN$12,0))</f>
        <v/>
      </c>
      <c r="CO111" s="28" t="str">
        <f>IF(VLOOKUP($C111,Sheet!$A$7:$DG$148,'TN01-10 (IN)'!CO$12,0)="","",VLOOKUP($C111,Sheet!$A$7:$DG$148,'TN01-10 (IN)'!CO$12,0))</f>
        <v/>
      </c>
      <c r="CP111" s="28">
        <f>IF(VLOOKUP($C111,Sheet!$A$7:$DG$148,'TN01-10 (IN)'!CP$12,0)="","",VLOOKUP($C111,Sheet!$A$7:$DG$148,'TN01-10 (IN)'!CP$12,0))</f>
        <v>4.2</v>
      </c>
      <c r="CQ111" s="28">
        <f>IF(VLOOKUP($C111,Sheet!$A$7:$DG$148,'TN01-10 (IN)'!CQ$12,0)="","",VLOOKUP($C111,Sheet!$A$7:$DG$148,'TN01-10 (IN)'!CQ$12,0))</f>
        <v>7.7</v>
      </c>
      <c r="CR111" s="28">
        <f>IF(VLOOKUP($C111,Sheet!$A$7:$DG$148,'TN01-10 (IN)'!CR$12,0)="","",VLOOKUP($C111,Sheet!$A$7:$DG$148,'TN01-10 (IN)'!CR$12,0))</f>
        <v>7.5</v>
      </c>
      <c r="CS111" s="28">
        <f>IF(VLOOKUP($C111,Sheet!$A$7:$DG$148,'TN01-10 (IN)'!CS$12,0)="","",VLOOKUP($C111,Sheet!$A$7:$DG$148,'TN01-10 (IN)'!CS$12,0))</f>
        <v>6.2</v>
      </c>
      <c r="CT111" s="28">
        <f>IF(VLOOKUP($C111,Sheet!$A$7:$DG$148,'TN01-10 (IN)'!CT$12,0)="","",VLOOKUP($C111,Sheet!$A$7:$DG$148,'TN01-10 (IN)'!CT$12,0))</f>
        <v>8</v>
      </c>
      <c r="CU111" s="33">
        <f>IF(VLOOKUP($C111,Sheet!$A$7:$DG$148,'TN01-10 (IN)'!CU$12,0)="","",VLOOKUP($C111,Sheet!$A$7:$DG$148,'TN01-10 (IN)'!CU$12,0))</f>
        <v>27</v>
      </c>
      <c r="CV111" s="36">
        <f>IF(VLOOKUP($C111,Sheet!$A$7:$DG$148,'TN01-10 (IN)'!CV$12,0)="","",VLOOKUP($C111,Sheet!$A$7:$DG$148,'TN01-10 (IN)'!CV$12,0))</f>
        <v>0</v>
      </c>
      <c r="CW111" s="38">
        <f t="shared" si="11"/>
        <v>128</v>
      </c>
      <c r="CX111" s="38">
        <f t="shared" si="11"/>
        <v>0</v>
      </c>
      <c r="CY111" s="38">
        <f t="shared" si="12"/>
        <v>0</v>
      </c>
      <c r="CZ111" s="38">
        <f t="shared" si="13"/>
        <v>128</v>
      </c>
      <c r="DA111" s="38">
        <f t="shared" si="14"/>
        <v>6.37</v>
      </c>
      <c r="DB111" s="38">
        <f>VLOOKUP($C111,'TN01-04'!$A$13:$DL$166,103,0)</f>
        <v>2.4700000000000002</v>
      </c>
      <c r="DC111" s="28" t="str">
        <f>IF(VLOOKUP($C111,Sheet!$A$7:$DG$148,'TN01-10 (IN)'!DC$12,0)="","",VLOOKUP($C111,Sheet!$A$7:$DG$148,'TN01-10 (IN)'!DC$12,0))</f>
        <v/>
      </c>
      <c r="DD111" s="28" t="str">
        <f>IF(VLOOKUP($C111,Sheet!$A$7:$DG$148,'TN01-10 (IN)'!DD$12,0)="","",VLOOKUP($C111,Sheet!$A$7:$DG$148,'TN01-10 (IN)'!DD$12,0))</f>
        <v/>
      </c>
      <c r="DE111" s="28" t="str">
        <f>IF(VLOOKUP($C111,Sheet!$A$7:$DG$148,'TN01-10 (IN)'!DE$12,0)="","",VLOOKUP($C111,Sheet!$A$7:$DG$148,'TN01-10 (IN)'!DE$12,0))</f>
        <v/>
      </c>
      <c r="DF111" s="28" t="str">
        <f>IF(VLOOKUP($C111,Sheet!$A$7:$DG$148,'TN01-10 (IN)'!DF$12,0)="","",VLOOKUP($C111,Sheet!$A$7:$DG$148,'TN01-10 (IN)'!DF$12,0))</f>
        <v/>
      </c>
      <c r="DG111" s="38"/>
      <c r="DH111" s="38">
        <f t="shared" si="15"/>
        <v>0</v>
      </c>
      <c r="DI111" s="38">
        <f>VLOOKUP($C111,'TN01-04'!$A$13:$DL$166,110,0)</f>
        <v>0</v>
      </c>
      <c r="DJ111" s="33">
        <f>IF(VLOOKUP($C111,Sheet!$A$7:$DG$148,'TN01-10 (IN)'!DJ$12,0)="","",VLOOKUP($C111,Sheet!$A$7:$DG$148,'TN01-10 (IN)'!DJ$12,0))</f>
        <v>0</v>
      </c>
      <c r="DK111" s="36">
        <f>IF(VLOOKUP($C111,Sheet!$A$7:$DG$148,'TN01-10 (IN)'!DK$12,0)="","",VLOOKUP($C111,Sheet!$A$7:$DG$148,'TN01-10 (IN)'!DK$12,0))</f>
        <v>5</v>
      </c>
      <c r="DL111" s="38">
        <f t="shared" si="16"/>
        <v>128</v>
      </c>
      <c r="DM111" s="38">
        <f t="shared" si="17"/>
        <v>5</v>
      </c>
      <c r="DN111" s="38">
        <f t="shared" si="18"/>
        <v>6.13</v>
      </c>
      <c r="DO111" s="38">
        <f>VLOOKUP($C111,'TN01-04'!$A$13:$DL$166,116,0)</f>
        <v>2.37</v>
      </c>
      <c r="DP111" s="33">
        <f>IF(VLOOKUP($C111,Sheet!$A$7:$DG$148,'TN01-10 (IN)'!DP$12,0)="","",VLOOKUP($C111,Sheet!$A$7:$DG$148,'TN01-10 (IN)'!DP$12,0))</f>
        <v>133</v>
      </c>
      <c r="DQ111" s="36">
        <f>IF(VLOOKUP($C111,Sheet!$A$7:$DG$148,'TN01-10 (IN)'!DQ$12,0)="","",VLOOKUP($C111,Sheet!$A$7:$DG$148,'TN01-10 (IN)'!DQ$12,0))</f>
        <v>5</v>
      </c>
      <c r="DR111" s="28">
        <f>IF(VLOOKUP($C111,Sheet!$A$7:$DG$148,'TN01-10 (IN)'!DR$12,0)="","",VLOOKUP($C111,Sheet!$A$7:$DG$148,'TN01-10 (IN)'!DR$12,0))</f>
        <v>137</v>
      </c>
      <c r="DS111" s="28">
        <f>IF(VLOOKUP($C111,Sheet!$A$7:$DG$148,'TN01-10 (IN)'!DS$12,0)="","",VLOOKUP($C111,Sheet!$A$7:$DG$148,'TN01-10 (IN)'!DS$12,0))</f>
        <v>133</v>
      </c>
      <c r="DT111" s="28">
        <f>IF(VLOOKUP($C111,Sheet!$A$7:$DG$148,'TN01-10 (IN)'!DT$12,0)="","",VLOOKUP($C111,Sheet!$A$7:$DG$148,'TN01-10 (IN)'!DT$12,0))</f>
        <v>6.37</v>
      </c>
      <c r="DU111" s="28">
        <f>IF(VLOOKUP($C111,Sheet!$A$7:$DG$148,'TN01-10 (IN)'!DU$12,0)="","",VLOOKUP($C111,Sheet!$A$7:$DG$148,'TN01-10 (IN)'!DU$12,0))</f>
        <v>2.4700000000000002</v>
      </c>
      <c r="DV111" s="28" t="str">
        <f>IF(VLOOKUP($C111,Sheet!$A$7:$DG$148,'TN01-10 (IN)'!DV$12,0)="","",VLOOKUP($C111,Sheet!$A$7:$DG$148,'TN01-10 (IN)'!DV$12,0))</f>
        <v/>
      </c>
      <c r="DW111" s="42">
        <f t="shared" si="19"/>
        <v>0</v>
      </c>
    </row>
    <row r="112" spans="1:127" ht="15.95" customHeight="1" x14ac:dyDescent="0.2">
      <c r="A112" s="52"/>
      <c r="B112" s="625"/>
      <c r="C112" s="45">
        <v>2220727376</v>
      </c>
      <c r="D112" s="26" t="s">
        <v>10</v>
      </c>
      <c r="E112" s="26" t="s">
        <v>99</v>
      </c>
      <c r="F112" s="26" t="s">
        <v>169</v>
      </c>
      <c r="G112" s="27">
        <v>36038</v>
      </c>
      <c r="H112" s="26" t="s">
        <v>209</v>
      </c>
      <c r="I112" s="26" t="s">
        <v>213</v>
      </c>
      <c r="J112" s="28" t="e">
        <f>IF(VLOOKUP($C112,Sheet!$A$7:$DG$148,'TN01-10 (IN)'!J$12,0)="","",VLOOKUP($C112,Sheet!$A$7:$DG$148,'TN01-10 (IN)'!J$12,0))</f>
        <v>#N/A</v>
      </c>
      <c r="K112" s="28" t="e">
        <f>IF(VLOOKUP($C112,Sheet!$A$7:$DG$148,'TN01-10 (IN)'!K$12,0)="","",VLOOKUP($C112,Sheet!$A$7:$DG$148,'TN01-10 (IN)'!K$12,0))</f>
        <v>#N/A</v>
      </c>
      <c r="L112" s="28" t="e">
        <f>IF(VLOOKUP($C112,Sheet!$A$7:$DG$148,'TN01-10 (IN)'!L$12,0)="","",VLOOKUP($C112,Sheet!$A$7:$DG$148,'TN01-10 (IN)'!L$12,0))</f>
        <v>#N/A</v>
      </c>
      <c r="M112" s="28" t="e">
        <f>IF(VLOOKUP($C112,Sheet!$A$7:$DG$148,'TN01-10 (IN)'!M$12,0)="","",VLOOKUP($C112,Sheet!$A$7:$DG$148,'TN01-10 (IN)'!M$12,0))</f>
        <v>#N/A</v>
      </c>
      <c r="N112" s="28" t="e">
        <f>IF(VLOOKUP($C112,Sheet!$A$7:$DG$148,'TN01-10 (IN)'!N$12,0)="","",VLOOKUP($C112,Sheet!$A$7:$DG$148,'TN01-10 (IN)'!N$12,0))</f>
        <v>#N/A</v>
      </c>
      <c r="O112" s="28" t="e">
        <f>IF(VLOOKUP($C112,Sheet!$A$7:$DG$148,'TN01-10 (IN)'!O$12,0)="","",VLOOKUP($C112,Sheet!$A$7:$DG$148,'TN01-10 (IN)'!O$12,0))</f>
        <v>#N/A</v>
      </c>
      <c r="P112" s="28" t="e">
        <f>IF(VLOOKUP($C112,Sheet!$A$7:$DG$148,'TN01-10 (IN)'!P$12,0)="","",VLOOKUP($C112,Sheet!$A$7:$DG$148,'TN01-10 (IN)'!P$12,0))</f>
        <v>#N/A</v>
      </c>
      <c r="Q112" s="28" t="e">
        <f>IF(VLOOKUP($C112,Sheet!$A$7:$DG$148,'TN01-10 (IN)'!Q$12,0)="","",VLOOKUP($C112,Sheet!$A$7:$DG$148,'TN01-10 (IN)'!Q$12,0))</f>
        <v>#N/A</v>
      </c>
      <c r="R112" s="28" t="e">
        <f>IF(VLOOKUP($C112,Sheet!$A$7:$DG$148,'TN01-10 (IN)'!R$12,0)="","",VLOOKUP($C112,Sheet!$A$7:$DG$148,'TN01-10 (IN)'!R$12,0))</f>
        <v>#N/A</v>
      </c>
      <c r="S112" s="28" t="e">
        <f>IF(VLOOKUP($C112,Sheet!$A$7:$DG$148,'TN01-10 (IN)'!S$12,0)="","",VLOOKUP($C112,Sheet!$A$7:$DG$148,'TN01-10 (IN)'!S$12,0))</f>
        <v>#N/A</v>
      </c>
      <c r="T112" s="28" t="e">
        <f>IF(VLOOKUP($C112,Sheet!$A$7:$DG$148,'TN01-10 (IN)'!T$12,0)="","",VLOOKUP($C112,Sheet!$A$7:$DG$148,'TN01-10 (IN)'!T$12,0))</f>
        <v>#N/A</v>
      </c>
      <c r="U112" s="28" t="e">
        <f>IF(VLOOKUP($C112,Sheet!$A$7:$DG$148,'TN01-10 (IN)'!U$12,0)="","",VLOOKUP($C112,Sheet!$A$7:$DG$148,'TN01-10 (IN)'!U$12,0))</f>
        <v>#N/A</v>
      </c>
      <c r="V112" s="28" t="e">
        <f>IF(VLOOKUP($C112,Sheet!$A$7:$DG$148,'TN01-10 (IN)'!V$12,0)="","",VLOOKUP($C112,Sheet!$A$7:$DG$148,'TN01-10 (IN)'!V$12,0))</f>
        <v>#N/A</v>
      </c>
      <c r="W112" s="28" t="e">
        <f>IF(VLOOKUP($C112,Sheet!$A$7:$DG$148,'TN01-10 (IN)'!W$12,0)="","",VLOOKUP($C112,Sheet!$A$7:$DG$148,'TN01-10 (IN)'!W$12,0))</f>
        <v>#N/A</v>
      </c>
      <c r="X112" s="28" t="e">
        <f>IF(VLOOKUP($C112,Sheet!$A$7:$DG$148,'TN01-10 (IN)'!X$12,0)="","",VLOOKUP($C112,Sheet!$A$7:$DG$148,'TN01-10 (IN)'!X$12,0))</f>
        <v>#N/A</v>
      </c>
      <c r="Y112" s="28" t="e">
        <f>IF(VLOOKUP($C112,Sheet!$A$7:$DG$148,'TN01-10 (IN)'!Y$12,0)="","",VLOOKUP($C112,Sheet!$A$7:$DG$148,'TN01-10 (IN)'!Y$12,0))</f>
        <v>#N/A</v>
      </c>
      <c r="Z112" s="28" t="e">
        <f>IF(VLOOKUP($C112,Sheet!$A$7:$DG$148,'TN01-10 (IN)'!Z$12,0)="","",VLOOKUP($C112,Sheet!$A$7:$DG$148,'TN01-10 (IN)'!Z$12,0))</f>
        <v>#N/A</v>
      </c>
      <c r="AA112" s="28" t="e">
        <f>IF(VLOOKUP($C112,Sheet!$A$7:$DG$148,'TN01-10 (IN)'!AA$12,0)="","",VLOOKUP($C112,Sheet!$A$7:$DG$148,'TN01-10 (IN)'!AA$12,0))</f>
        <v>#N/A</v>
      </c>
      <c r="AB112" s="28" t="e">
        <f>IF(VLOOKUP($C112,Sheet!$A$7:$DG$148,'TN01-10 (IN)'!AB$12,0)="","",VLOOKUP($C112,Sheet!$A$7:$DG$148,'TN01-10 (IN)'!AB$12,0))</f>
        <v>#N/A</v>
      </c>
      <c r="AC112" s="28" t="e">
        <f>IF(VLOOKUP($C112,Sheet!$A$7:$DG$148,'TN01-10 (IN)'!AC$12,0)="","",VLOOKUP($C112,Sheet!$A$7:$DG$148,'TN01-10 (IN)'!AC$12,0))</f>
        <v>#N/A</v>
      </c>
      <c r="AD112" s="28" t="e">
        <f>IF(VLOOKUP($C112,Sheet!$A$7:$DG$148,'TN01-10 (IN)'!AD$12,0)="","",VLOOKUP($C112,Sheet!$A$7:$DG$148,'TN01-10 (IN)'!AD$12,0))</f>
        <v>#N/A</v>
      </c>
      <c r="AE112" s="28" t="e">
        <f>IF(VLOOKUP($C112,Sheet!$A$7:$DG$148,'TN01-10 (IN)'!AE$12,0)="","",VLOOKUP($C112,Sheet!$A$7:$DG$148,'TN01-10 (IN)'!AE$12,0))</f>
        <v>#N/A</v>
      </c>
      <c r="AF112" s="28" t="e">
        <f>IF(VLOOKUP($C112,Sheet!$A$7:$DG$148,'TN01-10 (IN)'!AF$12,0)="","",VLOOKUP($C112,Sheet!$A$7:$DG$148,'TN01-10 (IN)'!AF$12,0))</f>
        <v>#N/A</v>
      </c>
      <c r="AG112" s="28" t="e">
        <f>IF(VLOOKUP($C112,Sheet!$A$7:$DG$148,'TN01-10 (IN)'!AG$12,0)="","",VLOOKUP($C112,Sheet!$A$7:$DG$148,'TN01-10 (IN)'!AG$12,0))</f>
        <v>#N/A</v>
      </c>
      <c r="AH112" s="28" t="e">
        <f>IF(VLOOKUP($C112,Sheet!$A$7:$DG$148,'TN01-10 (IN)'!AH$12,0)="","",VLOOKUP($C112,Sheet!$A$7:$DG$148,'TN01-10 (IN)'!AH$12,0))</f>
        <v>#N/A</v>
      </c>
      <c r="AI112" s="28" t="e">
        <f>IF(VLOOKUP($C112,Sheet!$A$7:$DG$148,'TN01-10 (IN)'!AI$12,0)="","",VLOOKUP($C112,Sheet!$A$7:$DG$148,'TN01-10 (IN)'!AI$12,0))</f>
        <v>#N/A</v>
      </c>
      <c r="AJ112" s="28" t="e">
        <f>IF(VLOOKUP($C112,Sheet!$A$7:$DG$148,'TN01-10 (IN)'!AJ$12,0)="","",VLOOKUP($C112,Sheet!$A$7:$DG$148,'TN01-10 (IN)'!AJ$12,0))</f>
        <v>#N/A</v>
      </c>
      <c r="AK112" s="28" t="e">
        <f>IF(VLOOKUP($C112,Sheet!$A$7:$DG$148,'TN01-10 (IN)'!AK$12,0)="","",VLOOKUP($C112,Sheet!$A$7:$DG$148,'TN01-10 (IN)'!AK$12,0))</f>
        <v>#N/A</v>
      </c>
      <c r="AL112" s="28" t="e">
        <f>IF(VLOOKUP($C112,Sheet!$A$7:$DG$148,'TN01-10 (IN)'!AL$12,0)="","",VLOOKUP($C112,Sheet!$A$7:$DG$148,'TN01-10 (IN)'!AL$12,0))</f>
        <v>#N/A</v>
      </c>
      <c r="AM112" s="33" t="e">
        <f>IF(VLOOKUP($C112,Sheet!$A$7:$DG$148,'TN01-10 (IN)'!AM$12,0)="","",VLOOKUP($C112,Sheet!$A$7:$DG$148,'TN01-10 (IN)'!AM$12,0))</f>
        <v>#N/A</v>
      </c>
      <c r="AN112" s="36" t="e">
        <f>IF(VLOOKUP($C112,Sheet!$A$7:$DG$148,'TN01-10 (IN)'!AN$12,0)="","",VLOOKUP($C112,Sheet!$A$7:$DG$148,'TN01-10 (IN)'!AN$12,0))</f>
        <v>#N/A</v>
      </c>
      <c r="AO112" s="32" t="e">
        <f>IF(VLOOKUP($C112,Sheet!$A$7:$DG$148,'TN01-10 (IN)'!AO$12,0)="","",VLOOKUP($C112,Sheet!$A$7:$DG$148,'TN01-10 (IN)'!AO$12,0))</f>
        <v>#N/A</v>
      </c>
      <c r="AP112" s="32" t="e">
        <f>IF(VLOOKUP($C112,Sheet!$A$7:$DG$148,'TN01-10 (IN)'!AP$12,0)="","",VLOOKUP($C112,Sheet!$A$7:$DG$148,'TN01-10 (IN)'!AP$12,0))</f>
        <v>#N/A</v>
      </c>
      <c r="AQ112" s="32" t="e">
        <f>IF(VLOOKUP($C112,Sheet!$A$7:$DG$148,'TN01-10 (IN)'!AQ$12,0)="","",VLOOKUP($C112,Sheet!$A$7:$DG$148,'TN01-10 (IN)'!AQ$12,0))</f>
        <v>#N/A</v>
      </c>
      <c r="AR112" s="32" t="e">
        <f>IF(VLOOKUP($C112,Sheet!$A$7:$DG$148,'TN01-10 (IN)'!AR$12,0)="","",VLOOKUP($C112,Sheet!$A$7:$DG$148,'TN01-10 (IN)'!AR$12,0))</f>
        <v>#N/A</v>
      </c>
      <c r="AS112" s="32" t="e">
        <f>IF(VLOOKUP($C112,Sheet!$A$7:$DG$148,'TN01-10 (IN)'!AS$12,0)="","",VLOOKUP($C112,Sheet!$A$7:$DG$148,'TN01-10 (IN)'!AS$12,0))</f>
        <v>#N/A</v>
      </c>
      <c r="AT112" s="32" t="e">
        <f>IF(VLOOKUP($C112,Sheet!$A$7:$DG$148,'TN01-10 (IN)'!AT$12,0)="","",VLOOKUP($C112,Sheet!$A$7:$DG$148,'TN01-10 (IN)'!AT$12,0))</f>
        <v>#N/A</v>
      </c>
      <c r="AU112" s="32" t="e">
        <f>IF(VLOOKUP($C112,Sheet!$A$7:$DG$148,'TN01-10 (IN)'!AU$12,0)="","",VLOOKUP($C112,Sheet!$A$7:$DG$148,'TN01-10 (IN)'!AU$12,0))</f>
        <v>#N/A</v>
      </c>
      <c r="AV112" s="32" t="e">
        <f>IF(VLOOKUP($C112,Sheet!$A$7:$DG$148,'TN01-10 (IN)'!AV$12,0)="","",VLOOKUP($C112,Sheet!$A$7:$DG$148,'TN01-10 (IN)'!AV$12,0))</f>
        <v>#N/A</v>
      </c>
      <c r="AW112" s="32" t="e">
        <f>IF(VLOOKUP($C112,Sheet!$A$7:$DG$148,'TN01-10 (IN)'!AW$12,0)="","",VLOOKUP($C112,Sheet!$A$7:$DG$148,'TN01-10 (IN)'!AW$12,0))</f>
        <v>#N/A</v>
      </c>
      <c r="AX112" s="32" t="e">
        <f>IF(VLOOKUP($C112,Sheet!$A$7:$DG$148,'TN01-10 (IN)'!AX$12,0)="","",VLOOKUP($C112,Sheet!$A$7:$DG$148,'TN01-10 (IN)'!AX$12,0))</f>
        <v>#N/A</v>
      </c>
      <c r="AY112" s="32" t="e">
        <f>IF(VLOOKUP($C112,Sheet!$A$7:$DG$148,'TN01-10 (IN)'!AY$12,0)="","",VLOOKUP($C112,Sheet!$A$7:$DG$148,'TN01-10 (IN)'!AY$12,0))</f>
        <v>#N/A</v>
      </c>
      <c r="AZ112" s="32" t="e">
        <f>IF(VLOOKUP($C112,Sheet!$A$7:$DG$148,'TN01-10 (IN)'!AZ$12,0)="","",VLOOKUP($C112,Sheet!$A$7:$DG$148,'TN01-10 (IN)'!AZ$12,0))</f>
        <v>#N/A</v>
      </c>
      <c r="BA112" s="32" t="e">
        <f>IF(VLOOKUP($C112,Sheet!$A$7:$DG$148,'TN01-10 (IN)'!BA$12,0)="","",VLOOKUP($C112,Sheet!$A$7:$DG$148,'TN01-10 (IN)'!BA$12,0))</f>
        <v>#N/A</v>
      </c>
      <c r="BB112" s="32" t="e">
        <f>IF(VLOOKUP($C112,Sheet!$A$7:$DG$148,'TN01-10 (IN)'!BB$12,0)="","",VLOOKUP($C112,Sheet!$A$7:$DG$148,'TN01-10 (IN)'!BB$12,0))</f>
        <v>#N/A</v>
      </c>
      <c r="BC112" s="32" t="e">
        <f>IF(VLOOKUP($C112,Sheet!$A$7:$DG$148,'TN01-10 (IN)'!BC$12,0)="","",VLOOKUP($C112,Sheet!$A$7:$DG$148,'TN01-10 (IN)'!BC$12,0))</f>
        <v>#N/A</v>
      </c>
      <c r="BD112" s="33" t="e">
        <f>IF(VLOOKUP($C112,Sheet!$A$7:$DG$148,'TN01-10 (IN)'!BD$12,0)="","",VLOOKUP($C112,Sheet!$A$7:$DG$148,'TN01-10 (IN)'!BD$12,0))</f>
        <v>#N/A</v>
      </c>
      <c r="BE112" s="36" t="e">
        <f>IF(VLOOKUP($C112,Sheet!$A$7:$DG$148,'TN01-10 (IN)'!BE$12,0)="","",VLOOKUP($C112,Sheet!$A$7:$DG$148,'TN01-10 (IN)'!BE$12,0))</f>
        <v>#N/A</v>
      </c>
      <c r="BF112" s="28" t="e">
        <f>IF(VLOOKUP($C112,Sheet!$A$7:$DG$148,'TN01-10 (IN)'!BF$12,0)="","",VLOOKUP($C112,Sheet!$A$7:$DG$148,'TN01-10 (IN)'!BF$12,0))</f>
        <v>#N/A</v>
      </c>
      <c r="BG112" s="28" t="e">
        <f>IF(VLOOKUP($C112,Sheet!$A$7:$DG$148,'TN01-10 (IN)'!BG$12,0)="","",VLOOKUP($C112,Sheet!$A$7:$DG$148,'TN01-10 (IN)'!BG$12,0))</f>
        <v>#N/A</v>
      </c>
      <c r="BH112" s="28" t="e">
        <f>IF(VLOOKUP($C112,Sheet!$A$7:$DG$148,'TN01-10 (IN)'!BH$12,0)="","",VLOOKUP($C112,Sheet!$A$7:$DG$148,'TN01-10 (IN)'!BH$12,0))</f>
        <v>#N/A</v>
      </c>
      <c r="BI112" s="28" t="e">
        <f>IF(VLOOKUP($C112,Sheet!$A$7:$DG$148,'TN01-10 (IN)'!BI$12,0)="","",VLOOKUP($C112,Sheet!$A$7:$DG$148,'TN01-10 (IN)'!BI$12,0))</f>
        <v>#N/A</v>
      </c>
      <c r="BJ112" s="28" t="e">
        <f>IF(VLOOKUP($C112,Sheet!$A$7:$DG$148,'TN01-10 (IN)'!BJ$12,0)="","",VLOOKUP($C112,Sheet!$A$7:$DG$148,'TN01-10 (IN)'!BJ$12,0))</f>
        <v>#N/A</v>
      </c>
      <c r="BK112" s="28" t="e">
        <f>IF(VLOOKUP($C112,Sheet!$A$7:$DG$148,'TN01-10 (IN)'!BK$12,0)="","",VLOOKUP($C112,Sheet!$A$7:$DG$148,'TN01-10 (IN)'!BK$12,0))</f>
        <v>#N/A</v>
      </c>
      <c r="BL112" s="28" t="e">
        <f>IF(VLOOKUP($C112,Sheet!$A$7:$DG$148,'TN01-10 (IN)'!BL$12,0)="","",VLOOKUP($C112,Sheet!$A$7:$DG$148,'TN01-10 (IN)'!BL$12,0))</f>
        <v>#N/A</v>
      </c>
      <c r="BM112" s="28" t="e">
        <f>IF(VLOOKUP($C112,Sheet!$A$7:$DG$148,'TN01-10 (IN)'!BM$12,0)="","",VLOOKUP($C112,Sheet!$A$7:$DG$148,'TN01-10 (IN)'!BM$12,0))</f>
        <v>#N/A</v>
      </c>
      <c r="BN112" s="28" t="e">
        <f>IF(VLOOKUP($C112,Sheet!$A$7:$DG$148,'TN01-10 (IN)'!BN$12,0)="","",VLOOKUP($C112,Sheet!$A$7:$DG$148,'TN01-10 (IN)'!BN$12,0))</f>
        <v>#N/A</v>
      </c>
      <c r="BO112" s="28" t="e">
        <f>IF(VLOOKUP($C112,Sheet!$A$7:$DG$148,'TN01-10 (IN)'!BO$12,0)="","",VLOOKUP($C112,Sheet!$A$7:$DG$148,'TN01-10 (IN)'!BO$12,0))</f>
        <v>#N/A</v>
      </c>
      <c r="BP112" s="28" t="e">
        <f>IF(VLOOKUP($C112,Sheet!$A$7:$DG$148,'TN01-10 (IN)'!BP$12,0)="","",VLOOKUP($C112,Sheet!$A$7:$DG$148,'TN01-10 (IN)'!BP$12,0))</f>
        <v>#N/A</v>
      </c>
      <c r="BQ112" s="28" t="e">
        <f>IF(VLOOKUP($C112,Sheet!$A$7:$DG$148,'TN01-10 (IN)'!BQ$12,0)="","",VLOOKUP($C112,Sheet!$A$7:$DG$148,'TN01-10 (IN)'!BQ$12,0))</f>
        <v>#N/A</v>
      </c>
      <c r="BR112" s="28" t="e">
        <f>IF(VLOOKUP($C112,Sheet!$A$7:$DG$148,'TN01-10 (IN)'!BR$12,0)="","",VLOOKUP($C112,Sheet!$A$7:$DG$148,'TN01-10 (IN)'!BR$12,0))</f>
        <v>#N/A</v>
      </c>
      <c r="BS112" s="28" t="e">
        <f>IF(VLOOKUP($C112,Sheet!$A$7:$DG$148,'TN01-10 (IN)'!BS$12,0)="","",VLOOKUP($C112,Sheet!$A$7:$DG$148,'TN01-10 (IN)'!BS$12,0))</f>
        <v>#N/A</v>
      </c>
      <c r="BT112" s="28" t="e">
        <f>IF(VLOOKUP($C112,Sheet!$A$7:$DG$148,'TN01-10 (IN)'!BT$12,0)="","",VLOOKUP($C112,Sheet!$A$7:$DG$148,'TN01-10 (IN)'!BT$12,0))</f>
        <v>#N/A</v>
      </c>
      <c r="BU112" s="28" t="e">
        <f>IF(VLOOKUP($C112,Sheet!$A$7:$DG$148,'TN01-10 (IN)'!BU$12,0)="","",VLOOKUP($C112,Sheet!$A$7:$DG$148,'TN01-10 (IN)'!BU$12,0))</f>
        <v>#N/A</v>
      </c>
      <c r="BV112" s="28" t="e">
        <f>IF(VLOOKUP($C112,Sheet!$A$7:$DG$148,'TN01-10 (IN)'!BV$12,0)="","",VLOOKUP($C112,Sheet!$A$7:$DG$148,'TN01-10 (IN)'!BV$12,0))</f>
        <v>#N/A</v>
      </c>
      <c r="BW112" s="28" t="e">
        <f>IF(VLOOKUP($C112,Sheet!$A$7:$DG$148,'TN01-10 (IN)'!BW$12,0)="","",VLOOKUP($C112,Sheet!$A$7:$DG$148,'TN01-10 (IN)'!BW$12,0))</f>
        <v>#N/A</v>
      </c>
      <c r="BX112" s="28" t="e">
        <f>IF(VLOOKUP($C112,Sheet!$A$7:$DG$148,'TN01-10 (IN)'!BX$12,0)="","",VLOOKUP($C112,Sheet!$A$7:$DG$148,'TN01-10 (IN)'!BX$12,0))</f>
        <v>#N/A</v>
      </c>
      <c r="BY112" s="28" t="e">
        <f>IF(VLOOKUP($C112,Sheet!$A$7:$DG$148,'TN01-10 (IN)'!BY$12,0)="","",VLOOKUP($C112,Sheet!$A$7:$DG$148,'TN01-10 (IN)'!BY$12,0))</f>
        <v>#N/A</v>
      </c>
      <c r="BZ112" s="33" t="e">
        <f>IF(VLOOKUP($C112,Sheet!$A$7:$DG$148,'TN01-10 (IN)'!BZ$12,0)="","",VLOOKUP($C112,Sheet!$A$7:$DG$148,'TN01-10 (IN)'!BZ$12,0))</f>
        <v>#N/A</v>
      </c>
      <c r="CA112" s="36" t="e">
        <f>IF(VLOOKUP($C112,Sheet!$A$7:$DG$148,'TN01-10 (IN)'!CA$12,0)="","",VLOOKUP($C112,Sheet!$A$7:$DG$148,'TN01-10 (IN)'!CA$12,0))</f>
        <v>#N/A</v>
      </c>
      <c r="CB112" s="28" t="e">
        <f>IF(VLOOKUP($C112,Sheet!$A$7:$DG$148,'TN01-10 (IN)'!CB$12,0)="","",VLOOKUP($C112,Sheet!$A$7:$DG$148,'TN01-10 (IN)'!CB$12,0))</f>
        <v>#N/A</v>
      </c>
      <c r="CC112" s="28" t="e">
        <f>IF(VLOOKUP($C112,Sheet!$A$7:$DG$148,'TN01-10 (IN)'!CC$12,0)="","",VLOOKUP($C112,Sheet!$A$7:$DG$148,'TN01-10 (IN)'!CC$12,0))</f>
        <v>#N/A</v>
      </c>
      <c r="CD112" s="28" t="e">
        <f>IF(VLOOKUP($C112,Sheet!$A$7:$DG$148,'TN01-10 (IN)'!CD$12,0)="","",VLOOKUP($C112,Sheet!$A$7:$DG$148,'TN01-10 (IN)'!CD$12,0))</f>
        <v>#N/A</v>
      </c>
      <c r="CE112" s="28" t="e">
        <f>IF(VLOOKUP($C112,Sheet!$A$7:$DG$148,'TN01-10 (IN)'!CE$12,0)="","",VLOOKUP($C112,Sheet!$A$7:$DG$148,'TN01-10 (IN)'!CE$12,0))</f>
        <v>#N/A</v>
      </c>
      <c r="CF112" s="28" t="e">
        <f>IF(VLOOKUP($C112,Sheet!$A$7:$DG$148,'TN01-10 (IN)'!CF$12,0)="","",VLOOKUP($C112,Sheet!$A$7:$DG$148,'TN01-10 (IN)'!CF$12,0))</f>
        <v>#N/A</v>
      </c>
      <c r="CG112" s="28" t="e">
        <f>IF(VLOOKUP($C112,Sheet!$A$7:$DG$148,'TN01-10 (IN)'!CG$12,0)="","",VLOOKUP($C112,Sheet!$A$7:$DG$148,'TN01-10 (IN)'!CG$12,0))</f>
        <v>#N/A</v>
      </c>
      <c r="CH112" s="28" t="e">
        <f>IF(VLOOKUP($C112,Sheet!$A$7:$DG$148,'TN01-10 (IN)'!CH$12,0)="","",VLOOKUP($C112,Sheet!$A$7:$DG$148,'TN01-10 (IN)'!CH$12,0))</f>
        <v>#N/A</v>
      </c>
      <c r="CI112" s="28" t="e">
        <f>IF(VLOOKUP($C112,Sheet!$A$7:$DG$148,'TN01-10 (IN)'!CI$12,0)="","",VLOOKUP($C112,Sheet!$A$7:$DG$148,'TN01-10 (IN)'!CI$12,0))</f>
        <v>#N/A</v>
      </c>
      <c r="CJ112" s="28" t="e">
        <f>IF(VLOOKUP($C112,Sheet!$A$7:$DG$148,'TN01-10 (IN)'!CJ$12,0)="","",VLOOKUP($C112,Sheet!$A$7:$DG$148,'TN01-10 (IN)'!CJ$12,0))</f>
        <v>#N/A</v>
      </c>
      <c r="CK112" s="28" t="e">
        <f>IF(VLOOKUP($C112,Sheet!$A$7:$DG$148,'TN01-10 (IN)'!CK$12,0)="","",VLOOKUP($C112,Sheet!$A$7:$DG$148,'TN01-10 (IN)'!CK$12,0))</f>
        <v>#N/A</v>
      </c>
      <c r="CL112" s="28" t="e">
        <f>IF(VLOOKUP($C112,Sheet!$A$7:$DG$148,'TN01-10 (IN)'!CL$12,0)="","",VLOOKUP($C112,Sheet!$A$7:$DG$148,'TN01-10 (IN)'!CL$12,0))</f>
        <v>#N/A</v>
      </c>
      <c r="CM112" s="28" t="e">
        <f>IF(VLOOKUP($C112,Sheet!$A$7:$DG$148,'TN01-10 (IN)'!CM$12,0)="","",VLOOKUP($C112,Sheet!$A$7:$DG$148,'TN01-10 (IN)'!CM$12,0))</f>
        <v>#N/A</v>
      </c>
      <c r="CN112" s="28" t="e">
        <f>IF(VLOOKUP($C112,Sheet!$A$7:$DG$148,'TN01-10 (IN)'!CN$12,0)="","",VLOOKUP($C112,Sheet!$A$7:$DG$148,'TN01-10 (IN)'!CN$12,0))</f>
        <v>#N/A</v>
      </c>
      <c r="CO112" s="28" t="e">
        <f>IF(VLOOKUP($C112,Sheet!$A$7:$DG$148,'TN01-10 (IN)'!CO$12,0)="","",VLOOKUP($C112,Sheet!$A$7:$DG$148,'TN01-10 (IN)'!CO$12,0))</f>
        <v>#N/A</v>
      </c>
      <c r="CP112" s="28" t="e">
        <f>IF(VLOOKUP($C112,Sheet!$A$7:$DG$148,'TN01-10 (IN)'!CP$12,0)="","",VLOOKUP($C112,Sheet!$A$7:$DG$148,'TN01-10 (IN)'!CP$12,0))</f>
        <v>#N/A</v>
      </c>
      <c r="CQ112" s="28" t="e">
        <f>IF(VLOOKUP($C112,Sheet!$A$7:$DG$148,'TN01-10 (IN)'!CQ$12,0)="","",VLOOKUP($C112,Sheet!$A$7:$DG$148,'TN01-10 (IN)'!CQ$12,0))</f>
        <v>#N/A</v>
      </c>
      <c r="CR112" s="28" t="e">
        <f>IF(VLOOKUP($C112,Sheet!$A$7:$DG$148,'TN01-10 (IN)'!CR$12,0)="","",VLOOKUP($C112,Sheet!$A$7:$DG$148,'TN01-10 (IN)'!CR$12,0))</f>
        <v>#N/A</v>
      </c>
      <c r="CS112" s="28" t="e">
        <f>IF(VLOOKUP($C112,Sheet!$A$7:$DG$148,'TN01-10 (IN)'!CS$12,0)="","",VLOOKUP($C112,Sheet!$A$7:$DG$148,'TN01-10 (IN)'!CS$12,0))</f>
        <v>#N/A</v>
      </c>
      <c r="CT112" s="28" t="e">
        <f>IF(VLOOKUP($C112,Sheet!$A$7:$DG$148,'TN01-10 (IN)'!CT$12,0)="","",VLOOKUP($C112,Sheet!$A$7:$DG$148,'TN01-10 (IN)'!CT$12,0))</f>
        <v>#N/A</v>
      </c>
      <c r="CU112" s="33" t="e">
        <f>IF(VLOOKUP($C112,Sheet!$A$7:$DG$148,'TN01-10 (IN)'!CU$12,0)="","",VLOOKUP($C112,Sheet!$A$7:$DG$148,'TN01-10 (IN)'!CU$12,0))</f>
        <v>#N/A</v>
      </c>
      <c r="CV112" s="36" t="e">
        <f>IF(VLOOKUP($C112,Sheet!$A$7:$DG$148,'TN01-10 (IN)'!CV$12,0)="","",VLOOKUP($C112,Sheet!$A$7:$DG$148,'TN01-10 (IN)'!CV$12,0))</f>
        <v>#N/A</v>
      </c>
      <c r="CW112" s="38" t="e">
        <f t="shared" si="11"/>
        <v>#N/A</v>
      </c>
      <c r="CX112" s="38" t="e">
        <f t="shared" si="11"/>
        <v>#N/A</v>
      </c>
      <c r="CY112" s="38">
        <f t="shared" si="12"/>
        <v>0</v>
      </c>
      <c r="CZ112" s="38" t="e">
        <f t="shared" si="13"/>
        <v>#N/A</v>
      </c>
      <c r="DA112" s="38" t="e">
        <f t="shared" si="14"/>
        <v>#N/A</v>
      </c>
      <c r="DB112" s="38" t="e">
        <f>VLOOKUP($C112,'TN01-04'!$A$13:$DL$166,103,0)</f>
        <v>#N/A</v>
      </c>
      <c r="DC112" s="28" t="e">
        <f>IF(VLOOKUP($C112,Sheet!$A$7:$DG$148,'TN01-10 (IN)'!DC$12,0)="","",VLOOKUP($C112,Sheet!$A$7:$DG$148,'TN01-10 (IN)'!DC$12,0))</f>
        <v>#N/A</v>
      </c>
      <c r="DD112" s="28" t="e">
        <f>IF(VLOOKUP($C112,Sheet!$A$7:$DG$148,'TN01-10 (IN)'!DD$12,0)="","",VLOOKUP($C112,Sheet!$A$7:$DG$148,'TN01-10 (IN)'!DD$12,0))</f>
        <v>#N/A</v>
      </c>
      <c r="DE112" s="28" t="e">
        <f>IF(VLOOKUP($C112,Sheet!$A$7:$DG$148,'TN01-10 (IN)'!DE$12,0)="","",VLOOKUP($C112,Sheet!$A$7:$DG$148,'TN01-10 (IN)'!DE$12,0))</f>
        <v>#N/A</v>
      </c>
      <c r="DF112" s="28" t="e">
        <f>IF(VLOOKUP($C112,Sheet!$A$7:$DG$148,'TN01-10 (IN)'!DF$12,0)="","",VLOOKUP($C112,Sheet!$A$7:$DG$148,'TN01-10 (IN)'!DF$12,0))</f>
        <v>#N/A</v>
      </c>
      <c r="DG112" s="38"/>
      <c r="DH112" s="38" t="e">
        <f t="shared" si="15"/>
        <v>#N/A</v>
      </c>
      <c r="DI112" s="38" t="e">
        <f>VLOOKUP($C112,'TN01-04'!$A$13:$DL$166,110,0)</f>
        <v>#N/A</v>
      </c>
      <c r="DJ112" s="33" t="e">
        <f>IF(VLOOKUP($C112,Sheet!$A$7:$DG$148,'TN01-10 (IN)'!DJ$12,0)="","",VLOOKUP($C112,Sheet!$A$7:$DG$148,'TN01-10 (IN)'!DJ$12,0))</f>
        <v>#N/A</v>
      </c>
      <c r="DK112" s="36" t="e">
        <f>IF(VLOOKUP($C112,Sheet!$A$7:$DG$148,'TN01-10 (IN)'!DK$12,0)="","",VLOOKUP($C112,Sheet!$A$7:$DG$148,'TN01-10 (IN)'!DK$12,0))</f>
        <v>#N/A</v>
      </c>
      <c r="DL112" s="38" t="e">
        <f t="shared" si="16"/>
        <v>#N/A</v>
      </c>
      <c r="DM112" s="38" t="e">
        <f t="shared" si="17"/>
        <v>#N/A</v>
      </c>
      <c r="DN112" s="38" t="e">
        <f t="shared" si="18"/>
        <v>#N/A</v>
      </c>
      <c r="DO112" s="38" t="e">
        <f>VLOOKUP($C112,'TN01-04'!$A$13:$DL$166,116,0)</f>
        <v>#N/A</v>
      </c>
      <c r="DP112" s="33" t="e">
        <f>IF(VLOOKUP($C112,Sheet!$A$7:$DG$148,'TN01-10 (IN)'!DP$12,0)="","",VLOOKUP($C112,Sheet!$A$7:$DG$148,'TN01-10 (IN)'!DP$12,0))</f>
        <v>#N/A</v>
      </c>
      <c r="DQ112" s="36" t="e">
        <f>IF(VLOOKUP($C112,Sheet!$A$7:$DG$148,'TN01-10 (IN)'!DQ$12,0)="","",VLOOKUP($C112,Sheet!$A$7:$DG$148,'TN01-10 (IN)'!DQ$12,0))</f>
        <v>#N/A</v>
      </c>
      <c r="DR112" s="28" t="e">
        <f>IF(VLOOKUP($C112,Sheet!$A$7:$DG$148,'TN01-10 (IN)'!DR$12,0)="","",VLOOKUP($C112,Sheet!$A$7:$DG$148,'TN01-10 (IN)'!DR$12,0))</f>
        <v>#N/A</v>
      </c>
      <c r="DS112" s="28" t="e">
        <f>IF(VLOOKUP($C112,Sheet!$A$7:$DG$148,'TN01-10 (IN)'!DS$12,0)="","",VLOOKUP($C112,Sheet!$A$7:$DG$148,'TN01-10 (IN)'!DS$12,0))</f>
        <v>#N/A</v>
      </c>
      <c r="DT112" s="28" t="e">
        <f>IF(VLOOKUP($C112,Sheet!$A$7:$DG$148,'TN01-10 (IN)'!DT$12,0)="","",VLOOKUP($C112,Sheet!$A$7:$DG$148,'TN01-10 (IN)'!DT$12,0))</f>
        <v>#N/A</v>
      </c>
      <c r="DU112" s="28" t="e">
        <f>IF(VLOOKUP($C112,Sheet!$A$7:$DG$148,'TN01-10 (IN)'!DU$12,0)="","",VLOOKUP($C112,Sheet!$A$7:$DG$148,'TN01-10 (IN)'!DU$12,0))</f>
        <v>#N/A</v>
      </c>
      <c r="DV112" s="28" t="e">
        <f>IF(VLOOKUP($C112,Sheet!$A$7:$DG$148,'TN01-10 (IN)'!DV$12,0)="","",VLOOKUP($C112,Sheet!$A$7:$DG$148,'TN01-10 (IN)'!DV$12,0))</f>
        <v>#N/A</v>
      </c>
      <c r="DW112" s="42" t="e">
        <f t="shared" si="19"/>
        <v>#N/A</v>
      </c>
    </row>
    <row r="113" spans="1:127" ht="15.95" customHeight="1" x14ac:dyDescent="0.2">
      <c r="A113" s="52"/>
      <c r="B113" s="625"/>
      <c r="C113" s="45">
        <v>2221724191</v>
      </c>
      <c r="D113" s="26" t="s">
        <v>18</v>
      </c>
      <c r="E113" s="26" t="s">
        <v>77</v>
      </c>
      <c r="F113" s="26" t="s">
        <v>170</v>
      </c>
      <c r="G113" s="27">
        <v>35864</v>
      </c>
      <c r="H113" s="26" t="s">
        <v>210</v>
      </c>
      <c r="I113" s="26" t="s">
        <v>212</v>
      </c>
      <c r="J113" s="28">
        <f>IF(VLOOKUP($C113,Sheet!$A$7:$DG$148,'TN01-10 (IN)'!J$12,0)="","",VLOOKUP($C113,Sheet!$A$7:$DG$148,'TN01-10 (IN)'!J$12,0))</f>
        <v>7.7</v>
      </c>
      <c r="K113" s="28">
        <f>IF(VLOOKUP($C113,Sheet!$A$7:$DG$148,'TN01-10 (IN)'!K$12,0)="","",VLOOKUP($C113,Sheet!$A$7:$DG$148,'TN01-10 (IN)'!K$12,0))</f>
        <v>5.5</v>
      </c>
      <c r="L113" s="28">
        <f>IF(VLOOKUP($C113,Sheet!$A$7:$DG$148,'TN01-10 (IN)'!L$12,0)="","",VLOOKUP($C113,Sheet!$A$7:$DG$148,'TN01-10 (IN)'!L$12,0))</f>
        <v>5.3</v>
      </c>
      <c r="M113" s="28">
        <f>IF(VLOOKUP($C113,Sheet!$A$7:$DG$148,'TN01-10 (IN)'!M$12,0)="","",VLOOKUP($C113,Sheet!$A$7:$DG$148,'TN01-10 (IN)'!M$12,0))</f>
        <v>7.1</v>
      </c>
      <c r="N113" s="28">
        <f>IF(VLOOKUP($C113,Sheet!$A$7:$DG$148,'TN01-10 (IN)'!N$12,0)="","",VLOOKUP($C113,Sheet!$A$7:$DG$148,'TN01-10 (IN)'!N$12,0))</f>
        <v>4.9000000000000004</v>
      </c>
      <c r="O113" s="28">
        <f>IF(VLOOKUP($C113,Sheet!$A$7:$DG$148,'TN01-10 (IN)'!O$12,0)="","",VLOOKUP($C113,Sheet!$A$7:$DG$148,'TN01-10 (IN)'!O$12,0))</f>
        <v>6</v>
      </c>
      <c r="P113" s="28">
        <f>IF(VLOOKUP($C113,Sheet!$A$7:$DG$148,'TN01-10 (IN)'!P$12,0)="","",VLOOKUP($C113,Sheet!$A$7:$DG$148,'TN01-10 (IN)'!P$12,0))</f>
        <v>6.2</v>
      </c>
      <c r="Q113" s="28" t="str">
        <f>IF(VLOOKUP($C113,Sheet!$A$7:$DG$148,'TN01-10 (IN)'!Q$12,0)="","",VLOOKUP($C113,Sheet!$A$7:$DG$148,'TN01-10 (IN)'!Q$12,0))</f>
        <v/>
      </c>
      <c r="R113" s="28">
        <f>IF(VLOOKUP($C113,Sheet!$A$7:$DG$148,'TN01-10 (IN)'!R$12,0)="","",VLOOKUP($C113,Sheet!$A$7:$DG$148,'TN01-10 (IN)'!R$12,0))</f>
        <v>5.9</v>
      </c>
      <c r="S113" s="28" t="str">
        <f>IF(VLOOKUP($C113,Sheet!$A$7:$DG$148,'TN01-10 (IN)'!S$12,0)="","",VLOOKUP($C113,Sheet!$A$7:$DG$148,'TN01-10 (IN)'!S$12,0))</f>
        <v/>
      </c>
      <c r="T113" s="28" t="str">
        <f>IF(VLOOKUP($C113,Sheet!$A$7:$DG$148,'TN01-10 (IN)'!T$12,0)="","",VLOOKUP($C113,Sheet!$A$7:$DG$148,'TN01-10 (IN)'!T$12,0))</f>
        <v/>
      </c>
      <c r="U113" s="28" t="str">
        <f>IF(VLOOKUP($C113,Sheet!$A$7:$DG$148,'TN01-10 (IN)'!U$12,0)="","",VLOOKUP($C113,Sheet!$A$7:$DG$148,'TN01-10 (IN)'!U$12,0))</f>
        <v/>
      </c>
      <c r="V113" s="28" t="str">
        <f>IF(VLOOKUP($C113,Sheet!$A$7:$DG$148,'TN01-10 (IN)'!V$12,0)="","",VLOOKUP($C113,Sheet!$A$7:$DG$148,'TN01-10 (IN)'!V$12,0))</f>
        <v/>
      </c>
      <c r="W113" s="28">
        <f>IF(VLOOKUP($C113,Sheet!$A$7:$DG$148,'TN01-10 (IN)'!W$12,0)="","",VLOOKUP($C113,Sheet!$A$7:$DG$148,'TN01-10 (IN)'!W$12,0))</f>
        <v>7.2</v>
      </c>
      <c r="X113" s="28">
        <f>IF(VLOOKUP($C113,Sheet!$A$7:$DG$148,'TN01-10 (IN)'!X$12,0)="","",VLOOKUP($C113,Sheet!$A$7:$DG$148,'TN01-10 (IN)'!X$12,0))</f>
        <v>5.6</v>
      </c>
      <c r="Y113" s="28">
        <f>IF(VLOOKUP($C113,Sheet!$A$7:$DG$148,'TN01-10 (IN)'!Y$12,0)="","",VLOOKUP($C113,Sheet!$A$7:$DG$148,'TN01-10 (IN)'!Y$12,0))</f>
        <v>8.3000000000000007</v>
      </c>
      <c r="Z113" s="28">
        <f>IF(VLOOKUP($C113,Sheet!$A$7:$DG$148,'TN01-10 (IN)'!Z$12,0)="","",VLOOKUP($C113,Sheet!$A$7:$DG$148,'TN01-10 (IN)'!Z$12,0))</f>
        <v>7.6</v>
      </c>
      <c r="AA113" s="28">
        <f>IF(VLOOKUP($C113,Sheet!$A$7:$DG$148,'TN01-10 (IN)'!AA$12,0)="","",VLOOKUP($C113,Sheet!$A$7:$DG$148,'TN01-10 (IN)'!AA$12,0))</f>
        <v>6.5</v>
      </c>
      <c r="AB113" s="28">
        <f>IF(VLOOKUP($C113,Sheet!$A$7:$DG$148,'TN01-10 (IN)'!AB$12,0)="","",VLOOKUP($C113,Sheet!$A$7:$DG$148,'TN01-10 (IN)'!AB$12,0))</f>
        <v>6</v>
      </c>
      <c r="AC113" s="28">
        <f>IF(VLOOKUP($C113,Sheet!$A$7:$DG$148,'TN01-10 (IN)'!AC$12,0)="","",VLOOKUP($C113,Sheet!$A$7:$DG$148,'TN01-10 (IN)'!AC$12,0))</f>
        <v>5.5</v>
      </c>
      <c r="AD113" s="28">
        <f>IF(VLOOKUP($C113,Sheet!$A$7:$DG$148,'TN01-10 (IN)'!AD$12,0)="","",VLOOKUP($C113,Sheet!$A$7:$DG$148,'TN01-10 (IN)'!AD$12,0))</f>
        <v>5.5</v>
      </c>
      <c r="AE113" s="28">
        <f>IF(VLOOKUP($C113,Sheet!$A$7:$DG$148,'TN01-10 (IN)'!AE$12,0)="","",VLOOKUP($C113,Sheet!$A$7:$DG$148,'TN01-10 (IN)'!AE$12,0))</f>
        <v>7.3</v>
      </c>
      <c r="AF113" s="28">
        <f>IF(VLOOKUP($C113,Sheet!$A$7:$DG$148,'TN01-10 (IN)'!AF$12,0)="","",VLOOKUP($C113,Sheet!$A$7:$DG$148,'TN01-10 (IN)'!AF$12,0))</f>
        <v>6.7</v>
      </c>
      <c r="AG113" s="28">
        <f>IF(VLOOKUP($C113,Sheet!$A$7:$DG$148,'TN01-10 (IN)'!AG$12,0)="","",VLOOKUP($C113,Sheet!$A$7:$DG$148,'TN01-10 (IN)'!AG$12,0))</f>
        <v>5.7</v>
      </c>
      <c r="AH113" s="28">
        <f>IF(VLOOKUP($C113,Sheet!$A$7:$DG$148,'TN01-10 (IN)'!AH$12,0)="","",VLOOKUP($C113,Sheet!$A$7:$DG$148,'TN01-10 (IN)'!AH$12,0))</f>
        <v>5.4</v>
      </c>
      <c r="AI113" s="28">
        <f>IF(VLOOKUP($C113,Sheet!$A$7:$DG$148,'TN01-10 (IN)'!AI$12,0)="","",VLOOKUP($C113,Sheet!$A$7:$DG$148,'TN01-10 (IN)'!AI$12,0))</f>
        <v>6.3</v>
      </c>
      <c r="AJ113" s="28">
        <f>IF(VLOOKUP($C113,Sheet!$A$7:$DG$148,'TN01-10 (IN)'!AJ$12,0)="","",VLOOKUP($C113,Sheet!$A$7:$DG$148,'TN01-10 (IN)'!AJ$12,0))</f>
        <v>5.4</v>
      </c>
      <c r="AK113" s="28">
        <f>IF(VLOOKUP($C113,Sheet!$A$7:$DG$148,'TN01-10 (IN)'!AK$12,0)="","",VLOOKUP($C113,Sheet!$A$7:$DG$148,'TN01-10 (IN)'!AK$12,0))</f>
        <v>6.9</v>
      </c>
      <c r="AL113" s="28">
        <f>IF(VLOOKUP($C113,Sheet!$A$7:$DG$148,'TN01-10 (IN)'!AL$12,0)="","",VLOOKUP($C113,Sheet!$A$7:$DG$148,'TN01-10 (IN)'!AL$12,0))</f>
        <v>4.5999999999999996</v>
      </c>
      <c r="AM113" s="33">
        <f>IF(VLOOKUP($C113,Sheet!$A$7:$DG$148,'TN01-10 (IN)'!AM$12,0)="","",VLOOKUP($C113,Sheet!$A$7:$DG$148,'TN01-10 (IN)'!AM$12,0))</f>
        <v>51</v>
      </c>
      <c r="AN113" s="36">
        <f>IF(VLOOKUP($C113,Sheet!$A$7:$DG$148,'TN01-10 (IN)'!AN$12,0)="","",VLOOKUP($C113,Sheet!$A$7:$DG$148,'TN01-10 (IN)'!AN$12,0))</f>
        <v>0</v>
      </c>
      <c r="AO113" s="32">
        <f>IF(VLOOKUP($C113,Sheet!$A$7:$DG$148,'TN01-10 (IN)'!AO$12,0)="","",VLOOKUP($C113,Sheet!$A$7:$DG$148,'TN01-10 (IN)'!AO$12,0))</f>
        <v>4.7</v>
      </c>
      <c r="AP113" s="32">
        <f>IF(VLOOKUP($C113,Sheet!$A$7:$DG$148,'TN01-10 (IN)'!AP$12,0)="","",VLOOKUP($C113,Sheet!$A$7:$DG$148,'TN01-10 (IN)'!AP$12,0))</f>
        <v>5.9</v>
      </c>
      <c r="AQ113" s="32" t="str">
        <f>IF(VLOOKUP($C113,Sheet!$A$7:$DG$148,'TN01-10 (IN)'!AQ$12,0)="","",VLOOKUP($C113,Sheet!$A$7:$DG$148,'TN01-10 (IN)'!AQ$12,0))</f>
        <v/>
      </c>
      <c r="AR113" s="32" t="str">
        <f>IF(VLOOKUP($C113,Sheet!$A$7:$DG$148,'TN01-10 (IN)'!AR$12,0)="","",VLOOKUP($C113,Sheet!$A$7:$DG$148,'TN01-10 (IN)'!AR$12,0))</f>
        <v/>
      </c>
      <c r="AS113" s="32" t="str">
        <f>IF(VLOOKUP($C113,Sheet!$A$7:$DG$148,'TN01-10 (IN)'!AS$12,0)="","",VLOOKUP($C113,Sheet!$A$7:$DG$148,'TN01-10 (IN)'!AS$12,0))</f>
        <v/>
      </c>
      <c r="AT113" s="32" t="str">
        <f>IF(VLOOKUP($C113,Sheet!$A$7:$DG$148,'TN01-10 (IN)'!AT$12,0)="","",VLOOKUP($C113,Sheet!$A$7:$DG$148,'TN01-10 (IN)'!AT$12,0))</f>
        <v/>
      </c>
      <c r="AU113" s="32">
        <f>IF(VLOOKUP($C113,Sheet!$A$7:$DG$148,'TN01-10 (IN)'!AU$12,0)="","",VLOOKUP($C113,Sheet!$A$7:$DG$148,'TN01-10 (IN)'!AU$12,0))</f>
        <v>6.3</v>
      </c>
      <c r="AV113" s="32" t="str">
        <f>IF(VLOOKUP($C113,Sheet!$A$7:$DG$148,'TN01-10 (IN)'!AV$12,0)="","",VLOOKUP($C113,Sheet!$A$7:$DG$148,'TN01-10 (IN)'!AV$12,0))</f>
        <v/>
      </c>
      <c r="AW113" s="32" t="str">
        <f>IF(VLOOKUP($C113,Sheet!$A$7:$DG$148,'TN01-10 (IN)'!AW$12,0)="","",VLOOKUP($C113,Sheet!$A$7:$DG$148,'TN01-10 (IN)'!AW$12,0))</f>
        <v/>
      </c>
      <c r="AX113" s="32" t="str">
        <f>IF(VLOOKUP($C113,Sheet!$A$7:$DG$148,'TN01-10 (IN)'!AX$12,0)="","",VLOOKUP($C113,Sheet!$A$7:$DG$148,'TN01-10 (IN)'!AX$12,0))</f>
        <v/>
      </c>
      <c r="AY113" s="32" t="str">
        <f>IF(VLOOKUP($C113,Sheet!$A$7:$DG$148,'TN01-10 (IN)'!AY$12,0)="","",VLOOKUP($C113,Sheet!$A$7:$DG$148,'TN01-10 (IN)'!AY$12,0))</f>
        <v/>
      </c>
      <c r="AZ113" s="32" t="str">
        <f>IF(VLOOKUP($C113,Sheet!$A$7:$DG$148,'TN01-10 (IN)'!AZ$12,0)="","",VLOOKUP($C113,Sheet!$A$7:$DG$148,'TN01-10 (IN)'!AZ$12,0))</f>
        <v/>
      </c>
      <c r="BA113" s="32">
        <f>IF(VLOOKUP($C113,Sheet!$A$7:$DG$148,'TN01-10 (IN)'!BA$12,0)="","",VLOOKUP($C113,Sheet!$A$7:$DG$148,'TN01-10 (IN)'!BA$12,0))</f>
        <v>5.9</v>
      </c>
      <c r="BB113" s="32" t="str">
        <f>IF(VLOOKUP($C113,Sheet!$A$7:$DG$148,'TN01-10 (IN)'!BB$12,0)="","",VLOOKUP($C113,Sheet!$A$7:$DG$148,'TN01-10 (IN)'!BB$12,0))</f>
        <v/>
      </c>
      <c r="BC113" s="32">
        <f>IF(VLOOKUP($C113,Sheet!$A$7:$DG$148,'TN01-10 (IN)'!BC$12,0)="","",VLOOKUP($C113,Sheet!$A$7:$DG$148,'TN01-10 (IN)'!BC$12,0))</f>
        <v>7</v>
      </c>
      <c r="BD113" s="33">
        <f>IF(VLOOKUP($C113,Sheet!$A$7:$DG$148,'TN01-10 (IN)'!BD$12,0)="","",VLOOKUP($C113,Sheet!$A$7:$DG$148,'TN01-10 (IN)'!BD$12,0))</f>
        <v>5</v>
      </c>
      <c r="BE113" s="36">
        <f>IF(VLOOKUP($C113,Sheet!$A$7:$DG$148,'TN01-10 (IN)'!BE$12,0)="","",VLOOKUP($C113,Sheet!$A$7:$DG$148,'TN01-10 (IN)'!BE$12,0))</f>
        <v>0</v>
      </c>
      <c r="BF113" s="28">
        <f>IF(VLOOKUP($C113,Sheet!$A$7:$DG$148,'TN01-10 (IN)'!BF$12,0)="","",VLOOKUP($C113,Sheet!$A$7:$DG$148,'TN01-10 (IN)'!BF$12,0))</f>
        <v>4.0999999999999996</v>
      </c>
      <c r="BG113" s="28">
        <f>IF(VLOOKUP($C113,Sheet!$A$7:$DG$148,'TN01-10 (IN)'!BG$12,0)="","",VLOOKUP($C113,Sheet!$A$7:$DG$148,'TN01-10 (IN)'!BG$12,0))</f>
        <v>5.0999999999999996</v>
      </c>
      <c r="BH113" s="28">
        <f>IF(VLOOKUP($C113,Sheet!$A$7:$DG$148,'TN01-10 (IN)'!BH$12,0)="","",VLOOKUP($C113,Sheet!$A$7:$DG$148,'TN01-10 (IN)'!BH$12,0))</f>
        <v>6.4</v>
      </c>
      <c r="BI113" s="28">
        <f>IF(VLOOKUP($C113,Sheet!$A$7:$DG$148,'TN01-10 (IN)'!BI$12,0)="","",VLOOKUP($C113,Sheet!$A$7:$DG$148,'TN01-10 (IN)'!BI$12,0))</f>
        <v>6.2</v>
      </c>
      <c r="BJ113" s="28">
        <f>IF(VLOOKUP($C113,Sheet!$A$7:$DG$148,'TN01-10 (IN)'!BJ$12,0)="","",VLOOKUP($C113,Sheet!$A$7:$DG$148,'TN01-10 (IN)'!BJ$12,0))</f>
        <v>4.2</v>
      </c>
      <c r="BK113" s="28">
        <f>IF(VLOOKUP($C113,Sheet!$A$7:$DG$148,'TN01-10 (IN)'!BK$12,0)="","",VLOOKUP($C113,Sheet!$A$7:$DG$148,'TN01-10 (IN)'!BK$12,0))</f>
        <v>5.8</v>
      </c>
      <c r="BL113" s="28">
        <f>IF(VLOOKUP($C113,Sheet!$A$7:$DG$148,'TN01-10 (IN)'!BL$12,0)="","",VLOOKUP($C113,Sheet!$A$7:$DG$148,'TN01-10 (IN)'!BL$12,0))</f>
        <v>5.9</v>
      </c>
      <c r="BM113" s="28">
        <f>IF(VLOOKUP($C113,Sheet!$A$7:$DG$148,'TN01-10 (IN)'!BM$12,0)="","",VLOOKUP($C113,Sheet!$A$7:$DG$148,'TN01-10 (IN)'!BM$12,0))</f>
        <v>5.9</v>
      </c>
      <c r="BN113" s="28">
        <f>IF(VLOOKUP($C113,Sheet!$A$7:$DG$148,'TN01-10 (IN)'!BN$12,0)="","",VLOOKUP($C113,Sheet!$A$7:$DG$148,'TN01-10 (IN)'!BN$12,0))</f>
        <v>4.5</v>
      </c>
      <c r="BO113" s="28">
        <f>IF(VLOOKUP($C113,Sheet!$A$7:$DG$148,'TN01-10 (IN)'!BO$12,0)="","",VLOOKUP($C113,Sheet!$A$7:$DG$148,'TN01-10 (IN)'!BO$12,0))</f>
        <v>5.9</v>
      </c>
      <c r="BP113" s="28">
        <f>IF(VLOOKUP($C113,Sheet!$A$7:$DG$148,'TN01-10 (IN)'!BP$12,0)="","",VLOOKUP($C113,Sheet!$A$7:$DG$148,'TN01-10 (IN)'!BP$12,0))</f>
        <v>4.5999999999999996</v>
      </c>
      <c r="BQ113" s="28">
        <f>IF(VLOOKUP($C113,Sheet!$A$7:$DG$148,'TN01-10 (IN)'!BQ$12,0)="","",VLOOKUP($C113,Sheet!$A$7:$DG$148,'TN01-10 (IN)'!BQ$12,0))</f>
        <v>5.6</v>
      </c>
      <c r="BR113" s="28">
        <f>IF(VLOOKUP($C113,Sheet!$A$7:$DG$148,'TN01-10 (IN)'!BR$12,0)="","",VLOOKUP($C113,Sheet!$A$7:$DG$148,'TN01-10 (IN)'!BR$12,0))</f>
        <v>6.3</v>
      </c>
      <c r="BS113" s="28" t="str">
        <f>IF(VLOOKUP($C113,Sheet!$A$7:$DG$148,'TN01-10 (IN)'!BS$12,0)="","",VLOOKUP($C113,Sheet!$A$7:$DG$148,'TN01-10 (IN)'!BS$12,0))</f>
        <v/>
      </c>
      <c r="BT113" s="28">
        <f>IF(VLOOKUP($C113,Sheet!$A$7:$DG$148,'TN01-10 (IN)'!BT$12,0)="","",VLOOKUP($C113,Sheet!$A$7:$DG$148,'TN01-10 (IN)'!BT$12,0))</f>
        <v>5.9</v>
      </c>
      <c r="BU113" s="28">
        <f>IF(VLOOKUP($C113,Sheet!$A$7:$DG$148,'TN01-10 (IN)'!BU$12,0)="","",VLOOKUP($C113,Sheet!$A$7:$DG$148,'TN01-10 (IN)'!BU$12,0))</f>
        <v>5.3</v>
      </c>
      <c r="BV113" s="28">
        <f>IF(VLOOKUP($C113,Sheet!$A$7:$DG$148,'TN01-10 (IN)'!BV$12,0)="","",VLOOKUP($C113,Sheet!$A$7:$DG$148,'TN01-10 (IN)'!BV$12,0))</f>
        <v>6</v>
      </c>
      <c r="BW113" s="28">
        <f>IF(VLOOKUP($C113,Sheet!$A$7:$DG$148,'TN01-10 (IN)'!BW$12,0)="","",VLOOKUP($C113,Sheet!$A$7:$DG$148,'TN01-10 (IN)'!BW$12,0))</f>
        <v>6.4</v>
      </c>
      <c r="BX113" s="28">
        <f>IF(VLOOKUP($C113,Sheet!$A$7:$DG$148,'TN01-10 (IN)'!BX$12,0)="","",VLOOKUP($C113,Sheet!$A$7:$DG$148,'TN01-10 (IN)'!BX$12,0))</f>
        <v>7.6</v>
      </c>
      <c r="BY113" s="28">
        <f>IF(VLOOKUP($C113,Sheet!$A$7:$DG$148,'TN01-10 (IN)'!BY$12,0)="","",VLOOKUP($C113,Sheet!$A$7:$DG$148,'TN01-10 (IN)'!BY$12,0))</f>
        <v>8.3000000000000007</v>
      </c>
      <c r="BZ113" s="33">
        <f>IF(VLOOKUP($C113,Sheet!$A$7:$DG$148,'TN01-10 (IN)'!BZ$12,0)="","",VLOOKUP($C113,Sheet!$A$7:$DG$148,'TN01-10 (IN)'!BZ$12,0))</f>
        <v>50</v>
      </c>
      <c r="CA113" s="36">
        <f>IF(VLOOKUP($C113,Sheet!$A$7:$DG$148,'TN01-10 (IN)'!CA$12,0)="","",VLOOKUP($C113,Sheet!$A$7:$DG$148,'TN01-10 (IN)'!CA$12,0))</f>
        <v>0</v>
      </c>
      <c r="CB113" s="28">
        <f>IF(VLOOKUP($C113,Sheet!$A$7:$DG$148,'TN01-10 (IN)'!CB$12,0)="","",VLOOKUP($C113,Sheet!$A$7:$DG$148,'TN01-10 (IN)'!CB$12,0))</f>
        <v>7.5</v>
      </c>
      <c r="CC113" s="28" t="str">
        <f>IF(VLOOKUP($C113,Sheet!$A$7:$DG$148,'TN01-10 (IN)'!CC$12,0)="","",VLOOKUP($C113,Sheet!$A$7:$DG$148,'TN01-10 (IN)'!CC$12,0))</f>
        <v/>
      </c>
      <c r="CD113" s="28">
        <f>IF(VLOOKUP($C113,Sheet!$A$7:$DG$148,'TN01-10 (IN)'!CD$12,0)="","",VLOOKUP($C113,Sheet!$A$7:$DG$148,'TN01-10 (IN)'!CD$12,0))</f>
        <v>5.0999999999999996</v>
      </c>
      <c r="CE113" s="28" t="str">
        <f>IF(VLOOKUP($C113,Sheet!$A$7:$DG$148,'TN01-10 (IN)'!CE$12,0)="","",VLOOKUP($C113,Sheet!$A$7:$DG$148,'TN01-10 (IN)'!CE$12,0))</f>
        <v/>
      </c>
      <c r="CF113" s="28">
        <f>IF(VLOOKUP($C113,Sheet!$A$7:$DG$148,'TN01-10 (IN)'!CF$12,0)="","",VLOOKUP($C113,Sheet!$A$7:$DG$148,'TN01-10 (IN)'!CF$12,0))</f>
        <v>6.9</v>
      </c>
      <c r="CG113" s="28">
        <f>IF(VLOOKUP($C113,Sheet!$A$7:$DG$148,'TN01-10 (IN)'!CG$12,0)="","",VLOOKUP($C113,Sheet!$A$7:$DG$148,'TN01-10 (IN)'!CG$12,0))</f>
        <v>5.3</v>
      </c>
      <c r="CH113" s="28">
        <f>IF(VLOOKUP($C113,Sheet!$A$7:$DG$148,'TN01-10 (IN)'!CH$12,0)="","",VLOOKUP($C113,Sheet!$A$7:$DG$148,'TN01-10 (IN)'!CH$12,0))</f>
        <v>5.9</v>
      </c>
      <c r="CI113" s="28">
        <f>IF(VLOOKUP($C113,Sheet!$A$7:$DG$148,'TN01-10 (IN)'!CI$12,0)="","",VLOOKUP($C113,Sheet!$A$7:$DG$148,'TN01-10 (IN)'!CI$12,0))</f>
        <v>5.2</v>
      </c>
      <c r="CJ113" s="28" t="str">
        <f>IF(VLOOKUP($C113,Sheet!$A$7:$DG$148,'TN01-10 (IN)'!CJ$12,0)="","",VLOOKUP($C113,Sheet!$A$7:$DG$148,'TN01-10 (IN)'!CJ$12,0))</f>
        <v/>
      </c>
      <c r="CK113" s="28">
        <f>IF(VLOOKUP($C113,Sheet!$A$7:$DG$148,'TN01-10 (IN)'!CK$12,0)="","",VLOOKUP($C113,Sheet!$A$7:$DG$148,'TN01-10 (IN)'!CK$12,0))</f>
        <v>5.8</v>
      </c>
      <c r="CL113" s="28" t="str">
        <f>IF(VLOOKUP($C113,Sheet!$A$7:$DG$148,'TN01-10 (IN)'!CL$12,0)="","",VLOOKUP($C113,Sheet!$A$7:$DG$148,'TN01-10 (IN)'!CL$12,0))</f>
        <v/>
      </c>
      <c r="CM113" s="28" t="str">
        <f>IF(VLOOKUP($C113,Sheet!$A$7:$DG$148,'TN01-10 (IN)'!CM$12,0)="","",VLOOKUP($C113,Sheet!$A$7:$DG$148,'TN01-10 (IN)'!CM$12,0))</f>
        <v/>
      </c>
      <c r="CN113" s="28" t="str">
        <f>IF(VLOOKUP($C113,Sheet!$A$7:$DG$148,'TN01-10 (IN)'!CN$12,0)="","",VLOOKUP($C113,Sheet!$A$7:$DG$148,'TN01-10 (IN)'!CN$12,0))</f>
        <v/>
      </c>
      <c r="CO113" s="28" t="str">
        <f>IF(VLOOKUP($C113,Sheet!$A$7:$DG$148,'TN01-10 (IN)'!CO$12,0)="","",VLOOKUP($C113,Sheet!$A$7:$DG$148,'TN01-10 (IN)'!CO$12,0))</f>
        <v/>
      </c>
      <c r="CP113" s="28">
        <f>IF(VLOOKUP($C113,Sheet!$A$7:$DG$148,'TN01-10 (IN)'!CP$12,0)="","",VLOOKUP($C113,Sheet!$A$7:$DG$148,'TN01-10 (IN)'!CP$12,0))</f>
        <v>5.3</v>
      </c>
      <c r="CQ113" s="28">
        <f>IF(VLOOKUP($C113,Sheet!$A$7:$DG$148,'TN01-10 (IN)'!CQ$12,0)="","",VLOOKUP($C113,Sheet!$A$7:$DG$148,'TN01-10 (IN)'!CQ$12,0))</f>
        <v>6.3</v>
      </c>
      <c r="CR113" s="28">
        <f>IF(VLOOKUP($C113,Sheet!$A$7:$DG$148,'TN01-10 (IN)'!CR$12,0)="","",VLOOKUP($C113,Sheet!$A$7:$DG$148,'TN01-10 (IN)'!CR$12,0))</f>
        <v>6.9</v>
      </c>
      <c r="CS113" s="28">
        <f>IF(VLOOKUP($C113,Sheet!$A$7:$DG$148,'TN01-10 (IN)'!CS$12,0)="","",VLOOKUP($C113,Sheet!$A$7:$DG$148,'TN01-10 (IN)'!CS$12,0))</f>
        <v>7.5</v>
      </c>
      <c r="CT113" s="28">
        <f>IF(VLOOKUP($C113,Sheet!$A$7:$DG$148,'TN01-10 (IN)'!CT$12,0)="","",VLOOKUP($C113,Sheet!$A$7:$DG$148,'TN01-10 (IN)'!CT$12,0))</f>
        <v>7.1</v>
      </c>
      <c r="CU113" s="33">
        <f>IF(VLOOKUP($C113,Sheet!$A$7:$DG$148,'TN01-10 (IN)'!CU$12,0)="","",VLOOKUP($C113,Sheet!$A$7:$DG$148,'TN01-10 (IN)'!CU$12,0))</f>
        <v>27</v>
      </c>
      <c r="CV113" s="36">
        <f>IF(VLOOKUP($C113,Sheet!$A$7:$DG$148,'TN01-10 (IN)'!CV$12,0)="","",VLOOKUP($C113,Sheet!$A$7:$DG$148,'TN01-10 (IN)'!CV$12,0))</f>
        <v>0</v>
      </c>
      <c r="CW113" s="38">
        <f t="shared" si="11"/>
        <v>128</v>
      </c>
      <c r="CX113" s="38">
        <f t="shared" si="11"/>
        <v>0</v>
      </c>
      <c r="CY113" s="38">
        <f t="shared" si="12"/>
        <v>0</v>
      </c>
      <c r="CZ113" s="38">
        <f t="shared" si="13"/>
        <v>128</v>
      </c>
      <c r="DA113" s="38">
        <f t="shared" si="14"/>
        <v>5.95</v>
      </c>
      <c r="DB113" s="38">
        <f>VLOOKUP($C113,'TN01-04'!$A$13:$DL$166,103,0)</f>
        <v>2.1800000000000002</v>
      </c>
      <c r="DC113" s="28" t="str">
        <f>IF(VLOOKUP($C113,Sheet!$A$7:$DG$148,'TN01-10 (IN)'!DC$12,0)="","",VLOOKUP($C113,Sheet!$A$7:$DG$148,'TN01-10 (IN)'!DC$12,0))</f>
        <v/>
      </c>
      <c r="DD113" s="28" t="str">
        <f>IF(VLOOKUP($C113,Sheet!$A$7:$DG$148,'TN01-10 (IN)'!DD$12,0)="","",VLOOKUP($C113,Sheet!$A$7:$DG$148,'TN01-10 (IN)'!DD$12,0))</f>
        <v/>
      </c>
      <c r="DE113" s="28" t="str">
        <f>IF(VLOOKUP($C113,Sheet!$A$7:$DG$148,'TN01-10 (IN)'!DE$12,0)="","",VLOOKUP($C113,Sheet!$A$7:$DG$148,'TN01-10 (IN)'!DE$12,0))</f>
        <v/>
      </c>
      <c r="DF113" s="28" t="str">
        <f>IF(VLOOKUP($C113,Sheet!$A$7:$DG$148,'TN01-10 (IN)'!DF$12,0)="","",VLOOKUP($C113,Sheet!$A$7:$DG$148,'TN01-10 (IN)'!DF$12,0))</f>
        <v/>
      </c>
      <c r="DG113" s="38"/>
      <c r="DH113" s="38">
        <f t="shared" si="15"/>
        <v>0</v>
      </c>
      <c r="DI113" s="38">
        <f>VLOOKUP($C113,'TN01-04'!$A$13:$DL$166,110,0)</f>
        <v>0</v>
      </c>
      <c r="DJ113" s="33">
        <f>IF(VLOOKUP($C113,Sheet!$A$7:$DG$148,'TN01-10 (IN)'!DJ$12,0)="","",VLOOKUP($C113,Sheet!$A$7:$DG$148,'TN01-10 (IN)'!DJ$12,0))</f>
        <v>0</v>
      </c>
      <c r="DK113" s="36">
        <f>IF(VLOOKUP($C113,Sheet!$A$7:$DG$148,'TN01-10 (IN)'!DK$12,0)="","",VLOOKUP($C113,Sheet!$A$7:$DG$148,'TN01-10 (IN)'!DK$12,0))</f>
        <v>5</v>
      </c>
      <c r="DL113" s="38">
        <f t="shared" si="16"/>
        <v>128</v>
      </c>
      <c r="DM113" s="38">
        <f t="shared" si="17"/>
        <v>5</v>
      </c>
      <c r="DN113" s="38">
        <f t="shared" si="18"/>
        <v>5.73</v>
      </c>
      <c r="DO113" s="38">
        <f>VLOOKUP($C113,'TN01-04'!$A$13:$DL$166,116,0)</f>
        <v>2.1</v>
      </c>
      <c r="DP113" s="33">
        <f>IF(VLOOKUP($C113,Sheet!$A$7:$DG$148,'TN01-10 (IN)'!DP$12,0)="","",VLOOKUP($C113,Sheet!$A$7:$DG$148,'TN01-10 (IN)'!DP$12,0))</f>
        <v>133</v>
      </c>
      <c r="DQ113" s="36">
        <f>IF(VLOOKUP($C113,Sheet!$A$7:$DG$148,'TN01-10 (IN)'!DQ$12,0)="","",VLOOKUP($C113,Sheet!$A$7:$DG$148,'TN01-10 (IN)'!DQ$12,0))</f>
        <v>5</v>
      </c>
      <c r="DR113" s="28">
        <f>IF(VLOOKUP($C113,Sheet!$A$7:$DG$148,'TN01-10 (IN)'!DR$12,0)="","",VLOOKUP($C113,Sheet!$A$7:$DG$148,'TN01-10 (IN)'!DR$12,0))</f>
        <v>137</v>
      </c>
      <c r="DS113" s="28">
        <f>IF(VLOOKUP($C113,Sheet!$A$7:$DG$148,'TN01-10 (IN)'!DS$12,0)="","",VLOOKUP($C113,Sheet!$A$7:$DG$148,'TN01-10 (IN)'!DS$12,0))</f>
        <v>133</v>
      </c>
      <c r="DT113" s="28">
        <f>IF(VLOOKUP($C113,Sheet!$A$7:$DG$148,'TN01-10 (IN)'!DT$12,0)="","",VLOOKUP($C113,Sheet!$A$7:$DG$148,'TN01-10 (IN)'!DT$12,0))</f>
        <v>5.95</v>
      </c>
      <c r="DU113" s="28">
        <f>IF(VLOOKUP($C113,Sheet!$A$7:$DG$148,'TN01-10 (IN)'!DU$12,0)="","",VLOOKUP($C113,Sheet!$A$7:$DG$148,'TN01-10 (IN)'!DU$12,0))</f>
        <v>2.1800000000000002</v>
      </c>
      <c r="DV113" s="28" t="str">
        <f>IF(VLOOKUP($C113,Sheet!$A$7:$DG$148,'TN01-10 (IN)'!DV$12,0)="","",VLOOKUP($C113,Sheet!$A$7:$DG$148,'TN01-10 (IN)'!DV$12,0))</f>
        <v/>
      </c>
      <c r="DW113" s="42">
        <f t="shared" si="19"/>
        <v>0</v>
      </c>
    </row>
    <row r="114" spans="1:127" ht="15.95" customHeight="1" x14ac:dyDescent="0.2">
      <c r="A114" s="52"/>
      <c r="B114" s="625"/>
      <c r="C114" s="45">
        <v>2220326437</v>
      </c>
      <c r="D114" s="26" t="s">
        <v>32</v>
      </c>
      <c r="E114" s="26" t="s">
        <v>61</v>
      </c>
      <c r="F114" s="26" t="s">
        <v>171</v>
      </c>
      <c r="G114" s="27">
        <v>35951</v>
      </c>
      <c r="H114" s="26" t="s">
        <v>209</v>
      </c>
      <c r="I114" s="26" t="s">
        <v>212</v>
      </c>
      <c r="J114" s="28">
        <f>IF(VLOOKUP($C114,Sheet!$A$7:$DG$148,'TN01-10 (IN)'!J$12,0)="","",VLOOKUP($C114,Sheet!$A$7:$DG$148,'TN01-10 (IN)'!J$12,0))</f>
        <v>7.8</v>
      </c>
      <c r="K114" s="28">
        <f>IF(VLOOKUP($C114,Sheet!$A$7:$DG$148,'TN01-10 (IN)'!K$12,0)="","",VLOOKUP($C114,Sheet!$A$7:$DG$148,'TN01-10 (IN)'!K$12,0))</f>
        <v>7.8</v>
      </c>
      <c r="L114" s="28">
        <f>IF(VLOOKUP($C114,Sheet!$A$7:$DG$148,'TN01-10 (IN)'!L$12,0)="","",VLOOKUP($C114,Sheet!$A$7:$DG$148,'TN01-10 (IN)'!L$12,0))</f>
        <v>7.6</v>
      </c>
      <c r="M114" s="28">
        <f>IF(VLOOKUP($C114,Sheet!$A$7:$DG$148,'TN01-10 (IN)'!M$12,0)="","",VLOOKUP($C114,Sheet!$A$7:$DG$148,'TN01-10 (IN)'!M$12,0))</f>
        <v>6.8</v>
      </c>
      <c r="N114" s="28">
        <f>IF(VLOOKUP($C114,Sheet!$A$7:$DG$148,'TN01-10 (IN)'!N$12,0)="","",VLOOKUP($C114,Sheet!$A$7:$DG$148,'TN01-10 (IN)'!N$12,0))</f>
        <v>6.2</v>
      </c>
      <c r="O114" s="28">
        <f>IF(VLOOKUP($C114,Sheet!$A$7:$DG$148,'TN01-10 (IN)'!O$12,0)="","",VLOOKUP($C114,Sheet!$A$7:$DG$148,'TN01-10 (IN)'!O$12,0))</f>
        <v>6.2</v>
      </c>
      <c r="P114" s="28">
        <f>IF(VLOOKUP($C114,Sheet!$A$7:$DG$148,'TN01-10 (IN)'!P$12,0)="","",VLOOKUP($C114,Sheet!$A$7:$DG$148,'TN01-10 (IN)'!P$12,0))</f>
        <v>6.8</v>
      </c>
      <c r="Q114" s="28" t="str">
        <f>IF(VLOOKUP($C114,Sheet!$A$7:$DG$148,'TN01-10 (IN)'!Q$12,0)="","",VLOOKUP($C114,Sheet!$A$7:$DG$148,'TN01-10 (IN)'!Q$12,0))</f>
        <v/>
      </c>
      <c r="R114" s="28">
        <f>IF(VLOOKUP($C114,Sheet!$A$7:$DG$148,'TN01-10 (IN)'!R$12,0)="","",VLOOKUP($C114,Sheet!$A$7:$DG$148,'TN01-10 (IN)'!R$12,0))</f>
        <v>6.4</v>
      </c>
      <c r="S114" s="28" t="str">
        <f>IF(VLOOKUP($C114,Sheet!$A$7:$DG$148,'TN01-10 (IN)'!S$12,0)="","",VLOOKUP($C114,Sheet!$A$7:$DG$148,'TN01-10 (IN)'!S$12,0))</f>
        <v/>
      </c>
      <c r="T114" s="28" t="str">
        <f>IF(VLOOKUP($C114,Sheet!$A$7:$DG$148,'TN01-10 (IN)'!T$12,0)="","",VLOOKUP($C114,Sheet!$A$7:$DG$148,'TN01-10 (IN)'!T$12,0))</f>
        <v/>
      </c>
      <c r="U114" s="28" t="str">
        <f>IF(VLOOKUP($C114,Sheet!$A$7:$DG$148,'TN01-10 (IN)'!U$12,0)="","",VLOOKUP($C114,Sheet!$A$7:$DG$148,'TN01-10 (IN)'!U$12,0))</f>
        <v/>
      </c>
      <c r="V114" s="28">
        <f>IF(VLOOKUP($C114,Sheet!$A$7:$DG$148,'TN01-10 (IN)'!V$12,0)="","",VLOOKUP($C114,Sheet!$A$7:$DG$148,'TN01-10 (IN)'!V$12,0))</f>
        <v>8.9</v>
      </c>
      <c r="W114" s="28">
        <f>IF(VLOOKUP($C114,Sheet!$A$7:$DG$148,'TN01-10 (IN)'!W$12,0)="","",VLOOKUP($C114,Sheet!$A$7:$DG$148,'TN01-10 (IN)'!W$12,0))</f>
        <v>7.8</v>
      </c>
      <c r="X114" s="28" t="str">
        <f>IF(VLOOKUP($C114,Sheet!$A$7:$DG$148,'TN01-10 (IN)'!X$12,0)="","",VLOOKUP($C114,Sheet!$A$7:$DG$148,'TN01-10 (IN)'!X$12,0))</f>
        <v/>
      </c>
      <c r="Y114" s="28">
        <f>IF(VLOOKUP($C114,Sheet!$A$7:$DG$148,'TN01-10 (IN)'!Y$12,0)="","",VLOOKUP($C114,Sheet!$A$7:$DG$148,'TN01-10 (IN)'!Y$12,0))</f>
        <v>8.8000000000000007</v>
      </c>
      <c r="Z114" s="28">
        <f>IF(VLOOKUP($C114,Sheet!$A$7:$DG$148,'TN01-10 (IN)'!Z$12,0)="","",VLOOKUP($C114,Sheet!$A$7:$DG$148,'TN01-10 (IN)'!Z$12,0))</f>
        <v>7.9</v>
      </c>
      <c r="AA114" s="28">
        <f>IF(VLOOKUP($C114,Sheet!$A$7:$DG$148,'TN01-10 (IN)'!AA$12,0)="","",VLOOKUP($C114,Sheet!$A$7:$DG$148,'TN01-10 (IN)'!AA$12,0))</f>
        <v>6.7</v>
      </c>
      <c r="AB114" s="28">
        <f>IF(VLOOKUP($C114,Sheet!$A$7:$DG$148,'TN01-10 (IN)'!AB$12,0)="","",VLOOKUP($C114,Sheet!$A$7:$DG$148,'TN01-10 (IN)'!AB$12,0))</f>
        <v>7.3</v>
      </c>
      <c r="AC114" s="28">
        <f>IF(VLOOKUP($C114,Sheet!$A$7:$DG$148,'TN01-10 (IN)'!AC$12,0)="","",VLOOKUP($C114,Sheet!$A$7:$DG$148,'TN01-10 (IN)'!AC$12,0))</f>
        <v>7.5</v>
      </c>
      <c r="AD114" s="28">
        <f>IF(VLOOKUP($C114,Sheet!$A$7:$DG$148,'TN01-10 (IN)'!AD$12,0)="","",VLOOKUP($C114,Sheet!$A$7:$DG$148,'TN01-10 (IN)'!AD$12,0))</f>
        <v>7.1</v>
      </c>
      <c r="AE114" s="28">
        <f>IF(VLOOKUP($C114,Sheet!$A$7:$DG$148,'TN01-10 (IN)'!AE$12,0)="","",VLOOKUP($C114,Sheet!$A$7:$DG$148,'TN01-10 (IN)'!AE$12,0))</f>
        <v>7.7</v>
      </c>
      <c r="AF114" s="28">
        <f>IF(VLOOKUP($C114,Sheet!$A$7:$DG$148,'TN01-10 (IN)'!AF$12,0)="","",VLOOKUP($C114,Sheet!$A$7:$DG$148,'TN01-10 (IN)'!AF$12,0))</f>
        <v>8.1</v>
      </c>
      <c r="AG114" s="28">
        <f>IF(VLOOKUP($C114,Sheet!$A$7:$DG$148,'TN01-10 (IN)'!AG$12,0)="","",VLOOKUP($C114,Sheet!$A$7:$DG$148,'TN01-10 (IN)'!AG$12,0))</f>
        <v>5.7</v>
      </c>
      <c r="AH114" s="28">
        <f>IF(VLOOKUP($C114,Sheet!$A$7:$DG$148,'TN01-10 (IN)'!AH$12,0)="","",VLOOKUP($C114,Sheet!$A$7:$DG$148,'TN01-10 (IN)'!AH$12,0))</f>
        <v>8.1</v>
      </c>
      <c r="AI114" s="28">
        <f>IF(VLOOKUP($C114,Sheet!$A$7:$DG$148,'TN01-10 (IN)'!AI$12,0)="","",VLOOKUP($C114,Sheet!$A$7:$DG$148,'TN01-10 (IN)'!AI$12,0))</f>
        <v>7.1</v>
      </c>
      <c r="AJ114" s="28">
        <f>IF(VLOOKUP($C114,Sheet!$A$7:$DG$148,'TN01-10 (IN)'!AJ$12,0)="","",VLOOKUP($C114,Sheet!$A$7:$DG$148,'TN01-10 (IN)'!AJ$12,0))</f>
        <v>7.4</v>
      </c>
      <c r="AK114" s="28">
        <f>IF(VLOOKUP($C114,Sheet!$A$7:$DG$148,'TN01-10 (IN)'!AK$12,0)="","",VLOOKUP($C114,Sheet!$A$7:$DG$148,'TN01-10 (IN)'!AK$12,0))</f>
        <v>5.9</v>
      </c>
      <c r="AL114" s="28">
        <f>IF(VLOOKUP($C114,Sheet!$A$7:$DG$148,'TN01-10 (IN)'!AL$12,0)="","",VLOOKUP($C114,Sheet!$A$7:$DG$148,'TN01-10 (IN)'!AL$12,0))</f>
        <v>8.6999999999999993</v>
      </c>
      <c r="AM114" s="33">
        <f>IF(VLOOKUP($C114,Sheet!$A$7:$DG$148,'TN01-10 (IN)'!AM$12,0)="","",VLOOKUP($C114,Sheet!$A$7:$DG$148,'TN01-10 (IN)'!AM$12,0))</f>
        <v>51</v>
      </c>
      <c r="AN114" s="36">
        <f>IF(VLOOKUP($C114,Sheet!$A$7:$DG$148,'TN01-10 (IN)'!AN$12,0)="","",VLOOKUP($C114,Sheet!$A$7:$DG$148,'TN01-10 (IN)'!AN$12,0))</f>
        <v>0</v>
      </c>
      <c r="AO114" s="32">
        <f>IF(VLOOKUP($C114,Sheet!$A$7:$DG$148,'TN01-10 (IN)'!AO$12,0)="","",VLOOKUP($C114,Sheet!$A$7:$DG$148,'TN01-10 (IN)'!AO$12,0))</f>
        <v>5.6</v>
      </c>
      <c r="AP114" s="32">
        <f>IF(VLOOKUP($C114,Sheet!$A$7:$DG$148,'TN01-10 (IN)'!AP$12,0)="","",VLOOKUP($C114,Sheet!$A$7:$DG$148,'TN01-10 (IN)'!AP$12,0))</f>
        <v>7.1</v>
      </c>
      <c r="AQ114" s="32" t="str">
        <f>IF(VLOOKUP($C114,Sheet!$A$7:$DG$148,'TN01-10 (IN)'!AQ$12,0)="","",VLOOKUP($C114,Sheet!$A$7:$DG$148,'TN01-10 (IN)'!AQ$12,0))</f>
        <v/>
      </c>
      <c r="AR114" s="32" t="str">
        <f>IF(VLOOKUP($C114,Sheet!$A$7:$DG$148,'TN01-10 (IN)'!AR$12,0)="","",VLOOKUP($C114,Sheet!$A$7:$DG$148,'TN01-10 (IN)'!AR$12,0))</f>
        <v/>
      </c>
      <c r="AS114" s="32" t="str">
        <f>IF(VLOOKUP($C114,Sheet!$A$7:$DG$148,'TN01-10 (IN)'!AS$12,0)="","",VLOOKUP($C114,Sheet!$A$7:$DG$148,'TN01-10 (IN)'!AS$12,0))</f>
        <v/>
      </c>
      <c r="AT114" s="32" t="str">
        <f>IF(VLOOKUP($C114,Sheet!$A$7:$DG$148,'TN01-10 (IN)'!AT$12,0)="","",VLOOKUP($C114,Sheet!$A$7:$DG$148,'TN01-10 (IN)'!AT$12,0))</f>
        <v/>
      </c>
      <c r="AU114" s="32" t="str">
        <f>IF(VLOOKUP($C114,Sheet!$A$7:$DG$148,'TN01-10 (IN)'!AU$12,0)="","",VLOOKUP($C114,Sheet!$A$7:$DG$148,'TN01-10 (IN)'!AU$12,0))</f>
        <v/>
      </c>
      <c r="AV114" s="32">
        <f>IF(VLOOKUP($C114,Sheet!$A$7:$DG$148,'TN01-10 (IN)'!AV$12,0)="","",VLOOKUP($C114,Sheet!$A$7:$DG$148,'TN01-10 (IN)'!AV$12,0))</f>
        <v>6.7</v>
      </c>
      <c r="AW114" s="32" t="str">
        <f>IF(VLOOKUP($C114,Sheet!$A$7:$DG$148,'TN01-10 (IN)'!AW$12,0)="","",VLOOKUP($C114,Sheet!$A$7:$DG$148,'TN01-10 (IN)'!AW$12,0))</f>
        <v/>
      </c>
      <c r="AX114" s="32" t="str">
        <f>IF(VLOOKUP($C114,Sheet!$A$7:$DG$148,'TN01-10 (IN)'!AX$12,0)="","",VLOOKUP($C114,Sheet!$A$7:$DG$148,'TN01-10 (IN)'!AX$12,0))</f>
        <v/>
      </c>
      <c r="AY114" s="32" t="str">
        <f>IF(VLOOKUP($C114,Sheet!$A$7:$DG$148,'TN01-10 (IN)'!AY$12,0)="","",VLOOKUP($C114,Sheet!$A$7:$DG$148,'TN01-10 (IN)'!AY$12,0))</f>
        <v/>
      </c>
      <c r="AZ114" s="32" t="str">
        <f>IF(VLOOKUP($C114,Sheet!$A$7:$DG$148,'TN01-10 (IN)'!AZ$12,0)="","",VLOOKUP($C114,Sheet!$A$7:$DG$148,'TN01-10 (IN)'!AZ$12,0))</f>
        <v/>
      </c>
      <c r="BA114" s="32" t="str">
        <f>IF(VLOOKUP($C114,Sheet!$A$7:$DG$148,'TN01-10 (IN)'!BA$12,0)="","",VLOOKUP($C114,Sheet!$A$7:$DG$148,'TN01-10 (IN)'!BA$12,0))</f>
        <v/>
      </c>
      <c r="BB114" s="32">
        <f>IF(VLOOKUP($C114,Sheet!$A$7:$DG$148,'TN01-10 (IN)'!BB$12,0)="","",VLOOKUP($C114,Sheet!$A$7:$DG$148,'TN01-10 (IN)'!BB$12,0))</f>
        <v>7.6</v>
      </c>
      <c r="BC114" s="32">
        <f>IF(VLOOKUP($C114,Sheet!$A$7:$DG$148,'TN01-10 (IN)'!BC$12,0)="","",VLOOKUP($C114,Sheet!$A$7:$DG$148,'TN01-10 (IN)'!BC$12,0))</f>
        <v>6.7</v>
      </c>
      <c r="BD114" s="33">
        <f>IF(VLOOKUP($C114,Sheet!$A$7:$DG$148,'TN01-10 (IN)'!BD$12,0)="","",VLOOKUP($C114,Sheet!$A$7:$DG$148,'TN01-10 (IN)'!BD$12,0))</f>
        <v>5</v>
      </c>
      <c r="BE114" s="36">
        <f>IF(VLOOKUP($C114,Sheet!$A$7:$DG$148,'TN01-10 (IN)'!BE$12,0)="","",VLOOKUP($C114,Sheet!$A$7:$DG$148,'TN01-10 (IN)'!BE$12,0))</f>
        <v>0</v>
      </c>
      <c r="BF114" s="28">
        <f>IF(VLOOKUP($C114,Sheet!$A$7:$DG$148,'TN01-10 (IN)'!BF$12,0)="","",VLOOKUP($C114,Sheet!$A$7:$DG$148,'TN01-10 (IN)'!BF$12,0))</f>
        <v>5.7</v>
      </c>
      <c r="BG114" s="28">
        <f>IF(VLOOKUP($C114,Sheet!$A$7:$DG$148,'TN01-10 (IN)'!BG$12,0)="","",VLOOKUP($C114,Sheet!$A$7:$DG$148,'TN01-10 (IN)'!BG$12,0))</f>
        <v>5.9</v>
      </c>
      <c r="BH114" s="28">
        <f>IF(VLOOKUP($C114,Sheet!$A$7:$DG$148,'TN01-10 (IN)'!BH$12,0)="","",VLOOKUP($C114,Sheet!$A$7:$DG$148,'TN01-10 (IN)'!BH$12,0))</f>
        <v>8.9</v>
      </c>
      <c r="BI114" s="28">
        <f>IF(VLOOKUP($C114,Sheet!$A$7:$DG$148,'TN01-10 (IN)'!BI$12,0)="","",VLOOKUP($C114,Sheet!$A$7:$DG$148,'TN01-10 (IN)'!BI$12,0))</f>
        <v>5.7</v>
      </c>
      <c r="BJ114" s="28">
        <f>IF(VLOOKUP($C114,Sheet!$A$7:$DG$148,'TN01-10 (IN)'!BJ$12,0)="","",VLOOKUP($C114,Sheet!$A$7:$DG$148,'TN01-10 (IN)'!BJ$12,0))</f>
        <v>6.2</v>
      </c>
      <c r="BK114" s="28">
        <f>IF(VLOOKUP($C114,Sheet!$A$7:$DG$148,'TN01-10 (IN)'!BK$12,0)="","",VLOOKUP($C114,Sheet!$A$7:$DG$148,'TN01-10 (IN)'!BK$12,0))</f>
        <v>6.7</v>
      </c>
      <c r="BL114" s="28">
        <f>IF(VLOOKUP($C114,Sheet!$A$7:$DG$148,'TN01-10 (IN)'!BL$12,0)="","",VLOOKUP($C114,Sheet!$A$7:$DG$148,'TN01-10 (IN)'!BL$12,0))</f>
        <v>7.6</v>
      </c>
      <c r="BM114" s="28">
        <f>IF(VLOOKUP($C114,Sheet!$A$7:$DG$148,'TN01-10 (IN)'!BM$12,0)="","",VLOOKUP($C114,Sheet!$A$7:$DG$148,'TN01-10 (IN)'!BM$12,0))</f>
        <v>7</v>
      </c>
      <c r="BN114" s="28">
        <f>IF(VLOOKUP($C114,Sheet!$A$7:$DG$148,'TN01-10 (IN)'!BN$12,0)="","",VLOOKUP($C114,Sheet!$A$7:$DG$148,'TN01-10 (IN)'!BN$12,0))</f>
        <v>6.9</v>
      </c>
      <c r="BO114" s="28">
        <f>IF(VLOOKUP($C114,Sheet!$A$7:$DG$148,'TN01-10 (IN)'!BO$12,0)="","",VLOOKUP($C114,Sheet!$A$7:$DG$148,'TN01-10 (IN)'!BO$12,0))</f>
        <v>8.6</v>
      </c>
      <c r="BP114" s="28">
        <f>IF(VLOOKUP($C114,Sheet!$A$7:$DG$148,'TN01-10 (IN)'!BP$12,0)="","",VLOOKUP($C114,Sheet!$A$7:$DG$148,'TN01-10 (IN)'!BP$12,0))</f>
        <v>6.6</v>
      </c>
      <c r="BQ114" s="28">
        <f>IF(VLOOKUP($C114,Sheet!$A$7:$DG$148,'TN01-10 (IN)'!BQ$12,0)="","",VLOOKUP($C114,Sheet!$A$7:$DG$148,'TN01-10 (IN)'!BQ$12,0))</f>
        <v>7.5</v>
      </c>
      <c r="BR114" s="28">
        <f>IF(VLOOKUP($C114,Sheet!$A$7:$DG$148,'TN01-10 (IN)'!BR$12,0)="","",VLOOKUP($C114,Sheet!$A$7:$DG$148,'TN01-10 (IN)'!BR$12,0))</f>
        <v>7.7</v>
      </c>
      <c r="BS114" s="28" t="str">
        <f>IF(VLOOKUP($C114,Sheet!$A$7:$DG$148,'TN01-10 (IN)'!BS$12,0)="","",VLOOKUP($C114,Sheet!$A$7:$DG$148,'TN01-10 (IN)'!BS$12,0))</f>
        <v/>
      </c>
      <c r="BT114" s="28">
        <f>IF(VLOOKUP($C114,Sheet!$A$7:$DG$148,'TN01-10 (IN)'!BT$12,0)="","",VLOOKUP($C114,Sheet!$A$7:$DG$148,'TN01-10 (IN)'!BT$12,0))</f>
        <v>8.8000000000000007</v>
      </c>
      <c r="BU114" s="28">
        <f>IF(VLOOKUP($C114,Sheet!$A$7:$DG$148,'TN01-10 (IN)'!BU$12,0)="","",VLOOKUP($C114,Sheet!$A$7:$DG$148,'TN01-10 (IN)'!BU$12,0))</f>
        <v>8.8000000000000007</v>
      </c>
      <c r="BV114" s="28">
        <f>IF(VLOOKUP($C114,Sheet!$A$7:$DG$148,'TN01-10 (IN)'!BV$12,0)="","",VLOOKUP($C114,Sheet!$A$7:$DG$148,'TN01-10 (IN)'!BV$12,0))</f>
        <v>7.7</v>
      </c>
      <c r="BW114" s="28">
        <f>IF(VLOOKUP($C114,Sheet!$A$7:$DG$148,'TN01-10 (IN)'!BW$12,0)="","",VLOOKUP($C114,Sheet!$A$7:$DG$148,'TN01-10 (IN)'!BW$12,0))</f>
        <v>6.7</v>
      </c>
      <c r="BX114" s="28">
        <f>IF(VLOOKUP($C114,Sheet!$A$7:$DG$148,'TN01-10 (IN)'!BX$12,0)="","",VLOOKUP($C114,Sheet!$A$7:$DG$148,'TN01-10 (IN)'!BX$12,0))</f>
        <v>8.4</v>
      </c>
      <c r="BY114" s="28">
        <f>IF(VLOOKUP($C114,Sheet!$A$7:$DG$148,'TN01-10 (IN)'!BY$12,0)="","",VLOOKUP($C114,Sheet!$A$7:$DG$148,'TN01-10 (IN)'!BY$12,0))</f>
        <v>8.1999999999999993</v>
      </c>
      <c r="BZ114" s="33">
        <f>IF(VLOOKUP($C114,Sheet!$A$7:$DG$148,'TN01-10 (IN)'!BZ$12,0)="","",VLOOKUP($C114,Sheet!$A$7:$DG$148,'TN01-10 (IN)'!BZ$12,0))</f>
        <v>50</v>
      </c>
      <c r="CA114" s="36">
        <f>IF(VLOOKUP($C114,Sheet!$A$7:$DG$148,'TN01-10 (IN)'!CA$12,0)="","",VLOOKUP($C114,Sheet!$A$7:$DG$148,'TN01-10 (IN)'!CA$12,0))</f>
        <v>0</v>
      </c>
      <c r="CB114" s="28">
        <f>IF(VLOOKUP($C114,Sheet!$A$7:$DG$148,'TN01-10 (IN)'!CB$12,0)="","",VLOOKUP($C114,Sheet!$A$7:$DG$148,'TN01-10 (IN)'!CB$12,0))</f>
        <v>8.1</v>
      </c>
      <c r="CC114" s="28" t="str">
        <f>IF(VLOOKUP($C114,Sheet!$A$7:$DG$148,'TN01-10 (IN)'!CC$12,0)="","",VLOOKUP($C114,Sheet!$A$7:$DG$148,'TN01-10 (IN)'!CC$12,0))</f>
        <v/>
      </c>
      <c r="CD114" s="28">
        <f>IF(VLOOKUP($C114,Sheet!$A$7:$DG$148,'TN01-10 (IN)'!CD$12,0)="","",VLOOKUP($C114,Sheet!$A$7:$DG$148,'TN01-10 (IN)'!CD$12,0))</f>
        <v>8.5</v>
      </c>
      <c r="CE114" s="28" t="str">
        <f>IF(VLOOKUP($C114,Sheet!$A$7:$DG$148,'TN01-10 (IN)'!CE$12,0)="","",VLOOKUP($C114,Sheet!$A$7:$DG$148,'TN01-10 (IN)'!CE$12,0))</f>
        <v/>
      </c>
      <c r="CF114" s="28">
        <f>IF(VLOOKUP($C114,Sheet!$A$7:$DG$148,'TN01-10 (IN)'!CF$12,0)="","",VLOOKUP($C114,Sheet!$A$7:$DG$148,'TN01-10 (IN)'!CF$12,0))</f>
        <v>8.3000000000000007</v>
      </c>
      <c r="CG114" s="28">
        <f>IF(VLOOKUP($C114,Sheet!$A$7:$DG$148,'TN01-10 (IN)'!CG$12,0)="","",VLOOKUP($C114,Sheet!$A$7:$DG$148,'TN01-10 (IN)'!CG$12,0))</f>
        <v>8.5</v>
      </c>
      <c r="CH114" s="28">
        <f>IF(VLOOKUP($C114,Sheet!$A$7:$DG$148,'TN01-10 (IN)'!CH$12,0)="","",VLOOKUP($C114,Sheet!$A$7:$DG$148,'TN01-10 (IN)'!CH$12,0))</f>
        <v>8.6999999999999993</v>
      </c>
      <c r="CI114" s="28">
        <f>IF(VLOOKUP($C114,Sheet!$A$7:$DG$148,'TN01-10 (IN)'!CI$12,0)="","",VLOOKUP($C114,Sheet!$A$7:$DG$148,'TN01-10 (IN)'!CI$12,0))</f>
        <v>8.1999999999999993</v>
      </c>
      <c r="CJ114" s="28" t="str">
        <f>IF(VLOOKUP($C114,Sheet!$A$7:$DG$148,'TN01-10 (IN)'!CJ$12,0)="","",VLOOKUP($C114,Sheet!$A$7:$DG$148,'TN01-10 (IN)'!CJ$12,0))</f>
        <v/>
      </c>
      <c r="CK114" s="28" t="str">
        <f>IF(VLOOKUP($C114,Sheet!$A$7:$DG$148,'TN01-10 (IN)'!CK$12,0)="","",VLOOKUP($C114,Sheet!$A$7:$DG$148,'TN01-10 (IN)'!CK$12,0))</f>
        <v/>
      </c>
      <c r="CL114" s="28" t="str">
        <f>IF(VLOOKUP($C114,Sheet!$A$7:$DG$148,'TN01-10 (IN)'!CL$12,0)="","",VLOOKUP($C114,Sheet!$A$7:$DG$148,'TN01-10 (IN)'!CL$12,0))</f>
        <v/>
      </c>
      <c r="CM114" s="28" t="str">
        <f>IF(VLOOKUP($C114,Sheet!$A$7:$DG$148,'TN01-10 (IN)'!CM$12,0)="","",VLOOKUP($C114,Sheet!$A$7:$DG$148,'TN01-10 (IN)'!CM$12,0))</f>
        <v/>
      </c>
      <c r="CN114" s="28" t="str">
        <f>IF(VLOOKUP($C114,Sheet!$A$7:$DG$148,'TN01-10 (IN)'!CN$12,0)="","",VLOOKUP($C114,Sheet!$A$7:$DG$148,'TN01-10 (IN)'!CN$12,0))</f>
        <v/>
      </c>
      <c r="CO114" s="28">
        <f>IF(VLOOKUP($C114,Sheet!$A$7:$DG$148,'TN01-10 (IN)'!CO$12,0)="","",VLOOKUP($C114,Sheet!$A$7:$DG$148,'TN01-10 (IN)'!CO$12,0))</f>
        <v>9.1999999999999993</v>
      </c>
      <c r="CP114" s="28">
        <f>IF(VLOOKUP($C114,Sheet!$A$7:$DG$148,'TN01-10 (IN)'!CP$12,0)="","",VLOOKUP($C114,Sheet!$A$7:$DG$148,'TN01-10 (IN)'!CP$12,0))</f>
        <v>8</v>
      </c>
      <c r="CQ114" s="28">
        <f>IF(VLOOKUP($C114,Sheet!$A$7:$DG$148,'TN01-10 (IN)'!CQ$12,0)="","",VLOOKUP($C114,Sheet!$A$7:$DG$148,'TN01-10 (IN)'!CQ$12,0))</f>
        <v>7</v>
      </c>
      <c r="CR114" s="28">
        <f>IF(VLOOKUP($C114,Sheet!$A$7:$DG$148,'TN01-10 (IN)'!CR$12,0)="","",VLOOKUP($C114,Sheet!$A$7:$DG$148,'TN01-10 (IN)'!CR$12,0))</f>
        <v>8.6999999999999993</v>
      </c>
      <c r="CS114" s="28">
        <f>IF(VLOOKUP($C114,Sheet!$A$7:$DG$148,'TN01-10 (IN)'!CS$12,0)="","",VLOOKUP($C114,Sheet!$A$7:$DG$148,'TN01-10 (IN)'!CS$12,0))</f>
        <v>8.6999999999999993</v>
      </c>
      <c r="CT114" s="28">
        <f>IF(VLOOKUP($C114,Sheet!$A$7:$DG$148,'TN01-10 (IN)'!CT$12,0)="","",VLOOKUP($C114,Sheet!$A$7:$DG$148,'TN01-10 (IN)'!CT$12,0))</f>
        <v>8.5</v>
      </c>
      <c r="CU114" s="33">
        <f>IF(VLOOKUP($C114,Sheet!$A$7:$DG$148,'TN01-10 (IN)'!CU$12,0)="","",VLOOKUP($C114,Sheet!$A$7:$DG$148,'TN01-10 (IN)'!CU$12,0))</f>
        <v>27</v>
      </c>
      <c r="CV114" s="36">
        <f>IF(VLOOKUP($C114,Sheet!$A$7:$DG$148,'TN01-10 (IN)'!CV$12,0)="","",VLOOKUP($C114,Sheet!$A$7:$DG$148,'TN01-10 (IN)'!CV$12,0))</f>
        <v>0</v>
      </c>
      <c r="CW114" s="38">
        <f t="shared" si="11"/>
        <v>128</v>
      </c>
      <c r="CX114" s="38">
        <f t="shared" si="11"/>
        <v>0</v>
      </c>
      <c r="CY114" s="38">
        <f t="shared" si="12"/>
        <v>0</v>
      </c>
      <c r="CZ114" s="38">
        <f t="shared" si="13"/>
        <v>128</v>
      </c>
      <c r="DA114" s="38">
        <f t="shared" si="14"/>
        <v>7.49</v>
      </c>
      <c r="DB114" s="38">
        <f>VLOOKUP($C114,'TN01-04'!$A$13:$DL$166,103,0)</f>
        <v>3.18</v>
      </c>
      <c r="DC114" s="28" t="str">
        <f>IF(VLOOKUP($C114,Sheet!$A$7:$DG$148,'TN01-10 (IN)'!DC$12,0)="","",VLOOKUP($C114,Sheet!$A$7:$DG$148,'TN01-10 (IN)'!DC$12,0))</f>
        <v/>
      </c>
      <c r="DD114" s="28" t="str">
        <f>IF(VLOOKUP($C114,Sheet!$A$7:$DG$148,'TN01-10 (IN)'!DD$12,0)="","",VLOOKUP($C114,Sheet!$A$7:$DG$148,'TN01-10 (IN)'!DD$12,0))</f>
        <v/>
      </c>
      <c r="DE114" s="28">
        <f>IF(VLOOKUP($C114,Sheet!$A$7:$DG$148,'TN01-10 (IN)'!DE$12,0)="","",VLOOKUP($C114,Sheet!$A$7:$DG$148,'TN01-10 (IN)'!DE$12,0))</f>
        <v>8.6</v>
      </c>
      <c r="DF114" s="28" t="str">
        <f>IF(VLOOKUP($C114,Sheet!$A$7:$DG$148,'TN01-10 (IN)'!DF$12,0)="","",VLOOKUP($C114,Sheet!$A$7:$DG$148,'TN01-10 (IN)'!DF$12,0))</f>
        <v/>
      </c>
      <c r="DG114" s="38"/>
      <c r="DH114" s="38">
        <f t="shared" si="15"/>
        <v>8.6</v>
      </c>
      <c r="DI114" s="38">
        <f>VLOOKUP($C114,'TN01-04'!$A$13:$DL$166,110,0)</f>
        <v>4</v>
      </c>
      <c r="DJ114" s="33">
        <f>IF(VLOOKUP($C114,Sheet!$A$7:$DG$148,'TN01-10 (IN)'!DJ$12,0)="","",VLOOKUP($C114,Sheet!$A$7:$DG$148,'TN01-10 (IN)'!DJ$12,0))</f>
        <v>5</v>
      </c>
      <c r="DK114" s="36">
        <f>IF(VLOOKUP($C114,Sheet!$A$7:$DG$148,'TN01-10 (IN)'!DK$12,0)="","",VLOOKUP($C114,Sheet!$A$7:$DG$148,'TN01-10 (IN)'!DK$12,0))</f>
        <v>0</v>
      </c>
      <c r="DL114" s="38">
        <f t="shared" si="16"/>
        <v>133</v>
      </c>
      <c r="DM114" s="38">
        <f t="shared" si="17"/>
        <v>0</v>
      </c>
      <c r="DN114" s="38">
        <f t="shared" si="18"/>
        <v>7.53</v>
      </c>
      <c r="DO114" s="38">
        <f>VLOOKUP($C114,'TN01-04'!$A$13:$DL$166,116,0)</f>
        <v>3.21</v>
      </c>
      <c r="DP114" s="33">
        <f>IF(VLOOKUP($C114,Sheet!$A$7:$DG$148,'TN01-10 (IN)'!DP$12,0)="","",VLOOKUP($C114,Sheet!$A$7:$DG$148,'TN01-10 (IN)'!DP$12,0))</f>
        <v>138</v>
      </c>
      <c r="DQ114" s="36">
        <f>IF(VLOOKUP($C114,Sheet!$A$7:$DG$148,'TN01-10 (IN)'!DQ$12,0)="","",VLOOKUP($C114,Sheet!$A$7:$DG$148,'TN01-10 (IN)'!DQ$12,0))</f>
        <v>0</v>
      </c>
      <c r="DR114" s="28">
        <f>IF(VLOOKUP($C114,Sheet!$A$7:$DG$148,'TN01-10 (IN)'!DR$12,0)="","",VLOOKUP($C114,Sheet!$A$7:$DG$148,'TN01-10 (IN)'!DR$12,0))</f>
        <v>137</v>
      </c>
      <c r="DS114" s="28">
        <f>IF(VLOOKUP($C114,Sheet!$A$7:$DG$148,'TN01-10 (IN)'!DS$12,0)="","",VLOOKUP($C114,Sheet!$A$7:$DG$148,'TN01-10 (IN)'!DS$12,0))</f>
        <v>138</v>
      </c>
      <c r="DT114" s="28">
        <f>IF(VLOOKUP($C114,Sheet!$A$7:$DG$148,'TN01-10 (IN)'!DT$12,0)="","",VLOOKUP($C114,Sheet!$A$7:$DG$148,'TN01-10 (IN)'!DT$12,0))</f>
        <v>7.53</v>
      </c>
      <c r="DU114" s="28">
        <f>IF(VLOOKUP($C114,Sheet!$A$7:$DG$148,'TN01-10 (IN)'!DU$12,0)="","",VLOOKUP($C114,Sheet!$A$7:$DG$148,'TN01-10 (IN)'!DU$12,0))</f>
        <v>3.21</v>
      </c>
      <c r="DV114" s="28" t="str">
        <f>IF(VLOOKUP($C114,Sheet!$A$7:$DG$148,'TN01-10 (IN)'!DV$12,0)="","",VLOOKUP($C114,Sheet!$A$7:$DG$148,'TN01-10 (IN)'!DV$12,0))</f>
        <v/>
      </c>
      <c r="DW114" s="42">
        <f t="shared" si="19"/>
        <v>0</v>
      </c>
    </row>
    <row r="115" spans="1:127" ht="15.95" customHeight="1" x14ac:dyDescent="0.2">
      <c r="A115" s="52"/>
      <c r="B115" s="625"/>
      <c r="C115" s="45">
        <v>2221716981</v>
      </c>
      <c r="D115" s="26" t="s">
        <v>33</v>
      </c>
      <c r="E115" s="26" t="s">
        <v>100</v>
      </c>
      <c r="F115" s="26" t="s">
        <v>171</v>
      </c>
      <c r="G115" s="27">
        <v>35895</v>
      </c>
      <c r="H115" s="26" t="s">
        <v>210</v>
      </c>
      <c r="I115" s="26" t="s">
        <v>212</v>
      </c>
      <c r="J115" s="28">
        <f>IF(VLOOKUP($C115,Sheet!$A$7:$DG$148,'TN01-10 (IN)'!J$12,0)="","",VLOOKUP($C115,Sheet!$A$7:$DG$148,'TN01-10 (IN)'!J$12,0))</f>
        <v>7.4</v>
      </c>
      <c r="K115" s="28">
        <f>IF(VLOOKUP($C115,Sheet!$A$7:$DG$148,'TN01-10 (IN)'!K$12,0)="","",VLOOKUP($C115,Sheet!$A$7:$DG$148,'TN01-10 (IN)'!K$12,0))</f>
        <v>6.2</v>
      </c>
      <c r="L115" s="28">
        <f>IF(VLOOKUP($C115,Sheet!$A$7:$DG$148,'TN01-10 (IN)'!L$12,0)="","",VLOOKUP($C115,Sheet!$A$7:$DG$148,'TN01-10 (IN)'!L$12,0))</f>
        <v>4.3</v>
      </c>
      <c r="M115" s="28">
        <f>IF(VLOOKUP($C115,Sheet!$A$7:$DG$148,'TN01-10 (IN)'!M$12,0)="","",VLOOKUP($C115,Sheet!$A$7:$DG$148,'TN01-10 (IN)'!M$12,0))</f>
        <v>7.2</v>
      </c>
      <c r="N115" s="28">
        <f>IF(VLOOKUP($C115,Sheet!$A$7:$DG$148,'TN01-10 (IN)'!N$12,0)="","",VLOOKUP($C115,Sheet!$A$7:$DG$148,'TN01-10 (IN)'!N$12,0))</f>
        <v>4.4000000000000004</v>
      </c>
      <c r="O115" s="28">
        <f>IF(VLOOKUP($C115,Sheet!$A$7:$DG$148,'TN01-10 (IN)'!O$12,0)="","",VLOOKUP($C115,Sheet!$A$7:$DG$148,'TN01-10 (IN)'!O$12,0))</f>
        <v>4.0999999999999996</v>
      </c>
      <c r="P115" s="28">
        <f>IF(VLOOKUP($C115,Sheet!$A$7:$DG$148,'TN01-10 (IN)'!P$12,0)="","",VLOOKUP($C115,Sheet!$A$7:$DG$148,'TN01-10 (IN)'!P$12,0))</f>
        <v>4.8</v>
      </c>
      <c r="Q115" s="28" t="str">
        <f>IF(VLOOKUP($C115,Sheet!$A$7:$DG$148,'TN01-10 (IN)'!Q$12,0)="","",VLOOKUP($C115,Sheet!$A$7:$DG$148,'TN01-10 (IN)'!Q$12,0))</f>
        <v/>
      </c>
      <c r="R115" s="28">
        <f>IF(VLOOKUP($C115,Sheet!$A$7:$DG$148,'TN01-10 (IN)'!R$12,0)="","",VLOOKUP($C115,Sheet!$A$7:$DG$148,'TN01-10 (IN)'!R$12,0))</f>
        <v>5.2</v>
      </c>
      <c r="S115" s="28" t="str">
        <f>IF(VLOOKUP($C115,Sheet!$A$7:$DG$148,'TN01-10 (IN)'!S$12,0)="","",VLOOKUP($C115,Sheet!$A$7:$DG$148,'TN01-10 (IN)'!S$12,0))</f>
        <v/>
      </c>
      <c r="T115" s="28">
        <f>IF(VLOOKUP($C115,Sheet!$A$7:$DG$148,'TN01-10 (IN)'!T$12,0)="","",VLOOKUP($C115,Sheet!$A$7:$DG$148,'TN01-10 (IN)'!T$12,0))</f>
        <v>7.8</v>
      </c>
      <c r="U115" s="28" t="str">
        <f>IF(VLOOKUP($C115,Sheet!$A$7:$DG$148,'TN01-10 (IN)'!U$12,0)="","",VLOOKUP($C115,Sheet!$A$7:$DG$148,'TN01-10 (IN)'!U$12,0))</f>
        <v/>
      </c>
      <c r="V115" s="28" t="str">
        <f>IF(VLOOKUP($C115,Sheet!$A$7:$DG$148,'TN01-10 (IN)'!V$12,0)="","",VLOOKUP($C115,Sheet!$A$7:$DG$148,'TN01-10 (IN)'!V$12,0))</f>
        <v/>
      </c>
      <c r="W115" s="28">
        <f>IF(VLOOKUP($C115,Sheet!$A$7:$DG$148,'TN01-10 (IN)'!W$12,0)="","",VLOOKUP($C115,Sheet!$A$7:$DG$148,'TN01-10 (IN)'!W$12,0))</f>
        <v>6.3</v>
      </c>
      <c r="X115" s="28" t="str">
        <f>IF(VLOOKUP($C115,Sheet!$A$7:$DG$148,'TN01-10 (IN)'!X$12,0)="","",VLOOKUP($C115,Sheet!$A$7:$DG$148,'TN01-10 (IN)'!X$12,0))</f>
        <v/>
      </c>
      <c r="Y115" s="28">
        <f>IF(VLOOKUP($C115,Sheet!$A$7:$DG$148,'TN01-10 (IN)'!Y$12,0)="","",VLOOKUP($C115,Sheet!$A$7:$DG$148,'TN01-10 (IN)'!Y$12,0))</f>
        <v>7.7</v>
      </c>
      <c r="Z115" s="28">
        <f>IF(VLOOKUP($C115,Sheet!$A$7:$DG$148,'TN01-10 (IN)'!Z$12,0)="","",VLOOKUP($C115,Sheet!$A$7:$DG$148,'TN01-10 (IN)'!Z$12,0))</f>
        <v>7.7</v>
      </c>
      <c r="AA115" s="28">
        <f>IF(VLOOKUP($C115,Sheet!$A$7:$DG$148,'TN01-10 (IN)'!AA$12,0)="","",VLOOKUP($C115,Sheet!$A$7:$DG$148,'TN01-10 (IN)'!AA$12,0))</f>
        <v>6.9</v>
      </c>
      <c r="AB115" s="28">
        <f>IF(VLOOKUP($C115,Sheet!$A$7:$DG$148,'TN01-10 (IN)'!AB$12,0)="","",VLOOKUP($C115,Sheet!$A$7:$DG$148,'TN01-10 (IN)'!AB$12,0))</f>
        <v>5.4</v>
      </c>
      <c r="AC115" s="28">
        <f>IF(VLOOKUP($C115,Sheet!$A$7:$DG$148,'TN01-10 (IN)'!AC$12,0)="","",VLOOKUP($C115,Sheet!$A$7:$DG$148,'TN01-10 (IN)'!AC$12,0))</f>
        <v>5.3</v>
      </c>
      <c r="AD115" s="28">
        <f>IF(VLOOKUP($C115,Sheet!$A$7:$DG$148,'TN01-10 (IN)'!AD$12,0)="","",VLOOKUP($C115,Sheet!$A$7:$DG$148,'TN01-10 (IN)'!AD$12,0))</f>
        <v>6.4</v>
      </c>
      <c r="AE115" s="28">
        <f>IF(VLOOKUP($C115,Sheet!$A$7:$DG$148,'TN01-10 (IN)'!AE$12,0)="","",VLOOKUP($C115,Sheet!$A$7:$DG$148,'TN01-10 (IN)'!AE$12,0))</f>
        <v>6.7</v>
      </c>
      <c r="AF115" s="28">
        <f>IF(VLOOKUP($C115,Sheet!$A$7:$DG$148,'TN01-10 (IN)'!AF$12,0)="","",VLOOKUP($C115,Sheet!$A$7:$DG$148,'TN01-10 (IN)'!AF$12,0))</f>
        <v>8.3000000000000007</v>
      </c>
      <c r="AG115" s="28">
        <f>IF(VLOOKUP($C115,Sheet!$A$7:$DG$148,'TN01-10 (IN)'!AG$12,0)="","",VLOOKUP($C115,Sheet!$A$7:$DG$148,'TN01-10 (IN)'!AG$12,0))</f>
        <v>6.2</v>
      </c>
      <c r="AH115" s="28">
        <f>IF(VLOOKUP($C115,Sheet!$A$7:$DG$148,'TN01-10 (IN)'!AH$12,0)="","",VLOOKUP($C115,Sheet!$A$7:$DG$148,'TN01-10 (IN)'!AH$12,0))</f>
        <v>8.4</v>
      </c>
      <c r="AI115" s="28">
        <f>IF(VLOOKUP($C115,Sheet!$A$7:$DG$148,'TN01-10 (IN)'!AI$12,0)="","",VLOOKUP($C115,Sheet!$A$7:$DG$148,'TN01-10 (IN)'!AI$12,0))</f>
        <v>6.4</v>
      </c>
      <c r="AJ115" s="28">
        <f>IF(VLOOKUP($C115,Sheet!$A$7:$DG$148,'TN01-10 (IN)'!AJ$12,0)="","",VLOOKUP($C115,Sheet!$A$7:$DG$148,'TN01-10 (IN)'!AJ$12,0))</f>
        <v>7</v>
      </c>
      <c r="AK115" s="28">
        <f>IF(VLOOKUP($C115,Sheet!$A$7:$DG$148,'TN01-10 (IN)'!AK$12,0)="","",VLOOKUP($C115,Sheet!$A$7:$DG$148,'TN01-10 (IN)'!AK$12,0))</f>
        <v>6.9</v>
      </c>
      <c r="AL115" s="28">
        <f>IF(VLOOKUP($C115,Sheet!$A$7:$DG$148,'TN01-10 (IN)'!AL$12,0)="","",VLOOKUP($C115,Sheet!$A$7:$DG$148,'TN01-10 (IN)'!AL$12,0))</f>
        <v>7.9</v>
      </c>
      <c r="AM115" s="33">
        <f>IF(VLOOKUP($C115,Sheet!$A$7:$DG$148,'TN01-10 (IN)'!AM$12,0)="","",VLOOKUP($C115,Sheet!$A$7:$DG$148,'TN01-10 (IN)'!AM$12,0))</f>
        <v>51</v>
      </c>
      <c r="AN115" s="36">
        <f>IF(VLOOKUP($C115,Sheet!$A$7:$DG$148,'TN01-10 (IN)'!AN$12,0)="","",VLOOKUP($C115,Sheet!$A$7:$DG$148,'TN01-10 (IN)'!AN$12,0))</f>
        <v>0</v>
      </c>
      <c r="AO115" s="32">
        <f>IF(VLOOKUP($C115,Sheet!$A$7:$DG$148,'TN01-10 (IN)'!AO$12,0)="","",VLOOKUP($C115,Sheet!$A$7:$DG$148,'TN01-10 (IN)'!AO$12,0))</f>
        <v>7.7</v>
      </c>
      <c r="AP115" s="32">
        <f>IF(VLOOKUP($C115,Sheet!$A$7:$DG$148,'TN01-10 (IN)'!AP$12,0)="","",VLOOKUP($C115,Sheet!$A$7:$DG$148,'TN01-10 (IN)'!AP$12,0))</f>
        <v>7.5</v>
      </c>
      <c r="AQ115" s="32" t="str">
        <f>IF(VLOOKUP($C115,Sheet!$A$7:$DG$148,'TN01-10 (IN)'!AQ$12,0)="","",VLOOKUP($C115,Sheet!$A$7:$DG$148,'TN01-10 (IN)'!AQ$12,0))</f>
        <v/>
      </c>
      <c r="AR115" s="32" t="str">
        <f>IF(VLOOKUP($C115,Sheet!$A$7:$DG$148,'TN01-10 (IN)'!AR$12,0)="","",VLOOKUP($C115,Sheet!$A$7:$DG$148,'TN01-10 (IN)'!AR$12,0))</f>
        <v/>
      </c>
      <c r="AS115" s="32" t="str">
        <f>IF(VLOOKUP($C115,Sheet!$A$7:$DG$148,'TN01-10 (IN)'!AS$12,0)="","",VLOOKUP($C115,Sheet!$A$7:$DG$148,'TN01-10 (IN)'!AS$12,0))</f>
        <v/>
      </c>
      <c r="AT115" s="32" t="str">
        <f>IF(VLOOKUP($C115,Sheet!$A$7:$DG$148,'TN01-10 (IN)'!AT$12,0)="","",VLOOKUP($C115,Sheet!$A$7:$DG$148,'TN01-10 (IN)'!AT$12,0))</f>
        <v/>
      </c>
      <c r="AU115" s="32" t="str">
        <f>IF(VLOOKUP($C115,Sheet!$A$7:$DG$148,'TN01-10 (IN)'!AU$12,0)="","",VLOOKUP($C115,Sheet!$A$7:$DG$148,'TN01-10 (IN)'!AU$12,0))</f>
        <v/>
      </c>
      <c r="AV115" s="32">
        <f>IF(VLOOKUP($C115,Sheet!$A$7:$DG$148,'TN01-10 (IN)'!AV$12,0)="","",VLOOKUP($C115,Sheet!$A$7:$DG$148,'TN01-10 (IN)'!AV$12,0))</f>
        <v>9.6</v>
      </c>
      <c r="AW115" s="32" t="str">
        <f>IF(VLOOKUP($C115,Sheet!$A$7:$DG$148,'TN01-10 (IN)'!AW$12,0)="","",VLOOKUP($C115,Sheet!$A$7:$DG$148,'TN01-10 (IN)'!AW$12,0))</f>
        <v/>
      </c>
      <c r="AX115" s="32" t="str">
        <f>IF(VLOOKUP($C115,Sheet!$A$7:$DG$148,'TN01-10 (IN)'!AX$12,0)="","",VLOOKUP($C115,Sheet!$A$7:$DG$148,'TN01-10 (IN)'!AX$12,0))</f>
        <v/>
      </c>
      <c r="AY115" s="32" t="str">
        <f>IF(VLOOKUP($C115,Sheet!$A$7:$DG$148,'TN01-10 (IN)'!AY$12,0)="","",VLOOKUP($C115,Sheet!$A$7:$DG$148,'TN01-10 (IN)'!AY$12,0))</f>
        <v/>
      </c>
      <c r="AZ115" s="32" t="str">
        <f>IF(VLOOKUP($C115,Sheet!$A$7:$DG$148,'TN01-10 (IN)'!AZ$12,0)="","",VLOOKUP($C115,Sheet!$A$7:$DG$148,'TN01-10 (IN)'!AZ$12,0))</f>
        <v/>
      </c>
      <c r="BA115" s="32" t="str">
        <f>IF(VLOOKUP($C115,Sheet!$A$7:$DG$148,'TN01-10 (IN)'!BA$12,0)="","",VLOOKUP($C115,Sheet!$A$7:$DG$148,'TN01-10 (IN)'!BA$12,0))</f>
        <v/>
      </c>
      <c r="BB115" s="32">
        <f>IF(VLOOKUP($C115,Sheet!$A$7:$DG$148,'TN01-10 (IN)'!BB$12,0)="","",VLOOKUP($C115,Sheet!$A$7:$DG$148,'TN01-10 (IN)'!BB$12,0))</f>
        <v>7.4</v>
      </c>
      <c r="BC115" s="32">
        <f>IF(VLOOKUP($C115,Sheet!$A$7:$DG$148,'TN01-10 (IN)'!BC$12,0)="","",VLOOKUP($C115,Sheet!$A$7:$DG$148,'TN01-10 (IN)'!BC$12,0))</f>
        <v>7.4</v>
      </c>
      <c r="BD115" s="33">
        <f>IF(VLOOKUP($C115,Sheet!$A$7:$DG$148,'TN01-10 (IN)'!BD$12,0)="","",VLOOKUP($C115,Sheet!$A$7:$DG$148,'TN01-10 (IN)'!BD$12,0))</f>
        <v>5</v>
      </c>
      <c r="BE115" s="36">
        <f>IF(VLOOKUP($C115,Sheet!$A$7:$DG$148,'TN01-10 (IN)'!BE$12,0)="","",VLOOKUP($C115,Sheet!$A$7:$DG$148,'TN01-10 (IN)'!BE$12,0))</f>
        <v>0</v>
      </c>
      <c r="BF115" s="28">
        <f>IF(VLOOKUP($C115,Sheet!$A$7:$DG$148,'TN01-10 (IN)'!BF$12,0)="","",VLOOKUP($C115,Sheet!$A$7:$DG$148,'TN01-10 (IN)'!BF$12,0))</f>
        <v>5.2</v>
      </c>
      <c r="BG115" s="28">
        <f>IF(VLOOKUP($C115,Sheet!$A$7:$DG$148,'TN01-10 (IN)'!BG$12,0)="","",VLOOKUP($C115,Sheet!$A$7:$DG$148,'TN01-10 (IN)'!BG$12,0))</f>
        <v>5.5</v>
      </c>
      <c r="BH115" s="28">
        <f>IF(VLOOKUP($C115,Sheet!$A$7:$DG$148,'TN01-10 (IN)'!BH$12,0)="","",VLOOKUP($C115,Sheet!$A$7:$DG$148,'TN01-10 (IN)'!BH$12,0))</f>
        <v>5.9</v>
      </c>
      <c r="BI115" s="28">
        <f>IF(VLOOKUP($C115,Sheet!$A$7:$DG$148,'TN01-10 (IN)'!BI$12,0)="","",VLOOKUP($C115,Sheet!$A$7:$DG$148,'TN01-10 (IN)'!BI$12,0))</f>
        <v>5.6</v>
      </c>
      <c r="BJ115" s="28">
        <f>IF(VLOOKUP($C115,Sheet!$A$7:$DG$148,'TN01-10 (IN)'!BJ$12,0)="","",VLOOKUP($C115,Sheet!$A$7:$DG$148,'TN01-10 (IN)'!BJ$12,0))</f>
        <v>5.2</v>
      </c>
      <c r="BK115" s="28">
        <f>IF(VLOOKUP($C115,Sheet!$A$7:$DG$148,'TN01-10 (IN)'!BK$12,0)="","",VLOOKUP($C115,Sheet!$A$7:$DG$148,'TN01-10 (IN)'!BK$12,0))</f>
        <v>5.9</v>
      </c>
      <c r="BL115" s="28">
        <f>IF(VLOOKUP($C115,Sheet!$A$7:$DG$148,'TN01-10 (IN)'!BL$12,0)="","",VLOOKUP($C115,Sheet!$A$7:$DG$148,'TN01-10 (IN)'!BL$12,0))</f>
        <v>6.5</v>
      </c>
      <c r="BM115" s="28">
        <f>IF(VLOOKUP($C115,Sheet!$A$7:$DG$148,'TN01-10 (IN)'!BM$12,0)="","",VLOOKUP($C115,Sheet!$A$7:$DG$148,'TN01-10 (IN)'!BM$12,0))</f>
        <v>6.4</v>
      </c>
      <c r="BN115" s="28">
        <f>IF(VLOOKUP($C115,Sheet!$A$7:$DG$148,'TN01-10 (IN)'!BN$12,0)="","",VLOOKUP($C115,Sheet!$A$7:$DG$148,'TN01-10 (IN)'!BN$12,0))</f>
        <v>6</v>
      </c>
      <c r="BO115" s="28">
        <f>IF(VLOOKUP($C115,Sheet!$A$7:$DG$148,'TN01-10 (IN)'!BO$12,0)="","",VLOOKUP($C115,Sheet!$A$7:$DG$148,'TN01-10 (IN)'!BO$12,0))</f>
        <v>6.9</v>
      </c>
      <c r="BP115" s="28">
        <f>IF(VLOOKUP($C115,Sheet!$A$7:$DG$148,'TN01-10 (IN)'!BP$12,0)="","",VLOOKUP($C115,Sheet!$A$7:$DG$148,'TN01-10 (IN)'!BP$12,0))</f>
        <v>6.7</v>
      </c>
      <c r="BQ115" s="28">
        <f>IF(VLOOKUP($C115,Sheet!$A$7:$DG$148,'TN01-10 (IN)'!BQ$12,0)="","",VLOOKUP($C115,Sheet!$A$7:$DG$148,'TN01-10 (IN)'!BQ$12,0))</f>
        <v>6.8</v>
      </c>
      <c r="BR115" s="28">
        <f>IF(VLOOKUP($C115,Sheet!$A$7:$DG$148,'TN01-10 (IN)'!BR$12,0)="","",VLOOKUP($C115,Sheet!$A$7:$DG$148,'TN01-10 (IN)'!BR$12,0))</f>
        <v>6.6</v>
      </c>
      <c r="BS115" s="28" t="str">
        <f>IF(VLOOKUP($C115,Sheet!$A$7:$DG$148,'TN01-10 (IN)'!BS$12,0)="","",VLOOKUP($C115,Sheet!$A$7:$DG$148,'TN01-10 (IN)'!BS$12,0))</f>
        <v/>
      </c>
      <c r="BT115" s="28">
        <f>IF(VLOOKUP($C115,Sheet!$A$7:$DG$148,'TN01-10 (IN)'!BT$12,0)="","",VLOOKUP($C115,Sheet!$A$7:$DG$148,'TN01-10 (IN)'!BT$12,0))</f>
        <v>5.8</v>
      </c>
      <c r="BU115" s="28">
        <f>IF(VLOOKUP($C115,Sheet!$A$7:$DG$148,'TN01-10 (IN)'!BU$12,0)="","",VLOOKUP($C115,Sheet!$A$7:$DG$148,'TN01-10 (IN)'!BU$12,0))</f>
        <v>5.0999999999999996</v>
      </c>
      <c r="BV115" s="28">
        <f>IF(VLOOKUP($C115,Sheet!$A$7:$DG$148,'TN01-10 (IN)'!BV$12,0)="","",VLOOKUP($C115,Sheet!$A$7:$DG$148,'TN01-10 (IN)'!BV$12,0))</f>
        <v>4.9000000000000004</v>
      </c>
      <c r="BW115" s="28">
        <f>IF(VLOOKUP($C115,Sheet!$A$7:$DG$148,'TN01-10 (IN)'!BW$12,0)="","",VLOOKUP($C115,Sheet!$A$7:$DG$148,'TN01-10 (IN)'!BW$12,0))</f>
        <v>5.4</v>
      </c>
      <c r="BX115" s="28">
        <f>IF(VLOOKUP($C115,Sheet!$A$7:$DG$148,'TN01-10 (IN)'!BX$12,0)="","",VLOOKUP($C115,Sheet!$A$7:$DG$148,'TN01-10 (IN)'!BX$12,0))</f>
        <v>7.1</v>
      </c>
      <c r="BY115" s="28">
        <f>IF(VLOOKUP($C115,Sheet!$A$7:$DG$148,'TN01-10 (IN)'!BY$12,0)="","",VLOOKUP($C115,Sheet!$A$7:$DG$148,'TN01-10 (IN)'!BY$12,0))</f>
        <v>8.3000000000000007</v>
      </c>
      <c r="BZ115" s="33">
        <f>IF(VLOOKUP($C115,Sheet!$A$7:$DG$148,'TN01-10 (IN)'!BZ$12,0)="","",VLOOKUP($C115,Sheet!$A$7:$DG$148,'TN01-10 (IN)'!BZ$12,0))</f>
        <v>50</v>
      </c>
      <c r="CA115" s="36">
        <f>IF(VLOOKUP($C115,Sheet!$A$7:$DG$148,'TN01-10 (IN)'!CA$12,0)="","",VLOOKUP($C115,Sheet!$A$7:$DG$148,'TN01-10 (IN)'!CA$12,0))</f>
        <v>0</v>
      </c>
      <c r="CB115" s="28">
        <f>IF(VLOOKUP($C115,Sheet!$A$7:$DG$148,'TN01-10 (IN)'!CB$12,0)="","",VLOOKUP($C115,Sheet!$A$7:$DG$148,'TN01-10 (IN)'!CB$12,0))</f>
        <v>6.6</v>
      </c>
      <c r="CC115" s="28" t="str">
        <f>IF(VLOOKUP($C115,Sheet!$A$7:$DG$148,'TN01-10 (IN)'!CC$12,0)="","",VLOOKUP($C115,Sheet!$A$7:$DG$148,'TN01-10 (IN)'!CC$12,0))</f>
        <v/>
      </c>
      <c r="CD115" s="28">
        <f>IF(VLOOKUP($C115,Sheet!$A$7:$DG$148,'TN01-10 (IN)'!CD$12,0)="","",VLOOKUP($C115,Sheet!$A$7:$DG$148,'TN01-10 (IN)'!CD$12,0))</f>
        <v>7.5</v>
      </c>
      <c r="CE115" s="28" t="str">
        <f>IF(VLOOKUP($C115,Sheet!$A$7:$DG$148,'TN01-10 (IN)'!CE$12,0)="","",VLOOKUP($C115,Sheet!$A$7:$DG$148,'TN01-10 (IN)'!CE$12,0))</f>
        <v/>
      </c>
      <c r="CF115" s="28">
        <f>IF(VLOOKUP($C115,Sheet!$A$7:$DG$148,'TN01-10 (IN)'!CF$12,0)="","",VLOOKUP($C115,Sheet!$A$7:$DG$148,'TN01-10 (IN)'!CF$12,0))</f>
        <v>6</v>
      </c>
      <c r="CG115" s="28">
        <f>IF(VLOOKUP($C115,Sheet!$A$7:$DG$148,'TN01-10 (IN)'!CG$12,0)="","",VLOOKUP($C115,Sheet!$A$7:$DG$148,'TN01-10 (IN)'!CG$12,0))</f>
        <v>7.5</v>
      </c>
      <c r="CH115" s="28">
        <f>IF(VLOOKUP($C115,Sheet!$A$7:$DG$148,'TN01-10 (IN)'!CH$12,0)="","",VLOOKUP($C115,Sheet!$A$7:$DG$148,'TN01-10 (IN)'!CH$12,0))</f>
        <v>6.5</v>
      </c>
      <c r="CI115" s="28">
        <f>IF(VLOOKUP($C115,Sheet!$A$7:$DG$148,'TN01-10 (IN)'!CI$12,0)="","",VLOOKUP($C115,Sheet!$A$7:$DG$148,'TN01-10 (IN)'!CI$12,0))</f>
        <v>6.8</v>
      </c>
      <c r="CJ115" s="28" t="str">
        <f>IF(VLOOKUP($C115,Sheet!$A$7:$DG$148,'TN01-10 (IN)'!CJ$12,0)="","",VLOOKUP($C115,Sheet!$A$7:$DG$148,'TN01-10 (IN)'!CJ$12,0))</f>
        <v/>
      </c>
      <c r="CK115" s="28">
        <f>IF(VLOOKUP($C115,Sheet!$A$7:$DG$148,'TN01-10 (IN)'!CK$12,0)="","",VLOOKUP($C115,Sheet!$A$7:$DG$148,'TN01-10 (IN)'!CK$12,0))</f>
        <v>5.0999999999999996</v>
      </c>
      <c r="CL115" s="28" t="str">
        <f>IF(VLOOKUP($C115,Sheet!$A$7:$DG$148,'TN01-10 (IN)'!CL$12,0)="","",VLOOKUP($C115,Sheet!$A$7:$DG$148,'TN01-10 (IN)'!CL$12,0))</f>
        <v/>
      </c>
      <c r="CM115" s="28" t="str">
        <f>IF(VLOOKUP($C115,Sheet!$A$7:$DG$148,'TN01-10 (IN)'!CM$12,0)="","",VLOOKUP($C115,Sheet!$A$7:$DG$148,'TN01-10 (IN)'!CM$12,0))</f>
        <v/>
      </c>
      <c r="CN115" s="28" t="str">
        <f>IF(VLOOKUP($C115,Sheet!$A$7:$DG$148,'TN01-10 (IN)'!CN$12,0)="","",VLOOKUP($C115,Sheet!$A$7:$DG$148,'TN01-10 (IN)'!CN$12,0))</f>
        <v/>
      </c>
      <c r="CO115" s="28" t="str">
        <f>IF(VLOOKUP($C115,Sheet!$A$7:$DG$148,'TN01-10 (IN)'!CO$12,0)="","",VLOOKUP($C115,Sheet!$A$7:$DG$148,'TN01-10 (IN)'!CO$12,0))</f>
        <v/>
      </c>
      <c r="CP115" s="28" t="str">
        <f>IF(VLOOKUP($C115,Sheet!$A$7:$DG$148,'TN01-10 (IN)'!CP$12,0)="","",VLOOKUP($C115,Sheet!$A$7:$DG$148,'TN01-10 (IN)'!CP$12,0))</f>
        <v>X</v>
      </c>
      <c r="CQ115" s="28">
        <f>IF(VLOOKUP($C115,Sheet!$A$7:$DG$148,'TN01-10 (IN)'!CQ$12,0)="","",VLOOKUP($C115,Sheet!$A$7:$DG$148,'TN01-10 (IN)'!CQ$12,0))</f>
        <v>7.8</v>
      </c>
      <c r="CR115" s="28">
        <f>IF(VLOOKUP($C115,Sheet!$A$7:$DG$148,'TN01-10 (IN)'!CR$12,0)="","",VLOOKUP($C115,Sheet!$A$7:$DG$148,'TN01-10 (IN)'!CR$12,0))</f>
        <v>7.1</v>
      </c>
      <c r="CS115" s="28">
        <f>IF(VLOOKUP($C115,Sheet!$A$7:$DG$148,'TN01-10 (IN)'!CS$12,0)="","",VLOOKUP($C115,Sheet!$A$7:$DG$148,'TN01-10 (IN)'!CS$12,0))</f>
        <v>8.1</v>
      </c>
      <c r="CT115" s="28">
        <f>IF(VLOOKUP($C115,Sheet!$A$7:$DG$148,'TN01-10 (IN)'!CT$12,0)="","",VLOOKUP($C115,Sheet!$A$7:$DG$148,'TN01-10 (IN)'!CT$12,0))</f>
        <v>7.3</v>
      </c>
      <c r="CU115" s="33">
        <f>IF(VLOOKUP($C115,Sheet!$A$7:$DG$148,'TN01-10 (IN)'!CU$12,0)="","",VLOOKUP($C115,Sheet!$A$7:$DG$148,'TN01-10 (IN)'!CU$12,0))</f>
        <v>24</v>
      </c>
      <c r="CV115" s="36">
        <f>IF(VLOOKUP($C115,Sheet!$A$7:$DG$148,'TN01-10 (IN)'!CV$12,0)="","",VLOOKUP($C115,Sheet!$A$7:$DG$148,'TN01-10 (IN)'!CV$12,0))</f>
        <v>3</v>
      </c>
      <c r="CW115" s="38">
        <f t="shared" si="11"/>
        <v>125</v>
      </c>
      <c r="CX115" s="38">
        <f t="shared" si="11"/>
        <v>3</v>
      </c>
      <c r="CY115" s="38">
        <f t="shared" si="12"/>
        <v>0</v>
      </c>
      <c r="CZ115" s="38">
        <f t="shared" si="13"/>
        <v>128</v>
      </c>
      <c r="DA115" s="38">
        <f t="shared" si="14"/>
        <v>6.15</v>
      </c>
      <c r="DB115" s="38">
        <f>VLOOKUP($C115,'TN01-04'!$A$13:$DL$166,103,0)</f>
        <v>2.33</v>
      </c>
      <c r="DC115" s="28" t="str">
        <f>IF(VLOOKUP($C115,Sheet!$A$7:$DG$148,'TN01-10 (IN)'!DC$12,0)="","",VLOOKUP($C115,Sheet!$A$7:$DG$148,'TN01-10 (IN)'!DC$12,0))</f>
        <v/>
      </c>
      <c r="DD115" s="28" t="str">
        <f>IF(VLOOKUP($C115,Sheet!$A$7:$DG$148,'TN01-10 (IN)'!DD$12,0)="","",VLOOKUP($C115,Sheet!$A$7:$DG$148,'TN01-10 (IN)'!DD$12,0))</f>
        <v/>
      </c>
      <c r="DE115" s="28" t="str">
        <f>IF(VLOOKUP($C115,Sheet!$A$7:$DG$148,'TN01-10 (IN)'!DE$12,0)="","",VLOOKUP($C115,Sheet!$A$7:$DG$148,'TN01-10 (IN)'!DE$12,0))</f>
        <v/>
      </c>
      <c r="DF115" s="28" t="str">
        <f>IF(VLOOKUP($C115,Sheet!$A$7:$DG$148,'TN01-10 (IN)'!DF$12,0)="","",VLOOKUP($C115,Sheet!$A$7:$DG$148,'TN01-10 (IN)'!DF$12,0))</f>
        <v/>
      </c>
      <c r="DG115" s="38"/>
      <c r="DH115" s="38">
        <f t="shared" si="15"/>
        <v>0</v>
      </c>
      <c r="DI115" s="38">
        <f>VLOOKUP($C115,'TN01-04'!$A$13:$DL$166,110,0)</f>
        <v>0</v>
      </c>
      <c r="DJ115" s="33">
        <f>IF(VLOOKUP($C115,Sheet!$A$7:$DG$148,'TN01-10 (IN)'!DJ$12,0)="","",VLOOKUP($C115,Sheet!$A$7:$DG$148,'TN01-10 (IN)'!DJ$12,0))</f>
        <v>0</v>
      </c>
      <c r="DK115" s="36">
        <f>IF(VLOOKUP($C115,Sheet!$A$7:$DG$148,'TN01-10 (IN)'!DK$12,0)="","",VLOOKUP($C115,Sheet!$A$7:$DG$148,'TN01-10 (IN)'!DK$12,0))</f>
        <v>5</v>
      </c>
      <c r="DL115" s="38">
        <f t="shared" si="16"/>
        <v>125</v>
      </c>
      <c r="DM115" s="38">
        <f t="shared" si="17"/>
        <v>8</v>
      </c>
      <c r="DN115" s="38">
        <f t="shared" si="18"/>
        <v>5.92</v>
      </c>
      <c r="DO115" s="38">
        <f>VLOOKUP($C115,'TN01-04'!$A$13:$DL$166,116,0)</f>
        <v>2.2400000000000002</v>
      </c>
      <c r="DP115" s="33">
        <f>IF(VLOOKUP($C115,Sheet!$A$7:$DG$148,'TN01-10 (IN)'!DP$12,0)="","",VLOOKUP($C115,Sheet!$A$7:$DG$148,'TN01-10 (IN)'!DP$12,0))</f>
        <v>130</v>
      </c>
      <c r="DQ115" s="36">
        <f>IF(VLOOKUP($C115,Sheet!$A$7:$DG$148,'TN01-10 (IN)'!DQ$12,0)="","",VLOOKUP($C115,Sheet!$A$7:$DG$148,'TN01-10 (IN)'!DQ$12,0))</f>
        <v>8</v>
      </c>
      <c r="DR115" s="28">
        <f>IF(VLOOKUP($C115,Sheet!$A$7:$DG$148,'TN01-10 (IN)'!DR$12,0)="","",VLOOKUP($C115,Sheet!$A$7:$DG$148,'TN01-10 (IN)'!DR$12,0))</f>
        <v>137</v>
      </c>
      <c r="DS115" s="28">
        <f>IF(VLOOKUP($C115,Sheet!$A$7:$DG$148,'TN01-10 (IN)'!DS$12,0)="","",VLOOKUP($C115,Sheet!$A$7:$DG$148,'TN01-10 (IN)'!DS$12,0))</f>
        <v>130</v>
      </c>
      <c r="DT115" s="28">
        <f>IF(VLOOKUP($C115,Sheet!$A$7:$DG$148,'TN01-10 (IN)'!DT$12,0)="","",VLOOKUP($C115,Sheet!$A$7:$DG$148,'TN01-10 (IN)'!DT$12,0))</f>
        <v>6.3</v>
      </c>
      <c r="DU115" s="28">
        <f>IF(VLOOKUP($C115,Sheet!$A$7:$DG$148,'TN01-10 (IN)'!DU$12,0)="","",VLOOKUP($C115,Sheet!$A$7:$DG$148,'TN01-10 (IN)'!DU$12,0))</f>
        <v>2.39</v>
      </c>
      <c r="DV115" s="28" t="str">
        <f>IF(VLOOKUP($C115,Sheet!$A$7:$DG$148,'TN01-10 (IN)'!DV$12,0)="","",VLOOKUP($C115,Sheet!$A$7:$DG$148,'TN01-10 (IN)'!DV$12,0))</f>
        <v>ENG 119</v>
      </c>
      <c r="DW115" s="42">
        <f t="shared" si="19"/>
        <v>2.34375E-2</v>
      </c>
    </row>
    <row r="116" spans="1:127" ht="15.95" customHeight="1" x14ac:dyDescent="0.2">
      <c r="A116" s="52"/>
      <c r="B116" s="625"/>
      <c r="C116" s="45">
        <v>2220727380</v>
      </c>
      <c r="D116" s="26" t="s">
        <v>31</v>
      </c>
      <c r="E116" s="26" t="s">
        <v>47</v>
      </c>
      <c r="F116" s="26" t="s">
        <v>172</v>
      </c>
      <c r="G116" s="27">
        <v>35501</v>
      </c>
      <c r="H116" s="26" t="s">
        <v>209</v>
      </c>
      <c r="I116" s="26" t="s">
        <v>212</v>
      </c>
      <c r="J116" s="28" t="e">
        <f>IF(VLOOKUP($C116,Sheet!$A$7:$DG$148,'TN01-10 (IN)'!J$12,0)="","",VLOOKUP($C116,Sheet!$A$7:$DG$148,'TN01-10 (IN)'!J$12,0))</f>
        <v>#N/A</v>
      </c>
      <c r="K116" s="28" t="e">
        <f>IF(VLOOKUP($C116,Sheet!$A$7:$DG$148,'TN01-10 (IN)'!K$12,0)="","",VLOOKUP($C116,Sheet!$A$7:$DG$148,'TN01-10 (IN)'!K$12,0))</f>
        <v>#N/A</v>
      </c>
      <c r="L116" s="28" t="e">
        <f>IF(VLOOKUP($C116,Sheet!$A$7:$DG$148,'TN01-10 (IN)'!L$12,0)="","",VLOOKUP($C116,Sheet!$A$7:$DG$148,'TN01-10 (IN)'!L$12,0))</f>
        <v>#N/A</v>
      </c>
      <c r="M116" s="28" t="e">
        <f>IF(VLOOKUP($C116,Sheet!$A$7:$DG$148,'TN01-10 (IN)'!M$12,0)="","",VLOOKUP($C116,Sheet!$A$7:$DG$148,'TN01-10 (IN)'!M$12,0))</f>
        <v>#N/A</v>
      </c>
      <c r="N116" s="28" t="e">
        <f>IF(VLOOKUP($C116,Sheet!$A$7:$DG$148,'TN01-10 (IN)'!N$12,0)="","",VLOOKUP($C116,Sheet!$A$7:$DG$148,'TN01-10 (IN)'!N$12,0))</f>
        <v>#N/A</v>
      </c>
      <c r="O116" s="28" t="e">
        <f>IF(VLOOKUP($C116,Sheet!$A$7:$DG$148,'TN01-10 (IN)'!O$12,0)="","",VLOOKUP($C116,Sheet!$A$7:$DG$148,'TN01-10 (IN)'!O$12,0))</f>
        <v>#N/A</v>
      </c>
      <c r="P116" s="28" t="e">
        <f>IF(VLOOKUP($C116,Sheet!$A$7:$DG$148,'TN01-10 (IN)'!P$12,0)="","",VLOOKUP($C116,Sheet!$A$7:$DG$148,'TN01-10 (IN)'!P$12,0))</f>
        <v>#N/A</v>
      </c>
      <c r="Q116" s="28" t="e">
        <f>IF(VLOOKUP($C116,Sheet!$A$7:$DG$148,'TN01-10 (IN)'!Q$12,0)="","",VLOOKUP($C116,Sheet!$A$7:$DG$148,'TN01-10 (IN)'!Q$12,0))</f>
        <v>#N/A</v>
      </c>
      <c r="R116" s="28" t="e">
        <f>IF(VLOOKUP($C116,Sheet!$A$7:$DG$148,'TN01-10 (IN)'!R$12,0)="","",VLOOKUP($C116,Sheet!$A$7:$DG$148,'TN01-10 (IN)'!R$12,0))</f>
        <v>#N/A</v>
      </c>
      <c r="S116" s="28" t="e">
        <f>IF(VLOOKUP($C116,Sheet!$A$7:$DG$148,'TN01-10 (IN)'!S$12,0)="","",VLOOKUP($C116,Sheet!$A$7:$DG$148,'TN01-10 (IN)'!S$12,0))</f>
        <v>#N/A</v>
      </c>
      <c r="T116" s="28" t="e">
        <f>IF(VLOOKUP($C116,Sheet!$A$7:$DG$148,'TN01-10 (IN)'!T$12,0)="","",VLOOKUP($C116,Sheet!$A$7:$DG$148,'TN01-10 (IN)'!T$12,0))</f>
        <v>#N/A</v>
      </c>
      <c r="U116" s="28" t="e">
        <f>IF(VLOOKUP($C116,Sheet!$A$7:$DG$148,'TN01-10 (IN)'!U$12,0)="","",VLOOKUP($C116,Sheet!$A$7:$DG$148,'TN01-10 (IN)'!U$12,0))</f>
        <v>#N/A</v>
      </c>
      <c r="V116" s="28" t="e">
        <f>IF(VLOOKUP($C116,Sheet!$A$7:$DG$148,'TN01-10 (IN)'!V$12,0)="","",VLOOKUP($C116,Sheet!$A$7:$DG$148,'TN01-10 (IN)'!V$12,0))</f>
        <v>#N/A</v>
      </c>
      <c r="W116" s="28" t="e">
        <f>IF(VLOOKUP($C116,Sheet!$A$7:$DG$148,'TN01-10 (IN)'!W$12,0)="","",VLOOKUP($C116,Sheet!$A$7:$DG$148,'TN01-10 (IN)'!W$12,0))</f>
        <v>#N/A</v>
      </c>
      <c r="X116" s="28" t="e">
        <f>IF(VLOOKUP($C116,Sheet!$A$7:$DG$148,'TN01-10 (IN)'!X$12,0)="","",VLOOKUP($C116,Sheet!$A$7:$DG$148,'TN01-10 (IN)'!X$12,0))</f>
        <v>#N/A</v>
      </c>
      <c r="Y116" s="28" t="e">
        <f>IF(VLOOKUP($C116,Sheet!$A$7:$DG$148,'TN01-10 (IN)'!Y$12,0)="","",VLOOKUP($C116,Sheet!$A$7:$DG$148,'TN01-10 (IN)'!Y$12,0))</f>
        <v>#N/A</v>
      </c>
      <c r="Z116" s="28" t="e">
        <f>IF(VLOOKUP($C116,Sheet!$A$7:$DG$148,'TN01-10 (IN)'!Z$12,0)="","",VLOOKUP($C116,Sheet!$A$7:$DG$148,'TN01-10 (IN)'!Z$12,0))</f>
        <v>#N/A</v>
      </c>
      <c r="AA116" s="28" t="e">
        <f>IF(VLOOKUP($C116,Sheet!$A$7:$DG$148,'TN01-10 (IN)'!AA$12,0)="","",VLOOKUP($C116,Sheet!$A$7:$DG$148,'TN01-10 (IN)'!AA$12,0))</f>
        <v>#N/A</v>
      </c>
      <c r="AB116" s="28" t="e">
        <f>IF(VLOOKUP($C116,Sheet!$A$7:$DG$148,'TN01-10 (IN)'!AB$12,0)="","",VLOOKUP($C116,Sheet!$A$7:$DG$148,'TN01-10 (IN)'!AB$12,0))</f>
        <v>#N/A</v>
      </c>
      <c r="AC116" s="28" t="e">
        <f>IF(VLOOKUP($C116,Sheet!$A$7:$DG$148,'TN01-10 (IN)'!AC$12,0)="","",VLOOKUP($C116,Sheet!$A$7:$DG$148,'TN01-10 (IN)'!AC$12,0))</f>
        <v>#N/A</v>
      </c>
      <c r="AD116" s="28" t="e">
        <f>IF(VLOOKUP($C116,Sheet!$A$7:$DG$148,'TN01-10 (IN)'!AD$12,0)="","",VLOOKUP($C116,Sheet!$A$7:$DG$148,'TN01-10 (IN)'!AD$12,0))</f>
        <v>#N/A</v>
      </c>
      <c r="AE116" s="28" t="e">
        <f>IF(VLOOKUP($C116,Sheet!$A$7:$DG$148,'TN01-10 (IN)'!AE$12,0)="","",VLOOKUP($C116,Sheet!$A$7:$DG$148,'TN01-10 (IN)'!AE$12,0))</f>
        <v>#N/A</v>
      </c>
      <c r="AF116" s="28" t="e">
        <f>IF(VLOOKUP($C116,Sheet!$A$7:$DG$148,'TN01-10 (IN)'!AF$12,0)="","",VLOOKUP($C116,Sheet!$A$7:$DG$148,'TN01-10 (IN)'!AF$12,0))</f>
        <v>#N/A</v>
      </c>
      <c r="AG116" s="28" t="e">
        <f>IF(VLOOKUP($C116,Sheet!$A$7:$DG$148,'TN01-10 (IN)'!AG$12,0)="","",VLOOKUP($C116,Sheet!$A$7:$DG$148,'TN01-10 (IN)'!AG$12,0))</f>
        <v>#N/A</v>
      </c>
      <c r="AH116" s="28" t="e">
        <f>IF(VLOOKUP($C116,Sheet!$A$7:$DG$148,'TN01-10 (IN)'!AH$12,0)="","",VLOOKUP($C116,Sheet!$A$7:$DG$148,'TN01-10 (IN)'!AH$12,0))</f>
        <v>#N/A</v>
      </c>
      <c r="AI116" s="28" t="e">
        <f>IF(VLOOKUP($C116,Sheet!$A$7:$DG$148,'TN01-10 (IN)'!AI$12,0)="","",VLOOKUP($C116,Sheet!$A$7:$DG$148,'TN01-10 (IN)'!AI$12,0))</f>
        <v>#N/A</v>
      </c>
      <c r="AJ116" s="28" t="e">
        <f>IF(VLOOKUP($C116,Sheet!$A$7:$DG$148,'TN01-10 (IN)'!AJ$12,0)="","",VLOOKUP($C116,Sheet!$A$7:$DG$148,'TN01-10 (IN)'!AJ$12,0))</f>
        <v>#N/A</v>
      </c>
      <c r="AK116" s="28" t="e">
        <f>IF(VLOOKUP($C116,Sheet!$A$7:$DG$148,'TN01-10 (IN)'!AK$12,0)="","",VLOOKUP($C116,Sheet!$A$7:$DG$148,'TN01-10 (IN)'!AK$12,0))</f>
        <v>#N/A</v>
      </c>
      <c r="AL116" s="28" t="e">
        <f>IF(VLOOKUP($C116,Sheet!$A$7:$DG$148,'TN01-10 (IN)'!AL$12,0)="","",VLOOKUP($C116,Sheet!$A$7:$DG$148,'TN01-10 (IN)'!AL$12,0))</f>
        <v>#N/A</v>
      </c>
      <c r="AM116" s="33" t="e">
        <f>IF(VLOOKUP($C116,Sheet!$A$7:$DG$148,'TN01-10 (IN)'!AM$12,0)="","",VLOOKUP($C116,Sheet!$A$7:$DG$148,'TN01-10 (IN)'!AM$12,0))</f>
        <v>#N/A</v>
      </c>
      <c r="AN116" s="36" t="e">
        <f>IF(VLOOKUP($C116,Sheet!$A$7:$DG$148,'TN01-10 (IN)'!AN$12,0)="","",VLOOKUP($C116,Sheet!$A$7:$DG$148,'TN01-10 (IN)'!AN$12,0))</f>
        <v>#N/A</v>
      </c>
      <c r="AO116" s="32" t="e">
        <f>IF(VLOOKUP($C116,Sheet!$A$7:$DG$148,'TN01-10 (IN)'!AO$12,0)="","",VLOOKUP($C116,Sheet!$A$7:$DG$148,'TN01-10 (IN)'!AO$12,0))</f>
        <v>#N/A</v>
      </c>
      <c r="AP116" s="32" t="e">
        <f>IF(VLOOKUP($C116,Sheet!$A$7:$DG$148,'TN01-10 (IN)'!AP$12,0)="","",VLOOKUP($C116,Sheet!$A$7:$DG$148,'TN01-10 (IN)'!AP$12,0))</f>
        <v>#N/A</v>
      </c>
      <c r="AQ116" s="32" t="e">
        <f>IF(VLOOKUP($C116,Sheet!$A$7:$DG$148,'TN01-10 (IN)'!AQ$12,0)="","",VLOOKUP($C116,Sheet!$A$7:$DG$148,'TN01-10 (IN)'!AQ$12,0))</f>
        <v>#N/A</v>
      </c>
      <c r="AR116" s="32" t="e">
        <f>IF(VLOOKUP($C116,Sheet!$A$7:$DG$148,'TN01-10 (IN)'!AR$12,0)="","",VLOOKUP($C116,Sheet!$A$7:$DG$148,'TN01-10 (IN)'!AR$12,0))</f>
        <v>#N/A</v>
      </c>
      <c r="AS116" s="32" t="e">
        <f>IF(VLOOKUP($C116,Sheet!$A$7:$DG$148,'TN01-10 (IN)'!AS$12,0)="","",VLOOKUP($C116,Sheet!$A$7:$DG$148,'TN01-10 (IN)'!AS$12,0))</f>
        <v>#N/A</v>
      </c>
      <c r="AT116" s="32" t="e">
        <f>IF(VLOOKUP($C116,Sheet!$A$7:$DG$148,'TN01-10 (IN)'!AT$12,0)="","",VLOOKUP($C116,Sheet!$A$7:$DG$148,'TN01-10 (IN)'!AT$12,0))</f>
        <v>#N/A</v>
      </c>
      <c r="AU116" s="32" t="e">
        <f>IF(VLOOKUP($C116,Sheet!$A$7:$DG$148,'TN01-10 (IN)'!AU$12,0)="","",VLOOKUP($C116,Sheet!$A$7:$DG$148,'TN01-10 (IN)'!AU$12,0))</f>
        <v>#N/A</v>
      </c>
      <c r="AV116" s="32" t="e">
        <f>IF(VLOOKUP($C116,Sheet!$A$7:$DG$148,'TN01-10 (IN)'!AV$12,0)="","",VLOOKUP($C116,Sheet!$A$7:$DG$148,'TN01-10 (IN)'!AV$12,0))</f>
        <v>#N/A</v>
      </c>
      <c r="AW116" s="32" t="e">
        <f>IF(VLOOKUP($C116,Sheet!$A$7:$DG$148,'TN01-10 (IN)'!AW$12,0)="","",VLOOKUP($C116,Sheet!$A$7:$DG$148,'TN01-10 (IN)'!AW$12,0))</f>
        <v>#N/A</v>
      </c>
      <c r="AX116" s="32" t="e">
        <f>IF(VLOOKUP($C116,Sheet!$A$7:$DG$148,'TN01-10 (IN)'!AX$12,0)="","",VLOOKUP($C116,Sheet!$A$7:$DG$148,'TN01-10 (IN)'!AX$12,0))</f>
        <v>#N/A</v>
      </c>
      <c r="AY116" s="32" t="e">
        <f>IF(VLOOKUP($C116,Sheet!$A$7:$DG$148,'TN01-10 (IN)'!AY$12,0)="","",VLOOKUP($C116,Sheet!$A$7:$DG$148,'TN01-10 (IN)'!AY$12,0))</f>
        <v>#N/A</v>
      </c>
      <c r="AZ116" s="32" t="e">
        <f>IF(VLOOKUP($C116,Sheet!$A$7:$DG$148,'TN01-10 (IN)'!AZ$12,0)="","",VLOOKUP($C116,Sheet!$A$7:$DG$148,'TN01-10 (IN)'!AZ$12,0))</f>
        <v>#N/A</v>
      </c>
      <c r="BA116" s="32" t="e">
        <f>IF(VLOOKUP($C116,Sheet!$A$7:$DG$148,'TN01-10 (IN)'!BA$12,0)="","",VLOOKUP($C116,Sheet!$A$7:$DG$148,'TN01-10 (IN)'!BA$12,0))</f>
        <v>#N/A</v>
      </c>
      <c r="BB116" s="32" t="e">
        <f>IF(VLOOKUP($C116,Sheet!$A$7:$DG$148,'TN01-10 (IN)'!BB$12,0)="","",VLOOKUP($C116,Sheet!$A$7:$DG$148,'TN01-10 (IN)'!BB$12,0))</f>
        <v>#N/A</v>
      </c>
      <c r="BC116" s="32" t="e">
        <f>IF(VLOOKUP($C116,Sheet!$A$7:$DG$148,'TN01-10 (IN)'!BC$12,0)="","",VLOOKUP($C116,Sheet!$A$7:$DG$148,'TN01-10 (IN)'!BC$12,0))</f>
        <v>#N/A</v>
      </c>
      <c r="BD116" s="33" t="e">
        <f>IF(VLOOKUP($C116,Sheet!$A$7:$DG$148,'TN01-10 (IN)'!BD$12,0)="","",VLOOKUP($C116,Sheet!$A$7:$DG$148,'TN01-10 (IN)'!BD$12,0))</f>
        <v>#N/A</v>
      </c>
      <c r="BE116" s="36" t="e">
        <f>IF(VLOOKUP($C116,Sheet!$A$7:$DG$148,'TN01-10 (IN)'!BE$12,0)="","",VLOOKUP($C116,Sheet!$A$7:$DG$148,'TN01-10 (IN)'!BE$12,0))</f>
        <v>#N/A</v>
      </c>
      <c r="BF116" s="28" t="e">
        <f>IF(VLOOKUP($C116,Sheet!$A$7:$DG$148,'TN01-10 (IN)'!BF$12,0)="","",VLOOKUP($C116,Sheet!$A$7:$DG$148,'TN01-10 (IN)'!BF$12,0))</f>
        <v>#N/A</v>
      </c>
      <c r="BG116" s="28" t="e">
        <f>IF(VLOOKUP($C116,Sheet!$A$7:$DG$148,'TN01-10 (IN)'!BG$12,0)="","",VLOOKUP($C116,Sheet!$A$7:$DG$148,'TN01-10 (IN)'!BG$12,0))</f>
        <v>#N/A</v>
      </c>
      <c r="BH116" s="28" t="e">
        <f>IF(VLOOKUP($C116,Sheet!$A$7:$DG$148,'TN01-10 (IN)'!BH$12,0)="","",VLOOKUP($C116,Sheet!$A$7:$DG$148,'TN01-10 (IN)'!BH$12,0))</f>
        <v>#N/A</v>
      </c>
      <c r="BI116" s="28" t="e">
        <f>IF(VLOOKUP($C116,Sheet!$A$7:$DG$148,'TN01-10 (IN)'!BI$12,0)="","",VLOOKUP($C116,Sheet!$A$7:$DG$148,'TN01-10 (IN)'!BI$12,0))</f>
        <v>#N/A</v>
      </c>
      <c r="BJ116" s="28" t="e">
        <f>IF(VLOOKUP($C116,Sheet!$A$7:$DG$148,'TN01-10 (IN)'!BJ$12,0)="","",VLOOKUP($C116,Sheet!$A$7:$DG$148,'TN01-10 (IN)'!BJ$12,0))</f>
        <v>#N/A</v>
      </c>
      <c r="BK116" s="28" t="e">
        <f>IF(VLOOKUP($C116,Sheet!$A$7:$DG$148,'TN01-10 (IN)'!BK$12,0)="","",VLOOKUP($C116,Sheet!$A$7:$DG$148,'TN01-10 (IN)'!BK$12,0))</f>
        <v>#N/A</v>
      </c>
      <c r="BL116" s="28" t="e">
        <f>IF(VLOOKUP($C116,Sheet!$A$7:$DG$148,'TN01-10 (IN)'!BL$12,0)="","",VLOOKUP($C116,Sheet!$A$7:$DG$148,'TN01-10 (IN)'!BL$12,0))</f>
        <v>#N/A</v>
      </c>
      <c r="BM116" s="28" t="e">
        <f>IF(VLOOKUP($C116,Sheet!$A$7:$DG$148,'TN01-10 (IN)'!BM$12,0)="","",VLOOKUP($C116,Sheet!$A$7:$DG$148,'TN01-10 (IN)'!BM$12,0))</f>
        <v>#N/A</v>
      </c>
      <c r="BN116" s="28" t="e">
        <f>IF(VLOOKUP($C116,Sheet!$A$7:$DG$148,'TN01-10 (IN)'!BN$12,0)="","",VLOOKUP($C116,Sheet!$A$7:$DG$148,'TN01-10 (IN)'!BN$12,0))</f>
        <v>#N/A</v>
      </c>
      <c r="BO116" s="28" t="e">
        <f>IF(VLOOKUP($C116,Sheet!$A$7:$DG$148,'TN01-10 (IN)'!BO$12,0)="","",VLOOKUP($C116,Sheet!$A$7:$DG$148,'TN01-10 (IN)'!BO$12,0))</f>
        <v>#N/A</v>
      </c>
      <c r="BP116" s="28" t="e">
        <f>IF(VLOOKUP($C116,Sheet!$A$7:$DG$148,'TN01-10 (IN)'!BP$12,0)="","",VLOOKUP($C116,Sheet!$A$7:$DG$148,'TN01-10 (IN)'!BP$12,0))</f>
        <v>#N/A</v>
      </c>
      <c r="BQ116" s="28" t="e">
        <f>IF(VLOOKUP($C116,Sheet!$A$7:$DG$148,'TN01-10 (IN)'!BQ$12,0)="","",VLOOKUP($C116,Sheet!$A$7:$DG$148,'TN01-10 (IN)'!BQ$12,0))</f>
        <v>#N/A</v>
      </c>
      <c r="BR116" s="28" t="e">
        <f>IF(VLOOKUP($C116,Sheet!$A$7:$DG$148,'TN01-10 (IN)'!BR$12,0)="","",VLOOKUP($C116,Sheet!$A$7:$DG$148,'TN01-10 (IN)'!BR$12,0))</f>
        <v>#N/A</v>
      </c>
      <c r="BS116" s="28" t="e">
        <f>IF(VLOOKUP($C116,Sheet!$A$7:$DG$148,'TN01-10 (IN)'!BS$12,0)="","",VLOOKUP($C116,Sheet!$A$7:$DG$148,'TN01-10 (IN)'!BS$12,0))</f>
        <v>#N/A</v>
      </c>
      <c r="BT116" s="28" t="e">
        <f>IF(VLOOKUP($C116,Sheet!$A$7:$DG$148,'TN01-10 (IN)'!BT$12,0)="","",VLOOKUP($C116,Sheet!$A$7:$DG$148,'TN01-10 (IN)'!BT$12,0))</f>
        <v>#N/A</v>
      </c>
      <c r="BU116" s="28" t="e">
        <f>IF(VLOOKUP($C116,Sheet!$A$7:$DG$148,'TN01-10 (IN)'!BU$12,0)="","",VLOOKUP($C116,Sheet!$A$7:$DG$148,'TN01-10 (IN)'!BU$12,0))</f>
        <v>#N/A</v>
      </c>
      <c r="BV116" s="28" t="e">
        <f>IF(VLOOKUP($C116,Sheet!$A$7:$DG$148,'TN01-10 (IN)'!BV$12,0)="","",VLOOKUP($C116,Sheet!$A$7:$DG$148,'TN01-10 (IN)'!BV$12,0))</f>
        <v>#N/A</v>
      </c>
      <c r="BW116" s="28" t="e">
        <f>IF(VLOOKUP($C116,Sheet!$A$7:$DG$148,'TN01-10 (IN)'!BW$12,0)="","",VLOOKUP($C116,Sheet!$A$7:$DG$148,'TN01-10 (IN)'!BW$12,0))</f>
        <v>#N/A</v>
      </c>
      <c r="BX116" s="28" t="e">
        <f>IF(VLOOKUP($C116,Sheet!$A$7:$DG$148,'TN01-10 (IN)'!BX$12,0)="","",VLOOKUP($C116,Sheet!$A$7:$DG$148,'TN01-10 (IN)'!BX$12,0))</f>
        <v>#N/A</v>
      </c>
      <c r="BY116" s="28" t="e">
        <f>IF(VLOOKUP($C116,Sheet!$A$7:$DG$148,'TN01-10 (IN)'!BY$12,0)="","",VLOOKUP($C116,Sheet!$A$7:$DG$148,'TN01-10 (IN)'!BY$12,0))</f>
        <v>#N/A</v>
      </c>
      <c r="BZ116" s="33" t="e">
        <f>IF(VLOOKUP($C116,Sheet!$A$7:$DG$148,'TN01-10 (IN)'!BZ$12,0)="","",VLOOKUP($C116,Sheet!$A$7:$DG$148,'TN01-10 (IN)'!BZ$12,0))</f>
        <v>#N/A</v>
      </c>
      <c r="CA116" s="36" t="e">
        <f>IF(VLOOKUP($C116,Sheet!$A$7:$DG$148,'TN01-10 (IN)'!CA$12,0)="","",VLOOKUP($C116,Sheet!$A$7:$DG$148,'TN01-10 (IN)'!CA$12,0))</f>
        <v>#N/A</v>
      </c>
      <c r="CB116" s="28" t="e">
        <f>IF(VLOOKUP($C116,Sheet!$A$7:$DG$148,'TN01-10 (IN)'!CB$12,0)="","",VLOOKUP($C116,Sheet!$A$7:$DG$148,'TN01-10 (IN)'!CB$12,0))</f>
        <v>#N/A</v>
      </c>
      <c r="CC116" s="28" t="e">
        <f>IF(VLOOKUP($C116,Sheet!$A$7:$DG$148,'TN01-10 (IN)'!CC$12,0)="","",VLOOKUP($C116,Sheet!$A$7:$DG$148,'TN01-10 (IN)'!CC$12,0))</f>
        <v>#N/A</v>
      </c>
      <c r="CD116" s="28" t="e">
        <f>IF(VLOOKUP($C116,Sheet!$A$7:$DG$148,'TN01-10 (IN)'!CD$12,0)="","",VLOOKUP($C116,Sheet!$A$7:$DG$148,'TN01-10 (IN)'!CD$12,0))</f>
        <v>#N/A</v>
      </c>
      <c r="CE116" s="28" t="e">
        <f>IF(VLOOKUP($C116,Sheet!$A$7:$DG$148,'TN01-10 (IN)'!CE$12,0)="","",VLOOKUP($C116,Sheet!$A$7:$DG$148,'TN01-10 (IN)'!CE$12,0))</f>
        <v>#N/A</v>
      </c>
      <c r="CF116" s="28" t="e">
        <f>IF(VLOOKUP($C116,Sheet!$A$7:$DG$148,'TN01-10 (IN)'!CF$12,0)="","",VLOOKUP($C116,Sheet!$A$7:$DG$148,'TN01-10 (IN)'!CF$12,0))</f>
        <v>#N/A</v>
      </c>
      <c r="CG116" s="28" t="e">
        <f>IF(VLOOKUP($C116,Sheet!$A$7:$DG$148,'TN01-10 (IN)'!CG$12,0)="","",VLOOKUP($C116,Sheet!$A$7:$DG$148,'TN01-10 (IN)'!CG$12,0))</f>
        <v>#N/A</v>
      </c>
      <c r="CH116" s="28" t="e">
        <f>IF(VLOOKUP($C116,Sheet!$A$7:$DG$148,'TN01-10 (IN)'!CH$12,0)="","",VLOOKUP($C116,Sheet!$A$7:$DG$148,'TN01-10 (IN)'!CH$12,0))</f>
        <v>#N/A</v>
      </c>
      <c r="CI116" s="28" t="e">
        <f>IF(VLOOKUP($C116,Sheet!$A$7:$DG$148,'TN01-10 (IN)'!CI$12,0)="","",VLOOKUP($C116,Sheet!$A$7:$DG$148,'TN01-10 (IN)'!CI$12,0))</f>
        <v>#N/A</v>
      </c>
      <c r="CJ116" s="28" t="e">
        <f>IF(VLOOKUP($C116,Sheet!$A$7:$DG$148,'TN01-10 (IN)'!CJ$12,0)="","",VLOOKUP($C116,Sheet!$A$7:$DG$148,'TN01-10 (IN)'!CJ$12,0))</f>
        <v>#N/A</v>
      </c>
      <c r="CK116" s="28" t="e">
        <f>IF(VLOOKUP($C116,Sheet!$A$7:$DG$148,'TN01-10 (IN)'!CK$12,0)="","",VLOOKUP($C116,Sheet!$A$7:$DG$148,'TN01-10 (IN)'!CK$12,0))</f>
        <v>#N/A</v>
      </c>
      <c r="CL116" s="28" t="e">
        <f>IF(VLOOKUP($C116,Sheet!$A$7:$DG$148,'TN01-10 (IN)'!CL$12,0)="","",VLOOKUP($C116,Sheet!$A$7:$DG$148,'TN01-10 (IN)'!CL$12,0))</f>
        <v>#N/A</v>
      </c>
      <c r="CM116" s="28" t="e">
        <f>IF(VLOOKUP($C116,Sheet!$A$7:$DG$148,'TN01-10 (IN)'!CM$12,0)="","",VLOOKUP($C116,Sheet!$A$7:$DG$148,'TN01-10 (IN)'!CM$12,0))</f>
        <v>#N/A</v>
      </c>
      <c r="CN116" s="28" t="e">
        <f>IF(VLOOKUP($C116,Sheet!$A$7:$DG$148,'TN01-10 (IN)'!CN$12,0)="","",VLOOKUP($C116,Sheet!$A$7:$DG$148,'TN01-10 (IN)'!CN$12,0))</f>
        <v>#N/A</v>
      </c>
      <c r="CO116" s="28" t="e">
        <f>IF(VLOOKUP($C116,Sheet!$A$7:$DG$148,'TN01-10 (IN)'!CO$12,0)="","",VLOOKUP($C116,Sheet!$A$7:$DG$148,'TN01-10 (IN)'!CO$12,0))</f>
        <v>#N/A</v>
      </c>
      <c r="CP116" s="28" t="e">
        <f>IF(VLOOKUP($C116,Sheet!$A$7:$DG$148,'TN01-10 (IN)'!CP$12,0)="","",VLOOKUP($C116,Sheet!$A$7:$DG$148,'TN01-10 (IN)'!CP$12,0))</f>
        <v>#N/A</v>
      </c>
      <c r="CQ116" s="28" t="e">
        <f>IF(VLOOKUP($C116,Sheet!$A$7:$DG$148,'TN01-10 (IN)'!CQ$12,0)="","",VLOOKUP($C116,Sheet!$A$7:$DG$148,'TN01-10 (IN)'!CQ$12,0))</f>
        <v>#N/A</v>
      </c>
      <c r="CR116" s="28" t="e">
        <f>IF(VLOOKUP($C116,Sheet!$A$7:$DG$148,'TN01-10 (IN)'!CR$12,0)="","",VLOOKUP($C116,Sheet!$A$7:$DG$148,'TN01-10 (IN)'!CR$12,0))</f>
        <v>#N/A</v>
      </c>
      <c r="CS116" s="28" t="e">
        <f>IF(VLOOKUP($C116,Sheet!$A$7:$DG$148,'TN01-10 (IN)'!CS$12,0)="","",VLOOKUP($C116,Sheet!$A$7:$DG$148,'TN01-10 (IN)'!CS$12,0))</f>
        <v>#N/A</v>
      </c>
      <c r="CT116" s="28" t="e">
        <f>IF(VLOOKUP($C116,Sheet!$A$7:$DG$148,'TN01-10 (IN)'!CT$12,0)="","",VLOOKUP($C116,Sheet!$A$7:$DG$148,'TN01-10 (IN)'!CT$12,0))</f>
        <v>#N/A</v>
      </c>
      <c r="CU116" s="33" t="e">
        <f>IF(VLOOKUP($C116,Sheet!$A$7:$DG$148,'TN01-10 (IN)'!CU$12,0)="","",VLOOKUP($C116,Sheet!$A$7:$DG$148,'TN01-10 (IN)'!CU$12,0))</f>
        <v>#N/A</v>
      </c>
      <c r="CV116" s="36" t="e">
        <f>IF(VLOOKUP($C116,Sheet!$A$7:$DG$148,'TN01-10 (IN)'!CV$12,0)="","",VLOOKUP($C116,Sheet!$A$7:$DG$148,'TN01-10 (IN)'!CV$12,0))</f>
        <v>#N/A</v>
      </c>
      <c r="CW116" s="38" t="e">
        <f t="shared" si="11"/>
        <v>#N/A</v>
      </c>
      <c r="CX116" s="38" t="e">
        <f t="shared" si="11"/>
        <v>#N/A</v>
      </c>
      <c r="CY116" s="38">
        <f t="shared" si="12"/>
        <v>0</v>
      </c>
      <c r="CZ116" s="38" t="e">
        <f t="shared" si="13"/>
        <v>#N/A</v>
      </c>
      <c r="DA116" s="38" t="e">
        <f t="shared" si="14"/>
        <v>#N/A</v>
      </c>
      <c r="DB116" s="38" t="e">
        <f>VLOOKUP($C116,'TN01-04'!$A$13:$DL$166,103,0)</f>
        <v>#N/A</v>
      </c>
      <c r="DC116" s="28" t="e">
        <f>IF(VLOOKUP($C116,Sheet!$A$7:$DG$148,'TN01-10 (IN)'!DC$12,0)="","",VLOOKUP($C116,Sheet!$A$7:$DG$148,'TN01-10 (IN)'!DC$12,0))</f>
        <v>#N/A</v>
      </c>
      <c r="DD116" s="28" t="e">
        <f>IF(VLOOKUP($C116,Sheet!$A$7:$DG$148,'TN01-10 (IN)'!DD$12,0)="","",VLOOKUP($C116,Sheet!$A$7:$DG$148,'TN01-10 (IN)'!DD$12,0))</f>
        <v>#N/A</v>
      </c>
      <c r="DE116" s="28" t="e">
        <f>IF(VLOOKUP($C116,Sheet!$A$7:$DG$148,'TN01-10 (IN)'!DE$12,0)="","",VLOOKUP($C116,Sheet!$A$7:$DG$148,'TN01-10 (IN)'!DE$12,0))</f>
        <v>#N/A</v>
      </c>
      <c r="DF116" s="28" t="e">
        <f>IF(VLOOKUP($C116,Sheet!$A$7:$DG$148,'TN01-10 (IN)'!DF$12,0)="","",VLOOKUP($C116,Sheet!$A$7:$DG$148,'TN01-10 (IN)'!DF$12,0))</f>
        <v>#N/A</v>
      </c>
      <c r="DG116" s="38"/>
      <c r="DH116" s="38" t="e">
        <f t="shared" si="15"/>
        <v>#N/A</v>
      </c>
      <c r="DI116" s="38" t="e">
        <f>VLOOKUP($C116,'TN01-04'!$A$13:$DL$166,110,0)</f>
        <v>#N/A</v>
      </c>
      <c r="DJ116" s="33" t="e">
        <f>IF(VLOOKUP($C116,Sheet!$A$7:$DG$148,'TN01-10 (IN)'!DJ$12,0)="","",VLOOKUP($C116,Sheet!$A$7:$DG$148,'TN01-10 (IN)'!DJ$12,0))</f>
        <v>#N/A</v>
      </c>
      <c r="DK116" s="36" t="e">
        <f>IF(VLOOKUP($C116,Sheet!$A$7:$DG$148,'TN01-10 (IN)'!DK$12,0)="","",VLOOKUP($C116,Sheet!$A$7:$DG$148,'TN01-10 (IN)'!DK$12,0))</f>
        <v>#N/A</v>
      </c>
      <c r="DL116" s="38" t="e">
        <f t="shared" si="16"/>
        <v>#N/A</v>
      </c>
      <c r="DM116" s="38" t="e">
        <f t="shared" si="17"/>
        <v>#N/A</v>
      </c>
      <c r="DN116" s="38" t="e">
        <f t="shared" si="18"/>
        <v>#N/A</v>
      </c>
      <c r="DO116" s="38" t="e">
        <f>VLOOKUP($C116,'TN01-04'!$A$13:$DL$166,116,0)</f>
        <v>#N/A</v>
      </c>
      <c r="DP116" s="33" t="e">
        <f>IF(VLOOKUP($C116,Sheet!$A$7:$DG$148,'TN01-10 (IN)'!DP$12,0)="","",VLOOKUP($C116,Sheet!$A$7:$DG$148,'TN01-10 (IN)'!DP$12,0))</f>
        <v>#N/A</v>
      </c>
      <c r="DQ116" s="36" t="e">
        <f>IF(VLOOKUP($C116,Sheet!$A$7:$DG$148,'TN01-10 (IN)'!DQ$12,0)="","",VLOOKUP($C116,Sheet!$A$7:$DG$148,'TN01-10 (IN)'!DQ$12,0))</f>
        <v>#N/A</v>
      </c>
      <c r="DR116" s="28" t="e">
        <f>IF(VLOOKUP($C116,Sheet!$A$7:$DG$148,'TN01-10 (IN)'!DR$12,0)="","",VLOOKUP($C116,Sheet!$A$7:$DG$148,'TN01-10 (IN)'!DR$12,0))</f>
        <v>#N/A</v>
      </c>
      <c r="DS116" s="28" t="e">
        <f>IF(VLOOKUP($C116,Sheet!$A$7:$DG$148,'TN01-10 (IN)'!DS$12,0)="","",VLOOKUP($C116,Sheet!$A$7:$DG$148,'TN01-10 (IN)'!DS$12,0))</f>
        <v>#N/A</v>
      </c>
      <c r="DT116" s="28" t="e">
        <f>IF(VLOOKUP($C116,Sheet!$A$7:$DG$148,'TN01-10 (IN)'!DT$12,0)="","",VLOOKUP($C116,Sheet!$A$7:$DG$148,'TN01-10 (IN)'!DT$12,0))</f>
        <v>#N/A</v>
      </c>
      <c r="DU116" s="28" t="e">
        <f>IF(VLOOKUP($C116,Sheet!$A$7:$DG$148,'TN01-10 (IN)'!DU$12,0)="","",VLOOKUP($C116,Sheet!$A$7:$DG$148,'TN01-10 (IN)'!DU$12,0))</f>
        <v>#N/A</v>
      </c>
      <c r="DV116" s="28" t="e">
        <f>IF(VLOOKUP($C116,Sheet!$A$7:$DG$148,'TN01-10 (IN)'!DV$12,0)="","",VLOOKUP($C116,Sheet!$A$7:$DG$148,'TN01-10 (IN)'!DV$12,0))</f>
        <v>#N/A</v>
      </c>
      <c r="DW116" s="42" t="e">
        <f t="shared" si="19"/>
        <v>#N/A</v>
      </c>
    </row>
    <row r="117" spans="1:127" ht="15.95" customHeight="1" x14ac:dyDescent="0.2">
      <c r="A117" s="52"/>
      <c r="B117" s="625"/>
      <c r="C117" s="45">
        <v>2220727381</v>
      </c>
      <c r="D117" s="26" t="s">
        <v>6</v>
      </c>
      <c r="E117" s="26" t="s">
        <v>70</v>
      </c>
      <c r="F117" s="26" t="s">
        <v>172</v>
      </c>
      <c r="G117" s="27">
        <v>35990</v>
      </c>
      <c r="H117" s="26" t="s">
        <v>209</v>
      </c>
      <c r="I117" s="26" t="s">
        <v>212</v>
      </c>
      <c r="J117" s="28">
        <f>IF(VLOOKUP($C117,Sheet!$A$7:$DG$148,'TN01-10 (IN)'!J$12,0)="","",VLOOKUP($C117,Sheet!$A$7:$DG$148,'TN01-10 (IN)'!J$12,0))</f>
        <v>8.8000000000000007</v>
      </c>
      <c r="K117" s="28">
        <f>IF(VLOOKUP($C117,Sheet!$A$7:$DG$148,'TN01-10 (IN)'!K$12,0)="","",VLOOKUP($C117,Sheet!$A$7:$DG$148,'TN01-10 (IN)'!K$12,0))</f>
        <v>9.3000000000000007</v>
      </c>
      <c r="L117" s="28">
        <f>IF(VLOOKUP($C117,Sheet!$A$7:$DG$148,'TN01-10 (IN)'!L$12,0)="","",VLOOKUP($C117,Sheet!$A$7:$DG$148,'TN01-10 (IN)'!L$12,0))</f>
        <v>8.5</v>
      </c>
      <c r="M117" s="28">
        <f>IF(VLOOKUP($C117,Sheet!$A$7:$DG$148,'TN01-10 (IN)'!M$12,0)="","",VLOOKUP($C117,Sheet!$A$7:$DG$148,'TN01-10 (IN)'!M$12,0))</f>
        <v>7.6</v>
      </c>
      <c r="N117" s="28">
        <f>IF(VLOOKUP($C117,Sheet!$A$7:$DG$148,'TN01-10 (IN)'!N$12,0)="","",VLOOKUP($C117,Sheet!$A$7:$DG$148,'TN01-10 (IN)'!N$12,0))</f>
        <v>9</v>
      </c>
      <c r="O117" s="28">
        <f>IF(VLOOKUP($C117,Sheet!$A$7:$DG$148,'TN01-10 (IN)'!O$12,0)="","",VLOOKUP($C117,Sheet!$A$7:$DG$148,'TN01-10 (IN)'!O$12,0))</f>
        <v>6.6</v>
      </c>
      <c r="P117" s="28">
        <f>IF(VLOOKUP($C117,Sheet!$A$7:$DG$148,'TN01-10 (IN)'!P$12,0)="","",VLOOKUP($C117,Sheet!$A$7:$DG$148,'TN01-10 (IN)'!P$12,0))</f>
        <v>8</v>
      </c>
      <c r="Q117" s="28" t="str">
        <f>IF(VLOOKUP($C117,Sheet!$A$7:$DG$148,'TN01-10 (IN)'!Q$12,0)="","",VLOOKUP($C117,Sheet!$A$7:$DG$148,'TN01-10 (IN)'!Q$12,0))</f>
        <v/>
      </c>
      <c r="R117" s="28">
        <f>IF(VLOOKUP($C117,Sheet!$A$7:$DG$148,'TN01-10 (IN)'!R$12,0)="","",VLOOKUP($C117,Sheet!$A$7:$DG$148,'TN01-10 (IN)'!R$12,0))</f>
        <v>8.6999999999999993</v>
      </c>
      <c r="S117" s="28" t="str">
        <f>IF(VLOOKUP($C117,Sheet!$A$7:$DG$148,'TN01-10 (IN)'!S$12,0)="","",VLOOKUP($C117,Sheet!$A$7:$DG$148,'TN01-10 (IN)'!S$12,0))</f>
        <v/>
      </c>
      <c r="T117" s="28" t="str">
        <f>IF(VLOOKUP($C117,Sheet!$A$7:$DG$148,'TN01-10 (IN)'!T$12,0)="","",VLOOKUP($C117,Sheet!$A$7:$DG$148,'TN01-10 (IN)'!T$12,0))</f>
        <v/>
      </c>
      <c r="U117" s="28" t="str">
        <f>IF(VLOOKUP($C117,Sheet!$A$7:$DG$148,'TN01-10 (IN)'!U$12,0)="","",VLOOKUP($C117,Sheet!$A$7:$DG$148,'TN01-10 (IN)'!U$12,0))</f>
        <v/>
      </c>
      <c r="V117" s="28" t="str">
        <f>IF(VLOOKUP($C117,Sheet!$A$7:$DG$148,'TN01-10 (IN)'!V$12,0)="","",VLOOKUP($C117,Sheet!$A$7:$DG$148,'TN01-10 (IN)'!V$12,0))</f>
        <v/>
      </c>
      <c r="W117" s="28">
        <f>IF(VLOOKUP($C117,Sheet!$A$7:$DG$148,'TN01-10 (IN)'!W$12,0)="","",VLOOKUP($C117,Sheet!$A$7:$DG$148,'TN01-10 (IN)'!W$12,0))</f>
        <v>7.8</v>
      </c>
      <c r="X117" s="28">
        <f>IF(VLOOKUP($C117,Sheet!$A$7:$DG$148,'TN01-10 (IN)'!X$12,0)="","",VLOOKUP($C117,Sheet!$A$7:$DG$148,'TN01-10 (IN)'!X$12,0))</f>
        <v>8.4</v>
      </c>
      <c r="Y117" s="28">
        <f>IF(VLOOKUP($C117,Sheet!$A$7:$DG$148,'TN01-10 (IN)'!Y$12,0)="","",VLOOKUP($C117,Sheet!$A$7:$DG$148,'TN01-10 (IN)'!Y$12,0))</f>
        <v>8.8000000000000007</v>
      </c>
      <c r="Z117" s="28">
        <f>IF(VLOOKUP($C117,Sheet!$A$7:$DG$148,'TN01-10 (IN)'!Z$12,0)="","",VLOOKUP($C117,Sheet!$A$7:$DG$148,'TN01-10 (IN)'!Z$12,0))</f>
        <v>9.1</v>
      </c>
      <c r="AA117" s="28">
        <f>IF(VLOOKUP($C117,Sheet!$A$7:$DG$148,'TN01-10 (IN)'!AA$12,0)="","",VLOOKUP($C117,Sheet!$A$7:$DG$148,'TN01-10 (IN)'!AA$12,0))</f>
        <v>8.8000000000000007</v>
      </c>
      <c r="AB117" s="28">
        <f>IF(VLOOKUP($C117,Sheet!$A$7:$DG$148,'TN01-10 (IN)'!AB$12,0)="","",VLOOKUP($C117,Sheet!$A$7:$DG$148,'TN01-10 (IN)'!AB$12,0))</f>
        <v>8.5</v>
      </c>
      <c r="AC117" s="28">
        <f>IF(VLOOKUP($C117,Sheet!$A$7:$DG$148,'TN01-10 (IN)'!AC$12,0)="","",VLOOKUP($C117,Sheet!$A$7:$DG$148,'TN01-10 (IN)'!AC$12,0))</f>
        <v>8.3000000000000007</v>
      </c>
      <c r="AD117" s="28">
        <f>IF(VLOOKUP($C117,Sheet!$A$7:$DG$148,'TN01-10 (IN)'!AD$12,0)="","",VLOOKUP($C117,Sheet!$A$7:$DG$148,'TN01-10 (IN)'!AD$12,0))</f>
        <v>7.2</v>
      </c>
      <c r="AE117" s="28">
        <f>IF(VLOOKUP($C117,Sheet!$A$7:$DG$148,'TN01-10 (IN)'!AE$12,0)="","",VLOOKUP($C117,Sheet!$A$7:$DG$148,'TN01-10 (IN)'!AE$12,0))</f>
        <v>8.1999999999999993</v>
      </c>
      <c r="AF117" s="28">
        <f>IF(VLOOKUP($C117,Sheet!$A$7:$DG$148,'TN01-10 (IN)'!AF$12,0)="","",VLOOKUP($C117,Sheet!$A$7:$DG$148,'TN01-10 (IN)'!AF$12,0))</f>
        <v>5.7</v>
      </c>
      <c r="AG117" s="28">
        <f>IF(VLOOKUP($C117,Sheet!$A$7:$DG$148,'TN01-10 (IN)'!AG$12,0)="","",VLOOKUP($C117,Sheet!$A$7:$DG$148,'TN01-10 (IN)'!AG$12,0))</f>
        <v>7</v>
      </c>
      <c r="AH117" s="28">
        <f>IF(VLOOKUP($C117,Sheet!$A$7:$DG$148,'TN01-10 (IN)'!AH$12,0)="","",VLOOKUP($C117,Sheet!$A$7:$DG$148,'TN01-10 (IN)'!AH$12,0))</f>
        <v>8</v>
      </c>
      <c r="AI117" s="28">
        <f>IF(VLOOKUP($C117,Sheet!$A$7:$DG$148,'TN01-10 (IN)'!AI$12,0)="","",VLOOKUP($C117,Sheet!$A$7:$DG$148,'TN01-10 (IN)'!AI$12,0))</f>
        <v>6.9</v>
      </c>
      <c r="AJ117" s="28">
        <f>IF(VLOOKUP($C117,Sheet!$A$7:$DG$148,'TN01-10 (IN)'!AJ$12,0)="","",VLOOKUP($C117,Sheet!$A$7:$DG$148,'TN01-10 (IN)'!AJ$12,0))</f>
        <v>6.6</v>
      </c>
      <c r="AK117" s="28">
        <f>IF(VLOOKUP($C117,Sheet!$A$7:$DG$148,'TN01-10 (IN)'!AK$12,0)="","",VLOOKUP($C117,Sheet!$A$7:$DG$148,'TN01-10 (IN)'!AK$12,0))</f>
        <v>7.2</v>
      </c>
      <c r="AL117" s="28">
        <f>IF(VLOOKUP($C117,Sheet!$A$7:$DG$148,'TN01-10 (IN)'!AL$12,0)="","",VLOOKUP($C117,Sheet!$A$7:$DG$148,'TN01-10 (IN)'!AL$12,0))</f>
        <v>8.1999999999999993</v>
      </c>
      <c r="AM117" s="33">
        <f>IF(VLOOKUP($C117,Sheet!$A$7:$DG$148,'TN01-10 (IN)'!AM$12,0)="","",VLOOKUP($C117,Sheet!$A$7:$DG$148,'TN01-10 (IN)'!AM$12,0))</f>
        <v>51</v>
      </c>
      <c r="AN117" s="36">
        <f>IF(VLOOKUP($C117,Sheet!$A$7:$DG$148,'TN01-10 (IN)'!AN$12,0)="","",VLOOKUP($C117,Sheet!$A$7:$DG$148,'TN01-10 (IN)'!AN$12,0))</f>
        <v>0</v>
      </c>
      <c r="AO117" s="32">
        <f>IF(VLOOKUP($C117,Sheet!$A$7:$DG$148,'TN01-10 (IN)'!AO$12,0)="","",VLOOKUP($C117,Sheet!$A$7:$DG$148,'TN01-10 (IN)'!AO$12,0))</f>
        <v>5.8</v>
      </c>
      <c r="AP117" s="32">
        <f>IF(VLOOKUP($C117,Sheet!$A$7:$DG$148,'TN01-10 (IN)'!AP$12,0)="","",VLOOKUP($C117,Sheet!$A$7:$DG$148,'TN01-10 (IN)'!AP$12,0))</f>
        <v>5.5</v>
      </c>
      <c r="AQ117" s="32" t="str">
        <f>IF(VLOOKUP($C117,Sheet!$A$7:$DG$148,'TN01-10 (IN)'!AQ$12,0)="","",VLOOKUP($C117,Sheet!$A$7:$DG$148,'TN01-10 (IN)'!AQ$12,0))</f>
        <v/>
      </c>
      <c r="AR117" s="32" t="str">
        <f>IF(VLOOKUP($C117,Sheet!$A$7:$DG$148,'TN01-10 (IN)'!AR$12,0)="","",VLOOKUP($C117,Sheet!$A$7:$DG$148,'TN01-10 (IN)'!AR$12,0))</f>
        <v/>
      </c>
      <c r="AS117" s="32" t="str">
        <f>IF(VLOOKUP($C117,Sheet!$A$7:$DG$148,'TN01-10 (IN)'!AS$12,0)="","",VLOOKUP($C117,Sheet!$A$7:$DG$148,'TN01-10 (IN)'!AS$12,0))</f>
        <v/>
      </c>
      <c r="AT117" s="32" t="str">
        <f>IF(VLOOKUP($C117,Sheet!$A$7:$DG$148,'TN01-10 (IN)'!AT$12,0)="","",VLOOKUP($C117,Sheet!$A$7:$DG$148,'TN01-10 (IN)'!AT$12,0))</f>
        <v/>
      </c>
      <c r="AU117" s="32" t="str">
        <f>IF(VLOOKUP($C117,Sheet!$A$7:$DG$148,'TN01-10 (IN)'!AU$12,0)="","",VLOOKUP($C117,Sheet!$A$7:$DG$148,'TN01-10 (IN)'!AU$12,0))</f>
        <v/>
      </c>
      <c r="AV117" s="32">
        <f>IF(VLOOKUP($C117,Sheet!$A$7:$DG$148,'TN01-10 (IN)'!AV$12,0)="","",VLOOKUP($C117,Sheet!$A$7:$DG$148,'TN01-10 (IN)'!AV$12,0))</f>
        <v>9</v>
      </c>
      <c r="AW117" s="32" t="str">
        <f>IF(VLOOKUP($C117,Sheet!$A$7:$DG$148,'TN01-10 (IN)'!AW$12,0)="","",VLOOKUP($C117,Sheet!$A$7:$DG$148,'TN01-10 (IN)'!AW$12,0))</f>
        <v/>
      </c>
      <c r="AX117" s="32" t="str">
        <f>IF(VLOOKUP($C117,Sheet!$A$7:$DG$148,'TN01-10 (IN)'!AX$12,0)="","",VLOOKUP($C117,Sheet!$A$7:$DG$148,'TN01-10 (IN)'!AX$12,0))</f>
        <v/>
      </c>
      <c r="AY117" s="32" t="str">
        <f>IF(VLOOKUP($C117,Sheet!$A$7:$DG$148,'TN01-10 (IN)'!AY$12,0)="","",VLOOKUP($C117,Sheet!$A$7:$DG$148,'TN01-10 (IN)'!AY$12,0))</f>
        <v/>
      </c>
      <c r="AZ117" s="32" t="str">
        <f>IF(VLOOKUP($C117,Sheet!$A$7:$DG$148,'TN01-10 (IN)'!AZ$12,0)="","",VLOOKUP($C117,Sheet!$A$7:$DG$148,'TN01-10 (IN)'!AZ$12,0))</f>
        <v/>
      </c>
      <c r="BA117" s="32" t="str">
        <f>IF(VLOOKUP($C117,Sheet!$A$7:$DG$148,'TN01-10 (IN)'!BA$12,0)="","",VLOOKUP($C117,Sheet!$A$7:$DG$148,'TN01-10 (IN)'!BA$12,0))</f>
        <v/>
      </c>
      <c r="BB117" s="32">
        <f>IF(VLOOKUP($C117,Sheet!$A$7:$DG$148,'TN01-10 (IN)'!BB$12,0)="","",VLOOKUP($C117,Sheet!$A$7:$DG$148,'TN01-10 (IN)'!BB$12,0))</f>
        <v>8.1999999999999993</v>
      </c>
      <c r="BC117" s="32">
        <f>IF(VLOOKUP($C117,Sheet!$A$7:$DG$148,'TN01-10 (IN)'!BC$12,0)="","",VLOOKUP($C117,Sheet!$A$7:$DG$148,'TN01-10 (IN)'!BC$12,0))</f>
        <v>7.1</v>
      </c>
      <c r="BD117" s="33">
        <f>IF(VLOOKUP($C117,Sheet!$A$7:$DG$148,'TN01-10 (IN)'!BD$12,0)="","",VLOOKUP($C117,Sheet!$A$7:$DG$148,'TN01-10 (IN)'!BD$12,0))</f>
        <v>5</v>
      </c>
      <c r="BE117" s="36">
        <f>IF(VLOOKUP($C117,Sheet!$A$7:$DG$148,'TN01-10 (IN)'!BE$12,0)="","",VLOOKUP($C117,Sheet!$A$7:$DG$148,'TN01-10 (IN)'!BE$12,0))</f>
        <v>0</v>
      </c>
      <c r="BF117" s="28">
        <f>IF(VLOOKUP($C117,Sheet!$A$7:$DG$148,'TN01-10 (IN)'!BF$12,0)="","",VLOOKUP($C117,Sheet!$A$7:$DG$148,'TN01-10 (IN)'!BF$12,0))</f>
        <v>5</v>
      </c>
      <c r="BG117" s="28">
        <f>IF(VLOOKUP($C117,Sheet!$A$7:$DG$148,'TN01-10 (IN)'!BG$12,0)="","",VLOOKUP($C117,Sheet!$A$7:$DG$148,'TN01-10 (IN)'!BG$12,0))</f>
        <v>5.7</v>
      </c>
      <c r="BH117" s="28">
        <f>IF(VLOOKUP($C117,Sheet!$A$7:$DG$148,'TN01-10 (IN)'!BH$12,0)="","",VLOOKUP($C117,Sheet!$A$7:$DG$148,'TN01-10 (IN)'!BH$12,0))</f>
        <v>7.6</v>
      </c>
      <c r="BI117" s="28">
        <f>IF(VLOOKUP($C117,Sheet!$A$7:$DG$148,'TN01-10 (IN)'!BI$12,0)="","",VLOOKUP($C117,Sheet!$A$7:$DG$148,'TN01-10 (IN)'!BI$12,0))</f>
        <v>8.4</v>
      </c>
      <c r="BJ117" s="28">
        <f>IF(VLOOKUP($C117,Sheet!$A$7:$DG$148,'TN01-10 (IN)'!BJ$12,0)="","",VLOOKUP($C117,Sheet!$A$7:$DG$148,'TN01-10 (IN)'!BJ$12,0))</f>
        <v>8.5</v>
      </c>
      <c r="BK117" s="28">
        <f>IF(VLOOKUP($C117,Sheet!$A$7:$DG$148,'TN01-10 (IN)'!BK$12,0)="","",VLOOKUP($C117,Sheet!$A$7:$DG$148,'TN01-10 (IN)'!BK$12,0))</f>
        <v>8.1</v>
      </c>
      <c r="BL117" s="28">
        <f>IF(VLOOKUP($C117,Sheet!$A$7:$DG$148,'TN01-10 (IN)'!BL$12,0)="","",VLOOKUP($C117,Sheet!$A$7:$DG$148,'TN01-10 (IN)'!BL$12,0))</f>
        <v>8.9</v>
      </c>
      <c r="BM117" s="28">
        <f>IF(VLOOKUP($C117,Sheet!$A$7:$DG$148,'TN01-10 (IN)'!BM$12,0)="","",VLOOKUP($C117,Sheet!$A$7:$DG$148,'TN01-10 (IN)'!BM$12,0))</f>
        <v>6.7</v>
      </c>
      <c r="BN117" s="28">
        <f>IF(VLOOKUP($C117,Sheet!$A$7:$DG$148,'TN01-10 (IN)'!BN$12,0)="","",VLOOKUP($C117,Sheet!$A$7:$DG$148,'TN01-10 (IN)'!BN$12,0))</f>
        <v>5.9</v>
      </c>
      <c r="BO117" s="28">
        <f>IF(VLOOKUP($C117,Sheet!$A$7:$DG$148,'TN01-10 (IN)'!BO$12,0)="","",VLOOKUP($C117,Sheet!$A$7:$DG$148,'TN01-10 (IN)'!BO$12,0))</f>
        <v>6.8</v>
      </c>
      <c r="BP117" s="28">
        <f>IF(VLOOKUP($C117,Sheet!$A$7:$DG$148,'TN01-10 (IN)'!BP$12,0)="","",VLOOKUP($C117,Sheet!$A$7:$DG$148,'TN01-10 (IN)'!BP$12,0))</f>
        <v>5.7</v>
      </c>
      <c r="BQ117" s="28">
        <f>IF(VLOOKUP($C117,Sheet!$A$7:$DG$148,'TN01-10 (IN)'!BQ$12,0)="","",VLOOKUP($C117,Sheet!$A$7:$DG$148,'TN01-10 (IN)'!BQ$12,0))</f>
        <v>6.2</v>
      </c>
      <c r="BR117" s="28">
        <f>IF(VLOOKUP($C117,Sheet!$A$7:$DG$148,'TN01-10 (IN)'!BR$12,0)="","",VLOOKUP($C117,Sheet!$A$7:$DG$148,'TN01-10 (IN)'!BR$12,0))</f>
        <v>6.3</v>
      </c>
      <c r="BS117" s="28" t="str">
        <f>IF(VLOOKUP($C117,Sheet!$A$7:$DG$148,'TN01-10 (IN)'!BS$12,0)="","",VLOOKUP($C117,Sheet!$A$7:$DG$148,'TN01-10 (IN)'!BS$12,0))</f>
        <v/>
      </c>
      <c r="BT117" s="28">
        <f>IF(VLOOKUP($C117,Sheet!$A$7:$DG$148,'TN01-10 (IN)'!BT$12,0)="","",VLOOKUP($C117,Sheet!$A$7:$DG$148,'TN01-10 (IN)'!BT$12,0))</f>
        <v>8.6999999999999993</v>
      </c>
      <c r="BU117" s="28">
        <f>IF(VLOOKUP($C117,Sheet!$A$7:$DG$148,'TN01-10 (IN)'!BU$12,0)="","",VLOOKUP($C117,Sheet!$A$7:$DG$148,'TN01-10 (IN)'!BU$12,0))</f>
        <v>5.7</v>
      </c>
      <c r="BV117" s="28">
        <f>IF(VLOOKUP($C117,Sheet!$A$7:$DG$148,'TN01-10 (IN)'!BV$12,0)="","",VLOOKUP($C117,Sheet!$A$7:$DG$148,'TN01-10 (IN)'!BV$12,0))</f>
        <v>7.2</v>
      </c>
      <c r="BW117" s="28">
        <f>IF(VLOOKUP($C117,Sheet!$A$7:$DG$148,'TN01-10 (IN)'!BW$12,0)="","",VLOOKUP($C117,Sheet!$A$7:$DG$148,'TN01-10 (IN)'!BW$12,0))</f>
        <v>7.8</v>
      </c>
      <c r="BX117" s="28">
        <f>IF(VLOOKUP($C117,Sheet!$A$7:$DG$148,'TN01-10 (IN)'!BX$12,0)="","",VLOOKUP($C117,Sheet!$A$7:$DG$148,'TN01-10 (IN)'!BX$12,0))</f>
        <v>7.8</v>
      </c>
      <c r="BY117" s="28">
        <f>IF(VLOOKUP($C117,Sheet!$A$7:$DG$148,'TN01-10 (IN)'!BY$12,0)="","",VLOOKUP($C117,Sheet!$A$7:$DG$148,'TN01-10 (IN)'!BY$12,0))</f>
        <v>8</v>
      </c>
      <c r="BZ117" s="33">
        <f>IF(VLOOKUP($C117,Sheet!$A$7:$DG$148,'TN01-10 (IN)'!BZ$12,0)="","",VLOOKUP($C117,Sheet!$A$7:$DG$148,'TN01-10 (IN)'!BZ$12,0))</f>
        <v>50</v>
      </c>
      <c r="CA117" s="36">
        <f>IF(VLOOKUP($C117,Sheet!$A$7:$DG$148,'TN01-10 (IN)'!CA$12,0)="","",VLOOKUP($C117,Sheet!$A$7:$DG$148,'TN01-10 (IN)'!CA$12,0))</f>
        <v>0</v>
      </c>
      <c r="CB117" s="28">
        <f>IF(VLOOKUP($C117,Sheet!$A$7:$DG$148,'TN01-10 (IN)'!CB$12,0)="","",VLOOKUP($C117,Sheet!$A$7:$DG$148,'TN01-10 (IN)'!CB$12,0))</f>
        <v>8.9</v>
      </c>
      <c r="CC117" s="28" t="str">
        <f>IF(VLOOKUP($C117,Sheet!$A$7:$DG$148,'TN01-10 (IN)'!CC$12,0)="","",VLOOKUP($C117,Sheet!$A$7:$DG$148,'TN01-10 (IN)'!CC$12,0))</f>
        <v/>
      </c>
      <c r="CD117" s="28">
        <f>IF(VLOOKUP($C117,Sheet!$A$7:$DG$148,'TN01-10 (IN)'!CD$12,0)="","",VLOOKUP($C117,Sheet!$A$7:$DG$148,'TN01-10 (IN)'!CD$12,0))</f>
        <v>7.8</v>
      </c>
      <c r="CE117" s="28" t="str">
        <f>IF(VLOOKUP($C117,Sheet!$A$7:$DG$148,'TN01-10 (IN)'!CE$12,0)="","",VLOOKUP($C117,Sheet!$A$7:$DG$148,'TN01-10 (IN)'!CE$12,0))</f>
        <v/>
      </c>
      <c r="CF117" s="28">
        <f>IF(VLOOKUP($C117,Sheet!$A$7:$DG$148,'TN01-10 (IN)'!CF$12,0)="","",VLOOKUP($C117,Sheet!$A$7:$DG$148,'TN01-10 (IN)'!CF$12,0))</f>
        <v>8.3000000000000007</v>
      </c>
      <c r="CG117" s="28">
        <f>IF(VLOOKUP($C117,Sheet!$A$7:$DG$148,'TN01-10 (IN)'!CG$12,0)="","",VLOOKUP($C117,Sheet!$A$7:$DG$148,'TN01-10 (IN)'!CG$12,0))</f>
        <v>7.8</v>
      </c>
      <c r="CH117" s="28">
        <f>IF(VLOOKUP($C117,Sheet!$A$7:$DG$148,'TN01-10 (IN)'!CH$12,0)="","",VLOOKUP($C117,Sheet!$A$7:$DG$148,'TN01-10 (IN)'!CH$12,0))</f>
        <v>7</v>
      </c>
      <c r="CI117" s="28">
        <f>IF(VLOOKUP($C117,Sheet!$A$7:$DG$148,'TN01-10 (IN)'!CI$12,0)="","",VLOOKUP($C117,Sheet!$A$7:$DG$148,'TN01-10 (IN)'!CI$12,0))</f>
        <v>9.1</v>
      </c>
      <c r="CJ117" s="28" t="str">
        <f>IF(VLOOKUP($C117,Sheet!$A$7:$DG$148,'TN01-10 (IN)'!CJ$12,0)="","",VLOOKUP($C117,Sheet!$A$7:$DG$148,'TN01-10 (IN)'!CJ$12,0))</f>
        <v/>
      </c>
      <c r="CK117" s="28" t="str">
        <f>IF(VLOOKUP($C117,Sheet!$A$7:$DG$148,'TN01-10 (IN)'!CK$12,0)="","",VLOOKUP($C117,Sheet!$A$7:$DG$148,'TN01-10 (IN)'!CK$12,0))</f>
        <v/>
      </c>
      <c r="CL117" s="28" t="str">
        <f>IF(VLOOKUP($C117,Sheet!$A$7:$DG$148,'TN01-10 (IN)'!CL$12,0)="","",VLOOKUP($C117,Sheet!$A$7:$DG$148,'TN01-10 (IN)'!CL$12,0))</f>
        <v/>
      </c>
      <c r="CM117" s="28">
        <f>IF(VLOOKUP($C117,Sheet!$A$7:$DG$148,'TN01-10 (IN)'!CM$12,0)="","",VLOOKUP($C117,Sheet!$A$7:$DG$148,'TN01-10 (IN)'!CM$12,0))</f>
        <v>7.7</v>
      </c>
      <c r="CN117" s="28" t="str">
        <f>IF(VLOOKUP($C117,Sheet!$A$7:$DG$148,'TN01-10 (IN)'!CN$12,0)="","",VLOOKUP($C117,Sheet!$A$7:$DG$148,'TN01-10 (IN)'!CN$12,0))</f>
        <v/>
      </c>
      <c r="CO117" s="28" t="str">
        <f>IF(VLOOKUP($C117,Sheet!$A$7:$DG$148,'TN01-10 (IN)'!CO$12,0)="","",VLOOKUP($C117,Sheet!$A$7:$DG$148,'TN01-10 (IN)'!CO$12,0))</f>
        <v/>
      </c>
      <c r="CP117" s="28">
        <f>IF(VLOOKUP($C117,Sheet!$A$7:$DG$148,'TN01-10 (IN)'!CP$12,0)="","",VLOOKUP($C117,Sheet!$A$7:$DG$148,'TN01-10 (IN)'!CP$12,0))</f>
        <v>7.8</v>
      </c>
      <c r="CQ117" s="28">
        <f>IF(VLOOKUP($C117,Sheet!$A$7:$DG$148,'TN01-10 (IN)'!CQ$12,0)="","",VLOOKUP($C117,Sheet!$A$7:$DG$148,'TN01-10 (IN)'!CQ$12,0))</f>
        <v>7.8</v>
      </c>
      <c r="CR117" s="28">
        <f>IF(VLOOKUP($C117,Sheet!$A$7:$DG$148,'TN01-10 (IN)'!CR$12,0)="","",VLOOKUP($C117,Sheet!$A$7:$DG$148,'TN01-10 (IN)'!CR$12,0))</f>
        <v>8.8000000000000007</v>
      </c>
      <c r="CS117" s="28">
        <f>IF(VLOOKUP($C117,Sheet!$A$7:$DG$148,'TN01-10 (IN)'!CS$12,0)="","",VLOOKUP($C117,Sheet!$A$7:$DG$148,'TN01-10 (IN)'!CS$12,0))</f>
        <v>9.6</v>
      </c>
      <c r="CT117" s="28">
        <f>IF(VLOOKUP($C117,Sheet!$A$7:$DG$148,'TN01-10 (IN)'!CT$12,0)="","",VLOOKUP($C117,Sheet!$A$7:$DG$148,'TN01-10 (IN)'!CT$12,0))</f>
        <v>9.3000000000000007</v>
      </c>
      <c r="CU117" s="33">
        <f>IF(VLOOKUP($C117,Sheet!$A$7:$DG$148,'TN01-10 (IN)'!CU$12,0)="","",VLOOKUP($C117,Sheet!$A$7:$DG$148,'TN01-10 (IN)'!CU$12,0))</f>
        <v>27</v>
      </c>
      <c r="CV117" s="36">
        <f>IF(VLOOKUP($C117,Sheet!$A$7:$DG$148,'TN01-10 (IN)'!CV$12,0)="","",VLOOKUP($C117,Sheet!$A$7:$DG$148,'TN01-10 (IN)'!CV$12,0))</f>
        <v>0</v>
      </c>
      <c r="CW117" s="38">
        <f t="shared" si="11"/>
        <v>128</v>
      </c>
      <c r="CX117" s="38">
        <f t="shared" si="11"/>
        <v>0</v>
      </c>
      <c r="CY117" s="38">
        <f t="shared" si="12"/>
        <v>0</v>
      </c>
      <c r="CZ117" s="38">
        <f t="shared" si="13"/>
        <v>128</v>
      </c>
      <c r="DA117" s="38">
        <f t="shared" si="14"/>
        <v>7.64</v>
      </c>
      <c r="DB117" s="38">
        <f>VLOOKUP($C117,'TN01-04'!$A$13:$DL$166,103,0)</f>
        <v>3.25</v>
      </c>
      <c r="DC117" s="28" t="str">
        <f>IF(VLOOKUP($C117,Sheet!$A$7:$DG$148,'TN01-10 (IN)'!DC$12,0)="","",VLOOKUP($C117,Sheet!$A$7:$DG$148,'TN01-10 (IN)'!DC$12,0))</f>
        <v/>
      </c>
      <c r="DD117" s="28" t="str">
        <f>IF(VLOOKUP($C117,Sheet!$A$7:$DG$148,'TN01-10 (IN)'!DD$12,0)="","",VLOOKUP($C117,Sheet!$A$7:$DG$148,'TN01-10 (IN)'!DD$12,0))</f>
        <v/>
      </c>
      <c r="DE117" s="28" t="str">
        <f>IF(VLOOKUP($C117,Sheet!$A$7:$DG$148,'TN01-10 (IN)'!DE$12,0)="","",VLOOKUP($C117,Sheet!$A$7:$DG$148,'TN01-10 (IN)'!DE$12,0))</f>
        <v/>
      </c>
      <c r="DF117" s="28">
        <f>IF(VLOOKUP($C117,Sheet!$A$7:$DG$148,'TN01-10 (IN)'!DF$12,0)="","",VLOOKUP($C117,Sheet!$A$7:$DG$148,'TN01-10 (IN)'!DF$12,0))</f>
        <v>8</v>
      </c>
      <c r="DG117" s="38"/>
      <c r="DH117" s="38">
        <f t="shared" si="15"/>
        <v>8</v>
      </c>
      <c r="DI117" s="38">
        <f>VLOOKUP($C117,'TN01-04'!$A$13:$DL$166,110,0)</f>
        <v>3.65</v>
      </c>
      <c r="DJ117" s="33">
        <f>IF(VLOOKUP($C117,Sheet!$A$7:$DG$148,'TN01-10 (IN)'!DJ$12,0)="","",VLOOKUP($C117,Sheet!$A$7:$DG$148,'TN01-10 (IN)'!DJ$12,0))</f>
        <v>5</v>
      </c>
      <c r="DK117" s="36">
        <f>IF(VLOOKUP($C117,Sheet!$A$7:$DG$148,'TN01-10 (IN)'!DK$12,0)="","",VLOOKUP($C117,Sheet!$A$7:$DG$148,'TN01-10 (IN)'!DK$12,0))</f>
        <v>0</v>
      </c>
      <c r="DL117" s="38">
        <f t="shared" si="16"/>
        <v>133</v>
      </c>
      <c r="DM117" s="38">
        <f t="shared" si="17"/>
        <v>0</v>
      </c>
      <c r="DN117" s="38">
        <f t="shared" si="18"/>
        <v>7.65</v>
      </c>
      <c r="DO117" s="38">
        <f>VLOOKUP($C117,'TN01-04'!$A$13:$DL$166,116,0)</f>
        <v>3.26</v>
      </c>
      <c r="DP117" s="33">
        <f>IF(VLOOKUP($C117,Sheet!$A$7:$DG$148,'TN01-10 (IN)'!DP$12,0)="","",VLOOKUP($C117,Sheet!$A$7:$DG$148,'TN01-10 (IN)'!DP$12,0))</f>
        <v>138</v>
      </c>
      <c r="DQ117" s="36">
        <f>IF(VLOOKUP($C117,Sheet!$A$7:$DG$148,'TN01-10 (IN)'!DQ$12,0)="","",VLOOKUP($C117,Sheet!$A$7:$DG$148,'TN01-10 (IN)'!DQ$12,0))</f>
        <v>0</v>
      </c>
      <c r="DR117" s="28">
        <f>IF(VLOOKUP($C117,Sheet!$A$7:$DG$148,'TN01-10 (IN)'!DR$12,0)="","",VLOOKUP($C117,Sheet!$A$7:$DG$148,'TN01-10 (IN)'!DR$12,0))</f>
        <v>137</v>
      </c>
      <c r="DS117" s="28">
        <f>IF(VLOOKUP($C117,Sheet!$A$7:$DG$148,'TN01-10 (IN)'!DS$12,0)="","",VLOOKUP($C117,Sheet!$A$7:$DG$148,'TN01-10 (IN)'!DS$12,0))</f>
        <v>138</v>
      </c>
      <c r="DT117" s="28">
        <f>IF(VLOOKUP($C117,Sheet!$A$7:$DG$148,'TN01-10 (IN)'!DT$12,0)="","",VLOOKUP($C117,Sheet!$A$7:$DG$148,'TN01-10 (IN)'!DT$12,0))</f>
        <v>7.65</v>
      </c>
      <c r="DU117" s="28">
        <f>IF(VLOOKUP($C117,Sheet!$A$7:$DG$148,'TN01-10 (IN)'!DU$12,0)="","",VLOOKUP($C117,Sheet!$A$7:$DG$148,'TN01-10 (IN)'!DU$12,0))</f>
        <v>3.26</v>
      </c>
      <c r="DV117" s="28" t="str">
        <f>IF(VLOOKUP($C117,Sheet!$A$7:$DG$148,'TN01-10 (IN)'!DV$12,0)="","",VLOOKUP($C117,Sheet!$A$7:$DG$148,'TN01-10 (IN)'!DV$12,0))</f>
        <v/>
      </c>
      <c r="DW117" s="42">
        <f t="shared" si="19"/>
        <v>0</v>
      </c>
    </row>
    <row r="118" spans="1:127" ht="15.95" customHeight="1" x14ac:dyDescent="0.2">
      <c r="A118" s="52"/>
      <c r="B118" s="625"/>
      <c r="C118" s="45">
        <v>2221724218</v>
      </c>
      <c r="D118" s="26" t="s">
        <v>14</v>
      </c>
      <c r="E118" s="26" t="s">
        <v>96</v>
      </c>
      <c r="F118" s="26" t="s">
        <v>172</v>
      </c>
      <c r="G118" s="27">
        <v>35813</v>
      </c>
      <c r="H118" s="26" t="s">
        <v>210</v>
      </c>
      <c r="I118" s="26" t="s">
        <v>212</v>
      </c>
      <c r="J118" s="28">
        <f>IF(VLOOKUP($C118,Sheet!$A$7:$DG$148,'TN01-10 (IN)'!J$12,0)="","",VLOOKUP($C118,Sheet!$A$7:$DG$148,'TN01-10 (IN)'!J$12,0))</f>
        <v>7.3</v>
      </c>
      <c r="K118" s="28">
        <f>IF(VLOOKUP($C118,Sheet!$A$7:$DG$148,'TN01-10 (IN)'!K$12,0)="","",VLOOKUP($C118,Sheet!$A$7:$DG$148,'TN01-10 (IN)'!K$12,0))</f>
        <v>7</v>
      </c>
      <c r="L118" s="28">
        <f>IF(VLOOKUP($C118,Sheet!$A$7:$DG$148,'TN01-10 (IN)'!L$12,0)="","",VLOOKUP($C118,Sheet!$A$7:$DG$148,'TN01-10 (IN)'!L$12,0))</f>
        <v>8.1</v>
      </c>
      <c r="M118" s="28">
        <f>IF(VLOOKUP($C118,Sheet!$A$7:$DG$148,'TN01-10 (IN)'!M$12,0)="","",VLOOKUP($C118,Sheet!$A$7:$DG$148,'TN01-10 (IN)'!M$12,0))</f>
        <v>6.9</v>
      </c>
      <c r="N118" s="28">
        <f>IF(VLOOKUP($C118,Sheet!$A$7:$DG$148,'TN01-10 (IN)'!N$12,0)="","",VLOOKUP($C118,Sheet!$A$7:$DG$148,'TN01-10 (IN)'!N$12,0))</f>
        <v>4.0999999999999996</v>
      </c>
      <c r="O118" s="28">
        <f>IF(VLOOKUP($C118,Sheet!$A$7:$DG$148,'TN01-10 (IN)'!O$12,0)="","",VLOOKUP($C118,Sheet!$A$7:$DG$148,'TN01-10 (IN)'!O$12,0))</f>
        <v>7.1</v>
      </c>
      <c r="P118" s="28">
        <f>IF(VLOOKUP($C118,Sheet!$A$7:$DG$148,'TN01-10 (IN)'!P$12,0)="","",VLOOKUP($C118,Sheet!$A$7:$DG$148,'TN01-10 (IN)'!P$12,0))</f>
        <v>7.2</v>
      </c>
      <c r="Q118" s="28" t="str">
        <f>IF(VLOOKUP($C118,Sheet!$A$7:$DG$148,'TN01-10 (IN)'!Q$12,0)="","",VLOOKUP($C118,Sheet!$A$7:$DG$148,'TN01-10 (IN)'!Q$12,0))</f>
        <v/>
      </c>
      <c r="R118" s="28">
        <f>IF(VLOOKUP($C118,Sheet!$A$7:$DG$148,'TN01-10 (IN)'!R$12,0)="","",VLOOKUP($C118,Sheet!$A$7:$DG$148,'TN01-10 (IN)'!R$12,0))</f>
        <v>5</v>
      </c>
      <c r="S118" s="28" t="str">
        <f>IF(VLOOKUP($C118,Sheet!$A$7:$DG$148,'TN01-10 (IN)'!S$12,0)="","",VLOOKUP($C118,Sheet!$A$7:$DG$148,'TN01-10 (IN)'!S$12,0))</f>
        <v/>
      </c>
      <c r="T118" s="28" t="str">
        <f>IF(VLOOKUP($C118,Sheet!$A$7:$DG$148,'TN01-10 (IN)'!T$12,0)="","",VLOOKUP($C118,Sheet!$A$7:$DG$148,'TN01-10 (IN)'!T$12,0))</f>
        <v/>
      </c>
      <c r="U118" s="28" t="str">
        <f>IF(VLOOKUP($C118,Sheet!$A$7:$DG$148,'TN01-10 (IN)'!U$12,0)="","",VLOOKUP($C118,Sheet!$A$7:$DG$148,'TN01-10 (IN)'!U$12,0))</f>
        <v/>
      </c>
      <c r="V118" s="28" t="str">
        <f>IF(VLOOKUP($C118,Sheet!$A$7:$DG$148,'TN01-10 (IN)'!V$12,0)="","",VLOOKUP($C118,Sheet!$A$7:$DG$148,'TN01-10 (IN)'!V$12,0))</f>
        <v/>
      </c>
      <c r="W118" s="28">
        <f>IF(VLOOKUP($C118,Sheet!$A$7:$DG$148,'TN01-10 (IN)'!W$12,0)="","",VLOOKUP($C118,Sheet!$A$7:$DG$148,'TN01-10 (IN)'!W$12,0))</f>
        <v>6.5</v>
      </c>
      <c r="X118" s="28">
        <f>IF(VLOOKUP($C118,Sheet!$A$7:$DG$148,'TN01-10 (IN)'!X$12,0)="","",VLOOKUP($C118,Sheet!$A$7:$DG$148,'TN01-10 (IN)'!X$12,0))</f>
        <v>6.4</v>
      </c>
      <c r="Y118" s="28">
        <f>IF(VLOOKUP($C118,Sheet!$A$7:$DG$148,'TN01-10 (IN)'!Y$12,0)="","",VLOOKUP($C118,Sheet!$A$7:$DG$148,'TN01-10 (IN)'!Y$12,0))</f>
        <v>6.8</v>
      </c>
      <c r="Z118" s="28">
        <f>IF(VLOOKUP($C118,Sheet!$A$7:$DG$148,'TN01-10 (IN)'!Z$12,0)="","",VLOOKUP($C118,Sheet!$A$7:$DG$148,'TN01-10 (IN)'!Z$12,0))</f>
        <v>9.1999999999999993</v>
      </c>
      <c r="AA118" s="28">
        <f>IF(VLOOKUP($C118,Sheet!$A$7:$DG$148,'TN01-10 (IN)'!AA$12,0)="","",VLOOKUP($C118,Sheet!$A$7:$DG$148,'TN01-10 (IN)'!AA$12,0))</f>
        <v>5.4</v>
      </c>
      <c r="AB118" s="28">
        <f>IF(VLOOKUP($C118,Sheet!$A$7:$DG$148,'TN01-10 (IN)'!AB$12,0)="","",VLOOKUP($C118,Sheet!$A$7:$DG$148,'TN01-10 (IN)'!AB$12,0))</f>
        <v>6</v>
      </c>
      <c r="AC118" s="28">
        <f>IF(VLOOKUP($C118,Sheet!$A$7:$DG$148,'TN01-10 (IN)'!AC$12,0)="","",VLOOKUP($C118,Sheet!$A$7:$DG$148,'TN01-10 (IN)'!AC$12,0))</f>
        <v>4</v>
      </c>
      <c r="AD118" s="28">
        <f>IF(VLOOKUP($C118,Sheet!$A$7:$DG$148,'TN01-10 (IN)'!AD$12,0)="","",VLOOKUP($C118,Sheet!$A$7:$DG$148,'TN01-10 (IN)'!AD$12,0))</f>
        <v>5.5</v>
      </c>
      <c r="AE118" s="28">
        <f>IF(VLOOKUP($C118,Sheet!$A$7:$DG$148,'TN01-10 (IN)'!AE$12,0)="","",VLOOKUP($C118,Sheet!$A$7:$DG$148,'TN01-10 (IN)'!AE$12,0))</f>
        <v>5.2</v>
      </c>
      <c r="AF118" s="28">
        <f>IF(VLOOKUP($C118,Sheet!$A$7:$DG$148,'TN01-10 (IN)'!AF$12,0)="","",VLOOKUP($C118,Sheet!$A$7:$DG$148,'TN01-10 (IN)'!AF$12,0))</f>
        <v>5.5</v>
      </c>
      <c r="AG118" s="28">
        <f>IF(VLOOKUP($C118,Sheet!$A$7:$DG$148,'TN01-10 (IN)'!AG$12,0)="","",VLOOKUP($C118,Sheet!$A$7:$DG$148,'TN01-10 (IN)'!AG$12,0))</f>
        <v>6.6</v>
      </c>
      <c r="AH118" s="28">
        <f>IF(VLOOKUP($C118,Sheet!$A$7:$DG$148,'TN01-10 (IN)'!AH$12,0)="","",VLOOKUP($C118,Sheet!$A$7:$DG$148,'TN01-10 (IN)'!AH$12,0))</f>
        <v>7.3</v>
      </c>
      <c r="AI118" s="28">
        <f>IF(VLOOKUP($C118,Sheet!$A$7:$DG$148,'TN01-10 (IN)'!AI$12,0)="","",VLOOKUP($C118,Sheet!$A$7:$DG$148,'TN01-10 (IN)'!AI$12,0))</f>
        <v>5.3</v>
      </c>
      <c r="AJ118" s="28">
        <f>IF(VLOOKUP($C118,Sheet!$A$7:$DG$148,'TN01-10 (IN)'!AJ$12,0)="","",VLOOKUP($C118,Sheet!$A$7:$DG$148,'TN01-10 (IN)'!AJ$12,0))</f>
        <v>5.6</v>
      </c>
      <c r="AK118" s="28">
        <f>IF(VLOOKUP($C118,Sheet!$A$7:$DG$148,'TN01-10 (IN)'!AK$12,0)="","",VLOOKUP($C118,Sheet!$A$7:$DG$148,'TN01-10 (IN)'!AK$12,0))</f>
        <v>6.8</v>
      </c>
      <c r="AL118" s="28">
        <f>IF(VLOOKUP($C118,Sheet!$A$7:$DG$148,'TN01-10 (IN)'!AL$12,0)="","",VLOOKUP($C118,Sheet!$A$7:$DG$148,'TN01-10 (IN)'!AL$12,0))</f>
        <v>5.8</v>
      </c>
      <c r="AM118" s="33">
        <f>IF(VLOOKUP($C118,Sheet!$A$7:$DG$148,'TN01-10 (IN)'!AM$12,0)="","",VLOOKUP($C118,Sheet!$A$7:$DG$148,'TN01-10 (IN)'!AM$12,0))</f>
        <v>51</v>
      </c>
      <c r="AN118" s="36">
        <f>IF(VLOOKUP($C118,Sheet!$A$7:$DG$148,'TN01-10 (IN)'!AN$12,0)="","",VLOOKUP($C118,Sheet!$A$7:$DG$148,'TN01-10 (IN)'!AN$12,0))</f>
        <v>0</v>
      </c>
      <c r="AO118" s="32">
        <f>IF(VLOOKUP($C118,Sheet!$A$7:$DG$148,'TN01-10 (IN)'!AO$12,0)="","",VLOOKUP($C118,Sheet!$A$7:$DG$148,'TN01-10 (IN)'!AO$12,0))</f>
        <v>7.2</v>
      </c>
      <c r="AP118" s="32">
        <f>IF(VLOOKUP($C118,Sheet!$A$7:$DG$148,'TN01-10 (IN)'!AP$12,0)="","",VLOOKUP($C118,Sheet!$A$7:$DG$148,'TN01-10 (IN)'!AP$12,0))</f>
        <v>6.5</v>
      </c>
      <c r="AQ118" s="32" t="str">
        <f>IF(VLOOKUP($C118,Sheet!$A$7:$DG$148,'TN01-10 (IN)'!AQ$12,0)="","",VLOOKUP($C118,Sheet!$A$7:$DG$148,'TN01-10 (IN)'!AQ$12,0))</f>
        <v/>
      </c>
      <c r="AR118" s="32">
        <f>IF(VLOOKUP($C118,Sheet!$A$7:$DG$148,'TN01-10 (IN)'!AR$12,0)="","",VLOOKUP($C118,Sheet!$A$7:$DG$148,'TN01-10 (IN)'!AR$12,0))</f>
        <v>7.6</v>
      </c>
      <c r="AS118" s="32" t="str">
        <f>IF(VLOOKUP($C118,Sheet!$A$7:$DG$148,'TN01-10 (IN)'!AS$12,0)="","",VLOOKUP($C118,Sheet!$A$7:$DG$148,'TN01-10 (IN)'!AS$12,0))</f>
        <v/>
      </c>
      <c r="AT118" s="32" t="str">
        <f>IF(VLOOKUP($C118,Sheet!$A$7:$DG$148,'TN01-10 (IN)'!AT$12,0)="","",VLOOKUP($C118,Sheet!$A$7:$DG$148,'TN01-10 (IN)'!AT$12,0))</f>
        <v/>
      </c>
      <c r="AU118" s="32" t="str">
        <f>IF(VLOOKUP($C118,Sheet!$A$7:$DG$148,'TN01-10 (IN)'!AU$12,0)="","",VLOOKUP($C118,Sheet!$A$7:$DG$148,'TN01-10 (IN)'!AU$12,0))</f>
        <v/>
      </c>
      <c r="AV118" s="32" t="str">
        <f>IF(VLOOKUP($C118,Sheet!$A$7:$DG$148,'TN01-10 (IN)'!AV$12,0)="","",VLOOKUP($C118,Sheet!$A$7:$DG$148,'TN01-10 (IN)'!AV$12,0))</f>
        <v/>
      </c>
      <c r="AW118" s="32">
        <f>IF(VLOOKUP($C118,Sheet!$A$7:$DG$148,'TN01-10 (IN)'!AW$12,0)="","",VLOOKUP($C118,Sheet!$A$7:$DG$148,'TN01-10 (IN)'!AW$12,0))</f>
        <v>6.3</v>
      </c>
      <c r="AX118" s="32" t="str">
        <f>IF(VLOOKUP($C118,Sheet!$A$7:$DG$148,'TN01-10 (IN)'!AX$12,0)="","",VLOOKUP($C118,Sheet!$A$7:$DG$148,'TN01-10 (IN)'!AX$12,0))</f>
        <v/>
      </c>
      <c r="AY118" s="32" t="str">
        <f>IF(VLOOKUP($C118,Sheet!$A$7:$DG$148,'TN01-10 (IN)'!AY$12,0)="","",VLOOKUP($C118,Sheet!$A$7:$DG$148,'TN01-10 (IN)'!AY$12,0))</f>
        <v/>
      </c>
      <c r="AZ118" s="32" t="str">
        <f>IF(VLOOKUP($C118,Sheet!$A$7:$DG$148,'TN01-10 (IN)'!AZ$12,0)="","",VLOOKUP($C118,Sheet!$A$7:$DG$148,'TN01-10 (IN)'!AZ$12,0))</f>
        <v/>
      </c>
      <c r="BA118" s="32" t="str">
        <f>IF(VLOOKUP($C118,Sheet!$A$7:$DG$148,'TN01-10 (IN)'!BA$12,0)="","",VLOOKUP($C118,Sheet!$A$7:$DG$148,'TN01-10 (IN)'!BA$12,0))</f>
        <v/>
      </c>
      <c r="BB118" s="32" t="str">
        <f>IF(VLOOKUP($C118,Sheet!$A$7:$DG$148,'TN01-10 (IN)'!BB$12,0)="","",VLOOKUP($C118,Sheet!$A$7:$DG$148,'TN01-10 (IN)'!BB$12,0))</f>
        <v/>
      </c>
      <c r="BC118" s="32">
        <f>IF(VLOOKUP($C118,Sheet!$A$7:$DG$148,'TN01-10 (IN)'!BC$12,0)="","",VLOOKUP($C118,Sheet!$A$7:$DG$148,'TN01-10 (IN)'!BC$12,0))</f>
        <v>5.4</v>
      </c>
      <c r="BD118" s="33">
        <f>IF(VLOOKUP($C118,Sheet!$A$7:$DG$148,'TN01-10 (IN)'!BD$12,0)="","",VLOOKUP($C118,Sheet!$A$7:$DG$148,'TN01-10 (IN)'!BD$12,0))</f>
        <v>5</v>
      </c>
      <c r="BE118" s="36">
        <f>IF(VLOOKUP($C118,Sheet!$A$7:$DG$148,'TN01-10 (IN)'!BE$12,0)="","",VLOOKUP($C118,Sheet!$A$7:$DG$148,'TN01-10 (IN)'!BE$12,0))</f>
        <v>0</v>
      </c>
      <c r="BF118" s="28">
        <f>IF(VLOOKUP($C118,Sheet!$A$7:$DG$148,'TN01-10 (IN)'!BF$12,0)="","",VLOOKUP($C118,Sheet!$A$7:$DG$148,'TN01-10 (IN)'!BF$12,0))</f>
        <v>5.3</v>
      </c>
      <c r="BG118" s="28">
        <f>IF(VLOOKUP($C118,Sheet!$A$7:$DG$148,'TN01-10 (IN)'!BG$12,0)="","",VLOOKUP($C118,Sheet!$A$7:$DG$148,'TN01-10 (IN)'!BG$12,0))</f>
        <v>5.0999999999999996</v>
      </c>
      <c r="BH118" s="28">
        <f>IF(VLOOKUP($C118,Sheet!$A$7:$DG$148,'TN01-10 (IN)'!BH$12,0)="","",VLOOKUP($C118,Sheet!$A$7:$DG$148,'TN01-10 (IN)'!BH$12,0))</f>
        <v>8.1999999999999993</v>
      </c>
      <c r="BI118" s="28">
        <f>IF(VLOOKUP($C118,Sheet!$A$7:$DG$148,'TN01-10 (IN)'!BI$12,0)="","",VLOOKUP($C118,Sheet!$A$7:$DG$148,'TN01-10 (IN)'!BI$12,0))</f>
        <v>5.9</v>
      </c>
      <c r="BJ118" s="28">
        <f>IF(VLOOKUP($C118,Sheet!$A$7:$DG$148,'TN01-10 (IN)'!BJ$12,0)="","",VLOOKUP($C118,Sheet!$A$7:$DG$148,'TN01-10 (IN)'!BJ$12,0))</f>
        <v>5.2</v>
      </c>
      <c r="BK118" s="28">
        <f>IF(VLOOKUP($C118,Sheet!$A$7:$DG$148,'TN01-10 (IN)'!BK$12,0)="","",VLOOKUP($C118,Sheet!$A$7:$DG$148,'TN01-10 (IN)'!BK$12,0))</f>
        <v>7</v>
      </c>
      <c r="BL118" s="28">
        <f>IF(VLOOKUP($C118,Sheet!$A$7:$DG$148,'TN01-10 (IN)'!BL$12,0)="","",VLOOKUP($C118,Sheet!$A$7:$DG$148,'TN01-10 (IN)'!BL$12,0))</f>
        <v>8.3000000000000007</v>
      </c>
      <c r="BM118" s="28">
        <f>IF(VLOOKUP($C118,Sheet!$A$7:$DG$148,'TN01-10 (IN)'!BM$12,0)="","",VLOOKUP($C118,Sheet!$A$7:$DG$148,'TN01-10 (IN)'!BM$12,0))</f>
        <v>4.9000000000000004</v>
      </c>
      <c r="BN118" s="28">
        <f>IF(VLOOKUP($C118,Sheet!$A$7:$DG$148,'TN01-10 (IN)'!BN$12,0)="","",VLOOKUP($C118,Sheet!$A$7:$DG$148,'TN01-10 (IN)'!BN$12,0))</f>
        <v>7</v>
      </c>
      <c r="BO118" s="28">
        <f>IF(VLOOKUP($C118,Sheet!$A$7:$DG$148,'TN01-10 (IN)'!BO$12,0)="","",VLOOKUP($C118,Sheet!$A$7:$DG$148,'TN01-10 (IN)'!BO$12,0))</f>
        <v>7.1</v>
      </c>
      <c r="BP118" s="28">
        <f>IF(VLOOKUP($C118,Sheet!$A$7:$DG$148,'TN01-10 (IN)'!BP$12,0)="","",VLOOKUP($C118,Sheet!$A$7:$DG$148,'TN01-10 (IN)'!BP$12,0))</f>
        <v>4.5</v>
      </c>
      <c r="BQ118" s="28">
        <f>IF(VLOOKUP($C118,Sheet!$A$7:$DG$148,'TN01-10 (IN)'!BQ$12,0)="","",VLOOKUP($C118,Sheet!$A$7:$DG$148,'TN01-10 (IN)'!BQ$12,0))</f>
        <v>4.9000000000000004</v>
      </c>
      <c r="BR118" s="28">
        <f>IF(VLOOKUP($C118,Sheet!$A$7:$DG$148,'TN01-10 (IN)'!BR$12,0)="","",VLOOKUP($C118,Sheet!$A$7:$DG$148,'TN01-10 (IN)'!BR$12,0))</f>
        <v>6</v>
      </c>
      <c r="BS118" s="28" t="str">
        <f>IF(VLOOKUP($C118,Sheet!$A$7:$DG$148,'TN01-10 (IN)'!BS$12,0)="","",VLOOKUP($C118,Sheet!$A$7:$DG$148,'TN01-10 (IN)'!BS$12,0))</f>
        <v/>
      </c>
      <c r="BT118" s="28">
        <f>IF(VLOOKUP($C118,Sheet!$A$7:$DG$148,'TN01-10 (IN)'!BT$12,0)="","",VLOOKUP($C118,Sheet!$A$7:$DG$148,'TN01-10 (IN)'!BT$12,0))</f>
        <v>4</v>
      </c>
      <c r="BU118" s="28">
        <f>IF(VLOOKUP($C118,Sheet!$A$7:$DG$148,'TN01-10 (IN)'!BU$12,0)="","",VLOOKUP($C118,Sheet!$A$7:$DG$148,'TN01-10 (IN)'!BU$12,0))</f>
        <v>4.4000000000000004</v>
      </c>
      <c r="BV118" s="28">
        <f>IF(VLOOKUP($C118,Sheet!$A$7:$DG$148,'TN01-10 (IN)'!BV$12,0)="","",VLOOKUP($C118,Sheet!$A$7:$DG$148,'TN01-10 (IN)'!BV$12,0))</f>
        <v>4.4000000000000004</v>
      </c>
      <c r="BW118" s="28">
        <f>IF(VLOOKUP($C118,Sheet!$A$7:$DG$148,'TN01-10 (IN)'!BW$12,0)="","",VLOOKUP($C118,Sheet!$A$7:$DG$148,'TN01-10 (IN)'!BW$12,0))</f>
        <v>7.6</v>
      </c>
      <c r="BX118" s="28">
        <f>IF(VLOOKUP($C118,Sheet!$A$7:$DG$148,'TN01-10 (IN)'!BX$12,0)="","",VLOOKUP($C118,Sheet!$A$7:$DG$148,'TN01-10 (IN)'!BX$12,0))</f>
        <v>9.1</v>
      </c>
      <c r="BY118" s="28">
        <f>IF(VLOOKUP($C118,Sheet!$A$7:$DG$148,'TN01-10 (IN)'!BY$12,0)="","",VLOOKUP($C118,Sheet!$A$7:$DG$148,'TN01-10 (IN)'!BY$12,0))</f>
        <v>7.2</v>
      </c>
      <c r="BZ118" s="33">
        <f>IF(VLOOKUP($C118,Sheet!$A$7:$DG$148,'TN01-10 (IN)'!BZ$12,0)="","",VLOOKUP($C118,Sheet!$A$7:$DG$148,'TN01-10 (IN)'!BZ$12,0))</f>
        <v>50</v>
      </c>
      <c r="CA118" s="36">
        <f>IF(VLOOKUP($C118,Sheet!$A$7:$DG$148,'TN01-10 (IN)'!CA$12,0)="","",VLOOKUP($C118,Sheet!$A$7:$DG$148,'TN01-10 (IN)'!CA$12,0))</f>
        <v>0</v>
      </c>
      <c r="CB118" s="28">
        <f>IF(VLOOKUP($C118,Sheet!$A$7:$DG$148,'TN01-10 (IN)'!CB$12,0)="","",VLOOKUP($C118,Sheet!$A$7:$DG$148,'TN01-10 (IN)'!CB$12,0))</f>
        <v>8.6</v>
      </c>
      <c r="CC118" s="28" t="str">
        <f>IF(VLOOKUP($C118,Sheet!$A$7:$DG$148,'TN01-10 (IN)'!CC$12,0)="","",VLOOKUP($C118,Sheet!$A$7:$DG$148,'TN01-10 (IN)'!CC$12,0))</f>
        <v/>
      </c>
      <c r="CD118" s="28">
        <f>IF(VLOOKUP($C118,Sheet!$A$7:$DG$148,'TN01-10 (IN)'!CD$12,0)="","",VLOOKUP($C118,Sheet!$A$7:$DG$148,'TN01-10 (IN)'!CD$12,0))</f>
        <v>8.1999999999999993</v>
      </c>
      <c r="CE118" s="28" t="str">
        <f>IF(VLOOKUP($C118,Sheet!$A$7:$DG$148,'TN01-10 (IN)'!CE$12,0)="","",VLOOKUP($C118,Sheet!$A$7:$DG$148,'TN01-10 (IN)'!CE$12,0))</f>
        <v/>
      </c>
      <c r="CF118" s="28">
        <f>IF(VLOOKUP($C118,Sheet!$A$7:$DG$148,'TN01-10 (IN)'!CF$12,0)="","",VLOOKUP($C118,Sheet!$A$7:$DG$148,'TN01-10 (IN)'!CF$12,0))</f>
        <v>6.6</v>
      </c>
      <c r="CG118" s="28">
        <f>IF(VLOOKUP($C118,Sheet!$A$7:$DG$148,'TN01-10 (IN)'!CG$12,0)="","",VLOOKUP($C118,Sheet!$A$7:$DG$148,'TN01-10 (IN)'!CG$12,0))</f>
        <v>5.9</v>
      </c>
      <c r="CH118" s="28">
        <f>IF(VLOOKUP($C118,Sheet!$A$7:$DG$148,'TN01-10 (IN)'!CH$12,0)="","",VLOOKUP($C118,Sheet!$A$7:$DG$148,'TN01-10 (IN)'!CH$12,0))</f>
        <v>6.6</v>
      </c>
      <c r="CI118" s="28">
        <f>IF(VLOOKUP($C118,Sheet!$A$7:$DG$148,'TN01-10 (IN)'!CI$12,0)="","",VLOOKUP($C118,Sheet!$A$7:$DG$148,'TN01-10 (IN)'!CI$12,0))</f>
        <v>5.4</v>
      </c>
      <c r="CJ118" s="28" t="str">
        <f>IF(VLOOKUP($C118,Sheet!$A$7:$DG$148,'TN01-10 (IN)'!CJ$12,0)="","",VLOOKUP($C118,Sheet!$A$7:$DG$148,'TN01-10 (IN)'!CJ$12,0))</f>
        <v/>
      </c>
      <c r="CK118" s="28">
        <f>IF(VLOOKUP($C118,Sheet!$A$7:$DG$148,'TN01-10 (IN)'!CK$12,0)="","",VLOOKUP($C118,Sheet!$A$7:$DG$148,'TN01-10 (IN)'!CK$12,0))</f>
        <v>7.1</v>
      </c>
      <c r="CL118" s="28" t="str">
        <f>IF(VLOOKUP($C118,Sheet!$A$7:$DG$148,'TN01-10 (IN)'!CL$12,0)="","",VLOOKUP($C118,Sheet!$A$7:$DG$148,'TN01-10 (IN)'!CL$12,0))</f>
        <v/>
      </c>
      <c r="CM118" s="28" t="str">
        <f>IF(VLOOKUP($C118,Sheet!$A$7:$DG$148,'TN01-10 (IN)'!CM$12,0)="","",VLOOKUP($C118,Sheet!$A$7:$DG$148,'TN01-10 (IN)'!CM$12,0))</f>
        <v/>
      </c>
      <c r="CN118" s="28" t="str">
        <f>IF(VLOOKUP($C118,Sheet!$A$7:$DG$148,'TN01-10 (IN)'!CN$12,0)="","",VLOOKUP($C118,Sheet!$A$7:$DG$148,'TN01-10 (IN)'!CN$12,0))</f>
        <v/>
      </c>
      <c r="CO118" s="28" t="str">
        <f>IF(VLOOKUP($C118,Sheet!$A$7:$DG$148,'TN01-10 (IN)'!CO$12,0)="","",VLOOKUP($C118,Sheet!$A$7:$DG$148,'TN01-10 (IN)'!CO$12,0))</f>
        <v/>
      </c>
      <c r="CP118" s="28">
        <f>IF(VLOOKUP($C118,Sheet!$A$7:$DG$148,'TN01-10 (IN)'!CP$12,0)="","",VLOOKUP($C118,Sheet!$A$7:$DG$148,'TN01-10 (IN)'!CP$12,0))</f>
        <v>4.4000000000000004</v>
      </c>
      <c r="CQ118" s="28">
        <f>IF(VLOOKUP($C118,Sheet!$A$7:$DG$148,'TN01-10 (IN)'!CQ$12,0)="","",VLOOKUP($C118,Sheet!$A$7:$DG$148,'TN01-10 (IN)'!CQ$12,0))</f>
        <v>7</v>
      </c>
      <c r="CR118" s="28">
        <f>IF(VLOOKUP($C118,Sheet!$A$7:$DG$148,'TN01-10 (IN)'!CR$12,0)="","",VLOOKUP($C118,Sheet!$A$7:$DG$148,'TN01-10 (IN)'!CR$12,0))</f>
        <v>7.1</v>
      </c>
      <c r="CS118" s="28">
        <f>IF(VLOOKUP($C118,Sheet!$A$7:$DG$148,'TN01-10 (IN)'!CS$12,0)="","",VLOOKUP($C118,Sheet!$A$7:$DG$148,'TN01-10 (IN)'!CS$12,0))</f>
        <v>7.7</v>
      </c>
      <c r="CT118" s="28">
        <f>IF(VLOOKUP($C118,Sheet!$A$7:$DG$148,'TN01-10 (IN)'!CT$12,0)="","",VLOOKUP($C118,Sheet!$A$7:$DG$148,'TN01-10 (IN)'!CT$12,0))</f>
        <v>7.8</v>
      </c>
      <c r="CU118" s="33">
        <f>IF(VLOOKUP($C118,Sheet!$A$7:$DG$148,'TN01-10 (IN)'!CU$12,0)="","",VLOOKUP($C118,Sheet!$A$7:$DG$148,'TN01-10 (IN)'!CU$12,0))</f>
        <v>27</v>
      </c>
      <c r="CV118" s="36">
        <f>IF(VLOOKUP($C118,Sheet!$A$7:$DG$148,'TN01-10 (IN)'!CV$12,0)="","",VLOOKUP($C118,Sheet!$A$7:$DG$148,'TN01-10 (IN)'!CV$12,0))</f>
        <v>0</v>
      </c>
      <c r="CW118" s="38">
        <f t="shared" si="11"/>
        <v>128</v>
      </c>
      <c r="CX118" s="38">
        <f t="shared" si="11"/>
        <v>0</v>
      </c>
      <c r="CY118" s="38">
        <f t="shared" si="12"/>
        <v>0</v>
      </c>
      <c r="CZ118" s="38">
        <f t="shared" si="13"/>
        <v>128</v>
      </c>
      <c r="DA118" s="38">
        <f t="shared" si="14"/>
        <v>6.2</v>
      </c>
      <c r="DB118" s="38">
        <f>VLOOKUP($C118,'TN01-04'!$A$13:$DL$166,103,0)</f>
        <v>2.35</v>
      </c>
      <c r="DC118" s="28" t="str">
        <f>IF(VLOOKUP($C118,Sheet!$A$7:$DG$148,'TN01-10 (IN)'!DC$12,0)="","",VLOOKUP($C118,Sheet!$A$7:$DG$148,'TN01-10 (IN)'!DC$12,0))</f>
        <v/>
      </c>
      <c r="DD118" s="28" t="str">
        <f>IF(VLOOKUP($C118,Sheet!$A$7:$DG$148,'TN01-10 (IN)'!DD$12,0)="","",VLOOKUP($C118,Sheet!$A$7:$DG$148,'TN01-10 (IN)'!DD$12,0))</f>
        <v/>
      </c>
      <c r="DE118" s="28">
        <f>IF(VLOOKUP($C118,Sheet!$A$7:$DG$148,'TN01-10 (IN)'!DE$12,0)="","",VLOOKUP($C118,Sheet!$A$7:$DG$148,'TN01-10 (IN)'!DE$12,0))</f>
        <v>6.9</v>
      </c>
      <c r="DF118" s="28" t="str">
        <f>IF(VLOOKUP($C118,Sheet!$A$7:$DG$148,'TN01-10 (IN)'!DF$12,0)="","",VLOOKUP($C118,Sheet!$A$7:$DG$148,'TN01-10 (IN)'!DF$12,0))</f>
        <v/>
      </c>
      <c r="DG118" s="38"/>
      <c r="DH118" s="38">
        <f t="shared" si="15"/>
        <v>6.9</v>
      </c>
      <c r="DI118" s="38">
        <f>VLOOKUP($C118,'TN01-04'!$A$13:$DL$166,110,0)</f>
        <v>2.65</v>
      </c>
      <c r="DJ118" s="33">
        <f>IF(VLOOKUP($C118,Sheet!$A$7:$DG$148,'TN01-10 (IN)'!DJ$12,0)="","",VLOOKUP($C118,Sheet!$A$7:$DG$148,'TN01-10 (IN)'!DJ$12,0))</f>
        <v>5</v>
      </c>
      <c r="DK118" s="36">
        <f>IF(VLOOKUP($C118,Sheet!$A$7:$DG$148,'TN01-10 (IN)'!DK$12,0)="","",VLOOKUP($C118,Sheet!$A$7:$DG$148,'TN01-10 (IN)'!DK$12,0))</f>
        <v>0</v>
      </c>
      <c r="DL118" s="38">
        <f t="shared" si="16"/>
        <v>133</v>
      </c>
      <c r="DM118" s="38">
        <f t="shared" si="17"/>
        <v>0</v>
      </c>
      <c r="DN118" s="38">
        <f t="shared" si="18"/>
        <v>6.23</v>
      </c>
      <c r="DO118" s="38">
        <f>VLOOKUP($C118,'TN01-04'!$A$13:$DL$166,116,0)</f>
        <v>2.36</v>
      </c>
      <c r="DP118" s="33">
        <f>IF(VLOOKUP($C118,Sheet!$A$7:$DG$148,'TN01-10 (IN)'!DP$12,0)="","",VLOOKUP($C118,Sheet!$A$7:$DG$148,'TN01-10 (IN)'!DP$12,0))</f>
        <v>138</v>
      </c>
      <c r="DQ118" s="36">
        <f>IF(VLOOKUP($C118,Sheet!$A$7:$DG$148,'TN01-10 (IN)'!DQ$12,0)="","",VLOOKUP($C118,Sheet!$A$7:$DG$148,'TN01-10 (IN)'!DQ$12,0))</f>
        <v>0</v>
      </c>
      <c r="DR118" s="28">
        <f>IF(VLOOKUP($C118,Sheet!$A$7:$DG$148,'TN01-10 (IN)'!DR$12,0)="","",VLOOKUP($C118,Sheet!$A$7:$DG$148,'TN01-10 (IN)'!DR$12,0))</f>
        <v>137</v>
      </c>
      <c r="DS118" s="28">
        <f>IF(VLOOKUP($C118,Sheet!$A$7:$DG$148,'TN01-10 (IN)'!DS$12,0)="","",VLOOKUP($C118,Sheet!$A$7:$DG$148,'TN01-10 (IN)'!DS$12,0))</f>
        <v>138</v>
      </c>
      <c r="DT118" s="28">
        <f>IF(VLOOKUP($C118,Sheet!$A$7:$DG$148,'TN01-10 (IN)'!DT$12,0)="","",VLOOKUP($C118,Sheet!$A$7:$DG$148,'TN01-10 (IN)'!DT$12,0))</f>
        <v>6.23</v>
      </c>
      <c r="DU118" s="28">
        <f>IF(VLOOKUP($C118,Sheet!$A$7:$DG$148,'TN01-10 (IN)'!DU$12,0)="","",VLOOKUP($C118,Sheet!$A$7:$DG$148,'TN01-10 (IN)'!DU$12,0))</f>
        <v>2.36</v>
      </c>
      <c r="DV118" s="28" t="str">
        <f>IF(VLOOKUP($C118,Sheet!$A$7:$DG$148,'TN01-10 (IN)'!DV$12,0)="","",VLOOKUP($C118,Sheet!$A$7:$DG$148,'TN01-10 (IN)'!DV$12,0))</f>
        <v/>
      </c>
      <c r="DW118" s="42">
        <f t="shared" si="19"/>
        <v>0</v>
      </c>
    </row>
    <row r="119" spans="1:127" ht="15.95" customHeight="1" x14ac:dyDescent="0.2">
      <c r="A119" s="52"/>
      <c r="B119" s="625"/>
      <c r="C119" s="45">
        <v>2221724198</v>
      </c>
      <c r="D119" s="26" t="s">
        <v>14</v>
      </c>
      <c r="E119" s="26" t="s">
        <v>20</v>
      </c>
      <c r="F119" s="26" t="s">
        <v>81</v>
      </c>
      <c r="G119" s="27">
        <v>36059</v>
      </c>
      <c r="H119" s="26" t="s">
        <v>210</v>
      </c>
      <c r="I119" s="26" t="s">
        <v>212</v>
      </c>
      <c r="J119" s="28">
        <f>IF(VLOOKUP($C119,Sheet!$A$7:$DG$148,'TN01-10 (IN)'!J$12,0)="","",VLOOKUP($C119,Sheet!$A$7:$DG$148,'TN01-10 (IN)'!J$12,0))</f>
        <v>7.2</v>
      </c>
      <c r="K119" s="28">
        <f>IF(VLOOKUP($C119,Sheet!$A$7:$DG$148,'TN01-10 (IN)'!K$12,0)="","",VLOOKUP($C119,Sheet!$A$7:$DG$148,'TN01-10 (IN)'!K$12,0))</f>
        <v>6.3</v>
      </c>
      <c r="L119" s="28">
        <f>IF(VLOOKUP($C119,Sheet!$A$7:$DG$148,'TN01-10 (IN)'!L$12,0)="","",VLOOKUP($C119,Sheet!$A$7:$DG$148,'TN01-10 (IN)'!L$12,0))</f>
        <v>5.6</v>
      </c>
      <c r="M119" s="28">
        <f>IF(VLOOKUP($C119,Sheet!$A$7:$DG$148,'TN01-10 (IN)'!M$12,0)="","",VLOOKUP($C119,Sheet!$A$7:$DG$148,'TN01-10 (IN)'!M$12,0))</f>
        <v>6.8</v>
      </c>
      <c r="N119" s="28">
        <f>IF(VLOOKUP($C119,Sheet!$A$7:$DG$148,'TN01-10 (IN)'!N$12,0)="","",VLOOKUP($C119,Sheet!$A$7:$DG$148,'TN01-10 (IN)'!N$12,0))</f>
        <v>4.9000000000000004</v>
      </c>
      <c r="O119" s="28">
        <f>IF(VLOOKUP($C119,Sheet!$A$7:$DG$148,'TN01-10 (IN)'!O$12,0)="","",VLOOKUP($C119,Sheet!$A$7:$DG$148,'TN01-10 (IN)'!O$12,0))</f>
        <v>5.0999999999999996</v>
      </c>
      <c r="P119" s="28">
        <f>IF(VLOOKUP($C119,Sheet!$A$7:$DG$148,'TN01-10 (IN)'!P$12,0)="","",VLOOKUP($C119,Sheet!$A$7:$DG$148,'TN01-10 (IN)'!P$12,0))</f>
        <v>7.5</v>
      </c>
      <c r="Q119" s="28" t="str">
        <f>IF(VLOOKUP($C119,Sheet!$A$7:$DG$148,'TN01-10 (IN)'!Q$12,0)="","",VLOOKUP($C119,Sheet!$A$7:$DG$148,'TN01-10 (IN)'!Q$12,0))</f>
        <v/>
      </c>
      <c r="R119" s="28">
        <f>IF(VLOOKUP($C119,Sheet!$A$7:$DG$148,'TN01-10 (IN)'!R$12,0)="","",VLOOKUP($C119,Sheet!$A$7:$DG$148,'TN01-10 (IN)'!R$12,0))</f>
        <v>6</v>
      </c>
      <c r="S119" s="28" t="str">
        <f>IF(VLOOKUP($C119,Sheet!$A$7:$DG$148,'TN01-10 (IN)'!S$12,0)="","",VLOOKUP($C119,Sheet!$A$7:$DG$148,'TN01-10 (IN)'!S$12,0))</f>
        <v/>
      </c>
      <c r="T119" s="28" t="str">
        <f>IF(VLOOKUP($C119,Sheet!$A$7:$DG$148,'TN01-10 (IN)'!T$12,0)="","",VLOOKUP($C119,Sheet!$A$7:$DG$148,'TN01-10 (IN)'!T$12,0))</f>
        <v/>
      </c>
      <c r="U119" s="28" t="str">
        <f>IF(VLOOKUP($C119,Sheet!$A$7:$DG$148,'TN01-10 (IN)'!U$12,0)="","",VLOOKUP($C119,Sheet!$A$7:$DG$148,'TN01-10 (IN)'!U$12,0))</f>
        <v/>
      </c>
      <c r="V119" s="28" t="str">
        <f>IF(VLOOKUP($C119,Sheet!$A$7:$DG$148,'TN01-10 (IN)'!V$12,0)="","",VLOOKUP($C119,Sheet!$A$7:$DG$148,'TN01-10 (IN)'!V$12,0))</f>
        <v/>
      </c>
      <c r="W119" s="28">
        <f>IF(VLOOKUP($C119,Sheet!$A$7:$DG$148,'TN01-10 (IN)'!W$12,0)="","",VLOOKUP($C119,Sheet!$A$7:$DG$148,'TN01-10 (IN)'!W$12,0))</f>
        <v>6.6</v>
      </c>
      <c r="X119" s="28">
        <f>IF(VLOOKUP($C119,Sheet!$A$7:$DG$148,'TN01-10 (IN)'!X$12,0)="","",VLOOKUP($C119,Sheet!$A$7:$DG$148,'TN01-10 (IN)'!X$12,0))</f>
        <v>6.3</v>
      </c>
      <c r="Y119" s="28">
        <f>IF(VLOOKUP($C119,Sheet!$A$7:$DG$148,'TN01-10 (IN)'!Y$12,0)="","",VLOOKUP($C119,Sheet!$A$7:$DG$148,'TN01-10 (IN)'!Y$12,0))</f>
        <v>7.7</v>
      </c>
      <c r="Z119" s="28">
        <f>IF(VLOOKUP($C119,Sheet!$A$7:$DG$148,'TN01-10 (IN)'!Z$12,0)="","",VLOOKUP($C119,Sheet!$A$7:$DG$148,'TN01-10 (IN)'!Z$12,0))</f>
        <v>7.2</v>
      </c>
      <c r="AA119" s="28">
        <f>IF(VLOOKUP($C119,Sheet!$A$7:$DG$148,'TN01-10 (IN)'!AA$12,0)="","",VLOOKUP($C119,Sheet!$A$7:$DG$148,'TN01-10 (IN)'!AA$12,0))</f>
        <v>5.4</v>
      </c>
      <c r="AB119" s="28">
        <f>IF(VLOOKUP($C119,Sheet!$A$7:$DG$148,'TN01-10 (IN)'!AB$12,0)="","",VLOOKUP($C119,Sheet!$A$7:$DG$148,'TN01-10 (IN)'!AB$12,0))</f>
        <v>6</v>
      </c>
      <c r="AC119" s="28">
        <f>IF(VLOOKUP($C119,Sheet!$A$7:$DG$148,'TN01-10 (IN)'!AC$12,0)="","",VLOOKUP($C119,Sheet!$A$7:$DG$148,'TN01-10 (IN)'!AC$12,0))</f>
        <v>4.4000000000000004</v>
      </c>
      <c r="AD119" s="28">
        <f>IF(VLOOKUP($C119,Sheet!$A$7:$DG$148,'TN01-10 (IN)'!AD$12,0)="","",VLOOKUP($C119,Sheet!$A$7:$DG$148,'TN01-10 (IN)'!AD$12,0))</f>
        <v>4.4000000000000004</v>
      </c>
      <c r="AE119" s="28">
        <f>IF(VLOOKUP($C119,Sheet!$A$7:$DG$148,'TN01-10 (IN)'!AE$12,0)="","",VLOOKUP($C119,Sheet!$A$7:$DG$148,'TN01-10 (IN)'!AE$12,0))</f>
        <v>7.4</v>
      </c>
      <c r="AF119" s="28">
        <f>IF(VLOOKUP($C119,Sheet!$A$7:$DG$148,'TN01-10 (IN)'!AF$12,0)="","",VLOOKUP($C119,Sheet!$A$7:$DG$148,'TN01-10 (IN)'!AF$12,0))</f>
        <v>6.5</v>
      </c>
      <c r="AG119" s="28">
        <f>IF(VLOOKUP($C119,Sheet!$A$7:$DG$148,'TN01-10 (IN)'!AG$12,0)="","",VLOOKUP($C119,Sheet!$A$7:$DG$148,'TN01-10 (IN)'!AG$12,0))</f>
        <v>6.7</v>
      </c>
      <c r="AH119" s="28">
        <f>IF(VLOOKUP($C119,Sheet!$A$7:$DG$148,'TN01-10 (IN)'!AH$12,0)="","",VLOOKUP($C119,Sheet!$A$7:$DG$148,'TN01-10 (IN)'!AH$12,0))</f>
        <v>7.4</v>
      </c>
      <c r="AI119" s="28">
        <f>IF(VLOOKUP($C119,Sheet!$A$7:$DG$148,'TN01-10 (IN)'!AI$12,0)="","",VLOOKUP($C119,Sheet!$A$7:$DG$148,'TN01-10 (IN)'!AI$12,0))</f>
        <v>5.5</v>
      </c>
      <c r="AJ119" s="28">
        <f>IF(VLOOKUP($C119,Sheet!$A$7:$DG$148,'TN01-10 (IN)'!AJ$12,0)="","",VLOOKUP($C119,Sheet!$A$7:$DG$148,'TN01-10 (IN)'!AJ$12,0))</f>
        <v>5.6</v>
      </c>
      <c r="AK119" s="28">
        <f>IF(VLOOKUP($C119,Sheet!$A$7:$DG$148,'TN01-10 (IN)'!AK$12,0)="","",VLOOKUP($C119,Sheet!$A$7:$DG$148,'TN01-10 (IN)'!AK$12,0))</f>
        <v>7.4</v>
      </c>
      <c r="AL119" s="28">
        <f>IF(VLOOKUP($C119,Sheet!$A$7:$DG$148,'TN01-10 (IN)'!AL$12,0)="","",VLOOKUP($C119,Sheet!$A$7:$DG$148,'TN01-10 (IN)'!AL$12,0))</f>
        <v>4.8</v>
      </c>
      <c r="AM119" s="33">
        <f>IF(VLOOKUP($C119,Sheet!$A$7:$DG$148,'TN01-10 (IN)'!AM$12,0)="","",VLOOKUP($C119,Sheet!$A$7:$DG$148,'TN01-10 (IN)'!AM$12,0))</f>
        <v>51</v>
      </c>
      <c r="AN119" s="36">
        <f>IF(VLOOKUP($C119,Sheet!$A$7:$DG$148,'TN01-10 (IN)'!AN$12,0)="","",VLOOKUP($C119,Sheet!$A$7:$DG$148,'TN01-10 (IN)'!AN$12,0))</f>
        <v>0</v>
      </c>
      <c r="AO119" s="32">
        <f>IF(VLOOKUP($C119,Sheet!$A$7:$DG$148,'TN01-10 (IN)'!AO$12,0)="","",VLOOKUP($C119,Sheet!$A$7:$DG$148,'TN01-10 (IN)'!AO$12,0))</f>
        <v>8.1999999999999993</v>
      </c>
      <c r="AP119" s="32">
        <f>IF(VLOOKUP($C119,Sheet!$A$7:$DG$148,'TN01-10 (IN)'!AP$12,0)="","",VLOOKUP($C119,Sheet!$A$7:$DG$148,'TN01-10 (IN)'!AP$12,0))</f>
        <v>6</v>
      </c>
      <c r="AQ119" s="32" t="str">
        <f>IF(VLOOKUP($C119,Sheet!$A$7:$DG$148,'TN01-10 (IN)'!AQ$12,0)="","",VLOOKUP($C119,Sheet!$A$7:$DG$148,'TN01-10 (IN)'!AQ$12,0))</f>
        <v/>
      </c>
      <c r="AR119" s="32">
        <f>IF(VLOOKUP($C119,Sheet!$A$7:$DG$148,'TN01-10 (IN)'!AR$12,0)="","",VLOOKUP($C119,Sheet!$A$7:$DG$148,'TN01-10 (IN)'!AR$12,0))</f>
        <v>6.9</v>
      </c>
      <c r="AS119" s="32" t="str">
        <f>IF(VLOOKUP($C119,Sheet!$A$7:$DG$148,'TN01-10 (IN)'!AS$12,0)="","",VLOOKUP($C119,Sheet!$A$7:$DG$148,'TN01-10 (IN)'!AS$12,0))</f>
        <v/>
      </c>
      <c r="AT119" s="32" t="str">
        <f>IF(VLOOKUP($C119,Sheet!$A$7:$DG$148,'TN01-10 (IN)'!AT$12,0)="","",VLOOKUP($C119,Sheet!$A$7:$DG$148,'TN01-10 (IN)'!AT$12,0))</f>
        <v/>
      </c>
      <c r="AU119" s="32" t="str">
        <f>IF(VLOOKUP($C119,Sheet!$A$7:$DG$148,'TN01-10 (IN)'!AU$12,0)="","",VLOOKUP($C119,Sheet!$A$7:$DG$148,'TN01-10 (IN)'!AU$12,0))</f>
        <v/>
      </c>
      <c r="AV119" s="32" t="str">
        <f>IF(VLOOKUP($C119,Sheet!$A$7:$DG$148,'TN01-10 (IN)'!AV$12,0)="","",VLOOKUP($C119,Sheet!$A$7:$DG$148,'TN01-10 (IN)'!AV$12,0))</f>
        <v/>
      </c>
      <c r="AW119" s="32" t="str">
        <f>IF(VLOOKUP($C119,Sheet!$A$7:$DG$148,'TN01-10 (IN)'!AW$12,0)="","",VLOOKUP($C119,Sheet!$A$7:$DG$148,'TN01-10 (IN)'!AW$12,0))</f>
        <v/>
      </c>
      <c r="AX119" s="32">
        <f>IF(VLOOKUP($C119,Sheet!$A$7:$DG$148,'TN01-10 (IN)'!AX$12,0)="","",VLOOKUP($C119,Sheet!$A$7:$DG$148,'TN01-10 (IN)'!AX$12,0))</f>
        <v>5.2</v>
      </c>
      <c r="AY119" s="32" t="str">
        <f>IF(VLOOKUP($C119,Sheet!$A$7:$DG$148,'TN01-10 (IN)'!AY$12,0)="","",VLOOKUP($C119,Sheet!$A$7:$DG$148,'TN01-10 (IN)'!AY$12,0))</f>
        <v/>
      </c>
      <c r="AZ119" s="32" t="str">
        <f>IF(VLOOKUP($C119,Sheet!$A$7:$DG$148,'TN01-10 (IN)'!AZ$12,0)="","",VLOOKUP($C119,Sheet!$A$7:$DG$148,'TN01-10 (IN)'!AZ$12,0))</f>
        <v/>
      </c>
      <c r="BA119" s="32" t="str">
        <f>IF(VLOOKUP($C119,Sheet!$A$7:$DG$148,'TN01-10 (IN)'!BA$12,0)="","",VLOOKUP($C119,Sheet!$A$7:$DG$148,'TN01-10 (IN)'!BA$12,0))</f>
        <v/>
      </c>
      <c r="BB119" s="32" t="str">
        <f>IF(VLOOKUP($C119,Sheet!$A$7:$DG$148,'TN01-10 (IN)'!BB$12,0)="","",VLOOKUP($C119,Sheet!$A$7:$DG$148,'TN01-10 (IN)'!BB$12,0))</f>
        <v/>
      </c>
      <c r="BC119" s="32">
        <f>IF(VLOOKUP($C119,Sheet!$A$7:$DG$148,'TN01-10 (IN)'!BC$12,0)="","",VLOOKUP($C119,Sheet!$A$7:$DG$148,'TN01-10 (IN)'!BC$12,0))</f>
        <v>5.0999999999999996</v>
      </c>
      <c r="BD119" s="33">
        <f>IF(VLOOKUP($C119,Sheet!$A$7:$DG$148,'TN01-10 (IN)'!BD$12,0)="","",VLOOKUP($C119,Sheet!$A$7:$DG$148,'TN01-10 (IN)'!BD$12,0))</f>
        <v>5</v>
      </c>
      <c r="BE119" s="36">
        <f>IF(VLOOKUP($C119,Sheet!$A$7:$DG$148,'TN01-10 (IN)'!BE$12,0)="","",VLOOKUP($C119,Sheet!$A$7:$DG$148,'TN01-10 (IN)'!BE$12,0))</f>
        <v>0</v>
      </c>
      <c r="BF119" s="28">
        <f>IF(VLOOKUP($C119,Sheet!$A$7:$DG$148,'TN01-10 (IN)'!BF$12,0)="","",VLOOKUP($C119,Sheet!$A$7:$DG$148,'TN01-10 (IN)'!BF$12,0))</f>
        <v>4.8</v>
      </c>
      <c r="BG119" s="28">
        <f>IF(VLOOKUP($C119,Sheet!$A$7:$DG$148,'TN01-10 (IN)'!BG$12,0)="","",VLOOKUP($C119,Sheet!$A$7:$DG$148,'TN01-10 (IN)'!BG$12,0))</f>
        <v>4.3</v>
      </c>
      <c r="BH119" s="28">
        <f>IF(VLOOKUP($C119,Sheet!$A$7:$DG$148,'TN01-10 (IN)'!BH$12,0)="","",VLOOKUP($C119,Sheet!$A$7:$DG$148,'TN01-10 (IN)'!BH$12,0))</f>
        <v>7.3</v>
      </c>
      <c r="BI119" s="28">
        <f>IF(VLOOKUP($C119,Sheet!$A$7:$DG$148,'TN01-10 (IN)'!BI$12,0)="","",VLOOKUP($C119,Sheet!$A$7:$DG$148,'TN01-10 (IN)'!BI$12,0))</f>
        <v>5.7</v>
      </c>
      <c r="BJ119" s="28">
        <f>IF(VLOOKUP($C119,Sheet!$A$7:$DG$148,'TN01-10 (IN)'!BJ$12,0)="","",VLOOKUP($C119,Sheet!$A$7:$DG$148,'TN01-10 (IN)'!BJ$12,0))</f>
        <v>5.0999999999999996</v>
      </c>
      <c r="BK119" s="28">
        <f>IF(VLOOKUP($C119,Sheet!$A$7:$DG$148,'TN01-10 (IN)'!BK$12,0)="","",VLOOKUP($C119,Sheet!$A$7:$DG$148,'TN01-10 (IN)'!BK$12,0))</f>
        <v>4.8</v>
      </c>
      <c r="BL119" s="28">
        <f>IF(VLOOKUP($C119,Sheet!$A$7:$DG$148,'TN01-10 (IN)'!BL$12,0)="","",VLOOKUP($C119,Sheet!$A$7:$DG$148,'TN01-10 (IN)'!BL$12,0))</f>
        <v>7.4</v>
      </c>
      <c r="BM119" s="28">
        <f>IF(VLOOKUP($C119,Sheet!$A$7:$DG$148,'TN01-10 (IN)'!BM$12,0)="","",VLOOKUP($C119,Sheet!$A$7:$DG$148,'TN01-10 (IN)'!BM$12,0))</f>
        <v>6.6</v>
      </c>
      <c r="BN119" s="28">
        <f>IF(VLOOKUP($C119,Sheet!$A$7:$DG$148,'TN01-10 (IN)'!BN$12,0)="","",VLOOKUP($C119,Sheet!$A$7:$DG$148,'TN01-10 (IN)'!BN$12,0))</f>
        <v>5.3</v>
      </c>
      <c r="BO119" s="28">
        <f>IF(VLOOKUP($C119,Sheet!$A$7:$DG$148,'TN01-10 (IN)'!BO$12,0)="","",VLOOKUP($C119,Sheet!$A$7:$DG$148,'TN01-10 (IN)'!BO$12,0))</f>
        <v>7.3</v>
      </c>
      <c r="BP119" s="28">
        <f>IF(VLOOKUP($C119,Sheet!$A$7:$DG$148,'TN01-10 (IN)'!BP$12,0)="","",VLOOKUP($C119,Sheet!$A$7:$DG$148,'TN01-10 (IN)'!BP$12,0))</f>
        <v>4</v>
      </c>
      <c r="BQ119" s="28">
        <f>IF(VLOOKUP($C119,Sheet!$A$7:$DG$148,'TN01-10 (IN)'!BQ$12,0)="","",VLOOKUP($C119,Sheet!$A$7:$DG$148,'TN01-10 (IN)'!BQ$12,0))</f>
        <v>5.6</v>
      </c>
      <c r="BR119" s="28">
        <f>IF(VLOOKUP($C119,Sheet!$A$7:$DG$148,'TN01-10 (IN)'!BR$12,0)="","",VLOOKUP($C119,Sheet!$A$7:$DG$148,'TN01-10 (IN)'!BR$12,0))</f>
        <v>4</v>
      </c>
      <c r="BS119" s="28" t="str">
        <f>IF(VLOOKUP($C119,Sheet!$A$7:$DG$148,'TN01-10 (IN)'!BS$12,0)="","",VLOOKUP($C119,Sheet!$A$7:$DG$148,'TN01-10 (IN)'!BS$12,0))</f>
        <v/>
      </c>
      <c r="BT119" s="28">
        <f>IF(VLOOKUP($C119,Sheet!$A$7:$DG$148,'TN01-10 (IN)'!BT$12,0)="","",VLOOKUP($C119,Sheet!$A$7:$DG$148,'TN01-10 (IN)'!BT$12,0))</f>
        <v>4.3</v>
      </c>
      <c r="BU119" s="28">
        <f>IF(VLOOKUP($C119,Sheet!$A$7:$DG$148,'TN01-10 (IN)'!BU$12,0)="","",VLOOKUP($C119,Sheet!$A$7:$DG$148,'TN01-10 (IN)'!BU$12,0))</f>
        <v>5</v>
      </c>
      <c r="BV119" s="28">
        <f>IF(VLOOKUP($C119,Sheet!$A$7:$DG$148,'TN01-10 (IN)'!BV$12,0)="","",VLOOKUP($C119,Sheet!$A$7:$DG$148,'TN01-10 (IN)'!BV$12,0))</f>
        <v>6</v>
      </c>
      <c r="BW119" s="28">
        <f>IF(VLOOKUP($C119,Sheet!$A$7:$DG$148,'TN01-10 (IN)'!BW$12,0)="","",VLOOKUP($C119,Sheet!$A$7:$DG$148,'TN01-10 (IN)'!BW$12,0))</f>
        <v>4.7</v>
      </c>
      <c r="BX119" s="28">
        <f>IF(VLOOKUP($C119,Sheet!$A$7:$DG$148,'TN01-10 (IN)'!BX$12,0)="","",VLOOKUP($C119,Sheet!$A$7:$DG$148,'TN01-10 (IN)'!BX$12,0))</f>
        <v>5.7</v>
      </c>
      <c r="BY119" s="28">
        <f>IF(VLOOKUP($C119,Sheet!$A$7:$DG$148,'TN01-10 (IN)'!BY$12,0)="","",VLOOKUP($C119,Sheet!$A$7:$DG$148,'TN01-10 (IN)'!BY$12,0))</f>
        <v>7.9</v>
      </c>
      <c r="BZ119" s="33">
        <f>IF(VLOOKUP($C119,Sheet!$A$7:$DG$148,'TN01-10 (IN)'!BZ$12,0)="","",VLOOKUP($C119,Sheet!$A$7:$DG$148,'TN01-10 (IN)'!BZ$12,0))</f>
        <v>50</v>
      </c>
      <c r="CA119" s="36">
        <f>IF(VLOOKUP($C119,Sheet!$A$7:$DG$148,'TN01-10 (IN)'!CA$12,0)="","",VLOOKUP($C119,Sheet!$A$7:$DG$148,'TN01-10 (IN)'!CA$12,0))</f>
        <v>0</v>
      </c>
      <c r="CB119" s="28">
        <f>IF(VLOOKUP($C119,Sheet!$A$7:$DG$148,'TN01-10 (IN)'!CB$12,0)="","",VLOOKUP($C119,Sheet!$A$7:$DG$148,'TN01-10 (IN)'!CB$12,0))</f>
        <v>7.2</v>
      </c>
      <c r="CC119" s="28" t="str">
        <f>IF(VLOOKUP($C119,Sheet!$A$7:$DG$148,'TN01-10 (IN)'!CC$12,0)="","",VLOOKUP($C119,Sheet!$A$7:$DG$148,'TN01-10 (IN)'!CC$12,0))</f>
        <v/>
      </c>
      <c r="CD119" s="28">
        <f>IF(VLOOKUP($C119,Sheet!$A$7:$DG$148,'TN01-10 (IN)'!CD$12,0)="","",VLOOKUP($C119,Sheet!$A$7:$DG$148,'TN01-10 (IN)'!CD$12,0))</f>
        <v>6.1</v>
      </c>
      <c r="CE119" s="28" t="str">
        <f>IF(VLOOKUP($C119,Sheet!$A$7:$DG$148,'TN01-10 (IN)'!CE$12,0)="","",VLOOKUP($C119,Sheet!$A$7:$DG$148,'TN01-10 (IN)'!CE$12,0))</f>
        <v/>
      </c>
      <c r="CF119" s="28">
        <f>IF(VLOOKUP($C119,Sheet!$A$7:$DG$148,'TN01-10 (IN)'!CF$12,0)="","",VLOOKUP($C119,Sheet!$A$7:$DG$148,'TN01-10 (IN)'!CF$12,0))</f>
        <v>5.5</v>
      </c>
      <c r="CG119" s="28">
        <f>IF(VLOOKUP($C119,Sheet!$A$7:$DG$148,'TN01-10 (IN)'!CG$12,0)="","",VLOOKUP($C119,Sheet!$A$7:$DG$148,'TN01-10 (IN)'!CG$12,0))</f>
        <v>4.7</v>
      </c>
      <c r="CH119" s="28">
        <f>IF(VLOOKUP($C119,Sheet!$A$7:$DG$148,'TN01-10 (IN)'!CH$12,0)="","",VLOOKUP($C119,Sheet!$A$7:$DG$148,'TN01-10 (IN)'!CH$12,0))</f>
        <v>7.1</v>
      </c>
      <c r="CI119" s="28">
        <f>IF(VLOOKUP($C119,Sheet!$A$7:$DG$148,'TN01-10 (IN)'!CI$12,0)="","",VLOOKUP($C119,Sheet!$A$7:$DG$148,'TN01-10 (IN)'!CI$12,0))</f>
        <v>4</v>
      </c>
      <c r="CJ119" s="28" t="str">
        <f>IF(VLOOKUP($C119,Sheet!$A$7:$DG$148,'TN01-10 (IN)'!CJ$12,0)="","",VLOOKUP($C119,Sheet!$A$7:$DG$148,'TN01-10 (IN)'!CJ$12,0))</f>
        <v/>
      </c>
      <c r="CK119" s="28">
        <f>IF(VLOOKUP($C119,Sheet!$A$7:$DG$148,'TN01-10 (IN)'!CK$12,0)="","",VLOOKUP($C119,Sheet!$A$7:$DG$148,'TN01-10 (IN)'!CK$12,0))</f>
        <v>6.5</v>
      </c>
      <c r="CL119" s="28" t="str">
        <f>IF(VLOOKUP($C119,Sheet!$A$7:$DG$148,'TN01-10 (IN)'!CL$12,0)="","",VLOOKUP($C119,Sheet!$A$7:$DG$148,'TN01-10 (IN)'!CL$12,0))</f>
        <v/>
      </c>
      <c r="CM119" s="28" t="str">
        <f>IF(VLOOKUP($C119,Sheet!$A$7:$DG$148,'TN01-10 (IN)'!CM$12,0)="","",VLOOKUP($C119,Sheet!$A$7:$DG$148,'TN01-10 (IN)'!CM$12,0))</f>
        <v/>
      </c>
      <c r="CN119" s="28" t="str">
        <f>IF(VLOOKUP($C119,Sheet!$A$7:$DG$148,'TN01-10 (IN)'!CN$12,0)="","",VLOOKUP($C119,Sheet!$A$7:$DG$148,'TN01-10 (IN)'!CN$12,0))</f>
        <v/>
      </c>
      <c r="CO119" s="28" t="str">
        <f>IF(VLOOKUP($C119,Sheet!$A$7:$DG$148,'TN01-10 (IN)'!CO$12,0)="","",VLOOKUP($C119,Sheet!$A$7:$DG$148,'TN01-10 (IN)'!CO$12,0))</f>
        <v/>
      </c>
      <c r="CP119" s="28">
        <f>IF(VLOOKUP($C119,Sheet!$A$7:$DG$148,'TN01-10 (IN)'!CP$12,0)="","",VLOOKUP($C119,Sheet!$A$7:$DG$148,'TN01-10 (IN)'!CP$12,0))</f>
        <v>4.8</v>
      </c>
      <c r="CQ119" s="28">
        <f>IF(VLOOKUP($C119,Sheet!$A$7:$DG$148,'TN01-10 (IN)'!CQ$12,0)="","",VLOOKUP($C119,Sheet!$A$7:$DG$148,'TN01-10 (IN)'!CQ$12,0))</f>
        <v>6.5</v>
      </c>
      <c r="CR119" s="28">
        <f>IF(VLOOKUP($C119,Sheet!$A$7:$DG$148,'TN01-10 (IN)'!CR$12,0)="","",VLOOKUP($C119,Sheet!$A$7:$DG$148,'TN01-10 (IN)'!CR$12,0))</f>
        <v>5.8</v>
      </c>
      <c r="CS119" s="28">
        <f>IF(VLOOKUP($C119,Sheet!$A$7:$DG$148,'TN01-10 (IN)'!CS$12,0)="","",VLOOKUP($C119,Sheet!$A$7:$DG$148,'TN01-10 (IN)'!CS$12,0))</f>
        <v>5.3</v>
      </c>
      <c r="CT119" s="28">
        <f>IF(VLOOKUP($C119,Sheet!$A$7:$DG$148,'TN01-10 (IN)'!CT$12,0)="","",VLOOKUP($C119,Sheet!$A$7:$DG$148,'TN01-10 (IN)'!CT$12,0))</f>
        <v>7.9</v>
      </c>
      <c r="CU119" s="33">
        <f>IF(VLOOKUP($C119,Sheet!$A$7:$DG$148,'TN01-10 (IN)'!CU$12,0)="","",VLOOKUP($C119,Sheet!$A$7:$DG$148,'TN01-10 (IN)'!CU$12,0))</f>
        <v>27</v>
      </c>
      <c r="CV119" s="36">
        <f>IF(VLOOKUP($C119,Sheet!$A$7:$DG$148,'TN01-10 (IN)'!CV$12,0)="","",VLOOKUP($C119,Sheet!$A$7:$DG$148,'TN01-10 (IN)'!CV$12,0))</f>
        <v>0</v>
      </c>
      <c r="CW119" s="38">
        <f t="shared" si="11"/>
        <v>128</v>
      </c>
      <c r="CX119" s="38">
        <f t="shared" si="11"/>
        <v>0</v>
      </c>
      <c r="CY119" s="38">
        <f t="shared" si="12"/>
        <v>0</v>
      </c>
      <c r="CZ119" s="38">
        <f t="shared" si="13"/>
        <v>128</v>
      </c>
      <c r="DA119" s="38">
        <f t="shared" si="14"/>
        <v>5.73</v>
      </c>
      <c r="DB119" s="38">
        <f>VLOOKUP($C119,'TN01-04'!$A$13:$DL$166,103,0)</f>
        <v>2.0699999999999998</v>
      </c>
      <c r="DC119" s="28" t="str">
        <f>IF(VLOOKUP($C119,Sheet!$A$7:$DG$148,'TN01-10 (IN)'!DC$12,0)="","",VLOOKUP($C119,Sheet!$A$7:$DG$148,'TN01-10 (IN)'!DC$12,0))</f>
        <v/>
      </c>
      <c r="DD119" s="28" t="str">
        <f>IF(VLOOKUP($C119,Sheet!$A$7:$DG$148,'TN01-10 (IN)'!DD$12,0)="","",VLOOKUP($C119,Sheet!$A$7:$DG$148,'TN01-10 (IN)'!DD$12,0))</f>
        <v/>
      </c>
      <c r="DE119" s="28" t="str">
        <f>IF(VLOOKUP($C119,Sheet!$A$7:$DG$148,'TN01-10 (IN)'!DE$12,0)="","",VLOOKUP($C119,Sheet!$A$7:$DG$148,'TN01-10 (IN)'!DE$12,0))</f>
        <v/>
      </c>
      <c r="DF119" s="28" t="str">
        <f>IF(VLOOKUP($C119,Sheet!$A$7:$DG$148,'TN01-10 (IN)'!DF$12,0)="","",VLOOKUP($C119,Sheet!$A$7:$DG$148,'TN01-10 (IN)'!DF$12,0))</f>
        <v/>
      </c>
      <c r="DG119" s="38"/>
      <c r="DH119" s="38">
        <f t="shared" si="15"/>
        <v>0</v>
      </c>
      <c r="DI119" s="38">
        <f>VLOOKUP($C119,'TN01-04'!$A$13:$DL$166,110,0)</f>
        <v>0</v>
      </c>
      <c r="DJ119" s="33">
        <f>IF(VLOOKUP($C119,Sheet!$A$7:$DG$148,'TN01-10 (IN)'!DJ$12,0)="","",VLOOKUP($C119,Sheet!$A$7:$DG$148,'TN01-10 (IN)'!DJ$12,0))</f>
        <v>0</v>
      </c>
      <c r="DK119" s="36">
        <f>IF(VLOOKUP($C119,Sheet!$A$7:$DG$148,'TN01-10 (IN)'!DK$12,0)="","",VLOOKUP($C119,Sheet!$A$7:$DG$148,'TN01-10 (IN)'!DK$12,0))</f>
        <v>5</v>
      </c>
      <c r="DL119" s="38">
        <f t="shared" si="16"/>
        <v>128</v>
      </c>
      <c r="DM119" s="38">
        <f t="shared" si="17"/>
        <v>5</v>
      </c>
      <c r="DN119" s="38">
        <f t="shared" si="18"/>
        <v>5.52</v>
      </c>
      <c r="DO119" s="38">
        <f>VLOOKUP($C119,'TN01-04'!$A$13:$DL$166,116,0)</f>
        <v>1.99</v>
      </c>
      <c r="DP119" s="33">
        <f>IF(VLOOKUP($C119,Sheet!$A$7:$DG$148,'TN01-10 (IN)'!DP$12,0)="","",VLOOKUP($C119,Sheet!$A$7:$DG$148,'TN01-10 (IN)'!DP$12,0))</f>
        <v>133</v>
      </c>
      <c r="DQ119" s="36">
        <f>IF(VLOOKUP($C119,Sheet!$A$7:$DG$148,'TN01-10 (IN)'!DQ$12,0)="","",VLOOKUP($C119,Sheet!$A$7:$DG$148,'TN01-10 (IN)'!DQ$12,0))</f>
        <v>5</v>
      </c>
      <c r="DR119" s="28">
        <f>IF(VLOOKUP($C119,Sheet!$A$7:$DG$148,'TN01-10 (IN)'!DR$12,0)="","",VLOOKUP($C119,Sheet!$A$7:$DG$148,'TN01-10 (IN)'!DR$12,0))</f>
        <v>137</v>
      </c>
      <c r="DS119" s="28">
        <f>IF(VLOOKUP($C119,Sheet!$A$7:$DG$148,'TN01-10 (IN)'!DS$12,0)="","",VLOOKUP($C119,Sheet!$A$7:$DG$148,'TN01-10 (IN)'!DS$12,0))</f>
        <v>133</v>
      </c>
      <c r="DT119" s="28">
        <f>IF(VLOOKUP($C119,Sheet!$A$7:$DG$148,'TN01-10 (IN)'!DT$12,0)="","",VLOOKUP($C119,Sheet!$A$7:$DG$148,'TN01-10 (IN)'!DT$12,0))</f>
        <v>5.73</v>
      </c>
      <c r="DU119" s="28">
        <f>IF(VLOOKUP($C119,Sheet!$A$7:$DG$148,'TN01-10 (IN)'!DU$12,0)="","",VLOOKUP($C119,Sheet!$A$7:$DG$148,'TN01-10 (IN)'!DU$12,0))</f>
        <v>2.0699999999999998</v>
      </c>
      <c r="DV119" s="28" t="str">
        <f>IF(VLOOKUP($C119,Sheet!$A$7:$DG$148,'TN01-10 (IN)'!DV$12,0)="","",VLOOKUP($C119,Sheet!$A$7:$DG$148,'TN01-10 (IN)'!DV$12,0))</f>
        <v/>
      </c>
      <c r="DW119" s="42">
        <f t="shared" si="19"/>
        <v>0</v>
      </c>
    </row>
    <row r="120" spans="1:127" ht="15.95" customHeight="1" x14ac:dyDescent="0.2">
      <c r="A120" s="52"/>
      <c r="B120" s="625"/>
      <c r="C120" s="45">
        <v>2220727384</v>
      </c>
      <c r="D120" s="26" t="s">
        <v>6</v>
      </c>
      <c r="E120" s="26" t="s">
        <v>48</v>
      </c>
      <c r="F120" s="26" t="s">
        <v>173</v>
      </c>
      <c r="G120" s="27">
        <v>35796</v>
      </c>
      <c r="H120" s="26" t="s">
        <v>209</v>
      </c>
      <c r="I120" s="26" t="s">
        <v>212</v>
      </c>
      <c r="J120" s="28">
        <f>IF(VLOOKUP($C120,Sheet!$A$7:$DG$148,'TN01-10 (IN)'!J$12,0)="","",VLOOKUP($C120,Sheet!$A$7:$DG$148,'TN01-10 (IN)'!J$12,0))</f>
        <v>7.9</v>
      </c>
      <c r="K120" s="28">
        <f>IF(VLOOKUP($C120,Sheet!$A$7:$DG$148,'TN01-10 (IN)'!K$12,0)="","",VLOOKUP($C120,Sheet!$A$7:$DG$148,'TN01-10 (IN)'!K$12,0))</f>
        <v>7</v>
      </c>
      <c r="L120" s="28">
        <f>IF(VLOOKUP($C120,Sheet!$A$7:$DG$148,'TN01-10 (IN)'!L$12,0)="","",VLOOKUP($C120,Sheet!$A$7:$DG$148,'TN01-10 (IN)'!L$12,0))</f>
        <v>8.3000000000000007</v>
      </c>
      <c r="M120" s="28">
        <f>IF(VLOOKUP($C120,Sheet!$A$7:$DG$148,'TN01-10 (IN)'!M$12,0)="","",VLOOKUP($C120,Sheet!$A$7:$DG$148,'TN01-10 (IN)'!M$12,0))</f>
        <v>7.1</v>
      </c>
      <c r="N120" s="28">
        <f>IF(VLOOKUP($C120,Sheet!$A$7:$DG$148,'TN01-10 (IN)'!N$12,0)="","",VLOOKUP($C120,Sheet!$A$7:$DG$148,'TN01-10 (IN)'!N$12,0))</f>
        <v>5.6</v>
      </c>
      <c r="O120" s="28">
        <f>IF(VLOOKUP($C120,Sheet!$A$7:$DG$148,'TN01-10 (IN)'!O$12,0)="","",VLOOKUP($C120,Sheet!$A$7:$DG$148,'TN01-10 (IN)'!O$12,0))</f>
        <v>6.5</v>
      </c>
      <c r="P120" s="28">
        <f>IF(VLOOKUP($C120,Sheet!$A$7:$DG$148,'TN01-10 (IN)'!P$12,0)="","",VLOOKUP($C120,Sheet!$A$7:$DG$148,'TN01-10 (IN)'!P$12,0))</f>
        <v>5.7</v>
      </c>
      <c r="Q120" s="28" t="str">
        <f>IF(VLOOKUP($C120,Sheet!$A$7:$DG$148,'TN01-10 (IN)'!Q$12,0)="","",VLOOKUP($C120,Sheet!$A$7:$DG$148,'TN01-10 (IN)'!Q$12,0))</f>
        <v/>
      </c>
      <c r="R120" s="28">
        <f>IF(VLOOKUP($C120,Sheet!$A$7:$DG$148,'TN01-10 (IN)'!R$12,0)="","",VLOOKUP($C120,Sheet!$A$7:$DG$148,'TN01-10 (IN)'!R$12,0))</f>
        <v>8.4</v>
      </c>
      <c r="S120" s="28" t="str">
        <f>IF(VLOOKUP($C120,Sheet!$A$7:$DG$148,'TN01-10 (IN)'!S$12,0)="","",VLOOKUP($C120,Sheet!$A$7:$DG$148,'TN01-10 (IN)'!S$12,0))</f>
        <v/>
      </c>
      <c r="T120" s="28" t="str">
        <f>IF(VLOOKUP($C120,Sheet!$A$7:$DG$148,'TN01-10 (IN)'!T$12,0)="","",VLOOKUP($C120,Sheet!$A$7:$DG$148,'TN01-10 (IN)'!T$12,0))</f>
        <v/>
      </c>
      <c r="U120" s="28" t="str">
        <f>IF(VLOOKUP($C120,Sheet!$A$7:$DG$148,'TN01-10 (IN)'!U$12,0)="","",VLOOKUP($C120,Sheet!$A$7:$DG$148,'TN01-10 (IN)'!U$12,0))</f>
        <v/>
      </c>
      <c r="V120" s="28" t="str">
        <f>IF(VLOOKUP($C120,Sheet!$A$7:$DG$148,'TN01-10 (IN)'!V$12,0)="","",VLOOKUP($C120,Sheet!$A$7:$DG$148,'TN01-10 (IN)'!V$12,0))</f>
        <v/>
      </c>
      <c r="W120" s="28">
        <f>IF(VLOOKUP($C120,Sheet!$A$7:$DG$148,'TN01-10 (IN)'!W$12,0)="","",VLOOKUP($C120,Sheet!$A$7:$DG$148,'TN01-10 (IN)'!W$12,0))</f>
        <v>8.3000000000000007</v>
      </c>
      <c r="X120" s="28">
        <f>IF(VLOOKUP($C120,Sheet!$A$7:$DG$148,'TN01-10 (IN)'!X$12,0)="","",VLOOKUP($C120,Sheet!$A$7:$DG$148,'TN01-10 (IN)'!X$12,0))</f>
        <v>6.4</v>
      </c>
      <c r="Y120" s="28">
        <f>IF(VLOOKUP($C120,Sheet!$A$7:$DG$148,'TN01-10 (IN)'!Y$12,0)="","",VLOOKUP($C120,Sheet!$A$7:$DG$148,'TN01-10 (IN)'!Y$12,0))</f>
        <v>8.4</v>
      </c>
      <c r="Z120" s="28">
        <f>IF(VLOOKUP($C120,Sheet!$A$7:$DG$148,'TN01-10 (IN)'!Z$12,0)="","",VLOOKUP($C120,Sheet!$A$7:$DG$148,'TN01-10 (IN)'!Z$12,0))</f>
        <v>8.3000000000000007</v>
      </c>
      <c r="AA120" s="28">
        <f>IF(VLOOKUP($C120,Sheet!$A$7:$DG$148,'TN01-10 (IN)'!AA$12,0)="","",VLOOKUP($C120,Sheet!$A$7:$DG$148,'TN01-10 (IN)'!AA$12,0))</f>
        <v>8.6999999999999993</v>
      </c>
      <c r="AB120" s="28">
        <f>IF(VLOOKUP($C120,Sheet!$A$7:$DG$148,'TN01-10 (IN)'!AB$12,0)="","",VLOOKUP($C120,Sheet!$A$7:$DG$148,'TN01-10 (IN)'!AB$12,0))</f>
        <v>8.1999999999999993</v>
      </c>
      <c r="AC120" s="28">
        <f>IF(VLOOKUP($C120,Sheet!$A$7:$DG$148,'TN01-10 (IN)'!AC$12,0)="","",VLOOKUP($C120,Sheet!$A$7:$DG$148,'TN01-10 (IN)'!AC$12,0))</f>
        <v>8.1</v>
      </c>
      <c r="AD120" s="28">
        <f>IF(VLOOKUP($C120,Sheet!$A$7:$DG$148,'TN01-10 (IN)'!AD$12,0)="","",VLOOKUP($C120,Sheet!$A$7:$DG$148,'TN01-10 (IN)'!AD$12,0))</f>
        <v>9.1</v>
      </c>
      <c r="AE120" s="28">
        <f>IF(VLOOKUP($C120,Sheet!$A$7:$DG$148,'TN01-10 (IN)'!AE$12,0)="","",VLOOKUP($C120,Sheet!$A$7:$DG$148,'TN01-10 (IN)'!AE$12,0))</f>
        <v>7.2</v>
      </c>
      <c r="AF120" s="28">
        <f>IF(VLOOKUP($C120,Sheet!$A$7:$DG$148,'TN01-10 (IN)'!AF$12,0)="","",VLOOKUP($C120,Sheet!$A$7:$DG$148,'TN01-10 (IN)'!AF$12,0))</f>
        <v>8.4</v>
      </c>
      <c r="AG120" s="28">
        <f>IF(VLOOKUP($C120,Sheet!$A$7:$DG$148,'TN01-10 (IN)'!AG$12,0)="","",VLOOKUP($C120,Sheet!$A$7:$DG$148,'TN01-10 (IN)'!AG$12,0))</f>
        <v>6.8</v>
      </c>
      <c r="AH120" s="28">
        <f>IF(VLOOKUP($C120,Sheet!$A$7:$DG$148,'TN01-10 (IN)'!AH$12,0)="","",VLOOKUP($C120,Sheet!$A$7:$DG$148,'TN01-10 (IN)'!AH$12,0))</f>
        <v>7</v>
      </c>
      <c r="AI120" s="28">
        <f>IF(VLOOKUP($C120,Sheet!$A$7:$DG$148,'TN01-10 (IN)'!AI$12,0)="","",VLOOKUP($C120,Sheet!$A$7:$DG$148,'TN01-10 (IN)'!AI$12,0))</f>
        <v>6.9</v>
      </c>
      <c r="AJ120" s="28">
        <f>IF(VLOOKUP($C120,Sheet!$A$7:$DG$148,'TN01-10 (IN)'!AJ$12,0)="","",VLOOKUP($C120,Sheet!$A$7:$DG$148,'TN01-10 (IN)'!AJ$12,0))</f>
        <v>8.5</v>
      </c>
      <c r="AK120" s="28">
        <f>IF(VLOOKUP($C120,Sheet!$A$7:$DG$148,'TN01-10 (IN)'!AK$12,0)="","",VLOOKUP($C120,Sheet!$A$7:$DG$148,'TN01-10 (IN)'!AK$12,0))</f>
        <v>5.9</v>
      </c>
      <c r="AL120" s="28">
        <f>IF(VLOOKUP($C120,Sheet!$A$7:$DG$148,'TN01-10 (IN)'!AL$12,0)="","",VLOOKUP($C120,Sheet!$A$7:$DG$148,'TN01-10 (IN)'!AL$12,0))</f>
        <v>8.8000000000000007</v>
      </c>
      <c r="AM120" s="33">
        <f>IF(VLOOKUP($C120,Sheet!$A$7:$DG$148,'TN01-10 (IN)'!AM$12,0)="","",VLOOKUP($C120,Sheet!$A$7:$DG$148,'TN01-10 (IN)'!AM$12,0))</f>
        <v>51</v>
      </c>
      <c r="AN120" s="36">
        <f>IF(VLOOKUP($C120,Sheet!$A$7:$DG$148,'TN01-10 (IN)'!AN$12,0)="","",VLOOKUP($C120,Sheet!$A$7:$DG$148,'TN01-10 (IN)'!AN$12,0))</f>
        <v>0</v>
      </c>
      <c r="AO120" s="32">
        <f>IF(VLOOKUP($C120,Sheet!$A$7:$DG$148,'TN01-10 (IN)'!AO$12,0)="","",VLOOKUP($C120,Sheet!$A$7:$DG$148,'TN01-10 (IN)'!AO$12,0))</f>
        <v>6.8</v>
      </c>
      <c r="AP120" s="32">
        <f>IF(VLOOKUP($C120,Sheet!$A$7:$DG$148,'TN01-10 (IN)'!AP$12,0)="","",VLOOKUP($C120,Sheet!$A$7:$DG$148,'TN01-10 (IN)'!AP$12,0))</f>
        <v>5.2</v>
      </c>
      <c r="AQ120" s="32" t="str">
        <f>IF(VLOOKUP($C120,Sheet!$A$7:$DG$148,'TN01-10 (IN)'!AQ$12,0)="","",VLOOKUP($C120,Sheet!$A$7:$DG$148,'TN01-10 (IN)'!AQ$12,0))</f>
        <v/>
      </c>
      <c r="AR120" s="32" t="str">
        <f>IF(VLOOKUP($C120,Sheet!$A$7:$DG$148,'TN01-10 (IN)'!AR$12,0)="","",VLOOKUP($C120,Sheet!$A$7:$DG$148,'TN01-10 (IN)'!AR$12,0))</f>
        <v/>
      </c>
      <c r="AS120" s="32" t="str">
        <f>IF(VLOOKUP($C120,Sheet!$A$7:$DG$148,'TN01-10 (IN)'!AS$12,0)="","",VLOOKUP($C120,Sheet!$A$7:$DG$148,'TN01-10 (IN)'!AS$12,0))</f>
        <v/>
      </c>
      <c r="AT120" s="32" t="str">
        <f>IF(VLOOKUP($C120,Sheet!$A$7:$DG$148,'TN01-10 (IN)'!AT$12,0)="","",VLOOKUP($C120,Sheet!$A$7:$DG$148,'TN01-10 (IN)'!AT$12,0))</f>
        <v/>
      </c>
      <c r="AU120" s="32" t="str">
        <f>IF(VLOOKUP($C120,Sheet!$A$7:$DG$148,'TN01-10 (IN)'!AU$12,0)="","",VLOOKUP($C120,Sheet!$A$7:$DG$148,'TN01-10 (IN)'!AU$12,0))</f>
        <v/>
      </c>
      <c r="AV120" s="32">
        <f>IF(VLOOKUP($C120,Sheet!$A$7:$DG$148,'TN01-10 (IN)'!AV$12,0)="","",VLOOKUP($C120,Sheet!$A$7:$DG$148,'TN01-10 (IN)'!AV$12,0))</f>
        <v>8.1999999999999993</v>
      </c>
      <c r="AW120" s="32" t="str">
        <f>IF(VLOOKUP($C120,Sheet!$A$7:$DG$148,'TN01-10 (IN)'!AW$12,0)="","",VLOOKUP($C120,Sheet!$A$7:$DG$148,'TN01-10 (IN)'!AW$12,0))</f>
        <v/>
      </c>
      <c r="AX120" s="32" t="str">
        <f>IF(VLOOKUP($C120,Sheet!$A$7:$DG$148,'TN01-10 (IN)'!AX$12,0)="","",VLOOKUP($C120,Sheet!$A$7:$DG$148,'TN01-10 (IN)'!AX$12,0))</f>
        <v/>
      </c>
      <c r="AY120" s="32" t="str">
        <f>IF(VLOOKUP($C120,Sheet!$A$7:$DG$148,'TN01-10 (IN)'!AY$12,0)="","",VLOOKUP($C120,Sheet!$A$7:$DG$148,'TN01-10 (IN)'!AY$12,0))</f>
        <v/>
      </c>
      <c r="AZ120" s="32" t="str">
        <f>IF(VLOOKUP($C120,Sheet!$A$7:$DG$148,'TN01-10 (IN)'!AZ$12,0)="","",VLOOKUP($C120,Sheet!$A$7:$DG$148,'TN01-10 (IN)'!AZ$12,0))</f>
        <v/>
      </c>
      <c r="BA120" s="32" t="str">
        <f>IF(VLOOKUP($C120,Sheet!$A$7:$DG$148,'TN01-10 (IN)'!BA$12,0)="","",VLOOKUP($C120,Sheet!$A$7:$DG$148,'TN01-10 (IN)'!BA$12,0))</f>
        <v/>
      </c>
      <c r="BB120" s="32">
        <f>IF(VLOOKUP($C120,Sheet!$A$7:$DG$148,'TN01-10 (IN)'!BB$12,0)="","",VLOOKUP($C120,Sheet!$A$7:$DG$148,'TN01-10 (IN)'!BB$12,0))</f>
        <v>7.1</v>
      </c>
      <c r="BC120" s="32">
        <f>IF(VLOOKUP($C120,Sheet!$A$7:$DG$148,'TN01-10 (IN)'!BC$12,0)="","",VLOOKUP($C120,Sheet!$A$7:$DG$148,'TN01-10 (IN)'!BC$12,0))</f>
        <v>6.2</v>
      </c>
      <c r="BD120" s="33">
        <f>IF(VLOOKUP($C120,Sheet!$A$7:$DG$148,'TN01-10 (IN)'!BD$12,0)="","",VLOOKUP($C120,Sheet!$A$7:$DG$148,'TN01-10 (IN)'!BD$12,0))</f>
        <v>5</v>
      </c>
      <c r="BE120" s="36">
        <f>IF(VLOOKUP($C120,Sheet!$A$7:$DG$148,'TN01-10 (IN)'!BE$12,0)="","",VLOOKUP($C120,Sheet!$A$7:$DG$148,'TN01-10 (IN)'!BE$12,0))</f>
        <v>0</v>
      </c>
      <c r="BF120" s="28">
        <f>IF(VLOOKUP($C120,Sheet!$A$7:$DG$148,'TN01-10 (IN)'!BF$12,0)="","",VLOOKUP($C120,Sheet!$A$7:$DG$148,'TN01-10 (IN)'!BF$12,0))</f>
        <v>5.9</v>
      </c>
      <c r="BG120" s="28">
        <f>IF(VLOOKUP($C120,Sheet!$A$7:$DG$148,'TN01-10 (IN)'!BG$12,0)="","",VLOOKUP($C120,Sheet!$A$7:$DG$148,'TN01-10 (IN)'!BG$12,0))</f>
        <v>6.2</v>
      </c>
      <c r="BH120" s="28">
        <f>IF(VLOOKUP($C120,Sheet!$A$7:$DG$148,'TN01-10 (IN)'!BH$12,0)="","",VLOOKUP($C120,Sheet!$A$7:$DG$148,'TN01-10 (IN)'!BH$12,0))</f>
        <v>7.5</v>
      </c>
      <c r="BI120" s="28">
        <f>IF(VLOOKUP($C120,Sheet!$A$7:$DG$148,'TN01-10 (IN)'!BI$12,0)="","",VLOOKUP($C120,Sheet!$A$7:$DG$148,'TN01-10 (IN)'!BI$12,0))</f>
        <v>5.4</v>
      </c>
      <c r="BJ120" s="28">
        <f>IF(VLOOKUP($C120,Sheet!$A$7:$DG$148,'TN01-10 (IN)'!BJ$12,0)="","",VLOOKUP($C120,Sheet!$A$7:$DG$148,'TN01-10 (IN)'!BJ$12,0))</f>
        <v>5.8</v>
      </c>
      <c r="BK120" s="28">
        <f>IF(VLOOKUP($C120,Sheet!$A$7:$DG$148,'TN01-10 (IN)'!BK$12,0)="","",VLOOKUP($C120,Sheet!$A$7:$DG$148,'TN01-10 (IN)'!BK$12,0))</f>
        <v>8.3000000000000007</v>
      </c>
      <c r="BL120" s="28">
        <f>IF(VLOOKUP($C120,Sheet!$A$7:$DG$148,'TN01-10 (IN)'!BL$12,0)="","",VLOOKUP($C120,Sheet!$A$7:$DG$148,'TN01-10 (IN)'!BL$12,0))</f>
        <v>6.7</v>
      </c>
      <c r="BM120" s="28">
        <f>IF(VLOOKUP($C120,Sheet!$A$7:$DG$148,'TN01-10 (IN)'!BM$12,0)="","",VLOOKUP($C120,Sheet!$A$7:$DG$148,'TN01-10 (IN)'!BM$12,0))</f>
        <v>5.3</v>
      </c>
      <c r="BN120" s="28">
        <f>IF(VLOOKUP($C120,Sheet!$A$7:$DG$148,'TN01-10 (IN)'!BN$12,0)="","",VLOOKUP($C120,Sheet!$A$7:$DG$148,'TN01-10 (IN)'!BN$12,0))</f>
        <v>5.9</v>
      </c>
      <c r="BO120" s="28">
        <f>IF(VLOOKUP($C120,Sheet!$A$7:$DG$148,'TN01-10 (IN)'!BO$12,0)="","",VLOOKUP($C120,Sheet!$A$7:$DG$148,'TN01-10 (IN)'!BO$12,0))</f>
        <v>6.4</v>
      </c>
      <c r="BP120" s="28">
        <f>IF(VLOOKUP($C120,Sheet!$A$7:$DG$148,'TN01-10 (IN)'!BP$12,0)="","",VLOOKUP($C120,Sheet!$A$7:$DG$148,'TN01-10 (IN)'!BP$12,0))</f>
        <v>5.5</v>
      </c>
      <c r="BQ120" s="28">
        <f>IF(VLOOKUP($C120,Sheet!$A$7:$DG$148,'TN01-10 (IN)'!BQ$12,0)="","",VLOOKUP($C120,Sheet!$A$7:$DG$148,'TN01-10 (IN)'!BQ$12,0))</f>
        <v>7.1</v>
      </c>
      <c r="BR120" s="28">
        <f>IF(VLOOKUP($C120,Sheet!$A$7:$DG$148,'TN01-10 (IN)'!BR$12,0)="","",VLOOKUP($C120,Sheet!$A$7:$DG$148,'TN01-10 (IN)'!BR$12,0))</f>
        <v>7.3</v>
      </c>
      <c r="BS120" s="28" t="str">
        <f>IF(VLOOKUP($C120,Sheet!$A$7:$DG$148,'TN01-10 (IN)'!BS$12,0)="","",VLOOKUP($C120,Sheet!$A$7:$DG$148,'TN01-10 (IN)'!BS$12,0))</f>
        <v/>
      </c>
      <c r="BT120" s="28">
        <f>IF(VLOOKUP($C120,Sheet!$A$7:$DG$148,'TN01-10 (IN)'!BT$12,0)="","",VLOOKUP($C120,Sheet!$A$7:$DG$148,'TN01-10 (IN)'!BT$12,0))</f>
        <v>8.1999999999999993</v>
      </c>
      <c r="BU120" s="28">
        <f>IF(VLOOKUP($C120,Sheet!$A$7:$DG$148,'TN01-10 (IN)'!BU$12,0)="","",VLOOKUP($C120,Sheet!$A$7:$DG$148,'TN01-10 (IN)'!BU$12,0))</f>
        <v>6.1</v>
      </c>
      <c r="BV120" s="28">
        <f>IF(VLOOKUP($C120,Sheet!$A$7:$DG$148,'TN01-10 (IN)'!BV$12,0)="","",VLOOKUP($C120,Sheet!$A$7:$DG$148,'TN01-10 (IN)'!BV$12,0))</f>
        <v>7.6</v>
      </c>
      <c r="BW120" s="28">
        <f>IF(VLOOKUP($C120,Sheet!$A$7:$DG$148,'TN01-10 (IN)'!BW$12,0)="","",VLOOKUP($C120,Sheet!$A$7:$DG$148,'TN01-10 (IN)'!BW$12,0))</f>
        <v>7.3</v>
      </c>
      <c r="BX120" s="28">
        <f>IF(VLOOKUP($C120,Sheet!$A$7:$DG$148,'TN01-10 (IN)'!BX$12,0)="","",VLOOKUP($C120,Sheet!$A$7:$DG$148,'TN01-10 (IN)'!BX$12,0))</f>
        <v>9.1999999999999993</v>
      </c>
      <c r="BY120" s="28">
        <f>IF(VLOOKUP($C120,Sheet!$A$7:$DG$148,'TN01-10 (IN)'!BY$12,0)="","",VLOOKUP($C120,Sheet!$A$7:$DG$148,'TN01-10 (IN)'!BY$12,0))</f>
        <v>8.3000000000000007</v>
      </c>
      <c r="BZ120" s="33">
        <f>IF(VLOOKUP($C120,Sheet!$A$7:$DG$148,'TN01-10 (IN)'!BZ$12,0)="","",VLOOKUP($C120,Sheet!$A$7:$DG$148,'TN01-10 (IN)'!BZ$12,0))</f>
        <v>50</v>
      </c>
      <c r="CA120" s="36">
        <f>IF(VLOOKUP($C120,Sheet!$A$7:$DG$148,'TN01-10 (IN)'!CA$12,0)="","",VLOOKUP($C120,Sheet!$A$7:$DG$148,'TN01-10 (IN)'!CA$12,0))</f>
        <v>0</v>
      </c>
      <c r="CB120" s="28" t="str">
        <f>IF(VLOOKUP($C120,Sheet!$A$7:$DG$148,'TN01-10 (IN)'!CB$12,0)="","",VLOOKUP($C120,Sheet!$A$7:$DG$148,'TN01-10 (IN)'!CB$12,0))</f>
        <v/>
      </c>
      <c r="CC120" s="28">
        <f>IF(VLOOKUP($C120,Sheet!$A$7:$DG$148,'TN01-10 (IN)'!CC$12,0)="","",VLOOKUP($C120,Sheet!$A$7:$DG$148,'TN01-10 (IN)'!CC$12,0))</f>
        <v>7</v>
      </c>
      <c r="CD120" s="28">
        <f>IF(VLOOKUP($C120,Sheet!$A$7:$DG$148,'TN01-10 (IN)'!CD$12,0)="","",VLOOKUP($C120,Sheet!$A$7:$DG$148,'TN01-10 (IN)'!CD$12,0))</f>
        <v>7.8</v>
      </c>
      <c r="CE120" s="28" t="str">
        <f>IF(VLOOKUP($C120,Sheet!$A$7:$DG$148,'TN01-10 (IN)'!CE$12,0)="","",VLOOKUP($C120,Sheet!$A$7:$DG$148,'TN01-10 (IN)'!CE$12,0))</f>
        <v/>
      </c>
      <c r="CF120" s="28">
        <f>IF(VLOOKUP($C120,Sheet!$A$7:$DG$148,'TN01-10 (IN)'!CF$12,0)="","",VLOOKUP($C120,Sheet!$A$7:$DG$148,'TN01-10 (IN)'!CF$12,0))</f>
        <v>7.7</v>
      </c>
      <c r="CG120" s="28">
        <f>IF(VLOOKUP($C120,Sheet!$A$7:$DG$148,'TN01-10 (IN)'!CG$12,0)="","",VLOOKUP($C120,Sheet!$A$7:$DG$148,'TN01-10 (IN)'!CG$12,0))</f>
        <v>7.7</v>
      </c>
      <c r="CH120" s="28">
        <f>IF(VLOOKUP($C120,Sheet!$A$7:$DG$148,'TN01-10 (IN)'!CH$12,0)="","",VLOOKUP($C120,Sheet!$A$7:$DG$148,'TN01-10 (IN)'!CH$12,0))</f>
        <v>9.3000000000000007</v>
      </c>
      <c r="CI120" s="28">
        <f>IF(VLOOKUP($C120,Sheet!$A$7:$DG$148,'TN01-10 (IN)'!CI$12,0)="","",VLOOKUP($C120,Sheet!$A$7:$DG$148,'TN01-10 (IN)'!CI$12,0))</f>
        <v>8.3000000000000007</v>
      </c>
      <c r="CJ120" s="28" t="str">
        <f>IF(VLOOKUP($C120,Sheet!$A$7:$DG$148,'TN01-10 (IN)'!CJ$12,0)="","",VLOOKUP($C120,Sheet!$A$7:$DG$148,'TN01-10 (IN)'!CJ$12,0))</f>
        <v/>
      </c>
      <c r="CK120" s="28" t="str">
        <f>IF(VLOOKUP($C120,Sheet!$A$7:$DG$148,'TN01-10 (IN)'!CK$12,0)="","",VLOOKUP($C120,Sheet!$A$7:$DG$148,'TN01-10 (IN)'!CK$12,0))</f>
        <v/>
      </c>
      <c r="CL120" s="28" t="str">
        <f>IF(VLOOKUP($C120,Sheet!$A$7:$DG$148,'TN01-10 (IN)'!CL$12,0)="","",VLOOKUP($C120,Sheet!$A$7:$DG$148,'TN01-10 (IN)'!CL$12,0))</f>
        <v/>
      </c>
      <c r="CM120" s="28" t="str">
        <f>IF(VLOOKUP($C120,Sheet!$A$7:$DG$148,'TN01-10 (IN)'!CM$12,0)="","",VLOOKUP($C120,Sheet!$A$7:$DG$148,'TN01-10 (IN)'!CM$12,0))</f>
        <v/>
      </c>
      <c r="CN120" s="28" t="str">
        <f>IF(VLOOKUP($C120,Sheet!$A$7:$DG$148,'TN01-10 (IN)'!CN$12,0)="","",VLOOKUP($C120,Sheet!$A$7:$DG$148,'TN01-10 (IN)'!CN$12,0))</f>
        <v/>
      </c>
      <c r="CO120" s="28">
        <f>IF(VLOOKUP($C120,Sheet!$A$7:$DG$148,'TN01-10 (IN)'!CO$12,0)="","",VLOOKUP($C120,Sheet!$A$7:$DG$148,'TN01-10 (IN)'!CO$12,0))</f>
        <v>8.8000000000000007</v>
      </c>
      <c r="CP120" s="28">
        <f>IF(VLOOKUP($C120,Sheet!$A$7:$DG$148,'TN01-10 (IN)'!CP$12,0)="","",VLOOKUP($C120,Sheet!$A$7:$DG$148,'TN01-10 (IN)'!CP$12,0))</f>
        <v>6.2</v>
      </c>
      <c r="CQ120" s="28">
        <f>IF(VLOOKUP($C120,Sheet!$A$7:$DG$148,'TN01-10 (IN)'!CQ$12,0)="","",VLOOKUP($C120,Sheet!$A$7:$DG$148,'TN01-10 (IN)'!CQ$12,0))</f>
        <v>8.6</v>
      </c>
      <c r="CR120" s="28">
        <f>IF(VLOOKUP($C120,Sheet!$A$7:$DG$148,'TN01-10 (IN)'!CR$12,0)="","",VLOOKUP($C120,Sheet!$A$7:$DG$148,'TN01-10 (IN)'!CR$12,0))</f>
        <v>8.1</v>
      </c>
      <c r="CS120" s="28">
        <f>IF(VLOOKUP($C120,Sheet!$A$7:$DG$148,'TN01-10 (IN)'!CS$12,0)="","",VLOOKUP($C120,Sheet!$A$7:$DG$148,'TN01-10 (IN)'!CS$12,0))</f>
        <v>9.6</v>
      </c>
      <c r="CT120" s="28">
        <f>IF(VLOOKUP($C120,Sheet!$A$7:$DG$148,'TN01-10 (IN)'!CT$12,0)="","",VLOOKUP($C120,Sheet!$A$7:$DG$148,'TN01-10 (IN)'!CT$12,0))</f>
        <v>8.1999999999999993</v>
      </c>
      <c r="CU120" s="33">
        <f>IF(VLOOKUP($C120,Sheet!$A$7:$DG$148,'TN01-10 (IN)'!CU$12,0)="","",VLOOKUP($C120,Sheet!$A$7:$DG$148,'TN01-10 (IN)'!CU$12,0))</f>
        <v>27</v>
      </c>
      <c r="CV120" s="36">
        <f>IF(VLOOKUP($C120,Sheet!$A$7:$DG$148,'TN01-10 (IN)'!CV$12,0)="","",VLOOKUP($C120,Sheet!$A$7:$DG$148,'TN01-10 (IN)'!CV$12,0))</f>
        <v>0</v>
      </c>
      <c r="CW120" s="38">
        <f t="shared" si="11"/>
        <v>128</v>
      </c>
      <c r="CX120" s="38">
        <f t="shared" si="11"/>
        <v>0</v>
      </c>
      <c r="CY120" s="38">
        <f t="shared" si="12"/>
        <v>0</v>
      </c>
      <c r="CZ120" s="38">
        <f t="shared" si="13"/>
        <v>128</v>
      </c>
      <c r="DA120" s="38">
        <f t="shared" si="14"/>
        <v>7.33</v>
      </c>
      <c r="DB120" s="38">
        <f>VLOOKUP($C120,'TN01-04'!$A$13:$DL$166,103,0)</f>
        <v>3.05</v>
      </c>
      <c r="DC120" s="28" t="str">
        <f>IF(VLOOKUP($C120,Sheet!$A$7:$DG$148,'TN01-10 (IN)'!DC$12,0)="","",VLOOKUP($C120,Sheet!$A$7:$DG$148,'TN01-10 (IN)'!DC$12,0))</f>
        <v/>
      </c>
      <c r="DD120" s="28" t="str">
        <f>IF(VLOOKUP($C120,Sheet!$A$7:$DG$148,'TN01-10 (IN)'!DD$12,0)="","",VLOOKUP($C120,Sheet!$A$7:$DG$148,'TN01-10 (IN)'!DD$12,0))</f>
        <v/>
      </c>
      <c r="DE120" s="28">
        <f>IF(VLOOKUP($C120,Sheet!$A$7:$DG$148,'TN01-10 (IN)'!DE$12,0)="","",VLOOKUP($C120,Sheet!$A$7:$DG$148,'TN01-10 (IN)'!DE$12,0))</f>
        <v>8.1999999999999993</v>
      </c>
      <c r="DF120" s="28" t="str">
        <f>IF(VLOOKUP($C120,Sheet!$A$7:$DG$148,'TN01-10 (IN)'!DF$12,0)="","",VLOOKUP($C120,Sheet!$A$7:$DG$148,'TN01-10 (IN)'!DF$12,0))</f>
        <v/>
      </c>
      <c r="DG120" s="38"/>
      <c r="DH120" s="38">
        <f t="shared" si="15"/>
        <v>8.1999999999999993</v>
      </c>
      <c r="DI120" s="38">
        <f>VLOOKUP($C120,'TN01-04'!$A$13:$DL$166,110,0)</f>
        <v>3.65</v>
      </c>
      <c r="DJ120" s="33">
        <f>IF(VLOOKUP($C120,Sheet!$A$7:$DG$148,'TN01-10 (IN)'!DJ$12,0)="","",VLOOKUP($C120,Sheet!$A$7:$DG$148,'TN01-10 (IN)'!DJ$12,0))</f>
        <v>5</v>
      </c>
      <c r="DK120" s="36">
        <f>IF(VLOOKUP($C120,Sheet!$A$7:$DG$148,'TN01-10 (IN)'!DK$12,0)="","",VLOOKUP($C120,Sheet!$A$7:$DG$148,'TN01-10 (IN)'!DK$12,0))</f>
        <v>0</v>
      </c>
      <c r="DL120" s="38">
        <f t="shared" si="16"/>
        <v>133</v>
      </c>
      <c r="DM120" s="38">
        <f t="shared" si="17"/>
        <v>0</v>
      </c>
      <c r="DN120" s="38">
        <f t="shared" si="18"/>
        <v>7.37</v>
      </c>
      <c r="DO120" s="38">
        <f>VLOOKUP($C120,'TN01-04'!$A$13:$DL$166,116,0)</f>
        <v>3.07</v>
      </c>
      <c r="DP120" s="33">
        <f>IF(VLOOKUP($C120,Sheet!$A$7:$DG$148,'TN01-10 (IN)'!DP$12,0)="","",VLOOKUP($C120,Sheet!$A$7:$DG$148,'TN01-10 (IN)'!DP$12,0))</f>
        <v>138</v>
      </c>
      <c r="DQ120" s="36">
        <f>IF(VLOOKUP($C120,Sheet!$A$7:$DG$148,'TN01-10 (IN)'!DQ$12,0)="","",VLOOKUP($C120,Sheet!$A$7:$DG$148,'TN01-10 (IN)'!DQ$12,0))</f>
        <v>0</v>
      </c>
      <c r="DR120" s="28">
        <f>IF(VLOOKUP($C120,Sheet!$A$7:$DG$148,'TN01-10 (IN)'!DR$12,0)="","",VLOOKUP($C120,Sheet!$A$7:$DG$148,'TN01-10 (IN)'!DR$12,0))</f>
        <v>137</v>
      </c>
      <c r="DS120" s="28">
        <f>IF(VLOOKUP($C120,Sheet!$A$7:$DG$148,'TN01-10 (IN)'!DS$12,0)="","",VLOOKUP($C120,Sheet!$A$7:$DG$148,'TN01-10 (IN)'!DS$12,0))</f>
        <v>138</v>
      </c>
      <c r="DT120" s="28">
        <f>IF(VLOOKUP($C120,Sheet!$A$7:$DG$148,'TN01-10 (IN)'!DT$12,0)="","",VLOOKUP($C120,Sheet!$A$7:$DG$148,'TN01-10 (IN)'!DT$12,0))</f>
        <v>7.37</v>
      </c>
      <c r="DU120" s="28">
        <f>IF(VLOOKUP($C120,Sheet!$A$7:$DG$148,'TN01-10 (IN)'!DU$12,0)="","",VLOOKUP($C120,Sheet!$A$7:$DG$148,'TN01-10 (IN)'!DU$12,0))</f>
        <v>3.07</v>
      </c>
      <c r="DV120" s="28" t="str">
        <f>IF(VLOOKUP($C120,Sheet!$A$7:$DG$148,'TN01-10 (IN)'!DV$12,0)="","",VLOOKUP($C120,Sheet!$A$7:$DG$148,'TN01-10 (IN)'!DV$12,0))</f>
        <v/>
      </c>
      <c r="DW120" s="42">
        <f t="shared" si="19"/>
        <v>0</v>
      </c>
    </row>
    <row r="121" spans="1:127" ht="15.95" customHeight="1" x14ac:dyDescent="0.2">
      <c r="A121" s="52"/>
      <c r="B121" s="625"/>
      <c r="C121" s="45">
        <v>2021345418</v>
      </c>
      <c r="D121" s="26" t="s">
        <v>34</v>
      </c>
      <c r="E121" s="26" t="s">
        <v>81</v>
      </c>
      <c r="F121" s="26" t="s">
        <v>174</v>
      </c>
      <c r="G121" s="27">
        <v>35361</v>
      </c>
      <c r="H121" s="26" t="s">
        <v>210</v>
      </c>
      <c r="I121" s="26" t="s">
        <v>214</v>
      </c>
      <c r="J121" s="28">
        <f>IF(VLOOKUP($C121,Sheet!$A$7:$DG$148,'TN01-10 (IN)'!J$12,0)="","",VLOOKUP($C121,Sheet!$A$7:$DG$148,'TN01-10 (IN)'!J$12,0))</f>
        <v>8.1999999999999993</v>
      </c>
      <c r="K121" s="28">
        <f>IF(VLOOKUP($C121,Sheet!$A$7:$DG$148,'TN01-10 (IN)'!K$12,0)="","",VLOOKUP($C121,Sheet!$A$7:$DG$148,'TN01-10 (IN)'!K$12,0))</f>
        <v>7.5</v>
      </c>
      <c r="L121" s="28">
        <f>IF(VLOOKUP($C121,Sheet!$A$7:$DG$148,'TN01-10 (IN)'!L$12,0)="","",VLOOKUP($C121,Sheet!$A$7:$DG$148,'TN01-10 (IN)'!L$12,0))</f>
        <v>8.3000000000000007</v>
      </c>
      <c r="M121" s="28">
        <f>IF(VLOOKUP($C121,Sheet!$A$7:$DG$148,'TN01-10 (IN)'!M$12,0)="","",VLOOKUP($C121,Sheet!$A$7:$DG$148,'TN01-10 (IN)'!M$12,0))</f>
        <v>7.3</v>
      </c>
      <c r="N121" s="28">
        <f>IF(VLOOKUP($C121,Sheet!$A$7:$DG$148,'TN01-10 (IN)'!N$12,0)="","",VLOOKUP($C121,Sheet!$A$7:$DG$148,'TN01-10 (IN)'!N$12,0))</f>
        <v>8.6</v>
      </c>
      <c r="O121" s="28">
        <f>IF(VLOOKUP($C121,Sheet!$A$7:$DG$148,'TN01-10 (IN)'!O$12,0)="","",VLOOKUP($C121,Sheet!$A$7:$DG$148,'TN01-10 (IN)'!O$12,0))</f>
        <v>6.6</v>
      </c>
      <c r="P121" s="28" t="str">
        <f>IF(VLOOKUP($C121,Sheet!$A$7:$DG$148,'TN01-10 (IN)'!P$12,0)="","",VLOOKUP($C121,Sheet!$A$7:$DG$148,'TN01-10 (IN)'!P$12,0))</f>
        <v>X</v>
      </c>
      <c r="Q121" s="28" t="str">
        <f>IF(VLOOKUP($C121,Sheet!$A$7:$DG$148,'TN01-10 (IN)'!Q$12,0)="","",VLOOKUP($C121,Sheet!$A$7:$DG$148,'TN01-10 (IN)'!Q$12,0))</f>
        <v/>
      </c>
      <c r="R121" s="28">
        <f>IF(VLOOKUP($C121,Sheet!$A$7:$DG$148,'TN01-10 (IN)'!R$12,0)="","",VLOOKUP($C121,Sheet!$A$7:$DG$148,'TN01-10 (IN)'!R$12,0))</f>
        <v>6.5</v>
      </c>
      <c r="S121" s="28" t="str">
        <f>IF(VLOOKUP($C121,Sheet!$A$7:$DG$148,'TN01-10 (IN)'!S$12,0)="","",VLOOKUP($C121,Sheet!$A$7:$DG$148,'TN01-10 (IN)'!S$12,0))</f>
        <v/>
      </c>
      <c r="T121" s="28" t="str">
        <f>IF(VLOOKUP($C121,Sheet!$A$7:$DG$148,'TN01-10 (IN)'!T$12,0)="","",VLOOKUP($C121,Sheet!$A$7:$DG$148,'TN01-10 (IN)'!T$12,0))</f>
        <v/>
      </c>
      <c r="U121" s="28" t="str">
        <f>IF(VLOOKUP($C121,Sheet!$A$7:$DG$148,'TN01-10 (IN)'!U$12,0)="","",VLOOKUP($C121,Sheet!$A$7:$DG$148,'TN01-10 (IN)'!U$12,0))</f>
        <v/>
      </c>
      <c r="V121" s="28" t="str">
        <f>IF(VLOOKUP($C121,Sheet!$A$7:$DG$148,'TN01-10 (IN)'!V$12,0)="","",VLOOKUP($C121,Sheet!$A$7:$DG$148,'TN01-10 (IN)'!V$12,0))</f>
        <v/>
      </c>
      <c r="W121" s="28">
        <f>IF(VLOOKUP($C121,Sheet!$A$7:$DG$148,'TN01-10 (IN)'!W$12,0)="","",VLOOKUP($C121,Sheet!$A$7:$DG$148,'TN01-10 (IN)'!W$12,0))</f>
        <v>9.4</v>
      </c>
      <c r="X121" s="28">
        <f>IF(VLOOKUP($C121,Sheet!$A$7:$DG$148,'TN01-10 (IN)'!X$12,0)="","",VLOOKUP($C121,Sheet!$A$7:$DG$148,'TN01-10 (IN)'!X$12,0))</f>
        <v>6.4</v>
      </c>
      <c r="Y121" s="28">
        <f>IF(VLOOKUP($C121,Sheet!$A$7:$DG$148,'TN01-10 (IN)'!Y$12,0)="","",VLOOKUP($C121,Sheet!$A$7:$DG$148,'TN01-10 (IN)'!Y$12,0))</f>
        <v>8</v>
      </c>
      <c r="Z121" s="28">
        <f>IF(VLOOKUP($C121,Sheet!$A$7:$DG$148,'TN01-10 (IN)'!Z$12,0)="","",VLOOKUP($C121,Sheet!$A$7:$DG$148,'TN01-10 (IN)'!Z$12,0))</f>
        <v>7.3</v>
      </c>
      <c r="AA121" s="28">
        <f>IF(VLOOKUP($C121,Sheet!$A$7:$DG$148,'TN01-10 (IN)'!AA$12,0)="","",VLOOKUP($C121,Sheet!$A$7:$DG$148,'TN01-10 (IN)'!AA$12,0))</f>
        <v>4.5</v>
      </c>
      <c r="AB121" s="28">
        <f>IF(VLOOKUP($C121,Sheet!$A$7:$DG$148,'TN01-10 (IN)'!AB$12,0)="","",VLOOKUP($C121,Sheet!$A$7:$DG$148,'TN01-10 (IN)'!AB$12,0))</f>
        <v>7.3</v>
      </c>
      <c r="AC121" s="28">
        <f>IF(VLOOKUP($C121,Sheet!$A$7:$DG$148,'TN01-10 (IN)'!AC$12,0)="","",VLOOKUP($C121,Sheet!$A$7:$DG$148,'TN01-10 (IN)'!AC$12,0))</f>
        <v>5.6</v>
      </c>
      <c r="AD121" s="28">
        <f>IF(VLOOKUP($C121,Sheet!$A$7:$DG$148,'TN01-10 (IN)'!AD$12,0)="","",VLOOKUP($C121,Sheet!$A$7:$DG$148,'TN01-10 (IN)'!AD$12,0))</f>
        <v>7.7</v>
      </c>
      <c r="AE121" s="28">
        <f>IF(VLOOKUP($C121,Sheet!$A$7:$DG$148,'TN01-10 (IN)'!AE$12,0)="","",VLOOKUP($C121,Sheet!$A$7:$DG$148,'TN01-10 (IN)'!AE$12,0))</f>
        <v>5.5</v>
      </c>
      <c r="AF121" s="28">
        <f>IF(VLOOKUP($C121,Sheet!$A$7:$DG$148,'TN01-10 (IN)'!AF$12,0)="","",VLOOKUP($C121,Sheet!$A$7:$DG$148,'TN01-10 (IN)'!AF$12,0))</f>
        <v>6.5</v>
      </c>
      <c r="AG121" s="28">
        <f>IF(VLOOKUP($C121,Sheet!$A$7:$DG$148,'TN01-10 (IN)'!AG$12,0)="","",VLOOKUP($C121,Sheet!$A$7:$DG$148,'TN01-10 (IN)'!AG$12,0))</f>
        <v>6</v>
      </c>
      <c r="AH121" s="28">
        <f>IF(VLOOKUP($C121,Sheet!$A$7:$DG$148,'TN01-10 (IN)'!AH$12,0)="","",VLOOKUP($C121,Sheet!$A$7:$DG$148,'TN01-10 (IN)'!AH$12,0))</f>
        <v>5.0999999999999996</v>
      </c>
      <c r="AI121" s="28" t="str">
        <f>IF(VLOOKUP($C121,Sheet!$A$7:$DG$148,'TN01-10 (IN)'!AI$12,0)="","",VLOOKUP($C121,Sheet!$A$7:$DG$148,'TN01-10 (IN)'!AI$12,0))</f>
        <v/>
      </c>
      <c r="AJ121" s="28" t="str">
        <f>IF(VLOOKUP($C121,Sheet!$A$7:$DG$148,'TN01-10 (IN)'!AJ$12,0)="","",VLOOKUP($C121,Sheet!$A$7:$DG$148,'TN01-10 (IN)'!AJ$12,0))</f>
        <v>X</v>
      </c>
      <c r="AK121" s="28" t="str">
        <f>IF(VLOOKUP($C121,Sheet!$A$7:$DG$148,'TN01-10 (IN)'!AK$12,0)="","",VLOOKUP($C121,Sheet!$A$7:$DG$148,'TN01-10 (IN)'!AK$12,0))</f>
        <v/>
      </c>
      <c r="AL121" s="28" t="str">
        <f>IF(VLOOKUP($C121,Sheet!$A$7:$DG$148,'TN01-10 (IN)'!AL$12,0)="","",VLOOKUP($C121,Sheet!$A$7:$DG$148,'TN01-10 (IN)'!AL$12,0))</f>
        <v/>
      </c>
      <c r="AM121" s="33">
        <f>IF(VLOOKUP($C121,Sheet!$A$7:$DG$148,'TN01-10 (IN)'!AM$12,0)="","",VLOOKUP($C121,Sheet!$A$7:$DG$148,'TN01-10 (IN)'!AM$12,0))</f>
        <v>41</v>
      </c>
      <c r="AN121" s="36">
        <f>IF(VLOOKUP($C121,Sheet!$A$7:$DG$148,'TN01-10 (IN)'!AN$12,0)="","",VLOOKUP($C121,Sheet!$A$7:$DG$148,'TN01-10 (IN)'!AN$12,0))</f>
        <v>10</v>
      </c>
      <c r="AO121" s="32">
        <f>IF(VLOOKUP($C121,Sheet!$A$7:$DG$148,'TN01-10 (IN)'!AO$12,0)="","",VLOOKUP($C121,Sheet!$A$7:$DG$148,'TN01-10 (IN)'!AO$12,0))</f>
        <v>8.1999999999999993</v>
      </c>
      <c r="AP121" s="32">
        <f>IF(VLOOKUP($C121,Sheet!$A$7:$DG$148,'TN01-10 (IN)'!AP$12,0)="","",VLOOKUP($C121,Sheet!$A$7:$DG$148,'TN01-10 (IN)'!AP$12,0))</f>
        <v>7.6</v>
      </c>
      <c r="AQ121" s="32" t="str">
        <f>IF(VLOOKUP($C121,Sheet!$A$7:$DG$148,'TN01-10 (IN)'!AQ$12,0)="","",VLOOKUP($C121,Sheet!$A$7:$DG$148,'TN01-10 (IN)'!AQ$12,0))</f>
        <v/>
      </c>
      <c r="AR121" s="32" t="str">
        <f>IF(VLOOKUP($C121,Sheet!$A$7:$DG$148,'TN01-10 (IN)'!AR$12,0)="","",VLOOKUP($C121,Sheet!$A$7:$DG$148,'TN01-10 (IN)'!AR$12,0))</f>
        <v/>
      </c>
      <c r="AS121" s="32">
        <f>IF(VLOOKUP($C121,Sheet!$A$7:$DG$148,'TN01-10 (IN)'!AS$12,0)="","",VLOOKUP($C121,Sheet!$A$7:$DG$148,'TN01-10 (IN)'!AS$12,0))</f>
        <v>7.4</v>
      </c>
      <c r="AT121" s="32" t="str">
        <f>IF(VLOOKUP($C121,Sheet!$A$7:$DG$148,'TN01-10 (IN)'!AT$12,0)="","",VLOOKUP($C121,Sheet!$A$7:$DG$148,'TN01-10 (IN)'!AT$12,0))</f>
        <v/>
      </c>
      <c r="AU121" s="32" t="str">
        <f>IF(VLOOKUP($C121,Sheet!$A$7:$DG$148,'TN01-10 (IN)'!AU$12,0)="","",VLOOKUP($C121,Sheet!$A$7:$DG$148,'TN01-10 (IN)'!AU$12,0))</f>
        <v/>
      </c>
      <c r="AV121" s="32" t="str">
        <f>IF(VLOOKUP($C121,Sheet!$A$7:$DG$148,'TN01-10 (IN)'!AV$12,0)="","",VLOOKUP($C121,Sheet!$A$7:$DG$148,'TN01-10 (IN)'!AV$12,0))</f>
        <v/>
      </c>
      <c r="AW121" s="32" t="str">
        <f>IF(VLOOKUP($C121,Sheet!$A$7:$DG$148,'TN01-10 (IN)'!AW$12,0)="","",VLOOKUP($C121,Sheet!$A$7:$DG$148,'TN01-10 (IN)'!AW$12,0))</f>
        <v/>
      </c>
      <c r="AX121" s="32" t="str">
        <f>IF(VLOOKUP($C121,Sheet!$A$7:$DG$148,'TN01-10 (IN)'!AX$12,0)="","",VLOOKUP($C121,Sheet!$A$7:$DG$148,'TN01-10 (IN)'!AX$12,0))</f>
        <v/>
      </c>
      <c r="AY121" s="32">
        <f>IF(VLOOKUP($C121,Sheet!$A$7:$DG$148,'TN01-10 (IN)'!AY$12,0)="","",VLOOKUP($C121,Sheet!$A$7:$DG$148,'TN01-10 (IN)'!AY$12,0))</f>
        <v>7.8</v>
      </c>
      <c r="AZ121" s="32" t="str">
        <f>IF(VLOOKUP($C121,Sheet!$A$7:$DG$148,'TN01-10 (IN)'!AZ$12,0)="","",VLOOKUP($C121,Sheet!$A$7:$DG$148,'TN01-10 (IN)'!AZ$12,0))</f>
        <v/>
      </c>
      <c r="BA121" s="32" t="str">
        <f>IF(VLOOKUP($C121,Sheet!$A$7:$DG$148,'TN01-10 (IN)'!BA$12,0)="","",VLOOKUP($C121,Sheet!$A$7:$DG$148,'TN01-10 (IN)'!BA$12,0))</f>
        <v/>
      </c>
      <c r="BB121" s="32" t="str">
        <f>IF(VLOOKUP($C121,Sheet!$A$7:$DG$148,'TN01-10 (IN)'!BB$12,0)="","",VLOOKUP($C121,Sheet!$A$7:$DG$148,'TN01-10 (IN)'!BB$12,0))</f>
        <v/>
      </c>
      <c r="BC121" s="32">
        <f>IF(VLOOKUP($C121,Sheet!$A$7:$DG$148,'TN01-10 (IN)'!BC$12,0)="","",VLOOKUP($C121,Sheet!$A$7:$DG$148,'TN01-10 (IN)'!BC$12,0))</f>
        <v>7.4</v>
      </c>
      <c r="BD121" s="33">
        <f>IF(VLOOKUP($C121,Sheet!$A$7:$DG$148,'TN01-10 (IN)'!BD$12,0)="","",VLOOKUP($C121,Sheet!$A$7:$DG$148,'TN01-10 (IN)'!BD$12,0))</f>
        <v>5</v>
      </c>
      <c r="BE121" s="36">
        <f>IF(VLOOKUP($C121,Sheet!$A$7:$DG$148,'TN01-10 (IN)'!BE$12,0)="","",VLOOKUP($C121,Sheet!$A$7:$DG$148,'TN01-10 (IN)'!BE$12,0))</f>
        <v>0</v>
      </c>
      <c r="BF121" s="28">
        <f>IF(VLOOKUP($C121,Sheet!$A$7:$DG$148,'TN01-10 (IN)'!BF$12,0)="","",VLOOKUP($C121,Sheet!$A$7:$DG$148,'TN01-10 (IN)'!BF$12,0))</f>
        <v>5</v>
      </c>
      <c r="BG121" s="28">
        <f>IF(VLOOKUP($C121,Sheet!$A$7:$DG$148,'TN01-10 (IN)'!BG$12,0)="","",VLOOKUP($C121,Sheet!$A$7:$DG$148,'TN01-10 (IN)'!BG$12,0))</f>
        <v>7.6</v>
      </c>
      <c r="BH121" s="28">
        <f>IF(VLOOKUP($C121,Sheet!$A$7:$DG$148,'TN01-10 (IN)'!BH$12,0)="","",VLOOKUP($C121,Sheet!$A$7:$DG$148,'TN01-10 (IN)'!BH$12,0))</f>
        <v>4</v>
      </c>
      <c r="BI121" s="28">
        <f>IF(VLOOKUP($C121,Sheet!$A$7:$DG$148,'TN01-10 (IN)'!BI$12,0)="","",VLOOKUP($C121,Sheet!$A$7:$DG$148,'TN01-10 (IN)'!BI$12,0))</f>
        <v>9.3000000000000007</v>
      </c>
      <c r="BJ121" s="28">
        <f>IF(VLOOKUP($C121,Sheet!$A$7:$DG$148,'TN01-10 (IN)'!BJ$12,0)="","",VLOOKUP($C121,Sheet!$A$7:$DG$148,'TN01-10 (IN)'!BJ$12,0))</f>
        <v>7.7</v>
      </c>
      <c r="BK121" s="28">
        <f>IF(VLOOKUP($C121,Sheet!$A$7:$DG$148,'TN01-10 (IN)'!BK$12,0)="","",VLOOKUP($C121,Sheet!$A$7:$DG$148,'TN01-10 (IN)'!BK$12,0))</f>
        <v>8.6</v>
      </c>
      <c r="BL121" s="28">
        <f>IF(VLOOKUP($C121,Sheet!$A$7:$DG$148,'TN01-10 (IN)'!BL$12,0)="","",VLOOKUP($C121,Sheet!$A$7:$DG$148,'TN01-10 (IN)'!BL$12,0))</f>
        <v>7.5</v>
      </c>
      <c r="BM121" s="28">
        <f>IF(VLOOKUP($C121,Sheet!$A$7:$DG$148,'TN01-10 (IN)'!BM$12,0)="","",VLOOKUP($C121,Sheet!$A$7:$DG$148,'TN01-10 (IN)'!BM$12,0))</f>
        <v>6.3</v>
      </c>
      <c r="BN121" s="28" t="str">
        <f>IF(VLOOKUP($C121,Sheet!$A$7:$DG$148,'TN01-10 (IN)'!BN$12,0)="","",VLOOKUP($C121,Sheet!$A$7:$DG$148,'TN01-10 (IN)'!BN$12,0))</f>
        <v/>
      </c>
      <c r="BO121" s="28">
        <f>IF(VLOOKUP($C121,Sheet!$A$7:$DG$148,'TN01-10 (IN)'!BO$12,0)="","",VLOOKUP($C121,Sheet!$A$7:$DG$148,'TN01-10 (IN)'!BO$12,0))</f>
        <v>7.1</v>
      </c>
      <c r="BP121" s="28">
        <f>IF(VLOOKUP($C121,Sheet!$A$7:$DG$148,'TN01-10 (IN)'!BP$12,0)="","",VLOOKUP($C121,Sheet!$A$7:$DG$148,'TN01-10 (IN)'!BP$12,0))</f>
        <v>4.3</v>
      </c>
      <c r="BQ121" s="28">
        <f>IF(VLOOKUP($C121,Sheet!$A$7:$DG$148,'TN01-10 (IN)'!BQ$12,0)="","",VLOOKUP($C121,Sheet!$A$7:$DG$148,'TN01-10 (IN)'!BQ$12,0))</f>
        <v>5.7</v>
      </c>
      <c r="BR121" s="28">
        <f>IF(VLOOKUP($C121,Sheet!$A$7:$DG$148,'TN01-10 (IN)'!BR$12,0)="","",VLOOKUP($C121,Sheet!$A$7:$DG$148,'TN01-10 (IN)'!BR$12,0))</f>
        <v>7</v>
      </c>
      <c r="BS121" s="28" t="str">
        <f>IF(VLOOKUP($C121,Sheet!$A$7:$DG$148,'TN01-10 (IN)'!BS$12,0)="","",VLOOKUP($C121,Sheet!$A$7:$DG$148,'TN01-10 (IN)'!BS$12,0))</f>
        <v/>
      </c>
      <c r="BT121" s="28">
        <f>IF(VLOOKUP($C121,Sheet!$A$7:$DG$148,'TN01-10 (IN)'!BT$12,0)="","",VLOOKUP($C121,Sheet!$A$7:$DG$148,'TN01-10 (IN)'!BT$12,0))</f>
        <v>9.3000000000000007</v>
      </c>
      <c r="BU121" s="28">
        <f>IF(VLOOKUP($C121,Sheet!$A$7:$DG$148,'TN01-10 (IN)'!BU$12,0)="","",VLOOKUP($C121,Sheet!$A$7:$DG$148,'TN01-10 (IN)'!BU$12,0))</f>
        <v>6</v>
      </c>
      <c r="BV121" s="28">
        <f>IF(VLOOKUP($C121,Sheet!$A$7:$DG$148,'TN01-10 (IN)'!BV$12,0)="","",VLOOKUP($C121,Sheet!$A$7:$DG$148,'TN01-10 (IN)'!BV$12,0))</f>
        <v>5.2</v>
      </c>
      <c r="BW121" s="28">
        <f>IF(VLOOKUP($C121,Sheet!$A$7:$DG$148,'TN01-10 (IN)'!BW$12,0)="","",VLOOKUP($C121,Sheet!$A$7:$DG$148,'TN01-10 (IN)'!BW$12,0))</f>
        <v>6.7</v>
      </c>
      <c r="BX121" s="28">
        <f>IF(VLOOKUP($C121,Sheet!$A$7:$DG$148,'TN01-10 (IN)'!BX$12,0)="","",VLOOKUP($C121,Sheet!$A$7:$DG$148,'TN01-10 (IN)'!BX$12,0))</f>
        <v>0</v>
      </c>
      <c r="BY121" s="28">
        <f>IF(VLOOKUP($C121,Sheet!$A$7:$DG$148,'TN01-10 (IN)'!BY$12,0)="","",VLOOKUP($C121,Sheet!$A$7:$DG$148,'TN01-10 (IN)'!BY$12,0))</f>
        <v>8.9</v>
      </c>
      <c r="BZ121" s="33">
        <f>IF(VLOOKUP($C121,Sheet!$A$7:$DG$148,'TN01-10 (IN)'!BZ$12,0)="","",VLOOKUP($C121,Sheet!$A$7:$DG$148,'TN01-10 (IN)'!BZ$12,0))</f>
        <v>44</v>
      </c>
      <c r="CA121" s="36">
        <f>IF(VLOOKUP($C121,Sheet!$A$7:$DG$148,'TN01-10 (IN)'!CA$12,0)="","",VLOOKUP($C121,Sheet!$A$7:$DG$148,'TN01-10 (IN)'!CA$12,0))</f>
        <v>6</v>
      </c>
      <c r="CB121" s="28" t="str">
        <f>IF(VLOOKUP($C121,Sheet!$A$7:$DG$148,'TN01-10 (IN)'!CB$12,0)="","",VLOOKUP($C121,Sheet!$A$7:$DG$148,'TN01-10 (IN)'!CB$12,0))</f>
        <v/>
      </c>
      <c r="CC121" s="28">
        <f>IF(VLOOKUP($C121,Sheet!$A$7:$DG$148,'TN01-10 (IN)'!CC$12,0)="","",VLOOKUP($C121,Sheet!$A$7:$DG$148,'TN01-10 (IN)'!CC$12,0))</f>
        <v>8.8000000000000007</v>
      </c>
      <c r="CD121" s="28">
        <f>IF(VLOOKUP($C121,Sheet!$A$7:$DG$148,'TN01-10 (IN)'!CD$12,0)="","",VLOOKUP($C121,Sheet!$A$7:$DG$148,'TN01-10 (IN)'!CD$12,0))</f>
        <v>7.5</v>
      </c>
      <c r="CE121" s="28" t="str">
        <f>IF(VLOOKUP($C121,Sheet!$A$7:$DG$148,'TN01-10 (IN)'!CE$12,0)="","",VLOOKUP($C121,Sheet!$A$7:$DG$148,'TN01-10 (IN)'!CE$12,0))</f>
        <v/>
      </c>
      <c r="CF121" s="28">
        <f>IF(VLOOKUP($C121,Sheet!$A$7:$DG$148,'TN01-10 (IN)'!CF$12,0)="","",VLOOKUP($C121,Sheet!$A$7:$DG$148,'TN01-10 (IN)'!CF$12,0))</f>
        <v>6.8</v>
      </c>
      <c r="CG121" s="28">
        <f>IF(VLOOKUP($C121,Sheet!$A$7:$DG$148,'TN01-10 (IN)'!CG$12,0)="","",VLOOKUP($C121,Sheet!$A$7:$DG$148,'TN01-10 (IN)'!CG$12,0))</f>
        <v>6.7</v>
      </c>
      <c r="CH121" s="28">
        <f>IF(VLOOKUP($C121,Sheet!$A$7:$DG$148,'TN01-10 (IN)'!CH$12,0)="","",VLOOKUP($C121,Sheet!$A$7:$DG$148,'TN01-10 (IN)'!CH$12,0))</f>
        <v>7</v>
      </c>
      <c r="CI121" s="28">
        <f>IF(VLOOKUP($C121,Sheet!$A$7:$DG$148,'TN01-10 (IN)'!CI$12,0)="","",VLOOKUP($C121,Sheet!$A$7:$DG$148,'TN01-10 (IN)'!CI$12,0))</f>
        <v>7.4</v>
      </c>
      <c r="CJ121" s="28" t="str">
        <f>IF(VLOOKUP($C121,Sheet!$A$7:$DG$148,'TN01-10 (IN)'!CJ$12,0)="","",VLOOKUP($C121,Sheet!$A$7:$DG$148,'TN01-10 (IN)'!CJ$12,0))</f>
        <v/>
      </c>
      <c r="CK121" s="28">
        <f>IF(VLOOKUP($C121,Sheet!$A$7:$DG$148,'TN01-10 (IN)'!CK$12,0)="","",VLOOKUP($C121,Sheet!$A$7:$DG$148,'TN01-10 (IN)'!CK$12,0))</f>
        <v>7.2</v>
      </c>
      <c r="CL121" s="28" t="str">
        <f>IF(VLOOKUP($C121,Sheet!$A$7:$DG$148,'TN01-10 (IN)'!CL$12,0)="","",VLOOKUP($C121,Sheet!$A$7:$DG$148,'TN01-10 (IN)'!CL$12,0))</f>
        <v/>
      </c>
      <c r="CM121" s="28" t="str">
        <f>IF(VLOOKUP($C121,Sheet!$A$7:$DG$148,'TN01-10 (IN)'!CM$12,0)="","",VLOOKUP($C121,Sheet!$A$7:$DG$148,'TN01-10 (IN)'!CM$12,0))</f>
        <v/>
      </c>
      <c r="CN121" s="28" t="str">
        <f>IF(VLOOKUP($C121,Sheet!$A$7:$DG$148,'TN01-10 (IN)'!CN$12,0)="","",VLOOKUP($C121,Sheet!$A$7:$DG$148,'TN01-10 (IN)'!CN$12,0))</f>
        <v/>
      </c>
      <c r="CO121" s="28" t="str">
        <f>IF(VLOOKUP($C121,Sheet!$A$7:$DG$148,'TN01-10 (IN)'!CO$12,0)="","",VLOOKUP($C121,Sheet!$A$7:$DG$148,'TN01-10 (IN)'!CO$12,0))</f>
        <v/>
      </c>
      <c r="CP121" s="28">
        <f>IF(VLOOKUP($C121,Sheet!$A$7:$DG$148,'TN01-10 (IN)'!CP$12,0)="","",VLOOKUP($C121,Sheet!$A$7:$DG$148,'TN01-10 (IN)'!CP$12,0))</f>
        <v>6.6</v>
      </c>
      <c r="CQ121" s="28">
        <f>IF(VLOOKUP($C121,Sheet!$A$7:$DG$148,'TN01-10 (IN)'!CQ$12,0)="","",VLOOKUP($C121,Sheet!$A$7:$DG$148,'TN01-10 (IN)'!CQ$12,0))</f>
        <v>7</v>
      </c>
      <c r="CR121" s="28">
        <f>IF(VLOOKUP($C121,Sheet!$A$7:$DG$148,'TN01-10 (IN)'!CR$12,0)="","",VLOOKUP($C121,Sheet!$A$7:$DG$148,'TN01-10 (IN)'!CR$12,0))</f>
        <v>8.6999999999999993</v>
      </c>
      <c r="CS121" s="28">
        <f>IF(VLOOKUP($C121,Sheet!$A$7:$DG$148,'TN01-10 (IN)'!CS$12,0)="","",VLOOKUP($C121,Sheet!$A$7:$DG$148,'TN01-10 (IN)'!CS$12,0))</f>
        <v>7</v>
      </c>
      <c r="CT121" s="28">
        <f>IF(VLOOKUP($C121,Sheet!$A$7:$DG$148,'TN01-10 (IN)'!CT$12,0)="","",VLOOKUP($C121,Sheet!$A$7:$DG$148,'TN01-10 (IN)'!CT$12,0))</f>
        <v>7.9</v>
      </c>
      <c r="CU121" s="33">
        <f>IF(VLOOKUP($C121,Sheet!$A$7:$DG$148,'TN01-10 (IN)'!CU$12,0)="","",VLOOKUP($C121,Sheet!$A$7:$DG$148,'TN01-10 (IN)'!CU$12,0))</f>
        <v>27</v>
      </c>
      <c r="CV121" s="36">
        <f>IF(VLOOKUP($C121,Sheet!$A$7:$DG$148,'TN01-10 (IN)'!CV$12,0)="","",VLOOKUP($C121,Sheet!$A$7:$DG$148,'TN01-10 (IN)'!CV$12,0))</f>
        <v>0</v>
      </c>
      <c r="CW121" s="38">
        <f t="shared" si="11"/>
        <v>112</v>
      </c>
      <c r="CX121" s="38">
        <f t="shared" si="11"/>
        <v>16</v>
      </c>
      <c r="CY121" s="38">
        <f t="shared" si="12"/>
        <v>0</v>
      </c>
      <c r="CZ121" s="38">
        <f t="shared" si="13"/>
        <v>128</v>
      </c>
      <c r="DA121" s="38">
        <f t="shared" si="14"/>
        <v>6.08</v>
      </c>
      <c r="DB121" s="38">
        <f>VLOOKUP($C121,'TN01-04'!$A$13:$DL$166,103,0)</f>
        <v>2.4900000000000002</v>
      </c>
      <c r="DC121" s="28" t="str">
        <f>IF(VLOOKUP($C121,Sheet!$A$7:$DG$148,'TN01-10 (IN)'!DC$12,0)="","",VLOOKUP($C121,Sheet!$A$7:$DG$148,'TN01-10 (IN)'!DC$12,0))</f>
        <v/>
      </c>
      <c r="DD121" s="28" t="str">
        <f>IF(VLOOKUP($C121,Sheet!$A$7:$DG$148,'TN01-10 (IN)'!DD$12,0)="","",VLOOKUP($C121,Sheet!$A$7:$DG$148,'TN01-10 (IN)'!DD$12,0))</f>
        <v/>
      </c>
      <c r="DE121" s="28" t="str">
        <f>IF(VLOOKUP($C121,Sheet!$A$7:$DG$148,'TN01-10 (IN)'!DE$12,0)="","",VLOOKUP($C121,Sheet!$A$7:$DG$148,'TN01-10 (IN)'!DE$12,0))</f>
        <v/>
      </c>
      <c r="DF121" s="28" t="str">
        <f>IF(VLOOKUP($C121,Sheet!$A$7:$DG$148,'TN01-10 (IN)'!DF$12,0)="","",VLOOKUP($C121,Sheet!$A$7:$DG$148,'TN01-10 (IN)'!DF$12,0))</f>
        <v/>
      </c>
      <c r="DG121" s="38"/>
      <c r="DH121" s="38">
        <f t="shared" si="15"/>
        <v>0</v>
      </c>
      <c r="DI121" s="38">
        <f>VLOOKUP($C121,'TN01-04'!$A$13:$DL$166,110,0)</f>
        <v>0</v>
      </c>
      <c r="DJ121" s="33">
        <f>IF(VLOOKUP($C121,Sheet!$A$7:$DG$148,'TN01-10 (IN)'!DJ$12,0)="","",VLOOKUP($C121,Sheet!$A$7:$DG$148,'TN01-10 (IN)'!DJ$12,0))</f>
        <v>0</v>
      </c>
      <c r="DK121" s="36">
        <f>IF(VLOOKUP($C121,Sheet!$A$7:$DG$148,'TN01-10 (IN)'!DK$12,0)="","",VLOOKUP($C121,Sheet!$A$7:$DG$148,'TN01-10 (IN)'!DK$12,0))</f>
        <v>5</v>
      </c>
      <c r="DL121" s="38">
        <f t="shared" si="16"/>
        <v>112</v>
      </c>
      <c r="DM121" s="38">
        <f t="shared" si="17"/>
        <v>21</v>
      </c>
      <c r="DN121" s="38">
        <f t="shared" si="18"/>
        <v>5.85</v>
      </c>
      <c r="DO121" s="38">
        <f>VLOOKUP($C121,'TN01-04'!$A$13:$DL$166,116,0)</f>
        <v>2.39</v>
      </c>
      <c r="DP121" s="33">
        <f>IF(VLOOKUP($C121,Sheet!$A$7:$DG$148,'TN01-10 (IN)'!DP$12,0)="","",VLOOKUP($C121,Sheet!$A$7:$DG$148,'TN01-10 (IN)'!DP$12,0))</f>
        <v>117</v>
      </c>
      <c r="DQ121" s="36">
        <f>IF(VLOOKUP($C121,Sheet!$A$7:$DG$148,'TN01-10 (IN)'!DQ$12,0)="","",VLOOKUP($C121,Sheet!$A$7:$DG$148,'TN01-10 (IN)'!DQ$12,0))</f>
        <v>21</v>
      </c>
      <c r="DR121" s="28">
        <f>IF(VLOOKUP($C121,Sheet!$A$7:$DG$148,'TN01-10 (IN)'!DR$12,0)="","",VLOOKUP($C121,Sheet!$A$7:$DG$148,'TN01-10 (IN)'!DR$12,0))</f>
        <v>137</v>
      </c>
      <c r="DS121" s="28">
        <f>IF(VLOOKUP($C121,Sheet!$A$7:$DG$148,'TN01-10 (IN)'!DS$12,0)="","",VLOOKUP($C121,Sheet!$A$7:$DG$148,'TN01-10 (IN)'!DS$12,0))</f>
        <v>122</v>
      </c>
      <c r="DT121" s="28">
        <f>IF(VLOOKUP($C121,Sheet!$A$7:$DG$148,'TN01-10 (IN)'!DT$12,0)="","",VLOOKUP($C121,Sheet!$A$7:$DG$148,'TN01-10 (IN)'!DT$12,0))</f>
        <v>6.65</v>
      </c>
      <c r="DU121" s="28">
        <f>IF(VLOOKUP($C121,Sheet!$A$7:$DG$148,'TN01-10 (IN)'!DU$12,0)="","",VLOOKUP($C121,Sheet!$A$7:$DG$148,'TN01-10 (IN)'!DU$12,0))</f>
        <v>2.72</v>
      </c>
      <c r="DV121" s="28" t="str">
        <f>IF(VLOOKUP($C121,Sheet!$A$7:$DG$148,'TN01-10 (IN)'!DV$12,0)="","",VLOOKUP($C121,Sheet!$A$7:$DG$148,'TN01-10 (IN)'!DV$12,0))</f>
        <v>CUL 203; ENG 116; ENG 117; ENG 118; ENG 119; DTE-HT 202; ENG 167; ENG 168; ENG 169; ENG 166; ENG 219; ENG 216; ENG 217; ENG 218; ENG 266; ENG 268; ENG 269</v>
      </c>
      <c r="DW121" s="42">
        <f t="shared" si="19"/>
        <v>0.125</v>
      </c>
    </row>
    <row r="122" spans="1:127" ht="15.95" customHeight="1" x14ac:dyDescent="0.2">
      <c r="A122" s="52"/>
      <c r="B122" s="625"/>
      <c r="C122" s="45">
        <v>2221728957</v>
      </c>
      <c r="D122" s="26" t="s">
        <v>6</v>
      </c>
      <c r="E122" s="26" t="s">
        <v>20</v>
      </c>
      <c r="F122" s="26" t="s">
        <v>174</v>
      </c>
      <c r="G122" s="27">
        <v>35914</v>
      </c>
      <c r="H122" s="26" t="s">
        <v>210</v>
      </c>
      <c r="I122" s="26" t="s">
        <v>212</v>
      </c>
      <c r="J122" s="28">
        <f>IF(VLOOKUP($C122,Sheet!$A$7:$DG$148,'TN01-10 (IN)'!J$12,0)="","",VLOOKUP($C122,Sheet!$A$7:$DG$148,'TN01-10 (IN)'!J$12,0))</f>
        <v>7.9</v>
      </c>
      <c r="K122" s="28">
        <f>IF(VLOOKUP($C122,Sheet!$A$7:$DG$148,'TN01-10 (IN)'!K$12,0)="","",VLOOKUP($C122,Sheet!$A$7:$DG$148,'TN01-10 (IN)'!K$12,0))</f>
        <v>7.6</v>
      </c>
      <c r="L122" s="28">
        <f>IF(VLOOKUP($C122,Sheet!$A$7:$DG$148,'TN01-10 (IN)'!L$12,0)="","",VLOOKUP($C122,Sheet!$A$7:$DG$148,'TN01-10 (IN)'!L$12,0))</f>
        <v>8</v>
      </c>
      <c r="M122" s="28">
        <f>IF(VLOOKUP($C122,Sheet!$A$7:$DG$148,'TN01-10 (IN)'!M$12,0)="","",VLOOKUP($C122,Sheet!$A$7:$DG$148,'TN01-10 (IN)'!M$12,0))</f>
        <v>7.4</v>
      </c>
      <c r="N122" s="28">
        <f>IF(VLOOKUP($C122,Sheet!$A$7:$DG$148,'TN01-10 (IN)'!N$12,0)="","",VLOOKUP($C122,Sheet!$A$7:$DG$148,'TN01-10 (IN)'!N$12,0))</f>
        <v>5.4</v>
      </c>
      <c r="O122" s="28">
        <f>IF(VLOOKUP($C122,Sheet!$A$7:$DG$148,'TN01-10 (IN)'!O$12,0)="","",VLOOKUP($C122,Sheet!$A$7:$DG$148,'TN01-10 (IN)'!O$12,0))</f>
        <v>9.1</v>
      </c>
      <c r="P122" s="28">
        <f>IF(VLOOKUP($C122,Sheet!$A$7:$DG$148,'TN01-10 (IN)'!P$12,0)="","",VLOOKUP($C122,Sheet!$A$7:$DG$148,'TN01-10 (IN)'!P$12,0))</f>
        <v>7.7</v>
      </c>
      <c r="Q122" s="28" t="str">
        <f>IF(VLOOKUP($C122,Sheet!$A$7:$DG$148,'TN01-10 (IN)'!Q$12,0)="","",VLOOKUP($C122,Sheet!$A$7:$DG$148,'TN01-10 (IN)'!Q$12,0))</f>
        <v/>
      </c>
      <c r="R122" s="28">
        <f>IF(VLOOKUP($C122,Sheet!$A$7:$DG$148,'TN01-10 (IN)'!R$12,0)="","",VLOOKUP($C122,Sheet!$A$7:$DG$148,'TN01-10 (IN)'!R$12,0))</f>
        <v>7.1</v>
      </c>
      <c r="S122" s="28" t="str">
        <f>IF(VLOOKUP($C122,Sheet!$A$7:$DG$148,'TN01-10 (IN)'!S$12,0)="","",VLOOKUP($C122,Sheet!$A$7:$DG$148,'TN01-10 (IN)'!S$12,0))</f>
        <v/>
      </c>
      <c r="T122" s="28" t="str">
        <f>IF(VLOOKUP($C122,Sheet!$A$7:$DG$148,'TN01-10 (IN)'!T$12,0)="","",VLOOKUP($C122,Sheet!$A$7:$DG$148,'TN01-10 (IN)'!T$12,0))</f>
        <v/>
      </c>
      <c r="U122" s="28" t="str">
        <f>IF(VLOOKUP($C122,Sheet!$A$7:$DG$148,'TN01-10 (IN)'!U$12,0)="","",VLOOKUP($C122,Sheet!$A$7:$DG$148,'TN01-10 (IN)'!U$12,0))</f>
        <v/>
      </c>
      <c r="V122" s="28" t="str">
        <f>IF(VLOOKUP($C122,Sheet!$A$7:$DG$148,'TN01-10 (IN)'!V$12,0)="","",VLOOKUP($C122,Sheet!$A$7:$DG$148,'TN01-10 (IN)'!V$12,0))</f>
        <v/>
      </c>
      <c r="W122" s="28">
        <f>IF(VLOOKUP($C122,Sheet!$A$7:$DG$148,'TN01-10 (IN)'!W$12,0)="","",VLOOKUP($C122,Sheet!$A$7:$DG$148,'TN01-10 (IN)'!W$12,0))</f>
        <v>7.9</v>
      </c>
      <c r="X122" s="28">
        <f>IF(VLOOKUP($C122,Sheet!$A$7:$DG$148,'TN01-10 (IN)'!X$12,0)="","",VLOOKUP($C122,Sheet!$A$7:$DG$148,'TN01-10 (IN)'!X$12,0))</f>
        <v>7.5</v>
      </c>
      <c r="Y122" s="28">
        <f>IF(VLOOKUP($C122,Sheet!$A$7:$DG$148,'TN01-10 (IN)'!Y$12,0)="","",VLOOKUP($C122,Sheet!$A$7:$DG$148,'TN01-10 (IN)'!Y$12,0))</f>
        <v>8.4</v>
      </c>
      <c r="Z122" s="28">
        <f>IF(VLOOKUP($C122,Sheet!$A$7:$DG$148,'TN01-10 (IN)'!Z$12,0)="","",VLOOKUP($C122,Sheet!$A$7:$DG$148,'TN01-10 (IN)'!Z$12,0))</f>
        <v>8.1999999999999993</v>
      </c>
      <c r="AA122" s="28">
        <f>IF(VLOOKUP($C122,Sheet!$A$7:$DG$148,'TN01-10 (IN)'!AA$12,0)="","",VLOOKUP($C122,Sheet!$A$7:$DG$148,'TN01-10 (IN)'!AA$12,0))</f>
        <v>5.7</v>
      </c>
      <c r="AB122" s="28">
        <f>IF(VLOOKUP($C122,Sheet!$A$7:$DG$148,'TN01-10 (IN)'!AB$12,0)="","",VLOOKUP($C122,Sheet!$A$7:$DG$148,'TN01-10 (IN)'!AB$12,0))</f>
        <v>7.1</v>
      </c>
      <c r="AC122" s="28">
        <f>IF(VLOOKUP($C122,Sheet!$A$7:$DG$148,'TN01-10 (IN)'!AC$12,0)="","",VLOOKUP($C122,Sheet!$A$7:$DG$148,'TN01-10 (IN)'!AC$12,0))</f>
        <v>6</v>
      </c>
      <c r="AD122" s="28">
        <f>IF(VLOOKUP($C122,Sheet!$A$7:$DG$148,'TN01-10 (IN)'!AD$12,0)="","",VLOOKUP($C122,Sheet!$A$7:$DG$148,'TN01-10 (IN)'!AD$12,0))</f>
        <v>5</v>
      </c>
      <c r="AE122" s="28">
        <f>IF(VLOOKUP($C122,Sheet!$A$7:$DG$148,'TN01-10 (IN)'!AE$12,0)="","",VLOOKUP($C122,Sheet!$A$7:$DG$148,'TN01-10 (IN)'!AE$12,0))</f>
        <v>6.5</v>
      </c>
      <c r="AF122" s="28">
        <f>IF(VLOOKUP($C122,Sheet!$A$7:$DG$148,'TN01-10 (IN)'!AF$12,0)="","",VLOOKUP($C122,Sheet!$A$7:$DG$148,'TN01-10 (IN)'!AF$12,0))</f>
        <v>8.1</v>
      </c>
      <c r="AG122" s="28">
        <f>IF(VLOOKUP($C122,Sheet!$A$7:$DG$148,'TN01-10 (IN)'!AG$12,0)="","",VLOOKUP($C122,Sheet!$A$7:$DG$148,'TN01-10 (IN)'!AG$12,0))</f>
        <v>5.6</v>
      </c>
      <c r="AH122" s="28">
        <f>IF(VLOOKUP($C122,Sheet!$A$7:$DG$148,'TN01-10 (IN)'!AH$12,0)="","",VLOOKUP($C122,Sheet!$A$7:$DG$148,'TN01-10 (IN)'!AH$12,0))</f>
        <v>8</v>
      </c>
      <c r="AI122" s="28">
        <f>IF(VLOOKUP($C122,Sheet!$A$7:$DG$148,'TN01-10 (IN)'!AI$12,0)="","",VLOOKUP($C122,Sheet!$A$7:$DG$148,'TN01-10 (IN)'!AI$12,0))</f>
        <v>6.2</v>
      </c>
      <c r="AJ122" s="28">
        <f>IF(VLOOKUP($C122,Sheet!$A$7:$DG$148,'TN01-10 (IN)'!AJ$12,0)="","",VLOOKUP($C122,Sheet!$A$7:$DG$148,'TN01-10 (IN)'!AJ$12,0))</f>
        <v>5.4</v>
      </c>
      <c r="AK122" s="28">
        <f>IF(VLOOKUP($C122,Sheet!$A$7:$DG$148,'TN01-10 (IN)'!AK$12,0)="","",VLOOKUP($C122,Sheet!$A$7:$DG$148,'TN01-10 (IN)'!AK$12,0))</f>
        <v>6.1</v>
      </c>
      <c r="AL122" s="28">
        <f>IF(VLOOKUP($C122,Sheet!$A$7:$DG$148,'TN01-10 (IN)'!AL$12,0)="","",VLOOKUP($C122,Sheet!$A$7:$DG$148,'TN01-10 (IN)'!AL$12,0))</f>
        <v>7.3</v>
      </c>
      <c r="AM122" s="33">
        <f>IF(VLOOKUP($C122,Sheet!$A$7:$DG$148,'TN01-10 (IN)'!AM$12,0)="","",VLOOKUP($C122,Sheet!$A$7:$DG$148,'TN01-10 (IN)'!AM$12,0))</f>
        <v>51</v>
      </c>
      <c r="AN122" s="36">
        <f>IF(VLOOKUP($C122,Sheet!$A$7:$DG$148,'TN01-10 (IN)'!AN$12,0)="","",VLOOKUP($C122,Sheet!$A$7:$DG$148,'TN01-10 (IN)'!AN$12,0))</f>
        <v>0</v>
      </c>
      <c r="AO122" s="32">
        <f>IF(VLOOKUP($C122,Sheet!$A$7:$DG$148,'TN01-10 (IN)'!AO$12,0)="","",VLOOKUP($C122,Sheet!$A$7:$DG$148,'TN01-10 (IN)'!AO$12,0))</f>
        <v>6.1</v>
      </c>
      <c r="AP122" s="32">
        <f>IF(VLOOKUP($C122,Sheet!$A$7:$DG$148,'TN01-10 (IN)'!AP$12,0)="","",VLOOKUP($C122,Sheet!$A$7:$DG$148,'TN01-10 (IN)'!AP$12,0))</f>
        <v>5.4</v>
      </c>
      <c r="AQ122" s="32">
        <f>IF(VLOOKUP($C122,Sheet!$A$7:$DG$148,'TN01-10 (IN)'!AQ$12,0)="","",VLOOKUP($C122,Sheet!$A$7:$DG$148,'TN01-10 (IN)'!AQ$12,0))</f>
        <v>7.2</v>
      </c>
      <c r="AR122" s="32">
        <f>IF(VLOOKUP($C122,Sheet!$A$7:$DG$148,'TN01-10 (IN)'!AR$12,0)="","",VLOOKUP($C122,Sheet!$A$7:$DG$148,'TN01-10 (IN)'!AR$12,0))</f>
        <v>0</v>
      </c>
      <c r="AS122" s="32" t="str">
        <f>IF(VLOOKUP($C122,Sheet!$A$7:$DG$148,'TN01-10 (IN)'!AS$12,0)="","",VLOOKUP($C122,Sheet!$A$7:$DG$148,'TN01-10 (IN)'!AS$12,0))</f>
        <v/>
      </c>
      <c r="AT122" s="32" t="str">
        <f>IF(VLOOKUP($C122,Sheet!$A$7:$DG$148,'TN01-10 (IN)'!AT$12,0)="","",VLOOKUP($C122,Sheet!$A$7:$DG$148,'TN01-10 (IN)'!AT$12,0))</f>
        <v/>
      </c>
      <c r="AU122" s="32" t="str">
        <f>IF(VLOOKUP($C122,Sheet!$A$7:$DG$148,'TN01-10 (IN)'!AU$12,0)="","",VLOOKUP($C122,Sheet!$A$7:$DG$148,'TN01-10 (IN)'!AU$12,0))</f>
        <v/>
      </c>
      <c r="AV122" s="32" t="str">
        <f>IF(VLOOKUP($C122,Sheet!$A$7:$DG$148,'TN01-10 (IN)'!AV$12,0)="","",VLOOKUP($C122,Sheet!$A$7:$DG$148,'TN01-10 (IN)'!AV$12,0))</f>
        <v/>
      </c>
      <c r="AW122" s="32">
        <f>IF(VLOOKUP($C122,Sheet!$A$7:$DG$148,'TN01-10 (IN)'!AW$12,0)="","",VLOOKUP($C122,Sheet!$A$7:$DG$148,'TN01-10 (IN)'!AW$12,0))</f>
        <v>5.6</v>
      </c>
      <c r="AX122" s="32" t="str">
        <f>IF(VLOOKUP($C122,Sheet!$A$7:$DG$148,'TN01-10 (IN)'!AX$12,0)="","",VLOOKUP($C122,Sheet!$A$7:$DG$148,'TN01-10 (IN)'!AX$12,0))</f>
        <v/>
      </c>
      <c r="AY122" s="32" t="str">
        <f>IF(VLOOKUP($C122,Sheet!$A$7:$DG$148,'TN01-10 (IN)'!AY$12,0)="","",VLOOKUP($C122,Sheet!$A$7:$DG$148,'TN01-10 (IN)'!AY$12,0))</f>
        <v/>
      </c>
      <c r="AZ122" s="32" t="str">
        <f>IF(VLOOKUP($C122,Sheet!$A$7:$DG$148,'TN01-10 (IN)'!AZ$12,0)="","",VLOOKUP($C122,Sheet!$A$7:$DG$148,'TN01-10 (IN)'!AZ$12,0))</f>
        <v/>
      </c>
      <c r="BA122" s="32" t="str">
        <f>IF(VLOOKUP($C122,Sheet!$A$7:$DG$148,'TN01-10 (IN)'!BA$12,0)="","",VLOOKUP($C122,Sheet!$A$7:$DG$148,'TN01-10 (IN)'!BA$12,0))</f>
        <v/>
      </c>
      <c r="BB122" s="32" t="str">
        <f>IF(VLOOKUP($C122,Sheet!$A$7:$DG$148,'TN01-10 (IN)'!BB$12,0)="","",VLOOKUP($C122,Sheet!$A$7:$DG$148,'TN01-10 (IN)'!BB$12,0))</f>
        <v/>
      </c>
      <c r="BC122" s="32">
        <f>IF(VLOOKUP($C122,Sheet!$A$7:$DG$148,'TN01-10 (IN)'!BC$12,0)="","",VLOOKUP($C122,Sheet!$A$7:$DG$148,'TN01-10 (IN)'!BC$12,0))</f>
        <v>5.5</v>
      </c>
      <c r="BD122" s="33">
        <f>IF(VLOOKUP($C122,Sheet!$A$7:$DG$148,'TN01-10 (IN)'!BD$12,0)="","",VLOOKUP($C122,Sheet!$A$7:$DG$148,'TN01-10 (IN)'!BD$12,0))</f>
        <v>5</v>
      </c>
      <c r="BE122" s="36">
        <f>IF(VLOOKUP($C122,Sheet!$A$7:$DG$148,'TN01-10 (IN)'!BE$12,0)="","",VLOOKUP($C122,Sheet!$A$7:$DG$148,'TN01-10 (IN)'!BE$12,0))</f>
        <v>0</v>
      </c>
      <c r="BF122" s="28">
        <f>IF(VLOOKUP($C122,Sheet!$A$7:$DG$148,'TN01-10 (IN)'!BF$12,0)="","",VLOOKUP($C122,Sheet!$A$7:$DG$148,'TN01-10 (IN)'!BF$12,0))</f>
        <v>4.2</v>
      </c>
      <c r="BG122" s="28">
        <f>IF(VLOOKUP($C122,Sheet!$A$7:$DG$148,'TN01-10 (IN)'!BG$12,0)="","",VLOOKUP($C122,Sheet!$A$7:$DG$148,'TN01-10 (IN)'!BG$12,0))</f>
        <v>5.0999999999999996</v>
      </c>
      <c r="BH122" s="28">
        <f>IF(VLOOKUP($C122,Sheet!$A$7:$DG$148,'TN01-10 (IN)'!BH$12,0)="","",VLOOKUP($C122,Sheet!$A$7:$DG$148,'TN01-10 (IN)'!BH$12,0))</f>
        <v>7.6</v>
      </c>
      <c r="BI122" s="28">
        <f>IF(VLOOKUP($C122,Sheet!$A$7:$DG$148,'TN01-10 (IN)'!BI$12,0)="","",VLOOKUP($C122,Sheet!$A$7:$DG$148,'TN01-10 (IN)'!BI$12,0))</f>
        <v>6.2</v>
      </c>
      <c r="BJ122" s="28">
        <f>IF(VLOOKUP($C122,Sheet!$A$7:$DG$148,'TN01-10 (IN)'!BJ$12,0)="","",VLOOKUP($C122,Sheet!$A$7:$DG$148,'TN01-10 (IN)'!BJ$12,0))</f>
        <v>6.5</v>
      </c>
      <c r="BK122" s="28">
        <f>IF(VLOOKUP($C122,Sheet!$A$7:$DG$148,'TN01-10 (IN)'!BK$12,0)="","",VLOOKUP($C122,Sheet!$A$7:$DG$148,'TN01-10 (IN)'!BK$12,0))</f>
        <v>4.5999999999999996</v>
      </c>
      <c r="BL122" s="28">
        <f>IF(VLOOKUP($C122,Sheet!$A$7:$DG$148,'TN01-10 (IN)'!BL$12,0)="","",VLOOKUP($C122,Sheet!$A$7:$DG$148,'TN01-10 (IN)'!BL$12,0))</f>
        <v>8</v>
      </c>
      <c r="BM122" s="28">
        <f>IF(VLOOKUP($C122,Sheet!$A$7:$DG$148,'TN01-10 (IN)'!BM$12,0)="","",VLOOKUP($C122,Sheet!$A$7:$DG$148,'TN01-10 (IN)'!BM$12,0))</f>
        <v>5.0999999999999996</v>
      </c>
      <c r="BN122" s="28">
        <f>IF(VLOOKUP($C122,Sheet!$A$7:$DG$148,'TN01-10 (IN)'!BN$12,0)="","",VLOOKUP($C122,Sheet!$A$7:$DG$148,'TN01-10 (IN)'!BN$12,0))</f>
        <v>6.5</v>
      </c>
      <c r="BO122" s="28">
        <f>IF(VLOOKUP($C122,Sheet!$A$7:$DG$148,'TN01-10 (IN)'!BO$12,0)="","",VLOOKUP($C122,Sheet!$A$7:$DG$148,'TN01-10 (IN)'!BO$12,0))</f>
        <v>7.3</v>
      </c>
      <c r="BP122" s="28">
        <f>IF(VLOOKUP($C122,Sheet!$A$7:$DG$148,'TN01-10 (IN)'!BP$12,0)="","",VLOOKUP($C122,Sheet!$A$7:$DG$148,'TN01-10 (IN)'!BP$12,0))</f>
        <v>4.2</v>
      </c>
      <c r="BQ122" s="28">
        <f>IF(VLOOKUP($C122,Sheet!$A$7:$DG$148,'TN01-10 (IN)'!BQ$12,0)="","",VLOOKUP($C122,Sheet!$A$7:$DG$148,'TN01-10 (IN)'!BQ$12,0))</f>
        <v>4.7</v>
      </c>
      <c r="BR122" s="28">
        <f>IF(VLOOKUP($C122,Sheet!$A$7:$DG$148,'TN01-10 (IN)'!BR$12,0)="","",VLOOKUP($C122,Sheet!$A$7:$DG$148,'TN01-10 (IN)'!BR$12,0))</f>
        <v>7.1</v>
      </c>
      <c r="BS122" s="28" t="str">
        <f>IF(VLOOKUP($C122,Sheet!$A$7:$DG$148,'TN01-10 (IN)'!BS$12,0)="","",VLOOKUP($C122,Sheet!$A$7:$DG$148,'TN01-10 (IN)'!BS$12,0))</f>
        <v/>
      </c>
      <c r="BT122" s="28">
        <f>IF(VLOOKUP($C122,Sheet!$A$7:$DG$148,'TN01-10 (IN)'!BT$12,0)="","",VLOOKUP($C122,Sheet!$A$7:$DG$148,'TN01-10 (IN)'!BT$12,0))</f>
        <v>5.2</v>
      </c>
      <c r="BU122" s="28">
        <f>IF(VLOOKUP($C122,Sheet!$A$7:$DG$148,'TN01-10 (IN)'!BU$12,0)="","",VLOOKUP($C122,Sheet!$A$7:$DG$148,'TN01-10 (IN)'!BU$12,0))</f>
        <v>4.9000000000000004</v>
      </c>
      <c r="BV122" s="28">
        <f>IF(VLOOKUP($C122,Sheet!$A$7:$DG$148,'TN01-10 (IN)'!BV$12,0)="","",VLOOKUP($C122,Sheet!$A$7:$DG$148,'TN01-10 (IN)'!BV$12,0))</f>
        <v>4.7</v>
      </c>
      <c r="BW122" s="28">
        <f>IF(VLOOKUP($C122,Sheet!$A$7:$DG$148,'TN01-10 (IN)'!BW$12,0)="","",VLOOKUP($C122,Sheet!$A$7:$DG$148,'TN01-10 (IN)'!BW$12,0))</f>
        <v>6.9</v>
      </c>
      <c r="BX122" s="28">
        <f>IF(VLOOKUP($C122,Sheet!$A$7:$DG$148,'TN01-10 (IN)'!BX$12,0)="","",VLOOKUP($C122,Sheet!$A$7:$DG$148,'TN01-10 (IN)'!BX$12,0))</f>
        <v>9.1999999999999993</v>
      </c>
      <c r="BY122" s="28">
        <f>IF(VLOOKUP($C122,Sheet!$A$7:$DG$148,'TN01-10 (IN)'!BY$12,0)="","",VLOOKUP($C122,Sheet!$A$7:$DG$148,'TN01-10 (IN)'!BY$12,0))</f>
        <v>6.9</v>
      </c>
      <c r="BZ122" s="33">
        <f>IF(VLOOKUP($C122,Sheet!$A$7:$DG$148,'TN01-10 (IN)'!BZ$12,0)="","",VLOOKUP($C122,Sheet!$A$7:$DG$148,'TN01-10 (IN)'!BZ$12,0))</f>
        <v>50</v>
      </c>
      <c r="CA122" s="36">
        <f>IF(VLOOKUP($C122,Sheet!$A$7:$DG$148,'TN01-10 (IN)'!CA$12,0)="","",VLOOKUP($C122,Sheet!$A$7:$DG$148,'TN01-10 (IN)'!CA$12,0))</f>
        <v>0</v>
      </c>
      <c r="CB122" s="28">
        <f>IF(VLOOKUP($C122,Sheet!$A$7:$DG$148,'TN01-10 (IN)'!CB$12,0)="","",VLOOKUP($C122,Sheet!$A$7:$DG$148,'TN01-10 (IN)'!CB$12,0))</f>
        <v>9.6999999999999993</v>
      </c>
      <c r="CC122" s="28" t="str">
        <f>IF(VLOOKUP($C122,Sheet!$A$7:$DG$148,'TN01-10 (IN)'!CC$12,0)="","",VLOOKUP($C122,Sheet!$A$7:$DG$148,'TN01-10 (IN)'!CC$12,0))</f>
        <v/>
      </c>
      <c r="CD122" s="28">
        <f>IF(VLOOKUP($C122,Sheet!$A$7:$DG$148,'TN01-10 (IN)'!CD$12,0)="","",VLOOKUP($C122,Sheet!$A$7:$DG$148,'TN01-10 (IN)'!CD$12,0))</f>
        <v>7.4</v>
      </c>
      <c r="CE122" s="28" t="str">
        <f>IF(VLOOKUP($C122,Sheet!$A$7:$DG$148,'TN01-10 (IN)'!CE$12,0)="","",VLOOKUP($C122,Sheet!$A$7:$DG$148,'TN01-10 (IN)'!CE$12,0))</f>
        <v/>
      </c>
      <c r="CF122" s="28">
        <f>IF(VLOOKUP($C122,Sheet!$A$7:$DG$148,'TN01-10 (IN)'!CF$12,0)="","",VLOOKUP($C122,Sheet!$A$7:$DG$148,'TN01-10 (IN)'!CF$12,0))</f>
        <v>6.1</v>
      </c>
      <c r="CG122" s="28">
        <f>IF(VLOOKUP($C122,Sheet!$A$7:$DG$148,'TN01-10 (IN)'!CG$12,0)="","",VLOOKUP($C122,Sheet!$A$7:$DG$148,'TN01-10 (IN)'!CG$12,0))</f>
        <v>6.8</v>
      </c>
      <c r="CH122" s="28">
        <f>IF(VLOOKUP($C122,Sheet!$A$7:$DG$148,'TN01-10 (IN)'!CH$12,0)="","",VLOOKUP($C122,Sheet!$A$7:$DG$148,'TN01-10 (IN)'!CH$12,0))</f>
        <v>8.6999999999999993</v>
      </c>
      <c r="CI122" s="28">
        <f>IF(VLOOKUP($C122,Sheet!$A$7:$DG$148,'TN01-10 (IN)'!CI$12,0)="","",VLOOKUP($C122,Sheet!$A$7:$DG$148,'TN01-10 (IN)'!CI$12,0))</f>
        <v>6.9</v>
      </c>
      <c r="CJ122" s="28" t="str">
        <f>IF(VLOOKUP($C122,Sheet!$A$7:$DG$148,'TN01-10 (IN)'!CJ$12,0)="","",VLOOKUP($C122,Sheet!$A$7:$DG$148,'TN01-10 (IN)'!CJ$12,0))</f>
        <v/>
      </c>
      <c r="CK122" s="28">
        <f>IF(VLOOKUP($C122,Sheet!$A$7:$DG$148,'TN01-10 (IN)'!CK$12,0)="","",VLOOKUP($C122,Sheet!$A$7:$DG$148,'TN01-10 (IN)'!CK$12,0))</f>
        <v>6.8</v>
      </c>
      <c r="CL122" s="28" t="str">
        <f>IF(VLOOKUP($C122,Sheet!$A$7:$DG$148,'TN01-10 (IN)'!CL$12,0)="","",VLOOKUP($C122,Sheet!$A$7:$DG$148,'TN01-10 (IN)'!CL$12,0))</f>
        <v/>
      </c>
      <c r="CM122" s="28" t="str">
        <f>IF(VLOOKUP($C122,Sheet!$A$7:$DG$148,'TN01-10 (IN)'!CM$12,0)="","",VLOOKUP($C122,Sheet!$A$7:$DG$148,'TN01-10 (IN)'!CM$12,0))</f>
        <v/>
      </c>
      <c r="CN122" s="28" t="str">
        <f>IF(VLOOKUP($C122,Sheet!$A$7:$DG$148,'TN01-10 (IN)'!CN$12,0)="","",VLOOKUP($C122,Sheet!$A$7:$DG$148,'TN01-10 (IN)'!CN$12,0))</f>
        <v/>
      </c>
      <c r="CO122" s="28" t="str">
        <f>IF(VLOOKUP($C122,Sheet!$A$7:$DG$148,'TN01-10 (IN)'!CO$12,0)="","",VLOOKUP($C122,Sheet!$A$7:$DG$148,'TN01-10 (IN)'!CO$12,0))</f>
        <v/>
      </c>
      <c r="CP122" s="28">
        <f>IF(VLOOKUP($C122,Sheet!$A$7:$DG$148,'TN01-10 (IN)'!CP$12,0)="","",VLOOKUP($C122,Sheet!$A$7:$DG$148,'TN01-10 (IN)'!CP$12,0))</f>
        <v>5.5</v>
      </c>
      <c r="CQ122" s="28">
        <f>IF(VLOOKUP($C122,Sheet!$A$7:$DG$148,'TN01-10 (IN)'!CQ$12,0)="","",VLOOKUP($C122,Sheet!$A$7:$DG$148,'TN01-10 (IN)'!CQ$12,0))</f>
        <v>6.9</v>
      </c>
      <c r="CR122" s="28">
        <f>IF(VLOOKUP($C122,Sheet!$A$7:$DG$148,'TN01-10 (IN)'!CR$12,0)="","",VLOOKUP($C122,Sheet!$A$7:$DG$148,'TN01-10 (IN)'!CR$12,0))</f>
        <v>8</v>
      </c>
      <c r="CS122" s="28">
        <f>IF(VLOOKUP($C122,Sheet!$A$7:$DG$148,'TN01-10 (IN)'!CS$12,0)="","",VLOOKUP($C122,Sheet!$A$7:$DG$148,'TN01-10 (IN)'!CS$12,0))</f>
        <v>7.5</v>
      </c>
      <c r="CT122" s="28">
        <f>IF(VLOOKUP($C122,Sheet!$A$7:$DG$148,'TN01-10 (IN)'!CT$12,0)="","",VLOOKUP($C122,Sheet!$A$7:$DG$148,'TN01-10 (IN)'!CT$12,0))</f>
        <v>7.5</v>
      </c>
      <c r="CU122" s="33">
        <f>IF(VLOOKUP($C122,Sheet!$A$7:$DG$148,'TN01-10 (IN)'!CU$12,0)="","",VLOOKUP($C122,Sheet!$A$7:$DG$148,'TN01-10 (IN)'!CU$12,0))</f>
        <v>27</v>
      </c>
      <c r="CV122" s="36">
        <f>IF(VLOOKUP($C122,Sheet!$A$7:$DG$148,'TN01-10 (IN)'!CV$12,0)="","",VLOOKUP($C122,Sheet!$A$7:$DG$148,'TN01-10 (IN)'!CV$12,0))</f>
        <v>0</v>
      </c>
      <c r="CW122" s="38">
        <f t="shared" si="11"/>
        <v>128</v>
      </c>
      <c r="CX122" s="38">
        <f t="shared" si="11"/>
        <v>0</v>
      </c>
      <c r="CY122" s="38">
        <f t="shared" si="12"/>
        <v>0</v>
      </c>
      <c r="CZ122" s="38">
        <f t="shared" si="13"/>
        <v>128</v>
      </c>
      <c r="DA122" s="38">
        <f t="shared" si="14"/>
        <v>6.62</v>
      </c>
      <c r="DB122" s="38">
        <f>VLOOKUP($C122,'TN01-04'!$A$13:$DL$166,103,0)</f>
        <v>2.62</v>
      </c>
      <c r="DC122" s="28" t="str">
        <f>IF(VLOOKUP($C122,Sheet!$A$7:$DG$148,'TN01-10 (IN)'!DC$12,0)="","",VLOOKUP($C122,Sheet!$A$7:$DG$148,'TN01-10 (IN)'!DC$12,0))</f>
        <v/>
      </c>
      <c r="DD122" s="28" t="str">
        <f>IF(VLOOKUP($C122,Sheet!$A$7:$DG$148,'TN01-10 (IN)'!DD$12,0)="","",VLOOKUP($C122,Sheet!$A$7:$DG$148,'TN01-10 (IN)'!DD$12,0))</f>
        <v/>
      </c>
      <c r="DE122" s="28">
        <f>IF(VLOOKUP($C122,Sheet!$A$7:$DG$148,'TN01-10 (IN)'!DE$12,0)="","",VLOOKUP($C122,Sheet!$A$7:$DG$148,'TN01-10 (IN)'!DE$12,0))</f>
        <v>7.1</v>
      </c>
      <c r="DF122" s="28" t="str">
        <f>IF(VLOOKUP($C122,Sheet!$A$7:$DG$148,'TN01-10 (IN)'!DF$12,0)="","",VLOOKUP($C122,Sheet!$A$7:$DG$148,'TN01-10 (IN)'!DF$12,0))</f>
        <v/>
      </c>
      <c r="DG122" s="38"/>
      <c r="DH122" s="38">
        <f t="shared" si="15"/>
        <v>7.1</v>
      </c>
      <c r="DI122" s="38">
        <f>VLOOKUP($C122,'TN01-04'!$A$13:$DL$166,110,0)</f>
        <v>3</v>
      </c>
      <c r="DJ122" s="33">
        <f>IF(VLOOKUP($C122,Sheet!$A$7:$DG$148,'TN01-10 (IN)'!DJ$12,0)="","",VLOOKUP($C122,Sheet!$A$7:$DG$148,'TN01-10 (IN)'!DJ$12,0))</f>
        <v>5</v>
      </c>
      <c r="DK122" s="36">
        <f>IF(VLOOKUP($C122,Sheet!$A$7:$DG$148,'TN01-10 (IN)'!DK$12,0)="","",VLOOKUP($C122,Sheet!$A$7:$DG$148,'TN01-10 (IN)'!DK$12,0))</f>
        <v>0</v>
      </c>
      <c r="DL122" s="38">
        <f t="shared" si="16"/>
        <v>133</v>
      </c>
      <c r="DM122" s="38">
        <f t="shared" si="17"/>
        <v>0</v>
      </c>
      <c r="DN122" s="38">
        <f t="shared" si="18"/>
        <v>6.64</v>
      </c>
      <c r="DO122" s="38">
        <f>VLOOKUP($C122,'TN01-04'!$A$13:$DL$166,116,0)</f>
        <v>2.63</v>
      </c>
      <c r="DP122" s="33">
        <f>IF(VLOOKUP($C122,Sheet!$A$7:$DG$148,'TN01-10 (IN)'!DP$12,0)="","",VLOOKUP($C122,Sheet!$A$7:$DG$148,'TN01-10 (IN)'!DP$12,0))</f>
        <v>138</v>
      </c>
      <c r="DQ122" s="36">
        <f>IF(VLOOKUP($C122,Sheet!$A$7:$DG$148,'TN01-10 (IN)'!DQ$12,0)="","",VLOOKUP($C122,Sheet!$A$7:$DG$148,'TN01-10 (IN)'!DQ$12,0))</f>
        <v>0</v>
      </c>
      <c r="DR122" s="28">
        <f>IF(VLOOKUP($C122,Sheet!$A$7:$DG$148,'TN01-10 (IN)'!DR$12,0)="","",VLOOKUP($C122,Sheet!$A$7:$DG$148,'TN01-10 (IN)'!DR$12,0))</f>
        <v>137</v>
      </c>
      <c r="DS122" s="28">
        <f>IF(VLOOKUP($C122,Sheet!$A$7:$DG$148,'TN01-10 (IN)'!DS$12,0)="","",VLOOKUP($C122,Sheet!$A$7:$DG$148,'TN01-10 (IN)'!DS$12,0))</f>
        <v>139</v>
      </c>
      <c r="DT122" s="28">
        <f>IF(VLOOKUP($C122,Sheet!$A$7:$DG$148,'TN01-10 (IN)'!DT$12,0)="","",VLOOKUP($C122,Sheet!$A$7:$DG$148,'TN01-10 (IN)'!DT$12,0))</f>
        <v>6.64</v>
      </c>
      <c r="DU122" s="28">
        <f>IF(VLOOKUP($C122,Sheet!$A$7:$DG$148,'TN01-10 (IN)'!DU$12,0)="","",VLOOKUP($C122,Sheet!$A$7:$DG$148,'TN01-10 (IN)'!DU$12,0))</f>
        <v>2.63</v>
      </c>
      <c r="DV122" s="28" t="str">
        <f>IF(VLOOKUP($C122,Sheet!$A$7:$DG$148,'TN01-10 (IN)'!DV$12,0)="","",VLOOKUP($C122,Sheet!$A$7:$DG$148,'TN01-10 (IN)'!DV$12,0))</f>
        <v/>
      </c>
      <c r="DW122" s="42">
        <f t="shared" si="19"/>
        <v>0</v>
      </c>
    </row>
    <row r="123" spans="1:127" ht="15.95" customHeight="1" x14ac:dyDescent="0.2">
      <c r="A123" s="52"/>
      <c r="B123" s="625"/>
      <c r="C123" s="45">
        <v>2221727386</v>
      </c>
      <c r="D123" s="26" t="s">
        <v>6</v>
      </c>
      <c r="E123" s="26" t="s">
        <v>101</v>
      </c>
      <c r="F123" s="26" t="s">
        <v>77</v>
      </c>
      <c r="G123" s="27">
        <v>35797</v>
      </c>
      <c r="H123" s="26" t="s">
        <v>210</v>
      </c>
      <c r="I123" s="26" t="s">
        <v>213</v>
      </c>
      <c r="J123" s="28" t="e">
        <f>IF(VLOOKUP($C123,Sheet!$A$7:$DG$148,'TN01-10 (IN)'!J$12,0)="","",VLOOKUP($C123,Sheet!$A$7:$DG$148,'TN01-10 (IN)'!J$12,0))</f>
        <v>#N/A</v>
      </c>
      <c r="K123" s="28" t="e">
        <f>IF(VLOOKUP($C123,Sheet!$A$7:$DG$148,'TN01-10 (IN)'!K$12,0)="","",VLOOKUP($C123,Sheet!$A$7:$DG$148,'TN01-10 (IN)'!K$12,0))</f>
        <v>#N/A</v>
      </c>
      <c r="L123" s="28" t="e">
        <f>IF(VLOOKUP($C123,Sheet!$A$7:$DG$148,'TN01-10 (IN)'!L$12,0)="","",VLOOKUP($C123,Sheet!$A$7:$DG$148,'TN01-10 (IN)'!L$12,0))</f>
        <v>#N/A</v>
      </c>
      <c r="M123" s="28" t="e">
        <f>IF(VLOOKUP($C123,Sheet!$A$7:$DG$148,'TN01-10 (IN)'!M$12,0)="","",VLOOKUP($C123,Sheet!$A$7:$DG$148,'TN01-10 (IN)'!M$12,0))</f>
        <v>#N/A</v>
      </c>
      <c r="N123" s="28" t="e">
        <f>IF(VLOOKUP($C123,Sheet!$A$7:$DG$148,'TN01-10 (IN)'!N$12,0)="","",VLOOKUP($C123,Sheet!$A$7:$DG$148,'TN01-10 (IN)'!N$12,0))</f>
        <v>#N/A</v>
      </c>
      <c r="O123" s="28" t="e">
        <f>IF(VLOOKUP($C123,Sheet!$A$7:$DG$148,'TN01-10 (IN)'!O$12,0)="","",VLOOKUP($C123,Sheet!$A$7:$DG$148,'TN01-10 (IN)'!O$12,0))</f>
        <v>#N/A</v>
      </c>
      <c r="P123" s="28" t="e">
        <f>IF(VLOOKUP($C123,Sheet!$A$7:$DG$148,'TN01-10 (IN)'!P$12,0)="","",VLOOKUP($C123,Sheet!$A$7:$DG$148,'TN01-10 (IN)'!P$12,0))</f>
        <v>#N/A</v>
      </c>
      <c r="Q123" s="28" t="e">
        <f>IF(VLOOKUP($C123,Sheet!$A$7:$DG$148,'TN01-10 (IN)'!Q$12,0)="","",VLOOKUP($C123,Sheet!$A$7:$DG$148,'TN01-10 (IN)'!Q$12,0))</f>
        <v>#N/A</v>
      </c>
      <c r="R123" s="28" t="e">
        <f>IF(VLOOKUP($C123,Sheet!$A$7:$DG$148,'TN01-10 (IN)'!R$12,0)="","",VLOOKUP($C123,Sheet!$A$7:$DG$148,'TN01-10 (IN)'!R$12,0))</f>
        <v>#N/A</v>
      </c>
      <c r="S123" s="28" t="e">
        <f>IF(VLOOKUP($C123,Sheet!$A$7:$DG$148,'TN01-10 (IN)'!S$12,0)="","",VLOOKUP($C123,Sheet!$A$7:$DG$148,'TN01-10 (IN)'!S$12,0))</f>
        <v>#N/A</v>
      </c>
      <c r="T123" s="28" t="e">
        <f>IF(VLOOKUP($C123,Sheet!$A$7:$DG$148,'TN01-10 (IN)'!T$12,0)="","",VLOOKUP($C123,Sheet!$A$7:$DG$148,'TN01-10 (IN)'!T$12,0))</f>
        <v>#N/A</v>
      </c>
      <c r="U123" s="28" t="e">
        <f>IF(VLOOKUP($C123,Sheet!$A$7:$DG$148,'TN01-10 (IN)'!U$12,0)="","",VLOOKUP($C123,Sheet!$A$7:$DG$148,'TN01-10 (IN)'!U$12,0))</f>
        <v>#N/A</v>
      </c>
      <c r="V123" s="28" t="e">
        <f>IF(VLOOKUP($C123,Sheet!$A$7:$DG$148,'TN01-10 (IN)'!V$12,0)="","",VLOOKUP($C123,Sheet!$A$7:$DG$148,'TN01-10 (IN)'!V$12,0))</f>
        <v>#N/A</v>
      </c>
      <c r="W123" s="28" t="e">
        <f>IF(VLOOKUP($C123,Sheet!$A$7:$DG$148,'TN01-10 (IN)'!W$12,0)="","",VLOOKUP($C123,Sheet!$A$7:$DG$148,'TN01-10 (IN)'!W$12,0))</f>
        <v>#N/A</v>
      </c>
      <c r="X123" s="28" t="e">
        <f>IF(VLOOKUP($C123,Sheet!$A$7:$DG$148,'TN01-10 (IN)'!X$12,0)="","",VLOOKUP($C123,Sheet!$A$7:$DG$148,'TN01-10 (IN)'!X$12,0))</f>
        <v>#N/A</v>
      </c>
      <c r="Y123" s="28" t="e">
        <f>IF(VLOOKUP($C123,Sheet!$A$7:$DG$148,'TN01-10 (IN)'!Y$12,0)="","",VLOOKUP($C123,Sheet!$A$7:$DG$148,'TN01-10 (IN)'!Y$12,0))</f>
        <v>#N/A</v>
      </c>
      <c r="Z123" s="28" t="e">
        <f>IF(VLOOKUP($C123,Sheet!$A$7:$DG$148,'TN01-10 (IN)'!Z$12,0)="","",VLOOKUP($C123,Sheet!$A$7:$DG$148,'TN01-10 (IN)'!Z$12,0))</f>
        <v>#N/A</v>
      </c>
      <c r="AA123" s="28" t="e">
        <f>IF(VLOOKUP($C123,Sheet!$A$7:$DG$148,'TN01-10 (IN)'!AA$12,0)="","",VLOOKUP($C123,Sheet!$A$7:$DG$148,'TN01-10 (IN)'!AA$12,0))</f>
        <v>#N/A</v>
      </c>
      <c r="AB123" s="28" t="e">
        <f>IF(VLOOKUP($C123,Sheet!$A$7:$DG$148,'TN01-10 (IN)'!AB$12,0)="","",VLOOKUP($C123,Sheet!$A$7:$DG$148,'TN01-10 (IN)'!AB$12,0))</f>
        <v>#N/A</v>
      </c>
      <c r="AC123" s="28" t="e">
        <f>IF(VLOOKUP($C123,Sheet!$A$7:$DG$148,'TN01-10 (IN)'!AC$12,0)="","",VLOOKUP($C123,Sheet!$A$7:$DG$148,'TN01-10 (IN)'!AC$12,0))</f>
        <v>#N/A</v>
      </c>
      <c r="AD123" s="28" t="e">
        <f>IF(VLOOKUP($C123,Sheet!$A$7:$DG$148,'TN01-10 (IN)'!AD$12,0)="","",VLOOKUP($C123,Sheet!$A$7:$DG$148,'TN01-10 (IN)'!AD$12,0))</f>
        <v>#N/A</v>
      </c>
      <c r="AE123" s="28" t="e">
        <f>IF(VLOOKUP($C123,Sheet!$A$7:$DG$148,'TN01-10 (IN)'!AE$12,0)="","",VLOOKUP($C123,Sheet!$A$7:$DG$148,'TN01-10 (IN)'!AE$12,0))</f>
        <v>#N/A</v>
      </c>
      <c r="AF123" s="28" t="e">
        <f>IF(VLOOKUP($C123,Sheet!$A$7:$DG$148,'TN01-10 (IN)'!AF$12,0)="","",VLOOKUP($C123,Sheet!$A$7:$DG$148,'TN01-10 (IN)'!AF$12,0))</f>
        <v>#N/A</v>
      </c>
      <c r="AG123" s="28" t="e">
        <f>IF(VLOOKUP($C123,Sheet!$A$7:$DG$148,'TN01-10 (IN)'!AG$12,0)="","",VLOOKUP($C123,Sheet!$A$7:$DG$148,'TN01-10 (IN)'!AG$12,0))</f>
        <v>#N/A</v>
      </c>
      <c r="AH123" s="28" t="e">
        <f>IF(VLOOKUP($C123,Sheet!$A$7:$DG$148,'TN01-10 (IN)'!AH$12,0)="","",VLOOKUP($C123,Sheet!$A$7:$DG$148,'TN01-10 (IN)'!AH$12,0))</f>
        <v>#N/A</v>
      </c>
      <c r="AI123" s="28" t="e">
        <f>IF(VLOOKUP($C123,Sheet!$A$7:$DG$148,'TN01-10 (IN)'!AI$12,0)="","",VLOOKUP($C123,Sheet!$A$7:$DG$148,'TN01-10 (IN)'!AI$12,0))</f>
        <v>#N/A</v>
      </c>
      <c r="AJ123" s="28" t="e">
        <f>IF(VLOOKUP($C123,Sheet!$A$7:$DG$148,'TN01-10 (IN)'!AJ$12,0)="","",VLOOKUP($C123,Sheet!$A$7:$DG$148,'TN01-10 (IN)'!AJ$12,0))</f>
        <v>#N/A</v>
      </c>
      <c r="AK123" s="28" t="e">
        <f>IF(VLOOKUP($C123,Sheet!$A$7:$DG$148,'TN01-10 (IN)'!AK$12,0)="","",VLOOKUP($C123,Sheet!$A$7:$DG$148,'TN01-10 (IN)'!AK$12,0))</f>
        <v>#N/A</v>
      </c>
      <c r="AL123" s="28" t="e">
        <f>IF(VLOOKUP($C123,Sheet!$A$7:$DG$148,'TN01-10 (IN)'!AL$12,0)="","",VLOOKUP($C123,Sheet!$A$7:$DG$148,'TN01-10 (IN)'!AL$12,0))</f>
        <v>#N/A</v>
      </c>
      <c r="AM123" s="33" t="e">
        <f>IF(VLOOKUP($C123,Sheet!$A$7:$DG$148,'TN01-10 (IN)'!AM$12,0)="","",VLOOKUP($C123,Sheet!$A$7:$DG$148,'TN01-10 (IN)'!AM$12,0))</f>
        <v>#N/A</v>
      </c>
      <c r="AN123" s="36" t="e">
        <f>IF(VLOOKUP($C123,Sheet!$A$7:$DG$148,'TN01-10 (IN)'!AN$12,0)="","",VLOOKUP($C123,Sheet!$A$7:$DG$148,'TN01-10 (IN)'!AN$12,0))</f>
        <v>#N/A</v>
      </c>
      <c r="AO123" s="32" t="e">
        <f>IF(VLOOKUP($C123,Sheet!$A$7:$DG$148,'TN01-10 (IN)'!AO$12,0)="","",VLOOKUP($C123,Sheet!$A$7:$DG$148,'TN01-10 (IN)'!AO$12,0))</f>
        <v>#N/A</v>
      </c>
      <c r="AP123" s="32" t="e">
        <f>IF(VLOOKUP($C123,Sheet!$A$7:$DG$148,'TN01-10 (IN)'!AP$12,0)="","",VLOOKUP($C123,Sheet!$A$7:$DG$148,'TN01-10 (IN)'!AP$12,0))</f>
        <v>#N/A</v>
      </c>
      <c r="AQ123" s="32" t="e">
        <f>IF(VLOOKUP($C123,Sheet!$A$7:$DG$148,'TN01-10 (IN)'!AQ$12,0)="","",VLOOKUP($C123,Sheet!$A$7:$DG$148,'TN01-10 (IN)'!AQ$12,0))</f>
        <v>#N/A</v>
      </c>
      <c r="AR123" s="32" t="e">
        <f>IF(VLOOKUP($C123,Sheet!$A$7:$DG$148,'TN01-10 (IN)'!AR$12,0)="","",VLOOKUP($C123,Sheet!$A$7:$DG$148,'TN01-10 (IN)'!AR$12,0))</f>
        <v>#N/A</v>
      </c>
      <c r="AS123" s="32" t="e">
        <f>IF(VLOOKUP($C123,Sheet!$A$7:$DG$148,'TN01-10 (IN)'!AS$12,0)="","",VLOOKUP($C123,Sheet!$A$7:$DG$148,'TN01-10 (IN)'!AS$12,0))</f>
        <v>#N/A</v>
      </c>
      <c r="AT123" s="32" t="e">
        <f>IF(VLOOKUP($C123,Sheet!$A$7:$DG$148,'TN01-10 (IN)'!AT$12,0)="","",VLOOKUP($C123,Sheet!$A$7:$DG$148,'TN01-10 (IN)'!AT$12,0))</f>
        <v>#N/A</v>
      </c>
      <c r="AU123" s="32" t="e">
        <f>IF(VLOOKUP($C123,Sheet!$A$7:$DG$148,'TN01-10 (IN)'!AU$12,0)="","",VLOOKUP($C123,Sheet!$A$7:$DG$148,'TN01-10 (IN)'!AU$12,0))</f>
        <v>#N/A</v>
      </c>
      <c r="AV123" s="32" t="e">
        <f>IF(VLOOKUP($C123,Sheet!$A$7:$DG$148,'TN01-10 (IN)'!AV$12,0)="","",VLOOKUP($C123,Sheet!$A$7:$DG$148,'TN01-10 (IN)'!AV$12,0))</f>
        <v>#N/A</v>
      </c>
      <c r="AW123" s="32" t="e">
        <f>IF(VLOOKUP($C123,Sheet!$A$7:$DG$148,'TN01-10 (IN)'!AW$12,0)="","",VLOOKUP($C123,Sheet!$A$7:$DG$148,'TN01-10 (IN)'!AW$12,0))</f>
        <v>#N/A</v>
      </c>
      <c r="AX123" s="32" t="e">
        <f>IF(VLOOKUP($C123,Sheet!$A$7:$DG$148,'TN01-10 (IN)'!AX$12,0)="","",VLOOKUP($C123,Sheet!$A$7:$DG$148,'TN01-10 (IN)'!AX$12,0))</f>
        <v>#N/A</v>
      </c>
      <c r="AY123" s="32" t="e">
        <f>IF(VLOOKUP($C123,Sheet!$A$7:$DG$148,'TN01-10 (IN)'!AY$12,0)="","",VLOOKUP($C123,Sheet!$A$7:$DG$148,'TN01-10 (IN)'!AY$12,0))</f>
        <v>#N/A</v>
      </c>
      <c r="AZ123" s="32" t="e">
        <f>IF(VLOOKUP($C123,Sheet!$A$7:$DG$148,'TN01-10 (IN)'!AZ$12,0)="","",VLOOKUP($C123,Sheet!$A$7:$DG$148,'TN01-10 (IN)'!AZ$12,0))</f>
        <v>#N/A</v>
      </c>
      <c r="BA123" s="32" t="e">
        <f>IF(VLOOKUP($C123,Sheet!$A$7:$DG$148,'TN01-10 (IN)'!BA$12,0)="","",VLOOKUP($C123,Sheet!$A$7:$DG$148,'TN01-10 (IN)'!BA$12,0))</f>
        <v>#N/A</v>
      </c>
      <c r="BB123" s="32" t="e">
        <f>IF(VLOOKUP($C123,Sheet!$A$7:$DG$148,'TN01-10 (IN)'!BB$12,0)="","",VLOOKUP($C123,Sheet!$A$7:$DG$148,'TN01-10 (IN)'!BB$12,0))</f>
        <v>#N/A</v>
      </c>
      <c r="BC123" s="32" t="e">
        <f>IF(VLOOKUP($C123,Sheet!$A$7:$DG$148,'TN01-10 (IN)'!BC$12,0)="","",VLOOKUP($C123,Sheet!$A$7:$DG$148,'TN01-10 (IN)'!BC$12,0))</f>
        <v>#N/A</v>
      </c>
      <c r="BD123" s="33" t="e">
        <f>IF(VLOOKUP($C123,Sheet!$A$7:$DG$148,'TN01-10 (IN)'!BD$12,0)="","",VLOOKUP($C123,Sheet!$A$7:$DG$148,'TN01-10 (IN)'!BD$12,0))</f>
        <v>#N/A</v>
      </c>
      <c r="BE123" s="36" t="e">
        <f>IF(VLOOKUP($C123,Sheet!$A$7:$DG$148,'TN01-10 (IN)'!BE$12,0)="","",VLOOKUP($C123,Sheet!$A$7:$DG$148,'TN01-10 (IN)'!BE$12,0))</f>
        <v>#N/A</v>
      </c>
      <c r="BF123" s="28" t="e">
        <f>IF(VLOOKUP($C123,Sheet!$A$7:$DG$148,'TN01-10 (IN)'!BF$12,0)="","",VLOOKUP($C123,Sheet!$A$7:$DG$148,'TN01-10 (IN)'!BF$12,0))</f>
        <v>#N/A</v>
      </c>
      <c r="BG123" s="28" t="e">
        <f>IF(VLOOKUP($C123,Sheet!$A$7:$DG$148,'TN01-10 (IN)'!BG$12,0)="","",VLOOKUP($C123,Sheet!$A$7:$DG$148,'TN01-10 (IN)'!BG$12,0))</f>
        <v>#N/A</v>
      </c>
      <c r="BH123" s="28" t="e">
        <f>IF(VLOOKUP($C123,Sheet!$A$7:$DG$148,'TN01-10 (IN)'!BH$12,0)="","",VLOOKUP($C123,Sheet!$A$7:$DG$148,'TN01-10 (IN)'!BH$12,0))</f>
        <v>#N/A</v>
      </c>
      <c r="BI123" s="28" t="e">
        <f>IF(VLOOKUP($C123,Sheet!$A$7:$DG$148,'TN01-10 (IN)'!BI$12,0)="","",VLOOKUP($C123,Sheet!$A$7:$DG$148,'TN01-10 (IN)'!BI$12,0))</f>
        <v>#N/A</v>
      </c>
      <c r="BJ123" s="28" t="e">
        <f>IF(VLOOKUP($C123,Sheet!$A$7:$DG$148,'TN01-10 (IN)'!BJ$12,0)="","",VLOOKUP($C123,Sheet!$A$7:$DG$148,'TN01-10 (IN)'!BJ$12,0))</f>
        <v>#N/A</v>
      </c>
      <c r="BK123" s="28" t="e">
        <f>IF(VLOOKUP($C123,Sheet!$A$7:$DG$148,'TN01-10 (IN)'!BK$12,0)="","",VLOOKUP($C123,Sheet!$A$7:$DG$148,'TN01-10 (IN)'!BK$12,0))</f>
        <v>#N/A</v>
      </c>
      <c r="BL123" s="28" t="e">
        <f>IF(VLOOKUP($C123,Sheet!$A$7:$DG$148,'TN01-10 (IN)'!BL$12,0)="","",VLOOKUP($C123,Sheet!$A$7:$DG$148,'TN01-10 (IN)'!BL$12,0))</f>
        <v>#N/A</v>
      </c>
      <c r="BM123" s="28" t="e">
        <f>IF(VLOOKUP($C123,Sheet!$A$7:$DG$148,'TN01-10 (IN)'!BM$12,0)="","",VLOOKUP($C123,Sheet!$A$7:$DG$148,'TN01-10 (IN)'!BM$12,0))</f>
        <v>#N/A</v>
      </c>
      <c r="BN123" s="28" t="e">
        <f>IF(VLOOKUP($C123,Sheet!$A$7:$DG$148,'TN01-10 (IN)'!BN$12,0)="","",VLOOKUP($C123,Sheet!$A$7:$DG$148,'TN01-10 (IN)'!BN$12,0))</f>
        <v>#N/A</v>
      </c>
      <c r="BO123" s="28" t="e">
        <f>IF(VLOOKUP($C123,Sheet!$A$7:$DG$148,'TN01-10 (IN)'!BO$12,0)="","",VLOOKUP($C123,Sheet!$A$7:$DG$148,'TN01-10 (IN)'!BO$12,0))</f>
        <v>#N/A</v>
      </c>
      <c r="BP123" s="28" t="e">
        <f>IF(VLOOKUP($C123,Sheet!$A$7:$DG$148,'TN01-10 (IN)'!BP$12,0)="","",VLOOKUP($C123,Sheet!$A$7:$DG$148,'TN01-10 (IN)'!BP$12,0))</f>
        <v>#N/A</v>
      </c>
      <c r="BQ123" s="28" t="e">
        <f>IF(VLOOKUP($C123,Sheet!$A$7:$DG$148,'TN01-10 (IN)'!BQ$12,0)="","",VLOOKUP($C123,Sheet!$A$7:$DG$148,'TN01-10 (IN)'!BQ$12,0))</f>
        <v>#N/A</v>
      </c>
      <c r="BR123" s="28" t="e">
        <f>IF(VLOOKUP($C123,Sheet!$A$7:$DG$148,'TN01-10 (IN)'!BR$12,0)="","",VLOOKUP($C123,Sheet!$A$7:$DG$148,'TN01-10 (IN)'!BR$12,0))</f>
        <v>#N/A</v>
      </c>
      <c r="BS123" s="28" t="e">
        <f>IF(VLOOKUP($C123,Sheet!$A$7:$DG$148,'TN01-10 (IN)'!BS$12,0)="","",VLOOKUP($C123,Sheet!$A$7:$DG$148,'TN01-10 (IN)'!BS$12,0))</f>
        <v>#N/A</v>
      </c>
      <c r="BT123" s="28" t="e">
        <f>IF(VLOOKUP($C123,Sheet!$A$7:$DG$148,'TN01-10 (IN)'!BT$12,0)="","",VLOOKUP($C123,Sheet!$A$7:$DG$148,'TN01-10 (IN)'!BT$12,0))</f>
        <v>#N/A</v>
      </c>
      <c r="BU123" s="28" t="e">
        <f>IF(VLOOKUP($C123,Sheet!$A$7:$DG$148,'TN01-10 (IN)'!BU$12,0)="","",VLOOKUP($C123,Sheet!$A$7:$DG$148,'TN01-10 (IN)'!BU$12,0))</f>
        <v>#N/A</v>
      </c>
      <c r="BV123" s="28" t="e">
        <f>IF(VLOOKUP($C123,Sheet!$A$7:$DG$148,'TN01-10 (IN)'!BV$12,0)="","",VLOOKUP($C123,Sheet!$A$7:$DG$148,'TN01-10 (IN)'!BV$12,0))</f>
        <v>#N/A</v>
      </c>
      <c r="BW123" s="28" t="e">
        <f>IF(VLOOKUP($C123,Sheet!$A$7:$DG$148,'TN01-10 (IN)'!BW$12,0)="","",VLOOKUP($C123,Sheet!$A$7:$DG$148,'TN01-10 (IN)'!BW$12,0))</f>
        <v>#N/A</v>
      </c>
      <c r="BX123" s="28" t="e">
        <f>IF(VLOOKUP($C123,Sheet!$A$7:$DG$148,'TN01-10 (IN)'!BX$12,0)="","",VLOOKUP($C123,Sheet!$A$7:$DG$148,'TN01-10 (IN)'!BX$12,0))</f>
        <v>#N/A</v>
      </c>
      <c r="BY123" s="28" t="e">
        <f>IF(VLOOKUP($C123,Sheet!$A$7:$DG$148,'TN01-10 (IN)'!BY$12,0)="","",VLOOKUP($C123,Sheet!$A$7:$DG$148,'TN01-10 (IN)'!BY$12,0))</f>
        <v>#N/A</v>
      </c>
      <c r="BZ123" s="33" t="e">
        <f>IF(VLOOKUP($C123,Sheet!$A$7:$DG$148,'TN01-10 (IN)'!BZ$12,0)="","",VLOOKUP($C123,Sheet!$A$7:$DG$148,'TN01-10 (IN)'!BZ$12,0))</f>
        <v>#N/A</v>
      </c>
      <c r="CA123" s="36" t="e">
        <f>IF(VLOOKUP($C123,Sheet!$A$7:$DG$148,'TN01-10 (IN)'!CA$12,0)="","",VLOOKUP($C123,Sheet!$A$7:$DG$148,'TN01-10 (IN)'!CA$12,0))</f>
        <v>#N/A</v>
      </c>
      <c r="CB123" s="28" t="e">
        <f>IF(VLOOKUP($C123,Sheet!$A$7:$DG$148,'TN01-10 (IN)'!CB$12,0)="","",VLOOKUP($C123,Sheet!$A$7:$DG$148,'TN01-10 (IN)'!CB$12,0))</f>
        <v>#N/A</v>
      </c>
      <c r="CC123" s="28" t="e">
        <f>IF(VLOOKUP($C123,Sheet!$A$7:$DG$148,'TN01-10 (IN)'!CC$12,0)="","",VLOOKUP($C123,Sheet!$A$7:$DG$148,'TN01-10 (IN)'!CC$12,0))</f>
        <v>#N/A</v>
      </c>
      <c r="CD123" s="28" t="e">
        <f>IF(VLOOKUP($C123,Sheet!$A$7:$DG$148,'TN01-10 (IN)'!CD$12,0)="","",VLOOKUP($C123,Sheet!$A$7:$DG$148,'TN01-10 (IN)'!CD$12,0))</f>
        <v>#N/A</v>
      </c>
      <c r="CE123" s="28" t="e">
        <f>IF(VLOOKUP($C123,Sheet!$A$7:$DG$148,'TN01-10 (IN)'!CE$12,0)="","",VLOOKUP($C123,Sheet!$A$7:$DG$148,'TN01-10 (IN)'!CE$12,0))</f>
        <v>#N/A</v>
      </c>
      <c r="CF123" s="28" t="e">
        <f>IF(VLOOKUP($C123,Sheet!$A$7:$DG$148,'TN01-10 (IN)'!CF$12,0)="","",VLOOKUP($C123,Sheet!$A$7:$DG$148,'TN01-10 (IN)'!CF$12,0))</f>
        <v>#N/A</v>
      </c>
      <c r="CG123" s="28" t="e">
        <f>IF(VLOOKUP($C123,Sheet!$A$7:$DG$148,'TN01-10 (IN)'!CG$12,0)="","",VLOOKUP($C123,Sheet!$A$7:$DG$148,'TN01-10 (IN)'!CG$12,0))</f>
        <v>#N/A</v>
      </c>
      <c r="CH123" s="28" t="e">
        <f>IF(VLOOKUP($C123,Sheet!$A$7:$DG$148,'TN01-10 (IN)'!CH$12,0)="","",VLOOKUP($C123,Sheet!$A$7:$DG$148,'TN01-10 (IN)'!CH$12,0))</f>
        <v>#N/A</v>
      </c>
      <c r="CI123" s="28" t="e">
        <f>IF(VLOOKUP($C123,Sheet!$A$7:$DG$148,'TN01-10 (IN)'!CI$12,0)="","",VLOOKUP($C123,Sheet!$A$7:$DG$148,'TN01-10 (IN)'!CI$12,0))</f>
        <v>#N/A</v>
      </c>
      <c r="CJ123" s="28" t="e">
        <f>IF(VLOOKUP($C123,Sheet!$A$7:$DG$148,'TN01-10 (IN)'!CJ$12,0)="","",VLOOKUP($C123,Sheet!$A$7:$DG$148,'TN01-10 (IN)'!CJ$12,0))</f>
        <v>#N/A</v>
      </c>
      <c r="CK123" s="28" t="e">
        <f>IF(VLOOKUP($C123,Sheet!$A$7:$DG$148,'TN01-10 (IN)'!CK$12,0)="","",VLOOKUP($C123,Sheet!$A$7:$DG$148,'TN01-10 (IN)'!CK$12,0))</f>
        <v>#N/A</v>
      </c>
      <c r="CL123" s="28" t="e">
        <f>IF(VLOOKUP($C123,Sheet!$A$7:$DG$148,'TN01-10 (IN)'!CL$12,0)="","",VLOOKUP($C123,Sheet!$A$7:$DG$148,'TN01-10 (IN)'!CL$12,0))</f>
        <v>#N/A</v>
      </c>
      <c r="CM123" s="28" t="e">
        <f>IF(VLOOKUP($C123,Sheet!$A$7:$DG$148,'TN01-10 (IN)'!CM$12,0)="","",VLOOKUP($C123,Sheet!$A$7:$DG$148,'TN01-10 (IN)'!CM$12,0))</f>
        <v>#N/A</v>
      </c>
      <c r="CN123" s="28" t="e">
        <f>IF(VLOOKUP($C123,Sheet!$A$7:$DG$148,'TN01-10 (IN)'!CN$12,0)="","",VLOOKUP($C123,Sheet!$A$7:$DG$148,'TN01-10 (IN)'!CN$12,0))</f>
        <v>#N/A</v>
      </c>
      <c r="CO123" s="28" t="e">
        <f>IF(VLOOKUP($C123,Sheet!$A$7:$DG$148,'TN01-10 (IN)'!CO$12,0)="","",VLOOKUP($C123,Sheet!$A$7:$DG$148,'TN01-10 (IN)'!CO$12,0))</f>
        <v>#N/A</v>
      </c>
      <c r="CP123" s="28" t="e">
        <f>IF(VLOOKUP($C123,Sheet!$A$7:$DG$148,'TN01-10 (IN)'!CP$12,0)="","",VLOOKUP($C123,Sheet!$A$7:$DG$148,'TN01-10 (IN)'!CP$12,0))</f>
        <v>#N/A</v>
      </c>
      <c r="CQ123" s="28" t="e">
        <f>IF(VLOOKUP($C123,Sheet!$A$7:$DG$148,'TN01-10 (IN)'!CQ$12,0)="","",VLOOKUP($C123,Sheet!$A$7:$DG$148,'TN01-10 (IN)'!CQ$12,0))</f>
        <v>#N/A</v>
      </c>
      <c r="CR123" s="28" t="e">
        <f>IF(VLOOKUP($C123,Sheet!$A$7:$DG$148,'TN01-10 (IN)'!CR$12,0)="","",VLOOKUP($C123,Sheet!$A$7:$DG$148,'TN01-10 (IN)'!CR$12,0))</f>
        <v>#N/A</v>
      </c>
      <c r="CS123" s="28" t="e">
        <f>IF(VLOOKUP($C123,Sheet!$A$7:$DG$148,'TN01-10 (IN)'!CS$12,0)="","",VLOOKUP($C123,Sheet!$A$7:$DG$148,'TN01-10 (IN)'!CS$12,0))</f>
        <v>#N/A</v>
      </c>
      <c r="CT123" s="28" t="e">
        <f>IF(VLOOKUP($C123,Sheet!$A$7:$DG$148,'TN01-10 (IN)'!CT$12,0)="","",VLOOKUP($C123,Sheet!$A$7:$DG$148,'TN01-10 (IN)'!CT$12,0))</f>
        <v>#N/A</v>
      </c>
      <c r="CU123" s="33" t="e">
        <f>IF(VLOOKUP($C123,Sheet!$A$7:$DG$148,'TN01-10 (IN)'!CU$12,0)="","",VLOOKUP($C123,Sheet!$A$7:$DG$148,'TN01-10 (IN)'!CU$12,0))</f>
        <v>#N/A</v>
      </c>
      <c r="CV123" s="36" t="e">
        <f>IF(VLOOKUP($C123,Sheet!$A$7:$DG$148,'TN01-10 (IN)'!CV$12,0)="","",VLOOKUP($C123,Sheet!$A$7:$DG$148,'TN01-10 (IN)'!CV$12,0))</f>
        <v>#N/A</v>
      </c>
      <c r="CW123" s="38" t="e">
        <f t="shared" si="11"/>
        <v>#N/A</v>
      </c>
      <c r="CX123" s="38" t="e">
        <f t="shared" si="11"/>
        <v>#N/A</v>
      </c>
      <c r="CY123" s="38">
        <f t="shared" si="12"/>
        <v>0</v>
      </c>
      <c r="CZ123" s="38" t="e">
        <f t="shared" si="13"/>
        <v>#N/A</v>
      </c>
      <c r="DA123" s="38" t="e">
        <f t="shared" si="14"/>
        <v>#N/A</v>
      </c>
      <c r="DB123" s="38" t="e">
        <f>VLOOKUP($C123,'TN01-04'!$A$13:$DL$166,103,0)</f>
        <v>#N/A</v>
      </c>
      <c r="DC123" s="28" t="e">
        <f>IF(VLOOKUP($C123,Sheet!$A$7:$DG$148,'TN01-10 (IN)'!DC$12,0)="","",VLOOKUP($C123,Sheet!$A$7:$DG$148,'TN01-10 (IN)'!DC$12,0))</f>
        <v>#N/A</v>
      </c>
      <c r="DD123" s="28" t="e">
        <f>IF(VLOOKUP($C123,Sheet!$A$7:$DG$148,'TN01-10 (IN)'!DD$12,0)="","",VLOOKUP($C123,Sheet!$A$7:$DG$148,'TN01-10 (IN)'!DD$12,0))</f>
        <v>#N/A</v>
      </c>
      <c r="DE123" s="28" t="e">
        <f>IF(VLOOKUP($C123,Sheet!$A$7:$DG$148,'TN01-10 (IN)'!DE$12,0)="","",VLOOKUP($C123,Sheet!$A$7:$DG$148,'TN01-10 (IN)'!DE$12,0))</f>
        <v>#N/A</v>
      </c>
      <c r="DF123" s="28" t="e">
        <f>IF(VLOOKUP($C123,Sheet!$A$7:$DG$148,'TN01-10 (IN)'!DF$12,0)="","",VLOOKUP($C123,Sheet!$A$7:$DG$148,'TN01-10 (IN)'!DF$12,0))</f>
        <v>#N/A</v>
      </c>
      <c r="DG123" s="38"/>
      <c r="DH123" s="38" t="e">
        <f t="shared" si="15"/>
        <v>#N/A</v>
      </c>
      <c r="DI123" s="38" t="e">
        <f>VLOOKUP($C123,'TN01-04'!$A$13:$DL$166,110,0)</f>
        <v>#N/A</v>
      </c>
      <c r="DJ123" s="33" t="e">
        <f>IF(VLOOKUP($C123,Sheet!$A$7:$DG$148,'TN01-10 (IN)'!DJ$12,0)="","",VLOOKUP($C123,Sheet!$A$7:$DG$148,'TN01-10 (IN)'!DJ$12,0))</f>
        <v>#N/A</v>
      </c>
      <c r="DK123" s="36" t="e">
        <f>IF(VLOOKUP($C123,Sheet!$A$7:$DG$148,'TN01-10 (IN)'!DK$12,0)="","",VLOOKUP($C123,Sheet!$A$7:$DG$148,'TN01-10 (IN)'!DK$12,0))</f>
        <v>#N/A</v>
      </c>
      <c r="DL123" s="38" t="e">
        <f t="shared" si="16"/>
        <v>#N/A</v>
      </c>
      <c r="DM123" s="38" t="e">
        <f t="shared" si="17"/>
        <v>#N/A</v>
      </c>
      <c r="DN123" s="38" t="e">
        <f t="shared" si="18"/>
        <v>#N/A</v>
      </c>
      <c r="DO123" s="38" t="e">
        <f>VLOOKUP($C123,'TN01-04'!$A$13:$DL$166,116,0)</f>
        <v>#N/A</v>
      </c>
      <c r="DP123" s="33" t="e">
        <f>IF(VLOOKUP($C123,Sheet!$A$7:$DG$148,'TN01-10 (IN)'!DP$12,0)="","",VLOOKUP($C123,Sheet!$A$7:$DG$148,'TN01-10 (IN)'!DP$12,0))</f>
        <v>#N/A</v>
      </c>
      <c r="DQ123" s="36" t="e">
        <f>IF(VLOOKUP($C123,Sheet!$A$7:$DG$148,'TN01-10 (IN)'!DQ$12,0)="","",VLOOKUP($C123,Sheet!$A$7:$DG$148,'TN01-10 (IN)'!DQ$12,0))</f>
        <v>#N/A</v>
      </c>
      <c r="DR123" s="28" t="e">
        <f>IF(VLOOKUP($C123,Sheet!$A$7:$DG$148,'TN01-10 (IN)'!DR$12,0)="","",VLOOKUP($C123,Sheet!$A$7:$DG$148,'TN01-10 (IN)'!DR$12,0))</f>
        <v>#N/A</v>
      </c>
      <c r="DS123" s="28" t="e">
        <f>IF(VLOOKUP($C123,Sheet!$A$7:$DG$148,'TN01-10 (IN)'!DS$12,0)="","",VLOOKUP($C123,Sheet!$A$7:$DG$148,'TN01-10 (IN)'!DS$12,0))</f>
        <v>#N/A</v>
      </c>
      <c r="DT123" s="28" t="e">
        <f>IF(VLOOKUP($C123,Sheet!$A$7:$DG$148,'TN01-10 (IN)'!DT$12,0)="","",VLOOKUP($C123,Sheet!$A$7:$DG$148,'TN01-10 (IN)'!DT$12,0))</f>
        <v>#N/A</v>
      </c>
      <c r="DU123" s="28" t="e">
        <f>IF(VLOOKUP($C123,Sheet!$A$7:$DG$148,'TN01-10 (IN)'!DU$12,0)="","",VLOOKUP($C123,Sheet!$A$7:$DG$148,'TN01-10 (IN)'!DU$12,0))</f>
        <v>#N/A</v>
      </c>
      <c r="DV123" s="28" t="e">
        <f>IF(VLOOKUP($C123,Sheet!$A$7:$DG$148,'TN01-10 (IN)'!DV$12,0)="","",VLOOKUP($C123,Sheet!$A$7:$DG$148,'TN01-10 (IN)'!DV$12,0))</f>
        <v>#N/A</v>
      </c>
      <c r="DW123" s="42" t="e">
        <f t="shared" si="19"/>
        <v>#N/A</v>
      </c>
    </row>
    <row r="124" spans="1:127" ht="15.95" customHeight="1" x14ac:dyDescent="0.2">
      <c r="A124" s="52"/>
      <c r="B124" s="625"/>
      <c r="C124" s="45">
        <v>2221724255</v>
      </c>
      <c r="D124" s="26" t="s">
        <v>35</v>
      </c>
      <c r="E124" s="26" t="s">
        <v>77</v>
      </c>
      <c r="F124" s="26" t="s">
        <v>100</v>
      </c>
      <c r="G124" s="27">
        <v>36043</v>
      </c>
      <c r="H124" s="26" t="s">
        <v>210</v>
      </c>
      <c r="I124" s="26" t="s">
        <v>212</v>
      </c>
      <c r="J124" s="28">
        <f>IF(VLOOKUP($C124,Sheet!$A$7:$DG$148,'TN01-10 (IN)'!J$12,0)="","",VLOOKUP($C124,Sheet!$A$7:$DG$148,'TN01-10 (IN)'!J$12,0))</f>
        <v>8</v>
      </c>
      <c r="K124" s="28">
        <f>IF(VLOOKUP($C124,Sheet!$A$7:$DG$148,'TN01-10 (IN)'!K$12,0)="","",VLOOKUP($C124,Sheet!$A$7:$DG$148,'TN01-10 (IN)'!K$12,0))</f>
        <v>8.3000000000000007</v>
      </c>
      <c r="L124" s="28">
        <f>IF(VLOOKUP($C124,Sheet!$A$7:$DG$148,'TN01-10 (IN)'!L$12,0)="","",VLOOKUP($C124,Sheet!$A$7:$DG$148,'TN01-10 (IN)'!L$12,0))</f>
        <v>8.5</v>
      </c>
      <c r="M124" s="28">
        <f>IF(VLOOKUP($C124,Sheet!$A$7:$DG$148,'TN01-10 (IN)'!M$12,0)="","",VLOOKUP($C124,Sheet!$A$7:$DG$148,'TN01-10 (IN)'!M$12,0))</f>
        <v>7.1</v>
      </c>
      <c r="N124" s="28">
        <f>IF(VLOOKUP($C124,Sheet!$A$7:$DG$148,'TN01-10 (IN)'!N$12,0)="","",VLOOKUP($C124,Sheet!$A$7:$DG$148,'TN01-10 (IN)'!N$12,0))</f>
        <v>5.6</v>
      </c>
      <c r="O124" s="28">
        <f>IF(VLOOKUP($C124,Sheet!$A$7:$DG$148,'TN01-10 (IN)'!O$12,0)="","",VLOOKUP($C124,Sheet!$A$7:$DG$148,'TN01-10 (IN)'!O$12,0))</f>
        <v>8.8000000000000007</v>
      </c>
      <c r="P124" s="28">
        <f>IF(VLOOKUP($C124,Sheet!$A$7:$DG$148,'TN01-10 (IN)'!P$12,0)="","",VLOOKUP($C124,Sheet!$A$7:$DG$148,'TN01-10 (IN)'!P$12,0))</f>
        <v>6</v>
      </c>
      <c r="Q124" s="28" t="str">
        <f>IF(VLOOKUP($C124,Sheet!$A$7:$DG$148,'TN01-10 (IN)'!Q$12,0)="","",VLOOKUP($C124,Sheet!$A$7:$DG$148,'TN01-10 (IN)'!Q$12,0))</f>
        <v/>
      </c>
      <c r="R124" s="28">
        <f>IF(VLOOKUP($C124,Sheet!$A$7:$DG$148,'TN01-10 (IN)'!R$12,0)="","",VLOOKUP($C124,Sheet!$A$7:$DG$148,'TN01-10 (IN)'!R$12,0))</f>
        <v>7.5</v>
      </c>
      <c r="S124" s="28" t="str">
        <f>IF(VLOOKUP($C124,Sheet!$A$7:$DG$148,'TN01-10 (IN)'!S$12,0)="","",VLOOKUP($C124,Sheet!$A$7:$DG$148,'TN01-10 (IN)'!S$12,0))</f>
        <v/>
      </c>
      <c r="T124" s="28" t="str">
        <f>IF(VLOOKUP($C124,Sheet!$A$7:$DG$148,'TN01-10 (IN)'!T$12,0)="","",VLOOKUP($C124,Sheet!$A$7:$DG$148,'TN01-10 (IN)'!T$12,0))</f>
        <v/>
      </c>
      <c r="U124" s="28" t="str">
        <f>IF(VLOOKUP($C124,Sheet!$A$7:$DG$148,'TN01-10 (IN)'!U$12,0)="","",VLOOKUP($C124,Sheet!$A$7:$DG$148,'TN01-10 (IN)'!U$12,0))</f>
        <v/>
      </c>
      <c r="V124" s="28">
        <f>IF(VLOOKUP($C124,Sheet!$A$7:$DG$148,'TN01-10 (IN)'!V$12,0)="","",VLOOKUP($C124,Sheet!$A$7:$DG$148,'TN01-10 (IN)'!V$12,0))</f>
        <v>8.3000000000000007</v>
      </c>
      <c r="W124" s="28">
        <f>IF(VLOOKUP($C124,Sheet!$A$7:$DG$148,'TN01-10 (IN)'!W$12,0)="","",VLOOKUP($C124,Sheet!$A$7:$DG$148,'TN01-10 (IN)'!W$12,0))</f>
        <v>8.6999999999999993</v>
      </c>
      <c r="X124" s="28" t="str">
        <f>IF(VLOOKUP($C124,Sheet!$A$7:$DG$148,'TN01-10 (IN)'!X$12,0)="","",VLOOKUP($C124,Sheet!$A$7:$DG$148,'TN01-10 (IN)'!X$12,0))</f>
        <v/>
      </c>
      <c r="Y124" s="28">
        <f>IF(VLOOKUP($C124,Sheet!$A$7:$DG$148,'TN01-10 (IN)'!Y$12,0)="","",VLOOKUP($C124,Sheet!$A$7:$DG$148,'TN01-10 (IN)'!Y$12,0))</f>
        <v>7.8</v>
      </c>
      <c r="Z124" s="28">
        <f>IF(VLOOKUP($C124,Sheet!$A$7:$DG$148,'TN01-10 (IN)'!Z$12,0)="","",VLOOKUP($C124,Sheet!$A$7:$DG$148,'TN01-10 (IN)'!Z$12,0))</f>
        <v>7.7</v>
      </c>
      <c r="AA124" s="28">
        <f>IF(VLOOKUP($C124,Sheet!$A$7:$DG$148,'TN01-10 (IN)'!AA$12,0)="","",VLOOKUP($C124,Sheet!$A$7:$DG$148,'TN01-10 (IN)'!AA$12,0))</f>
        <v>7.8</v>
      </c>
      <c r="AB124" s="28">
        <f>IF(VLOOKUP($C124,Sheet!$A$7:$DG$148,'TN01-10 (IN)'!AB$12,0)="","",VLOOKUP($C124,Sheet!$A$7:$DG$148,'TN01-10 (IN)'!AB$12,0))</f>
        <v>7.1</v>
      </c>
      <c r="AC124" s="28">
        <f>IF(VLOOKUP($C124,Sheet!$A$7:$DG$148,'TN01-10 (IN)'!AC$12,0)="","",VLOOKUP($C124,Sheet!$A$7:$DG$148,'TN01-10 (IN)'!AC$12,0))</f>
        <v>6.7</v>
      </c>
      <c r="AD124" s="28">
        <f>IF(VLOOKUP($C124,Sheet!$A$7:$DG$148,'TN01-10 (IN)'!AD$12,0)="","",VLOOKUP($C124,Sheet!$A$7:$DG$148,'TN01-10 (IN)'!AD$12,0))</f>
        <v>6.3</v>
      </c>
      <c r="AE124" s="28">
        <f>IF(VLOOKUP($C124,Sheet!$A$7:$DG$148,'TN01-10 (IN)'!AE$12,0)="","",VLOOKUP($C124,Sheet!$A$7:$DG$148,'TN01-10 (IN)'!AE$12,0))</f>
        <v>7.3</v>
      </c>
      <c r="AF124" s="28">
        <f>IF(VLOOKUP($C124,Sheet!$A$7:$DG$148,'TN01-10 (IN)'!AF$12,0)="","",VLOOKUP($C124,Sheet!$A$7:$DG$148,'TN01-10 (IN)'!AF$12,0))</f>
        <v>7.7</v>
      </c>
      <c r="AG124" s="28">
        <f>IF(VLOOKUP($C124,Sheet!$A$7:$DG$148,'TN01-10 (IN)'!AG$12,0)="","",VLOOKUP($C124,Sheet!$A$7:$DG$148,'TN01-10 (IN)'!AG$12,0))</f>
        <v>5.7</v>
      </c>
      <c r="AH124" s="28">
        <f>IF(VLOOKUP($C124,Sheet!$A$7:$DG$148,'TN01-10 (IN)'!AH$12,0)="","",VLOOKUP($C124,Sheet!$A$7:$DG$148,'TN01-10 (IN)'!AH$12,0))</f>
        <v>8.1</v>
      </c>
      <c r="AI124" s="28">
        <f>IF(VLOOKUP($C124,Sheet!$A$7:$DG$148,'TN01-10 (IN)'!AI$12,0)="","",VLOOKUP($C124,Sheet!$A$7:$DG$148,'TN01-10 (IN)'!AI$12,0))</f>
        <v>6.7</v>
      </c>
      <c r="AJ124" s="28">
        <f>IF(VLOOKUP($C124,Sheet!$A$7:$DG$148,'TN01-10 (IN)'!AJ$12,0)="","",VLOOKUP($C124,Sheet!$A$7:$DG$148,'TN01-10 (IN)'!AJ$12,0))</f>
        <v>6.7</v>
      </c>
      <c r="AK124" s="28">
        <f>IF(VLOOKUP($C124,Sheet!$A$7:$DG$148,'TN01-10 (IN)'!AK$12,0)="","",VLOOKUP($C124,Sheet!$A$7:$DG$148,'TN01-10 (IN)'!AK$12,0))</f>
        <v>7</v>
      </c>
      <c r="AL124" s="28">
        <f>IF(VLOOKUP($C124,Sheet!$A$7:$DG$148,'TN01-10 (IN)'!AL$12,0)="","",VLOOKUP($C124,Sheet!$A$7:$DG$148,'TN01-10 (IN)'!AL$12,0))</f>
        <v>6.3</v>
      </c>
      <c r="AM124" s="33">
        <f>IF(VLOOKUP($C124,Sheet!$A$7:$DG$148,'TN01-10 (IN)'!AM$12,0)="","",VLOOKUP($C124,Sheet!$A$7:$DG$148,'TN01-10 (IN)'!AM$12,0))</f>
        <v>51</v>
      </c>
      <c r="AN124" s="36">
        <f>IF(VLOOKUP($C124,Sheet!$A$7:$DG$148,'TN01-10 (IN)'!AN$12,0)="","",VLOOKUP($C124,Sheet!$A$7:$DG$148,'TN01-10 (IN)'!AN$12,0))</f>
        <v>0</v>
      </c>
      <c r="AO124" s="32">
        <f>IF(VLOOKUP($C124,Sheet!$A$7:$DG$148,'TN01-10 (IN)'!AO$12,0)="","",VLOOKUP($C124,Sheet!$A$7:$DG$148,'TN01-10 (IN)'!AO$12,0))</f>
        <v>6.3</v>
      </c>
      <c r="AP124" s="32">
        <f>IF(VLOOKUP($C124,Sheet!$A$7:$DG$148,'TN01-10 (IN)'!AP$12,0)="","",VLOOKUP($C124,Sheet!$A$7:$DG$148,'TN01-10 (IN)'!AP$12,0))</f>
        <v>4.4000000000000004</v>
      </c>
      <c r="AQ124" s="32">
        <f>IF(VLOOKUP($C124,Sheet!$A$7:$DG$148,'TN01-10 (IN)'!AQ$12,0)="","",VLOOKUP($C124,Sheet!$A$7:$DG$148,'TN01-10 (IN)'!AQ$12,0))</f>
        <v>4.9000000000000004</v>
      </c>
      <c r="AR124" s="32" t="str">
        <f>IF(VLOOKUP($C124,Sheet!$A$7:$DG$148,'TN01-10 (IN)'!AR$12,0)="","",VLOOKUP($C124,Sheet!$A$7:$DG$148,'TN01-10 (IN)'!AR$12,0))</f>
        <v/>
      </c>
      <c r="AS124" s="32" t="str">
        <f>IF(VLOOKUP($C124,Sheet!$A$7:$DG$148,'TN01-10 (IN)'!AS$12,0)="","",VLOOKUP($C124,Sheet!$A$7:$DG$148,'TN01-10 (IN)'!AS$12,0))</f>
        <v/>
      </c>
      <c r="AT124" s="32" t="str">
        <f>IF(VLOOKUP($C124,Sheet!$A$7:$DG$148,'TN01-10 (IN)'!AT$12,0)="","",VLOOKUP($C124,Sheet!$A$7:$DG$148,'TN01-10 (IN)'!AT$12,0))</f>
        <v/>
      </c>
      <c r="AU124" s="32" t="str">
        <f>IF(VLOOKUP($C124,Sheet!$A$7:$DG$148,'TN01-10 (IN)'!AU$12,0)="","",VLOOKUP($C124,Sheet!$A$7:$DG$148,'TN01-10 (IN)'!AU$12,0))</f>
        <v/>
      </c>
      <c r="AV124" s="32">
        <f>IF(VLOOKUP($C124,Sheet!$A$7:$DG$148,'TN01-10 (IN)'!AV$12,0)="","",VLOOKUP($C124,Sheet!$A$7:$DG$148,'TN01-10 (IN)'!AV$12,0))</f>
        <v>7.1</v>
      </c>
      <c r="AW124" s="32" t="str">
        <f>IF(VLOOKUP($C124,Sheet!$A$7:$DG$148,'TN01-10 (IN)'!AW$12,0)="","",VLOOKUP($C124,Sheet!$A$7:$DG$148,'TN01-10 (IN)'!AW$12,0))</f>
        <v/>
      </c>
      <c r="AX124" s="32" t="str">
        <f>IF(VLOOKUP($C124,Sheet!$A$7:$DG$148,'TN01-10 (IN)'!AX$12,0)="","",VLOOKUP($C124,Sheet!$A$7:$DG$148,'TN01-10 (IN)'!AX$12,0))</f>
        <v/>
      </c>
      <c r="AY124" s="32" t="str">
        <f>IF(VLOOKUP($C124,Sheet!$A$7:$DG$148,'TN01-10 (IN)'!AY$12,0)="","",VLOOKUP($C124,Sheet!$A$7:$DG$148,'TN01-10 (IN)'!AY$12,0))</f>
        <v/>
      </c>
      <c r="AZ124" s="32" t="str">
        <f>IF(VLOOKUP($C124,Sheet!$A$7:$DG$148,'TN01-10 (IN)'!AZ$12,0)="","",VLOOKUP($C124,Sheet!$A$7:$DG$148,'TN01-10 (IN)'!AZ$12,0))</f>
        <v/>
      </c>
      <c r="BA124" s="32">
        <f>IF(VLOOKUP($C124,Sheet!$A$7:$DG$148,'TN01-10 (IN)'!BA$12,0)="","",VLOOKUP($C124,Sheet!$A$7:$DG$148,'TN01-10 (IN)'!BA$12,0))</f>
        <v>4.7</v>
      </c>
      <c r="BB124" s="32" t="str">
        <f>IF(VLOOKUP($C124,Sheet!$A$7:$DG$148,'TN01-10 (IN)'!BB$12,0)="","",VLOOKUP($C124,Sheet!$A$7:$DG$148,'TN01-10 (IN)'!BB$12,0))</f>
        <v/>
      </c>
      <c r="BC124" s="32">
        <f>IF(VLOOKUP($C124,Sheet!$A$7:$DG$148,'TN01-10 (IN)'!BC$12,0)="","",VLOOKUP($C124,Sheet!$A$7:$DG$148,'TN01-10 (IN)'!BC$12,0))</f>
        <v>6.5</v>
      </c>
      <c r="BD124" s="33">
        <f>IF(VLOOKUP($C124,Sheet!$A$7:$DG$148,'TN01-10 (IN)'!BD$12,0)="","",VLOOKUP($C124,Sheet!$A$7:$DG$148,'TN01-10 (IN)'!BD$12,0))</f>
        <v>6</v>
      </c>
      <c r="BE124" s="36">
        <f>IF(VLOOKUP($C124,Sheet!$A$7:$DG$148,'TN01-10 (IN)'!BE$12,0)="","",VLOOKUP($C124,Sheet!$A$7:$DG$148,'TN01-10 (IN)'!BE$12,0))</f>
        <v>0</v>
      </c>
      <c r="BF124" s="28">
        <f>IF(VLOOKUP($C124,Sheet!$A$7:$DG$148,'TN01-10 (IN)'!BF$12,0)="","",VLOOKUP($C124,Sheet!$A$7:$DG$148,'TN01-10 (IN)'!BF$12,0))</f>
        <v>5.6</v>
      </c>
      <c r="BG124" s="28">
        <f>IF(VLOOKUP($C124,Sheet!$A$7:$DG$148,'TN01-10 (IN)'!BG$12,0)="","",VLOOKUP($C124,Sheet!$A$7:$DG$148,'TN01-10 (IN)'!BG$12,0))</f>
        <v>6.6</v>
      </c>
      <c r="BH124" s="28">
        <f>IF(VLOOKUP($C124,Sheet!$A$7:$DG$148,'TN01-10 (IN)'!BH$12,0)="","",VLOOKUP($C124,Sheet!$A$7:$DG$148,'TN01-10 (IN)'!BH$12,0))</f>
        <v>7.8</v>
      </c>
      <c r="BI124" s="28">
        <f>IF(VLOOKUP($C124,Sheet!$A$7:$DG$148,'TN01-10 (IN)'!BI$12,0)="","",VLOOKUP($C124,Sheet!$A$7:$DG$148,'TN01-10 (IN)'!BI$12,0))</f>
        <v>5.6</v>
      </c>
      <c r="BJ124" s="28">
        <f>IF(VLOOKUP($C124,Sheet!$A$7:$DG$148,'TN01-10 (IN)'!BJ$12,0)="","",VLOOKUP($C124,Sheet!$A$7:$DG$148,'TN01-10 (IN)'!BJ$12,0))</f>
        <v>7.9</v>
      </c>
      <c r="BK124" s="28">
        <f>IF(VLOOKUP($C124,Sheet!$A$7:$DG$148,'TN01-10 (IN)'!BK$12,0)="","",VLOOKUP($C124,Sheet!$A$7:$DG$148,'TN01-10 (IN)'!BK$12,0))</f>
        <v>6.8</v>
      </c>
      <c r="BL124" s="28">
        <f>IF(VLOOKUP($C124,Sheet!$A$7:$DG$148,'TN01-10 (IN)'!BL$12,0)="","",VLOOKUP($C124,Sheet!$A$7:$DG$148,'TN01-10 (IN)'!BL$12,0))</f>
        <v>8.5</v>
      </c>
      <c r="BM124" s="28">
        <f>IF(VLOOKUP($C124,Sheet!$A$7:$DG$148,'TN01-10 (IN)'!BM$12,0)="","",VLOOKUP($C124,Sheet!$A$7:$DG$148,'TN01-10 (IN)'!BM$12,0))</f>
        <v>5.8</v>
      </c>
      <c r="BN124" s="28">
        <f>IF(VLOOKUP($C124,Sheet!$A$7:$DG$148,'TN01-10 (IN)'!BN$12,0)="","",VLOOKUP($C124,Sheet!$A$7:$DG$148,'TN01-10 (IN)'!BN$12,0))</f>
        <v>5.7</v>
      </c>
      <c r="BO124" s="28">
        <f>IF(VLOOKUP($C124,Sheet!$A$7:$DG$148,'TN01-10 (IN)'!BO$12,0)="","",VLOOKUP($C124,Sheet!$A$7:$DG$148,'TN01-10 (IN)'!BO$12,0))</f>
        <v>5.0999999999999996</v>
      </c>
      <c r="BP124" s="28">
        <f>IF(VLOOKUP($C124,Sheet!$A$7:$DG$148,'TN01-10 (IN)'!BP$12,0)="","",VLOOKUP($C124,Sheet!$A$7:$DG$148,'TN01-10 (IN)'!BP$12,0))</f>
        <v>4.7</v>
      </c>
      <c r="BQ124" s="28">
        <f>IF(VLOOKUP($C124,Sheet!$A$7:$DG$148,'TN01-10 (IN)'!BQ$12,0)="","",VLOOKUP($C124,Sheet!$A$7:$DG$148,'TN01-10 (IN)'!BQ$12,0))</f>
        <v>6.1</v>
      </c>
      <c r="BR124" s="28">
        <f>IF(VLOOKUP($C124,Sheet!$A$7:$DG$148,'TN01-10 (IN)'!BR$12,0)="","",VLOOKUP($C124,Sheet!$A$7:$DG$148,'TN01-10 (IN)'!BR$12,0))</f>
        <v>9.1</v>
      </c>
      <c r="BS124" s="28" t="str">
        <f>IF(VLOOKUP($C124,Sheet!$A$7:$DG$148,'TN01-10 (IN)'!BS$12,0)="","",VLOOKUP($C124,Sheet!$A$7:$DG$148,'TN01-10 (IN)'!BS$12,0))</f>
        <v/>
      </c>
      <c r="BT124" s="28">
        <f>IF(VLOOKUP($C124,Sheet!$A$7:$DG$148,'TN01-10 (IN)'!BT$12,0)="","",VLOOKUP($C124,Sheet!$A$7:$DG$148,'TN01-10 (IN)'!BT$12,0))</f>
        <v>9.1</v>
      </c>
      <c r="BU124" s="28">
        <f>IF(VLOOKUP($C124,Sheet!$A$7:$DG$148,'TN01-10 (IN)'!BU$12,0)="","",VLOOKUP($C124,Sheet!$A$7:$DG$148,'TN01-10 (IN)'!BU$12,0))</f>
        <v>5.3</v>
      </c>
      <c r="BV124" s="28">
        <f>IF(VLOOKUP($C124,Sheet!$A$7:$DG$148,'TN01-10 (IN)'!BV$12,0)="","",VLOOKUP($C124,Sheet!$A$7:$DG$148,'TN01-10 (IN)'!BV$12,0))</f>
        <v>5.4</v>
      </c>
      <c r="BW124" s="28">
        <f>IF(VLOOKUP($C124,Sheet!$A$7:$DG$148,'TN01-10 (IN)'!BW$12,0)="","",VLOOKUP($C124,Sheet!$A$7:$DG$148,'TN01-10 (IN)'!BW$12,0))</f>
        <v>6.2</v>
      </c>
      <c r="BX124" s="28">
        <f>IF(VLOOKUP($C124,Sheet!$A$7:$DG$148,'TN01-10 (IN)'!BX$12,0)="","",VLOOKUP($C124,Sheet!$A$7:$DG$148,'TN01-10 (IN)'!BX$12,0))</f>
        <v>6.7</v>
      </c>
      <c r="BY124" s="28">
        <f>IF(VLOOKUP($C124,Sheet!$A$7:$DG$148,'TN01-10 (IN)'!BY$12,0)="","",VLOOKUP($C124,Sheet!$A$7:$DG$148,'TN01-10 (IN)'!BY$12,0))</f>
        <v>8.4</v>
      </c>
      <c r="BZ124" s="33">
        <f>IF(VLOOKUP($C124,Sheet!$A$7:$DG$148,'TN01-10 (IN)'!BZ$12,0)="","",VLOOKUP($C124,Sheet!$A$7:$DG$148,'TN01-10 (IN)'!BZ$12,0))</f>
        <v>50</v>
      </c>
      <c r="CA124" s="36">
        <f>IF(VLOOKUP($C124,Sheet!$A$7:$DG$148,'TN01-10 (IN)'!CA$12,0)="","",VLOOKUP($C124,Sheet!$A$7:$DG$148,'TN01-10 (IN)'!CA$12,0))</f>
        <v>0</v>
      </c>
      <c r="CB124" s="28">
        <f>IF(VLOOKUP($C124,Sheet!$A$7:$DG$148,'TN01-10 (IN)'!CB$12,0)="","",VLOOKUP($C124,Sheet!$A$7:$DG$148,'TN01-10 (IN)'!CB$12,0))</f>
        <v>8.1999999999999993</v>
      </c>
      <c r="CC124" s="28" t="str">
        <f>IF(VLOOKUP($C124,Sheet!$A$7:$DG$148,'TN01-10 (IN)'!CC$12,0)="","",VLOOKUP($C124,Sheet!$A$7:$DG$148,'TN01-10 (IN)'!CC$12,0))</f>
        <v/>
      </c>
      <c r="CD124" s="28">
        <f>IF(VLOOKUP($C124,Sheet!$A$7:$DG$148,'TN01-10 (IN)'!CD$12,0)="","",VLOOKUP($C124,Sheet!$A$7:$DG$148,'TN01-10 (IN)'!CD$12,0))</f>
        <v>8</v>
      </c>
      <c r="CE124" s="28" t="str">
        <f>IF(VLOOKUP($C124,Sheet!$A$7:$DG$148,'TN01-10 (IN)'!CE$12,0)="","",VLOOKUP($C124,Sheet!$A$7:$DG$148,'TN01-10 (IN)'!CE$12,0))</f>
        <v/>
      </c>
      <c r="CF124" s="28">
        <f>IF(VLOOKUP($C124,Sheet!$A$7:$DG$148,'TN01-10 (IN)'!CF$12,0)="","",VLOOKUP($C124,Sheet!$A$7:$DG$148,'TN01-10 (IN)'!CF$12,0))</f>
        <v>5.8</v>
      </c>
      <c r="CG124" s="28">
        <f>IF(VLOOKUP($C124,Sheet!$A$7:$DG$148,'TN01-10 (IN)'!CG$12,0)="","",VLOOKUP($C124,Sheet!$A$7:$DG$148,'TN01-10 (IN)'!CG$12,0))</f>
        <v>5.6</v>
      </c>
      <c r="CH124" s="28">
        <f>IF(VLOOKUP($C124,Sheet!$A$7:$DG$148,'TN01-10 (IN)'!CH$12,0)="","",VLOOKUP($C124,Sheet!$A$7:$DG$148,'TN01-10 (IN)'!CH$12,0))</f>
        <v>7.2</v>
      </c>
      <c r="CI124" s="28">
        <f>IF(VLOOKUP($C124,Sheet!$A$7:$DG$148,'TN01-10 (IN)'!CI$12,0)="","",VLOOKUP($C124,Sheet!$A$7:$DG$148,'TN01-10 (IN)'!CI$12,0))</f>
        <v>6.9</v>
      </c>
      <c r="CJ124" s="28" t="str">
        <f>IF(VLOOKUP($C124,Sheet!$A$7:$DG$148,'TN01-10 (IN)'!CJ$12,0)="","",VLOOKUP($C124,Sheet!$A$7:$DG$148,'TN01-10 (IN)'!CJ$12,0))</f>
        <v/>
      </c>
      <c r="CK124" s="28">
        <f>IF(VLOOKUP($C124,Sheet!$A$7:$DG$148,'TN01-10 (IN)'!CK$12,0)="","",VLOOKUP($C124,Sheet!$A$7:$DG$148,'TN01-10 (IN)'!CK$12,0))</f>
        <v>8.6</v>
      </c>
      <c r="CL124" s="28" t="str">
        <f>IF(VLOOKUP($C124,Sheet!$A$7:$DG$148,'TN01-10 (IN)'!CL$12,0)="","",VLOOKUP($C124,Sheet!$A$7:$DG$148,'TN01-10 (IN)'!CL$12,0))</f>
        <v/>
      </c>
      <c r="CM124" s="28" t="str">
        <f>IF(VLOOKUP($C124,Sheet!$A$7:$DG$148,'TN01-10 (IN)'!CM$12,0)="","",VLOOKUP($C124,Sheet!$A$7:$DG$148,'TN01-10 (IN)'!CM$12,0))</f>
        <v/>
      </c>
      <c r="CN124" s="28" t="str">
        <f>IF(VLOOKUP($C124,Sheet!$A$7:$DG$148,'TN01-10 (IN)'!CN$12,0)="","",VLOOKUP($C124,Sheet!$A$7:$DG$148,'TN01-10 (IN)'!CN$12,0))</f>
        <v/>
      </c>
      <c r="CO124" s="28" t="str">
        <f>IF(VLOOKUP($C124,Sheet!$A$7:$DG$148,'TN01-10 (IN)'!CO$12,0)="","",VLOOKUP($C124,Sheet!$A$7:$DG$148,'TN01-10 (IN)'!CO$12,0))</f>
        <v/>
      </c>
      <c r="CP124" s="28">
        <f>IF(VLOOKUP($C124,Sheet!$A$7:$DG$148,'TN01-10 (IN)'!CP$12,0)="","",VLOOKUP($C124,Sheet!$A$7:$DG$148,'TN01-10 (IN)'!CP$12,0))</f>
        <v>6.2</v>
      </c>
      <c r="CQ124" s="28">
        <f>IF(VLOOKUP($C124,Sheet!$A$7:$DG$148,'TN01-10 (IN)'!CQ$12,0)="","",VLOOKUP($C124,Sheet!$A$7:$DG$148,'TN01-10 (IN)'!CQ$12,0))</f>
        <v>6.3</v>
      </c>
      <c r="CR124" s="28">
        <f>IF(VLOOKUP($C124,Sheet!$A$7:$DG$148,'TN01-10 (IN)'!CR$12,0)="","",VLOOKUP($C124,Sheet!$A$7:$DG$148,'TN01-10 (IN)'!CR$12,0))</f>
        <v>8.4</v>
      </c>
      <c r="CS124" s="28">
        <f>IF(VLOOKUP($C124,Sheet!$A$7:$DG$148,'TN01-10 (IN)'!CS$12,0)="","",VLOOKUP($C124,Sheet!$A$7:$DG$148,'TN01-10 (IN)'!CS$12,0))</f>
        <v>8.3000000000000007</v>
      </c>
      <c r="CT124" s="28">
        <f>IF(VLOOKUP($C124,Sheet!$A$7:$DG$148,'TN01-10 (IN)'!CT$12,0)="","",VLOOKUP($C124,Sheet!$A$7:$DG$148,'TN01-10 (IN)'!CT$12,0))</f>
        <v>7.3</v>
      </c>
      <c r="CU124" s="33">
        <f>IF(VLOOKUP($C124,Sheet!$A$7:$DG$148,'TN01-10 (IN)'!CU$12,0)="","",VLOOKUP($C124,Sheet!$A$7:$DG$148,'TN01-10 (IN)'!CU$12,0))</f>
        <v>27</v>
      </c>
      <c r="CV124" s="36">
        <f>IF(VLOOKUP($C124,Sheet!$A$7:$DG$148,'TN01-10 (IN)'!CV$12,0)="","",VLOOKUP($C124,Sheet!$A$7:$DG$148,'TN01-10 (IN)'!CV$12,0))</f>
        <v>0</v>
      </c>
      <c r="CW124" s="38">
        <f t="shared" si="11"/>
        <v>128</v>
      </c>
      <c r="CX124" s="38">
        <f t="shared" si="11"/>
        <v>0</v>
      </c>
      <c r="CY124" s="38">
        <f t="shared" si="12"/>
        <v>0</v>
      </c>
      <c r="CZ124" s="38">
        <f t="shared" si="13"/>
        <v>128</v>
      </c>
      <c r="DA124" s="38">
        <f t="shared" si="14"/>
        <v>6.93</v>
      </c>
      <c r="DB124" s="38">
        <f>VLOOKUP($C124,'TN01-04'!$A$13:$DL$166,103,0)</f>
        <v>2.81</v>
      </c>
      <c r="DC124" s="28" t="str">
        <f>IF(VLOOKUP($C124,Sheet!$A$7:$DG$148,'TN01-10 (IN)'!DC$12,0)="","",VLOOKUP($C124,Sheet!$A$7:$DG$148,'TN01-10 (IN)'!DC$12,0))</f>
        <v/>
      </c>
      <c r="DD124" s="28" t="str">
        <f>IF(VLOOKUP($C124,Sheet!$A$7:$DG$148,'TN01-10 (IN)'!DD$12,0)="","",VLOOKUP($C124,Sheet!$A$7:$DG$148,'TN01-10 (IN)'!DD$12,0))</f>
        <v/>
      </c>
      <c r="DE124" s="28" t="str">
        <f>IF(VLOOKUP($C124,Sheet!$A$7:$DG$148,'TN01-10 (IN)'!DE$12,0)="","",VLOOKUP($C124,Sheet!$A$7:$DG$148,'TN01-10 (IN)'!DE$12,0))</f>
        <v/>
      </c>
      <c r="DF124" s="28" t="str">
        <f>IF(VLOOKUP($C124,Sheet!$A$7:$DG$148,'TN01-10 (IN)'!DF$12,0)="","",VLOOKUP($C124,Sheet!$A$7:$DG$148,'TN01-10 (IN)'!DF$12,0))</f>
        <v/>
      </c>
      <c r="DG124" s="38"/>
      <c r="DH124" s="38">
        <f t="shared" si="15"/>
        <v>0</v>
      </c>
      <c r="DI124" s="38">
        <f>VLOOKUP($C124,'TN01-04'!$A$13:$DL$166,110,0)</f>
        <v>0</v>
      </c>
      <c r="DJ124" s="33">
        <f>IF(VLOOKUP($C124,Sheet!$A$7:$DG$148,'TN01-10 (IN)'!DJ$12,0)="","",VLOOKUP($C124,Sheet!$A$7:$DG$148,'TN01-10 (IN)'!DJ$12,0))</f>
        <v>0</v>
      </c>
      <c r="DK124" s="36">
        <f>IF(VLOOKUP($C124,Sheet!$A$7:$DG$148,'TN01-10 (IN)'!DK$12,0)="","",VLOOKUP($C124,Sheet!$A$7:$DG$148,'TN01-10 (IN)'!DK$12,0))</f>
        <v>5</v>
      </c>
      <c r="DL124" s="38">
        <f t="shared" si="16"/>
        <v>128</v>
      </c>
      <c r="DM124" s="38">
        <f t="shared" si="17"/>
        <v>5</v>
      </c>
      <c r="DN124" s="38">
        <f t="shared" si="18"/>
        <v>6.67</v>
      </c>
      <c r="DO124" s="38">
        <f>VLOOKUP($C124,'TN01-04'!$A$13:$DL$166,116,0)</f>
        <v>2.7</v>
      </c>
      <c r="DP124" s="33">
        <f>IF(VLOOKUP($C124,Sheet!$A$7:$DG$148,'TN01-10 (IN)'!DP$12,0)="","",VLOOKUP($C124,Sheet!$A$7:$DG$148,'TN01-10 (IN)'!DP$12,0))</f>
        <v>134</v>
      </c>
      <c r="DQ124" s="36">
        <f>IF(VLOOKUP($C124,Sheet!$A$7:$DG$148,'TN01-10 (IN)'!DQ$12,0)="","",VLOOKUP($C124,Sheet!$A$7:$DG$148,'TN01-10 (IN)'!DQ$12,0))</f>
        <v>5</v>
      </c>
      <c r="DR124" s="28">
        <f>IF(VLOOKUP($C124,Sheet!$A$7:$DG$148,'TN01-10 (IN)'!DR$12,0)="","",VLOOKUP($C124,Sheet!$A$7:$DG$148,'TN01-10 (IN)'!DR$12,0))</f>
        <v>137</v>
      </c>
      <c r="DS124" s="28">
        <f>IF(VLOOKUP($C124,Sheet!$A$7:$DG$148,'TN01-10 (IN)'!DS$12,0)="","",VLOOKUP($C124,Sheet!$A$7:$DG$148,'TN01-10 (IN)'!DS$12,0))</f>
        <v>134</v>
      </c>
      <c r="DT124" s="28">
        <f>IF(VLOOKUP($C124,Sheet!$A$7:$DG$148,'TN01-10 (IN)'!DT$12,0)="","",VLOOKUP($C124,Sheet!$A$7:$DG$148,'TN01-10 (IN)'!DT$12,0))</f>
        <v>6.93</v>
      </c>
      <c r="DU124" s="28">
        <f>IF(VLOOKUP($C124,Sheet!$A$7:$DG$148,'TN01-10 (IN)'!DU$12,0)="","",VLOOKUP($C124,Sheet!$A$7:$DG$148,'TN01-10 (IN)'!DU$12,0))</f>
        <v>2.81</v>
      </c>
      <c r="DV124" s="28" t="str">
        <f>IF(VLOOKUP($C124,Sheet!$A$7:$DG$148,'TN01-10 (IN)'!DV$12,0)="","",VLOOKUP($C124,Sheet!$A$7:$DG$148,'TN01-10 (IN)'!DV$12,0))</f>
        <v/>
      </c>
      <c r="DW124" s="42">
        <f t="shared" si="19"/>
        <v>0</v>
      </c>
    </row>
    <row r="125" spans="1:127" ht="15.95" customHeight="1" x14ac:dyDescent="0.2">
      <c r="A125" s="52"/>
      <c r="B125" s="625"/>
      <c r="C125" s="45">
        <v>2220727388</v>
      </c>
      <c r="D125" s="26" t="s">
        <v>6</v>
      </c>
      <c r="E125" s="26" t="s">
        <v>47</v>
      </c>
      <c r="F125" s="26" t="s">
        <v>175</v>
      </c>
      <c r="G125" s="27">
        <v>36095</v>
      </c>
      <c r="H125" s="26" t="s">
        <v>209</v>
      </c>
      <c r="I125" s="26" t="s">
        <v>212</v>
      </c>
      <c r="J125" s="28">
        <f>IF(VLOOKUP($C125,Sheet!$A$7:$DG$148,'TN01-10 (IN)'!J$12,0)="","",VLOOKUP($C125,Sheet!$A$7:$DG$148,'TN01-10 (IN)'!J$12,0))</f>
        <v>8</v>
      </c>
      <c r="K125" s="28">
        <f>IF(VLOOKUP($C125,Sheet!$A$7:$DG$148,'TN01-10 (IN)'!K$12,0)="","",VLOOKUP($C125,Sheet!$A$7:$DG$148,'TN01-10 (IN)'!K$12,0))</f>
        <v>6.9</v>
      </c>
      <c r="L125" s="28">
        <f>IF(VLOOKUP($C125,Sheet!$A$7:$DG$148,'TN01-10 (IN)'!L$12,0)="","",VLOOKUP($C125,Sheet!$A$7:$DG$148,'TN01-10 (IN)'!L$12,0))</f>
        <v>8.1</v>
      </c>
      <c r="M125" s="28">
        <f>IF(VLOOKUP($C125,Sheet!$A$7:$DG$148,'TN01-10 (IN)'!M$12,0)="","",VLOOKUP($C125,Sheet!$A$7:$DG$148,'TN01-10 (IN)'!M$12,0))</f>
        <v>6.7</v>
      </c>
      <c r="N125" s="28">
        <f>IF(VLOOKUP($C125,Sheet!$A$7:$DG$148,'TN01-10 (IN)'!N$12,0)="","",VLOOKUP($C125,Sheet!$A$7:$DG$148,'TN01-10 (IN)'!N$12,0))</f>
        <v>6.8</v>
      </c>
      <c r="O125" s="28">
        <f>IF(VLOOKUP($C125,Sheet!$A$7:$DG$148,'TN01-10 (IN)'!O$12,0)="","",VLOOKUP($C125,Sheet!$A$7:$DG$148,'TN01-10 (IN)'!O$12,0))</f>
        <v>8.5</v>
      </c>
      <c r="P125" s="28">
        <f>IF(VLOOKUP($C125,Sheet!$A$7:$DG$148,'TN01-10 (IN)'!P$12,0)="","",VLOOKUP($C125,Sheet!$A$7:$DG$148,'TN01-10 (IN)'!P$12,0))</f>
        <v>8.9</v>
      </c>
      <c r="Q125" s="28" t="str">
        <f>IF(VLOOKUP($C125,Sheet!$A$7:$DG$148,'TN01-10 (IN)'!Q$12,0)="","",VLOOKUP($C125,Sheet!$A$7:$DG$148,'TN01-10 (IN)'!Q$12,0))</f>
        <v/>
      </c>
      <c r="R125" s="28">
        <f>IF(VLOOKUP($C125,Sheet!$A$7:$DG$148,'TN01-10 (IN)'!R$12,0)="","",VLOOKUP($C125,Sheet!$A$7:$DG$148,'TN01-10 (IN)'!R$12,0))</f>
        <v>8.9</v>
      </c>
      <c r="S125" s="28" t="str">
        <f>IF(VLOOKUP($C125,Sheet!$A$7:$DG$148,'TN01-10 (IN)'!S$12,0)="","",VLOOKUP($C125,Sheet!$A$7:$DG$148,'TN01-10 (IN)'!S$12,0))</f>
        <v/>
      </c>
      <c r="T125" s="28" t="str">
        <f>IF(VLOOKUP($C125,Sheet!$A$7:$DG$148,'TN01-10 (IN)'!T$12,0)="","",VLOOKUP($C125,Sheet!$A$7:$DG$148,'TN01-10 (IN)'!T$12,0))</f>
        <v/>
      </c>
      <c r="U125" s="28" t="str">
        <f>IF(VLOOKUP($C125,Sheet!$A$7:$DG$148,'TN01-10 (IN)'!U$12,0)="","",VLOOKUP($C125,Sheet!$A$7:$DG$148,'TN01-10 (IN)'!U$12,0))</f>
        <v/>
      </c>
      <c r="V125" s="28" t="str">
        <f>IF(VLOOKUP($C125,Sheet!$A$7:$DG$148,'TN01-10 (IN)'!V$12,0)="","",VLOOKUP($C125,Sheet!$A$7:$DG$148,'TN01-10 (IN)'!V$12,0))</f>
        <v/>
      </c>
      <c r="W125" s="28">
        <f>IF(VLOOKUP($C125,Sheet!$A$7:$DG$148,'TN01-10 (IN)'!W$12,0)="","",VLOOKUP($C125,Sheet!$A$7:$DG$148,'TN01-10 (IN)'!W$12,0))</f>
        <v>8.3000000000000007</v>
      </c>
      <c r="X125" s="28">
        <f>IF(VLOOKUP($C125,Sheet!$A$7:$DG$148,'TN01-10 (IN)'!X$12,0)="","",VLOOKUP($C125,Sheet!$A$7:$DG$148,'TN01-10 (IN)'!X$12,0))</f>
        <v>7.5</v>
      </c>
      <c r="Y125" s="28">
        <f>IF(VLOOKUP($C125,Sheet!$A$7:$DG$148,'TN01-10 (IN)'!Y$12,0)="","",VLOOKUP($C125,Sheet!$A$7:$DG$148,'TN01-10 (IN)'!Y$12,0))</f>
        <v>9.3000000000000007</v>
      </c>
      <c r="Z125" s="28">
        <f>IF(VLOOKUP($C125,Sheet!$A$7:$DG$148,'TN01-10 (IN)'!Z$12,0)="","",VLOOKUP($C125,Sheet!$A$7:$DG$148,'TN01-10 (IN)'!Z$12,0))</f>
        <v>8.1999999999999993</v>
      </c>
      <c r="AA125" s="28">
        <f>IF(VLOOKUP($C125,Sheet!$A$7:$DG$148,'TN01-10 (IN)'!AA$12,0)="","",VLOOKUP($C125,Sheet!$A$7:$DG$148,'TN01-10 (IN)'!AA$12,0))</f>
        <v>7</v>
      </c>
      <c r="AB125" s="28">
        <f>IF(VLOOKUP($C125,Sheet!$A$7:$DG$148,'TN01-10 (IN)'!AB$12,0)="","",VLOOKUP($C125,Sheet!$A$7:$DG$148,'TN01-10 (IN)'!AB$12,0))</f>
        <v>6.2</v>
      </c>
      <c r="AC125" s="28">
        <f>IF(VLOOKUP($C125,Sheet!$A$7:$DG$148,'TN01-10 (IN)'!AC$12,0)="","",VLOOKUP($C125,Sheet!$A$7:$DG$148,'TN01-10 (IN)'!AC$12,0))</f>
        <v>6.9</v>
      </c>
      <c r="AD125" s="28">
        <f>IF(VLOOKUP($C125,Sheet!$A$7:$DG$148,'TN01-10 (IN)'!AD$12,0)="","",VLOOKUP($C125,Sheet!$A$7:$DG$148,'TN01-10 (IN)'!AD$12,0))</f>
        <v>8.6</v>
      </c>
      <c r="AE125" s="28">
        <f>IF(VLOOKUP($C125,Sheet!$A$7:$DG$148,'TN01-10 (IN)'!AE$12,0)="","",VLOOKUP($C125,Sheet!$A$7:$DG$148,'TN01-10 (IN)'!AE$12,0))</f>
        <v>7</v>
      </c>
      <c r="AF125" s="28">
        <f>IF(VLOOKUP($C125,Sheet!$A$7:$DG$148,'TN01-10 (IN)'!AF$12,0)="","",VLOOKUP($C125,Sheet!$A$7:$DG$148,'TN01-10 (IN)'!AF$12,0))</f>
        <v>8</v>
      </c>
      <c r="AG125" s="28">
        <f>IF(VLOOKUP($C125,Sheet!$A$7:$DG$148,'TN01-10 (IN)'!AG$12,0)="","",VLOOKUP($C125,Sheet!$A$7:$DG$148,'TN01-10 (IN)'!AG$12,0))</f>
        <v>5.7</v>
      </c>
      <c r="AH125" s="28">
        <f>IF(VLOOKUP($C125,Sheet!$A$7:$DG$148,'TN01-10 (IN)'!AH$12,0)="","",VLOOKUP($C125,Sheet!$A$7:$DG$148,'TN01-10 (IN)'!AH$12,0))</f>
        <v>8.5</v>
      </c>
      <c r="AI125" s="28">
        <f>IF(VLOOKUP($C125,Sheet!$A$7:$DG$148,'TN01-10 (IN)'!AI$12,0)="","",VLOOKUP($C125,Sheet!$A$7:$DG$148,'TN01-10 (IN)'!AI$12,0))</f>
        <v>6.9</v>
      </c>
      <c r="AJ125" s="28">
        <f>IF(VLOOKUP($C125,Sheet!$A$7:$DG$148,'TN01-10 (IN)'!AJ$12,0)="","",VLOOKUP($C125,Sheet!$A$7:$DG$148,'TN01-10 (IN)'!AJ$12,0))</f>
        <v>6</v>
      </c>
      <c r="AK125" s="28">
        <f>IF(VLOOKUP($C125,Sheet!$A$7:$DG$148,'TN01-10 (IN)'!AK$12,0)="","",VLOOKUP($C125,Sheet!$A$7:$DG$148,'TN01-10 (IN)'!AK$12,0))</f>
        <v>7.9</v>
      </c>
      <c r="AL125" s="28">
        <f>IF(VLOOKUP($C125,Sheet!$A$7:$DG$148,'TN01-10 (IN)'!AL$12,0)="","",VLOOKUP($C125,Sheet!$A$7:$DG$148,'TN01-10 (IN)'!AL$12,0))</f>
        <v>7.5</v>
      </c>
      <c r="AM125" s="33">
        <f>IF(VLOOKUP($C125,Sheet!$A$7:$DG$148,'TN01-10 (IN)'!AM$12,0)="","",VLOOKUP($C125,Sheet!$A$7:$DG$148,'TN01-10 (IN)'!AM$12,0))</f>
        <v>51</v>
      </c>
      <c r="AN125" s="36">
        <f>IF(VLOOKUP($C125,Sheet!$A$7:$DG$148,'TN01-10 (IN)'!AN$12,0)="","",VLOOKUP($C125,Sheet!$A$7:$DG$148,'TN01-10 (IN)'!AN$12,0))</f>
        <v>0</v>
      </c>
      <c r="AO125" s="32">
        <f>IF(VLOOKUP($C125,Sheet!$A$7:$DG$148,'TN01-10 (IN)'!AO$12,0)="","",VLOOKUP($C125,Sheet!$A$7:$DG$148,'TN01-10 (IN)'!AO$12,0))</f>
        <v>7.8</v>
      </c>
      <c r="AP125" s="32">
        <f>IF(VLOOKUP($C125,Sheet!$A$7:$DG$148,'TN01-10 (IN)'!AP$12,0)="","",VLOOKUP($C125,Sheet!$A$7:$DG$148,'TN01-10 (IN)'!AP$12,0))</f>
        <v>6.7</v>
      </c>
      <c r="AQ125" s="32">
        <f>IF(VLOOKUP($C125,Sheet!$A$7:$DG$148,'TN01-10 (IN)'!AQ$12,0)="","",VLOOKUP($C125,Sheet!$A$7:$DG$148,'TN01-10 (IN)'!AQ$12,0))</f>
        <v>10</v>
      </c>
      <c r="AR125" s="32" t="str">
        <f>IF(VLOOKUP($C125,Sheet!$A$7:$DG$148,'TN01-10 (IN)'!AR$12,0)="","",VLOOKUP($C125,Sheet!$A$7:$DG$148,'TN01-10 (IN)'!AR$12,0))</f>
        <v/>
      </c>
      <c r="AS125" s="32" t="str">
        <f>IF(VLOOKUP($C125,Sheet!$A$7:$DG$148,'TN01-10 (IN)'!AS$12,0)="","",VLOOKUP($C125,Sheet!$A$7:$DG$148,'TN01-10 (IN)'!AS$12,0))</f>
        <v/>
      </c>
      <c r="AT125" s="32" t="str">
        <f>IF(VLOOKUP($C125,Sheet!$A$7:$DG$148,'TN01-10 (IN)'!AT$12,0)="","",VLOOKUP($C125,Sheet!$A$7:$DG$148,'TN01-10 (IN)'!AT$12,0))</f>
        <v/>
      </c>
      <c r="AU125" s="32" t="str">
        <f>IF(VLOOKUP($C125,Sheet!$A$7:$DG$148,'TN01-10 (IN)'!AU$12,0)="","",VLOOKUP($C125,Sheet!$A$7:$DG$148,'TN01-10 (IN)'!AU$12,0))</f>
        <v/>
      </c>
      <c r="AV125" s="32" t="str">
        <f>IF(VLOOKUP($C125,Sheet!$A$7:$DG$148,'TN01-10 (IN)'!AV$12,0)="","",VLOOKUP($C125,Sheet!$A$7:$DG$148,'TN01-10 (IN)'!AV$12,0))</f>
        <v/>
      </c>
      <c r="AW125" s="32" t="str">
        <f>IF(VLOOKUP($C125,Sheet!$A$7:$DG$148,'TN01-10 (IN)'!AW$12,0)="","",VLOOKUP($C125,Sheet!$A$7:$DG$148,'TN01-10 (IN)'!AW$12,0))</f>
        <v/>
      </c>
      <c r="AX125" s="32" t="str">
        <f>IF(VLOOKUP($C125,Sheet!$A$7:$DG$148,'TN01-10 (IN)'!AX$12,0)="","",VLOOKUP($C125,Sheet!$A$7:$DG$148,'TN01-10 (IN)'!AX$12,0))</f>
        <v/>
      </c>
      <c r="AY125" s="32" t="str">
        <f>IF(VLOOKUP($C125,Sheet!$A$7:$DG$148,'TN01-10 (IN)'!AY$12,0)="","",VLOOKUP($C125,Sheet!$A$7:$DG$148,'TN01-10 (IN)'!AY$12,0))</f>
        <v/>
      </c>
      <c r="AZ125" s="32" t="str">
        <f>IF(VLOOKUP($C125,Sheet!$A$7:$DG$148,'TN01-10 (IN)'!AZ$12,0)="","",VLOOKUP($C125,Sheet!$A$7:$DG$148,'TN01-10 (IN)'!AZ$12,0))</f>
        <v/>
      </c>
      <c r="BA125" s="32">
        <f>IF(VLOOKUP($C125,Sheet!$A$7:$DG$148,'TN01-10 (IN)'!BA$12,0)="","",VLOOKUP($C125,Sheet!$A$7:$DG$148,'TN01-10 (IN)'!BA$12,0))</f>
        <v>5.3</v>
      </c>
      <c r="BB125" s="32" t="str">
        <f>IF(VLOOKUP($C125,Sheet!$A$7:$DG$148,'TN01-10 (IN)'!BB$12,0)="","",VLOOKUP($C125,Sheet!$A$7:$DG$148,'TN01-10 (IN)'!BB$12,0))</f>
        <v/>
      </c>
      <c r="BC125" s="32">
        <f>IF(VLOOKUP($C125,Sheet!$A$7:$DG$148,'TN01-10 (IN)'!BC$12,0)="","",VLOOKUP($C125,Sheet!$A$7:$DG$148,'TN01-10 (IN)'!BC$12,0))</f>
        <v>7.2</v>
      </c>
      <c r="BD125" s="33">
        <f>IF(VLOOKUP($C125,Sheet!$A$7:$DG$148,'TN01-10 (IN)'!BD$12,0)="","",VLOOKUP($C125,Sheet!$A$7:$DG$148,'TN01-10 (IN)'!BD$12,0))</f>
        <v>5</v>
      </c>
      <c r="BE125" s="36">
        <f>IF(VLOOKUP($C125,Sheet!$A$7:$DG$148,'TN01-10 (IN)'!BE$12,0)="","",VLOOKUP($C125,Sheet!$A$7:$DG$148,'TN01-10 (IN)'!BE$12,0))</f>
        <v>0</v>
      </c>
      <c r="BF125" s="28">
        <f>IF(VLOOKUP($C125,Sheet!$A$7:$DG$148,'TN01-10 (IN)'!BF$12,0)="","",VLOOKUP($C125,Sheet!$A$7:$DG$148,'TN01-10 (IN)'!BF$12,0))</f>
        <v>6.4</v>
      </c>
      <c r="BG125" s="28">
        <f>IF(VLOOKUP($C125,Sheet!$A$7:$DG$148,'TN01-10 (IN)'!BG$12,0)="","",VLOOKUP($C125,Sheet!$A$7:$DG$148,'TN01-10 (IN)'!BG$12,0))</f>
        <v>6</v>
      </c>
      <c r="BH125" s="28">
        <f>IF(VLOOKUP($C125,Sheet!$A$7:$DG$148,'TN01-10 (IN)'!BH$12,0)="","",VLOOKUP($C125,Sheet!$A$7:$DG$148,'TN01-10 (IN)'!BH$12,0))</f>
        <v>8.1999999999999993</v>
      </c>
      <c r="BI125" s="28">
        <f>IF(VLOOKUP($C125,Sheet!$A$7:$DG$148,'TN01-10 (IN)'!BI$12,0)="","",VLOOKUP($C125,Sheet!$A$7:$DG$148,'TN01-10 (IN)'!BI$12,0))</f>
        <v>5.0999999999999996</v>
      </c>
      <c r="BJ125" s="28">
        <f>IF(VLOOKUP($C125,Sheet!$A$7:$DG$148,'TN01-10 (IN)'!BJ$12,0)="","",VLOOKUP($C125,Sheet!$A$7:$DG$148,'TN01-10 (IN)'!BJ$12,0))</f>
        <v>7.4</v>
      </c>
      <c r="BK125" s="28">
        <f>IF(VLOOKUP($C125,Sheet!$A$7:$DG$148,'TN01-10 (IN)'!BK$12,0)="","",VLOOKUP($C125,Sheet!$A$7:$DG$148,'TN01-10 (IN)'!BK$12,0))</f>
        <v>6.5</v>
      </c>
      <c r="BL125" s="28">
        <f>IF(VLOOKUP($C125,Sheet!$A$7:$DG$148,'TN01-10 (IN)'!BL$12,0)="","",VLOOKUP($C125,Sheet!$A$7:$DG$148,'TN01-10 (IN)'!BL$12,0))</f>
        <v>7.5</v>
      </c>
      <c r="BM125" s="28">
        <f>IF(VLOOKUP($C125,Sheet!$A$7:$DG$148,'TN01-10 (IN)'!BM$12,0)="","",VLOOKUP($C125,Sheet!$A$7:$DG$148,'TN01-10 (IN)'!BM$12,0))</f>
        <v>6.3</v>
      </c>
      <c r="BN125" s="28">
        <f>IF(VLOOKUP($C125,Sheet!$A$7:$DG$148,'TN01-10 (IN)'!BN$12,0)="","",VLOOKUP($C125,Sheet!$A$7:$DG$148,'TN01-10 (IN)'!BN$12,0))</f>
        <v>7.8</v>
      </c>
      <c r="BO125" s="28">
        <f>IF(VLOOKUP($C125,Sheet!$A$7:$DG$148,'TN01-10 (IN)'!BO$12,0)="","",VLOOKUP($C125,Sheet!$A$7:$DG$148,'TN01-10 (IN)'!BO$12,0))</f>
        <v>7.6</v>
      </c>
      <c r="BP125" s="28">
        <f>IF(VLOOKUP($C125,Sheet!$A$7:$DG$148,'TN01-10 (IN)'!BP$12,0)="","",VLOOKUP($C125,Sheet!$A$7:$DG$148,'TN01-10 (IN)'!BP$12,0))</f>
        <v>7.8</v>
      </c>
      <c r="BQ125" s="28">
        <f>IF(VLOOKUP($C125,Sheet!$A$7:$DG$148,'TN01-10 (IN)'!BQ$12,0)="","",VLOOKUP($C125,Sheet!$A$7:$DG$148,'TN01-10 (IN)'!BQ$12,0))</f>
        <v>6.8</v>
      </c>
      <c r="BR125" s="28">
        <f>IF(VLOOKUP($C125,Sheet!$A$7:$DG$148,'TN01-10 (IN)'!BR$12,0)="","",VLOOKUP($C125,Sheet!$A$7:$DG$148,'TN01-10 (IN)'!BR$12,0))</f>
        <v>7.3</v>
      </c>
      <c r="BS125" s="28" t="str">
        <f>IF(VLOOKUP($C125,Sheet!$A$7:$DG$148,'TN01-10 (IN)'!BS$12,0)="","",VLOOKUP($C125,Sheet!$A$7:$DG$148,'TN01-10 (IN)'!BS$12,0))</f>
        <v/>
      </c>
      <c r="BT125" s="28">
        <f>IF(VLOOKUP($C125,Sheet!$A$7:$DG$148,'TN01-10 (IN)'!BT$12,0)="","",VLOOKUP($C125,Sheet!$A$7:$DG$148,'TN01-10 (IN)'!BT$12,0))</f>
        <v>6.4</v>
      </c>
      <c r="BU125" s="28">
        <f>IF(VLOOKUP($C125,Sheet!$A$7:$DG$148,'TN01-10 (IN)'!BU$12,0)="","",VLOOKUP($C125,Sheet!$A$7:$DG$148,'TN01-10 (IN)'!BU$12,0))</f>
        <v>5.6</v>
      </c>
      <c r="BV125" s="28">
        <f>IF(VLOOKUP($C125,Sheet!$A$7:$DG$148,'TN01-10 (IN)'!BV$12,0)="","",VLOOKUP($C125,Sheet!$A$7:$DG$148,'TN01-10 (IN)'!BV$12,0))</f>
        <v>6.8</v>
      </c>
      <c r="BW125" s="28">
        <f>IF(VLOOKUP($C125,Sheet!$A$7:$DG$148,'TN01-10 (IN)'!BW$12,0)="","",VLOOKUP($C125,Sheet!$A$7:$DG$148,'TN01-10 (IN)'!BW$12,0))</f>
        <v>6.2</v>
      </c>
      <c r="BX125" s="28">
        <f>IF(VLOOKUP($C125,Sheet!$A$7:$DG$148,'TN01-10 (IN)'!BX$12,0)="","",VLOOKUP($C125,Sheet!$A$7:$DG$148,'TN01-10 (IN)'!BX$12,0))</f>
        <v>8.1999999999999993</v>
      </c>
      <c r="BY125" s="28">
        <f>IF(VLOOKUP($C125,Sheet!$A$7:$DG$148,'TN01-10 (IN)'!BY$12,0)="","",VLOOKUP($C125,Sheet!$A$7:$DG$148,'TN01-10 (IN)'!BY$12,0))</f>
        <v>8.1999999999999993</v>
      </c>
      <c r="BZ125" s="33">
        <f>IF(VLOOKUP($C125,Sheet!$A$7:$DG$148,'TN01-10 (IN)'!BZ$12,0)="","",VLOOKUP($C125,Sheet!$A$7:$DG$148,'TN01-10 (IN)'!BZ$12,0))</f>
        <v>50</v>
      </c>
      <c r="CA125" s="36">
        <f>IF(VLOOKUP($C125,Sheet!$A$7:$DG$148,'TN01-10 (IN)'!CA$12,0)="","",VLOOKUP($C125,Sheet!$A$7:$DG$148,'TN01-10 (IN)'!CA$12,0))</f>
        <v>0</v>
      </c>
      <c r="CB125" s="28" t="str">
        <f>IF(VLOOKUP($C125,Sheet!$A$7:$DG$148,'TN01-10 (IN)'!CB$12,0)="","",VLOOKUP($C125,Sheet!$A$7:$DG$148,'TN01-10 (IN)'!CB$12,0))</f>
        <v/>
      </c>
      <c r="CC125" s="28">
        <f>IF(VLOOKUP($C125,Sheet!$A$7:$DG$148,'TN01-10 (IN)'!CC$12,0)="","",VLOOKUP($C125,Sheet!$A$7:$DG$148,'TN01-10 (IN)'!CC$12,0))</f>
        <v>6.7</v>
      </c>
      <c r="CD125" s="28">
        <f>IF(VLOOKUP($C125,Sheet!$A$7:$DG$148,'TN01-10 (IN)'!CD$12,0)="","",VLOOKUP($C125,Sheet!$A$7:$DG$148,'TN01-10 (IN)'!CD$12,0))</f>
        <v>7.6</v>
      </c>
      <c r="CE125" s="28" t="str">
        <f>IF(VLOOKUP($C125,Sheet!$A$7:$DG$148,'TN01-10 (IN)'!CE$12,0)="","",VLOOKUP($C125,Sheet!$A$7:$DG$148,'TN01-10 (IN)'!CE$12,0))</f>
        <v/>
      </c>
      <c r="CF125" s="28">
        <f>IF(VLOOKUP($C125,Sheet!$A$7:$DG$148,'TN01-10 (IN)'!CF$12,0)="","",VLOOKUP($C125,Sheet!$A$7:$DG$148,'TN01-10 (IN)'!CF$12,0))</f>
        <v>7.6</v>
      </c>
      <c r="CG125" s="28">
        <f>IF(VLOOKUP($C125,Sheet!$A$7:$DG$148,'TN01-10 (IN)'!CG$12,0)="","",VLOOKUP($C125,Sheet!$A$7:$DG$148,'TN01-10 (IN)'!CG$12,0))</f>
        <v>7.7</v>
      </c>
      <c r="CH125" s="28">
        <f>IF(VLOOKUP($C125,Sheet!$A$7:$DG$148,'TN01-10 (IN)'!CH$12,0)="","",VLOOKUP($C125,Sheet!$A$7:$DG$148,'TN01-10 (IN)'!CH$12,0))</f>
        <v>8.6999999999999993</v>
      </c>
      <c r="CI125" s="28">
        <f>IF(VLOOKUP($C125,Sheet!$A$7:$DG$148,'TN01-10 (IN)'!CI$12,0)="","",VLOOKUP($C125,Sheet!$A$7:$DG$148,'TN01-10 (IN)'!CI$12,0))</f>
        <v>5.6</v>
      </c>
      <c r="CJ125" s="28" t="str">
        <f>IF(VLOOKUP($C125,Sheet!$A$7:$DG$148,'TN01-10 (IN)'!CJ$12,0)="","",VLOOKUP($C125,Sheet!$A$7:$DG$148,'TN01-10 (IN)'!CJ$12,0))</f>
        <v/>
      </c>
      <c r="CK125" s="28">
        <f>IF(VLOOKUP($C125,Sheet!$A$7:$DG$148,'TN01-10 (IN)'!CK$12,0)="","",VLOOKUP($C125,Sheet!$A$7:$DG$148,'TN01-10 (IN)'!CK$12,0))</f>
        <v>7.6</v>
      </c>
      <c r="CL125" s="28" t="str">
        <f>IF(VLOOKUP($C125,Sheet!$A$7:$DG$148,'TN01-10 (IN)'!CL$12,0)="","",VLOOKUP($C125,Sheet!$A$7:$DG$148,'TN01-10 (IN)'!CL$12,0))</f>
        <v/>
      </c>
      <c r="CM125" s="28" t="str">
        <f>IF(VLOOKUP($C125,Sheet!$A$7:$DG$148,'TN01-10 (IN)'!CM$12,0)="","",VLOOKUP($C125,Sheet!$A$7:$DG$148,'TN01-10 (IN)'!CM$12,0))</f>
        <v/>
      </c>
      <c r="CN125" s="28" t="str">
        <f>IF(VLOOKUP($C125,Sheet!$A$7:$DG$148,'TN01-10 (IN)'!CN$12,0)="","",VLOOKUP($C125,Sheet!$A$7:$DG$148,'TN01-10 (IN)'!CN$12,0))</f>
        <v/>
      </c>
      <c r="CO125" s="28" t="str">
        <f>IF(VLOOKUP($C125,Sheet!$A$7:$DG$148,'TN01-10 (IN)'!CO$12,0)="","",VLOOKUP($C125,Sheet!$A$7:$DG$148,'TN01-10 (IN)'!CO$12,0))</f>
        <v/>
      </c>
      <c r="CP125" s="28">
        <f>IF(VLOOKUP($C125,Sheet!$A$7:$DG$148,'TN01-10 (IN)'!CP$12,0)="","",VLOOKUP($C125,Sheet!$A$7:$DG$148,'TN01-10 (IN)'!CP$12,0))</f>
        <v>6.7</v>
      </c>
      <c r="CQ125" s="28">
        <f>IF(VLOOKUP($C125,Sheet!$A$7:$DG$148,'TN01-10 (IN)'!CQ$12,0)="","",VLOOKUP($C125,Sheet!$A$7:$DG$148,'TN01-10 (IN)'!CQ$12,0))</f>
        <v>7.4</v>
      </c>
      <c r="CR125" s="28">
        <f>IF(VLOOKUP($C125,Sheet!$A$7:$DG$148,'TN01-10 (IN)'!CR$12,0)="","",VLOOKUP($C125,Sheet!$A$7:$DG$148,'TN01-10 (IN)'!CR$12,0))</f>
        <v>7.9</v>
      </c>
      <c r="CS125" s="28">
        <f>IF(VLOOKUP($C125,Sheet!$A$7:$DG$148,'TN01-10 (IN)'!CS$12,0)="","",VLOOKUP($C125,Sheet!$A$7:$DG$148,'TN01-10 (IN)'!CS$12,0))</f>
        <v>7.7</v>
      </c>
      <c r="CT125" s="28">
        <f>IF(VLOOKUP($C125,Sheet!$A$7:$DG$148,'TN01-10 (IN)'!CT$12,0)="","",VLOOKUP($C125,Sheet!$A$7:$DG$148,'TN01-10 (IN)'!CT$12,0))</f>
        <v>7.3</v>
      </c>
      <c r="CU125" s="33">
        <f>IF(VLOOKUP($C125,Sheet!$A$7:$DG$148,'TN01-10 (IN)'!CU$12,0)="","",VLOOKUP($C125,Sheet!$A$7:$DG$148,'TN01-10 (IN)'!CU$12,0))</f>
        <v>27</v>
      </c>
      <c r="CV125" s="36">
        <f>IF(VLOOKUP($C125,Sheet!$A$7:$DG$148,'TN01-10 (IN)'!CV$12,0)="","",VLOOKUP($C125,Sheet!$A$7:$DG$148,'TN01-10 (IN)'!CV$12,0))</f>
        <v>0</v>
      </c>
      <c r="CW125" s="38">
        <f t="shared" si="11"/>
        <v>128</v>
      </c>
      <c r="CX125" s="38">
        <f t="shared" si="11"/>
        <v>0</v>
      </c>
      <c r="CY125" s="38">
        <f t="shared" si="12"/>
        <v>0</v>
      </c>
      <c r="CZ125" s="38">
        <f t="shared" si="13"/>
        <v>128</v>
      </c>
      <c r="DA125" s="38">
        <f t="shared" si="14"/>
        <v>7.22</v>
      </c>
      <c r="DB125" s="38">
        <f>VLOOKUP($C125,'TN01-04'!$A$13:$DL$166,103,0)</f>
        <v>3</v>
      </c>
      <c r="DC125" s="28" t="str">
        <f>IF(VLOOKUP($C125,Sheet!$A$7:$DG$148,'TN01-10 (IN)'!DC$12,0)="","",VLOOKUP($C125,Sheet!$A$7:$DG$148,'TN01-10 (IN)'!DC$12,0))</f>
        <v/>
      </c>
      <c r="DD125" s="28" t="str">
        <f>IF(VLOOKUP($C125,Sheet!$A$7:$DG$148,'TN01-10 (IN)'!DD$12,0)="","",VLOOKUP($C125,Sheet!$A$7:$DG$148,'TN01-10 (IN)'!DD$12,0))</f>
        <v/>
      </c>
      <c r="DE125" s="28">
        <f>IF(VLOOKUP($C125,Sheet!$A$7:$DG$148,'TN01-10 (IN)'!DE$12,0)="","",VLOOKUP($C125,Sheet!$A$7:$DG$148,'TN01-10 (IN)'!DE$12,0))</f>
        <v>7.3</v>
      </c>
      <c r="DF125" s="28" t="str">
        <f>IF(VLOOKUP($C125,Sheet!$A$7:$DG$148,'TN01-10 (IN)'!DF$12,0)="","",VLOOKUP($C125,Sheet!$A$7:$DG$148,'TN01-10 (IN)'!DF$12,0))</f>
        <v/>
      </c>
      <c r="DG125" s="38"/>
      <c r="DH125" s="38">
        <f t="shared" si="15"/>
        <v>7.3</v>
      </c>
      <c r="DI125" s="38">
        <f>VLOOKUP($C125,'TN01-04'!$A$13:$DL$166,110,0)</f>
        <v>3</v>
      </c>
      <c r="DJ125" s="33">
        <f>IF(VLOOKUP($C125,Sheet!$A$7:$DG$148,'TN01-10 (IN)'!DJ$12,0)="","",VLOOKUP($C125,Sheet!$A$7:$DG$148,'TN01-10 (IN)'!DJ$12,0))</f>
        <v>5</v>
      </c>
      <c r="DK125" s="36">
        <f>IF(VLOOKUP($C125,Sheet!$A$7:$DG$148,'TN01-10 (IN)'!DK$12,0)="","",VLOOKUP($C125,Sheet!$A$7:$DG$148,'TN01-10 (IN)'!DK$12,0))</f>
        <v>0</v>
      </c>
      <c r="DL125" s="38">
        <f t="shared" si="16"/>
        <v>133</v>
      </c>
      <c r="DM125" s="38">
        <f t="shared" si="17"/>
        <v>0</v>
      </c>
      <c r="DN125" s="38">
        <f t="shared" si="18"/>
        <v>7.22</v>
      </c>
      <c r="DO125" s="38">
        <f>VLOOKUP($C125,'TN01-04'!$A$13:$DL$166,116,0)</f>
        <v>3</v>
      </c>
      <c r="DP125" s="33">
        <f>IF(VLOOKUP($C125,Sheet!$A$7:$DG$148,'TN01-10 (IN)'!DP$12,0)="","",VLOOKUP($C125,Sheet!$A$7:$DG$148,'TN01-10 (IN)'!DP$12,0))</f>
        <v>138</v>
      </c>
      <c r="DQ125" s="36">
        <f>IF(VLOOKUP($C125,Sheet!$A$7:$DG$148,'TN01-10 (IN)'!DQ$12,0)="","",VLOOKUP($C125,Sheet!$A$7:$DG$148,'TN01-10 (IN)'!DQ$12,0))</f>
        <v>0</v>
      </c>
      <c r="DR125" s="28">
        <f>IF(VLOOKUP($C125,Sheet!$A$7:$DG$148,'TN01-10 (IN)'!DR$12,0)="","",VLOOKUP($C125,Sheet!$A$7:$DG$148,'TN01-10 (IN)'!DR$12,0))</f>
        <v>137</v>
      </c>
      <c r="DS125" s="28">
        <f>IF(VLOOKUP($C125,Sheet!$A$7:$DG$148,'TN01-10 (IN)'!DS$12,0)="","",VLOOKUP($C125,Sheet!$A$7:$DG$148,'TN01-10 (IN)'!DS$12,0))</f>
        <v>138</v>
      </c>
      <c r="DT125" s="28">
        <f>IF(VLOOKUP($C125,Sheet!$A$7:$DG$148,'TN01-10 (IN)'!DT$12,0)="","",VLOOKUP($C125,Sheet!$A$7:$DG$148,'TN01-10 (IN)'!DT$12,0))</f>
        <v>7.22</v>
      </c>
      <c r="DU125" s="28">
        <f>IF(VLOOKUP($C125,Sheet!$A$7:$DG$148,'TN01-10 (IN)'!DU$12,0)="","",VLOOKUP($C125,Sheet!$A$7:$DG$148,'TN01-10 (IN)'!DU$12,0))</f>
        <v>3</v>
      </c>
      <c r="DV125" s="28" t="str">
        <f>IF(VLOOKUP($C125,Sheet!$A$7:$DG$148,'TN01-10 (IN)'!DV$12,0)="","",VLOOKUP($C125,Sheet!$A$7:$DG$148,'TN01-10 (IN)'!DV$12,0))</f>
        <v/>
      </c>
      <c r="DW125" s="42">
        <f t="shared" si="19"/>
        <v>0</v>
      </c>
    </row>
    <row r="126" spans="1:127" ht="15.95" customHeight="1" x14ac:dyDescent="0.2">
      <c r="A126" s="52"/>
      <c r="B126" s="625"/>
      <c r="C126" s="45">
        <v>2220727389</v>
      </c>
      <c r="D126" s="26" t="s">
        <v>36</v>
      </c>
      <c r="E126" s="26" t="s">
        <v>48</v>
      </c>
      <c r="F126" s="26" t="s">
        <v>175</v>
      </c>
      <c r="G126" s="27">
        <v>35882</v>
      </c>
      <c r="H126" s="26" t="s">
        <v>209</v>
      </c>
      <c r="I126" s="26" t="s">
        <v>212</v>
      </c>
      <c r="J126" s="28">
        <f>IF(VLOOKUP($C126,Sheet!$A$7:$DG$148,'TN01-10 (IN)'!J$12,0)="","",VLOOKUP($C126,Sheet!$A$7:$DG$148,'TN01-10 (IN)'!J$12,0))</f>
        <v>8.1999999999999993</v>
      </c>
      <c r="K126" s="28">
        <f>IF(VLOOKUP($C126,Sheet!$A$7:$DG$148,'TN01-10 (IN)'!K$12,0)="","",VLOOKUP($C126,Sheet!$A$7:$DG$148,'TN01-10 (IN)'!K$12,0))</f>
        <v>5.6</v>
      </c>
      <c r="L126" s="28">
        <f>IF(VLOOKUP($C126,Sheet!$A$7:$DG$148,'TN01-10 (IN)'!L$12,0)="","",VLOOKUP($C126,Sheet!$A$7:$DG$148,'TN01-10 (IN)'!L$12,0))</f>
        <v>4</v>
      </c>
      <c r="M126" s="28">
        <f>IF(VLOOKUP($C126,Sheet!$A$7:$DG$148,'TN01-10 (IN)'!M$12,0)="","",VLOOKUP($C126,Sheet!$A$7:$DG$148,'TN01-10 (IN)'!M$12,0))</f>
        <v>7.2</v>
      </c>
      <c r="N126" s="28">
        <f>IF(VLOOKUP($C126,Sheet!$A$7:$DG$148,'TN01-10 (IN)'!N$12,0)="","",VLOOKUP($C126,Sheet!$A$7:$DG$148,'TN01-10 (IN)'!N$12,0))</f>
        <v>5.4</v>
      </c>
      <c r="O126" s="28">
        <f>IF(VLOOKUP($C126,Sheet!$A$7:$DG$148,'TN01-10 (IN)'!O$12,0)="","",VLOOKUP($C126,Sheet!$A$7:$DG$148,'TN01-10 (IN)'!O$12,0))</f>
        <v>6</v>
      </c>
      <c r="P126" s="28">
        <f>IF(VLOOKUP($C126,Sheet!$A$7:$DG$148,'TN01-10 (IN)'!P$12,0)="","",VLOOKUP($C126,Sheet!$A$7:$DG$148,'TN01-10 (IN)'!P$12,0))</f>
        <v>5.2</v>
      </c>
      <c r="Q126" s="28" t="str">
        <f>IF(VLOOKUP($C126,Sheet!$A$7:$DG$148,'TN01-10 (IN)'!Q$12,0)="","",VLOOKUP($C126,Sheet!$A$7:$DG$148,'TN01-10 (IN)'!Q$12,0))</f>
        <v/>
      </c>
      <c r="R126" s="28">
        <f>IF(VLOOKUP($C126,Sheet!$A$7:$DG$148,'TN01-10 (IN)'!R$12,0)="","",VLOOKUP($C126,Sheet!$A$7:$DG$148,'TN01-10 (IN)'!R$12,0))</f>
        <v>7</v>
      </c>
      <c r="S126" s="28" t="str">
        <f>IF(VLOOKUP($C126,Sheet!$A$7:$DG$148,'TN01-10 (IN)'!S$12,0)="","",VLOOKUP($C126,Sheet!$A$7:$DG$148,'TN01-10 (IN)'!S$12,0))</f>
        <v/>
      </c>
      <c r="T126" s="28" t="str">
        <f>IF(VLOOKUP($C126,Sheet!$A$7:$DG$148,'TN01-10 (IN)'!T$12,0)="","",VLOOKUP($C126,Sheet!$A$7:$DG$148,'TN01-10 (IN)'!T$12,0))</f>
        <v/>
      </c>
      <c r="U126" s="28" t="str">
        <f>IF(VLOOKUP($C126,Sheet!$A$7:$DG$148,'TN01-10 (IN)'!U$12,0)="","",VLOOKUP($C126,Sheet!$A$7:$DG$148,'TN01-10 (IN)'!U$12,0))</f>
        <v/>
      </c>
      <c r="V126" s="28" t="str">
        <f>IF(VLOOKUP($C126,Sheet!$A$7:$DG$148,'TN01-10 (IN)'!V$12,0)="","",VLOOKUP($C126,Sheet!$A$7:$DG$148,'TN01-10 (IN)'!V$12,0))</f>
        <v/>
      </c>
      <c r="W126" s="28">
        <f>IF(VLOOKUP($C126,Sheet!$A$7:$DG$148,'TN01-10 (IN)'!W$12,0)="","",VLOOKUP($C126,Sheet!$A$7:$DG$148,'TN01-10 (IN)'!W$12,0))</f>
        <v>7.5</v>
      </c>
      <c r="X126" s="28">
        <f>IF(VLOOKUP($C126,Sheet!$A$7:$DG$148,'TN01-10 (IN)'!X$12,0)="","",VLOOKUP($C126,Sheet!$A$7:$DG$148,'TN01-10 (IN)'!X$12,0))</f>
        <v>6.9</v>
      </c>
      <c r="Y126" s="28">
        <f>IF(VLOOKUP($C126,Sheet!$A$7:$DG$148,'TN01-10 (IN)'!Y$12,0)="","",VLOOKUP($C126,Sheet!$A$7:$DG$148,'TN01-10 (IN)'!Y$12,0))</f>
        <v>7.9</v>
      </c>
      <c r="Z126" s="28">
        <f>IF(VLOOKUP($C126,Sheet!$A$7:$DG$148,'TN01-10 (IN)'!Z$12,0)="","",VLOOKUP($C126,Sheet!$A$7:$DG$148,'TN01-10 (IN)'!Z$12,0))</f>
        <v>6.4</v>
      </c>
      <c r="AA126" s="28">
        <f>IF(VLOOKUP($C126,Sheet!$A$7:$DG$148,'TN01-10 (IN)'!AA$12,0)="","",VLOOKUP($C126,Sheet!$A$7:$DG$148,'TN01-10 (IN)'!AA$12,0))</f>
        <v>5.3</v>
      </c>
      <c r="AB126" s="28">
        <f>IF(VLOOKUP($C126,Sheet!$A$7:$DG$148,'TN01-10 (IN)'!AB$12,0)="","",VLOOKUP($C126,Sheet!$A$7:$DG$148,'TN01-10 (IN)'!AB$12,0))</f>
        <v>5.2</v>
      </c>
      <c r="AC126" s="28">
        <f>IF(VLOOKUP($C126,Sheet!$A$7:$DG$148,'TN01-10 (IN)'!AC$12,0)="","",VLOOKUP($C126,Sheet!$A$7:$DG$148,'TN01-10 (IN)'!AC$12,0))</f>
        <v>8</v>
      </c>
      <c r="AD126" s="28">
        <f>IF(VLOOKUP($C126,Sheet!$A$7:$DG$148,'TN01-10 (IN)'!AD$12,0)="","",VLOOKUP($C126,Sheet!$A$7:$DG$148,'TN01-10 (IN)'!AD$12,0))</f>
        <v>6.5</v>
      </c>
      <c r="AE126" s="28">
        <f>IF(VLOOKUP($C126,Sheet!$A$7:$DG$148,'TN01-10 (IN)'!AE$12,0)="","",VLOOKUP($C126,Sheet!$A$7:$DG$148,'TN01-10 (IN)'!AE$12,0))</f>
        <v>4.5999999999999996</v>
      </c>
      <c r="AF126" s="28">
        <f>IF(VLOOKUP($C126,Sheet!$A$7:$DG$148,'TN01-10 (IN)'!AF$12,0)="","",VLOOKUP($C126,Sheet!$A$7:$DG$148,'TN01-10 (IN)'!AF$12,0))</f>
        <v>5</v>
      </c>
      <c r="AG126" s="28">
        <f>IF(VLOOKUP($C126,Sheet!$A$7:$DG$148,'TN01-10 (IN)'!AG$12,0)="","",VLOOKUP($C126,Sheet!$A$7:$DG$148,'TN01-10 (IN)'!AG$12,0))</f>
        <v>5.5</v>
      </c>
      <c r="AH126" s="28">
        <f>IF(VLOOKUP($C126,Sheet!$A$7:$DG$148,'TN01-10 (IN)'!AH$12,0)="","",VLOOKUP($C126,Sheet!$A$7:$DG$148,'TN01-10 (IN)'!AH$12,0))</f>
        <v>5.2</v>
      </c>
      <c r="AI126" s="28">
        <f>IF(VLOOKUP($C126,Sheet!$A$7:$DG$148,'TN01-10 (IN)'!AI$12,0)="","",VLOOKUP($C126,Sheet!$A$7:$DG$148,'TN01-10 (IN)'!AI$12,0))</f>
        <v>7.6</v>
      </c>
      <c r="AJ126" s="28">
        <f>IF(VLOOKUP($C126,Sheet!$A$7:$DG$148,'TN01-10 (IN)'!AJ$12,0)="","",VLOOKUP($C126,Sheet!$A$7:$DG$148,'TN01-10 (IN)'!AJ$12,0))</f>
        <v>5.2</v>
      </c>
      <c r="AK126" s="28">
        <f>IF(VLOOKUP($C126,Sheet!$A$7:$DG$148,'TN01-10 (IN)'!AK$12,0)="","",VLOOKUP($C126,Sheet!$A$7:$DG$148,'TN01-10 (IN)'!AK$12,0))</f>
        <v>5.3</v>
      </c>
      <c r="AL126" s="28">
        <f>IF(VLOOKUP($C126,Sheet!$A$7:$DG$148,'TN01-10 (IN)'!AL$12,0)="","",VLOOKUP($C126,Sheet!$A$7:$DG$148,'TN01-10 (IN)'!AL$12,0))</f>
        <v>6.3</v>
      </c>
      <c r="AM126" s="33">
        <f>IF(VLOOKUP($C126,Sheet!$A$7:$DG$148,'TN01-10 (IN)'!AM$12,0)="","",VLOOKUP($C126,Sheet!$A$7:$DG$148,'TN01-10 (IN)'!AM$12,0))</f>
        <v>51</v>
      </c>
      <c r="AN126" s="36">
        <f>IF(VLOOKUP($C126,Sheet!$A$7:$DG$148,'TN01-10 (IN)'!AN$12,0)="","",VLOOKUP($C126,Sheet!$A$7:$DG$148,'TN01-10 (IN)'!AN$12,0))</f>
        <v>0</v>
      </c>
      <c r="AO126" s="32">
        <f>IF(VLOOKUP($C126,Sheet!$A$7:$DG$148,'TN01-10 (IN)'!AO$12,0)="","",VLOOKUP($C126,Sheet!$A$7:$DG$148,'TN01-10 (IN)'!AO$12,0))</f>
        <v>5.7</v>
      </c>
      <c r="AP126" s="32">
        <f>IF(VLOOKUP($C126,Sheet!$A$7:$DG$148,'TN01-10 (IN)'!AP$12,0)="","",VLOOKUP($C126,Sheet!$A$7:$DG$148,'TN01-10 (IN)'!AP$12,0))</f>
        <v>5.2</v>
      </c>
      <c r="AQ126" s="32" t="str">
        <f>IF(VLOOKUP($C126,Sheet!$A$7:$DG$148,'TN01-10 (IN)'!AQ$12,0)="","",VLOOKUP($C126,Sheet!$A$7:$DG$148,'TN01-10 (IN)'!AQ$12,0))</f>
        <v/>
      </c>
      <c r="AR126" s="32" t="str">
        <f>IF(VLOOKUP($C126,Sheet!$A$7:$DG$148,'TN01-10 (IN)'!AR$12,0)="","",VLOOKUP($C126,Sheet!$A$7:$DG$148,'TN01-10 (IN)'!AR$12,0))</f>
        <v/>
      </c>
      <c r="AS126" s="32" t="str">
        <f>IF(VLOOKUP($C126,Sheet!$A$7:$DG$148,'TN01-10 (IN)'!AS$12,0)="","",VLOOKUP($C126,Sheet!$A$7:$DG$148,'TN01-10 (IN)'!AS$12,0))</f>
        <v/>
      </c>
      <c r="AT126" s="32" t="str">
        <f>IF(VLOOKUP($C126,Sheet!$A$7:$DG$148,'TN01-10 (IN)'!AT$12,0)="","",VLOOKUP($C126,Sheet!$A$7:$DG$148,'TN01-10 (IN)'!AT$12,0))</f>
        <v/>
      </c>
      <c r="AU126" s="32">
        <f>IF(VLOOKUP($C126,Sheet!$A$7:$DG$148,'TN01-10 (IN)'!AU$12,0)="","",VLOOKUP($C126,Sheet!$A$7:$DG$148,'TN01-10 (IN)'!AU$12,0))</f>
        <v>5.8</v>
      </c>
      <c r="AV126" s="32" t="str">
        <f>IF(VLOOKUP($C126,Sheet!$A$7:$DG$148,'TN01-10 (IN)'!AV$12,0)="","",VLOOKUP($C126,Sheet!$A$7:$DG$148,'TN01-10 (IN)'!AV$12,0))</f>
        <v/>
      </c>
      <c r="AW126" s="32" t="str">
        <f>IF(VLOOKUP($C126,Sheet!$A$7:$DG$148,'TN01-10 (IN)'!AW$12,0)="","",VLOOKUP($C126,Sheet!$A$7:$DG$148,'TN01-10 (IN)'!AW$12,0))</f>
        <v/>
      </c>
      <c r="AX126" s="32" t="str">
        <f>IF(VLOOKUP($C126,Sheet!$A$7:$DG$148,'TN01-10 (IN)'!AX$12,0)="","",VLOOKUP($C126,Sheet!$A$7:$DG$148,'TN01-10 (IN)'!AX$12,0))</f>
        <v/>
      </c>
      <c r="AY126" s="32" t="str">
        <f>IF(VLOOKUP($C126,Sheet!$A$7:$DG$148,'TN01-10 (IN)'!AY$12,0)="","",VLOOKUP($C126,Sheet!$A$7:$DG$148,'TN01-10 (IN)'!AY$12,0))</f>
        <v/>
      </c>
      <c r="AZ126" s="32" t="str">
        <f>IF(VLOOKUP($C126,Sheet!$A$7:$DG$148,'TN01-10 (IN)'!AZ$12,0)="","",VLOOKUP($C126,Sheet!$A$7:$DG$148,'TN01-10 (IN)'!AZ$12,0))</f>
        <v/>
      </c>
      <c r="BA126" s="32">
        <f>IF(VLOOKUP($C126,Sheet!$A$7:$DG$148,'TN01-10 (IN)'!BA$12,0)="","",VLOOKUP($C126,Sheet!$A$7:$DG$148,'TN01-10 (IN)'!BA$12,0))</f>
        <v>7.4</v>
      </c>
      <c r="BB126" s="32" t="str">
        <f>IF(VLOOKUP($C126,Sheet!$A$7:$DG$148,'TN01-10 (IN)'!BB$12,0)="","",VLOOKUP($C126,Sheet!$A$7:$DG$148,'TN01-10 (IN)'!BB$12,0))</f>
        <v/>
      </c>
      <c r="BC126" s="32">
        <f>IF(VLOOKUP($C126,Sheet!$A$7:$DG$148,'TN01-10 (IN)'!BC$12,0)="","",VLOOKUP($C126,Sheet!$A$7:$DG$148,'TN01-10 (IN)'!BC$12,0))</f>
        <v>6.6</v>
      </c>
      <c r="BD126" s="33">
        <f>IF(VLOOKUP($C126,Sheet!$A$7:$DG$148,'TN01-10 (IN)'!BD$12,0)="","",VLOOKUP($C126,Sheet!$A$7:$DG$148,'TN01-10 (IN)'!BD$12,0))</f>
        <v>5</v>
      </c>
      <c r="BE126" s="36">
        <f>IF(VLOOKUP($C126,Sheet!$A$7:$DG$148,'TN01-10 (IN)'!BE$12,0)="","",VLOOKUP($C126,Sheet!$A$7:$DG$148,'TN01-10 (IN)'!BE$12,0))</f>
        <v>0</v>
      </c>
      <c r="BF126" s="28">
        <f>IF(VLOOKUP($C126,Sheet!$A$7:$DG$148,'TN01-10 (IN)'!BF$12,0)="","",VLOOKUP($C126,Sheet!$A$7:$DG$148,'TN01-10 (IN)'!BF$12,0))</f>
        <v>4.0999999999999996</v>
      </c>
      <c r="BG126" s="28">
        <f>IF(VLOOKUP($C126,Sheet!$A$7:$DG$148,'TN01-10 (IN)'!BG$12,0)="","",VLOOKUP($C126,Sheet!$A$7:$DG$148,'TN01-10 (IN)'!BG$12,0))</f>
        <v>4.5999999999999996</v>
      </c>
      <c r="BH126" s="28">
        <f>IF(VLOOKUP($C126,Sheet!$A$7:$DG$148,'TN01-10 (IN)'!BH$12,0)="","",VLOOKUP($C126,Sheet!$A$7:$DG$148,'TN01-10 (IN)'!BH$12,0))</f>
        <v>6.7</v>
      </c>
      <c r="BI126" s="28">
        <f>IF(VLOOKUP($C126,Sheet!$A$7:$DG$148,'TN01-10 (IN)'!BI$12,0)="","",VLOOKUP($C126,Sheet!$A$7:$DG$148,'TN01-10 (IN)'!BI$12,0))</f>
        <v>6.1</v>
      </c>
      <c r="BJ126" s="28">
        <f>IF(VLOOKUP($C126,Sheet!$A$7:$DG$148,'TN01-10 (IN)'!BJ$12,0)="","",VLOOKUP($C126,Sheet!$A$7:$DG$148,'TN01-10 (IN)'!BJ$12,0))</f>
        <v>5</v>
      </c>
      <c r="BK126" s="28">
        <f>IF(VLOOKUP($C126,Sheet!$A$7:$DG$148,'TN01-10 (IN)'!BK$12,0)="","",VLOOKUP($C126,Sheet!$A$7:$DG$148,'TN01-10 (IN)'!BK$12,0))</f>
        <v>6.1</v>
      </c>
      <c r="BL126" s="28">
        <f>IF(VLOOKUP($C126,Sheet!$A$7:$DG$148,'TN01-10 (IN)'!BL$12,0)="","",VLOOKUP($C126,Sheet!$A$7:$DG$148,'TN01-10 (IN)'!BL$12,0))</f>
        <v>7.1</v>
      </c>
      <c r="BM126" s="28">
        <f>IF(VLOOKUP($C126,Sheet!$A$7:$DG$148,'TN01-10 (IN)'!BM$12,0)="","",VLOOKUP($C126,Sheet!$A$7:$DG$148,'TN01-10 (IN)'!BM$12,0))</f>
        <v>4.5</v>
      </c>
      <c r="BN126" s="28">
        <f>IF(VLOOKUP($C126,Sheet!$A$7:$DG$148,'TN01-10 (IN)'!BN$12,0)="","",VLOOKUP($C126,Sheet!$A$7:$DG$148,'TN01-10 (IN)'!BN$12,0))</f>
        <v>0</v>
      </c>
      <c r="BO126" s="28">
        <f>IF(VLOOKUP($C126,Sheet!$A$7:$DG$148,'TN01-10 (IN)'!BO$12,0)="","",VLOOKUP($C126,Sheet!$A$7:$DG$148,'TN01-10 (IN)'!BO$12,0))</f>
        <v>5.6</v>
      </c>
      <c r="BP126" s="28">
        <f>IF(VLOOKUP($C126,Sheet!$A$7:$DG$148,'TN01-10 (IN)'!BP$12,0)="","",VLOOKUP($C126,Sheet!$A$7:$DG$148,'TN01-10 (IN)'!BP$12,0))</f>
        <v>4.8</v>
      </c>
      <c r="BQ126" s="28">
        <f>IF(VLOOKUP($C126,Sheet!$A$7:$DG$148,'TN01-10 (IN)'!BQ$12,0)="","",VLOOKUP($C126,Sheet!$A$7:$DG$148,'TN01-10 (IN)'!BQ$12,0))</f>
        <v>4.3</v>
      </c>
      <c r="BR126" s="28">
        <f>IF(VLOOKUP($C126,Sheet!$A$7:$DG$148,'TN01-10 (IN)'!BR$12,0)="","",VLOOKUP($C126,Sheet!$A$7:$DG$148,'TN01-10 (IN)'!BR$12,0))</f>
        <v>4.7</v>
      </c>
      <c r="BS126" s="28" t="str">
        <f>IF(VLOOKUP($C126,Sheet!$A$7:$DG$148,'TN01-10 (IN)'!BS$12,0)="","",VLOOKUP($C126,Sheet!$A$7:$DG$148,'TN01-10 (IN)'!BS$12,0))</f>
        <v/>
      </c>
      <c r="BT126" s="28">
        <f>IF(VLOOKUP($C126,Sheet!$A$7:$DG$148,'TN01-10 (IN)'!BT$12,0)="","",VLOOKUP($C126,Sheet!$A$7:$DG$148,'TN01-10 (IN)'!BT$12,0))</f>
        <v>5.2</v>
      </c>
      <c r="BU126" s="28">
        <f>IF(VLOOKUP($C126,Sheet!$A$7:$DG$148,'TN01-10 (IN)'!BU$12,0)="","",VLOOKUP($C126,Sheet!$A$7:$DG$148,'TN01-10 (IN)'!BU$12,0))</f>
        <v>4.4000000000000004</v>
      </c>
      <c r="BV126" s="28">
        <f>IF(VLOOKUP($C126,Sheet!$A$7:$DG$148,'TN01-10 (IN)'!BV$12,0)="","",VLOOKUP($C126,Sheet!$A$7:$DG$148,'TN01-10 (IN)'!BV$12,0))</f>
        <v>5.7</v>
      </c>
      <c r="BW126" s="28">
        <f>IF(VLOOKUP($C126,Sheet!$A$7:$DG$148,'TN01-10 (IN)'!BW$12,0)="","",VLOOKUP($C126,Sheet!$A$7:$DG$148,'TN01-10 (IN)'!BW$12,0))</f>
        <v>6.8</v>
      </c>
      <c r="BX126" s="28">
        <f>IF(VLOOKUP($C126,Sheet!$A$7:$DG$148,'TN01-10 (IN)'!BX$12,0)="","",VLOOKUP($C126,Sheet!$A$7:$DG$148,'TN01-10 (IN)'!BX$12,0))</f>
        <v>4</v>
      </c>
      <c r="BY126" s="28">
        <f>IF(VLOOKUP($C126,Sheet!$A$7:$DG$148,'TN01-10 (IN)'!BY$12,0)="","",VLOOKUP($C126,Sheet!$A$7:$DG$148,'TN01-10 (IN)'!BY$12,0))</f>
        <v>8.5</v>
      </c>
      <c r="BZ126" s="33">
        <f>IF(VLOOKUP($C126,Sheet!$A$7:$DG$148,'TN01-10 (IN)'!BZ$12,0)="","",VLOOKUP($C126,Sheet!$A$7:$DG$148,'TN01-10 (IN)'!BZ$12,0))</f>
        <v>47</v>
      </c>
      <c r="CA126" s="36">
        <f>IF(VLOOKUP($C126,Sheet!$A$7:$DG$148,'TN01-10 (IN)'!CA$12,0)="","",VLOOKUP($C126,Sheet!$A$7:$DG$148,'TN01-10 (IN)'!CA$12,0))</f>
        <v>3</v>
      </c>
      <c r="CB126" s="28">
        <f>IF(VLOOKUP($C126,Sheet!$A$7:$DG$148,'TN01-10 (IN)'!CB$12,0)="","",VLOOKUP($C126,Sheet!$A$7:$DG$148,'TN01-10 (IN)'!CB$12,0))</f>
        <v>7</v>
      </c>
      <c r="CC126" s="28" t="str">
        <f>IF(VLOOKUP($C126,Sheet!$A$7:$DG$148,'TN01-10 (IN)'!CC$12,0)="","",VLOOKUP($C126,Sheet!$A$7:$DG$148,'TN01-10 (IN)'!CC$12,0))</f>
        <v/>
      </c>
      <c r="CD126" s="28">
        <f>IF(VLOOKUP($C126,Sheet!$A$7:$DG$148,'TN01-10 (IN)'!CD$12,0)="","",VLOOKUP($C126,Sheet!$A$7:$DG$148,'TN01-10 (IN)'!CD$12,0))</f>
        <v>7.6</v>
      </c>
      <c r="CE126" s="28" t="str">
        <f>IF(VLOOKUP($C126,Sheet!$A$7:$DG$148,'TN01-10 (IN)'!CE$12,0)="","",VLOOKUP($C126,Sheet!$A$7:$DG$148,'TN01-10 (IN)'!CE$12,0))</f>
        <v/>
      </c>
      <c r="CF126" s="28">
        <f>IF(VLOOKUP($C126,Sheet!$A$7:$DG$148,'TN01-10 (IN)'!CF$12,0)="","",VLOOKUP($C126,Sheet!$A$7:$DG$148,'TN01-10 (IN)'!CF$12,0))</f>
        <v>5.4</v>
      </c>
      <c r="CG126" s="28">
        <f>IF(VLOOKUP($C126,Sheet!$A$7:$DG$148,'TN01-10 (IN)'!CG$12,0)="","",VLOOKUP($C126,Sheet!$A$7:$DG$148,'TN01-10 (IN)'!CG$12,0))</f>
        <v>7.7</v>
      </c>
      <c r="CH126" s="28">
        <f>IF(VLOOKUP($C126,Sheet!$A$7:$DG$148,'TN01-10 (IN)'!CH$12,0)="","",VLOOKUP($C126,Sheet!$A$7:$DG$148,'TN01-10 (IN)'!CH$12,0))</f>
        <v>0</v>
      </c>
      <c r="CI126" s="28">
        <f>IF(VLOOKUP($C126,Sheet!$A$7:$DG$148,'TN01-10 (IN)'!CI$12,0)="","",VLOOKUP($C126,Sheet!$A$7:$DG$148,'TN01-10 (IN)'!CI$12,0))</f>
        <v>6.3</v>
      </c>
      <c r="CJ126" s="28" t="str">
        <f>IF(VLOOKUP($C126,Sheet!$A$7:$DG$148,'TN01-10 (IN)'!CJ$12,0)="","",VLOOKUP($C126,Sheet!$A$7:$DG$148,'TN01-10 (IN)'!CJ$12,0))</f>
        <v/>
      </c>
      <c r="CK126" s="28">
        <f>IF(VLOOKUP($C126,Sheet!$A$7:$DG$148,'TN01-10 (IN)'!CK$12,0)="","",VLOOKUP($C126,Sheet!$A$7:$DG$148,'TN01-10 (IN)'!CK$12,0))</f>
        <v>7.1</v>
      </c>
      <c r="CL126" s="28" t="str">
        <f>IF(VLOOKUP($C126,Sheet!$A$7:$DG$148,'TN01-10 (IN)'!CL$12,0)="","",VLOOKUP($C126,Sheet!$A$7:$DG$148,'TN01-10 (IN)'!CL$12,0))</f>
        <v/>
      </c>
      <c r="CM126" s="28" t="str">
        <f>IF(VLOOKUP($C126,Sheet!$A$7:$DG$148,'TN01-10 (IN)'!CM$12,0)="","",VLOOKUP($C126,Sheet!$A$7:$DG$148,'TN01-10 (IN)'!CM$12,0))</f>
        <v/>
      </c>
      <c r="CN126" s="28" t="str">
        <f>IF(VLOOKUP($C126,Sheet!$A$7:$DG$148,'TN01-10 (IN)'!CN$12,0)="","",VLOOKUP($C126,Sheet!$A$7:$DG$148,'TN01-10 (IN)'!CN$12,0))</f>
        <v/>
      </c>
      <c r="CO126" s="28" t="str">
        <f>IF(VLOOKUP($C126,Sheet!$A$7:$DG$148,'TN01-10 (IN)'!CO$12,0)="","",VLOOKUP($C126,Sheet!$A$7:$DG$148,'TN01-10 (IN)'!CO$12,0))</f>
        <v/>
      </c>
      <c r="CP126" s="28">
        <f>IF(VLOOKUP($C126,Sheet!$A$7:$DG$148,'TN01-10 (IN)'!CP$12,0)="","",VLOOKUP($C126,Sheet!$A$7:$DG$148,'TN01-10 (IN)'!CP$12,0))</f>
        <v>5.4</v>
      </c>
      <c r="CQ126" s="28">
        <f>IF(VLOOKUP($C126,Sheet!$A$7:$DG$148,'TN01-10 (IN)'!CQ$12,0)="","",VLOOKUP($C126,Sheet!$A$7:$DG$148,'TN01-10 (IN)'!CQ$12,0))</f>
        <v>6.5</v>
      </c>
      <c r="CR126" s="28">
        <f>IF(VLOOKUP($C126,Sheet!$A$7:$DG$148,'TN01-10 (IN)'!CR$12,0)="","",VLOOKUP($C126,Sheet!$A$7:$DG$148,'TN01-10 (IN)'!CR$12,0))</f>
        <v>7.1</v>
      </c>
      <c r="CS126" s="28">
        <f>IF(VLOOKUP($C126,Sheet!$A$7:$DG$148,'TN01-10 (IN)'!CS$12,0)="","",VLOOKUP($C126,Sheet!$A$7:$DG$148,'TN01-10 (IN)'!CS$12,0))</f>
        <v>5.3</v>
      </c>
      <c r="CT126" s="28">
        <f>IF(VLOOKUP($C126,Sheet!$A$7:$DG$148,'TN01-10 (IN)'!CT$12,0)="","",VLOOKUP($C126,Sheet!$A$7:$DG$148,'TN01-10 (IN)'!CT$12,0))</f>
        <v>7.1</v>
      </c>
      <c r="CU126" s="33">
        <f>IF(VLOOKUP($C126,Sheet!$A$7:$DG$148,'TN01-10 (IN)'!CU$12,0)="","",VLOOKUP($C126,Sheet!$A$7:$DG$148,'TN01-10 (IN)'!CU$12,0))</f>
        <v>25</v>
      </c>
      <c r="CV126" s="36">
        <f>IF(VLOOKUP($C126,Sheet!$A$7:$DG$148,'TN01-10 (IN)'!CV$12,0)="","",VLOOKUP($C126,Sheet!$A$7:$DG$148,'TN01-10 (IN)'!CV$12,0))</f>
        <v>2</v>
      </c>
      <c r="CW126" s="38">
        <f t="shared" si="11"/>
        <v>123</v>
      </c>
      <c r="CX126" s="38">
        <f t="shared" si="11"/>
        <v>5</v>
      </c>
      <c r="CY126" s="38">
        <f t="shared" si="12"/>
        <v>0</v>
      </c>
      <c r="CZ126" s="38">
        <f t="shared" si="13"/>
        <v>128</v>
      </c>
      <c r="DA126" s="38">
        <f t="shared" si="14"/>
        <v>5.67</v>
      </c>
      <c r="DB126" s="38">
        <f>VLOOKUP($C126,'TN01-04'!$A$13:$DL$166,103,0)</f>
        <v>2.1</v>
      </c>
      <c r="DC126" s="28" t="str">
        <f>IF(VLOOKUP($C126,Sheet!$A$7:$DG$148,'TN01-10 (IN)'!DC$12,0)="","",VLOOKUP($C126,Sheet!$A$7:$DG$148,'TN01-10 (IN)'!DC$12,0))</f>
        <v/>
      </c>
      <c r="DD126" s="28" t="str">
        <f>IF(VLOOKUP($C126,Sheet!$A$7:$DG$148,'TN01-10 (IN)'!DD$12,0)="","",VLOOKUP($C126,Sheet!$A$7:$DG$148,'TN01-10 (IN)'!DD$12,0))</f>
        <v/>
      </c>
      <c r="DE126" s="28" t="str">
        <f>IF(VLOOKUP($C126,Sheet!$A$7:$DG$148,'TN01-10 (IN)'!DE$12,0)="","",VLOOKUP($C126,Sheet!$A$7:$DG$148,'TN01-10 (IN)'!DE$12,0))</f>
        <v/>
      </c>
      <c r="DF126" s="28" t="str">
        <f>IF(VLOOKUP($C126,Sheet!$A$7:$DG$148,'TN01-10 (IN)'!DF$12,0)="","",VLOOKUP($C126,Sheet!$A$7:$DG$148,'TN01-10 (IN)'!DF$12,0))</f>
        <v/>
      </c>
      <c r="DG126" s="38"/>
      <c r="DH126" s="38">
        <f t="shared" si="15"/>
        <v>0</v>
      </c>
      <c r="DI126" s="38">
        <f>VLOOKUP($C126,'TN01-04'!$A$13:$DL$166,110,0)</f>
        <v>0</v>
      </c>
      <c r="DJ126" s="33">
        <f>IF(VLOOKUP($C126,Sheet!$A$7:$DG$148,'TN01-10 (IN)'!DJ$12,0)="","",VLOOKUP($C126,Sheet!$A$7:$DG$148,'TN01-10 (IN)'!DJ$12,0))</f>
        <v>0</v>
      </c>
      <c r="DK126" s="36">
        <f>IF(VLOOKUP($C126,Sheet!$A$7:$DG$148,'TN01-10 (IN)'!DK$12,0)="","",VLOOKUP($C126,Sheet!$A$7:$DG$148,'TN01-10 (IN)'!DK$12,0))</f>
        <v>5</v>
      </c>
      <c r="DL126" s="38">
        <f t="shared" si="16"/>
        <v>123</v>
      </c>
      <c r="DM126" s="38">
        <f t="shared" si="17"/>
        <v>10</v>
      </c>
      <c r="DN126" s="38">
        <f t="shared" si="18"/>
        <v>5.45</v>
      </c>
      <c r="DO126" s="38">
        <f>VLOOKUP($C126,'TN01-04'!$A$13:$DL$166,116,0)</f>
        <v>2.02</v>
      </c>
      <c r="DP126" s="33">
        <f>IF(VLOOKUP($C126,Sheet!$A$7:$DG$148,'TN01-10 (IN)'!DP$12,0)="","",VLOOKUP($C126,Sheet!$A$7:$DG$148,'TN01-10 (IN)'!DP$12,0))</f>
        <v>128</v>
      </c>
      <c r="DQ126" s="36">
        <f>IF(VLOOKUP($C126,Sheet!$A$7:$DG$148,'TN01-10 (IN)'!DQ$12,0)="","",VLOOKUP($C126,Sheet!$A$7:$DG$148,'TN01-10 (IN)'!DQ$12,0))</f>
        <v>10</v>
      </c>
      <c r="DR126" s="28">
        <f>IF(VLOOKUP($C126,Sheet!$A$7:$DG$148,'TN01-10 (IN)'!DR$12,0)="","",VLOOKUP($C126,Sheet!$A$7:$DG$148,'TN01-10 (IN)'!DR$12,0))</f>
        <v>137</v>
      </c>
      <c r="DS126" s="28">
        <f>IF(VLOOKUP($C126,Sheet!$A$7:$DG$148,'TN01-10 (IN)'!DS$12,0)="","",VLOOKUP($C126,Sheet!$A$7:$DG$148,'TN01-10 (IN)'!DS$12,0))</f>
        <v>133</v>
      </c>
      <c r="DT126" s="28">
        <f>IF(VLOOKUP($C126,Sheet!$A$7:$DG$148,'TN01-10 (IN)'!DT$12,0)="","",VLOOKUP($C126,Sheet!$A$7:$DG$148,'TN01-10 (IN)'!DT$12,0))</f>
        <v>5.75</v>
      </c>
      <c r="DU126" s="28">
        <f>IF(VLOOKUP($C126,Sheet!$A$7:$DG$148,'TN01-10 (IN)'!DU$12,0)="","",VLOOKUP($C126,Sheet!$A$7:$DG$148,'TN01-10 (IN)'!DU$12,0))</f>
        <v>2.1</v>
      </c>
      <c r="DV126" s="28" t="str">
        <f>IF(VLOOKUP($C126,Sheet!$A$7:$DG$148,'TN01-10 (IN)'!DV$12,0)="","",VLOOKUP($C126,Sheet!$A$7:$DG$148,'TN01-10 (IN)'!DV$12,0))</f>
        <v/>
      </c>
      <c r="DW126" s="42">
        <f t="shared" si="19"/>
        <v>3.90625E-2</v>
      </c>
    </row>
    <row r="127" spans="1:127" ht="15.95" customHeight="1" x14ac:dyDescent="0.2">
      <c r="A127" s="52"/>
      <c r="B127" s="625"/>
      <c r="C127" s="45">
        <v>2220727394</v>
      </c>
      <c r="D127" s="26" t="s">
        <v>7</v>
      </c>
      <c r="E127" s="26" t="s">
        <v>65</v>
      </c>
      <c r="F127" s="26" t="s">
        <v>176</v>
      </c>
      <c r="G127" s="27">
        <v>36141</v>
      </c>
      <c r="H127" s="26" t="s">
        <v>209</v>
      </c>
      <c r="I127" s="26" t="s">
        <v>212</v>
      </c>
      <c r="J127" s="28">
        <f>IF(VLOOKUP($C127,Sheet!$A$7:$DG$148,'TN01-10 (IN)'!J$12,0)="","",VLOOKUP($C127,Sheet!$A$7:$DG$148,'TN01-10 (IN)'!J$12,0))</f>
        <v>8</v>
      </c>
      <c r="K127" s="28">
        <f>IF(VLOOKUP($C127,Sheet!$A$7:$DG$148,'TN01-10 (IN)'!K$12,0)="","",VLOOKUP($C127,Sheet!$A$7:$DG$148,'TN01-10 (IN)'!K$12,0))</f>
        <v>7.9</v>
      </c>
      <c r="L127" s="28">
        <f>IF(VLOOKUP($C127,Sheet!$A$7:$DG$148,'TN01-10 (IN)'!L$12,0)="","",VLOOKUP($C127,Sheet!$A$7:$DG$148,'TN01-10 (IN)'!L$12,0))</f>
        <v>7.6</v>
      </c>
      <c r="M127" s="28">
        <f>IF(VLOOKUP($C127,Sheet!$A$7:$DG$148,'TN01-10 (IN)'!M$12,0)="","",VLOOKUP($C127,Sheet!$A$7:$DG$148,'TN01-10 (IN)'!M$12,0))</f>
        <v>7.8</v>
      </c>
      <c r="N127" s="28">
        <f>IF(VLOOKUP($C127,Sheet!$A$7:$DG$148,'TN01-10 (IN)'!N$12,0)="","",VLOOKUP($C127,Sheet!$A$7:$DG$148,'TN01-10 (IN)'!N$12,0))</f>
        <v>6.7</v>
      </c>
      <c r="O127" s="28">
        <f>IF(VLOOKUP($C127,Sheet!$A$7:$DG$148,'TN01-10 (IN)'!O$12,0)="","",VLOOKUP($C127,Sheet!$A$7:$DG$148,'TN01-10 (IN)'!O$12,0))</f>
        <v>8.9</v>
      </c>
      <c r="P127" s="28">
        <f>IF(VLOOKUP($C127,Sheet!$A$7:$DG$148,'TN01-10 (IN)'!P$12,0)="","",VLOOKUP($C127,Sheet!$A$7:$DG$148,'TN01-10 (IN)'!P$12,0))</f>
        <v>4.0999999999999996</v>
      </c>
      <c r="Q127" s="28" t="str">
        <f>IF(VLOOKUP($C127,Sheet!$A$7:$DG$148,'TN01-10 (IN)'!Q$12,0)="","",VLOOKUP($C127,Sheet!$A$7:$DG$148,'TN01-10 (IN)'!Q$12,0))</f>
        <v/>
      </c>
      <c r="R127" s="28">
        <f>IF(VLOOKUP($C127,Sheet!$A$7:$DG$148,'TN01-10 (IN)'!R$12,0)="","",VLOOKUP($C127,Sheet!$A$7:$DG$148,'TN01-10 (IN)'!R$12,0))</f>
        <v>6.8</v>
      </c>
      <c r="S127" s="28" t="str">
        <f>IF(VLOOKUP($C127,Sheet!$A$7:$DG$148,'TN01-10 (IN)'!S$12,0)="","",VLOOKUP($C127,Sheet!$A$7:$DG$148,'TN01-10 (IN)'!S$12,0))</f>
        <v/>
      </c>
      <c r="T127" s="28" t="str">
        <f>IF(VLOOKUP($C127,Sheet!$A$7:$DG$148,'TN01-10 (IN)'!T$12,0)="","",VLOOKUP($C127,Sheet!$A$7:$DG$148,'TN01-10 (IN)'!T$12,0))</f>
        <v/>
      </c>
      <c r="U127" s="28" t="str">
        <f>IF(VLOOKUP($C127,Sheet!$A$7:$DG$148,'TN01-10 (IN)'!U$12,0)="","",VLOOKUP($C127,Sheet!$A$7:$DG$148,'TN01-10 (IN)'!U$12,0))</f>
        <v/>
      </c>
      <c r="V127" s="28">
        <f>IF(VLOOKUP($C127,Sheet!$A$7:$DG$148,'TN01-10 (IN)'!V$12,0)="","",VLOOKUP($C127,Sheet!$A$7:$DG$148,'TN01-10 (IN)'!V$12,0))</f>
        <v>6.8</v>
      </c>
      <c r="W127" s="28">
        <f>IF(VLOOKUP($C127,Sheet!$A$7:$DG$148,'TN01-10 (IN)'!W$12,0)="","",VLOOKUP($C127,Sheet!$A$7:$DG$148,'TN01-10 (IN)'!W$12,0))</f>
        <v>8</v>
      </c>
      <c r="X127" s="28" t="str">
        <f>IF(VLOOKUP($C127,Sheet!$A$7:$DG$148,'TN01-10 (IN)'!X$12,0)="","",VLOOKUP($C127,Sheet!$A$7:$DG$148,'TN01-10 (IN)'!X$12,0))</f>
        <v/>
      </c>
      <c r="Y127" s="28">
        <f>IF(VLOOKUP($C127,Sheet!$A$7:$DG$148,'TN01-10 (IN)'!Y$12,0)="","",VLOOKUP($C127,Sheet!$A$7:$DG$148,'TN01-10 (IN)'!Y$12,0))</f>
        <v>8.3000000000000007</v>
      </c>
      <c r="Z127" s="28">
        <f>IF(VLOOKUP($C127,Sheet!$A$7:$DG$148,'TN01-10 (IN)'!Z$12,0)="","",VLOOKUP($C127,Sheet!$A$7:$DG$148,'TN01-10 (IN)'!Z$12,0))</f>
        <v>7.7</v>
      </c>
      <c r="AA127" s="28">
        <f>IF(VLOOKUP($C127,Sheet!$A$7:$DG$148,'TN01-10 (IN)'!AA$12,0)="","",VLOOKUP($C127,Sheet!$A$7:$DG$148,'TN01-10 (IN)'!AA$12,0))</f>
        <v>8.1</v>
      </c>
      <c r="AB127" s="28">
        <f>IF(VLOOKUP($C127,Sheet!$A$7:$DG$148,'TN01-10 (IN)'!AB$12,0)="","",VLOOKUP($C127,Sheet!$A$7:$DG$148,'TN01-10 (IN)'!AB$12,0))</f>
        <v>6.9</v>
      </c>
      <c r="AC127" s="28">
        <f>IF(VLOOKUP($C127,Sheet!$A$7:$DG$148,'TN01-10 (IN)'!AC$12,0)="","",VLOOKUP($C127,Sheet!$A$7:$DG$148,'TN01-10 (IN)'!AC$12,0))</f>
        <v>6.2</v>
      </c>
      <c r="AD127" s="28">
        <f>IF(VLOOKUP($C127,Sheet!$A$7:$DG$148,'TN01-10 (IN)'!AD$12,0)="","",VLOOKUP($C127,Sheet!$A$7:$DG$148,'TN01-10 (IN)'!AD$12,0))</f>
        <v>7.9</v>
      </c>
      <c r="AE127" s="28">
        <f>IF(VLOOKUP($C127,Sheet!$A$7:$DG$148,'TN01-10 (IN)'!AE$12,0)="","",VLOOKUP($C127,Sheet!$A$7:$DG$148,'TN01-10 (IN)'!AE$12,0))</f>
        <v>7.2</v>
      </c>
      <c r="AF127" s="28">
        <f>IF(VLOOKUP($C127,Sheet!$A$7:$DG$148,'TN01-10 (IN)'!AF$12,0)="","",VLOOKUP($C127,Sheet!$A$7:$DG$148,'TN01-10 (IN)'!AF$12,0))</f>
        <v>7.8</v>
      </c>
      <c r="AG127" s="28">
        <f>IF(VLOOKUP($C127,Sheet!$A$7:$DG$148,'TN01-10 (IN)'!AG$12,0)="","",VLOOKUP($C127,Sheet!$A$7:$DG$148,'TN01-10 (IN)'!AG$12,0))</f>
        <v>5.2</v>
      </c>
      <c r="AH127" s="28">
        <f>IF(VLOOKUP($C127,Sheet!$A$7:$DG$148,'TN01-10 (IN)'!AH$12,0)="","",VLOOKUP($C127,Sheet!$A$7:$DG$148,'TN01-10 (IN)'!AH$12,0))</f>
        <v>7</v>
      </c>
      <c r="AI127" s="28">
        <f>IF(VLOOKUP($C127,Sheet!$A$7:$DG$148,'TN01-10 (IN)'!AI$12,0)="","",VLOOKUP($C127,Sheet!$A$7:$DG$148,'TN01-10 (IN)'!AI$12,0))</f>
        <v>5.0999999999999996</v>
      </c>
      <c r="AJ127" s="28">
        <f>IF(VLOOKUP($C127,Sheet!$A$7:$DG$148,'TN01-10 (IN)'!AJ$12,0)="","",VLOOKUP($C127,Sheet!$A$7:$DG$148,'TN01-10 (IN)'!AJ$12,0))</f>
        <v>4.5</v>
      </c>
      <c r="AK127" s="28">
        <f>IF(VLOOKUP($C127,Sheet!$A$7:$DG$148,'TN01-10 (IN)'!AK$12,0)="","",VLOOKUP($C127,Sheet!$A$7:$DG$148,'TN01-10 (IN)'!AK$12,0))</f>
        <v>6.8</v>
      </c>
      <c r="AL127" s="28">
        <f>IF(VLOOKUP($C127,Sheet!$A$7:$DG$148,'TN01-10 (IN)'!AL$12,0)="","",VLOOKUP($C127,Sheet!$A$7:$DG$148,'TN01-10 (IN)'!AL$12,0))</f>
        <v>6.1</v>
      </c>
      <c r="AM127" s="33">
        <f>IF(VLOOKUP($C127,Sheet!$A$7:$DG$148,'TN01-10 (IN)'!AM$12,0)="","",VLOOKUP($C127,Sheet!$A$7:$DG$148,'TN01-10 (IN)'!AM$12,0))</f>
        <v>51</v>
      </c>
      <c r="AN127" s="36">
        <f>IF(VLOOKUP($C127,Sheet!$A$7:$DG$148,'TN01-10 (IN)'!AN$12,0)="","",VLOOKUP($C127,Sheet!$A$7:$DG$148,'TN01-10 (IN)'!AN$12,0))</f>
        <v>0</v>
      </c>
      <c r="AO127" s="32">
        <f>IF(VLOOKUP($C127,Sheet!$A$7:$DG$148,'TN01-10 (IN)'!AO$12,0)="","",VLOOKUP($C127,Sheet!$A$7:$DG$148,'TN01-10 (IN)'!AO$12,0))</f>
        <v>6.8</v>
      </c>
      <c r="AP127" s="32">
        <f>IF(VLOOKUP($C127,Sheet!$A$7:$DG$148,'TN01-10 (IN)'!AP$12,0)="","",VLOOKUP($C127,Sheet!$A$7:$DG$148,'TN01-10 (IN)'!AP$12,0))</f>
        <v>8.8000000000000007</v>
      </c>
      <c r="AQ127" s="32" t="str">
        <f>IF(VLOOKUP($C127,Sheet!$A$7:$DG$148,'TN01-10 (IN)'!AQ$12,0)="","",VLOOKUP($C127,Sheet!$A$7:$DG$148,'TN01-10 (IN)'!AQ$12,0))</f>
        <v/>
      </c>
      <c r="AR127" s="32" t="str">
        <f>IF(VLOOKUP($C127,Sheet!$A$7:$DG$148,'TN01-10 (IN)'!AR$12,0)="","",VLOOKUP($C127,Sheet!$A$7:$DG$148,'TN01-10 (IN)'!AR$12,0))</f>
        <v/>
      </c>
      <c r="AS127" s="32">
        <f>IF(VLOOKUP($C127,Sheet!$A$7:$DG$148,'TN01-10 (IN)'!AS$12,0)="","",VLOOKUP($C127,Sheet!$A$7:$DG$148,'TN01-10 (IN)'!AS$12,0))</f>
        <v>6.3</v>
      </c>
      <c r="AT127" s="32" t="str">
        <f>IF(VLOOKUP($C127,Sheet!$A$7:$DG$148,'TN01-10 (IN)'!AT$12,0)="","",VLOOKUP($C127,Sheet!$A$7:$DG$148,'TN01-10 (IN)'!AT$12,0))</f>
        <v/>
      </c>
      <c r="AU127" s="32" t="str">
        <f>IF(VLOOKUP($C127,Sheet!$A$7:$DG$148,'TN01-10 (IN)'!AU$12,0)="","",VLOOKUP($C127,Sheet!$A$7:$DG$148,'TN01-10 (IN)'!AU$12,0))</f>
        <v/>
      </c>
      <c r="AV127" s="32" t="str">
        <f>IF(VLOOKUP($C127,Sheet!$A$7:$DG$148,'TN01-10 (IN)'!AV$12,0)="","",VLOOKUP($C127,Sheet!$A$7:$DG$148,'TN01-10 (IN)'!AV$12,0))</f>
        <v/>
      </c>
      <c r="AW127" s="32" t="str">
        <f>IF(VLOOKUP($C127,Sheet!$A$7:$DG$148,'TN01-10 (IN)'!AW$12,0)="","",VLOOKUP($C127,Sheet!$A$7:$DG$148,'TN01-10 (IN)'!AW$12,0))</f>
        <v/>
      </c>
      <c r="AX127" s="32" t="str">
        <f>IF(VLOOKUP($C127,Sheet!$A$7:$DG$148,'TN01-10 (IN)'!AX$12,0)="","",VLOOKUP($C127,Sheet!$A$7:$DG$148,'TN01-10 (IN)'!AX$12,0))</f>
        <v/>
      </c>
      <c r="AY127" s="32">
        <f>IF(VLOOKUP($C127,Sheet!$A$7:$DG$148,'TN01-10 (IN)'!AY$12,0)="","",VLOOKUP($C127,Sheet!$A$7:$DG$148,'TN01-10 (IN)'!AY$12,0))</f>
        <v>8.1999999999999993</v>
      </c>
      <c r="AZ127" s="32" t="str">
        <f>IF(VLOOKUP($C127,Sheet!$A$7:$DG$148,'TN01-10 (IN)'!AZ$12,0)="","",VLOOKUP($C127,Sheet!$A$7:$DG$148,'TN01-10 (IN)'!AZ$12,0))</f>
        <v/>
      </c>
      <c r="BA127" s="32" t="str">
        <f>IF(VLOOKUP($C127,Sheet!$A$7:$DG$148,'TN01-10 (IN)'!BA$12,0)="","",VLOOKUP($C127,Sheet!$A$7:$DG$148,'TN01-10 (IN)'!BA$12,0))</f>
        <v/>
      </c>
      <c r="BB127" s="32" t="str">
        <f>IF(VLOOKUP($C127,Sheet!$A$7:$DG$148,'TN01-10 (IN)'!BB$12,0)="","",VLOOKUP($C127,Sheet!$A$7:$DG$148,'TN01-10 (IN)'!BB$12,0))</f>
        <v/>
      </c>
      <c r="BC127" s="32">
        <f>IF(VLOOKUP($C127,Sheet!$A$7:$DG$148,'TN01-10 (IN)'!BC$12,0)="","",VLOOKUP($C127,Sheet!$A$7:$DG$148,'TN01-10 (IN)'!BC$12,0))</f>
        <v>6.1</v>
      </c>
      <c r="BD127" s="33">
        <f>IF(VLOOKUP($C127,Sheet!$A$7:$DG$148,'TN01-10 (IN)'!BD$12,0)="","",VLOOKUP($C127,Sheet!$A$7:$DG$148,'TN01-10 (IN)'!BD$12,0))</f>
        <v>5</v>
      </c>
      <c r="BE127" s="36">
        <f>IF(VLOOKUP($C127,Sheet!$A$7:$DG$148,'TN01-10 (IN)'!BE$12,0)="","",VLOOKUP($C127,Sheet!$A$7:$DG$148,'TN01-10 (IN)'!BE$12,0))</f>
        <v>0</v>
      </c>
      <c r="BF127" s="28">
        <f>IF(VLOOKUP($C127,Sheet!$A$7:$DG$148,'TN01-10 (IN)'!BF$12,0)="","",VLOOKUP($C127,Sheet!$A$7:$DG$148,'TN01-10 (IN)'!BF$12,0))</f>
        <v>5.3</v>
      </c>
      <c r="BG127" s="28">
        <f>IF(VLOOKUP($C127,Sheet!$A$7:$DG$148,'TN01-10 (IN)'!BG$12,0)="","",VLOOKUP($C127,Sheet!$A$7:$DG$148,'TN01-10 (IN)'!BG$12,0))</f>
        <v>5</v>
      </c>
      <c r="BH127" s="28">
        <f>IF(VLOOKUP($C127,Sheet!$A$7:$DG$148,'TN01-10 (IN)'!BH$12,0)="","",VLOOKUP($C127,Sheet!$A$7:$DG$148,'TN01-10 (IN)'!BH$12,0))</f>
        <v>5.5</v>
      </c>
      <c r="BI127" s="28">
        <f>IF(VLOOKUP($C127,Sheet!$A$7:$DG$148,'TN01-10 (IN)'!BI$12,0)="","",VLOOKUP($C127,Sheet!$A$7:$DG$148,'TN01-10 (IN)'!BI$12,0))</f>
        <v>5</v>
      </c>
      <c r="BJ127" s="28">
        <f>IF(VLOOKUP($C127,Sheet!$A$7:$DG$148,'TN01-10 (IN)'!BJ$12,0)="","",VLOOKUP($C127,Sheet!$A$7:$DG$148,'TN01-10 (IN)'!BJ$12,0))</f>
        <v>5.3</v>
      </c>
      <c r="BK127" s="28">
        <f>IF(VLOOKUP($C127,Sheet!$A$7:$DG$148,'TN01-10 (IN)'!BK$12,0)="","",VLOOKUP($C127,Sheet!$A$7:$DG$148,'TN01-10 (IN)'!BK$12,0))</f>
        <v>7.7</v>
      </c>
      <c r="BL127" s="28">
        <f>IF(VLOOKUP($C127,Sheet!$A$7:$DG$148,'TN01-10 (IN)'!BL$12,0)="","",VLOOKUP($C127,Sheet!$A$7:$DG$148,'TN01-10 (IN)'!BL$12,0))</f>
        <v>7</v>
      </c>
      <c r="BM127" s="28">
        <f>IF(VLOOKUP($C127,Sheet!$A$7:$DG$148,'TN01-10 (IN)'!BM$12,0)="","",VLOOKUP($C127,Sheet!$A$7:$DG$148,'TN01-10 (IN)'!BM$12,0))</f>
        <v>5.4</v>
      </c>
      <c r="BN127" s="28">
        <f>IF(VLOOKUP($C127,Sheet!$A$7:$DG$148,'TN01-10 (IN)'!BN$12,0)="","",VLOOKUP($C127,Sheet!$A$7:$DG$148,'TN01-10 (IN)'!BN$12,0))</f>
        <v>6</v>
      </c>
      <c r="BO127" s="28">
        <f>IF(VLOOKUP($C127,Sheet!$A$7:$DG$148,'TN01-10 (IN)'!BO$12,0)="","",VLOOKUP($C127,Sheet!$A$7:$DG$148,'TN01-10 (IN)'!BO$12,0))</f>
        <v>5.9</v>
      </c>
      <c r="BP127" s="28">
        <f>IF(VLOOKUP($C127,Sheet!$A$7:$DG$148,'TN01-10 (IN)'!BP$12,0)="","",VLOOKUP($C127,Sheet!$A$7:$DG$148,'TN01-10 (IN)'!BP$12,0))</f>
        <v>4.5</v>
      </c>
      <c r="BQ127" s="28">
        <f>IF(VLOOKUP($C127,Sheet!$A$7:$DG$148,'TN01-10 (IN)'!BQ$12,0)="","",VLOOKUP($C127,Sheet!$A$7:$DG$148,'TN01-10 (IN)'!BQ$12,0))</f>
        <v>4.9000000000000004</v>
      </c>
      <c r="BR127" s="28">
        <f>IF(VLOOKUP($C127,Sheet!$A$7:$DG$148,'TN01-10 (IN)'!BR$12,0)="","",VLOOKUP($C127,Sheet!$A$7:$DG$148,'TN01-10 (IN)'!BR$12,0))</f>
        <v>7.9</v>
      </c>
      <c r="BS127" s="28">
        <f>IF(VLOOKUP($C127,Sheet!$A$7:$DG$148,'TN01-10 (IN)'!BS$12,0)="","",VLOOKUP($C127,Sheet!$A$7:$DG$148,'TN01-10 (IN)'!BS$12,0))</f>
        <v>6.4</v>
      </c>
      <c r="BT127" s="28" t="str">
        <f>IF(VLOOKUP($C127,Sheet!$A$7:$DG$148,'TN01-10 (IN)'!BT$12,0)="","",VLOOKUP($C127,Sheet!$A$7:$DG$148,'TN01-10 (IN)'!BT$12,0))</f>
        <v/>
      </c>
      <c r="BU127" s="28">
        <f>IF(VLOOKUP($C127,Sheet!$A$7:$DG$148,'TN01-10 (IN)'!BU$12,0)="","",VLOOKUP($C127,Sheet!$A$7:$DG$148,'TN01-10 (IN)'!BU$12,0))</f>
        <v>5.9</v>
      </c>
      <c r="BV127" s="28">
        <f>IF(VLOOKUP($C127,Sheet!$A$7:$DG$148,'TN01-10 (IN)'!BV$12,0)="","",VLOOKUP($C127,Sheet!$A$7:$DG$148,'TN01-10 (IN)'!BV$12,0))</f>
        <v>5.9</v>
      </c>
      <c r="BW127" s="28">
        <f>IF(VLOOKUP($C127,Sheet!$A$7:$DG$148,'TN01-10 (IN)'!BW$12,0)="","",VLOOKUP($C127,Sheet!$A$7:$DG$148,'TN01-10 (IN)'!BW$12,0))</f>
        <v>6</v>
      </c>
      <c r="BX127" s="28">
        <f>IF(VLOOKUP($C127,Sheet!$A$7:$DG$148,'TN01-10 (IN)'!BX$12,0)="","",VLOOKUP($C127,Sheet!$A$7:$DG$148,'TN01-10 (IN)'!BX$12,0))</f>
        <v>9.1999999999999993</v>
      </c>
      <c r="BY127" s="28">
        <f>IF(VLOOKUP($C127,Sheet!$A$7:$DG$148,'TN01-10 (IN)'!BY$12,0)="","",VLOOKUP($C127,Sheet!$A$7:$DG$148,'TN01-10 (IN)'!BY$12,0))</f>
        <v>8.9</v>
      </c>
      <c r="BZ127" s="33">
        <f>IF(VLOOKUP($C127,Sheet!$A$7:$DG$148,'TN01-10 (IN)'!BZ$12,0)="","",VLOOKUP($C127,Sheet!$A$7:$DG$148,'TN01-10 (IN)'!BZ$12,0))</f>
        <v>50</v>
      </c>
      <c r="CA127" s="36">
        <f>IF(VLOOKUP($C127,Sheet!$A$7:$DG$148,'TN01-10 (IN)'!CA$12,0)="","",VLOOKUP($C127,Sheet!$A$7:$DG$148,'TN01-10 (IN)'!CA$12,0))</f>
        <v>0</v>
      </c>
      <c r="CB127" s="28">
        <f>IF(VLOOKUP($C127,Sheet!$A$7:$DG$148,'TN01-10 (IN)'!CB$12,0)="","",VLOOKUP($C127,Sheet!$A$7:$DG$148,'TN01-10 (IN)'!CB$12,0))</f>
        <v>9.1999999999999993</v>
      </c>
      <c r="CC127" s="28" t="str">
        <f>IF(VLOOKUP($C127,Sheet!$A$7:$DG$148,'TN01-10 (IN)'!CC$12,0)="","",VLOOKUP($C127,Sheet!$A$7:$DG$148,'TN01-10 (IN)'!CC$12,0))</f>
        <v/>
      </c>
      <c r="CD127" s="28">
        <f>IF(VLOOKUP($C127,Sheet!$A$7:$DG$148,'TN01-10 (IN)'!CD$12,0)="","",VLOOKUP($C127,Sheet!$A$7:$DG$148,'TN01-10 (IN)'!CD$12,0))</f>
        <v>8.8000000000000007</v>
      </c>
      <c r="CE127" s="28" t="str">
        <f>IF(VLOOKUP($C127,Sheet!$A$7:$DG$148,'TN01-10 (IN)'!CE$12,0)="","",VLOOKUP($C127,Sheet!$A$7:$DG$148,'TN01-10 (IN)'!CE$12,0))</f>
        <v/>
      </c>
      <c r="CF127" s="28">
        <f>IF(VLOOKUP($C127,Sheet!$A$7:$DG$148,'TN01-10 (IN)'!CF$12,0)="","",VLOOKUP($C127,Sheet!$A$7:$DG$148,'TN01-10 (IN)'!CF$12,0))</f>
        <v>6.1</v>
      </c>
      <c r="CG127" s="28">
        <f>IF(VLOOKUP($C127,Sheet!$A$7:$DG$148,'TN01-10 (IN)'!CG$12,0)="","",VLOOKUP($C127,Sheet!$A$7:$DG$148,'TN01-10 (IN)'!CG$12,0))</f>
        <v>6.9</v>
      </c>
      <c r="CH127" s="28">
        <f>IF(VLOOKUP($C127,Sheet!$A$7:$DG$148,'TN01-10 (IN)'!CH$12,0)="","",VLOOKUP($C127,Sheet!$A$7:$DG$148,'TN01-10 (IN)'!CH$12,0))</f>
        <v>8.8000000000000007</v>
      </c>
      <c r="CI127" s="28">
        <f>IF(VLOOKUP($C127,Sheet!$A$7:$DG$148,'TN01-10 (IN)'!CI$12,0)="","",VLOOKUP($C127,Sheet!$A$7:$DG$148,'TN01-10 (IN)'!CI$12,0))</f>
        <v>6.1</v>
      </c>
      <c r="CJ127" s="28" t="str">
        <f>IF(VLOOKUP($C127,Sheet!$A$7:$DG$148,'TN01-10 (IN)'!CJ$12,0)="","",VLOOKUP($C127,Sheet!$A$7:$DG$148,'TN01-10 (IN)'!CJ$12,0))</f>
        <v/>
      </c>
      <c r="CK127" s="28">
        <f>IF(VLOOKUP($C127,Sheet!$A$7:$DG$148,'TN01-10 (IN)'!CK$12,0)="","",VLOOKUP($C127,Sheet!$A$7:$DG$148,'TN01-10 (IN)'!CK$12,0))</f>
        <v>7.4</v>
      </c>
      <c r="CL127" s="28" t="str">
        <f>IF(VLOOKUP($C127,Sheet!$A$7:$DG$148,'TN01-10 (IN)'!CL$12,0)="","",VLOOKUP($C127,Sheet!$A$7:$DG$148,'TN01-10 (IN)'!CL$12,0))</f>
        <v/>
      </c>
      <c r="CM127" s="28" t="str">
        <f>IF(VLOOKUP($C127,Sheet!$A$7:$DG$148,'TN01-10 (IN)'!CM$12,0)="","",VLOOKUP($C127,Sheet!$A$7:$DG$148,'TN01-10 (IN)'!CM$12,0))</f>
        <v/>
      </c>
      <c r="CN127" s="28" t="str">
        <f>IF(VLOOKUP($C127,Sheet!$A$7:$DG$148,'TN01-10 (IN)'!CN$12,0)="","",VLOOKUP($C127,Sheet!$A$7:$DG$148,'TN01-10 (IN)'!CN$12,0))</f>
        <v/>
      </c>
      <c r="CO127" s="28" t="str">
        <f>IF(VLOOKUP($C127,Sheet!$A$7:$DG$148,'TN01-10 (IN)'!CO$12,0)="","",VLOOKUP($C127,Sheet!$A$7:$DG$148,'TN01-10 (IN)'!CO$12,0))</f>
        <v/>
      </c>
      <c r="CP127" s="28">
        <f>IF(VLOOKUP($C127,Sheet!$A$7:$DG$148,'TN01-10 (IN)'!CP$12,0)="","",VLOOKUP($C127,Sheet!$A$7:$DG$148,'TN01-10 (IN)'!CP$12,0))</f>
        <v>6.6</v>
      </c>
      <c r="CQ127" s="28">
        <f>IF(VLOOKUP($C127,Sheet!$A$7:$DG$148,'TN01-10 (IN)'!CQ$12,0)="","",VLOOKUP($C127,Sheet!$A$7:$DG$148,'TN01-10 (IN)'!CQ$12,0))</f>
        <v>7.1</v>
      </c>
      <c r="CR127" s="28">
        <f>IF(VLOOKUP($C127,Sheet!$A$7:$DG$148,'TN01-10 (IN)'!CR$12,0)="","",VLOOKUP($C127,Sheet!$A$7:$DG$148,'TN01-10 (IN)'!CR$12,0))</f>
        <v>8.3000000000000007</v>
      </c>
      <c r="CS127" s="28">
        <f>IF(VLOOKUP($C127,Sheet!$A$7:$DG$148,'TN01-10 (IN)'!CS$12,0)="","",VLOOKUP($C127,Sheet!$A$7:$DG$148,'TN01-10 (IN)'!CS$12,0))</f>
        <v>7.7</v>
      </c>
      <c r="CT127" s="28">
        <f>IF(VLOOKUP($C127,Sheet!$A$7:$DG$148,'TN01-10 (IN)'!CT$12,0)="","",VLOOKUP($C127,Sheet!$A$7:$DG$148,'TN01-10 (IN)'!CT$12,0))</f>
        <v>9.1</v>
      </c>
      <c r="CU127" s="33">
        <f>IF(VLOOKUP($C127,Sheet!$A$7:$DG$148,'TN01-10 (IN)'!CU$12,0)="","",VLOOKUP($C127,Sheet!$A$7:$DG$148,'TN01-10 (IN)'!CU$12,0))</f>
        <v>27</v>
      </c>
      <c r="CV127" s="36">
        <f>IF(VLOOKUP($C127,Sheet!$A$7:$DG$148,'TN01-10 (IN)'!CV$12,0)="","",VLOOKUP($C127,Sheet!$A$7:$DG$148,'TN01-10 (IN)'!CV$12,0))</f>
        <v>0</v>
      </c>
      <c r="CW127" s="38">
        <f t="shared" si="11"/>
        <v>128</v>
      </c>
      <c r="CX127" s="38">
        <f t="shared" si="11"/>
        <v>0</v>
      </c>
      <c r="CY127" s="38">
        <f t="shared" si="12"/>
        <v>0</v>
      </c>
      <c r="CZ127" s="38">
        <f t="shared" si="13"/>
        <v>128</v>
      </c>
      <c r="DA127" s="38">
        <f t="shared" si="14"/>
        <v>6.75</v>
      </c>
      <c r="DB127" s="38">
        <f>VLOOKUP($C127,'TN01-04'!$A$13:$DL$166,103,0)</f>
        <v>2.69</v>
      </c>
      <c r="DC127" s="28" t="str">
        <f>IF(VLOOKUP($C127,Sheet!$A$7:$DG$148,'TN01-10 (IN)'!DC$12,0)="","",VLOOKUP($C127,Sheet!$A$7:$DG$148,'TN01-10 (IN)'!DC$12,0))</f>
        <v/>
      </c>
      <c r="DD127" s="28" t="str">
        <f>IF(VLOOKUP($C127,Sheet!$A$7:$DG$148,'TN01-10 (IN)'!DD$12,0)="","",VLOOKUP($C127,Sheet!$A$7:$DG$148,'TN01-10 (IN)'!DD$12,0))</f>
        <v/>
      </c>
      <c r="DE127" s="28">
        <f>IF(VLOOKUP($C127,Sheet!$A$7:$DG$148,'TN01-10 (IN)'!DE$12,0)="","",VLOOKUP($C127,Sheet!$A$7:$DG$148,'TN01-10 (IN)'!DE$12,0))</f>
        <v>7.9</v>
      </c>
      <c r="DF127" s="28" t="str">
        <f>IF(VLOOKUP($C127,Sheet!$A$7:$DG$148,'TN01-10 (IN)'!DF$12,0)="","",VLOOKUP($C127,Sheet!$A$7:$DG$148,'TN01-10 (IN)'!DF$12,0))</f>
        <v/>
      </c>
      <c r="DG127" s="38"/>
      <c r="DH127" s="38">
        <f t="shared" si="15"/>
        <v>7.9</v>
      </c>
      <c r="DI127" s="38">
        <f>VLOOKUP($C127,'TN01-04'!$A$13:$DL$166,110,0)</f>
        <v>3.33</v>
      </c>
      <c r="DJ127" s="33">
        <f>IF(VLOOKUP($C127,Sheet!$A$7:$DG$148,'TN01-10 (IN)'!DJ$12,0)="","",VLOOKUP($C127,Sheet!$A$7:$DG$148,'TN01-10 (IN)'!DJ$12,0))</f>
        <v>5</v>
      </c>
      <c r="DK127" s="36">
        <f>IF(VLOOKUP($C127,Sheet!$A$7:$DG$148,'TN01-10 (IN)'!DK$12,0)="","",VLOOKUP($C127,Sheet!$A$7:$DG$148,'TN01-10 (IN)'!DK$12,0))</f>
        <v>0</v>
      </c>
      <c r="DL127" s="38">
        <f t="shared" si="16"/>
        <v>133</v>
      </c>
      <c r="DM127" s="38">
        <f t="shared" si="17"/>
        <v>0</v>
      </c>
      <c r="DN127" s="38">
        <f t="shared" si="18"/>
        <v>6.79</v>
      </c>
      <c r="DO127" s="38">
        <f>VLOOKUP($C127,'TN01-04'!$A$13:$DL$166,116,0)</f>
        <v>2.71</v>
      </c>
      <c r="DP127" s="33">
        <f>IF(VLOOKUP($C127,Sheet!$A$7:$DG$148,'TN01-10 (IN)'!DP$12,0)="","",VLOOKUP($C127,Sheet!$A$7:$DG$148,'TN01-10 (IN)'!DP$12,0))</f>
        <v>138</v>
      </c>
      <c r="DQ127" s="36">
        <f>IF(VLOOKUP($C127,Sheet!$A$7:$DG$148,'TN01-10 (IN)'!DQ$12,0)="","",VLOOKUP($C127,Sheet!$A$7:$DG$148,'TN01-10 (IN)'!DQ$12,0))</f>
        <v>0</v>
      </c>
      <c r="DR127" s="28">
        <f>IF(VLOOKUP($C127,Sheet!$A$7:$DG$148,'TN01-10 (IN)'!DR$12,0)="","",VLOOKUP($C127,Sheet!$A$7:$DG$148,'TN01-10 (IN)'!DR$12,0))</f>
        <v>137</v>
      </c>
      <c r="DS127" s="28">
        <f>IF(VLOOKUP($C127,Sheet!$A$7:$DG$148,'TN01-10 (IN)'!DS$12,0)="","",VLOOKUP($C127,Sheet!$A$7:$DG$148,'TN01-10 (IN)'!DS$12,0))</f>
        <v>138</v>
      </c>
      <c r="DT127" s="28">
        <f>IF(VLOOKUP($C127,Sheet!$A$7:$DG$148,'TN01-10 (IN)'!DT$12,0)="","",VLOOKUP($C127,Sheet!$A$7:$DG$148,'TN01-10 (IN)'!DT$12,0))</f>
        <v>6.79</v>
      </c>
      <c r="DU127" s="28">
        <f>IF(VLOOKUP($C127,Sheet!$A$7:$DG$148,'TN01-10 (IN)'!DU$12,0)="","",VLOOKUP($C127,Sheet!$A$7:$DG$148,'TN01-10 (IN)'!DU$12,0))</f>
        <v>2.71</v>
      </c>
      <c r="DV127" s="28" t="str">
        <f>IF(VLOOKUP($C127,Sheet!$A$7:$DG$148,'TN01-10 (IN)'!DV$12,0)="","",VLOOKUP($C127,Sheet!$A$7:$DG$148,'TN01-10 (IN)'!DV$12,0))</f>
        <v>ECO 302</v>
      </c>
      <c r="DW127" s="42">
        <f t="shared" si="19"/>
        <v>0</v>
      </c>
    </row>
    <row r="128" spans="1:127" ht="15.95" customHeight="1" x14ac:dyDescent="0.2">
      <c r="A128" s="52"/>
      <c r="B128" s="625"/>
      <c r="C128" s="45">
        <v>2221724323</v>
      </c>
      <c r="D128" s="26" t="s">
        <v>14</v>
      </c>
      <c r="E128" s="26" t="s">
        <v>102</v>
      </c>
      <c r="F128" s="26" t="s">
        <v>177</v>
      </c>
      <c r="G128" s="27">
        <v>35355</v>
      </c>
      <c r="H128" s="26" t="s">
        <v>210</v>
      </c>
      <c r="I128" s="26" t="s">
        <v>212</v>
      </c>
      <c r="J128" s="28">
        <f>IF(VLOOKUP($C128,Sheet!$A$7:$DG$148,'TN01-10 (IN)'!J$12,0)="","",VLOOKUP($C128,Sheet!$A$7:$DG$148,'TN01-10 (IN)'!J$12,0))</f>
        <v>6.8</v>
      </c>
      <c r="K128" s="28">
        <f>IF(VLOOKUP($C128,Sheet!$A$7:$DG$148,'TN01-10 (IN)'!K$12,0)="","",VLOOKUP($C128,Sheet!$A$7:$DG$148,'TN01-10 (IN)'!K$12,0))</f>
        <v>6.5</v>
      </c>
      <c r="L128" s="28">
        <f>IF(VLOOKUP($C128,Sheet!$A$7:$DG$148,'TN01-10 (IN)'!L$12,0)="","",VLOOKUP($C128,Sheet!$A$7:$DG$148,'TN01-10 (IN)'!L$12,0))</f>
        <v>5.8</v>
      </c>
      <c r="M128" s="28">
        <f>IF(VLOOKUP($C128,Sheet!$A$7:$DG$148,'TN01-10 (IN)'!M$12,0)="","",VLOOKUP($C128,Sheet!$A$7:$DG$148,'TN01-10 (IN)'!M$12,0))</f>
        <v>7.2</v>
      </c>
      <c r="N128" s="28">
        <f>IF(VLOOKUP($C128,Sheet!$A$7:$DG$148,'TN01-10 (IN)'!N$12,0)="","",VLOOKUP($C128,Sheet!$A$7:$DG$148,'TN01-10 (IN)'!N$12,0))</f>
        <v>6.6</v>
      </c>
      <c r="O128" s="28">
        <f>IF(VLOOKUP($C128,Sheet!$A$7:$DG$148,'TN01-10 (IN)'!O$12,0)="","",VLOOKUP($C128,Sheet!$A$7:$DG$148,'TN01-10 (IN)'!O$12,0))</f>
        <v>7.8</v>
      </c>
      <c r="P128" s="28">
        <f>IF(VLOOKUP($C128,Sheet!$A$7:$DG$148,'TN01-10 (IN)'!P$12,0)="","",VLOOKUP($C128,Sheet!$A$7:$DG$148,'TN01-10 (IN)'!P$12,0))</f>
        <v>8.3000000000000007</v>
      </c>
      <c r="Q128" s="28" t="str">
        <f>IF(VLOOKUP($C128,Sheet!$A$7:$DG$148,'TN01-10 (IN)'!Q$12,0)="","",VLOOKUP($C128,Sheet!$A$7:$DG$148,'TN01-10 (IN)'!Q$12,0))</f>
        <v/>
      </c>
      <c r="R128" s="28">
        <f>IF(VLOOKUP($C128,Sheet!$A$7:$DG$148,'TN01-10 (IN)'!R$12,0)="","",VLOOKUP($C128,Sheet!$A$7:$DG$148,'TN01-10 (IN)'!R$12,0))</f>
        <v>5.3</v>
      </c>
      <c r="S128" s="28" t="str">
        <f>IF(VLOOKUP($C128,Sheet!$A$7:$DG$148,'TN01-10 (IN)'!S$12,0)="","",VLOOKUP($C128,Sheet!$A$7:$DG$148,'TN01-10 (IN)'!S$12,0))</f>
        <v/>
      </c>
      <c r="T128" s="28" t="str">
        <f>IF(VLOOKUP($C128,Sheet!$A$7:$DG$148,'TN01-10 (IN)'!T$12,0)="","",VLOOKUP($C128,Sheet!$A$7:$DG$148,'TN01-10 (IN)'!T$12,0))</f>
        <v/>
      </c>
      <c r="U128" s="28" t="str">
        <f>IF(VLOOKUP($C128,Sheet!$A$7:$DG$148,'TN01-10 (IN)'!U$12,0)="","",VLOOKUP($C128,Sheet!$A$7:$DG$148,'TN01-10 (IN)'!U$12,0))</f>
        <v/>
      </c>
      <c r="V128" s="28" t="str">
        <f>IF(VLOOKUP($C128,Sheet!$A$7:$DG$148,'TN01-10 (IN)'!V$12,0)="","",VLOOKUP($C128,Sheet!$A$7:$DG$148,'TN01-10 (IN)'!V$12,0))</f>
        <v/>
      </c>
      <c r="W128" s="28">
        <f>IF(VLOOKUP($C128,Sheet!$A$7:$DG$148,'TN01-10 (IN)'!W$12,0)="","",VLOOKUP($C128,Sheet!$A$7:$DG$148,'TN01-10 (IN)'!W$12,0))</f>
        <v>6.9</v>
      </c>
      <c r="X128" s="28">
        <f>IF(VLOOKUP($C128,Sheet!$A$7:$DG$148,'TN01-10 (IN)'!X$12,0)="","",VLOOKUP($C128,Sheet!$A$7:$DG$148,'TN01-10 (IN)'!X$12,0))</f>
        <v>4.8</v>
      </c>
      <c r="Y128" s="28">
        <f>IF(VLOOKUP($C128,Sheet!$A$7:$DG$148,'TN01-10 (IN)'!Y$12,0)="","",VLOOKUP($C128,Sheet!$A$7:$DG$148,'TN01-10 (IN)'!Y$12,0))</f>
        <v>8</v>
      </c>
      <c r="Z128" s="28">
        <f>IF(VLOOKUP($C128,Sheet!$A$7:$DG$148,'TN01-10 (IN)'!Z$12,0)="","",VLOOKUP($C128,Sheet!$A$7:$DG$148,'TN01-10 (IN)'!Z$12,0))</f>
        <v>7.4</v>
      </c>
      <c r="AA128" s="28">
        <f>IF(VLOOKUP($C128,Sheet!$A$7:$DG$148,'TN01-10 (IN)'!AA$12,0)="","",VLOOKUP($C128,Sheet!$A$7:$DG$148,'TN01-10 (IN)'!AA$12,0))</f>
        <v>4.5</v>
      </c>
      <c r="AB128" s="28">
        <f>IF(VLOOKUP($C128,Sheet!$A$7:$DG$148,'TN01-10 (IN)'!AB$12,0)="","",VLOOKUP($C128,Sheet!$A$7:$DG$148,'TN01-10 (IN)'!AB$12,0))</f>
        <v>6.4</v>
      </c>
      <c r="AC128" s="28">
        <f>IF(VLOOKUP($C128,Sheet!$A$7:$DG$148,'TN01-10 (IN)'!AC$12,0)="","",VLOOKUP($C128,Sheet!$A$7:$DG$148,'TN01-10 (IN)'!AC$12,0))</f>
        <v>6</v>
      </c>
      <c r="AD128" s="28">
        <f>IF(VLOOKUP($C128,Sheet!$A$7:$DG$148,'TN01-10 (IN)'!AD$12,0)="","",VLOOKUP($C128,Sheet!$A$7:$DG$148,'TN01-10 (IN)'!AD$12,0))</f>
        <v>8</v>
      </c>
      <c r="AE128" s="28">
        <f>IF(VLOOKUP($C128,Sheet!$A$7:$DG$148,'TN01-10 (IN)'!AE$12,0)="","",VLOOKUP($C128,Sheet!$A$7:$DG$148,'TN01-10 (IN)'!AE$12,0))</f>
        <v>5.7</v>
      </c>
      <c r="AF128" s="28">
        <f>IF(VLOOKUP($C128,Sheet!$A$7:$DG$148,'TN01-10 (IN)'!AF$12,0)="","",VLOOKUP($C128,Sheet!$A$7:$DG$148,'TN01-10 (IN)'!AF$12,0))</f>
        <v>7.6</v>
      </c>
      <c r="AG128" s="28">
        <f>IF(VLOOKUP($C128,Sheet!$A$7:$DG$148,'TN01-10 (IN)'!AG$12,0)="","",VLOOKUP($C128,Sheet!$A$7:$DG$148,'TN01-10 (IN)'!AG$12,0))</f>
        <v>5.6</v>
      </c>
      <c r="AH128" s="28">
        <f>IF(VLOOKUP($C128,Sheet!$A$7:$DG$148,'TN01-10 (IN)'!AH$12,0)="","",VLOOKUP($C128,Sheet!$A$7:$DG$148,'TN01-10 (IN)'!AH$12,0))</f>
        <v>6.8</v>
      </c>
      <c r="AI128" s="28">
        <f>IF(VLOOKUP($C128,Sheet!$A$7:$DG$148,'TN01-10 (IN)'!AI$12,0)="","",VLOOKUP($C128,Sheet!$A$7:$DG$148,'TN01-10 (IN)'!AI$12,0))</f>
        <v>5.7</v>
      </c>
      <c r="AJ128" s="28">
        <f>IF(VLOOKUP($C128,Sheet!$A$7:$DG$148,'TN01-10 (IN)'!AJ$12,0)="","",VLOOKUP($C128,Sheet!$A$7:$DG$148,'TN01-10 (IN)'!AJ$12,0))</f>
        <v>6.1</v>
      </c>
      <c r="AK128" s="28">
        <f>IF(VLOOKUP($C128,Sheet!$A$7:$DG$148,'TN01-10 (IN)'!AK$12,0)="","",VLOOKUP($C128,Sheet!$A$7:$DG$148,'TN01-10 (IN)'!AK$12,0))</f>
        <v>5.7</v>
      </c>
      <c r="AL128" s="28">
        <f>IF(VLOOKUP($C128,Sheet!$A$7:$DG$148,'TN01-10 (IN)'!AL$12,0)="","",VLOOKUP($C128,Sheet!$A$7:$DG$148,'TN01-10 (IN)'!AL$12,0))</f>
        <v>9</v>
      </c>
      <c r="AM128" s="33">
        <f>IF(VLOOKUP($C128,Sheet!$A$7:$DG$148,'TN01-10 (IN)'!AM$12,0)="","",VLOOKUP($C128,Sheet!$A$7:$DG$148,'TN01-10 (IN)'!AM$12,0))</f>
        <v>51</v>
      </c>
      <c r="AN128" s="36">
        <f>IF(VLOOKUP($C128,Sheet!$A$7:$DG$148,'TN01-10 (IN)'!AN$12,0)="","",VLOOKUP($C128,Sheet!$A$7:$DG$148,'TN01-10 (IN)'!AN$12,0))</f>
        <v>0</v>
      </c>
      <c r="AO128" s="32">
        <f>IF(VLOOKUP($C128,Sheet!$A$7:$DG$148,'TN01-10 (IN)'!AO$12,0)="","",VLOOKUP($C128,Sheet!$A$7:$DG$148,'TN01-10 (IN)'!AO$12,0))</f>
        <v>7.8</v>
      </c>
      <c r="AP128" s="32">
        <f>IF(VLOOKUP($C128,Sheet!$A$7:$DG$148,'TN01-10 (IN)'!AP$12,0)="","",VLOOKUP($C128,Sheet!$A$7:$DG$148,'TN01-10 (IN)'!AP$12,0))</f>
        <v>5.9</v>
      </c>
      <c r="AQ128" s="32" t="str">
        <f>IF(VLOOKUP($C128,Sheet!$A$7:$DG$148,'TN01-10 (IN)'!AQ$12,0)="","",VLOOKUP($C128,Sheet!$A$7:$DG$148,'TN01-10 (IN)'!AQ$12,0))</f>
        <v/>
      </c>
      <c r="AR128" s="32">
        <f>IF(VLOOKUP($C128,Sheet!$A$7:$DG$148,'TN01-10 (IN)'!AR$12,0)="","",VLOOKUP($C128,Sheet!$A$7:$DG$148,'TN01-10 (IN)'!AR$12,0))</f>
        <v>4.3</v>
      </c>
      <c r="AS128" s="32" t="str">
        <f>IF(VLOOKUP($C128,Sheet!$A$7:$DG$148,'TN01-10 (IN)'!AS$12,0)="","",VLOOKUP($C128,Sheet!$A$7:$DG$148,'TN01-10 (IN)'!AS$12,0))</f>
        <v/>
      </c>
      <c r="AT128" s="32" t="str">
        <f>IF(VLOOKUP($C128,Sheet!$A$7:$DG$148,'TN01-10 (IN)'!AT$12,0)="","",VLOOKUP($C128,Sheet!$A$7:$DG$148,'TN01-10 (IN)'!AT$12,0))</f>
        <v/>
      </c>
      <c r="AU128" s="32" t="str">
        <f>IF(VLOOKUP($C128,Sheet!$A$7:$DG$148,'TN01-10 (IN)'!AU$12,0)="","",VLOOKUP($C128,Sheet!$A$7:$DG$148,'TN01-10 (IN)'!AU$12,0))</f>
        <v/>
      </c>
      <c r="AV128" s="32" t="str">
        <f>IF(VLOOKUP($C128,Sheet!$A$7:$DG$148,'TN01-10 (IN)'!AV$12,0)="","",VLOOKUP($C128,Sheet!$A$7:$DG$148,'TN01-10 (IN)'!AV$12,0))</f>
        <v/>
      </c>
      <c r="AW128" s="32">
        <f>IF(VLOOKUP($C128,Sheet!$A$7:$DG$148,'TN01-10 (IN)'!AW$12,0)="","",VLOOKUP($C128,Sheet!$A$7:$DG$148,'TN01-10 (IN)'!AW$12,0))</f>
        <v>7.5</v>
      </c>
      <c r="AX128" s="32" t="str">
        <f>IF(VLOOKUP($C128,Sheet!$A$7:$DG$148,'TN01-10 (IN)'!AX$12,0)="","",VLOOKUP($C128,Sheet!$A$7:$DG$148,'TN01-10 (IN)'!AX$12,0))</f>
        <v/>
      </c>
      <c r="AY128" s="32" t="str">
        <f>IF(VLOOKUP($C128,Sheet!$A$7:$DG$148,'TN01-10 (IN)'!AY$12,0)="","",VLOOKUP($C128,Sheet!$A$7:$DG$148,'TN01-10 (IN)'!AY$12,0))</f>
        <v/>
      </c>
      <c r="AZ128" s="32" t="str">
        <f>IF(VLOOKUP($C128,Sheet!$A$7:$DG$148,'TN01-10 (IN)'!AZ$12,0)="","",VLOOKUP($C128,Sheet!$A$7:$DG$148,'TN01-10 (IN)'!AZ$12,0))</f>
        <v/>
      </c>
      <c r="BA128" s="32" t="str">
        <f>IF(VLOOKUP($C128,Sheet!$A$7:$DG$148,'TN01-10 (IN)'!BA$12,0)="","",VLOOKUP($C128,Sheet!$A$7:$DG$148,'TN01-10 (IN)'!BA$12,0))</f>
        <v/>
      </c>
      <c r="BB128" s="32" t="str">
        <f>IF(VLOOKUP($C128,Sheet!$A$7:$DG$148,'TN01-10 (IN)'!BB$12,0)="","",VLOOKUP($C128,Sheet!$A$7:$DG$148,'TN01-10 (IN)'!BB$12,0))</f>
        <v/>
      </c>
      <c r="BC128" s="32">
        <f>IF(VLOOKUP($C128,Sheet!$A$7:$DG$148,'TN01-10 (IN)'!BC$12,0)="","",VLOOKUP($C128,Sheet!$A$7:$DG$148,'TN01-10 (IN)'!BC$12,0))</f>
        <v>5.6</v>
      </c>
      <c r="BD128" s="33">
        <f>IF(VLOOKUP($C128,Sheet!$A$7:$DG$148,'TN01-10 (IN)'!BD$12,0)="","",VLOOKUP($C128,Sheet!$A$7:$DG$148,'TN01-10 (IN)'!BD$12,0))</f>
        <v>5</v>
      </c>
      <c r="BE128" s="36">
        <f>IF(VLOOKUP($C128,Sheet!$A$7:$DG$148,'TN01-10 (IN)'!BE$12,0)="","",VLOOKUP($C128,Sheet!$A$7:$DG$148,'TN01-10 (IN)'!BE$12,0))</f>
        <v>0</v>
      </c>
      <c r="BF128" s="28">
        <f>IF(VLOOKUP($C128,Sheet!$A$7:$DG$148,'TN01-10 (IN)'!BF$12,0)="","",VLOOKUP($C128,Sheet!$A$7:$DG$148,'TN01-10 (IN)'!BF$12,0))</f>
        <v>7.2</v>
      </c>
      <c r="BG128" s="28">
        <f>IF(VLOOKUP($C128,Sheet!$A$7:$DG$148,'TN01-10 (IN)'!BG$12,0)="","",VLOOKUP($C128,Sheet!$A$7:$DG$148,'TN01-10 (IN)'!BG$12,0))</f>
        <v>4.7</v>
      </c>
      <c r="BH128" s="28">
        <f>IF(VLOOKUP($C128,Sheet!$A$7:$DG$148,'TN01-10 (IN)'!BH$12,0)="","",VLOOKUP($C128,Sheet!$A$7:$DG$148,'TN01-10 (IN)'!BH$12,0))</f>
        <v>7.8</v>
      </c>
      <c r="BI128" s="28">
        <f>IF(VLOOKUP($C128,Sheet!$A$7:$DG$148,'TN01-10 (IN)'!BI$12,0)="","",VLOOKUP($C128,Sheet!$A$7:$DG$148,'TN01-10 (IN)'!BI$12,0))</f>
        <v>5</v>
      </c>
      <c r="BJ128" s="28">
        <f>IF(VLOOKUP($C128,Sheet!$A$7:$DG$148,'TN01-10 (IN)'!BJ$12,0)="","",VLOOKUP($C128,Sheet!$A$7:$DG$148,'TN01-10 (IN)'!BJ$12,0))</f>
        <v>6.4</v>
      </c>
      <c r="BK128" s="28">
        <f>IF(VLOOKUP($C128,Sheet!$A$7:$DG$148,'TN01-10 (IN)'!BK$12,0)="","",VLOOKUP($C128,Sheet!$A$7:$DG$148,'TN01-10 (IN)'!BK$12,0))</f>
        <v>4.5999999999999996</v>
      </c>
      <c r="BL128" s="28">
        <f>IF(VLOOKUP($C128,Sheet!$A$7:$DG$148,'TN01-10 (IN)'!BL$12,0)="","",VLOOKUP($C128,Sheet!$A$7:$DG$148,'TN01-10 (IN)'!BL$12,0))</f>
        <v>7</v>
      </c>
      <c r="BM128" s="28">
        <f>IF(VLOOKUP($C128,Sheet!$A$7:$DG$148,'TN01-10 (IN)'!BM$12,0)="","",VLOOKUP($C128,Sheet!$A$7:$DG$148,'TN01-10 (IN)'!BM$12,0))</f>
        <v>7.2</v>
      </c>
      <c r="BN128" s="28">
        <f>IF(VLOOKUP($C128,Sheet!$A$7:$DG$148,'TN01-10 (IN)'!BN$12,0)="","",VLOOKUP($C128,Sheet!$A$7:$DG$148,'TN01-10 (IN)'!BN$12,0))</f>
        <v>5.6</v>
      </c>
      <c r="BO128" s="28">
        <f>IF(VLOOKUP($C128,Sheet!$A$7:$DG$148,'TN01-10 (IN)'!BO$12,0)="","",VLOOKUP($C128,Sheet!$A$7:$DG$148,'TN01-10 (IN)'!BO$12,0))</f>
        <v>6.7</v>
      </c>
      <c r="BP128" s="28">
        <f>IF(VLOOKUP($C128,Sheet!$A$7:$DG$148,'TN01-10 (IN)'!BP$12,0)="","",VLOOKUP($C128,Sheet!$A$7:$DG$148,'TN01-10 (IN)'!BP$12,0))</f>
        <v>4</v>
      </c>
      <c r="BQ128" s="28">
        <f>IF(VLOOKUP($C128,Sheet!$A$7:$DG$148,'TN01-10 (IN)'!BQ$12,0)="","",VLOOKUP($C128,Sheet!$A$7:$DG$148,'TN01-10 (IN)'!BQ$12,0))</f>
        <v>5.2</v>
      </c>
      <c r="BR128" s="28">
        <f>IF(VLOOKUP($C128,Sheet!$A$7:$DG$148,'TN01-10 (IN)'!BR$12,0)="","",VLOOKUP($C128,Sheet!$A$7:$DG$148,'TN01-10 (IN)'!BR$12,0))</f>
        <v>6.9</v>
      </c>
      <c r="BS128" s="28" t="str">
        <f>IF(VLOOKUP($C128,Sheet!$A$7:$DG$148,'TN01-10 (IN)'!BS$12,0)="","",VLOOKUP($C128,Sheet!$A$7:$DG$148,'TN01-10 (IN)'!BS$12,0))</f>
        <v/>
      </c>
      <c r="BT128" s="28">
        <f>IF(VLOOKUP($C128,Sheet!$A$7:$DG$148,'TN01-10 (IN)'!BT$12,0)="","",VLOOKUP($C128,Sheet!$A$7:$DG$148,'TN01-10 (IN)'!BT$12,0))</f>
        <v>4.0999999999999996</v>
      </c>
      <c r="BU128" s="28">
        <f>IF(VLOOKUP($C128,Sheet!$A$7:$DG$148,'TN01-10 (IN)'!BU$12,0)="","",VLOOKUP($C128,Sheet!$A$7:$DG$148,'TN01-10 (IN)'!BU$12,0))</f>
        <v>9.1999999999999993</v>
      </c>
      <c r="BV128" s="28">
        <f>IF(VLOOKUP($C128,Sheet!$A$7:$DG$148,'TN01-10 (IN)'!BV$12,0)="","",VLOOKUP($C128,Sheet!$A$7:$DG$148,'TN01-10 (IN)'!BV$12,0))</f>
        <v>4.5</v>
      </c>
      <c r="BW128" s="28">
        <f>IF(VLOOKUP($C128,Sheet!$A$7:$DG$148,'TN01-10 (IN)'!BW$12,0)="","",VLOOKUP($C128,Sheet!$A$7:$DG$148,'TN01-10 (IN)'!BW$12,0))</f>
        <v>5.9</v>
      </c>
      <c r="BX128" s="28">
        <f>IF(VLOOKUP($C128,Sheet!$A$7:$DG$148,'TN01-10 (IN)'!BX$12,0)="","",VLOOKUP($C128,Sheet!$A$7:$DG$148,'TN01-10 (IN)'!BX$12,0))</f>
        <v>5.6</v>
      </c>
      <c r="BY128" s="28">
        <f>IF(VLOOKUP($C128,Sheet!$A$7:$DG$148,'TN01-10 (IN)'!BY$12,0)="","",VLOOKUP($C128,Sheet!$A$7:$DG$148,'TN01-10 (IN)'!BY$12,0))</f>
        <v>7.8</v>
      </c>
      <c r="BZ128" s="33">
        <f>IF(VLOOKUP($C128,Sheet!$A$7:$DG$148,'TN01-10 (IN)'!BZ$12,0)="","",VLOOKUP($C128,Sheet!$A$7:$DG$148,'TN01-10 (IN)'!BZ$12,0))</f>
        <v>50</v>
      </c>
      <c r="CA128" s="36">
        <f>IF(VLOOKUP($C128,Sheet!$A$7:$DG$148,'TN01-10 (IN)'!CA$12,0)="","",VLOOKUP($C128,Sheet!$A$7:$DG$148,'TN01-10 (IN)'!CA$12,0))</f>
        <v>0</v>
      </c>
      <c r="CB128" s="28">
        <f>IF(VLOOKUP($C128,Sheet!$A$7:$DG$148,'TN01-10 (IN)'!CB$12,0)="","",VLOOKUP($C128,Sheet!$A$7:$DG$148,'TN01-10 (IN)'!CB$12,0))</f>
        <v>9.6999999999999993</v>
      </c>
      <c r="CC128" s="28" t="str">
        <f>IF(VLOOKUP($C128,Sheet!$A$7:$DG$148,'TN01-10 (IN)'!CC$12,0)="","",VLOOKUP($C128,Sheet!$A$7:$DG$148,'TN01-10 (IN)'!CC$12,0))</f>
        <v/>
      </c>
      <c r="CD128" s="28">
        <f>IF(VLOOKUP($C128,Sheet!$A$7:$DG$148,'TN01-10 (IN)'!CD$12,0)="","",VLOOKUP($C128,Sheet!$A$7:$DG$148,'TN01-10 (IN)'!CD$12,0))</f>
        <v>7.3</v>
      </c>
      <c r="CE128" s="28" t="str">
        <f>IF(VLOOKUP($C128,Sheet!$A$7:$DG$148,'TN01-10 (IN)'!CE$12,0)="","",VLOOKUP($C128,Sheet!$A$7:$DG$148,'TN01-10 (IN)'!CE$12,0))</f>
        <v/>
      </c>
      <c r="CF128" s="28">
        <f>IF(VLOOKUP($C128,Sheet!$A$7:$DG$148,'TN01-10 (IN)'!CF$12,0)="","",VLOOKUP($C128,Sheet!$A$7:$DG$148,'TN01-10 (IN)'!CF$12,0))</f>
        <v>7</v>
      </c>
      <c r="CG128" s="28">
        <f>IF(VLOOKUP($C128,Sheet!$A$7:$DG$148,'TN01-10 (IN)'!CG$12,0)="","",VLOOKUP($C128,Sheet!$A$7:$DG$148,'TN01-10 (IN)'!CG$12,0))</f>
        <v>5.8</v>
      </c>
      <c r="CH128" s="28">
        <f>IF(VLOOKUP($C128,Sheet!$A$7:$DG$148,'TN01-10 (IN)'!CH$12,0)="","",VLOOKUP($C128,Sheet!$A$7:$DG$148,'TN01-10 (IN)'!CH$12,0))</f>
        <v>8.1999999999999993</v>
      </c>
      <c r="CI128" s="28">
        <f>IF(VLOOKUP($C128,Sheet!$A$7:$DG$148,'TN01-10 (IN)'!CI$12,0)="","",VLOOKUP($C128,Sheet!$A$7:$DG$148,'TN01-10 (IN)'!CI$12,0))</f>
        <v>5.3</v>
      </c>
      <c r="CJ128" s="28" t="str">
        <f>IF(VLOOKUP($C128,Sheet!$A$7:$DG$148,'TN01-10 (IN)'!CJ$12,0)="","",VLOOKUP($C128,Sheet!$A$7:$DG$148,'TN01-10 (IN)'!CJ$12,0))</f>
        <v/>
      </c>
      <c r="CK128" s="28">
        <f>IF(VLOOKUP($C128,Sheet!$A$7:$DG$148,'TN01-10 (IN)'!CK$12,0)="","",VLOOKUP($C128,Sheet!$A$7:$DG$148,'TN01-10 (IN)'!CK$12,0))</f>
        <v>6.1</v>
      </c>
      <c r="CL128" s="28" t="str">
        <f>IF(VLOOKUP($C128,Sheet!$A$7:$DG$148,'TN01-10 (IN)'!CL$12,0)="","",VLOOKUP($C128,Sheet!$A$7:$DG$148,'TN01-10 (IN)'!CL$12,0))</f>
        <v/>
      </c>
      <c r="CM128" s="28" t="str">
        <f>IF(VLOOKUP($C128,Sheet!$A$7:$DG$148,'TN01-10 (IN)'!CM$12,0)="","",VLOOKUP($C128,Sheet!$A$7:$DG$148,'TN01-10 (IN)'!CM$12,0))</f>
        <v/>
      </c>
      <c r="CN128" s="28" t="str">
        <f>IF(VLOOKUP($C128,Sheet!$A$7:$DG$148,'TN01-10 (IN)'!CN$12,0)="","",VLOOKUP($C128,Sheet!$A$7:$DG$148,'TN01-10 (IN)'!CN$12,0))</f>
        <v/>
      </c>
      <c r="CO128" s="28" t="str">
        <f>IF(VLOOKUP($C128,Sheet!$A$7:$DG$148,'TN01-10 (IN)'!CO$12,0)="","",VLOOKUP($C128,Sheet!$A$7:$DG$148,'TN01-10 (IN)'!CO$12,0))</f>
        <v/>
      </c>
      <c r="CP128" s="28">
        <f>IF(VLOOKUP($C128,Sheet!$A$7:$DG$148,'TN01-10 (IN)'!CP$12,0)="","",VLOOKUP($C128,Sheet!$A$7:$DG$148,'TN01-10 (IN)'!CP$12,0))</f>
        <v>4.8</v>
      </c>
      <c r="CQ128" s="28">
        <f>IF(VLOOKUP($C128,Sheet!$A$7:$DG$148,'TN01-10 (IN)'!CQ$12,0)="","",VLOOKUP($C128,Sheet!$A$7:$DG$148,'TN01-10 (IN)'!CQ$12,0))</f>
        <v>6.6</v>
      </c>
      <c r="CR128" s="28">
        <f>IF(VLOOKUP($C128,Sheet!$A$7:$DG$148,'TN01-10 (IN)'!CR$12,0)="","",VLOOKUP($C128,Sheet!$A$7:$DG$148,'TN01-10 (IN)'!CR$12,0))</f>
        <v>7.9</v>
      </c>
      <c r="CS128" s="28">
        <f>IF(VLOOKUP($C128,Sheet!$A$7:$DG$148,'TN01-10 (IN)'!CS$12,0)="","",VLOOKUP($C128,Sheet!$A$7:$DG$148,'TN01-10 (IN)'!CS$12,0))</f>
        <v>7.1</v>
      </c>
      <c r="CT128" s="28">
        <f>IF(VLOOKUP($C128,Sheet!$A$7:$DG$148,'TN01-10 (IN)'!CT$12,0)="","",VLOOKUP($C128,Sheet!$A$7:$DG$148,'TN01-10 (IN)'!CT$12,0))</f>
        <v>6.2</v>
      </c>
      <c r="CU128" s="33">
        <f>IF(VLOOKUP($C128,Sheet!$A$7:$DG$148,'TN01-10 (IN)'!CU$12,0)="","",VLOOKUP($C128,Sheet!$A$7:$DG$148,'TN01-10 (IN)'!CU$12,0))</f>
        <v>27</v>
      </c>
      <c r="CV128" s="36">
        <f>IF(VLOOKUP($C128,Sheet!$A$7:$DG$148,'TN01-10 (IN)'!CV$12,0)="","",VLOOKUP($C128,Sheet!$A$7:$DG$148,'TN01-10 (IN)'!CV$12,0))</f>
        <v>0</v>
      </c>
      <c r="CW128" s="38">
        <f t="shared" si="11"/>
        <v>128</v>
      </c>
      <c r="CX128" s="38">
        <f t="shared" si="11"/>
        <v>0</v>
      </c>
      <c r="CY128" s="38">
        <f t="shared" si="12"/>
        <v>0</v>
      </c>
      <c r="CZ128" s="38">
        <f t="shared" si="13"/>
        <v>128</v>
      </c>
      <c r="DA128" s="38">
        <f t="shared" si="14"/>
        <v>6.34</v>
      </c>
      <c r="DB128" s="38">
        <f>VLOOKUP($C128,'TN01-04'!$A$13:$DL$166,103,0)</f>
        <v>2.4500000000000002</v>
      </c>
      <c r="DC128" s="28" t="str">
        <f>IF(VLOOKUP($C128,Sheet!$A$7:$DG$148,'TN01-10 (IN)'!DC$12,0)="","",VLOOKUP($C128,Sheet!$A$7:$DG$148,'TN01-10 (IN)'!DC$12,0))</f>
        <v/>
      </c>
      <c r="DD128" s="28" t="str">
        <f>IF(VLOOKUP($C128,Sheet!$A$7:$DG$148,'TN01-10 (IN)'!DD$12,0)="","",VLOOKUP($C128,Sheet!$A$7:$DG$148,'TN01-10 (IN)'!DD$12,0))</f>
        <v/>
      </c>
      <c r="DE128" s="28">
        <f>IF(VLOOKUP($C128,Sheet!$A$7:$DG$148,'TN01-10 (IN)'!DE$12,0)="","",VLOOKUP($C128,Sheet!$A$7:$DG$148,'TN01-10 (IN)'!DE$12,0))</f>
        <v>0</v>
      </c>
      <c r="DF128" s="28" t="str">
        <f>IF(VLOOKUP($C128,Sheet!$A$7:$DG$148,'TN01-10 (IN)'!DF$12,0)="","",VLOOKUP($C128,Sheet!$A$7:$DG$148,'TN01-10 (IN)'!DF$12,0))</f>
        <v/>
      </c>
      <c r="DG128" s="38"/>
      <c r="DH128" s="38">
        <f t="shared" si="15"/>
        <v>0</v>
      </c>
      <c r="DI128" s="38">
        <f>VLOOKUP($C128,'TN01-04'!$A$13:$DL$166,110,0)</f>
        <v>0</v>
      </c>
      <c r="DJ128" s="33">
        <f>IF(VLOOKUP($C128,Sheet!$A$7:$DG$148,'TN01-10 (IN)'!DJ$12,0)="","",VLOOKUP($C128,Sheet!$A$7:$DG$148,'TN01-10 (IN)'!DJ$12,0))</f>
        <v>0</v>
      </c>
      <c r="DK128" s="36">
        <f>IF(VLOOKUP($C128,Sheet!$A$7:$DG$148,'TN01-10 (IN)'!DK$12,0)="","",VLOOKUP($C128,Sheet!$A$7:$DG$148,'TN01-10 (IN)'!DK$12,0))</f>
        <v>5</v>
      </c>
      <c r="DL128" s="38">
        <f t="shared" si="16"/>
        <v>128</v>
      </c>
      <c r="DM128" s="38">
        <f t="shared" si="17"/>
        <v>5</v>
      </c>
      <c r="DN128" s="38">
        <f t="shared" si="18"/>
        <v>6.1</v>
      </c>
      <c r="DO128" s="38">
        <f>VLOOKUP($C128,'TN01-04'!$A$13:$DL$166,116,0)</f>
        <v>2.36</v>
      </c>
      <c r="DP128" s="33">
        <f>IF(VLOOKUP($C128,Sheet!$A$7:$DG$148,'TN01-10 (IN)'!DP$12,0)="","",VLOOKUP($C128,Sheet!$A$7:$DG$148,'TN01-10 (IN)'!DP$12,0))</f>
        <v>133</v>
      </c>
      <c r="DQ128" s="36">
        <f>IF(VLOOKUP($C128,Sheet!$A$7:$DG$148,'TN01-10 (IN)'!DQ$12,0)="","",VLOOKUP($C128,Sheet!$A$7:$DG$148,'TN01-10 (IN)'!DQ$12,0))</f>
        <v>5</v>
      </c>
      <c r="DR128" s="28">
        <f>IF(VLOOKUP($C128,Sheet!$A$7:$DG$148,'TN01-10 (IN)'!DR$12,0)="","",VLOOKUP($C128,Sheet!$A$7:$DG$148,'TN01-10 (IN)'!DR$12,0))</f>
        <v>137</v>
      </c>
      <c r="DS128" s="28">
        <f>IF(VLOOKUP($C128,Sheet!$A$7:$DG$148,'TN01-10 (IN)'!DS$12,0)="","",VLOOKUP($C128,Sheet!$A$7:$DG$148,'TN01-10 (IN)'!DS$12,0))</f>
        <v>138</v>
      </c>
      <c r="DT128" s="28">
        <f>IF(VLOOKUP($C128,Sheet!$A$7:$DG$148,'TN01-10 (IN)'!DT$12,0)="","",VLOOKUP($C128,Sheet!$A$7:$DG$148,'TN01-10 (IN)'!DT$12,0))</f>
        <v>6.1</v>
      </c>
      <c r="DU128" s="28">
        <f>IF(VLOOKUP($C128,Sheet!$A$7:$DG$148,'TN01-10 (IN)'!DU$12,0)="","",VLOOKUP($C128,Sheet!$A$7:$DG$148,'TN01-10 (IN)'!DU$12,0))</f>
        <v>2.36</v>
      </c>
      <c r="DV128" s="28" t="str">
        <f>IF(VLOOKUP($C128,Sheet!$A$7:$DG$148,'TN01-10 (IN)'!DV$12,0)="","",VLOOKUP($C128,Sheet!$A$7:$DG$148,'TN01-10 (IN)'!DV$12,0))</f>
        <v/>
      </c>
      <c r="DW128" s="42">
        <f t="shared" si="19"/>
        <v>0</v>
      </c>
    </row>
    <row r="129" spans="1:127" ht="15.95" customHeight="1" x14ac:dyDescent="0.2">
      <c r="A129" s="52"/>
      <c r="B129" s="625"/>
      <c r="C129" s="45">
        <v>2220727395</v>
      </c>
      <c r="D129" s="26" t="s">
        <v>6</v>
      </c>
      <c r="E129" s="26" t="s">
        <v>48</v>
      </c>
      <c r="F129" s="26" t="s">
        <v>178</v>
      </c>
      <c r="G129" s="27">
        <v>36076</v>
      </c>
      <c r="H129" s="26" t="s">
        <v>209</v>
      </c>
      <c r="I129" s="26" t="s">
        <v>212</v>
      </c>
      <c r="J129" s="28">
        <f>IF(VLOOKUP($C129,Sheet!$A$7:$DG$148,'TN01-10 (IN)'!J$12,0)="","",VLOOKUP($C129,Sheet!$A$7:$DG$148,'TN01-10 (IN)'!J$12,0))</f>
        <v>8</v>
      </c>
      <c r="K129" s="28">
        <f>IF(VLOOKUP($C129,Sheet!$A$7:$DG$148,'TN01-10 (IN)'!K$12,0)="","",VLOOKUP($C129,Sheet!$A$7:$DG$148,'TN01-10 (IN)'!K$12,0))</f>
        <v>6.8</v>
      </c>
      <c r="L129" s="28">
        <f>IF(VLOOKUP($C129,Sheet!$A$7:$DG$148,'TN01-10 (IN)'!L$12,0)="","",VLOOKUP($C129,Sheet!$A$7:$DG$148,'TN01-10 (IN)'!L$12,0))</f>
        <v>4</v>
      </c>
      <c r="M129" s="28">
        <f>IF(VLOOKUP($C129,Sheet!$A$7:$DG$148,'TN01-10 (IN)'!M$12,0)="","",VLOOKUP($C129,Sheet!$A$7:$DG$148,'TN01-10 (IN)'!M$12,0))</f>
        <v>6.5</v>
      </c>
      <c r="N129" s="28">
        <f>IF(VLOOKUP($C129,Sheet!$A$7:$DG$148,'TN01-10 (IN)'!N$12,0)="","",VLOOKUP($C129,Sheet!$A$7:$DG$148,'TN01-10 (IN)'!N$12,0))</f>
        <v>7.6</v>
      </c>
      <c r="O129" s="28">
        <f>IF(VLOOKUP($C129,Sheet!$A$7:$DG$148,'TN01-10 (IN)'!O$12,0)="","",VLOOKUP($C129,Sheet!$A$7:$DG$148,'TN01-10 (IN)'!O$12,0))</f>
        <v>5.3</v>
      </c>
      <c r="P129" s="28">
        <f>IF(VLOOKUP($C129,Sheet!$A$7:$DG$148,'TN01-10 (IN)'!P$12,0)="","",VLOOKUP($C129,Sheet!$A$7:$DG$148,'TN01-10 (IN)'!P$12,0))</f>
        <v>4.9000000000000004</v>
      </c>
      <c r="Q129" s="28" t="str">
        <f>IF(VLOOKUP($C129,Sheet!$A$7:$DG$148,'TN01-10 (IN)'!Q$12,0)="","",VLOOKUP($C129,Sheet!$A$7:$DG$148,'TN01-10 (IN)'!Q$12,0))</f>
        <v/>
      </c>
      <c r="R129" s="28">
        <f>IF(VLOOKUP($C129,Sheet!$A$7:$DG$148,'TN01-10 (IN)'!R$12,0)="","",VLOOKUP($C129,Sheet!$A$7:$DG$148,'TN01-10 (IN)'!R$12,0))</f>
        <v>5.6</v>
      </c>
      <c r="S129" s="28" t="str">
        <f>IF(VLOOKUP($C129,Sheet!$A$7:$DG$148,'TN01-10 (IN)'!S$12,0)="","",VLOOKUP($C129,Sheet!$A$7:$DG$148,'TN01-10 (IN)'!S$12,0))</f>
        <v/>
      </c>
      <c r="T129" s="28" t="str">
        <f>IF(VLOOKUP($C129,Sheet!$A$7:$DG$148,'TN01-10 (IN)'!T$12,0)="","",VLOOKUP($C129,Sheet!$A$7:$DG$148,'TN01-10 (IN)'!T$12,0))</f>
        <v/>
      </c>
      <c r="U129" s="28" t="str">
        <f>IF(VLOOKUP($C129,Sheet!$A$7:$DG$148,'TN01-10 (IN)'!U$12,0)="","",VLOOKUP($C129,Sheet!$A$7:$DG$148,'TN01-10 (IN)'!U$12,0))</f>
        <v/>
      </c>
      <c r="V129" s="28" t="str">
        <f>IF(VLOOKUP($C129,Sheet!$A$7:$DG$148,'TN01-10 (IN)'!V$12,0)="","",VLOOKUP($C129,Sheet!$A$7:$DG$148,'TN01-10 (IN)'!V$12,0))</f>
        <v/>
      </c>
      <c r="W129" s="28">
        <f>IF(VLOOKUP($C129,Sheet!$A$7:$DG$148,'TN01-10 (IN)'!W$12,0)="","",VLOOKUP($C129,Sheet!$A$7:$DG$148,'TN01-10 (IN)'!W$12,0))</f>
        <v>7.5</v>
      </c>
      <c r="X129" s="28">
        <f>IF(VLOOKUP($C129,Sheet!$A$7:$DG$148,'TN01-10 (IN)'!X$12,0)="","",VLOOKUP($C129,Sheet!$A$7:$DG$148,'TN01-10 (IN)'!X$12,0))</f>
        <v>6.4</v>
      </c>
      <c r="Y129" s="28">
        <f>IF(VLOOKUP($C129,Sheet!$A$7:$DG$148,'TN01-10 (IN)'!Y$12,0)="","",VLOOKUP($C129,Sheet!$A$7:$DG$148,'TN01-10 (IN)'!Y$12,0))</f>
        <v>8.3000000000000007</v>
      </c>
      <c r="Z129" s="28">
        <f>IF(VLOOKUP($C129,Sheet!$A$7:$DG$148,'TN01-10 (IN)'!Z$12,0)="","",VLOOKUP($C129,Sheet!$A$7:$DG$148,'TN01-10 (IN)'!Z$12,0))</f>
        <v>8.5</v>
      </c>
      <c r="AA129" s="28">
        <f>IF(VLOOKUP($C129,Sheet!$A$7:$DG$148,'TN01-10 (IN)'!AA$12,0)="","",VLOOKUP($C129,Sheet!$A$7:$DG$148,'TN01-10 (IN)'!AA$12,0))</f>
        <v>6.2</v>
      </c>
      <c r="AB129" s="28">
        <f>IF(VLOOKUP($C129,Sheet!$A$7:$DG$148,'TN01-10 (IN)'!AB$12,0)="","",VLOOKUP($C129,Sheet!$A$7:$DG$148,'TN01-10 (IN)'!AB$12,0))</f>
        <v>5.2</v>
      </c>
      <c r="AC129" s="28">
        <f>IF(VLOOKUP($C129,Sheet!$A$7:$DG$148,'TN01-10 (IN)'!AC$12,0)="","",VLOOKUP($C129,Sheet!$A$7:$DG$148,'TN01-10 (IN)'!AC$12,0))</f>
        <v>4.9000000000000004</v>
      </c>
      <c r="AD129" s="28">
        <f>IF(VLOOKUP($C129,Sheet!$A$7:$DG$148,'TN01-10 (IN)'!AD$12,0)="","",VLOOKUP($C129,Sheet!$A$7:$DG$148,'TN01-10 (IN)'!AD$12,0))</f>
        <v>4.5999999999999996</v>
      </c>
      <c r="AE129" s="28">
        <f>IF(VLOOKUP($C129,Sheet!$A$7:$DG$148,'TN01-10 (IN)'!AE$12,0)="","",VLOOKUP($C129,Sheet!$A$7:$DG$148,'TN01-10 (IN)'!AE$12,0))</f>
        <v>5.9</v>
      </c>
      <c r="AF129" s="28">
        <f>IF(VLOOKUP($C129,Sheet!$A$7:$DG$148,'TN01-10 (IN)'!AF$12,0)="","",VLOOKUP($C129,Sheet!$A$7:$DG$148,'TN01-10 (IN)'!AF$12,0))</f>
        <v>5.0999999999999996</v>
      </c>
      <c r="AG129" s="28">
        <f>IF(VLOOKUP($C129,Sheet!$A$7:$DG$148,'TN01-10 (IN)'!AG$12,0)="","",VLOOKUP($C129,Sheet!$A$7:$DG$148,'TN01-10 (IN)'!AG$12,0))</f>
        <v>5.0999999999999996</v>
      </c>
      <c r="AH129" s="28">
        <f>IF(VLOOKUP($C129,Sheet!$A$7:$DG$148,'TN01-10 (IN)'!AH$12,0)="","",VLOOKUP($C129,Sheet!$A$7:$DG$148,'TN01-10 (IN)'!AH$12,0))</f>
        <v>5.4</v>
      </c>
      <c r="AI129" s="28">
        <f>IF(VLOOKUP($C129,Sheet!$A$7:$DG$148,'TN01-10 (IN)'!AI$12,0)="","",VLOOKUP($C129,Sheet!$A$7:$DG$148,'TN01-10 (IN)'!AI$12,0))</f>
        <v>4.8</v>
      </c>
      <c r="AJ129" s="28">
        <f>IF(VLOOKUP($C129,Sheet!$A$7:$DG$148,'TN01-10 (IN)'!AJ$12,0)="","",VLOOKUP($C129,Sheet!$A$7:$DG$148,'TN01-10 (IN)'!AJ$12,0))</f>
        <v>7.2</v>
      </c>
      <c r="AK129" s="28">
        <f>IF(VLOOKUP($C129,Sheet!$A$7:$DG$148,'TN01-10 (IN)'!AK$12,0)="","",VLOOKUP($C129,Sheet!$A$7:$DG$148,'TN01-10 (IN)'!AK$12,0))</f>
        <v>6.3</v>
      </c>
      <c r="AL129" s="28">
        <f>IF(VLOOKUP($C129,Sheet!$A$7:$DG$148,'TN01-10 (IN)'!AL$12,0)="","",VLOOKUP($C129,Sheet!$A$7:$DG$148,'TN01-10 (IN)'!AL$12,0))</f>
        <v>5.5</v>
      </c>
      <c r="AM129" s="33">
        <f>IF(VLOOKUP($C129,Sheet!$A$7:$DG$148,'TN01-10 (IN)'!AM$12,0)="","",VLOOKUP($C129,Sheet!$A$7:$DG$148,'TN01-10 (IN)'!AM$12,0))</f>
        <v>51</v>
      </c>
      <c r="AN129" s="36">
        <f>IF(VLOOKUP($C129,Sheet!$A$7:$DG$148,'TN01-10 (IN)'!AN$12,0)="","",VLOOKUP($C129,Sheet!$A$7:$DG$148,'TN01-10 (IN)'!AN$12,0))</f>
        <v>0</v>
      </c>
      <c r="AO129" s="32">
        <f>IF(VLOOKUP($C129,Sheet!$A$7:$DG$148,'TN01-10 (IN)'!AO$12,0)="","",VLOOKUP($C129,Sheet!$A$7:$DG$148,'TN01-10 (IN)'!AO$12,0))</f>
        <v>5.0999999999999996</v>
      </c>
      <c r="AP129" s="32">
        <f>IF(VLOOKUP($C129,Sheet!$A$7:$DG$148,'TN01-10 (IN)'!AP$12,0)="","",VLOOKUP($C129,Sheet!$A$7:$DG$148,'TN01-10 (IN)'!AP$12,0))</f>
        <v>6</v>
      </c>
      <c r="AQ129" s="32">
        <f>IF(VLOOKUP($C129,Sheet!$A$7:$DG$148,'TN01-10 (IN)'!AQ$12,0)="","",VLOOKUP($C129,Sheet!$A$7:$DG$148,'TN01-10 (IN)'!AQ$12,0))</f>
        <v>8.1</v>
      </c>
      <c r="AR129" s="32" t="str">
        <f>IF(VLOOKUP($C129,Sheet!$A$7:$DG$148,'TN01-10 (IN)'!AR$12,0)="","",VLOOKUP($C129,Sheet!$A$7:$DG$148,'TN01-10 (IN)'!AR$12,0))</f>
        <v/>
      </c>
      <c r="AS129" s="32">
        <f>IF(VLOOKUP($C129,Sheet!$A$7:$DG$148,'TN01-10 (IN)'!AS$12,0)="","",VLOOKUP($C129,Sheet!$A$7:$DG$148,'TN01-10 (IN)'!AS$12,0))</f>
        <v>0</v>
      </c>
      <c r="AT129" s="32" t="str">
        <f>IF(VLOOKUP($C129,Sheet!$A$7:$DG$148,'TN01-10 (IN)'!AT$12,0)="","",VLOOKUP($C129,Sheet!$A$7:$DG$148,'TN01-10 (IN)'!AT$12,0))</f>
        <v/>
      </c>
      <c r="AU129" s="32" t="str">
        <f>IF(VLOOKUP($C129,Sheet!$A$7:$DG$148,'TN01-10 (IN)'!AU$12,0)="","",VLOOKUP($C129,Sheet!$A$7:$DG$148,'TN01-10 (IN)'!AU$12,0))</f>
        <v/>
      </c>
      <c r="AV129" s="32" t="str">
        <f>IF(VLOOKUP($C129,Sheet!$A$7:$DG$148,'TN01-10 (IN)'!AV$12,0)="","",VLOOKUP($C129,Sheet!$A$7:$DG$148,'TN01-10 (IN)'!AV$12,0))</f>
        <v/>
      </c>
      <c r="AW129" s="32">
        <f>IF(VLOOKUP($C129,Sheet!$A$7:$DG$148,'TN01-10 (IN)'!AW$12,0)="","",VLOOKUP($C129,Sheet!$A$7:$DG$148,'TN01-10 (IN)'!AW$12,0))</f>
        <v>6.5</v>
      </c>
      <c r="AX129" s="32" t="str">
        <f>IF(VLOOKUP($C129,Sheet!$A$7:$DG$148,'TN01-10 (IN)'!AX$12,0)="","",VLOOKUP($C129,Sheet!$A$7:$DG$148,'TN01-10 (IN)'!AX$12,0))</f>
        <v/>
      </c>
      <c r="AY129" s="32" t="str">
        <f>IF(VLOOKUP($C129,Sheet!$A$7:$DG$148,'TN01-10 (IN)'!AY$12,0)="","",VLOOKUP($C129,Sheet!$A$7:$DG$148,'TN01-10 (IN)'!AY$12,0))</f>
        <v/>
      </c>
      <c r="AZ129" s="32" t="str">
        <f>IF(VLOOKUP($C129,Sheet!$A$7:$DG$148,'TN01-10 (IN)'!AZ$12,0)="","",VLOOKUP($C129,Sheet!$A$7:$DG$148,'TN01-10 (IN)'!AZ$12,0))</f>
        <v/>
      </c>
      <c r="BA129" s="32" t="str">
        <f>IF(VLOOKUP($C129,Sheet!$A$7:$DG$148,'TN01-10 (IN)'!BA$12,0)="","",VLOOKUP($C129,Sheet!$A$7:$DG$148,'TN01-10 (IN)'!BA$12,0))</f>
        <v/>
      </c>
      <c r="BB129" s="32" t="str">
        <f>IF(VLOOKUP($C129,Sheet!$A$7:$DG$148,'TN01-10 (IN)'!BB$12,0)="","",VLOOKUP($C129,Sheet!$A$7:$DG$148,'TN01-10 (IN)'!BB$12,0))</f>
        <v/>
      </c>
      <c r="BC129" s="32">
        <f>IF(VLOOKUP($C129,Sheet!$A$7:$DG$148,'TN01-10 (IN)'!BC$12,0)="","",VLOOKUP($C129,Sheet!$A$7:$DG$148,'TN01-10 (IN)'!BC$12,0))</f>
        <v>7.2</v>
      </c>
      <c r="BD129" s="33">
        <f>IF(VLOOKUP($C129,Sheet!$A$7:$DG$148,'TN01-10 (IN)'!BD$12,0)="","",VLOOKUP($C129,Sheet!$A$7:$DG$148,'TN01-10 (IN)'!BD$12,0))</f>
        <v>5</v>
      </c>
      <c r="BE129" s="36">
        <f>IF(VLOOKUP($C129,Sheet!$A$7:$DG$148,'TN01-10 (IN)'!BE$12,0)="","",VLOOKUP($C129,Sheet!$A$7:$DG$148,'TN01-10 (IN)'!BE$12,0))</f>
        <v>0</v>
      </c>
      <c r="BF129" s="28">
        <f>IF(VLOOKUP($C129,Sheet!$A$7:$DG$148,'TN01-10 (IN)'!BF$12,0)="","",VLOOKUP($C129,Sheet!$A$7:$DG$148,'TN01-10 (IN)'!BF$12,0))</f>
        <v>4.2</v>
      </c>
      <c r="BG129" s="28">
        <f>IF(VLOOKUP($C129,Sheet!$A$7:$DG$148,'TN01-10 (IN)'!BG$12,0)="","",VLOOKUP($C129,Sheet!$A$7:$DG$148,'TN01-10 (IN)'!BG$12,0))</f>
        <v>5.8</v>
      </c>
      <c r="BH129" s="28">
        <f>IF(VLOOKUP($C129,Sheet!$A$7:$DG$148,'TN01-10 (IN)'!BH$12,0)="","",VLOOKUP($C129,Sheet!$A$7:$DG$148,'TN01-10 (IN)'!BH$12,0))</f>
        <v>5.0999999999999996</v>
      </c>
      <c r="BI129" s="28">
        <f>IF(VLOOKUP($C129,Sheet!$A$7:$DG$148,'TN01-10 (IN)'!BI$12,0)="","",VLOOKUP($C129,Sheet!$A$7:$DG$148,'TN01-10 (IN)'!BI$12,0))</f>
        <v>7</v>
      </c>
      <c r="BJ129" s="28">
        <f>IF(VLOOKUP($C129,Sheet!$A$7:$DG$148,'TN01-10 (IN)'!BJ$12,0)="","",VLOOKUP($C129,Sheet!$A$7:$DG$148,'TN01-10 (IN)'!BJ$12,0))</f>
        <v>6.5</v>
      </c>
      <c r="BK129" s="28">
        <f>IF(VLOOKUP($C129,Sheet!$A$7:$DG$148,'TN01-10 (IN)'!BK$12,0)="","",VLOOKUP($C129,Sheet!$A$7:$DG$148,'TN01-10 (IN)'!BK$12,0))</f>
        <v>5</v>
      </c>
      <c r="BL129" s="28">
        <f>IF(VLOOKUP($C129,Sheet!$A$7:$DG$148,'TN01-10 (IN)'!BL$12,0)="","",VLOOKUP($C129,Sheet!$A$7:$DG$148,'TN01-10 (IN)'!BL$12,0))</f>
        <v>7.3</v>
      </c>
      <c r="BM129" s="28">
        <f>IF(VLOOKUP($C129,Sheet!$A$7:$DG$148,'TN01-10 (IN)'!BM$12,0)="","",VLOOKUP($C129,Sheet!$A$7:$DG$148,'TN01-10 (IN)'!BM$12,0))</f>
        <v>5.0999999999999996</v>
      </c>
      <c r="BN129" s="28">
        <f>IF(VLOOKUP($C129,Sheet!$A$7:$DG$148,'TN01-10 (IN)'!BN$12,0)="","",VLOOKUP($C129,Sheet!$A$7:$DG$148,'TN01-10 (IN)'!BN$12,0))</f>
        <v>5.0999999999999996</v>
      </c>
      <c r="BO129" s="28">
        <f>IF(VLOOKUP($C129,Sheet!$A$7:$DG$148,'TN01-10 (IN)'!BO$12,0)="","",VLOOKUP($C129,Sheet!$A$7:$DG$148,'TN01-10 (IN)'!BO$12,0))</f>
        <v>5.0999999999999996</v>
      </c>
      <c r="BP129" s="28">
        <f>IF(VLOOKUP($C129,Sheet!$A$7:$DG$148,'TN01-10 (IN)'!BP$12,0)="","",VLOOKUP($C129,Sheet!$A$7:$DG$148,'TN01-10 (IN)'!BP$12,0))</f>
        <v>4.3</v>
      </c>
      <c r="BQ129" s="28">
        <f>IF(VLOOKUP($C129,Sheet!$A$7:$DG$148,'TN01-10 (IN)'!BQ$12,0)="","",VLOOKUP($C129,Sheet!$A$7:$DG$148,'TN01-10 (IN)'!BQ$12,0))</f>
        <v>4.7</v>
      </c>
      <c r="BR129" s="28">
        <f>IF(VLOOKUP($C129,Sheet!$A$7:$DG$148,'TN01-10 (IN)'!BR$12,0)="","",VLOOKUP($C129,Sheet!$A$7:$DG$148,'TN01-10 (IN)'!BR$12,0))</f>
        <v>5.3</v>
      </c>
      <c r="BS129" s="28" t="str">
        <f>IF(VLOOKUP($C129,Sheet!$A$7:$DG$148,'TN01-10 (IN)'!BS$12,0)="","",VLOOKUP($C129,Sheet!$A$7:$DG$148,'TN01-10 (IN)'!BS$12,0))</f>
        <v/>
      </c>
      <c r="BT129" s="28">
        <f>IF(VLOOKUP($C129,Sheet!$A$7:$DG$148,'TN01-10 (IN)'!BT$12,0)="","",VLOOKUP($C129,Sheet!$A$7:$DG$148,'TN01-10 (IN)'!BT$12,0))</f>
        <v>6.8</v>
      </c>
      <c r="BU129" s="28">
        <f>IF(VLOOKUP($C129,Sheet!$A$7:$DG$148,'TN01-10 (IN)'!BU$12,0)="","",VLOOKUP($C129,Sheet!$A$7:$DG$148,'TN01-10 (IN)'!BU$12,0))</f>
        <v>5.8</v>
      </c>
      <c r="BV129" s="28">
        <f>IF(VLOOKUP($C129,Sheet!$A$7:$DG$148,'TN01-10 (IN)'!BV$12,0)="","",VLOOKUP($C129,Sheet!$A$7:$DG$148,'TN01-10 (IN)'!BV$12,0))</f>
        <v>5</v>
      </c>
      <c r="BW129" s="28">
        <f>IF(VLOOKUP($C129,Sheet!$A$7:$DG$148,'TN01-10 (IN)'!BW$12,0)="","",VLOOKUP($C129,Sheet!$A$7:$DG$148,'TN01-10 (IN)'!BW$12,0))</f>
        <v>5.7</v>
      </c>
      <c r="BX129" s="28">
        <f>IF(VLOOKUP($C129,Sheet!$A$7:$DG$148,'TN01-10 (IN)'!BX$12,0)="","",VLOOKUP($C129,Sheet!$A$7:$DG$148,'TN01-10 (IN)'!BX$12,0))</f>
        <v>5.8</v>
      </c>
      <c r="BY129" s="28">
        <f>IF(VLOOKUP($C129,Sheet!$A$7:$DG$148,'TN01-10 (IN)'!BY$12,0)="","",VLOOKUP($C129,Sheet!$A$7:$DG$148,'TN01-10 (IN)'!BY$12,0))</f>
        <v>7.9</v>
      </c>
      <c r="BZ129" s="33">
        <f>IF(VLOOKUP($C129,Sheet!$A$7:$DG$148,'TN01-10 (IN)'!BZ$12,0)="","",VLOOKUP($C129,Sheet!$A$7:$DG$148,'TN01-10 (IN)'!BZ$12,0))</f>
        <v>50</v>
      </c>
      <c r="CA129" s="36">
        <f>IF(VLOOKUP($C129,Sheet!$A$7:$DG$148,'TN01-10 (IN)'!CA$12,0)="","",VLOOKUP($C129,Sheet!$A$7:$DG$148,'TN01-10 (IN)'!CA$12,0))</f>
        <v>0</v>
      </c>
      <c r="CB129" s="28">
        <f>IF(VLOOKUP($C129,Sheet!$A$7:$DG$148,'TN01-10 (IN)'!CB$12,0)="","",VLOOKUP($C129,Sheet!$A$7:$DG$148,'TN01-10 (IN)'!CB$12,0))</f>
        <v>8.4</v>
      </c>
      <c r="CC129" s="28" t="str">
        <f>IF(VLOOKUP($C129,Sheet!$A$7:$DG$148,'TN01-10 (IN)'!CC$12,0)="","",VLOOKUP($C129,Sheet!$A$7:$DG$148,'TN01-10 (IN)'!CC$12,0))</f>
        <v/>
      </c>
      <c r="CD129" s="28">
        <f>IF(VLOOKUP($C129,Sheet!$A$7:$DG$148,'TN01-10 (IN)'!CD$12,0)="","",VLOOKUP($C129,Sheet!$A$7:$DG$148,'TN01-10 (IN)'!CD$12,0))</f>
        <v>5.9</v>
      </c>
      <c r="CE129" s="28" t="str">
        <f>IF(VLOOKUP($C129,Sheet!$A$7:$DG$148,'TN01-10 (IN)'!CE$12,0)="","",VLOOKUP($C129,Sheet!$A$7:$DG$148,'TN01-10 (IN)'!CE$12,0))</f>
        <v/>
      </c>
      <c r="CF129" s="28">
        <f>IF(VLOOKUP($C129,Sheet!$A$7:$DG$148,'TN01-10 (IN)'!CF$12,0)="","",VLOOKUP($C129,Sheet!$A$7:$DG$148,'TN01-10 (IN)'!CF$12,0))</f>
        <v>6.5</v>
      </c>
      <c r="CG129" s="28">
        <f>IF(VLOOKUP($C129,Sheet!$A$7:$DG$148,'TN01-10 (IN)'!CG$12,0)="","",VLOOKUP($C129,Sheet!$A$7:$DG$148,'TN01-10 (IN)'!CG$12,0))</f>
        <v>5.2</v>
      </c>
      <c r="CH129" s="28">
        <f>IF(VLOOKUP($C129,Sheet!$A$7:$DG$148,'TN01-10 (IN)'!CH$12,0)="","",VLOOKUP($C129,Sheet!$A$7:$DG$148,'TN01-10 (IN)'!CH$12,0))</f>
        <v>6</v>
      </c>
      <c r="CI129" s="28">
        <f>IF(VLOOKUP($C129,Sheet!$A$7:$DG$148,'TN01-10 (IN)'!CI$12,0)="","",VLOOKUP($C129,Sheet!$A$7:$DG$148,'TN01-10 (IN)'!CI$12,0))</f>
        <v>6.1</v>
      </c>
      <c r="CJ129" s="28" t="str">
        <f>IF(VLOOKUP($C129,Sheet!$A$7:$DG$148,'TN01-10 (IN)'!CJ$12,0)="","",VLOOKUP($C129,Sheet!$A$7:$DG$148,'TN01-10 (IN)'!CJ$12,0))</f>
        <v/>
      </c>
      <c r="CK129" s="28">
        <f>IF(VLOOKUP($C129,Sheet!$A$7:$DG$148,'TN01-10 (IN)'!CK$12,0)="","",VLOOKUP($C129,Sheet!$A$7:$DG$148,'TN01-10 (IN)'!CK$12,0))</f>
        <v>5.5</v>
      </c>
      <c r="CL129" s="28" t="str">
        <f>IF(VLOOKUP($C129,Sheet!$A$7:$DG$148,'TN01-10 (IN)'!CL$12,0)="","",VLOOKUP($C129,Sheet!$A$7:$DG$148,'TN01-10 (IN)'!CL$12,0))</f>
        <v/>
      </c>
      <c r="CM129" s="28" t="str">
        <f>IF(VLOOKUP($C129,Sheet!$A$7:$DG$148,'TN01-10 (IN)'!CM$12,0)="","",VLOOKUP($C129,Sheet!$A$7:$DG$148,'TN01-10 (IN)'!CM$12,0))</f>
        <v/>
      </c>
      <c r="CN129" s="28" t="str">
        <f>IF(VLOOKUP($C129,Sheet!$A$7:$DG$148,'TN01-10 (IN)'!CN$12,0)="","",VLOOKUP($C129,Sheet!$A$7:$DG$148,'TN01-10 (IN)'!CN$12,0))</f>
        <v/>
      </c>
      <c r="CO129" s="28" t="str">
        <f>IF(VLOOKUP($C129,Sheet!$A$7:$DG$148,'TN01-10 (IN)'!CO$12,0)="","",VLOOKUP($C129,Sheet!$A$7:$DG$148,'TN01-10 (IN)'!CO$12,0))</f>
        <v/>
      </c>
      <c r="CP129" s="28">
        <f>IF(VLOOKUP($C129,Sheet!$A$7:$DG$148,'TN01-10 (IN)'!CP$12,0)="","",VLOOKUP($C129,Sheet!$A$7:$DG$148,'TN01-10 (IN)'!CP$12,0))</f>
        <v>4.9000000000000004</v>
      </c>
      <c r="CQ129" s="28">
        <f>IF(VLOOKUP($C129,Sheet!$A$7:$DG$148,'TN01-10 (IN)'!CQ$12,0)="","",VLOOKUP($C129,Sheet!$A$7:$DG$148,'TN01-10 (IN)'!CQ$12,0))</f>
        <v>7</v>
      </c>
      <c r="CR129" s="28">
        <f>IF(VLOOKUP($C129,Sheet!$A$7:$DG$148,'TN01-10 (IN)'!CR$12,0)="","",VLOOKUP($C129,Sheet!$A$7:$DG$148,'TN01-10 (IN)'!CR$12,0))</f>
        <v>6.4</v>
      </c>
      <c r="CS129" s="28">
        <f>IF(VLOOKUP($C129,Sheet!$A$7:$DG$148,'TN01-10 (IN)'!CS$12,0)="","",VLOOKUP($C129,Sheet!$A$7:$DG$148,'TN01-10 (IN)'!CS$12,0))</f>
        <v>5.0999999999999996</v>
      </c>
      <c r="CT129" s="28">
        <f>IF(VLOOKUP($C129,Sheet!$A$7:$DG$148,'TN01-10 (IN)'!CT$12,0)="","",VLOOKUP($C129,Sheet!$A$7:$DG$148,'TN01-10 (IN)'!CT$12,0))</f>
        <v>6.4</v>
      </c>
      <c r="CU129" s="33">
        <f>IF(VLOOKUP($C129,Sheet!$A$7:$DG$148,'TN01-10 (IN)'!CU$12,0)="","",VLOOKUP($C129,Sheet!$A$7:$DG$148,'TN01-10 (IN)'!CU$12,0))</f>
        <v>27</v>
      </c>
      <c r="CV129" s="36">
        <f>IF(VLOOKUP($C129,Sheet!$A$7:$DG$148,'TN01-10 (IN)'!CV$12,0)="","",VLOOKUP($C129,Sheet!$A$7:$DG$148,'TN01-10 (IN)'!CV$12,0))</f>
        <v>0</v>
      </c>
      <c r="CW129" s="38">
        <f t="shared" si="11"/>
        <v>128</v>
      </c>
      <c r="CX129" s="38">
        <f t="shared" si="11"/>
        <v>0</v>
      </c>
      <c r="CY129" s="38">
        <f t="shared" si="12"/>
        <v>0</v>
      </c>
      <c r="CZ129" s="38">
        <f t="shared" si="13"/>
        <v>128</v>
      </c>
      <c r="DA129" s="38">
        <f t="shared" si="14"/>
        <v>5.84</v>
      </c>
      <c r="DB129" s="38">
        <f>VLOOKUP($C129,'TN01-04'!$A$13:$DL$166,103,0)</f>
        <v>2.13</v>
      </c>
      <c r="DC129" s="28" t="str">
        <f>IF(VLOOKUP($C129,Sheet!$A$7:$DG$148,'TN01-10 (IN)'!DC$12,0)="","",VLOOKUP($C129,Sheet!$A$7:$DG$148,'TN01-10 (IN)'!DC$12,0))</f>
        <v/>
      </c>
      <c r="DD129" s="28" t="str">
        <f>IF(VLOOKUP($C129,Sheet!$A$7:$DG$148,'TN01-10 (IN)'!DD$12,0)="","",VLOOKUP($C129,Sheet!$A$7:$DG$148,'TN01-10 (IN)'!DD$12,0))</f>
        <v/>
      </c>
      <c r="DE129" s="28" t="str">
        <f>IF(VLOOKUP($C129,Sheet!$A$7:$DG$148,'TN01-10 (IN)'!DE$12,0)="","",VLOOKUP($C129,Sheet!$A$7:$DG$148,'TN01-10 (IN)'!DE$12,0))</f>
        <v/>
      </c>
      <c r="DF129" s="28" t="str">
        <f>IF(VLOOKUP($C129,Sheet!$A$7:$DG$148,'TN01-10 (IN)'!DF$12,0)="","",VLOOKUP($C129,Sheet!$A$7:$DG$148,'TN01-10 (IN)'!DF$12,0))</f>
        <v/>
      </c>
      <c r="DG129" s="38"/>
      <c r="DH129" s="38">
        <f t="shared" si="15"/>
        <v>0</v>
      </c>
      <c r="DI129" s="38">
        <f>VLOOKUP($C129,'TN01-04'!$A$13:$DL$166,110,0)</f>
        <v>0</v>
      </c>
      <c r="DJ129" s="33">
        <f>IF(VLOOKUP($C129,Sheet!$A$7:$DG$148,'TN01-10 (IN)'!DJ$12,0)="","",VLOOKUP($C129,Sheet!$A$7:$DG$148,'TN01-10 (IN)'!DJ$12,0))</f>
        <v>0</v>
      </c>
      <c r="DK129" s="36">
        <f>IF(VLOOKUP($C129,Sheet!$A$7:$DG$148,'TN01-10 (IN)'!DK$12,0)="","",VLOOKUP($C129,Sheet!$A$7:$DG$148,'TN01-10 (IN)'!DK$12,0))</f>
        <v>5</v>
      </c>
      <c r="DL129" s="38">
        <f t="shared" si="16"/>
        <v>128</v>
      </c>
      <c r="DM129" s="38">
        <f t="shared" si="17"/>
        <v>5</v>
      </c>
      <c r="DN129" s="38">
        <f t="shared" si="18"/>
        <v>5.62</v>
      </c>
      <c r="DO129" s="38">
        <f>VLOOKUP($C129,'TN01-04'!$A$13:$DL$166,116,0)</f>
        <v>2.0499999999999998</v>
      </c>
      <c r="DP129" s="33">
        <f>IF(VLOOKUP($C129,Sheet!$A$7:$DG$148,'TN01-10 (IN)'!DP$12,0)="","",VLOOKUP($C129,Sheet!$A$7:$DG$148,'TN01-10 (IN)'!DP$12,0))</f>
        <v>133</v>
      </c>
      <c r="DQ129" s="36">
        <f>IF(VLOOKUP($C129,Sheet!$A$7:$DG$148,'TN01-10 (IN)'!DQ$12,0)="","",VLOOKUP($C129,Sheet!$A$7:$DG$148,'TN01-10 (IN)'!DQ$12,0))</f>
        <v>5</v>
      </c>
      <c r="DR129" s="28">
        <f>IF(VLOOKUP($C129,Sheet!$A$7:$DG$148,'TN01-10 (IN)'!DR$12,0)="","",VLOOKUP($C129,Sheet!$A$7:$DG$148,'TN01-10 (IN)'!DR$12,0))</f>
        <v>137</v>
      </c>
      <c r="DS129" s="28">
        <f>IF(VLOOKUP($C129,Sheet!$A$7:$DG$148,'TN01-10 (IN)'!DS$12,0)="","",VLOOKUP($C129,Sheet!$A$7:$DG$148,'TN01-10 (IN)'!DS$12,0))</f>
        <v>133</v>
      </c>
      <c r="DT129" s="28">
        <f>IF(VLOOKUP($C129,Sheet!$A$7:$DG$148,'TN01-10 (IN)'!DT$12,0)="","",VLOOKUP($C129,Sheet!$A$7:$DG$148,'TN01-10 (IN)'!DT$12,0))</f>
        <v>5.84</v>
      </c>
      <c r="DU129" s="28">
        <f>IF(VLOOKUP($C129,Sheet!$A$7:$DG$148,'TN01-10 (IN)'!DU$12,0)="","",VLOOKUP($C129,Sheet!$A$7:$DG$148,'TN01-10 (IN)'!DU$12,0))</f>
        <v>2.13</v>
      </c>
      <c r="DV129" s="28" t="str">
        <f>IF(VLOOKUP($C129,Sheet!$A$7:$DG$148,'TN01-10 (IN)'!DV$12,0)="","",VLOOKUP($C129,Sheet!$A$7:$DG$148,'TN01-10 (IN)'!DV$12,0))</f>
        <v/>
      </c>
      <c r="DW129" s="42">
        <f t="shared" si="19"/>
        <v>0</v>
      </c>
    </row>
    <row r="130" spans="1:127" ht="15.95" customHeight="1" x14ac:dyDescent="0.2">
      <c r="A130" s="52"/>
      <c r="B130" s="625"/>
      <c r="C130" s="45">
        <v>2220727399</v>
      </c>
      <c r="D130" s="26" t="s">
        <v>14</v>
      </c>
      <c r="E130" s="26" t="s">
        <v>103</v>
      </c>
      <c r="F130" s="26" t="s">
        <v>179</v>
      </c>
      <c r="G130" s="27">
        <v>35887</v>
      </c>
      <c r="H130" s="26" t="s">
        <v>209</v>
      </c>
      <c r="I130" s="26" t="s">
        <v>212</v>
      </c>
      <c r="J130" s="28">
        <f>IF(VLOOKUP($C130,Sheet!$A$7:$DG$148,'TN01-10 (IN)'!J$12,0)="","",VLOOKUP($C130,Sheet!$A$7:$DG$148,'TN01-10 (IN)'!J$12,0))</f>
        <v>5.5</v>
      </c>
      <c r="K130" s="28">
        <f>IF(VLOOKUP($C130,Sheet!$A$7:$DG$148,'TN01-10 (IN)'!K$12,0)="","",VLOOKUP($C130,Sheet!$A$7:$DG$148,'TN01-10 (IN)'!K$12,0))</f>
        <v>6</v>
      </c>
      <c r="L130" s="28">
        <f>IF(VLOOKUP($C130,Sheet!$A$7:$DG$148,'TN01-10 (IN)'!L$12,0)="","",VLOOKUP($C130,Sheet!$A$7:$DG$148,'TN01-10 (IN)'!L$12,0))</f>
        <v>8.1999999999999993</v>
      </c>
      <c r="M130" s="28">
        <f>IF(VLOOKUP($C130,Sheet!$A$7:$DG$148,'TN01-10 (IN)'!M$12,0)="","",VLOOKUP($C130,Sheet!$A$7:$DG$148,'TN01-10 (IN)'!M$12,0))</f>
        <v>6.3</v>
      </c>
      <c r="N130" s="28">
        <f>IF(VLOOKUP($C130,Sheet!$A$7:$DG$148,'TN01-10 (IN)'!N$12,0)="","",VLOOKUP($C130,Sheet!$A$7:$DG$148,'TN01-10 (IN)'!N$12,0))</f>
        <v>5.7</v>
      </c>
      <c r="O130" s="28">
        <f>IF(VLOOKUP($C130,Sheet!$A$7:$DG$148,'TN01-10 (IN)'!O$12,0)="","",VLOOKUP($C130,Sheet!$A$7:$DG$148,'TN01-10 (IN)'!O$12,0))</f>
        <v>5</v>
      </c>
      <c r="P130" s="28">
        <f>IF(VLOOKUP($C130,Sheet!$A$7:$DG$148,'TN01-10 (IN)'!P$12,0)="","",VLOOKUP($C130,Sheet!$A$7:$DG$148,'TN01-10 (IN)'!P$12,0))</f>
        <v>4.2</v>
      </c>
      <c r="Q130" s="28" t="str">
        <f>IF(VLOOKUP($C130,Sheet!$A$7:$DG$148,'TN01-10 (IN)'!Q$12,0)="","",VLOOKUP($C130,Sheet!$A$7:$DG$148,'TN01-10 (IN)'!Q$12,0))</f>
        <v/>
      </c>
      <c r="R130" s="28">
        <f>IF(VLOOKUP($C130,Sheet!$A$7:$DG$148,'TN01-10 (IN)'!R$12,0)="","",VLOOKUP($C130,Sheet!$A$7:$DG$148,'TN01-10 (IN)'!R$12,0))</f>
        <v>5.6</v>
      </c>
      <c r="S130" s="28">
        <f>IF(VLOOKUP($C130,Sheet!$A$7:$DG$148,'TN01-10 (IN)'!S$12,0)="","",VLOOKUP($C130,Sheet!$A$7:$DG$148,'TN01-10 (IN)'!S$12,0))</f>
        <v>0</v>
      </c>
      <c r="T130" s="28" t="str">
        <f>IF(VLOOKUP($C130,Sheet!$A$7:$DG$148,'TN01-10 (IN)'!T$12,0)="","",VLOOKUP($C130,Sheet!$A$7:$DG$148,'TN01-10 (IN)'!T$12,0))</f>
        <v/>
      </c>
      <c r="U130" s="28">
        <f>IF(VLOOKUP($C130,Sheet!$A$7:$DG$148,'TN01-10 (IN)'!U$12,0)="","",VLOOKUP($C130,Sheet!$A$7:$DG$148,'TN01-10 (IN)'!U$12,0))</f>
        <v>7.8</v>
      </c>
      <c r="V130" s="28" t="str">
        <f>IF(VLOOKUP($C130,Sheet!$A$7:$DG$148,'TN01-10 (IN)'!V$12,0)="","",VLOOKUP($C130,Sheet!$A$7:$DG$148,'TN01-10 (IN)'!V$12,0))</f>
        <v/>
      </c>
      <c r="W130" s="28">
        <f>IF(VLOOKUP($C130,Sheet!$A$7:$DG$148,'TN01-10 (IN)'!W$12,0)="","",VLOOKUP($C130,Sheet!$A$7:$DG$148,'TN01-10 (IN)'!W$12,0))</f>
        <v>5.8</v>
      </c>
      <c r="X130" s="28" t="str">
        <f>IF(VLOOKUP($C130,Sheet!$A$7:$DG$148,'TN01-10 (IN)'!X$12,0)="","",VLOOKUP($C130,Sheet!$A$7:$DG$148,'TN01-10 (IN)'!X$12,0))</f>
        <v/>
      </c>
      <c r="Y130" s="28">
        <f>IF(VLOOKUP($C130,Sheet!$A$7:$DG$148,'TN01-10 (IN)'!Y$12,0)="","",VLOOKUP($C130,Sheet!$A$7:$DG$148,'TN01-10 (IN)'!Y$12,0))</f>
        <v>6.9</v>
      </c>
      <c r="Z130" s="28">
        <f>IF(VLOOKUP($C130,Sheet!$A$7:$DG$148,'TN01-10 (IN)'!Z$12,0)="","",VLOOKUP($C130,Sheet!$A$7:$DG$148,'TN01-10 (IN)'!Z$12,0))</f>
        <v>5.0999999999999996</v>
      </c>
      <c r="AA130" s="28">
        <f>IF(VLOOKUP($C130,Sheet!$A$7:$DG$148,'TN01-10 (IN)'!AA$12,0)="","",VLOOKUP($C130,Sheet!$A$7:$DG$148,'TN01-10 (IN)'!AA$12,0))</f>
        <v>6.6</v>
      </c>
      <c r="AB130" s="28">
        <f>IF(VLOOKUP($C130,Sheet!$A$7:$DG$148,'TN01-10 (IN)'!AB$12,0)="","",VLOOKUP($C130,Sheet!$A$7:$DG$148,'TN01-10 (IN)'!AB$12,0))</f>
        <v>6.3</v>
      </c>
      <c r="AC130" s="28">
        <f>IF(VLOOKUP($C130,Sheet!$A$7:$DG$148,'TN01-10 (IN)'!AC$12,0)="","",VLOOKUP($C130,Sheet!$A$7:$DG$148,'TN01-10 (IN)'!AC$12,0))</f>
        <v>4.3</v>
      </c>
      <c r="AD130" s="28">
        <f>IF(VLOOKUP($C130,Sheet!$A$7:$DG$148,'TN01-10 (IN)'!AD$12,0)="","",VLOOKUP($C130,Sheet!$A$7:$DG$148,'TN01-10 (IN)'!AD$12,0))</f>
        <v>5.8</v>
      </c>
      <c r="AE130" s="28">
        <f>IF(VLOOKUP($C130,Sheet!$A$7:$DG$148,'TN01-10 (IN)'!AE$12,0)="","",VLOOKUP($C130,Sheet!$A$7:$DG$148,'TN01-10 (IN)'!AE$12,0))</f>
        <v>5.5</v>
      </c>
      <c r="AF130" s="28">
        <f>IF(VLOOKUP($C130,Sheet!$A$7:$DG$148,'TN01-10 (IN)'!AF$12,0)="","",VLOOKUP($C130,Sheet!$A$7:$DG$148,'TN01-10 (IN)'!AF$12,0))</f>
        <v>6.6</v>
      </c>
      <c r="AG130" s="28">
        <f>IF(VLOOKUP($C130,Sheet!$A$7:$DG$148,'TN01-10 (IN)'!AG$12,0)="","",VLOOKUP($C130,Sheet!$A$7:$DG$148,'TN01-10 (IN)'!AG$12,0))</f>
        <v>4.2</v>
      </c>
      <c r="AH130" s="28">
        <f>IF(VLOOKUP($C130,Sheet!$A$7:$DG$148,'TN01-10 (IN)'!AH$12,0)="","",VLOOKUP($C130,Sheet!$A$7:$DG$148,'TN01-10 (IN)'!AH$12,0))</f>
        <v>8.3000000000000007</v>
      </c>
      <c r="AI130" s="28">
        <f>IF(VLOOKUP($C130,Sheet!$A$7:$DG$148,'TN01-10 (IN)'!AI$12,0)="","",VLOOKUP($C130,Sheet!$A$7:$DG$148,'TN01-10 (IN)'!AI$12,0))</f>
        <v>5.6</v>
      </c>
      <c r="AJ130" s="28">
        <f>IF(VLOOKUP($C130,Sheet!$A$7:$DG$148,'TN01-10 (IN)'!AJ$12,0)="","",VLOOKUP($C130,Sheet!$A$7:$DG$148,'TN01-10 (IN)'!AJ$12,0))</f>
        <v>5.7</v>
      </c>
      <c r="AK130" s="28">
        <f>IF(VLOOKUP($C130,Sheet!$A$7:$DG$148,'TN01-10 (IN)'!AK$12,0)="","",VLOOKUP($C130,Sheet!$A$7:$DG$148,'TN01-10 (IN)'!AK$12,0))</f>
        <v>6.7</v>
      </c>
      <c r="AL130" s="28">
        <f>IF(VLOOKUP($C130,Sheet!$A$7:$DG$148,'TN01-10 (IN)'!AL$12,0)="","",VLOOKUP($C130,Sheet!$A$7:$DG$148,'TN01-10 (IN)'!AL$12,0))</f>
        <v>7.1</v>
      </c>
      <c r="AM130" s="33">
        <f>IF(VLOOKUP($C130,Sheet!$A$7:$DG$148,'TN01-10 (IN)'!AM$12,0)="","",VLOOKUP($C130,Sheet!$A$7:$DG$148,'TN01-10 (IN)'!AM$12,0))</f>
        <v>51</v>
      </c>
      <c r="AN130" s="36">
        <f>IF(VLOOKUP($C130,Sheet!$A$7:$DG$148,'TN01-10 (IN)'!AN$12,0)="","",VLOOKUP($C130,Sheet!$A$7:$DG$148,'TN01-10 (IN)'!AN$12,0))</f>
        <v>0</v>
      </c>
      <c r="AO130" s="32">
        <f>IF(VLOOKUP($C130,Sheet!$A$7:$DG$148,'TN01-10 (IN)'!AO$12,0)="","",VLOOKUP($C130,Sheet!$A$7:$DG$148,'TN01-10 (IN)'!AO$12,0))</f>
        <v>6.3</v>
      </c>
      <c r="AP130" s="32">
        <f>IF(VLOOKUP($C130,Sheet!$A$7:$DG$148,'TN01-10 (IN)'!AP$12,0)="","",VLOOKUP($C130,Sheet!$A$7:$DG$148,'TN01-10 (IN)'!AP$12,0))</f>
        <v>6.3</v>
      </c>
      <c r="AQ130" s="32" t="str">
        <f>IF(VLOOKUP($C130,Sheet!$A$7:$DG$148,'TN01-10 (IN)'!AQ$12,0)="","",VLOOKUP($C130,Sheet!$A$7:$DG$148,'TN01-10 (IN)'!AQ$12,0))</f>
        <v/>
      </c>
      <c r="AR130" s="32" t="str">
        <f>IF(VLOOKUP($C130,Sheet!$A$7:$DG$148,'TN01-10 (IN)'!AR$12,0)="","",VLOOKUP($C130,Sheet!$A$7:$DG$148,'TN01-10 (IN)'!AR$12,0))</f>
        <v/>
      </c>
      <c r="AS130" s="32" t="str">
        <f>IF(VLOOKUP($C130,Sheet!$A$7:$DG$148,'TN01-10 (IN)'!AS$12,0)="","",VLOOKUP($C130,Sheet!$A$7:$DG$148,'TN01-10 (IN)'!AS$12,0))</f>
        <v/>
      </c>
      <c r="AT130" s="32" t="str">
        <f>IF(VLOOKUP($C130,Sheet!$A$7:$DG$148,'TN01-10 (IN)'!AT$12,0)="","",VLOOKUP($C130,Sheet!$A$7:$DG$148,'TN01-10 (IN)'!AT$12,0))</f>
        <v/>
      </c>
      <c r="AU130" s="32" t="str">
        <f>IF(VLOOKUP($C130,Sheet!$A$7:$DG$148,'TN01-10 (IN)'!AU$12,0)="","",VLOOKUP($C130,Sheet!$A$7:$DG$148,'TN01-10 (IN)'!AU$12,0))</f>
        <v/>
      </c>
      <c r="AV130" s="32">
        <f>IF(VLOOKUP($C130,Sheet!$A$7:$DG$148,'TN01-10 (IN)'!AV$12,0)="","",VLOOKUP($C130,Sheet!$A$7:$DG$148,'TN01-10 (IN)'!AV$12,0))</f>
        <v>5.5</v>
      </c>
      <c r="AW130" s="32" t="str">
        <f>IF(VLOOKUP($C130,Sheet!$A$7:$DG$148,'TN01-10 (IN)'!AW$12,0)="","",VLOOKUP($C130,Sheet!$A$7:$DG$148,'TN01-10 (IN)'!AW$12,0))</f>
        <v>X</v>
      </c>
      <c r="AX130" s="32" t="str">
        <f>IF(VLOOKUP($C130,Sheet!$A$7:$DG$148,'TN01-10 (IN)'!AX$12,0)="","",VLOOKUP($C130,Sheet!$A$7:$DG$148,'TN01-10 (IN)'!AX$12,0))</f>
        <v/>
      </c>
      <c r="AY130" s="32" t="str">
        <f>IF(VLOOKUP($C130,Sheet!$A$7:$DG$148,'TN01-10 (IN)'!AY$12,0)="","",VLOOKUP($C130,Sheet!$A$7:$DG$148,'TN01-10 (IN)'!AY$12,0))</f>
        <v/>
      </c>
      <c r="AZ130" s="32" t="str">
        <f>IF(VLOOKUP($C130,Sheet!$A$7:$DG$148,'TN01-10 (IN)'!AZ$12,0)="","",VLOOKUP($C130,Sheet!$A$7:$DG$148,'TN01-10 (IN)'!AZ$12,0))</f>
        <v/>
      </c>
      <c r="BA130" s="32" t="str">
        <f>IF(VLOOKUP($C130,Sheet!$A$7:$DG$148,'TN01-10 (IN)'!BA$12,0)="","",VLOOKUP($C130,Sheet!$A$7:$DG$148,'TN01-10 (IN)'!BA$12,0))</f>
        <v/>
      </c>
      <c r="BB130" s="32">
        <f>IF(VLOOKUP($C130,Sheet!$A$7:$DG$148,'TN01-10 (IN)'!BB$12,0)="","",VLOOKUP($C130,Sheet!$A$7:$DG$148,'TN01-10 (IN)'!BB$12,0))</f>
        <v>0</v>
      </c>
      <c r="BC130" s="32">
        <f>IF(VLOOKUP($C130,Sheet!$A$7:$DG$148,'TN01-10 (IN)'!BC$12,0)="","",VLOOKUP($C130,Sheet!$A$7:$DG$148,'TN01-10 (IN)'!BC$12,0))</f>
        <v>5.7</v>
      </c>
      <c r="BD130" s="33">
        <f>IF(VLOOKUP($C130,Sheet!$A$7:$DG$148,'TN01-10 (IN)'!BD$12,0)="","",VLOOKUP($C130,Sheet!$A$7:$DG$148,'TN01-10 (IN)'!BD$12,0))</f>
        <v>4</v>
      </c>
      <c r="BE130" s="36">
        <f>IF(VLOOKUP($C130,Sheet!$A$7:$DG$148,'TN01-10 (IN)'!BE$12,0)="","",VLOOKUP($C130,Sheet!$A$7:$DG$148,'TN01-10 (IN)'!BE$12,0))</f>
        <v>1</v>
      </c>
      <c r="BF130" s="28">
        <f>IF(VLOOKUP($C130,Sheet!$A$7:$DG$148,'TN01-10 (IN)'!BF$12,0)="","",VLOOKUP($C130,Sheet!$A$7:$DG$148,'TN01-10 (IN)'!BF$12,0))</f>
        <v>4.7</v>
      </c>
      <c r="BG130" s="28">
        <f>IF(VLOOKUP($C130,Sheet!$A$7:$DG$148,'TN01-10 (IN)'!BG$12,0)="","",VLOOKUP($C130,Sheet!$A$7:$DG$148,'TN01-10 (IN)'!BG$12,0))</f>
        <v>4</v>
      </c>
      <c r="BH130" s="28">
        <f>IF(VLOOKUP($C130,Sheet!$A$7:$DG$148,'TN01-10 (IN)'!BH$12,0)="","",VLOOKUP($C130,Sheet!$A$7:$DG$148,'TN01-10 (IN)'!BH$12,0))</f>
        <v>5.2</v>
      </c>
      <c r="BI130" s="28">
        <f>IF(VLOOKUP($C130,Sheet!$A$7:$DG$148,'TN01-10 (IN)'!BI$12,0)="","",VLOOKUP($C130,Sheet!$A$7:$DG$148,'TN01-10 (IN)'!BI$12,0))</f>
        <v>5.7</v>
      </c>
      <c r="BJ130" s="28">
        <f>IF(VLOOKUP($C130,Sheet!$A$7:$DG$148,'TN01-10 (IN)'!BJ$12,0)="","",VLOOKUP($C130,Sheet!$A$7:$DG$148,'TN01-10 (IN)'!BJ$12,0))</f>
        <v>6.2</v>
      </c>
      <c r="BK130" s="28">
        <f>IF(VLOOKUP($C130,Sheet!$A$7:$DG$148,'TN01-10 (IN)'!BK$12,0)="","",VLOOKUP($C130,Sheet!$A$7:$DG$148,'TN01-10 (IN)'!BK$12,0))</f>
        <v>5.7</v>
      </c>
      <c r="BL130" s="28">
        <f>IF(VLOOKUP($C130,Sheet!$A$7:$DG$148,'TN01-10 (IN)'!BL$12,0)="","",VLOOKUP($C130,Sheet!$A$7:$DG$148,'TN01-10 (IN)'!BL$12,0))</f>
        <v>6.2</v>
      </c>
      <c r="BM130" s="28">
        <f>IF(VLOOKUP($C130,Sheet!$A$7:$DG$148,'TN01-10 (IN)'!BM$12,0)="","",VLOOKUP($C130,Sheet!$A$7:$DG$148,'TN01-10 (IN)'!BM$12,0))</f>
        <v>6.1</v>
      </c>
      <c r="BN130" s="28" t="str">
        <f>IF(VLOOKUP($C130,Sheet!$A$7:$DG$148,'TN01-10 (IN)'!BN$12,0)="","",VLOOKUP($C130,Sheet!$A$7:$DG$148,'TN01-10 (IN)'!BN$12,0))</f>
        <v>X</v>
      </c>
      <c r="BO130" s="28">
        <f>IF(VLOOKUP($C130,Sheet!$A$7:$DG$148,'TN01-10 (IN)'!BO$12,0)="","",VLOOKUP($C130,Sheet!$A$7:$DG$148,'TN01-10 (IN)'!BO$12,0))</f>
        <v>5.5</v>
      </c>
      <c r="BP130" s="28">
        <f>IF(VLOOKUP($C130,Sheet!$A$7:$DG$148,'TN01-10 (IN)'!BP$12,0)="","",VLOOKUP($C130,Sheet!$A$7:$DG$148,'TN01-10 (IN)'!BP$12,0))</f>
        <v>5.5</v>
      </c>
      <c r="BQ130" s="28">
        <f>IF(VLOOKUP($C130,Sheet!$A$7:$DG$148,'TN01-10 (IN)'!BQ$12,0)="","",VLOOKUP($C130,Sheet!$A$7:$DG$148,'TN01-10 (IN)'!BQ$12,0))</f>
        <v>5</v>
      </c>
      <c r="BR130" s="28">
        <f>IF(VLOOKUP($C130,Sheet!$A$7:$DG$148,'TN01-10 (IN)'!BR$12,0)="","",VLOOKUP($C130,Sheet!$A$7:$DG$148,'TN01-10 (IN)'!BR$12,0))</f>
        <v>7.2</v>
      </c>
      <c r="BS130" s="28">
        <f>IF(VLOOKUP($C130,Sheet!$A$7:$DG$148,'TN01-10 (IN)'!BS$12,0)="","",VLOOKUP($C130,Sheet!$A$7:$DG$148,'TN01-10 (IN)'!BS$12,0))</f>
        <v>4.5999999999999996</v>
      </c>
      <c r="BT130" s="28" t="str">
        <f>IF(VLOOKUP($C130,Sheet!$A$7:$DG$148,'TN01-10 (IN)'!BT$12,0)="","",VLOOKUP($C130,Sheet!$A$7:$DG$148,'TN01-10 (IN)'!BT$12,0))</f>
        <v/>
      </c>
      <c r="BU130" s="28">
        <f>IF(VLOOKUP($C130,Sheet!$A$7:$DG$148,'TN01-10 (IN)'!BU$12,0)="","",VLOOKUP($C130,Sheet!$A$7:$DG$148,'TN01-10 (IN)'!BU$12,0))</f>
        <v>5</v>
      </c>
      <c r="BV130" s="28">
        <f>IF(VLOOKUP($C130,Sheet!$A$7:$DG$148,'TN01-10 (IN)'!BV$12,0)="","",VLOOKUP($C130,Sheet!$A$7:$DG$148,'TN01-10 (IN)'!BV$12,0))</f>
        <v>5.2</v>
      </c>
      <c r="BW130" s="28">
        <f>IF(VLOOKUP($C130,Sheet!$A$7:$DG$148,'TN01-10 (IN)'!BW$12,0)="","",VLOOKUP($C130,Sheet!$A$7:$DG$148,'TN01-10 (IN)'!BW$12,0))</f>
        <v>5.6</v>
      </c>
      <c r="BX130" s="28">
        <f>IF(VLOOKUP($C130,Sheet!$A$7:$DG$148,'TN01-10 (IN)'!BX$12,0)="","",VLOOKUP($C130,Sheet!$A$7:$DG$148,'TN01-10 (IN)'!BX$12,0))</f>
        <v>7.3</v>
      </c>
      <c r="BY130" s="28">
        <f>IF(VLOOKUP($C130,Sheet!$A$7:$DG$148,'TN01-10 (IN)'!BY$12,0)="","",VLOOKUP($C130,Sheet!$A$7:$DG$148,'TN01-10 (IN)'!BY$12,0))</f>
        <v>7.1</v>
      </c>
      <c r="BZ130" s="33">
        <f>IF(VLOOKUP($C130,Sheet!$A$7:$DG$148,'TN01-10 (IN)'!BZ$12,0)="","",VLOOKUP($C130,Sheet!$A$7:$DG$148,'TN01-10 (IN)'!BZ$12,0))</f>
        <v>47</v>
      </c>
      <c r="CA130" s="36">
        <f>IF(VLOOKUP($C130,Sheet!$A$7:$DG$148,'TN01-10 (IN)'!CA$12,0)="","",VLOOKUP($C130,Sheet!$A$7:$DG$148,'TN01-10 (IN)'!CA$12,0))</f>
        <v>3</v>
      </c>
      <c r="CB130" s="28">
        <f>IF(VLOOKUP($C130,Sheet!$A$7:$DG$148,'TN01-10 (IN)'!CB$12,0)="","",VLOOKUP($C130,Sheet!$A$7:$DG$148,'TN01-10 (IN)'!CB$12,0))</f>
        <v>6.5</v>
      </c>
      <c r="CC130" s="28" t="str">
        <f>IF(VLOOKUP($C130,Sheet!$A$7:$DG$148,'TN01-10 (IN)'!CC$12,0)="","",VLOOKUP($C130,Sheet!$A$7:$DG$148,'TN01-10 (IN)'!CC$12,0))</f>
        <v/>
      </c>
      <c r="CD130" s="28">
        <f>IF(VLOOKUP($C130,Sheet!$A$7:$DG$148,'TN01-10 (IN)'!CD$12,0)="","",VLOOKUP($C130,Sheet!$A$7:$DG$148,'TN01-10 (IN)'!CD$12,0))</f>
        <v>7.2</v>
      </c>
      <c r="CE130" s="28" t="str">
        <f>IF(VLOOKUP($C130,Sheet!$A$7:$DG$148,'TN01-10 (IN)'!CE$12,0)="","",VLOOKUP($C130,Sheet!$A$7:$DG$148,'TN01-10 (IN)'!CE$12,0))</f>
        <v/>
      </c>
      <c r="CF130" s="28">
        <f>IF(VLOOKUP($C130,Sheet!$A$7:$DG$148,'TN01-10 (IN)'!CF$12,0)="","",VLOOKUP($C130,Sheet!$A$7:$DG$148,'TN01-10 (IN)'!CF$12,0))</f>
        <v>4.5999999999999996</v>
      </c>
      <c r="CG130" s="28">
        <f>IF(VLOOKUP($C130,Sheet!$A$7:$DG$148,'TN01-10 (IN)'!CG$12,0)="","",VLOOKUP($C130,Sheet!$A$7:$DG$148,'TN01-10 (IN)'!CG$12,0))</f>
        <v>4.0999999999999996</v>
      </c>
      <c r="CH130" s="28">
        <f>IF(VLOOKUP($C130,Sheet!$A$7:$DG$148,'TN01-10 (IN)'!CH$12,0)="","",VLOOKUP($C130,Sheet!$A$7:$DG$148,'TN01-10 (IN)'!CH$12,0))</f>
        <v>6.6</v>
      </c>
      <c r="CI130" s="28">
        <f>IF(VLOOKUP($C130,Sheet!$A$7:$DG$148,'TN01-10 (IN)'!CI$12,0)="","",VLOOKUP($C130,Sheet!$A$7:$DG$148,'TN01-10 (IN)'!CI$12,0))</f>
        <v>5.0999999999999996</v>
      </c>
      <c r="CJ130" s="28" t="str">
        <f>IF(VLOOKUP($C130,Sheet!$A$7:$DG$148,'TN01-10 (IN)'!CJ$12,0)="","",VLOOKUP($C130,Sheet!$A$7:$DG$148,'TN01-10 (IN)'!CJ$12,0))</f>
        <v/>
      </c>
      <c r="CK130" s="28">
        <f>IF(VLOOKUP($C130,Sheet!$A$7:$DG$148,'TN01-10 (IN)'!CK$12,0)="","",VLOOKUP($C130,Sheet!$A$7:$DG$148,'TN01-10 (IN)'!CK$12,0))</f>
        <v>4.4000000000000004</v>
      </c>
      <c r="CL130" s="28" t="str">
        <f>IF(VLOOKUP($C130,Sheet!$A$7:$DG$148,'TN01-10 (IN)'!CL$12,0)="","",VLOOKUP($C130,Sheet!$A$7:$DG$148,'TN01-10 (IN)'!CL$12,0))</f>
        <v/>
      </c>
      <c r="CM130" s="28" t="str">
        <f>IF(VLOOKUP($C130,Sheet!$A$7:$DG$148,'TN01-10 (IN)'!CM$12,0)="","",VLOOKUP($C130,Sheet!$A$7:$DG$148,'TN01-10 (IN)'!CM$12,0))</f>
        <v/>
      </c>
      <c r="CN130" s="28" t="str">
        <f>IF(VLOOKUP($C130,Sheet!$A$7:$DG$148,'TN01-10 (IN)'!CN$12,0)="","",VLOOKUP($C130,Sheet!$A$7:$DG$148,'TN01-10 (IN)'!CN$12,0))</f>
        <v/>
      </c>
      <c r="CO130" s="28" t="str">
        <f>IF(VLOOKUP($C130,Sheet!$A$7:$DG$148,'TN01-10 (IN)'!CO$12,0)="","",VLOOKUP($C130,Sheet!$A$7:$DG$148,'TN01-10 (IN)'!CO$12,0))</f>
        <v/>
      </c>
      <c r="CP130" s="28">
        <f>IF(VLOOKUP($C130,Sheet!$A$7:$DG$148,'TN01-10 (IN)'!CP$12,0)="","",VLOOKUP($C130,Sheet!$A$7:$DG$148,'TN01-10 (IN)'!CP$12,0))</f>
        <v>5.2</v>
      </c>
      <c r="CQ130" s="28">
        <f>IF(VLOOKUP($C130,Sheet!$A$7:$DG$148,'TN01-10 (IN)'!CQ$12,0)="","",VLOOKUP($C130,Sheet!$A$7:$DG$148,'TN01-10 (IN)'!CQ$12,0))</f>
        <v>6.3</v>
      </c>
      <c r="CR130" s="28">
        <f>IF(VLOOKUP($C130,Sheet!$A$7:$DG$148,'TN01-10 (IN)'!CR$12,0)="","",VLOOKUP($C130,Sheet!$A$7:$DG$148,'TN01-10 (IN)'!CR$12,0))</f>
        <v>4.8</v>
      </c>
      <c r="CS130" s="28">
        <f>IF(VLOOKUP($C130,Sheet!$A$7:$DG$148,'TN01-10 (IN)'!CS$12,0)="","",VLOOKUP($C130,Sheet!$A$7:$DG$148,'TN01-10 (IN)'!CS$12,0))</f>
        <v>7</v>
      </c>
      <c r="CT130" s="28">
        <f>IF(VLOOKUP($C130,Sheet!$A$7:$DG$148,'TN01-10 (IN)'!CT$12,0)="","",VLOOKUP($C130,Sheet!$A$7:$DG$148,'TN01-10 (IN)'!CT$12,0))</f>
        <v>7.9</v>
      </c>
      <c r="CU130" s="33">
        <f>IF(VLOOKUP($C130,Sheet!$A$7:$DG$148,'TN01-10 (IN)'!CU$12,0)="","",VLOOKUP($C130,Sheet!$A$7:$DG$148,'TN01-10 (IN)'!CU$12,0))</f>
        <v>27</v>
      </c>
      <c r="CV130" s="36">
        <f>IF(VLOOKUP($C130,Sheet!$A$7:$DG$148,'TN01-10 (IN)'!CV$12,0)="","",VLOOKUP($C130,Sheet!$A$7:$DG$148,'TN01-10 (IN)'!CV$12,0))</f>
        <v>0</v>
      </c>
      <c r="CW130" s="38">
        <f t="shared" si="11"/>
        <v>125</v>
      </c>
      <c r="CX130" s="38">
        <f t="shared" si="11"/>
        <v>3</v>
      </c>
      <c r="CY130" s="38">
        <f t="shared" si="12"/>
        <v>0</v>
      </c>
      <c r="CZ130" s="38">
        <f t="shared" si="13"/>
        <v>128</v>
      </c>
      <c r="DA130" s="38">
        <f t="shared" si="14"/>
        <v>5.61</v>
      </c>
      <c r="DB130" s="38">
        <f>VLOOKUP($C130,'TN01-04'!$A$13:$DL$166,103,0)</f>
        <v>2.0299999999999998</v>
      </c>
      <c r="DC130" s="28" t="str">
        <f>IF(VLOOKUP($C130,Sheet!$A$7:$DG$148,'TN01-10 (IN)'!DC$12,0)="","",VLOOKUP($C130,Sheet!$A$7:$DG$148,'TN01-10 (IN)'!DC$12,0))</f>
        <v/>
      </c>
      <c r="DD130" s="28" t="str">
        <f>IF(VLOOKUP($C130,Sheet!$A$7:$DG$148,'TN01-10 (IN)'!DD$12,0)="","",VLOOKUP($C130,Sheet!$A$7:$DG$148,'TN01-10 (IN)'!DD$12,0))</f>
        <v/>
      </c>
      <c r="DE130" s="28" t="str">
        <f>IF(VLOOKUP($C130,Sheet!$A$7:$DG$148,'TN01-10 (IN)'!DE$12,0)="","",VLOOKUP($C130,Sheet!$A$7:$DG$148,'TN01-10 (IN)'!DE$12,0))</f>
        <v/>
      </c>
      <c r="DF130" s="28" t="str">
        <f>IF(VLOOKUP($C130,Sheet!$A$7:$DG$148,'TN01-10 (IN)'!DF$12,0)="","",VLOOKUP($C130,Sheet!$A$7:$DG$148,'TN01-10 (IN)'!DF$12,0))</f>
        <v/>
      </c>
      <c r="DG130" s="38"/>
      <c r="DH130" s="38">
        <f t="shared" si="15"/>
        <v>0</v>
      </c>
      <c r="DI130" s="38">
        <f>VLOOKUP($C130,'TN01-04'!$A$13:$DL$166,110,0)</f>
        <v>0</v>
      </c>
      <c r="DJ130" s="33">
        <f>IF(VLOOKUP($C130,Sheet!$A$7:$DG$148,'TN01-10 (IN)'!DJ$12,0)="","",VLOOKUP($C130,Sheet!$A$7:$DG$148,'TN01-10 (IN)'!DJ$12,0))</f>
        <v>0</v>
      </c>
      <c r="DK130" s="36">
        <f>IF(VLOOKUP($C130,Sheet!$A$7:$DG$148,'TN01-10 (IN)'!DK$12,0)="","",VLOOKUP($C130,Sheet!$A$7:$DG$148,'TN01-10 (IN)'!DK$12,0))</f>
        <v>5</v>
      </c>
      <c r="DL130" s="38">
        <f t="shared" si="16"/>
        <v>125</v>
      </c>
      <c r="DM130" s="38">
        <f t="shared" si="17"/>
        <v>8</v>
      </c>
      <c r="DN130" s="38">
        <f t="shared" si="18"/>
        <v>5.4</v>
      </c>
      <c r="DO130" s="38">
        <f>VLOOKUP($C130,'TN01-04'!$A$13:$DL$166,116,0)</f>
        <v>1.95</v>
      </c>
      <c r="DP130" s="33">
        <f>IF(VLOOKUP($C130,Sheet!$A$7:$DG$148,'TN01-10 (IN)'!DP$12,0)="","",VLOOKUP($C130,Sheet!$A$7:$DG$148,'TN01-10 (IN)'!DP$12,0))</f>
        <v>129</v>
      </c>
      <c r="DQ130" s="36">
        <f>IF(VLOOKUP($C130,Sheet!$A$7:$DG$148,'TN01-10 (IN)'!DQ$12,0)="","",VLOOKUP($C130,Sheet!$A$7:$DG$148,'TN01-10 (IN)'!DQ$12,0))</f>
        <v>9</v>
      </c>
      <c r="DR130" s="28">
        <f>IF(VLOOKUP($C130,Sheet!$A$7:$DG$148,'TN01-10 (IN)'!DR$12,0)="","",VLOOKUP($C130,Sheet!$A$7:$DG$148,'TN01-10 (IN)'!DR$12,0))</f>
        <v>137</v>
      </c>
      <c r="DS130" s="28">
        <f>IF(VLOOKUP($C130,Sheet!$A$7:$DG$148,'TN01-10 (IN)'!DS$12,0)="","",VLOOKUP($C130,Sheet!$A$7:$DG$148,'TN01-10 (IN)'!DS$12,0))</f>
        <v>131</v>
      </c>
      <c r="DT130" s="28">
        <f>IF(VLOOKUP($C130,Sheet!$A$7:$DG$148,'TN01-10 (IN)'!DT$12,0)="","",VLOOKUP($C130,Sheet!$A$7:$DG$148,'TN01-10 (IN)'!DT$12,0))</f>
        <v>5.65</v>
      </c>
      <c r="DU130" s="28">
        <f>IF(VLOOKUP($C130,Sheet!$A$7:$DG$148,'TN01-10 (IN)'!DU$12,0)="","",VLOOKUP($C130,Sheet!$A$7:$DG$148,'TN01-10 (IN)'!DU$12,0))</f>
        <v>2.0499999999999998</v>
      </c>
      <c r="DV130" s="28" t="str">
        <f>IF(VLOOKUP($C130,Sheet!$A$7:$DG$148,'TN01-10 (IN)'!DV$12,0)="","",VLOOKUP($C130,Sheet!$A$7:$DG$148,'TN01-10 (IN)'!DV$12,0))</f>
        <v/>
      </c>
      <c r="DW130" s="42">
        <f t="shared" si="19"/>
        <v>2.34375E-2</v>
      </c>
    </row>
    <row r="131" spans="1:127" ht="15.95" customHeight="1" x14ac:dyDescent="0.2">
      <c r="A131" s="52"/>
      <c r="B131" s="625"/>
      <c r="C131" s="45">
        <v>2220724273</v>
      </c>
      <c r="D131" s="26" t="s">
        <v>25</v>
      </c>
      <c r="E131" s="26" t="s">
        <v>47</v>
      </c>
      <c r="F131" s="26" t="s">
        <v>110</v>
      </c>
      <c r="G131" s="27">
        <v>35942</v>
      </c>
      <c r="H131" s="26" t="s">
        <v>209</v>
      </c>
      <c r="I131" s="26" t="s">
        <v>212</v>
      </c>
      <c r="J131" s="28">
        <f>IF(VLOOKUP($C131,Sheet!$A$7:$DG$148,'TN01-10 (IN)'!J$12,0)="","",VLOOKUP($C131,Sheet!$A$7:$DG$148,'TN01-10 (IN)'!J$12,0))</f>
        <v>8.5</v>
      </c>
      <c r="K131" s="28">
        <f>IF(VLOOKUP($C131,Sheet!$A$7:$DG$148,'TN01-10 (IN)'!K$12,0)="","",VLOOKUP($C131,Sheet!$A$7:$DG$148,'TN01-10 (IN)'!K$12,0))</f>
        <v>7</v>
      </c>
      <c r="L131" s="28">
        <f>IF(VLOOKUP($C131,Sheet!$A$7:$DG$148,'TN01-10 (IN)'!L$12,0)="","",VLOOKUP($C131,Sheet!$A$7:$DG$148,'TN01-10 (IN)'!L$12,0))</f>
        <v>6.5</v>
      </c>
      <c r="M131" s="28">
        <f>IF(VLOOKUP($C131,Sheet!$A$7:$DG$148,'TN01-10 (IN)'!M$12,0)="","",VLOOKUP($C131,Sheet!$A$7:$DG$148,'TN01-10 (IN)'!M$12,0))</f>
        <v>7.2</v>
      </c>
      <c r="N131" s="28">
        <f>IF(VLOOKUP($C131,Sheet!$A$7:$DG$148,'TN01-10 (IN)'!N$12,0)="","",VLOOKUP($C131,Sheet!$A$7:$DG$148,'TN01-10 (IN)'!N$12,0))</f>
        <v>7</v>
      </c>
      <c r="O131" s="28">
        <f>IF(VLOOKUP($C131,Sheet!$A$7:$DG$148,'TN01-10 (IN)'!O$12,0)="","",VLOOKUP($C131,Sheet!$A$7:$DG$148,'TN01-10 (IN)'!O$12,0))</f>
        <v>7.5</v>
      </c>
      <c r="P131" s="28">
        <f>IF(VLOOKUP($C131,Sheet!$A$7:$DG$148,'TN01-10 (IN)'!P$12,0)="","",VLOOKUP($C131,Sheet!$A$7:$DG$148,'TN01-10 (IN)'!P$12,0))</f>
        <v>4.4000000000000004</v>
      </c>
      <c r="Q131" s="28" t="str">
        <f>IF(VLOOKUP($C131,Sheet!$A$7:$DG$148,'TN01-10 (IN)'!Q$12,0)="","",VLOOKUP($C131,Sheet!$A$7:$DG$148,'TN01-10 (IN)'!Q$12,0))</f>
        <v/>
      </c>
      <c r="R131" s="28">
        <f>IF(VLOOKUP($C131,Sheet!$A$7:$DG$148,'TN01-10 (IN)'!R$12,0)="","",VLOOKUP($C131,Sheet!$A$7:$DG$148,'TN01-10 (IN)'!R$12,0))</f>
        <v>6.6</v>
      </c>
      <c r="S131" s="28" t="str">
        <f>IF(VLOOKUP($C131,Sheet!$A$7:$DG$148,'TN01-10 (IN)'!S$12,0)="","",VLOOKUP($C131,Sheet!$A$7:$DG$148,'TN01-10 (IN)'!S$12,0))</f>
        <v/>
      </c>
      <c r="T131" s="28" t="str">
        <f>IF(VLOOKUP($C131,Sheet!$A$7:$DG$148,'TN01-10 (IN)'!T$12,0)="","",VLOOKUP($C131,Sheet!$A$7:$DG$148,'TN01-10 (IN)'!T$12,0))</f>
        <v/>
      </c>
      <c r="U131" s="28" t="str">
        <f>IF(VLOOKUP($C131,Sheet!$A$7:$DG$148,'TN01-10 (IN)'!U$12,0)="","",VLOOKUP($C131,Sheet!$A$7:$DG$148,'TN01-10 (IN)'!U$12,0))</f>
        <v/>
      </c>
      <c r="V131" s="28" t="str">
        <f>IF(VLOOKUP($C131,Sheet!$A$7:$DG$148,'TN01-10 (IN)'!V$12,0)="","",VLOOKUP($C131,Sheet!$A$7:$DG$148,'TN01-10 (IN)'!V$12,0))</f>
        <v/>
      </c>
      <c r="W131" s="28">
        <f>IF(VLOOKUP($C131,Sheet!$A$7:$DG$148,'TN01-10 (IN)'!W$12,0)="","",VLOOKUP($C131,Sheet!$A$7:$DG$148,'TN01-10 (IN)'!W$12,0))</f>
        <v>8.3000000000000007</v>
      </c>
      <c r="X131" s="28">
        <f>IF(VLOOKUP($C131,Sheet!$A$7:$DG$148,'TN01-10 (IN)'!X$12,0)="","",VLOOKUP($C131,Sheet!$A$7:$DG$148,'TN01-10 (IN)'!X$12,0))</f>
        <v>6.9</v>
      </c>
      <c r="Y131" s="28">
        <f>IF(VLOOKUP($C131,Sheet!$A$7:$DG$148,'TN01-10 (IN)'!Y$12,0)="","",VLOOKUP($C131,Sheet!$A$7:$DG$148,'TN01-10 (IN)'!Y$12,0))</f>
        <v>8.3000000000000007</v>
      </c>
      <c r="Z131" s="28">
        <f>IF(VLOOKUP($C131,Sheet!$A$7:$DG$148,'TN01-10 (IN)'!Z$12,0)="","",VLOOKUP($C131,Sheet!$A$7:$DG$148,'TN01-10 (IN)'!Z$12,0))</f>
        <v>7.9</v>
      </c>
      <c r="AA131" s="28">
        <f>IF(VLOOKUP($C131,Sheet!$A$7:$DG$148,'TN01-10 (IN)'!AA$12,0)="","",VLOOKUP($C131,Sheet!$A$7:$DG$148,'TN01-10 (IN)'!AA$12,0))</f>
        <v>7.3</v>
      </c>
      <c r="AB131" s="28">
        <f>IF(VLOOKUP($C131,Sheet!$A$7:$DG$148,'TN01-10 (IN)'!AB$12,0)="","",VLOOKUP($C131,Sheet!$A$7:$DG$148,'TN01-10 (IN)'!AB$12,0))</f>
        <v>7.7</v>
      </c>
      <c r="AC131" s="28">
        <f>IF(VLOOKUP($C131,Sheet!$A$7:$DG$148,'TN01-10 (IN)'!AC$12,0)="","",VLOOKUP($C131,Sheet!$A$7:$DG$148,'TN01-10 (IN)'!AC$12,0))</f>
        <v>7.8</v>
      </c>
      <c r="AD131" s="28">
        <f>IF(VLOOKUP($C131,Sheet!$A$7:$DG$148,'TN01-10 (IN)'!AD$12,0)="","",VLOOKUP($C131,Sheet!$A$7:$DG$148,'TN01-10 (IN)'!AD$12,0))</f>
        <v>6.7</v>
      </c>
      <c r="AE131" s="28">
        <f>IF(VLOOKUP($C131,Sheet!$A$7:$DG$148,'TN01-10 (IN)'!AE$12,0)="","",VLOOKUP($C131,Sheet!$A$7:$DG$148,'TN01-10 (IN)'!AE$12,0))</f>
        <v>7.3</v>
      </c>
      <c r="AF131" s="28">
        <f>IF(VLOOKUP($C131,Sheet!$A$7:$DG$148,'TN01-10 (IN)'!AF$12,0)="","",VLOOKUP($C131,Sheet!$A$7:$DG$148,'TN01-10 (IN)'!AF$12,0))</f>
        <v>7.7</v>
      </c>
      <c r="AG131" s="28">
        <f>IF(VLOOKUP($C131,Sheet!$A$7:$DG$148,'TN01-10 (IN)'!AG$12,0)="","",VLOOKUP($C131,Sheet!$A$7:$DG$148,'TN01-10 (IN)'!AG$12,0))</f>
        <v>6.2</v>
      </c>
      <c r="AH131" s="28">
        <f>IF(VLOOKUP($C131,Sheet!$A$7:$DG$148,'TN01-10 (IN)'!AH$12,0)="","",VLOOKUP($C131,Sheet!$A$7:$DG$148,'TN01-10 (IN)'!AH$12,0))</f>
        <v>7.7</v>
      </c>
      <c r="AI131" s="28">
        <f>IF(VLOOKUP($C131,Sheet!$A$7:$DG$148,'TN01-10 (IN)'!AI$12,0)="","",VLOOKUP($C131,Sheet!$A$7:$DG$148,'TN01-10 (IN)'!AI$12,0))</f>
        <v>6.1</v>
      </c>
      <c r="AJ131" s="28">
        <f>IF(VLOOKUP($C131,Sheet!$A$7:$DG$148,'TN01-10 (IN)'!AJ$12,0)="","",VLOOKUP($C131,Sheet!$A$7:$DG$148,'TN01-10 (IN)'!AJ$12,0))</f>
        <v>6.8</v>
      </c>
      <c r="AK131" s="28">
        <f>IF(VLOOKUP($C131,Sheet!$A$7:$DG$148,'TN01-10 (IN)'!AK$12,0)="","",VLOOKUP($C131,Sheet!$A$7:$DG$148,'TN01-10 (IN)'!AK$12,0))</f>
        <v>6.5</v>
      </c>
      <c r="AL131" s="28">
        <f>IF(VLOOKUP($C131,Sheet!$A$7:$DG$148,'TN01-10 (IN)'!AL$12,0)="","",VLOOKUP($C131,Sheet!$A$7:$DG$148,'TN01-10 (IN)'!AL$12,0))</f>
        <v>7.7</v>
      </c>
      <c r="AM131" s="33">
        <f>IF(VLOOKUP($C131,Sheet!$A$7:$DG$148,'TN01-10 (IN)'!AM$12,0)="","",VLOOKUP($C131,Sheet!$A$7:$DG$148,'TN01-10 (IN)'!AM$12,0))</f>
        <v>51</v>
      </c>
      <c r="AN131" s="36">
        <f>IF(VLOOKUP($C131,Sheet!$A$7:$DG$148,'TN01-10 (IN)'!AN$12,0)="","",VLOOKUP($C131,Sheet!$A$7:$DG$148,'TN01-10 (IN)'!AN$12,0))</f>
        <v>0</v>
      </c>
      <c r="AO131" s="32">
        <f>IF(VLOOKUP($C131,Sheet!$A$7:$DG$148,'TN01-10 (IN)'!AO$12,0)="","",VLOOKUP($C131,Sheet!$A$7:$DG$148,'TN01-10 (IN)'!AO$12,0))</f>
        <v>6.4</v>
      </c>
      <c r="AP131" s="32">
        <f>IF(VLOOKUP($C131,Sheet!$A$7:$DG$148,'TN01-10 (IN)'!AP$12,0)="","",VLOOKUP($C131,Sheet!$A$7:$DG$148,'TN01-10 (IN)'!AP$12,0))</f>
        <v>6.8</v>
      </c>
      <c r="AQ131" s="32" t="str">
        <f>IF(VLOOKUP($C131,Sheet!$A$7:$DG$148,'TN01-10 (IN)'!AQ$12,0)="","",VLOOKUP($C131,Sheet!$A$7:$DG$148,'TN01-10 (IN)'!AQ$12,0))</f>
        <v/>
      </c>
      <c r="AR131" s="32" t="str">
        <f>IF(VLOOKUP($C131,Sheet!$A$7:$DG$148,'TN01-10 (IN)'!AR$12,0)="","",VLOOKUP($C131,Sheet!$A$7:$DG$148,'TN01-10 (IN)'!AR$12,0))</f>
        <v/>
      </c>
      <c r="AS131" s="32">
        <f>IF(VLOOKUP($C131,Sheet!$A$7:$DG$148,'TN01-10 (IN)'!AS$12,0)="","",VLOOKUP($C131,Sheet!$A$7:$DG$148,'TN01-10 (IN)'!AS$12,0))</f>
        <v>6.9</v>
      </c>
      <c r="AT131" s="32" t="str">
        <f>IF(VLOOKUP($C131,Sheet!$A$7:$DG$148,'TN01-10 (IN)'!AT$12,0)="","",VLOOKUP($C131,Sheet!$A$7:$DG$148,'TN01-10 (IN)'!AT$12,0))</f>
        <v/>
      </c>
      <c r="AU131" s="32" t="str">
        <f>IF(VLOOKUP($C131,Sheet!$A$7:$DG$148,'TN01-10 (IN)'!AU$12,0)="","",VLOOKUP($C131,Sheet!$A$7:$DG$148,'TN01-10 (IN)'!AU$12,0))</f>
        <v/>
      </c>
      <c r="AV131" s="32" t="str">
        <f>IF(VLOOKUP($C131,Sheet!$A$7:$DG$148,'TN01-10 (IN)'!AV$12,0)="","",VLOOKUP($C131,Sheet!$A$7:$DG$148,'TN01-10 (IN)'!AV$12,0))</f>
        <v/>
      </c>
      <c r="AW131" s="32" t="str">
        <f>IF(VLOOKUP($C131,Sheet!$A$7:$DG$148,'TN01-10 (IN)'!AW$12,0)="","",VLOOKUP($C131,Sheet!$A$7:$DG$148,'TN01-10 (IN)'!AW$12,0))</f>
        <v/>
      </c>
      <c r="AX131" s="32" t="str">
        <f>IF(VLOOKUP($C131,Sheet!$A$7:$DG$148,'TN01-10 (IN)'!AX$12,0)="","",VLOOKUP($C131,Sheet!$A$7:$DG$148,'TN01-10 (IN)'!AX$12,0))</f>
        <v/>
      </c>
      <c r="AY131" s="32">
        <f>IF(VLOOKUP($C131,Sheet!$A$7:$DG$148,'TN01-10 (IN)'!AY$12,0)="","",VLOOKUP($C131,Sheet!$A$7:$DG$148,'TN01-10 (IN)'!AY$12,0))</f>
        <v>4.5</v>
      </c>
      <c r="AZ131" s="32" t="str">
        <f>IF(VLOOKUP($C131,Sheet!$A$7:$DG$148,'TN01-10 (IN)'!AZ$12,0)="","",VLOOKUP($C131,Sheet!$A$7:$DG$148,'TN01-10 (IN)'!AZ$12,0))</f>
        <v/>
      </c>
      <c r="BA131" s="32" t="str">
        <f>IF(VLOOKUP($C131,Sheet!$A$7:$DG$148,'TN01-10 (IN)'!BA$12,0)="","",VLOOKUP($C131,Sheet!$A$7:$DG$148,'TN01-10 (IN)'!BA$12,0))</f>
        <v/>
      </c>
      <c r="BB131" s="32" t="str">
        <f>IF(VLOOKUP($C131,Sheet!$A$7:$DG$148,'TN01-10 (IN)'!BB$12,0)="","",VLOOKUP($C131,Sheet!$A$7:$DG$148,'TN01-10 (IN)'!BB$12,0))</f>
        <v/>
      </c>
      <c r="BC131" s="32">
        <f>IF(VLOOKUP($C131,Sheet!$A$7:$DG$148,'TN01-10 (IN)'!BC$12,0)="","",VLOOKUP($C131,Sheet!$A$7:$DG$148,'TN01-10 (IN)'!BC$12,0))</f>
        <v>6.3</v>
      </c>
      <c r="BD131" s="33">
        <f>IF(VLOOKUP($C131,Sheet!$A$7:$DG$148,'TN01-10 (IN)'!BD$12,0)="","",VLOOKUP($C131,Sheet!$A$7:$DG$148,'TN01-10 (IN)'!BD$12,0))</f>
        <v>5</v>
      </c>
      <c r="BE131" s="36">
        <f>IF(VLOOKUP($C131,Sheet!$A$7:$DG$148,'TN01-10 (IN)'!BE$12,0)="","",VLOOKUP($C131,Sheet!$A$7:$DG$148,'TN01-10 (IN)'!BE$12,0))</f>
        <v>0</v>
      </c>
      <c r="BF131" s="28">
        <f>IF(VLOOKUP($C131,Sheet!$A$7:$DG$148,'TN01-10 (IN)'!BF$12,0)="","",VLOOKUP($C131,Sheet!$A$7:$DG$148,'TN01-10 (IN)'!BF$12,0))</f>
        <v>5.8</v>
      </c>
      <c r="BG131" s="28">
        <f>IF(VLOOKUP($C131,Sheet!$A$7:$DG$148,'TN01-10 (IN)'!BG$12,0)="","",VLOOKUP($C131,Sheet!$A$7:$DG$148,'TN01-10 (IN)'!BG$12,0))</f>
        <v>4.2</v>
      </c>
      <c r="BH131" s="28">
        <f>IF(VLOOKUP($C131,Sheet!$A$7:$DG$148,'TN01-10 (IN)'!BH$12,0)="","",VLOOKUP($C131,Sheet!$A$7:$DG$148,'TN01-10 (IN)'!BH$12,0))</f>
        <v>7</v>
      </c>
      <c r="BI131" s="28">
        <f>IF(VLOOKUP($C131,Sheet!$A$7:$DG$148,'TN01-10 (IN)'!BI$12,0)="","",VLOOKUP($C131,Sheet!$A$7:$DG$148,'TN01-10 (IN)'!BI$12,0))</f>
        <v>6.4</v>
      </c>
      <c r="BJ131" s="28">
        <f>IF(VLOOKUP($C131,Sheet!$A$7:$DG$148,'TN01-10 (IN)'!BJ$12,0)="","",VLOOKUP($C131,Sheet!$A$7:$DG$148,'TN01-10 (IN)'!BJ$12,0))</f>
        <v>5.6</v>
      </c>
      <c r="BK131" s="28">
        <f>IF(VLOOKUP($C131,Sheet!$A$7:$DG$148,'TN01-10 (IN)'!BK$12,0)="","",VLOOKUP($C131,Sheet!$A$7:$DG$148,'TN01-10 (IN)'!BK$12,0))</f>
        <v>6.8</v>
      </c>
      <c r="BL131" s="28">
        <f>IF(VLOOKUP($C131,Sheet!$A$7:$DG$148,'TN01-10 (IN)'!BL$12,0)="","",VLOOKUP($C131,Sheet!$A$7:$DG$148,'TN01-10 (IN)'!BL$12,0))</f>
        <v>7.6</v>
      </c>
      <c r="BM131" s="28">
        <f>IF(VLOOKUP($C131,Sheet!$A$7:$DG$148,'TN01-10 (IN)'!BM$12,0)="","",VLOOKUP($C131,Sheet!$A$7:$DG$148,'TN01-10 (IN)'!BM$12,0))</f>
        <v>5.5</v>
      </c>
      <c r="BN131" s="28">
        <f>IF(VLOOKUP($C131,Sheet!$A$7:$DG$148,'TN01-10 (IN)'!BN$12,0)="","",VLOOKUP($C131,Sheet!$A$7:$DG$148,'TN01-10 (IN)'!BN$12,0))</f>
        <v>5.7</v>
      </c>
      <c r="BO131" s="28">
        <f>IF(VLOOKUP($C131,Sheet!$A$7:$DG$148,'TN01-10 (IN)'!BO$12,0)="","",VLOOKUP($C131,Sheet!$A$7:$DG$148,'TN01-10 (IN)'!BO$12,0))</f>
        <v>4.8</v>
      </c>
      <c r="BP131" s="28">
        <f>IF(VLOOKUP($C131,Sheet!$A$7:$DG$148,'TN01-10 (IN)'!BP$12,0)="","",VLOOKUP($C131,Sheet!$A$7:$DG$148,'TN01-10 (IN)'!BP$12,0))</f>
        <v>6.9</v>
      </c>
      <c r="BQ131" s="28">
        <f>IF(VLOOKUP($C131,Sheet!$A$7:$DG$148,'TN01-10 (IN)'!BQ$12,0)="","",VLOOKUP($C131,Sheet!$A$7:$DG$148,'TN01-10 (IN)'!BQ$12,0))</f>
        <v>6.7</v>
      </c>
      <c r="BR131" s="28">
        <f>IF(VLOOKUP($C131,Sheet!$A$7:$DG$148,'TN01-10 (IN)'!BR$12,0)="","",VLOOKUP($C131,Sheet!$A$7:$DG$148,'TN01-10 (IN)'!BR$12,0))</f>
        <v>6.6</v>
      </c>
      <c r="BS131" s="28" t="str">
        <f>IF(VLOOKUP($C131,Sheet!$A$7:$DG$148,'TN01-10 (IN)'!BS$12,0)="","",VLOOKUP($C131,Sheet!$A$7:$DG$148,'TN01-10 (IN)'!BS$12,0))</f>
        <v/>
      </c>
      <c r="BT131" s="28">
        <f>IF(VLOOKUP($C131,Sheet!$A$7:$DG$148,'TN01-10 (IN)'!BT$12,0)="","",VLOOKUP($C131,Sheet!$A$7:$DG$148,'TN01-10 (IN)'!BT$12,0))</f>
        <v>5.7</v>
      </c>
      <c r="BU131" s="28">
        <f>IF(VLOOKUP($C131,Sheet!$A$7:$DG$148,'TN01-10 (IN)'!BU$12,0)="","",VLOOKUP($C131,Sheet!$A$7:$DG$148,'TN01-10 (IN)'!BU$12,0))</f>
        <v>5.2</v>
      </c>
      <c r="BV131" s="28">
        <f>IF(VLOOKUP($C131,Sheet!$A$7:$DG$148,'TN01-10 (IN)'!BV$12,0)="","",VLOOKUP($C131,Sheet!$A$7:$DG$148,'TN01-10 (IN)'!BV$12,0))</f>
        <v>6.9</v>
      </c>
      <c r="BW131" s="28">
        <f>IF(VLOOKUP($C131,Sheet!$A$7:$DG$148,'TN01-10 (IN)'!BW$12,0)="","",VLOOKUP($C131,Sheet!$A$7:$DG$148,'TN01-10 (IN)'!BW$12,0))</f>
        <v>6</v>
      </c>
      <c r="BX131" s="28">
        <f>IF(VLOOKUP($C131,Sheet!$A$7:$DG$148,'TN01-10 (IN)'!BX$12,0)="","",VLOOKUP($C131,Sheet!$A$7:$DG$148,'TN01-10 (IN)'!BX$12,0))</f>
        <v>7.2</v>
      </c>
      <c r="BY131" s="28">
        <f>IF(VLOOKUP($C131,Sheet!$A$7:$DG$148,'TN01-10 (IN)'!BY$12,0)="","",VLOOKUP($C131,Sheet!$A$7:$DG$148,'TN01-10 (IN)'!BY$12,0))</f>
        <v>5.8</v>
      </c>
      <c r="BZ131" s="33">
        <f>IF(VLOOKUP($C131,Sheet!$A$7:$DG$148,'TN01-10 (IN)'!BZ$12,0)="","",VLOOKUP($C131,Sheet!$A$7:$DG$148,'TN01-10 (IN)'!BZ$12,0))</f>
        <v>50</v>
      </c>
      <c r="CA131" s="36">
        <f>IF(VLOOKUP($C131,Sheet!$A$7:$DG$148,'TN01-10 (IN)'!CA$12,0)="","",VLOOKUP($C131,Sheet!$A$7:$DG$148,'TN01-10 (IN)'!CA$12,0))</f>
        <v>0</v>
      </c>
      <c r="CB131" s="28" t="str">
        <f>IF(VLOOKUP($C131,Sheet!$A$7:$DG$148,'TN01-10 (IN)'!CB$12,0)="","",VLOOKUP($C131,Sheet!$A$7:$DG$148,'TN01-10 (IN)'!CB$12,0))</f>
        <v/>
      </c>
      <c r="CC131" s="28">
        <f>IF(VLOOKUP($C131,Sheet!$A$7:$DG$148,'TN01-10 (IN)'!CC$12,0)="","",VLOOKUP($C131,Sheet!$A$7:$DG$148,'TN01-10 (IN)'!CC$12,0))</f>
        <v>7.6</v>
      </c>
      <c r="CD131" s="28">
        <f>IF(VLOOKUP($C131,Sheet!$A$7:$DG$148,'TN01-10 (IN)'!CD$12,0)="","",VLOOKUP($C131,Sheet!$A$7:$DG$148,'TN01-10 (IN)'!CD$12,0))</f>
        <v>8.1</v>
      </c>
      <c r="CE131" s="28" t="str">
        <f>IF(VLOOKUP($C131,Sheet!$A$7:$DG$148,'TN01-10 (IN)'!CE$12,0)="","",VLOOKUP($C131,Sheet!$A$7:$DG$148,'TN01-10 (IN)'!CE$12,0))</f>
        <v/>
      </c>
      <c r="CF131" s="28">
        <f>IF(VLOOKUP($C131,Sheet!$A$7:$DG$148,'TN01-10 (IN)'!CF$12,0)="","",VLOOKUP($C131,Sheet!$A$7:$DG$148,'TN01-10 (IN)'!CF$12,0))</f>
        <v>7</v>
      </c>
      <c r="CG131" s="28">
        <f>IF(VLOOKUP($C131,Sheet!$A$7:$DG$148,'TN01-10 (IN)'!CG$12,0)="","",VLOOKUP($C131,Sheet!$A$7:$DG$148,'TN01-10 (IN)'!CG$12,0))</f>
        <v>7.5</v>
      </c>
      <c r="CH131" s="28">
        <f>IF(VLOOKUP($C131,Sheet!$A$7:$DG$148,'TN01-10 (IN)'!CH$12,0)="","",VLOOKUP($C131,Sheet!$A$7:$DG$148,'TN01-10 (IN)'!CH$12,0))</f>
        <v>9.1999999999999993</v>
      </c>
      <c r="CI131" s="28">
        <f>IF(VLOOKUP($C131,Sheet!$A$7:$DG$148,'TN01-10 (IN)'!CI$12,0)="","",VLOOKUP($C131,Sheet!$A$7:$DG$148,'TN01-10 (IN)'!CI$12,0))</f>
        <v>6.4</v>
      </c>
      <c r="CJ131" s="28" t="str">
        <f>IF(VLOOKUP($C131,Sheet!$A$7:$DG$148,'TN01-10 (IN)'!CJ$12,0)="","",VLOOKUP($C131,Sheet!$A$7:$DG$148,'TN01-10 (IN)'!CJ$12,0))</f>
        <v/>
      </c>
      <c r="CK131" s="28">
        <f>IF(VLOOKUP($C131,Sheet!$A$7:$DG$148,'TN01-10 (IN)'!CK$12,0)="","",VLOOKUP($C131,Sheet!$A$7:$DG$148,'TN01-10 (IN)'!CK$12,0))</f>
        <v>6.2</v>
      </c>
      <c r="CL131" s="28" t="str">
        <f>IF(VLOOKUP($C131,Sheet!$A$7:$DG$148,'TN01-10 (IN)'!CL$12,0)="","",VLOOKUP($C131,Sheet!$A$7:$DG$148,'TN01-10 (IN)'!CL$12,0))</f>
        <v/>
      </c>
      <c r="CM131" s="28" t="str">
        <f>IF(VLOOKUP($C131,Sheet!$A$7:$DG$148,'TN01-10 (IN)'!CM$12,0)="","",VLOOKUP($C131,Sheet!$A$7:$DG$148,'TN01-10 (IN)'!CM$12,0))</f>
        <v/>
      </c>
      <c r="CN131" s="28" t="str">
        <f>IF(VLOOKUP($C131,Sheet!$A$7:$DG$148,'TN01-10 (IN)'!CN$12,0)="","",VLOOKUP($C131,Sheet!$A$7:$DG$148,'TN01-10 (IN)'!CN$12,0))</f>
        <v/>
      </c>
      <c r="CO131" s="28" t="str">
        <f>IF(VLOOKUP($C131,Sheet!$A$7:$DG$148,'TN01-10 (IN)'!CO$12,0)="","",VLOOKUP($C131,Sheet!$A$7:$DG$148,'TN01-10 (IN)'!CO$12,0))</f>
        <v/>
      </c>
      <c r="CP131" s="28">
        <f>IF(VLOOKUP($C131,Sheet!$A$7:$DG$148,'TN01-10 (IN)'!CP$12,0)="","",VLOOKUP($C131,Sheet!$A$7:$DG$148,'TN01-10 (IN)'!CP$12,0))</f>
        <v>5</v>
      </c>
      <c r="CQ131" s="28">
        <f>IF(VLOOKUP($C131,Sheet!$A$7:$DG$148,'TN01-10 (IN)'!CQ$12,0)="","",VLOOKUP($C131,Sheet!$A$7:$DG$148,'TN01-10 (IN)'!CQ$12,0))</f>
        <v>7.7</v>
      </c>
      <c r="CR131" s="28">
        <f>IF(VLOOKUP($C131,Sheet!$A$7:$DG$148,'TN01-10 (IN)'!CR$12,0)="","",VLOOKUP($C131,Sheet!$A$7:$DG$148,'TN01-10 (IN)'!CR$12,0))</f>
        <v>8.4</v>
      </c>
      <c r="CS131" s="28">
        <f>IF(VLOOKUP($C131,Sheet!$A$7:$DG$148,'TN01-10 (IN)'!CS$12,0)="","",VLOOKUP($C131,Sheet!$A$7:$DG$148,'TN01-10 (IN)'!CS$12,0))</f>
        <v>8.1</v>
      </c>
      <c r="CT131" s="28">
        <f>IF(VLOOKUP($C131,Sheet!$A$7:$DG$148,'TN01-10 (IN)'!CT$12,0)="","",VLOOKUP($C131,Sheet!$A$7:$DG$148,'TN01-10 (IN)'!CT$12,0))</f>
        <v>7.3</v>
      </c>
      <c r="CU131" s="33">
        <f>IF(VLOOKUP($C131,Sheet!$A$7:$DG$148,'TN01-10 (IN)'!CU$12,0)="","",VLOOKUP($C131,Sheet!$A$7:$DG$148,'TN01-10 (IN)'!CU$12,0))</f>
        <v>27</v>
      </c>
      <c r="CV131" s="36">
        <f>IF(VLOOKUP($C131,Sheet!$A$7:$DG$148,'TN01-10 (IN)'!CV$12,0)="","",VLOOKUP($C131,Sheet!$A$7:$DG$148,'TN01-10 (IN)'!CV$12,0))</f>
        <v>0</v>
      </c>
      <c r="CW131" s="38">
        <f t="shared" si="11"/>
        <v>128</v>
      </c>
      <c r="CX131" s="38">
        <f t="shared" si="11"/>
        <v>0</v>
      </c>
      <c r="CY131" s="38">
        <f t="shared" si="12"/>
        <v>0</v>
      </c>
      <c r="CZ131" s="38">
        <f t="shared" si="13"/>
        <v>128</v>
      </c>
      <c r="DA131" s="38">
        <f t="shared" si="14"/>
        <v>6.75</v>
      </c>
      <c r="DB131" s="38">
        <f>VLOOKUP($C131,'TN01-04'!$A$13:$DL$166,103,0)</f>
        <v>2.7</v>
      </c>
      <c r="DC131" s="28" t="str">
        <f>IF(VLOOKUP($C131,Sheet!$A$7:$DG$148,'TN01-10 (IN)'!DC$12,0)="","",VLOOKUP($C131,Sheet!$A$7:$DG$148,'TN01-10 (IN)'!DC$12,0))</f>
        <v/>
      </c>
      <c r="DD131" s="28" t="str">
        <f>IF(VLOOKUP($C131,Sheet!$A$7:$DG$148,'TN01-10 (IN)'!DD$12,0)="","",VLOOKUP($C131,Sheet!$A$7:$DG$148,'TN01-10 (IN)'!DD$12,0))</f>
        <v/>
      </c>
      <c r="DE131" s="28">
        <f>IF(VLOOKUP($C131,Sheet!$A$7:$DG$148,'TN01-10 (IN)'!DE$12,0)="","",VLOOKUP($C131,Sheet!$A$7:$DG$148,'TN01-10 (IN)'!DE$12,0))</f>
        <v>7.7</v>
      </c>
      <c r="DF131" s="28" t="str">
        <f>IF(VLOOKUP($C131,Sheet!$A$7:$DG$148,'TN01-10 (IN)'!DF$12,0)="","",VLOOKUP($C131,Sheet!$A$7:$DG$148,'TN01-10 (IN)'!DF$12,0))</f>
        <v/>
      </c>
      <c r="DG131" s="38"/>
      <c r="DH131" s="38">
        <f t="shared" si="15"/>
        <v>7.7</v>
      </c>
      <c r="DI131" s="38">
        <f>VLOOKUP($C131,'TN01-04'!$A$13:$DL$166,110,0)</f>
        <v>3.33</v>
      </c>
      <c r="DJ131" s="33">
        <f>IF(VLOOKUP($C131,Sheet!$A$7:$DG$148,'TN01-10 (IN)'!DJ$12,0)="","",VLOOKUP($C131,Sheet!$A$7:$DG$148,'TN01-10 (IN)'!DJ$12,0))</f>
        <v>5</v>
      </c>
      <c r="DK131" s="36">
        <f>IF(VLOOKUP($C131,Sheet!$A$7:$DG$148,'TN01-10 (IN)'!DK$12,0)="","",VLOOKUP($C131,Sheet!$A$7:$DG$148,'TN01-10 (IN)'!DK$12,0))</f>
        <v>0</v>
      </c>
      <c r="DL131" s="38">
        <f t="shared" si="16"/>
        <v>133</v>
      </c>
      <c r="DM131" s="38">
        <f t="shared" si="17"/>
        <v>0</v>
      </c>
      <c r="DN131" s="38">
        <f t="shared" si="18"/>
        <v>6.79</v>
      </c>
      <c r="DO131" s="38">
        <f>VLOOKUP($C131,'TN01-04'!$A$13:$DL$166,116,0)</f>
        <v>2.73</v>
      </c>
      <c r="DP131" s="33">
        <f>IF(VLOOKUP($C131,Sheet!$A$7:$DG$148,'TN01-10 (IN)'!DP$12,0)="","",VLOOKUP($C131,Sheet!$A$7:$DG$148,'TN01-10 (IN)'!DP$12,0))</f>
        <v>138</v>
      </c>
      <c r="DQ131" s="36">
        <f>IF(VLOOKUP($C131,Sheet!$A$7:$DG$148,'TN01-10 (IN)'!DQ$12,0)="","",VLOOKUP($C131,Sheet!$A$7:$DG$148,'TN01-10 (IN)'!DQ$12,0))</f>
        <v>0</v>
      </c>
      <c r="DR131" s="28">
        <f>IF(VLOOKUP($C131,Sheet!$A$7:$DG$148,'TN01-10 (IN)'!DR$12,0)="","",VLOOKUP($C131,Sheet!$A$7:$DG$148,'TN01-10 (IN)'!DR$12,0))</f>
        <v>137</v>
      </c>
      <c r="DS131" s="28">
        <f>IF(VLOOKUP($C131,Sheet!$A$7:$DG$148,'TN01-10 (IN)'!DS$12,0)="","",VLOOKUP($C131,Sheet!$A$7:$DG$148,'TN01-10 (IN)'!DS$12,0))</f>
        <v>138</v>
      </c>
      <c r="DT131" s="28">
        <f>IF(VLOOKUP($C131,Sheet!$A$7:$DG$148,'TN01-10 (IN)'!DT$12,0)="","",VLOOKUP($C131,Sheet!$A$7:$DG$148,'TN01-10 (IN)'!DT$12,0))</f>
        <v>6.79</v>
      </c>
      <c r="DU131" s="28">
        <f>IF(VLOOKUP($C131,Sheet!$A$7:$DG$148,'TN01-10 (IN)'!DU$12,0)="","",VLOOKUP($C131,Sheet!$A$7:$DG$148,'TN01-10 (IN)'!DU$12,0))</f>
        <v>2.73</v>
      </c>
      <c r="DV131" s="28" t="str">
        <f>IF(VLOOKUP($C131,Sheet!$A$7:$DG$148,'TN01-10 (IN)'!DV$12,0)="","",VLOOKUP($C131,Sheet!$A$7:$DG$148,'TN01-10 (IN)'!DV$12,0))</f>
        <v/>
      </c>
      <c r="DW131" s="42">
        <f t="shared" si="19"/>
        <v>0</v>
      </c>
    </row>
    <row r="132" spans="1:127" ht="15.95" customHeight="1" x14ac:dyDescent="0.2">
      <c r="A132" s="52"/>
      <c r="B132" s="625"/>
      <c r="C132" s="45">
        <v>2220727402</v>
      </c>
      <c r="D132" s="26" t="s">
        <v>6</v>
      </c>
      <c r="E132" s="26" t="s">
        <v>104</v>
      </c>
      <c r="F132" s="26" t="s">
        <v>180</v>
      </c>
      <c r="G132" s="27">
        <v>35942</v>
      </c>
      <c r="H132" s="26" t="s">
        <v>209</v>
      </c>
      <c r="I132" s="26" t="s">
        <v>212</v>
      </c>
      <c r="J132" s="28">
        <f>IF(VLOOKUP($C132,Sheet!$A$7:$DG$148,'TN01-10 (IN)'!J$12,0)="","",VLOOKUP($C132,Sheet!$A$7:$DG$148,'TN01-10 (IN)'!J$12,0))</f>
        <v>8.1999999999999993</v>
      </c>
      <c r="K132" s="28">
        <f>IF(VLOOKUP($C132,Sheet!$A$7:$DG$148,'TN01-10 (IN)'!K$12,0)="","",VLOOKUP($C132,Sheet!$A$7:$DG$148,'TN01-10 (IN)'!K$12,0))</f>
        <v>7.1</v>
      </c>
      <c r="L132" s="28">
        <f>IF(VLOOKUP($C132,Sheet!$A$7:$DG$148,'TN01-10 (IN)'!L$12,0)="","",VLOOKUP($C132,Sheet!$A$7:$DG$148,'TN01-10 (IN)'!L$12,0))</f>
        <v>8</v>
      </c>
      <c r="M132" s="28">
        <f>IF(VLOOKUP($C132,Sheet!$A$7:$DG$148,'TN01-10 (IN)'!M$12,0)="","",VLOOKUP($C132,Sheet!$A$7:$DG$148,'TN01-10 (IN)'!M$12,0))</f>
        <v>6.8</v>
      </c>
      <c r="N132" s="28">
        <f>IF(VLOOKUP($C132,Sheet!$A$7:$DG$148,'TN01-10 (IN)'!N$12,0)="","",VLOOKUP($C132,Sheet!$A$7:$DG$148,'TN01-10 (IN)'!N$12,0))</f>
        <v>6.8</v>
      </c>
      <c r="O132" s="28">
        <f>IF(VLOOKUP($C132,Sheet!$A$7:$DG$148,'TN01-10 (IN)'!O$12,0)="","",VLOOKUP($C132,Sheet!$A$7:$DG$148,'TN01-10 (IN)'!O$12,0))</f>
        <v>6.7</v>
      </c>
      <c r="P132" s="28">
        <f>IF(VLOOKUP($C132,Sheet!$A$7:$DG$148,'TN01-10 (IN)'!P$12,0)="","",VLOOKUP($C132,Sheet!$A$7:$DG$148,'TN01-10 (IN)'!P$12,0))</f>
        <v>5.0999999999999996</v>
      </c>
      <c r="Q132" s="28" t="str">
        <f>IF(VLOOKUP($C132,Sheet!$A$7:$DG$148,'TN01-10 (IN)'!Q$12,0)="","",VLOOKUP($C132,Sheet!$A$7:$DG$148,'TN01-10 (IN)'!Q$12,0))</f>
        <v/>
      </c>
      <c r="R132" s="28">
        <f>IF(VLOOKUP($C132,Sheet!$A$7:$DG$148,'TN01-10 (IN)'!R$12,0)="","",VLOOKUP($C132,Sheet!$A$7:$DG$148,'TN01-10 (IN)'!R$12,0))</f>
        <v>6.1</v>
      </c>
      <c r="S132" s="28" t="str">
        <f>IF(VLOOKUP($C132,Sheet!$A$7:$DG$148,'TN01-10 (IN)'!S$12,0)="","",VLOOKUP($C132,Sheet!$A$7:$DG$148,'TN01-10 (IN)'!S$12,0))</f>
        <v/>
      </c>
      <c r="T132" s="28" t="str">
        <f>IF(VLOOKUP($C132,Sheet!$A$7:$DG$148,'TN01-10 (IN)'!T$12,0)="","",VLOOKUP($C132,Sheet!$A$7:$DG$148,'TN01-10 (IN)'!T$12,0))</f>
        <v/>
      </c>
      <c r="U132" s="28" t="str">
        <f>IF(VLOOKUP($C132,Sheet!$A$7:$DG$148,'TN01-10 (IN)'!U$12,0)="","",VLOOKUP($C132,Sheet!$A$7:$DG$148,'TN01-10 (IN)'!U$12,0))</f>
        <v/>
      </c>
      <c r="V132" s="28">
        <f>IF(VLOOKUP($C132,Sheet!$A$7:$DG$148,'TN01-10 (IN)'!V$12,0)="","",VLOOKUP($C132,Sheet!$A$7:$DG$148,'TN01-10 (IN)'!V$12,0))</f>
        <v>8.1</v>
      </c>
      <c r="W132" s="28">
        <f>IF(VLOOKUP($C132,Sheet!$A$7:$DG$148,'TN01-10 (IN)'!W$12,0)="","",VLOOKUP($C132,Sheet!$A$7:$DG$148,'TN01-10 (IN)'!W$12,0))</f>
        <v>7.5</v>
      </c>
      <c r="X132" s="28" t="str">
        <f>IF(VLOOKUP($C132,Sheet!$A$7:$DG$148,'TN01-10 (IN)'!X$12,0)="","",VLOOKUP($C132,Sheet!$A$7:$DG$148,'TN01-10 (IN)'!X$12,0))</f>
        <v/>
      </c>
      <c r="Y132" s="28">
        <f>IF(VLOOKUP($C132,Sheet!$A$7:$DG$148,'TN01-10 (IN)'!Y$12,0)="","",VLOOKUP($C132,Sheet!$A$7:$DG$148,'TN01-10 (IN)'!Y$12,0))</f>
        <v>8.5</v>
      </c>
      <c r="Z132" s="28">
        <f>IF(VLOOKUP($C132,Sheet!$A$7:$DG$148,'TN01-10 (IN)'!Z$12,0)="","",VLOOKUP($C132,Sheet!$A$7:$DG$148,'TN01-10 (IN)'!Z$12,0))</f>
        <v>8.6999999999999993</v>
      </c>
      <c r="AA132" s="28">
        <f>IF(VLOOKUP($C132,Sheet!$A$7:$DG$148,'TN01-10 (IN)'!AA$12,0)="","",VLOOKUP($C132,Sheet!$A$7:$DG$148,'TN01-10 (IN)'!AA$12,0))</f>
        <v>8</v>
      </c>
      <c r="AB132" s="28">
        <f>IF(VLOOKUP($C132,Sheet!$A$7:$DG$148,'TN01-10 (IN)'!AB$12,0)="","",VLOOKUP($C132,Sheet!$A$7:$DG$148,'TN01-10 (IN)'!AB$12,0))</f>
        <v>6.6</v>
      </c>
      <c r="AC132" s="28">
        <f>IF(VLOOKUP($C132,Sheet!$A$7:$DG$148,'TN01-10 (IN)'!AC$12,0)="","",VLOOKUP($C132,Sheet!$A$7:$DG$148,'TN01-10 (IN)'!AC$12,0))</f>
        <v>7</v>
      </c>
      <c r="AD132" s="28">
        <f>IF(VLOOKUP($C132,Sheet!$A$7:$DG$148,'TN01-10 (IN)'!AD$12,0)="","",VLOOKUP($C132,Sheet!$A$7:$DG$148,'TN01-10 (IN)'!AD$12,0))</f>
        <v>5.0999999999999996</v>
      </c>
      <c r="AE132" s="28">
        <f>IF(VLOOKUP($C132,Sheet!$A$7:$DG$148,'TN01-10 (IN)'!AE$12,0)="","",VLOOKUP($C132,Sheet!$A$7:$DG$148,'TN01-10 (IN)'!AE$12,0))</f>
        <v>6.6</v>
      </c>
      <c r="AF132" s="28">
        <f>IF(VLOOKUP($C132,Sheet!$A$7:$DG$148,'TN01-10 (IN)'!AF$12,0)="","",VLOOKUP($C132,Sheet!$A$7:$DG$148,'TN01-10 (IN)'!AF$12,0))</f>
        <v>7.3</v>
      </c>
      <c r="AG132" s="28">
        <f>IF(VLOOKUP($C132,Sheet!$A$7:$DG$148,'TN01-10 (IN)'!AG$12,0)="","",VLOOKUP($C132,Sheet!$A$7:$DG$148,'TN01-10 (IN)'!AG$12,0))</f>
        <v>4.9000000000000004</v>
      </c>
      <c r="AH132" s="28">
        <f>IF(VLOOKUP($C132,Sheet!$A$7:$DG$148,'TN01-10 (IN)'!AH$12,0)="","",VLOOKUP($C132,Sheet!$A$7:$DG$148,'TN01-10 (IN)'!AH$12,0))</f>
        <v>5.6</v>
      </c>
      <c r="AI132" s="28">
        <f>IF(VLOOKUP($C132,Sheet!$A$7:$DG$148,'TN01-10 (IN)'!AI$12,0)="","",VLOOKUP($C132,Sheet!$A$7:$DG$148,'TN01-10 (IN)'!AI$12,0))</f>
        <v>5.3</v>
      </c>
      <c r="AJ132" s="28">
        <f>IF(VLOOKUP($C132,Sheet!$A$7:$DG$148,'TN01-10 (IN)'!AJ$12,0)="","",VLOOKUP($C132,Sheet!$A$7:$DG$148,'TN01-10 (IN)'!AJ$12,0))</f>
        <v>5.5</v>
      </c>
      <c r="AK132" s="28">
        <f>IF(VLOOKUP($C132,Sheet!$A$7:$DG$148,'TN01-10 (IN)'!AK$12,0)="","",VLOOKUP($C132,Sheet!$A$7:$DG$148,'TN01-10 (IN)'!AK$12,0))</f>
        <v>4</v>
      </c>
      <c r="AL132" s="28">
        <f>IF(VLOOKUP($C132,Sheet!$A$7:$DG$148,'TN01-10 (IN)'!AL$12,0)="","",VLOOKUP($C132,Sheet!$A$7:$DG$148,'TN01-10 (IN)'!AL$12,0))</f>
        <v>4.5999999999999996</v>
      </c>
      <c r="AM132" s="33">
        <f>IF(VLOOKUP($C132,Sheet!$A$7:$DG$148,'TN01-10 (IN)'!AM$12,0)="","",VLOOKUP($C132,Sheet!$A$7:$DG$148,'TN01-10 (IN)'!AM$12,0))</f>
        <v>51</v>
      </c>
      <c r="AN132" s="36">
        <f>IF(VLOOKUP($C132,Sheet!$A$7:$DG$148,'TN01-10 (IN)'!AN$12,0)="","",VLOOKUP($C132,Sheet!$A$7:$DG$148,'TN01-10 (IN)'!AN$12,0))</f>
        <v>0</v>
      </c>
      <c r="AO132" s="32">
        <f>IF(VLOOKUP($C132,Sheet!$A$7:$DG$148,'TN01-10 (IN)'!AO$12,0)="","",VLOOKUP($C132,Sheet!$A$7:$DG$148,'TN01-10 (IN)'!AO$12,0))</f>
        <v>5.3</v>
      </c>
      <c r="AP132" s="32">
        <f>IF(VLOOKUP($C132,Sheet!$A$7:$DG$148,'TN01-10 (IN)'!AP$12,0)="","",VLOOKUP($C132,Sheet!$A$7:$DG$148,'TN01-10 (IN)'!AP$12,0))</f>
        <v>7.2</v>
      </c>
      <c r="AQ132" s="32">
        <f>IF(VLOOKUP($C132,Sheet!$A$7:$DG$148,'TN01-10 (IN)'!AQ$12,0)="","",VLOOKUP($C132,Sheet!$A$7:$DG$148,'TN01-10 (IN)'!AQ$12,0))</f>
        <v>9.1999999999999993</v>
      </c>
      <c r="AR132" s="32" t="str">
        <f>IF(VLOOKUP($C132,Sheet!$A$7:$DG$148,'TN01-10 (IN)'!AR$12,0)="","",VLOOKUP($C132,Sheet!$A$7:$DG$148,'TN01-10 (IN)'!AR$12,0))</f>
        <v/>
      </c>
      <c r="AS132" s="32" t="str">
        <f>IF(VLOOKUP($C132,Sheet!$A$7:$DG$148,'TN01-10 (IN)'!AS$12,0)="","",VLOOKUP($C132,Sheet!$A$7:$DG$148,'TN01-10 (IN)'!AS$12,0))</f>
        <v/>
      </c>
      <c r="AT132" s="32" t="str">
        <f>IF(VLOOKUP($C132,Sheet!$A$7:$DG$148,'TN01-10 (IN)'!AT$12,0)="","",VLOOKUP($C132,Sheet!$A$7:$DG$148,'TN01-10 (IN)'!AT$12,0))</f>
        <v/>
      </c>
      <c r="AU132" s="32" t="str">
        <f>IF(VLOOKUP($C132,Sheet!$A$7:$DG$148,'TN01-10 (IN)'!AU$12,0)="","",VLOOKUP($C132,Sheet!$A$7:$DG$148,'TN01-10 (IN)'!AU$12,0))</f>
        <v/>
      </c>
      <c r="AV132" s="32" t="str">
        <f>IF(VLOOKUP($C132,Sheet!$A$7:$DG$148,'TN01-10 (IN)'!AV$12,0)="","",VLOOKUP($C132,Sheet!$A$7:$DG$148,'TN01-10 (IN)'!AV$12,0))</f>
        <v/>
      </c>
      <c r="AW132" s="32">
        <f>IF(VLOOKUP($C132,Sheet!$A$7:$DG$148,'TN01-10 (IN)'!AW$12,0)="","",VLOOKUP($C132,Sheet!$A$7:$DG$148,'TN01-10 (IN)'!AW$12,0))</f>
        <v>8</v>
      </c>
      <c r="AX132" s="32" t="str">
        <f>IF(VLOOKUP($C132,Sheet!$A$7:$DG$148,'TN01-10 (IN)'!AX$12,0)="","",VLOOKUP($C132,Sheet!$A$7:$DG$148,'TN01-10 (IN)'!AX$12,0))</f>
        <v/>
      </c>
      <c r="AY132" s="32" t="str">
        <f>IF(VLOOKUP($C132,Sheet!$A$7:$DG$148,'TN01-10 (IN)'!AY$12,0)="","",VLOOKUP($C132,Sheet!$A$7:$DG$148,'TN01-10 (IN)'!AY$12,0))</f>
        <v/>
      </c>
      <c r="AZ132" s="32" t="str">
        <f>IF(VLOOKUP($C132,Sheet!$A$7:$DG$148,'TN01-10 (IN)'!AZ$12,0)="","",VLOOKUP($C132,Sheet!$A$7:$DG$148,'TN01-10 (IN)'!AZ$12,0))</f>
        <v/>
      </c>
      <c r="BA132" s="32" t="str">
        <f>IF(VLOOKUP($C132,Sheet!$A$7:$DG$148,'TN01-10 (IN)'!BA$12,0)="","",VLOOKUP($C132,Sheet!$A$7:$DG$148,'TN01-10 (IN)'!BA$12,0))</f>
        <v/>
      </c>
      <c r="BB132" s="32" t="str">
        <f>IF(VLOOKUP($C132,Sheet!$A$7:$DG$148,'TN01-10 (IN)'!BB$12,0)="","",VLOOKUP($C132,Sheet!$A$7:$DG$148,'TN01-10 (IN)'!BB$12,0))</f>
        <v/>
      </c>
      <c r="BC132" s="32">
        <f>IF(VLOOKUP($C132,Sheet!$A$7:$DG$148,'TN01-10 (IN)'!BC$12,0)="","",VLOOKUP($C132,Sheet!$A$7:$DG$148,'TN01-10 (IN)'!BC$12,0))</f>
        <v>6.7</v>
      </c>
      <c r="BD132" s="33">
        <f>IF(VLOOKUP($C132,Sheet!$A$7:$DG$148,'TN01-10 (IN)'!BD$12,0)="","",VLOOKUP($C132,Sheet!$A$7:$DG$148,'TN01-10 (IN)'!BD$12,0))</f>
        <v>5</v>
      </c>
      <c r="BE132" s="36">
        <f>IF(VLOOKUP($C132,Sheet!$A$7:$DG$148,'TN01-10 (IN)'!BE$12,0)="","",VLOOKUP($C132,Sheet!$A$7:$DG$148,'TN01-10 (IN)'!BE$12,0))</f>
        <v>0</v>
      </c>
      <c r="BF132" s="28">
        <f>IF(VLOOKUP($C132,Sheet!$A$7:$DG$148,'TN01-10 (IN)'!BF$12,0)="","",VLOOKUP($C132,Sheet!$A$7:$DG$148,'TN01-10 (IN)'!BF$12,0))</f>
        <v>5.8</v>
      </c>
      <c r="BG132" s="28">
        <f>IF(VLOOKUP($C132,Sheet!$A$7:$DG$148,'TN01-10 (IN)'!BG$12,0)="","",VLOOKUP($C132,Sheet!$A$7:$DG$148,'TN01-10 (IN)'!BG$12,0))</f>
        <v>4.2</v>
      </c>
      <c r="BH132" s="28">
        <f>IF(VLOOKUP($C132,Sheet!$A$7:$DG$148,'TN01-10 (IN)'!BH$12,0)="","",VLOOKUP($C132,Sheet!$A$7:$DG$148,'TN01-10 (IN)'!BH$12,0))</f>
        <v>5.0999999999999996</v>
      </c>
      <c r="BI132" s="28">
        <f>IF(VLOOKUP($C132,Sheet!$A$7:$DG$148,'TN01-10 (IN)'!BI$12,0)="","",VLOOKUP($C132,Sheet!$A$7:$DG$148,'TN01-10 (IN)'!BI$12,0))</f>
        <v>6</v>
      </c>
      <c r="BJ132" s="28">
        <f>IF(VLOOKUP($C132,Sheet!$A$7:$DG$148,'TN01-10 (IN)'!BJ$12,0)="","",VLOOKUP($C132,Sheet!$A$7:$DG$148,'TN01-10 (IN)'!BJ$12,0))</f>
        <v>5.0999999999999996</v>
      </c>
      <c r="BK132" s="28">
        <f>IF(VLOOKUP($C132,Sheet!$A$7:$DG$148,'TN01-10 (IN)'!BK$12,0)="","",VLOOKUP($C132,Sheet!$A$7:$DG$148,'TN01-10 (IN)'!BK$12,0))</f>
        <v>4.7</v>
      </c>
      <c r="BL132" s="28">
        <f>IF(VLOOKUP($C132,Sheet!$A$7:$DG$148,'TN01-10 (IN)'!BL$12,0)="","",VLOOKUP($C132,Sheet!$A$7:$DG$148,'TN01-10 (IN)'!BL$12,0))</f>
        <v>7.7</v>
      </c>
      <c r="BM132" s="28">
        <f>IF(VLOOKUP($C132,Sheet!$A$7:$DG$148,'TN01-10 (IN)'!BM$12,0)="","",VLOOKUP($C132,Sheet!$A$7:$DG$148,'TN01-10 (IN)'!BM$12,0))</f>
        <v>6</v>
      </c>
      <c r="BN132" s="28">
        <f>IF(VLOOKUP($C132,Sheet!$A$7:$DG$148,'TN01-10 (IN)'!BN$12,0)="","",VLOOKUP($C132,Sheet!$A$7:$DG$148,'TN01-10 (IN)'!BN$12,0))</f>
        <v>4.3</v>
      </c>
      <c r="BO132" s="28">
        <f>IF(VLOOKUP($C132,Sheet!$A$7:$DG$148,'TN01-10 (IN)'!BO$12,0)="","",VLOOKUP($C132,Sheet!$A$7:$DG$148,'TN01-10 (IN)'!BO$12,0))</f>
        <v>4.7</v>
      </c>
      <c r="BP132" s="28">
        <f>IF(VLOOKUP($C132,Sheet!$A$7:$DG$148,'TN01-10 (IN)'!BP$12,0)="","",VLOOKUP($C132,Sheet!$A$7:$DG$148,'TN01-10 (IN)'!BP$12,0))</f>
        <v>6</v>
      </c>
      <c r="BQ132" s="28">
        <f>IF(VLOOKUP($C132,Sheet!$A$7:$DG$148,'TN01-10 (IN)'!BQ$12,0)="","",VLOOKUP($C132,Sheet!$A$7:$DG$148,'TN01-10 (IN)'!BQ$12,0))</f>
        <v>6.3</v>
      </c>
      <c r="BR132" s="28">
        <f>IF(VLOOKUP($C132,Sheet!$A$7:$DG$148,'TN01-10 (IN)'!BR$12,0)="","",VLOOKUP($C132,Sheet!$A$7:$DG$148,'TN01-10 (IN)'!BR$12,0))</f>
        <v>7.2</v>
      </c>
      <c r="BS132" s="28" t="str">
        <f>IF(VLOOKUP($C132,Sheet!$A$7:$DG$148,'TN01-10 (IN)'!BS$12,0)="","",VLOOKUP($C132,Sheet!$A$7:$DG$148,'TN01-10 (IN)'!BS$12,0))</f>
        <v/>
      </c>
      <c r="BT132" s="28">
        <f>IF(VLOOKUP($C132,Sheet!$A$7:$DG$148,'TN01-10 (IN)'!BT$12,0)="","",VLOOKUP($C132,Sheet!$A$7:$DG$148,'TN01-10 (IN)'!BT$12,0))</f>
        <v>6.3</v>
      </c>
      <c r="BU132" s="28">
        <f>IF(VLOOKUP($C132,Sheet!$A$7:$DG$148,'TN01-10 (IN)'!BU$12,0)="","",VLOOKUP($C132,Sheet!$A$7:$DG$148,'TN01-10 (IN)'!BU$12,0))</f>
        <v>5.3</v>
      </c>
      <c r="BV132" s="28">
        <f>IF(VLOOKUP($C132,Sheet!$A$7:$DG$148,'TN01-10 (IN)'!BV$12,0)="","",VLOOKUP($C132,Sheet!$A$7:$DG$148,'TN01-10 (IN)'!BV$12,0))</f>
        <v>7.1</v>
      </c>
      <c r="BW132" s="28">
        <f>IF(VLOOKUP($C132,Sheet!$A$7:$DG$148,'TN01-10 (IN)'!BW$12,0)="","",VLOOKUP($C132,Sheet!$A$7:$DG$148,'TN01-10 (IN)'!BW$12,0))</f>
        <v>5.5</v>
      </c>
      <c r="BX132" s="28">
        <f>IF(VLOOKUP($C132,Sheet!$A$7:$DG$148,'TN01-10 (IN)'!BX$12,0)="","",VLOOKUP($C132,Sheet!$A$7:$DG$148,'TN01-10 (IN)'!BX$12,0))</f>
        <v>6.2</v>
      </c>
      <c r="BY132" s="28">
        <f>IF(VLOOKUP($C132,Sheet!$A$7:$DG$148,'TN01-10 (IN)'!BY$12,0)="","",VLOOKUP($C132,Sheet!$A$7:$DG$148,'TN01-10 (IN)'!BY$12,0))</f>
        <v>7.7</v>
      </c>
      <c r="BZ132" s="33">
        <f>IF(VLOOKUP($C132,Sheet!$A$7:$DG$148,'TN01-10 (IN)'!BZ$12,0)="","",VLOOKUP($C132,Sheet!$A$7:$DG$148,'TN01-10 (IN)'!BZ$12,0))</f>
        <v>50</v>
      </c>
      <c r="CA132" s="36">
        <f>IF(VLOOKUP($C132,Sheet!$A$7:$DG$148,'TN01-10 (IN)'!CA$12,0)="","",VLOOKUP($C132,Sheet!$A$7:$DG$148,'TN01-10 (IN)'!CA$12,0))</f>
        <v>0</v>
      </c>
      <c r="CB132" s="28" t="str">
        <f>IF(VLOOKUP($C132,Sheet!$A$7:$DG$148,'TN01-10 (IN)'!CB$12,0)="","",VLOOKUP($C132,Sheet!$A$7:$DG$148,'TN01-10 (IN)'!CB$12,0))</f>
        <v/>
      </c>
      <c r="CC132" s="28">
        <f>IF(VLOOKUP($C132,Sheet!$A$7:$DG$148,'TN01-10 (IN)'!CC$12,0)="","",VLOOKUP($C132,Sheet!$A$7:$DG$148,'TN01-10 (IN)'!CC$12,0))</f>
        <v>6.9</v>
      </c>
      <c r="CD132" s="28">
        <f>IF(VLOOKUP($C132,Sheet!$A$7:$DG$148,'TN01-10 (IN)'!CD$12,0)="","",VLOOKUP($C132,Sheet!$A$7:$DG$148,'TN01-10 (IN)'!CD$12,0))</f>
        <v>6.3</v>
      </c>
      <c r="CE132" s="28" t="str">
        <f>IF(VLOOKUP($C132,Sheet!$A$7:$DG$148,'TN01-10 (IN)'!CE$12,0)="","",VLOOKUP($C132,Sheet!$A$7:$DG$148,'TN01-10 (IN)'!CE$12,0))</f>
        <v/>
      </c>
      <c r="CF132" s="28">
        <f>IF(VLOOKUP($C132,Sheet!$A$7:$DG$148,'TN01-10 (IN)'!CF$12,0)="","",VLOOKUP($C132,Sheet!$A$7:$DG$148,'TN01-10 (IN)'!CF$12,0))</f>
        <v>6.3</v>
      </c>
      <c r="CG132" s="28">
        <f>IF(VLOOKUP($C132,Sheet!$A$7:$DG$148,'TN01-10 (IN)'!CG$12,0)="","",VLOOKUP($C132,Sheet!$A$7:$DG$148,'TN01-10 (IN)'!CG$12,0))</f>
        <v>5.4</v>
      </c>
      <c r="CH132" s="28">
        <f>IF(VLOOKUP($C132,Sheet!$A$7:$DG$148,'TN01-10 (IN)'!CH$12,0)="","",VLOOKUP($C132,Sheet!$A$7:$DG$148,'TN01-10 (IN)'!CH$12,0))</f>
        <v>6.9</v>
      </c>
      <c r="CI132" s="28">
        <f>IF(VLOOKUP($C132,Sheet!$A$7:$DG$148,'TN01-10 (IN)'!CI$12,0)="","",VLOOKUP($C132,Sheet!$A$7:$DG$148,'TN01-10 (IN)'!CI$12,0))</f>
        <v>5.9</v>
      </c>
      <c r="CJ132" s="28" t="str">
        <f>IF(VLOOKUP($C132,Sheet!$A$7:$DG$148,'TN01-10 (IN)'!CJ$12,0)="","",VLOOKUP($C132,Sheet!$A$7:$DG$148,'TN01-10 (IN)'!CJ$12,0))</f>
        <v/>
      </c>
      <c r="CK132" s="28">
        <f>IF(VLOOKUP($C132,Sheet!$A$7:$DG$148,'TN01-10 (IN)'!CK$12,0)="","",VLOOKUP($C132,Sheet!$A$7:$DG$148,'TN01-10 (IN)'!CK$12,0))</f>
        <v>6.8</v>
      </c>
      <c r="CL132" s="28" t="str">
        <f>IF(VLOOKUP($C132,Sheet!$A$7:$DG$148,'TN01-10 (IN)'!CL$12,0)="","",VLOOKUP($C132,Sheet!$A$7:$DG$148,'TN01-10 (IN)'!CL$12,0))</f>
        <v/>
      </c>
      <c r="CM132" s="28" t="str">
        <f>IF(VLOOKUP($C132,Sheet!$A$7:$DG$148,'TN01-10 (IN)'!CM$12,0)="","",VLOOKUP($C132,Sheet!$A$7:$DG$148,'TN01-10 (IN)'!CM$12,0))</f>
        <v/>
      </c>
      <c r="CN132" s="28" t="str">
        <f>IF(VLOOKUP($C132,Sheet!$A$7:$DG$148,'TN01-10 (IN)'!CN$12,0)="","",VLOOKUP($C132,Sheet!$A$7:$DG$148,'TN01-10 (IN)'!CN$12,0))</f>
        <v/>
      </c>
      <c r="CO132" s="28" t="str">
        <f>IF(VLOOKUP($C132,Sheet!$A$7:$DG$148,'TN01-10 (IN)'!CO$12,0)="","",VLOOKUP($C132,Sheet!$A$7:$DG$148,'TN01-10 (IN)'!CO$12,0))</f>
        <v/>
      </c>
      <c r="CP132" s="28">
        <f>IF(VLOOKUP($C132,Sheet!$A$7:$DG$148,'TN01-10 (IN)'!CP$12,0)="","",VLOOKUP($C132,Sheet!$A$7:$DG$148,'TN01-10 (IN)'!CP$12,0))</f>
        <v>4.7</v>
      </c>
      <c r="CQ132" s="28">
        <f>IF(VLOOKUP($C132,Sheet!$A$7:$DG$148,'TN01-10 (IN)'!CQ$12,0)="","",VLOOKUP($C132,Sheet!$A$7:$DG$148,'TN01-10 (IN)'!CQ$12,0))</f>
        <v>5.8</v>
      </c>
      <c r="CR132" s="28">
        <f>IF(VLOOKUP($C132,Sheet!$A$7:$DG$148,'TN01-10 (IN)'!CR$12,0)="","",VLOOKUP($C132,Sheet!$A$7:$DG$148,'TN01-10 (IN)'!CR$12,0))</f>
        <v>7</v>
      </c>
      <c r="CS132" s="28">
        <f>IF(VLOOKUP($C132,Sheet!$A$7:$DG$148,'TN01-10 (IN)'!CS$12,0)="","",VLOOKUP($C132,Sheet!$A$7:$DG$148,'TN01-10 (IN)'!CS$12,0))</f>
        <v>6.3</v>
      </c>
      <c r="CT132" s="28">
        <f>IF(VLOOKUP($C132,Sheet!$A$7:$DG$148,'TN01-10 (IN)'!CT$12,0)="","",VLOOKUP($C132,Sheet!$A$7:$DG$148,'TN01-10 (IN)'!CT$12,0))</f>
        <v>7.3</v>
      </c>
      <c r="CU132" s="33">
        <f>IF(VLOOKUP($C132,Sheet!$A$7:$DG$148,'TN01-10 (IN)'!CU$12,0)="","",VLOOKUP($C132,Sheet!$A$7:$DG$148,'TN01-10 (IN)'!CU$12,0))</f>
        <v>27</v>
      </c>
      <c r="CV132" s="36">
        <f>IF(VLOOKUP($C132,Sheet!$A$7:$DG$148,'TN01-10 (IN)'!CV$12,0)="","",VLOOKUP($C132,Sheet!$A$7:$DG$148,'TN01-10 (IN)'!CV$12,0))</f>
        <v>0</v>
      </c>
      <c r="CW132" s="38">
        <f t="shared" si="11"/>
        <v>128</v>
      </c>
      <c r="CX132" s="38">
        <f t="shared" si="11"/>
        <v>0</v>
      </c>
      <c r="CY132" s="38">
        <f t="shared" si="12"/>
        <v>0</v>
      </c>
      <c r="CZ132" s="38">
        <f t="shared" si="13"/>
        <v>128</v>
      </c>
      <c r="DA132" s="38">
        <f t="shared" si="14"/>
        <v>6.16</v>
      </c>
      <c r="DB132" s="38">
        <f>VLOOKUP($C132,'TN01-04'!$A$13:$DL$166,103,0)</f>
        <v>2.34</v>
      </c>
      <c r="DC132" s="28" t="str">
        <f>IF(VLOOKUP($C132,Sheet!$A$7:$DG$148,'TN01-10 (IN)'!DC$12,0)="","",VLOOKUP($C132,Sheet!$A$7:$DG$148,'TN01-10 (IN)'!DC$12,0))</f>
        <v/>
      </c>
      <c r="DD132" s="28" t="str">
        <f>IF(VLOOKUP($C132,Sheet!$A$7:$DG$148,'TN01-10 (IN)'!DD$12,0)="","",VLOOKUP($C132,Sheet!$A$7:$DG$148,'TN01-10 (IN)'!DD$12,0))</f>
        <v/>
      </c>
      <c r="DE132" s="28">
        <f>IF(VLOOKUP($C132,Sheet!$A$7:$DG$148,'TN01-10 (IN)'!DE$12,0)="","",VLOOKUP($C132,Sheet!$A$7:$DG$148,'TN01-10 (IN)'!DE$12,0))</f>
        <v>7.2</v>
      </c>
      <c r="DF132" s="28" t="str">
        <f>IF(VLOOKUP($C132,Sheet!$A$7:$DG$148,'TN01-10 (IN)'!DF$12,0)="","",VLOOKUP($C132,Sheet!$A$7:$DG$148,'TN01-10 (IN)'!DF$12,0))</f>
        <v/>
      </c>
      <c r="DG132" s="38"/>
      <c r="DH132" s="38">
        <f t="shared" si="15"/>
        <v>7.2</v>
      </c>
      <c r="DI132" s="38">
        <f>VLOOKUP($C132,'TN01-04'!$A$13:$DL$166,110,0)</f>
        <v>3</v>
      </c>
      <c r="DJ132" s="33">
        <f>IF(VLOOKUP($C132,Sheet!$A$7:$DG$148,'TN01-10 (IN)'!DJ$12,0)="","",VLOOKUP($C132,Sheet!$A$7:$DG$148,'TN01-10 (IN)'!DJ$12,0))</f>
        <v>5</v>
      </c>
      <c r="DK132" s="36">
        <f>IF(VLOOKUP($C132,Sheet!$A$7:$DG$148,'TN01-10 (IN)'!DK$12,0)="","",VLOOKUP($C132,Sheet!$A$7:$DG$148,'TN01-10 (IN)'!DK$12,0))</f>
        <v>0</v>
      </c>
      <c r="DL132" s="38">
        <f t="shared" si="16"/>
        <v>133</v>
      </c>
      <c r="DM132" s="38">
        <f t="shared" si="17"/>
        <v>0</v>
      </c>
      <c r="DN132" s="38">
        <f t="shared" si="18"/>
        <v>6.2</v>
      </c>
      <c r="DO132" s="38">
        <f>VLOOKUP($C132,'TN01-04'!$A$13:$DL$166,116,0)</f>
        <v>2.37</v>
      </c>
      <c r="DP132" s="33">
        <f>IF(VLOOKUP($C132,Sheet!$A$7:$DG$148,'TN01-10 (IN)'!DP$12,0)="","",VLOOKUP($C132,Sheet!$A$7:$DG$148,'TN01-10 (IN)'!DP$12,0))</f>
        <v>138</v>
      </c>
      <c r="DQ132" s="36">
        <f>IF(VLOOKUP($C132,Sheet!$A$7:$DG$148,'TN01-10 (IN)'!DQ$12,0)="","",VLOOKUP($C132,Sheet!$A$7:$DG$148,'TN01-10 (IN)'!DQ$12,0))</f>
        <v>0</v>
      </c>
      <c r="DR132" s="28">
        <f>IF(VLOOKUP($C132,Sheet!$A$7:$DG$148,'TN01-10 (IN)'!DR$12,0)="","",VLOOKUP($C132,Sheet!$A$7:$DG$148,'TN01-10 (IN)'!DR$12,0))</f>
        <v>137</v>
      </c>
      <c r="DS132" s="28">
        <f>IF(VLOOKUP($C132,Sheet!$A$7:$DG$148,'TN01-10 (IN)'!DS$12,0)="","",VLOOKUP($C132,Sheet!$A$7:$DG$148,'TN01-10 (IN)'!DS$12,0))</f>
        <v>138</v>
      </c>
      <c r="DT132" s="28">
        <f>IF(VLOOKUP($C132,Sheet!$A$7:$DG$148,'TN01-10 (IN)'!DT$12,0)="","",VLOOKUP($C132,Sheet!$A$7:$DG$148,'TN01-10 (IN)'!DT$12,0))</f>
        <v>6.2</v>
      </c>
      <c r="DU132" s="28">
        <f>IF(VLOOKUP($C132,Sheet!$A$7:$DG$148,'TN01-10 (IN)'!DU$12,0)="","",VLOOKUP($C132,Sheet!$A$7:$DG$148,'TN01-10 (IN)'!DU$12,0))</f>
        <v>2.37</v>
      </c>
      <c r="DV132" s="28" t="str">
        <f>IF(VLOOKUP($C132,Sheet!$A$7:$DG$148,'TN01-10 (IN)'!DV$12,0)="","",VLOOKUP($C132,Sheet!$A$7:$DG$148,'TN01-10 (IN)'!DV$12,0))</f>
        <v/>
      </c>
      <c r="DW132" s="42">
        <f t="shared" si="19"/>
        <v>0</v>
      </c>
    </row>
    <row r="133" spans="1:127" ht="15.95" customHeight="1" x14ac:dyDescent="0.2">
      <c r="A133" s="52"/>
      <c r="B133" s="625"/>
      <c r="C133" s="45">
        <v>2220717058</v>
      </c>
      <c r="D133" s="26" t="s">
        <v>12</v>
      </c>
      <c r="E133" s="26" t="s">
        <v>105</v>
      </c>
      <c r="F133" s="26" t="s">
        <v>181</v>
      </c>
      <c r="G133" s="27">
        <v>36148</v>
      </c>
      <c r="H133" s="26" t="s">
        <v>209</v>
      </c>
      <c r="I133" s="26" t="s">
        <v>212</v>
      </c>
      <c r="J133" s="28">
        <f>IF(VLOOKUP($C133,Sheet!$A$7:$DG$148,'TN01-10 (IN)'!J$12,0)="","",VLOOKUP($C133,Sheet!$A$7:$DG$148,'TN01-10 (IN)'!J$12,0))</f>
        <v>7.2</v>
      </c>
      <c r="K133" s="28">
        <f>IF(VLOOKUP($C133,Sheet!$A$7:$DG$148,'TN01-10 (IN)'!K$12,0)="","",VLOOKUP($C133,Sheet!$A$7:$DG$148,'TN01-10 (IN)'!K$12,0))</f>
        <v>7.6</v>
      </c>
      <c r="L133" s="28">
        <f>IF(VLOOKUP($C133,Sheet!$A$7:$DG$148,'TN01-10 (IN)'!L$12,0)="","",VLOOKUP($C133,Sheet!$A$7:$DG$148,'TN01-10 (IN)'!L$12,0))</f>
        <v>7.3</v>
      </c>
      <c r="M133" s="28">
        <f>IF(VLOOKUP($C133,Sheet!$A$7:$DG$148,'TN01-10 (IN)'!M$12,0)="","",VLOOKUP($C133,Sheet!$A$7:$DG$148,'TN01-10 (IN)'!M$12,0))</f>
        <v>7.1</v>
      </c>
      <c r="N133" s="28">
        <f>IF(VLOOKUP($C133,Sheet!$A$7:$DG$148,'TN01-10 (IN)'!N$12,0)="","",VLOOKUP($C133,Sheet!$A$7:$DG$148,'TN01-10 (IN)'!N$12,0))</f>
        <v>7.2</v>
      </c>
      <c r="O133" s="28">
        <f>IF(VLOOKUP($C133,Sheet!$A$7:$DG$148,'TN01-10 (IN)'!O$12,0)="","",VLOOKUP($C133,Sheet!$A$7:$DG$148,'TN01-10 (IN)'!O$12,0))</f>
        <v>4.9000000000000004</v>
      </c>
      <c r="P133" s="28">
        <f>IF(VLOOKUP($C133,Sheet!$A$7:$DG$148,'TN01-10 (IN)'!P$12,0)="","",VLOOKUP($C133,Sheet!$A$7:$DG$148,'TN01-10 (IN)'!P$12,0))</f>
        <v>5.4</v>
      </c>
      <c r="Q133" s="28" t="str">
        <f>IF(VLOOKUP($C133,Sheet!$A$7:$DG$148,'TN01-10 (IN)'!Q$12,0)="","",VLOOKUP($C133,Sheet!$A$7:$DG$148,'TN01-10 (IN)'!Q$12,0))</f>
        <v/>
      </c>
      <c r="R133" s="28">
        <f>IF(VLOOKUP($C133,Sheet!$A$7:$DG$148,'TN01-10 (IN)'!R$12,0)="","",VLOOKUP($C133,Sheet!$A$7:$DG$148,'TN01-10 (IN)'!R$12,0))</f>
        <v>6.8</v>
      </c>
      <c r="S133" s="28" t="str">
        <f>IF(VLOOKUP($C133,Sheet!$A$7:$DG$148,'TN01-10 (IN)'!S$12,0)="","",VLOOKUP($C133,Sheet!$A$7:$DG$148,'TN01-10 (IN)'!S$12,0))</f>
        <v/>
      </c>
      <c r="T133" s="28" t="str">
        <f>IF(VLOOKUP($C133,Sheet!$A$7:$DG$148,'TN01-10 (IN)'!T$12,0)="","",VLOOKUP($C133,Sheet!$A$7:$DG$148,'TN01-10 (IN)'!T$12,0))</f>
        <v/>
      </c>
      <c r="U133" s="28" t="str">
        <f>IF(VLOOKUP($C133,Sheet!$A$7:$DG$148,'TN01-10 (IN)'!U$12,0)="","",VLOOKUP($C133,Sheet!$A$7:$DG$148,'TN01-10 (IN)'!U$12,0))</f>
        <v/>
      </c>
      <c r="V133" s="28" t="str">
        <f>IF(VLOOKUP($C133,Sheet!$A$7:$DG$148,'TN01-10 (IN)'!V$12,0)="","",VLOOKUP($C133,Sheet!$A$7:$DG$148,'TN01-10 (IN)'!V$12,0))</f>
        <v/>
      </c>
      <c r="W133" s="28">
        <f>IF(VLOOKUP($C133,Sheet!$A$7:$DG$148,'TN01-10 (IN)'!W$12,0)="","",VLOOKUP($C133,Sheet!$A$7:$DG$148,'TN01-10 (IN)'!W$12,0))</f>
        <v>6.4</v>
      </c>
      <c r="X133" s="28">
        <f>IF(VLOOKUP($C133,Sheet!$A$7:$DG$148,'TN01-10 (IN)'!X$12,0)="","",VLOOKUP($C133,Sheet!$A$7:$DG$148,'TN01-10 (IN)'!X$12,0))</f>
        <v>9.1999999999999993</v>
      </c>
      <c r="Y133" s="28">
        <f>IF(VLOOKUP($C133,Sheet!$A$7:$DG$148,'TN01-10 (IN)'!Y$12,0)="","",VLOOKUP($C133,Sheet!$A$7:$DG$148,'TN01-10 (IN)'!Y$12,0))</f>
        <v>8.6999999999999993</v>
      </c>
      <c r="Z133" s="28">
        <f>IF(VLOOKUP($C133,Sheet!$A$7:$DG$148,'TN01-10 (IN)'!Z$12,0)="","",VLOOKUP($C133,Sheet!$A$7:$DG$148,'TN01-10 (IN)'!Z$12,0))</f>
        <v>8.5</v>
      </c>
      <c r="AA133" s="28">
        <f>IF(VLOOKUP($C133,Sheet!$A$7:$DG$148,'TN01-10 (IN)'!AA$12,0)="","",VLOOKUP($C133,Sheet!$A$7:$DG$148,'TN01-10 (IN)'!AA$12,0))</f>
        <v>7</v>
      </c>
      <c r="AB133" s="28">
        <f>IF(VLOOKUP($C133,Sheet!$A$7:$DG$148,'TN01-10 (IN)'!AB$12,0)="","",VLOOKUP($C133,Sheet!$A$7:$DG$148,'TN01-10 (IN)'!AB$12,0))</f>
        <v>6.3</v>
      </c>
      <c r="AC133" s="28">
        <f>IF(VLOOKUP($C133,Sheet!$A$7:$DG$148,'TN01-10 (IN)'!AC$12,0)="","",VLOOKUP($C133,Sheet!$A$7:$DG$148,'TN01-10 (IN)'!AC$12,0))</f>
        <v>4.7</v>
      </c>
      <c r="AD133" s="28">
        <f>IF(VLOOKUP($C133,Sheet!$A$7:$DG$148,'TN01-10 (IN)'!AD$12,0)="","",VLOOKUP($C133,Sheet!$A$7:$DG$148,'TN01-10 (IN)'!AD$12,0))</f>
        <v>7.5</v>
      </c>
      <c r="AE133" s="28">
        <f>IF(VLOOKUP($C133,Sheet!$A$7:$DG$148,'TN01-10 (IN)'!AE$12,0)="","",VLOOKUP($C133,Sheet!$A$7:$DG$148,'TN01-10 (IN)'!AE$12,0))</f>
        <v>7.1</v>
      </c>
      <c r="AF133" s="28">
        <f>IF(VLOOKUP($C133,Sheet!$A$7:$DG$148,'TN01-10 (IN)'!AF$12,0)="","",VLOOKUP($C133,Sheet!$A$7:$DG$148,'TN01-10 (IN)'!AF$12,0))</f>
        <v>7.1</v>
      </c>
      <c r="AG133" s="28">
        <f>IF(VLOOKUP($C133,Sheet!$A$7:$DG$148,'TN01-10 (IN)'!AG$12,0)="","",VLOOKUP($C133,Sheet!$A$7:$DG$148,'TN01-10 (IN)'!AG$12,0))</f>
        <v>7.9</v>
      </c>
      <c r="AH133" s="28">
        <f>IF(VLOOKUP($C133,Sheet!$A$7:$DG$148,'TN01-10 (IN)'!AH$12,0)="","",VLOOKUP($C133,Sheet!$A$7:$DG$148,'TN01-10 (IN)'!AH$12,0))</f>
        <v>7.8</v>
      </c>
      <c r="AI133" s="28">
        <f>IF(VLOOKUP($C133,Sheet!$A$7:$DG$148,'TN01-10 (IN)'!AI$12,0)="","",VLOOKUP($C133,Sheet!$A$7:$DG$148,'TN01-10 (IN)'!AI$12,0))</f>
        <v>6</v>
      </c>
      <c r="AJ133" s="28">
        <f>IF(VLOOKUP($C133,Sheet!$A$7:$DG$148,'TN01-10 (IN)'!AJ$12,0)="","",VLOOKUP($C133,Sheet!$A$7:$DG$148,'TN01-10 (IN)'!AJ$12,0))</f>
        <v>8</v>
      </c>
      <c r="AK133" s="28">
        <f>IF(VLOOKUP($C133,Sheet!$A$7:$DG$148,'TN01-10 (IN)'!AK$12,0)="","",VLOOKUP($C133,Sheet!$A$7:$DG$148,'TN01-10 (IN)'!AK$12,0))</f>
        <v>6.5</v>
      </c>
      <c r="AL133" s="28">
        <f>IF(VLOOKUP($C133,Sheet!$A$7:$DG$148,'TN01-10 (IN)'!AL$12,0)="","",VLOOKUP($C133,Sheet!$A$7:$DG$148,'TN01-10 (IN)'!AL$12,0))</f>
        <v>7.1</v>
      </c>
      <c r="AM133" s="33">
        <f>IF(VLOOKUP($C133,Sheet!$A$7:$DG$148,'TN01-10 (IN)'!AM$12,0)="","",VLOOKUP($C133,Sheet!$A$7:$DG$148,'TN01-10 (IN)'!AM$12,0))</f>
        <v>51</v>
      </c>
      <c r="AN133" s="36">
        <f>IF(VLOOKUP($C133,Sheet!$A$7:$DG$148,'TN01-10 (IN)'!AN$12,0)="","",VLOOKUP($C133,Sheet!$A$7:$DG$148,'TN01-10 (IN)'!AN$12,0))</f>
        <v>0</v>
      </c>
      <c r="AO133" s="32">
        <f>IF(VLOOKUP($C133,Sheet!$A$7:$DG$148,'TN01-10 (IN)'!AO$12,0)="","",VLOOKUP($C133,Sheet!$A$7:$DG$148,'TN01-10 (IN)'!AO$12,0))</f>
        <v>6.4</v>
      </c>
      <c r="AP133" s="32">
        <f>IF(VLOOKUP($C133,Sheet!$A$7:$DG$148,'TN01-10 (IN)'!AP$12,0)="","",VLOOKUP($C133,Sheet!$A$7:$DG$148,'TN01-10 (IN)'!AP$12,0))</f>
        <v>5.8</v>
      </c>
      <c r="AQ133" s="32">
        <f>IF(VLOOKUP($C133,Sheet!$A$7:$DG$148,'TN01-10 (IN)'!AQ$12,0)="","",VLOOKUP($C133,Sheet!$A$7:$DG$148,'TN01-10 (IN)'!AQ$12,0))</f>
        <v>6.9</v>
      </c>
      <c r="AR133" s="32" t="str">
        <f>IF(VLOOKUP($C133,Sheet!$A$7:$DG$148,'TN01-10 (IN)'!AR$12,0)="","",VLOOKUP($C133,Sheet!$A$7:$DG$148,'TN01-10 (IN)'!AR$12,0))</f>
        <v/>
      </c>
      <c r="AS133" s="32" t="str">
        <f>IF(VLOOKUP($C133,Sheet!$A$7:$DG$148,'TN01-10 (IN)'!AS$12,0)="","",VLOOKUP($C133,Sheet!$A$7:$DG$148,'TN01-10 (IN)'!AS$12,0))</f>
        <v/>
      </c>
      <c r="AT133" s="32" t="str">
        <f>IF(VLOOKUP($C133,Sheet!$A$7:$DG$148,'TN01-10 (IN)'!AT$12,0)="","",VLOOKUP($C133,Sheet!$A$7:$DG$148,'TN01-10 (IN)'!AT$12,0))</f>
        <v/>
      </c>
      <c r="AU133" s="32" t="str">
        <f>IF(VLOOKUP($C133,Sheet!$A$7:$DG$148,'TN01-10 (IN)'!AU$12,0)="","",VLOOKUP($C133,Sheet!$A$7:$DG$148,'TN01-10 (IN)'!AU$12,0))</f>
        <v/>
      </c>
      <c r="AV133" s="32" t="str">
        <f>IF(VLOOKUP($C133,Sheet!$A$7:$DG$148,'TN01-10 (IN)'!AV$12,0)="","",VLOOKUP($C133,Sheet!$A$7:$DG$148,'TN01-10 (IN)'!AV$12,0))</f>
        <v/>
      </c>
      <c r="AW133" s="32">
        <f>IF(VLOOKUP($C133,Sheet!$A$7:$DG$148,'TN01-10 (IN)'!AW$12,0)="","",VLOOKUP($C133,Sheet!$A$7:$DG$148,'TN01-10 (IN)'!AW$12,0))</f>
        <v>7.4</v>
      </c>
      <c r="AX133" s="32" t="str">
        <f>IF(VLOOKUP($C133,Sheet!$A$7:$DG$148,'TN01-10 (IN)'!AX$12,0)="","",VLOOKUP($C133,Sheet!$A$7:$DG$148,'TN01-10 (IN)'!AX$12,0))</f>
        <v/>
      </c>
      <c r="AY133" s="32" t="str">
        <f>IF(VLOOKUP($C133,Sheet!$A$7:$DG$148,'TN01-10 (IN)'!AY$12,0)="","",VLOOKUP($C133,Sheet!$A$7:$DG$148,'TN01-10 (IN)'!AY$12,0))</f>
        <v/>
      </c>
      <c r="AZ133" s="32" t="str">
        <f>IF(VLOOKUP($C133,Sheet!$A$7:$DG$148,'TN01-10 (IN)'!AZ$12,0)="","",VLOOKUP($C133,Sheet!$A$7:$DG$148,'TN01-10 (IN)'!AZ$12,0))</f>
        <v/>
      </c>
      <c r="BA133" s="32" t="str">
        <f>IF(VLOOKUP($C133,Sheet!$A$7:$DG$148,'TN01-10 (IN)'!BA$12,0)="","",VLOOKUP($C133,Sheet!$A$7:$DG$148,'TN01-10 (IN)'!BA$12,0))</f>
        <v/>
      </c>
      <c r="BB133" s="32" t="str">
        <f>IF(VLOOKUP($C133,Sheet!$A$7:$DG$148,'TN01-10 (IN)'!BB$12,0)="","",VLOOKUP($C133,Sheet!$A$7:$DG$148,'TN01-10 (IN)'!BB$12,0))</f>
        <v/>
      </c>
      <c r="BC133" s="32">
        <f>IF(VLOOKUP($C133,Sheet!$A$7:$DG$148,'TN01-10 (IN)'!BC$12,0)="","",VLOOKUP($C133,Sheet!$A$7:$DG$148,'TN01-10 (IN)'!BC$12,0))</f>
        <v>5.3</v>
      </c>
      <c r="BD133" s="33">
        <f>IF(VLOOKUP($C133,Sheet!$A$7:$DG$148,'TN01-10 (IN)'!BD$12,0)="","",VLOOKUP($C133,Sheet!$A$7:$DG$148,'TN01-10 (IN)'!BD$12,0))</f>
        <v>5</v>
      </c>
      <c r="BE133" s="36">
        <f>IF(VLOOKUP($C133,Sheet!$A$7:$DG$148,'TN01-10 (IN)'!BE$12,0)="","",VLOOKUP($C133,Sheet!$A$7:$DG$148,'TN01-10 (IN)'!BE$12,0))</f>
        <v>0</v>
      </c>
      <c r="BF133" s="28">
        <f>IF(VLOOKUP($C133,Sheet!$A$7:$DG$148,'TN01-10 (IN)'!BF$12,0)="","",VLOOKUP($C133,Sheet!$A$7:$DG$148,'TN01-10 (IN)'!BF$12,0))</f>
        <v>5.5</v>
      </c>
      <c r="BG133" s="28">
        <f>IF(VLOOKUP($C133,Sheet!$A$7:$DG$148,'TN01-10 (IN)'!BG$12,0)="","",VLOOKUP($C133,Sheet!$A$7:$DG$148,'TN01-10 (IN)'!BG$12,0))</f>
        <v>4.7</v>
      </c>
      <c r="BH133" s="28">
        <f>IF(VLOOKUP($C133,Sheet!$A$7:$DG$148,'TN01-10 (IN)'!BH$12,0)="","",VLOOKUP($C133,Sheet!$A$7:$DG$148,'TN01-10 (IN)'!BH$12,0))</f>
        <v>5.5</v>
      </c>
      <c r="BI133" s="28">
        <f>IF(VLOOKUP($C133,Sheet!$A$7:$DG$148,'TN01-10 (IN)'!BI$12,0)="","",VLOOKUP($C133,Sheet!$A$7:$DG$148,'TN01-10 (IN)'!BI$12,0))</f>
        <v>7.6</v>
      </c>
      <c r="BJ133" s="28">
        <f>IF(VLOOKUP($C133,Sheet!$A$7:$DG$148,'TN01-10 (IN)'!BJ$12,0)="","",VLOOKUP($C133,Sheet!$A$7:$DG$148,'TN01-10 (IN)'!BJ$12,0))</f>
        <v>7</v>
      </c>
      <c r="BK133" s="28">
        <f>IF(VLOOKUP($C133,Sheet!$A$7:$DG$148,'TN01-10 (IN)'!BK$12,0)="","",VLOOKUP($C133,Sheet!$A$7:$DG$148,'TN01-10 (IN)'!BK$12,0))</f>
        <v>5.6</v>
      </c>
      <c r="BL133" s="28">
        <f>IF(VLOOKUP($C133,Sheet!$A$7:$DG$148,'TN01-10 (IN)'!BL$12,0)="","",VLOOKUP($C133,Sheet!$A$7:$DG$148,'TN01-10 (IN)'!BL$12,0))</f>
        <v>6.1</v>
      </c>
      <c r="BM133" s="28">
        <f>IF(VLOOKUP($C133,Sheet!$A$7:$DG$148,'TN01-10 (IN)'!BM$12,0)="","",VLOOKUP($C133,Sheet!$A$7:$DG$148,'TN01-10 (IN)'!BM$12,0))</f>
        <v>6</v>
      </c>
      <c r="BN133" s="28">
        <f>IF(VLOOKUP($C133,Sheet!$A$7:$DG$148,'TN01-10 (IN)'!BN$12,0)="","",VLOOKUP($C133,Sheet!$A$7:$DG$148,'TN01-10 (IN)'!BN$12,0))</f>
        <v>6.9</v>
      </c>
      <c r="BO133" s="28">
        <f>IF(VLOOKUP($C133,Sheet!$A$7:$DG$148,'TN01-10 (IN)'!BO$12,0)="","",VLOOKUP($C133,Sheet!$A$7:$DG$148,'TN01-10 (IN)'!BO$12,0))</f>
        <v>5</v>
      </c>
      <c r="BP133" s="28">
        <f>IF(VLOOKUP($C133,Sheet!$A$7:$DG$148,'TN01-10 (IN)'!BP$12,0)="","",VLOOKUP($C133,Sheet!$A$7:$DG$148,'TN01-10 (IN)'!BP$12,0))</f>
        <v>6.6</v>
      </c>
      <c r="BQ133" s="28">
        <f>IF(VLOOKUP($C133,Sheet!$A$7:$DG$148,'TN01-10 (IN)'!BQ$12,0)="","",VLOOKUP($C133,Sheet!$A$7:$DG$148,'TN01-10 (IN)'!BQ$12,0))</f>
        <v>4.9000000000000004</v>
      </c>
      <c r="BR133" s="28">
        <f>IF(VLOOKUP($C133,Sheet!$A$7:$DG$148,'TN01-10 (IN)'!BR$12,0)="","",VLOOKUP($C133,Sheet!$A$7:$DG$148,'TN01-10 (IN)'!BR$12,0))</f>
        <v>5.3</v>
      </c>
      <c r="BS133" s="28" t="str">
        <f>IF(VLOOKUP($C133,Sheet!$A$7:$DG$148,'TN01-10 (IN)'!BS$12,0)="","",VLOOKUP($C133,Sheet!$A$7:$DG$148,'TN01-10 (IN)'!BS$12,0))</f>
        <v/>
      </c>
      <c r="BT133" s="28">
        <f>IF(VLOOKUP($C133,Sheet!$A$7:$DG$148,'TN01-10 (IN)'!BT$12,0)="","",VLOOKUP($C133,Sheet!$A$7:$DG$148,'TN01-10 (IN)'!BT$12,0))</f>
        <v>5.8</v>
      </c>
      <c r="BU133" s="28">
        <f>IF(VLOOKUP($C133,Sheet!$A$7:$DG$148,'TN01-10 (IN)'!BU$12,0)="","",VLOOKUP($C133,Sheet!$A$7:$DG$148,'TN01-10 (IN)'!BU$12,0))</f>
        <v>7.3</v>
      </c>
      <c r="BV133" s="28">
        <f>IF(VLOOKUP($C133,Sheet!$A$7:$DG$148,'TN01-10 (IN)'!BV$12,0)="","",VLOOKUP($C133,Sheet!$A$7:$DG$148,'TN01-10 (IN)'!BV$12,0))</f>
        <v>6.3</v>
      </c>
      <c r="BW133" s="28">
        <f>IF(VLOOKUP($C133,Sheet!$A$7:$DG$148,'TN01-10 (IN)'!BW$12,0)="","",VLOOKUP($C133,Sheet!$A$7:$DG$148,'TN01-10 (IN)'!BW$12,0))</f>
        <v>5.5</v>
      </c>
      <c r="BX133" s="28">
        <f>IF(VLOOKUP($C133,Sheet!$A$7:$DG$148,'TN01-10 (IN)'!BX$12,0)="","",VLOOKUP($C133,Sheet!$A$7:$DG$148,'TN01-10 (IN)'!BX$12,0))</f>
        <v>7.6</v>
      </c>
      <c r="BY133" s="28">
        <f>IF(VLOOKUP($C133,Sheet!$A$7:$DG$148,'TN01-10 (IN)'!BY$12,0)="","",VLOOKUP($C133,Sheet!$A$7:$DG$148,'TN01-10 (IN)'!BY$12,0))</f>
        <v>7.5</v>
      </c>
      <c r="BZ133" s="33">
        <f>IF(VLOOKUP($C133,Sheet!$A$7:$DG$148,'TN01-10 (IN)'!BZ$12,0)="","",VLOOKUP($C133,Sheet!$A$7:$DG$148,'TN01-10 (IN)'!BZ$12,0))</f>
        <v>50</v>
      </c>
      <c r="CA133" s="36">
        <f>IF(VLOOKUP($C133,Sheet!$A$7:$DG$148,'TN01-10 (IN)'!CA$12,0)="","",VLOOKUP($C133,Sheet!$A$7:$DG$148,'TN01-10 (IN)'!CA$12,0))</f>
        <v>0</v>
      </c>
      <c r="CB133" s="28" t="str">
        <f>IF(VLOOKUP($C133,Sheet!$A$7:$DG$148,'TN01-10 (IN)'!CB$12,0)="","",VLOOKUP($C133,Sheet!$A$7:$DG$148,'TN01-10 (IN)'!CB$12,0))</f>
        <v/>
      </c>
      <c r="CC133" s="28">
        <f>IF(VLOOKUP($C133,Sheet!$A$7:$DG$148,'TN01-10 (IN)'!CC$12,0)="","",VLOOKUP($C133,Sheet!$A$7:$DG$148,'TN01-10 (IN)'!CC$12,0))</f>
        <v>6.5</v>
      </c>
      <c r="CD133" s="28">
        <f>IF(VLOOKUP($C133,Sheet!$A$7:$DG$148,'TN01-10 (IN)'!CD$12,0)="","",VLOOKUP($C133,Sheet!$A$7:$DG$148,'TN01-10 (IN)'!CD$12,0))</f>
        <v>6.8</v>
      </c>
      <c r="CE133" s="28" t="str">
        <f>IF(VLOOKUP($C133,Sheet!$A$7:$DG$148,'TN01-10 (IN)'!CE$12,0)="","",VLOOKUP($C133,Sheet!$A$7:$DG$148,'TN01-10 (IN)'!CE$12,0))</f>
        <v/>
      </c>
      <c r="CF133" s="28">
        <f>IF(VLOOKUP($C133,Sheet!$A$7:$DG$148,'TN01-10 (IN)'!CF$12,0)="","",VLOOKUP($C133,Sheet!$A$7:$DG$148,'TN01-10 (IN)'!CF$12,0))</f>
        <v>5.9</v>
      </c>
      <c r="CG133" s="28">
        <f>IF(VLOOKUP($C133,Sheet!$A$7:$DG$148,'TN01-10 (IN)'!CG$12,0)="","",VLOOKUP($C133,Sheet!$A$7:$DG$148,'TN01-10 (IN)'!CG$12,0))</f>
        <v>6</v>
      </c>
      <c r="CH133" s="28">
        <f>IF(VLOOKUP($C133,Sheet!$A$7:$DG$148,'TN01-10 (IN)'!CH$12,0)="","",VLOOKUP($C133,Sheet!$A$7:$DG$148,'TN01-10 (IN)'!CH$12,0))</f>
        <v>8.8000000000000007</v>
      </c>
      <c r="CI133" s="28">
        <f>IF(VLOOKUP($C133,Sheet!$A$7:$DG$148,'TN01-10 (IN)'!CI$12,0)="","",VLOOKUP($C133,Sheet!$A$7:$DG$148,'TN01-10 (IN)'!CI$12,0))</f>
        <v>6</v>
      </c>
      <c r="CJ133" s="28" t="str">
        <f>IF(VLOOKUP($C133,Sheet!$A$7:$DG$148,'TN01-10 (IN)'!CJ$12,0)="","",VLOOKUP($C133,Sheet!$A$7:$DG$148,'TN01-10 (IN)'!CJ$12,0))</f>
        <v/>
      </c>
      <c r="CK133" s="28">
        <f>IF(VLOOKUP($C133,Sheet!$A$7:$DG$148,'TN01-10 (IN)'!CK$12,0)="","",VLOOKUP($C133,Sheet!$A$7:$DG$148,'TN01-10 (IN)'!CK$12,0))</f>
        <v>6.2</v>
      </c>
      <c r="CL133" s="28" t="str">
        <f>IF(VLOOKUP($C133,Sheet!$A$7:$DG$148,'TN01-10 (IN)'!CL$12,0)="","",VLOOKUP($C133,Sheet!$A$7:$DG$148,'TN01-10 (IN)'!CL$12,0))</f>
        <v/>
      </c>
      <c r="CM133" s="28" t="str">
        <f>IF(VLOOKUP($C133,Sheet!$A$7:$DG$148,'TN01-10 (IN)'!CM$12,0)="","",VLOOKUP($C133,Sheet!$A$7:$DG$148,'TN01-10 (IN)'!CM$12,0))</f>
        <v/>
      </c>
      <c r="CN133" s="28" t="str">
        <f>IF(VLOOKUP($C133,Sheet!$A$7:$DG$148,'TN01-10 (IN)'!CN$12,0)="","",VLOOKUP($C133,Sheet!$A$7:$DG$148,'TN01-10 (IN)'!CN$12,0))</f>
        <v/>
      </c>
      <c r="CO133" s="28" t="str">
        <f>IF(VLOOKUP($C133,Sheet!$A$7:$DG$148,'TN01-10 (IN)'!CO$12,0)="","",VLOOKUP($C133,Sheet!$A$7:$DG$148,'TN01-10 (IN)'!CO$12,0))</f>
        <v/>
      </c>
      <c r="CP133" s="28">
        <f>IF(VLOOKUP($C133,Sheet!$A$7:$DG$148,'TN01-10 (IN)'!CP$12,0)="","",VLOOKUP($C133,Sheet!$A$7:$DG$148,'TN01-10 (IN)'!CP$12,0))</f>
        <v>5.5</v>
      </c>
      <c r="CQ133" s="28">
        <f>IF(VLOOKUP($C133,Sheet!$A$7:$DG$148,'TN01-10 (IN)'!CQ$12,0)="","",VLOOKUP($C133,Sheet!$A$7:$DG$148,'TN01-10 (IN)'!CQ$12,0))</f>
        <v>5.5</v>
      </c>
      <c r="CR133" s="28">
        <f>IF(VLOOKUP($C133,Sheet!$A$7:$DG$148,'TN01-10 (IN)'!CR$12,0)="","",VLOOKUP($C133,Sheet!$A$7:$DG$148,'TN01-10 (IN)'!CR$12,0))</f>
        <v>7</v>
      </c>
      <c r="CS133" s="28">
        <f>IF(VLOOKUP($C133,Sheet!$A$7:$DG$148,'TN01-10 (IN)'!CS$12,0)="","",VLOOKUP($C133,Sheet!$A$7:$DG$148,'TN01-10 (IN)'!CS$12,0))</f>
        <v>5.4</v>
      </c>
      <c r="CT133" s="28">
        <f>IF(VLOOKUP($C133,Sheet!$A$7:$DG$148,'TN01-10 (IN)'!CT$12,0)="","",VLOOKUP($C133,Sheet!$A$7:$DG$148,'TN01-10 (IN)'!CT$12,0))</f>
        <v>6.2</v>
      </c>
      <c r="CU133" s="33">
        <f>IF(VLOOKUP($C133,Sheet!$A$7:$DG$148,'TN01-10 (IN)'!CU$12,0)="","",VLOOKUP($C133,Sheet!$A$7:$DG$148,'TN01-10 (IN)'!CU$12,0))</f>
        <v>27</v>
      </c>
      <c r="CV133" s="36">
        <f>IF(VLOOKUP($C133,Sheet!$A$7:$DG$148,'TN01-10 (IN)'!CV$12,0)="","",VLOOKUP($C133,Sheet!$A$7:$DG$148,'TN01-10 (IN)'!CV$12,0))</f>
        <v>0</v>
      </c>
      <c r="CW133" s="38">
        <f t="shared" si="11"/>
        <v>128</v>
      </c>
      <c r="CX133" s="38">
        <f t="shared" si="11"/>
        <v>0</v>
      </c>
      <c r="CY133" s="38">
        <f t="shared" si="12"/>
        <v>0</v>
      </c>
      <c r="CZ133" s="38">
        <f t="shared" si="13"/>
        <v>128</v>
      </c>
      <c r="DA133" s="38">
        <f t="shared" si="14"/>
        <v>6.46</v>
      </c>
      <c r="DB133" s="38">
        <f>VLOOKUP($C133,'TN01-04'!$A$13:$DL$166,103,0)</f>
        <v>2.5499999999999998</v>
      </c>
      <c r="DC133" s="28" t="str">
        <f>IF(VLOOKUP($C133,Sheet!$A$7:$DG$148,'TN01-10 (IN)'!DC$12,0)="","",VLOOKUP($C133,Sheet!$A$7:$DG$148,'TN01-10 (IN)'!DC$12,0))</f>
        <v/>
      </c>
      <c r="DD133" s="28" t="str">
        <f>IF(VLOOKUP($C133,Sheet!$A$7:$DG$148,'TN01-10 (IN)'!DD$12,0)="","",VLOOKUP($C133,Sheet!$A$7:$DG$148,'TN01-10 (IN)'!DD$12,0))</f>
        <v/>
      </c>
      <c r="DE133" s="28">
        <f>IF(VLOOKUP($C133,Sheet!$A$7:$DG$148,'TN01-10 (IN)'!DE$12,0)="","",VLOOKUP($C133,Sheet!$A$7:$DG$148,'TN01-10 (IN)'!DE$12,0))</f>
        <v>7.5</v>
      </c>
      <c r="DF133" s="28" t="str">
        <f>IF(VLOOKUP($C133,Sheet!$A$7:$DG$148,'TN01-10 (IN)'!DF$12,0)="","",VLOOKUP($C133,Sheet!$A$7:$DG$148,'TN01-10 (IN)'!DF$12,0))</f>
        <v/>
      </c>
      <c r="DG133" s="38"/>
      <c r="DH133" s="38">
        <f t="shared" si="15"/>
        <v>7.5</v>
      </c>
      <c r="DI133" s="38">
        <f>VLOOKUP($C133,'TN01-04'!$A$13:$DL$166,110,0)</f>
        <v>3.33</v>
      </c>
      <c r="DJ133" s="33">
        <f>IF(VLOOKUP($C133,Sheet!$A$7:$DG$148,'TN01-10 (IN)'!DJ$12,0)="","",VLOOKUP($C133,Sheet!$A$7:$DG$148,'TN01-10 (IN)'!DJ$12,0))</f>
        <v>5</v>
      </c>
      <c r="DK133" s="36">
        <f>IF(VLOOKUP($C133,Sheet!$A$7:$DG$148,'TN01-10 (IN)'!DK$12,0)="","",VLOOKUP($C133,Sheet!$A$7:$DG$148,'TN01-10 (IN)'!DK$12,0))</f>
        <v>0</v>
      </c>
      <c r="DL133" s="38">
        <f t="shared" si="16"/>
        <v>133</v>
      </c>
      <c r="DM133" s="38">
        <f t="shared" si="17"/>
        <v>0</v>
      </c>
      <c r="DN133" s="38">
        <f t="shared" si="18"/>
        <v>6.5</v>
      </c>
      <c r="DO133" s="38">
        <f>VLOOKUP($C133,'TN01-04'!$A$13:$DL$166,116,0)</f>
        <v>2.58</v>
      </c>
      <c r="DP133" s="33">
        <f>IF(VLOOKUP($C133,Sheet!$A$7:$DG$148,'TN01-10 (IN)'!DP$12,0)="","",VLOOKUP($C133,Sheet!$A$7:$DG$148,'TN01-10 (IN)'!DP$12,0))</f>
        <v>138</v>
      </c>
      <c r="DQ133" s="36">
        <f>IF(VLOOKUP($C133,Sheet!$A$7:$DG$148,'TN01-10 (IN)'!DQ$12,0)="","",VLOOKUP($C133,Sheet!$A$7:$DG$148,'TN01-10 (IN)'!DQ$12,0))</f>
        <v>0</v>
      </c>
      <c r="DR133" s="28">
        <f>IF(VLOOKUP($C133,Sheet!$A$7:$DG$148,'TN01-10 (IN)'!DR$12,0)="","",VLOOKUP($C133,Sheet!$A$7:$DG$148,'TN01-10 (IN)'!DR$12,0))</f>
        <v>137</v>
      </c>
      <c r="DS133" s="28">
        <f>IF(VLOOKUP($C133,Sheet!$A$7:$DG$148,'TN01-10 (IN)'!DS$12,0)="","",VLOOKUP($C133,Sheet!$A$7:$DG$148,'TN01-10 (IN)'!DS$12,0))</f>
        <v>138</v>
      </c>
      <c r="DT133" s="28">
        <f>IF(VLOOKUP($C133,Sheet!$A$7:$DG$148,'TN01-10 (IN)'!DT$12,0)="","",VLOOKUP($C133,Sheet!$A$7:$DG$148,'TN01-10 (IN)'!DT$12,0))</f>
        <v>6.5</v>
      </c>
      <c r="DU133" s="28">
        <f>IF(VLOOKUP($C133,Sheet!$A$7:$DG$148,'TN01-10 (IN)'!DU$12,0)="","",VLOOKUP($C133,Sheet!$A$7:$DG$148,'TN01-10 (IN)'!DU$12,0))</f>
        <v>2.58</v>
      </c>
      <c r="DV133" s="28" t="str">
        <f>IF(VLOOKUP($C133,Sheet!$A$7:$DG$148,'TN01-10 (IN)'!DV$12,0)="","",VLOOKUP($C133,Sheet!$A$7:$DG$148,'TN01-10 (IN)'!DV$12,0))</f>
        <v/>
      </c>
      <c r="DW133" s="42">
        <f t="shared" si="19"/>
        <v>0</v>
      </c>
    </row>
    <row r="134" spans="1:127" ht="15.95" customHeight="1" x14ac:dyDescent="0.2">
      <c r="A134" s="52"/>
      <c r="B134" s="625"/>
      <c r="C134" s="45">
        <v>2210714736</v>
      </c>
      <c r="D134" s="26" t="s">
        <v>12</v>
      </c>
      <c r="E134" s="26" t="s">
        <v>106</v>
      </c>
      <c r="F134" s="26" t="s">
        <v>182</v>
      </c>
      <c r="G134" s="27">
        <v>35917</v>
      </c>
      <c r="H134" s="26" t="s">
        <v>209</v>
      </c>
      <c r="I134" s="26" t="s">
        <v>212</v>
      </c>
      <c r="J134" s="28">
        <f>IF(VLOOKUP($C134,Sheet!$A$7:$DG$148,'TN01-10 (IN)'!J$12,0)="","",VLOOKUP($C134,Sheet!$A$7:$DG$148,'TN01-10 (IN)'!J$12,0))</f>
        <v>9</v>
      </c>
      <c r="K134" s="28">
        <f>IF(VLOOKUP($C134,Sheet!$A$7:$DG$148,'TN01-10 (IN)'!K$12,0)="","",VLOOKUP($C134,Sheet!$A$7:$DG$148,'TN01-10 (IN)'!K$12,0))</f>
        <v>6.9</v>
      </c>
      <c r="L134" s="28">
        <f>IF(VLOOKUP($C134,Sheet!$A$7:$DG$148,'TN01-10 (IN)'!L$12,0)="","",VLOOKUP($C134,Sheet!$A$7:$DG$148,'TN01-10 (IN)'!L$12,0))</f>
        <v>5.7</v>
      </c>
      <c r="M134" s="28">
        <f>IF(VLOOKUP($C134,Sheet!$A$7:$DG$148,'TN01-10 (IN)'!M$12,0)="","",VLOOKUP($C134,Sheet!$A$7:$DG$148,'TN01-10 (IN)'!M$12,0))</f>
        <v>5.9</v>
      </c>
      <c r="N134" s="28">
        <f>IF(VLOOKUP($C134,Sheet!$A$7:$DG$148,'TN01-10 (IN)'!N$12,0)="","",VLOOKUP($C134,Sheet!$A$7:$DG$148,'TN01-10 (IN)'!N$12,0))</f>
        <v>6</v>
      </c>
      <c r="O134" s="28">
        <f>IF(VLOOKUP($C134,Sheet!$A$7:$DG$148,'TN01-10 (IN)'!O$12,0)="","",VLOOKUP($C134,Sheet!$A$7:$DG$148,'TN01-10 (IN)'!O$12,0))</f>
        <v>6</v>
      </c>
      <c r="P134" s="28">
        <f>IF(VLOOKUP($C134,Sheet!$A$7:$DG$148,'TN01-10 (IN)'!P$12,0)="","",VLOOKUP($C134,Sheet!$A$7:$DG$148,'TN01-10 (IN)'!P$12,0))</f>
        <v>5.4</v>
      </c>
      <c r="Q134" s="28" t="str">
        <f>IF(VLOOKUP($C134,Sheet!$A$7:$DG$148,'TN01-10 (IN)'!Q$12,0)="","",VLOOKUP($C134,Sheet!$A$7:$DG$148,'TN01-10 (IN)'!Q$12,0))</f>
        <v/>
      </c>
      <c r="R134" s="28">
        <f>IF(VLOOKUP($C134,Sheet!$A$7:$DG$148,'TN01-10 (IN)'!R$12,0)="","",VLOOKUP($C134,Sheet!$A$7:$DG$148,'TN01-10 (IN)'!R$12,0))</f>
        <v>7.1</v>
      </c>
      <c r="S134" s="28" t="str">
        <f>IF(VLOOKUP($C134,Sheet!$A$7:$DG$148,'TN01-10 (IN)'!S$12,0)="","",VLOOKUP($C134,Sheet!$A$7:$DG$148,'TN01-10 (IN)'!S$12,0))</f>
        <v/>
      </c>
      <c r="T134" s="28" t="str">
        <f>IF(VLOOKUP($C134,Sheet!$A$7:$DG$148,'TN01-10 (IN)'!T$12,0)="","",VLOOKUP($C134,Sheet!$A$7:$DG$148,'TN01-10 (IN)'!T$12,0))</f>
        <v/>
      </c>
      <c r="U134" s="28" t="str">
        <f>IF(VLOOKUP($C134,Sheet!$A$7:$DG$148,'TN01-10 (IN)'!U$12,0)="","",VLOOKUP($C134,Sheet!$A$7:$DG$148,'TN01-10 (IN)'!U$12,0))</f>
        <v/>
      </c>
      <c r="V134" s="28" t="str">
        <f>IF(VLOOKUP($C134,Sheet!$A$7:$DG$148,'TN01-10 (IN)'!V$12,0)="","",VLOOKUP($C134,Sheet!$A$7:$DG$148,'TN01-10 (IN)'!V$12,0))</f>
        <v/>
      </c>
      <c r="W134" s="28">
        <f>IF(VLOOKUP($C134,Sheet!$A$7:$DG$148,'TN01-10 (IN)'!W$12,0)="","",VLOOKUP($C134,Sheet!$A$7:$DG$148,'TN01-10 (IN)'!W$12,0))</f>
        <v>6.9</v>
      </c>
      <c r="X134" s="28">
        <f>IF(VLOOKUP($C134,Sheet!$A$7:$DG$148,'TN01-10 (IN)'!X$12,0)="","",VLOOKUP($C134,Sheet!$A$7:$DG$148,'TN01-10 (IN)'!X$12,0))</f>
        <v>6.8</v>
      </c>
      <c r="Y134" s="28">
        <f>IF(VLOOKUP($C134,Sheet!$A$7:$DG$148,'TN01-10 (IN)'!Y$12,0)="","",VLOOKUP($C134,Sheet!$A$7:$DG$148,'TN01-10 (IN)'!Y$12,0))</f>
        <v>7.1</v>
      </c>
      <c r="Z134" s="28">
        <f>IF(VLOOKUP($C134,Sheet!$A$7:$DG$148,'TN01-10 (IN)'!Z$12,0)="","",VLOOKUP($C134,Sheet!$A$7:$DG$148,'TN01-10 (IN)'!Z$12,0))</f>
        <v>8.4</v>
      </c>
      <c r="AA134" s="28">
        <f>IF(VLOOKUP($C134,Sheet!$A$7:$DG$148,'TN01-10 (IN)'!AA$12,0)="","",VLOOKUP($C134,Sheet!$A$7:$DG$148,'TN01-10 (IN)'!AA$12,0))</f>
        <v>5.4</v>
      </c>
      <c r="AB134" s="28">
        <f>IF(VLOOKUP($C134,Sheet!$A$7:$DG$148,'TN01-10 (IN)'!AB$12,0)="","",VLOOKUP($C134,Sheet!$A$7:$DG$148,'TN01-10 (IN)'!AB$12,0))</f>
        <v>5.5</v>
      </c>
      <c r="AC134" s="28">
        <f>IF(VLOOKUP($C134,Sheet!$A$7:$DG$148,'TN01-10 (IN)'!AC$12,0)="","",VLOOKUP($C134,Sheet!$A$7:$DG$148,'TN01-10 (IN)'!AC$12,0))</f>
        <v>4.9000000000000004</v>
      </c>
      <c r="AD134" s="28">
        <f>IF(VLOOKUP($C134,Sheet!$A$7:$DG$148,'TN01-10 (IN)'!AD$12,0)="","",VLOOKUP($C134,Sheet!$A$7:$DG$148,'TN01-10 (IN)'!AD$12,0))</f>
        <v>4.5999999999999996</v>
      </c>
      <c r="AE134" s="28">
        <f>IF(VLOOKUP($C134,Sheet!$A$7:$DG$148,'TN01-10 (IN)'!AE$12,0)="","",VLOOKUP($C134,Sheet!$A$7:$DG$148,'TN01-10 (IN)'!AE$12,0))</f>
        <v>7.9</v>
      </c>
      <c r="AF134" s="28">
        <f>IF(VLOOKUP($C134,Sheet!$A$7:$DG$148,'TN01-10 (IN)'!AF$12,0)="","",VLOOKUP($C134,Sheet!$A$7:$DG$148,'TN01-10 (IN)'!AF$12,0))</f>
        <v>6.6</v>
      </c>
      <c r="AG134" s="28">
        <f>IF(VLOOKUP($C134,Sheet!$A$7:$DG$148,'TN01-10 (IN)'!AG$12,0)="","",VLOOKUP($C134,Sheet!$A$7:$DG$148,'TN01-10 (IN)'!AG$12,0))</f>
        <v>6.7</v>
      </c>
      <c r="AH134" s="28">
        <f>IF(VLOOKUP($C134,Sheet!$A$7:$DG$148,'TN01-10 (IN)'!AH$12,0)="","",VLOOKUP($C134,Sheet!$A$7:$DG$148,'TN01-10 (IN)'!AH$12,0))</f>
        <v>7.4</v>
      </c>
      <c r="AI134" s="28">
        <f>IF(VLOOKUP($C134,Sheet!$A$7:$DG$148,'TN01-10 (IN)'!AI$12,0)="","",VLOOKUP($C134,Sheet!$A$7:$DG$148,'TN01-10 (IN)'!AI$12,0))</f>
        <v>6.4</v>
      </c>
      <c r="AJ134" s="28">
        <f>IF(VLOOKUP($C134,Sheet!$A$7:$DG$148,'TN01-10 (IN)'!AJ$12,0)="","",VLOOKUP($C134,Sheet!$A$7:$DG$148,'TN01-10 (IN)'!AJ$12,0))</f>
        <v>7.7</v>
      </c>
      <c r="AK134" s="28">
        <f>IF(VLOOKUP($C134,Sheet!$A$7:$DG$148,'TN01-10 (IN)'!AK$12,0)="","",VLOOKUP($C134,Sheet!$A$7:$DG$148,'TN01-10 (IN)'!AK$12,0))</f>
        <v>6.1</v>
      </c>
      <c r="AL134" s="28">
        <f>IF(VLOOKUP($C134,Sheet!$A$7:$DG$148,'TN01-10 (IN)'!AL$12,0)="","",VLOOKUP($C134,Sheet!$A$7:$DG$148,'TN01-10 (IN)'!AL$12,0))</f>
        <v>8.4</v>
      </c>
      <c r="AM134" s="33">
        <f>IF(VLOOKUP($C134,Sheet!$A$7:$DG$148,'TN01-10 (IN)'!AM$12,0)="","",VLOOKUP($C134,Sheet!$A$7:$DG$148,'TN01-10 (IN)'!AM$12,0))</f>
        <v>51</v>
      </c>
      <c r="AN134" s="36">
        <f>IF(VLOOKUP($C134,Sheet!$A$7:$DG$148,'TN01-10 (IN)'!AN$12,0)="","",VLOOKUP($C134,Sheet!$A$7:$DG$148,'TN01-10 (IN)'!AN$12,0))</f>
        <v>0</v>
      </c>
      <c r="AO134" s="32">
        <f>IF(VLOOKUP($C134,Sheet!$A$7:$DG$148,'TN01-10 (IN)'!AO$12,0)="","",VLOOKUP($C134,Sheet!$A$7:$DG$148,'TN01-10 (IN)'!AO$12,0))</f>
        <v>6.3</v>
      </c>
      <c r="AP134" s="32">
        <f>IF(VLOOKUP($C134,Sheet!$A$7:$DG$148,'TN01-10 (IN)'!AP$12,0)="","",VLOOKUP($C134,Sheet!$A$7:$DG$148,'TN01-10 (IN)'!AP$12,0))</f>
        <v>5.0999999999999996</v>
      </c>
      <c r="AQ134" s="32" t="str">
        <f>IF(VLOOKUP($C134,Sheet!$A$7:$DG$148,'TN01-10 (IN)'!AQ$12,0)="","",VLOOKUP($C134,Sheet!$A$7:$DG$148,'TN01-10 (IN)'!AQ$12,0))</f>
        <v/>
      </c>
      <c r="AR134" s="32" t="str">
        <f>IF(VLOOKUP($C134,Sheet!$A$7:$DG$148,'TN01-10 (IN)'!AR$12,0)="","",VLOOKUP($C134,Sheet!$A$7:$DG$148,'TN01-10 (IN)'!AR$12,0))</f>
        <v/>
      </c>
      <c r="AS134" s="32">
        <f>IF(VLOOKUP($C134,Sheet!$A$7:$DG$148,'TN01-10 (IN)'!AS$12,0)="","",VLOOKUP($C134,Sheet!$A$7:$DG$148,'TN01-10 (IN)'!AS$12,0))</f>
        <v>5.2</v>
      </c>
      <c r="AT134" s="32" t="str">
        <f>IF(VLOOKUP($C134,Sheet!$A$7:$DG$148,'TN01-10 (IN)'!AT$12,0)="","",VLOOKUP($C134,Sheet!$A$7:$DG$148,'TN01-10 (IN)'!AT$12,0))</f>
        <v/>
      </c>
      <c r="AU134" s="32" t="str">
        <f>IF(VLOOKUP($C134,Sheet!$A$7:$DG$148,'TN01-10 (IN)'!AU$12,0)="","",VLOOKUP($C134,Sheet!$A$7:$DG$148,'TN01-10 (IN)'!AU$12,0))</f>
        <v/>
      </c>
      <c r="AV134" s="32" t="str">
        <f>IF(VLOOKUP($C134,Sheet!$A$7:$DG$148,'TN01-10 (IN)'!AV$12,0)="","",VLOOKUP($C134,Sheet!$A$7:$DG$148,'TN01-10 (IN)'!AV$12,0))</f>
        <v/>
      </c>
      <c r="AW134" s="32" t="str">
        <f>IF(VLOOKUP($C134,Sheet!$A$7:$DG$148,'TN01-10 (IN)'!AW$12,0)="","",VLOOKUP($C134,Sheet!$A$7:$DG$148,'TN01-10 (IN)'!AW$12,0))</f>
        <v/>
      </c>
      <c r="AX134" s="32" t="str">
        <f>IF(VLOOKUP($C134,Sheet!$A$7:$DG$148,'TN01-10 (IN)'!AX$12,0)="","",VLOOKUP($C134,Sheet!$A$7:$DG$148,'TN01-10 (IN)'!AX$12,0))</f>
        <v/>
      </c>
      <c r="AY134" s="32">
        <f>IF(VLOOKUP($C134,Sheet!$A$7:$DG$148,'TN01-10 (IN)'!AY$12,0)="","",VLOOKUP($C134,Sheet!$A$7:$DG$148,'TN01-10 (IN)'!AY$12,0))</f>
        <v>6.3</v>
      </c>
      <c r="AZ134" s="32" t="str">
        <f>IF(VLOOKUP($C134,Sheet!$A$7:$DG$148,'TN01-10 (IN)'!AZ$12,0)="","",VLOOKUP($C134,Sheet!$A$7:$DG$148,'TN01-10 (IN)'!AZ$12,0))</f>
        <v/>
      </c>
      <c r="BA134" s="32" t="str">
        <f>IF(VLOOKUP($C134,Sheet!$A$7:$DG$148,'TN01-10 (IN)'!BA$12,0)="","",VLOOKUP($C134,Sheet!$A$7:$DG$148,'TN01-10 (IN)'!BA$12,0))</f>
        <v/>
      </c>
      <c r="BB134" s="32" t="str">
        <f>IF(VLOOKUP($C134,Sheet!$A$7:$DG$148,'TN01-10 (IN)'!BB$12,0)="","",VLOOKUP($C134,Sheet!$A$7:$DG$148,'TN01-10 (IN)'!BB$12,0))</f>
        <v/>
      </c>
      <c r="BC134" s="32">
        <f>IF(VLOOKUP($C134,Sheet!$A$7:$DG$148,'TN01-10 (IN)'!BC$12,0)="","",VLOOKUP($C134,Sheet!$A$7:$DG$148,'TN01-10 (IN)'!BC$12,0))</f>
        <v>6.3</v>
      </c>
      <c r="BD134" s="33">
        <f>IF(VLOOKUP($C134,Sheet!$A$7:$DG$148,'TN01-10 (IN)'!BD$12,0)="","",VLOOKUP($C134,Sheet!$A$7:$DG$148,'TN01-10 (IN)'!BD$12,0))</f>
        <v>5</v>
      </c>
      <c r="BE134" s="36">
        <f>IF(VLOOKUP($C134,Sheet!$A$7:$DG$148,'TN01-10 (IN)'!BE$12,0)="","",VLOOKUP($C134,Sheet!$A$7:$DG$148,'TN01-10 (IN)'!BE$12,0))</f>
        <v>0</v>
      </c>
      <c r="BF134" s="28">
        <f>IF(VLOOKUP($C134,Sheet!$A$7:$DG$148,'TN01-10 (IN)'!BF$12,0)="","",VLOOKUP($C134,Sheet!$A$7:$DG$148,'TN01-10 (IN)'!BF$12,0))</f>
        <v>5</v>
      </c>
      <c r="BG134" s="28">
        <f>IF(VLOOKUP($C134,Sheet!$A$7:$DG$148,'TN01-10 (IN)'!BG$12,0)="","",VLOOKUP($C134,Sheet!$A$7:$DG$148,'TN01-10 (IN)'!BG$12,0))</f>
        <v>4.0999999999999996</v>
      </c>
      <c r="BH134" s="28">
        <f>IF(VLOOKUP($C134,Sheet!$A$7:$DG$148,'TN01-10 (IN)'!BH$12,0)="","",VLOOKUP($C134,Sheet!$A$7:$DG$148,'TN01-10 (IN)'!BH$12,0))</f>
        <v>6.4</v>
      </c>
      <c r="BI134" s="28">
        <f>IF(VLOOKUP($C134,Sheet!$A$7:$DG$148,'TN01-10 (IN)'!BI$12,0)="","",VLOOKUP($C134,Sheet!$A$7:$DG$148,'TN01-10 (IN)'!BI$12,0))</f>
        <v>6.1</v>
      </c>
      <c r="BJ134" s="28">
        <f>IF(VLOOKUP($C134,Sheet!$A$7:$DG$148,'TN01-10 (IN)'!BJ$12,0)="","",VLOOKUP($C134,Sheet!$A$7:$DG$148,'TN01-10 (IN)'!BJ$12,0))</f>
        <v>5.3</v>
      </c>
      <c r="BK134" s="28">
        <f>IF(VLOOKUP($C134,Sheet!$A$7:$DG$148,'TN01-10 (IN)'!BK$12,0)="","",VLOOKUP($C134,Sheet!$A$7:$DG$148,'TN01-10 (IN)'!BK$12,0))</f>
        <v>5.4</v>
      </c>
      <c r="BL134" s="28">
        <f>IF(VLOOKUP($C134,Sheet!$A$7:$DG$148,'TN01-10 (IN)'!BL$12,0)="","",VLOOKUP($C134,Sheet!$A$7:$DG$148,'TN01-10 (IN)'!BL$12,0))</f>
        <v>7.6</v>
      </c>
      <c r="BM134" s="28">
        <f>IF(VLOOKUP($C134,Sheet!$A$7:$DG$148,'TN01-10 (IN)'!BM$12,0)="","",VLOOKUP($C134,Sheet!$A$7:$DG$148,'TN01-10 (IN)'!BM$12,0))</f>
        <v>5.7</v>
      </c>
      <c r="BN134" s="28">
        <f>IF(VLOOKUP($C134,Sheet!$A$7:$DG$148,'TN01-10 (IN)'!BN$12,0)="","",VLOOKUP($C134,Sheet!$A$7:$DG$148,'TN01-10 (IN)'!BN$12,0))</f>
        <v>4.7</v>
      </c>
      <c r="BO134" s="28">
        <f>IF(VLOOKUP($C134,Sheet!$A$7:$DG$148,'TN01-10 (IN)'!BO$12,0)="","",VLOOKUP($C134,Sheet!$A$7:$DG$148,'TN01-10 (IN)'!BO$12,0))</f>
        <v>5.6</v>
      </c>
      <c r="BP134" s="28">
        <f>IF(VLOOKUP($C134,Sheet!$A$7:$DG$148,'TN01-10 (IN)'!BP$12,0)="","",VLOOKUP($C134,Sheet!$A$7:$DG$148,'TN01-10 (IN)'!BP$12,0))</f>
        <v>4.9000000000000004</v>
      </c>
      <c r="BQ134" s="28">
        <f>IF(VLOOKUP($C134,Sheet!$A$7:$DG$148,'TN01-10 (IN)'!BQ$12,0)="","",VLOOKUP($C134,Sheet!$A$7:$DG$148,'TN01-10 (IN)'!BQ$12,0))</f>
        <v>5.7</v>
      </c>
      <c r="BR134" s="28">
        <f>IF(VLOOKUP($C134,Sheet!$A$7:$DG$148,'TN01-10 (IN)'!BR$12,0)="","",VLOOKUP($C134,Sheet!$A$7:$DG$148,'TN01-10 (IN)'!BR$12,0))</f>
        <v>6.9</v>
      </c>
      <c r="BS134" s="28" t="str">
        <f>IF(VLOOKUP($C134,Sheet!$A$7:$DG$148,'TN01-10 (IN)'!BS$12,0)="","",VLOOKUP($C134,Sheet!$A$7:$DG$148,'TN01-10 (IN)'!BS$12,0))</f>
        <v/>
      </c>
      <c r="BT134" s="28">
        <f>IF(VLOOKUP($C134,Sheet!$A$7:$DG$148,'TN01-10 (IN)'!BT$12,0)="","",VLOOKUP($C134,Sheet!$A$7:$DG$148,'TN01-10 (IN)'!BT$12,0))</f>
        <v>6.5</v>
      </c>
      <c r="BU134" s="28">
        <f>IF(VLOOKUP($C134,Sheet!$A$7:$DG$148,'TN01-10 (IN)'!BU$12,0)="","",VLOOKUP($C134,Sheet!$A$7:$DG$148,'TN01-10 (IN)'!BU$12,0))</f>
        <v>5.9</v>
      </c>
      <c r="BV134" s="28">
        <f>IF(VLOOKUP($C134,Sheet!$A$7:$DG$148,'TN01-10 (IN)'!BV$12,0)="","",VLOOKUP($C134,Sheet!$A$7:$DG$148,'TN01-10 (IN)'!BV$12,0))</f>
        <v>4.9000000000000004</v>
      </c>
      <c r="BW134" s="28">
        <f>IF(VLOOKUP($C134,Sheet!$A$7:$DG$148,'TN01-10 (IN)'!BW$12,0)="","",VLOOKUP($C134,Sheet!$A$7:$DG$148,'TN01-10 (IN)'!BW$12,0))</f>
        <v>5.6</v>
      </c>
      <c r="BX134" s="28">
        <f>IF(VLOOKUP($C134,Sheet!$A$7:$DG$148,'TN01-10 (IN)'!BX$12,0)="","",VLOOKUP($C134,Sheet!$A$7:$DG$148,'TN01-10 (IN)'!BX$12,0))</f>
        <v>5.3</v>
      </c>
      <c r="BY134" s="28">
        <f>IF(VLOOKUP($C134,Sheet!$A$7:$DG$148,'TN01-10 (IN)'!BY$12,0)="","",VLOOKUP($C134,Sheet!$A$7:$DG$148,'TN01-10 (IN)'!BY$12,0))</f>
        <v>7.9</v>
      </c>
      <c r="BZ134" s="33">
        <f>IF(VLOOKUP($C134,Sheet!$A$7:$DG$148,'TN01-10 (IN)'!BZ$12,0)="","",VLOOKUP($C134,Sheet!$A$7:$DG$148,'TN01-10 (IN)'!BZ$12,0))</f>
        <v>50</v>
      </c>
      <c r="CA134" s="36">
        <f>IF(VLOOKUP($C134,Sheet!$A$7:$DG$148,'TN01-10 (IN)'!CA$12,0)="","",VLOOKUP($C134,Sheet!$A$7:$DG$148,'TN01-10 (IN)'!CA$12,0))</f>
        <v>0</v>
      </c>
      <c r="CB134" s="28">
        <f>IF(VLOOKUP($C134,Sheet!$A$7:$DG$148,'TN01-10 (IN)'!CB$12,0)="","",VLOOKUP($C134,Sheet!$A$7:$DG$148,'TN01-10 (IN)'!CB$12,0))</f>
        <v>6.2</v>
      </c>
      <c r="CC134" s="28" t="str">
        <f>IF(VLOOKUP($C134,Sheet!$A$7:$DG$148,'TN01-10 (IN)'!CC$12,0)="","",VLOOKUP($C134,Sheet!$A$7:$DG$148,'TN01-10 (IN)'!CC$12,0))</f>
        <v/>
      </c>
      <c r="CD134" s="28">
        <f>IF(VLOOKUP($C134,Sheet!$A$7:$DG$148,'TN01-10 (IN)'!CD$12,0)="","",VLOOKUP($C134,Sheet!$A$7:$DG$148,'TN01-10 (IN)'!CD$12,0))</f>
        <v>6.1</v>
      </c>
      <c r="CE134" s="28" t="str">
        <f>IF(VLOOKUP($C134,Sheet!$A$7:$DG$148,'TN01-10 (IN)'!CE$12,0)="","",VLOOKUP($C134,Sheet!$A$7:$DG$148,'TN01-10 (IN)'!CE$12,0))</f>
        <v/>
      </c>
      <c r="CF134" s="28">
        <f>IF(VLOOKUP($C134,Sheet!$A$7:$DG$148,'TN01-10 (IN)'!CF$12,0)="","",VLOOKUP($C134,Sheet!$A$7:$DG$148,'TN01-10 (IN)'!CF$12,0))</f>
        <v>6.5</v>
      </c>
      <c r="CG134" s="28">
        <f>IF(VLOOKUP($C134,Sheet!$A$7:$DG$148,'TN01-10 (IN)'!CG$12,0)="","",VLOOKUP($C134,Sheet!$A$7:$DG$148,'TN01-10 (IN)'!CG$12,0))</f>
        <v>6.1</v>
      </c>
      <c r="CH134" s="28">
        <f>IF(VLOOKUP($C134,Sheet!$A$7:$DG$148,'TN01-10 (IN)'!CH$12,0)="","",VLOOKUP($C134,Sheet!$A$7:$DG$148,'TN01-10 (IN)'!CH$12,0))</f>
        <v>7.3</v>
      </c>
      <c r="CI134" s="28">
        <f>IF(VLOOKUP($C134,Sheet!$A$7:$DG$148,'TN01-10 (IN)'!CI$12,0)="","",VLOOKUP($C134,Sheet!$A$7:$DG$148,'TN01-10 (IN)'!CI$12,0))</f>
        <v>5.3</v>
      </c>
      <c r="CJ134" s="28" t="str">
        <f>IF(VLOOKUP($C134,Sheet!$A$7:$DG$148,'TN01-10 (IN)'!CJ$12,0)="","",VLOOKUP($C134,Sheet!$A$7:$DG$148,'TN01-10 (IN)'!CJ$12,0))</f>
        <v/>
      </c>
      <c r="CK134" s="28">
        <f>IF(VLOOKUP($C134,Sheet!$A$7:$DG$148,'TN01-10 (IN)'!CK$12,0)="","",VLOOKUP($C134,Sheet!$A$7:$DG$148,'TN01-10 (IN)'!CK$12,0))</f>
        <v>6.1</v>
      </c>
      <c r="CL134" s="28" t="str">
        <f>IF(VLOOKUP($C134,Sheet!$A$7:$DG$148,'TN01-10 (IN)'!CL$12,0)="","",VLOOKUP($C134,Sheet!$A$7:$DG$148,'TN01-10 (IN)'!CL$12,0))</f>
        <v/>
      </c>
      <c r="CM134" s="28" t="str">
        <f>IF(VLOOKUP($C134,Sheet!$A$7:$DG$148,'TN01-10 (IN)'!CM$12,0)="","",VLOOKUP($C134,Sheet!$A$7:$DG$148,'TN01-10 (IN)'!CM$12,0))</f>
        <v/>
      </c>
      <c r="CN134" s="28" t="str">
        <f>IF(VLOOKUP($C134,Sheet!$A$7:$DG$148,'TN01-10 (IN)'!CN$12,0)="","",VLOOKUP($C134,Sheet!$A$7:$DG$148,'TN01-10 (IN)'!CN$12,0))</f>
        <v/>
      </c>
      <c r="CO134" s="28" t="str">
        <f>IF(VLOOKUP($C134,Sheet!$A$7:$DG$148,'TN01-10 (IN)'!CO$12,0)="","",VLOOKUP($C134,Sheet!$A$7:$DG$148,'TN01-10 (IN)'!CO$12,0))</f>
        <v/>
      </c>
      <c r="CP134" s="28">
        <f>IF(VLOOKUP($C134,Sheet!$A$7:$DG$148,'TN01-10 (IN)'!CP$12,0)="","",VLOOKUP($C134,Sheet!$A$7:$DG$148,'TN01-10 (IN)'!CP$12,0))</f>
        <v>5</v>
      </c>
      <c r="CQ134" s="28">
        <f>IF(VLOOKUP($C134,Sheet!$A$7:$DG$148,'TN01-10 (IN)'!CQ$12,0)="","",VLOOKUP($C134,Sheet!$A$7:$DG$148,'TN01-10 (IN)'!CQ$12,0))</f>
        <v>6.8</v>
      </c>
      <c r="CR134" s="28">
        <f>IF(VLOOKUP($C134,Sheet!$A$7:$DG$148,'TN01-10 (IN)'!CR$12,0)="","",VLOOKUP($C134,Sheet!$A$7:$DG$148,'TN01-10 (IN)'!CR$12,0))</f>
        <v>6.8</v>
      </c>
      <c r="CS134" s="28">
        <f>IF(VLOOKUP($C134,Sheet!$A$7:$DG$148,'TN01-10 (IN)'!CS$12,0)="","",VLOOKUP($C134,Sheet!$A$7:$DG$148,'TN01-10 (IN)'!CS$12,0))</f>
        <v>6.9</v>
      </c>
      <c r="CT134" s="28">
        <f>IF(VLOOKUP($C134,Sheet!$A$7:$DG$148,'TN01-10 (IN)'!CT$12,0)="","",VLOOKUP($C134,Sheet!$A$7:$DG$148,'TN01-10 (IN)'!CT$12,0))</f>
        <v>0</v>
      </c>
      <c r="CU134" s="33">
        <f>IF(VLOOKUP($C134,Sheet!$A$7:$DG$148,'TN01-10 (IN)'!CU$12,0)="","",VLOOKUP($C134,Sheet!$A$7:$DG$148,'TN01-10 (IN)'!CU$12,0))</f>
        <v>26</v>
      </c>
      <c r="CV134" s="36">
        <f>IF(VLOOKUP($C134,Sheet!$A$7:$DG$148,'TN01-10 (IN)'!CV$12,0)="","",VLOOKUP($C134,Sheet!$A$7:$DG$148,'TN01-10 (IN)'!CV$12,0))</f>
        <v>1</v>
      </c>
      <c r="CW134" s="38">
        <f t="shared" si="11"/>
        <v>127</v>
      </c>
      <c r="CX134" s="38">
        <f t="shared" si="11"/>
        <v>1</v>
      </c>
      <c r="CY134" s="38">
        <f t="shared" si="12"/>
        <v>0</v>
      </c>
      <c r="CZ134" s="38">
        <f t="shared" si="13"/>
        <v>128</v>
      </c>
      <c r="DA134" s="38">
        <f t="shared" si="14"/>
        <v>6.04</v>
      </c>
      <c r="DB134" s="38">
        <f>VLOOKUP($C134,'TN01-04'!$A$13:$DL$166,103,0)</f>
        <v>2.25</v>
      </c>
      <c r="DC134" s="28" t="str">
        <f>IF(VLOOKUP($C134,Sheet!$A$7:$DG$148,'TN01-10 (IN)'!DC$12,0)="","",VLOOKUP($C134,Sheet!$A$7:$DG$148,'TN01-10 (IN)'!DC$12,0))</f>
        <v/>
      </c>
      <c r="DD134" s="28" t="str">
        <f>IF(VLOOKUP($C134,Sheet!$A$7:$DG$148,'TN01-10 (IN)'!DD$12,0)="","",VLOOKUP($C134,Sheet!$A$7:$DG$148,'TN01-10 (IN)'!DD$12,0))</f>
        <v/>
      </c>
      <c r="DE134" s="28" t="str">
        <f>IF(VLOOKUP($C134,Sheet!$A$7:$DG$148,'TN01-10 (IN)'!DE$12,0)="","",VLOOKUP($C134,Sheet!$A$7:$DG$148,'TN01-10 (IN)'!DE$12,0))</f>
        <v/>
      </c>
      <c r="DF134" s="28" t="str">
        <f>IF(VLOOKUP($C134,Sheet!$A$7:$DG$148,'TN01-10 (IN)'!DF$12,0)="","",VLOOKUP($C134,Sheet!$A$7:$DG$148,'TN01-10 (IN)'!DF$12,0))</f>
        <v/>
      </c>
      <c r="DG134" s="38"/>
      <c r="DH134" s="38">
        <f t="shared" si="15"/>
        <v>0</v>
      </c>
      <c r="DI134" s="38">
        <f>VLOOKUP($C134,'TN01-04'!$A$13:$DL$166,110,0)</f>
        <v>0</v>
      </c>
      <c r="DJ134" s="33">
        <f>IF(VLOOKUP($C134,Sheet!$A$7:$DG$148,'TN01-10 (IN)'!DJ$12,0)="","",VLOOKUP($C134,Sheet!$A$7:$DG$148,'TN01-10 (IN)'!DJ$12,0))</f>
        <v>0</v>
      </c>
      <c r="DK134" s="36">
        <f>IF(VLOOKUP($C134,Sheet!$A$7:$DG$148,'TN01-10 (IN)'!DK$12,0)="","",VLOOKUP($C134,Sheet!$A$7:$DG$148,'TN01-10 (IN)'!DK$12,0))</f>
        <v>5</v>
      </c>
      <c r="DL134" s="38">
        <f t="shared" si="16"/>
        <v>127</v>
      </c>
      <c r="DM134" s="38">
        <f t="shared" si="17"/>
        <v>6</v>
      </c>
      <c r="DN134" s="38">
        <f t="shared" si="18"/>
        <v>5.81</v>
      </c>
      <c r="DO134" s="38">
        <f>VLOOKUP($C134,'TN01-04'!$A$13:$DL$166,116,0)</f>
        <v>2.16</v>
      </c>
      <c r="DP134" s="33">
        <f>IF(VLOOKUP($C134,Sheet!$A$7:$DG$148,'TN01-10 (IN)'!DP$12,0)="","",VLOOKUP($C134,Sheet!$A$7:$DG$148,'TN01-10 (IN)'!DP$12,0))</f>
        <v>132</v>
      </c>
      <c r="DQ134" s="36">
        <f>IF(VLOOKUP($C134,Sheet!$A$7:$DG$148,'TN01-10 (IN)'!DQ$12,0)="","",VLOOKUP($C134,Sheet!$A$7:$DG$148,'TN01-10 (IN)'!DQ$12,0))</f>
        <v>6</v>
      </c>
      <c r="DR134" s="28">
        <f>IF(VLOOKUP($C134,Sheet!$A$7:$DG$148,'TN01-10 (IN)'!DR$12,0)="","",VLOOKUP($C134,Sheet!$A$7:$DG$148,'TN01-10 (IN)'!DR$12,0))</f>
        <v>137</v>
      </c>
      <c r="DS134" s="28">
        <f>IF(VLOOKUP($C134,Sheet!$A$7:$DG$148,'TN01-10 (IN)'!DS$12,0)="","",VLOOKUP($C134,Sheet!$A$7:$DG$148,'TN01-10 (IN)'!DS$12,0))</f>
        <v>133</v>
      </c>
      <c r="DT134" s="28">
        <f>IF(VLOOKUP($C134,Sheet!$A$7:$DG$148,'TN01-10 (IN)'!DT$12,0)="","",VLOOKUP($C134,Sheet!$A$7:$DG$148,'TN01-10 (IN)'!DT$12,0))</f>
        <v>6.04</v>
      </c>
      <c r="DU134" s="28">
        <f>IF(VLOOKUP($C134,Sheet!$A$7:$DG$148,'TN01-10 (IN)'!DU$12,0)="","",VLOOKUP($C134,Sheet!$A$7:$DG$148,'TN01-10 (IN)'!DU$12,0))</f>
        <v>2.25</v>
      </c>
      <c r="DV134" s="28" t="str">
        <f>IF(VLOOKUP($C134,Sheet!$A$7:$DG$148,'TN01-10 (IN)'!DV$12,0)="","",VLOOKUP($C134,Sheet!$A$7:$DG$148,'TN01-10 (IN)'!DV$12,0))</f>
        <v/>
      </c>
      <c r="DW134" s="42">
        <f t="shared" si="19"/>
        <v>7.8125E-3</v>
      </c>
    </row>
    <row r="135" spans="1:127" ht="15.95" customHeight="1" x14ac:dyDescent="0.2">
      <c r="A135" s="52"/>
      <c r="B135" s="625"/>
      <c r="C135" s="45">
        <v>2221727405</v>
      </c>
      <c r="D135" s="26" t="s">
        <v>7</v>
      </c>
      <c r="E135" s="26" t="s">
        <v>107</v>
      </c>
      <c r="F135" s="26" t="s">
        <v>42</v>
      </c>
      <c r="G135" s="27">
        <v>35565</v>
      </c>
      <c r="H135" s="26" t="s">
        <v>210</v>
      </c>
      <c r="I135" s="26" t="s">
        <v>212</v>
      </c>
      <c r="J135" s="28" t="e">
        <f>IF(VLOOKUP($C135,Sheet!$A$7:$DG$148,'TN01-10 (IN)'!J$12,0)="","",VLOOKUP($C135,Sheet!$A$7:$DG$148,'TN01-10 (IN)'!J$12,0))</f>
        <v>#N/A</v>
      </c>
      <c r="K135" s="28" t="e">
        <f>IF(VLOOKUP($C135,Sheet!$A$7:$DG$148,'TN01-10 (IN)'!K$12,0)="","",VLOOKUP($C135,Sheet!$A$7:$DG$148,'TN01-10 (IN)'!K$12,0))</f>
        <v>#N/A</v>
      </c>
      <c r="L135" s="28" t="e">
        <f>IF(VLOOKUP($C135,Sheet!$A$7:$DG$148,'TN01-10 (IN)'!L$12,0)="","",VLOOKUP($C135,Sheet!$A$7:$DG$148,'TN01-10 (IN)'!L$12,0))</f>
        <v>#N/A</v>
      </c>
      <c r="M135" s="28" t="e">
        <f>IF(VLOOKUP($C135,Sheet!$A$7:$DG$148,'TN01-10 (IN)'!M$12,0)="","",VLOOKUP($C135,Sheet!$A$7:$DG$148,'TN01-10 (IN)'!M$12,0))</f>
        <v>#N/A</v>
      </c>
      <c r="N135" s="28" t="e">
        <f>IF(VLOOKUP($C135,Sheet!$A$7:$DG$148,'TN01-10 (IN)'!N$12,0)="","",VLOOKUP($C135,Sheet!$A$7:$DG$148,'TN01-10 (IN)'!N$12,0))</f>
        <v>#N/A</v>
      </c>
      <c r="O135" s="28" t="e">
        <f>IF(VLOOKUP($C135,Sheet!$A$7:$DG$148,'TN01-10 (IN)'!O$12,0)="","",VLOOKUP($C135,Sheet!$A$7:$DG$148,'TN01-10 (IN)'!O$12,0))</f>
        <v>#N/A</v>
      </c>
      <c r="P135" s="28" t="e">
        <f>IF(VLOOKUP($C135,Sheet!$A$7:$DG$148,'TN01-10 (IN)'!P$12,0)="","",VLOOKUP($C135,Sheet!$A$7:$DG$148,'TN01-10 (IN)'!P$12,0))</f>
        <v>#N/A</v>
      </c>
      <c r="Q135" s="28" t="e">
        <f>IF(VLOOKUP($C135,Sheet!$A$7:$DG$148,'TN01-10 (IN)'!Q$12,0)="","",VLOOKUP($C135,Sheet!$A$7:$DG$148,'TN01-10 (IN)'!Q$12,0))</f>
        <v>#N/A</v>
      </c>
      <c r="R135" s="28" t="e">
        <f>IF(VLOOKUP($C135,Sheet!$A$7:$DG$148,'TN01-10 (IN)'!R$12,0)="","",VLOOKUP($C135,Sheet!$A$7:$DG$148,'TN01-10 (IN)'!R$12,0))</f>
        <v>#N/A</v>
      </c>
      <c r="S135" s="28" t="e">
        <f>IF(VLOOKUP($C135,Sheet!$A$7:$DG$148,'TN01-10 (IN)'!S$12,0)="","",VLOOKUP($C135,Sheet!$A$7:$DG$148,'TN01-10 (IN)'!S$12,0))</f>
        <v>#N/A</v>
      </c>
      <c r="T135" s="28" t="e">
        <f>IF(VLOOKUP($C135,Sheet!$A$7:$DG$148,'TN01-10 (IN)'!T$12,0)="","",VLOOKUP($C135,Sheet!$A$7:$DG$148,'TN01-10 (IN)'!T$12,0))</f>
        <v>#N/A</v>
      </c>
      <c r="U135" s="28" t="e">
        <f>IF(VLOOKUP($C135,Sheet!$A$7:$DG$148,'TN01-10 (IN)'!U$12,0)="","",VLOOKUP($C135,Sheet!$A$7:$DG$148,'TN01-10 (IN)'!U$12,0))</f>
        <v>#N/A</v>
      </c>
      <c r="V135" s="28" t="e">
        <f>IF(VLOOKUP($C135,Sheet!$A$7:$DG$148,'TN01-10 (IN)'!V$12,0)="","",VLOOKUP($C135,Sheet!$A$7:$DG$148,'TN01-10 (IN)'!V$12,0))</f>
        <v>#N/A</v>
      </c>
      <c r="W135" s="28" t="e">
        <f>IF(VLOOKUP($C135,Sheet!$A$7:$DG$148,'TN01-10 (IN)'!W$12,0)="","",VLOOKUP($C135,Sheet!$A$7:$DG$148,'TN01-10 (IN)'!W$12,0))</f>
        <v>#N/A</v>
      </c>
      <c r="X135" s="28" t="e">
        <f>IF(VLOOKUP($C135,Sheet!$A$7:$DG$148,'TN01-10 (IN)'!X$12,0)="","",VLOOKUP($C135,Sheet!$A$7:$DG$148,'TN01-10 (IN)'!X$12,0))</f>
        <v>#N/A</v>
      </c>
      <c r="Y135" s="28" t="e">
        <f>IF(VLOOKUP($C135,Sheet!$A$7:$DG$148,'TN01-10 (IN)'!Y$12,0)="","",VLOOKUP($C135,Sheet!$A$7:$DG$148,'TN01-10 (IN)'!Y$12,0))</f>
        <v>#N/A</v>
      </c>
      <c r="Z135" s="28" t="e">
        <f>IF(VLOOKUP($C135,Sheet!$A$7:$DG$148,'TN01-10 (IN)'!Z$12,0)="","",VLOOKUP($C135,Sheet!$A$7:$DG$148,'TN01-10 (IN)'!Z$12,0))</f>
        <v>#N/A</v>
      </c>
      <c r="AA135" s="28" t="e">
        <f>IF(VLOOKUP($C135,Sheet!$A$7:$DG$148,'TN01-10 (IN)'!AA$12,0)="","",VLOOKUP($C135,Sheet!$A$7:$DG$148,'TN01-10 (IN)'!AA$12,0))</f>
        <v>#N/A</v>
      </c>
      <c r="AB135" s="28" t="e">
        <f>IF(VLOOKUP($C135,Sheet!$A$7:$DG$148,'TN01-10 (IN)'!AB$12,0)="","",VLOOKUP($C135,Sheet!$A$7:$DG$148,'TN01-10 (IN)'!AB$12,0))</f>
        <v>#N/A</v>
      </c>
      <c r="AC135" s="28" t="e">
        <f>IF(VLOOKUP($C135,Sheet!$A$7:$DG$148,'TN01-10 (IN)'!AC$12,0)="","",VLOOKUP($C135,Sheet!$A$7:$DG$148,'TN01-10 (IN)'!AC$12,0))</f>
        <v>#N/A</v>
      </c>
      <c r="AD135" s="28" t="e">
        <f>IF(VLOOKUP($C135,Sheet!$A$7:$DG$148,'TN01-10 (IN)'!AD$12,0)="","",VLOOKUP($C135,Sheet!$A$7:$DG$148,'TN01-10 (IN)'!AD$12,0))</f>
        <v>#N/A</v>
      </c>
      <c r="AE135" s="28" t="e">
        <f>IF(VLOOKUP($C135,Sheet!$A$7:$DG$148,'TN01-10 (IN)'!AE$12,0)="","",VLOOKUP($C135,Sheet!$A$7:$DG$148,'TN01-10 (IN)'!AE$12,0))</f>
        <v>#N/A</v>
      </c>
      <c r="AF135" s="28" t="e">
        <f>IF(VLOOKUP($C135,Sheet!$A$7:$DG$148,'TN01-10 (IN)'!AF$12,0)="","",VLOOKUP($C135,Sheet!$A$7:$DG$148,'TN01-10 (IN)'!AF$12,0))</f>
        <v>#N/A</v>
      </c>
      <c r="AG135" s="28" t="e">
        <f>IF(VLOOKUP($C135,Sheet!$A$7:$DG$148,'TN01-10 (IN)'!AG$12,0)="","",VLOOKUP($C135,Sheet!$A$7:$DG$148,'TN01-10 (IN)'!AG$12,0))</f>
        <v>#N/A</v>
      </c>
      <c r="AH135" s="28" t="e">
        <f>IF(VLOOKUP($C135,Sheet!$A$7:$DG$148,'TN01-10 (IN)'!AH$12,0)="","",VLOOKUP($C135,Sheet!$A$7:$DG$148,'TN01-10 (IN)'!AH$12,0))</f>
        <v>#N/A</v>
      </c>
      <c r="AI135" s="28" t="e">
        <f>IF(VLOOKUP($C135,Sheet!$A$7:$DG$148,'TN01-10 (IN)'!AI$12,0)="","",VLOOKUP($C135,Sheet!$A$7:$DG$148,'TN01-10 (IN)'!AI$12,0))</f>
        <v>#N/A</v>
      </c>
      <c r="AJ135" s="28" t="e">
        <f>IF(VLOOKUP($C135,Sheet!$A$7:$DG$148,'TN01-10 (IN)'!AJ$12,0)="","",VLOOKUP($C135,Sheet!$A$7:$DG$148,'TN01-10 (IN)'!AJ$12,0))</f>
        <v>#N/A</v>
      </c>
      <c r="AK135" s="28" t="e">
        <f>IF(VLOOKUP($C135,Sheet!$A$7:$DG$148,'TN01-10 (IN)'!AK$12,0)="","",VLOOKUP($C135,Sheet!$A$7:$DG$148,'TN01-10 (IN)'!AK$12,0))</f>
        <v>#N/A</v>
      </c>
      <c r="AL135" s="28" t="e">
        <f>IF(VLOOKUP($C135,Sheet!$A$7:$DG$148,'TN01-10 (IN)'!AL$12,0)="","",VLOOKUP($C135,Sheet!$A$7:$DG$148,'TN01-10 (IN)'!AL$12,0))</f>
        <v>#N/A</v>
      </c>
      <c r="AM135" s="33" t="e">
        <f>IF(VLOOKUP($C135,Sheet!$A$7:$DG$148,'TN01-10 (IN)'!AM$12,0)="","",VLOOKUP($C135,Sheet!$A$7:$DG$148,'TN01-10 (IN)'!AM$12,0))</f>
        <v>#N/A</v>
      </c>
      <c r="AN135" s="36" t="e">
        <f>IF(VLOOKUP($C135,Sheet!$A$7:$DG$148,'TN01-10 (IN)'!AN$12,0)="","",VLOOKUP($C135,Sheet!$A$7:$DG$148,'TN01-10 (IN)'!AN$12,0))</f>
        <v>#N/A</v>
      </c>
      <c r="AO135" s="32" t="e">
        <f>IF(VLOOKUP($C135,Sheet!$A$7:$DG$148,'TN01-10 (IN)'!AO$12,0)="","",VLOOKUP($C135,Sheet!$A$7:$DG$148,'TN01-10 (IN)'!AO$12,0))</f>
        <v>#N/A</v>
      </c>
      <c r="AP135" s="32" t="e">
        <f>IF(VLOOKUP($C135,Sheet!$A$7:$DG$148,'TN01-10 (IN)'!AP$12,0)="","",VLOOKUP($C135,Sheet!$A$7:$DG$148,'TN01-10 (IN)'!AP$12,0))</f>
        <v>#N/A</v>
      </c>
      <c r="AQ135" s="32" t="e">
        <f>IF(VLOOKUP($C135,Sheet!$A$7:$DG$148,'TN01-10 (IN)'!AQ$12,0)="","",VLOOKUP($C135,Sheet!$A$7:$DG$148,'TN01-10 (IN)'!AQ$12,0))</f>
        <v>#N/A</v>
      </c>
      <c r="AR135" s="32" t="e">
        <f>IF(VLOOKUP($C135,Sheet!$A$7:$DG$148,'TN01-10 (IN)'!AR$12,0)="","",VLOOKUP($C135,Sheet!$A$7:$DG$148,'TN01-10 (IN)'!AR$12,0))</f>
        <v>#N/A</v>
      </c>
      <c r="AS135" s="32" t="e">
        <f>IF(VLOOKUP($C135,Sheet!$A$7:$DG$148,'TN01-10 (IN)'!AS$12,0)="","",VLOOKUP($C135,Sheet!$A$7:$DG$148,'TN01-10 (IN)'!AS$12,0))</f>
        <v>#N/A</v>
      </c>
      <c r="AT135" s="32" t="e">
        <f>IF(VLOOKUP($C135,Sheet!$A$7:$DG$148,'TN01-10 (IN)'!AT$12,0)="","",VLOOKUP($C135,Sheet!$A$7:$DG$148,'TN01-10 (IN)'!AT$12,0))</f>
        <v>#N/A</v>
      </c>
      <c r="AU135" s="32" t="e">
        <f>IF(VLOOKUP($C135,Sheet!$A$7:$DG$148,'TN01-10 (IN)'!AU$12,0)="","",VLOOKUP($C135,Sheet!$A$7:$DG$148,'TN01-10 (IN)'!AU$12,0))</f>
        <v>#N/A</v>
      </c>
      <c r="AV135" s="32" t="e">
        <f>IF(VLOOKUP($C135,Sheet!$A$7:$DG$148,'TN01-10 (IN)'!AV$12,0)="","",VLOOKUP($C135,Sheet!$A$7:$DG$148,'TN01-10 (IN)'!AV$12,0))</f>
        <v>#N/A</v>
      </c>
      <c r="AW135" s="32" t="e">
        <f>IF(VLOOKUP($C135,Sheet!$A$7:$DG$148,'TN01-10 (IN)'!AW$12,0)="","",VLOOKUP($C135,Sheet!$A$7:$DG$148,'TN01-10 (IN)'!AW$12,0))</f>
        <v>#N/A</v>
      </c>
      <c r="AX135" s="32" t="e">
        <f>IF(VLOOKUP($C135,Sheet!$A$7:$DG$148,'TN01-10 (IN)'!AX$12,0)="","",VLOOKUP($C135,Sheet!$A$7:$DG$148,'TN01-10 (IN)'!AX$12,0))</f>
        <v>#N/A</v>
      </c>
      <c r="AY135" s="32" t="e">
        <f>IF(VLOOKUP($C135,Sheet!$A$7:$DG$148,'TN01-10 (IN)'!AY$12,0)="","",VLOOKUP($C135,Sheet!$A$7:$DG$148,'TN01-10 (IN)'!AY$12,0))</f>
        <v>#N/A</v>
      </c>
      <c r="AZ135" s="32" t="e">
        <f>IF(VLOOKUP($C135,Sheet!$A$7:$DG$148,'TN01-10 (IN)'!AZ$12,0)="","",VLOOKUP($C135,Sheet!$A$7:$DG$148,'TN01-10 (IN)'!AZ$12,0))</f>
        <v>#N/A</v>
      </c>
      <c r="BA135" s="32" t="e">
        <f>IF(VLOOKUP($C135,Sheet!$A$7:$DG$148,'TN01-10 (IN)'!BA$12,0)="","",VLOOKUP($C135,Sheet!$A$7:$DG$148,'TN01-10 (IN)'!BA$12,0))</f>
        <v>#N/A</v>
      </c>
      <c r="BB135" s="32" t="e">
        <f>IF(VLOOKUP($C135,Sheet!$A$7:$DG$148,'TN01-10 (IN)'!BB$12,0)="","",VLOOKUP($C135,Sheet!$A$7:$DG$148,'TN01-10 (IN)'!BB$12,0))</f>
        <v>#N/A</v>
      </c>
      <c r="BC135" s="32" t="e">
        <f>IF(VLOOKUP($C135,Sheet!$A$7:$DG$148,'TN01-10 (IN)'!BC$12,0)="","",VLOOKUP($C135,Sheet!$A$7:$DG$148,'TN01-10 (IN)'!BC$12,0))</f>
        <v>#N/A</v>
      </c>
      <c r="BD135" s="33" t="e">
        <f>IF(VLOOKUP($C135,Sheet!$A$7:$DG$148,'TN01-10 (IN)'!BD$12,0)="","",VLOOKUP($C135,Sheet!$A$7:$DG$148,'TN01-10 (IN)'!BD$12,0))</f>
        <v>#N/A</v>
      </c>
      <c r="BE135" s="36" t="e">
        <f>IF(VLOOKUP($C135,Sheet!$A$7:$DG$148,'TN01-10 (IN)'!BE$12,0)="","",VLOOKUP($C135,Sheet!$A$7:$DG$148,'TN01-10 (IN)'!BE$12,0))</f>
        <v>#N/A</v>
      </c>
      <c r="BF135" s="28" t="e">
        <f>IF(VLOOKUP($C135,Sheet!$A$7:$DG$148,'TN01-10 (IN)'!BF$12,0)="","",VLOOKUP($C135,Sheet!$A$7:$DG$148,'TN01-10 (IN)'!BF$12,0))</f>
        <v>#N/A</v>
      </c>
      <c r="BG135" s="28" t="e">
        <f>IF(VLOOKUP($C135,Sheet!$A$7:$DG$148,'TN01-10 (IN)'!BG$12,0)="","",VLOOKUP($C135,Sheet!$A$7:$DG$148,'TN01-10 (IN)'!BG$12,0))</f>
        <v>#N/A</v>
      </c>
      <c r="BH135" s="28" t="e">
        <f>IF(VLOOKUP($C135,Sheet!$A$7:$DG$148,'TN01-10 (IN)'!BH$12,0)="","",VLOOKUP($C135,Sheet!$A$7:$DG$148,'TN01-10 (IN)'!BH$12,0))</f>
        <v>#N/A</v>
      </c>
      <c r="BI135" s="28" t="e">
        <f>IF(VLOOKUP($C135,Sheet!$A$7:$DG$148,'TN01-10 (IN)'!BI$12,0)="","",VLOOKUP($C135,Sheet!$A$7:$DG$148,'TN01-10 (IN)'!BI$12,0))</f>
        <v>#N/A</v>
      </c>
      <c r="BJ135" s="28" t="e">
        <f>IF(VLOOKUP($C135,Sheet!$A$7:$DG$148,'TN01-10 (IN)'!BJ$12,0)="","",VLOOKUP($C135,Sheet!$A$7:$DG$148,'TN01-10 (IN)'!BJ$12,0))</f>
        <v>#N/A</v>
      </c>
      <c r="BK135" s="28" t="e">
        <f>IF(VLOOKUP($C135,Sheet!$A$7:$DG$148,'TN01-10 (IN)'!BK$12,0)="","",VLOOKUP($C135,Sheet!$A$7:$DG$148,'TN01-10 (IN)'!BK$12,0))</f>
        <v>#N/A</v>
      </c>
      <c r="BL135" s="28" t="e">
        <f>IF(VLOOKUP($C135,Sheet!$A$7:$DG$148,'TN01-10 (IN)'!BL$12,0)="","",VLOOKUP($C135,Sheet!$A$7:$DG$148,'TN01-10 (IN)'!BL$12,0))</f>
        <v>#N/A</v>
      </c>
      <c r="BM135" s="28" t="e">
        <f>IF(VLOOKUP($C135,Sheet!$A$7:$DG$148,'TN01-10 (IN)'!BM$12,0)="","",VLOOKUP($C135,Sheet!$A$7:$DG$148,'TN01-10 (IN)'!BM$12,0))</f>
        <v>#N/A</v>
      </c>
      <c r="BN135" s="28" t="e">
        <f>IF(VLOOKUP($C135,Sheet!$A$7:$DG$148,'TN01-10 (IN)'!BN$12,0)="","",VLOOKUP($C135,Sheet!$A$7:$DG$148,'TN01-10 (IN)'!BN$12,0))</f>
        <v>#N/A</v>
      </c>
      <c r="BO135" s="28" t="e">
        <f>IF(VLOOKUP($C135,Sheet!$A$7:$DG$148,'TN01-10 (IN)'!BO$12,0)="","",VLOOKUP($C135,Sheet!$A$7:$DG$148,'TN01-10 (IN)'!BO$12,0))</f>
        <v>#N/A</v>
      </c>
      <c r="BP135" s="28" t="e">
        <f>IF(VLOOKUP($C135,Sheet!$A$7:$DG$148,'TN01-10 (IN)'!BP$12,0)="","",VLOOKUP($C135,Sheet!$A$7:$DG$148,'TN01-10 (IN)'!BP$12,0))</f>
        <v>#N/A</v>
      </c>
      <c r="BQ135" s="28" t="e">
        <f>IF(VLOOKUP($C135,Sheet!$A$7:$DG$148,'TN01-10 (IN)'!BQ$12,0)="","",VLOOKUP($C135,Sheet!$A$7:$DG$148,'TN01-10 (IN)'!BQ$12,0))</f>
        <v>#N/A</v>
      </c>
      <c r="BR135" s="28" t="e">
        <f>IF(VLOOKUP($C135,Sheet!$A$7:$DG$148,'TN01-10 (IN)'!BR$12,0)="","",VLOOKUP($C135,Sheet!$A$7:$DG$148,'TN01-10 (IN)'!BR$12,0))</f>
        <v>#N/A</v>
      </c>
      <c r="BS135" s="28" t="e">
        <f>IF(VLOOKUP($C135,Sheet!$A$7:$DG$148,'TN01-10 (IN)'!BS$12,0)="","",VLOOKUP($C135,Sheet!$A$7:$DG$148,'TN01-10 (IN)'!BS$12,0))</f>
        <v>#N/A</v>
      </c>
      <c r="BT135" s="28" t="e">
        <f>IF(VLOOKUP($C135,Sheet!$A$7:$DG$148,'TN01-10 (IN)'!BT$12,0)="","",VLOOKUP($C135,Sheet!$A$7:$DG$148,'TN01-10 (IN)'!BT$12,0))</f>
        <v>#N/A</v>
      </c>
      <c r="BU135" s="28" t="e">
        <f>IF(VLOOKUP($C135,Sheet!$A$7:$DG$148,'TN01-10 (IN)'!BU$12,0)="","",VLOOKUP($C135,Sheet!$A$7:$DG$148,'TN01-10 (IN)'!BU$12,0))</f>
        <v>#N/A</v>
      </c>
      <c r="BV135" s="28" t="e">
        <f>IF(VLOOKUP($C135,Sheet!$A$7:$DG$148,'TN01-10 (IN)'!BV$12,0)="","",VLOOKUP($C135,Sheet!$A$7:$DG$148,'TN01-10 (IN)'!BV$12,0))</f>
        <v>#N/A</v>
      </c>
      <c r="BW135" s="28" t="e">
        <f>IF(VLOOKUP($C135,Sheet!$A$7:$DG$148,'TN01-10 (IN)'!BW$12,0)="","",VLOOKUP($C135,Sheet!$A$7:$DG$148,'TN01-10 (IN)'!BW$12,0))</f>
        <v>#N/A</v>
      </c>
      <c r="BX135" s="28" t="e">
        <f>IF(VLOOKUP($C135,Sheet!$A$7:$DG$148,'TN01-10 (IN)'!BX$12,0)="","",VLOOKUP($C135,Sheet!$A$7:$DG$148,'TN01-10 (IN)'!BX$12,0))</f>
        <v>#N/A</v>
      </c>
      <c r="BY135" s="28" t="e">
        <f>IF(VLOOKUP($C135,Sheet!$A$7:$DG$148,'TN01-10 (IN)'!BY$12,0)="","",VLOOKUP($C135,Sheet!$A$7:$DG$148,'TN01-10 (IN)'!BY$12,0))</f>
        <v>#N/A</v>
      </c>
      <c r="BZ135" s="33" t="e">
        <f>IF(VLOOKUP($C135,Sheet!$A$7:$DG$148,'TN01-10 (IN)'!BZ$12,0)="","",VLOOKUP($C135,Sheet!$A$7:$DG$148,'TN01-10 (IN)'!BZ$12,0))</f>
        <v>#N/A</v>
      </c>
      <c r="CA135" s="36" t="e">
        <f>IF(VLOOKUP($C135,Sheet!$A$7:$DG$148,'TN01-10 (IN)'!CA$12,0)="","",VLOOKUP($C135,Sheet!$A$7:$DG$148,'TN01-10 (IN)'!CA$12,0))</f>
        <v>#N/A</v>
      </c>
      <c r="CB135" s="28" t="e">
        <f>IF(VLOOKUP($C135,Sheet!$A$7:$DG$148,'TN01-10 (IN)'!CB$12,0)="","",VLOOKUP($C135,Sheet!$A$7:$DG$148,'TN01-10 (IN)'!CB$12,0))</f>
        <v>#N/A</v>
      </c>
      <c r="CC135" s="28" t="e">
        <f>IF(VLOOKUP($C135,Sheet!$A$7:$DG$148,'TN01-10 (IN)'!CC$12,0)="","",VLOOKUP($C135,Sheet!$A$7:$DG$148,'TN01-10 (IN)'!CC$12,0))</f>
        <v>#N/A</v>
      </c>
      <c r="CD135" s="28" t="e">
        <f>IF(VLOOKUP($C135,Sheet!$A$7:$DG$148,'TN01-10 (IN)'!CD$12,0)="","",VLOOKUP($C135,Sheet!$A$7:$DG$148,'TN01-10 (IN)'!CD$12,0))</f>
        <v>#N/A</v>
      </c>
      <c r="CE135" s="28" t="e">
        <f>IF(VLOOKUP($C135,Sheet!$A$7:$DG$148,'TN01-10 (IN)'!CE$12,0)="","",VLOOKUP($C135,Sheet!$A$7:$DG$148,'TN01-10 (IN)'!CE$12,0))</f>
        <v>#N/A</v>
      </c>
      <c r="CF135" s="28" t="e">
        <f>IF(VLOOKUP($C135,Sheet!$A$7:$DG$148,'TN01-10 (IN)'!CF$12,0)="","",VLOOKUP($C135,Sheet!$A$7:$DG$148,'TN01-10 (IN)'!CF$12,0))</f>
        <v>#N/A</v>
      </c>
      <c r="CG135" s="28" t="e">
        <f>IF(VLOOKUP($C135,Sheet!$A$7:$DG$148,'TN01-10 (IN)'!CG$12,0)="","",VLOOKUP($C135,Sheet!$A$7:$DG$148,'TN01-10 (IN)'!CG$12,0))</f>
        <v>#N/A</v>
      </c>
      <c r="CH135" s="28" t="e">
        <f>IF(VLOOKUP($C135,Sheet!$A$7:$DG$148,'TN01-10 (IN)'!CH$12,0)="","",VLOOKUP($C135,Sheet!$A$7:$DG$148,'TN01-10 (IN)'!CH$12,0))</f>
        <v>#N/A</v>
      </c>
      <c r="CI135" s="28" t="e">
        <f>IF(VLOOKUP($C135,Sheet!$A$7:$DG$148,'TN01-10 (IN)'!CI$12,0)="","",VLOOKUP($C135,Sheet!$A$7:$DG$148,'TN01-10 (IN)'!CI$12,0))</f>
        <v>#N/A</v>
      </c>
      <c r="CJ135" s="28" t="e">
        <f>IF(VLOOKUP($C135,Sheet!$A$7:$DG$148,'TN01-10 (IN)'!CJ$12,0)="","",VLOOKUP($C135,Sheet!$A$7:$DG$148,'TN01-10 (IN)'!CJ$12,0))</f>
        <v>#N/A</v>
      </c>
      <c r="CK135" s="28" t="e">
        <f>IF(VLOOKUP($C135,Sheet!$A$7:$DG$148,'TN01-10 (IN)'!CK$12,0)="","",VLOOKUP($C135,Sheet!$A$7:$DG$148,'TN01-10 (IN)'!CK$12,0))</f>
        <v>#N/A</v>
      </c>
      <c r="CL135" s="28" t="e">
        <f>IF(VLOOKUP($C135,Sheet!$A$7:$DG$148,'TN01-10 (IN)'!CL$12,0)="","",VLOOKUP($C135,Sheet!$A$7:$DG$148,'TN01-10 (IN)'!CL$12,0))</f>
        <v>#N/A</v>
      </c>
      <c r="CM135" s="28" t="e">
        <f>IF(VLOOKUP($C135,Sheet!$A$7:$DG$148,'TN01-10 (IN)'!CM$12,0)="","",VLOOKUP($C135,Sheet!$A$7:$DG$148,'TN01-10 (IN)'!CM$12,0))</f>
        <v>#N/A</v>
      </c>
      <c r="CN135" s="28" t="e">
        <f>IF(VLOOKUP($C135,Sheet!$A$7:$DG$148,'TN01-10 (IN)'!CN$12,0)="","",VLOOKUP($C135,Sheet!$A$7:$DG$148,'TN01-10 (IN)'!CN$12,0))</f>
        <v>#N/A</v>
      </c>
      <c r="CO135" s="28" t="e">
        <f>IF(VLOOKUP($C135,Sheet!$A$7:$DG$148,'TN01-10 (IN)'!CO$12,0)="","",VLOOKUP($C135,Sheet!$A$7:$DG$148,'TN01-10 (IN)'!CO$12,0))</f>
        <v>#N/A</v>
      </c>
      <c r="CP135" s="28" t="e">
        <f>IF(VLOOKUP($C135,Sheet!$A$7:$DG$148,'TN01-10 (IN)'!CP$12,0)="","",VLOOKUP($C135,Sheet!$A$7:$DG$148,'TN01-10 (IN)'!CP$12,0))</f>
        <v>#N/A</v>
      </c>
      <c r="CQ135" s="28" t="e">
        <f>IF(VLOOKUP($C135,Sheet!$A$7:$DG$148,'TN01-10 (IN)'!CQ$12,0)="","",VLOOKUP($C135,Sheet!$A$7:$DG$148,'TN01-10 (IN)'!CQ$12,0))</f>
        <v>#N/A</v>
      </c>
      <c r="CR135" s="28" t="e">
        <f>IF(VLOOKUP($C135,Sheet!$A$7:$DG$148,'TN01-10 (IN)'!CR$12,0)="","",VLOOKUP($C135,Sheet!$A$7:$DG$148,'TN01-10 (IN)'!CR$12,0))</f>
        <v>#N/A</v>
      </c>
      <c r="CS135" s="28" t="e">
        <f>IF(VLOOKUP($C135,Sheet!$A$7:$DG$148,'TN01-10 (IN)'!CS$12,0)="","",VLOOKUP($C135,Sheet!$A$7:$DG$148,'TN01-10 (IN)'!CS$12,0))</f>
        <v>#N/A</v>
      </c>
      <c r="CT135" s="28" t="e">
        <f>IF(VLOOKUP($C135,Sheet!$A$7:$DG$148,'TN01-10 (IN)'!CT$12,0)="","",VLOOKUP($C135,Sheet!$A$7:$DG$148,'TN01-10 (IN)'!CT$12,0))</f>
        <v>#N/A</v>
      </c>
      <c r="CU135" s="33" t="e">
        <f>IF(VLOOKUP($C135,Sheet!$A$7:$DG$148,'TN01-10 (IN)'!CU$12,0)="","",VLOOKUP($C135,Sheet!$A$7:$DG$148,'TN01-10 (IN)'!CU$12,0))</f>
        <v>#N/A</v>
      </c>
      <c r="CV135" s="36" t="e">
        <f>IF(VLOOKUP($C135,Sheet!$A$7:$DG$148,'TN01-10 (IN)'!CV$12,0)="","",VLOOKUP($C135,Sheet!$A$7:$DG$148,'TN01-10 (IN)'!CV$12,0))</f>
        <v>#N/A</v>
      </c>
      <c r="CW135" s="38" t="e">
        <f t="shared" si="11"/>
        <v>#N/A</v>
      </c>
      <c r="CX135" s="38" t="e">
        <f t="shared" si="11"/>
        <v>#N/A</v>
      </c>
      <c r="CY135" s="38">
        <f t="shared" si="12"/>
        <v>0</v>
      </c>
      <c r="CZ135" s="38" t="e">
        <f t="shared" si="13"/>
        <v>#N/A</v>
      </c>
      <c r="DA135" s="38" t="e">
        <f t="shared" si="14"/>
        <v>#N/A</v>
      </c>
      <c r="DB135" s="38" t="e">
        <f>VLOOKUP($C135,'TN01-04'!$A$13:$DL$166,103,0)</f>
        <v>#N/A</v>
      </c>
      <c r="DC135" s="28" t="e">
        <f>IF(VLOOKUP($C135,Sheet!$A$7:$DG$148,'TN01-10 (IN)'!DC$12,0)="","",VLOOKUP($C135,Sheet!$A$7:$DG$148,'TN01-10 (IN)'!DC$12,0))</f>
        <v>#N/A</v>
      </c>
      <c r="DD135" s="28" t="e">
        <f>IF(VLOOKUP($C135,Sheet!$A$7:$DG$148,'TN01-10 (IN)'!DD$12,0)="","",VLOOKUP($C135,Sheet!$A$7:$DG$148,'TN01-10 (IN)'!DD$12,0))</f>
        <v>#N/A</v>
      </c>
      <c r="DE135" s="28" t="e">
        <f>IF(VLOOKUP($C135,Sheet!$A$7:$DG$148,'TN01-10 (IN)'!DE$12,0)="","",VLOOKUP($C135,Sheet!$A$7:$DG$148,'TN01-10 (IN)'!DE$12,0))</f>
        <v>#N/A</v>
      </c>
      <c r="DF135" s="28" t="e">
        <f>IF(VLOOKUP($C135,Sheet!$A$7:$DG$148,'TN01-10 (IN)'!DF$12,0)="","",VLOOKUP($C135,Sheet!$A$7:$DG$148,'TN01-10 (IN)'!DF$12,0))</f>
        <v>#N/A</v>
      </c>
      <c r="DG135" s="38"/>
      <c r="DH135" s="38" t="e">
        <f t="shared" si="15"/>
        <v>#N/A</v>
      </c>
      <c r="DI135" s="38" t="e">
        <f>VLOOKUP($C135,'TN01-04'!$A$13:$DL$166,110,0)</f>
        <v>#N/A</v>
      </c>
      <c r="DJ135" s="33" t="e">
        <f>IF(VLOOKUP($C135,Sheet!$A$7:$DG$148,'TN01-10 (IN)'!DJ$12,0)="","",VLOOKUP($C135,Sheet!$A$7:$DG$148,'TN01-10 (IN)'!DJ$12,0))</f>
        <v>#N/A</v>
      </c>
      <c r="DK135" s="36" t="e">
        <f>IF(VLOOKUP($C135,Sheet!$A$7:$DG$148,'TN01-10 (IN)'!DK$12,0)="","",VLOOKUP($C135,Sheet!$A$7:$DG$148,'TN01-10 (IN)'!DK$12,0))</f>
        <v>#N/A</v>
      </c>
      <c r="DL135" s="38" t="e">
        <f t="shared" si="16"/>
        <v>#N/A</v>
      </c>
      <c r="DM135" s="38" t="e">
        <f t="shared" si="17"/>
        <v>#N/A</v>
      </c>
      <c r="DN135" s="38" t="e">
        <f t="shared" si="18"/>
        <v>#N/A</v>
      </c>
      <c r="DO135" s="38" t="e">
        <f>VLOOKUP($C135,'TN01-04'!$A$13:$DL$166,116,0)</f>
        <v>#N/A</v>
      </c>
      <c r="DP135" s="33" t="e">
        <f>IF(VLOOKUP($C135,Sheet!$A$7:$DG$148,'TN01-10 (IN)'!DP$12,0)="","",VLOOKUP($C135,Sheet!$A$7:$DG$148,'TN01-10 (IN)'!DP$12,0))</f>
        <v>#N/A</v>
      </c>
      <c r="DQ135" s="36" t="e">
        <f>IF(VLOOKUP($C135,Sheet!$A$7:$DG$148,'TN01-10 (IN)'!DQ$12,0)="","",VLOOKUP($C135,Sheet!$A$7:$DG$148,'TN01-10 (IN)'!DQ$12,0))</f>
        <v>#N/A</v>
      </c>
      <c r="DR135" s="28" t="e">
        <f>IF(VLOOKUP($C135,Sheet!$A$7:$DG$148,'TN01-10 (IN)'!DR$12,0)="","",VLOOKUP($C135,Sheet!$A$7:$DG$148,'TN01-10 (IN)'!DR$12,0))</f>
        <v>#N/A</v>
      </c>
      <c r="DS135" s="28" t="e">
        <f>IF(VLOOKUP($C135,Sheet!$A$7:$DG$148,'TN01-10 (IN)'!DS$12,0)="","",VLOOKUP($C135,Sheet!$A$7:$DG$148,'TN01-10 (IN)'!DS$12,0))</f>
        <v>#N/A</v>
      </c>
      <c r="DT135" s="28" t="e">
        <f>IF(VLOOKUP($C135,Sheet!$A$7:$DG$148,'TN01-10 (IN)'!DT$12,0)="","",VLOOKUP($C135,Sheet!$A$7:$DG$148,'TN01-10 (IN)'!DT$12,0))</f>
        <v>#N/A</v>
      </c>
      <c r="DU135" s="28" t="e">
        <f>IF(VLOOKUP($C135,Sheet!$A$7:$DG$148,'TN01-10 (IN)'!DU$12,0)="","",VLOOKUP($C135,Sheet!$A$7:$DG$148,'TN01-10 (IN)'!DU$12,0))</f>
        <v>#N/A</v>
      </c>
      <c r="DV135" s="28" t="e">
        <f>IF(VLOOKUP($C135,Sheet!$A$7:$DG$148,'TN01-10 (IN)'!DV$12,0)="","",VLOOKUP($C135,Sheet!$A$7:$DG$148,'TN01-10 (IN)'!DV$12,0))</f>
        <v>#N/A</v>
      </c>
      <c r="DW135" s="42" t="e">
        <f t="shared" si="19"/>
        <v>#N/A</v>
      </c>
    </row>
    <row r="136" spans="1:127" ht="15.95" customHeight="1" x14ac:dyDescent="0.2">
      <c r="A136" s="52"/>
      <c r="B136" s="625"/>
      <c r="C136" s="45">
        <v>2220727406</v>
      </c>
      <c r="D136" s="26" t="s">
        <v>23</v>
      </c>
      <c r="E136" s="26" t="s">
        <v>48</v>
      </c>
      <c r="F136" s="26" t="s">
        <v>183</v>
      </c>
      <c r="G136" s="27">
        <v>35953</v>
      </c>
      <c r="H136" s="26" t="s">
        <v>209</v>
      </c>
      <c r="I136" s="26" t="s">
        <v>212</v>
      </c>
      <c r="J136" s="28" t="e">
        <f>IF(VLOOKUP($C136,Sheet!$A$7:$DG$148,'TN01-10 (IN)'!J$12,0)="","",VLOOKUP($C136,Sheet!$A$7:$DG$148,'TN01-10 (IN)'!J$12,0))</f>
        <v>#N/A</v>
      </c>
      <c r="K136" s="28" t="e">
        <f>IF(VLOOKUP($C136,Sheet!$A$7:$DG$148,'TN01-10 (IN)'!K$12,0)="","",VLOOKUP($C136,Sheet!$A$7:$DG$148,'TN01-10 (IN)'!K$12,0))</f>
        <v>#N/A</v>
      </c>
      <c r="L136" s="28" t="e">
        <f>IF(VLOOKUP($C136,Sheet!$A$7:$DG$148,'TN01-10 (IN)'!L$12,0)="","",VLOOKUP($C136,Sheet!$A$7:$DG$148,'TN01-10 (IN)'!L$12,0))</f>
        <v>#N/A</v>
      </c>
      <c r="M136" s="28" t="e">
        <f>IF(VLOOKUP($C136,Sheet!$A$7:$DG$148,'TN01-10 (IN)'!M$12,0)="","",VLOOKUP($C136,Sheet!$A$7:$DG$148,'TN01-10 (IN)'!M$12,0))</f>
        <v>#N/A</v>
      </c>
      <c r="N136" s="28" t="e">
        <f>IF(VLOOKUP($C136,Sheet!$A$7:$DG$148,'TN01-10 (IN)'!N$12,0)="","",VLOOKUP($C136,Sheet!$A$7:$DG$148,'TN01-10 (IN)'!N$12,0))</f>
        <v>#N/A</v>
      </c>
      <c r="O136" s="28" t="e">
        <f>IF(VLOOKUP($C136,Sheet!$A$7:$DG$148,'TN01-10 (IN)'!O$12,0)="","",VLOOKUP($C136,Sheet!$A$7:$DG$148,'TN01-10 (IN)'!O$12,0))</f>
        <v>#N/A</v>
      </c>
      <c r="P136" s="28" t="e">
        <f>IF(VLOOKUP($C136,Sheet!$A$7:$DG$148,'TN01-10 (IN)'!P$12,0)="","",VLOOKUP($C136,Sheet!$A$7:$DG$148,'TN01-10 (IN)'!P$12,0))</f>
        <v>#N/A</v>
      </c>
      <c r="Q136" s="28" t="e">
        <f>IF(VLOOKUP($C136,Sheet!$A$7:$DG$148,'TN01-10 (IN)'!Q$12,0)="","",VLOOKUP($C136,Sheet!$A$7:$DG$148,'TN01-10 (IN)'!Q$12,0))</f>
        <v>#N/A</v>
      </c>
      <c r="R136" s="28" t="e">
        <f>IF(VLOOKUP($C136,Sheet!$A$7:$DG$148,'TN01-10 (IN)'!R$12,0)="","",VLOOKUP($C136,Sheet!$A$7:$DG$148,'TN01-10 (IN)'!R$12,0))</f>
        <v>#N/A</v>
      </c>
      <c r="S136" s="28" t="e">
        <f>IF(VLOOKUP($C136,Sheet!$A$7:$DG$148,'TN01-10 (IN)'!S$12,0)="","",VLOOKUP($C136,Sheet!$A$7:$DG$148,'TN01-10 (IN)'!S$12,0))</f>
        <v>#N/A</v>
      </c>
      <c r="T136" s="28" t="e">
        <f>IF(VLOOKUP($C136,Sheet!$A$7:$DG$148,'TN01-10 (IN)'!T$12,0)="","",VLOOKUP($C136,Sheet!$A$7:$DG$148,'TN01-10 (IN)'!T$12,0))</f>
        <v>#N/A</v>
      </c>
      <c r="U136" s="28" t="e">
        <f>IF(VLOOKUP($C136,Sheet!$A$7:$DG$148,'TN01-10 (IN)'!U$12,0)="","",VLOOKUP($C136,Sheet!$A$7:$DG$148,'TN01-10 (IN)'!U$12,0))</f>
        <v>#N/A</v>
      </c>
      <c r="V136" s="28" t="e">
        <f>IF(VLOOKUP($C136,Sheet!$A$7:$DG$148,'TN01-10 (IN)'!V$12,0)="","",VLOOKUP($C136,Sheet!$A$7:$DG$148,'TN01-10 (IN)'!V$12,0))</f>
        <v>#N/A</v>
      </c>
      <c r="W136" s="28" t="e">
        <f>IF(VLOOKUP($C136,Sheet!$A$7:$DG$148,'TN01-10 (IN)'!W$12,0)="","",VLOOKUP($C136,Sheet!$A$7:$DG$148,'TN01-10 (IN)'!W$12,0))</f>
        <v>#N/A</v>
      </c>
      <c r="X136" s="28" t="e">
        <f>IF(VLOOKUP($C136,Sheet!$A$7:$DG$148,'TN01-10 (IN)'!X$12,0)="","",VLOOKUP($C136,Sheet!$A$7:$DG$148,'TN01-10 (IN)'!X$12,0))</f>
        <v>#N/A</v>
      </c>
      <c r="Y136" s="28" t="e">
        <f>IF(VLOOKUP($C136,Sheet!$A$7:$DG$148,'TN01-10 (IN)'!Y$12,0)="","",VLOOKUP($C136,Sheet!$A$7:$DG$148,'TN01-10 (IN)'!Y$12,0))</f>
        <v>#N/A</v>
      </c>
      <c r="Z136" s="28" t="e">
        <f>IF(VLOOKUP($C136,Sheet!$A$7:$DG$148,'TN01-10 (IN)'!Z$12,0)="","",VLOOKUP($C136,Sheet!$A$7:$DG$148,'TN01-10 (IN)'!Z$12,0))</f>
        <v>#N/A</v>
      </c>
      <c r="AA136" s="28" t="e">
        <f>IF(VLOOKUP($C136,Sheet!$A$7:$DG$148,'TN01-10 (IN)'!AA$12,0)="","",VLOOKUP($C136,Sheet!$A$7:$DG$148,'TN01-10 (IN)'!AA$12,0))</f>
        <v>#N/A</v>
      </c>
      <c r="AB136" s="28" t="e">
        <f>IF(VLOOKUP($C136,Sheet!$A$7:$DG$148,'TN01-10 (IN)'!AB$12,0)="","",VLOOKUP($C136,Sheet!$A$7:$DG$148,'TN01-10 (IN)'!AB$12,0))</f>
        <v>#N/A</v>
      </c>
      <c r="AC136" s="28" t="e">
        <f>IF(VLOOKUP($C136,Sheet!$A$7:$DG$148,'TN01-10 (IN)'!AC$12,0)="","",VLOOKUP($C136,Sheet!$A$7:$DG$148,'TN01-10 (IN)'!AC$12,0))</f>
        <v>#N/A</v>
      </c>
      <c r="AD136" s="28" t="e">
        <f>IF(VLOOKUP($C136,Sheet!$A$7:$DG$148,'TN01-10 (IN)'!AD$12,0)="","",VLOOKUP($C136,Sheet!$A$7:$DG$148,'TN01-10 (IN)'!AD$12,0))</f>
        <v>#N/A</v>
      </c>
      <c r="AE136" s="28" t="e">
        <f>IF(VLOOKUP($C136,Sheet!$A$7:$DG$148,'TN01-10 (IN)'!AE$12,0)="","",VLOOKUP($C136,Sheet!$A$7:$DG$148,'TN01-10 (IN)'!AE$12,0))</f>
        <v>#N/A</v>
      </c>
      <c r="AF136" s="28" t="e">
        <f>IF(VLOOKUP($C136,Sheet!$A$7:$DG$148,'TN01-10 (IN)'!AF$12,0)="","",VLOOKUP($C136,Sheet!$A$7:$DG$148,'TN01-10 (IN)'!AF$12,0))</f>
        <v>#N/A</v>
      </c>
      <c r="AG136" s="28" t="e">
        <f>IF(VLOOKUP($C136,Sheet!$A$7:$DG$148,'TN01-10 (IN)'!AG$12,0)="","",VLOOKUP($C136,Sheet!$A$7:$DG$148,'TN01-10 (IN)'!AG$12,0))</f>
        <v>#N/A</v>
      </c>
      <c r="AH136" s="28" t="e">
        <f>IF(VLOOKUP($C136,Sheet!$A$7:$DG$148,'TN01-10 (IN)'!AH$12,0)="","",VLOOKUP($C136,Sheet!$A$7:$DG$148,'TN01-10 (IN)'!AH$12,0))</f>
        <v>#N/A</v>
      </c>
      <c r="AI136" s="28" t="e">
        <f>IF(VLOOKUP($C136,Sheet!$A$7:$DG$148,'TN01-10 (IN)'!AI$12,0)="","",VLOOKUP($C136,Sheet!$A$7:$DG$148,'TN01-10 (IN)'!AI$12,0))</f>
        <v>#N/A</v>
      </c>
      <c r="AJ136" s="28" t="e">
        <f>IF(VLOOKUP($C136,Sheet!$A$7:$DG$148,'TN01-10 (IN)'!AJ$12,0)="","",VLOOKUP($C136,Sheet!$A$7:$DG$148,'TN01-10 (IN)'!AJ$12,0))</f>
        <v>#N/A</v>
      </c>
      <c r="AK136" s="28" t="e">
        <f>IF(VLOOKUP($C136,Sheet!$A$7:$DG$148,'TN01-10 (IN)'!AK$12,0)="","",VLOOKUP($C136,Sheet!$A$7:$DG$148,'TN01-10 (IN)'!AK$12,0))</f>
        <v>#N/A</v>
      </c>
      <c r="AL136" s="28" t="e">
        <f>IF(VLOOKUP($C136,Sheet!$A$7:$DG$148,'TN01-10 (IN)'!AL$12,0)="","",VLOOKUP($C136,Sheet!$A$7:$DG$148,'TN01-10 (IN)'!AL$12,0))</f>
        <v>#N/A</v>
      </c>
      <c r="AM136" s="33" t="e">
        <f>IF(VLOOKUP($C136,Sheet!$A$7:$DG$148,'TN01-10 (IN)'!AM$12,0)="","",VLOOKUP($C136,Sheet!$A$7:$DG$148,'TN01-10 (IN)'!AM$12,0))</f>
        <v>#N/A</v>
      </c>
      <c r="AN136" s="36" t="e">
        <f>IF(VLOOKUP($C136,Sheet!$A$7:$DG$148,'TN01-10 (IN)'!AN$12,0)="","",VLOOKUP($C136,Sheet!$A$7:$DG$148,'TN01-10 (IN)'!AN$12,0))</f>
        <v>#N/A</v>
      </c>
      <c r="AO136" s="32" t="e">
        <f>IF(VLOOKUP($C136,Sheet!$A$7:$DG$148,'TN01-10 (IN)'!AO$12,0)="","",VLOOKUP($C136,Sheet!$A$7:$DG$148,'TN01-10 (IN)'!AO$12,0))</f>
        <v>#N/A</v>
      </c>
      <c r="AP136" s="32" t="e">
        <f>IF(VLOOKUP($C136,Sheet!$A$7:$DG$148,'TN01-10 (IN)'!AP$12,0)="","",VLOOKUP($C136,Sheet!$A$7:$DG$148,'TN01-10 (IN)'!AP$12,0))</f>
        <v>#N/A</v>
      </c>
      <c r="AQ136" s="32" t="e">
        <f>IF(VLOOKUP($C136,Sheet!$A$7:$DG$148,'TN01-10 (IN)'!AQ$12,0)="","",VLOOKUP($C136,Sheet!$A$7:$DG$148,'TN01-10 (IN)'!AQ$12,0))</f>
        <v>#N/A</v>
      </c>
      <c r="AR136" s="32" t="e">
        <f>IF(VLOOKUP($C136,Sheet!$A$7:$DG$148,'TN01-10 (IN)'!AR$12,0)="","",VLOOKUP($C136,Sheet!$A$7:$DG$148,'TN01-10 (IN)'!AR$12,0))</f>
        <v>#N/A</v>
      </c>
      <c r="AS136" s="32" t="e">
        <f>IF(VLOOKUP($C136,Sheet!$A$7:$DG$148,'TN01-10 (IN)'!AS$12,0)="","",VLOOKUP($C136,Sheet!$A$7:$DG$148,'TN01-10 (IN)'!AS$12,0))</f>
        <v>#N/A</v>
      </c>
      <c r="AT136" s="32" t="e">
        <f>IF(VLOOKUP($C136,Sheet!$A$7:$DG$148,'TN01-10 (IN)'!AT$12,0)="","",VLOOKUP($C136,Sheet!$A$7:$DG$148,'TN01-10 (IN)'!AT$12,0))</f>
        <v>#N/A</v>
      </c>
      <c r="AU136" s="32" t="e">
        <f>IF(VLOOKUP($C136,Sheet!$A$7:$DG$148,'TN01-10 (IN)'!AU$12,0)="","",VLOOKUP($C136,Sheet!$A$7:$DG$148,'TN01-10 (IN)'!AU$12,0))</f>
        <v>#N/A</v>
      </c>
      <c r="AV136" s="32" t="e">
        <f>IF(VLOOKUP($C136,Sheet!$A$7:$DG$148,'TN01-10 (IN)'!AV$12,0)="","",VLOOKUP($C136,Sheet!$A$7:$DG$148,'TN01-10 (IN)'!AV$12,0))</f>
        <v>#N/A</v>
      </c>
      <c r="AW136" s="32" t="e">
        <f>IF(VLOOKUP($C136,Sheet!$A$7:$DG$148,'TN01-10 (IN)'!AW$12,0)="","",VLOOKUP($C136,Sheet!$A$7:$DG$148,'TN01-10 (IN)'!AW$12,0))</f>
        <v>#N/A</v>
      </c>
      <c r="AX136" s="32" t="e">
        <f>IF(VLOOKUP($C136,Sheet!$A$7:$DG$148,'TN01-10 (IN)'!AX$12,0)="","",VLOOKUP($C136,Sheet!$A$7:$DG$148,'TN01-10 (IN)'!AX$12,0))</f>
        <v>#N/A</v>
      </c>
      <c r="AY136" s="32" t="e">
        <f>IF(VLOOKUP($C136,Sheet!$A$7:$DG$148,'TN01-10 (IN)'!AY$12,0)="","",VLOOKUP($C136,Sheet!$A$7:$DG$148,'TN01-10 (IN)'!AY$12,0))</f>
        <v>#N/A</v>
      </c>
      <c r="AZ136" s="32" t="e">
        <f>IF(VLOOKUP($C136,Sheet!$A$7:$DG$148,'TN01-10 (IN)'!AZ$12,0)="","",VLOOKUP($C136,Sheet!$A$7:$DG$148,'TN01-10 (IN)'!AZ$12,0))</f>
        <v>#N/A</v>
      </c>
      <c r="BA136" s="32" t="e">
        <f>IF(VLOOKUP($C136,Sheet!$A$7:$DG$148,'TN01-10 (IN)'!BA$12,0)="","",VLOOKUP($C136,Sheet!$A$7:$DG$148,'TN01-10 (IN)'!BA$12,0))</f>
        <v>#N/A</v>
      </c>
      <c r="BB136" s="32" t="e">
        <f>IF(VLOOKUP($C136,Sheet!$A$7:$DG$148,'TN01-10 (IN)'!BB$12,0)="","",VLOOKUP($C136,Sheet!$A$7:$DG$148,'TN01-10 (IN)'!BB$12,0))</f>
        <v>#N/A</v>
      </c>
      <c r="BC136" s="32" t="e">
        <f>IF(VLOOKUP($C136,Sheet!$A$7:$DG$148,'TN01-10 (IN)'!BC$12,0)="","",VLOOKUP($C136,Sheet!$A$7:$DG$148,'TN01-10 (IN)'!BC$12,0))</f>
        <v>#N/A</v>
      </c>
      <c r="BD136" s="33" t="e">
        <f>IF(VLOOKUP($C136,Sheet!$A$7:$DG$148,'TN01-10 (IN)'!BD$12,0)="","",VLOOKUP($C136,Sheet!$A$7:$DG$148,'TN01-10 (IN)'!BD$12,0))</f>
        <v>#N/A</v>
      </c>
      <c r="BE136" s="36" t="e">
        <f>IF(VLOOKUP($C136,Sheet!$A$7:$DG$148,'TN01-10 (IN)'!BE$12,0)="","",VLOOKUP($C136,Sheet!$A$7:$DG$148,'TN01-10 (IN)'!BE$12,0))</f>
        <v>#N/A</v>
      </c>
      <c r="BF136" s="28" t="e">
        <f>IF(VLOOKUP($C136,Sheet!$A$7:$DG$148,'TN01-10 (IN)'!BF$12,0)="","",VLOOKUP($C136,Sheet!$A$7:$DG$148,'TN01-10 (IN)'!BF$12,0))</f>
        <v>#N/A</v>
      </c>
      <c r="BG136" s="28" t="e">
        <f>IF(VLOOKUP($C136,Sheet!$A$7:$DG$148,'TN01-10 (IN)'!BG$12,0)="","",VLOOKUP($C136,Sheet!$A$7:$DG$148,'TN01-10 (IN)'!BG$12,0))</f>
        <v>#N/A</v>
      </c>
      <c r="BH136" s="28" t="e">
        <f>IF(VLOOKUP($C136,Sheet!$A$7:$DG$148,'TN01-10 (IN)'!BH$12,0)="","",VLOOKUP($C136,Sheet!$A$7:$DG$148,'TN01-10 (IN)'!BH$12,0))</f>
        <v>#N/A</v>
      </c>
      <c r="BI136" s="28" t="e">
        <f>IF(VLOOKUP($C136,Sheet!$A$7:$DG$148,'TN01-10 (IN)'!BI$12,0)="","",VLOOKUP($C136,Sheet!$A$7:$DG$148,'TN01-10 (IN)'!BI$12,0))</f>
        <v>#N/A</v>
      </c>
      <c r="BJ136" s="28" t="e">
        <f>IF(VLOOKUP($C136,Sheet!$A$7:$DG$148,'TN01-10 (IN)'!BJ$12,0)="","",VLOOKUP($C136,Sheet!$A$7:$DG$148,'TN01-10 (IN)'!BJ$12,0))</f>
        <v>#N/A</v>
      </c>
      <c r="BK136" s="28" t="e">
        <f>IF(VLOOKUP($C136,Sheet!$A$7:$DG$148,'TN01-10 (IN)'!BK$12,0)="","",VLOOKUP($C136,Sheet!$A$7:$DG$148,'TN01-10 (IN)'!BK$12,0))</f>
        <v>#N/A</v>
      </c>
      <c r="BL136" s="28" t="e">
        <f>IF(VLOOKUP($C136,Sheet!$A$7:$DG$148,'TN01-10 (IN)'!BL$12,0)="","",VLOOKUP($C136,Sheet!$A$7:$DG$148,'TN01-10 (IN)'!BL$12,0))</f>
        <v>#N/A</v>
      </c>
      <c r="BM136" s="28" t="e">
        <f>IF(VLOOKUP($C136,Sheet!$A$7:$DG$148,'TN01-10 (IN)'!BM$12,0)="","",VLOOKUP($C136,Sheet!$A$7:$DG$148,'TN01-10 (IN)'!BM$12,0))</f>
        <v>#N/A</v>
      </c>
      <c r="BN136" s="28" t="e">
        <f>IF(VLOOKUP($C136,Sheet!$A$7:$DG$148,'TN01-10 (IN)'!BN$12,0)="","",VLOOKUP($C136,Sheet!$A$7:$DG$148,'TN01-10 (IN)'!BN$12,0))</f>
        <v>#N/A</v>
      </c>
      <c r="BO136" s="28" t="e">
        <f>IF(VLOOKUP($C136,Sheet!$A$7:$DG$148,'TN01-10 (IN)'!BO$12,0)="","",VLOOKUP($C136,Sheet!$A$7:$DG$148,'TN01-10 (IN)'!BO$12,0))</f>
        <v>#N/A</v>
      </c>
      <c r="BP136" s="28" t="e">
        <f>IF(VLOOKUP($C136,Sheet!$A$7:$DG$148,'TN01-10 (IN)'!BP$12,0)="","",VLOOKUP($C136,Sheet!$A$7:$DG$148,'TN01-10 (IN)'!BP$12,0))</f>
        <v>#N/A</v>
      </c>
      <c r="BQ136" s="28" t="e">
        <f>IF(VLOOKUP($C136,Sheet!$A$7:$DG$148,'TN01-10 (IN)'!BQ$12,0)="","",VLOOKUP($C136,Sheet!$A$7:$DG$148,'TN01-10 (IN)'!BQ$12,0))</f>
        <v>#N/A</v>
      </c>
      <c r="BR136" s="28" t="e">
        <f>IF(VLOOKUP($C136,Sheet!$A$7:$DG$148,'TN01-10 (IN)'!BR$12,0)="","",VLOOKUP($C136,Sheet!$A$7:$DG$148,'TN01-10 (IN)'!BR$12,0))</f>
        <v>#N/A</v>
      </c>
      <c r="BS136" s="28" t="e">
        <f>IF(VLOOKUP($C136,Sheet!$A$7:$DG$148,'TN01-10 (IN)'!BS$12,0)="","",VLOOKUP($C136,Sheet!$A$7:$DG$148,'TN01-10 (IN)'!BS$12,0))</f>
        <v>#N/A</v>
      </c>
      <c r="BT136" s="28" t="e">
        <f>IF(VLOOKUP($C136,Sheet!$A$7:$DG$148,'TN01-10 (IN)'!BT$12,0)="","",VLOOKUP($C136,Sheet!$A$7:$DG$148,'TN01-10 (IN)'!BT$12,0))</f>
        <v>#N/A</v>
      </c>
      <c r="BU136" s="28" t="e">
        <f>IF(VLOOKUP($C136,Sheet!$A$7:$DG$148,'TN01-10 (IN)'!BU$12,0)="","",VLOOKUP($C136,Sheet!$A$7:$DG$148,'TN01-10 (IN)'!BU$12,0))</f>
        <v>#N/A</v>
      </c>
      <c r="BV136" s="28" t="e">
        <f>IF(VLOOKUP($C136,Sheet!$A$7:$DG$148,'TN01-10 (IN)'!BV$12,0)="","",VLOOKUP($C136,Sheet!$A$7:$DG$148,'TN01-10 (IN)'!BV$12,0))</f>
        <v>#N/A</v>
      </c>
      <c r="BW136" s="28" t="e">
        <f>IF(VLOOKUP($C136,Sheet!$A$7:$DG$148,'TN01-10 (IN)'!BW$12,0)="","",VLOOKUP($C136,Sheet!$A$7:$DG$148,'TN01-10 (IN)'!BW$12,0))</f>
        <v>#N/A</v>
      </c>
      <c r="BX136" s="28" t="e">
        <f>IF(VLOOKUP($C136,Sheet!$A$7:$DG$148,'TN01-10 (IN)'!BX$12,0)="","",VLOOKUP($C136,Sheet!$A$7:$DG$148,'TN01-10 (IN)'!BX$12,0))</f>
        <v>#N/A</v>
      </c>
      <c r="BY136" s="28" t="e">
        <f>IF(VLOOKUP($C136,Sheet!$A$7:$DG$148,'TN01-10 (IN)'!BY$12,0)="","",VLOOKUP($C136,Sheet!$A$7:$DG$148,'TN01-10 (IN)'!BY$12,0))</f>
        <v>#N/A</v>
      </c>
      <c r="BZ136" s="33" t="e">
        <f>IF(VLOOKUP($C136,Sheet!$A$7:$DG$148,'TN01-10 (IN)'!BZ$12,0)="","",VLOOKUP($C136,Sheet!$A$7:$DG$148,'TN01-10 (IN)'!BZ$12,0))</f>
        <v>#N/A</v>
      </c>
      <c r="CA136" s="36" t="e">
        <f>IF(VLOOKUP($C136,Sheet!$A$7:$DG$148,'TN01-10 (IN)'!CA$12,0)="","",VLOOKUP($C136,Sheet!$A$7:$DG$148,'TN01-10 (IN)'!CA$12,0))</f>
        <v>#N/A</v>
      </c>
      <c r="CB136" s="28" t="e">
        <f>IF(VLOOKUP($C136,Sheet!$A$7:$DG$148,'TN01-10 (IN)'!CB$12,0)="","",VLOOKUP($C136,Sheet!$A$7:$DG$148,'TN01-10 (IN)'!CB$12,0))</f>
        <v>#N/A</v>
      </c>
      <c r="CC136" s="28" t="e">
        <f>IF(VLOOKUP($C136,Sheet!$A$7:$DG$148,'TN01-10 (IN)'!CC$12,0)="","",VLOOKUP($C136,Sheet!$A$7:$DG$148,'TN01-10 (IN)'!CC$12,0))</f>
        <v>#N/A</v>
      </c>
      <c r="CD136" s="28" t="e">
        <f>IF(VLOOKUP($C136,Sheet!$A$7:$DG$148,'TN01-10 (IN)'!CD$12,0)="","",VLOOKUP($C136,Sheet!$A$7:$DG$148,'TN01-10 (IN)'!CD$12,0))</f>
        <v>#N/A</v>
      </c>
      <c r="CE136" s="28" t="e">
        <f>IF(VLOOKUP($C136,Sheet!$A$7:$DG$148,'TN01-10 (IN)'!CE$12,0)="","",VLOOKUP($C136,Sheet!$A$7:$DG$148,'TN01-10 (IN)'!CE$12,0))</f>
        <v>#N/A</v>
      </c>
      <c r="CF136" s="28" t="e">
        <f>IF(VLOOKUP($C136,Sheet!$A$7:$DG$148,'TN01-10 (IN)'!CF$12,0)="","",VLOOKUP($C136,Sheet!$A$7:$DG$148,'TN01-10 (IN)'!CF$12,0))</f>
        <v>#N/A</v>
      </c>
      <c r="CG136" s="28" t="e">
        <f>IF(VLOOKUP($C136,Sheet!$A$7:$DG$148,'TN01-10 (IN)'!CG$12,0)="","",VLOOKUP($C136,Sheet!$A$7:$DG$148,'TN01-10 (IN)'!CG$12,0))</f>
        <v>#N/A</v>
      </c>
      <c r="CH136" s="28" t="e">
        <f>IF(VLOOKUP($C136,Sheet!$A$7:$DG$148,'TN01-10 (IN)'!CH$12,0)="","",VLOOKUP($C136,Sheet!$A$7:$DG$148,'TN01-10 (IN)'!CH$12,0))</f>
        <v>#N/A</v>
      </c>
      <c r="CI136" s="28" t="e">
        <f>IF(VLOOKUP($C136,Sheet!$A$7:$DG$148,'TN01-10 (IN)'!CI$12,0)="","",VLOOKUP($C136,Sheet!$A$7:$DG$148,'TN01-10 (IN)'!CI$12,0))</f>
        <v>#N/A</v>
      </c>
      <c r="CJ136" s="28" t="e">
        <f>IF(VLOOKUP($C136,Sheet!$A$7:$DG$148,'TN01-10 (IN)'!CJ$12,0)="","",VLOOKUP($C136,Sheet!$A$7:$DG$148,'TN01-10 (IN)'!CJ$12,0))</f>
        <v>#N/A</v>
      </c>
      <c r="CK136" s="28" t="e">
        <f>IF(VLOOKUP($C136,Sheet!$A$7:$DG$148,'TN01-10 (IN)'!CK$12,0)="","",VLOOKUP($C136,Sheet!$A$7:$DG$148,'TN01-10 (IN)'!CK$12,0))</f>
        <v>#N/A</v>
      </c>
      <c r="CL136" s="28" t="e">
        <f>IF(VLOOKUP($C136,Sheet!$A$7:$DG$148,'TN01-10 (IN)'!CL$12,0)="","",VLOOKUP($C136,Sheet!$A$7:$DG$148,'TN01-10 (IN)'!CL$12,0))</f>
        <v>#N/A</v>
      </c>
      <c r="CM136" s="28" t="e">
        <f>IF(VLOOKUP($C136,Sheet!$A$7:$DG$148,'TN01-10 (IN)'!CM$12,0)="","",VLOOKUP($C136,Sheet!$A$7:$DG$148,'TN01-10 (IN)'!CM$12,0))</f>
        <v>#N/A</v>
      </c>
      <c r="CN136" s="28" t="e">
        <f>IF(VLOOKUP($C136,Sheet!$A$7:$DG$148,'TN01-10 (IN)'!CN$12,0)="","",VLOOKUP($C136,Sheet!$A$7:$DG$148,'TN01-10 (IN)'!CN$12,0))</f>
        <v>#N/A</v>
      </c>
      <c r="CO136" s="28" t="e">
        <f>IF(VLOOKUP($C136,Sheet!$A$7:$DG$148,'TN01-10 (IN)'!CO$12,0)="","",VLOOKUP($C136,Sheet!$A$7:$DG$148,'TN01-10 (IN)'!CO$12,0))</f>
        <v>#N/A</v>
      </c>
      <c r="CP136" s="28" t="e">
        <f>IF(VLOOKUP($C136,Sheet!$A$7:$DG$148,'TN01-10 (IN)'!CP$12,0)="","",VLOOKUP($C136,Sheet!$A$7:$DG$148,'TN01-10 (IN)'!CP$12,0))</f>
        <v>#N/A</v>
      </c>
      <c r="CQ136" s="28" t="e">
        <f>IF(VLOOKUP($C136,Sheet!$A$7:$DG$148,'TN01-10 (IN)'!CQ$12,0)="","",VLOOKUP($C136,Sheet!$A$7:$DG$148,'TN01-10 (IN)'!CQ$12,0))</f>
        <v>#N/A</v>
      </c>
      <c r="CR136" s="28" t="e">
        <f>IF(VLOOKUP($C136,Sheet!$A$7:$DG$148,'TN01-10 (IN)'!CR$12,0)="","",VLOOKUP($C136,Sheet!$A$7:$DG$148,'TN01-10 (IN)'!CR$12,0))</f>
        <v>#N/A</v>
      </c>
      <c r="CS136" s="28" t="e">
        <f>IF(VLOOKUP($C136,Sheet!$A$7:$DG$148,'TN01-10 (IN)'!CS$12,0)="","",VLOOKUP($C136,Sheet!$A$7:$DG$148,'TN01-10 (IN)'!CS$12,0))</f>
        <v>#N/A</v>
      </c>
      <c r="CT136" s="28" t="e">
        <f>IF(VLOOKUP($C136,Sheet!$A$7:$DG$148,'TN01-10 (IN)'!CT$12,0)="","",VLOOKUP($C136,Sheet!$A$7:$DG$148,'TN01-10 (IN)'!CT$12,0))</f>
        <v>#N/A</v>
      </c>
      <c r="CU136" s="33" t="e">
        <f>IF(VLOOKUP($C136,Sheet!$A$7:$DG$148,'TN01-10 (IN)'!CU$12,0)="","",VLOOKUP($C136,Sheet!$A$7:$DG$148,'TN01-10 (IN)'!CU$12,0))</f>
        <v>#N/A</v>
      </c>
      <c r="CV136" s="36" t="e">
        <f>IF(VLOOKUP($C136,Sheet!$A$7:$DG$148,'TN01-10 (IN)'!CV$12,0)="","",VLOOKUP($C136,Sheet!$A$7:$DG$148,'TN01-10 (IN)'!CV$12,0))</f>
        <v>#N/A</v>
      </c>
      <c r="CW136" s="38" t="e">
        <f t="shared" si="11"/>
        <v>#N/A</v>
      </c>
      <c r="CX136" s="38" t="e">
        <f t="shared" si="11"/>
        <v>#N/A</v>
      </c>
      <c r="CY136" s="38">
        <f t="shared" si="12"/>
        <v>0</v>
      </c>
      <c r="CZ136" s="38" t="e">
        <f t="shared" si="13"/>
        <v>#N/A</v>
      </c>
      <c r="DA136" s="38" t="e">
        <f t="shared" si="14"/>
        <v>#N/A</v>
      </c>
      <c r="DB136" s="38" t="e">
        <f>VLOOKUP($C136,'TN01-04'!$A$13:$DL$166,103,0)</f>
        <v>#N/A</v>
      </c>
      <c r="DC136" s="28" t="e">
        <f>IF(VLOOKUP($C136,Sheet!$A$7:$DG$148,'TN01-10 (IN)'!DC$12,0)="","",VLOOKUP($C136,Sheet!$A$7:$DG$148,'TN01-10 (IN)'!DC$12,0))</f>
        <v>#N/A</v>
      </c>
      <c r="DD136" s="28" t="e">
        <f>IF(VLOOKUP($C136,Sheet!$A$7:$DG$148,'TN01-10 (IN)'!DD$12,0)="","",VLOOKUP($C136,Sheet!$A$7:$DG$148,'TN01-10 (IN)'!DD$12,0))</f>
        <v>#N/A</v>
      </c>
      <c r="DE136" s="28" t="e">
        <f>IF(VLOOKUP($C136,Sheet!$A$7:$DG$148,'TN01-10 (IN)'!DE$12,0)="","",VLOOKUP($C136,Sheet!$A$7:$DG$148,'TN01-10 (IN)'!DE$12,0))</f>
        <v>#N/A</v>
      </c>
      <c r="DF136" s="28" t="e">
        <f>IF(VLOOKUP($C136,Sheet!$A$7:$DG$148,'TN01-10 (IN)'!DF$12,0)="","",VLOOKUP($C136,Sheet!$A$7:$DG$148,'TN01-10 (IN)'!DF$12,0))</f>
        <v>#N/A</v>
      </c>
      <c r="DG136" s="38"/>
      <c r="DH136" s="38" t="e">
        <f t="shared" si="15"/>
        <v>#N/A</v>
      </c>
      <c r="DI136" s="38" t="e">
        <f>VLOOKUP($C136,'TN01-04'!$A$13:$DL$166,110,0)</f>
        <v>#N/A</v>
      </c>
      <c r="DJ136" s="33" t="e">
        <f>IF(VLOOKUP($C136,Sheet!$A$7:$DG$148,'TN01-10 (IN)'!DJ$12,0)="","",VLOOKUP($C136,Sheet!$A$7:$DG$148,'TN01-10 (IN)'!DJ$12,0))</f>
        <v>#N/A</v>
      </c>
      <c r="DK136" s="36" t="e">
        <f>IF(VLOOKUP($C136,Sheet!$A$7:$DG$148,'TN01-10 (IN)'!DK$12,0)="","",VLOOKUP($C136,Sheet!$A$7:$DG$148,'TN01-10 (IN)'!DK$12,0))</f>
        <v>#N/A</v>
      </c>
      <c r="DL136" s="38" t="e">
        <f t="shared" si="16"/>
        <v>#N/A</v>
      </c>
      <c r="DM136" s="38" t="e">
        <f t="shared" si="17"/>
        <v>#N/A</v>
      </c>
      <c r="DN136" s="38" t="e">
        <f t="shared" si="18"/>
        <v>#N/A</v>
      </c>
      <c r="DO136" s="38" t="e">
        <f>VLOOKUP($C136,'TN01-04'!$A$13:$DL$166,116,0)</f>
        <v>#N/A</v>
      </c>
      <c r="DP136" s="33" t="e">
        <f>IF(VLOOKUP($C136,Sheet!$A$7:$DG$148,'TN01-10 (IN)'!DP$12,0)="","",VLOOKUP($C136,Sheet!$A$7:$DG$148,'TN01-10 (IN)'!DP$12,0))</f>
        <v>#N/A</v>
      </c>
      <c r="DQ136" s="36" t="e">
        <f>IF(VLOOKUP($C136,Sheet!$A$7:$DG$148,'TN01-10 (IN)'!DQ$12,0)="","",VLOOKUP($C136,Sheet!$A$7:$DG$148,'TN01-10 (IN)'!DQ$12,0))</f>
        <v>#N/A</v>
      </c>
      <c r="DR136" s="28" t="e">
        <f>IF(VLOOKUP($C136,Sheet!$A$7:$DG$148,'TN01-10 (IN)'!DR$12,0)="","",VLOOKUP($C136,Sheet!$A$7:$DG$148,'TN01-10 (IN)'!DR$12,0))</f>
        <v>#N/A</v>
      </c>
      <c r="DS136" s="28" t="e">
        <f>IF(VLOOKUP($C136,Sheet!$A$7:$DG$148,'TN01-10 (IN)'!DS$12,0)="","",VLOOKUP($C136,Sheet!$A$7:$DG$148,'TN01-10 (IN)'!DS$12,0))</f>
        <v>#N/A</v>
      </c>
      <c r="DT136" s="28" t="e">
        <f>IF(VLOOKUP($C136,Sheet!$A$7:$DG$148,'TN01-10 (IN)'!DT$12,0)="","",VLOOKUP($C136,Sheet!$A$7:$DG$148,'TN01-10 (IN)'!DT$12,0))</f>
        <v>#N/A</v>
      </c>
      <c r="DU136" s="28" t="e">
        <f>IF(VLOOKUP($C136,Sheet!$A$7:$DG$148,'TN01-10 (IN)'!DU$12,0)="","",VLOOKUP($C136,Sheet!$A$7:$DG$148,'TN01-10 (IN)'!DU$12,0))</f>
        <v>#N/A</v>
      </c>
      <c r="DV136" s="28" t="e">
        <f>IF(VLOOKUP($C136,Sheet!$A$7:$DG$148,'TN01-10 (IN)'!DV$12,0)="","",VLOOKUP($C136,Sheet!$A$7:$DG$148,'TN01-10 (IN)'!DV$12,0))</f>
        <v>#N/A</v>
      </c>
      <c r="DW136" s="42" t="e">
        <f t="shared" si="19"/>
        <v>#N/A</v>
      </c>
    </row>
    <row r="137" spans="1:127" ht="15.95" customHeight="1" x14ac:dyDescent="0.2">
      <c r="A137" s="52"/>
      <c r="B137" s="625"/>
      <c r="C137" s="45">
        <v>2220729441</v>
      </c>
      <c r="D137" s="26" t="s">
        <v>21</v>
      </c>
      <c r="E137" s="26" t="s">
        <v>48</v>
      </c>
      <c r="F137" s="26" t="s">
        <v>184</v>
      </c>
      <c r="G137" s="27">
        <v>36084</v>
      </c>
      <c r="H137" s="26" t="s">
        <v>209</v>
      </c>
      <c r="I137" s="26" t="s">
        <v>212</v>
      </c>
      <c r="J137" s="28">
        <f>IF(VLOOKUP($C137,Sheet!$A$7:$DG$148,'TN01-10 (IN)'!J$12,0)="","",VLOOKUP($C137,Sheet!$A$7:$DG$148,'TN01-10 (IN)'!J$12,0))</f>
        <v>8.6</v>
      </c>
      <c r="K137" s="28">
        <f>IF(VLOOKUP($C137,Sheet!$A$7:$DG$148,'TN01-10 (IN)'!K$12,0)="","",VLOOKUP($C137,Sheet!$A$7:$DG$148,'TN01-10 (IN)'!K$12,0))</f>
        <v>8.6</v>
      </c>
      <c r="L137" s="28">
        <f>IF(VLOOKUP($C137,Sheet!$A$7:$DG$148,'TN01-10 (IN)'!L$12,0)="","",VLOOKUP($C137,Sheet!$A$7:$DG$148,'TN01-10 (IN)'!L$12,0))</f>
        <v>8.6</v>
      </c>
      <c r="M137" s="28">
        <f>IF(VLOOKUP($C137,Sheet!$A$7:$DG$148,'TN01-10 (IN)'!M$12,0)="","",VLOOKUP($C137,Sheet!$A$7:$DG$148,'TN01-10 (IN)'!M$12,0))</f>
        <v>7.9</v>
      </c>
      <c r="N137" s="28">
        <f>IF(VLOOKUP($C137,Sheet!$A$7:$DG$148,'TN01-10 (IN)'!N$12,0)="","",VLOOKUP($C137,Sheet!$A$7:$DG$148,'TN01-10 (IN)'!N$12,0))</f>
        <v>7.7</v>
      </c>
      <c r="O137" s="28">
        <f>IF(VLOOKUP($C137,Sheet!$A$7:$DG$148,'TN01-10 (IN)'!O$12,0)="","",VLOOKUP($C137,Sheet!$A$7:$DG$148,'TN01-10 (IN)'!O$12,0))</f>
        <v>9.9</v>
      </c>
      <c r="P137" s="28">
        <f>IF(VLOOKUP($C137,Sheet!$A$7:$DG$148,'TN01-10 (IN)'!P$12,0)="","",VLOOKUP($C137,Sheet!$A$7:$DG$148,'TN01-10 (IN)'!P$12,0))</f>
        <v>9.1</v>
      </c>
      <c r="Q137" s="28" t="str">
        <f>IF(VLOOKUP($C137,Sheet!$A$7:$DG$148,'TN01-10 (IN)'!Q$12,0)="","",VLOOKUP($C137,Sheet!$A$7:$DG$148,'TN01-10 (IN)'!Q$12,0))</f>
        <v/>
      </c>
      <c r="R137" s="28">
        <f>IF(VLOOKUP($C137,Sheet!$A$7:$DG$148,'TN01-10 (IN)'!R$12,0)="","",VLOOKUP($C137,Sheet!$A$7:$DG$148,'TN01-10 (IN)'!R$12,0))</f>
        <v>8.5</v>
      </c>
      <c r="S137" s="28" t="str">
        <f>IF(VLOOKUP($C137,Sheet!$A$7:$DG$148,'TN01-10 (IN)'!S$12,0)="","",VLOOKUP($C137,Sheet!$A$7:$DG$148,'TN01-10 (IN)'!S$12,0))</f>
        <v/>
      </c>
      <c r="T137" s="28" t="str">
        <f>IF(VLOOKUP($C137,Sheet!$A$7:$DG$148,'TN01-10 (IN)'!T$12,0)="","",VLOOKUP($C137,Sheet!$A$7:$DG$148,'TN01-10 (IN)'!T$12,0))</f>
        <v/>
      </c>
      <c r="U137" s="28" t="str">
        <f>IF(VLOOKUP($C137,Sheet!$A$7:$DG$148,'TN01-10 (IN)'!U$12,0)="","",VLOOKUP($C137,Sheet!$A$7:$DG$148,'TN01-10 (IN)'!U$12,0))</f>
        <v/>
      </c>
      <c r="V137" s="28" t="str">
        <f>IF(VLOOKUP($C137,Sheet!$A$7:$DG$148,'TN01-10 (IN)'!V$12,0)="","",VLOOKUP($C137,Sheet!$A$7:$DG$148,'TN01-10 (IN)'!V$12,0))</f>
        <v/>
      </c>
      <c r="W137" s="28">
        <f>IF(VLOOKUP($C137,Sheet!$A$7:$DG$148,'TN01-10 (IN)'!W$12,0)="","",VLOOKUP($C137,Sheet!$A$7:$DG$148,'TN01-10 (IN)'!W$12,0))</f>
        <v>7.7</v>
      </c>
      <c r="X137" s="28">
        <f>IF(VLOOKUP($C137,Sheet!$A$7:$DG$148,'TN01-10 (IN)'!X$12,0)="","",VLOOKUP($C137,Sheet!$A$7:$DG$148,'TN01-10 (IN)'!X$12,0))</f>
        <v>7</v>
      </c>
      <c r="Y137" s="28">
        <f>IF(VLOOKUP($C137,Sheet!$A$7:$DG$148,'TN01-10 (IN)'!Y$12,0)="","",VLOOKUP($C137,Sheet!$A$7:$DG$148,'TN01-10 (IN)'!Y$12,0))</f>
        <v>9.1</v>
      </c>
      <c r="Z137" s="28">
        <f>IF(VLOOKUP($C137,Sheet!$A$7:$DG$148,'TN01-10 (IN)'!Z$12,0)="","",VLOOKUP($C137,Sheet!$A$7:$DG$148,'TN01-10 (IN)'!Z$12,0))</f>
        <v>8.1999999999999993</v>
      </c>
      <c r="AA137" s="28">
        <f>IF(VLOOKUP($C137,Sheet!$A$7:$DG$148,'TN01-10 (IN)'!AA$12,0)="","",VLOOKUP($C137,Sheet!$A$7:$DG$148,'TN01-10 (IN)'!AA$12,0))</f>
        <v>5.9</v>
      </c>
      <c r="AB137" s="28">
        <f>IF(VLOOKUP($C137,Sheet!$A$7:$DG$148,'TN01-10 (IN)'!AB$12,0)="","",VLOOKUP($C137,Sheet!$A$7:$DG$148,'TN01-10 (IN)'!AB$12,0))</f>
        <v>7.5</v>
      </c>
      <c r="AC137" s="28">
        <f>IF(VLOOKUP($C137,Sheet!$A$7:$DG$148,'TN01-10 (IN)'!AC$12,0)="","",VLOOKUP($C137,Sheet!$A$7:$DG$148,'TN01-10 (IN)'!AC$12,0))</f>
        <v>5.2</v>
      </c>
      <c r="AD137" s="28">
        <f>IF(VLOOKUP($C137,Sheet!$A$7:$DG$148,'TN01-10 (IN)'!AD$12,0)="","",VLOOKUP($C137,Sheet!$A$7:$DG$148,'TN01-10 (IN)'!AD$12,0))</f>
        <v>5.7</v>
      </c>
      <c r="AE137" s="28">
        <f>IF(VLOOKUP($C137,Sheet!$A$7:$DG$148,'TN01-10 (IN)'!AE$12,0)="","",VLOOKUP($C137,Sheet!$A$7:$DG$148,'TN01-10 (IN)'!AE$12,0))</f>
        <v>7.3</v>
      </c>
      <c r="AF137" s="28">
        <f>IF(VLOOKUP($C137,Sheet!$A$7:$DG$148,'TN01-10 (IN)'!AF$12,0)="","",VLOOKUP($C137,Sheet!$A$7:$DG$148,'TN01-10 (IN)'!AF$12,0))</f>
        <v>8.1999999999999993</v>
      </c>
      <c r="AG137" s="28">
        <f>IF(VLOOKUP($C137,Sheet!$A$7:$DG$148,'TN01-10 (IN)'!AG$12,0)="","",VLOOKUP($C137,Sheet!$A$7:$DG$148,'TN01-10 (IN)'!AG$12,0))</f>
        <v>5.7</v>
      </c>
      <c r="AH137" s="28">
        <f>IF(VLOOKUP($C137,Sheet!$A$7:$DG$148,'TN01-10 (IN)'!AH$12,0)="","",VLOOKUP($C137,Sheet!$A$7:$DG$148,'TN01-10 (IN)'!AH$12,0))</f>
        <v>7.6</v>
      </c>
      <c r="AI137" s="28">
        <f>IF(VLOOKUP($C137,Sheet!$A$7:$DG$148,'TN01-10 (IN)'!AI$12,0)="","",VLOOKUP($C137,Sheet!$A$7:$DG$148,'TN01-10 (IN)'!AI$12,0))</f>
        <v>6.4</v>
      </c>
      <c r="AJ137" s="28">
        <f>IF(VLOOKUP($C137,Sheet!$A$7:$DG$148,'TN01-10 (IN)'!AJ$12,0)="","",VLOOKUP($C137,Sheet!$A$7:$DG$148,'TN01-10 (IN)'!AJ$12,0))</f>
        <v>5.5</v>
      </c>
      <c r="AK137" s="28">
        <f>IF(VLOOKUP($C137,Sheet!$A$7:$DG$148,'TN01-10 (IN)'!AK$12,0)="","",VLOOKUP($C137,Sheet!$A$7:$DG$148,'TN01-10 (IN)'!AK$12,0))</f>
        <v>4.5</v>
      </c>
      <c r="AL137" s="28">
        <f>IF(VLOOKUP($C137,Sheet!$A$7:$DG$148,'TN01-10 (IN)'!AL$12,0)="","",VLOOKUP($C137,Sheet!$A$7:$DG$148,'TN01-10 (IN)'!AL$12,0))</f>
        <v>7.8</v>
      </c>
      <c r="AM137" s="33">
        <f>IF(VLOOKUP($C137,Sheet!$A$7:$DG$148,'TN01-10 (IN)'!AM$12,0)="","",VLOOKUP($C137,Sheet!$A$7:$DG$148,'TN01-10 (IN)'!AM$12,0))</f>
        <v>51</v>
      </c>
      <c r="AN137" s="36">
        <f>IF(VLOOKUP($C137,Sheet!$A$7:$DG$148,'TN01-10 (IN)'!AN$12,0)="","",VLOOKUP($C137,Sheet!$A$7:$DG$148,'TN01-10 (IN)'!AN$12,0))</f>
        <v>0</v>
      </c>
      <c r="AO137" s="32">
        <f>IF(VLOOKUP($C137,Sheet!$A$7:$DG$148,'TN01-10 (IN)'!AO$12,0)="","",VLOOKUP($C137,Sheet!$A$7:$DG$148,'TN01-10 (IN)'!AO$12,0))</f>
        <v>6.5</v>
      </c>
      <c r="AP137" s="32">
        <f>IF(VLOOKUP($C137,Sheet!$A$7:$DG$148,'TN01-10 (IN)'!AP$12,0)="","",VLOOKUP($C137,Sheet!$A$7:$DG$148,'TN01-10 (IN)'!AP$12,0))</f>
        <v>9.1999999999999993</v>
      </c>
      <c r="AQ137" s="32" t="str">
        <f>IF(VLOOKUP($C137,Sheet!$A$7:$DG$148,'TN01-10 (IN)'!AQ$12,0)="","",VLOOKUP($C137,Sheet!$A$7:$DG$148,'TN01-10 (IN)'!AQ$12,0))</f>
        <v/>
      </c>
      <c r="AR137" s="32" t="str">
        <f>IF(VLOOKUP($C137,Sheet!$A$7:$DG$148,'TN01-10 (IN)'!AR$12,0)="","",VLOOKUP($C137,Sheet!$A$7:$DG$148,'TN01-10 (IN)'!AR$12,0))</f>
        <v/>
      </c>
      <c r="AS137" s="32">
        <f>IF(VLOOKUP($C137,Sheet!$A$7:$DG$148,'TN01-10 (IN)'!AS$12,0)="","",VLOOKUP($C137,Sheet!$A$7:$DG$148,'TN01-10 (IN)'!AS$12,0))</f>
        <v>6</v>
      </c>
      <c r="AT137" s="32" t="str">
        <f>IF(VLOOKUP($C137,Sheet!$A$7:$DG$148,'TN01-10 (IN)'!AT$12,0)="","",VLOOKUP($C137,Sheet!$A$7:$DG$148,'TN01-10 (IN)'!AT$12,0))</f>
        <v/>
      </c>
      <c r="AU137" s="32" t="str">
        <f>IF(VLOOKUP($C137,Sheet!$A$7:$DG$148,'TN01-10 (IN)'!AU$12,0)="","",VLOOKUP($C137,Sheet!$A$7:$DG$148,'TN01-10 (IN)'!AU$12,0))</f>
        <v/>
      </c>
      <c r="AV137" s="32" t="str">
        <f>IF(VLOOKUP($C137,Sheet!$A$7:$DG$148,'TN01-10 (IN)'!AV$12,0)="","",VLOOKUP($C137,Sheet!$A$7:$DG$148,'TN01-10 (IN)'!AV$12,0))</f>
        <v/>
      </c>
      <c r="AW137" s="32" t="str">
        <f>IF(VLOOKUP($C137,Sheet!$A$7:$DG$148,'TN01-10 (IN)'!AW$12,0)="","",VLOOKUP($C137,Sheet!$A$7:$DG$148,'TN01-10 (IN)'!AW$12,0))</f>
        <v/>
      </c>
      <c r="AX137" s="32" t="str">
        <f>IF(VLOOKUP($C137,Sheet!$A$7:$DG$148,'TN01-10 (IN)'!AX$12,0)="","",VLOOKUP($C137,Sheet!$A$7:$DG$148,'TN01-10 (IN)'!AX$12,0))</f>
        <v/>
      </c>
      <c r="AY137" s="32">
        <f>IF(VLOOKUP($C137,Sheet!$A$7:$DG$148,'TN01-10 (IN)'!AY$12,0)="","",VLOOKUP($C137,Sheet!$A$7:$DG$148,'TN01-10 (IN)'!AY$12,0))</f>
        <v>6.4</v>
      </c>
      <c r="AZ137" s="32" t="str">
        <f>IF(VLOOKUP($C137,Sheet!$A$7:$DG$148,'TN01-10 (IN)'!AZ$12,0)="","",VLOOKUP($C137,Sheet!$A$7:$DG$148,'TN01-10 (IN)'!AZ$12,0))</f>
        <v/>
      </c>
      <c r="BA137" s="32" t="str">
        <f>IF(VLOOKUP($C137,Sheet!$A$7:$DG$148,'TN01-10 (IN)'!BA$12,0)="","",VLOOKUP($C137,Sheet!$A$7:$DG$148,'TN01-10 (IN)'!BA$12,0))</f>
        <v/>
      </c>
      <c r="BB137" s="32" t="str">
        <f>IF(VLOOKUP($C137,Sheet!$A$7:$DG$148,'TN01-10 (IN)'!BB$12,0)="","",VLOOKUP($C137,Sheet!$A$7:$DG$148,'TN01-10 (IN)'!BB$12,0))</f>
        <v/>
      </c>
      <c r="BC137" s="32">
        <f>IF(VLOOKUP($C137,Sheet!$A$7:$DG$148,'TN01-10 (IN)'!BC$12,0)="","",VLOOKUP($C137,Sheet!$A$7:$DG$148,'TN01-10 (IN)'!BC$12,0))</f>
        <v>8.4</v>
      </c>
      <c r="BD137" s="33">
        <f>IF(VLOOKUP($C137,Sheet!$A$7:$DG$148,'TN01-10 (IN)'!BD$12,0)="","",VLOOKUP($C137,Sheet!$A$7:$DG$148,'TN01-10 (IN)'!BD$12,0))</f>
        <v>5</v>
      </c>
      <c r="BE137" s="36">
        <f>IF(VLOOKUP($C137,Sheet!$A$7:$DG$148,'TN01-10 (IN)'!BE$12,0)="","",VLOOKUP($C137,Sheet!$A$7:$DG$148,'TN01-10 (IN)'!BE$12,0))</f>
        <v>0</v>
      </c>
      <c r="BF137" s="28">
        <f>IF(VLOOKUP($C137,Sheet!$A$7:$DG$148,'TN01-10 (IN)'!BF$12,0)="","",VLOOKUP($C137,Sheet!$A$7:$DG$148,'TN01-10 (IN)'!BF$12,0))</f>
        <v>5.2</v>
      </c>
      <c r="BG137" s="28">
        <f>IF(VLOOKUP($C137,Sheet!$A$7:$DG$148,'TN01-10 (IN)'!BG$12,0)="","",VLOOKUP($C137,Sheet!$A$7:$DG$148,'TN01-10 (IN)'!BG$12,0))</f>
        <v>6.2</v>
      </c>
      <c r="BH137" s="28">
        <f>IF(VLOOKUP($C137,Sheet!$A$7:$DG$148,'TN01-10 (IN)'!BH$12,0)="","",VLOOKUP($C137,Sheet!$A$7:$DG$148,'TN01-10 (IN)'!BH$12,0))</f>
        <v>7.7</v>
      </c>
      <c r="BI137" s="28">
        <f>IF(VLOOKUP($C137,Sheet!$A$7:$DG$148,'TN01-10 (IN)'!BI$12,0)="","",VLOOKUP($C137,Sheet!$A$7:$DG$148,'TN01-10 (IN)'!BI$12,0))</f>
        <v>6</v>
      </c>
      <c r="BJ137" s="28">
        <f>IF(VLOOKUP($C137,Sheet!$A$7:$DG$148,'TN01-10 (IN)'!BJ$12,0)="","",VLOOKUP($C137,Sheet!$A$7:$DG$148,'TN01-10 (IN)'!BJ$12,0))</f>
        <v>6.5</v>
      </c>
      <c r="BK137" s="28">
        <f>IF(VLOOKUP($C137,Sheet!$A$7:$DG$148,'TN01-10 (IN)'!BK$12,0)="","",VLOOKUP($C137,Sheet!$A$7:$DG$148,'TN01-10 (IN)'!BK$12,0))</f>
        <v>7.6</v>
      </c>
      <c r="BL137" s="28">
        <f>IF(VLOOKUP($C137,Sheet!$A$7:$DG$148,'TN01-10 (IN)'!BL$12,0)="","",VLOOKUP($C137,Sheet!$A$7:$DG$148,'TN01-10 (IN)'!BL$12,0))</f>
        <v>8.3000000000000007</v>
      </c>
      <c r="BM137" s="28">
        <f>IF(VLOOKUP($C137,Sheet!$A$7:$DG$148,'TN01-10 (IN)'!BM$12,0)="","",VLOOKUP($C137,Sheet!$A$7:$DG$148,'TN01-10 (IN)'!BM$12,0))</f>
        <v>7.1</v>
      </c>
      <c r="BN137" s="28">
        <f>IF(VLOOKUP($C137,Sheet!$A$7:$DG$148,'TN01-10 (IN)'!BN$12,0)="","",VLOOKUP($C137,Sheet!$A$7:$DG$148,'TN01-10 (IN)'!BN$12,0))</f>
        <v>7</v>
      </c>
      <c r="BO137" s="28">
        <f>IF(VLOOKUP($C137,Sheet!$A$7:$DG$148,'TN01-10 (IN)'!BO$12,0)="","",VLOOKUP($C137,Sheet!$A$7:$DG$148,'TN01-10 (IN)'!BO$12,0))</f>
        <v>6.1</v>
      </c>
      <c r="BP137" s="28">
        <f>IF(VLOOKUP($C137,Sheet!$A$7:$DG$148,'TN01-10 (IN)'!BP$12,0)="","",VLOOKUP($C137,Sheet!$A$7:$DG$148,'TN01-10 (IN)'!BP$12,0))</f>
        <v>6.6</v>
      </c>
      <c r="BQ137" s="28">
        <f>IF(VLOOKUP($C137,Sheet!$A$7:$DG$148,'TN01-10 (IN)'!BQ$12,0)="","",VLOOKUP($C137,Sheet!$A$7:$DG$148,'TN01-10 (IN)'!BQ$12,0))</f>
        <v>8.1999999999999993</v>
      </c>
      <c r="BR137" s="28">
        <f>IF(VLOOKUP($C137,Sheet!$A$7:$DG$148,'TN01-10 (IN)'!BR$12,0)="","",VLOOKUP($C137,Sheet!$A$7:$DG$148,'TN01-10 (IN)'!BR$12,0))</f>
        <v>7.2</v>
      </c>
      <c r="BS137" s="28" t="str">
        <f>IF(VLOOKUP($C137,Sheet!$A$7:$DG$148,'TN01-10 (IN)'!BS$12,0)="","",VLOOKUP($C137,Sheet!$A$7:$DG$148,'TN01-10 (IN)'!BS$12,0))</f>
        <v/>
      </c>
      <c r="BT137" s="28">
        <f>IF(VLOOKUP($C137,Sheet!$A$7:$DG$148,'TN01-10 (IN)'!BT$12,0)="","",VLOOKUP($C137,Sheet!$A$7:$DG$148,'TN01-10 (IN)'!BT$12,0))</f>
        <v>5.7</v>
      </c>
      <c r="BU137" s="28">
        <f>IF(VLOOKUP($C137,Sheet!$A$7:$DG$148,'TN01-10 (IN)'!BU$12,0)="","",VLOOKUP($C137,Sheet!$A$7:$DG$148,'TN01-10 (IN)'!BU$12,0))</f>
        <v>6.7</v>
      </c>
      <c r="BV137" s="28">
        <f>IF(VLOOKUP($C137,Sheet!$A$7:$DG$148,'TN01-10 (IN)'!BV$12,0)="","",VLOOKUP($C137,Sheet!$A$7:$DG$148,'TN01-10 (IN)'!BV$12,0))</f>
        <v>6.6</v>
      </c>
      <c r="BW137" s="28">
        <f>IF(VLOOKUP($C137,Sheet!$A$7:$DG$148,'TN01-10 (IN)'!BW$12,0)="","",VLOOKUP($C137,Sheet!$A$7:$DG$148,'TN01-10 (IN)'!BW$12,0))</f>
        <v>8.8000000000000007</v>
      </c>
      <c r="BX137" s="28">
        <f>IF(VLOOKUP($C137,Sheet!$A$7:$DG$148,'TN01-10 (IN)'!BX$12,0)="","",VLOOKUP($C137,Sheet!$A$7:$DG$148,'TN01-10 (IN)'!BX$12,0))</f>
        <v>9</v>
      </c>
      <c r="BY137" s="28">
        <f>IF(VLOOKUP($C137,Sheet!$A$7:$DG$148,'TN01-10 (IN)'!BY$12,0)="","",VLOOKUP($C137,Sheet!$A$7:$DG$148,'TN01-10 (IN)'!BY$12,0))</f>
        <v>8.4</v>
      </c>
      <c r="BZ137" s="33">
        <f>IF(VLOOKUP($C137,Sheet!$A$7:$DG$148,'TN01-10 (IN)'!BZ$12,0)="","",VLOOKUP($C137,Sheet!$A$7:$DG$148,'TN01-10 (IN)'!BZ$12,0))</f>
        <v>50</v>
      </c>
      <c r="CA137" s="36">
        <f>IF(VLOOKUP($C137,Sheet!$A$7:$DG$148,'TN01-10 (IN)'!CA$12,0)="","",VLOOKUP($C137,Sheet!$A$7:$DG$148,'TN01-10 (IN)'!CA$12,0))</f>
        <v>0</v>
      </c>
      <c r="CB137" s="28">
        <f>IF(VLOOKUP($C137,Sheet!$A$7:$DG$148,'TN01-10 (IN)'!CB$12,0)="","",VLOOKUP($C137,Sheet!$A$7:$DG$148,'TN01-10 (IN)'!CB$12,0))</f>
        <v>8</v>
      </c>
      <c r="CC137" s="28" t="str">
        <f>IF(VLOOKUP($C137,Sheet!$A$7:$DG$148,'TN01-10 (IN)'!CC$12,0)="","",VLOOKUP($C137,Sheet!$A$7:$DG$148,'TN01-10 (IN)'!CC$12,0))</f>
        <v/>
      </c>
      <c r="CD137" s="28">
        <f>IF(VLOOKUP($C137,Sheet!$A$7:$DG$148,'TN01-10 (IN)'!CD$12,0)="","",VLOOKUP($C137,Sheet!$A$7:$DG$148,'TN01-10 (IN)'!CD$12,0))</f>
        <v>7.6</v>
      </c>
      <c r="CE137" s="28" t="str">
        <f>IF(VLOOKUP($C137,Sheet!$A$7:$DG$148,'TN01-10 (IN)'!CE$12,0)="","",VLOOKUP($C137,Sheet!$A$7:$DG$148,'TN01-10 (IN)'!CE$12,0))</f>
        <v/>
      </c>
      <c r="CF137" s="28">
        <f>IF(VLOOKUP($C137,Sheet!$A$7:$DG$148,'TN01-10 (IN)'!CF$12,0)="","",VLOOKUP($C137,Sheet!$A$7:$DG$148,'TN01-10 (IN)'!CF$12,0))</f>
        <v>5.2</v>
      </c>
      <c r="CG137" s="28">
        <f>IF(VLOOKUP($C137,Sheet!$A$7:$DG$148,'TN01-10 (IN)'!CG$12,0)="","",VLOOKUP($C137,Sheet!$A$7:$DG$148,'TN01-10 (IN)'!CG$12,0))</f>
        <v>8.5</v>
      </c>
      <c r="CH137" s="28">
        <f>IF(VLOOKUP($C137,Sheet!$A$7:$DG$148,'TN01-10 (IN)'!CH$12,0)="","",VLOOKUP($C137,Sheet!$A$7:$DG$148,'TN01-10 (IN)'!CH$12,0))</f>
        <v>9</v>
      </c>
      <c r="CI137" s="28">
        <f>IF(VLOOKUP($C137,Sheet!$A$7:$DG$148,'TN01-10 (IN)'!CI$12,0)="","",VLOOKUP($C137,Sheet!$A$7:$DG$148,'TN01-10 (IN)'!CI$12,0))</f>
        <v>6.6</v>
      </c>
      <c r="CJ137" s="28" t="str">
        <f>IF(VLOOKUP($C137,Sheet!$A$7:$DG$148,'TN01-10 (IN)'!CJ$12,0)="","",VLOOKUP($C137,Sheet!$A$7:$DG$148,'TN01-10 (IN)'!CJ$12,0))</f>
        <v/>
      </c>
      <c r="CK137" s="28">
        <f>IF(VLOOKUP($C137,Sheet!$A$7:$DG$148,'TN01-10 (IN)'!CK$12,0)="","",VLOOKUP($C137,Sheet!$A$7:$DG$148,'TN01-10 (IN)'!CK$12,0))</f>
        <v>7.3</v>
      </c>
      <c r="CL137" s="28" t="str">
        <f>IF(VLOOKUP($C137,Sheet!$A$7:$DG$148,'TN01-10 (IN)'!CL$12,0)="","",VLOOKUP($C137,Sheet!$A$7:$DG$148,'TN01-10 (IN)'!CL$12,0))</f>
        <v/>
      </c>
      <c r="CM137" s="28" t="str">
        <f>IF(VLOOKUP($C137,Sheet!$A$7:$DG$148,'TN01-10 (IN)'!CM$12,0)="","",VLOOKUP($C137,Sheet!$A$7:$DG$148,'TN01-10 (IN)'!CM$12,0))</f>
        <v/>
      </c>
      <c r="CN137" s="28" t="str">
        <f>IF(VLOOKUP($C137,Sheet!$A$7:$DG$148,'TN01-10 (IN)'!CN$12,0)="","",VLOOKUP($C137,Sheet!$A$7:$DG$148,'TN01-10 (IN)'!CN$12,0))</f>
        <v/>
      </c>
      <c r="CO137" s="28" t="str">
        <f>IF(VLOOKUP($C137,Sheet!$A$7:$DG$148,'TN01-10 (IN)'!CO$12,0)="","",VLOOKUP($C137,Sheet!$A$7:$DG$148,'TN01-10 (IN)'!CO$12,0))</f>
        <v/>
      </c>
      <c r="CP137" s="28">
        <f>IF(VLOOKUP($C137,Sheet!$A$7:$DG$148,'TN01-10 (IN)'!CP$12,0)="","",VLOOKUP($C137,Sheet!$A$7:$DG$148,'TN01-10 (IN)'!CP$12,0))</f>
        <v>6.7</v>
      </c>
      <c r="CQ137" s="28">
        <f>IF(VLOOKUP($C137,Sheet!$A$7:$DG$148,'TN01-10 (IN)'!CQ$12,0)="","",VLOOKUP($C137,Sheet!$A$7:$DG$148,'TN01-10 (IN)'!CQ$12,0))</f>
        <v>8.1999999999999993</v>
      </c>
      <c r="CR137" s="28">
        <f>IF(VLOOKUP($C137,Sheet!$A$7:$DG$148,'TN01-10 (IN)'!CR$12,0)="","",VLOOKUP($C137,Sheet!$A$7:$DG$148,'TN01-10 (IN)'!CR$12,0))</f>
        <v>7.9</v>
      </c>
      <c r="CS137" s="28">
        <f>IF(VLOOKUP($C137,Sheet!$A$7:$DG$148,'TN01-10 (IN)'!CS$12,0)="","",VLOOKUP($C137,Sheet!$A$7:$DG$148,'TN01-10 (IN)'!CS$12,0))</f>
        <v>8.4</v>
      </c>
      <c r="CT137" s="28">
        <f>IF(VLOOKUP($C137,Sheet!$A$7:$DG$148,'TN01-10 (IN)'!CT$12,0)="","",VLOOKUP($C137,Sheet!$A$7:$DG$148,'TN01-10 (IN)'!CT$12,0))</f>
        <v>7.3</v>
      </c>
      <c r="CU137" s="33">
        <f>IF(VLOOKUP($C137,Sheet!$A$7:$DG$148,'TN01-10 (IN)'!CU$12,0)="","",VLOOKUP($C137,Sheet!$A$7:$DG$148,'TN01-10 (IN)'!CU$12,0))</f>
        <v>27</v>
      </c>
      <c r="CV137" s="36">
        <f>IF(VLOOKUP($C137,Sheet!$A$7:$DG$148,'TN01-10 (IN)'!CV$12,0)="","",VLOOKUP($C137,Sheet!$A$7:$DG$148,'TN01-10 (IN)'!CV$12,0))</f>
        <v>0</v>
      </c>
      <c r="CW137" s="38">
        <f t="shared" si="11"/>
        <v>128</v>
      </c>
      <c r="CX137" s="38">
        <f t="shared" si="11"/>
        <v>0</v>
      </c>
      <c r="CY137" s="38">
        <f t="shared" si="12"/>
        <v>0</v>
      </c>
      <c r="CZ137" s="38">
        <f t="shared" si="13"/>
        <v>128</v>
      </c>
      <c r="DA137" s="38">
        <f t="shared" si="14"/>
        <v>7.24</v>
      </c>
      <c r="DB137" s="38">
        <f>VLOOKUP($C137,'TN01-04'!$A$13:$DL$166,103,0)</f>
        <v>3.01</v>
      </c>
      <c r="DC137" s="28" t="str">
        <f>IF(VLOOKUP($C137,Sheet!$A$7:$DG$148,'TN01-10 (IN)'!DC$12,0)="","",VLOOKUP($C137,Sheet!$A$7:$DG$148,'TN01-10 (IN)'!DC$12,0))</f>
        <v/>
      </c>
      <c r="DD137" s="28" t="str">
        <f>IF(VLOOKUP($C137,Sheet!$A$7:$DG$148,'TN01-10 (IN)'!DD$12,0)="","",VLOOKUP($C137,Sheet!$A$7:$DG$148,'TN01-10 (IN)'!DD$12,0))</f>
        <v/>
      </c>
      <c r="DE137" s="28">
        <f>IF(VLOOKUP($C137,Sheet!$A$7:$DG$148,'TN01-10 (IN)'!DE$12,0)="","",VLOOKUP($C137,Sheet!$A$7:$DG$148,'TN01-10 (IN)'!DE$12,0))</f>
        <v>8.1</v>
      </c>
      <c r="DF137" s="28" t="str">
        <f>IF(VLOOKUP($C137,Sheet!$A$7:$DG$148,'TN01-10 (IN)'!DF$12,0)="","",VLOOKUP($C137,Sheet!$A$7:$DG$148,'TN01-10 (IN)'!DF$12,0))</f>
        <v/>
      </c>
      <c r="DG137" s="38"/>
      <c r="DH137" s="38">
        <f t="shared" si="15"/>
        <v>8.1</v>
      </c>
      <c r="DI137" s="38">
        <f>VLOOKUP($C137,'TN01-04'!$A$13:$DL$166,110,0)</f>
        <v>3.65</v>
      </c>
      <c r="DJ137" s="33">
        <f>IF(VLOOKUP($C137,Sheet!$A$7:$DG$148,'TN01-10 (IN)'!DJ$12,0)="","",VLOOKUP($C137,Sheet!$A$7:$DG$148,'TN01-10 (IN)'!DJ$12,0))</f>
        <v>5</v>
      </c>
      <c r="DK137" s="36">
        <f>IF(VLOOKUP($C137,Sheet!$A$7:$DG$148,'TN01-10 (IN)'!DK$12,0)="","",VLOOKUP($C137,Sheet!$A$7:$DG$148,'TN01-10 (IN)'!DK$12,0))</f>
        <v>0</v>
      </c>
      <c r="DL137" s="38">
        <f t="shared" si="16"/>
        <v>133</v>
      </c>
      <c r="DM137" s="38">
        <f t="shared" si="17"/>
        <v>0</v>
      </c>
      <c r="DN137" s="38">
        <f t="shared" si="18"/>
        <v>7.27</v>
      </c>
      <c r="DO137" s="38">
        <f>VLOOKUP($C137,'TN01-04'!$A$13:$DL$166,116,0)</f>
        <v>3.04</v>
      </c>
      <c r="DP137" s="33">
        <f>IF(VLOOKUP($C137,Sheet!$A$7:$DG$148,'TN01-10 (IN)'!DP$12,0)="","",VLOOKUP($C137,Sheet!$A$7:$DG$148,'TN01-10 (IN)'!DP$12,0))</f>
        <v>138</v>
      </c>
      <c r="DQ137" s="36">
        <f>IF(VLOOKUP($C137,Sheet!$A$7:$DG$148,'TN01-10 (IN)'!DQ$12,0)="","",VLOOKUP($C137,Sheet!$A$7:$DG$148,'TN01-10 (IN)'!DQ$12,0))</f>
        <v>0</v>
      </c>
      <c r="DR137" s="28">
        <f>IF(VLOOKUP($C137,Sheet!$A$7:$DG$148,'TN01-10 (IN)'!DR$12,0)="","",VLOOKUP($C137,Sheet!$A$7:$DG$148,'TN01-10 (IN)'!DR$12,0))</f>
        <v>137</v>
      </c>
      <c r="DS137" s="28">
        <f>IF(VLOOKUP($C137,Sheet!$A$7:$DG$148,'TN01-10 (IN)'!DS$12,0)="","",VLOOKUP($C137,Sheet!$A$7:$DG$148,'TN01-10 (IN)'!DS$12,0))</f>
        <v>138</v>
      </c>
      <c r="DT137" s="28">
        <f>IF(VLOOKUP($C137,Sheet!$A$7:$DG$148,'TN01-10 (IN)'!DT$12,0)="","",VLOOKUP($C137,Sheet!$A$7:$DG$148,'TN01-10 (IN)'!DT$12,0))</f>
        <v>7.27</v>
      </c>
      <c r="DU137" s="28">
        <f>IF(VLOOKUP($C137,Sheet!$A$7:$DG$148,'TN01-10 (IN)'!DU$12,0)="","",VLOOKUP($C137,Sheet!$A$7:$DG$148,'TN01-10 (IN)'!DU$12,0))</f>
        <v>3.04</v>
      </c>
      <c r="DV137" s="28" t="str">
        <f>IF(VLOOKUP($C137,Sheet!$A$7:$DG$148,'TN01-10 (IN)'!DV$12,0)="","",VLOOKUP($C137,Sheet!$A$7:$DG$148,'TN01-10 (IN)'!DV$12,0))</f>
        <v>HRM 301</v>
      </c>
      <c r="DW137" s="42">
        <f t="shared" si="19"/>
        <v>0</v>
      </c>
    </row>
    <row r="138" spans="1:127" ht="15.95" customHeight="1" x14ac:dyDescent="0.2">
      <c r="A138" s="52"/>
      <c r="B138" s="625"/>
      <c r="C138" s="45">
        <v>2221727408</v>
      </c>
      <c r="D138" s="26" t="s">
        <v>6</v>
      </c>
      <c r="E138" s="26" t="s">
        <v>108</v>
      </c>
      <c r="F138" s="26" t="s">
        <v>185</v>
      </c>
      <c r="G138" s="27">
        <v>36059</v>
      </c>
      <c r="H138" s="26" t="s">
        <v>210</v>
      </c>
      <c r="I138" s="26" t="s">
        <v>212</v>
      </c>
      <c r="J138" s="28" t="e">
        <f>IF(VLOOKUP($C138,Sheet!$A$7:$DG$148,'TN01-10 (IN)'!J$12,0)="","",VLOOKUP($C138,Sheet!$A$7:$DG$148,'TN01-10 (IN)'!J$12,0))</f>
        <v>#N/A</v>
      </c>
      <c r="K138" s="28" t="e">
        <f>IF(VLOOKUP($C138,Sheet!$A$7:$DG$148,'TN01-10 (IN)'!K$12,0)="","",VLOOKUP($C138,Sheet!$A$7:$DG$148,'TN01-10 (IN)'!K$12,0))</f>
        <v>#N/A</v>
      </c>
      <c r="L138" s="28" t="e">
        <f>IF(VLOOKUP($C138,Sheet!$A$7:$DG$148,'TN01-10 (IN)'!L$12,0)="","",VLOOKUP($C138,Sheet!$A$7:$DG$148,'TN01-10 (IN)'!L$12,0))</f>
        <v>#N/A</v>
      </c>
      <c r="M138" s="28" t="e">
        <f>IF(VLOOKUP($C138,Sheet!$A$7:$DG$148,'TN01-10 (IN)'!M$12,0)="","",VLOOKUP($C138,Sheet!$A$7:$DG$148,'TN01-10 (IN)'!M$12,0))</f>
        <v>#N/A</v>
      </c>
      <c r="N138" s="28" t="e">
        <f>IF(VLOOKUP($C138,Sheet!$A$7:$DG$148,'TN01-10 (IN)'!N$12,0)="","",VLOOKUP($C138,Sheet!$A$7:$DG$148,'TN01-10 (IN)'!N$12,0))</f>
        <v>#N/A</v>
      </c>
      <c r="O138" s="28" t="e">
        <f>IF(VLOOKUP($C138,Sheet!$A$7:$DG$148,'TN01-10 (IN)'!O$12,0)="","",VLOOKUP($C138,Sheet!$A$7:$DG$148,'TN01-10 (IN)'!O$12,0))</f>
        <v>#N/A</v>
      </c>
      <c r="P138" s="28" t="e">
        <f>IF(VLOOKUP($C138,Sheet!$A$7:$DG$148,'TN01-10 (IN)'!P$12,0)="","",VLOOKUP($C138,Sheet!$A$7:$DG$148,'TN01-10 (IN)'!P$12,0))</f>
        <v>#N/A</v>
      </c>
      <c r="Q138" s="28" t="e">
        <f>IF(VLOOKUP($C138,Sheet!$A$7:$DG$148,'TN01-10 (IN)'!Q$12,0)="","",VLOOKUP($C138,Sheet!$A$7:$DG$148,'TN01-10 (IN)'!Q$12,0))</f>
        <v>#N/A</v>
      </c>
      <c r="R138" s="28" t="e">
        <f>IF(VLOOKUP($C138,Sheet!$A$7:$DG$148,'TN01-10 (IN)'!R$12,0)="","",VLOOKUP($C138,Sheet!$A$7:$DG$148,'TN01-10 (IN)'!R$12,0))</f>
        <v>#N/A</v>
      </c>
      <c r="S138" s="28" t="e">
        <f>IF(VLOOKUP($C138,Sheet!$A$7:$DG$148,'TN01-10 (IN)'!S$12,0)="","",VLOOKUP($C138,Sheet!$A$7:$DG$148,'TN01-10 (IN)'!S$12,0))</f>
        <v>#N/A</v>
      </c>
      <c r="T138" s="28" t="e">
        <f>IF(VLOOKUP($C138,Sheet!$A$7:$DG$148,'TN01-10 (IN)'!T$12,0)="","",VLOOKUP($C138,Sheet!$A$7:$DG$148,'TN01-10 (IN)'!T$12,0))</f>
        <v>#N/A</v>
      </c>
      <c r="U138" s="28" t="e">
        <f>IF(VLOOKUP($C138,Sheet!$A$7:$DG$148,'TN01-10 (IN)'!U$12,0)="","",VLOOKUP($C138,Sheet!$A$7:$DG$148,'TN01-10 (IN)'!U$12,0))</f>
        <v>#N/A</v>
      </c>
      <c r="V138" s="28" t="e">
        <f>IF(VLOOKUP($C138,Sheet!$A$7:$DG$148,'TN01-10 (IN)'!V$12,0)="","",VLOOKUP($C138,Sheet!$A$7:$DG$148,'TN01-10 (IN)'!V$12,0))</f>
        <v>#N/A</v>
      </c>
      <c r="W138" s="28" t="e">
        <f>IF(VLOOKUP($C138,Sheet!$A$7:$DG$148,'TN01-10 (IN)'!W$12,0)="","",VLOOKUP($C138,Sheet!$A$7:$DG$148,'TN01-10 (IN)'!W$12,0))</f>
        <v>#N/A</v>
      </c>
      <c r="X138" s="28" t="e">
        <f>IF(VLOOKUP($C138,Sheet!$A$7:$DG$148,'TN01-10 (IN)'!X$12,0)="","",VLOOKUP($C138,Sheet!$A$7:$DG$148,'TN01-10 (IN)'!X$12,0))</f>
        <v>#N/A</v>
      </c>
      <c r="Y138" s="28" t="e">
        <f>IF(VLOOKUP($C138,Sheet!$A$7:$DG$148,'TN01-10 (IN)'!Y$12,0)="","",VLOOKUP($C138,Sheet!$A$7:$DG$148,'TN01-10 (IN)'!Y$12,0))</f>
        <v>#N/A</v>
      </c>
      <c r="Z138" s="28" t="e">
        <f>IF(VLOOKUP($C138,Sheet!$A$7:$DG$148,'TN01-10 (IN)'!Z$12,0)="","",VLOOKUP($C138,Sheet!$A$7:$DG$148,'TN01-10 (IN)'!Z$12,0))</f>
        <v>#N/A</v>
      </c>
      <c r="AA138" s="28" t="e">
        <f>IF(VLOOKUP($C138,Sheet!$A$7:$DG$148,'TN01-10 (IN)'!AA$12,0)="","",VLOOKUP($C138,Sheet!$A$7:$DG$148,'TN01-10 (IN)'!AA$12,0))</f>
        <v>#N/A</v>
      </c>
      <c r="AB138" s="28" t="e">
        <f>IF(VLOOKUP($C138,Sheet!$A$7:$DG$148,'TN01-10 (IN)'!AB$12,0)="","",VLOOKUP($C138,Sheet!$A$7:$DG$148,'TN01-10 (IN)'!AB$12,0))</f>
        <v>#N/A</v>
      </c>
      <c r="AC138" s="28" t="e">
        <f>IF(VLOOKUP($C138,Sheet!$A$7:$DG$148,'TN01-10 (IN)'!AC$12,0)="","",VLOOKUP($C138,Sheet!$A$7:$DG$148,'TN01-10 (IN)'!AC$12,0))</f>
        <v>#N/A</v>
      </c>
      <c r="AD138" s="28" t="e">
        <f>IF(VLOOKUP($C138,Sheet!$A$7:$DG$148,'TN01-10 (IN)'!AD$12,0)="","",VLOOKUP($C138,Sheet!$A$7:$DG$148,'TN01-10 (IN)'!AD$12,0))</f>
        <v>#N/A</v>
      </c>
      <c r="AE138" s="28" t="e">
        <f>IF(VLOOKUP($C138,Sheet!$A$7:$DG$148,'TN01-10 (IN)'!AE$12,0)="","",VLOOKUP($C138,Sheet!$A$7:$DG$148,'TN01-10 (IN)'!AE$12,0))</f>
        <v>#N/A</v>
      </c>
      <c r="AF138" s="28" t="e">
        <f>IF(VLOOKUP($C138,Sheet!$A$7:$DG$148,'TN01-10 (IN)'!AF$12,0)="","",VLOOKUP($C138,Sheet!$A$7:$DG$148,'TN01-10 (IN)'!AF$12,0))</f>
        <v>#N/A</v>
      </c>
      <c r="AG138" s="28" t="e">
        <f>IF(VLOOKUP($C138,Sheet!$A$7:$DG$148,'TN01-10 (IN)'!AG$12,0)="","",VLOOKUP($C138,Sheet!$A$7:$DG$148,'TN01-10 (IN)'!AG$12,0))</f>
        <v>#N/A</v>
      </c>
      <c r="AH138" s="28" t="e">
        <f>IF(VLOOKUP($C138,Sheet!$A$7:$DG$148,'TN01-10 (IN)'!AH$12,0)="","",VLOOKUP($C138,Sheet!$A$7:$DG$148,'TN01-10 (IN)'!AH$12,0))</f>
        <v>#N/A</v>
      </c>
      <c r="AI138" s="28" t="e">
        <f>IF(VLOOKUP($C138,Sheet!$A$7:$DG$148,'TN01-10 (IN)'!AI$12,0)="","",VLOOKUP($C138,Sheet!$A$7:$DG$148,'TN01-10 (IN)'!AI$12,0))</f>
        <v>#N/A</v>
      </c>
      <c r="AJ138" s="28" t="e">
        <f>IF(VLOOKUP($C138,Sheet!$A$7:$DG$148,'TN01-10 (IN)'!AJ$12,0)="","",VLOOKUP($C138,Sheet!$A$7:$DG$148,'TN01-10 (IN)'!AJ$12,0))</f>
        <v>#N/A</v>
      </c>
      <c r="AK138" s="28" t="e">
        <f>IF(VLOOKUP($C138,Sheet!$A$7:$DG$148,'TN01-10 (IN)'!AK$12,0)="","",VLOOKUP($C138,Sheet!$A$7:$DG$148,'TN01-10 (IN)'!AK$12,0))</f>
        <v>#N/A</v>
      </c>
      <c r="AL138" s="28" t="e">
        <f>IF(VLOOKUP($C138,Sheet!$A$7:$DG$148,'TN01-10 (IN)'!AL$12,0)="","",VLOOKUP($C138,Sheet!$A$7:$DG$148,'TN01-10 (IN)'!AL$12,0))</f>
        <v>#N/A</v>
      </c>
      <c r="AM138" s="33" t="e">
        <f>IF(VLOOKUP($C138,Sheet!$A$7:$DG$148,'TN01-10 (IN)'!AM$12,0)="","",VLOOKUP($C138,Sheet!$A$7:$DG$148,'TN01-10 (IN)'!AM$12,0))</f>
        <v>#N/A</v>
      </c>
      <c r="AN138" s="36" t="e">
        <f>IF(VLOOKUP($C138,Sheet!$A$7:$DG$148,'TN01-10 (IN)'!AN$12,0)="","",VLOOKUP($C138,Sheet!$A$7:$DG$148,'TN01-10 (IN)'!AN$12,0))</f>
        <v>#N/A</v>
      </c>
      <c r="AO138" s="32" t="e">
        <f>IF(VLOOKUP($C138,Sheet!$A$7:$DG$148,'TN01-10 (IN)'!AO$12,0)="","",VLOOKUP($C138,Sheet!$A$7:$DG$148,'TN01-10 (IN)'!AO$12,0))</f>
        <v>#N/A</v>
      </c>
      <c r="AP138" s="32" t="e">
        <f>IF(VLOOKUP($C138,Sheet!$A$7:$DG$148,'TN01-10 (IN)'!AP$12,0)="","",VLOOKUP($C138,Sheet!$A$7:$DG$148,'TN01-10 (IN)'!AP$12,0))</f>
        <v>#N/A</v>
      </c>
      <c r="AQ138" s="32" t="e">
        <f>IF(VLOOKUP($C138,Sheet!$A$7:$DG$148,'TN01-10 (IN)'!AQ$12,0)="","",VLOOKUP($C138,Sheet!$A$7:$DG$148,'TN01-10 (IN)'!AQ$12,0))</f>
        <v>#N/A</v>
      </c>
      <c r="AR138" s="32" t="e">
        <f>IF(VLOOKUP($C138,Sheet!$A$7:$DG$148,'TN01-10 (IN)'!AR$12,0)="","",VLOOKUP($C138,Sheet!$A$7:$DG$148,'TN01-10 (IN)'!AR$12,0))</f>
        <v>#N/A</v>
      </c>
      <c r="AS138" s="32" t="e">
        <f>IF(VLOOKUP($C138,Sheet!$A$7:$DG$148,'TN01-10 (IN)'!AS$12,0)="","",VLOOKUP($C138,Sheet!$A$7:$DG$148,'TN01-10 (IN)'!AS$12,0))</f>
        <v>#N/A</v>
      </c>
      <c r="AT138" s="32" t="e">
        <f>IF(VLOOKUP($C138,Sheet!$A$7:$DG$148,'TN01-10 (IN)'!AT$12,0)="","",VLOOKUP($C138,Sheet!$A$7:$DG$148,'TN01-10 (IN)'!AT$12,0))</f>
        <v>#N/A</v>
      </c>
      <c r="AU138" s="32" t="e">
        <f>IF(VLOOKUP($C138,Sheet!$A$7:$DG$148,'TN01-10 (IN)'!AU$12,0)="","",VLOOKUP($C138,Sheet!$A$7:$DG$148,'TN01-10 (IN)'!AU$12,0))</f>
        <v>#N/A</v>
      </c>
      <c r="AV138" s="32" t="e">
        <f>IF(VLOOKUP($C138,Sheet!$A$7:$DG$148,'TN01-10 (IN)'!AV$12,0)="","",VLOOKUP($C138,Sheet!$A$7:$DG$148,'TN01-10 (IN)'!AV$12,0))</f>
        <v>#N/A</v>
      </c>
      <c r="AW138" s="32" t="e">
        <f>IF(VLOOKUP($C138,Sheet!$A$7:$DG$148,'TN01-10 (IN)'!AW$12,0)="","",VLOOKUP($C138,Sheet!$A$7:$DG$148,'TN01-10 (IN)'!AW$12,0))</f>
        <v>#N/A</v>
      </c>
      <c r="AX138" s="32" t="e">
        <f>IF(VLOOKUP($C138,Sheet!$A$7:$DG$148,'TN01-10 (IN)'!AX$12,0)="","",VLOOKUP($C138,Sheet!$A$7:$DG$148,'TN01-10 (IN)'!AX$12,0))</f>
        <v>#N/A</v>
      </c>
      <c r="AY138" s="32" t="e">
        <f>IF(VLOOKUP($C138,Sheet!$A$7:$DG$148,'TN01-10 (IN)'!AY$12,0)="","",VLOOKUP($C138,Sheet!$A$7:$DG$148,'TN01-10 (IN)'!AY$12,0))</f>
        <v>#N/A</v>
      </c>
      <c r="AZ138" s="32" t="e">
        <f>IF(VLOOKUP($C138,Sheet!$A$7:$DG$148,'TN01-10 (IN)'!AZ$12,0)="","",VLOOKUP($C138,Sheet!$A$7:$DG$148,'TN01-10 (IN)'!AZ$12,0))</f>
        <v>#N/A</v>
      </c>
      <c r="BA138" s="32" t="e">
        <f>IF(VLOOKUP($C138,Sheet!$A$7:$DG$148,'TN01-10 (IN)'!BA$12,0)="","",VLOOKUP($C138,Sheet!$A$7:$DG$148,'TN01-10 (IN)'!BA$12,0))</f>
        <v>#N/A</v>
      </c>
      <c r="BB138" s="32" t="e">
        <f>IF(VLOOKUP($C138,Sheet!$A$7:$DG$148,'TN01-10 (IN)'!BB$12,0)="","",VLOOKUP($C138,Sheet!$A$7:$DG$148,'TN01-10 (IN)'!BB$12,0))</f>
        <v>#N/A</v>
      </c>
      <c r="BC138" s="32" t="e">
        <f>IF(VLOOKUP($C138,Sheet!$A$7:$DG$148,'TN01-10 (IN)'!BC$12,0)="","",VLOOKUP($C138,Sheet!$A$7:$DG$148,'TN01-10 (IN)'!BC$12,0))</f>
        <v>#N/A</v>
      </c>
      <c r="BD138" s="33" t="e">
        <f>IF(VLOOKUP($C138,Sheet!$A$7:$DG$148,'TN01-10 (IN)'!BD$12,0)="","",VLOOKUP($C138,Sheet!$A$7:$DG$148,'TN01-10 (IN)'!BD$12,0))</f>
        <v>#N/A</v>
      </c>
      <c r="BE138" s="36" t="e">
        <f>IF(VLOOKUP($C138,Sheet!$A$7:$DG$148,'TN01-10 (IN)'!BE$12,0)="","",VLOOKUP($C138,Sheet!$A$7:$DG$148,'TN01-10 (IN)'!BE$12,0))</f>
        <v>#N/A</v>
      </c>
      <c r="BF138" s="28" t="e">
        <f>IF(VLOOKUP($C138,Sheet!$A$7:$DG$148,'TN01-10 (IN)'!BF$12,0)="","",VLOOKUP($C138,Sheet!$A$7:$DG$148,'TN01-10 (IN)'!BF$12,0))</f>
        <v>#N/A</v>
      </c>
      <c r="BG138" s="28" t="e">
        <f>IF(VLOOKUP($C138,Sheet!$A$7:$DG$148,'TN01-10 (IN)'!BG$12,0)="","",VLOOKUP($C138,Sheet!$A$7:$DG$148,'TN01-10 (IN)'!BG$12,0))</f>
        <v>#N/A</v>
      </c>
      <c r="BH138" s="28" t="e">
        <f>IF(VLOOKUP($C138,Sheet!$A$7:$DG$148,'TN01-10 (IN)'!BH$12,0)="","",VLOOKUP($C138,Sheet!$A$7:$DG$148,'TN01-10 (IN)'!BH$12,0))</f>
        <v>#N/A</v>
      </c>
      <c r="BI138" s="28" t="e">
        <f>IF(VLOOKUP($C138,Sheet!$A$7:$DG$148,'TN01-10 (IN)'!BI$12,0)="","",VLOOKUP($C138,Sheet!$A$7:$DG$148,'TN01-10 (IN)'!BI$12,0))</f>
        <v>#N/A</v>
      </c>
      <c r="BJ138" s="28" t="e">
        <f>IF(VLOOKUP($C138,Sheet!$A$7:$DG$148,'TN01-10 (IN)'!BJ$12,0)="","",VLOOKUP($C138,Sheet!$A$7:$DG$148,'TN01-10 (IN)'!BJ$12,0))</f>
        <v>#N/A</v>
      </c>
      <c r="BK138" s="28" t="e">
        <f>IF(VLOOKUP($C138,Sheet!$A$7:$DG$148,'TN01-10 (IN)'!BK$12,0)="","",VLOOKUP($C138,Sheet!$A$7:$DG$148,'TN01-10 (IN)'!BK$12,0))</f>
        <v>#N/A</v>
      </c>
      <c r="BL138" s="28" t="e">
        <f>IF(VLOOKUP($C138,Sheet!$A$7:$DG$148,'TN01-10 (IN)'!BL$12,0)="","",VLOOKUP($C138,Sheet!$A$7:$DG$148,'TN01-10 (IN)'!BL$12,0))</f>
        <v>#N/A</v>
      </c>
      <c r="BM138" s="28" t="e">
        <f>IF(VLOOKUP($C138,Sheet!$A$7:$DG$148,'TN01-10 (IN)'!BM$12,0)="","",VLOOKUP($C138,Sheet!$A$7:$DG$148,'TN01-10 (IN)'!BM$12,0))</f>
        <v>#N/A</v>
      </c>
      <c r="BN138" s="28" t="e">
        <f>IF(VLOOKUP($C138,Sheet!$A$7:$DG$148,'TN01-10 (IN)'!BN$12,0)="","",VLOOKUP($C138,Sheet!$A$7:$DG$148,'TN01-10 (IN)'!BN$12,0))</f>
        <v>#N/A</v>
      </c>
      <c r="BO138" s="28" t="e">
        <f>IF(VLOOKUP($C138,Sheet!$A$7:$DG$148,'TN01-10 (IN)'!BO$12,0)="","",VLOOKUP($C138,Sheet!$A$7:$DG$148,'TN01-10 (IN)'!BO$12,0))</f>
        <v>#N/A</v>
      </c>
      <c r="BP138" s="28" t="e">
        <f>IF(VLOOKUP($C138,Sheet!$A$7:$DG$148,'TN01-10 (IN)'!BP$12,0)="","",VLOOKUP($C138,Sheet!$A$7:$DG$148,'TN01-10 (IN)'!BP$12,0))</f>
        <v>#N/A</v>
      </c>
      <c r="BQ138" s="28" t="e">
        <f>IF(VLOOKUP($C138,Sheet!$A$7:$DG$148,'TN01-10 (IN)'!BQ$12,0)="","",VLOOKUP($C138,Sheet!$A$7:$DG$148,'TN01-10 (IN)'!BQ$12,0))</f>
        <v>#N/A</v>
      </c>
      <c r="BR138" s="28" t="e">
        <f>IF(VLOOKUP($C138,Sheet!$A$7:$DG$148,'TN01-10 (IN)'!BR$12,0)="","",VLOOKUP($C138,Sheet!$A$7:$DG$148,'TN01-10 (IN)'!BR$12,0))</f>
        <v>#N/A</v>
      </c>
      <c r="BS138" s="28" t="e">
        <f>IF(VLOOKUP($C138,Sheet!$A$7:$DG$148,'TN01-10 (IN)'!BS$12,0)="","",VLOOKUP($C138,Sheet!$A$7:$DG$148,'TN01-10 (IN)'!BS$12,0))</f>
        <v>#N/A</v>
      </c>
      <c r="BT138" s="28" t="e">
        <f>IF(VLOOKUP($C138,Sheet!$A$7:$DG$148,'TN01-10 (IN)'!BT$12,0)="","",VLOOKUP($C138,Sheet!$A$7:$DG$148,'TN01-10 (IN)'!BT$12,0))</f>
        <v>#N/A</v>
      </c>
      <c r="BU138" s="28" t="e">
        <f>IF(VLOOKUP($C138,Sheet!$A$7:$DG$148,'TN01-10 (IN)'!BU$12,0)="","",VLOOKUP($C138,Sheet!$A$7:$DG$148,'TN01-10 (IN)'!BU$12,0))</f>
        <v>#N/A</v>
      </c>
      <c r="BV138" s="28" t="e">
        <f>IF(VLOOKUP($C138,Sheet!$A$7:$DG$148,'TN01-10 (IN)'!BV$12,0)="","",VLOOKUP($C138,Sheet!$A$7:$DG$148,'TN01-10 (IN)'!BV$12,0))</f>
        <v>#N/A</v>
      </c>
      <c r="BW138" s="28" t="e">
        <f>IF(VLOOKUP($C138,Sheet!$A$7:$DG$148,'TN01-10 (IN)'!BW$12,0)="","",VLOOKUP($C138,Sheet!$A$7:$DG$148,'TN01-10 (IN)'!BW$12,0))</f>
        <v>#N/A</v>
      </c>
      <c r="BX138" s="28" t="e">
        <f>IF(VLOOKUP($C138,Sheet!$A$7:$DG$148,'TN01-10 (IN)'!BX$12,0)="","",VLOOKUP($C138,Sheet!$A$7:$DG$148,'TN01-10 (IN)'!BX$12,0))</f>
        <v>#N/A</v>
      </c>
      <c r="BY138" s="28" t="e">
        <f>IF(VLOOKUP($C138,Sheet!$A$7:$DG$148,'TN01-10 (IN)'!BY$12,0)="","",VLOOKUP($C138,Sheet!$A$7:$DG$148,'TN01-10 (IN)'!BY$12,0))</f>
        <v>#N/A</v>
      </c>
      <c r="BZ138" s="33" t="e">
        <f>IF(VLOOKUP($C138,Sheet!$A$7:$DG$148,'TN01-10 (IN)'!BZ$12,0)="","",VLOOKUP($C138,Sheet!$A$7:$DG$148,'TN01-10 (IN)'!BZ$12,0))</f>
        <v>#N/A</v>
      </c>
      <c r="CA138" s="36" t="e">
        <f>IF(VLOOKUP($C138,Sheet!$A$7:$DG$148,'TN01-10 (IN)'!CA$12,0)="","",VLOOKUP($C138,Sheet!$A$7:$DG$148,'TN01-10 (IN)'!CA$12,0))</f>
        <v>#N/A</v>
      </c>
      <c r="CB138" s="28" t="e">
        <f>IF(VLOOKUP($C138,Sheet!$A$7:$DG$148,'TN01-10 (IN)'!CB$12,0)="","",VLOOKUP($C138,Sheet!$A$7:$DG$148,'TN01-10 (IN)'!CB$12,0))</f>
        <v>#N/A</v>
      </c>
      <c r="CC138" s="28" t="e">
        <f>IF(VLOOKUP($C138,Sheet!$A$7:$DG$148,'TN01-10 (IN)'!CC$12,0)="","",VLOOKUP($C138,Sheet!$A$7:$DG$148,'TN01-10 (IN)'!CC$12,0))</f>
        <v>#N/A</v>
      </c>
      <c r="CD138" s="28" t="e">
        <f>IF(VLOOKUP($C138,Sheet!$A$7:$DG$148,'TN01-10 (IN)'!CD$12,0)="","",VLOOKUP($C138,Sheet!$A$7:$DG$148,'TN01-10 (IN)'!CD$12,0))</f>
        <v>#N/A</v>
      </c>
      <c r="CE138" s="28" t="e">
        <f>IF(VLOOKUP($C138,Sheet!$A$7:$DG$148,'TN01-10 (IN)'!CE$12,0)="","",VLOOKUP($C138,Sheet!$A$7:$DG$148,'TN01-10 (IN)'!CE$12,0))</f>
        <v>#N/A</v>
      </c>
      <c r="CF138" s="28" t="e">
        <f>IF(VLOOKUP($C138,Sheet!$A$7:$DG$148,'TN01-10 (IN)'!CF$12,0)="","",VLOOKUP($C138,Sheet!$A$7:$DG$148,'TN01-10 (IN)'!CF$12,0))</f>
        <v>#N/A</v>
      </c>
      <c r="CG138" s="28" t="e">
        <f>IF(VLOOKUP($C138,Sheet!$A$7:$DG$148,'TN01-10 (IN)'!CG$12,0)="","",VLOOKUP($C138,Sheet!$A$7:$DG$148,'TN01-10 (IN)'!CG$12,0))</f>
        <v>#N/A</v>
      </c>
      <c r="CH138" s="28" t="e">
        <f>IF(VLOOKUP($C138,Sheet!$A$7:$DG$148,'TN01-10 (IN)'!CH$12,0)="","",VLOOKUP($C138,Sheet!$A$7:$DG$148,'TN01-10 (IN)'!CH$12,0))</f>
        <v>#N/A</v>
      </c>
      <c r="CI138" s="28" t="e">
        <f>IF(VLOOKUP($C138,Sheet!$A$7:$DG$148,'TN01-10 (IN)'!CI$12,0)="","",VLOOKUP($C138,Sheet!$A$7:$DG$148,'TN01-10 (IN)'!CI$12,0))</f>
        <v>#N/A</v>
      </c>
      <c r="CJ138" s="28" t="e">
        <f>IF(VLOOKUP($C138,Sheet!$A$7:$DG$148,'TN01-10 (IN)'!CJ$12,0)="","",VLOOKUP($C138,Sheet!$A$7:$DG$148,'TN01-10 (IN)'!CJ$12,0))</f>
        <v>#N/A</v>
      </c>
      <c r="CK138" s="28" t="e">
        <f>IF(VLOOKUP($C138,Sheet!$A$7:$DG$148,'TN01-10 (IN)'!CK$12,0)="","",VLOOKUP($C138,Sheet!$A$7:$DG$148,'TN01-10 (IN)'!CK$12,0))</f>
        <v>#N/A</v>
      </c>
      <c r="CL138" s="28" t="e">
        <f>IF(VLOOKUP($C138,Sheet!$A$7:$DG$148,'TN01-10 (IN)'!CL$12,0)="","",VLOOKUP($C138,Sheet!$A$7:$DG$148,'TN01-10 (IN)'!CL$12,0))</f>
        <v>#N/A</v>
      </c>
      <c r="CM138" s="28" t="e">
        <f>IF(VLOOKUP($C138,Sheet!$A$7:$DG$148,'TN01-10 (IN)'!CM$12,0)="","",VLOOKUP($C138,Sheet!$A$7:$DG$148,'TN01-10 (IN)'!CM$12,0))</f>
        <v>#N/A</v>
      </c>
      <c r="CN138" s="28" t="e">
        <f>IF(VLOOKUP($C138,Sheet!$A$7:$DG$148,'TN01-10 (IN)'!CN$12,0)="","",VLOOKUP($C138,Sheet!$A$7:$DG$148,'TN01-10 (IN)'!CN$12,0))</f>
        <v>#N/A</v>
      </c>
      <c r="CO138" s="28" t="e">
        <f>IF(VLOOKUP($C138,Sheet!$A$7:$DG$148,'TN01-10 (IN)'!CO$12,0)="","",VLOOKUP($C138,Sheet!$A$7:$DG$148,'TN01-10 (IN)'!CO$12,0))</f>
        <v>#N/A</v>
      </c>
      <c r="CP138" s="28" t="e">
        <f>IF(VLOOKUP($C138,Sheet!$A$7:$DG$148,'TN01-10 (IN)'!CP$12,0)="","",VLOOKUP($C138,Sheet!$A$7:$DG$148,'TN01-10 (IN)'!CP$12,0))</f>
        <v>#N/A</v>
      </c>
      <c r="CQ138" s="28" t="e">
        <f>IF(VLOOKUP($C138,Sheet!$A$7:$DG$148,'TN01-10 (IN)'!CQ$12,0)="","",VLOOKUP($C138,Sheet!$A$7:$DG$148,'TN01-10 (IN)'!CQ$12,0))</f>
        <v>#N/A</v>
      </c>
      <c r="CR138" s="28" t="e">
        <f>IF(VLOOKUP($C138,Sheet!$A$7:$DG$148,'TN01-10 (IN)'!CR$12,0)="","",VLOOKUP($C138,Sheet!$A$7:$DG$148,'TN01-10 (IN)'!CR$12,0))</f>
        <v>#N/A</v>
      </c>
      <c r="CS138" s="28" t="e">
        <f>IF(VLOOKUP($C138,Sheet!$A$7:$DG$148,'TN01-10 (IN)'!CS$12,0)="","",VLOOKUP($C138,Sheet!$A$7:$DG$148,'TN01-10 (IN)'!CS$12,0))</f>
        <v>#N/A</v>
      </c>
      <c r="CT138" s="28" t="e">
        <f>IF(VLOOKUP($C138,Sheet!$A$7:$DG$148,'TN01-10 (IN)'!CT$12,0)="","",VLOOKUP($C138,Sheet!$A$7:$DG$148,'TN01-10 (IN)'!CT$12,0))</f>
        <v>#N/A</v>
      </c>
      <c r="CU138" s="33" t="e">
        <f>IF(VLOOKUP($C138,Sheet!$A$7:$DG$148,'TN01-10 (IN)'!CU$12,0)="","",VLOOKUP($C138,Sheet!$A$7:$DG$148,'TN01-10 (IN)'!CU$12,0))</f>
        <v>#N/A</v>
      </c>
      <c r="CV138" s="36" t="e">
        <f>IF(VLOOKUP($C138,Sheet!$A$7:$DG$148,'TN01-10 (IN)'!CV$12,0)="","",VLOOKUP($C138,Sheet!$A$7:$DG$148,'TN01-10 (IN)'!CV$12,0))</f>
        <v>#N/A</v>
      </c>
      <c r="CW138" s="38" t="e">
        <f t="shared" si="11"/>
        <v>#N/A</v>
      </c>
      <c r="CX138" s="38" t="e">
        <f t="shared" si="11"/>
        <v>#N/A</v>
      </c>
      <c r="CY138" s="38">
        <f t="shared" si="12"/>
        <v>0</v>
      </c>
      <c r="CZ138" s="38" t="e">
        <f t="shared" si="13"/>
        <v>#N/A</v>
      </c>
      <c r="DA138" s="38" t="e">
        <f t="shared" si="14"/>
        <v>#N/A</v>
      </c>
      <c r="DB138" s="38" t="e">
        <f>VLOOKUP($C138,'TN01-04'!$A$13:$DL$166,103,0)</f>
        <v>#N/A</v>
      </c>
      <c r="DC138" s="28" t="e">
        <f>IF(VLOOKUP($C138,Sheet!$A$7:$DG$148,'TN01-10 (IN)'!DC$12,0)="","",VLOOKUP($C138,Sheet!$A$7:$DG$148,'TN01-10 (IN)'!DC$12,0))</f>
        <v>#N/A</v>
      </c>
      <c r="DD138" s="28" t="e">
        <f>IF(VLOOKUP($C138,Sheet!$A$7:$DG$148,'TN01-10 (IN)'!DD$12,0)="","",VLOOKUP($C138,Sheet!$A$7:$DG$148,'TN01-10 (IN)'!DD$12,0))</f>
        <v>#N/A</v>
      </c>
      <c r="DE138" s="28" t="e">
        <f>IF(VLOOKUP($C138,Sheet!$A$7:$DG$148,'TN01-10 (IN)'!DE$12,0)="","",VLOOKUP($C138,Sheet!$A$7:$DG$148,'TN01-10 (IN)'!DE$12,0))</f>
        <v>#N/A</v>
      </c>
      <c r="DF138" s="28" t="e">
        <f>IF(VLOOKUP($C138,Sheet!$A$7:$DG$148,'TN01-10 (IN)'!DF$12,0)="","",VLOOKUP($C138,Sheet!$A$7:$DG$148,'TN01-10 (IN)'!DF$12,0))</f>
        <v>#N/A</v>
      </c>
      <c r="DG138" s="38"/>
      <c r="DH138" s="38" t="e">
        <f t="shared" si="15"/>
        <v>#N/A</v>
      </c>
      <c r="DI138" s="38" t="e">
        <f>VLOOKUP($C138,'TN01-04'!$A$13:$DL$166,110,0)</f>
        <v>#N/A</v>
      </c>
      <c r="DJ138" s="33" t="e">
        <f>IF(VLOOKUP($C138,Sheet!$A$7:$DG$148,'TN01-10 (IN)'!DJ$12,0)="","",VLOOKUP($C138,Sheet!$A$7:$DG$148,'TN01-10 (IN)'!DJ$12,0))</f>
        <v>#N/A</v>
      </c>
      <c r="DK138" s="36" t="e">
        <f>IF(VLOOKUP($C138,Sheet!$A$7:$DG$148,'TN01-10 (IN)'!DK$12,0)="","",VLOOKUP($C138,Sheet!$A$7:$DG$148,'TN01-10 (IN)'!DK$12,0))</f>
        <v>#N/A</v>
      </c>
      <c r="DL138" s="38" t="e">
        <f t="shared" si="16"/>
        <v>#N/A</v>
      </c>
      <c r="DM138" s="38" t="e">
        <f t="shared" si="17"/>
        <v>#N/A</v>
      </c>
      <c r="DN138" s="38" t="e">
        <f t="shared" si="18"/>
        <v>#N/A</v>
      </c>
      <c r="DO138" s="38" t="e">
        <f>VLOOKUP($C138,'TN01-04'!$A$13:$DL$166,116,0)</f>
        <v>#N/A</v>
      </c>
      <c r="DP138" s="33" t="e">
        <f>IF(VLOOKUP($C138,Sheet!$A$7:$DG$148,'TN01-10 (IN)'!DP$12,0)="","",VLOOKUP($C138,Sheet!$A$7:$DG$148,'TN01-10 (IN)'!DP$12,0))</f>
        <v>#N/A</v>
      </c>
      <c r="DQ138" s="36" t="e">
        <f>IF(VLOOKUP($C138,Sheet!$A$7:$DG$148,'TN01-10 (IN)'!DQ$12,0)="","",VLOOKUP($C138,Sheet!$A$7:$DG$148,'TN01-10 (IN)'!DQ$12,0))</f>
        <v>#N/A</v>
      </c>
      <c r="DR138" s="28" t="e">
        <f>IF(VLOOKUP($C138,Sheet!$A$7:$DG$148,'TN01-10 (IN)'!DR$12,0)="","",VLOOKUP($C138,Sheet!$A$7:$DG$148,'TN01-10 (IN)'!DR$12,0))</f>
        <v>#N/A</v>
      </c>
      <c r="DS138" s="28" t="e">
        <f>IF(VLOOKUP($C138,Sheet!$A$7:$DG$148,'TN01-10 (IN)'!DS$12,0)="","",VLOOKUP($C138,Sheet!$A$7:$DG$148,'TN01-10 (IN)'!DS$12,0))</f>
        <v>#N/A</v>
      </c>
      <c r="DT138" s="28" t="e">
        <f>IF(VLOOKUP($C138,Sheet!$A$7:$DG$148,'TN01-10 (IN)'!DT$12,0)="","",VLOOKUP($C138,Sheet!$A$7:$DG$148,'TN01-10 (IN)'!DT$12,0))</f>
        <v>#N/A</v>
      </c>
      <c r="DU138" s="28" t="e">
        <f>IF(VLOOKUP($C138,Sheet!$A$7:$DG$148,'TN01-10 (IN)'!DU$12,0)="","",VLOOKUP($C138,Sheet!$A$7:$DG$148,'TN01-10 (IN)'!DU$12,0))</f>
        <v>#N/A</v>
      </c>
      <c r="DV138" s="28" t="e">
        <f>IF(VLOOKUP($C138,Sheet!$A$7:$DG$148,'TN01-10 (IN)'!DV$12,0)="","",VLOOKUP($C138,Sheet!$A$7:$DG$148,'TN01-10 (IN)'!DV$12,0))</f>
        <v>#N/A</v>
      </c>
      <c r="DW138" s="42" t="e">
        <f t="shared" si="19"/>
        <v>#N/A</v>
      </c>
    </row>
    <row r="139" spans="1:127" ht="15.95" customHeight="1" x14ac:dyDescent="0.2">
      <c r="A139" s="52"/>
      <c r="B139" s="625"/>
      <c r="C139" s="45">
        <v>2220728551</v>
      </c>
      <c r="D139" s="26" t="s">
        <v>23</v>
      </c>
      <c r="E139" s="26" t="s">
        <v>72</v>
      </c>
      <c r="F139" s="26" t="s">
        <v>186</v>
      </c>
      <c r="G139" s="27">
        <v>36094</v>
      </c>
      <c r="H139" s="26" t="s">
        <v>209</v>
      </c>
      <c r="I139" s="26" t="s">
        <v>212</v>
      </c>
      <c r="J139" s="28">
        <f>IF(VLOOKUP($C139,Sheet!$A$7:$DG$148,'TN01-10 (IN)'!J$12,0)="","",VLOOKUP($C139,Sheet!$A$7:$DG$148,'TN01-10 (IN)'!J$12,0))</f>
        <v>8.5</v>
      </c>
      <c r="K139" s="28">
        <f>IF(VLOOKUP($C139,Sheet!$A$7:$DG$148,'TN01-10 (IN)'!K$12,0)="","",VLOOKUP($C139,Sheet!$A$7:$DG$148,'TN01-10 (IN)'!K$12,0))</f>
        <v>7.3</v>
      </c>
      <c r="L139" s="28">
        <f>IF(VLOOKUP($C139,Sheet!$A$7:$DG$148,'TN01-10 (IN)'!L$12,0)="","",VLOOKUP($C139,Sheet!$A$7:$DG$148,'TN01-10 (IN)'!L$12,0))</f>
        <v>7.9</v>
      </c>
      <c r="M139" s="28">
        <f>IF(VLOOKUP($C139,Sheet!$A$7:$DG$148,'TN01-10 (IN)'!M$12,0)="","",VLOOKUP($C139,Sheet!$A$7:$DG$148,'TN01-10 (IN)'!M$12,0))</f>
        <v>7.4</v>
      </c>
      <c r="N139" s="28">
        <f>IF(VLOOKUP($C139,Sheet!$A$7:$DG$148,'TN01-10 (IN)'!N$12,0)="","",VLOOKUP($C139,Sheet!$A$7:$DG$148,'TN01-10 (IN)'!N$12,0))</f>
        <v>5.8</v>
      </c>
      <c r="O139" s="28">
        <f>IF(VLOOKUP($C139,Sheet!$A$7:$DG$148,'TN01-10 (IN)'!O$12,0)="","",VLOOKUP($C139,Sheet!$A$7:$DG$148,'TN01-10 (IN)'!O$12,0))</f>
        <v>8.1999999999999993</v>
      </c>
      <c r="P139" s="28">
        <f>IF(VLOOKUP($C139,Sheet!$A$7:$DG$148,'TN01-10 (IN)'!P$12,0)="","",VLOOKUP($C139,Sheet!$A$7:$DG$148,'TN01-10 (IN)'!P$12,0))</f>
        <v>7.1</v>
      </c>
      <c r="Q139" s="28" t="str">
        <f>IF(VLOOKUP($C139,Sheet!$A$7:$DG$148,'TN01-10 (IN)'!Q$12,0)="","",VLOOKUP($C139,Sheet!$A$7:$DG$148,'TN01-10 (IN)'!Q$12,0))</f>
        <v/>
      </c>
      <c r="R139" s="28">
        <f>IF(VLOOKUP($C139,Sheet!$A$7:$DG$148,'TN01-10 (IN)'!R$12,0)="","",VLOOKUP($C139,Sheet!$A$7:$DG$148,'TN01-10 (IN)'!R$12,0))</f>
        <v>6.1</v>
      </c>
      <c r="S139" s="28" t="str">
        <f>IF(VLOOKUP($C139,Sheet!$A$7:$DG$148,'TN01-10 (IN)'!S$12,0)="","",VLOOKUP($C139,Sheet!$A$7:$DG$148,'TN01-10 (IN)'!S$12,0))</f>
        <v/>
      </c>
      <c r="T139" s="28">
        <f>IF(VLOOKUP($C139,Sheet!$A$7:$DG$148,'TN01-10 (IN)'!T$12,0)="","",VLOOKUP($C139,Sheet!$A$7:$DG$148,'TN01-10 (IN)'!T$12,0))</f>
        <v>7</v>
      </c>
      <c r="U139" s="28" t="str">
        <f>IF(VLOOKUP($C139,Sheet!$A$7:$DG$148,'TN01-10 (IN)'!U$12,0)="","",VLOOKUP($C139,Sheet!$A$7:$DG$148,'TN01-10 (IN)'!U$12,0))</f>
        <v/>
      </c>
      <c r="V139" s="28" t="str">
        <f>IF(VLOOKUP($C139,Sheet!$A$7:$DG$148,'TN01-10 (IN)'!V$12,0)="","",VLOOKUP($C139,Sheet!$A$7:$DG$148,'TN01-10 (IN)'!V$12,0))</f>
        <v/>
      </c>
      <c r="W139" s="28">
        <f>IF(VLOOKUP($C139,Sheet!$A$7:$DG$148,'TN01-10 (IN)'!W$12,0)="","",VLOOKUP($C139,Sheet!$A$7:$DG$148,'TN01-10 (IN)'!W$12,0))</f>
        <v>6.5</v>
      </c>
      <c r="X139" s="28" t="str">
        <f>IF(VLOOKUP($C139,Sheet!$A$7:$DG$148,'TN01-10 (IN)'!X$12,0)="","",VLOOKUP($C139,Sheet!$A$7:$DG$148,'TN01-10 (IN)'!X$12,0))</f>
        <v/>
      </c>
      <c r="Y139" s="28">
        <f>IF(VLOOKUP($C139,Sheet!$A$7:$DG$148,'TN01-10 (IN)'!Y$12,0)="","",VLOOKUP($C139,Sheet!$A$7:$DG$148,'TN01-10 (IN)'!Y$12,0))</f>
        <v>9.1</v>
      </c>
      <c r="Z139" s="28">
        <f>IF(VLOOKUP($C139,Sheet!$A$7:$DG$148,'TN01-10 (IN)'!Z$12,0)="","",VLOOKUP($C139,Sheet!$A$7:$DG$148,'TN01-10 (IN)'!Z$12,0))</f>
        <v>8.4</v>
      </c>
      <c r="AA139" s="28">
        <f>IF(VLOOKUP($C139,Sheet!$A$7:$DG$148,'TN01-10 (IN)'!AA$12,0)="","",VLOOKUP($C139,Sheet!$A$7:$DG$148,'TN01-10 (IN)'!AA$12,0))</f>
        <v>7.3</v>
      </c>
      <c r="AB139" s="28">
        <f>IF(VLOOKUP($C139,Sheet!$A$7:$DG$148,'TN01-10 (IN)'!AB$12,0)="","",VLOOKUP($C139,Sheet!$A$7:$DG$148,'TN01-10 (IN)'!AB$12,0))</f>
        <v>5.0999999999999996</v>
      </c>
      <c r="AC139" s="28">
        <f>IF(VLOOKUP($C139,Sheet!$A$7:$DG$148,'TN01-10 (IN)'!AC$12,0)="","",VLOOKUP($C139,Sheet!$A$7:$DG$148,'TN01-10 (IN)'!AC$12,0))</f>
        <v>7.4</v>
      </c>
      <c r="AD139" s="28">
        <f>IF(VLOOKUP($C139,Sheet!$A$7:$DG$148,'TN01-10 (IN)'!AD$12,0)="","",VLOOKUP($C139,Sheet!$A$7:$DG$148,'TN01-10 (IN)'!AD$12,0))</f>
        <v>7.8</v>
      </c>
      <c r="AE139" s="28" t="str">
        <f>IF(VLOOKUP($C139,Sheet!$A$7:$DG$148,'TN01-10 (IN)'!AE$12,0)="","",VLOOKUP($C139,Sheet!$A$7:$DG$148,'TN01-10 (IN)'!AE$12,0))</f>
        <v>P (P/F)</v>
      </c>
      <c r="AF139" s="28" t="str">
        <f>IF(VLOOKUP($C139,Sheet!$A$7:$DG$148,'TN01-10 (IN)'!AF$12,0)="","",VLOOKUP($C139,Sheet!$A$7:$DG$148,'TN01-10 (IN)'!AF$12,0))</f>
        <v>P (P/F)</v>
      </c>
      <c r="AG139" s="28">
        <f>IF(VLOOKUP($C139,Sheet!$A$7:$DG$148,'TN01-10 (IN)'!AG$12,0)="","",VLOOKUP($C139,Sheet!$A$7:$DG$148,'TN01-10 (IN)'!AG$12,0))</f>
        <v>7</v>
      </c>
      <c r="AH139" s="28">
        <f>IF(VLOOKUP($C139,Sheet!$A$7:$DG$148,'TN01-10 (IN)'!AH$12,0)="","",VLOOKUP($C139,Sheet!$A$7:$DG$148,'TN01-10 (IN)'!AH$12,0))</f>
        <v>8.1</v>
      </c>
      <c r="AI139" s="28">
        <f>IF(VLOOKUP($C139,Sheet!$A$7:$DG$148,'TN01-10 (IN)'!AI$12,0)="","",VLOOKUP($C139,Sheet!$A$7:$DG$148,'TN01-10 (IN)'!AI$12,0))</f>
        <v>6.3</v>
      </c>
      <c r="AJ139" s="28">
        <f>IF(VLOOKUP($C139,Sheet!$A$7:$DG$148,'TN01-10 (IN)'!AJ$12,0)="","",VLOOKUP($C139,Sheet!$A$7:$DG$148,'TN01-10 (IN)'!AJ$12,0))</f>
        <v>6</v>
      </c>
      <c r="AK139" s="28">
        <f>IF(VLOOKUP($C139,Sheet!$A$7:$DG$148,'TN01-10 (IN)'!AK$12,0)="","",VLOOKUP($C139,Sheet!$A$7:$DG$148,'TN01-10 (IN)'!AK$12,0))</f>
        <v>5.3</v>
      </c>
      <c r="AL139" s="28">
        <f>IF(VLOOKUP($C139,Sheet!$A$7:$DG$148,'TN01-10 (IN)'!AL$12,0)="","",VLOOKUP($C139,Sheet!$A$7:$DG$148,'TN01-10 (IN)'!AL$12,0))</f>
        <v>8.8000000000000007</v>
      </c>
      <c r="AM139" s="33">
        <f>IF(VLOOKUP($C139,Sheet!$A$7:$DG$148,'TN01-10 (IN)'!AM$12,0)="","",VLOOKUP($C139,Sheet!$A$7:$DG$148,'TN01-10 (IN)'!AM$12,0))</f>
        <v>51</v>
      </c>
      <c r="AN139" s="36">
        <f>IF(VLOOKUP($C139,Sheet!$A$7:$DG$148,'TN01-10 (IN)'!AN$12,0)="","",VLOOKUP($C139,Sheet!$A$7:$DG$148,'TN01-10 (IN)'!AN$12,0))</f>
        <v>0</v>
      </c>
      <c r="AO139" s="32">
        <f>IF(VLOOKUP($C139,Sheet!$A$7:$DG$148,'TN01-10 (IN)'!AO$12,0)="","",VLOOKUP($C139,Sheet!$A$7:$DG$148,'TN01-10 (IN)'!AO$12,0))</f>
        <v>6.9</v>
      </c>
      <c r="AP139" s="32">
        <f>IF(VLOOKUP($C139,Sheet!$A$7:$DG$148,'TN01-10 (IN)'!AP$12,0)="","",VLOOKUP($C139,Sheet!$A$7:$DG$148,'TN01-10 (IN)'!AP$12,0))</f>
        <v>5.5</v>
      </c>
      <c r="AQ139" s="32" t="str">
        <f>IF(VLOOKUP($C139,Sheet!$A$7:$DG$148,'TN01-10 (IN)'!AQ$12,0)="","",VLOOKUP($C139,Sheet!$A$7:$DG$148,'TN01-10 (IN)'!AQ$12,0))</f>
        <v/>
      </c>
      <c r="AR139" s="32" t="str">
        <f>IF(VLOOKUP($C139,Sheet!$A$7:$DG$148,'TN01-10 (IN)'!AR$12,0)="","",VLOOKUP($C139,Sheet!$A$7:$DG$148,'TN01-10 (IN)'!AR$12,0))</f>
        <v/>
      </c>
      <c r="AS139" s="32" t="str">
        <f>IF(VLOOKUP($C139,Sheet!$A$7:$DG$148,'TN01-10 (IN)'!AS$12,0)="","",VLOOKUP($C139,Sheet!$A$7:$DG$148,'TN01-10 (IN)'!AS$12,0))</f>
        <v/>
      </c>
      <c r="AT139" s="32" t="str">
        <f>IF(VLOOKUP($C139,Sheet!$A$7:$DG$148,'TN01-10 (IN)'!AT$12,0)="","",VLOOKUP($C139,Sheet!$A$7:$DG$148,'TN01-10 (IN)'!AT$12,0))</f>
        <v/>
      </c>
      <c r="AU139" s="32" t="str">
        <f>IF(VLOOKUP($C139,Sheet!$A$7:$DG$148,'TN01-10 (IN)'!AU$12,0)="","",VLOOKUP($C139,Sheet!$A$7:$DG$148,'TN01-10 (IN)'!AU$12,0))</f>
        <v/>
      </c>
      <c r="AV139" s="32">
        <f>IF(VLOOKUP($C139,Sheet!$A$7:$DG$148,'TN01-10 (IN)'!AV$12,0)="","",VLOOKUP($C139,Sheet!$A$7:$DG$148,'TN01-10 (IN)'!AV$12,0))</f>
        <v>6.8</v>
      </c>
      <c r="AW139" s="32" t="str">
        <f>IF(VLOOKUP($C139,Sheet!$A$7:$DG$148,'TN01-10 (IN)'!AW$12,0)="","",VLOOKUP($C139,Sheet!$A$7:$DG$148,'TN01-10 (IN)'!AW$12,0))</f>
        <v/>
      </c>
      <c r="AX139" s="32" t="str">
        <f>IF(VLOOKUP($C139,Sheet!$A$7:$DG$148,'TN01-10 (IN)'!AX$12,0)="","",VLOOKUP($C139,Sheet!$A$7:$DG$148,'TN01-10 (IN)'!AX$12,0))</f>
        <v/>
      </c>
      <c r="AY139" s="32" t="str">
        <f>IF(VLOOKUP($C139,Sheet!$A$7:$DG$148,'TN01-10 (IN)'!AY$12,0)="","",VLOOKUP($C139,Sheet!$A$7:$DG$148,'TN01-10 (IN)'!AY$12,0))</f>
        <v/>
      </c>
      <c r="AZ139" s="32" t="str">
        <f>IF(VLOOKUP($C139,Sheet!$A$7:$DG$148,'TN01-10 (IN)'!AZ$12,0)="","",VLOOKUP($C139,Sheet!$A$7:$DG$148,'TN01-10 (IN)'!AZ$12,0))</f>
        <v/>
      </c>
      <c r="BA139" s="32" t="str">
        <f>IF(VLOOKUP($C139,Sheet!$A$7:$DG$148,'TN01-10 (IN)'!BA$12,0)="","",VLOOKUP($C139,Sheet!$A$7:$DG$148,'TN01-10 (IN)'!BA$12,0))</f>
        <v/>
      </c>
      <c r="BB139" s="32">
        <f>IF(VLOOKUP($C139,Sheet!$A$7:$DG$148,'TN01-10 (IN)'!BB$12,0)="","",VLOOKUP($C139,Sheet!$A$7:$DG$148,'TN01-10 (IN)'!BB$12,0))</f>
        <v>5.9</v>
      </c>
      <c r="BC139" s="32">
        <f>IF(VLOOKUP($C139,Sheet!$A$7:$DG$148,'TN01-10 (IN)'!BC$12,0)="","",VLOOKUP($C139,Sheet!$A$7:$DG$148,'TN01-10 (IN)'!BC$12,0))</f>
        <v>5.3</v>
      </c>
      <c r="BD139" s="33">
        <f>IF(VLOOKUP($C139,Sheet!$A$7:$DG$148,'TN01-10 (IN)'!BD$12,0)="","",VLOOKUP($C139,Sheet!$A$7:$DG$148,'TN01-10 (IN)'!BD$12,0))</f>
        <v>5</v>
      </c>
      <c r="BE139" s="36">
        <f>IF(VLOOKUP($C139,Sheet!$A$7:$DG$148,'TN01-10 (IN)'!BE$12,0)="","",VLOOKUP($C139,Sheet!$A$7:$DG$148,'TN01-10 (IN)'!BE$12,0))</f>
        <v>0</v>
      </c>
      <c r="BF139" s="28">
        <f>IF(VLOOKUP($C139,Sheet!$A$7:$DG$148,'TN01-10 (IN)'!BF$12,0)="","",VLOOKUP($C139,Sheet!$A$7:$DG$148,'TN01-10 (IN)'!BF$12,0))</f>
        <v>6.9</v>
      </c>
      <c r="BG139" s="28">
        <f>IF(VLOOKUP($C139,Sheet!$A$7:$DG$148,'TN01-10 (IN)'!BG$12,0)="","",VLOOKUP($C139,Sheet!$A$7:$DG$148,'TN01-10 (IN)'!BG$12,0))</f>
        <v>7.5</v>
      </c>
      <c r="BH139" s="28">
        <f>IF(VLOOKUP($C139,Sheet!$A$7:$DG$148,'TN01-10 (IN)'!BH$12,0)="","",VLOOKUP($C139,Sheet!$A$7:$DG$148,'TN01-10 (IN)'!BH$12,0))</f>
        <v>7.4</v>
      </c>
      <c r="BI139" s="28">
        <f>IF(VLOOKUP($C139,Sheet!$A$7:$DG$148,'TN01-10 (IN)'!BI$12,0)="","",VLOOKUP($C139,Sheet!$A$7:$DG$148,'TN01-10 (IN)'!BI$12,0))</f>
        <v>6.1</v>
      </c>
      <c r="BJ139" s="28">
        <f>IF(VLOOKUP($C139,Sheet!$A$7:$DG$148,'TN01-10 (IN)'!BJ$12,0)="","",VLOOKUP($C139,Sheet!$A$7:$DG$148,'TN01-10 (IN)'!BJ$12,0))</f>
        <v>7.5</v>
      </c>
      <c r="BK139" s="28">
        <f>IF(VLOOKUP($C139,Sheet!$A$7:$DG$148,'TN01-10 (IN)'!BK$12,0)="","",VLOOKUP($C139,Sheet!$A$7:$DG$148,'TN01-10 (IN)'!BK$12,0))</f>
        <v>6.8</v>
      </c>
      <c r="BL139" s="28">
        <f>IF(VLOOKUP($C139,Sheet!$A$7:$DG$148,'TN01-10 (IN)'!BL$12,0)="","",VLOOKUP($C139,Sheet!$A$7:$DG$148,'TN01-10 (IN)'!BL$12,0))</f>
        <v>7.9</v>
      </c>
      <c r="BM139" s="28">
        <f>IF(VLOOKUP($C139,Sheet!$A$7:$DG$148,'TN01-10 (IN)'!BM$12,0)="","",VLOOKUP($C139,Sheet!$A$7:$DG$148,'TN01-10 (IN)'!BM$12,0))</f>
        <v>6.4</v>
      </c>
      <c r="BN139" s="28">
        <f>IF(VLOOKUP($C139,Sheet!$A$7:$DG$148,'TN01-10 (IN)'!BN$12,0)="","",VLOOKUP($C139,Sheet!$A$7:$DG$148,'TN01-10 (IN)'!BN$12,0))</f>
        <v>7.9</v>
      </c>
      <c r="BO139" s="28">
        <f>IF(VLOOKUP($C139,Sheet!$A$7:$DG$148,'TN01-10 (IN)'!BO$12,0)="","",VLOOKUP($C139,Sheet!$A$7:$DG$148,'TN01-10 (IN)'!BO$12,0))</f>
        <v>6.4</v>
      </c>
      <c r="BP139" s="28">
        <f>IF(VLOOKUP($C139,Sheet!$A$7:$DG$148,'TN01-10 (IN)'!BP$12,0)="","",VLOOKUP($C139,Sheet!$A$7:$DG$148,'TN01-10 (IN)'!BP$12,0))</f>
        <v>7.6</v>
      </c>
      <c r="BQ139" s="28">
        <f>IF(VLOOKUP($C139,Sheet!$A$7:$DG$148,'TN01-10 (IN)'!BQ$12,0)="","",VLOOKUP($C139,Sheet!$A$7:$DG$148,'TN01-10 (IN)'!BQ$12,0))</f>
        <v>6.2</v>
      </c>
      <c r="BR139" s="28">
        <f>IF(VLOOKUP($C139,Sheet!$A$7:$DG$148,'TN01-10 (IN)'!BR$12,0)="","",VLOOKUP($C139,Sheet!$A$7:$DG$148,'TN01-10 (IN)'!BR$12,0))</f>
        <v>8.1</v>
      </c>
      <c r="BS139" s="28" t="str">
        <f>IF(VLOOKUP($C139,Sheet!$A$7:$DG$148,'TN01-10 (IN)'!BS$12,0)="","",VLOOKUP($C139,Sheet!$A$7:$DG$148,'TN01-10 (IN)'!BS$12,0))</f>
        <v/>
      </c>
      <c r="BT139" s="28">
        <f>IF(VLOOKUP($C139,Sheet!$A$7:$DG$148,'TN01-10 (IN)'!BT$12,0)="","",VLOOKUP($C139,Sheet!$A$7:$DG$148,'TN01-10 (IN)'!BT$12,0))</f>
        <v>9.1</v>
      </c>
      <c r="BU139" s="28">
        <f>IF(VLOOKUP($C139,Sheet!$A$7:$DG$148,'TN01-10 (IN)'!BU$12,0)="","",VLOOKUP($C139,Sheet!$A$7:$DG$148,'TN01-10 (IN)'!BU$12,0))</f>
        <v>6</v>
      </c>
      <c r="BV139" s="28">
        <f>IF(VLOOKUP($C139,Sheet!$A$7:$DG$148,'TN01-10 (IN)'!BV$12,0)="","",VLOOKUP($C139,Sheet!$A$7:$DG$148,'TN01-10 (IN)'!BV$12,0))</f>
        <v>7.5</v>
      </c>
      <c r="BW139" s="28">
        <f>IF(VLOOKUP($C139,Sheet!$A$7:$DG$148,'TN01-10 (IN)'!BW$12,0)="","",VLOOKUP($C139,Sheet!$A$7:$DG$148,'TN01-10 (IN)'!BW$12,0))</f>
        <v>8</v>
      </c>
      <c r="BX139" s="28">
        <f>IF(VLOOKUP($C139,Sheet!$A$7:$DG$148,'TN01-10 (IN)'!BX$12,0)="","",VLOOKUP($C139,Sheet!$A$7:$DG$148,'TN01-10 (IN)'!BX$12,0))</f>
        <v>8.4</v>
      </c>
      <c r="BY139" s="28">
        <f>IF(VLOOKUP($C139,Sheet!$A$7:$DG$148,'TN01-10 (IN)'!BY$12,0)="","",VLOOKUP($C139,Sheet!$A$7:$DG$148,'TN01-10 (IN)'!BY$12,0))</f>
        <v>7.1</v>
      </c>
      <c r="BZ139" s="33">
        <f>IF(VLOOKUP($C139,Sheet!$A$7:$DG$148,'TN01-10 (IN)'!BZ$12,0)="","",VLOOKUP($C139,Sheet!$A$7:$DG$148,'TN01-10 (IN)'!BZ$12,0))</f>
        <v>50</v>
      </c>
      <c r="CA139" s="36">
        <f>IF(VLOOKUP($C139,Sheet!$A$7:$DG$148,'TN01-10 (IN)'!CA$12,0)="","",VLOOKUP($C139,Sheet!$A$7:$DG$148,'TN01-10 (IN)'!CA$12,0))</f>
        <v>0</v>
      </c>
      <c r="CB139" s="28">
        <f>IF(VLOOKUP($C139,Sheet!$A$7:$DG$148,'TN01-10 (IN)'!CB$12,0)="","",VLOOKUP($C139,Sheet!$A$7:$DG$148,'TN01-10 (IN)'!CB$12,0))</f>
        <v>8.6</v>
      </c>
      <c r="CC139" s="28" t="str">
        <f>IF(VLOOKUP($C139,Sheet!$A$7:$DG$148,'TN01-10 (IN)'!CC$12,0)="","",VLOOKUP($C139,Sheet!$A$7:$DG$148,'TN01-10 (IN)'!CC$12,0))</f>
        <v/>
      </c>
      <c r="CD139" s="28">
        <f>IF(VLOOKUP($C139,Sheet!$A$7:$DG$148,'TN01-10 (IN)'!CD$12,0)="","",VLOOKUP($C139,Sheet!$A$7:$DG$148,'TN01-10 (IN)'!CD$12,0))</f>
        <v>8.5</v>
      </c>
      <c r="CE139" s="28" t="str">
        <f>IF(VLOOKUP($C139,Sheet!$A$7:$DG$148,'TN01-10 (IN)'!CE$12,0)="","",VLOOKUP($C139,Sheet!$A$7:$DG$148,'TN01-10 (IN)'!CE$12,0))</f>
        <v/>
      </c>
      <c r="CF139" s="28">
        <f>IF(VLOOKUP($C139,Sheet!$A$7:$DG$148,'TN01-10 (IN)'!CF$12,0)="","",VLOOKUP($C139,Sheet!$A$7:$DG$148,'TN01-10 (IN)'!CF$12,0))</f>
        <v>7.1</v>
      </c>
      <c r="CG139" s="28">
        <f>IF(VLOOKUP($C139,Sheet!$A$7:$DG$148,'TN01-10 (IN)'!CG$12,0)="","",VLOOKUP($C139,Sheet!$A$7:$DG$148,'TN01-10 (IN)'!CG$12,0))</f>
        <v>7.6</v>
      </c>
      <c r="CH139" s="28">
        <f>IF(VLOOKUP($C139,Sheet!$A$7:$DG$148,'TN01-10 (IN)'!CH$12,0)="","",VLOOKUP($C139,Sheet!$A$7:$DG$148,'TN01-10 (IN)'!CH$12,0))</f>
        <v>9.3000000000000007</v>
      </c>
      <c r="CI139" s="28">
        <f>IF(VLOOKUP($C139,Sheet!$A$7:$DG$148,'TN01-10 (IN)'!CI$12,0)="","",VLOOKUP($C139,Sheet!$A$7:$DG$148,'TN01-10 (IN)'!CI$12,0))</f>
        <v>6.5</v>
      </c>
      <c r="CJ139" s="28" t="str">
        <f>IF(VLOOKUP($C139,Sheet!$A$7:$DG$148,'TN01-10 (IN)'!CJ$12,0)="","",VLOOKUP($C139,Sheet!$A$7:$DG$148,'TN01-10 (IN)'!CJ$12,0))</f>
        <v/>
      </c>
      <c r="CK139" s="28">
        <f>IF(VLOOKUP($C139,Sheet!$A$7:$DG$148,'TN01-10 (IN)'!CK$12,0)="","",VLOOKUP($C139,Sheet!$A$7:$DG$148,'TN01-10 (IN)'!CK$12,0))</f>
        <v>8.4</v>
      </c>
      <c r="CL139" s="28" t="str">
        <f>IF(VLOOKUP($C139,Sheet!$A$7:$DG$148,'TN01-10 (IN)'!CL$12,0)="","",VLOOKUP($C139,Sheet!$A$7:$DG$148,'TN01-10 (IN)'!CL$12,0))</f>
        <v/>
      </c>
      <c r="CM139" s="28" t="str">
        <f>IF(VLOOKUP($C139,Sheet!$A$7:$DG$148,'TN01-10 (IN)'!CM$12,0)="","",VLOOKUP($C139,Sheet!$A$7:$DG$148,'TN01-10 (IN)'!CM$12,0))</f>
        <v/>
      </c>
      <c r="CN139" s="28" t="str">
        <f>IF(VLOOKUP($C139,Sheet!$A$7:$DG$148,'TN01-10 (IN)'!CN$12,0)="","",VLOOKUP($C139,Sheet!$A$7:$DG$148,'TN01-10 (IN)'!CN$12,0))</f>
        <v/>
      </c>
      <c r="CO139" s="28" t="str">
        <f>IF(VLOOKUP($C139,Sheet!$A$7:$DG$148,'TN01-10 (IN)'!CO$12,0)="","",VLOOKUP($C139,Sheet!$A$7:$DG$148,'TN01-10 (IN)'!CO$12,0))</f>
        <v/>
      </c>
      <c r="CP139" s="28">
        <f>IF(VLOOKUP($C139,Sheet!$A$7:$DG$148,'TN01-10 (IN)'!CP$12,0)="","",VLOOKUP($C139,Sheet!$A$7:$DG$148,'TN01-10 (IN)'!CP$12,0))</f>
        <v>6.9</v>
      </c>
      <c r="CQ139" s="28">
        <f>IF(VLOOKUP($C139,Sheet!$A$7:$DG$148,'TN01-10 (IN)'!CQ$12,0)="","",VLOOKUP($C139,Sheet!$A$7:$DG$148,'TN01-10 (IN)'!CQ$12,0))</f>
        <v>7</v>
      </c>
      <c r="CR139" s="28">
        <f>IF(VLOOKUP($C139,Sheet!$A$7:$DG$148,'TN01-10 (IN)'!CR$12,0)="","",VLOOKUP($C139,Sheet!$A$7:$DG$148,'TN01-10 (IN)'!CR$12,0))</f>
        <v>7.8</v>
      </c>
      <c r="CS139" s="28">
        <f>IF(VLOOKUP($C139,Sheet!$A$7:$DG$148,'TN01-10 (IN)'!CS$12,0)="","",VLOOKUP($C139,Sheet!$A$7:$DG$148,'TN01-10 (IN)'!CS$12,0))</f>
        <v>9.6999999999999993</v>
      </c>
      <c r="CT139" s="28">
        <f>IF(VLOOKUP($C139,Sheet!$A$7:$DG$148,'TN01-10 (IN)'!CT$12,0)="","",VLOOKUP($C139,Sheet!$A$7:$DG$148,'TN01-10 (IN)'!CT$12,0))</f>
        <v>8</v>
      </c>
      <c r="CU139" s="33">
        <f>IF(VLOOKUP($C139,Sheet!$A$7:$DG$148,'TN01-10 (IN)'!CU$12,0)="","",VLOOKUP($C139,Sheet!$A$7:$DG$148,'TN01-10 (IN)'!CU$12,0))</f>
        <v>27</v>
      </c>
      <c r="CV139" s="36">
        <f>IF(VLOOKUP($C139,Sheet!$A$7:$DG$148,'TN01-10 (IN)'!CV$12,0)="","",VLOOKUP($C139,Sheet!$A$7:$DG$148,'TN01-10 (IN)'!CV$12,0))</f>
        <v>0</v>
      </c>
      <c r="CW139" s="38">
        <f t="shared" si="11"/>
        <v>128</v>
      </c>
      <c r="CX139" s="38">
        <f t="shared" si="11"/>
        <v>0</v>
      </c>
      <c r="CY139" s="38">
        <f t="shared" si="12"/>
        <v>4</v>
      </c>
      <c r="CZ139" s="38">
        <f t="shared" si="13"/>
        <v>124</v>
      </c>
      <c r="DA139" s="38">
        <f t="shared" si="14"/>
        <v>7.34</v>
      </c>
      <c r="DB139" s="38">
        <f>VLOOKUP($C139,'TN01-04'!$A$13:$DL$166,103,0)</f>
        <v>3.07</v>
      </c>
      <c r="DC139" s="28" t="str">
        <f>IF(VLOOKUP($C139,Sheet!$A$7:$DG$148,'TN01-10 (IN)'!DC$12,0)="","",VLOOKUP($C139,Sheet!$A$7:$DG$148,'TN01-10 (IN)'!DC$12,0))</f>
        <v/>
      </c>
      <c r="DD139" s="28" t="str">
        <f>IF(VLOOKUP($C139,Sheet!$A$7:$DG$148,'TN01-10 (IN)'!DD$12,0)="","",VLOOKUP($C139,Sheet!$A$7:$DG$148,'TN01-10 (IN)'!DD$12,0))</f>
        <v/>
      </c>
      <c r="DE139" s="28">
        <f>IF(VLOOKUP($C139,Sheet!$A$7:$DG$148,'TN01-10 (IN)'!DE$12,0)="","",VLOOKUP($C139,Sheet!$A$7:$DG$148,'TN01-10 (IN)'!DE$12,0))</f>
        <v>8.1</v>
      </c>
      <c r="DF139" s="28" t="str">
        <f>IF(VLOOKUP($C139,Sheet!$A$7:$DG$148,'TN01-10 (IN)'!DF$12,0)="","",VLOOKUP($C139,Sheet!$A$7:$DG$148,'TN01-10 (IN)'!DF$12,0))</f>
        <v/>
      </c>
      <c r="DG139" s="38"/>
      <c r="DH139" s="38">
        <f t="shared" si="15"/>
        <v>8.1</v>
      </c>
      <c r="DI139" s="38">
        <f>VLOOKUP($C139,'TN01-04'!$A$13:$DL$166,110,0)</f>
        <v>3.65</v>
      </c>
      <c r="DJ139" s="33">
        <f>IF(VLOOKUP($C139,Sheet!$A$7:$DG$148,'TN01-10 (IN)'!DJ$12,0)="","",VLOOKUP($C139,Sheet!$A$7:$DG$148,'TN01-10 (IN)'!DJ$12,0))</f>
        <v>5</v>
      </c>
      <c r="DK139" s="36">
        <f>IF(VLOOKUP($C139,Sheet!$A$7:$DG$148,'TN01-10 (IN)'!DK$12,0)="","",VLOOKUP($C139,Sheet!$A$7:$DG$148,'TN01-10 (IN)'!DK$12,0))</f>
        <v>0</v>
      </c>
      <c r="DL139" s="38">
        <f t="shared" si="16"/>
        <v>129</v>
      </c>
      <c r="DM139" s="38">
        <f t="shared" si="17"/>
        <v>0</v>
      </c>
      <c r="DN139" s="38">
        <f t="shared" si="18"/>
        <v>7.37</v>
      </c>
      <c r="DO139" s="38">
        <f>VLOOKUP($C139,'TN01-04'!$A$13:$DL$166,116,0)</f>
        <v>3.09</v>
      </c>
      <c r="DP139" s="33">
        <f>IF(VLOOKUP($C139,Sheet!$A$7:$DG$148,'TN01-10 (IN)'!DP$12,0)="","",VLOOKUP($C139,Sheet!$A$7:$DG$148,'TN01-10 (IN)'!DP$12,0))</f>
        <v>138</v>
      </c>
      <c r="DQ139" s="36">
        <f>IF(VLOOKUP($C139,Sheet!$A$7:$DG$148,'TN01-10 (IN)'!DQ$12,0)="","",VLOOKUP($C139,Sheet!$A$7:$DG$148,'TN01-10 (IN)'!DQ$12,0))</f>
        <v>0</v>
      </c>
      <c r="DR139" s="28">
        <f>IF(VLOOKUP($C139,Sheet!$A$7:$DG$148,'TN01-10 (IN)'!DR$12,0)="","",VLOOKUP($C139,Sheet!$A$7:$DG$148,'TN01-10 (IN)'!DR$12,0))</f>
        <v>137</v>
      </c>
      <c r="DS139" s="28">
        <f>IF(VLOOKUP($C139,Sheet!$A$7:$DG$148,'TN01-10 (IN)'!DS$12,0)="","",VLOOKUP($C139,Sheet!$A$7:$DG$148,'TN01-10 (IN)'!DS$12,0))</f>
        <v>138</v>
      </c>
      <c r="DT139" s="28">
        <f>IF(VLOOKUP($C139,Sheet!$A$7:$DG$148,'TN01-10 (IN)'!DT$12,0)="","",VLOOKUP($C139,Sheet!$A$7:$DG$148,'TN01-10 (IN)'!DT$12,0))</f>
        <v>7.37</v>
      </c>
      <c r="DU139" s="28">
        <f>IF(VLOOKUP($C139,Sheet!$A$7:$DG$148,'TN01-10 (IN)'!DU$12,0)="","",VLOOKUP($C139,Sheet!$A$7:$DG$148,'TN01-10 (IN)'!DU$12,0))</f>
        <v>3.09</v>
      </c>
      <c r="DV139" s="28" t="str">
        <f>IF(VLOOKUP($C139,Sheet!$A$7:$DG$148,'TN01-10 (IN)'!DV$12,0)="","",VLOOKUP($C139,Sheet!$A$7:$DG$148,'TN01-10 (IN)'!DV$12,0))</f>
        <v/>
      </c>
      <c r="DW139" s="42">
        <f t="shared" si="19"/>
        <v>0</v>
      </c>
    </row>
    <row r="140" spans="1:127" ht="15.95" customHeight="1" x14ac:dyDescent="0.2">
      <c r="A140" s="52"/>
      <c r="B140" s="625"/>
      <c r="C140" s="45">
        <v>2220316313</v>
      </c>
      <c r="D140" s="26" t="s">
        <v>6</v>
      </c>
      <c r="E140" s="26" t="s">
        <v>51</v>
      </c>
      <c r="F140" s="26" t="s">
        <v>187</v>
      </c>
      <c r="G140" s="27">
        <v>35956</v>
      </c>
      <c r="H140" s="26" t="s">
        <v>209</v>
      </c>
      <c r="I140" s="26" t="s">
        <v>212</v>
      </c>
      <c r="J140" s="28">
        <f>IF(VLOOKUP($C140,Sheet!$A$7:$DG$148,'TN01-10 (IN)'!J$12,0)="","",VLOOKUP($C140,Sheet!$A$7:$DG$148,'TN01-10 (IN)'!J$12,0))</f>
        <v>7.8</v>
      </c>
      <c r="K140" s="28">
        <f>IF(VLOOKUP($C140,Sheet!$A$7:$DG$148,'TN01-10 (IN)'!K$12,0)="","",VLOOKUP($C140,Sheet!$A$7:$DG$148,'TN01-10 (IN)'!K$12,0))</f>
        <v>8.1999999999999993</v>
      </c>
      <c r="L140" s="28">
        <f>IF(VLOOKUP($C140,Sheet!$A$7:$DG$148,'TN01-10 (IN)'!L$12,0)="","",VLOOKUP($C140,Sheet!$A$7:$DG$148,'TN01-10 (IN)'!L$12,0))</f>
        <v>8.4</v>
      </c>
      <c r="M140" s="28">
        <f>IF(VLOOKUP($C140,Sheet!$A$7:$DG$148,'TN01-10 (IN)'!M$12,0)="","",VLOOKUP($C140,Sheet!$A$7:$DG$148,'TN01-10 (IN)'!M$12,0))</f>
        <v>6.4</v>
      </c>
      <c r="N140" s="28">
        <f>IF(VLOOKUP($C140,Sheet!$A$7:$DG$148,'TN01-10 (IN)'!N$12,0)="","",VLOOKUP($C140,Sheet!$A$7:$DG$148,'TN01-10 (IN)'!N$12,0))</f>
        <v>8</v>
      </c>
      <c r="O140" s="28">
        <f>IF(VLOOKUP($C140,Sheet!$A$7:$DG$148,'TN01-10 (IN)'!O$12,0)="","",VLOOKUP($C140,Sheet!$A$7:$DG$148,'TN01-10 (IN)'!O$12,0))</f>
        <v>5.5</v>
      </c>
      <c r="P140" s="28">
        <f>IF(VLOOKUP($C140,Sheet!$A$7:$DG$148,'TN01-10 (IN)'!P$12,0)="","",VLOOKUP($C140,Sheet!$A$7:$DG$148,'TN01-10 (IN)'!P$12,0))</f>
        <v>5.8</v>
      </c>
      <c r="Q140" s="28" t="str">
        <f>IF(VLOOKUP($C140,Sheet!$A$7:$DG$148,'TN01-10 (IN)'!Q$12,0)="","",VLOOKUP($C140,Sheet!$A$7:$DG$148,'TN01-10 (IN)'!Q$12,0))</f>
        <v/>
      </c>
      <c r="R140" s="28">
        <f>IF(VLOOKUP($C140,Sheet!$A$7:$DG$148,'TN01-10 (IN)'!R$12,0)="","",VLOOKUP($C140,Sheet!$A$7:$DG$148,'TN01-10 (IN)'!R$12,0))</f>
        <v>7.1</v>
      </c>
      <c r="S140" s="28" t="str">
        <f>IF(VLOOKUP($C140,Sheet!$A$7:$DG$148,'TN01-10 (IN)'!S$12,0)="","",VLOOKUP($C140,Sheet!$A$7:$DG$148,'TN01-10 (IN)'!S$12,0))</f>
        <v/>
      </c>
      <c r="T140" s="28" t="str">
        <f>IF(VLOOKUP($C140,Sheet!$A$7:$DG$148,'TN01-10 (IN)'!T$12,0)="","",VLOOKUP($C140,Sheet!$A$7:$DG$148,'TN01-10 (IN)'!T$12,0))</f>
        <v/>
      </c>
      <c r="U140" s="28" t="str">
        <f>IF(VLOOKUP($C140,Sheet!$A$7:$DG$148,'TN01-10 (IN)'!U$12,0)="","",VLOOKUP($C140,Sheet!$A$7:$DG$148,'TN01-10 (IN)'!U$12,0))</f>
        <v/>
      </c>
      <c r="V140" s="28" t="str">
        <f>IF(VLOOKUP($C140,Sheet!$A$7:$DG$148,'TN01-10 (IN)'!V$12,0)="","",VLOOKUP($C140,Sheet!$A$7:$DG$148,'TN01-10 (IN)'!V$12,0))</f>
        <v/>
      </c>
      <c r="W140" s="28">
        <f>IF(VLOOKUP($C140,Sheet!$A$7:$DG$148,'TN01-10 (IN)'!W$12,0)="","",VLOOKUP($C140,Sheet!$A$7:$DG$148,'TN01-10 (IN)'!W$12,0))</f>
        <v>8.1</v>
      </c>
      <c r="X140" s="28">
        <f>IF(VLOOKUP($C140,Sheet!$A$7:$DG$148,'TN01-10 (IN)'!X$12,0)="","",VLOOKUP($C140,Sheet!$A$7:$DG$148,'TN01-10 (IN)'!X$12,0))</f>
        <v>7.1</v>
      </c>
      <c r="Y140" s="28">
        <f>IF(VLOOKUP($C140,Sheet!$A$7:$DG$148,'TN01-10 (IN)'!Y$12,0)="","",VLOOKUP($C140,Sheet!$A$7:$DG$148,'TN01-10 (IN)'!Y$12,0))</f>
        <v>8.8000000000000007</v>
      </c>
      <c r="Z140" s="28">
        <f>IF(VLOOKUP($C140,Sheet!$A$7:$DG$148,'TN01-10 (IN)'!Z$12,0)="","",VLOOKUP($C140,Sheet!$A$7:$DG$148,'TN01-10 (IN)'!Z$12,0))</f>
        <v>7.4</v>
      </c>
      <c r="AA140" s="28">
        <f>IF(VLOOKUP($C140,Sheet!$A$7:$DG$148,'TN01-10 (IN)'!AA$12,0)="","",VLOOKUP($C140,Sheet!$A$7:$DG$148,'TN01-10 (IN)'!AA$12,0))</f>
        <v>7.2</v>
      </c>
      <c r="AB140" s="28">
        <f>IF(VLOOKUP($C140,Sheet!$A$7:$DG$148,'TN01-10 (IN)'!AB$12,0)="","",VLOOKUP($C140,Sheet!$A$7:$DG$148,'TN01-10 (IN)'!AB$12,0))</f>
        <v>7.7</v>
      </c>
      <c r="AC140" s="28">
        <f>IF(VLOOKUP($C140,Sheet!$A$7:$DG$148,'TN01-10 (IN)'!AC$12,0)="","",VLOOKUP($C140,Sheet!$A$7:$DG$148,'TN01-10 (IN)'!AC$12,0))</f>
        <v>5.6</v>
      </c>
      <c r="AD140" s="28">
        <f>IF(VLOOKUP($C140,Sheet!$A$7:$DG$148,'TN01-10 (IN)'!AD$12,0)="","",VLOOKUP($C140,Sheet!$A$7:$DG$148,'TN01-10 (IN)'!AD$12,0))</f>
        <v>5.2</v>
      </c>
      <c r="AE140" s="28">
        <f>IF(VLOOKUP($C140,Sheet!$A$7:$DG$148,'TN01-10 (IN)'!AE$12,0)="","",VLOOKUP($C140,Sheet!$A$7:$DG$148,'TN01-10 (IN)'!AE$12,0))</f>
        <v>6</v>
      </c>
      <c r="AF140" s="28">
        <f>IF(VLOOKUP($C140,Sheet!$A$7:$DG$148,'TN01-10 (IN)'!AF$12,0)="","",VLOOKUP($C140,Sheet!$A$7:$DG$148,'TN01-10 (IN)'!AF$12,0))</f>
        <v>4.9000000000000004</v>
      </c>
      <c r="AG140" s="28">
        <f>IF(VLOOKUP($C140,Sheet!$A$7:$DG$148,'TN01-10 (IN)'!AG$12,0)="","",VLOOKUP($C140,Sheet!$A$7:$DG$148,'TN01-10 (IN)'!AG$12,0))</f>
        <v>6.1</v>
      </c>
      <c r="AH140" s="28">
        <f>IF(VLOOKUP($C140,Sheet!$A$7:$DG$148,'TN01-10 (IN)'!AH$12,0)="","",VLOOKUP($C140,Sheet!$A$7:$DG$148,'TN01-10 (IN)'!AH$12,0))</f>
        <v>5.2</v>
      </c>
      <c r="AI140" s="28">
        <f>IF(VLOOKUP($C140,Sheet!$A$7:$DG$148,'TN01-10 (IN)'!AI$12,0)="","",VLOOKUP($C140,Sheet!$A$7:$DG$148,'TN01-10 (IN)'!AI$12,0))</f>
        <v>6.4</v>
      </c>
      <c r="AJ140" s="28">
        <f>IF(VLOOKUP($C140,Sheet!$A$7:$DG$148,'TN01-10 (IN)'!AJ$12,0)="","",VLOOKUP($C140,Sheet!$A$7:$DG$148,'TN01-10 (IN)'!AJ$12,0))</f>
        <v>4.4000000000000004</v>
      </c>
      <c r="AK140" s="28">
        <f>IF(VLOOKUP($C140,Sheet!$A$7:$DG$148,'TN01-10 (IN)'!AK$12,0)="","",VLOOKUP($C140,Sheet!$A$7:$DG$148,'TN01-10 (IN)'!AK$12,0))</f>
        <v>6</v>
      </c>
      <c r="AL140" s="28">
        <f>IF(VLOOKUP($C140,Sheet!$A$7:$DG$148,'TN01-10 (IN)'!AL$12,0)="","",VLOOKUP($C140,Sheet!$A$7:$DG$148,'TN01-10 (IN)'!AL$12,0))</f>
        <v>6</v>
      </c>
      <c r="AM140" s="33">
        <f>IF(VLOOKUP($C140,Sheet!$A$7:$DG$148,'TN01-10 (IN)'!AM$12,0)="","",VLOOKUP($C140,Sheet!$A$7:$DG$148,'TN01-10 (IN)'!AM$12,0))</f>
        <v>51</v>
      </c>
      <c r="AN140" s="36">
        <f>IF(VLOOKUP($C140,Sheet!$A$7:$DG$148,'TN01-10 (IN)'!AN$12,0)="","",VLOOKUP($C140,Sheet!$A$7:$DG$148,'TN01-10 (IN)'!AN$12,0))</f>
        <v>0</v>
      </c>
      <c r="AO140" s="32">
        <f>IF(VLOOKUP($C140,Sheet!$A$7:$DG$148,'TN01-10 (IN)'!AO$12,0)="","",VLOOKUP($C140,Sheet!$A$7:$DG$148,'TN01-10 (IN)'!AO$12,0))</f>
        <v>6.4</v>
      </c>
      <c r="AP140" s="32">
        <f>IF(VLOOKUP($C140,Sheet!$A$7:$DG$148,'TN01-10 (IN)'!AP$12,0)="","",VLOOKUP($C140,Sheet!$A$7:$DG$148,'TN01-10 (IN)'!AP$12,0))</f>
        <v>6.1</v>
      </c>
      <c r="AQ140" s="32" t="str">
        <f>IF(VLOOKUP($C140,Sheet!$A$7:$DG$148,'TN01-10 (IN)'!AQ$12,0)="","",VLOOKUP($C140,Sheet!$A$7:$DG$148,'TN01-10 (IN)'!AQ$12,0))</f>
        <v/>
      </c>
      <c r="AR140" s="32" t="str">
        <f>IF(VLOOKUP($C140,Sheet!$A$7:$DG$148,'TN01-10 (IN)'!AR$12,0)="","",VLOOKUP($C140,Sheet!$A$7:$DG$148,'TN01-10 (IN)'!AR$12,0))</f>
        <v/>
      </c>
      <c r="AS140" s="32" t="str">
        <f>IF(VLOOKUP($C140,Sheet!$A$7:$DG$148,'TN01-10 (IN)'!AS$12,0)="","",VLOOKUP($C140,Sheet!$A$7:$DG$148,'TN01-10 (IN)'!AS$12,0))</f>
        <v/>
      </c>
      <c r="AT140" s="32" t="str">
        <f>IF(VLOOKUP($C140,Sheet!$A$7:$DG$148,'TN01-10 (IN)'!AT$12,0)="","",VLOOKUP($C140,Sheet!$A$7:$DG$148,'TN01-10 (IN)'!AT$12,0))</f>
        <v/>
      </c>
      <c r="AU140" s="32" t="str">
        <f>IF(VLOOKUP($C140,Sheet!$A$7:$DG$148,'TN01-10 (IN)'!AU$12,0)="","",VLOOKUP($C140,Sheet!$A$7:$DG$148,'TN01-10 (IN)'!AU$12,0))</f>
        <v/>
      </c>
      <c r="AV140" s="32">
        <f>IF(VLOOKUP($C140,Sheet!$A$7:$DG$148,'TN01-10 (IN)'!AV$12,0)="","",VLOOKUP($C140,Sheet!$A$7:$DG$148,'TN01-10 (IN)'!AV$12,0))</f>
        <v>6.8</v>
      </c>
      <c r="AW140" s="32" t="str">
        <f>IF(VLOOKUP($C140,Sheet!$A$7:$DG$148,'TN01-10 (IN)'!AW$12,0)="","",VLOOKUP($C140,Sheet!$A$7:$DG$148,'TN01-10 (IN)'!AW$12,0))</f>
        <v/>
      </c>
      <c r="AX140" s="32" t="str">
        <f>IF(VLOOKUP($C140,Sheet!$A$7:$DG$148,'TN01-10 (IN)'!AX$12,0)="","",VLOOKUP($C140,Sheet!$A$7:$DG$148,'TN01-10 (IN)'!AX$12,0))</f>
        <v/>
      </c>
      <c r="AY140" s="32" t="str">
        <f>IF(VLOOKUP($C140,Sheet!$A$7:$DG$148,'TN01-10 (IN)'!AY$12,0)="","",VLOOKUP($C140,Sheet!$A$7:$DG$148,'TN01-10 (IN)'!AY$12,0))</f>
        <v/>
      </c>
      <c r="AZ140" s="32" t="str">
        <f>IF(VLOOKUP($C140,Sheet!$A$7:$DG$148,'TN01-10 (IN)'!AZ$12,0)="","",VLOOKUP($C140,Sheet!$A$7:$DG$148,'TN01-10 (IN)'!AZ$12,0))</f>
        <v/>
      </c>
      <c r="BA140" s="32" t="str">
        <f>IF(VLOOKUP($C140,Sheet!$A$7:$DG$148,'TN01-10 (IN)'!BA$12,0)="","",VLOOKUP($C140,Sheet!$A$7:$DG$148,'TN01-10 (IN)'!BA$12,0))</f>
        <v/>
      </c>
      <c r="BB140" s="32">
        <f>IF(VLOOKUP($C140,Sheet!$A$7:$DG$148,'TN01-10 (IN)'!BB$12,0)="","",VLOOKUP($C140,Sheet!$A$7:$DG$148,'TN01-10 (IN)'!BB$12,0))</f>
        <v>6.2</v>
      </c>
      <c r="BC140" s="32">
        <f>IF(VLOOKUP($C140,Sheet!$A$7:$DG$148,'TN01-10 (IN)'!BC$12,0)="","",VLOOKUP($C140,Sheet!$A$7:$DG$148,'TN01-10 (IN)'!BC$12,0))</f>
        <v>5.8</v>
      </c>
      <c r="BD140" s="33">
        <f>IF(VLOOKUP($C140,Sheet!$A$7:$DG$148,'TN01-10 (IN)'!BD$12,0)="","",VLOOKUP($C140,Sheet!$A$7:$DG$148,'TN01-10 (IN)'!BD$12,0))</f>
        <v>5</v>
      </c>
      <c r="BE140" s="36">
        <f>IF(VLOOKUP($C140,Sheet!$A$7:$DG$148,'TN01-10 (IN)'!BE$12,0)="","",VLOOKUP($C140,Sheet!$A$7:$DG$148,'TN01-10 (IN)'!BE$12,0))</f>
        <v>0</v>
      </c>
      <c r="BF140" s="28">
        <f>IF(VLOOKUP($C140,Sheet!$A$7:$DG$148,'TN01-10 (IN)'!BF$12,0)="","",VLOOKUP($C140,Sheet!$A$7:$DG$148,'TN01-10 (IN)'!BF$12,0))</f>
        <v>5.6</v>
      </c>
      <c r="BG140" s="28">
        <f>IF(VLOOKUP($C140,Sheet!$A$7:$DG$148,'TN01-10 (IN)'!BG$12,0)="","",VLOOKUP($C140,Sheet!$A$7:$DG$148,'TN01-10 (IN)'!BG$12,0))</f>
        <v>5.8</v>
      </c>
      <c r="BH140" s="28">
        <f>IF(VLOOKUP($C140,Sheet!$A$7:$DG$148,'TN01-10 (IN)'!BH$12,0)="","",VLOOKUP($C140,Sheet!$A$7:$DG$148,'TN01-10 (IN)'!BH$12,0))</f>
        <v>8.5</v>
      </c>
      <c r="BI140" s="28">
        <f>IF(VLOOKUP($C140,Sheet!$A$7:$DG$148,'TN01-10 (IN)'!BI$12,0)="","",VLOOKUP($C140,Sheet!$A$7:$DG$148,'TN01-10 (IN)'!BI$12,0))</f>
        <v>4.9000000000000004</v>
      </c>
      <c r="BJ140" s="28">
        <f>IF(VLOOKUP($C140,Sheet!$A$7:$DG$148,'TN01-10 (IN)'!BJ$12,0)="","",VLOOKUP($C140,Sheet!$A$7:$DG$148,'TN01-10 (IN)'!BJ$12,0))</f>
        <v>5.5</v>
      </c>
      <c r="BK140" s="28">
        <f>IF(VLOOKUP($C140,Sheet!$A$7:$DG$148,'TN01-10 (IN)'!BK$12,0)="","",VLOOKUP($C140,Sheet!$A$7:$DG$148,'TN01-10 (IN)'!BK$12,0))</f>
        <v>6.6</v>
      </c>
      <c r="BL140" s="28">
        <f>IF(VLOOKUP($C140,Sheet!$A$7:$DG$148,'TN01-10 (IN)'!BL$12,0)="","",VLOOKUP($C140,Sheet!$A$7:$DG$148,'TN01-10 (IN)'!BL$12,0))</f>
        <v>8.6999999999999993</v>
      </c>
      <c r="BM140" s="28">
        <f>IF(VLOOKUP($C140,Sheet!$A$7:$DG$148,'TN01-10 (IN)'!BM$12,0)="","",VLOOKUP($C140,Sheet!$A$7:$DG$148,'TN01-10 (IN)'!BM$12,0))</f>
        <v>6.2</v>
      </c>
      <c r="BN140" s="28">
        <f>IF(VLOOKUP($C140,Sheet!$A$7:$DG$148,'TN01-10 (IN)'!BN$12,0)="","",VLOOKUP($C140,Sheet!$A$7:$DG$148,'TN01-10 (IN)'!BN$12,0))</f>
        <v>7.9</v>
      </c>
      <c r="BO140" s="28">
        <f>IF(VLOOKUP($C140,Sheet!$A$7:$DG$148,'TN01-10 (IN)'!BO$12,0)="","",VLOOKUP($C140,Sheet!$A$7:$DG$148,'TN01-10 (IN)'!BO$12,0))</f>
        <v>6</v>
      </c>
      <c r="BP140" s="28">
        <f>IF(VLOOKUP($C140,Sheet!$A$7:$DG$148,'TN01-10 (IN)'!BP$12,0)="","",VLOOKUP($C140,Sheet!$A$7:$DG$148,'TN01-10 (IN)'!BP$12,0))</f>
        <v>8.1</v>
      </c>
      <c r="BQ140" s="28">
        <f>IF(VLOOKUP($C140,Sheet!$A$7:$DG$148,'TN01-10 (IN)'!BQ$12,0)="","",VLOOKUP($C140,Sheet!$A$7:$DG$148,'TN01-10 (IN)'!BQ$12,0))</f>
        <v>6.4</v>
      </c>
      <c r="BR140" s="28">
        <f>IF(VLOOKUP($C140,Sheet!$A$7:$DG$148,'TN01-10 (IN)'!BR$12,0)="","",VLOOKUP($C140,Sheet!$A$7:$DG$148,'TN01-10 (IN)'!BR$12,0))</f>
        <v>7.9</v>
      </c>
      <c r="BS140" s="28" t="str">
        <f>IF(VLOOKUP($C140,Sheet!$A$7:$DG$148,'TN01-10 (IN)'!BS$12,0)="","",VLOOKUP($C140,Sheet!$A$7:$DG$148,'TN01-10 (IN)'!BS$12,0))</f>
        <v/>
      </c>
      <c r="BT140" s="28">
        <f>IF(VLOOKUP($C140,Sheet!$A$7:$DG$148,'TN01-10 (IN)'!BT$12,0)="","",VLOOKUP($C140,Sheet!$A$7:$DG$148,'TN01-10 (IN)'!BT$12,0))</f>
        <v>5</v>
      </c>
      <c r="BU140" s="28">
        <f>IF(VLOOKUP($C140,Sheet!$A$7:$DG$148,'TN01-10 (IN)'!BU$12,0)="","",VLOOKUP($C140,Sheet!$A$7:$DG$148,'TN01-10 (IN)'!BU$12,0))</f>
        <v>7.9</v>
      </c>
      <c r="BV140" s="28">
        <f>IF(VLOOKUP($C140,Sheet!$A$7:$DG$148,'TN01-10 (IN)'!BV$12,0)="","",VLOOKUP($C140,Sheet!$A$7:$DG$148,'TN01-10 (IN)'!BV$12,0))</f>
        <v>6.1</v>
      </c>
      <c r="BW140" s="28">
        <f>IF(VLOOKUP($C140,Sheet!$A$7:$DG$148,'TN01-10 (IN)'!BW$12,0)="","",VLOOKUP($C140,Sheet!$A$7:$DG$148,'TN01-10 (IN)'!BW$12,0))</f>
        <v>5.9</v>
      </c>
      <c r="BX140" s="28">
        <f>IF(VLOOKUP($C140,Sheet!$A$7:$DG$148,'TN01-10 (IN)'!BX$12,0)="","",VLOOKUP($C140,Sheet!$A$7:$DG$148,'TN01-10 (IN)'!BX$12,0))</f>
        <v>7.7</v>
      </c>
      <c r="BY140" s="28">
        <f>IF(VLOOKUP($C140,Sheet!$A$7:$DG$148,'TN01-10 (IN)'!BY$12,0)="","",VLOOKUP($C140,Sheet!$A$7:$DG$148,'TN01-10 (IN)'!BY$12,0))</f>
        <v>7.4</v>
      </c>
      <c r="BZ140" s="33">
        <f>IF(VLOOKUP($C140,Sheet!$A$7:$DG$148,'TN01-10 (IN)'!BZ$12,0)="","",VLOOKUP($C140,Sheet!$A$7:$DG$148,'TN01-10 (IN)'!BZ$12,0))</f>
        <v>50</v>
      </c>
      <c r="CA140" s="36">
        <f>IF(VLOOKUP($C140,Sheet!$A$7:$DG$148,'TN01-10 (IN)'!CA$12,0)="","",VLOOKUP($C140,Sheet!$A$7:$DG$148,'TN01-10 (IN)'!CA$12,0))</f>
        <v>0</v>
      </c>
      <c r="CB140" s="28">
        <f>IF(VLOOKUP($C140,Sheet!$A$7:$DG$148,'TN01-10 (IN)'!CB$12,0)="","",VLOOKUP($C140,Sheet!$A$7:$DG$148,'TN01-10 (IN)'!CB$12,0))</f>
        <v>8.6</v>
      </c>
      <c r="CC140" s="28" t="str">
        <f>IF(VLOOKUP($C140,Sheet!$A$7:$DG$148,'TN01-10 (IN)'!CC$12,0)="","",VLOOKUP($C140,Sheet!$A$7:$DG$148,'TN01-10 (IN)'!CC$12,0))</f>
        <v/>
      </c>
      <c r="CD140" s="28">
        <f>IF(VLOOKUP($C140,Sheet!$A$7:$DG$148,'TN01-10 (IN)'!CD$12,0)="","",VLOOKUP($C140,Sheet!$A$7:$DG$148,'TN01-10 (IN)'!CD$12,0))</f>
        <v>7.5</v>
      </c>
      <c r="CE140" s="28" t="str">
        <f>IF(VLOOKUP($C140,Sheet!$A$7:$DG$148,'TN01-10 (IN)'!CE$12,0)="","",VLOOKUP($C140,Sheet!$A$7:$DG$148,'TN01-10 (IN)'!CE$12,0))</f>
        <v/>
      </c>
      <c r="CF140" s="28">
        <f>IF(VLOOKUP($C140,Sheet!$A$7:$DG$148,'TN01-10 (IN)'!CF$12,0)="","",VLOOKUP($C140,Sheet!$A$7:$DG$148,'TN01-10 (IN)'!CF$12,0))</f>
        <v>7.6</v>
      </c>
      <c r="CG140" s="28">
        <f>IF(VLOOKUP($C140,Sheet!$A$7:$DG$148,'TN01-10 (IN)'!CG$12,0)="","",VLOOKUP($C140,Sheet!$A$7:$DG$148,'TN01-10 (IN)'!CG$12,0))</f>
        <v>7</v>
      </c>
      <c r="CH140" s="28">
        <f>IF(VLOOKUP($C140,Sheet!$A$7:$DG$148,'TN01-10 (IN)'!CH$12,0)="","",VLOOKUP($C140,Sheet!$A$7:$DG$148,'TN01-10 (IN)'!CH$12,0))</f>
        <v>6.9</v>
      </c>
      <c r="CI140" s="28">
        <f>IF(VLOOKUP($C140,Sheet!$A$7:$DG$148,'TN01-10 (IN)'!CI$12,0)="","",VLOOKUP($C140,Sheet!$A$7:$DG$148,'TN01-10 (IN)'!CI$12,0))</f>
        <v>6</v>
      </c>
      <c r="CJ140" s="28" t="str">
        <f>IF(VLOOKUP($C140,Sheet!$A$7:$DG$148,'TN01-10 (IN)'!CJ$12,0)="","",VLOOKUP($C140,Sheet!$A$7:$DG$148,'TN01-10 (IN)'!CJ$12,0))</f>
        <v/>
      </c>
      <c r="CK140" s="28" t="str">
        <f>IF(VLOOKUP($C140,Sheet!$A$7:$DG$148,'TN01-10 (IN)'!CK$12,0)="","",VLOOKUP($C140,Sheet!$A$7:$DG$148,'TN01-10 (IN)'!CK$12,0))</f>
        <v/>
      </c>
      <c r="CL140" s="28" t="str">
        <f>IF(VLOOKUP($C140,Sheet!$A$7:$DG$148,'TN01-10 (IN)'!CL$12,0)="","",VLOOKUP($C140,Sheet!$A$7:$DG$148,'TN01-10 (IN)'!CL$12,0))</f>
        <v/>
      </c>
      <c r="CM140" s="28">
        <f>IF(VLOOKUP($C140,Sheet!$A$7:$DG$148,'TN01-10 (IN)'!CM$12,0)="","",VLOOKUP($C140,Sheet!$A$7:$DG$148,'TN01-10 (IN)'!CM$12,0))</f>
        <v>6.2</v>
      </c>
      <c r="CN140" s="28" t="str">
        <f>IF(VLOOKUP($C140,Sheet!$A$7:$DG$148,'TN01-10 (IN)'!CN$12,0)="","",VLOOKUP($C140,Sheet!$A$7:$DG$148,'TN01-10 (IN)'!CN$12,0))</f>
        <v/>
      </c>
      <c r="CO140" s="28" t="str">
        <f>IF(VLOOKUP($C140,Sheet!$A$7:$DG$148,'TN01-10 (IN)'!CO$12,0)="","",VLOOKUP($C140,Sheet!$A$7:$DG$148,'TN01-10 (IN)'!CO$12,0))</f>
        <v/>
      </c>
      <c r="CP140" s="28">
        <f>IF(VLOOKUP($C140,Sheet!$A$7:$DG$148,'TN01-10 (IN)'!CP$12,0)="","",VLOOKUP($C140,Sheet!$A$7:$DG$148,'TN01-10 (IN)'!CP$12,0))</f>
        <v>8.1</v>
      </c>
      <c r="CQ140" s="28">
        <f>IF(VLOOKUP($C140,Sheet!$A$7:$DG$148,'TN01-10 (IN)'!CQ$12,0)="","",VLOOKUP($C140,Sheet!$A$7:$DG$148,'TN01-10 (IN)'!CQ$12,0))</f>
        <v>7.1</v>
      </c>
      <c r="CR140" s="28">
        <f>IF(VLOOKUP($C140,Sheet!$A$7:$DG$148,'TN01-10 (IN)'!CR$12,0)="","",VLOOKUP($C140,Sheet!$A$7:$DG$148,'TN01-10 (IN)'!CR$12,0))</f>
        <v>7.9</v>
      </c>
      <c r="CS140" s="28">
        <f>IF(VLOOKUP($C140,Sheet!$A$7:$DG$148,'TN01-10 (IN)'!CS$12,0)="","",VLOOKUP($C140,Sheet!$A$7:$DG$148,'TN01-10 (IN)'!CS$12,0))</f>
        <v>8.6999999999999993</v>
      </c>
      <c r="CT140" s="28">
        <f>IF(VLOOKUP($C140,Sheet!$A$7:$DG$148,'TN01-10 (IN)'!CT$12,0)="","",VLOOKUP($C140,Sheet!$A$7:$DG$148,'TN01-10 (IN)'!CT$12,0))</f>
        <v>6.2</v>
      </c>
      <c r="CU140" s="33">
        <f>IF(VLOOKUP($C140,Sheet!$A$7:$DG$148,'TN01-10 (IN)'!CU$12,0)="","",VLOOKUP($C140,Sheet!$A$7:$DG$148,'TN01-10 (IN)'!CU$12,0))</f>
        <v>27</v>
      </c>
      <c r="CV140" s="36">
        <f>IF(VLOOKUP($C140,Sheet!$A$7:$DG$148,'TN01-10 (IN)'!CV$12,0)="","",VLOOKUP($C140,Sheet!$A$7:$DG$148,'TN01-10 (IN)'!CV$12,0))</f>
        <v>0</v>
      </c>
      <c r="CW140" s="38">
        <f t="shared" si="11"/>
        <v>128</v>
      </c>
      <c r="CX140" s="38">
        <f t="shared" si="11"/>
        <v>0</v>
      </c>
      <c r="CY140" s="38">
        <f t="shared" si="12"/>
        <v>0</v>
      </c>
      <c r="CZ140" s="38">
        <f t="shared" si="13"/>
        <v>128</v>
      </c>
      <c r="DA140" s="38">
        <f t="shared" si="14"/>
        <v>6.76</v>
      </c>
      <c r="DB140" s="38">
        <f>VLOOKUP($C140,'TN01-04'!$A$13:$DL$166,103,0)</f>
        <v>2.73</v>
      </c>
      <c r="DC140" s="28" t="str">
        <f>IF(VLOOKUP($C140,Sheet!$A$7:$DG$148,'TN01-10 (IN)'!DC$12,0)="","",VLOOKUP($C140,Sheet!$A$7:$DG$148,'TN01-10 (IN)'!DC$12,0))</f>
        <v/>
      </c>
      <c r="DD140" s="28" t="str">
        <f>IF(VLOOKUP($C140,Sheet!$A$7:$DG$148,'TN01-10 (IN)'!DD$12,0)="","",VLOOKUP($C140,Sheet!$A$7:$DG$148,'TN01-10 (IN)'!DD$12,0))</f>
        <v/>
      </c>
      <c r="DE140" s="28">
        <f>IF(VLOOKUP($C140,Sheet!$A$7:$DG$148,'TN01-10 (IN)'!DE$12,0)="","",VLOOKUP($C140,Sheet!$A$7:$DG$148,'TN01-10 (IN)'!DE$12,0))</f>
        <v>7.4</v>
      </c>
      <c r="DF140" s="28" t="str">
        <f>IF(VLOOKUP($C140,Sheet!$A$7:$DG$148,'TN01-10 (IN)'!DF$12,0)="","",VLOOKUP($C140,Sheet!$A$7:$DG$148,'TN01-10 (IN)'!DF$12,0))</f>
        <v/>
      </c>
      <c r="DG140" s="38"/>
      <c r="DH140" s="38">
        <f t="shared" si="15"/>
        <v>7.4</v>
      </c>
      <c r="DI140" s="38">
        <f>VLOOKUP($C140,'TN01-04'!$A$13:$DL$166,110,0)</f>
        <v>3</v>
      </c>
      <c r="DJ140" s="33">
        <f>IF(VLOOKUP($C140,Sheet!$A$7:$DG$148,'TN01-10 (IN)'!DJ$12,0)="","",VLOOKUP($C140,Sheet!$A$7:$DG$148,'TN01-10 (IN)'!DJ$12,0))</f>
        <v>5</v>
      </c>
      <c r="DK140" s="36">
        <f>IF(VLOOKUP($C140,Sheet!$A$7:$DG$148,'TN01-10 (IN)'!DK$12,0)="","",VLOOKUP($C140,Sheet!$A$7:$DG$148,'TN01-10 (IN)'!DK$12,0))</f>
        <v>0</v>
      </c>
      <c r="DL140" s="38">
        <f t="shared" si="16"/>
        <v>133</v>
      </c>
      <c r="DM140" s="38">
        <f t="shared" si="17"/>
        <v>0</v>
      </c>
      <c r="DN140" s="38">
        <f t="shared" si="18"/>
        <v>6.79</v>
      </c>
      <c r="DO140" s="38">
        <f>VLOOKUP($C140,'TN01-04'!$A$13:$DL$166,116,0)</f>
        <v>2.74</v>
      </c>
      <c r="DP140" s="33">
        <f>IF(VLOOKUP($C140,Sheet!$A$7:$DG$148,'TN01-10 (IN)'!DP$12,0)="","",VLOOKUP($C140,Sheet!$A$7:$DG$148,'TN01-10 (IN)'!DP$12,0))</f>
        <v>138</v>
      </c>
      <c r="DQ140" s="36">
        <f>IF(VLOOKUP($C140,Sheet!$A$7:$DG$148,'TN01-10 (IN)'!DQ$12,0)="","",VLOOKUP($C140,Sheet!$A$7:$DG$148,'TN01-10 (IN)'!DQ$12,0))</f>
        <v>0</v>
      </c>
      <c r="DR140" s="28">
        <f>IF(VLOOKUP($C140,Sheet!$A$7:$DG$148,'TN01-10 (IN)'!DR$12,0)="","",VLOOKUP($C140,Sheet!$A$7:$DG$148,'TN01-10 (IN)'!DR$12,0))</f>
        <v>137</v>
      </c>
      <c r="DS140" s="28">
        <f>IF(VLOOKUP($C140,Sheet!$A$7:$DG$148,'TN01-10 (IN)'!DS$12,0)="","",VLOOKUP($C140,Sheet!$A$7:$DG$148,'TN01-10 (IN)'!DS$12,0))</f>
        <v>138</v>
      </c>
      <c r="DT140" s="28">
        <f>IF(VLOOKUP($C140,Sheet!$A$7:$DG$148,'TN01-10 (IN)'!DT$12,0)="","",VLOOKUP($C140,Sheet!$A$7:$DG$148,'TN01-10 (IN)'!DT$12,0))</f>
        <v>6.79</v>
      </c>
      <c r="DU140" s="28">
        <f>IF(VLOOKUP($C140,Sheet!$A$7:$DG$148,'TN01-10 (IN)'!DU$12,0)="","",VLOOKUP($C140,Sheet!$A$7:$DG$148,'TN01-10 (IN)'!DU$12,0))</f>
        <v>2.74</v>
      </c>
      <c r="DV140" s="28" t="str">
        <f>IF(VLOOKUP($C140,Sheet!$A$7:$DG$148,'TN01-10 (IN)'!DV$12,0)="","",VLOOKUP($C140,Sheet!$A$7:$DG$148,'TN01-10 (IN)'!DV$12,0))</f>
        <v>ENG 119</v>
      </c>
      <c r="DW140" s="42">
        <f t="shared" si="19"/>
        <v>0</v>
      </c>
    </row>
    <row r="141" spans="1:127" ht="15.95" customHeight="1" x14ac:dyDescent="0.2">
      <c r="A141" s="52"/>
      <c r="B141" s="625"/>
      <c r="C141" s="45">
        <v>2220727410</v>
      </c>
      <c r="D141" s="26" t="s">
        <v>14</v>
      </c>
      <c r="E141" s="26" t="s">
        <v>109</v>
      </c>
      <c r="F141" s="26" t="s">
        <v>187</v>
      </c>
      <c r="G141" s="27">
        <v>35953</v>
      </c>
      <c r="H141" s="26" t="s">
        <v>209</v>
      </c>
      <c r="I141" s="26" t="s">
        <v>212</v>
      </c>
      <c r="J141" s="28">
        <f>IF(VLOOKUP($C141,Sheet!$A$7:$DG$148,'TN01-10 (IN)'!J$12,0)="","",VLOOKUP($C141,Sheet!$A$7:$DG$148,'TN01-10 (IN)'!J$12,0))</f>
        <v>8.1999999999999993</v>
      </c>
      <c r="K141" s="28">
        <f>IF(VLOOKUP($C141,Sheet!$A$7:$DG$148,'TN01-10 (IN)'!K$12,0)="","",VLOOKUP($C141,Sheet!$A$7:$DG$148,'TN01-10 (IN)'!K$12,0))</f>
        <v>7.5</v>
      </c>
      <c r="L141" s="28">
        <f>IF(VLOOKUP($C141,Sheet!$A$7:$DG$148,'TN01-10 (IN)'!L$12,0)="","",VLOOKUP($C141,Sheet!$A$7:$DG$148,'TN01-10 (IN)'!L$12,0))</f>
        <v>6.2</v>
      </c>
      <c r="M141" s="28">
        <f>IF(VLOOKUP($C141,Sheet!$A$7:$DG$148,'TN01-10 (IN)'!M$12,0)="","",VLOOKUP($C141,Sheet!$A$7:$DG$148,'TN01-10 (IN)'!M$12,0))</f>
        <v>8.1999999999999993</v>
      </c>
      <c r="N141" s="28">
        <f>IF(VLOOKUP($C141,Sheet!$A$7:$DG$148,'TN01-10 (IN)'!N$12,0)="","",VLOOKUP($C141,Sheet!$A$7:$DG$148,'TN01-10 (IN)'!N$12,0))</f>
        <v>6.9</v>
      </c>
      <c r="O141" s="28">
        <f>IF(VLOOKUP($C141,Sheet!$A$7:$DG$148,'TN01-10 (IN)'!O$12,0)="","",VLOOKUP($C141,Sheet!$A$7:$DG$148,'TN01-10 (IN)'!O$12,0))</f>
        <v>5.0999999999999996</v>
      </c>
      <c r="P141" s="28">
        <f>IF(VLOOKUP($C141,Sheet!$A$7:$DG$148,'TN01-10 (IN)'!P$12,0)="","",VLOOKUP($C141,Sheet!$A$7:$DG$148,'TN01-10 (IN)'!P$12,0))</f>
        <v>6.8</v>
      </c>
      <c r="Q141" s="28" t="str">
        <f>IF(VLOOKUP($C141,Sheet!$A$7:$DG$148,'TN01-10 (IN)'!Q$12,0)="","",VLOOKUP($C141,Sheet!$A$7:$DG$148,'TN01-10 (IN)'!Q$12,0))</f>
        <v/>
      </c>
      <c r="R141" s="28">
        <f>IF(VLOOKUP($C141,Sheet!$A$7:$DG$148,'TN01-10 (IN)'!R$12,0)="","",VLOOKUP($C141,Sheet!$A$7:$DG$148,'TN01-10 (IN)'!R$12,0))</f>
        <v>8.5</v>
      </c>
      <c r="S141" s="28" t="str">
        <f>IF(VLOOKUP($C141,Sheet!$A$7:$DG$148,'TN01-10 (IN)'!S$12,0)="","",VLOOKUP($C141,Sheet!$A$7:$DG$148,'TN01-10 (IN)'!S$12,0))</f>
        <v/>
      </c>
      <c r="T141" s="28" t="str">
        <f>IF(VLOOKUP($C141,Sheet!$A$7:$DG$148,'TN01-10 (IN)'!T$12,0)="","",VLOOKUP($C141,Sheet!$A$7:$DG$148,'TN01-10 (IN)'!T$12,0))</f>
        <v/>
      </c>
      <c r="U141" s="28" t="str">
        <f>IF(VLOOKUP($C141,Sheet!$A$7:$DG$148,'TN01-10 (IN)'!U$12,0)="","",VLOOKUP($C141,Sheet!$A$7:$DG$148,'TN01-10 (IN)'!U$12,0))</f>
        <v/>
      </c>
      <c r="V141" s="28" t="str">
        <f>IF(VLOOKUP($C141,Sheet!$A$7:$DG$148,'TN01-10 (IN)'!V$12,0)="","",VLOOKUP($C141,Sheet!$A$7:$DG$148,'TN01-10 (IN)'!V$12,0))</f>
        <v/>
      </c>
      <c r="W141" s="28">
        <f>IF(VLOOKUP($C141,Sheet!$A$7:$DG$148,'TN01-10 (IN)'!W$12,0)="","",VLOOKUP($C141,Sheet!$A$7:$DG$148,'TN01-10 (IN)'!W$12,0))</f>
        <v>7.3</v>
      </c>
      <c r="X141" s="28">
        <f>IF(VLOOKUP($C141,Sheet!$A$7:$DG$148,'TN01-10 (IN)'!X$12,0)="","",VLOOKUP($C141,Sheet!$A$7:$DG$148,'TN01-10 (IN)'!X$12,0))</f>
        <v>8.1</v>
      </c>
      <c r="Y141" s="28">
        <f>IF(VLOOKUP($C141,Sheet!$A$7:$DG$148,'TN01-10 (IN)'!Y$12,0)="","",VLOOKUP($C141,Sheet!$A$7:$DG$148,'TN01-10 (IN)'!Y$12,0))</f>
        <v>9.3000000000000007</v>
      </c>
      <c r="Z141" s="28">
        <f>IF(VLOOKUP($C141,Sheet!$A$7:$DG$148,'TN01-10 (IN)'!Z$12,0)="","",VLOOKUP($C141,Sheet!$A$7:$DG$148,'TN01-10 (IN)'!Z$12,0))</f>
        <v>8.5</v>
      </c>
      <c r="AA141" s="28">
        <f>IF(VLOOKUP($C141,Sheet!$A$7:$DG$148,'TN01-10 (IN)'!AA$12,0)="","",VLOOKUP($C141,Sheet!$A$7:$DG$148,'TN01-10 (IN)'!AA$12,0))</f>
        <v>7.2</v>
      </c>
      <c r="AB141" s="28">
        <f>IF(VLOOKUP($C141,Sheet!$A$7:$DG$148,'TN01-10 (IN)'!AB$12,0)="","",VLOOKUP($C141,Sheet!$A$7:$DG$148,'TN01-10 (IN)'!AB$12,0))</f>
        <v>7.4</v>
      </c>
      <c r="AC141" s="28">
        <f>IF(VLOOKUP($C141,Sheet!$A$7:$DG$148,'TN01-10 (IN)'!AC$12,0)="","",VLOOKUP($C141,Sheet!$A$7:$DG$148,'TN01-10 (IN)'!AC$12,0))</f>
        <v>4.2</v>
      </c>
      <c r="AD141" s="28">
        <f>IF(VLOOKUP($C141,Sheet!$A$7:$DG$148,'TN01-10 (IN)'!AD$12,0)="","",VLOOKUP($C141,Sheet!$A$7:$DG$148,'TN01-10 (IN)'!AD$12,0))</f>
        <v>7.7</v>
      </c>
      <c r="AE141" s="28">
        <f>IF(VLOOKUP($C141,Sheet!$A$7:$DG$148,'TN01-10 (IN)'!AE$12,0)="","",VLOOKUP($C141,Sheet!$A$7:$DG$148,'TN01-10 (IN)'!AE$12,0))</f>
        <v>7.5</v>
      </c>
      <c r="AF141" s="28">
        <f>IF(VLOOKUP($C141,Sheet!$A$7:$DG$148,'TN01-10 (IN)'!AF$12,0)="","",VLOOKUP($C141,Sheet!$A$7:$DG$148,'TN01-10 (IN)'!AF$12,0))</f>
        <v>8.4</v>
      </c>
      <c r="AG141" s="28">
        <f>IF(VLOOKUP($C141,Sheet!$A$7:$DG$148,'TN01-10 (IN)'!AG$12,0)="","",VLOOKUP($C141,Sheet!$A$7:$DG$148,'TN01-10 (IN)'!AG$12,0))</f>
        <v>6.1</v>
      </c>
      <c r="AH141" s="28">
        <f>IF(VLOOKUP($C141,Sheet!$A$7:$DG$148,'TN01-10 (IN)'!AH$12,0)="","",VLOOKUP($C141,Sheet!$A$7:$DG$148,'TN01-10 (IN)'!AH$12,0))</f>
        <v>9.4</v>
      </c>
      <c r="AI141" s="28">
        <f>IF(VLOOKUP($C141,Sheet!$A$7:$DG$148,'TN01-10 (IN)'!AI$12,0)="","",VLOOKUP($C141,Sheet!$A$7:$DG$148,'TN01-10 (IN)'!AI$12,0))</f>
        <v>7.1</v>
      </c>
      <c r="AJ141" s="28">
        <f>IF(VLOOKUP($C141,Sheet!$A$7:$DG$148,'TN01-10 (IN)'!AJ$12,0)="","",VLOOKUP($C141,Sheet!$A$7:$DG$148,'TN01-10 (IN)'!AJ$12,0))</f>
        <v>6.5</v>
      </c>
      <c r="AK141" s="28">
        <f>IF(VLOOKUP($C141,Sheet!$A$7:$DG$148,'TN01-10 (IN)'!AK$12,0)="","",VLOOKUP($C141,Sheet!$A$7:$DG$148,'TN01-10 (IN)'!AK$12,0))</f>
        <v>6.8</v>
      </c>
      <c r="AL141" s="28">
        <f>IF(VLOOKUP($C141,Sheet!$A$7:$DG$148,'TN01-10 (IN)'!AL$12,0)="","",VLOOKUP($C141,Sheet!$A$7:$DG$148,'TN01-10 (IN)'!AL$12,0))</f>
        <v>8.1999999999999993</v>
      </c>
      <c r="AM141" s="33">
        <f>IF(VLOOKUP($C141,Sheet!$A$7:$DG$148,'TN01-10 (IN)'!AM$12,0)="","",VLOOKUP($C141,Sheet!$A$7:$DG$148,'TN01-10 (IN)'!AM$12,0))</f>
        <v>51</v>
      </c>
      <c r="AN141" s="36">
        <f>IF(VLOOKUP($C141,Sheet!$A$7:$DG$148,'TN01-10 (IN)'!AN$12,0)="","",VLOOKUP($C141,Sheet!$A$7:$DG$148,'TN01-10 (IN)'!AN$12,0))</f>
        <v>0</v>
      </c>
      <c r="AO141" s="32">
        <f>IF(VLOOKUP($C141,Sheet!$A$7:$DG$148,'TN01-10 (IN)'!AO$12,0)="","",VLOOKUP($C141,Sheet!$A$7:$DG$148,'TN01-10 (IN)'!AO$12,0))</f>
        <v>7</v>
      </c>
      <c r="AP141" s="32">
        <f>IF(VLOOKUP($C141,Sheet!$A$7:$DG$148,'TN01-10 (IN)'!AP$12,0)="","",VLOOKUP($C141,Sheet!$A$7:$DG$148,'TN01-10 (IN)'!AP$12,0))</f>
        <v>5.5</v>
      </c>
      <c r="AQ141" s="32">
        <f>IF(VLOOKUP($C141,Sheet!$A$7:$DG$148,'TN01-10 (IN)'!AQ$12,0)="","",VLOOKUP($C141,Sheet!$A$7:$DG$148,'TN01-10 (IN)'!AQ$12,0))</f>
        <v>7.5</v>
      </c>
      <c r="AR141" s="32" t="str">
        <f>IF(VLOOKUP($C141,Sheet!$A$7:$DG$148,'TN01-10 (IN)'!AR$12,0)="","",VLOOKUP($C141,Sheet!$A$7:$DG$148,'TN01-10 (IN)'!AR$12,0))</f>
        <v/>
      </c>
      <c r="AS141" s="32" t="str">
        <f>IF(VLOOKUP($C141,Sheet!$A$7:$DG$148,'TN01-10 (IN)'!AS$12,0)="","",VLOOKUP($C141,Sheet!$A$7:$DG$148,'TN01-10 (IN)'!AS$12,0))</f>
        <v/>
      </c>
      <c r="AT141" s="32" t="str">
        <f>IF(VLOOKUP($C141,Sheet!$A$7:$DG$148,'TN01-10 (IN)'!AT$12,0)="","",VLOOKUP($C141,Sheet!$A$7:$DG$148,'TN01-10 (IN)'!AT$12,0))</f>
        <v/>
      </c>
      <c r="AU141" s="32" t="str">
        <f>IF(VLOOKUP($C141,Sheet!$A$7:$DG$148,'TN01-10 (IN)'!AU$12,0)="","",VLOOKUP($C141,Sheet!$A$7:$DG$148,'TN01-10 (IN)'!AU$12,0))</f>
        <v/>
      </c>
      <c r="AV141" s="32" t="str">
        <f>IF(VLOOKUP($C141,Sheet!$A$7:$DG$148,'TN01-10 (IN)'!AV$12,0)="","",VLOOKUP($C141,Sheet!$A$7:$DG$148,'TN01-10 (IN)'!AV$12,0))</f>
        <v/>
      </c>
      <c r="AW141" s="32">
        <f>IF(VLOOKUP($C141,Sheet!$A$7:$DG$148,'TN01-10 (IN)'!AW$12,0)="","",VLOOKUP($C141,Sheet!$A$7:$DG$148,'TN01-10 (IN)'!AW$12,0))</f>
        <v>9</v>
      </c>
      <c r="AX141" s="32" t="str">
        <f>IF(VLOOKUP($C141,Sheet!$A$7:$DG$148,'TN01-10 (IN)'!AX$12,0)="","",VLOOKUP($C141,Sheet!$A$7:$DG$148,'TN01-10 (IN)'!AX$12,0))</f>
        <v/>
      </c>
      <c r="AY141" s="32" t="str">
        <f>IF(VLOOKUP($C141,Sheet!$A$7:$DG$148,'TN01-10 (IN)'!AY$12,0)="","",VLOOKUP($C141,Sheet!$A$7:$DG$148,'TN01-10 (IN)'!AY$12,0))</f>
        <v/>
      </c>
      <c r="AZ141" s="32" t="str">
        <f>IF(VLOOKUP($C141,Sheet!$A$7:$DG$148,'TN01-10 (IN)'!AZ$12,0)="","",VLOOKUP($C141,Sheet!$A$7:$DG$148,'TN01-10 (IN)'!AZ$12,0))</f>
        <v/>
      </c>
      <c r="BA141" s="32" t="str">
        <f>IF(VLOOKUP($C141,Sheet!$A$7:$DG$148,'TN01-10 (IN)'!BA$12,0)="","",VLOOKUP($C141,Sheet!$A$7:$DG$148,'TN01-10 (IN)'!BA$12,0))</f>
        <v/>
      </c>
      <c r="BB141" s="32" t="str">
        <f>IF(VLOOKUP($C141,Sheet!$A$7:$DG$148,'TN01-10 (IN)'!BB$12,0)="","",VLOOKUP($C141,Sheet!$A$7:$DG$148,'TN01-10 (IN)'!BB$12,0))</f>
        <v/>
      </c>
      <c r="BC141" s="32">
        <f>IF(VLOOKUP($C141,Sheet!$A$7:$DG$148,'TN01-10 (IN)'!BC$12,0)="","",VLOOKUP($C141,Sheet!$A$7:$DG$148,'TN01-10 (IN)'!BC$12,0))</f>
        <v>6.6</v>
      </c>
      <c r="BD141" s="33">
        <f>IF(VLOOKUP($C141,Sheet!$A$7:$DG$148,'TN01-10 (IN)'!BD$12,0)="","",VLOOKUP($C141,Sheet!$A$7:$DG$148,'TN01-10 (IN)'!BD$12,0))</f>
        <v>5</v>
      </c>
      <c r="BE141" s="36">
        <f>IF(VLOOKUP($C141,Sheet!$A$7:$DG$148,'TN01-10 (IN)'!BE$12,0)="","",VLOOKUP($C141,Sheet!$A$7:$DG$148,'TN01-10 (IN)'!BE$12,0))</f>
        <v>0</v>
      </c>
      <c r="BF141" s="28">
        <f>IF(VLOOKUP($C141,Sheet!$A$7:$DG$148,'TN01-10 (IN)'!BF$12,0)="","",VLOOKUP($C141,Sheet!$A$7:$DG$148,'TN01-10 (IN)'!BF$12,0))</f>
        <v>6.7</v>
      </c>
      <c r="BG141" s="28">
        <f>IF(VLOOKUP($C141,Sheet!$A$7:$DG$148,'TN01-10 (IN)'!BG$12,0)="","",VLOOKUP($C141,Sheet!$A$7:$DG$148,'TN01-10 (IN)'!BG$12,0))</f>
        <v>5</v>
      </c>
      <c r="BH141" s="28">
        <f>IF(VLOOKUP($C141,Sheet!$A$7:$DG$148,'TN01-10 (IN)'!BH$12,0)="","",VLOOKUP($C141,Sheet!$A$7:$DG$148,'TN01-10 (IN)'!BH$12,0))</f>
        <v>4.8</v>
      </c>
      <c r="BI141" s="28">
        <f>IF(VLOOKUP($C141,Sheet!$A$7:$DG$148,'TN01-10 (IN)'!BI$12,0)="","",VLOOKUP($C141,Sheet!$A$7:$DG$148,'TN01-10 (IN)'!BI$12,0))</f>
        <v>7.1</v>
      </c>
      <c r="BJ141" s="28">
        <f>IF(VLOOKUP($C141,Sheet!$A$7:$DG$148,'TN01-10 (IN)'!BJ$12,0)="","",VLOOKUP($C141,Sheet!$A$7:$DG$148,'TN01-10 (IN)'!BJ$12,0))</f>
        <v>5.0999999999999996</v>
      </c>
      <c r="BK141" s="28">
        <f>IF(VLOOKUP($C141,Sheet!$A$7:$DG$148,'TN01-10 (IN)'!BK$12,0)="","",VLOOKUP($C141,Sheet!$A$7:$DG$148,'TN01-10 (IN)'!BK$12,0))</f>
        <v>7.5</v>
      </c>
      <c r="BL141" s="28">
        <f>IF(VLOOKUP($C141,Sheet!$A$7:$DG$148,'TN01-10 (IN)'!BL$12,0)="","",VLOOKUP($C141,Sheet!$A$7:$DG$148,'TN01-10 (IN)'!BL$12,0))</f>
        <v>7.8</v>
      </c>
      <c r="BM141" s="28">
        <f>IF(VLOOKUP($C141,Sheet!$A$7:$DG$148,'TN01-10 (IN)'!BM$12,0)="","",VLOOKUP($C141,Sheet!$A$7:$DG$148,'TN01-10 (IN)'!BM$12,0))</f>
        <v>6.9</v>
      </c>
      <c r="BN141" s="28">
        <f>IF(VLOOKUP($C141,Sheet!$A$7:$DG$148,'TN01-10 (IN)'!BN$12,0)="","",VLOOKUP($C141,Sheet!$A$7:$DG$148,'TN01-10 (IN)'!BN$12,0))</f>
        <v>5.6</v>
      </c>
      <c r="BO141" s="28">
        <f>IF(VLOOKUP($C141,Sheet!$A$7:$DG$148,'TN01-10 (IN)'!BO$12,0)="","",VLOOKUP($C141,Sheet!$A$7:$DG$148,'TN01-10 (IN)'!BO$12,0))</f>
        <v>6.2</v>
      </c>
      <c r="BP141" s="28">
        <f>IF(VLOOKUP($C141,Sheet!$A$7:$DG$148,'TN01-10 (IN)'!BP$12,0)="","",VLOOKUP($C141,Sheet!$A$7:$DG$148,'TN01-10 (IN)'!BP$12,0))</f>
        <v>5.7</v>
      </c>
      <c r="BQ141" s="28">
        <f>IF(VLOOKUP($C141,Sheet!$A$7:$DG$148,'TN01-10 (IN)'!BQ$12,0)="","",VLOOKUP($C141,Sheet!$A$7:$DG$148,'TN01-10 (IN)'!BQ$12,0))</f>
        <v>7.1</v>
      </c>
      <c r="BR141" s="28">
        <f>IF(VLOOKUP($C141,Sheet!$A$7:$DG$148,'TN01-10 (IN)'!BR$12,0)="","",VLOOKUP($C141,Sheet!$A$7:$DG$148,'TN01-10 (IN)'!BR$12,0))</f>
        <v>6.3</v>
      </c>
      <c r="BS141" s="28" t="str">
        <f>IF(VLOOKUP($C141,Sheet!$A$7:$DG$148,'TN01-10 (IN)'!BS$12,0)="","",VLOOKUP($C141,Sheet!$A$7:$DG$148,'TN01-10 (IN)'!BS$12,0))</f>
        <v/>
      </c>
      <c r="BT141" s="28">
        <f>IF(VLOOKUP($C141,Sheet!$A$7:$DG$148,'TN01-10 (IN)'!BT$12,0)="","",VLOOKUP($C141,Sheet!$A$7:$DG$148,'TN01-10 (IN)'!BT$12,0))</f>
        <v>8.1999999999999993</v>
      </c>
      <c r="BU141" s="28">
        <f>IF(VLOOKUP($C141,Sheet!$A$7:$DG$148,'TN01-10 (IN)'!BU$12,0)="","",VLOOKUP($C141,Sheet!$A$7:$DG$148,'TN01-10 (IN)'!BU$12,0))</f>
        <v>6.1</v>
      </c>
      <c r="BV141" s="28">
        <f>IF(VLOOKUP($C141,Sheet!$A$7:$DG$148,'TN01-10 (IN)'!BV$12,0)="","",VLOOKUP($C141,Sheet!$A$7:$DG$148,'TN01-10 (IN)'!BV$12,0))</f>
        <v>6.2</v>
      </c>
      <c r="BW141" s="28">
        <f>IF(VLOOKUP($C141,Sheet!$A$7:$DG$148,'TN01-10 (IN)'!BW$12,0)="","",VLOOKUP($C141,Sheet!$A$7:$DG$148,'TN01-10 (IN)'!BW$12,0))</f>
        <v>5.4</v>
      </c>
      <c r="BX141" s="28">
        <f>IF(VLOOKUP($C141,Sheet!$A$7:$DG$148,'TN01-10 (IN)'!BX$12,0)="","",VLOOKUP($C141,Sheet!$A$7:$DG$148,'TN01-10 (IN)'!BX$12,0))</f>
        <v>5.5</v>
      </c>
      <c r="BY141" s="28">
        <f>IF(VLOOKUP($C141,Sheet!$A$7:$DG$148,'TN01-10 (IN)'!BY$12,0)="","",VLOOKUP($C141,Sheet!$A$7:$DG$148,'TN01-10 (IN)'!BY$12,0))</f>
        <v>8.4</v>
      </c>
      <c r="BZ141" s="33">
        <f>IF(VLOOKUP($C141,Sheet!$A$7:$DG$148,'TN01-10 (IN)'!BZ$12,0)="","",VLOOKUP($C141,Sheet!$A$7:$DG$148,'TN01-10 (IN)'!BZ$12,0))</f>
        <v>50</v>
      </c>
      <c r="CA141" s="36">
        <f>IF(VLOOKUP($C141,Sheet!$A$7:$DG$148,'TN01-10 (IN)'!CA$12,0)="","",VLOOKUP($C141,Sheet!$A$7:$DG$148,'TN01-10 (IN)'!CA$12,0))</f>
        <v>0</v>
      </c>
      <c r="CB141" s="28" t="str">
        <f>IF(VLOOKUP($C141,Sheet!$A$7:$DG$148,'TN01-10 (IN)'!CB$12,0)="","",VLOOKUP($C141,Sheet!$A$7:$DG$148,'TN01-10 (IN)'!CB$12,0))</f>
        <v/>
      </c>
      <c r="CC141" s="28">
        <f>IF(VLOOKUP($C141,Sheet!$A$7:$DG$148,'TN01-10 (IN)'!CC$12,0)="","",VLOOKUP($C141,Sheet!$A$7:$DG$148,'TN01-10 (IN)'!CC$12,0))</f>
        <v>7.4</v>
      </c>
      <c r="CD141" s="28">
        <f>IF(VLOOKUP($C141,Sheet!$A$7:$DG$148,'TN01-10 (IN)'!CD$12,0)="","",VLOOKUP($C141,Sheet!$A$7:$DG$148,'TN01-10 (IN)'!CD$12,0))</f>
        <v>7.8</v>
      </c>
      <c r="CE141" s="28" t="str">
        <f>IF(VLOOKUP($C141,Sheet!$A$7:$DG$148,'TN01-10 (IN)'!CE$12,0)="","",VLOOKUP($C141,Sheet!$A$7:$DG$148,'TN01-10 (IN)'!CE$12,0))</f>
        <v/>
      </c>
      <c r="CF141" s="28">
        <f>IF(VLOOKUP($C141,Sheet!$A$7:$DG$148,'TN01-10 (IN)'!CF$12,0)="","",VLOOKUP($C141,Sheet!$A$7:$DG$148,'TN01-10 (IN)'!CF$12,0))</f>
        <v>7</v>
      </c>
      <c r="CG141" s="28">
        <f>IF(VLOOKUP($C141,Sheet!$A$7:$DG$148,'TN01-10 (IN)'!CG$12,0)="","",VLOOKUP($C141,Sheet!$A$7:$DG$148,'TN01-10 (IN)'!CG$12,0))</f>
        <v>7</v>
      </c>
      <c r="CH141" s="28">
        <f>IF(VLOOKUP($C141,Sheet!$A$7:$DG$148,'TN01-10 (IN)'!CH$12,0)="","",VLOOKUP($C141,Sheet!$A$7:$DG$148,'TN01-10 (IN)'!CH$12,0))</f>
        <v>6.7</v>
      </c>
      <c r="CI141" s="28">
        <f>IF(VLOOKUP($C141,Sheet!$A$7:$DG$148,'TN01-10 (IN)'!CI$12,0)="","",VLOOKUP($C141,Sheet!$A$7:$DG$148,'TN01-10 (IN)'!CI$12,0))</f>
        <v>5.0999999999999996</v>
      </c>
      <c r="CJ141" s="28" t="str">
        <f>IF(VLOOKUP($C141,Sheet!$A$7:$DG$148,'TN01-10 (IN)'!CJ$12,0)="","",VLOOKUP($C141,Sheet!$A$7:$DG$148,'TN01-10 (IN)'!CJ$12,0))</f>
        <v/>
      </c>
      <c r="CK141" s="28" t="str">
        <f>IF(VLOOKUP($C141,Sheet!$A$7:$DG$148,'TN01-10 (IN)'!CK$12,0)="","",VLOOKUP($C141,Sheet!$A$7:$DG$148,'TN01-10 (IN)'!CK$12,0))</f>
        <v/>
      </c>
      <c r="CL141" s="28" t="str">
        <f>IF(VLOOKUP($C141,Sheet!$A$7:$DG$148,'TN01-10 (IN)'!CL$12,0)="","",VLOOKUP($C141,Sheet!$A$7:$DG$148,'TN01-10 (IN)'!CL$12,0))</f>
        <v/>
      </c>
      <c r="CM141" s="28">
        <f>IF(VLOOKUP($C141,Sheet!$A$7:$DG$148,'TN01-10 (IN)'!CM$12,0)="","",VLOOKUP($C141,Sheet!$A$7:$DG$148,'TN01-10 (IN)'!CM$12,0))</f>
        <v>6.8</v>
      </c>
      <c r="CN141" s="28" t="str">
        <f>IF(VLOOKUP($C141,Sheet!$A$7:$DG$148,'TN01-10 (IN)'!CN$12,0)="","",VLOOKUP($C141,Sheet!$A$7:$DG$148,'TN01-10 (IN)'!CN$12,0))</f>
        <v/>
      </c>
      <c r="CO141" s="28" t="str">
        <f>IF(VLOOKUP($C141,Sheet!$A$7:$DG$148,'TN01-10 (IN)'!CO$12,0)="","",VLOOKUP($C141,Sheet!$A$7:$DG$148,'TN01-10 (IN)'!CO$12,0))</f>
        <v/>
      </c>
      <c r="CP141" s="28">
        <f>IF(VLOOKUP($C141,Sheet!$A$7:$DG$148,'TN01-10 (IN)'!CP$12,0)="","",VLOOKUP($C141,Sheet!$A$7:$DG$148,'TN01-10 (IN)'!CP$12,0))</f>
        <v>6</v>
      </c>
      <c r="CQ141" s="28">
        <f>IF(VLOOKUP($C141,Sheet!$A$7:$DG$148,'TN01-10 (IN)'!CQ$12,0)="","",VLOOKUP($C141,Sheet!$A$7:$DG$148,'TN01-10 (IN)'!CQ$12,0))</f>
        <v>5.4</v>
      </c>
      <c r="CR141" s="28">
        <f>IF(VLOOKUP($C141,Sheet!$A$7:$DG$148,'TN01-10 (IN)'!CR$12,0)="","",VLOOKUP($C141,Sheet!$A$7:$DG$148,'TN01-10 (IN)'!CR$12,0))</f>
        <v>7.7</v>
      </c>
      <c r="CS141" s="28">
        <f>IF(VLOOKUP($C141,Sheet!$A$7:$DG$148,'TN01-10 (IN)'!CS$12,0)="","",VLOOKUP($C141,Sheet!$A$7:$DG$148,'TN01-10 (IN)'!CS$12,0))</f>
        <v>8.1</v>
      </c>
      <c r="CT141" s="28">
        <f>IF(VLOOKUP($C141,Sheet!$A$7:$DG$148,'TN01-10 (IN)'!CT$12,0)="","",VLOOKUP($C141,Sheet!$A$7:$DG$148,'TN01-10 (IN)'!CT$12,0))</f>
        <v>7.8</v>
      </c>
      <c r="CU141" s="33">
        <f>IF(VLOOKUP($C141,Sheet!$A$7:$DG$148,'TN01-10 (IN)'!CU$12,0)="","",VLOOKUP($C141,Sheet!$A$7:$DG$148,'TN01-10 (IN)'!CU$12,0))</f>
        <v>27</v>
      </c>
      <c r="CV141" s="36">
        <f>IF(VLOOKUP($C141,Sheet!$A$7:$DG$148,'TN01-10 (IN)'!CV$12,0)="","",VLOOKUP($C141,Sheet!$A$7:$DG$148,'TN01-10 (IN)'!CV$12,0))</f>
        <v>0</v>
      </c>
      <c r="CW141" s="38">
        <f t="shared" si="11"/>
        <v>128</v>
      </c>
      <c r="CX141" s="38">
        <f t="shared" si="11"/>
        <v>0</v>
      </c>
      <c r="CY141" s="38">
        <f t="shared" si="12"/>
        <v>0</v>
      </c>
      <c r="CZ141" s="38">
        <f t="shared" si="13"/>
        <v>128</v>
      </c>
      <c r="DA141" s="38">
        <f t="shared" si="14"/>
        <v>6.75</v>
      </c>
      <c r="DB141" s="38">
        <f>VLOOKUP($C141,'TN01-04'!$A$13:$DL$166,103,0)</f>
        <v>2.7</v>
      </c>
      <c r="DC141" s="28" t="str">
        <f>IF(VLOOKUP($C141,Sheet!$A$7:$DG$148,'TN01-10 (IN)'!DC$12,0)="","",VLOOKUP($C141,Sheet!$A$7:$DG$148,'TN01-10 (IN)'!DC$12,0))</f>
        <v/>
      </c>
      <c r="DD141" s="28" t="str">
        <f>IF(VLOOKUP($C141,Sheet!$A$7:$DG$148,'TN01-10 (IN)'!DD$12,0)="","",VLOOKUP($C141,Sheet!$A$7:$DG$148,'TN01-10 (IN)'!DD$12,0))</f>
        <v/>
      </c>
      <c r="DE141" s="28">
        <f>IF(VLOOKUP($C141,Sheet!$A$7:$DG$148,'TN01-10 (IN)'!DE$12,0)="","",VLOOKUP($C141,Sheet!$A$7:$DG$148,'TN01-10 (IN)'!DE$12,0))</f>
        <v>7.8</v>
      </c>
      <c r="DF141" s="28" t="str">
        <f>IF(VLOOKUP($C141,Sheet!$A$7:$DG$148,'TN01-10 (IN)'!DF$12,0)="","",VLOOKUP($C141,Sheet!$A$7:$DG$148,'TN01-10 (IN)'!DF$12,0))</f>
        <v/>
      </c>
      <c r="DG141" s="38"/>
      <c r="DH141" s="38">
        <f t="shared" si="15"/>
        <v>7.8</v>
      </c>
      <c r="DI141" s="38">
        <f>VLOOKUP($C141,'TN01-04'!$A$13:$DL$166,110,0)</f>
        <v>3.33</v>
      </c>
      <c r="DJ141" s="33">
        <f>IF(VLOOKUP($C141,Sheet!$A$7:$DG$148,'TN01-10 (IN)'!DJ$12,0)="","",VLOOKUP($C141,Sheet!$A$7:$DG$148,'TN01-10 (IN)'!DJ$12,0))</f>
        <v>5</v>
      </c>
      <c r="DK141" s="36">
        <f>IF(VLOOKUP($C141,Sheet!$A$7:$DG$148,'TN01-10 (IN)'!DK$12,0)="","",VLOOKUP($C141,Sheet!$A$7:$DG$148,'TN01-10 (IN)'!DK$12,0))</f>
        <v>0</v>
      </c>
      <c r="DL141" s="38">
        <f t="shared" si="16"/>
        <v>133</v>
      </c>
      <c r="DM141" s="38">
        <f t="shared" si="17"/>
        <v>0</v>
      </c>
      <c r="DN141" s="38">
        <f t="shared" si="18"/>
        <v>6.79</v>
      </c>
      <c r="DO141" s="38">
        <f>VLOOKUP($C141,'TN01-04'!$A$13:$DL$166,116,0)</f>
        <v>2.73</v>
      </c>
      <c r="DP141" s="33">
        <f>IF(VLOOKUP($C141,Sheet!$A$7:$DG$148,'TN01-10 (IN)'!DP$12,0)="","",VLOOKUP($C141,Sheet!$A$7:$DG$148,'TN01-10 (IN)'!DP$12,0))</f>
        <v>138</v>
      </c>
      <c r="DQ141" s="36">
        <f>IF(VLOOKUP($C141,Sheet!$A$7:$DG$148,'TN01-10 (IN)'!DQ$12,0)="","",VLOOKUP($C141,Sheet!$A$7:$DG$148,'TN01-10 (IN)'!DQ$12,0))</f>
        <v>0</v>
      </c>
      <c r="DR141" s="28">
        <f>IF(VLOOKUP($C141,Sheet!$A$7:$DG$148,'TN01-10 (IN)'!DR$12,0)="","",VLOOKUP($C141,Sheet!$A$7:$DG$148,'TN01-10 (IN)'!DR$12,0))</f>
        <v>137</v>
      </c>
      <c r="DS141" s="28">
        <f>IF(VLOOKUP($C141,Sheet!$A$7:$DG$148,'TN01-10 (IN)'!DS$12,0)="","",VLOOKUP($C141,Sheet!$A$7:$DG$148,'TN01-10 (IN)'!DS$12,0))</f>
        <v>138</v>
      </c>
      <c r="DT141" s="28">
        <f>IF(VLOOKUP($C141,Sheet!$A$7:$DG$148,'TN01-10 (IN)'!DT$12,0)="","",VLOOKUP($C141,Sheet!$A$7:$DG$148,'TN01-10 (IN)'!DT$12,0))</f>
        <v>6.79</v>
      </c>
      <c r="DU141" s="28">
        <f>IF(VLOOKUP($C141,Sheet!$A$7:$DG$148,'TN01-10 (IN)'!DU$12,0)="","",VLOOKUP($C141,Sheet!$A$7:$DG$148,'TN01-10 (IN)'!DU$12,0))</f>
        <v>2.73</v>
      </c>
      <c r="DV141" s="28" t="str">
        <f>IF(VLOOKUP($C141,Sheet!$A$7:$DG$148,'TN01-10 (IN)'!DV$12,0)="","",VLOOKUP($C141,Sheet!$A$7:$DG$148,'TN01-10 (IN)'!DV$12,0))</f>
        <v/>
      </c>
      <c r="DW141" s="42">
        <f t="shared" si="19"/>
        <v>0</v>
      </c>
    </row>
    <row r="142" spans="1:127" ht="15.95" customHeight="1" x14ac:dyDescent="0.2">
      <c r="A142" s="52"/>
      <c r="B142" s="625"/>
      <c r="C142" s="45">
        <v>2220728376</v>
      </c>
      <c r="D142" s="26" t="s">
        <v>7</v>
      </c>
      <c r="E142" s="26" t="s">
        <v>46</v>
      </c>
      <c r="F142" s="26" t="s">
        <v>187</v>
      </c>
      <c r="G142" s="27">
        <v>36097</v>
      </c>
      <c r="H142" s="26" t="s">
        <v>209</v>
      </c>
      <c r="I142" s="26" t="s">
        <v>212</v>
      </c>
      <c r="J142" s="28">
        <f>IF(VLOOKUP($C142,Sheet!$A$7:$DG$148,'TN01-10 (IN)'!J$12,0)="","",VLOOKUP($C142,Sheet!$A$7:$DG$148,'TN01-10 (IN)'!J$12,0))</f>
        <v>8.3000000000000007</v>
      </c>
      <c r="K142" s="28">
        <f>IF(VLOOKUP($C142,Sheet!$A$7:$DG$148,'TN01-10 (IN)'!K$12,0)="","",VLOOKUP($C142,Sheet!$A$7:$DG$148,'TN01-10 (IN)'!K$12,0))</f>
        <v>7.3</v>
      </c>
      <c r="L142" s="28">
        <f>IF(VLOOKUP($C142,Sheet!$A$7:$DG$148,'TN01-10 (IN)'!L$12,0)="","",VLOOKUP($C142,Sheet!$A$7:$DG$148,'TN01-10 (IN)'!L$12,0))</f>
        <v>8.6</v>
      </c>
      <c r="M142" s="28">
        <f>IF(VLOOKUP($C142,Sheet!$A$7:$DG$148,'TN01-10 (IN)'!M$12,0)="","",VLOOKUP($C142,Sheet!$A$7:$DG$148,'TN01-10 (IN)'!M$12,0))</f>
        <v>6.9</v>
      </c>
      <c r="N142" s="28">
        <f>IF(VLOOKUP($C142,Sheet!$A$7:$DG$148,'TN01-10 (IN)'!N$12,0)="","",VLOOKUP($C142,Sheet!$A$7:$DG$148,'TN01-10 (IN)'!N$12,0))</f>
        <v>7.4</v>
      </c>
      <c r="O142" s="28">
        <f>IF(VLOOKUP($C142,Sheet!$A$7:$DG$148,'TN01-10 (IN)'!O$12,0)="","",VLOOKUP($C142,Sheet!$A$7:$DG$148,'TN01-10 (IN)'!O$12,0))</f>
        <v>9.1999999999999993</v>
      </c>
      <c r="P142" s="28">
        <f>IF(VLOOKUP($C142,Sheet!$A$7:$DG$148,'TN01-10 (IN)'!P$12,0)="","",VLOOKUP($C142,Sheet!$A$7:$DG$148,'TN01-10 (IN)'!P$12,0))</f>
        <v>8.8000000000000007</v>
      </c>
      <c r="Q142" s="28" t="str">
        <f>IF(VLOOKUP($C142,Sheet!$A$7:$DG$148,'TN01-10 (IN)'!Q$12,0)="","",VLOOKUP($C142,Sheet!$A$7:$DG$148,'TN01-10 (IN)'!Q$12,0))</f>
        <v/>
      </c>
      <c r="R142" s="28">
        <f>IF(VLOOKUP($C142,Sheet!$A$7:$DG$148,'TN01-10 (IN)'!R$12,0)="","",VLOOKUP($C142,Sheet!$A$7:$DG$148,'TN01-10 (IN)'!R$12,0))</f>
        <v>9.1999999999999993</v>
      </c>
      <c r="S142" s="28" t="str">
        <f>IF(VLOOKUP($C142,Sheet!$A$7:$DG$148,'TN01-10 (IN)'!S$12,0)="","",VLOOKUP($C142,Sheet!$A$7:$DG$148,'TN01-10 (IN)'!S$12,0))</f>
        <v/>
      </c>
      <c r="T142" s="28">
        <f>IF(VLOOKUP($C142,Sheet!$A$7:$DG$148,'TN01-10 (IN)'!T$12,0)="","",VLOOKUP($C142,Sheet!$A$7:$DG$148,'TN01-10 (IN)'!T$12,0))</f>
        <v>8.6</v>
      </c>
      <c r="U142" s="28" t="str">
        <f>IF(VLOOKUP($C142,Sheet!$A$7:$DG$148,'TN01-10 (IN)'!U$12,0)="","",VLOOKUP($C142,Sheet!$A$7:$DG$148,'TN01-10 (IN)'!U$12,0))</f>
        <v/>
      </c>
      <c r="V142" s="28" t="str">
        <f>IF(VLOOKUP($C142,Sheet!$A$7:$DG$148,'TN01-10 (IN)'!V$12,0)="","",VLOOKUP($C142,Sheet!$A$7:$DG$148,'TN01-10 (IN)'!V$12,0))</f>
        <v/>
      </c>
      <c r="W142" s="28">
        <f>IF(VLOOKUP($C142,Sheet!$A$7:$DG$148,'TN01-10 (IN)'!W$12,0)="","",VLOOKUP($C142,Sheet!$A$7:$DG$148,'TN01-10 (IN)'!W$12,0))</f>
        <v>7.1</v>
      </c>
      <c r="X142" s="28" t="str">
        <f>IF(VLOOKUP($C142,Sheet!$A$7:$DG$148,'TN01-10 (IN)'!X$12,0)="","",VLOOKUP($C142,Sheet!$A$7:$DG$148,'TN01-10 (IN)'!X$12,0))</f>
        <v/>
      </c>
      <c r="Y142" s="28">
        <f>IF(VLOOKUP($C142,Sheet!$A$7:$DG$148,'TN01-10 (IN)'!Y$12,0)="","",VLOOKUP($C142,Sheet!$A$7:$DG$148,'TN01-10 (IN)'!Y$12,0))</f>
        <v>8.6999999999999993</v>
      </c>
      <c r="Z142" s="28">
        <f>IF(VLOOKUP($C142,Sheet!$A$7:$DG$148,'TN01-10 (IN)'!Z$12,0)="","",VLOOKUP($C142,Sheet!$A$7:$DG$148,'TN01-10 (IN)'!Z$12,0))</f>
        <v>7.8</v>
      </c>
      <c r="AA142" s="28">
        <f>IF(VLOOKUP($C142,Sheet!$A$7:$DG$148,'TN01-10 (IN)'!AA$12,0)="","",VLOOKUP($C142,Sheet!$A$7:$DG$148,'TN01-10 (IN)'!AA$12,0))</f>
        <v>6</v>
      </c>
      <c r="AB142" s="28">
        <f>IF(VLOOKUP($C142,Sheet!$A$7:$DG$148,'TN01-10 (IN)'!AB$12,0)="","",VLOOKUP($C142,Sheet!$A$7:$DG$148,'TN01-10 (IN)'!AB$12,0))</f>
        <v>7.7</v>
      </c>
      <c r="AC142" s="28">
        <f>IF(VLOOKUP($C142,Sheet!$A$7:$DG$148,'TN01-10 (IN)'!AC$12,0)="","",VLOOKUP($C142,Sheet!$A$7:$DG$148,'TN01-10 (IN)'!AC$12,0))</f>
        <v>6.9</v>
      </c>
      <c r="AD142" s="28">
        <f>IF(VLOOKUP($C142,Sheet!$A$7:$DG$148,'TN01-10 (IN)'!AD$12,0)="","",VLOOKUP($C142,Sheet!$A$7:$DG$148,'TN01-10 (IN)'!AD$12,0))</f>
        <v>7.9</v>
      </c>
      <c r="AE142" s="28">
        <f>IF(VLOOKUP($C142,Sheet!$A$7:$DG$148,'TN01-10 (IN)'!AE$12,0)="","",VLOOKUP($C142,Sheet!$A$7:$DG$148,'TN01-10 (IN)'!AE$12,0))</f>
        <v>6.7</v>
      </c>
      <c r="AF142" s="28">
        <f>IF(VLOOKUP($C142,Sheet!$A$7:$DG$148,'TN01-10 (IN)'!AF$12,0)="","",VLOOKUP($C142,Sheet!$A$7:$DG$148,'TN01-10 (IN)'!AF$12,0))</f>
        <v>7.3</v>
      </c>
      <c r="AG142" s="28">
        <f>IF(VLOOKUP($C142,Sheet!$A$7:$DG$148,'TN01-10 (IN)'!AG$12,0)="","",VLOOKUP($C142,Sheet!$A$7:$DG$148,'TN01-10 (IN)'!AG$12,0))</f>
        <v>6</v>
      </c>
      <c r="AH142" s="28">
        <f>IF(VLOOKUP($C142,Sheet!$A$7:$DG$148,'TN01-10 (IN)'!AH$12,0)="","",VLOOKUP($C142,Sheet!$A$7:$DG$148,'TN01-10 (IN)'!AH$12,0))</f>
        <v>8.1999999999999993</v>
      </c>
      <c r="AI142" s="28">
        <f>IF(VLOOKUP($C142,Sheet!$A$7:$DG$148,'TN01-10 (IN)'!AI$12,0)="","",VLOOKUP($C142,Sheet!$A$7:$DG$148,'TN01-10 (IN)'!AI$12,0))</f>
        <v>6.6</v>
      </c>
      <c r="AJ142" s="28">
        <f>IF(VLOOKUP($C142,Sheet!$A$7:$DG$148,'TN01-10 (IN)'!AJ$12,0)="","",VLOOKUP($C142,Sheet!$A$7:$DG$148,'TN01-10 (IN)'!AJ$12,0))</f>
        <v>8.1</v>
      </c>
      <c r="AK142" s="28">
        <f>IF(VLOOKUP($C142,Sheet!$A$7:$DG$148,'TN01-10 (IN)'!AK$12,0)="","",VLOOKUP($C142,Sheet!$A$7:$DG$148,'TN01-10 (IN)'!AK$12,0))</f>
        <v>5.7</v>
      </c>
      <c r="AL142" s="28">
        <f>IF(VLOOKUP($C142,Sheet!$A$7:$DG$148,'TN01-10 (IN)'!AL$12,0)="","",VLOOKUP($C142,Sheet!$A$7:$DG$148,'TN01-10 (IN)'!AL$12,0))</f>
        <v>8.1</v>
      </c>
      <c r="AM142" s="33">
        <f>IF(VLOOKUP($C142,Sheet!$A$7:$DG$148,'TN01-10 (IN)'!AM$12,0)="","",VLOOKUP($C142,Sheet!$A$7:$DG$148,'TN01-10 (IN)'!AM$12,0))</f>
        <v>51</v>
      </c>
      <c r="AN142" s="36">
        <f>IF(VLOOKUP($C142,Sheet!$A$7:$DG$148,'TN01-10 (IN)'!AN$12,0)="","",VLOOKUP($C142,Sheet!$A$7:$DG$148,'TN01-10 (IN)'!AN$12,0))</f>
        <v>0</v>
      </c>
      <c r="AO142" s="32">
        <f>IF(VLOOKUP($C142,Sheet!$A$7:$DG$148,'TN01-10 (IN)'!AO$12,0)="","",VLOOKUP($C142,Sheet!$A$7:$DG$148,'TN01-10 (IN)'!AO$12,0))</f>
        <v>6.8</v>
      </c>
      <c r="AP142" s="32">
        <f>IF(VLOOKUP($C142,Sheet!$A$7:$DG$148,'TN01-10 (IN)'!AP$12,0)="","",VLOOKUP($C142,Sheet!$A$7:$DG$148,'TN01-10 (IN)'!AP$12,0))</f>
        <v>6</v>
      </c>
      <c r="AQ142" s="32" t="str">
        <f>IF(VLOOKUP($C142,Sheet!$A$7:$DG$148,'TN01-10 (IN)'!AQ$12,0)="","",VLOOKUP($C142,Sheet!$A$7:$DG$148,'TN01-10 (IN)'!AQ$12,0))</f>
        <v/>
      </c>
      <c r="AR142" s="32" t="str">
        <f>IF(VLOOKUP($C142,Sheet!$A$7:$DG$148,'TN01-10 (IN)'!AR$12,0)="","",VLOOKUP($C142,Sheet!$A$7:$DG$148,'TN01-10 (IN)'!AR$12,0))</f>
        <v/>
      </c>
      <c r="AS142" s="32" t="str">
        <f>IF(VLOOKUP($C142,Sheet!$A$7:$DG$148,'TN01-10 (IN)'!AS$12,0)="","",VLOOKUP($C142,Sheet!$A$7:$DG$148,'TN01-10 (IN)'!AS$12,0))</f>
        <v/>
      </c>
      <c r="AT142" s="32" t="str">
        <f>IF(VLOOKUP($C142,Sheet!$A$7:$DG$148,'TN01-10 (IN)'!AT$12,0)="","",VLOOKUP($C142,Sheet!$A$7:$DG$148,'TN01-10 (IN)'!AT$12,0))</f>
        <v/>
      </c>
      <c r="AU142" s="32" t="str">
        <f>IF(VLOOKUP($C142,Sheet!$A$7:$DG$148,'TN01-10 (IN)'!AU$12,0)="","",VLOOKUP($C142,Sheet!$A$7:$DG$148,'TN01-10 (IN)'!AU$12,0))</f>
        <v/>
      </c>
      <c r="AV142" s="32">
        <f>IF(VLOOKUP($C142,Sheet!$A$7:$DG$148,'TN01-10 (IN)'!AV$12,0)="","",VLOOKUP($C142,Sheet!$A$7:$DG$148,'TN01-10 (IN)'!AV$12,0))</f>
        <v>7.9</v>
      </c>
      <c r="AW142" s="32" t="str">
        <f>IF(VLOOKUP($C142,Sheet!$A$7:$DG$148,'TN01-10 (IN)'!AW$12,0)="","",VLOOKUP($C142,Sheet!$A$7:$DG$148,'TN01-10 (IN)'!AW$12,0))</f>
        <v/>
      </c>
      <c r="AX142" s="32" t="str">
        <f>IF(VLOOKUP($C142,Sheet!$A$7:$DG$148,'TN01-10 (IN)'!AX$12,0)="","",VLOOKUP($C142,Sheet!$A$7:$DG$148,'TN01-10 (IN)'!AX$12,0))</f>
        <v/>
      </c>
      <c r="AY142" s="32" t="str">
        <f>IF(VLOOKUP($C142,Sheet!$A$7:$DG$148,'TN01-10 (IN)'!AY$12,0)="","",VLOOKUP($C142,Sheet!$A$7:$DG$148,'TN01-10 (IN)'!AY$12,0))</f>
        <v/>
      </c>
      <c r="AZ142" s="32" t="str">
        <f>IF(VLOOKUP($C142,Sheet!$A$7:$DG$148,'TN01-10 (IN)'!AZ$12,0)="","",VLOOKUP($C142,Sheet!$A$7:$DG$148,'TN01-10 (IN)'!AZ$12,0))</f>
        <v/>
      </c>
      <c r="BA142" s="32" t="str">
        <f>IF(VLOOKUP($C142,Sheet!$A$7:$DG$148,'TN01-10 (IN)'!BA$12,0)="","",VLOOKUP($C142,Sheet!$A$7:$DG$148,'TN01-10 (IN)'!BA$12,0))</f>
        <v/>
      </c>
      <c r="BB142" s="32">
        <f>IF(VLOOKUP($C142,Sheet!$A$7:$DG$148,'TN01-10 (IN)'!BB$12,0)="","",VLOOKUP($C142,Sheet!$A$7:$DG$148,'TN01-10 (IN)'!BB$12,0))</f>
        <v>6.7</v>
      </c>
      <c r="BC142" s="32">
        <f>IF(VLOOKUP($C142,Sheet!$A$7:$DG$148,'TN01-10 (IN)'!BC$12,0)="","",VLOOKUP($C142,Sheet!$A$7:$DG$148,'TN01-10 (IN)'!BC$12,0))</f>
        <v>6</v>
      </c>
      <c r="BD142" s="33">
        <f>IF(VLOOKUP($C142,Sheet!$A$7:$DG$148,'TN01-10 (IN)'!BD$12,0)="","",VLOOKUP($C142,Sheet!$A$7:$DG$148,'TN01-10 (IN)'!BD$12,0))</f>
        <v>5</v>
      </c>
      <c r="BE142" s="36">
        <f>IF(VLOOKUP($C142,Sheet!$A$7:$DG$148,'TN01-10 (IN)'!BE$12,0)="","",VLOOKUP($C142,Sheet!$A$7:$DG$148,'TN01-10 (IN)'!BE$12,0))</f>
        <v>0</v>
      </c>
      <c r="BF142" s="28">
        <f>IF(VLOOKUP($C142,Sheet!$A$7:$DG$148,'TN01-10 (IN)'!BF$12,0)="","",VLOOKUP($C142,Sheet!$A$7:$DG$148,'TN01-10 (IN)'!BF$12,0))</f>
        <v>8</v>
      </c>
      <c r="BG142" s="28">
        <f>IF(VLOOKUP($C142,Sheet!$A$7:$DG$148,'TN01-10 (IN)'!BG$12,0)="","",VLOOKUP($C142,Sheet!$A$7:$DG$148,'TN01-10 (IN)'!BG$12,0))</f>
        <v>6.6</v>
      </c>
      <c r="BH142" s="28">
        <f>IF(VLOOKUP($C142,Sheet!$A$7:$DG$148,'TN01-10 (IN)'!BH$12,0)="","",VLOOKUP($C142,Sheet!$A$7:$DG$148,'TN01-10 (IN)'!BH$12,0))</f>
        <v>9.9</v>
      </c>
      <c r="BI142" s="28">
        <f>IF(VLOOKUP($C142,Sheet!$A$7:$DG$148,'TN01-10 (IN)'!BI$12,0)="","",VLOOKUP($C142,Sheet!$A$7:$DG$148,'TN01-10 (IN)'!BI$12,0))</f>
        <v>6.9</v>
      </c>
      <c r="BJ142" s="28">
        <f>IF(VLOOKUP($C142,Sheet!$A$7:$DG$148,'TN01-10 (IN)'!BJ$12,0)="","",VLOOKUP($C142,Sheet!$A$7:$DG$148,'TN01-10 (IN)'!BJ$12,0))</f>
        <v>9</v>
      </c>
      <c r="BK142" s="28">
        <f>IF(VLOOKUP($C142,Sheet!$A$7:$DG$148,'TN01-10 (IN)'!BK$12,0)="","",VLOOKUP($C142,Sheet!$A$7:$DG$148,'TN01-10 (IN)'!BK$12,0))</f>
        <v>9</v>
      </c>
      <c r="BL142" s="28">
        <f>IF(VLOOKUP($C142,Sheet!$A$7:$DG$148,'TN01-10 (IN)'!BL$12,0)="","",VLOOKUP($C142,Sheet!$A$7:$DG$148,'TN01-10 (IN)'!BL$12,0))</f>
        <v>7.6</v>
      </c>
      <c r="BM142" s="28">
        <f>IF(VLOOKUP($C142,Sheet!$A$7:$DG$148,'TN01-10 (IN)'!BM$12,0)="","",VLOOKUP($C142,Sheet!$A$7:$DG$148,'TN01-10 (IN)'!BM$12,0))</f>
        <v>6.5</v>
      </c>
      <c r="BN142" s="28">
        <f>IF(VLOOKUP($C142,Sheet!$A$7:$DG$148,'TN01-10 (IN)'!BN$12,0)="","",VLOOKUP($C142,Sheet!$A$7:$DG$148,'TN01-10 (IN)'!BN$12,0))</f>
        <v>6.6</v>
      </c>
      <c r="BO142" s="28">
        <f>IF(VLOOKUP($C142,Sheet!$A$7:$DG$148,'TN01-10 (IN)'!BO$12,0)="","",VLOOKUP($C142,Sheet!$A$7:$DG$148,'TN01-10 (IN)'!BO$12,0))</f>
        <v>8.5</v>
      </c>
      <c r="BP142" s="28">
        <f>IF(VLOOKUP($C142,Sheet!$A$7:$DG$148,'TN01-10 (IN)'!BP$12,0)="","",VLOOKUP($C142,Sheet!$A$7:$DG$148,'TN01-10 (IN)'!BP$12,0))</f>
        <v>8.3000000000000007</v>
      </c>
      <c r="BQ142" s="28">
        <f>IF(VLOOKUP($C142,Sheet!$A$7:$DG$148,'TN01-10 (IN)'!BQ$12,0)="","",VLOOKUP($C142,Sheet!$A$7:$DG$148,'TN01-10 (IN)'!BQ$12,0))</f>
        <v>7.5</v>
      </c>
      <c r="BR142" s="28">
        <f>IF(VLOOKUP($C142,Sheet!$A$7:$DG$148,'TN01-10 (IN)'!BR$12,0)="","",VLOOKUP($C142,Sheet!$A$7:$DG$148,'TN01-10 (IN)'!BR$12,0))</f>
        <v>8.1</v>
      </c>
      <c r="BS142" s="28" t="str">
        <f>IF(VLOOKUP($C142,Sheet!$A$7:$DG$148,'TN01-10 (IN)'!BS$12,0)="","",VLOOKUP($C142,Sheet!$A$7:$DG$148,'TN01-10 (IN)'!BS$12,0))</f>
        <v/>
      </c>
      <c r="BT142" s="28">
        <f>IF(VLOOKUP($C142,Sheet!$A$7:$DG$148,'TN01-10 (IN)'!BT$12,0)="","",VLOOKUP($C142,Sheet!$A$7:$DG$148,'TN01-10 (IN)'!BT$12,0))</f>
        <v>8.6</v>
      </c>
      <c r="BU142" s="28">
        <f>IF(VLOOKUP($C142,Sheet!$A$7:$DG$148,'TN01-10 (IN)'!BU$12,0)="","",VLOOKUP($C142,Sheet!$A$7:$DG$148,'TN01-10 (IN)'!BU$12,0))</f>
        <v>6.2</v>
      </c>
      <c r="BV142" s="28">
        <f>IF(VLOOKUP($C142,Sheet!$A$7:$DG$148,'TN01-10 (IN)'!BV$12,0)="","",VLOOKUP($C142,Sheet!$A$7:$DG$148,'TN01-10 (IN)'!BV$12,0))</f>
        <v>7.3</v>
      </c>
      <c r="BW142" s="28">
        <f>IF(VLOOKUP($C142,Sheet!$A$7:$DG$148,'TN01-10 (IN)'!BW$12,0)="","",VLOOKUP($C142,Sheet!$A$7:$DG$148,'TN01-10 (IN)'!BW$12,0))</f>
        <v>5.4</v>
      </c>
      <c r="BX142" s="28">
        <f>IF(VLOOKUP($C142,Sheet!$A$7:$DG$148,'TN01-10 (IN)'!BX$12,0)="","",VLOOKUP($C142,Sheet!$A$7:$DG$148,'TN01-10 (IN)'!BX$12,0))</f>
        <v>6.2</v>
      </c>
      <c r="BY142" s="28">
        <f>IF(VLOOKUP($C142,Sheet!$A$7:$DG$148,'TN01-10 (IN)'!BY$12,0)="","",VLOOKUP($C142,Sheet!$A$7:$DG$148,'TN01-10 (IN)'!BY$12,0))</f>
        <v>8.6999999999999993</v>
      </c>
      <c r="BZ142" s="33">
        <f>IF(VLOOKUP($C142,Sheet!$A$7:$DG$148,'TN01-10 (IN)'!BZ$12,0)="","",VLOOKUP($C142,Sheet!$A$7:$DG$148,'TN01-10 (IN)'!BZ$12,0))</f>
        <v>50</v>
      </c>
      <c r="CA142" s="36">
        <f>IF(VLOOKUP($C142,Sheet!$A$7:$DG$148,'TN01-10 (IN)'!CA$12,0)="","",VLOOKUP($C142,Sheet!$A$7:$DG$148,'TN01-10 (IN)'!CA$12,0))</f>
        <v>0</v>
      </c>
      <c r="CB142" s="28" t="str">
        <f>IF(VLOOKUP($C142,Sheet!$A$7:$DG$148,'TN01-10 (IN)'!CB$12,0)="","",VLOOKUP($C142,Sheet!$A$7:$DG$148,'TN01-10 (IN)'!CB$12,0))</f>
        <v/>
      </c>
      <c r="CC142" s="28">
        <f>IF(VLOOKUP($C142,Sheet!$A$7:$DG$148,'TN01-10 (IN)'!CC$12,0)="","",VLOOKUP($C142,Sheet!$A$7:$DG$148,'TN01-10 (IN)'!CC$12,0))</f>
        <v>7.2</v>
      </c>
      <c r="CD142" s="28">
        <f>IF(VLOOKUP($C142,Sheet!$A$7:$DG$148,'TN01-10 (IN)'!CD$12,0)="","",VLOOKUP($C142,Sheet!$A$7:$DG$148,'TN01-10 (IN)'!CD$12,0))</f>
        <v>8.4</v>
      </c>
      <c r="CE142" s="28" t="str">
        <f>IF(VLOOKUP($C142,Sheet!$A$7:$DG$148,'TN01-10 (IN)'!CE$12,0)="","",VLOOKUP($C142,Sheet!$A$7:$DG$148,'TN01-10 (IN)'!CE$12,0))</f>
        <v/>
      </c>
      <c r="CF142" s="28">
        <f>IF(VLOOKUP($C142,Sheet!$A$7:$DG$148,'TN01-10 (IN)'!CF$12,0)="","",VLOOKUP($C142,Sheet!$A$7:$DG$148,'TN01-10 (IN)'!CF$12,0))</f>
        <v>7.1</v>
      </c>
      <c r="CG142" s="28">
        <f>IF(VLOOKUP($C142,Sheet!$A$7:$DG$148,'TN01-10 (IN)'!CG$12,0)="","",VLOOKUP($C142,Sheet!$A$7:$DG$148,'TN01-10 (IN)'!CG$12,0))</f>
        <v>8.5</v>
      </c>
      <c r="CH142" s="28">
        <f>IF(VLOOKUP($C142,Sheet!$A$7:$DG$148,'TN01-10 (IN)'!CH$12,0)="","",VLOOKUP($C142,Sheet!$A$7:$DG$148,'TN01-10 (IN)'!CH$12,0))</f>
        <v>9.1999999999999993</v>
      </c>
      <c r="CI142" s="28">
        <f>IF(VLOOKUP($C142,Sheet!$A$7:$DG$148,'TN01-10 (IN)'!CI$12,0)="","",VLOOKUP($C142,Sheet!$A$7:$DG$148,'TN01-10 (IN)'!CI$12,0))</f>
        <v>6.9</v>
      </c>
      <c r="CJ142" s="28" t="str">
        <f>IF(VLOOKUP($C142,Sheet!$A$7:$DG$148,'TN01-10 (IN)'!CJ$12,0)="","",VLOOKUP($C142,Sheet!$A$7:$DG$148,'TN01-10 (IN)'!CJ$12,0))</f>
        <v/>
      </c>
      <c r="CK142" s="28" t="str">
        <f>IF(VLOOKUP($C142,Sheet!$A$7:$DG$148,'TN01-10 (IN)'!CK$12,0)="","",VLOOKUP($C142,Sheet!$A$7:$DG$148,'TN01-10 (IN)'!CK$12,0))</f>
        <v/>
      </c>
      <c r="CL142" s="28" t="str">
        <f>IF(VLOOKUP($C142,Sheet!$A$7:$DG$148,'TN01-10 (IN)'!CL$12,0)="","",VLOOKUP($C142,Sheet!$A$7:$DG$148,'TN01-10 (IN)'!CL$12,0))</f>
        <v/>
      </c>
      <c r="CM142" s="28" t="str">
        <f>IF(VLOOKUP($C142,Sheet!$A$7:$DG$148,'TN01-10 (IN)'!CM$12,0)="","",VLOOKUP($C142,Sheet!$A$7:$DG$148,'TN01-10 (IN)'!CM$12,0))</f>
        <v/>
      </c>
      <c r="CN142" s="28" t="str">
        <f>IF(VLOOKUP($C142,Sheet!$A$7:$DG$148,'TN01-10 (IN)'!CN$12,0)="","",VLOOKUP($C142,Sheet!$A$7:$DG$148,'TN01-10 (IN)'!CN$12,0))</f>
        <v/>
      </c>
      <c r="CO142" s="28">
        <f>IF(VLOOKUP($C142,Sheet!$A$7:$DG$148,'TN01-10 (IN)'!CO$12,0)="","",VLOOKUP($C142,Sheet!$A$7:$DG$148,'TN01-10 (IN)'!CO$12,0))</f>
        <v>8.8000000000000007</v>
      </c>
      <c r="CP142" s="28">
        <f>IF(VLOOKUP($C142,Sheet!$A$7:$DG$148,'TN01-10 (IN)'!CP$12,0)="","",VLOOKUP($C142,Sheet!$A$7:$DG$148,'TN01-10 (IN)'!CP$12,0))</f>
        <v>7.5</v>
      </c>
      <c r="CQ142" s="28">
        <f>IF(VLOOKUP($C142,Sheet!$A$7:$DG$148,'TN01-10 (IN)'!CQ$12,0)="","",VLOOKUP($C142,Sheet!$A$7:$DG$148,'TN01-10 (IN)'!CQ$12,0))</f>
        <v>7.9</v>
      </c>
      <c r="CR142" s="28">
        <f>IF(VLOOKUP($C142,Sheet!$A$7:$DG$148,'TN01-10 (IN)'!CR$12,0)="","",VLOOKUP($C142,Sheet!$A$7:$DG$148,'TN01-10 (IN)'!CR$12,0))</f>
        <v>8.6999999999999993</v>
      </c>
      <c r="CS142" s="28">
        <f>IF(VLOOKUP($C142,Sheet!$A$7:$DG$148,'TN01-10 (IN)'!CS$12,0)="","",VLOOKUP($C142,Sheet!$A$7:$DG$148,'TN01-10 (IN)'!CS$12,0))</f>
        <v>8.4</v>
      </c>
      <c r="CT142" s="28">
        <f>IF(VLOOKUP($C142,Sheet!$A$7:$DG$148,'TN01-10 (IN)'!CT$12,0)="","",VLOOKUP($C142,Sheet!$A$7:$DG$148,'TN01-10 (IN)'!CT$12,0))</f>
        <v>7.9</v>
      </c>
      <c r="CU142" s="33">
        <f>IF(VLOOKUP($C142,Sheet!$A$7:$DG$148,'TN01-10 (IN)'!CU$12,0)="","",VLOOKUP($C142,Sheet!$A$7:$DG$148,'TN01-10 (IN)'!CU$12,0))</f>
        <v>27</v>
      </c>
      <c r="CV142" s="36">
        <f>IF(VLOOKUP($C142,Sheet!$A$7:$DG$148,'TN01-10 (IN)'!CV$12,0)="","",VLOOKUP($C142,Sheet!$A$7:$DG$148,'TN01-10 (IN)'!CV$12,0))</f>
        <v>0</v>
      </c>
      <c r="CW142" s="38">
        <f t="shared" si="11"/>
        <v>128</v>
      </c>
      <c r="CX142" s="38">
        <f t="shared" si="11"/>
        <v>0</v>
      </c>
      <c r="CY142" s="38">
        <f t="shared" si="12"/>
        <v>0</v>
      </c>
      <c r="CZ142" s="38">
        <f t="shared" si="13"/>
        <v>128</v>
      </c>
      <c r="DA142" s="38">
        <f t="shared" si="14"/>
        <v>7.64</v>
      </c>
      <c r="DB142" s="38">
        <f>VLOOKUP($C142,'TN01-04'!$A$13:$DL$166,103,0)</f>
        <v>3.25</v>
      </c>
      <c r="DC142" s="28" t="str">
        <f>IF(VLOOKUP($C142,Sheet!$A$7:$DG$148,'TN01-10 (IN)'!DC$12,0)="","",VLOOKUP($C142,Sheet!$A$7:$DG$148,'TN01-10 (IN)'!DC$12,0))</f>
        <v/>
      </c>
      <c r="DD142" s="28" t="str">
        <f>IF(VLOOKUP($C142,Sheet!$A$7:$DG$148,'TN01-10 (IN)'!DD$12,0)="","",VLOOKUP($C142,Sheet!$A$7:$DG$148,'TN01-10 (IN)'!DD$12,0))</f>
        <v/>
      </c>
      <c r="DE142" s="28" t="str">
        <f>IF(VLOOKUP($C142,Sheet!$A$7:$DG$148,'TN01-10 (IN)'!DE$12,0)="","",VLOOKUP($C142,Sheet!$A$7:$DG$148,'TN01-10 (IN)'!DE$12,0))</f>
        <v/>
      </c>
      <c r="DF142" s="28">
        <f>IF(VLOOKUP($C142,Sheet!$A$7:$DG$148,'TN01-10 (IN)'!DF$12,0)="","",VLOOKUP($C142,Sheet!$A$7:$DG$148,'TN01-10 (IN)'!DF$12,0))</f>
        <v>8.6999999999999993</v>
      </c>
      <c r="DG142" s="38"/>
      <c r="DH142" s="38">
        <f t="shared" si="15"/>
        <v>8.6999999999999993</v>
      </c>
      <c r="DI142" s="38">
        <f>VLOOKUP($C142,'TN01-04'!$A$13:$DL$166,110,0)</f>
        <v>4</v>
      </c>
      <c r="DJ142" s="33">
        <f>IF(VLOOKUP($C142,Sheet!$A$7:$DG$148,'TN01-10 (IN)'!DJ$12,0)="","",VLOOKUP($C142,Sheet!$A$7:$DG$148,'TN01-10 (IN)'!DJ$12,0))</f>
        <v>5</v>
      </c>
      <c r="DK142" s="36">
        <f>IF(VLOOKUP($C142,Sheet!$A$7:$DG$148,'TN01-10 (IN)'!DK$12,0)="","",VLOOKUP($C142,Sheet!$A$7:$DG$148,'TN01-10 (IN)'!DK$12,0))</f>
        <v>0</v>
      </c>
      <c r="DL142" s="38">
        <f t="shared" si="16"/>
        <v>133</v>
      </c>
      <c r="DM142" s="38">
        <f t="shared" si="17"/>
        <v>0</v>
      </c>
      <c r="DN142" s="38">
        <f t="shared" si="18"/>
        <v>7.68</v>
      </c>
      <c r="DO142" s="38">
        <f>VLOOKUP($C142,'TN01-04'!$A$13:$DL$166,116,0)</f>
        <v>3.27</v>
      </c>
      <c r="DP142" s="33">
        <f>IF(VLOOKUP($C142,Sheet!$A$7:$DG$148,'TN01-10 (IN)'!DP$12,0)="","",VLOOKUP($C142,Sheet!$A$7:$DG$148,'TN01-10 (IN)'!DP$12,0))</f>
        <v>138</v>
      </c>
      <c r="DQ142" s="36">
        <f>IF(VLOOKUP($C142,Sheet!$A$7:$DG$148,'TN01-10 (IN)'!DQ$12,0)="","",VLOOKUP($C142,Sheet!$A$7:$DG$148,'TN01-10 (IN)'!DQ$12,0))</f>
        <v>0</v>
      </c>
      <c r="DR142" s="28">
        <f>IF(VLOOKUP($C142,Sheet!$A$7:$DG$148,'TN01-10 (IN)'!DR$12,0)="","",VLOOKUP($C142,Sheet!$A$7:$DG$148,'TN01-10 (IN)'!DR$12,0))</f>
        <v>137</v>
      </c>
      <c r="DS142" s="28">
        <f>IF(VLOOKUP($C142,Sheet!$A$7:$DG$148,'TN01-10 (IN)'!DS$12,0)="","",VLOOKUP($C142,Sheet!$A$7:$DG$148,'TN01-10 (IN)'!DS$12,0))</f>
        <v>138</v>
      </c>
      <c r="DT142" s="28">
        <f>IF(VLOOKUP($C142,Sheet!$A$7:$DG$148,'TN01-10 (IN)'!DT$12,0)="","",VLOOKUP($C142,Sheet!$A$7:$DG$148,'TN01-10 (IN)'!DT$12,0))</f>
        <v>7.68</v>
      </c>
      <c r="DU142" s="28">
        <f>IF(VLOOKUP($C142,Sheet!$A$7:$DG$148,'TN01-10 (IN)'!DU$12,0)="","",VLOOKUP($C142,Sheet!$A$7:$DG$148,'TN01-10 (IN)'!DU$12,0))</f>
        <v>3.27</v>
      </c>
      <c r="DV142" s="28" t="str">
        <f>IF(VLOOKUP($C142,Sheet!$A$7:$DG$148,'TN01-10 (IN)'!DV$12,0)="","",VLOOKUP($C142,Sheet!$A$7:$DG$148,'TN01-10 (IN)'!DV$12,0))</f>
        <v>ENG 118</v>
      </c>
      <c r="DW142" s="42">
        <f t="shared" si="19"/>
        <v>0</v>
      </c>
    </row>
    <row r="143" spans="1:127" ht="15.95" customHeight="1" x14ac:dyDescent="0.2">
      <c r="A143" s="52"/>
      <c r="B143" s="625"/>
      <c r="C143" s="45">
        <v>2220729639</v>
      </c>
      <c r="D143" s="26" t="s">
        <v>6</v>
      </c>
      <c r="E143" s="26" t="s">
        <v>110</v>
      </c>
      <c r="F143" s="26" t="s">
        <v>187</v>
      </c>
      <c r="G143" s="27">
        <v>36077</v>
      </c>
      <c r="H143" s="26" t="s">
        <v>209</v>
      </c>
      <c r="I143" s="26" t="s">
        <v>212</v>
      </c>
      <c r="J143" s="28">
        <f>IF(VLOOKUP($C143,Sheet!$A$7:$DG$148,'TN01-10 (IN)'!J$12,0)="","",VLOOKUP($C143,Sheet!$A$7:$DG$148,'TN01-10 (IN)'!J$12,0))</f>
        <v>6.5</v>
      </c>
      <c r="K143" s="28">
        <f>IF(VLOOKUP($C143,Sheet!$A$7:$DG$148,'TN01-10 (IN)'!K$12,0)="","",VLOOKUP($C143,Sheet!$A$7:$DG$148,'TN01-10 (IN)'!K$12,0))</f>
        <v>7.2</v>
      </c>
      <c r="L143" s="28">
        <f>IF(VLOOKUP($C143,Sheet!$A$7:$DG$148,'TN01-10 (IN)'!L$12,0)="","",VLOOKUP($C143,Sheet!$A$7:$DG$148,'TN01-10 (IN)'!L$12,0))</f>
        <v>6.3</v>
      </c>
      <c r="M143" s="28">
        <f>IF(VLOOKUP($C143,Sheet!$A$7:$DG$148,'TN01-10 (IN)'!M$12,0)="","",VLOOKUP($C143,Sheet!$A$7:$DG$148,'TN01-10 (IN)'!M$12,0))</f>
        <v>6.4</v>
      </c>
      <c r="N143" s="28">
        <f>IF(VLOOKUP($C143,Sheet!$A$7:$DG$148,'TN01-10 (IN)'!N$12,0)="","",VLOOKUP($C143,Sheet!$A$7:$DG$148,'TN01-10 (IN)'!N$12,0))</f>
        <v>4.8</v>
      </c>
      <c r="O143" s="28">
        <f>IF(VLOOKUP($C143,Sheet!$A$7:$DG$148,'TN01-10 (IN)'!O$12,0)="","",VLOOKUP($C143,Sheet!$A$7:$DG$148,'TN01-10 (IN)'!O$12,0))</f>
        <v>4.8</v>
      </c>
      <c r="P143" s="28">
        <f>IF(VLOOKUP($C143,Sheet!$A$7:$DG$148,'TN01-10 (IN)'!P$12,0)="","",VLOOKUP($C143,Sheet!$A$7:$DG$148,'TN01-10 (IN)'!P$12,0))</f>
        <v>5.2</v>
      </c>
      <c r="Q143" s="28" t="str">
        <f>IF(VLOOKUP($C143,Sheet!$A$7:$DG$148,'TN01-10 (IN)'!Q$12,0)="","",VLOOKUP($C143,Sheet!$A$7:$DG$148,'TN01-10 (IN)'!Q$12,0))</f>
        <v/>
      </c>
      <c r="R143" s="28">
        <f>IF(VLOOKUP($C143,Sheet!$A$7:$DG$148,'TN01-10 (IN)'!R$12,0)="","",VLOOKUP($C143,Sheet!$A$7:$DG$148,'TN01-10 (IN)'!R$12,0))</f>
        <v>5.9</v>
      </c>
      <c r="S143" s="28" t="str">
        <f>IF(VLOOKUP($C143,Sheet!$A$7:$DG$148,'TN01-10 (IN)'!S$12,0)="","",VLOOKUP($C143,Sheet!$A$7:$DG$148,'TN01-10 (IN)'!S$12,0))</f>
        <v/>
      </c>
      <c r="T143" s="28" t="str">
        <f>IF(VLOOKUP($C143,Sheet!$A$7:$DG$148,'TN01-10 (IN)'!T$12,0)="","",VLOOKUP($C143,Sheet!$A$7:$DG$148,'TN01-10 (IN)'!T$12,0))</f>
        <v/>
      </c>
      <c r="U143" s="28" t="str">
        <f>IF(VLOOKUP($C143,Sheet!$A$7:$DG$148,'TN01-10 (IN)'!U$12,0)="","",VLOOKUP($C143,Sheet!$A$7:$DG$148,'TN01-10 (IN)'!U$12,0))</f>
        <v/>
      </c>
      <c r="V143" s="28" t="str">
        <f>IF(VLOOKUP($C143,Sheet!$A$7:$DG$148,'TN01-10 (IN)'!V$12,0)="","",VLOOKUP($C143,Sheet!$A$7:$DG$148,'TN01-10 (IN)'!V$12,0))</f>
        <v/>
      </c>
      <c r="W143" s="28">
        <f>IF(VLOOKUP($C143,Sheet!$A$7:$DG$148,'TN01-10 (IN)'!W$12,0)="","",VLOOKUP($C143,Sheet!$A$7:$DG$148,'TN01-10 (IN)'!W$12,0))</f>
        <v>8</v>
      </c>
      <c r="X143" s="28">
        <f>IF(VLOOKUP($C143,Sheet!$A$7:$DG$148,'TN01-10 (IN)'!X$12,0)="","",VLOOKUP($C143,Sheet!$A$7:$DG$148,'TN01-10 (IN)'!X$12,0))</f>
        <v>8.3000000000000007</v>
      </c>
      <c r="Y143" s="28">
        <f>IF(VLOOKUP($C143,Sheet!$A$7:$DG$148,'TN01-10 (IN)'!Y$12,0)="","",VLOOKUP($C143,Sheet!$A$7:$DG$148,'TN01-10 (IN)'!Y$12,0))</f>
        <v>7.3</v>
      </c>
      <c r="Z143" s="28">
        <f>IF(VLOOKUP($C143,Sheet!$A$7:$DG$148,'TN01-10 (IN)'!Z$12,0)="","",VLOOKUP($C143,Sheet!$A$7:$DG$148,'TN01-10 (IN)'!Z$12,0))</f>
        <v>9.1</v>
      </c>
      <c r="AA143" s="28">
        <f>IF(VLOOKUP($C143,Sheet!$A$7:$DG$148,'TN01-10 (IN)'!AA$12,0)="","",VLOOKUP($C143,Sheet!$A$7:$DG$148,'TN01-10 (IN)'!AA$12,0))</f>
        <v>7.4</v>
      </c>
      <c r="AB143" s="28">
        <f>IF(VLOOKUP($C143,Sheet!$A$7:$DG$148,'TN01-10 (IN)'!AB$12,0)="","",VLOOKUP($C143,Sheet!$A$7:$DG$148,'TN01-10 (IN)'!AB$12,0))</f>
        <v>6.3</v>
      </c>
      <c r="AC143" s="28">
        <f>IF(VLOOKUP($C143,Sheet!$A$7:$DG$148,'TN01-10 (IN)'!AC$12,0)="","",VLOOKUP($C143,Sheet!$A$7:$DG$148,'TN01-10 (IN)'!AC$12,0))</f>
        <v>4.2</v>
      </c>
      <c r="AD143" s="28">
        <f>IF(VLOOKUP($C143,Sheet!$A$7:$DG$148,'TN01-10 (IN)'!AD$12,0)="","",VLOOKUP($C143,Sheet!$A$7:$DG$148,'TN01-10 (IN)'!AD$12,0))</f>
        <v>7.7</v>
      </c>
      <c r="AE143" s="28">
        <f>IF(VLOOKUP($C143,Sheet!$A$7:$DG$148,'TN01-10 (IN)'!AE$12,0)="","",VLOOKUP($C143,Sheet!$A$7:$DG$148,'TN01-10 (IN)'!AE$12,0))</f>
        <v>6.1</v>
      </c>
      <c r="AF143" s="28">
        <f>IF(VLOOKUP($C143,Sheet!$A$7:$DG$148,'TN01-10 (IN)'!AF$12,0)="","",VLOOKUP($C143,Sheet!$A$7:$DG$148,'TN01-10 (IN)'!AF$12,0))</f>
        <v>6.7</v>
      </c>
      <c r="AG143" s="28">
        <f>IF(VLOOKUP($C143,Sheet!$A$7:$DG$148,'TN01-10 (IN)'!AG$12,0)="","",VLOOKUP($C143,Sheet!$A$7:$DG$148,'TN01-10 (IN)'!AG$12,0))</f>
        <v>6.1</v>
      </c>
      <c r="AH143" s="28">
        <f>IF(VLOOKUP($C143,Sheet!$A$7:$DG$148,'TN01-10 (IN)'!AH$12,0)="","",VLOOKUP($C143,Sheet!$A$7:$DG$148,'TN01-10 (IN)'!AH$12,0))</f>
        <v>6.6</v>
      </c>
      <c r="AI143" s="28">
        <f>IF(VLOOKUP($C143,Sheet!$A$7:$DG$148,'TN01-10 (IN)'!AI$12,0)="","",VLOOKUP($C143,Sheet!$A$7:$DG$148,'TN01-10 (IN)'!AI$12,0))</f>
        <v>6.2</v>
      </c>
      <c r="AJ143" s="28">
        <f>IF(VLOOKUP($C143,Sheet!$A$7:$DG$148,'TN01-10 (IN)'!AJ$12,0)="","",VLOOKUP($C143,Sheet!$A$7:$DG$148,'TN01-10 (IN)'!AJ$12,0))</f>
        <v>5.5</v>
      </c>
      <c r="AK143" s="28">
        <f>IF(VLOOKUP($C143,Sheet!$A$7:$DG$148,'TN01-10 (IN)'!AK$12,0)="","",VLOOKUP($C143,Sheet!$A$7:$DG$148,'TN01-10 (IN)'!AK$12,0))</f>
        <v>6.7</v>
      </c>
      <c r="AL143" s="28">
        <f>IF(VLOOKUP($C143,Sheet!$A$7:$DG$148,'TN01-10 (IN)'!AL$12,0)="","",VLOOKUP($C143,Sheet!$A$7:$DG$148,'TN01-10 (IN)'!AL$12,0))</f>
        <v>7.4</v>
      </c>
      <c r="AM143" s="33">
        <f>IF(VLOOKUP($C143,Sheet!$A$7:$DG$148,'TN01-10 (IN)'!AM$12,0)="","",VLOOKUP($C143,Sheet!$A$7:$DG$148,'TN01-10 (IN)'!AM$12,0))</f>
        <v>51</v>
      </c>
      <c r="AN143" s="36">
        <f>IF(VLOOKUP($C143,Sheet!$A$7:$DG$148,'TN01-10 (IN)'!AN$12,0)="","",VLOOKUP($C143,Sheet!$A$7:$DG$148,'TN01-10 (IN)'!AN$12,0))</f>
        <v>0</v>
      </c>
      <c r="AO143" s="32">
        <f>IF(VLOOKUP($C143,Sheet!$A$7:$DG$148,'TN01-10 (IN)'!AO$12,0)="","",VLOOKUP($C143,Sheet!$A$7:$DG$148,'TN01-10 (IN)'!AO$12,0))</f>
        <v>6.2</v>
      </c>
      <c r="AP143" s="32">
        <f>IF(VLOOKUP($C143,Sheet!$A$7:$DG$148,'TN01-10 (IN)'!AP$12,0)="","",VLOOKUP($C143,Sheet!$A$7:$DG$148,'TN01-10 (IN)'!AP$12,0))</f>
        <v>5.7</v>
      </c>
      <c r="AQ143" s="32">
        <f>IF(VLOOKUP($C143,Sheet!$A$7:$DG$148,'TN01-10 (IN)'!AQ$12,0)="","",VLOOKUP($C143,Sheet!$A$7:$DG$148,'TN01-10 (IN)'!AQ$12,0))</f>
        <v>7.6</v>
      </c>
      <c r="AR143" s="32" t="str">
        <f>IF(VLOOKUP($C143,Sheet!$A$7:$DG$148,'TN01-10 (IN)'!AR$12,0)="","",VLOOKUP($C143,Sheet!$A$7:$DG$148,'TN01-10 (IN)'!AR$12,0))</f>
        <v/>
      </c>
      <c r="AS143" s="32">
        <f>IF(VLOOKUP($C143,Sheet!$A$7:$DG$148,'TN01-10 (IN)'!AS$12,0)="","",VLOOKUP($C143,Sheet!$A$7:$DG$148,'TN01-10 (IN)'!AS$12,0))</f>
        <v>4.5</v>
      </c>
      <c r="AT143" s="32" t="str">
        <f>IF(VLOOKUP($C143,Sheet!$A$7:$DG$148,'TN01-10 (IN)'!AT$12,0)="","",VLOOKUP($C143,Sheet!$A$7:$DG$148,'TN01-10 (IN)'!AT$12,0))</f>
        <v/>
      </c>
      <c r="AU143" s="32" t="str">
        <f>IF(VLOOKUP($C143,Sheet!$A$7:$DG$148,'TN01-10 (IN)'!AU$12,0)="","",VLOOKUP($C143,Sheet!$A$7:$DG$148,'TN01-10 (IN)'!AU$12,0))</f>
        <v/>
      </c>
      <c r="AV143" s="32" t="str">
        <f>IF(VLOOKUP($C143,Sheet!$A$7:$DG$148,'TN01-10 (IN)'!AV$12,0)="","",VLOOKUP($C143,Sheet!$A$7:$DG$148,'TN01-10 (IN)'!AV$12,0))</f>
        <v/>
      </c>
      <c r="AW143" s="32">
        <f>IF(VLOOKUP($C143,Sheet!$A$7:$DG$148,'TN01-10 (IN)'!AW$12,0)="","",VLOOKUP($C143,Sheet!$A$7:$DG$148,'TN01-10 (IN)'!AW$12,0))</f>
        <v>5.6</v>
      </c>
      <c r="AX143" s="32" t="str">
        <f>IF(VLOOKUP($C143,Sheet!$A$7:$DG$148,'TN01-10 (IN)'!AX$12,0)="","",VLOOKUP($C143,Sheet!$A$7:$DG$148,'TN01-10 (IN)'!AX$12,0))</f>
        <v/>
      </c>
      <c r="AY143" s="32">
        <f>IF(VLOOKUP($C143,Sheet!$A$7:$DG$148,'TN01-10 (IN)'!AY$12,0)="","",VLOOKUP($C143,Sheet!$A$7:$DG$148,'TN01-10 (IN)'!AY$12,0))</f>
        <v>4.5999999999999996</v>
      </c>
      <c r="AZ143" s="32" t="str">
        <f>IF(VLOOKUP($C143,Sheet!$A$7:$DG$148,'TN01-10 (IN)'!AZ$12,0)="","",VLOOKUP($C143,Sheet!$A$7:$DG$148,'TN01-10 (IN)'!AZ$12,0))</f>
        <v/>
      </c>
      <c r="BA143" s="32" t="str">
        <f>IF(VLOOKUP($C143,Sheet!$A$7:$DG$148,'TN01-10 (IN)'!BA$12,0)="","",VLOOKUP($C143,Sheet!$A$7:$DG$148,'TN01-10 (IN)'!BA$12,0))</f>
        <v/>
      </c>
      <c r="BB143" s="32" t="str">
        <f>IF(VLOOKUP($C143,Sheet!$A$7:$DG$148,'TN01-10 (IN)'!BB$12,0)="","",VLOOKUP($C143,Sheet!$A$7:$DG$148,'TN01-10 (IN)'!BB$12,0))</f>
        <v/>
      </c>
      <c r="BC143" s="32">
        <f>IF(VLOOKUP($C143,Sheet!$A$7:$DG$148,'TN01-10 (IN)'!BC$12,0)="","",VLOOKUP($C143,Sheet!$A$7:$DG$148,'TN01-10 (IN)'!BC$12,0))</f>
        <v>5.4</v>
      </c>
      <c r="BD143" s="33">
        <f>IF(VLOOKUP($C143,Sheet!$A$7:$DG$148,'TN01-10 (IN)'!BD$12,0)="","",VLOOKUP($C143,Sheet!$A$7:$DG$148,'TN01-10 (IN)'!BD$12,0))</f>
        <v>7</v>
      </c>
      <c r="BE143" s="36">
        <f>IF(VLOOKUP($C143,Sheet!$A$7:$DG$148,'TN01-10 (IN)'!BE$12,0)="","",VLOOKUP($C143,Sheet!$A$7:$DG$148,'TN01-10 (IN)'!BE$12,0))</f>
        <v>0</v>
      </c>
      <c r="BF143" s="28">
        <f>IF(VLOOKUP($C143,Sheet!$A$7:$DG$148,'TN01-10 (IN)'!BF$12,0)="","",VLOOKUP($C143,Sheet!$A$7:$DG$148,'TN01-10 (IN)'!BF$12,0))</f>
        <v>5.4</v>
      </c>
      <c r="BG143" s="28">
        <f>IF(VLOOKUP($C143,Sheet!$A$7:$DG$148,'TN01-10 (IN)'!BG$12,0)="","",VLOOKUP($C143,Sheet!$A$7:$DG$148,'TN01-10 (IN)'!BG$12,0))</f>
        <v>4.0999999999999996</v>
      </c>
      <c r="BH143" s="28">
        <f>IF(VLOOKUP($C143,Sheet!$A$7:$DG$148,'TN01-10 (IN)'!BH$12,0)="","",VLOOKUP($C143,Sheet!$A$7:$DG$148,'TN01-10 (IN)'!BH$12,0))</f>
        <v>4.5999999999999996</v>
      </c>
      <c r="BI143" s="28">
        <f>IF(VLOOKUP($C143,Sheet!$A$7:$DG$148,'TN01-10 (IN)'!BI$12,0)="","",VLOOKUP($C143,Sheet!$A$7:$DG$148,'TN01-10 (IN)'!BI$12,0))</f>
        <v>7.1</v>
      </c>
      <c r="BJ143" s="28">
        <f>IF(VLOOKUP($C143,Sheet!$A$7:$DG$148,'TN01-10 (IN)'!BJ$12,0)="","",VLOOKUP($C143,Sheet!$A$7:$DG$148,'TN01-10 (IN)'!BJ$12,0))</f>
        <v>5.7</v>
      </c>
      <c r="BK143" s="28">
        <f>IF(VLOOKUP($C143,Sheet!$A$7:$DG$148,'TN01-10 (IN)'!BK$12,0)="","",VLOOKUP($C143,Sheet!$A$7:$DG$148,'TN01-10 (IN)'!BK$12,0))</f>
        <v>6.4</v>
      </c>
      <c r="BL143" s="28">
        <f>IF(VLOOKUP($C143,Sheet!$A$7:$DG$148,'TN01-10 (IN)'!BL$12,0)="","",VLOOKUP($C143,Sheet!$A$7:$DG$148,'TN01-10 (IN)'!BL$12,0))</f>
        <v>6.9</v>
      </c>
      <c r="BM143" s="28">
        <f>IF(VLOOKUP($C143,Sheet!$A$7:$DG$148,'TN01-10 (IN)'!BM$12,0)="","",VLOOKUP($C143,Sheet!$A$7:$DG$148,'TN01-10 (IN)'!BM$12,0))</f>
        <v>5.7</v>
      </c>
      <c r="BN143" s="28">
        <f>IF(VLOOKUP($C143,Sheet!$A$7:$DG$148,'TN01-10 (IN)'!BN$12,0)="","",VLOOKUP($C143,Sheet!$A$7:$DG$148,'TN01-10 (IN)'!BN$12,0))</f>
        <v>7.2</v>
      </c>
      <c r="BO143" s="28">
        <f>IF(VLOOKUP($C143,Sheet!$A$7:$DG$148,'TN01-10 (IN)'!BO$12,0)="","",VLOOKUP($C143,Sheet!$A$7:$DG$148,'TN01-10 (IN)'!BO$12,0))</f>
        <v>5.0999999999999996</v>
      </c>
      <c r="BP143" s="28">
        <f>IF(VLOOKUP($C143,Sheet!$A$7:$DG$148,'TN01-10 (IN)'!BP$12,0)="","",VLOOKUP($C143,Sheet!$A$7:$DG$148,'TN01-10 (IN)'!BP$12,0))</f>
        <v>6.7</v>
      </c>
      <c r="BQ143" s="28">
        <f>IF(VLOOKUP($C143,Sheet!$A$7:$DG$148,'TN01-10 (IN)'!BQ$12,0)="","",VLOOKUP($C143,Sheet!$A$7:$DG$148,'TN01-10 (IN)'!BQ$12,0))</f>
        <v>5.6</v>
      </c>
      <c r="BR143" s="28">
        <f>IF(VLOOKUP($C143,Sheet!$A$7:$DG$148,'TN01-10 (IN)'!BR$12,0)="","",VLOOKUP($C143,Sheet!$A$7:$DG$148,'TN01-10 (IN)'!BR$12,0))</f>
        <v>5.4</v>
      </c>
      <c r="BS143" s="28" t="str">
        <f>IF(VLOOKUP($C143,Sheet!$A$7:$DG$148,'TN01-10 (IN)'!BS$12,0)="","",VLOOKUP($C143,Sheet!$A$7:$DG$148,'TN01-10 (IN)'!BS$12,0))</f>
        <v/>
      </c>
      <c r="BT143" s="28">
        <f>IF(VLOOKUP($C143,Sheet!$A$7:$DG$148,'TN01-10 (IN)'!BT$12,0)="","",VLOOKUP($C143,Sheet!$A$7:$DG$148,'TN01-10 (IN)'!BT$12,0))</f>
        <v>6.1</v>
      </c>
      <c r="BU143" s="28">
        <f>IF(VLOOKUP($C143,Sheet!$A$7:$DG$148,'TN01-10 (IN)'!BU$12,0)="","",VLOOKUP($C143,Sheet!$A$7:$DG$148,'TN01-10 (IN)'!BU$12,0))</f>
        <v>5.0999999999999996</v>
      </c>
      <c r="BV143" s="28">
        <f>IF(VLOOKUP($C143,Sheet!$A$7:$DG$148,'TN01-10 (IN)'!BV$12,0)="","",VLOOKUP($C143,Sheet!$A$7:$DG$148,'TN01-10 (IN)'!BV$12,0))</f>
        <v>5.7</v>
      </c>
      <c r="BW143" s="28">
        <f>IF(VLOOKUP($C143,Sheet!$A$7:$DG$148,'TN01-10 (IN)'!BW$12,0)="","",VLOOKUP($C143,Sheet!$A$7:$DG$148,'TN01-10 (IN)'!BW$12,0))</f>
        <v>5.5</v>
      </c>
      <c r="BX143" s="28">
        <f>IF(VLOOKUP($C143,Sheet!$A$7:$DG$148,'TN01-10 (IN)'!BX$12,0)="","",VLOOKUP($C143,Sheet!$A$7:$DG$148,'TN01-10 (IN)'!BX$12,0))</f>
        <v>5.4</v>
      </c>
      <c r="BY143" s="28">
        <f>IF(VLOOKUP($C143,Sheet!$A$7:$DG$148,'TN01-10 (IN)'!BY$12,0)="","",VLOOKUP($C143,Sheet!$A$7:$DG$148,'TN01-10 (IN)'!BY$12,0))</f>
        <v>8.6999999999999993</v>
      </c>
      <c r="BZ143" s="33">
        <f>IF(VLOOKUP($C143,Sheet!$A$7:$DG$148,'TN01-10 (IN)'!BZ$12,0)="","",VLOOKUP($C143,Sheet!$A$7:$DG$148,'TN01-10 (IN)'!BZ$12,0))</f>
        <v>50</v>
      </c>
      <c r="CA143" s="36">
        <f>IF(VLOOKUP($C143,Sheet!$A$7:$DG$148,'TN01-10 (IN)'!CA$12,0)="","",VLOOKUP($C143,Sheet!$A$7:$DG$148,'TN01-10 (IN)'!CA$12,0))</f>
        <v>0</v>
      </c>
      <c r="CB143" s="28" t="str">
        <f>IF(VLOOKUP($C143,Sheet!$A$7:$DG$148,'TN01-10 (IN)'!CB$12,0)="","",VLOOKUP($C143,Sheet!$A$7:$DG$148,'TN01-10 (IN)'!CB$12,0))</f>
        <v/>
      </c>
      <c r="CC143" s="28">
        <f>IF(VLOOKUP($C143,Sheet!$A$7:$DG$148,'TN01-10 (IN)'!CC$12,0)="","",VLOOKUP($C143,Sheet!$A$7:$DG$148,'TN01-10 (IN)'!CC$12,0))</f>
        <v>7.8</v>
      </c>
      <c r="CD143" s="28">
        <f>IF(VLOOKUP($C143,Sheet!$A$7:$DG$148,'TN01-10 (IN)'!CD$12,0)="","",VLOOKUP($C143,Sheet!$A$7:$DG$148,'TN01-10 (IN)'!CD$12,0))</f>
        <v>6.6</v>
      </c>
      <c r="CE143" s="28" t="str">
        <f>IF(VLOOKUP($C143,Sheet!$A$7:$DG$148,'TN01-10 (IN)'!CE$12,0)="","",VLOOKUP($C143,Sheet!$A$7:$DG$148,'TN01-10 (IN)'!CE$12,0))</f>
        <v/>
      </c>
      <c r="CF143" s="28">
        <f>IF(VLOOKUP($C143,Sheet!$A$7:$DG$148,'TN01-10 (IN)'!CF$12,0)="","",VLOOKUP($C143,Sheet!$A$7:$DG$148,'TN01-10 (IN)'!CF$12,0))</f>
        <v>7.1</v>
      </c>
      <c r="CG143" s="28">
        <f>IF(VLOOKUP($C143,Sheet!$A$7:$DG$148,'TN01-10 (IN)'!CG$12,0)="","",VLOOKUP($C143,Sheet!$A$7:$DG$148,'TN01-10 (IN)'!CG$12,0))</f>
        <v>6.1</v>
      </c>
      <c r="CH143" s="28">
        <f>IF(VLOOKUP($C143,Sheet!$A$7:$DG$148,'TN01-10 (IN)'!CH$12,0)="","",VLOOKUP($C143,Sheet!$A$7:$DG$148,'TN01-10 (IN)'!CH$12,0))</f>
        <v>7.1</v>
      </c>
      <c r="CI143" s="28">
        <f>IF(VLOOKUP($C143,Sheet!$A$7:$DG$148,'TN01-10 (IN)'!CI$12,0)="","",VLOOKUP($C143,Sheet!$A$7:$DG$148,'TN01-10 (IN)'!CI$12,0))</f>
        <v>5.2</v>
      </c>
      <c r="CJ143" s="28" t="str">
        <f>IF(VLOOKUP($C143,Sheet!$A$7:$DG$148,'TN01-10 (IN)'!CJ$12,0)="","",VLOOKUP($C143,Sheet!$A$7:$DG$148,'TN01-10 (IN)'!CJ$12,0))</f>
        <v/>
      </c>
      <c r="CK143" s="28" t="str">
        <f>IF(VLOOKUP($C143,Sheet!$A$7:$DG$148,'TN01-10 (IN)'!CK$12,0)="","",VLOOKUP($C143,Sheet!$A$7:$DG$148,'TN01-10 (IN)'!CK$12,0))</f>
        <v/>
      </c>
      <c r="CL143" s="28" t="str">
        <f>IF(VLOOKUP($C143,Sheet!$A$7:$DG$148,'TN01-10 (IN)'!CL$12,0)="","",VLOOKUP($C143,Sheet!$A$7:$DG$148,'TN01-10 (IN)'!CL$12,0))</f>
        <v/>
      </c>
      <c r="CM143" s="28">
        <f>IF(VLOOKUP($C143,Sheet!$A$7:$DG$148,'TN01-10 (IN)'!CM$12,0)="","",VLOOKUP($C143,Sheet!$A$7:$DG$148,'TN01-10 (IN)'!CM$12,0))</f>
        <v>4.8</v>
      </c>
      <c r="CN143" s="28" t="str">
        <f>IF(VLOOKUP($C143,Sheet!$A$7:$DG$148,'TN01-10 (IN)'!CN$12,0)="","",VLOOKUP($C143,Sheet!$A$7:$DG$148,'TN01-10 (IN)'!CN$12,0))</f>
        <v/>
      </c>
      <c r="CO143" s="28" t="str">
        <f>IF(VLOOKUP($C143,Sheet!$A$7:$DG$148,'TN01-10 (IN)'!CO$12,0)="","",VLOOKUP($C143,Sheet!$A$7:$DG$148,'TN01-10 (IN)'!CO$12,0))</f>
        <v/>
      </c>
      <c r="CP143" s="28">
        <f>IF(VLOOKUP($C143,Sheet!$A$7:$DG$148,'TN01-10 (IN)'!CP$12,0)="","",VLOOKUP($C143,Sheet!$A$7:$DG$148,'TN01-10 (IN)'!CP$12,0))</f>
        <v>6.2</v>
      </c>
      <c r="CQ143" s="28">
        <f>IF(VLOOKUP($C143,Sheet!$A$7:$DG$148,'TN01-10 (IN)'!CQ$12,0)="","",VLOOKUP($C143,Sheet!$A$7:$DG$148,'TN01-10 (IN)'!CQ$12,0))</f>
        <v>7.1</v>
      </c>
      <c r="CR143" s="28">
        <f>IF(VLOOKUP($C143,Sheet!$A$7:$DG$148,'TN01-10 (IN)'!CR$12,0)="","",VLOOKUP($C143,Sheet!$A$7:$DG$148,'TN01-10 (IN)'!CR$12,0))</f>
        <v>8</v>
      </c>
      <c r="CS143" s="28">
        <f>IF(VLOOKUP($C143,Sheet!$A$7:$DG$148,'TN01-10 (IN)'!CS$12,0)="","",VLOOKUP($C143,Sheet!$A$7:$DG$148,'TN01-10 (IN)'!CS$12,0))</f>
        <v>7.1</v>
      </c>
      <c r="CT143" s="28">
        <f>IF(VLOOKUP($C143,Sheet!$A$7:$DG$148,'TN01-10 (IN)'!CT$12,0)="","",VLOOKUP($C143,Sheet!$A$7:$DG$148,'TN01-10 (IN)'!CT$12,0))</f>
        <v>7.3</v>
      </c>
      <c r="CU143" s="33">
        <f>IF(VLOOKUP($C143,Sheet!$A$7:$DG$148,'TN01-10 (IN)'!CU$12,0)="","",VLOOKUP($C143,Sheet!$A$7:$DG$148,'TN01-10 (IN)'!CU$12,0))</f>
        <v>27</v>
      </c>
      <c r="CV143" s="36">
        <f>IF(VLOOKUP($C143,Sheet!$A$7:$DG$148,'TN01-10 (IN)'!CV$12,0)="","",VLOOKUP($C143,Sheet!$A$7:$DG$148,'TN01-10 (IN)'!CV$12,0))</f>
        <v>0</v>
      </c>
      <c r="CW143" s="38">
        <f t="shared" ref="CW143:CX167" si="20">AM143+BZ143+CU143</f>
        <v>128</v>
      </c>
      <c r="CX143" s="38">
        <f t="shared" si="20"/>
        <v>0</v>
      </c>
      <c r="CY143" s="38">
        <f t="shared" ref="CY143:CY167" si="21">SUMIF(J143:CV143,"P",$J$13:$CV$13)+SUMIF(J143:CV143,"P (P/F)",$J$13:$CV$13)</f>
        <v>0</v>
      </c>
      <c r="CZ143" s="38">
        <f t="shared" ref="CZ143:CZ167" si="22">CW143+CX143-CY143</f>
        <v>128</v>
      </c>
      <c r="DA143" s="38">
        <f t="shared" ref="DA143:DA167" si="23">ROUND(SUMPRODUCT($J$13:$CV$13,J143:CV143)/CZ143,2)</f>
        <v>6.2</v>
      </c>
      <c r="DB143" s="38">
        <f>VLOOKUP($C143,'TN01-04'!$A$13:$DL$166,103,0)</f>
        <v>2.35</v>
      </c>
      <c r="DC143" s="28" t="str">
        <f>IF(VLOOKUP($C143,Sheet!$A$7:$DG$148,'TN01-10 (IN)'!DC$12,0)="","",VLOOKUP($C143,Sheet!$A$7:$DG$148,'TN01-10 (IN)'!DC$12,0))</f>
        <v/>
      </c>
      <c r="DD143" s="28" t="str">
        <f>IF(VLOOKUP($C143,Sheet!$A$7:$DG$148,'TN01-10 (IN)'!DD$12,0)="","",VLOOKUP($C143,Sheet!$A$7:$DG$148,'TN01-10 (IN)'!DD$12,0))</f>
        <v/>
      </c>
      <c r="DE143" s="28">
        <f>IF(VLOOKUP($C143,Sheet!$A$7:$DG$148,'TN01-10 (IN)'!DE$12,0)="","",VLOOKUP($C143,Sheet!$A$7:$DG$148,'TN01-10 (IN)'!DE$12,0))</f>
        <v>8.1999999999999993</v>
      </c>
      <c r="DF143" s="28" t="str">
        <f>IF(VLOOKUP($C143,Sheet!$A$7:$DG$148,'TN01-10 (IN)'!DF$12,0)="","",VLOOKUP($C143,Sheet!$A$7:$DG$148,'TN01-10 (IN)'!DF$12,0))</f>
        <v/>
      </c>
      <c r="DG143" s="38"/>
      <c r="DH143" s="38">
        <f t="shared" ref="DH143:DH167" si="24">ROUND(SUMPRODUCT(DC143:DF143,$DC$13:$DF$13)/5,2)</f>
        <v>8.1999999999999993</v>
      </c>
      <c r="DI143" s="38">
        <f>VLOOKUP($C143,'TN01-04'!$A$13:$DL$166,110,0)</f>
        <v>3.65</v>
      </c>
      <c r="DJ143" s="33">
        <f>IF(VLOOKUP($C143,Sheet!$A$7:$DG$148,'TN01-10 (IN)'!DJ$12,0)="","",VLOOKUP($C143,Sheet!$A$7:$DG$148,'TN01-10 (IN)'!DJ$12,0))</f>
        <v>5</v>
      </c>
      <c r="DK143" s="36">
        <f>IF(VLOOKUP($C143,Sheet!$A$7:$DG$148,'TN01-10 (IN)'!DK$12,0)="","",VLOOKUP($C143,Sheet!$A$7:$DG$148,'TN01-10 (IN)'!DK$12,0))</f>
        <v>0</v>
      </c>
      <c r="DL143" s="38">
        <f t="shared" ref="DL143:DL167" si="25">CW143+DJ143-CY143</f>
        <v>133</v>
      </c>
      <c r="DM143" s="38">
        <f t="shared" ref="DM143:DM167" si="26">CX143+DK143</f>
        <v>0</v>
      </c>
      <c r="DN143" s="38">
        <f t="shared" ref="DN143:DN167" si="27">ROUND(SUMPRODUCT(J143:DK143,$J$13:$DK$13)/(DL143+DM143),2)</f>
        <v>6.28</v>
      </c>
      <c r="DO143" s="38">
        <f>VLOOKUP($C143,'TN01-04'!$A$13:$DL$166,116,0)</f>
        <v>2.4</v>
      </c>
      <c r="DP143" s="33">
        <f>IF(VLOOKUP($C143,Sheet!$A$7:$DG$148,'TN01-10 (IN)'!DP$12,0)="","",VLOOKUP($C143,Sheet!$A$7:$DG$148,'TN01-10 (IN)'!DP$12,0))</f>
        <v>140</v>
      </c>
      <c r="DQ143" s="36">
        <f>IF(VLOOKUP($C143,Sheet!$A$7:$DG$148,'TN01-10 (IN)'!DQ$12,0)="","",VLOOKUP($C143,Sheet!$A$7:$DG$148,'TN01-10 (IN)'!DQ$12,0))</f>
        <v>0</v>
      </c>
      <c r="DR143" s="28">
        <f>IF(VLOOKUP($C143,Sheet!$A$7:$DG$148,'TN01-10 (IN)'!DR$12,0)="","",VLOOKUP($C143,Sheet!$A$7:$DG$148,'TN01-10 (IN)'!DR$12,0))</f>
        <v>137</v>
      </c>
      <c r="DS143" s="28">
        <f>IF(VLOOKUP($C143,Sheet!$A$7:$DG$148,'TN01-10 (IN)'!DS$12,0)="","",VLOOKUP($C143,Sheet!$A$7:$DG$148,'TN01-10 (IN)'!DS$12,0))</f>
        <v>140</v>
      </c>
      <c r="DT143" s="28">
        <f>IF(VLOOKUP($C143,Sheet!$A$7:$DG$148,'TN01-10 (IN)'!DT$12,0)="","",VLOOKUP($C143,Sheet!$A$7:$DG$148,'TN01-10 (IN)'!DT$12,0))</f>
        <v>6.28</v>
      </c>
      <c r="DU143" s="28">
        <f>IF(VLOOKUP($C143,Sheet!$A$7:$DG$148,'TN01-10 (IN)'!DU$12,0)="","",VLOOKUP($C143,Sheet!$A$7:$DG$148,'TN01-10 (IN)'!DU$12,0))</f>
        <v>2.4</v>
      </c>
      <c r="DV143" s="28" t="str">
        <f>IF(VLOOKUP($C143,Sheet!$A$7:$DG$148,'TN01-10 (IN)'!DV$12,0)="","",VLOOKUP($C143,Sheet!$A$7:$DG$148,'TN01-10 (IN)'!DV$12,0))</f>
        <v/>
      </c>
      <c r="DW143" s="42">
        <f t="shared" ref="DW143:DW167" si="28">CX143/(CX143+CW143)</f>
        <v>0</v>
      </c>
    </row>
    <row r="144" spans="1:127" ht="15.95" customHeight="1" x14ac:dyDescent="0.2">
      <c r="A144" s="52"/>
      <c r="B144" s="625"/>
      <c r="C144" s="45">
        <v>2220717077</v>
      </c>
      <c r="D144" s="26" t="s">
        <v>6</v>
      </c>
      <c r="E144" s="26" t="s">
        <v>111</v>
      </c>
      <c r="F144" s="26" t="s">
        <v>188</v>
      </c>
      <c r="G144" s="27">
        <v>36028</v>
      </c>
      <c r="H144" s="26" t="s">
        <v>209</v>
      </c>
      <c r="I144" s="26" t="s">
        <v>213</v>
      </c>
      <c r="J144" s="28" t="e">
        <f>IF(VLOOKUP($C144,Sheet!$A$7:$DG$148,'TN01-10 (IN)'!J$12,0)="","",VLOOKUP($C144,Sheet!$A$7:$DG$148,'TN01-10 (IN)'!J$12,0))</f>
        <v>#N/A</v>
      </c>
      <c r="K144" s="28" t="e">
        <f>IF(VLOOKUP($C144,Sheet!$A$7:$DG$148,'TN01-10 (IN)'!K$12,0)="","",VLOOKUP($C144,Sheet!$A$7:$DG$148,'TN01-10 (IN)'!K$12,0))</f>
        <v>#N/A</v>
      </c>
      <c r="L144" s="28" t="e">
        <f>IF(VLOOKUP($C144,Sheet!$A$7:$DG$148,'TN01-10 (IN)'!L$12,0)="","",VLOOKUP($C144,Sheet!$A$7:$DG$148,'TN01-10 (IN)'!L$12,0))</f>
        <v>#N/A</v>
      </c>
      <c r="M144" s="28" t="e">
        <f>IF(VLOOKUP($C144,Sheet!$A$7:$DG$148,'TN01-10 (IN)'!M$12,0)="","",VLOOKUP($C144,Sheet!$A$7:$DG$148,'TN01-10 (IN)'!M$12,0))</f>
        <v>#N/A</v>
      </c>
      <c r="N144" s="28" t="e">
        <f>IF(VLOOKUP($C144,Sheet!$A$7:$DG$148,'TN01-10 (IN)'!N$12,0)="","",VLOOKUP($C144,Sheet!$A$7:$DG$148,'TN01-10 (IN)'!N$12,0))</f>
        <v>#N/A</v>
      </c>
      <c r="O144" s="28" t="e">
        <f>IF(VLOOKUP($C144,Sheet!$A$7:$DG$148,'TN01-10 (IN)'!O$12,0)="","",VLOOKUP($C144,Sheet!$A$7:$DG$148,'TN01-10 (IN)'!O$12,0))</f>
        <v>#N/A</v>
      </c>
      <c r="P144" s="28" t="e">
        <f>IF(VLOOKUP($C144,Sheet!$A$7:$DG$148,'TN01-10 (IN)'!P$12,0)="","",VLOOKUP($C144,Sheet!$A$7:$DG$148,'TN01-10 (IN)'!P$12,0))</f>
        <v>#N/A</v>
      </c>
      <c r="Q144" s="28" t="e">
        <f>IF(VLOOKUP($C144,Sheet!$A$7:$DG$148,'TN01-10 (IN)'!Q$12,0)="","",VLOOKUP($C144,Sheet!$A$7:$DG$148,'TN01-10 (IN)'!Q$12,0))</f>
        <v>#N/A</v>
      </c>
      <c r="R144" s="28" t="e">
        <f>IF(VLOOKUP($C144,Sheet!$A$7:$DG$148,'TN01-10 (IN)'!R$12,0)="","",VLOOKUP($C144,Sheet!$A$7:$DG$148,'TN01-10 (IN)'!R$12,0))</f>
        <v>#N/A</v>
      </c>
      <c r="S144" s="28" t="e">
        <f>IF(VLOOKUP($C144,Sheet!$A$7:$DG$148,'TN01-10 (IN)'!S$12,0)="","",VLOOKUP($C144,Sheet!$A$7:$DG$148,'TN01-10 (IN)'!S$12,0))</f>
        <v>#N/A</v>
      </c>
      <c r="T144" s="28" t="e">
        <f>IF(VLOOKUP($C144,Sheet!$A$7:$DG$148,'TN01-10 (IN)'!T$12,0)="","",VLOOKUP($C144,Sheet!$A$7:$DG$148,'TN01-10 (IN)'!T$12,0))</f>
        <v>#N/A</v>
      </c>
      <c r="U144" s="28" t="e">
        <f>IF(VLOOKUP($C144,Sheet!$A$7:$DG$148,'TN01-10 (IN)'!U$12,0)="","",VLOOKUP($C144,Sheet!$A$7:$DG$148,'TN01-10 (IN)'!U$12,0))</f>
        <v>#N/A</v>
      </c>
      <c r="V144" s="28" t="e">
        <f>IF(VLOOKUP($C144,Sheet!$A$7:$DG$148,'TN01-10 (IN)'!V$12,0)="","",VLOOKUP($C144,Sheet!$A$7:$DG$148,'TN01-10 (IN)'!V$12,0))</f>
        <v>#N/A</v>
      </c>
      <c r="W144" s="28" t="e">
        <f>IF(VLOOKUP($C144,Sheet!$A$7:$DG$148,'TN01-10 (IN)'!W$12,0)="","",VLOOKUP($C144,Sheet!$A$7:$DG$148,'TN01-10 (IN)'!W$12,0))</f>
        <v>#N/A</v>
      </c>
      <c r="X144" s="28" t="e">
        <f>IF(VLOOKUP($C144,Sheet!$A$7:$DG$148,'TN01-10 (IN)'!X$12,0)="","",VLOOKUP($C144,Sheet!$A$7:$DG$148,'TN01-10 (IN)'!X$12,0))</f>
        <v>#N/A</v>
      </c>
      <c r="Y144" s="28" t="e">
        <f>IF(VLOOKUP($C144,Sheet!$A$7:$DG$148,'TN01-10 (IN)'!Y$12,0)="","",VLOOKUP($C144,Sheet!$A$7:$DG$148,'TN01-10 (IN)'!Y$12,0))</f>
        <v>#N/A</v>
      </c>
      <c r="Z144" s="28" t="e">
        <f>IF(VLOOKUP($C144,Sheet!$A$7:$DG$148,'TN01-10 (IN)'!Z$12,0)="","",VLOOKUP($C144,Sheet!$A$7:$DG$148,'TN01-10 (IN)'!Z$12,0))</f>
        <v>#N/A</v>
      </c>
      <c r="AA144" s="28" t="e">
        <f>IF(VLOOKUP($C144,Sheet!$A$7:$DG$148,'TN01-10 (IN)'!AA$12,0)="","",VLOOKUP($C144,Sheet!$A$7:$DG$148,'TN01-10 (IN)'!AA$12,0))</f>
        <v>#N/A</v>
      </c>
      <c r="AB144" s="28" t="e">
        <f>IF(VLOOKUP($C144,Sheet!$A$7:$DG$148,'TN01-10 (IN)'!AB$12,0)="","",VLOOKUP($C144,Sheet!$A$7:$DG$148,'TN01-10 (IN)'!AB$12,0))</f>
        <v>#N/A</v>
      </c>
      <c r="AC144" s="28" t="e">
        <f>IF(VLOOKUP($C144,Sheet!$A$7:$DG$148,'TN01-10 (IN)'!AC$12,0)="","",VLOOKUP($C144,Sheet!$A$7:$DG$148,'TN01-10 (IN)'!AC$12,0))</f>
        <v>#N/A</v>
      </c>
      <c r="AD144" s="28" t="e">
        <f>IF(VLOOKUP($C144,Sheet!$A$7:$DG$148,'TN01-10 (IN)'!AD$12,0)="","",VLOOKUP($C144,Sheet!$A$7:$DG$148,'TN01-10 (IN)'!AD$12,0))</f>
        <v>#N/A</v>
      </c>
      <c r="AE144" s="28" t="e">
        <f>IF(VLOOKUP($C144,Sheet!$A$7:$DG$148,'TN01-10 (IN)'!AE$12,0)="","",VLOOKUP($C144,Sheet!$A$7:$DG$148,'TN01-10 (IN)'!AE$12,0))</f>
        <v>#N/A</v>
      </c>
      <c r="AF144" s="28" t="e">
        <f>IF(VLOOKUP($C144,Sheet!$A$7:$DG$148,'TN01-10 (IN)'!AF$12,0)="","",VLOOKUP($C144,Sheet!$A$7:$DG$148,'TN01-10 (IN)'!AF$12,0))</f>
        <v>#N/A</v>
      </c>
      <c r="AG144" s="28" t="e">
        <f>IF(VLOOKUP($C144,Sheet!$A$7:$DG$148,'TN01-10 (IN)'!AG$12,0)="","",VLOOKUP($C144,Sheet!$A$7:$DG$148,'TN01-10 (IN)'!AG$12,0))</f>
        <v>#N/A</v>
      </c>
      <c r="AH144" s="28" t="e">
        <f>IF(VLOOKUP($C144,Sheet!$A$7:$DG$148,'TN01-10 (IN)'!AH$12,0)="","",VLOOKUP($C144,Sheet!$A$7:$DG$148,'TN01-10 (IN)'!AH$12,0))</f>
        <v>#N/A</v>
      </c>
      <c r="AI144" s="28" t="e">
        <f>IF(VLOOKUP($C144,Sheet!$A$7:$DG$148,'TN01-10 (IN)'!AI$12,0)="","",VLOOKUP($C144,Sheet!$A$7:$DG$148,'TN01-10 (IN)'!AI$12,0))</f>
        <v>#N/A</v>
      </c>
      <c r="AJ144" s="28" t="e">
        <f>IF(VLOOKUP($C144,Sheet!$A$7:$DG$148,'TN01-10 (IN)'!AJ$12,0)="","",VLOOKUP($C144,Sheet!$A$7:$DG$148,'TN01-10 (IN)'!AJ$12,0))</f>
        <v>#N/A</v>
      </c>
      <c r="AK144" s="28" t="e">
        <f>IF(VLOOKUP($C144,Sheet!$A$7:$DG$148,'TN01-10 (IN)'!AK$12,0)="","",VLOOKUP($C144,Sheet!$A$7:$DG$148,'TN01-10 (IN)'!AK$12,0))</f>
        <v>#N/A</v>
      </c>
      <c r="AL144" s="28" t="e">
        <f>IF(VLOOKUP($C144,Sheet!$A$7:$DG$148,'TN01-10 (IN)'!AL$12,0)="","",VLOOKUP($C144,Sheet!$A$7:$DG$148,'TN01-10 (IN)'!AL$12,0))</f>
        <v>#N/A</v>
      </c>
      <c r="AM144" s="33" t="e">
        <f>IF(VLOOKUP($C144,Sheet!$A$7:$DG$148,'TN01-10 (IN)'!AM$12,0)="","",VLOOKUP($C144,Sheet!$A$7:$DG$148,'TN01-10 (IN)'!AM$12,0))</f>
        <v>#N/A</v>
      </c>
      <c r="AN144" s="36" t="e">
        <f>IF(VLOOKUP($C144,Sheet!$A$7:$DG$148,'TN01-10 (IN)'!AN$12,0)="","",VLOOKUP($C144,Sheet!$A$7:$DG$148,'TN01-10 (IN)'!AN$12,0))</f>
        <v>#N/A</v>
      </c>
      <c r="AO144" s="32" t="e">
        <f>IF(VLOOKUP($C144,Sheet!$A$7:$DG$148,'TN01-10 (IN)'!AO$12,0)="","",VLOOKUP($C144,Sheet!$A$7:$DG$148,'TN01-10 (IN)'!AO$12,0))</f>
        <v>#N/A</v>
      </c>
      <c r="AP144" s="32" t="e">
        <f>IF(VLOOKUP($C144,Sheet!$A$7:$DG$148,'TN01-10 (IN)'!AP$12,0)="","",VLOOKUP($C144,Sheet!$A$7:$DG$148,'TN01-10 (IN)'!AP$12,0))</f>
        <v>#N/A</v>
      </c>
      <c r="AQ144" s="32" t="e">
        <f>IF(VLOOKUP($C144,Sheet!$A$7:$DG$148,'TN01-10 (IN)'!AQ$12,0)="","",VLOOKUP($C144,Sheet!$A$7:$DG$148,'TN01-10 (IN)'!AQ$12,0))</f>
        <v>#N/A</v>
      </c>
      <c r="AR144" s="32" t="e">
        <f>IF(VLOOKUP($C144,Sheet!$A$7:$DG$148,'TN01-10 (IN)'!AR$12,0)="","",VLOOKUP($C144,Sheet!$A$7:$DG$148,'TN01-10 (IN)'!AR$12,0))</f>
        <v>#N/A</v>
      </c>
      <c r="AS144" s="32" t="e">
        <f>IF(VLOOKUP($C144,Sheet!$A$7:$DG$148,'TN01-10 (IN)'!AS$12,0)="","",VLOOKUP($C144,Sheet!$A$7:$DG$148,'TN01-10 (IN)'!AS$12,0))</f>
        <v>#N/A</v>
      </c>
      <c r="AT144" s="32" t="e">
        <f>IF(VLOOKUP($C144,Sheet!$A$7:$DG$148,'TN01-10 (IN)'!AT$12,0)="","",VLOOKUP($C144,Sheet!$A$7:$DG$148,'TN01-10 (IN)'!AT$12,0))</f>
        <v>#N/A</v>
      </c>
      <c r="AU144" s="32" t="e">
        <f>IF(VLOOKUP($C144,Sheet!$A$7:$DG$148,'TN01-10 (IN)'!AU$12,0)="","",VLOOKUP($C144,Sheet!$A$7:$DG$148,'TN01-10 (IN)'!AU$12,0))</f>
        <v>#N/A</v>
      </c>
      <c r="AV144" s="32" t="e">
        <f>IF(VLOOKUP($C144,Sheet!$A$7:$DG$148,'TN01-10 (IN)'!AV$12,0)="","",VLOOKUP($C144,Sheet!$A$7:$DG$148,'TN01-10 (IN)'!AV$12,0))</f>
        <v>#N/A</v>
      </c>
      <c r="AW144" s="32" t="e">
        <f>IF(VLOOKUP($C144,Sheet!$A$7:$DG$148,'TN01-10 (IN)'!AW$12,0)="","",VLOOKUP($C144,Sheet!$A$7:$DG$148,'TN01-10 (IN)'!AW$12,0))</f>
        <v>#N/A</v>
      </c>
      <c r="AX144" s="32" t="e">
        <f>IF(VLOOKUP($C144,Sheet!$A$7:$DG$148,'TN01-10 (IN)'!AX$12,0)="","",VLOOKUP($C144,Sheet!$A$7:$DG$148,'TN01-10 (IN)'!AX$12,0))</f>
        <v>#N/A</v>
      </c>
      <c r="AY144" s="32" t="e">
        <f>IF(VLOOKUP($C144,Sheet!$A$7:$DG$148,'TN01-10 (IN)'!AY$12,0)="","",VLOOKUP($C144,Sheet!$A$7:$DG$148,'TN01-10 (IN)'!AY$12,0))</f>
        <v>#N/A</v>
      </c>
      <c r="AZ144" s="32" t="e">
        <f>IF(VLOOKUP($C144,Sheet!$A$7:$DG$148,'TN01-10 (IN)'!AZ$12,0)="","",VLOOKUP($C144,Sheet!$A$7:$DG$148,'TN01-10 (IN)'!AZ$12,0))</f>
        <v>#N/A</v>
      </c>
      <c r="BA144" s="32" t="e">
        <f>IF(VLOOKUP($C144,Sheet!$A$7:$DG$148,'TN01-10 (IN)'!BA$12,0)="","",VLOOKUP($C144,Sheet!$A$7:$DG$148,'TN01-10 (IN)'!BA$12,0))</f>
        <v>#N/A</v>
      </c>
      <c r="BB144" s="32" t="e">
        <f>IF(VLOOKUP($C144,Sheet!$A$7:$DG$148,'TN01-10 (IN)'!BB$12,0)="","",VLOOKUP($C144,Sheet!$A$7:$DG$148,'TN01-10 (IN)'!BB$12,0))</f>
        <v>#N/A</v>
      </c>
      <c r="BC144" s="32" t="e">
        <f>IF(VLOOKUP($C144,Sheet!$A$7:$DG$148,'TN01-10 (IN)'!BC$12,0)="","",VLOOKUP($C144,Sheet!$A$7:$DG$148,'TN01-10 (IN)'!BC$12,0))</f>
        <v>#N/A</v>
      </c>
      <c r="BD144" s="33" t="e">
        <f>IF(VLOOKUP($C144,Sheet!$A$7:$DG$148,'TN01-10 (IN)'!BD$12,0)="","",VLOOKUP($C144,Sheet!$A$7:$DG$148,'TN01-10 (IN)'!BD$12,0))</f>
        <v>#N/A</v>
      </c>
      <c r="BE144" s="36" t="e">
        <f>IF(VLOOKUP($C144,Sheet!$A$7:$DG$148,'TN01-10 (IN)'!BE$12,0)="","",VLOOKUP($C144,Sheet!$A$7:$DG$148,'TN01-10 (IN)'!BE$12,0))</f>
        <v>#N/A</v>
      </c>
      <c r="BF144" s="28" t="e">
        <f>IF(VLOOKUP($C144,Sheet!$A$7:$DG$148,'TN01-10 (IN)'!BF$12,0)="","",VLOOKUP($C144,Sheet!$A$7:$DG$148,'TN01-10 (IN)'!BF$12,0))</f>
        <v>#N/A</v>
      </c>
      <c r="BG144" s="28" t="e">
        <f>IF(VLOOKUP($C144,Sheet!$A$7:$DG$148,'TN01-10 (IN)'!BG$12,0)="","",VLOOKUP($C144,Sheet!$A$7:$DG$148,'TN01-10 (IN)'!BG$12,0))</f>
        <v>#N/A</v>
      </c>
      <c r="BH144" s="28" t="e">
        <f>IF(VLOOKUP($C144,Sheet!$A$7:$DG$148,'TN01-10 (IN)'!BH$12,0)="","",VLOOKUP($C144,Sheet!$A$7:$DG$148,'TN01-10 (IN)'!BH$12,0))</f>
        <v>#N/A</v>
      </c>
      <c r="BI144" s="28" t="e">
        <f>IF(VLOOKUP($C144,Sheet!$A$7:$DG$148,'TN01-10 (IN)'!BI$12,0)="","",VLOOKUP($C144,Sheet!$A$7:$DG$148,'TN01-10 (IN)'!BI$12,0))</f>
        <v>#N/A</v>
      </c>
      <c r="BJ144" s="28" t="e">
        <f>IF(VLOOKUP($C144,Sheet!$A$7:$DG$148,'TN01-10 (IN)'!BJ$12,0)="","",VLOOKUP($C144,Sheet!$A$7:$DG$148,'TN01-10 (IN)'!BJ$12,0))</f>
        <v>#N/A</v>
      </c>
      <c r="BK144" s="28" t="e">
        <f>IF(VLOOKUP($C144,Sheet!$A$7:$DG$148,'TN01-10 (IN)'!BK$12,0)="","",VLOOKUP($C144,Sheet!$A$7:$DG$148,'TN01-10 (IN)'!BK$12,0))</f>
        <v>#N/A</v>
      </c>
      <c r="BL144" s="28" t="e">
        <f>IF(VLOOKUP($C144,Sheet!$A$7:$DG$148,'TN01-10 (IN)'!BL$12,0)="","",VLOOKUP($C144,Sheet!$A$7:$DG$148,'TN01-10 (IN)'!BL$12,0))</f>
        <v>#N/A</v>
      </c>
      <c r="BM144" s="28" t="e">
        <f>IF(VLOOKUP($C144,Sheet!$A$7:$DG$148,'TN01-10 (IN)'!BM$12,0)="","",VLOOKUP($C144,Sheet!$A$7:$DG$148,'TN01-10 (IN)'!BM$12,0))</f>
        <v>#N/A</v>
      </c>
      <c r="BN144" s="28" t="e">
        <f>IF(VLOOKUP($C144,Sheet!$A$7:$DG$148,'TN01-10 (IN)'!BN$12,0)="","",VLOOKUP($C144,Sheet!$A$7:$DG$148,'TN01-10 (IN)'!BN$12,0))</f>
        <v>#N/A</v>
      </c>
      <c r="BO144" s="28" t="e">
        <f>IF(VLOOKUP($C144,Sheet!$A$7:$DG$148,'TN01-10 (IN)'!BO$12,0)="","",VLOOKUP($C144,Sheet!$A$7:$DG$148,'TN01-10 (IN)'!BO$12,0))</f>
        <v>#N/A</v>
      </c>
      <c r="BP144" s="28" t="e">
        <f>IF(VLOOKUP($C144,Sheet!$A$7:$DG$148,'TN01-10 (IN)'!BP$12,0)="","",VLOOKUP($C144,Sheet!$A$7:$DG$148,'TN01-10 (IN)'!BP$12,0))</f>
        <v>#N/A</v>
      </c>
      <c r="BQ144" s="28" t="e">
        <f>IF(VLOOKUP($C144,Sheet!$A$7:$DG$148,'TN01-10 (IN)'!BQ$12,0)="","",VLOOKUP($C144,Sheet!$A$7:$DG$148,'TN01-10 (IN)'!BQ$12,0))</f>
        <v>#N/A</v>
      </c>
      <c r="BR144" s="28" t="e">
        <f>IF(VLOOKUP($C144,Sheet!$A$7:$DG$148,'TN01-10 (IN)'!BR$12,0)="","",VLOOKUP($C144,Sheet!$A$7:$DG$148,'TN01-10 (IN)'!BR$12,0))</f>
        <v>#N/A</v>
      </c>
      <c r="BS144" s="28" t="e">
        <f>IF(VLOOKUP($C144,Sheet!$A$7:$DG$148,'TN01-10 (IN)'!BS$12,0)="","",VLOOKUP($C144,Sheet!$A$7:$DG$148,'TN01-10 (IN)'!BS$12,0))</f>
        <v>#N/A</v>
      </c>
      <c r="BT144" s="28" t="e">
        <f>IF(VLOOKUP($C144,Sheet!$A$7:$DG$148,'TN01-10 (IN)'!BT$12,0)="","",VLOOKUP($C144,Sheet!$A$7:$DG$148,'TN01-10 (IN)'!BT$12,0))</f>
        <v>#N/A</v>
      </c>
      <c r="BU144" s="28" t="e">
        <f>IF(VLOOKUP($C144,Sheet!$A$7:$DG$148,'TN01-10 (IN)'!BU$12,0)="","",VLOOKUP($C144,Sheet!$A$7:$DG$148,'TN01-10 (IN)'!BU$12,0))</f>
        <v>#N/A</v>
      </c>
      <c r="BV144" s="28" t="e">
        <f>IF(VLOOKUP($C144,Sheet!$A$7:$DG$148,'TN01-10 (IN)'!BV$12,0)="","",VLOOKUP($C144,Sheet!$A$7:$DG$148,'TN01-10 (IN)'!BV$12,0))</f>
        <v>#N/A</v>
      </c>
      <c r="BW144" s="28" t="e">
        <f>IF(VLOOKUP($C144,Sheet!$A$7:$DG$148,'TN01-10 (IN)'!BW$12,0)="","",VLOOKUP($C144,Sheet!$A$7:$DG$148,'TN01-10 (IN)'!BW$12,0))</f>
        <v>#N/A</v>
      </c>
      <c r="BX144" s="28" t="e">
        <f>IF(VLOOKUP($C144,Sheet!$A$7:$DG$148,'TN01-10 (IN)'!BX$12,0)="","",VLOOKUP($C144,Sheet!$A$7:$DG$148,'TN01-10 (IN)'!BX$12,0))</f>
        <v>#N/A</v>
      </c>
      <c r="BY144" s="28" t="e">
        <f>IF(VLOOKUP($C144,Sheet!$A$7:$DG$148,'TN01-10 (IN)'!BY$12,0)="","",VLOOKUP($C144,Sheet!$A$7:$DG$148,'TN01-10 (IN)'!BY$12,0))</f>
        <v>#N/A</v>
      </c>
      <c r="BZ144" s="33" t="e">
        <f>IF(VLOOKUP($C144,Sheet!$A$7:$DG$148,'TN01-10 (IN)'!BZ$12,0)="","",VLOOKUP($C144,Sheet!$A$7:$DG$148,'TN01-10 (IN)'!BZ$12,0))</f>
        <v>#N/A</v>
      </c>
      <c r="CA144" s="36" t="e">
        <f>IF(VLOOKUP($C144,Sheet!$A$7:$DG$148,'TN01-10 (IN)'!CA$12,0)="","",VLOOKUP($C144,Sheet!$A$7:$DG$148,'TN01-10 (IN)'!CA$12,0))</f>
        <v>#N/A</v>
      </c>
      <c r="CB144" s="28" t="e">
        <f>IF(VLOOKUP($C144,Sheet!$A$7:$DG$148,'TN01-10 (IN)'!CB$12,0)="","",VLOOKUP($C144,Sheet!$A$7:$DG$148,'TN01-10 (IN)'!CB$12,0))</f>
        <v>#N/A</v>
      </c>
      <c r="CC144" s="28" t="e">
        <f>IF(VLOOKUP($C144,Sheet!$A$7:$DG$148,'TN01-10 (IN)'!CC$12,0)="","",VLOOKUP($C144,Sheet!$A$7:$DG$148,'TN01-10 (IN)'!CC$12,0))</f>
        <v>#N/A</v>
      </c>
      <c r="CD144" s="28" t="e">
        <f>IF(VLOOKUP($C144,Sheet!$A$7:$DG$148,'TN01-10 (IN)'!CD$12,0)="","",VLOOKUP($C144,Sheet!$A$7:$DG$148,'TN01-10 (IN)'!CD$12,0))</f>
        <v>#N/A</v>
      </c>
      <c r="CE144" s="28" t="e">
        <f>IF(VLOOKUP($C144,Sheet!$A$7:$DG$148,'TN01-10 (IN)'!CE$12,0)="","",VLOOKUP($C144,Sheet!$A$7:$DG$148,'TN01-10 (IN)'!CE$12,0))</f>
        <v>#N/A</v>
      </c>
      <c r="CF144" s="28" t="e">
        <f>IF(VLOOKUP($C144,Sheet!$A$7:$DG$148,'TN01-10 (IN)'!CF$12,0)="","",VLOOKUP($C144,Sheet!$A$7:$DG$148,'TN01-10 (IN)'!CF$12,0))</f>
        <v>#N/A</v>
      </c>
      <c r="CG144" s="28" t="e">
        <f>IF(VLOOKUP($C144,Sheet!$A$7:$DG$148,'TN01-10 (IN)'!CG$12,0)="","",VLOOKUP($C144,Sheet!$A$7:$DG$148,'TN01-10 (IN)'!CG$12,0))</f>
        <v>#N/A</v>
      </c>
      <c r="CH144" s="28" t="e">
        <f>IF(VLOOKUP($C144,Sheet!$A$7:$DG$148,'TN01-10 (IN)'!CH$12,0)="","",VLOOKUP($C144,Sheet!$A$7:$DG$148,'TN01-10 (IN)'!CH$12,0))</f>
        <v>#N/A</v>
      </c>
      <c r="CI144" s="28" t="e">
        <f>IF(VLOOKUP($C144,Sheet!$A$7:$DG$148,'TN01-10 (IN)'!CI$12,0)="","",VLOOKUP($C144,Sheet!$A$7:$DG$148,'TN01-10 (IN)'!CI$12,0))</f>
        <v>#N/A</v>
      </c>
      <c r="CJ144" s="28" t="e">
        <f>IF(VLOOKUP($C144,Sheet!$A$7:$DG$148,'TN01-10 (IN)'!CJ$12,0)="","",VLOOKUP($C144,Sheet!$A$7:$DG$148,'TN01-10 (IN)'!CJ$12,0))</f>
        <v>#N/A</v>
      </c>
      <c r="CK144" s="28" t="e">
        <f>IF(VLOOKUP($C144,Sheet!$A$7:$DG$148,'TN01-10 (IN)'!CK$12,0)="","",VLOOKUP($C144,Sheet!$A$7:$DG$148,'TN01-10 (IN)'!CK$12,0))</f>
        <v>#N/A</v>
      </c>
      <c r="CL144" s="28" t="e">
        <f>IF(VLOOKUP($C144,Sheet!$A$7:$DG$148,'TN01-10 (IN)'!CL$12,0)="","",VLOOKUP($C144,Sheet!$A$7:$DG$148,'TN01-10 (IN)'!CL$12,0))</f>
        <v>#N/A</v>
      </c>
      <c r="CM144" s="28" t="e">
        <f>IF(VLOOKUP($C144,Sheet!$A$7:$DG$148,'TN01-10 (IN)'!CM$12,0)="","",VLOOKUP($C144,Sheet!$A$7:$DG$148,'TN01-10 (IN)'!CM$12,0))</f>
        <v>#N/A</v>
      </c>
      <c r="CN144" s="28" t="e">
        <f>IF(VLOOKUP($C144,Sheet!$A$7:$DG$148,'TN01-10 (IN)'!CN$12,0)="","",VLOOKUP($C144,Sheet!$A$7:$DG$148,'TN01-10 (IN)'!CN$12,0))</f>
        <v>#N/A</v>
      </c>
      <c r="CO144" s="28" t="e">
        <f>IF(VLOOKUP($C144,Sheet!$A$7:$DG$148,'TN01-10 (IN)'!CO$12,0)="","",VLOOKUP($C144,Sheet!$A$7:$DG$148,'TN01-10 (IN)'!CO$12,0))</f>
        <v>#N/A</v>
      </c>
      <c r="CP144" s="28" t="e">
        <f>IF(VLOOKUP($C144,Sheet!$A$7:$DG$148,'TN01-10 (IN)'!CP$12,0)="","",VLOOKUP($C144,Sheet!$A$7:$DG$148,'TN01-10 (IN)'!CP$12,0))</f>
        <v>#N/A</v>
      </c>
      <c r="CQ144" s="28" t="e">
        <f>IF(VLOOKUP($C144,Sheet!$A$7:$DG$148,'TN01-10 (IN)'!CQ$12,0)="","",VLOOKUP($C144,Sheet!$A$7:$DG$148,'TN01-10 (IN)'!CQ$12,0))</f>
        <v>#N/A</v>
      </c>
      <c r="CR144" s="28" t="e">
        <f>IF(VLOOKUP($C144,Sheet!$A$7:$DG$148,'TN01-10 (IN)'!CR$12,0)="","",VLOOKUP($C144,Sheet!$A$7:$DG$148,'TN01-10 (IN)'!CR$12,0))</f>
        <v>#N/A</v>
      </c>
      <c r="CS144" s="28" t="e">
        <f>IF(VLOOKUP($C144,Sheet!$A$7:$DG$148,'TN01-10 (IN)'!CS$12,0)="","",VLOOKUP($C144,Sheet!$A$7:$DG$148,'TN01-10 (IN)'!CS$12,0))</f>
        <v>#N/A</v>
      </c>
      <c r="CT144" s="28" t="e">
        <f>IF(VLOOKUP($C144,Sheet!$A$7:$DG$148,'TN01-10 (IN)'!CT$12,0)="","",VLOOKUP($C144,Sheet!$A$7:$DG$148,'TN01-10 (IN)'!CT$12,0))</f>
        <v>#N/A</v>
      </c>
      <c r="CU144" s="33" t="e">
        <f>IF(VLOOKUP($C144,Sheet!$A$7:$DG$148,'TN01-10 (IN)'!CU$12,0)="","",VLOOKUP($C144,Sheet!$A$7:$DG$148,'TN01-10 (IN)'!CU$12,0))</f>
        <v>#N/A</v>
      </c>
      <c r="CV144" s="36" t="e">
        <f>IF(VLOOKUP($C144,Sheet!$A$7:$DG$148,'TN01-10 (IN)'!CV$12,0)="","",VLOOKUP($C144,Sheet!$A$7:$DG$148,'TN01-10 (IN)'!CV$12,0))</f>
        <v>#N/A</v>
      </c>
      <c r="CW144" s="38" t="e">
        <f t="shared" si="20"/>
        <v>#N/A</v>
      </c>
      <c r="CX144" s="38" t="e">
        <f t="shared" si="20"/>
        <v>#N/A</v>
      </c>
      <c r="CY144" s="38">
        <f t="shared" si="21"/>
        <v>0</v>
      </c>
      <c r="CZ144" s="38" t="e">
        <f t="shared" si="22"/>
        <v>#N/A</v>
      </c>
      <c r="DA144" s="38" t="e">
        <f t="shared" si="23"/>
        <v>#N/A</v>
      </c>
      <c r="DB144" s="38" t="e">
        <f>VLOOKUP($C144,'TN01-04'!$A$13:$DL$166,103,0)</f>
        <v>#N/A</v>
      </c>
      <c r="DC144" s="28" t="e">
        <f>IF(VLOOKUP($C144,Sheet!$A$7:$DG$148,'TN01-10 (IN)'!DC$12,0)="","",VLOOKUP($C144,Sheet!$A$7:$DG$148,'TN01-10 (IN)'!DC$12,0))</f>
        <v>#N/A</v>
      </c>
      <c r="DD144" s="28" t="e">
        <f>IF(VLOOKUP($C144,Sheet!$A$7:$DG$148,'TN01-10 (IN)'!DD$12,0)="","",VLOOKUP($C144,Sheet!$A$7:$DG$148,'TN01-10 (IN)'!DD$12,0))</f>
        <v>#N/A</v>
      </c>
      <c r="DE144" s="28" t="e">
        <f>IF(VLOOKUP($C144,Sheet!$A$7:$DG$148,'TN01-10 (IN)'!DE$12,0)="","",VLOOKUP($C144,Sheet!$A$7:$DG$148,'TN01-10 (IN)'!DE$12,0))</f>
        <v>#N/A</v>
      </c>
      <c r="DF144" s="28" t="e">
        <f>IF(VLOOKUP($C144,Sheet!$A$7:$DG$148,'TN01-10 (IN)'!DF$12,0)="","",VLOOKUP($C144,Sheet!$A$7:$DG$148,'TN01-10 (IN)'!DF$12,0))</f>
        <v>#N/A</v>
      </c>
      <c r="DG144" s="38"/>
      <c r="DH144" s="38" t="e">
        <f t="shared" si="24"/>
        <v>#N/A</v>
      </c>
      <c r="DI144" s="38" t="e">
        <f>VLOOKUP($C144,'TN01-04'!$A$13:$DL$166,110,0)</f>
        <v>#N/A</v>
      </c>
      <c r="DJ144" s="33" t="e">
        <f>IF(VLOOKUP($C144,Sheet!$A$7:$DG$148,'TN01-10 (IN)'!DJ$12,0)="","",VLOOKUP($C144,Sheet!$A$7:$DG$148,'TN01-10 (IN)'!DJ$12,0))</f>
        <v>#N/A</v>
      </c>
      <c r="DK144" s="36" t="e">
        <f>IF(VLOOKUP($C144,Sheet!$A$7:$DG$148,'TN01-10 (IN)'!DK$12,0)="","",VLOOKUP($C144,Sheet!$A$7:$DG$148,'TN01-10 (IN)'!DK$12,0))</f>
        <v>#N/A</v>
      </c>
      <c r="DL144" s="38" t="e">
        <f t="shared" si="25"/>
        <v>#N/A</v>
      </c>
      <c r="DM144" s="38" t="e">
        <f t="shared" si="26"/>
        <v>#N/A</v>
      </c>
      <c r="DN144" s="38" t="e">
        <f t="shared" si="27"/>
        <v>#N/A</v>
      </c>
      <c r="DO144" s="38" t="e">
        <f>VLOOKUP($C144,'TN01-04'!$A$13:$DL$166,116,0)</f>
        <v>#N/A</v>
      </c>
      <c r="DP144" s="33" t="e">
        <f>IF(VLOOKUP($C144,Sheet!$A$7:$DG$148,'TN01-10 (IN)'!DP$12,0)="","",VLOOKUP($C144,Sheet!$A$7:$DG$148,'TN01-10 (IN)'!DP$12,0))</f>
        <v>#N/A</v>
      </c>
      <c r="DQ144" s="36" t="e">
        <f>IF(VLOOKUP($C144,Sheet!$A$7:$DG$148,'TN01-10 (IN)'!DQ$12,0)="","",VLOOKUP($C144,Sheet!$A$7:$DG$148,'TN01-10 (IN)'!DQ$12,0))</f>
        <v>#N/A</v>
      </c>
      <c r="DR144" s="28" t="e">
        <f>IF(VLOOKUP($C144,Sheet!$A$7:$DG$148,'TN01-10 (IN)'!DR$12,0)="","",VLOOKUP($C144,Sheet!$A$7:$DG$148,'TN01-10 (IN)'!DR$12,0))</f>
        <v>#N/A</v>
      </c>
      <c r="DS144" s="28" t="e">
        <f>IF(VLOOKUP($C144,Sheet!$A$7:$DG$148,'TN01-10 (IN)'!DS$12,0)="","",VLOOKUP($C144,Sheet!$A$7:$DG$148,'TN01-10 (IN)'!DS$12,0))</f>
        <v>#N/A</v>
      </c>
      <c r="DT144" s="28" t="e">
        <f>IF(VLOOKUP($C144,Sheet!$A$7:$DG$148,'TN01-10 (IN)'!DT$12,0)="","",VLOOKUP($C144,Sheet!$A$7:$DG$148,'TN01-10 (IN)'!DT$12,0))</f>
        <v>#N/A</v>
      </c>
      <c r="DU144" s="28" t="e">
        <f>IF(VLOOKUP($C144,Sheet!$A$7:$DG$148,'TN01-10 (IN)'!DU$12,0)="","",VLOOKUP($C144,Sheet!$A$7:$DG$148,'TN01-10 (IN)'!DU$12,0))</f>
        <v>#N/A</v>
      </c>
      <c r="DV144" s="28" t="e">
        <f>IF(VLOOKUP($C144,Sheet!$A$7:$DG$148,'TN01-10 (IN)'!DV$12,0)="","",VLOOKUP($C144,Sheet!$A$7:$DG$148,'TN01-10 (IN)'!DV$12,0))</f>
        <v>#N/A</v>
      </c>
      <c r="DW144" s="42" t="e">
        <f t="shared" si="28"/>
        <v>#N/A</v>
      </c>
    </row>
    <row r="145" spans="1:127" ht="15.95" customHeight="1" x14ac:dyDescent="0.2">
      <c r="A145" s="52"/>
      <c r="B145" s="625"/>
      <c r="C145" s="45">
        <v>2220718233</v>
      </c>
      <c r="D145" s="26" t="s">
        <v>6</v>
      </c>
      <c r="E145" s="26" t="s">
        <v>51</v>
      </c>
      <c r="F145" s="26" t="s">
        <v>189</v>
      </c>
      <c r="G145" s="27">
        <v>36090</v>
      </c>
      <c r="H145" s="26" t="s">
        <v>209</v>
      </c>
      <c r="I145" s="26" t="s">
        <v>212</v>
      </c>
      <c r="J145" s="28">
        <f>IF(VLOOKUP($C145,Sheet!$A$7:$DG$148,'TN01-10 (IN)'!J$12,0)="","",VLOOKUP($C145,Sheet!$A$7:$DG$148,'TN01-10 (IN)'!J$12,0))</f>
        <v>8.9</v>
      </c>
      <c r="K145" s="28">
        <f>IF(VLOOKUP($C145,Sheet!$A$7:$DG$148,'TN01-10 (IN)'!K$12,0)="","",VLOOKUP($C145,Sheet!$A$7:$DG$148,'TN01-10 (IN)'!K$12,0))</f>
        <v>8</v>
      </c>
      <c r="L145" s="28">
        <f>IF(VLOOKUP($C145,Sheet!$A$7:$DG$148,'TN01-10 (IN)'!L$12,0)="","",VLOOKUP($C145,Sheet!$A$7:$DG$148,'TN01-10 (IN)'!L$12,0))</f>
        <v>6.2</v>
      </c>
      <c r="M145" s="28">
        <f>IF(VLOOKUP($C145,Sheet!$A$7:$DG$148,'TN01-10 (IN)'!M$12,0)="","",VLOOKUP($C145,Sheet!$A$7:$DG$148,'TN01-10 (IN)'!M$12,0))</f>
        <v>7.1</v>
      </c>
      <c r="N145" s="28">
        <f>IF(VLOOKUP($C145,Sheet!$A$7:$DG$148,'TN01-10 (IN)'!N$12,0)="","",VLOOKUP($C145,Sheet!$A$7:$DG$148,'TN01-10 (IN)'!N$12,0))</f>
        <v>7.3</v>
      </c>
      <c r="O145" s="28">
        <f>IF(VLOOKUP($C145,Sheet!$A$7:$DG$148,'TN01-10 (IN)'!O$12,0)="","",VLOOKUP($C145,Sheet!$A$7:$DG$148,'TN01-10 (IN)'!O$12,0))</f>
        <v>9.1</v>
      </c>
      <c r="P145" s="28">
        <f>IF(VLOOKUP($C145,Sheet!$A$7:$DG$148,'TN01-10 (IN)'!P$12,0)="","",VLOOKUP($C145,Sheet!$A$7:$DG$148,'TN01-10 (IN)'!P$12,0))</f>
        <v>4.5999999999999996</v>
      </c>
      <c r="Q145" s="28" t="str">
        <f>IF(VLOOKUP($C145,Sheet!$A$7:$DG$148,'TN01-10 (IN)'!Q$12,0)="","",VLOOKUP($C145,Sheet!$A$7:$DG$148,'TN01-10 (IN)'!Q$12,0))</f>
        <v/>
      </c>
      <c r="R145" s="28">
        <f>IF(VLOOKUP($C145,Sheet!$A$7:$DG$148,'TN01-10 (IN)'!R$12,0)="","",VLOOKUP($C145,Sheet!$A$7:$DG$148,'TN01-10 (IN)'!R$12,0))</f>
        <v>8.4</v>
      </c>
      <c r="S145" s="28" t="str">
        <f>IF(VLOOKUP($C145,Sheet!$A$7:$DG$148,'TN01-10 (IN)'!S$12,0)="","",VLOOKUP($C145,Sheet!$A$7:$DG$148,'TN01-10 (IN)'!S$12,0))</f>
        <v/>
      </c>
      <c r="T145" s="28">
        <f>IF(VLOOKUP($C145,Sheet!$A$7:$DG$148,'TN01-10 (IN)'!T$12,0)="","",VLOOKUP($C145,Sheet!$A$7:$DG$148,'TN01-10 (IN)'!T$12,0))</f>
        <v>8.1</v>
      </c>
      <c r="U145" s="28" t="str">
        <f>IF(VLOOKUP($C145,Sheet!$A$7:$DG$148,'TN01-10 (IN)'!U$12,0)="","",VLOOKUP($C145,Sheet!$A$7:$DG$148,'TN01-10 (IN)'!U$12,0))</f>
        <v/>
      </c>
      <c r="V145" s="28" t="str">
        <f>IF(VLOOKUP($C145,Sheet!$A$7:$DG$148,'TN01-10 (IN)'!V$12,0)="","",VLOOKUP($C145,Sheet!$A$7:$DG$148,'TN01-10 (IN)'!V$12,0))</f>
        <v/>
      </c>
      <c r="W145" s="28">
        <f>IF(VLOOKUP($C145,Sheet!$A$7:$DG$148,'TN01-10 (IN)'!W$12,0)="","",VLOOKUP($C145,Sheet!$A$7:$DG$148,'TN01-10 (IN)'!W$12,0))</f>
        <v>8.1999999999999993</v>
      </c>
      <c r="X145" s="28" t="str">
        <f>IF(VLOOKUP($C145,Sheet!$A$7:$DG$148,'TN01-10 (IN)'!X$12,0)="","",VLOOKUP($C145,Sheet!$A$7:$DG$148,'TN01-10 (IN)'!X$12,0))</f>
        <v/>
      </c>
      <c r="Y145" s="28">
        <f>IF(VLOOKUP($C145,Sheet!$A$7:$DG$148,'TN01-10 (IN)'!Y$12,0)="","",VLOOKUP($C145,Sheet!$A$7:$DG$148,'TN01-10 (IN)'!Y$12,0))</f>
        <v>8.3000000000000007</v>
      </c>
      <c r="Z145" s="28">
        <f>IF(VLOOKUP($C145,Sheet!$A$7:$DG$148,'TN01-10 (IN)'!Z$12,0)="","",VLOOKUP($C145,Sheet!$A$7:$DG$148,'TN01-10 (IN)'!Z$12,0))</f>
        <v>9.1999999999999993</v>
      </c>
      <c r="AA145" s="28">
        <f>IF(VLOOKUP($C145,Sheet!$A$7:$DG$148,'TN01-10 (IN)'!AA$12,0)="","",VLOOKUP($C145,Sheet!$A$7:$DG$148,'TN01-10 (IN)'!AA$12,0))</f>
        <v>7.5</v>
      </c>
      <c r="AB145" s="28">
        <f>IF(VLOOKUP($C145,Sheet!$A$7:$DG$148,'TN01-10 (IN)'!AB$12,0)="","",VLOOKUP($C145,Sheet!$A$7:$DG$148,'TN01-10 (IN)'!AB$12,0))</f>
        <v>7.7</v>
      </c>
      <c r="AC145" s="28">
        <f>IF(VLOOKUP($C145,Sheet!$A$7:$DG$148,'TN01-10 (IN)'!AC$12,0)="","",VLOOKUP($C145,Sheet!$A$7:$DG$148,'TN01-10 (IN)'!AC$12,0))</f>
        <v>6.2</v>
      </c>
      <c r="AD145" s="28">
        <f>IF(VLOOKUP($C145,Sheet!$A$7:$DG$148,'TN01-10 (IN)'!AD$12,0)="","",VLOOKUP($C145,Sheet!$A$7:$DG$148,'TN01-10 (IN)'!AD$12,0))</f>
        <v>8.6</v>
      </c>
      <c r="AE145" s="28">
        <f>IF(VLOOKUP($C145,Sheet!$A$7:$DG$148,'TN01-10 (IN)'!AE$12,0)="","",VLOOKUP($C145,Sheet!$A$7:$DG$148,'TN01-10 (IN)'!AE$12,0))</f>
        <v>5.4</v>
      </c>
      <c r="AF145" s="28">
        <f>IF(VLOOKUP($C145,Sheet!$A$7:$DG$148,'TN01-10 (IN)'!AF$12,0)="","",VLOOKUP($C145,Sheet!$A$7:$DG$148,'TN01-10 (IN)'!AF$12,0))</f>
        <v>8</v>
      </c>
      <c r="AG145" s="28">
        <f>IF(VLOOKUP($C145,Sheet!$A$7:$DG$148,'TN01-10 (IN)'!AG$12,0)="","",VLOOKUP($C145,Sheet!$A$7:$DG$148,'TN01-10 (IN)'!AG$12,0))</f>
        <v>6.4</v>
      </c>
      <c r="AH145" s="28">
        <f>IF(VLOOKUP($C145,Sheet!$A$7:$DG$148,'TN01-10 (IN)'!AH$12,0)="","",VLOOKUP($C145,Sheet!$A$7:$DG$148,'TN01-10 (IN)'!AH$12,0))</f>
        <v>7.8</v>
      </c>
      <c r="AI145" s="28">
        <f>IF(VLOOKUP($C145,Sheet!$A$7:$DG$148,'TN01-10 (IN)'!AI$12,0)="","",VLOOKUP($C145,Sheet!$A$7:$DG$148,'TN01-10 (IN)'!AI$12,0))</f>
        <v>6</v>
      </c>
      <c r="AJ145" s="28">
        <f>IF(VLOOKUP($C145,Sheet!$A$7:$DG$148,'TN01-10 (IN)'!AJ$12,0)="","",VLOOKUP($C145,Sheet!$A$7:$DG$148,'TN01-10 (IN)'!AJ$12,0))</f>
        <v>7.2</v>
      </c>
      <c r="AK145" s="28">
        <f>IF(VLOOKUP($C145,Sheet!$A$7:$DG$148,'TN01-10 (IN)'!AK$12,0)="","",VLOOKUP($C145,Sheet!$A$7:$DG$148,'TN01-10 (IN)'!AK$12,0))</f>
        <v>5.8</v>
      </c>
      <c r="AL145" s="28">
        <f>IF(VLOOKUP($C145,Sheet!$A$7:$DG$148,'TN01-10 (IN)'!AL$12,0)="","",VLOOKUP($C145,Sheet!$A$7:$DG$148,'TN01-10 (IN)'!AL$12,0))</f>
        <v>8.5</v>
      </c>
      <c r="AM145" s="33">
        <f>IF(VLOOKUP($C145,Sheet!$A$7:$DG$148,'TN01-10 (IN)'!AM$12,0)="","",VLOOKUP($C145,Sheet!$A$7:$DG$148,'TN01-10 (IN)'!AM$12,0))</f>
        <v>51</v>
      </c>
      <c r="AN145" s="36">
        <f>IF(VLOOKUP($C145,Sheet!$A$7:$DG$148,'TN01-10 (IN)'!AN$12,0)="","",VLOOKUP($C145,Sheet!$A$7:$DG$148,'TN01-10 (IN)'!AN$12,0))</f>
        <v>0</v>
      </c>
      <c r="AO145" s="32">
        <f>IF(VLOOKUP($C145,Sheet!$A$7:$DG$148,'TN01-10 (IN)'!AO$12,0)="","",VLOOKUP($C145,Sheet!$A$7:$DG$148,'TN01-10 (IN)'!AO$12,0))</f>
        <v>7.5</v>
      </c>
      <c r="AP145" s="32">
        <f>IF(VLOOKUP($C145,Sheet!$A$7:$DG$148,'TN01-10 (IN)'!AP$12,0)="","",VLOOKUP($C145,Sheet!$A$7:$DG$148,'TN01-10 (IN)'!AP$12,0))</f>
        <v>6.5</v>
      </c>
      <c r="AQ145" s="32" t="str">
        <f>IF(VLOOKUP($C145,Sheet!$A$7:$DG$148,'TN01-10 (IN)'!AQ$12,0)="","",VLOOKUP($C145,Sheet!$A$7:$DG$148,'TN01-10 (IN)'!AQ$12,0))</f>
        <v/>
      </c>
      <c r="AR145" s="32" t="str">
        <f>IF(VLOOKUP($C145,Sheet!$A$7:$DG$148,'TN01-10 (IN)'!AR$12,0)="","",VLOOKUP($C145,Sheet!$A$7:$DG$148,'TN01-10 (IN)'!AR$12,0))</f>
        <v/>
      </c>
      <c r="AS145" s="32" t="str">
        <f>IF(VLOOKUP($C145,Sheet!$A$7:$DG$148,'TN01-10 (IN)'!AS$12,0)="","",VLOOKUP($C145,Sheet!$A$7:$DG$148,'TN01-10 (IN)'!AS$12,0))</f>
        <v/>
      </c>
      <c r="AT145" s="32" t="str">
        <f>IF(VLOOKUP($C145,Sheet!$A$7:$DG$148,'TN01-10 (IN)'!AT$12,0)="","",VLOOKUP($C145,Sheet!$A$7:$DG$148,'TN01-10 (IN)'!AT$12,0))</f>
        <v/>
      </c>
      <c r="AU145" s="32">
        <f>IF(VLOOKUP($C145,Sheet!$A$7:$DG$148,'TN01-10 (IN)'!AU$12,0)="","",VLOOKUP($C145,Sheet!$A$7:$DG$148,'TN01-10 (IN)'!AU$12,0))</f>
        <v>10</v>
      </c>
      <c r="AV145" s="32" t="str">
        <f>IF(VLOOKUP($C145,Sheet!$A$7:$DG$148,'TN01-10 (IN)'!AV$12,0)="","",VLOOKUP($C145,Sheet!$A$7:$DG$148,'TN01-10 (IN)'!AV$12,0))</f>
        <v/>
      </c>
      <c r="AW145" s="32" t="str">
        <f>IF(VLOOKUP($C145,Sheet!$A$7:$DG$148,'TN01-10 (IN)'!AW$12,0)="","",VLOOKUP($C145,Sheet!$A$7:$DG$148,'TN01-10 (IN)'!AW$12,0))</f>
        <v/>
      </c>
      <c r="AX145" s="32" t="str">
        <f>IF(VLOOKUP($C145,Sheet!$A$7:$DG$148,'TN01-10 (IN)'!AX$12,0)="","",VLOOKUP($C145,Sheet!$A$7:$DG$148,'TN01-10 (IN)'!AX$12,0))</f>
        <v/>
      </c>
      <c r="AY145" s="32" t="str">
        <f>IF(VLOOKUP($C145,Sheet!$A$7:$DG$148,'TN01-10 (IN)'!AY$12,0)="","",VLOOKUP($C145,Sheet!$A$7:$DG$148,'TN01-10 (IN)'!AY$12,0))</f>
        <v/>
      </c>
      <c r="AZ145" s="32" t="str">
        <f>IF(VLOOKUP($C145,Sheet!$A$7:$DG$148,'TN01-10 (IN)'!AZ$12,0)="","",VLOOKUP($C145,Sheet!$A$7:$DG$148,'TN01-10 (IN)'!AZ$12,0))</f>
        <v/>
      </c>
      <c r="BA145" s="32">
        <f>IF(VLOOKUP($C145,Sheet!$A$7:$DG$148,'TN01-10 (IN)'!BA$12,0)="","",VLOOKUP($C145,Sheet!$A$7:$DG$148,'TN01-10 (IN)'!BA$12,0))</f>
        <v>5</v>
      </c>
      <c r="BB145" s="32" t="str">
        <f>IF(VLOOKUP($C145,Sheet!$A$7:$DG$148,'TN01-10 (IN)'!BB$12,0)="","",VLOOKUP($C145,Sheet!$A$7:$DG$148,'TN01-10 (IN)'!BB$12,0))</f>
        <v/>
      </c>
      <c r="BC145" s="32">
        <f>IF(VLOOKUP($C145,Sheet!$A$7:$DG$148,'TN01-10 (IN)'!BC$12,0)="","",VLOOKUP($C145,Sheet!$A$7:$DG$148,'TN01-10 (IN)'!BC$12,0))</f>
        <v>7.6</v>
      </c>
      <c r="BD145" s="33">
        <f>IF(VLOOKUP($C145,Sheet!$A$7:$DG$148,'TN01-10 (IN)'!BD$12,0)="","",VLOOKUP($C145,Sheet!$A$7:$DG$148,'TN01-10 (IN)'!BD$12,0))</f>
        <v>5</v>
      </c>
      <c r="BE145" s="36">
        <f>IF(VLOOKUP($C145,Sheet!$A$7:$DG$148,'TN01-10 (IN)'!BE$12,0)="","",VLOOKUP($C145,Sheet!$A$7:$DG$148,'TN01-10 (IN)'!BE$12,0))</f>
        <v>0</v>
      </c>
      <c r="BF145" s="28">
        <f>IF(VLOOKUP($C145,Sheet!$A$7:$DG$148,'TN01-10 (IN)'!BF$12,0)="","",VLOOKUP($C145,Sheet!$A$7:$DG$148,'TN01-10 (IN)'!BF$12,0))</f>
        <v>7.5</v>
      </c>
      <c r="BG145" s="28">
        <f>IF(VLOOKUP($C145,Sheet!$A$7:$DG$148,'TN01-10 (IN)'!BG$12,0)="","",VLOOKUP($C145,Sheet!$A$7:$DG$148,'TN01-10 (IN)'!BG$12,0))</f>
        <v>8</v>
      </c>
      <c r="BH145" s="28">
        <f>IF(VLOOKUP($C145,Sheet!$A$7:$DG$148,'TN01-10 (IN)'!BH$12,0)="","",VLOOKUP($C145,Sheet!$A$7:$DG$148,'TN01-10 (IN)'!BH$12,0))</f>
        <v>8.6999999999999993</v>
      </c>
      <c r="BI145" s="28">
        <f>IF(VLOOKUP($C145,Sheet!$A$7:$DG$148,'TN01-10 (IN)'!BI$12,0)="","",VLOOKUP($C145,Sheet!$A$7:$DG$148,'TN01-10 (IN)'!BI$12,0))</f>
        <v>9.1999999999999993</v>
      </c>
      <c r="BJ145" s="28">
        <f>IF(VLOOKUP($C145,Sheet!$A$7:$DG$148,'TN01-10 (IN)'!BJ$12,0)="","",VLOOKUP($C145,Sheet!$A$7:$DG$148,'TN01-10 (IN)'!BJ$12,0))</f>
        <v>6.9</v>
      </c>
      <c r="BK145" s="28">
        <f>IF(VLOOKUP($C145,Sheet!$A$7:$DG$148,'TN01-10 (IN)'!BK$12,0)="","",VLOOKUP($C145,Sheet!$A$7:$DG$148,'TN01-10 (IN)'!BK$12,0))</f>
        <v>7.5</v>
      </c>
      <c r="BL145" s="28">
        <f>IF(VLOOKUP($C145,Sheet!$A$7:$DG$148,'TN01-10 (IN)'!BL$12,0)="","",VLOOKUP($C145,Sheet!$A$7:$DG$148,'TN01-10 (IN)'!BL$12,0))</f>
        <v>7.9</v>
      </c>
      <c r="BM145" s="28">
        <f>IF(VLOOKUP($C145,Sheet!$A$7:$DG$148,'TN01-10 (IN)'!BM$12,0)="","",VLOOKUP($C145,Sheet!$A$7:$DG$148,'TN01-10 (IN)'!BM$12,0))</f>
        <v>7</v>
      </c>
      <c r="BN145" s="28">
        <f>IF(VLOOKUP($C145,Sheet!$A$7:$DG$148,'TN01-10 (IN)'!BN$12,0)="","",VLOOKUP($C145,Sheet!$A$7:$DG$148,'TN01-10 (IN)'!BN$12,0))</f>
        <v>7</v>
      </c>
      <c r="BO145" s="28">
        <f>IF(VLOOKUP($C145,Sheet!$A$7:$DG$148,'TN01-10 (IN)'!BO$12,0)="","",VLOOKUP($C145,Sheet!$A$7:$DG$148,'TN01-10 (IN)'!BO$12,0))</f>
        <v>7</v>
      </c>
      <c r="BP145" s="28">
        <f>IF(VLOOKUP($C145,Sheet!$A$7:$DG$148,'TN01-10 (IN)'!BP$12,0)="","",VLOOKUP($C145,Sheet!$A$7:$DG$148,'TN01-10 (IN)'!BP$12,0))</f>
        <v>6.2</v>
      </c>
      <c r="BQ145" s="28">
        <f>IF(VLOOKUP($C145,Sheet!$A$7:$DG$148,'TN01-10 (IN)'!BQ$12,0)="","",VLOOKUP($C145,Sheet!$A$7:$DG$148,'TN01-10 (IN)'!BQ$12,0))</f>
        <v>7.2</v>
      </c>
      <c r="BR145" s="28">
        <f>IF(VLOOKUP($C145,Sheet!$A$7:$DG$148,'TN01-10 (IN)'!BR$12,0)="","",VLOOKUP($C145,Sheet!$A$7:$DG$148,'TN01-10 (IN)'!BR$12,0))</f>
        <v>7.3</v>
      </c>
      <c r="BS145" s="28" t="str">
        <f>IF(VLOOKUP($C145,Sheet!$A$7:$DG$148,'TN01-10 (IN)'!BS$12,0)="","",VLOOKUP($C145,Sheet!$A$7:$DG$148,'TN01-10 (IN)'!BS$12,0))</f>
        <v/>
      </c>
      <c r="BT145" s="28">
        <f>IF(VLOOKUP($C145,Sheet!$A$7:$DG$148,'TN01-10 (IN)'!BT$12,0)="","",VLOOKUP($C145,Sheet!$A$7:$DG$148,'TN01-10 (IN)'!BT$12,0))</f>
        <v>9.3000000000000007</v>
      </c>
      <c r="BU145" s="28">
        <f>IF(VLOOKUP($C145,Sheet!$A$7:$DG$148,'TN01-10 (IN)'!BU$12,0)="","",VLOOKUP($C145,Sheet!$A$7:$DG$148,'TN01-10 (IN)'!BU$12,0))</f>
        <v>5.3</v>
      </c>
      <c r="BV145" s="28">
        <f>IF(VLOOKUP($C145,Sheet!$A$7:$DG$148,'TN01-10 (IN)'!BV$12,0)="","",VLOOKUP($C145,Sheet!$A$7:$DG$148,'TN01-10 (IN)'!BV$12,0))</f>
        <v>6.5</v>
      </c>
      <c r="BW145" s="28">
        <f>IF(VLOOKUP($C145,Sheet!$A$7:$DG$148,'TN01-10 (IN)'!BW$12,0)="","",VLOOKUP($C145,Sheet!$A$7:$DG$148,'TN01-10 (IN)'!BW$12,0))</f>
        <v>7</v>
      </c>
      <c r="BX145" s="28">
        <f>IF(VLOOKUP($C145,Sheet!$A$7:$DG$148,'TN01-10 (IN)'!BX$12,0)="","",VLOOKUP($C145,Sheet!$A$7:$DG$148,'TN01-10 (IN)'!BX$12,0))</f>
        <v>8.1999999999999993</v>
      </c>
      <c r="BY145" s="28">
        <f>IF(VLOOKUP($C145,Sheet!$A$7:$DG$148,'TN01-10 (IN)'!BY$12,0)="","",VLOOKUP($C145,Sheet!$A$7:$DG$148,'TN01-10 (IN)'!BY$12,0))</f>
        <v>8.6</v>
      </c>
      <c r="BZ145" s="33">
        <f>IF(VLOOKUP($C145,Sheet!$A$7:$DG$148,'TN01-10 (IN)'!BZ$12,0)="","",VLOOKUP($C145,Sheet!$A$7:$DG$148,'TN01-10 (IN)'!BZ$12,0))</f>
        <v>50</v>
      </c>
      <c r="CA145" s="36">
        <f>IF(VLOOKUP($C145,Sheet!$A$7:$DG$148,'TN01-10 (IN)'!CA$12,0)="","",VLOOKUP($C145,Sheet!$A$7:$DG$148,'TN01-10 (IN)'!CA$12,0))</f>
        <v>0</v>
      </c>
      <c r="CB145" s="28" t="str">
        <f>IF(VLOOKUP($C145,Sheet!$A$7:$DG$148,'TN01-10 (IN)'!CB$12,0)="","",VLOOKUP($C145,Sheet!$A$7:$DG$148,'TN01-10 (IN)'!CB$12,0))</f>
        <v/>
      </c>
      <c r="CC145" s="28">
        <f>IF(VLOOKUP($C145,Sheet!$A$7:$DG$148,'TN01-10 (IN)'!CC$12,0)="","",VLOOKUP($C145,Sheet!$A$7:$DG$148,'TN01-10 (IN)'!CC$12,0))</f>
        <v>7.6</v>
      </c>
      <c r="CD145" s="28">
        <f>IF(VLOOKUP($C145,Sheet!$A$7:$DG$148,'TN01-10 (IN)'!CD$12,0)="","",VLOOKUP($C145,Sheet!$A$7:$DG$148,'TN01-10 (IN)'!CD$12,0))</f>
        <v>8.6</v>
      </c>
      <c r="CE145" s="28" t="str">
        <f>IF(VLOOKUP($C145,Sheet!$A$7:$DG$148,'TN01-10 (IN)'!CE$12,0)="","",VLOOKUP($C145,Sheet!$A$7:$DG$148,'TN01-10 (IN)'!CE$12,0))</f>
        <v/>
      </c>
      <c r="CF145" s="28">
        <f>IF(VLOOKUP($C145,Sheet!$A$7:$DG$148,'TN01-10 (IN)'!CF$12,0)="","",VLOOKUP($C145,Sheet!$A$7:$DG$148,'TN01-10 (IN)'!CF$12,0))</f>
        <v>7.3</v>
      </c>
      <c r="CG145" s="28">
        <f>IF(VLOOKUP($C145,Sheet!$A$7:$DG$148,'TN01-10 (IN)'!CG$12,0)="","",VLOOKUP($C145,Sheet!$A$7:$DG$148,'TN01-10 (IN)'!CG$12,0))</f>
        <v>8.1999999999999993</v>
      </c>
      <c r="CH145" s="28">
        <f>IF(VLOOKUP($C145,Sheet!$A$7:$DG$148,'TN01-10 (IN)'!CH$12,0)="","",VLOOKUP($C145,Sheet!$A$7:$DG$148,'TN01-10 (IN)'!CH$12,0))</f>
        <v>8.1</v>
      </c>
      <c r="CI145" s="28">
        <f>IF(VLOOKUP($C145,Sheet!$A$7:$DG$148,'TN01-10 (IN)'!CI$12,0)="","",VLOOKUP($C145,Sheet!$A$7:$DG$148,'TN01-10 (IN)'!CI$12,0))</f>
        <v>7.5</v>
      </c>
      <c r="CJ145" s="28" t="str">
        <f>IF(VLOOKUP($C145,Sheet!$A$7:$DG$148,'TN01-10 (IN)'!CJ$12,0)="","",VLOOKUP($C145,Sheet!$A$7:$DG$148,'TN01-10 (IN)'!CJ$12,0))</f>
        <v/>
      </c>
      <c r="CK145" s="28" t="str">
        <f>IF(VLOOKUP($C145,Sheet!$A$7:$DG$148,'TN01-10 (IN)'!CK$12,0)="","",VLOOKUP($C145,Sheet!$A$7:$DG$148,'TN01-10 (IN)'!CK$12,0))</f>
        <v/>
      </c>
      <c r="CL145" s="28" t="str">
        <f>IF(VLOOKUP($C145,Sheet!$A$7:$DG$148,'TN01-10 (IN)'!CL$12,0)="","",VLOOKUP($C145,Sheet!$A$7:$DG$148,'TN01-10 (IN)'!CL$12,0))</f>
        <v/>
      </c>
      <c r="CM145" s="28" t="str">
        <f>IF(VLOOKUP($C145,Sheet!$A$7:$DG$148,'TN01-10 (IN)'!CM$12,0)="","",VLOOKUP($C145,Sheet!$A$7:$DG$148,'TN01-10 (IN)'!CM$12,0))</f>
        <v/>
      </c>
      <c r="CN145" s="28" t="str">
        <f>IF(VLOOKUP($C145,Sheet!$A$7:$DG$148,'TN01-10 (IN)'!CN$12,0)="","",VLOOKUP($C145,Sheet!$A$7:$DG$148,'TN01-10 (IN)'!CN$12,0))</f>
        <v/>
      </c>
      <c r="CO145" s="28">
        <f>IF(VLOOKUP($C145,Sheet!$A$7:$DG$148,'TN01-10 (IN)'!CO$12,0)="","",VLOOKUP($C145,Sheet!$A$7:$DG$148,'TN01-10 (IN)'!CO$12,0))</f>
        <v>8.1</v>
      </c>
      <c r="CP145" s="28">
        <f>IF(VLOOKUP($C145,Sheet!$A$7:$DG$148,'TN01-10 (IN)'!CP$12,0)="","",VLOOKUP($C145,Sheet!$A$7:$DG$148,'TN01-10 (IN)'!CP$12,0))</f>
        <v>5.6</v>
      </c>
      <c r="CQ145" s="28">
        <f>IF(VLOOKUP($C145,Sheet!$A$7:$DG$148,'TN01-10 (IN)'!CQ$12,0)="","",VLOOKUP($C145,Sheet!$A$7:$DG$148,'TN01-10 (IN)'!CQ$12,0))</f>
        <v>6.9</v>
      </c>
      <c r="CR145" s="28">
        <f>IF(VLOOKUP($C145,Sheet!$A$7:$DG$148,'TN01-10 (IN)'!CR$12,0)="","",VLOOKUP($C145,Sheet!$A$7:$DG$148,'TN01-10 (IN)'!CR$12,0))</f>
        <v>9</v>
      </c>
      <c r="CS145" s="28">
        <f>IF(VLOOKUP($C145,Sheet!$A$7:$DG$148,'TN01-10 (IN)'!CS$12,0)="","",VLOOKUP($C145,Sheet!$A$7:$DG$148,'TN01-10 (IN)'!CS$12,0))</f>
        <v>7.7</v>
      </c>
      <c r="CT145" s="28">
        <f>IF(VLOOKUP($C145,Sheet!$A$7:$DG$148,'TN01-10 (IN)'!CT$12,0)="","",VLOOKUP($C145,Sheet!$A$7:$DG$148,'TN01-10 (IN)'!CT$12,0))</f>
        <v>8.1999999999999993</v>
      </c>
      <c r="CU145" s="33">
        <f>IF(VLOOKUP($C145,Sheet!$A$7:$DG$148,'TN01-10 (IN)'!CU$12,0)="","",VLOOKUP($C145,Sheet!$A$7:$DG$148,'TN01-10 (IN)'!CU$12,0))</f>
        <v>27</v>
      </c>
      <c r="CV145" s="36">
        <f>IF(VLOOKUP($C145,Sheet!$A$7:$DG$148,'TN01-10 (IN)'!CV$12,0)="","",VLOOKUP($C145,Sheet!$A$7:$DG$148,'TN01-10 (IN)'!CV$12,0))</f>
        <v>0</v>
      </c>
      <c r="CW145" s="38">
        <f t="shared" si="20"/>
        <v>128</v>
      </c>
      <c r="CX145" s="38">
        <f t="shared" si="20"/>
        <v>0</v>
      </c>
      <c r="CY145" s="38">
        <f t="shared" si="21"/>
        <v>0</v>
      </c>
      <c r="CZ145" s="38">
        <f t="shared" si="22"/>
        <v>128</v>
      </c>
      <c r="DA145" s="38">
        <f t="shared" si="23"/>
        <v>7.45</v>
      </c>
      <c r="DB145" s="38">
        <f>VLOOKUP($C145,'TN01-04'!$A$13:$DL$166,103,0)</f>
        <v>3.16</v>
      </c>
      <c r="DC145" s="28" t="str">
        <f>IF(VLOOKUP($C145,Sheet!$A$7:$DG$148,'TN01-10 (IN)'!DC$12,0)="","",VLOOKUP($C145,Sheet!$A$7:$DG$148,'TN01-10 (IN)'!DC$12,0))</f>
        <v/>
      </c>
      <c r="DD145" s="28" t="str">
        <f>IF(VLOOKUP($C145,Sheet!$A$7:$DG$148,'TN01-10 (IN)'!DD$12,0)="","",VLOOKUP($C145,Sheet!$A$7:$DG$148,'TN01-10 (IN)'!DD$12,0))</f>
        <v/>
      </c>
      <c r="DE145" s="28">
        <f>IF(VLOOKUP($C145,Sheet!$A$7:$DG$148,'TN01-10 (IN)'!DE$12,0)="","",VLOOKUP($C145,Sheet!$A$7:$DG$148,'TN01-10 (IN)'!DE$12,0))</f>
        <v>6.9</v>
      </c>
      <c r="DF145" s="28" t="str">
        <f>IF(VLOOKUP($C145,Sheet!$A$7:$DG$148,'TN01-10 (IN)'!DF$12,0)="","",VLOOKUP($C145,Sheet!$A$7:$DG$148,'TN01-10 (IN)'!DF$12,0))</f>
        <v/>
      </c>
      <c r="DG145" s="38"/>
      <c r="DH145" s="38">
        <f t="shared" si="24"/>
        <v>6.9</v>
      </c>
      <c r="DI145" s="38">
        <f>VLOOKUP($C145,'TN01-04'!$A$13:$DL$166,110,0)</f>
        <v>2.65</v>
      </c>
      <c r="DJ145" s="33">
        <f>IF(VLOOKUP($C145,Sheet!$A$7:$DG$148,'TN01-10 (IN)'!DJ$12,0)="","",VLOOKUP($C145,Sheet!$A$7:$DG$148,'TN01-10 (IN)'!DJ$12,0))</f>
        <v>5</v>
      </c>
      <c r="DK145" s="36">
        <f>IF(VLOOKUP($C145,Sheet!$A$7:$DG$148,'TN01-10 (IN)'!DK$12,0)="","",VLOOKUP($C145,Sheet!$A$7:$DG$148,'TN01-10 (IN)'!DK$12,0))</f>
        <v>0</v>
      </c>
      <c r="DL145" s="38">
        <f t="shared" si="25"/>
        <v>133</v>
      </c>
      <c r="DM145" s="38">
        <f t="shared" si="26"/>
        <v>0</v>
      </c>
      <c r="DN145" s="38">
        <f t="shared" si="27"/>
        <v>7.43</v>
      </c>
      <c r="DO145" s="38">
        <f>VLOOKUP($C145,'TN01-04'!$A$13:$DL$166,116,0)</f>
        <v>3.14</v>
      </c>
      <c r="DP145" s="33">
        <f>IF(VLOOKUP($C145,Sheet!$A$7:$DG$148,'TN01-10 (IN)'!DP$12,0)="","",VLOOKUP($C145,Sheet!$A$7:$DG$148,'TN01-10 (IN)'!DP$12,0))</f>
        <v>138</v>
      </c>
      <c r="DQ145" s="36">
        <f>IF(VLOOKUP($C145,Sheet!$A$7:$DG$148,'TN01-10 (IN)'!DQ$12,0)="","",VLOOKUP($C145,Sheet!$A$7:$DG$148,'TN01-10 (IN)'!DQ$12,0))</f>
        <v>0</v>
      </c>
      <c r="DR145" s="28">
        <f>IF(VLOOKUP($C145,Sheet!$A$7:$DG$148,'TN01-10 (IN)'!DR$12,0)="","",VLOOKUP($C145,Sheet!$A$7:$DG$148,'TN01-10 (IN)'!DR$12,0))</f>
        <v>137</v>
      </c>
      <c r="DS145" s="28">
        <f>IF(VLOOKUP($C145,Sheet!$A$7:$DG$148,'TN01-10 (IN)'!DS$12,0)="","",VLOOKUP($C145,Sheet!$A$7:$DG$148,'TN01-10 (IN)'!DS$12,0))</f>
        <v>138</v>
      </c>
      <c r="DT145" s="28">
        <f>IF(VLOOKUP($C145,Sheet!$A$7:$DG$148,'TN01-10 (IN)'!DT$12,0)="","",VLOOKUP($C145,Sheet!$A$7:$DG$148,'TN01-10 (IN)'!DT$12,0))</f>
        <v>7.43</v>
      </c>
      <c r="DU145" s="28">
        <f>IF(VLOOKUP($C145,Sheet!$A$7:$DG$148,'TN01-10 (IN)'!DU$12,0)="","",VLOOKUP($C145,Sheet!$A$7:$DG$148,'TN01-10 (IN)'!DU$12,0))</f>
        <v>3.14</v>
      </c>
      <c r="DV145" s="28" t="str">
        <f>IF(VLOOKUP($C145,Sheet!$A$7:$DG$148,'TN01-10 (IN)'!DV$12,0)="","",VLOOKUP($C145,Sheet!$A$7:$DG$148,'TN01-10 (IN)'!DV$12,0))</f>
        <v>ENG 118</v>
      </c>
      <c r="DW145" s="42">
        <f t="shared" si="28"/>
        <v>0</v>
      </c>
    </row>
    <row r="146" spans="1:127" ht="15.95" customHeight="1" x14ac:dyDescent="0.2">
      <c r="A146" s="52"/>
      <c r="B146" s="625"/>
      <c r="C146" s="45">
        <v>2221728745</v>
      </c>
      <c r="D146" s="26" t="s">
        <v>6</v>
      </c>
      <c r="E146" s="26" t="s">
        <v>107</v>
      </c>
      <c r="F146" s="26" t="s">
        <v>190</v>
      </c>
      <c r="G146" s="27">
        <v>36145</v>
      </c>
      <c r="H146" s="26" t="s">
        <v>210</v>
      </c>
      <c r="I146" s="26" t="s">
        <v>213</v>
      </c>
      <c r="J146" s="28" t="e">
        <f>IF(VLOOKUP($C146,Sheet!$A$7:$DG$148,'TN01-10 (IN)'!J$12,0)="","",VLOOKUP($C146,Sheet!$A$7:$DG$148,'TN01-10 (IN)'!J$12,0))</f>
        <v>#N/A</v>
      </c>
      <c r="K146" s="28" t="e">
        <f>IF(VLOOKUP($C146,Sheet!$A$7:$DG$148,'TN01-10 (IN)'!K$12,0)="","",VLOOKUP($C146,Sheet!$A$7:$DG$148,'TN01-10 (IN)'!K$12,0))</f>
        <v>#N/A</v>
      </c>
      <c r="L146" s="28" t="e">
        <f>IF(VLOOKUP($C146,Sheet!$A$7:$DG$148,'TN01-10 (IN)'!L$12,0)="","",VLOOKUP($C146,Sheet!$A$7:$DG$148,'TN01-10 (IN)'!L$12,0))</f>
        <v>#N/A</v>
      </c>
      <c r="M146" s="28" t="e">
        <f>IF(VLOOKUP($C146,Sheet!$A$7:$DG$148,'TN01-10 (IN)'!M$12,0)="","",VLOOKUP($C146,Sheet!$A$7:$DG$148,'TN01-10 (IN)'!M$12,0))</f>
        <v>#N/A</v>
      </c>
      <c r="N146" s="28" t="e">
        <f>IF(VLOOKUP($C146,Sheet!$A$7:$DG$148,'TN01-10 (IN)'!N$12,0)="","",VLOOKUP($C146,Sheet!$A$7:$DG$148,'TN01-10 (IN)'!N$12,0))</f>
        <v>#N/A</v>
      </c>
      <c r="O146" s="28" t="e">
        <f>IF(VLOOKUP($C146,Sheet!$A$7:$DG$148,'TN01-10 (IN)'!O$12,0)="","",VLOOKUP($C146,Sheet!$A$7:$DG$148,'TN01-10 (IN)'!O$12,0))</f>
        <v>#N/A</v>
      </c>
      <c r="P146" s="28" t="e">
        <f>IF(VLOOKUP($C146,Sheet!$A$7:$DG$148,'TN01-10 (IN)'!P$12,0)="","",VLOOKUP($C146,Sheet!$A$7:$DG$148,'TN01-10 (IN)'!P$12,0))</f>
        <v>#N/A</v>
      </c>
      <c r="Q146" s="28" t="e">
        <f>IF(VLOOKUP($C146,Sheet!$A$7:$DG$148,'TN01-10 (IN)'!Q$12,0)="","",VLOOKUP($C146,Sheet!$A$7:$DG$148,'TN01-10 (IN)'!Q$12,0))</f>
        <v>#N/A</v>
      </c>
      <c r="R146" s="28" t="e">
        <f>IF(VLOOKUP($C146,Sheet!$A$7:$DG$148,'TN01-10 (IN)'!R$12,0)="","",VLOOKUP($C146,Sheet!$A$7:$DG$148,'TN01-10 (IN)'!R$12,0))</f>
        <v>#N/A</v>
      </c>
      <c r="S146" s="28" t="e">
        <f>IF(VLOOKUP($C146,Sheet!$A$7:$DG$148,'TN01-10 (IN)'!S$12,0)="","",VLOOKUP($C146,Sheet!$A$7:$DG$148,'TN01-10 (IN)'!S$12,0))</f>
        <v>#N/A</v>
      </c>
      <c r="T146" s="28" t="e">
        <f>IF(VLOOKUP($C146,Sheet!$A$7:$DG$148,'TN01-10 (IN)'!T$12,0)="","",VLOOKUP($C146,Sheet!$A$7:$DG$148,'TN01-10 (IN)'!T$12,0))</f>
        <v>#N/A</v>
      </c>
      <c r="U146" s="28" t="e">
        <f>IF(VLOOKUP($C146,Sheet!$A$7:$DG$148,'TN01-10 (IN)'!U$12,0)="","",VLOOKUP($C146,Sheet!$A$7:$DG$148,'TN01-10 (IN)'!U$12,0))</f>
        <v>#N/A</v>
      </c>
      <c r="V146" s="28" t="e">
        <f>IF(VLOOKUP($C146,Sheet!$A$7:$DG$148,'TN01-10 (IN)'!V$12,0)="","",VLOOKUP($C146,Sheet!$A$7:$DG$148,'TN01-10 (IN)'!V$12,0))</f>
        <v>#N/A</v>
      </c>
      <c r="W146" s="28" t="e">
        <f>IF(VLOOKUP($C146,Sheet!$A$7:$DG$148,'TN01-10 (IN)'!W$12,0)="","",VLOOKUP($C146,Sheet!$A$7:$DG$148,'TN01-10 (IN)'!W$12,0))</f>
        <v>#N/A</v>
      </c>
      <c r="X146" s="28" t="e">
        <f>IF(VLOOKUP($C146,Sheet!$A$7:$DG$148,'TN01-10 (IN)'!X$12,0)="","",VLOOKUP($C146,Sheet!$A$7:$DG$148,'TN01-10 (IN)'!X$12,0))</f>
        <v>#N/A</v>
      </c>
      <c r="Y146" s="28" t="e">
        <f>IF(VLOOKUP($C146,Sheet!$A$7:$DG$148,'TN01-10 (IN)'!Y$12,0)="","",VLOOKUP($C146,Sheet!$A$7:$DG$148,'TN01-10 (IN)'!Y$12,0))</f>
        <v>#N/A</v>
      </c>
      <c r="Z146" s="28" t="e">
        <f>IF(VLOOKUP($C146,Sheet!$A$7:$DG$148,'TN01-10 (IN)'!Z$12,0)="","",VLOOKUP($C146,Sheet!$A$7:$DG$148,'TN01-10 (IN)'!Z$12,0))</f>
        <v>#N/A</v>
      </c>
      <c r="AA146" s="28" t="e">
        <f>IF(VLOOKUP($C146,Sheet!$A$7:$DG$148,'TN01-10 (IN)'!AA$12,0)="","",VLOOKUP($C146,Sheet!$A$7:$DG$148,'TN01-10 (IN)'!AA$12,0))</f>
        <v>#N/A</v>
      </c>
      <c r="AB146" s="28" t="e">
        <f>IF(VLOOKUP($C146,Sheet!$A$7:$DG$148,'TN01-10 (IN)'!AB$12,0)="","",VLOOKUP($C146,Sheet!$A$7:$DG$148,'TN01-10 (IN)'!AB$12,0))</f>
        <v>#N/A</v>
      </c>
      <c r="AC146" s="28" t="e">
        <f>IF(VLOOKUP($C146,Sheet!$A$7:$DG$148,'TN01-10 (IN)'!AC$12,0)="","",VLOOKUP($C146,Sheet!$A$7:$DG$148,'TN01-10 (IN)'!AC$12,0))</f>
        <v>#N/A</v>
      </c>
      <c r="AD146" s="28" t="e">
        <f>IF(VLOOKUP($C146,Sheet!$A$7:$DG$148,'TN01-10 (IN)'!AD$12,0)="","",VLOOKUP($C146,Sheet!$A$7:$DG$148,'TN01-10 (IN)'!AD$12,0))</f>
        <v>#N/A</v>
      </c>
      <c r="AE146" s="28" t="e">
        <f>IF(VLOOKUP($C146,Sheet!$A$7:$DG$148,'TN01-10 (IN)'!AE$12,0)="","",VLOOKUP($C146,Sheet!$A$7:$DG$148,'TN01-10 (IN)'!AE$12,0))</f>
        <v>#N/A</v>
      </c>
      <c r="AF146" s="28" t="e">
        <f>IF(VLOOKUP($C146,Sheet!$A$7:$DG$148,'TN01-10 (IN)'!AF$12,0)="","",VLOOKUP($C146,Sheet!$A$7:$DG$148,'TN01-10 (IN)'!AF$12,0))</f>
        <v>#N/A</v>
      </c>
      <c r="AG146" s="28" t="e">
        <f>IF(VLOOKUP($C146,Sheet!$A$7:$DG$148,'TN01-10 (IN)'!AG$12,0)="","",VLOOKUP($C146,Sheet!$A$7:$DG$148,'TN01-10 (IN)'!AG$12,0))</f>
        <v>#N/A</v>
      </c>
      <c r="AH146" s="28" t="e">
        <f>IF(VLOOKUP($C146,Sheet!$A$7:$DG$148,'TN01-10 (IN)'!AH$12,0)="","",VLOOKUP($C146,Sheet!$A$7:$DG$148,'TN01-10 (IN)'!AH$12,0))</f>
        <v>#N/A</v>
      </c>
      <c r="AI146" s="28" t="e">
        <f>IF(VLOOKUP($C146,Sheet!$A$7:$DG$148,'TN01-10 (IN)'!AI$12,0)="","",VLOOKUP($C146,Sheet!$A$7:$DG$148,'TN01-10 (IN)'!AI$12,0))</f>
        <v>#N/A</v>
      </c>
      <c r="AJ146" s="28" t="e">
        <f>IF(VLOOKUP($C146,Sheet!$A$7:$DG$148,'TN01-10 (IN)'!AJ$12,0)="","",VLOOKUP($C146,Sheet!$A$7:$DG$148,'TN01-10 (IN)'!AJ$12,0))</f>
        <v>#N/A</v>
      </c>
      <c r="AK146" s="28" t="e">
        <f>IF(VLOOKUP($C146,Sheet!$A$7:$DG$148,'TN01-10 (IN)'!AK$12,0)="","",VLOOKUP($C146,Sheet!$A$7:$DG$148,'TN01-10 (IN)'!AK$12,0))</f>
        <v>#N/A</v>
      </c>
      <c r="AL146" s="28" t="e">
        <f>IF(VLOOKUP($C146,Sheet!$A$7:$DG$148,'TN01-10 (IN)'!AL$12,0)="","",VLOOKUP($C146,Sheet!$A$7:$DG$148,'TN01-10 (IN)'!AL$12,0))</f>
        <v>#N/A</v>
      </c>
      <c r="AM146" s="33" t="e">
        <f>IF(VLOOKUP($C146,Sheet!$A$7:$DG$148,'TN01-10 (IN)'!AM$12,0)="","",VLOOKUP($C146,Sheet!$A$7:$DG$148,'TN01-10 (IN)'!AM$12,0))</f>
        <v>#N/A</v>
      </c>
      <c r="AN146" s="36" t="e">
        <f>IF(VLOOKUP($C146,Sheet!$A$7:$DG$148,'TN01-10 (IN)'!AN$12,0)="","",VLOOKUP($C146,Sheet!$A$7:$DG$148,'TN01-10 (IN)'!AN$12,0))</f>
        <v>#N/A</v>
      </c>
      <c r="AO146" s="32" t="e">
        <f>IF(VLOOKUP($C146,Sheet!$A$7:$DG$148,'TN01-10 (IN)'!AO$12,0)="","",VLOOKUP($C146,Sheet!$A$7:$DG$148,'TN01-10 (IN)'!AO$12,0))</f>
        <v>#N/A</v>
      </c>
      <c r="AP146" s="32" t="e">
        <f>IF(VLOOKUP($C146,Sheet!$A$7:$DG$148,'TN01-10 (IN)'!AP$12,0)="","",VLOOKUP($C146,Sheet!$A$7:$DG$148,'TN01-10 (IN)'!AP$12,0))</f>
        <v>#N/A</v>
      </c>
      <c r="AQ146" s="32" t="e">
        <f>IF(VLOOKUP($C146,Sheet!$A$7:$DG$148,'TN01-10 (IN)'!AQ$12,0)="","",VLOOKUP($C146,Sheet!$A$7:$DG$148,'TN01-10 (IN)'!AQ$12,0))</f>
        <v>#N/A</v>
      </c>
      <c r="AR146" s="32" t="e">
        <f>IF(VLOOKUP($C146,Sheet!$A$7:$DG$148,'TN01-10 (IN)'!AR$12,0)="","",VLOOKUP($C146,Sheet!$A$7:$DG$148,'TN01-10 (IN)'!AR$12,0))</f>
        <v>#N/A</v>
      </c>
      <c r="AS146" s="32" t="e">
        <f>IF(VLOOKUP($C146,Sheet!$A$7:$DG$148,'TN01-10 (IN)'!AS$12,0)="","",VLOOKUP($C146,Sheet!$A$7:$DG$148,'TN01-10 (IN)'!AS$12,0))</f>
        <v>#N/A</v>
      </c>
      <c r="AT146" s="32" t="e">
        <f>IF(VLOOKUP($C146,Sheet!$A$7:$DG$148,'TN01-10 (IN)'!AT$12,0)="","",VLOOKUP($C146,Sheet!$A$7:$DG$148,'TN01-10 (IN)'!AT$12,0))</f>
        <v>#N/A</v>
      </c>
      <c r="AU146" s="32" t="e">
        <f>IF(VLOOKUP($C146,Sheet!$A$7:$DG$148,'TN01-10 (IN)'!AU$12,0)="","",VLOOKUP($C146,Sheet!$A$7:$DG$148,'TN01-10 (IN)'!AU$12,0))</f>
        <v>#N/A</v>
      </c>
      <c r="AV146" s="32" t="e">
        <f>IF(VLOOKUP($C146,Sheet!$A$7:$DG$148,'TN01-10 (IN)'!AV$12,0)="","",VLOOKUP($C146,Sheet!$A$7:$DG$148,'TN01-10 (IN)'!AV$12,0))</f>
        <v>#N/A</v>
      </c>
      <c r="AW146" s="32" t="e">
        <f>IF(VLOOKUP($C146,Sheet!$A$7:$DG$148,'TN01-10 (IN)'!AW$12,0)="","",VLOOKUP($C146,Sheet!$A$7:$DG$148,'TN01-10 (IN)'!AW$12,0))</f>
        <v>#N/A</v>
      </c>
      <c r="AX146" s="32" t="e">
        <f>IF(VLOOKUP($C146,Sheet!$A$7:$DG$148,'TN01-10 (IN)'!AX$12,0)="","",VLOOKUP($C146,Sheet!$A$7:$DG$148,'TN01-10 (IN)'!AX$12,0))</f>
        <v>#N/A</v>
      </c>
      <c r="AY146" s="32" t="e">
        <f>IF(VLOOKUP($C146,Sheet!$A$7:$DG$148,'TN01-10 (IN)'!AY$12,0)="","",VLOOKUP($C146,Sheet!$A$7:$DG$148,'TN01-10 (IN)'!AY$12,0))</f>
        <v>#N/A</v>
      </c>
      <c r="AZ146" s="32" t="e">
        <f>IF(VLOOKUP($C146,Sheet!$A$7:$DG$148,'TN01-10 (IN)'!AZ$12,0)="","",VLOOKUP($C146,Sheet!$A$7:$DG$148,'TN01-10 (IN)'!AZ$12,0))</f>
        <v>#N/A</v>
      </c>
      <c r="BA146" s="32" t="e">
        <f>IF(VLOOKUP($C146,Sheet!$A$7:$DG$148,'TN01-10 (IN)'!BA$12,0)="","",VLOOKUP($C146,Sheet!$A$7:$DG$148,'TN01-10 (IN)'!BA$12,0))</f>
        <v>#N/A</v>
      </c>
      <c r="BB146" s="32" t="e">
        <f>IF(VLOOKUP($C146,Sheet!$A$7:$DG$148,'TN01-10 (IN)'!BB$12,0)="","",VLOOKUP($C146,Sheet!$A$7:$DG$148,'TN01-10 (IN)'!BB$12,0))</f>
        <v>#N/A</v>
      </c>
      <c r="BC146" s="32" t="e">
        <f>IF(VLOOKUP($C146,Sheet!$A$7:$DG$148,'TN01-10 (IN)'!BC$12,0)="","",VLOOKUP($C146,Sheet!$A$7:$DG$148,'TN01-10 (IN)'!BC$12,0))</f>
        <v>#N/A</v>
      </c>
      <c r="BD146" s="33" t="e">
        <f>IF(VLOOKUP($C146,Sheet!$A$7:$DG$148,'TN01-10 (IN)'!BD$12,0)="","",VLOOKUP($C146,Sheet!$A$7:$DG$148,'TN01-10 (IN)'!BD$12,0))</f>
        <v>#N/A</v>
      </c>
      <c r="BE146" s="36" t="e">
        <f>IF(VLOOKUP($C146,Sheet!$A$7:$DG$148,'TN01-10 (IN)'!BE$12,0)="","",VLOOKUP($C146,Sheet!$A$7:$DG$148,'TN01-10 (IN)'!BE$12,0))</f>
        <v>#N/A</v>
      </c>
      <c r="BF146" s="28" t="e">
        <f>IF(VLOOKUP($C146,Sheet!$A$7:$DG$148,'TN01-10 (IN)'!BF$12,0)="","",VLOOKUP($C146,Sheet!$A$7:$DG$148,'TN01-10 (IN)'!BF$12,0))</f>
        <v>#N/A</v>
      </c>
      <c r="BG146" s="28" t="e">
        <f>IF(VLOOKUP($C146,Sheet!$A$7:$DG$148,'TN01-10 (IN)'!BG$12,0)="","",VLOOKUP($C146,Sheet!$A$7:$DG$148,'TN01-10 (IN)'!BG$12,0))</f>
        <v>#N/A</v>
      </c>
      <c r="BH146" s="28" t="e">
        <f>IF(VLOOKUP($C146,Sheet!$A$7:$DG$148,'TN01-10 (IN)'!BH$12,0)="","",VLOOKUP($C146,Sheet!$A$7:$DG$148,'TN01-10 (IN)'!BH$12,0))</f>
        <v>#N/A</v>
      </c>
      <c r="BI146" s="28" t="e">
        <f>IF(VLOOKUP($C146,Sheet!$A$7:$DG$148,'TN01-10 (IN)'!BI$12,0)="","",VLOOKUP($C146,Sheet!$A$7:$DG$148,'TN01-10 (IN)'!BI$12,0))</f>
        <v>#N/A</v>
      </c>
      <c r="BJ146" s="28" t="e">
        <f>IF(VLOOKUP($C146,Sheet!$A$7:$DG$148,'TN01-10 (IN)'!BJ$12,0)="","",VLOOKUP($C146,Sheet!$A$7:$DG$148,'TN01-10 (IN)'!BJ$12,0))</f>
        <v>#N/A</v>
      </c>
      <c r="BK146" s="28" t="e">
        <f>IF(VLOOKUP($C146,Sheet!$A$7:$DG$148,'TN01-10 (IN)'!BK$12,0)="","",VLOOKUP($C146,Sheet!$A$7:$DG$148,'TN01-10 (IN)'!BK$12,0))</f>
        <v>#N/A</v>
      </c>
      <c r="BL146" s="28" t="e">
        <f>IF(VLOOKUP($C146,Sheet!$A$7:$DG$148,'TN01-10 (IN)'!BL$12,0)="","",VLOOKUP($C146,Sheet!$A$7:$DG$148,'TN01-10 (IN)'!BL$12,0))</f>
        <v>#N/A</v>
      </c>
      <c r="BM146" s="28" t="e">
        <f>IF(VLOOKUP($C146,Sheet!$A$7:$DG$148,'TN01-10 (IN)'!BM$12,0)="","",VLOOKUP($C146,Sheet!$A$7:$DG$148,'TN01-10 (IN)'!BM$12,0))</f>
        <v>#N/A</v>
      </c>
      <c r="BN146" s="28" t="e">
        <f>IF(VLOOKUP($C146,Sheet!$A$7:$DG$148,'TN01-10 (IN)'!BN$12,0)="","",VLOOKUP($C146,Sheet!$A$7:$DG$148,'TN01-10 (IN)'!BN$12,0))</f>
        <v>#N/A</v>
      </c>
      <c r="BO146" s="28" t="e">
        <f>IF(VLOOKUP($C146,Sheet!$A$7:$DG$148,'TN01-10 (IN)'!BO$12,0)="","",VLOOKUP($C146,Sheet!$A$7:$DG$148,'TN01-10 (IN)'!BO$12,0))</f>
        <v>#N/A</v>
      </c>
      <c r="BP146" s="28" t="e">
        <f>IF(VLOOKUP($C146,Sheet!$A$7:$DG$148,'TN01-10 (IN)'!BP$12,0)="","",VLOOKUP($C146,Sheet!$A$7:$DG$148,'TN01-10 (IN)'!BP$12,0))</f>
        <v>#N/A</v>
      </c>
      <c r="BQ146" s="28" t="e">
        <f>IF(VLOOKUP($C146,Sheet!$A$7:$DG$148,'TN01-10 (IN)'!BQ$12,0)="","",VLOOKUP($C146,Sheet!$A$7:$DG$148,'TN01-10 (IN)'!BQ$12,0))</f>
        <v>#N/A</v>
      </c>
      <c r="BR146" s="28" t="e">
        <f>IF(VLOOKUP($C146,Sheet!$A$7:$DG$148,'TN01-10 (IN)'!BR$12,0)="","",VLOOKUP($C146,Sheet!$A$7:$DG$148,'TN01-10 (IN)'!BR$12,0))</f>
        <v>#N/A</v>
      </c>
      <c r="BS146" s="28" t="e">
        <f>IF(VLOOKUP($C146,Sheet!$A$7:$DG$148,'TN01-10 (IN)'!BS$12,0)="","",VLOOKUP($C146,Sheet!$A$7:$DG$148,'TN01-10 (IN)'!BS$12,0))</f>
        <v>#N/A</v>
      </c>
      <c r="BT146" s="28" t="e">
        <f>IF(VLOOKUP($C146,Sheet!$A$7:$DG$148,'TN01-10 (IN)'!BT$12,0)="","",VLOOKUP($C146,Sheet!$A$7:$DG$148,'TN01-10 (IN)'!BT$12,0))</f>
        <v>#N/A</v>
      </c>
      <c r="BU146" s="28" t="e">
        <f>IF(VLOOKUP($C146,Sheet!$A$7:$DG$148,'TN01-10 (IN)'!BU$12,0)="","",VLOOKUP($C146,Sheet!$A$7:$DG$148,'TN01-10 (IN)'!BU$12,0))</f>
        <v>#N/A</v>
      </c>
      <c r="BV146" s="28" t="e">
        <f>IF(VLOOKUP($C146,Sheet!$A$7:$DG$148,'TN01-10 (IN)'!BV$12,0)="","",VLOOKUP($C146,Sheet!$A$7:$DG$148,'TN01-10 (IN)'!BV$12,0))</f>
        <v>#N/A</v>
      </c>
      <c r="BW146" s="28" t="e">
        <f>IF(VLOOKUP($C146,Sheet!$A$7:$DG$148,'TN01-10 (IN)'!BW$12,0)="","",VLOOKUP($C146,Sheet!$A$7:$DG$148,'TN01-10 (IN)'!BW$12,0))</f>
        <v>#N/A</v>
      </c>
      <c r="BX146" s="28" t="e">
        <f>IF(VLOOKUP($C146,Sheet!$A$7:$DG$148,'TN01-10 (IN)'!BX$12,0)="","",VLOOKUP($C146,Sheet!$A$7:$DG$148,'TN01-10 (IN)'!BX$12,0))</f>
        <v>#N/A</v>
      </c>
      <c r="BY146" s="28" t="e">
        <f>IF(VLOOKUP($C146,Sheet!$A$7:$DG$148,'TN01-10 (IN)'!BY$12,0)="","",VLOOKUP($C146,Sheet!$A$7:$DG$148,'TN01-10 (IN)'!BY$12,0))</f>
        <v>#N/A</v>
      </c>
      <c r="BZ146" s="33" t="e">
        <f>IF(VLOOKUP($C146,Sheet!$A$7:$DG$148,'TN01-10 (IN)'!BZ$12,0)="","",VLOOKUP($C146,Sheet!$A$7:$DG$148,'TN01-10 (IN)'!BZ$12,0))</f>
        <v>#N/A</v>
      </c>
      <c r="CA146" s="36" t="e">
        <f>IF(VLOOKUP($C146,Sheet!$A$7:$DG$148,'TN01-10 (IN)'!CA$12,0)="","",VLOOKUP($C146,Sheet!$A$7:$DG$148,'TN01-10 (IN)'!CA$12,0))</f>
        <v>#N/A</v>
      </c>
      <c r="CB146" s="28" t="e">
        <f>IF(VLOOKUP($C146,Sheet!$A$7:$DG$148,'TN01-10 (IN)'!CB$12,0)="","",VLOOKUP($C146,Sheet!$A$7:$DG$148,'TN01-10 (IN)'!CB$12,0))</f>
        <v>#N/A</v>
      </c>
      <c r="CC146" s="28" t="e">
        <f>IF(VLOOKUP($C146,Sheet!$A$7:$DG$148,'TN01-10 (IN)'!CC$12,0)="","",VLOOKUP($C146,Sheet!$A$7:$DG$148,'TN01-10 (IN)'!CC$12,0))</f>
        <v>#N/A</v>
      </c>
      <c r="CD146" s="28" t="e">
        <f>IF(VLOOKUP($C146,Sheet!$A$7:$DG$148,'TN01-10 (IN)'!CD$12,0)="","",VLOOKUP($C146,Sheet!$A$7:$DG$148,'TN01-10 (IN)'!CD$12,0))</f>
        <v>#N/A</v>
      </c>
      <c r="CE146" s="28" t="e">
        <f>IF(VLOOKUP($C146,Sheet!$A$7:$DG$148,'TN01-10 (IN)'!CE$12,0)="","",VLOOKUP($C146,Sheet!$A$7:$DG$148,'TN01-10 (IN)'!CE$12,0))</f>
        <v>#N/A</v>
      </c>
      <c r="CF146" s="28" t="e">
        <f>IF(VLOOKUP($C146,Sheet!$A$7:$DG$148,'TN01-10 (IN)'!CF$12,0)="","",VLOOKUP($C146,Sheet!$A$7:$DG$148,'TN01-10 (IN)'!CF$12,0))</f>
        <v>#N/A</v>
      </c>
      <c r="CG146" s="28" t="e">
        <f>IF(VLOOKUP($C146,Sheet!$A$7:$DG$148,'TN01-10 (IN)'!CG$12,0)="","",VLOOKUP($C146,Sheet!$A$7:$DG$148,'TN01-10 (IN)'!CG$12,0))</f>
        <v>#N/A</v>
      </c>
      <c r="CH146" s="28" t="e">
        <f>IF(VLOOKUP($C146,Sheet!$A$7:$DG$148,'TN01-10 (IN)'!CH$12,0)="","",VLOOKUP($C146,Sheet!$A$7:$DG$148,'TN01-10 (IN)'!CH$12,0))</f>
        <v>#N/A</v>
      </c>
      <c r="CI146" s="28" t="e">
        <f>IF(VLOOKUP($C146,Sheet!$A$7:$DG$148,'TN01-10 (IN)'!CI$12,0)="","",VLOOKUP($C146,Sheet!$A$7:$DG$148,'TN01-10 (IN)'!CI$12,0))</f>
        <v>#N/A</v>
      </c>
      <c r="CJ146" s="28" t="e">
        <f>IF(VLOOKUP($C146,Sheet!$A$7:$DG$148,'TN01-10 (IN)'!CJ$12,0)="","",VLOOKUP($C146,Sheet!$A$7:$DG$148,'TN01-10 (IN)'!CJ$12,0))</f>
        <v>#N/A</v>
      </c>
      <c r="CK146" s="28" t="e">
        <f>IF(VLOOKUP($C146,Sheet!$A$7:$DG$148,'TN01-10 (IN)'!CK$12,0)="","",VLOOKUP($C146,Sheet!$A$7:$DG$148,'TN01-10 (IN)'!CK$12,0))</f>
        <v>#N/A</v>
      </c>
      <c r="CL146" s="28" t="e">
        <f>IF(VLOOKUP($C146,Sheet!$A$7:$DG$148,'TN01-10 (IN)'!CL$12,0)="","",VLOOKUP($C146,Sheet!$A$7:$DG$148,'TN01-10 (IN)'!CL$12,0))</f>
        <v>#N/A</v>
      </c>
      <c r="CM146" s="28" t="e">
        <f>IF(VLOOKUP($C146,Sheet!$A$7:$DG$148,'TN01-10 (IN)'!CM$12,0)="","",VLOOKUP($C146,Sheet!$A$7:$DG$148,'TN01-10 (IN)'!CM$12,0))</f>
        <v>#N/A</v>
      </c>
      <c r="CN146" s="28" t="e">
        <f>IF(VLOOKUP($C146,Sheet!$A$7:$DG$148,'TN01-10 (IN)'!CN$12,0)="","",VLOOKUP($C146,Sheet!$A$7:$DG$148,'TN01-10 (IN)'!CN$12,0))</f>
        <v>#N/A</v>
      </c>
      <c r="CO146" s="28" t="e">
        <f>IF(VLOOKUP($C146,Sheet!$A$7:$DG$148,'TN01-10 (IN)'!CO$12,0)="","",VLOOKUP($C146,Sheet!$A$7:$DG$148,'TN01-10 (IN)'!CO$12,0))</f>
        <v>#N/A</v>
      </c>
      <c r="CP146" s="28" t="e">
        <f>IF(VLOOKUP($C146,Sheet!$A$7:$DG$148,'TN01-10 (IN)'!CP$12,0)="","",VLOOKUP($C146,Sheet!$A$7:$DG$148,'TN01-10 (IN)'!CP$12,0))</f>
        <v>#N/A</v>
      </c>
      <c r="CQ146" s="28" t="e">
        <f>IF(VLOOKUP($C146,Sheet!$A$7:$DG$148,'TN01-10 (IN)'!CQ$12,0)="","",VLOOKUP($C146,Sheet!$A$7:$DG$148,'TN01-10 (IN)'!CQ$12,0))</f>
        <v>#N/A</v>
      </c>
      <c r="CR146" s="28" t="e">
        <f>IF(VLOOKUP($C146,Sheet!$A$7:$DG$148,'TN01-10 (IN)'!CR$12,0)="","",VLOOKUP($C146,Sheet!$A$7:$DG$148,'TN01-10 (IN)'!CR$12,0))</f>
        <v>#N/A</v>
      </c>
      <c r="CS146" s="28" t="e">
        <f>IF(VLOOKUP($C146,Sheet!$A$7:$DG$148,'TN01-10 (IN)'!CS$12,0)="","",VLOOKUP($C146,Sheet!$A$7:$DG$148,'TN01-10 (IN)'!CS$12,0))</f>
        <v>#N/A</v>
      </c>
      <c r="CT146" s="28" t="e">
        <f>IF(VLOOKUP($C146,Sheet!$A$7:$DG$148,'TN01-10 (IN)'!CT$12,0)="","",VLOOKUP($C146,Sheet!$A$7:$DG$148,'TN01-10 (IN)'!CT$12,0))</f>
        <v>#N/A</v>
      </c>
      <c r="CU146" s="33" t="e">
        <f>IF(VLOOKUP($C146,Sheet!$A$7:$DG$148,'TN01-10 (IN)'!CU$12,0)="","",VLOOKUP($C146,Sheet!$A$7:$DG$148,'TN01-10 (IN)'!CU$12,0))</f>
        <v>#N/A</v>
      </c>
      <c r="CV146" s="36" t="e">
        <f>IF(VLOOKUP($C146,Sheet!$A$7:$DG$148,'TN01-10 (IN)'!CV$12,0)="","",VLOOKUP($C146,Sheet!$A$7:$DG$148,'TN01-10 (IN)'!CV$12,0))</f>
        <v>#N/A</v>
      </c>
      <c r="CW146" s="38" t="e">
        <f t="shared" si="20"/>
        <v>#N/A</v>
      </c>
      <c r="CX146" s="38" t="e">
        <f t="shared" si="20"/>
        <v>#N/A</v>
      </c>
      <c r="CY146" s="38">
        <f t="shared" si="21"/>
        <v>0</v>
      </c>
      <c r="CZ146" s="38" t="e">
        <f t="shared" si="22"/>
        <v>#N/A</v>
      </c>
      <c r="DA146" s="38" t="e">
        <f t="shared" si="23"/>
        <v>#N/A</v>
      </c>
      <c r="DB146" s="38" t="e">
        <f>VLOOKUP($C146,'TN01-04'!$A$13:$DL$166,103,0)</f>
        <v>#N/A</v>
      </c>
      <c r="DC146" s="28" t="e">
        <f>IF(VLOOKUP($C146,Sheet!$A$7:$DG$148,'TN01-10 (IN)'!DC$12,0)="","",VLOOKUP($C146,Sheet!$A$7:$DG$148,'TN01-10 (IN)'!DC$12,0))</f>
        <v>#N/A</v>
      </c>
      <c r="DD146" s="28" t="e">
        <f>IF(VLOOKUP($C146,Sheet!$A$7:$DG$148,'TN01-10 (IN)'!DD$12,0)="","",VLOOKUP($C146,Sheet!$A$7:$DG$148,'TN01-10 (IN)'!DD$12,0))</f>
        <v>#N/A</v>
      </c>
      <c r="DE146" s="28" t="e">
        <f>IF(VLOOKUP($C146,Sheet!$A$7:$DG$148,'TN01-10 (IN)'!DE$12,0)="","",VLOOKUP($C146,Sheet!$A$7:$DG$148,'TN01-10 (IN)'!DE$12,0))</f>
        <v>#N/A</v>
      </c>
      <c r="DF146" s="28" t="e">
        <f>IF(VLOOKUP($C146,Sheet!$A$7:$DG$148,'TN01-10 (IN)'!DF$12,0)="","",VLOOKUP($C146,Sheet!$A$7:$DG$148,'TN01-10 (IN)'!DF$12,0))</f>
        <v>#N/A</v>
      </c>
      <c r="DG146" s="38"/>
      <c r="DH146" s="38" t="e">
        <f t="shared" si="24"/>
        <v>#N/A</v>
      </c>
      <c r="DI146" s="38" t="e">
        <f>VLOOKUP($C146,'TN01-04'!$A$13:$DL$166,110,0)</f>
        <v>#N/A</v>
      </c>
      <c r="DJ146" s="33" t="e">
        <f>IF(VLOOKUP($C146,Sheet!$A$7:$DG$148,'TN01-10 (IN)'!DJ$12,0)="","",VLOOKUP($C146,Sheet!$A$7:$DG$148,'TN01-10 (IN)'!DJ$12,0))</f>
        <v>#N/A</v>
      </c>
      <c r="DK146" s="36" t="e">
        <f>IF(VLOOKUP($C146,Sheet!$A$7:$DG$148,'TN01-10 (IN)'!DK$12,0)="","",VLOOKUP($C146,Sheet!$A$7:$DG$148,'TN01-10 (IN)'!DK$12,0))</f>
        <v>#N/A</v>
      </c>
      <c r="DL146" s="38" t="e">
        <f t="shared" si="25"/>
        <v>#N/A</v>
      </c>
      <c r="DM146" s="38" t="e">
        <f t="shared" si="26"/>
        <v>#N/A</v>
      </c>
      <c r="DN146" s="38" t="e">
        <f t="shared" si="27"/>
        <v>#N/A</v>
      </c>
      <c r="DO146" s="38" t="e">
        <f>VLOOKUP($C146,'TN01-04'!$A$13:$DL$166,116,0)</f>
        <v>#N/A</v>
      </c>
      <c r="DP146" s="33" t="e">
        <f>IF(VLOOKUP($C146,Sheet!$A$7:$DG$148,'TN01-10 (IN)'!DP$12,0)="","",VLOOKUP($C146,Sheet!$A$7:$DG$148,'TN01-10 (IN)'!DP$12,0))</f>
        <v>#N/A</v>
      </c>
      <c r="DQ146" s="36" t="e">
        <f>IF(VLOOKUP($C146,Sheet!$A$7:$DG$148,'TN01-10 (IN)'!DQ$12,0)="","",VLOOKUP($C146,Sheet!$A$7:$DG$148,'TN01-10 (IN)'!DQ$12,0))</f>
        <v>#N/A</v>
      </c>
      <c r="DR146" s="28" t="e">
        <f>IF(VLOOKUP($C146,Sheet!$A$7:$DG$148,'TN01-10 (IN)'!DR$12,0)="","",VLOOKUP($C146,Sheet!$A$7:$DG$148,'TN01-10 (IN)'!DR$12,0))</f>
        <v>#N/A</v>
      </c>
      <c r="DS146" s="28" t="e">
        <f>IF(VLOOKUP($C146,Sheet!$A$7:$DG$148,'TN01-10 (IN)'!DS$12,0)="","",VLOOKUP($C146,Sheet!$A$7:$DG$148,'TN01-10 (IN)'!DS$12,0))</f>
        <v>#N/A</v>
      </c>
      <c r="DT146" s="28" t="e">
        <f>IF(VLOOKUP($C146,Sheet!$A$7:$DG$148,'TN01-10 (IN)'!DT$12,0)="","",VLOOKUP($C146,Sheet!$A$7:$DG$148,'TN01-10 (IN)'!DT$12,0))</f>
        <v>#N/A</v>
      </c>
      <c r="DU146" s="28" t="e">
        <f>IF(VLOOKUP($C146,Sheet!$A$7:$DG$148,'TN01-10 (IN)'!DU$12,0)="","",VLOOKUP($C146,Sheet!$A$7:$DG$148,'TN01-10 (IN)'!DU$12,0))</f>
        <v>#N/A</v>
      </c>
      <c r="DV146" s="28" t="e">
        <f>IF(VLOOKUP($C146,Sheet!$A$7:$DG$148,'TN01-10 (IN)'!DV$12,0)="","",VLOOKUP($C146,Sheet!$A$7:$DG$148,'TN01-10 (IN)'!DV$12,0))</f>
        <v>#N/A</v>
      </c>
      <c r="DW146" s="42" t="e">
        <f t="shared" si="28"/>
        <v>#N/A</v>
      </c>
    </row>
    <row r="147" spans="1:127" ht="15.95" customHeight="1" x14ac:dyDescent="0.2">
      <c r="A147" s="52"/>
      <c r="B147" s="625"/>
      <c r="C147" s="45">
        <v>2220727418</v>
      </c>
      <c r="D147" s="26" t="s">
        <v>12</v>
      </c>
      <c r="E147" s="26" t="s">
        <v>89</v>
      </c>
      <c r="F147" s="26" t="s">
        <v>191</v>
      </c>
      <c r="G147" s="27">
        <v>35936</v>
      </c>
      <c r="H147" s="26" t="s">
        <v>209</v>
      </c>
      <c r="I147" s="26" t="s">
        <v>212</v>
      </c>
      <c r="J147" s="28">
        <f>IF(VLOOKUP($C147,Sheet!$A$7:$DG$148,'TN01-10 (IN)'!J$12,0)="","",VLOOKUP($C147,Sheet!$A$7:$DG$148,'TN01-10 (IN)'!J$12,0))</f>
        <v>9.1999999999999993</v>
      </c>
      <c r="K147" s="28">
        <f>IF(VLOOKUP($C147,Sheet!$A$7:$DG$148,'TN01-10 (IN)'!K$12,0)="","",VLOOKUP($C147,Sheet!$A$7:$DG$148,'TN01-10 (IN)'!K$12,0))</f>
        <v>8.6999999999999993</v>
      </c>
      <c r="L147" s="28">
        <f>IF(VLOOKUP($C147,Sheet!$A$7:$DG$148,'TN01-10 (IN)'!L$12,0)="","",VLOOKUP($C147,Sheet!$A$7:$DG$148,'TN01-10 (IN)'!L$12,0))</f>
        <v>8.3000000000000007</v>
      </c>
      <c r="M147" s="28">
        <f>IF(VLOOKUP($C147,Sheet!$A$7:$DG$148,'TN01-10 (IN)'!M$12,0)="","",VLOOKUP($C147,Sheet!$A$7:$DG$148,'TN01-10 (IN)'!M$12,0))</f>
        <v>9</v>
      </c>
      <c r="N147" s="28">
        <f>IF(VLOOKUP($C147,Sheet!$A$7:$DG$148,'TN01-10 (IN)'!N$12,0)="","",VLOOKUP($C147,Sheet!$A$7:$DG$148,'TN01-10 (IN)'!N$12,0))</f>
        <v>9.9</v>
      </c>
      <c r="O147" s="28">
        <f>IF(VLOOKUP($C147,Sheet!$A$7:$DG$148,'TN01-10 (IN)'!O$12,0)="","",VLOOKUP($C147,Sheet!$A$7:$DG$148,'TN01-10 (IN)'!O$12,0))</f>
        <v>8.1</v>
      </c>
      <c r="P147" s="28">
        <f>IF(VLOOKUP($C147,Sheet!$A$7:$DG$148,'TN01-10 (IN)'!P$12,0)="","",VLOOKUP($C147,Sheet!$A$7:$DG$148,'TN01-10 (IN)'!P$12,0))</f>
        <v>8</v>
      </c>
      <c r="Q147" s="28" t="str">
        <f>IF(VLOOKUP($C147,Sheet!$A$7:$DG$148,'TN01-10 (IN)'!Q$12,0)="","",VLOOKUP($C147,Sheet!$A$7:$DG$148,'TN01-10 (IN)'!Q$12,0))</f>
        <v/>
      </c>
      <c r="R147" s="28">
        <f>IF(VLOOKUP($C147,Sheet!$A$7:$DG$148,'TN01-10 (IN)'!R$12,0)="","",VLOOKUP($C147,Sheet!$A$7:$DG$148,'TN01-10 (IN)'!R$12,0))</f>
        <v>9.4</v>
      </c>
      <c r="S147" s="28" t="str">
        <f>IF(VLOOKUP($C147,Sheet!$A$7:$DG$148,'TN01-10 (IN)'!S$12,0)="","",VLOOKUP($C147,Sheet!$A$7:$DG$148,'TN01-10 (IN)'!S$12,0))</f>
        <v/>
      </c>
      <c r="T147" s="28" t="str">
        <f>IF(VLOOKUP($C147,Sheet!$A$7:$DG$148,'TN01-10 (IN)'!T$12,0)="","",VLOOKUP($C147,Sheet!$A$7:$DG$148,'TN01-10 (IN)'!T$12,0))</f>
        <v/>
      </c>
      <c r="U147" s="28" t="str">
        <f>IF(VLOOKUP($C147,Sheet!$A$7:$DG$148,'TN01-10 (IN)'!U$12,0)="","",VLOOKUP($C147,Sheet!$A$7:$DG$148,'TN01-10 (IN)'!U$12,0))</f>
        <v/>
      </c>
      <c r="V147" s="28" t="str">
        <f>IF(VLOOKUP($C147,Sheet!$A$7:$DG$148,'TN01-10 (IN)'!V$12,0)="","",VLOOKUP($C147,Sheet!$A$7:$DG$148,'TN01-10 (IN)'!V$12,0))</f>
        <v/>
      </c>
      <c r="W147" s="28">
        <f>IF(VLOOKUP($C147,Sheet!$A$7:$DG$148,'TN01-10 (IN)'!W$12,0)="","",VLOOKUP($C147,Sheet!$A$7:$DG$148,'TN01-10 (IN)'!W$12,0))</f>
        <v>8.3000000000000007</v>
      </c>
      <c r="X147" s="28">
        <f>IF(VLOOKUP($C147,Sheet!$A$7:$DG$148,'TN01-10 (IN)'!X$12,0)="","",VLOOKUP($C147,Sheet!$A$7:$DG$148,'TN01-10 (IN)'!X$12,0))</f>
        <v>7.6</v>
      </c>
      <c r="Y147" s="28">
        <f>IF(VLOOKUP($C147,Sheet!$A$7:$DG$148,'TN01-10 (IN)'!Y$12,0)="","",VLOOKUP($C147,Sheet!$A$7:$DG$148,'TN01-10 (IN)'!Y$12,0))</f>
        <v>8.4</v>
      </c>
      <c r="Z147" s="28">
        <f>IF(VLOOKUP($C147,Sheet!$A$7:$DG$148,'TN01-10 (IN)'!Z$12,0)="","",VLOOKUP($C147,Sheet!$A$7:$DG$148,'TN01-10 (IN)'!Z$12,0))</f>
        <v>9.1</v>
      </c>
      <c r="AA147" s="28">
        <f>IF(VLOOKUP($C147,Sheet!$A$7:$DG$148,'TN01-10 (IN)'!AA$12,0)="","",VLOOKUP($C147,Sheet!$A$7:$DG$148,'TN01-10 (IN)'!AA$12,0))</f>
        <v>8</v>
      </c>
      <c r="AB147" s="28">
        <f>IF(VLOOKUP($C147,Sheet!$A$7:$DG$148,'TN01-10 (IN)'!AB$12,0)="","",VLOOKUP($C147,Sheet!$A$7:$DG$148,'TN01-10 (IN)'!AB$12,0))</f>
        <v>8.1999999999999993</v>
      </c>
      <c r="AC147" s="28">
        <f>IF(VLOOKUP($C147,Sheet!$A$7:$DG$148,'TN01-10 (IN)'!AC$12,0)="","",VLOOKUP($C147,Sheet!$A$7:$DG$148,'TN01-10 (IN)'!AC$12,0))</f>
        <v>8.1</v>
      </c>
      <c r="AD147" s="28">
        <f>IF(VLOOKUP($C147,Sheet!$A$7:$DG$148,'TN01-10 (IN)'!AD$12,0)="","",VLOOKUP($C147,Sheet!$A$7:$DG$148,'TN01-10 (IN)'!AD$12,0))</f>
        <v>6.4</v>
      </c>
      <c r="AE147" s="28">
        <f>IF(VLOOKUP($C147,Sheet!$A$7:$DG$148,'TN01-10 (IN)'!AE$12,0)="","",VLOOKUP($C147,Sheet!$A$7:$DG$148,'TN01-10 (IN)'!AE$12,0))</f>
        <v>7.7</v>
      </c>
      <c r="AF147" s="28">
        <f>IF(VLOOKUP($C147,Sheet!$A$7:$DG$148,'TN01-10 (IN)'!AF$12,0)="","",VLOOKUP($C147,Sheet!$A$7:$DG$148,'TN01-10 (IN)'!AF$12,0))</f>
        <v>7.4</v>
      </c>
      <c r="AG147" s="28">
        <f>IF(VLOOKUP($C147,Sheet!$A$7:$DG$148,'TN01-10 (IN)'!AG$12,0)="","",VLOOKUP($C147,Sheet!$A$7:$DG$148,'TN01-10 (IN)'!AG$12,0))</f>
        <v>8</v>
      </c>
      <c r="AH147" s="28">
        <f>IF(VLOOKUP($C147,Sheet!$A$7:$DG$148,'TN01-10 (IN)'!AH$12,0)="","",VLOOKUP($C147,Sheet!$A$7:$DG$148,'TN01-10 (IN)'!AH$12,0))</f>
        <v>7</v>
      </c>
      <c r="AI147" s="28">
        <f>IF(VLOOKUP($C147,Sheet!$A$7:$DG$148,'TN01-10 (IN)'!AI$12,0)="","",VLOOKUP($C147,Sheet!$A$7:$DG$148,'TN01-10 (IN)'!AI$12,0))</f>
        <v>7.4</v>
      </c>
      <c r="AJ147" s="28">
        <f>IF(VLOOKUP($C147,Sheet!$A$7:$DG$148,'TN01-10 (IN)'!AJ$12,0)="","",VLOOKUP($C147,Sheet!$A$7:$DG$148,'TN01-10 (IN)'!AJ$12,0))</f>
        <v>7.6</v>
      </c>
      <c r="AK147" s="28">
        <f>IF(VLOOKUP($C147,Sheet!$A$7:$DG$148,'TN01-10 (IN)'!AK$12,0)="","",VLOOKUP($C147,Sheet!$A$7:$DG$148,'TN01-10 (IN)'!AK$12,0))</f>
        <v>7.5</v>
      </c>
      <c r="AL147" s="28">
        <f>IF(VLOOKUP($C147,Sheet!$A$7:$DG$148,'TN01-10 (IN)'!AL$12,0)="","",VLOOKUP($C147,Sheet!$A$7:$DG$148,'TN01-10 (IN)'!AL$12,0))</f>
        <v>7.6</v>
      </c>
      <c r="AM147" s="33">
        <f>IF(VLOOKUP($C147,Sheet!$A$7:$DG$148,'TN01-10 (IN)'!AM$12,0)="","",VLOOKUP($C147,Sheet!$A$7:$DG$148,'TN01-10 (IN)'!AM$12,0))</f>
        <v>51</v>
      </c>
      <c r="AN147" s="36">
        <f>IF(VLOOKUP($C147,Sheet!$A$7:$DG$148,'TN01-10 (IN)'!AN$12,0)="","",VLOOKUP($C147,Sheet!$A$7:$DG$148,'TN01-10 (IN)'!AN$12,0))</f>
        <v>0</v>
      </c>
      <c r="AO147" s="32">
        <f>IF(VLOOKUP($C147,Sheet!$A$7:$DG$148,'TN01-10 (IN)'!AO$12,0)="","",VLOOKUP($C147,Sheet!$A$7:$DG$148,'TN01-10 (IN)'!AO$12,0))</f>
        <v>5.8</v>
      </c>
      <c r="AP147" s="32">
        <f>IF(VLOOKUP($C147,Sheet!$A$7:$DG$148,'TN01-10 (IN)'!AP$12,0)="","",VLOOKUP($C147,Sheet!$A$7:$DG$148,'TN01-10 (IN)'!AP$12,0))</f>
        <v>6.3</v>
      </c>
      <c r="AQ147" s="32" t="str">
        <f>IF(VLOOKUP($C147,Sheet!$A$7:$DG$148,'TN01-10 (IN)'!AQ$12,0)="","",VLOOKUP($C147,Sheet!$A$7:$DG$148,'TN01-10 (IN)'!AQ$12,0))</f>
        <v/>
      </c>
      <c r="AR147" s="32" t="str">
        <f>IF(VLOOKUP($C147,Sheet!$A$7:$DG$148,'TN01-10 (IN)'!AR$12,0)="","",VLOOKUP($C147,Sheet!$A$7:$DG$148,'TN01-10 (IN)'!AR$12,0))</f>
        <v/>
      </c>
      <c r="AS147" s="32" t="str">
        <f>IF(VLOOKUP($C147,Sheet!$A$7:$DG$148,'TN01-10 (IN)'!AS$12,0)="","",VLOOKUP($C147,Sheet!$A$7:$DG$148,'TN01-10 (IN)'!AS$12,0))</f>
        <v/>
      </c>
      <c r="AT147" s="32" t="str">
        <f>IF(VLOOKUP($C147,Sheet!$A$7:$DG$148,'TN01-10 (IN)'!AT$12,0)="","",VLOOKUP($C147,Sheet!$A$7:$DG$148,'TN01-10 (IN)'!AT$12,0))</f>
        <v/>
      </c>
      <c r="AU147" s="32" t="str">
        <f>IF(VLOOKUP($C147,Sheet!$A$7:$DG$148,'TN01-10 (IN)'!AU$12,0)="","",VLOOKUP($C147,Sheet!$A$7:$DG$148,'TN01-10 (IN)'!AU$12,0))</f>
        <v/>
      </c>
      <c r="AV147" s="32">
        <f>IF(VLOOKUP($C147,Sheet!$A$7:$DG$148,'TN01-10 (IN)'!AV$12,0)="","",VLOOKUP($C147,Sheet!$A$7:$DG$148,'TN01-10 (IN)'!AV$12,0))</f>
        <v>8.1999999999999993</v>
      </c>
      <c r="AW147" s="32" t="str">
        <f>IF(VLOOKUP($C147,Sheet!$A$7:$DG$148,'TN01-10 (IN)'!AW$12,0)="","",VLOOKUP($C147,Sheet!$A$7:$DG$148,'TN01-10 (IN)'!AW$12,0))</f>
        <v/>
      </c>
      <c r="AX147" s="32" t="str">
        <f>IF(VLOOKUP($C147,Sheet!$A$7:$DG$148,'TN01-10 (IN)'!AX$12,0)="","",VLOOKUP($C147,Sheet!$A$7:$DG$148,'TN01-10 (IN)'!AX$12,0))</f>
        <v/>
      </c>
      <c r="AY147" s="32" t="str">
        <f>IF(VLOOKUP($C147,Sheet!$A$7:$DG$148,'TN01-10 (IN)'!AY$12,0)="","",VLOOKUP($C147,Sheet!$A$7:$DG$148,'TN01-10 (IN)'!AY$12,0))</f>
        <v/>
      </c>
      <c r="AZ147" s="32" t="str">
        <f>IF(VLOOKUP($C147,Sheet!$A$7:$DG$148,'TN01-10 (IN)'!AZ$12,0)="","",VLOOKUP($C147,Sheet!$A$7:$DG$148,'TN01-10 (IN)'!AZ$12,0))</f>
        <v/>
      </c>
      <c r="BA147" s="32" t="str">
        <f>IF(VLOOKUP($C147,Sheet!$A$7:$DG$148,'TN01-10 (IN)'!BA$12,0)="","",VLOOKUP($C147,Sheet!$A$7:$DG$148,'TN01-10 (IN)'!BA$12,0))</f>
        <v/>
      </c>
      <c r="BB147" s="32">
        <f>IF(VLOOKUP($C147,Sheet!$A$7:$DG$148,'TN01-10 (IN)'!BB$12,0)="","",VLOOKUP($C147,Sheet!$A$7:$DG$148,'TN01-10 (IN)'!BB$12,0))</f>
        <v>7.4</v>
      </c>
      <c r="BC147" s="32">
        <f>IF(VLOOKUP($C147,Sheet!$A$7:$DG$148,'TN01-10 (IN)'!BC$12,0)="","",VLOOKUP($C147,Sheet!$A$7:$DG$148,'TN01-10 (IN)'!BC$12,0))</f>
        <v>7</v>
      </c>
      <c r="BD147" s="33">
        <f>IF(VLOOKUP($C147,Sheet!$A$7:$DG$148,'TN01-10 (IN)'!BD$12,0)="","",VLOOKUP($C147,Sheet!$A$7:$DG$148,'TN01-10 (IN)'!BD$12,0))</f>
        <v>5</v>
      </c>
      <c r="BE147" s="36">
        <f>IF(VLOOKUP($C147,Sheet!$A$7:$DG$148,'TN01-10 (IN)'!BE$12,0)="","",VLOOKUP($C147,Sheet!$A$7:$DG$148,'TN01-10 (IN)'!BE$12,0))</f>
        <v>0</v>
      </c>
      <c r="BF147" s="28">
        <f>IF(VLOOKUP($C147,Sheet!$A$7:$DG$148,'TN01-10 (IN)'!BF$12,0)="","",VLOOKUP($C147,Sheet!$A$7:$DG$148,'TN01-10 (IN)'!BF$12,0))</f>
        <v>7.4</v>
      </c>
      <c r="BG147" s="28">
        <f>IF(VLOOKUP($C147,Sheet!$A$7:$DG$148,'TN01-10 (IN)'!BG$12,0)="","",VLOOKUP($C147,Sheet!$A$7:$DG$148,'TN01-10 (IN)'!BG$12,0))</f>
        <v>7.7</v>
      </c>
      <c r="BH147" s="28">
        <f>IF(VLOOKUP($C147,Sheet!$A$7:$DG$148,'TN01-10 (IN)'!BH$12,0)="","",VLOOKUP($C147,Sheet!$A$7:$DG$148,'TN01-10 (IN)'!BH$12,0))</f>
        <v>6</v>
      </c>
      <c r="BI147" s="28">
        <f>IF(VLOOKUP($C147,Sheet!$A$7:$DG$148,'TN01-10 (IN)'!BI$12,0)="","",VLOOKUP($C147,Sheet!$A$7:$DG$148,'TN01-10 (IN)'!BI$12,0))</f>
        <v>9.3000000000000007</v>
      </c>
      <c r="BJ147" s="28">
        <f>IF(VLOOKUP($C147,Sheet!$A$7:$DG$148,'TN01-10 (IN)'!BJ$12,0)="","",VLOOKUP($C147,Sheet!$A$7:$DG$148,'TN01-10 (IN)'!BJ$12,0))</f>
        <v>8.1999999999999993</v>
      </c>
      <c r="BK147" s="28">
        <f>IF(VLOOKUP($C147,Sheet!$A$7:$DG$148,'TN01-10 (IN)'!BK$12,0)="","",VLOOKUP($C147,Sheet!$A$7:$DG$148,'TN01-10 (IN)'!BK$12,0))</f>
        <v>6.7</v>
      </c>
      <c r="BL147" s="28">
        <f>IF(VLOOKUP($C147,Sheet!$A$7:$DG$148,'TN01-10 (IN)'!BL$12,0)="","",VLOOKUP($C147,Sheet!$A$7:$DG$148,'TN01-10 (IN)'!BL$12,0))</f>
        <v>8.1999999999999993</v>
      </c>
      <c r="BM147" s="28">
        <f>IF(VLOOKUP($C147,Sheet!$A$7:$DG$148,'TN01-10 (IN)'!BM$12,0)="","",VLOOKUP($C147,Sheet!$A$7:$DG$148,'TN01-10 (IN)'!BM$12,0))</f>
        <v>6.9</v>
      </c>
      <c r="BN147" s="28">
        <f>IF(VLOOKUP($C147,Sheet!$A$7:$DG$148,'TN01-10 (IN)'!BN$12,0)="","",VLOOKUP($C147,Sheet!$A$7:$DG$148,'TN01-10 (IN)'!BN$12,0))</f>
        <v>6.9</v>
      </c>
      <c r="BO147" s="28">
        <f>IF(VLOOKUP($C147,Sheet!$A$7:$DG$148,'TN01-10 (IN)'!BO$12,0)="","",VLOOKUP($C147,Sheet!$A$7:$DG$148,'TN01-10 (IN)'!BO$12,0))</f>
        <v>8.6999999999999993</v>
      </c>
      <c r="BP147" s="28">
        <f>IF(VLOOKUP($C147,Sheet!$A$7:$DG$148,'TN01-10 (IN)'!BP$12,0)="","",VLOOKUP($C147,Sheet!$A$7:$DG$148,'TN01-10 (IN)'!BP$12,0))</f>
        <v>7.3</v>
      </c>
      <c r="BQ147" s="28">
        <f>IF(VLOOKUP($C147,Sheet!$A$7:$DG$148,'TN01-10 (IN)'!BQ$12,0)="","",VLOOKUP($C147,Sheet!$A$7:$DG$148,'TN01-10 (IN)'!BQ$12,0))</f>
        <v>6.3</v>
      </c>
      <c r="BR147" s="28">
        <f>IF(VLOOKUP($C147,Sheet!$A$7:$DG$148,'TN01-10 (IN)'!BR$12,0)="","",VLOOKUP($C147,Sheet!$A$7:$DG$148,'TN01-10 (IN)'!BR$12,0))</f>
        <v>8.1</v>
      </c>
      <c r="BS147" s="28" t="str">
        <f>IF(VLOOKUP($C147,Sheet!$A$7:$DG$148,'TN01-10 (IN)'!BS$12,0)="","",VLOOKUP($C147,Sheet!$A$7:$DG$148,'TN01-10 (IN)'!BS$12,0))</f>
        <v/>
      </c>
      <c r="BT147" s="28">
        <f>IF(VLOOKUP($C147,Sheet!$A$7:$DG$148,'TN01-10 (IN)'!BT$12,0)="","",VLOOKUP($C147,Sheet!$A$7:$DG$148,'TN01-10 (IN)'!BT$12,0))</f>
        <v>9.1999999999999993</v>
      </c>
      <c r="BU147" s="28">
        <f>IF(VLOOKUP($C147,Sheet!$A$7:$DG$148,'TN01-10 (IN)'!BU$12,0)="","",VLOOKUP($C147,Sheet!$A$7:$DG$148,'TN01-10 (IN)'!BU$12,0))</f>
        <v>7.4</v>
      </c>
      <c r="BV147" s="28">
        <f>IF(VLOOKUP($C147,Sheet!$A$7:$DG$148,'TN01-10 (IN)'!BV$12,0)="","",VLOOKUP($C147,Sheet!$A$7:$DG$148,'TN01-10 (IN)'!BV$12,0))</f>
        <v>7.6</v>
      </c>
      <c r="BW147" s="28">
        <f>IF(VLOOKUP($C147,Sheet!$A$7:$DG$148,'TN01-10 (IN)'!BW$12,0)="","",VLOOKUP($C147,Sheet!$A$7:$DG$148,'TN01-10 (IN)'!BW$12,0))</f>
        <v>5.9</v>
      </c>
      <c r="BX147" s="28">
        <f>IF(VLOOKUP($C147,Sheet!$A$7:$DG$148,'TN01-10 (IN)'!BX$12,0)="","",VLOOKUP($C147,Sheet!$A$7:$DG$148,'TN01-10 (IN)'!BX$12,0))</f>
        <v>8.4</v>
      </c>
      <c r="BY147" s="28">
        <f>IF(VLOOKUP($C147,Sheet!$A$7:$DG$148,'TN01-10 (IN)'!BY$12,0)="","",VLOOKUP($C147,Sheet!$A$7:$DG$148,'TN01-10 (IN)'!BY$12,0))</f>
        <v>8.1999999999999993</v>
      </c>
      <c r="BZ147" s="33">
        <f>IF(VLOOKUP($C147,Sheet!$A$7:$DG$148,'TN01-10 (IN)'!BZ$12,0)="","",VLOOKUP($C147,Sheet!$A$7:$DG$148,'TN01-10 (IN)'!BZ$12,0))</f>
        <v>50</v>
      </c>
      <c r="CA147" s="36">
        <f>IF(VLOOKUP($C147,Sheet!$A$7:$DG$148,'TN01-10 (IN)'!CA$12,0)="","",VLOOKUP($C147,Sheet!$A$7:$DG$148,'TN01-10 (IN)'!CA$12,0))</f>
        <v>0</v>
      </c>
      <c r="CB147" s="28">
        <f>IF(VLOOKUP($C147,Sheet!$A$7:$DG$148,'TN01-10 (IN)'!CB$12,0)="","",VLOOKUP($C147,Sheet!$A$7:$DG$148,'TN01-10 (IN)'!CB$12,0))</f>
        <v>9.5</v>
      </c>
      <c r="CC147" s="28" t="str">
        <f>IF(VLOOKUP($C147,Sheet!$A$7:$DG$148,'TN01-10 (IN)'!CC$12,0)="","",VLOOKUP($C147,Sheet!$A$7:$DG$148,'TN01-10 (IN)'!CC$12,0))</f>
        <v/>
      </c>
      <c r="CD147" s="28">
        <f>IF(VLOOKUP($C147,Sheet!$A$7:$DG$148,'TN01-10 (IN)'!CD$12,0)="","",VLOOKUP($C147,Sheet!$A$7:$DG$148,'TN01-10 (IN)'!CD$12,0))</f>
        <v>7.6</v>
      </c>
      <c r="CE147" s="28" t="str">
        <f>IF(VLOOKUP($C147,Sheet!$A$7:$DG$148,'TN01-10 (IN)'!CE$12,0)="","",VLOOKUP($C147,Sheet!$A$7:$DG$148,'TN01-10 (IN)'!CE$12,0))</f>
        <v/>
      </c>
      <c r="CF147" s="28">
        <f>IF(VLOOKUP($C147,Sheet!$A$7:$DG$148,'TN01-10 (IN)'!CF$12,0)="","",VLOOKUP($C147,Sheet!$A$7:$DG$148,'TN01-10 (IN)'!CF$12,0))</f>
        <v>6.9</v>
      </c>
      <c r="CG147" s="28">
        <f>IF(VLOOKUP($C147,Sheet!$A$7:$DG$148,'TN01-10 (IN)'!CG$12,0)="","",VLOOKUP($C147,Sheet!$A$7:$DG$148,'TN01-10 (IN)'!CG$12,0))</f>
        <v>7.2</v>
      </c>
      <c r="CH147" s="28">
        <f>IF(VLOOKUP($C147,Sheet!$A$7:$DG$148,'TN01-10 (IN)'!CH$12,0)="","",VLOOKUP($C147,Sheet!$A$7:$DG$148,'TN01-10 (IN)'!CH$12,0))</f>
        <v>7</v>
      </c>
      <c r="CI147" s="28">
        <f>IF(VLOOKUP($C147,Sheet!$A$7:$DG$148,'TN01-10 (IN)'!CI$12,0)="","",VLOOKUP($C147,Sheet!$A$7:$DG$148,'TN01-10 (IN)'!CI$12,0))</f>
        <v>8.1</v>
      </c>
      <c r="CJ147" s="28" t="str">
        <f>IF(VLOOKUP($C147,Sheet!$A$7:$DG$148,'TN01-10 (IN)'!CJ$12,0)="","",VLOOKUP($C147,Sheet!$A$7:$DG$148,'TN01-10 (IN)'!CJ$12,0))</f>
        <v/>
      </c>
      <c r="CK147" s="28" t="str">
        <f>IF(VLOOKUP($C147,Sheet!$A$7:$DG$148,'TN01-10 (IN)'!CK$12,0)="","",VLOOKUP($C147,Sheet!$A$7:$DG$148,'TN01-10 (IN)'!CK$12,0))</f>
        <v/>
      </c>
      <c r="CL147" s="28" t="str">
        <f>IF(VLOOKUP($C147,Sheet!$A$7:$DG$148,'TN01-10 (IN)'!CL$12,0)="","",VLOOKUP($C147,Sheet!$A$7:$DG$148,'TN01-10 (IN)'!CL$12,0))</f>
        <v/>
      </c>
      <c r="CM147" s="28">
        <f>IF(VLOOKUP($C147,Sheet!$A$7:$DG$148,'TN01-10 (IN)'!CM$12,0)="","",VLOOKUP($C147,Sheet!$A$7:$DG$148,'TN01-10 (IN)'!CM$12,0))</f>
        <v>7.9</v>
      </c>
      <c r="CN147" s="28" t="str">
        <f>IF(VLOOKUP($C147,Sheet!$A$7:$DG$148,'TN01-10 (IN)'!CN$12,0)="","",VLOOKUP($C147,Sheet!$A$7:$DG$148,'TN01-10 (IN)'!CN$12,0))</f>
        <v/>
      </c>
      <c r="CO147" s="28" t="str">
        <f>IF(VLOOKUP($C147,Sheet!$A$7:$DG$148,'TN01-10 (IN)'!CO$12,0)="","",VLOOKUP($C147,Sheet!$A$7:$DG$148,'TN01-10 (IN)'!CO$12,0))</f>
        <v/>
      </c>
      <c r="CP147" s="28">
        <f>IF(VLOOKUP($C147,Sheet!$A$7:$DG$148,'TN01-10 (IN)'!CP$12,0)="","",VLOOKUP($C147,Sheet!$A$7:$DG$148,'TN01-10 (IN)'!CP$12,0))</f>
        <v>7.4</v>
      </c>
      <c r="CQ147" s="28">
        <f>IF(VLOOKUP($C147,Sheet!$A$7:$DG$148,'TN01-10 (IN)'!CQ$12,0)="","",VLOOKUP($C147,Sheet!$A$7:$DG$148,'TN01-10 (IN)'!CQ$12,0))</f>
        <v>7.5</v>
      </c>
      <c r="CR147" s="28">
        <f>IF(VLOOKUP($C147,Sheet!$A$7:$DG$148,'TN01-10 (IN)'!CR$12,0)="","",VLOOKUP($C147,Sheet!$A$7:$DG$148,'TN01-10 (IN)'!CR$12,0))</f>
        <v>8.4</v>
      </c>
      <c r="CS147" s="28">
        <f>IF(VLOOKUP($C147,Sheet!$A$7:$DG$148,'TN01-10 (IN)'!CS$12,0)="","",VLOOKUP($C147,Sheet!$A$7:$DG$148,'TN01-10 (IN)'!CS$12,0))</f>
        <v>8.4</v>
      </c>
      <c r="CT147" s="28">
        <f>IF(VLOOKUP($C147,Sheet!$A$7:$DG$148,'TN01-10 (IN)'!CT$12,0)="","",VLOOKUP($C147,Sheet!$A$7:$DG$148,'TN01-10 (IN)'!CT$12,0))</f>
        <v>9.6</v>
      </c>
      <c r="CU147" s="33">
        <f>IF(VLOOKUP($C147,Sheet!$A$7:$DG$148,'TN01-10 (IN)'!CU$12,0)="","",VLOOKUP($C147,Sheet!$A$7:$DG$148,'TN01-10 (IN)'!CU$12,0))</f>
        <v>27</v>
      </c>
      <c r="CV147" s="36">
        <f>IF(VLOOKUP($C147,Sheet!$A$7:$DG$148,'TN01-10 (IN)'!CV$12,0)="","",VLOOKUP($C147,Sheet!$A$7:$DG$148,'TN01-10 (IN)'!CV$12,0))</f>
        <v>0</v>
      </c>
      <c r="CW147" s="38">
        <f t="shared" si="20"/>
        <v>128</v>
      </c>
      <c r="CX147" s="38">
        <f t="shared" si="20"/>
        <v>0</v>
      </c>
      <c r="CY147" s="38">
        <f t="shared" si="21"/>
        <v>0</v>
      </c>
      <c r="CZ147" s="38">
        <f t="shared" si="22"/>
        <v>128</v>
      </c>
      <c r="DA147" s="38">
        <f t="shared" si="23"/>
        <v>7.86</v>
      </c>
      <c r="DB147" s="38">
        <f>VLOOKUP($C147,'TN01-04'!$A$13:$DL$166,103,0)</f>
        <v>3.36</v>
      </c>
      <c r="DC147" s="28" t="str">
        <f>IF(VLOOKUP($C147,Sheet!$A$7:$DG$148,'TN01-10 (IN)'!DC$12,0)="","",VLOOKUP($C147,Sheet!$A$7:$DG$148,'TN01-10 (IN)'!DC$12,0))</f>
        <v/>
      </c>
      <c r="DD147" s="28" t="str">
        <f>IF(VLOOKUP($C147,Sheet!$A$7:$DG$148,'TN01-10 (IN)'!DD$12,0)="","",VLOOKUP($C147,Sheet!$A$7:$DG$148,'TN01-10 (IN)'!DD$12,0))</f>
        <v/>
      </c>
      <c r="DE147" s="28" t="str">
        <f>IF(VLOOKUP($C147,Sheet!$A$7:$DG$148,'TN01-10 (IN)'!DE$12,0)="","",VLOOKUP($C147,Sheet!$A$7:$DG$148,'TN01-10 (IN)'!DE$12,0))</f>
        <v/>
      </c>
      <c r="DF147" s="28">
        <f>IF(VLOOKUP($C147,Sheet!$A$7:$DG$148,'TN01-10 (IN)'!DF$12,0)="","",VLOOKUP($C147,Sheet!$A$7:$DG$148,'TN01-10 (IN)'!DF$12,0))</f>
        <v>7.8</v>
      </c>
      <c r="DG147" s="38"/>
      <c r="DH147" s="38">
        <f t="shared" si="24"/>
        <v>7.8</v>
      </c>
      <c r="DI147" s="38">
        <f>VLOOKUP($C147,'TN01-04'!$A$13:$DL$166,110,0)</f>
        <v>3.33</v>
      </c>
      <c r="DJ147" s="33">
        <f>IF(VLOOKUP($C147,Sheet!$A$7:$DG$148,'TN01-10 (IN)'!DJ$12,0)="","",VLOOKUP($C147,Sheet!$A$7:$DG$148,'TN01-10 (IN)'!DJ$12,0))</f>
        <v>5</v>
      </c>
      <c r="DK147" s="36">
        <f>IF(VLOOKUP($C147,Sheet!$A$7:$DG$148,'TN01-10 (IN)'!DK$12,0)="","",VLOOKUP($C147,Sheet!$A$7:$DG$148,'TN01-10 (IN)'!DK$12,0))</f>
        <v>0</v>
      </c>
      <c r="DL147" s="38">
        <f t="shared" si="25"/>
        <v>133</v>
      </c>
      <c r="DM147" s="38">
        <f t="shared" si="26"/>
        <v>0</v>
      </c>
      <c r="DN147" s="38">
        <f t="shared" si="27"/>
        <v>7.86</v>
      </c>
      <c r="DO147" s="38">
        <f>VLOOKUP($C147,'TN01-04'!$A$13:$DL$166,116,0)</f>
        <v>3.36</v>
      </c>
      <c r="DP147" s="33">
        <f>IF(VLOOKUP($C147,Sheet!$A$7:$DG$148,'TN01-10 (IN)'!DP$12,0)="","",VLOOKUP($C147,Sheet!$A$7:$DG$148,'TN01-10 (IN)'!DP$12,0))</f>
        <v>138</v>
      </c>
      <c r="DQ147" s="36">
        <f>IF(VLOOKUP($C147,Sheet!$A$7:$DG$148,'TN01-10 (IN)'!DQ$12,0)="","",VLOOKUP($C147,Sheet!$A$7:$DG$148,'TN01-10 (IN)'!DQ$12,0))</f>
        <v>0</v>
      </c>
      <c r="DR147" s="28">
        <f>IF(VLOOKUP($C147,Sheet!$A$7:$DG$148,'TN01-10 (IN)'!DR$12,0)="","",VLOOKUP($C147,Sheet!$A$7:$DG$148,'TN01-10 (IN)'!DR$12,0))</f>
        <v>137</v>
      </c>
      <c r="DS147" s="28">
        <f>IF(VLOOKUP($C147,Sheet!$A$7:$DG$148,'TN01-10 (IN)'!DS$12,0)="","",VLOOKUP($C147,Sheet!$A$7:$DG$148,'TN01-10 (IN)'!DS$12,0))</f>
        <v>138</v>
      </c>
      <c r="DT147" s="28">
        <f>IF(VLOOKUP($C147,Sheet!$A$7:$DG$148,'TN01-10 (IN)'!DT$12,0)="","",VLOOKUP($C147,Sheet!$A$7:$DG$148,'TN01-10 (IN)'!DT$12,0))</f>
        <v>7.86</v>
      </c>
      <c r="DU147" s="28">
        <f>IF(VLOOKUP($C147,Sheet!$A$7:$DG$148,'TN01-10 (IN)'!DU$12,0)="","",VLOOKUP($C147,Sheet!$A$7:$DG$148,'TN01-10 (IN)'!DU$12,0))</f>
        <v>3.36</v>
      </c>
      <c r="DV147" s="28" t="str">
        <f>IF(VLOOKUP($C147,Sheet!$A$7:$DG$148,'TN01-10 (IN)'!DV$12,0)="","",VLOOKUP($C147,Sheet!$A$7:$DG$148,'TN01-10 (IN)'!DV$12,0))</f>
        <v/>
      </c>
      <c r="DW147" s="42">
        <f t="shared" si="28"/>
        <v>0</v>
      </c>
    </row>
    <row r="148" spans="1:127" ht="15.95" customHeight="1" x14ac:dyDescent="0.2">
      <c r="A148" s="52"/>
      <c r="B148" s="625"/>
      <c r="C148" s="45">
        <v>2221729505</v>
      </c>
      <c r="D148" s="26" t="s">
        <v>6</v>
      </c>
      <c r="E148" s="26" t="s">
        <v>20</v>
      </c>
      <c r="F148" s="26" t="s">
        <v>118</v>
      </c>
      <c r="G148" s="27">
        <v>35796</v>
      </c>
      <c r="H148" s="26" t="s">
        <v>210</v>
      </c>
      <c r="I148" s="26" t="s">
        <v>212</v>
      </c>
      <c r="J148" s="28">
        <f>IF(VLOOKUP($C148,Sheet!$A$7:$DG$148,'TN01-10 (IN)'!J$12,0)="","",VLOOKUP($C148,Sheet!$A$7:$DG$148,'TN01-10 (IN)'!J$12,0))</f>
        <v>8.1999999999999993</v>
      </c>
      <c r="K148" s="28">
        <f>IF(VLOOKUP($C148,Sheet!$A$7:$DG$148,'TN01-10 (IN)'!K$12,0)="","",VLOOKUP($C148,Sheet!$A$7:$DG$148,'TN01-10 (IN)'!K$12,0))</f>
        <v>6.6</v>
      </c>
      <c r="L148" s="28">
        <f>IF(VLOOKUP($C148,Sheet!$A$7:$DG$148,'TN01-10 (IN)'!L$12,0)="","",VLOOKUP($C148,Sheet!$A$7:$DG$148,'TN01-10 (IN)'!L$12,0))</f>
        <v>7.8</v>
      </c>
      <c r="M148" s="28">
        <f>IF(VLOOKUP($C148,Sheet!$A$7:$DG$148,'TN01-10 (IN)'!M$12,0)="","",VLOOKUP($C148,Sheet!$A$7:$DG$148,'TN01-10 (IN)'!M$12,0))</f>
        <v>6.6</v>
      </c>
      <c r="N148" s="28">
        <f>IF(VLOOKUP($C148,Sheet!$A$7:$DG$148,'TN01-10 (IN)'!N$12,0)="","",VLOOKUP($C148,Sheet!$A$7:$DG$148,'TN01-10 (IN)'!N$12,0))</f>
        <v>6.8</v>
      </c>
      <c r="O148" s="28">
        <f>IF(VLOOKUP($C148,Sheet!$A$7:$DG$148,'TN01-10 (IN)'!O$12,0)="","",VLOOKUP($C148,Sheet!$A$7:$DG$148,'TN01-10 (IN)'!O$12,0))</f>
        <v>4.4000000000000004</v>
      </c>
      <c r="P148" s="28">
        <f>IF(VLOOKUP($C148,Sheet!$A$7:$DG$148,'TN01-10 (IN)'!P$12,0)="","",VLOOKUP($C148,Sheet!$A$7:$DG$148,'TN01-10 (IN)'!P$12,0))</f>
        <v>5.5</v>
      </c>
      <c r="Q148" s="28" t="str">
        <f>IF(VLOOKUP($C148,Sheet!$A$7:$DG$148,'TN01-10 (IN)'!Q$12,0)="","",VLOOKUP($C148,Sheet!$A$7:$DG$148,'TN01-10 (IN)'!Q$12,0))</f>
        <v/>
      </c>
      <c r="R148" s="28">
        <f>IF(VLOOKUP($C148,Sheet!$A$7:$DG$148,'TN01-10 (IN)'!R$12,0)="","",VLOOKUP($C148,Sheet!$A$7:$DG$148,'TN01-10 (IN)'!R$12,0))</f>
        <v>7.7</v>
      </c>
      <c r="S148" s="28" t="str">
        <f>IF(VLOOKUP($C148,Sheet!$A$7:$DG$148,'TN01-10 (IN)'!S$12,0)="","",VLOOKUP($C148,Sheet!$A$7:$DG$148,'TN01-10 (IN)'!S$12,0))</f>
        <v/>
      </c>
      <c r="T148" s="28" t="str">
        <f>IF(VLOOKUP($C148,Sheet!$A$7:$DG$148,'TN01-10 (IN)'!T$12,0)="","",VLOOKUP($C148,Sheet!$A$7:$DG$148,'TN01-10 (IN)'!T$12,0))</f>
        <v/>
      </c>
      <c r="U148" s="28" t="str">
        <f>IF(VLOOKUP($C148,Sheet!$A$7:$DG$148,'TN01-10 (IN)'!U$12,0)="","",VLOOKUP($C148,Sheet!$A$7:$DG$148,'TN01-10 (IN)'!U$12,0))</f>
        <v/>
      </c>
      <c r="V148" s="28" t="str">
        <f>IF(VLOOKUP($C148,Sheet!$A$7:$DG$148,'TN01-10 (IN)'!V$12,0)="","",VLOOKUP($C148,Sheet!$A$7:$DG$148,'TN01-10 (IN)'!V$12,0))</f>
        <v/>
      </c>
      <c r="W148" s="28">
        <f>IF(VLOOKUP($C148,Sheet!$A$7:$DG$148,'TN01-10 (IN)'!W$12,0)="","",VLOOKUP($C148,Sheet!$A$7:$DG$148,'TN01-10 (IN)'!W$12,0))</f>
        <v>7.8</v>
      </c>
      <c r="X148" s="28">
        <f>IF(VLOOKUP($C148,Sheet!$A$7:$DG$148,'TN01-10 (IN)'!X$12,0)="","",VLOOKUP($C148,Sheet!$A$7:$DG$148,'TN01-10 (IN)'!X$12,0))</f>
        <v>6.9</v>
      </c>
      <c r="Y148" s="28">
        <f>IF(VLOOKUP($C148,Sheet!$A$7:$DG$148,'TN01-10 (IN)'!Y$12,0)="","",VLOOKUP($C148,Sheet!$A$7:$DG$148,'TN01-10 (IN)'!Y$12,0))</f>
        <v>8.6999999999999993</v>
      </c>
      <c r="Z148" s="28">
        <f>IF(VLOOKUP($C148,Sheet!$A$7:$DG$148,'TN01-10 (IN)'!Z$12,0)="","",VLOOKUP($C148,Sheet!$A$7:$DG$148,'TN01-10 (IN)'!Z$12,0))</f>
        <v>7.6</v>
      </c>
      <c r="AA148" s="28">
        <f>IF(VLOOKUP($C148,Sheet!$A$7:$DG$148,'TN01-10 (IN)'!AA$12,0)="","",VLOOKUP($C148,Sheet!$A$7:$DG$148,'TN01-10 (IN)'!AA$12,0))</f>
        <v>6.9</v>
      </c>
      <c r="AB148" s="28">
        <f>IF(VLOOKUP($C148,Sheet!$A$7:$DG$148,'TN01-10 (IN)'!AB$12,0)="","",VLOOKUP($C148,Sheet!$A$7:$DG$148,'TN01-10 (IN)'!AB$12,0))</f>
        <v>7</v>
      </c>
      <c r="AC148" s="28">
        <f>IF(VLOOKUP($C148,Sheet!$A$7:$DG$148,'TN01-10 (IN)'!AC$12,0)="","",VLOOKUP($C148,Sheet!$A$7:$DG$148,'TN01-10 (IN)'!AC$12,0))</f>
        <v>5.5</v>
      </c>
      <c r="AD148" s="28">
        <f>IF(VLOOKUP($C148,Sheet!$A$7:$DG$148,'TN01-10 (IN)'!AD$12,0)="","",VLOOKUP($C148,Sheet!$A$7:$DG$148,'TN01-10 (IN)'!AD$12,0))</f>
        <v>7.3</v>
      </c>
      <c r="AE148" s="28">
        <f>IF(VLOOKUP($C148,Sheet!$A$7:$DG$148,'TN01-10 (IN)'!AE$12,0)="","",VLOOKUP($C148,Sheet!$A$7:$DG$148,'TN01-10 (IN)'!AE$12,0))</f>
        <v>5.3</v>
      </c>
      <c r="AF148" s="28">
        <f>IF(VLOOKUP($C148,Sheet!$A$7:$DG$148,'TN01-10 (IN)'!AF$12,0)="","",VLOOKUP($C148,Sheet!$A$7:$DG$148,'TN01-10 (IN)'!AF$12,0))</f>
        <v>5.8</v>
      </c>
      <c r="AG148" s="28">
        <f>IF(VLOOKUP($C148,Sheet!$A$7:$DG$148,'TN01-10 (IN)'!AG$12,0)="","",VLOOKUP($C148,Sheet!$A$7:$DG$148,'TN01-10 (IN)'!AG$12,0))</f>
        <v>5.0999999999999996</v>
      </c>
      <c r="AH148" s="28">
        <f>IF(VLOOKUP($C148,Sheet!$A$7:$DG$148,'TN01-10 (IN)'!AH$12,0)="","",VLOOKUP($C148,Sheet!$A$7:$DG$148,'TN01-10 (IN)'!AH$12,0))</f>
        <v>5.6</v>
      </c>
      <c r="AI148" s="28">
        <f>IF(VLOOKUP($C148,Sheet!$A$7:$DG$148,'TN01-10 (IN)'!AI$12,0)="","",VLOOKUP($C148,Sheet!$A$7:$DG$148,'TN01-10 (IN)'!AI$12,0))</f>
        <v>5.7</v>
      </c>
      <c r="AJ148" s="28">
        <f>IF(VLOOKUP($C148,Sheet!$A$7:$DG$148,'TN01-10 (IN)'!AJ$12,0)="","",VLOOKUP($C148,Sheet!$A$7:$DG$148,'TN01-10 (IN)'!AJ$12,0))</f>
        <v>5.7</v>
      </c>
      <c r="AK148" s="28">
        <f>IF(VLOOKUP($C148,Sheet!$A$7:$DG$148,'TN01-10 (IN)'!AK$12,0)="","",VLOOKUP($C148,Sheet!$A$7:$DG$148,'TN01-10 (IN)'!AK$12,0))</f>
        <v>6.5</v>
      </c>
      <c r="AL148" s="28">
        <f>IF(VLOOKUP($C148,Sheet!$A$7:$DG$148,'TN01-10 (IN)'!AL$12,0)="","",VLOOKUP($C148,Sheet!$A$7:$DG$148,'TN01-10 (IN)'!AL$12,0))</f>
        <v>5.8</v>
      </c>
      <c r="AM148" s="33">
        <f>IF(VLOOKUP($C148,Sheet!$A$7:$DG$148,'TN01-10 (IN)'!AM$12,0)="","",VLOOKUP($C148,Sheet!$A$7:$DG$148,'TN01-10 (IN)'!AM$12,0))</f>
        <v>51</v>
      </c>
      <c r="AN148" s="36">
        <f>IF(VLOOKUP($C148,Sheet!$A$7:$DG$148,'TN01-10 (IN)'!AN$12,0)="","",VLOOKUP($C148,Sheet!$A$7:$DG$148,'TN01-10 (IN)'!AN$12,0))</f>
        <v>0</v>
      </c>
      <c r="AO148" s="32">
        <f>IF(VLOOKUP($C148,Sheet!$A$7:$DG$148,'TN01-10 (IN)'!AO$12,0)="","",VLOOKUP($C148,Sheet!$A$7:$DG$148,'TN01-10 (IN)'!AO$12,0))</f>
        <v>6.6</v>
      </c>
      <c r="AP148" s="32">
        <f>IF(VLOOKUP($C148,Sheet!$A$7:$DG$148,'TN01-10 (IN)'!AP$12,0)="","",VLOOKUP($C148,Sheet!$A$7:$DG$148,'TN01-10 (IN)'!AP$12,0))</f>
        <v>8.5</v>
      </c>
      <c r="AQ148" s="32">
        <f>IF(VLOOKUP($C148,Sheet!$A$7:$DG$148,'TN01-10 (IN)'!AQ$12,0)="","",VLOOKUP($C148,Sheet!$A$7:$DG$148,'TN01-10 (IN)'!AQ$12,0))</f>
        <v>8.4</v>
      </c>
      <c r="AR148" s="32" t="str">
        <f>IF(VLOOKUP($C148,Sheet!$A$7:$DG$148,'TN01-10 (IN)'!AR$12,0)="","",VLOOKUP($C148,Sheet!$A$7:$DG$148,'TN01-10 (IN)'!AR$12,0))</f>
        <v/>
      </c>
      <c r="AS148" s="32" t="str">
        <f>IF(VLOOKUP($C148,Sheet!$A$7:$DG$148,'TN01-10 (IN)'!AS$12,0)="","",VLOOKUP($C148,Sheet!$A$7:$DG$148,'TN01-10 (IN)'!AS$12,0))</f>
        <v/>
      </c>
      <c r="AT148" s="32" t="str">
        <f>IF(VLOOKUP($C148,Sheet!$A$7:$DG$148,'TN01-10 (IN)'!AT$12,0)="","",VLOOKUP($C148,Sheet!$A$7:$DG$148,'TN01-10 (IN)'!AT$12,0))</f>
        <v/>
      </c>
      <c r="AU148" s="32" t="str">
        <f>IF(VLOOKUP($C148,Sheet!$A$7:$DG$148,'TN01-10 (IN)'!AU$12,0)="","",VLOOKUP($C148,Sheet!$A$7:$DG$148,'TN01-10 (IN)'!AU$12,0))</f>
        <v/>
      </c>
      <c r="AV148" s="32" t="str">
        <f>IF(VLOOKUP($C148,Sheet!$A$7:$DG$148,'TN01-10 (IN)'!AV$12,0)="","",VLOOKUP($C148,Sheet!$A$7:$DG$148,'TN01-10 (IN)'!AV$12,0))</f>
        <v/>
      </c>
      <c r="AW148" s="32">
        <f>IF(VLOOKUP($C148,Sheet!$A$7:$DG$148,'TN01-10 (IN)'!AW$12,0)="","",VLOOKUP($C148,Sheet!$A$7:$DG$148,'TN01-10 (IN)'!AW$12,0))</f>
        <v>7.9</v>
      </c>
      <c r="AX148" s="32" t="str">
        <f>IF(VLOOKUP($C148,Sheet!$A$7:$DG$148,'TN01-10 (IN)'!AX$12,0)="","",VLOOKUP($C148,Sheet!$A$7:$DG$148,'TN01-10 (IN)'!AX$12,0))</f>
        <v/>
      </c>
      <c r="AY148" s="32" t="str">
        <f>IF(VLOOKUP($C148,Sheet!$A$7:$DG$148,'TN01-10 (IN)'!AY$12,0)="","",VLOOKUP($C148,Sheet!$A$7:$DG$148,'TN01-10 (IN)'!AY$12,0))</f>
        <v/>
      </c>
      <c r="AZ148" s="32" t="str">
        <f>IF(VLOOKUP($C148,Sheet!$A$7:$DG$148,'TN01-10 (IN)'!AZ$12,0)="","",VLOOKUP($C148,Sheet!$A$7:$DG$148,'TN01-10 (IN)'!AZ$12,0))</f>
        <v/>
      </c>
      <c r="BA148" s="32" t="str">
        <f>IF(VLOOKUP($C148,Sheet!$A$7:$DG$148,'TN01-10 (IN)'!BA$12,0)="","",VLOOKUP($C148,Sheet!$A$7:$DG$148,'TN01-10 (IN)'!BA$12,0))</f>
        <v/>
      </c>
      <c r="BB148" s="32" t="str">
        <f>IF(VLOOKUP($C148,Sheet!$A$7:$DG$148,'TN01-10 (IN)'!BB$12,0)="","",VLOOKUP($C148,Sheet!$A$7:$DG$148,'TN01-10 (IN)'!BB$12,0))</f>
        <v/>
      </c>
      <c r="BC148" s="32">
        <f>IF(VLOOKUP($C148,Sheet!$A$7:$DG$148,'TN01-10 (IN)'!BC$12,0)="","",VLOOKUP($C148,Sheet!$A$7:$DG$148,'TN01-10 (IN)'!BC$12,0))</f>
        <v>5.5</v>
      </c>
      <c r="BD148" s="33">
        <f>IF(VLOOKUP($C148,Sheet!$A$7:$DG$148,'TN01-10 (IN)'!BD$12,0)="","",VLOOKUP($C148,Sheet!$A$7:$DG$148,'TN01-10 (IN)'!BD$12,0))</f>
        <v>5</v>
      </c>
      <c r="BE148" s="36">
        <f>IF(VLOOKUP($C148,Sheet!$A$7:$DG$148,'TN01-10 (IN)'!BE$12,0)="","",VLOOKUP($C148,Sheet!$A$7:$DG$148,'TN01-10 (IN)'!BE$12,0))</f>
        <v>0</v>
      </c>
      <c r="BF148" s="28">
        <f>IF(VLOOKUP($C148,Sheet!$A$7:$DG$148,'TN01-10 (IN)'!BF$12,0)="","",VLOOKUP($C148,Sheet!$A$7:$DG$148,'TN01-10 (IN)'!BF$12,0))</f>
        <v>6</v>
      </c>
      <c r="BG148" s="28">
        <f>IF(VLOOKUP($C148,Sheet!$A$7:$DG$148,'TN01-10 (IN)'!BG$12,0)="","",VLOOKUP($C148,Sheet!$A$7:$DG$148,'TN01-10 (IN)'!BG$12,0))</f>
        <v>4.7</v>
      </c>
      <c r="BH148" s="28">
        <f>IF(VLOOKUP($C148,Sheet!$A$7:$DG$148,'TN01-10 (IN)'!BH$12,0)="","",VLOOKUP($C148,Sheet!$A$7:$DG$148,'TN01-10 (IN)'!BH$12,0))</f>
        <v>7.5</v>
      </c>
      <c r="BI148" s="28">
        <f>IF(VLOOKUP($C148,Sheet!$A$7:$DG$148,'TN01-10 (IN)'!BI$12,0)="","",VLOOKUP($C148,Sheet!$A$7:$DG$148,'TN01-10 (IN)'!BI$12,0))</f>
        <v>4.9000000000000004</v>
      </c>
      <c r="BJ148" s="28">
        <f>IF(VLOOKUP($C148,Sheet!$A$7:$DG$148,'TN01-10 (IN)'!BJ$12,0)="","",VLOOKUP($C148,Sheet!$A$7:$DG$148,'TN01-10 (IN)'!BJ$12,0))</f>
        <v>6.2</v>
      </c>
      <c r="BK148" s="28">
        <f>IF(VLOOKUP($C148,Sheet!$A$7:$DG$148,'TN01-10 (IN)'!BK$12,0)="","",VLOOKUP($C148,Sheet!$A$7:$DG$148,'TN01-10 (IN)'!BK$12,0))</f>
        <v>7.5</v>
      </c>
      <c r="BL148" s="28">
        <f>IF(VLOOKUP($C148,Sheet!$A$7:$DG$148,'TN01-10 (IN)'!BL$12,0)="","",VLOOKUP($C148,Sheet!$A$7:$DG$148,'TN01-10 (IN)'!BL$12,0))</f>
        <v>6.4</v>
      </c>
      <c r="BM148" s="28">
        <f>IF(VLOOKUP($C148,Sheet!$A$7:$DG$148,'TN01-10 (IN)'!BM$12,0)="","",VLOOKUP($C148,Sheet!$A$7:$DG$148,'TN01-10 (IN)'!BM$12,0))</f>
        <v>5.5</v>
      </c>
      <c r="BN148" s="28">
        <f>IF(VLOOKUP($C148,Sheet!$A$7:$DG$148,'TN01-10 (IN)'!BN$12,0)="","",VLOOKUP($C148,Sheet!$A$7:$DG$148,'TN01-10 (IN)'!BN$12,0))</f>
        <v>6.2</v>
      </c>
      <c r="BO148" s="28">
        <f>IF(VLOOKUP($C148,Sheet!$A$7:$DG$148,'TN01-10 (IN)'!BO$12,0)="","",VLOOKUP($C148,Sheet!$A$7:$DG$148,'TN01-10 (IN)'!BO$12,0))</f>
        <v>4.3</v>
      </c>
      <c r="BP148" s="28">
        <f>IF(VLOOKUP($C148,Sheet!$A$7:$DG$148,'TN01-10 (IN)'!BP$12,0)="","",VLOOKUP($C148,Sheet!$A$7:$DG$148,'TN01-10 (IN)'!BP$12,0))</f>
        <v>5.2</v>
      </c>
      <c r="BQ148" s="28">
        <f>IF(VLOOKUP($C148,Sheet!$A$7:$DG$148,'TN01-10 (IN)'!BQ$12,0)="","",VLOOKUP($C148,Sheet!$A$7:$DG$148,'TN01-10 (IN)'!BQ$12,0))</f>
        <v>5.7</v>
      </c>
      <c r="BR148" s="28">
        <f>IF(VLOOKUP($C148,Sheet!$A$7:$DG$148,'TN01-10 (IN)'!BR$12,0)="","",VLOOKUP($C148,Sheet!$A$7:$DG$148,'TN01-10 (IN)'!BR$12,0))</f>
        <v>6.6</v>
      </c>
      <c r="BS148" s="28" t="str">
        <f>IF(VLOOKUP($C148,Sheet!$A$7:$DG$148,'TN01-10 (IN)'!BS$12,0)="","",VLOOKUP($C148,Sheet!$A$7:$DG$148,'TN01-10 (IN)'!BS$12,0))</f>
        <v/>
      </c>
      <c r="BT148" s="28">
        <f>IF(VLOOKUP($C148,Sheet!$A$7:$DG$148,'TN01-10 (IN)'!BT$12,0)="","",VLOOKUP($C148,Sheet!$A$7:$DG$148,'TN01-10 (IN)'!BT$12,0))</f>
        <v>6.8</v>
      </c>
      <c r="BU148" s="28">
        <f>IF(VLOOKUP($C148,Sheet!$A$7:$DG$148,'TN01-10 (IN)'!BU$12,0)="","",VLOOKUP($C148,Sheet!$A$7:$DG$148,'TN01-10 (IN)'!BU$12,0))</f>
        <v>5.8</v>
      </c>
      <c r="BV148" s="28">
        <f>IF(VLOOKUP($C148,Sheet!$A$7:$DG$148,'TN01-10 (IN)'!BV$12,0)="","",VLOOKUP($C148,Sheet!$A$7:$DG$148,'TN01-10 (IN)'!BV$12,0))</f>
        <v>6</v>
      </c>
      <c r="BW148" s="28">
        <f>IF(VLOOKUP($C148,Sheet!$A$7:$DG$148,'TN01-10 (IN)'!BW$12,0)="","",VLOOKUP($C148,Sheet!$A$7:$DG$148,'TN01-10 (IN)'!BW$12,0))</f>
        <v>6</v>
      </c>
      <c r="BX148" s="28">
        <f>IF(VLOOKUP($C148,Sheet!$A$7:$DG$148,'TN01-10 (IN)'!BX$12,0)="","",VLOOKUP($C148,Sheet!$A$7:$DG$148,'TN01-10 (IN)'!BX$12,0))</f>
        <v>7</v>
      </c>
      <c r="BY148" s="28">
        <f>IF(VLOOKUP($C148,Sheet!$A$7:$DG$148,'TN01-10 (IN)'!BY$12,0)="","",VLOOKUP($C148,Sheet!$A$7:$DG$148,'TN01-10 (IN)'!BY$12,0))</f>
        <v>8.5</v>
      </c>
      <c r="BZ148" s="33">
        <f>IF(VLOOKUP($C148,Sheet!$A$7:$DG$148,'TN01-10 (IN)'!BZ$12,0)="","",VLOOKUP($C148,Sheet!$A$7:$DG$148,'TN01-10 (IN)'!BZ$12,0))</f>
        <v>50</v>
      </c>
      <c r="CA148" s="36">
        <f>IF(VLOOKUP($C148,Sheet!$A$7:$DG$148,'TN01-10 (IN)'!CA$12,0)="","",VLOOKUP($C148,Sheet!$A$7:$DG$148,'TN01-10 (IN)'!CA$12,0))</f>
        <v>0</v>
      </c>
      <c r="CB148" s="28" t="str">
        <f>IF(VLOOKUP($C148,Sheet!$A$7:$DG$148,'TN01-10 (IN)'!CB$12,0)="","",VLOOKUP($C148,Sheet!$A$7:$DG$148,'TN01-10 (IN)'!CB$12,0))</f>
        <v/>
      </c>
      <c r="CC148" s="28">
        <f>IF(VLOOKUP($C148,Sheet!$A$7:$DG$148,'TN01-10 (IN)'!CC$12,0)="","",VLOOKUP($C148,Sheet!$A$7:$DG$148,'TN01-10 (IN)'!CC$12,0))</f>
        <v>6.8</v>
      </c>
      <c r="CD148" s="28">
        <f>IF(VLOOKUP($C148,Sheet!$A$7:$DG$148,'TN01-10 (IN)'!CD$12,0)="","",VLOOKUP($C148,Sheet!$A$7:$DG$148,'TN01-10 (IN)'!CD$12,0))</f>
        <v>6.4</v>
      </c>
      <c r="CE148" s="28" t="str">
        <f>IF(VLOOKUP($C148,Sheet!$A$7:$DG$148,'TN01-10 (IN)'!CE$12,0)="","",VLOOKUP($C148,Sheet!$A$7:$DG$148,'TN01-10 (IN)'!CE$12,0))</f>
        <v/>
      </c>
      <c r="CF148" s="28">
        <f>IF(VLOOKUP($C148,Sheet!$A$7:$DG$148,'TN01-10 (IN)'!CF$12,0)="","",VLOOKUP($C148,Sheet!$A$7:$DG$148,'TN01-10 (IN)'!CF$12,0))</f>
        <v>8.4</v>
      </c>
      <c r="CG148" s="28">
        <f>IF(VLOOKUP($C148,Sheet!$A$7:$DG$148,'TN01-10 (IN)'!CG$12,0)="","",VLOOKUP($C148,Sheet!$A$7:$DG$148,'TN01-10 (IN)'!CG$12,0))</f>
        <v>5.5</v>
      </c>
      <c r="CH148" s="28">
        <f>IF(VLOOKUP($C148,Sheet!$A$7:$DG$148,'TN01-10 (IN)'!CH$12,0)="","",VLOOKUP($C148,Sheet!$A$7:$DG$148,'TN01-10 (IN)'!CH$12,0))</f>
        <v>7.2</v>
      </c>
      <c r="CI148" s="28">
        <f>IF(VLOOKUP($C148,Sheet!$A$7:$DG$148,'TN01-10 (IN)'!CI$12,0)="","",VLOOKUP($C148,Sheet!$A$7:$DG$148,'TN01-10 (IN)'!CI$12,0))</f>
        <v>6.3</v>
      </c>
      <c r="CJ148" s="28" t="str">
        <f>IF(VLOOKUP($C148,Sheet!$A$7:$DG$148,'TN01-10 (IN)'!CJ$12,0)="","",VLOOKUP($C148,Sheet!$A$7:$DG$148,'TN01-10 (IN)'!CJ$12,0))</f>
        <v/>
      </c>
      <c r="CK148" s="28">
        <f>IF(VLOOKUP($C148,Sheet!$A$7:$DG$148,'TN01-10 (IN)'!CK$12,0)="","",VLOOKUP($C148,Sheet!$A$7:$DG$148,'TN01-10 (IN)'!CK$12,0))</f>
        <v>7.9</v>
      </c>
      <c r="CL148" s="28" t="str">
        <f>IF(VLOOKUP($C148,Sheet!$A$7:$DG$148,'TN01-10 (IN)'!CL$12,0)="","",VLOOKUP($C148,Sheet!$A$7:$DG$148,'TN01-10 (IN)'!CL$12,0))</f>
        <v/>
      </c>
      <c r="CM148" s="28" t="str">
        <f>IF(VLOOKUP($C148,Sheet!$A$7:$DG$148,'TN01-10 (IN)'!CM$12,0)="","",VLOOKUP($C148,Sheet!$A$7:$DG$148,'TN01-10 (IN)'!CM$12,0))</f>
        <v/>
      </c>
      <c r="CN148" s="28" t="str">
        <f>IF(VLOOKUP($C148,Sheet!$A$7:$DG$148,'TN01-10 (IN)'!CN$12,0)="","",VLOOKUP($C148,Sheet!$A$7:$DG$148,'TN01-10 (IN)'!CN$12,0))</f>
        <v/>
      </c>
      <c r="CO148" s="28" t="str">
        <f>IF(VLOOKUP($C148,Sheet!$A$7:$DG$148,'TN01-10 (IN)'!CO$12,0)="","",VLOOKUP($C148,Sheet!$A$7:$DG$148,'TN01-10 (IN)'!CO$12,0))</f>
        <v/>
      </c>
      <c r="CP148" s="28">
        <f>IF(VLOOKUP($C148,Sheet!$A$7:$DG$148,'TN01-10 (IN)'!CP$12,0)="","",VLOOKUP($C148,Sheet!$A$7:$DG$148,'TN01-10 (IN)'!CP$12,0))</f>
        <v>5.2</v>
      </c>
      <c r="CQ148" s="28">
        <f>IF(VLOOKUP($C148,Sheet!$A$7:$DG$148,'TN01-10 (IN)'!CQ$12,0)="","",VLOOKUP($C148,Sheet!$A$7:$DG$148,'TN01-10 (IN)'!CQ$12,0))</f>
        <v>6.6</v>
      </c>
      <c r="CR148" s="28">
        <f>IF(VLOOKUP($C148,Sheet!$A$7:$DG$148,'TN01-10 (IN)'!CR$12,0)="","",VLOOKUP($C148,Sheet!$A$7:$DG$148,'TN01-10 (IN)'!CR$12,0))</f>
        <v>7.2</v>
      </c>
      <c r="CS148" s="28">
        <f>IF(VLOOKUP($C148,Sheet!$A$7:$DG$148,'TN01-10 (IN)'!CS$12,0)="","",VLOOKUP($C148,Sheet!$A$7:$DG$148,'TN01-10 (IN)'!CS$12,0))</f>
        <v>8.4</v>
      </c>
      <c r="CT148" s="28">
        <f>IF(VLOOKUP($C148,Sheet!$A$7:$DG$148,'TN01-10 (IN)'!CT$12,0)="","",VLOOKUP($C148,Sheet!$A$7:$DG$148,'TN01-10 (IN)'!CT$12,0))</f>
        <v>7</v>
      </c>
      <c r="CU148" s="33">
        <f>IF(VLOOKUP($C148,Sheet!$A$7:$DG$148,'TN01-10 (IN)'!CU$12,0)="","",VLOOKUP($C148,Sheet!$A$7:$DG$148,'TN01-10 (IN)'!CU$12,0))</f>
        <v>27</v>
      </c>
      <c r="CV148" s="36">
        <f>IF(VLOOKUP($C148,Sheet!$A$7:$DG$148,'TN01-10 (IN)'!CV$12,0)="","",VLOOKUP($C148,Sheet!$A$7:$DG$148,'TN01-10 (IN)'!CV$12,0))</f>
        <v>0</v>
      </c>
      <c r="CW148" s="38">
        <f t="shared" si="20"/>
        <v>128</v>
      </c>
      <c r="CX148" s="38">
        <f t="shared" si="20"/>
        <v>0</v>
      </c>
      <c r="CY148" s="38">
        <f t="shared" si="21"/>
        <v>0</v>
      </c>
      <c r="CZ148" s="38">
        <f t="shared" si="22"/>
        <v>128</v>
      </c>
      <c r="DA148" s="38">
        <f t="shared" si="23"/>
        <v>6.34</v>
      </c>
      <c r="DB148" s="38">
        <f>VLOOKUP($C148,'TN01-04'!$A$13:$DL$166,103,0)</f>
        <v>2.44</v>
      </c>
      <c r="DC148" s="28" t="str">
        <f>IF(VLOOKUP($C148,Sheet!$A$7:$DG$148,'TN01-10 (IN)'!DC$12,0)="","",VLOOKUP($C148,Sheet!$A$7:$DG$148,'TN01-10 (IN)'!DC$12,0))</f>
        <v/>
      </c>
      <c r="DD148" s="28" t="str">
        <f>IF(VLOOKUP($C148,Sheet!$A$7:$DG$148,'TN01-10 (IN)'!DD$12,0)="","",VLOOKUP($C148,Sheet!$A$7:$DG$148,'TN01-10 (IN)'!DD$12,0))</f>
        <v/>
      </c>
      <c r="DE148" s="28">
        <f>IF(VLOOKUP($C148,Sheet!$A$7:$DG$148,'TN01-10 (IN)'!DE$12,0)="","",VLOOKUP($C148,Sheet!$A$7:$DG$148,'TN01-10 (IN)'!DE$12,0))</f>
        <v>7.2</v>
      </c>
      <c r="DF148" s="28" t="str">
        <f>IF(VLOOKUP($C148,Sheet!$A$7:$DG$148,'TN01-10 (IN)'!DF$12,0)="","",VLOOKUP($C148,Sheet!$A$7:$DG$148,'TN01-10 (IN)'!DF$12,0))</f>
        <v/>
      </c>
      <c r="DG148" s="38"/>
      <c r="DH148" s="38">
        <f t="shared" si="24"/>
        <v>7.2</v>
      </c>
      <c r="DI148" s="38">
        <f>VLOOKUP($C148,'TN01-04'!$A$13:$DL$166,110,0)</f>
        <v>3</v>
      </c>
      <c r="DJ148" s="33">
        <f>IF(VLOOKUP($C148,Sheet!$A$7:$DG$148,'TN01-10 (IN)'!DJ$12,0)="","",VLOOKUP($C148,Sheet!$A$7:$DG$148,'TN01-10 (IN)'!DJ$12,0))</f>
        <v>5</v>
      </c>
      <c r="DK148" s="36">
        <f>IF(VLOOKUP($C148,Sheet!$A$7:$DG$148,'TN01-10 (IN)'!DK$12,0)="","",VLOOKUP($C148,Sheet!$A$7:$DG$148,'TN01-10 (IN)'!DK$12,0))</f>
        <v>0</v>
      </c>
      <c r="DL148" s="38">
        <f t="shared" si="25"/>
        <v>133</v>
      </c>
      <c r="DM148" s="38">
        <f t="shared" si="26"/>
        <v>0</v>
      </c>
      <c r="DN148" s="38">
        <f t="shared" si="27"/>
        <v>6.38</v>
      </c>
      <c r="DO148" s="38">
        <f>VLOOKUP($C148,'TN01-04'!$A$13:$DL$166,116,0)</f>
        <v>2.46</v>
      </c>
      <c r="DP148" s="33">
        <f>IF(VLOOKUP($C148,Sheet!$A$7:$DG$148,'TN01-10 (IN)'!DP$12,0)="","",VLOOKUP($C148,Sheet!$A$7:$DG$148,'TN01-10 (IN)'!DP$12,0))</f>
        <v>138</v>
      </c>
      <c r="DQ148" s="36">
        <f>IF(VLOOKUP($C148,Sheet!$A$7:$DG$148,'TN01-10 (IN)'!DQ$12,0)="","",VLOOKUP($C148,Sheet!$A$7:$DG$148,'TN01-10 (IN)'!DQ$12,0))</f>
        <v>0</v>
      </c>
      <c r="DR148" s="28">
        <f>IF(VLOOKUP($C148,Sheet!$A$7:$DG$148,'TN01-10 (IN)'!DR$12,0)="","",VLOOKUP($C148,Sheet!$A$7:$DG$148,'TN01-10 (IN)'!DR$12,0))</f>
        <v>137</v>
      </c>
      <c r="DS148" s="28">
        <f>IF(VLOOKUP($C148,Sheet!$A$7:$DG$148,'TN01-10 (IN)'!DS$12,0)="","",VLOOKUP($C148,Sheet!$A$7:$DG$148,'TN01-10 (IN)'!DS$12,0))</f>
        <v>138</v>
      </c>
      <c r="DT148" s="28">
        <f>IF(VLOOKUP($C148,Sheet!$A$7:$DG$148,'TN01-10 (IN)'!DT$12,0)="","",VLOOKUP($C148,Sheet!$A$7:$DG$148,'TN01-10 (IN)'!DT$12,0))</f>
        <v>6.38</v>
      </c>
      <c r="DU148" s="28">
        <f>IF(VLOOKUP($C148,Sheet!$A$7:$DG$148,'TN01-10 (IN)'!DU$12,0)="","",VLOOKUP($C148,Sheet!$A$7:$DG$148,'TN01-10 (IN)'!DU$12,0))</f>
        <v>2.46</v>
      </c>
      <c r="DV148" s="28" t="str">
        <f>IF(VLOOKUP($C148,Sheet!$A$7:$DG$148,'TN01-10 (IN)'!DV$12,0)="","",VLOOKUP($C148,Sheet!$A$7:$DG$148,'TN01-10 (IN)'!DV$12,0))</f>
        <v/>
      </c>
      <c r="DW148" s="42">
        <f t="shared" si="28"/>
        <v>0</v>
      </c>
    </row>
    <row r="149" spans="1:127" ht="15.95" customHeight="1" x14ac:dyDescent="0.2">
      <c r="A149" s="52"/>
      <c r="B149" s="625"/>
      <c r="C149" s="45">
        <v>2220727419</v>
      </c>
      <c r="D149" s="26" t="s">
        <v>21</v>
      </c>
      <c r="E149" s="26" t="s">
        <v>106</v>
      </c>
      <c r="F149" s="26" t="s">
        <v>192</v>
      </c>
      <c r="G149" s="27">
        <v>35942</v>
      </c>
      <c r="H149" s="26" t="s">
        <v>209</v>
      </c>
      <c r="I149" s="26" t="s">
        <v>212</v>
      </c>
      <c r="J149" s="28">
        <f>IF(VLOOKUP($C149,Sheet!$A$7:$DG$148,'TN01-10 (IN)'!J$12,0)="","",VLOOKUP($C149,Sheet!$A$7:$DG$148,'TN01-10 (IN)'!J$12,0))</f>
        <v>8.8000000000000007</v>
      </c>
      <c r="K149" s="28">
        <f>IF(VLOOKUP($C149,Sheet!$A$7:$DG$148,'TN01-10 (IN)'!K$12,0)="","",VLOOKUP($C149,Sheet!$A$7:$DG$148,'TN01-10 (IN)'!K$12,0))</f>
        <v>7.5</v>
      </c>
      <c r="L149" s="28">
        <f>IF(VLOOKUP($C149,Sheet!$A$7:$DG$148,'TN01-10 (IN)'!L$12,0)="","",VLOOKUP($C149,Sheet!$A$7:$DG$148,'TN01-10 (IN)'!L$12,0))</f>
        <v>8.1999999999999993</v>
      </c>
      <c r="M149" s="28">
        <f>IF(VLOOKUP($C149,Sheet!$A$7:$DG$148,'TN01-10 (IN)'!M$12,0)="","",VLOOKUP($C149,Sheet!$A$7:$DG$148,'TN01-10 (IN)'!M$12,0))</f>
        <v>6.8</v>
      </c>
      <c r="N149" s="28">
        <f>IF(VLOOKUP($C149,Sheet!$A$7:$DG$148,'TN01-10 (IN)'!N$12,0)="","",VLOOKUP($C149,Sheet!$A$7:$DG$148,'TN01-10 (IN)'!N$12,0))</f>
        <v>7.7</v>
      </c>
      <c r="O149" s="28">
        <f>IF(VLOOKUP($C149,Sheet!$A$7:$DG$148,'TN01-10 (IN)'!O$12,0)="","",VLOOKUP($C149,Sheet!$A$7:$DG$148,'TN01-10 (IN)'!O$12,0))</f>
        <v>6.8</v>
      </c>
      <c r="P149" s="28">
        <f>IF(VLOOKUP($C149,Sheet!$A$7:$DG$148,'TN01-10 (IN)'!P$12,0)="","",VLOOKUP($C149,Sheet!$A$7:$DG$148,'TN01-10 (IN)'!P$12,0))</f>
        <v>6</v>
      </c>
      <c r="Q149" s="28" t="str">
        <f>IF(VLOOKUP($C149,Sheet!$A$7:$DG$148,'TN01-10 (IN)'!Q$12,0)="","",VLOOKUP($C149,Sheet!$A$7:$DG$148,'TN01-10 (IN)'!Q$12,0))</f>
        <v/>
      </c>
      <c r="R149" s="28">
        <f>IF(VLOOKUP($C149,Sheet!$A$7:$DG$148,'TN01-10 (IN)'!R$12,0)="","",VLOOKUP($C149,Sheet!$A$7:$DG$148,'TN01-10 (IN)'!R$12,0))</f>
        <v>5.9</v>
      </c>
      <c r="S149" s="28" t="str">
        <f>IF(VLOOKUP($C149,Sheet!$A$7:$DG$148,'TN01-10 (IN)'!S$12,0)="","",VLOOKUP($C149,Sheet!$A$7:$DG$148,'TN01-10 (IN)'!S$12,0))</f>
        <v/>
      </c>
      <c r="T149" s="28" t="str">
        <f>IF(VLOOKUP($C149,Sheet!$A$7:$DG$148,'TN01-10 (IN)'!T$12,0)="","",VLOOKUP($C149,Sheet!$A$7:$DG$148,'TN01-10 (IN)'!T$12,0))</f>
        <v/>
      </c>
      <c r="U149" s="28" t="str">
        <f>IF(VLOOKUP($C149,Sheet!$A$7:$DG$148,'TN01-10 (IN)'!U$12,0)="","",VLOOKUP($C149,Sheet!$A$7:$DG$148,'TN01-10 (IN)'!U$12,0))</f>
        <v/>
      </c>
      <c r="V149" s="28">
        <f>IF(VLOOKUP($C149,Sheet!$A$7:$DG$148,'TN01-10 (IN)'!V$12,0)="","",VLOOKUP($C149,Sheet!$A$7:$DG$148,'TN01-10 (IN)'!V$12,0))</f>
        <v>7.4</v>
      </c>
      <c r="W149" s="28">
        <f>IF(VLOOKUP($C149,Sheet!$A$7:$DG$148,'TN01-10 (IN)'!W$12,0)="","",VLOOKUP($C149,Sheet!$A$7:$DG$148,'TN01-10 (IN)'!W$12,0))</f>
        <v>8.3000000000000007</v>
      </c>
      <c r="X149" s="28" t="str">
        <f>IF(VLOOKUP($C149,Sheet!$A$7:$DG$148,'TN01-10 (IN)'!X$12,0)="","",VLOOKUP($C149,Sheet!$A$7:$DG$148,'TN01-10 (IN)'!X$12,0))</f>
        <v/>
      </c>
      <c r="Y149" s="28">
        <f>IF(VLOOKUP($C149,Sheet!$A$7:$DG$148,'TN01-10 (IN)'!Y$12,0)="","",VLOOKUP($C149,Sheet!$A$7:$DG$148,'TN01-10 (IN)'!Y$12,0))</f>
        <v>8.5</v>
      </c>
      <c r="Z149" s="28">
        <f>IF(VLOOKUP($C149,Sheet!$A$7:$DG$148,'TN01-10 (IN)'!Z$12,0)="","",VLOOKUP($C149,Sheet!$A$7:$DG$148,'TN01-10 (IN)'!Z$12,0))</f>
        <v>8.9</v>
      </c>
      <c r="AA149" s="28">
        <f>IF(VLOOKUP($C149,Sheet!$A$7:$DG$148,'TN01-10 (IN)'!AA$12,0)="","",VLOOKUP($C149,Sheet!$A$7:$DG$148,'TN01-10 (IN)'!AA$12,0))</f>
        <v>7.8</v>
      </c>
      <c r="AB149" s="28">
        <f>IF(VLOOKUP($C149,Sheet!$A$7:$DG$148,'TN01-10 (IN)'!AB$12,0)="","",VLOOKUP($C149,Sheet!$A$7:$DG$148,'TN01-10 (IN)'!AB$12,0))</f>
        <v>8.8000000000000007</v>
      </c>
      <c r="AC149" s="28">
        <f>IF(VLOOKUP($C149,Sheet!$A$7:$DG$148,'TN01-10 (IN)'!AC$12,0)="","",VLOOKUP($C149,Sheet!$A$7:$DG$148,'TN01-10 (IN)'!AC$12,0))</f>
        <v>7</v>
      </c>
      <c r="AD149" s="28">
        <f>IF(VLOOKUP($C149,Sheet!$A$7:$DG$148,'TN01-10 (IN)'!AD$12,0)="","",VLOOKUP($C149,Sheet!$A$7:$DG$148,'TN01-10 (IN)'!AD$12,0))</f>
        <v>6.3</v>
      </c>
      <c r="AE149" s="28">
        <f>IF(VLOOKUP($C149,Sheet!$A$7:$DG$148,'TN01-10 (IN)'!AE$12,0)="","",VLOOKUP($C149,Sheet!$A$7:$DG$148,'TN01-10 (IN)'!AE$12,0))</f>
        <v>6</v>
      </c>
      <c r="AF149" s="28">
        <f>IF(VLOOKUP($C149,Sheet!$A$7:$DG$148,'TN01-10 (IN)'!AF$12,0)="","",VLOOKUP($C149,Sheet!$A$7:$DG$148,'TN01-10 (IN)'!AF$12,0))</f>
        <v>6.6</v>
      </c>
      <c r="AG149" s="28">
        <f>IF(VLOOKUP($C149,Sheet!$A$7:$DG$148,'TN01-10 (IN)'!AG$12,0)="","",VLOOKUP($C149,Sheet!$A$7:$DG$148,'TN01-10 (IN)'!AG$12,0))</f>
        <v>6.5</v>
      </c>
      <c r="AH149" s="28">
        <f>IF(VLOOKUP($C149,Sheet!$A$7:$DG$148,'TN01-10 (IN)'!AH$12,0)="","",VLOOKUP($C149,Sheet!$A$7:$DG$148,'TN01-10 (IN)'!AH$12,0))</f>
        <v>7.5</v>
      </c>
      <c r="AI149" s="28">
        <f>IF(VLOOKUP($C149,Sheet!$A$7:$DG$148,'TN01-10 (IN)'!AI$12,0)="","",VLOOKUP($C149,Sheet!$A$7:$DG$148,'TN01-10 (IN)'!AI$12,0))</f>
        <v>5.9</v>
      </c>
      <c r="AJ149" s="28">
        <f>IF(VLOOKUP($C149,Sheet!$A$7:$DG$148,'TN01-10 (IN)'!AJ$12,0)="","",VLOOKUP($C149,Sheet!$A$7:$DG$148,'TN01-10 (IN)'!AJ$12,0))</f>
        <v>6.5</v>
      </c>
      <c r="AK149" s="28">
        <f>IF(VLOOKUP($C149,Sheet!$A$7:$DG$148,'TN01-10 (IN)'!AK$12,0)="","",VLOOKUP($C149,Sheet!$A$7:$DG$148,'TN01-10 (IN)'!AK$12,0))</f>
        <v>7</v>
      </c>
      <c r="AL149" s="28">
        <f>IF(VLOOKUP($C149,Sheet!$A$7:$DG$148,'TN01-10 (IN)'!AL$12,0)="","",VLOOKUP($C149,Sheet!$A$7:$DG$148,'TN01-10 (IN)'!AL$12,0))</f>
        <v>7.6</v>
      </c>
      <c r="AM149" s="33">
        <f>IF(VLOOKUP($C149,Sheet!$A$7:$DG$148,'TN01-10 (IN)'!AM$12,0)="","",VLOOKUP($C149,Sheet!$A$7:$DG$148,'TN01-10 (IN)'!AM$12,0))</f>
        <v>51</v>
      </c>
      <c r="AN149" s="36">
        <f>IF(VLOOKUP($C149,Sheet!$A$7:$DG$148,'TN01-10 (IN)'!AN$12,0)="","",VLOOKUP($C149,Sheet!$A$7:$DG$148,'TN01-10 (IN)'!AN$12,0))</f>
        <v>0</v>
      </c>
      <c r="AO149" s="32">
        <f>IF(VLOOKUP($C149,Sheet!$A$7:$DG$148,'TN01-10 (IN)'!AO$12,0)="","",VLOOKUP($C149,Sheet!$A$7:$DG$148,'TN01-10 (IN)'!AO$12,0))</f>
        <v>7.1</v>
      </c>
      <c r="AP149" s="32">
        <f>IF(VLOOKUP($C149,Sheet!$A$7:$DG$148,'TN01-10 (IN)'!AP$12,0)="","",VLOOKUP($C149,Sheet!$A$7:$DG$148,'TN01-10 (IN)'!AP$12,0))</f>
        <v>7.2</v>
      </c>
      <c r="AQ149" s="32">
        <f>IF(VLOOKUP($C149,Sheet!$A$7:$DG$148,'TN01-10 (IN)'!AQ$12,0)="","",VLOOKUP($C149,Sheet!$A$7:$DG$148,'TN01-10 (IN)'!AQ$12,0))</f>
        <v>9.5</v>
      </c>
      <c r="AR149" s="32" t="str">
        <f>IF(VLOOKUP($C149,Sheet!$A$7:$DG$148,'TN01-10 (IN)'!AR$12,0)="","",VLOOKUP($C149,Sheet!$A$7:$DG$148,'TN01-10 (IN)'!AR$12,0))</f>
        <v/>
      </c>
      <c r="AS149" s="32" t="str">
        <f>IF(VLOOKUP($C149,Sheet!$A$7:$DG$148,'TN01-10 (IN)'!AS$12,0)="","",VLOOKUP($C149,Sheet!$A$7:$DG$148,'TN01-10 (IN)'!AS$12,0))</f>
        <v/>
      </c>
      <c r="AT149" s="32" t="str">
        <f>IF(VLOOKUP($C149,Sheet!$A$7:$DG$148,'TN01-10 (IN)'!AT$12,0)="","",VLOOKUP($C149,Sheet!$A$7:$DG$148,'TN01-10 (IN)'!AT$12,0))</f>
        <v/>
      </c>
      <c r="AU149" s="32" t="str">
        <f>IF(VLOOKUP($C149,Sheet!$A$7:$DG$148,'TN01-10 (IN)'!AU$12,0)="","",VLOOKUP($C149,Sheet!$A$7:$DG$148,'TN01-10 (IN)'!AU$12,0))</f>
        <v/>
      </c>
      <c r="AV149" s="32" t="str">
        <f>IF(VLOOKUP($C149,Sheet!$A$7:$DG$148,'TN01-10 (IN)'!AV$12,0)="","",VLOOKUP($C149,Sheet!$A$7:$DG$148,'TN01-10 (IN)'!AV$12,0))</f>
        <v/>
      </c>
      <c r="AW149" s="32">
        <f>IF(VLOOKUP($C149,Sheet!$A$7:$DG$148,'TN01-10 (IN)'!AW$12,0)="","",VLOOKUP($C149,Sheet!$A$7:$DG$148,'TN01-10 (IN)'!AW$12,0))</f>
        <v>7.8</v>
      </c>
      <c r="AX149" s="32" t="str">
        <f>IF(VLOOKUP($C149,Sheet!$A$7:$DG$148,'TN01-10 (IN)'!AX$12,0)="","",VLOOKUP($C149,Sheet!$A$7:$DG$148,'TN01-10 (IN)'!AX$12,0))</f>
        <v/>
      </c>
      <c r="AY149" s="32" t="str">
        <f>IF(VLOOKUP($C149,Sheet!$A$7:$DG$148,'TN01-10 (IN)'!AY$12,0)="","",VLOOKUP($C149,Sheet!$A$7:$DG$148,'TN01-10 (IN)'!AY$12,0))</f>
        <v/>
      </c>
      <c r="AZ149" s="32" t="str">
        <f>IF(VLOOKUP($C149,Sheet!$A$7:$DG$148,'TN01-10 (IN)'!AZ$12,0)="","",VLOOKUP($C149,Sheet!$A$7:$DG$148,'TN01-10 (IN)'!AZ$12,0))</f>
        <v/>
      </c>
      <c r="BA149" s="32" t="str">
        <f>IF(VLOOKUP($C149,Sheet!$A$7:$DG$148,'TN01-10 (IN)'!BA$12,0)="","",VLOOKUP($C149,Sheet!$A$7:$DG$148,'TN01-10 (IN)'!BA$12,0))</f>
        <v/>
      </c>
      <c r="BB149" s="32" t="str">
        <f>IF(VLOOKUP($C149,Sheet!$A$7:$DG$148,'TN01-10 (IN)'!BB$12,0)="","",VLOOKUP($C149,Sheet!$A$7:$DG$148,'TN01-10 (IN)'!BB$12,0))</f>
        <v/>
      </c>
      <c r="BC149" s="32">
        <f>IF(VLOOKUP($C149,Sheet!$A$7:$DG$148,'TN01-10 (IN)'!BC$12,0)="","",VLOOKUP($C149,Sheet!$A$7:$DG$148,'TN01-10 (IN)'!BC$12,0))</f>
        <v>7.2</v>
      </c>
      <c r="BD149" s="33">
        <f>IF(VLOOKUP($C149,Sheet!$A$7:$DG$148,'TN01-10 (IN)'!BD$12,0)="","",VLOOKUP($C149,Sheet!$A$7:$DG$148,'TN01-10 (IN)'!BD$12,0))</f>
        <v>5</v>
      </c>
      <c r="BE149" s="36">
        <f>IF(VLOOKUP($C149,Sheet!$A$7:$DG$148,'TN01-10 (IN)'!BE$12,0)="","",VLOOKUP($C149,Sheet!$A$7:$DG$148,'TN01-10 (IN)'!BE$12,0))</f>
        <v>0</v>
      </c>
      <c r="BF149" s="28">
        <f>IF(VLOOKUP($C149,Sheet!$A$7:$DG$148,'TN01-10 (IN)'!BF$12,0)="","",VLOOKUP($C149,Sheet!$A$7:$DG$148,'TN01-10 (IN)'!BF$12,0))</f>
        <v>5.2</v>
      </c>
      <c r="BG149" s="28">
        <f>IF(VLOOKUP($C149,Sheet!$A$7:$DG$148,'TN01-10 (IN)'!BG$12,0)="","",VLOOKUP($C149,Sheet!$A$7:$DG$148,'TN01-10 (IN)'!BG$12,0))</f>
        <v>5.3</v>
      </c>
      <c r="BH149" s="28">
        <f>IF(VLOOKUP($C149,Sheet!$A$7:$DG$148,'TN01-10 (IN)'!BH$12,0)="","",VLOOKUP($C149,Sheet!$A$7:$DG$148,'TN01-10 (IN)'!BH$12,0))</f>
        <v>7.3</v>
      </c>
      <c r="BI149" s="28">
        <f>IF(VLOOKUP($C149,Sheet!$A$7:$DG$148,'TN01-10 (IN)'!BI$12,0)="","",VLOOKUP($C149,Sheet!$A$7:$DG$148,'TN01-10 (IN)'!BI$12,0))</f>
        <v>6.9</v>
      </c>
      <c r="BJ149" s="28">
        <f>IF(VLOOKUP($C149,Sheet!$A$7:$DG$148,'TN01-10 (IN)'!BJ$12,0)="","",VLOOKUP($C149,Sheet!$A$7:$DG$148,'TN01-10 (IN)'!BJ$12,0))</f>
        <v>6.7</v>
      </c>
      <c r="BK149" s="28">
        <f>IF(VLOOKUP($C149,Sheet!$A$7:$DG$148,'TN01-10 (IN)'!BK$12,0)="","",VLOOKUP($C149,Sheet!$A$7:$DG$148,'TN01-10 (IN)'!BK$12,0))</f>
        <v>5.6</v>
      </c>
      <c r="BL149" s="28">
        <f>IF(VLOOKUP($C149,Sheet!$A$7:$DG$148,'TN01-10 (IN)'!BL$12,0)="","",VLOOKUP($C149,Sheet!$A$7:$DG$148,'TN01-10 (IN)'!BL$12,0))</f>
        <v>8.4</v>
      </c>
      <c r="BM149" s="28">
        <f>IF(VLOOKUP($C149,Sheet!$A$7:$DG$148,'TN01-10 (IN)'!BM$12,0)="","",VLOOKUP($C149,Sheet!$A$7:$DG$148,'TN01-10 (IN)'!BM$12,0))</f>
        <v>6</v>
      </c>
      <c r="BN149" s="28">
        <f>IF(VLOOKUP($C149,Sheet!$A$7:$DG$148,'TN01-10 (IN)'!BN$12,0)="","",VLOOKUP($C149,Sheet!$A$7:$DG$148,'TN01-10 (IN)'!BN$12,0))</f>
        <v>6.3</v>
      </c>
      <c r="BO149" s="28">
        <f>IF(VLOOKUP($C149,Sheet!$A$7:$DG$148,'TN01-10 (IN)'!BO$12,0)="","",VLOOKUP($C149,Sheet!$A$7:$DG$148,'TN01-10 (IN)'!BO$12,0))</f>
        <v>5.9</v>
      </c>
      <c r="BP149" s="28">
        <f>IF(VLOOKUP($C149,Sheet!$A$7:$DG$148,'TN01-10 (IN)'!BP$12,0)="","",VLOOKUP($C149,Sheet!$A$7:$DG$148,'TN01-10 (IN)'!BP$12,0))</f>
        <v>6</v>
      </c>
      <c r="BQ149" s="28">
        <f>IF(VLOOKUP($C149,Sheet!$A$7:$DG$148,'TN01-10 (IN)'!BQ$12,0)="","",VLOOKUP($C149,Sheet!$A$7:$DG$148,'TN01-10 (IN)'!BQ$12,0))</f>
        <v>5.5</v>
      </c>
      <c r="BR149" s="28">
        <f>IF(VLOOKUP($C149,Sheet!$A$7:$DG$148,'TN01-10 (IN)'!BR$12,0)="","",VLOOKUP($C149,Sheet!$A$7:$DG$148,'TN01-10 (IN)'!BR$12,0))</f>
        <v>7</v>
      </c>
      <c r="BS149" s="28" t="str">
        <f>IF(VLOOKUP($C149,Sheet!$A$7:$DG$148,'TN01-10 (IN)'!BS$12,0)="","",VLOOKUP($C149,Sheet!$A$7:$DG$148,'TN01-10 (IN)'!BS$12,0))</f>
        <v/>
      </c>
      <c r="BT149" s="28">
        <f>IF(VLOOKUP($C149,Sheet!$A$7:$DG$148,'TN01-10 (IN)'!BT$12,0)="","",VLOOKUP($C149,Sheet!$A$7:$DG$148,'TN01-10 (IN)'!BT$12,0))</f>
        <v>5.4</v>
      </c>
      <c r="BU149" s="28">
        <f>IF(VLOOKUP($C149,Sheet!$A$7:$DG$148,'TN01-10 (IN)'!BU$12,0)="","",VLOOKUP($C149,Sheet!$A$7:$DG$148,'TN01-10 (IN)'!BU$12,0))</f>
        <v>5.9</v>
      </c>
      <c r="BV149" s="28">
        <f>IF(VLOOKUP($C149,Sheet!$A$7:$DG$148,'TN01-10 (IN)'!BV$12,0)="","",VLOOKUP($C149,Sheet!$A$7:$DG$148,'TN01-10 (IN)'!BV$12,0))</f>
        <v>6.2</v>
      </c>
      <c r="BW149" s="28">
        <f>IF(VLOOKUP($C149,Sheet!$A$7:$DG$148,'TN01-10 (IN)'!BW$12,0)="","",VLOOKUP($C149,Sheet!$A$7:$DG$148,'TN01-10 (IN)'!BW$12,0))</f>
        <v>4.8</v>
      </c>
      <c r="BX149" s="28">
        <f>IF(VLOOKUP($C149,Sheet!$A$7:$DG$148,'TN01-10 (IN)'!BX$12,0)="","",VLOOKUP($C149,Sheet!$A$7:$DG$148,'TN01-10 (IN)'!BX$12,0))</f>
        <v>6.1</v>
      </c>
      <c r="BY149" s="28">
        <f>IF(VLOOKUP($C149,Sheet!$A$7:$DG$148,'TN01-10 (IN)'!BY$12,0)="","",VLOOKUP($C149,Sheet!$A$7:$DG$148,'TN01-10 (IN)'!BY$12,0))</f>
        <v>8.3000000000000007</v>
      </c>
      <c r="BZ149" s="33">
        <f>IF(VLOOKUP($C149,Sheet!$A$7:$DG$148,'TN01-10 (IN)'!BZ$12,0)="","",VLOOKUP($C149,Sheet!$A$7:$DG$148,'TN01-10 (IN)'!BZ$12,0))</f>
        <v>50</v>
      </c>
      <c r="CA149" s="36">
        <f>IF(VLOOKUP($C149,Sheet!$A$7:$DG$148,'TN01-10 (IN)'!CA$12,0)="","",VLOOKUP($C149,Sheet!$A$7:$DG$148,'TN01-10 (IN)'!CA$12,0))</f>
        <v>0</v>
      </c>
      <c r="CB149" s="28" t="str">
        <f>IF(VLOOKUP($C149,Sheet!$A$7:$DG$148,'TN01-10 (IN)'!CB$12,0)="","",VLOOKUP($C149,Sheet!$A$7:$DG$148,'TN01-10 (IN)'!CB$12,0))</f>
        <v/>
      </c>
      <c r="CC149" s="28">
        <f>IF(VLOOKUP($C149,Sheet!$A$7:$DG$148,'TN01-10 (IN)'!CC$12,0)="","",VLOOKUP($C149,Sheet!$A$7:$DG$148,'TN01-10 (IN)'!CC$12,0))</f>
        <v>7.8</v>
      </c>
      <c r="CD149" s="28">
        <f>IF(VLOOKUP($C149,Sheet!$A$7:$DG$148,'TN01-10 (IN)'!CD$12,0)="","",VLOOKUP($C149,Sheet!$A$7:$DG$148,'TN01-10 (IN)'!CD$12,0))</f>
        <v>7.1</v>
      </c>
      <c r="CE149" s="28" t="str">
        <f>IF(VLOOKUP($C149,Sheet!$A$7:$DG$148,'TN01-10 (IN)'!CE$12,0)="","",VLOOKUP($C149,Sheet!$A$7:$DG$148,'TN01-10 (IN)'!CE$12,0))</f>
        <v/>
      </c>
      <c r="CF149" s="28">
        <f>IF(VLOOKUP($C149,Sheet!$A$7:$DG$148,'TN01-10 (IN)'!CF$12,0)="","",VLOOKUP($C149,Sheet!$A$7:$DG$148,'TN01-10 (IN)'!CF$12,0))</f>
        <v>7.7</v>
      </c>
      <c r="CG149" s="28">
        <f>IF(VLOOKUP($C149,Sheet!$A$7:$DG$148,'TN01-10 (IN)'!CG$12,0)="","",VLOOKUP($C149,Sheet!$A$7:$DG$148,'TN01-10 (IN)'!CG$12,0))</f>
        <v>6.8</v>
      </c>
      <c r="CH149" s="28">
        <f>IF(VLOOKUP($C149,Sheet!$A$7:$DG$148,'TN01-10 (IN)'!CH$12,0)="","",VLOOKUP($C149,Sheet!$A$7:$DG$148,'TN01-10 (IN)'!CH$12,0))</f>
        <v>9.1</v>
      </c>
      <c r="CI149" s="28">
        <f>IF(VLOOKUP($C149,Sheet!$A$7:$DG$148,'TN01-10 (IN)'!CI$12,0)="","",VLOOKUP($C149,Sheet!$A$7:$DG$148,'TN01-10 (IN)'!CI$12,0))</f>
        <v>7.2</v>
      </c>
      <c r="CJ149" s="28" t="str">
        <f>IF(VLOOKUP($C149,Sheet!$A$7:$DG$148,'TN01-10 (IN)'!CJ$12,0)="","",VLOOKUP($C149,Sheet!$A$7:$DG$148,'TN01-10 (IN)'!CJ$12,0))</f>
        <v/>
      </c>
      <c r="CK149" s="28">
        <f>IF(VLOOKUP($C149,Sheet!$A$7:$DG$148,'TN01-10 (IN)'!CK$12,0)="","",VLOOKUP($C149,Sheet!$A$7:$DG$148,'TN01-10 (IN)'!CK$12,0))</f>
        <v>7.2</v>
      </c>
      <c r="CL149" s="28" t="str">
        <f>IF(VLOOKUP($C149,Sheet!$A$7:$DG$148,'TN01-10 (IN)'!CL$12,0)="","",VLOOKUP($C149,Sheet!$A$7:$DG$148,'TN01-10 (IN)'!CL$12,0))</f>
        <v/>
      </c>
      <c r="CM149" s="28" t="str">
        <f>IF(VLOOKUP($C149,Sheet!$A$7:$DG$148,'TN01-10 (IN)'!CM$12,0)="","",VLOOKUP($C149,Sheet!$A$7:$DG$148,'TN01-10 (IN)'!CM$12,0))</f>
        <v/>
      </c>
      <c r="CN149" s="28" t="str">
        <f>IF(VLOOKUP($C149,Sheet!$A$7:$DG$148,'TN01-10 (IN)'!CN$12,0)="","",VLOOKUP($C149,Sheet!$A$7:$DG$148,'TN01-10 (IN)'!CN$12,0))</f>
        <v/>
      </c>
      <c r="CO149" s="28" t="str">
        <f>IF(VLOOKUP($C149,Sheet!$A$7:$DG$148,'TN01-10 (IN)'!CO$12,0)="","",VLOOKUP($C149,Sheet!$A$7:$DG$148,'TN01-10 (IN)'!CO$12,0))</f>
        <v/>
      </c>
      <c r="CP149" s="28">
        <f>IF(VLOOKUP($C149,Sheet!$A$7:$DG$148,'TN01-10 (IN)'!CP$12,0)="","",VLOOKUP($C149,Sheet!$A$7:$DG$148,'TN01-10 (IN)'!CP$12,0))</f>
        <v>5.4</v>
      </c>
      <c r="CQ149" s="28">
        <f>IF(VLOOKUP($C149,Sheet!$A$7:$DG$148,'TN01-10 (IN)'!CQ$12,0)="","",VLOOKUP($C149,Sheet!$A$7:$DG$148,'TN01-10 (IN)'!CQ$12,0))</f>
        <v>6.4</v>
      </c>
      <c r="CR149" s="28">
        <f>IF(VLOOKUP($C149,Sheet!$A$7:$DG$148,'TN01-10 (IN)'!CR$12,0)="","",VLOOKUP($C149,Sheet!$A$7:$DG$148,'TN01-10 (IN)'!CR$12,0))</f>
        <v>7.4</v>
      </c>
      <c r="CS149" s="28">
        <f>IF(VLOOKUP($C149,Sheet!$A$7:$DG$148,'TN01-10 (IN)'!CS$12,0)="","",VLOOKUP($C149,Sheet!$A$7:$DG$148,'TN01-10 (IN)'!CS$12,0))</f>
        <v>8.4</v>
      </c>
      <c r="CT149" s="28">
        <f>IF(VLOOKUP($C149,Sheet!$A$7:$DG$148,'TN01-10 (IN)'!CT$12,0)="","",VLOOKUP($C149,Sheet!$A$7:$DG$148,'TN01-10 (IN)'!CT$12,0))</f>
        <v>6.4</v>
      </c>
      <c r="CU149" s="33">
        <f>IF(VLOOKUP($C149,Sheet!$A$7:$DG$148,'TN01-10 (IN)'!CU$12,0)="","",VLOOKUP($C149,Sheet!$A$7:$DG$148,'TN01-10 (IN)'!CU$12,0))</f>
        <v>27</v>
      </c>
      <c r="CV149" s="36">
        <f>IF(VLOOKUP($C149,Sheet!$A$7:$DG$148,'TN01-10 (IN)'!CV$12,0)="","",VLOOKUP($C149,Sheet!$A$7:$DG$148,'TN01-10 (IN)'!CV$12,0))</f>
        <v>0</v>
      </c>
      <c r="CW149" s="38">
        <f t="shared" si="20"/>
        <v>128</v>
      </c>
      <c r="CX149" s="38">
        <f t="shared" si="20"/>
        <v>0</v>
      </c>
      <c r="CY149" s="38">
        <f t="shared" si="21"/>
        <v>0</v>
      </c>
      <c r="CZ149" s="38">
        <f t="shared" si="22"/>
        <v>128</v>
      </c>
      <c r="DA149" s="38">
        <f t="shared" si="23"/>
        <v>6.76</v>
      </c>
      <c r="DB149" s="38">
        <f>VLOOKUP($C149,'TN01-04'!$A$13:$DL$166,103,0)</f>
        <v>2.69</v>
      </c>
      <c r="DC149" s="28" t="str">
        <f>IF(VLOOKUP($C149,Sheet!$A$7:$DG$148,'TN01-10 (IN)'!DC$12,0)="","",VLOOKUP($C149,Sheet!$A$7:$DG$148,'TN01-10 (IN)'!DC$12,0))</f>
        <v/>
      </c>
      <c r="DD149" s="28" t="str">
        <f>IF(VLOOKUP($C149,Sheet!$A$7:$DG$148,'TN01-10 (IN)'!DD$12,0)="","",VLOOKUP($C149,Sheet!$A$7:$DG$148,'TN01-10 (IN)'!DD$12,0))</f>
        <v/>
      </c>
      <c r="DE149" s="28">
        <f>IF(VLOOKUP($C149,Sheet!$A$7:$DG$148,'TN01-10 (IN)'!DE$12,0)="","",VLOOKUP($C149,Sheet!$A$7:$DG$148,'TN01-10 (IN)'!DE$12,0))</f>
        <v>8.6</v>
      </c>
      <c r="DF149" s="28" t="str">
        <f>IF(VLOOKUP($C149,Sheet!$A$7:$DG$148,'TN01-10 (IN)'!DF$12,0)="","",VLOOKUP($C149,Sheet!$A$7:$DG$148,'TN01-10 (IN)'!DF$12,0))</f>
        <v/>
      </c>
      <c r="DG149" s="38"/>
      <c r="DH149" s="38">
        <f t="shared" si="24"/>
        <v>8.6</v>
      </c>
      <c r="DI149" s="38">
        <f>VLOOKUP($C149,'TN01-04'!$A$13:$DL$166,110,0)</f>
        <v>4</v>
      </c>
      <c r="DJ149" s="33">
        <f>IF(VLOOKUP($C149,Sheet!$A$7:$DG$148,'TN01-10 (IN)'!DJ$12,0)="","",VLOOKUP($C149,Sheet!$A$7:$DG$148,'TN01-10 (IN)'!DJ$12,0))</f>
        <v>5</v>
      </c>
      <c r="DK149" s="36">
        <f>IF(VLOOKUP($C149,Sheet!$A$7:$DG$148,'TN01-10 (IN)'!DK$12,0)="","",VLOOKUP($C149,Sheet!$A$7:$DG$148,'TN01-10 (IN)'!DK$12,0))</f>
        <v>0</v>
      </c>
      <c r="DL149" s="38">
        <f t="shared" si="25"/>
        <v>133</v>
      </c>
      <c r="DM149" s="38">
        <f t="shared" si="26"/>
        <v>0</v>
      </c>
      <c r="DN149" s="38">
        <f t="shared" si="27"/>
        <v>6.83</v>
      </c>
      <c r="DO149" s="38">
        <f>VLOOKUP($C149,'TN01-04'!$A$13:$DL$166,116,0)</f>
        <v>2.74</v>
      </c>
      <c r="DP149" s="33">
        <f>IF(VLOOKUP($C149,Sheet!$A$7:$DG$148,'TN01-10 (IN)'!DP$12,0)="","",VLOOKUP($C149,Sheet!$A$7:$DG$148,'TN01-10 (IN)'!DP$12,0))</f>
        <v>138</v>
      </c>
      <c r="DQ149" s="36">
        <f>IF(VLOOKUP($C149,Sheet!$A$7:$DG$148,'TN01-10 (IN)'!DQ$12,0)="","",VLOOKUP($C149,Sheet!$A$7:$DG$148,'TN01-10 (IN)'!DQ$12,0))</f>
        <v>0</v>
      </c>
      <c r="DR149" s="28">
        <f>IF(VLOOKUP($C149,Sheet!$A$7:$DG$148,'TN01-10 (IN)'!DR$12,0)="","",VLOOKUP($C149,Sheet!$A$7:$DG$148,'TN01-10 (IN)'!DR$12,0))</f>
        <v>137</v>
      </c>
      <c r="DS149" s="28">
        <f>IF(VLOOKUP($C149,Sheet!$A$7:$DG$148,'TN01-10 (IN)'!DS$12,0)="","",VLOOKUP($C149,Sheet!$A$7:$DG$148,'TN01-10 (IN)'!DS$12,0))</f>
        <v>138</v>
      </c>
      <c r="DT149" s="28">
        <f>IF(VLOOKUP($C149,Sheet!$A$7:$DG$148,'TN01-10 (IN)'!DT$12,0)="","",VLOOKUP($C149,Sheet!$A$7:$DG$148,'TN01-10 (IN)'!DT$12,0))</f>
        <v>6.83</v>
      </c>
      <c r="DU149" s="28">
        <f>IF(VLOOKUP($C149,Sheet!$A$7:$DG$148,'TN01-10 (IN)'!DU$12,0)="","",VLOOKUP($C149,Sheet!$A$7:$DG$148,'TN01-10 (IN)'!DU$12,0))</f>
        <v>2.74</v>
      </c>
      <c r="DV149" s="28" t="str">
        <f>IF(VLOOKUP($C149,Sheet!$A$7:$DG$148,'TN01-10 (IN)'!DV$12,0)="","",VLOOKUP($C149,Sheet!$A$7:$DG$148,'TN01-10 (IN)'!DV$12,0))</f>
        <v/>
      </c>
      <c r="DW149" s="42">
        <f t="shared" si="28"/>
        <v>0</v>
      </c>
    </row>
    <row r="150" spans="1:127" ht="15.95" customHeight="1" x14ac:dyDescent="0.2">
      <c r="A150" s="52"/>
      <c r="B150" s="625"/>
      <c r="C150" s="45">
        <v>2220727422</v>
      </c>
      <c r="D150" s="26" t="s">
        <v>6</v>
      </c>
      <c r="E150" s="26" t="s">
        <v>60</v>
      </c>
      <c r="F150" s="26" t="s">
        <v>193</v>
      </c>
      <c r="G150" s="27">
        <v>35870</v>
      </c>
      <c r="H150" s="26" t="s">
        <v>209</v>
      </c>
      <c r="I150" s="26" t="s">
        <v>212</v>
      </c>
      <c r="J150" s="28" t="e">
        <f>IF(VLOOKUP($C150,Sheet!$A$7:$DG$148,'TN01-10 (IN)'!J$12,0)="","",VLOOKUP($C150,Sheet!$A$7:$DG$148,'TN01-10 (IN)'!J$12,0))</f>
        <v>#N/A</v>
      </c>
      <c r="K150" s="28" t="e">
        <f>IF(VLOOKUP($C150,Sheet!$A$7:$DG$148,'TN01-10 (IN)'!K$12,0)="","",VLOOKUP($C150,Sheet!$A$7:$DG$148,'TN01-10 (IN)'!K$12,0))</f>
        <v>#N/A</v>
      </c>
      <c r="L150" s="28" t="e">
        <f>IF(VLOOKUP($C150,Sheet!$A$7:$DG$148,'TN01-10 (IN)'!L$12,0)="","",VLOOKUP($C150,Sheet!$A$7:$DG$148,'TN01-10 (IN)'!L$12,0))</f>
        <v>#N/A</v>
      </c>
      <c r="M150" s="28" t="e">
        <f>IF(VLOOKUP($C150,Sheet!$A$7:$DG$148,'TN01-10 (IN)'!M$12,0)="","",VLOOKUP($C150,Sheet!$A$7:$DG$148,'TN01-10 (IN)'!M$12,0))</f>
        <v>#N/A</v>
      </c>
      <c r="N150" s="28" t="e">
        <f>IF(VLOOKUP($C150,Sheet!$A$7:$DG$148,'TN01-10 (IN)'!N$12,0)="","",VLOOKUP($C150,Sheet!$A$7:$DG$148,'TN01-10 (IN)'!N$12,0))</f>
        <v>#N/A</v>
      </c>
      <c r="O150" s="28" t="e">
        <f>IF(VLOOKUP($C150,Sheet!$A$7:$DG$148,'TN01-10 (IN)'!O$12,0)="","",VLOOKUP($C150,Sheet!$A$7:$DG$148,'TN01-10 (IN)'!O$12,0))</f>
        <v>#N/A</v>
      </c>
      <c r="P150" s="28" t="e">
        <f>IF(VLOOKUP($C150,Sheet!$A$7:$DG$148,'TN01-10 (IN)'!P$12,0)="","",VLOOKUP($C150,Sheet!$A$7:$DG$148,'TN01-10 (IN)'!P$12,0))</f>
        <v>#N/A</v>
      </c>
      <c r="Q150" s="28" t="e">
        <f>IF(VLOOKUP($C150,Sheet!$A$7:$DG$148,'TN01-10 (IN)'!Q$12,0)="","",VLOOKUP($C150,Sheet!$A$7:$DG$148,'TN01-10 (IN)'!Q$12,0))</f>
        <v>#N/A</v>
      </c>
      <c r="R150" s="28" t="e">
        <f>IF(VLOOKUP($C150,Sheet!$A$7:$DG$148,'TN01-10 (IN)'!R$12,0)="","",VLOOKUP($C150,Sheet!$A$7:$DG$148,'TN01-10 (IN)'!R$12,0))</f>
        <v>#N/A</v>
      </c>
      <c r="S150" s="28" t="e">
        <f>IF(VLOOKUP($C150,Sheet!$A$7:$DG$148,'TN01-10 (IN)'!S$12,0)="","",VLOOKUP($C150,Sheet!$A$7:$DG$148,'TN01-10 (IN)'!S$12,0))</f>
        <v>#N/A</v>
      </c>
      <c r="T150" s="28" t="e">
        <f>IF(VLOOKUP($C150,Sheet!$A$7:$DG$148,'TN01-10 (IN)'!T$12,0)="","",VLOOKUP($C150,Sheet!$A$7:$DG$148,'TN01-10 (IN)'!T$12,0))</f>
        <v>#N/A</v>
      </c>
      <c r="U150" s="28" t="e">
        <f>IF(VLOOKUP($C150,Sheet!$A$7:$DG$148,'TN01-10 (IN)'!U$12,0)="","",VLOOKUP($C150,Sheet!$A$7:$DG$148,'TN01-10 (IN)'!U$12,0))</f>
        <v>#N/A</v>
      </c>
      <c r="V150" s="28" t="e">
        <f>IF(VLOOKUP($C150,Sheet!$A$7:$DG$148,'TN01-10 (IN)'!V$12,0)="","",VLOOKUP($C150,Sheet!$A$7:$DG$148,'TN01-10 (IN)'!V$12,0))</f>
        <v>#N/A</v>
      </c>
      <c r="W150" s="28" t="e">
        <f>IF(VLOOKUP($C150,Sheet!$A$7:$DG$148,'TN01-10 (IN)'!W$12,0)="","",VLOOKUP($C150,Sheet!$A$7:$DG$148,'TN01-10 (IN)'!W$12,0))</f>
        <v>#N/A</v>
      </c>
      <c r="X150" s="28" t="e">
        <f>IF(VLOOKUP($C150,Sheet!$A$7:$DG$148,'TN01-10 (IN)'!X$12,0)="","",VLOOKUP($C150,Sheet!$A$7:$DG$148,'TN01-10 (IN)'!X$12,0))</f>
        <v>#N/A</v>
      </c>
      <c r="Y150" s="28" t="e">
        <f>IF(VLOOKUP($C150,Sheet!$A$7:$DG$148,'TN01-10 (IN)'!Y$12,0)="","",VLOOKUP($C150,Sheet!$A$7:$DG$148,'TN01-10 (IN)'!Y$12,0))</f>
        <v>#N/A</v>
      </c>
      <c r="Z150" s="28" t="e">
        <f>IF(VLOOKUP($C150,Sheet!$A$7:$DG$148,'TN01-10 (IN)'!Z$12,0)="","",VLOOKUP($C150,Sheet!$A$7:$DG$148,'TN01-10 (IN)'!Z$12,0))</f>
        <v>#N/A</v>
      </c>
      <c r="AA150" s="28" t="e">
        <f>IF(VLOOKUP($C150,Sheet!$A$7:$DG$148,'TN01-10 (IN)'!AA$12,0)="","",VLOOKUP($C150,Sheet!$A$7:$DG$148,'TN01-10 (IN)'!AA$12,0))</f>
        <v>#N/A</v>
      </c>
      <c r="AB150" s="28" t="e">
        <f>IF(VLOOKUP($C150,Sheet!$A$7:$DG$148,'TN01-10 (IN)'!AB$12,0)="","",VLOOKUP($C150,Sheet!$A$7:$DG$148,'TN01-10 (IN)'!AB$12,0))</f>
        <v>#N/A</v>
      </c>
      <c r="AC150" s="28" t="e">
        <f>IF(VLOOKUP($C150,Sheet!$A$7:$DG$148,'TN01-10 (IN)'!AC$12,0)="","",VLOOKUP($C150,Sheet!$A$7:$DG$148,'TN01-10 (IN)'!AC$12,0))</f>
        <v>#N/A</v>
      </c>
      <c r="AD150" s="28" t="e">
        <f>IF(VLOOKUP($C150,Sheet!$A$7:$DG$148,'TN01-10 (IN)'!AD$12,0)="","",VLOOKUP($C150,Sheet!$A$7:$DG$148,'TN01-10 (IN)'!AD$12,0))</f>
        <v>#N/A</v>
      </c>
      <c r="AE150" s="28" t="e">
        <f>IF(VLOOKUP($C150,Sheet!$A$7:$DG$148,'TN01-10 (IN)'!AE$12,0)="","",VLOOKUP($C150,Sheet!$A$7:$DG$148,'TN01-10 (IN)'!AE$12,0))</f>
        <v>#N/A</v>
      </c>
      <c r="AF150" s="28" t="e">
        <f>IF(VLOOKUP($C150,Sheet!$A$7:$DG$148,'TN01-10 (IN)'!AF$12,0)="","",VLOOKUP($C150,Sheet!$A$7:$DG$148,'TN01-10 (IN)'!AF$12,0))</f>
        <v>#N/A</v>
      </c>
      <c r="AG150" s="28" t="e">
        <f>IF(VLOOKUP($C150,Sheet!$A$7:$DG$148,'TN01-10 (IN)'!AG$12,0)="","",VLOOKUP($C150,Sheet!$A$7:$DG$148,'TN01-10 (IN)'!AG$12,0))</f>
        <v>#N/A</v>
      </c>
      <c r="AH150" s="28" t="e">
        <f>IF(VLOOKUP($C150,Sheet!$A$7:$DG$148,'TN01-10 (IN)'!AH$12,0)="","",VLOOKUP($C150,Sheet!$A$7:$DG$148,'TN01-10 (IN)'!AH$12,0))</f>
        <v>#N/A</v>
      </c>
      <c r="AI150" s="28" t="e">
        <f>IF(VLOOKUP($C150,Sheet!$A$7:$DG$148,'TN01-10 (IN)'!AI$12,0)="","",VLOOKUP($C150,Sheet!$A$7:$DG$148,'TN01-10 (IN)'!AI$12,0))</f>
        <v>#N/A</v>
      </c>
      <c r="AJ150" s="28" t="e">
        <f>IF(VLOOKUP($C150,Sheet!$A$7:$DG$148,'TN01-10 (IN)'!AJ$12,0)="","",VLOOKUP($C150,Sheet!$A$7:$DG$148,'TN01-10 (IN)'!AJ$12,0))</f>
        <v>#N/A</v>
      </c>
      <c r="AK150" s="28" t="e">
        <f>IF(VLOOKUP($C150,Sheet!$A$7:$DG$148,'TN01-10 (IN)'!AK$12,0)="","",VLOOKUP($C150,Sheet!$A$7:$DG$148,'TN01-10 (IN)'!AK$12,0))</f>
        <v>#N/A</v>
      </c>
      <c r="AL150" s="28" t="e">
        <f>IF(VLOOKUP($C150,Sheet!$A$7:$DG$148,'TN01-10 (IN)'!AL$12,0)="","",VLOOKUP($C150,Sheet!$A$7:$DG$148,'TN01-10 (IN)'!AL$12,0))</f>
        <v>#N/A</v>
      </c>
      <c r="AM150" s="33" t="e">
        <f>IF(VLOOKUP($C150,Sheet!$A$7:$DG$148,'TN01-10 (IN)'!AM$12,0)="","",VLOOKUP($C150,Sheet!$A$7:$DG$148,'TN01-10 (IN)'!AM$12,0))</f>
        <v>#N/A</v>
      </c>
      <c r="AN150" s="36" t="e">
        <f>IF(VLOOKUP($C150,Sheet!$A$7:$DG$148,'TN01-10 (IN)'!AN$12,0)="","",VLOOKUP($C150,Sheet!$A$7:$DG$148,'TN01-10 (IN)'!AN$12,0))</f>
        <v>#N/A</v>
      </c>
      <c r="AO150" s="32" t="e">
        <f>IF(VLOOKUP($C150,Sheet!$A$7:$DG$148,'TN01-10 (IN)'!AO$12,0)="","",VLOOKUP($C150,Sheet!$A$7:$DG$148,'TN01-10 (IN)'!AO$12,0))</f>
        <v>#N/A</v>
      </c>
      <c r="AP150" s="32" t="e">
        <f>IF(VLOOKUP($C150,Sheet!$A$7:$DG$148,'TN01-10 (IN)'!AP$12,0)="","",VLOOKUP($C150,Sheet!$A$7:$DG$148,'TN01-10 (IN)'!AP$12,0))</f>
        <v>#N/A</v>
      </c>
      <c r="AQ150" s="32" t="e">
        <f>IF(VLOOKUP($C150,Sheet!$A$7:$DG$148,'TN01-10 (IN)'!AQ$12,0)="","",VLOOKUP($C150,Sheet!$A$7:$DG$148,'TN01-10 (IN)'!AQ$12,0))</f>
        <v>#N/A</v>
      </c>
      <c r="AR150" s="32" t="e">
        <f>IF(VLOOKUP($C150,Sheet!$A$7:$DG$148,'TN01-10 (IN)'!AR$12,0)="","",VLOOKUP($C150,Sheet!$A$7:$DG$148,'TN01-10 (IN)'!AR$12,0))</f>
        <v>#N/A</v>
      </c>
      <c r="AS150" s="32" t="e">
        <f>IF(VLOOKUP($C150,Sheet!$A$7:$DG$148,'TN01-10 (IN)'!AS$12,0)="","",VLOOKUP($C150,Sheet!$A$7:$DG$148,'TN01-10 (IN)'!AS$12,0))</f>
        <v>#N/A</v>
      </c>
      <c r="AT150" s="32" t="e">
        <f>IF(VLOOKUP($C150,Sheet!$A$7:$DG$148,'TN01-10 (IN)'!AT$12,0)="","",VLOOKUP($C150,Sheet!$A$7:$DG$148,'TN01-10 (IN)'!AT$12,0))</f>
        <v>#N/A</v>
      </c>
      <c r="AU150" s="32" t="e">
        <f>IF(VLOOKUP($C150,Sheet!$A$7:$DG$148,'TN01-10 (IN)'!AU$12,0)="","",VLOOKUP($C150,Sheet!$A$7:$DG$148,'TN01-10 (IN)'!AU$12,0))</f>
        <v>#N/A</v>
      </c>
      <c r="AV150" s="32" t="e">
        <f>IF(VLOOKUP($C150,Sheet!$A$7:$DG$148,'TN01-10 (IN)'!AV$12,0)="","",VLOOKUP($C150,Sheet!$A$7:$DG$148,'TN01-10 (IN)'!AV$12,0))</f>
        <v>#N/A</v>
      </c>
      <c r="AW150" s="32" t="e">
        <f>IF(VLOOKUP($C150,Sheet!$A$7:$DG$148,'TN01-10 (IN)'!AW$12,0)="","",VLOOKUP($C150,Sheet!$A$7:$DG$148,'TN01-10 (IN)'!AW$12,0))</f>
        <v>#N/A</v>
      </c>
      <c r="AX150" s="32" t="e">
        <f>IF(VLOOKUP($C150,Sheet!$A$7:$DG$148,'TN01-10 (IN)'!AX$12,0)="","",VLOOKUP($C150,Sheet!$A$7:$DG$148,'TN01-10 (IN)'!AX$12,0))</f>
        <v>#N/A</v>
      </c>
      <c r="AY150" s="32" t="e">
        <f>IF(VLOOKUP($C150,Sheet!$A$7:$DG$148,'TN01-10 (IN)'!AY$12,0)="","",VLOOKUP($C150,Sheet!$A$7:$DG$148,'TN01-10 (IN)'!AY$12,0))</f>
        <v>#N/A</v>
      </c>
      <c r="AZ150" s="32" t="e">
        <f>IF(VLOOKUP($C150,Sheet!$A$7:$DG$148,'TN01-10 (IN)'!AZ$12,0)="","",VLOOKUP($C150,Sheet!$A$7:$DG$148,'TN01-10 (IN)'!AZ$12,0))</f>
        <v>#N/A</v>
      </c>
      <c r="BA150" s="32" t="e">
        <f>IF(VLOOKUP($C150,Sheet!$A$7:$DG$148,'TN01-10 (IN)'!BA$12,0)="","",VLOOKUP($C150,Sheet!$A$7:$DG$148,'TN01-10 (IN)'!BA$12,0))</f>
        <v>#N/A</v>
      </c>
      <c r="BB150" s="32" t="e">
        <f>IF(VLOOKUP($C150,Sheet!$A$7:$DG$148,'TN01-10 (IN)'!BB$12,0)="","",VLOOKUP($C150,Sheet!$A$7:$DG$148,'TN01-10 (IN)'!BB$12,0))</f>
        <v>#N/A</v>
      </c>
      <c r="BC150" s="32" t="e">
        <f>IF(VLOOKUP($C150,Sheet!$A$7:$DG$148,'TN01-10 (IN)'!BC$12,0)="","",VLOOKUP($C150,Sheet!$A$7:$DG$148,'TN01-10 (IN)'!BC$12,0))</f>
        <v>#N/A</v>
      </c>
      <c r="BD150" s="33" t="e">
        <f>IF(VLOOKUP($C150,Sheet!$A$7:$DG$148,'TN01-10 (IN)'!BD$12,0)="","",VLOOKUP($C150,Sheet!$A$7:$DG$148,'TN01-10 (IN)'!BD$12,0))</f>
        <v>#N/A</v>
      </c>
      <c r="BE150" s="36" t="e">
        <f>IF(VLOOKUP($C150,Sheet!$A$7:$DG$148,'TN01-10 (IN)'!BE$12,0)="","",VLOOKUP($C150,Sheet!$A$7:$DG$148,'TN01-10 (IN)'!BE$12,0))</f>
        <v>#N/A</v>
      </c>
      <c r="BF150" s="28" t="e">
        <f>IF(VLOOKUP($C150,Sheet!$A$7:$DG$148,'TN01-10 (IN)'!BF$12,0)="","",VLOOKUP($C150,Sheet!$A$7:$DG$148,'TN01-10 (IN)'!BF$12,0))</f>
        <v>#N/A</v>
      </c>
      <c r="BG150" s="28" t="e">
        <f>IF(VLOOKUP($C150,Sheet!$A$7:$DG$148,'TN01-10 (IN)'!BG$12,0)="","",VLOOKUP($C150,Sheet!$A$7:$DG$148,'TN01-10 (IN)'!BG$12,0))</f>
        <v>#N/A</v>
      </c>
      <c r="BH150" s="28" t="e">
        <f>IF(VLOOKUP($C150,Sheet!$A$7:$DG$148,'TN01-10 (IN)'!BH$12,0)="","",VLOOKUP($C150,Sheet!$A$7:$DG$148,'TN01-10 (IN)'!BH$12,0))</f>
        <v>#N/A</v>
      </c>
      <c r="BI150" s="28" t="e">
        <f>IF(VLOOKUP($C150,Sheet!$A$7:$DG$148,'TN01-10 (IN)'!BI$12,0)="","",VLOOKUP($C150,Sheet!$A$7:$DG$148,'TN01-10 (IN)'!BI$12,0))</f>
        <v>#N/A</v>
      </c>
      <c r="BJ150" s="28" t="e">
        <f>IF(VLOOKUP($C150,Sheet!$A$7:$DG$148,'TN01-10 (IN)'!BJ$12,0)="","",VLOOKUP($C150,Sheet!$A$7:$DG$148,'TN01-10 (IN)'!BJ$12,0))</f>
        <v>#N/A</v>
      </c>
      <c r="BK150" s="28" t="e">
        <f>IF(VLOOKUP($C150,Sheet!$A$7:$DG$148,'TN01-10 (IN)'!BK$12,0)="","",VLOOKUP($C150,Sheet!$A$7:$DG$148,'TN01-10 (IN)'!BK$12,0))</f>
        <v>#N/A</v>
      </c>
      <c r="BL150" s="28" t="e">
        <f>IF(VLOOKUP($C150,Sheet!$A$7:$DG$148,'TN01-10 (IN)'!BL$12,0)="","",VLOOKUP($C150,Sheet!$A$7:$DG$148,'TN01-10 (IN)'!BL$12,0))</f>
        <v>#N/A</v>
      </c>
      <c r="BM150" s="28" t="e">
        <f>IF(VLOOKUP($C150,Sheet!$A$7:$DG$148,'TN01-10 (IN)'!BM$12,0)="","",VLOOKUP($C150,Sheet!$A$7:$DG$148,'TN01-10 (IN)'!BM$12,0))</f>
        <v>#N/A</v>
      </c>
      <c r="BN150" s="28" t="e">
        <f>IF(VLOOKUP($C150,Sheet!$A$7:$DG$148,'TN01-10 (IN)'!BN$12,0)="","",VLOOKUP($C150,Sheet!$A$7:$DG$148,'TN01-10 (IN)'!BN$12,0))</f>
        <v>#N/A</v>
      </c>
      <c r="BO150" s="28" t="e">
        <f>IF(VLOOKUP($C150,Sheet!$A$7:$DG$148,'TN01-10 (IN)'!BO$12,0)="","",VLOOKUP($C150,Sheet!$A$7:$DG$148,'TN01-10 (IN)'!BO$12,0))</f>
        <v>#N/A</v>
      </c>
      <c r="BP150" s="28" t="e">
        <f>IF(VLOOKUP($C150,Sheet!$A$7:$DG$148,'TN01-10 (IN)'!BP$12,0)="","",VLOOKUP($C150,Sheet!$A$7:$DG$148,'TN01-10 (IN)'!BP$12,0))</f>
        <v>#N/A</v>
      </c>
      <c r="BQ150" s="28" t="e">
        <f>IF(VLOOKUP($C150,Sheet!$A$7:$DG$148,'TN01-10 (IN)'!BQ$12,0)="","",VLOOKUP($C150,Sheet!$A$7:$DG$148,'TN01-10 (IN)'!BQ$12,0))</f>
        <v>#N/A</v>
      </c>
      <c r="BR150" s="28" t="e">
        <f>IF(VLOOKUP($C150,Sheet!$A$7:$DG$148,'TN01-10 (IN)'!BR$12,0)="","",VLOOKUP($C150,Sheet!$A$7:$DG$148,'TN01-10 (IN)'!BR$12,0))</f>
        <v>#N/A</v>
      </c>
      <c r="BS150" s="28" t="e">
        <f>IF(VLOOKUP($C150,Sheet!$A$7:$DG$148,'TN01-10 (IN)'!BS$12,0)="","",VLOOKUP($C150,Sheet!$A$7:$DG$148,'TN01-10 (IN)'!BS$12,0))</f>
        <v>#N/A</v>
      </c>
      <c r="BT150" s="28" t="e">
        <f>IF(VLOOKUP($C150,Sheet!$A$7:$DG$148,'TN01-10 (IN)'!BT$12,0)="","",VLOOKUP($C150,Sheet!$A$7:$DG$148,'TN01-10 (IN)'!BT$12,0))</f>
        <v>#N/A</v>
      </c>
      <c r="BU150" s="28" t="e">
        <f>IF(VLOOKUP($C150,Sheet!$A$7:$DG$148,'TN01-10 (IN)'!BU$12,0)="","",VLOOKUP($C150,Sheet!$A$7:$DG$148,'TN01-10 (IN)'!BU$12,0))</f>
        <v>#N/A</v>
      </c>
      <c r="BV150" s="28" t="e">
        <f>IF(VLOOKUP($C150,Sheet!$A$7:$DG$148,'TN01-10 (IN)'!BV$12,0)="","",VLOOKUP($C150,Sheet!$A$7:$DG$148,'TN01-10 (IN)'!BV$12,0))</f>
        <v>#N/A</v>
      </c>
      <c r="BW150" s="28" t="e">
        <f>IF(VLOOKUP($C150,Sheet!$A$7:$DG$148,'TN01-10 (IN)'!BW$12,0)="","",VLOOKUP($C150,Sheet!$A$7:$DG$148,'TN01-10 (IN)'!BW$12,0))</f>
        <v>#N/A</v>
      </c>
      <c r="BX150" s="28" t="e">
        <f>IF(VLOOKUP($C150,Sheet!$A$7:$DG$148,'TN01-10 (IN)'!BX$12,0)="","",VLOOKUP($C150,Sheet!$A$7:$DG$148,'TN01-10 (IN)'!BX$12,0))</f>
        <v>#N/A</v>
      </c>
      <c r="BY150" s="28" t="e">
        <f>IF(VLOOKUP($C150,Sheet!$A$7:$DG$148,'TN01-10 (IN)'!BY$12,0)="","",VLOOKUP($C150,Sheet!$A$7:$DG$148,'TN01-10 (IN)'!BY$12,0))</f>
        <v>#N/A</v>
      </c>
      <c r="BZ150" s="33" t="e">
        <f>IF(VLOOKUP($C150,Sheet!$A$7:$DG$148,'TN01-10 (IN)'!BZ$12,0)="","",VLOOKUP($C150,Sheet!$A$7:$DG$148,'TN01-10 (IN)'!BZ$12,0))</f>
        <v>#N/A</v>
      </c>
      <c r="CA150" s="36" t="e">
        <f>IF(VLOOKUP($C150,Sheet!$A$7:$DG$148,'TN01-10 (IN)'!CA$12,0)="","",VLOOKUP($C150,Sheet!$A$7:$DG$148,'TN01-10 (IN)'!CA$12,0))</f>
        <v>#N/A</v>
      </c>
      <c r="CB150" s="28" t="e">
        <f>IF(VLOOKUP($C150,Sheet!$A$7:$DG$148,'TN01-10 (IN)'!CB$12,0)="","",VLOOKUP($C150,Sheet!$A$7:$DG$148,'TN01-10 (IN)'!CB$12,0))</f>
        <v>#N/A</v>
      </c>
      <c r="CC150" s="28" t="e">
        <f>IF(VLOOKUP($C150,Sheet!$A$7:$DG$148,'TN01-10 (IN)'!CC$12,0)="","",VLOOKUP($C150,Sheet!$A$7:$DG$148,'TN01-10 (IN)'!CC$12,0))</f>
        <v>#N/A</v>
      </c>
      <c r="CD150" s="28" t="e">
        <f>IF(VLOOKUP($C150,Sheet!$A$7:$DG$148,'TN01-10 (IN)'!CD$12,0)="","",VLOOKUP($C150,Sheet!$A$7:$DG$148,'TN01-10 (IN)'!CD$12,0))</f>
        <v>#N/A</v>
      </c>
      <c r="CE150" s="28" t="e">
        <f>IF(VLOOKUP($C150,Sheet!$A$7:$DG$148,'TN01-10 (IN)'!CE$12,0)="","",VLOOKUP($C150,Sheet!$A$7:$DG$148,'TN01-10 (IN)'!CE$12,0))</f>
        <v>#N/A</v>
      </c>
      <c r="CF150" s="28" t="e">
        <f>IF(VLOOKUP($C150,Sheet!$A$7:$DG$148,'TN01-10 (IN)'!CF$12,0)="","",VLOOKUP($C150,Sheet!$A$7:$DG$148,'TN01-10 (IN)'!CF$12,0))</f>
        <v>#N/A</v>
      </c>
      <c r="CG150" s="28" t="e">
        <f>IF(VLOOKUP($C150,Sheet!$A$7:$DG$148,'TN01-10 (IN)'!CG$12,0)="","",VLOOKUP($C150,Sheet!$A$7:$DG$148,'TN01-10 (IN)'!CG$12,0))</f>
        <v>#N/A</v>
      </c>
      <c r="CH150" s="28" t="e">
        <f>IF(VLOOKUP($C150,Sheet!$A$7:$DG$148,'TN01-10 (IN)'!CH$12,0)="","",VLOOKUP($C150,Sheet!$A$7:$DG$148,'TN01-10 (IN)'!CH$12,0))</f>
        <v>#N/A</v>
      </c>
      <c r="CI150" s="28" t="e">
        <f>IF(VLOOKUP($C150,Sheet!$A$7:$DG$148,'TN01-10 (IN)'!CI$12,0)="","",VLOOKUP($C150,Sheet!$A$7:$DG$148,'TN01-10 (IN)'!CI$12,0))</f>
        <v>#N/A</v>
      </c>
      <c r="CJ150" s="28" t="e">
        <f>IF(VLOOKUP($C150,Sheet!$A$7:$DG$148,'TN01-10 (IN)'!CJ$12,0)="","",VLOOKUP($C150,Sheet!$A$7:$DG$148,'TN01-10 (IN)'!CJ$12,0))</f>
        <v>#N/A</v>
      </c>
      <c r="CK150" s="28" t="e">
        <f>IF(VLOOKUP($C150,Sheet!$A$7:$DG$148,'TN01-10 (IN)'!CK$12,0)="","",VLOOKUP($C150,Sheet!$A$7:$DG$148,'TN01-10 (IN)'!CK$12,0))</f>
        <v>#N/A</v>
      </c>
      <c r="CL150" s="28" t="e">
        <f>IF(VLOOKUP($C150,Sheet!$A$7:$DG$148,'TN01-10 (IN)'!CL$12,0)="","",VLOOKUP($C150,Sheet!$A$7:$DG$148,'TN01-10 (IN)'!CL$12,0))</f>
        <v>#N/A</v>
      </c>
      <c r="CM150" s="28" t="e">
        <f>IF(VLOOKUP($C150,Sheet!$A$7:$DG$148,'TN01-10 (IN)'!CM$12,0)="","",VLOOKUP($C150,Sheet!$A$7:$DG$148,'TN01-10 (IN)'!CM$12,0))</f>
        <v>#N/A</v>
      </c>
      <c r="CN150" s="28" t="e">
        <f>IF(VLOOKUP($C150,Sheet!$A$7:$DG$148,'TN01-10 (IN)'!CN$12,0)="","",VLOOKUP($C150,Sheet!$A$7:$DG$148,'TN01-10 (IN)'!CN$12,0))</f>
        <v>#N/A</v>
      </c>
      <c r="CO150" s="28" t="e">
        <f>IF(VLOOKUP($C150,Sheet!$A$7:$DG$148,'TN01-10 (IN)'!CO$12,0)="","",VLOOKUP($C150,Sheet!$A$7:$DG$148,'TN01-10 (IN)'!CO$12,0))</f>
        <v>#N/A</v>
      </c>
      <c r="CP150" s="28" t="e">
        <f>IF(VLOOKUP($C150,Sheet!$A$7:$DG$148,'TN01-10 (IN)'!CP$12,0)="","",VLOOKUP($C150,Sheet!$A$7:$DG$148,'TN01-10 (IN)'!CP$12,0))</f>
        <v>#N/A</v>
      </c>
      <c r="CQ150" s="28" t="e">
        <f>IF(VLOOKUP($C150,Sheet!$A$7:$DG$148,'TN01-10 (IN)'!CQ$12,0)="","",VLOOKUP($C150,Sheet!$A$7:$DG$148,'TN01-10 (IN)'!CQ$12,0))</f>
        <v>#N/A</v>
      </c>
      <c r="CR150" s="28" t="e">
        <f>IF(VLOOKUP($C150,Sheet!$A$7:$DG$148,'TN01-10 (IN)'!CR$12,0)="","",VLOOKUP($C150,Sheet!$A$7:$DG$148,'TN01-10 (IN)'!CR$12,0))</f>
        <v>#N/A</v>
      </c>
      <c r="CS150" s="28" t="e">
        <f>IF(VLOOKUP($C150,Sheet!$A$7:$DG$148,'TN01-10 (IN)'!CS$12,0)="","",VLOOKUP($C150,Sheet!$A$7:$DG$148,'TN01-10 (IN)'!CS$12,0))</f>
        <v>#N/A</v>
      </c>
      <c r="CT150" s="28" t="e">
        <f>IF(VLOOKUP($C150,Sheet!$A$7:$DG$148,'TN01-10 (IN)'!CT$12,0)="","",VLOOKUP($C150,Sheet!$A$7:$DG$148,'TN01-10 (IN)'!CT$12,0))</f>
        <v>#N/A</v>
      </c>
      <c r="CU150" s="33" t="e">
        <f>IF(VLOOKUP($C150,Sheet!$A$7:$DG$148,'TN01-10 (IN)'!CU$12,0)="","",VLOOKUP($C150,Sheet!$A$7:$DG$148,'TN01-10 (IN)'!CU$12,0))</f>
        <v>#N/A</v>
      </c>
      <c r="CV150" s="36" t="e">
        <f>IF(VLOOKUP($C150,Sheet!$A$7:$DG$148,'TN01-10 (IN)'!CV$12,0)="","",VLOOKUP($C150,Sheet!$A$7:$DG$148,'TN01-10 (IN)'!CV$12,0))</f>
        <v>#N/A</v>
      </c>
      <c r="CW150" s="38" t="e">
        <f t="shared" si="20"/>
        <v>#N/A</v>
      </c>
      <c r="CX150" s="38" t="e">
        <f t="shared" si="20"/>
        <v>#N/A</v>
      </c>
      <c r="CY150" s="38">
        <f t="shared" si="21"/>
        <v>0</v>
      </c>
      <c r="CZ150" s="38" t="e">
        <f t="shared" si="22"/>
        <v>#N/A</v>
      </c>
      <c r="DA150" s="38" t="e">
        <f t="shared" si="23"/>
        <v>#N/A</v>
      </c>
      <c r="DB150" s="38" t="e">
        <f>VLOOKUP($C150,'TN01-04'!$A$13:$DL$166,103,0)</f>
        <v>#N/A</v>
      </c>
      <c r="DC150" s="28" t="e">
        <f>IF(VLOOKUP($C150,Sheet!$A$7:$DG$148,'TN01-10 (IN)'!DC$12,0)="","",VLOOKUP($C150,Sheet!$A$7:$DG$148,'TN01-10 (IN)'!DC$12,0))</f>
        <v>#N/A</v>
      </c>
      <c r="DD150" s="28" t="e">
        <f>IF(VLOOKUP($C150,Sheet!$A$7:$DG$148,'TN01-10 (IN)'!DD$12,0)="","",VLOOKUP($C150,Sheet!$A$7:$DG$148,'TN01-10 (IN)'!DD$12,0))</f>
        <v>#N/A</v>
      </c>
      <c r="DE150" s="28" t="e">
        <f>IF(VLOOKUP($C150,Sheet!$A$7:$DG$148,'TN01-10 (IN)'!DE$12,0)="","",VLOOKUP($C150,Sheet!$A$7:$DG$148,'TN01-10 (IN)'!DE$12,0))</f>
        <v>#N/A</v>
      </c>
      <c r="DF150" s="28" t="e">
        <f>IF(VLOOKUP($C150,Sheet!$A$7:$DG$148,'TN01-10 (IN)'!DF$12,0)="","",VLOOKUP($C150,Sheet!$A$7:$DG$148,'TN01-10 (IN)'!DF$12,0))</f>
        <v>#N/A</v>
      </c>
      <c r="DG150" s="38"/>
      <c r="DH150" s="38" t="e">
        <f t="shared" si="24"/>
        <v>#N/A</v>
      </c>
      <c r="DI150" s="38" t="e">
        <f>VLOOKUP($C150,'TN01-04'!$A$13:$DL$166,110,0)</f>
        <v>#N/A</v>
      </c>
      <c r="DJ150" s="33" t="e">
        <f>IF(VLOOKUP($C150,Sheet!$A$7:$DG$148,'TN01-10 (IN)'!DJ$12,0)="","",VLOOKUP($C150,Sheet!$A$7:$DG$148,'TN01-10 (IN)'!DJ$12,0))</f>
        <v>#N/A</v>
      </c>
      <c r="DK150" s="36" t="e">
        <f>IF(VLOOKUP($C150,Sheet!$A$7:$DG$148,'TN01-10 (IN)'!DK$12,0)="","",VLOOKUP($C150,Sheet!$A$7:$DG$148,'TN01-10 (IN)'!DK$12,0))</f>
        <v>#N/A</v>
      </c>
      <c r="DL150" s="38" t="e">
        <f t="shared" si="25"/>
        <v>#N/A</v>
      </c>
      <c r="DM150" s="38" t="e">
        <f t="shared" si="26"/>
        <v>#N/A</v>
      </c>
      <c r="DN150" s="38" t="e">
        <f t="shared" si="27"/>
        <v>#N/A</v>
      </c>
      <c r="DO150" s="38" t="e">
        <f>VLOOKUP($C150,'TN01-04'!$A$13:$DL$166,116,0)</f>
        <v>#N/A</v>
      </c>
      <c r="DP150" s="33" t="e">
        <f>IF(VLOOKUP($C150,Sheet!$A$7:$DG$148,'TN01-10 (IN)'!DP$12,0)="","",VLOOKUP($C150,Sheet!$A$7:$DG$148,'TN01-10 (IN)'!DP$12,0))</f>
        <v>#N/A</v>
      </c>
      <c r="DQ150" s="36" t="e">
        <f>IF(VLOOKUP($C150,Sheet!$A$7:$DG$148,'TN01-10 (IN)'!DQ$12,0)="","",VLOOKUP($C150,Sheet!$A$7:$DG$148,'TN01-10 (IN)'!DQ$12,0))</f>
        <v>#N/A</v>
      </c>
      <c r="DR150" s="28" t="e">
        <f>IF(VLOOKUP($C150,Sheet!$A$7:$DG$148,'TN01-10 (IN)'!DR$12,0)="","",VLOOKUP($C150,Sheet!$A$7:$DG$148,'TN01-10 (IN)'!DR$12,0))</f>
        <v>#N/A</v>
      </c>
      <c r="DS150" s="28" t="e">
        <f>IF(VLOOKUP($C150,Sheet!$A$7:$DG$148,'TN01-10 (IN)'!DS$12,0)="","",VLOOKUP($C150,Sheet!$A$7:$DG$148,'TN01-10 (IN)'!DS$12,0))</f>
        <v>#N/A</v>
      </c>
      <c r="DT150" s="28" t="e">
        <f>IF(VLOOKUP($C150,Sheet!$A$7:$DG$148,'TN01-10 (IN)'!DT$12,0)="","",VLOOKUP($C150,Sheet!$A$7:$DG$148,'TN01-10 (IN)'!DT$12,0))</f>
        <v>#N/A</v>
      </c>
      <c r="DU150" s="28" t="e">
        <f>IF(VLOOKUP($C150,Sheet!$A$7:$DG$148,'TN01-10 (IN)'!DU$12,0)="","",VLOOKUP($C150,Sheet!$A$7:$DG$148,'TN01-10 (IN)'!DU$12,0))</f>
        <v>#N/A</v>
      </c>
      <c r="DV150" s="28" t="e">
        <f>IF(VLOOKUP($C150,Sheet!$A$7:$DG$148,'TN01-10 (IN)'!DV$12,0)="","",VLOOKUP($C150,Sheet!$A$7:$DG$148,'TN01-10 (IN)'!DV$12,0))</f>
        <v>#N/A</v>
      </c>
      <c r="DW150" s="42" t="e">
        <f t="shared" si="28"/>
        <v>#N/A</v>
      </c>
    </row>
    <row r="151" spans="1:127" ht="15.95" customHeight="1" x14ac:dyDescent="0.2">
      <c r="A151" s="52"/>
      <c r="B151" s="625"/>
      <c r="C151" s="45">
        <v>2221728915</v>
      </c>
      <c r="D151" s="26" t="s">
        <v>6</v>
      </c>
      <c r="E151" s="26" t="s">
        <v>112</v>
      </c>
      <c r="F151" s="26" t="s">
        <v>194</v>
      </c>
      <c r="G151" s="27">
        <v>35838</v>
      </c>
      <c r="H151" s="26" t="s">
        <v>210</v>
      </c>
      <c r="I151" s="26" t="s">
        <v>212</v>
      </c>
      <c r="J151" s="28">
        <f>IF(VLOOKUP($C151,Sheet!$A$7:$DG$148,'TN01-10 (IN)'!J$12,0)="","",VLOOKUP($C151,Sheet!$A$7:$DG$148,'TN01-10 (IN)'!J$12,0))</f>
        <v>8.5</v>
      </c>
      <c r="K151" s="28">
        <f>IF(VLOOKUP($C151,Sheet!$A$7:$DG$148,'TN01-10 (IN)'!K$12,0)="","",VLOOKUP($C151,Sheet!$A$7:$DG$148,'TN01-10 (IN)'!K$12,0))</f>
        <v>7</v>
      </c>
      <c r="L151" s="28">
        <f>IF(VLOOKUP($C151,Sheet!$A$7:$DG$148,'TN01-10 (IN)'!L$12,0)="","",VLOOKUP($C151,Sheet!$A$7:$DG$148,'TN01-10 (IN)'!L$12,0))</f>
        <v>8</v>
      </c>
      <c r="M151" s="28">
        <f>IF(VLOOKUP($C151,Sheet!$A$7:$DG$148,'TN01-10 (IN)'!M$12,0)="","",VLOOKUP($C151,Sheet!$A$7:$DG$148,'TN01-10 (IN)'!M$12,0))</f>
        <v>9</v>
      </c>
      <c r="N151" s="28">
        <f>IF(VLOOKUP($C151,Sheet!$A$7:$DG$148,'TN01-10 (IN)'!N$12,0)="","",VLOOKUP($C151,Sheet!$A$7:$DG$148,'TN01-10 (IN)'!N$12,0))</f>
        <v>5.4</v>
      </c>
      <c r="O151" s="28">
        <f>IF(VLOOKUP($C151,Sheet!$A$7:$DG$148,'TN01-10 (IN)'!O$12,0)="","",VLOOKUP($C151,Sheet!$A$7:$DG$148,'TN01-10 (IN)'!O$12,0))</f>
        <v>8.4</v>
      </c>
      <c r="P151" s="28">
        <f>IF(VLOOKUP($C151,Sheet!$A$7:$DG$148,'TN01-10 (IN)'!P$12,0)="","",VLOOKUP($C151,Sheet!$A$7:$DG$148,'TN01-10 (IN)'!P$12,0))</f>
        <v>7</v>
      </c>
      <c r="Q151" s="28" t="str">
        <f>IF(VLOOKUP($C151,Sheet!$A$7:$DG$148,'TN01-10 (IN)'!Q$12,0)="","",VLOOKUP($C151,Sheet!$A$7:$DG$148,'TN01-10 (IN)'!Q$12,0))</f>
        <v/>
      </c>
      <c r="R151" s="28">
        <f>IF(VLOOKUP($C151,Sheet!$A$7:$DG$148,'TN01-10 (IN)'!R$12,0)="","",VLOOKUP($C151,Sheet!$A$7:$DG$148,'TN01-10 (IN)'!R$12,0))</f>
        <v>7.6</v>
      </c>
      <c r="S151" s="28" t="str">
        <f>IF(VLOOKUP($C151,Sheet!$A$7:$DG$148,'TN01-10 (IN)'!S$12,0)="","",VLOOKUP($C151,Sheet!$A$7:$DG$148,'TN01-10 (IN)'!S$12,0))</f>
        <v/>
      </c>
      <c r="T151" s="28" t="str">
        <f>IF(VLOOKUP($C151,Sheet!$A$7:$DG$148,'TN01-10 (IN)'!T$12,0)="","",VLOOKUP($C151,Sheet!$A$7:$DG$148,'TN01-10 (IN)'!T$12,0))</f>
        <v/>
      </c>
      <c r="U151" s="28" t="str">
        <f>IF(VLOOKUP($C151,Sheet!$A$7:$DG$148,'TN01-10 (IN)'!U$12,0)="","",VLOOKUP($C151,Sheet!$A$7:$DG$148,'TN01-10 (IN)'!U$12,0))</f>
        <v/>
      </c>
      <c r="V151" s="28" t="str">
        <f>IF(VLOOKUP($C151,Sheet!$A$7:$DG$148,'TN01-10 (IN)'!V$12,0)="","",VLOOKUP($C151,Sheet!$A$7:$DG$148,'TN01-10 (IN)'!V$12,0))</f>
        <v/>
      </c>
      <c r="W151" s="28">
        <f>IF(VLOOKUP($C151,Sheet!$A$7:$DG$148,'TN01-10 (IN)'!W$12,0)="","",VLOOKUP($C151,Sheet!$A$7:$DG$148,'TN01-10 (IN)'!W$12,0))</f>
        <v>7.5</v>
      </c>
      <c r="X151" s="28">
        <f>IF(VLOOKUP($C151,Sheet!$A$7:$DG$148,'TN01-10 (IN)'!X$12,0)="","",VLOOKUP($C151,Sheet!$A$7:$DG$148,'TN01-10 (IN)'!X$12,0))</f>
        <v>8.1</v>
      </c>
      <c r="Y151" s="28">
        <f>IF(VLOOKUP($C151,Sheet!$A$7:$DG$148,'TN01-10 (IN)'!Y$12,0)="","",VLOOKUP($C151,Sheet!$A$7:$DG$148,'TN01-10 (IN)'!Y$12,0))</f>
        <v>8.6</v>
      </c>
      <c r="Z151" s="28">
        <f>IF(VLOOKUP($C151,Sheet!$A$7:$DG$148,'TN01-10 (IN)'!Z$12,0)="","",VLOOKUP($C151,Sheet!$A$7:$DG$148,'TN01-10 (IN)'!Z$12,0))</f>
        <v>8.5</v>
      </c>
      <c r="AA151" s="28">
        <f>IF(VLOOKUP($C151,Sheet!$A$7:$DG$148,'TN01-10 (IN)'!AA$12,0)="","",VLOOKUP($C151,Sheet!$A$7:$DG$148,'TN01-10 (IN)'!AA$12,0))</f>
        <v>8</v>
      </c>
      <c r="AB151" s="28">
        <f>IF(VLOOKUP($C151,Sheet!$A$7:$DG$148,'TN01-10 (IN)'!AB$12,0)="","",VLOOKUP($C151,Sheet!$A$7:$DG$148,'TN01-10 (IN)'!AB$12,0))</f>
        <v>7.1</v>
      </c>
      <c r="AC151" s="28">
        <f>IF(VLOOKUP($C151,Sheet!$A$7:$DG$148,'TN01-10 (IN)'!AC$12,0)="","",VLOOKUP($C151,Sheet!$A$7:$DG$148,'TN01-10 (IN)'!AC$12,0))</f>
        <v>4.7</v>
      </c>
      <c r="AD151" s="28">
        <f>IF(VLOOKUP($C151,Sheet!$A$7:$DG$148,'TN01-10 (IN)'!AD$12,0)="","",VLOOKUP($C151,Sheet!$A$7:$DG$148,'TN01-10 (IN)'!AD$12,0))</f>
        <v>5.5</v>
      </c>
      <c r="AE151" s="28">
        <f>IF(VLOOKUP($C151,Sheet!$A$7:$DG$148,'TN01-10 (IN)'!AE$12,0)="","",VLOOKUP($C151,Sheet!$A$7:$DG$148,'TN01-10 (IN)'!AE$12,0))</f>
        <v>7.3</v>
      </c>
      <c r="AF151" s="28">
        <f>IF(VLOOKUP($C151,Sheet!$A$7:$DG$148,'TN01-10 (IN)'!AF$12,0)="","",VLOOKUP($C151,Sheet!$A$7:$DG$148,'TN01-10 (IN)'!AF$12,0))</f>
        <v>5.7</v>
      </c>
      <c r="AG151" s="28">
        <f>IF(VLOOKUP($C151,Sheet!$A$7:$DG$148,'TN01-10 (IN)'!AG$12,0)="","",VLOOKUP($C151,Sheet!$A$7:$DG$148,'TN01-10 (IN)'!AG$12,0))</f>
        <v>4.7</v>
      </c>
      <c r="AH151" s="28">
        <f>IF(VLOOKUP($C151,Sheet!$A$7:$DG$148,'TN01-10 (IN)'!AH$12,0)="","",VLOOKUP($C151,Sheet!$A$7:$DG$148,'TN01-10 (IN)'!AH$12,0))</f>
        <v>7</v>
      </c>
      <c r="AI151" s="28">
        <f>IF(VLOOKUP($C151,Sheet!$A$7:$DG$148,'TN01-10 (IN)'!AI$12,0)="","",VLOOKUP($C151,Sheet!$A$7:$DG$148,'TN01-10 (IN)'!AI$12,0))</f>
        <v>5.7</v>
      </c>
      <c r="AJ151" s="28">
        <f>IF(VLOOKUP($C151,Sheet!$A$7:$DG$148,'TN01-10 (IN)'!AJ$12,0)="","",VLOOKUP($C151,Sheet!$A$7:$DG$148,'TN01-10 (IN)'!AJ$12,0))</f>
        <v>6.7</v>
      </c>
      <c r="AK151" s="28">
        <f>IF(VLOOKUP($C151,Sheet!$A$7:$DG$148,'TN01-10 (IN)'!AK$12,0)="","",VLOOKUP($C151,Sheet!$A$7:$DG$148,'TN01-10 (IN)'!AK$12,0))</f>
        <v>5</v>
      </c>
      <c r="AL151" s="28">
        <f>IF(VLOOKUP($C151,Sheet!$A$7:$DG$148,'TN01-10 (IN)'!AL$12,0)="","",VLOOKUP($C151,Sheet!$A$7:$DG$148,'TN01-10 (IN)'!AL$12,0))</f>
        <v>6.8</v>
      </c>
      <c r="AM151" s="33">
        <f>IF(VLOOKUP($C151,Sheet!$A$7:$DG$148,'TN01-10 (IN)'!AM$12,0)="","",VLOOKUP($C151,Sheet!$A$7:$DG$148,'TN01-10 (IN)'!AM$12,0))</f>
        <v>51</v>
      </c>
      <c r="AN151" s="36">
        <f>IF(VLOOKUP($C151,Sheet!$A$7:$DG$148,'TN01-10 (IN)'!AN$12,0)="","",VLOOKUP($C151,Sheet!$A$7:$DG$148,'TN01-10 (IN)'!AN$12,0))</f>
        <v>0</v>
      </c>
      <c r="AO151" s="32">
        <f>IF(VLOOKUP($C151,Sheet!$A$7:$DG$148,'TN01-10 (IN)'!AO$12,0)="","",VLOOKUP($C151,Sheet!$A$7:$DG$148,'TN01-10 (IN)'!AO$12,0))</f>
        <v>8.1</v>
      </c>
      <c r="AP151" s="32">
        <f>IF(VLOOKUP($C151,Sheet!$A$7:$DG$148,'TN01-10 (IN)'!AP$12,0)="","",VLOOKUP($C151,Sheet!$A$7:$DG$148,'TN01-10 (IN)'!AP$12,0))</f>
        <v>6.9</v>
      </c>
      <c r="AQ151" s="32" t="str">
        <f>IF(VLOOKUP($C151,Sheet!$A$7:$DG$148,'TN01-10 (IN)'!AQ$12,0)="","",VLOOKUP($C151,Sheet!$A$7:$DG$148,'TN01-10 (IN)'!AQ$12,0))</f>
        <v/>
      </c>
      <c r="AR151" s="32" t="str">
        <f>IF(VLOOKUP($C151,Sheet!$A$7:$DG$148,'TN01-10 (IN)'!AR$12,0)="","",VLOOKUP($C151,Sheet!$A$7:$DG$148,'TN01-10 (IN)'!AR$12,0))</f>
        <v/>
      </c>
      <c r="AS151" s="32">
        <f>IF(VLOOKUP($C151,Sheet!$A$7:$DG$148,'TN01-10 (IN)'!AS$12,0)="","",VLOOKUP($C151,Sheet!$A$7:$DG$148,'TN01-10 (IN)'!AS$12,0))</f>
        <v>5.7</v>
      </c>
      <c r="AT151" s="32" t="str">
        <f>IF(VLOOKUP($C151,Sheet!$A$7:$DG$148,'TN01-10 (IN)'!AT$12,0)="","",VLOOKUP($C151,Sheet!$A$7:$DG$148,'TN01-10 (IN)'!AT$12,0))</f>
        <v/>
      </c>
      <c r="AU151" s="32" t="str">
        <f>IF(VLOOKUP($C151,Sheet!$A$7:$DG$148,'TN01-10 (IN)'!AU$12,0)="","",VLOOKUP($C151,Sheet!$A$7:$DG$148,'TN01-10 (IN)'!AU$12,0))</f>
        <v/>
      </c>
      <c r="AV151" s="32" t="str">
        <f>IF(VLOOKUP($C151,Sheet!$A$7:$DG$148,'TN01-10 (IN)'!AV$12,0)="","",VLOOKUP($C151,Sheet!$A$7:$DG$148,'TN01-10 (IN)'!AV$12,0))</f>
        <v/>
      </c>
      <c r="AW151" s="32" t="str">
        <f>IF(VLOOKUP($C151,Sheet!$A$7:$DG$148,'TN01-10 (IN)'!AW$12,0)="","",VLOOKUP($C151,Sheet!$A$7:$DG$148,'TN01-10 (IN)'!AW$12,0))</f>
        <v/>
      </c>
      <c r="AX151" s="32">
        <f>IF(VLOOKUP($C151,Sheet!$A$7:$DG$148,'TN01-10 (IN)'!AX$12,0)="","",VLOOKUP($C151,Sheet!$A$7:$DG$148,'TN01-10 (IN)'!AX$12,0))</f>
        <v>8.6</v>
      </c>
      <c r="AY151" s="32" t="str">
        <f>IF(VLOOKUP($C151,Sheet!$A$7:$DG$148,'TN01-10 (IN)'!AY$12,0)="","",VLOOKUP($C151,Sheet!$A$7:$DG$148,'TN01-10 (IN)'!AY$12,0))</f>
        <v/>
      </c>
      <c r="AZ151" s="32" t="str">
        <f>IF(VLOOKUP($C151,Sheet!$A$7:$DG$148,'TN01-10 (IN)'!AZ$12,0)="","",VLOOKUP($C151,Sheet!$A$7:$DG$148,'TN01-10 (IN)'!AZ$12,0))</f>
        <v/>
      </c>
      <c r="BA151" s="32" t="str">
        <f>IF(VLOOKUP($C151,Sheet!$A$7:$DG$148,'TN01-10 (IN)'!BA$12,0)="","",VLOOKUP($C151,Sheet!$A$7:$DG$148,'TN01-10 (IN)'!BA$12,0))</f>
        <v/>
      </c>
      <c r="BB151" s="32" t="str">
        <f>IF(VLOOKUP($C151,Sheet!$A$7:$DG$148,'TN01-10 (IN)'!BB$12,0)="","",VLOOKUP($C151,Sheet!$A$7:$DG$148,'TN01-10 (IN)'!BB$12,0))</f>
        <v/>
      </c>
      <c r="BC151" s="32">
        <f>IF(VLOOKUP($C151,Sheet!$A$7:$DG$148,'TN01-10 (IN)'!BC$12,0)="","",VLOOKUP($C151,Sheet!$A$7:$DG$148,'TN01-10 (IN)'!BC$12,0))</f>
        <v>7.4</v>
      </c>
      <c r="BD151" s="33">
        <f>IF(VLOOKUP($C151,Sheet!$A$7:$DG$148,'TN01-10 (IN)'!BD$12,0)="","",VLOOKUP($C151,Sheet!$A$7:$DG$148,'TN01-10 (IN)'!BD$12,0))</f>
        <v>5</v>
      </c>
      <c r="BE151" s="36">
        <f>IF(VLOOKUP($C151,Sheet!$A$7:$DG$148,'TN01-10 (IN)'!BE$12,0)="","",VLOOKUP($C151,Sheet!$A$7:$DG$148,'TN01-10 (IN)'!BE$12,0))</f>
        <v>0</v>
      </c>
      <c r="BF151" s="28">
        <f>IF(VLOOKUP($C151,Sheet!$A$7:$DG$148,'TN01-10 (IN)'!BF$12,0)="","",VLOOKUP($C151,Sheet!$A$7:$DG$148,'TN01-10 (IN)'!BF$12,0))</f>
        <v>4.7</v>
      </c>
      <c r="BG151" s="28">
        <f>IF(VLOOKUP($C151,Sheet!$A$7:$DG$148,'TN01-10 (IN)'!BG$12,0)="","",VLOOKUP($C151,Sheet!$A$7:$DG$148,'TN01-10 (IN)'!BG$12,0))</f>
        <v>5.2</v>
      </c>
      <c r="BH151" s="28">
        <f>IF(VLOOKUP($C151,Sheet!$A$7:$DG$148,'TN01-10 (IN)'!BH$12,0)="","",VLOOKUP($C151,Sheet!$A$7:$DG$148,'TN01-10 (IN)'!BH$12,0))</f>
        <v>7.5</v>
      </c>
      <c r="BI151" s="28">
        <f>IF(VLOOKUP($C151,Sheet!$A$7:$DG$148,'TN01-10 (IN)'!BI$12,0)="","",VLOOKUP($C151,Sheet!$A$7:$DG$148,'TN01-10 (IN)'!BI$12,0))</f>
        <v>7.7</v>
      </c>
      <c r="BJ151" s="28">
        <f>IF(VLOOKUP($C151,Sheet!$A$7:$DG$148,'TN01-10 (IN)'!BJ$12,0)="","",VLOOKUP($C151,Sheet!$A$7:$DG$148,'TN01-10 (IN)'!BJ$12,0))</f>
        <v>6.6</v>
      </c>
      <c r="BK151" s="28">
        <f>IF(VLOOKUP($C151,Sheet!$A$7:$DG$148,'TN01-10 (IN)'!BK$12,0)="","",VLOOKUP($C151,Sheet!$A$7:$DG$148,'TN01-10 (IN)'!BK$12,0))</f>
        <v>4.4000000000000004</v>
      </c>
      <c r="BL151" s="28">
        <f>IF(VLOOKUP($C151,Sheet!$A$7:$DG$148,'TN01-10 (IN)'!BL$12,0)="","",VLOOKUP($C151,Sheet!$A$7:$DG$148,'TN01-10 (IN)'!BL$12,0))</f>
        <v>7.9</v>
      </c>
      <c r="BM151" s="28">
        <f>IF(VLOOKUP($C151,Sheet!$A$7:$DG$148,'TN01-10 (IN)'!BM$12,0)="","",VLOOKUP($C151,Sheet!$A$7:$DG$148,'TN01-10 (IN)'!BM$12,0))</f>
        <v>6.9</v>
      </c>
      <c r="BN151" s="28">
        <f>IF(VLOOKUP($C151,Sheet!$A$7:$DG$148,'TN01-10 (IN)'!BN$12,0)="","",VLOOKUP($C151,Sheet!$A$7:$DG$148,'TN01-10 (IN)'!BN$12,0))</f>
        <v>5.2</v>
      </c>
      <c r="BO151" s="28">
        <f>IF(VLOOKUP($C151,Sheet!$A$7:$DG$148,'TN01-10 (IN)'!BO$12,0)="","",VLOOKUP($C151,Sheet!$A$7:$DG$148,'TN01-10 (IN)'!BO$12,0))</f>
        <v>4.5</v>
      </c>
      <c r="BP151" s="28">
        <f>IF(VLOOKUP($C151,Sheet!$A$7:$DG$148,'TN01-10 (IN)'!BP$12,0)="","",VLOOKUP($C151,Sheet!$A$7:$DG$148,'TN01-10 (IN)'!BP$12,0))</f>
        <v>5.3</v>
      </c>
      <c r="BQ151" s="28">
        <f>IF(VLOOKUP($C151,Sheet!$A$7:$DG$148,'TN01-10 (IN)'!BQ$12,0)="","",VLOOKUP($C151,Sheet!$A$7:$DG$148,'TN01-10 (IN)'!BQ$12,0))</f>
        <v>4.7</v>
      </c>
      <c r="BR151" s="28">
        <f>IF(VLOOKUP($C151,Sheet!$A$7:$DG$148,'TN01-10 (IN)'!BR$12,0)="","",VLOOKUP($C151,Sheet!$A$7:$DG$148,'TN01-10 (IN)'!BR$12,0))</f>
        <v>6.5</v>
      </c>
      <c r="BS151" s="28" t="str">
        <f>IF(VLOOKUP($C151,Sheet!$A$7:$DG$148,'TN01-10 (IN)'!BS$12,0)="","",VLOOKUP($C151,Sheet!$A$7:$DG$148,'TN01-10 (IN)'!BS$12,0))</f>
        <v/>
      </c>
      <c r="BT151" s="28">
        <f>IF(VLOOKUP($C151,Sheet!$A$7:$DG$148,'TN01-10 (IN)'!BT$12,0)="","",VLOOKUP($C151,Sheet!$A$7:$DG$148,'TN01-10 (IN)'!BT$12,0))</f>
        <v>5.4</v>
      </c>
      <c r="BU151" s="28">
        <f>IF(VLOOKUP($C151,Sheet!$A$7:$DG$148,'TN01-10 (IN)'!BU$12,0)="","",VLOOKUP($C151,Sheet!$A$7:$DG$148,'TN01-10 (IN)'!BU$12,0))</f>
        <v>4.5999999999999996</v>
      </c>
      <c r="BV151" s="28">
        <f>IF(VLOOKUP($C151,Sheet!$A$7:$DG$148,'TN01-10 (IN)'!BV$12,0)="","",VLOOKUP($C151,Sheet!$A$7:$DG$148,'TN01-10 (IN)'!BV$12,0))</f>
        <v>4.5999999999999996</v>
      </c>
      <c r="BW151" s="28">
        <f>IF(VLOOKUP($C151,Sheet!$A$7:$DG$148,'TN01-10 (IN)'!BW$12,0)="","",VLOOKUP($C151,Sheet!$A$7:$DG$148,'TN01-10 (IN)'!BW$12,0))</f>
        <v>5.7</v>
      </c>
      <c r="BX151" s="28">
        <f>IF(VLOOKUP($C151,Sheet!$A$7:$DG$148,'TN01-10 (IN)'!BX$12,0)="","",VLOOKUP($C151,Sheet!$A$7:$DG$148,'TN01-10 (IN)'!BX$12,0))</f>
        <v>5.7</v>
      </c>
      <c r="BY151" s="28">
        <f>IF(VLOOKUP($C151,Sheet!$A$7:$DG$148,'TN01-10 (IN)'!BY$12,0)="","",VLOOKUP($C151,Sheet!$A$7:$DG$148,'TN01-10 (IN)'!BY$12,0))</f>
        <v>8</v>
      </c>
      <c r="BZ151" s="33">
        <f>IF(VLOOKUP($C151,Sheet!$A$7:$DG$148,'TN01-10 (IN)'!BZ$12,0)="","",VLOOKUP($C151,Sheet!$A$7:$DG$148,'TN01-10 (IN)'!BZ$12,0))</f>
        <v>50</v>
      </c>
      <c r="CA151" s="36">
        <f>IF(VLOOKUP($C151,Sheet!$A$7:$DG$148,'TN01-10 (IN)'!CA$12,0)="","",VLOOKUP($C151,Sheet!$A$7:$DG$148,'TN01-10 (IN)'!CA$12,0))</f>
        <v>0</v>
      </c>
      <c r="CB151" s="28">
        <f>IF(VLOOKUP($C151,Sheet!$A$7:$DG$148,'TN01-10 (IN)'!CB$12,0)="","",VLOOKUP($C151,Sheet!$A$7:$DG$148,'TN01-10 (IN)'!CB$12,0))</f>
        <v>7.2</v>
      </c>
      <c r="CC151" s="28" t="str">
        <f>IF(VLOOKUP($C151,Sheet!$A$7:$DG$148,'TN01-10 (IN)'!CC$12,0)="","",VLOOKUP($C151,Sheet!$A$7:$DG$148,'TN01-10 (IN)'!CC$12,0))</f>
        <v/>
      </c>
      <c r="CD151" s="28">
        <f>IF(VLOOKUP($C151,Sheet!$A$7:$DG$148,'TN01-10 (IN)'!CD$12,0)="","",VLOOKUP($C151,Sheet!$A$7:$DG$148,'TN01-10 (IN)'!CD$12,0))</f>
        <v>6</v>
      </c>
      <c r="CE151" s="28" t="str">
        <f>IF(VLOOKUP($C151,Sheet!$A$7:$DG$148,'TN01-10 (IN)'!CE$12,0)="","",VLOOKUP($C151,Sheet!$A$7:$DG$148,'TN01-10 (IN)'!CE$12,0))</f>
        <v/>
      </c>
      <c r="CF151" s="28">
        <f>IF(VLOOKUP($C151,Sheet!$A$7:$DG$148,'TN01-10 (IN)'!CF$12,0)="","",VLOOKUP($C151,Sheet!$A$7:$DG$148,'TN01-10 (IN)'!CF$12,0))</f>
        <v>6.1</v>
      </c>
      <c r="CG151" s="28">
        <f>IF(VLOOKUP($C151,Sheet!$A$7:$DG$148,'TN01-10 (IN)'!CG$12,0)="","",VLOOKUP($C151,Sheet!$A$7:$DG$148,'TN01-10 (IN)'!CG$12,0))</f>
        <v>5.3</v>
      </c>
      <c r="CH151" s="28">
        <f>IF(VLOOKUP($C151,Sheet!$A$7:$DG$148,'TN01-10 (IN)'!CH$12,0)="","",VLOOKUP($C151,Sheet!$A$7:$DG$148,'TN01-10 (IN)'!CH$12,0))</f>
        <v>7.5</v>
      </c>
      <c r="CI151" s="28">
        <f>IF(VLOOKUP($C151,Sheet!$A$7:$DG$148,'TN01-10 (IN)'!CI$12,0)="","",VLOOKUP($C151,Sheet!$A$7:$DG$148,'TN01-10 (IN)'!CI$12,0))</f>
        <v>6.1</v>
      </c>
      <c r="CJ151" s="28" t="str">
        <f>IF(VLOOKUP($C151,Sheet!$A$7:$DG$148,'TN01-10 (IN)'!CJ$12,0)="","",VLOOKUP($C151,Sheet!$A$7:$DG$148,'TN01-10 (IN)'!CJ$12,0))</f>
        <v/>
      </c>
      <c r="CK151" s="28">
        <f>IF(VLOOKUP($C151,Sheet!$A$7:$DG$148,'TN01-10 (IN)'!CK$12,0)="","",VLOOKUP($C151,Sheet!$A$7:$DG$148,'TN01-10 (IN)'!CK$12,0))</f>
        <v>5.7</v>
      </c>
      <c r="CL151" s="28" t="str">
        <f>IF(VLOOKUP($C151,Sheet!$A$7:$DG$148,'TN01-10 (IN)'!CL$12,0)="","",VLOOKUP($C151,Sheet!$A$7:$DG$148,'TN01-10 (IN)'!CL$12,0))</f>
        <v/>
      </c>
      <c r="CM151" s="28" t="str">
        <f>IF(VLOOKUP($C151,Sheet!$A$7:$DG$148,'TN01-10 (IN)'!CM$12,0)="","",VLOOKUP($C151,Sheet!$A$7:$DG$148,'TN01-10 (IN)'!CM$12,0))</f>
        <v/>
      </c>
      <c r="CN151" s="28" t="str">
        <f>IF(VLOOKUP($C151,Sheet!$A$7:$DG$148,'TN01-10 (IN)'!CN$12,0)="","",VLOOKUP($C151,Sheet!$A$7:$DG$148,'TN01-10 (IN)'!CN$12,0))</f>
        <v/>
      </c>
      <c r="CO151" s="28" t="str">
        <f>IF(VLOOKUP($C151,Sheet!$A$7:$DG$148,'TN01-10 (IN)'!CO$12,0)="","",VLOOKUP($C151,Sheet!$A$7:$DG$148,'TN01-10 (IN)'!CO$12,0))</f>
        <v/>
      </c>
      <c r="CP151" s="28">
        <f>IF(VLOOKUP($C151,Sheet!$A$7:$DG$148,'TN01-10 (IN)'!CP$12,0)="","",VLOOKUP($C151,Sheet!$A$7:$DG$148,'TN01-10 (IN)'!CP$12,0))</f>
        <v>4.2</v>
      </c>
      <c r="CQ151" s="28">
        <f>IF(VLOOKUP($C151,Sheet!$A$7:$DG$148,'TN01-10 (IN)'!CQ$12,0)="","",VLOOKUP($C151,Sheet!$A$7:$DG$148,'TN01-10 (IN)'!CQ$12,0))</f>
        <v>7</v>
      </c>
      <c r="CR151" s="28">
        <f>IF(VLOOKUP($C151,Sheet!$A$7:$DG$148,'TN01-10 (IN)'!CR$12,0)="","",VLOOKUP($C151,Sheet!$A$7:$DG$148,'TN01-10 (IN)'!CR$12,0))</f>
        <v>7.5</v>
      </c>
      <c r="CS151" s="28">
        <f>IF(VLOOKUP($C151,Sheet!$A$7:$DG$148,'TN01-10 (IN)'!CS$12,0)="","",VLOOKUP($C151,Sheet!$A$7:$DG$148,'TN01-10 (IN)'!CS$12,0))</f>
        <v>7.6</v>
      </c>
      <c r="CT151" s="28">
        <f>IF(VLOOKUP($C151,Sheet!$A$7:$DG$148,'TN01-10 (IN)'!CT$12,0)="","",VLOOKUP($C151,Sheet!$A$7:$DG$148,'TN01-10 (IN)'!CT$12,0))</f>
        <v>7.3</v>
      </c>
      <c r="CU151" s="33">
        <f>IF(VLOOKUP($C151,Sheet!$A$7:$DG$148,'TN01-10 (IN)'!CU$12,0)="","",VLOOKUP($C151,Sheet!$A$7:$DG$148,'TN01-10 (IN)'!CU$12,0))</f>
        <v>27</v>
      </c>
      <c r="CV151" s="36">
        <f>IF(VLOOKUP($C151,Sheet!$A$7:$DG$148,'TN01-10 (IN)'!CV$12,0)="","",VLOOKUP($C151,Sheet!$A$7:$DG$148,'TN01-10 (IN)'!CV$12,0))</f>
        <v>0</v>
      </c>
      <c r="CW151" s="38">
        <f t="shared" si="20"/>
        <v>128</v>
      </c>
      <c r="CX151" s="38">
        <f t="shared" si="20"/>
        <v>0</v>
      </c>
      <c r="CY151" s="38">
        <f t="shared" si="21"/>
        <v>0</v>
      </c>
      <c r="CZ151" s="38">
        <f t="shared" si="22"/>
        <v>128</v>
      </c>
      <c r="DA151" s="38">
        <f t="shared" si="23"/>
        <v>6.3</v>
      </c>
      <c r="DB151" s="38">
        <f>VLOOKUP($C151,'TN01-04'!$A$13:$DL$166,103,0)</f>
        <v>2.4700000000000002</v>
      </c>
      <c r="DC151" s="28" t="str">
        <f>IF(VLOOKUP($C151,Sheet!$A$7:$DG$148,'TN01-10 (IN)'!DC$12,0)="","",VLOOKUP($C151,Sheet!$A$7:$DG$148,'TN01-10 (IN)'!DC$12,0))</f>
        <v/>
      </c>
      <c r="DD151" s="28" t="str">
        <f>IF(VLOOKUP($C151,Sheet!$A$7:$DG$148,'TN01-10 (IN)'!DD$12,0)="","",VLOOKUP($C151,Sheet!$A$7:$DG$148,'TN01-10 (IN)'!DD$12,0))</f>
        <v/>
      </c>
      <c r="DE151" s="28" t="str">
        <f>IF(VLOOKUP($C151,Sheet!$A$7:$DG$148,'TN01-10 (IN)'!DE$12,0)="","",VLOOKUP($C151,Sheet!$A$7:$DG$148,'TN01-10 (IN)'!DE$12,0))</f>
        <v/>
      </c>
      <c r="DF151" s="28" t="str">
        <f>IF(VLOOKUP($C151,Sheet!$A$7:$DG$148,'TN01-10 (IN)'!DF$12,0)="","",VLOOKUP($C151,Sheet!$A$7:$DG$148,'TN01-10 (IN)'!DF$12,0))</f>
        <v/>
      </c>
      <c r="DG151" s="38"/>
      <c r="DH151" s="38">
        <f t="shared" si="24"/>
        <v>0</v>
      </c>
      <c r="DI151" s="38">
        <f>VLOOKUP($C151,'TN01-04'!$A$13:$DL$166,110,0)</f>
        <v>0</v>
      </c>
      <c r="DJ151" s="33">
        <f>IF(VLOOKUP($C151,Sheet!$A$7:$DG$148,'TN01-10 (IN)'!DJ$12,0)="","",VLOOKUP($C151,Sheet!$A$7:$DG$148,'TN01-10 (IN)'!DJ$12,0))</f>
        <v>0</v>
      </c>
      <c r="DK151" s="36">
        <f>IF(VLOOKUP($C151,Sheet!$A$7:$DG$148,'TN01-10 (IN)'!DK$12,0)="","",VLOOKUP($C151,Sheet!$A$7:$DG$148,'TN01-10 (IN)'!DK$12,0))</f>
        <v>5</v>
      </c>
      <c r="DL151" s="38">
        <f t="shared" si="25"/>
        <v>128</v>
      </c>
      <c r="DM151" s="38">
        <f t="shared" si="26"/>
        <v>5</v>
      </c>
      <c r="DN151" s="38">
        <f t="shared" si="27"/>
        <v>6.06</v>
      </c>
      <c r="DO151" s="38">
        <f>VLOOKUP($C151,'TN01-04'!$A$13:$DL$166,116,0)</f>
        <v>2.37</v>
      </c>
      <c r="DP151" s="33">
        <f>IF(VLOOKUP($C151,Sheet!$A$7:$DG$148,'TN01-10 (IN)'!DP$12,0)="","",VLOOKUP($C151,Sheet!$A$7:$DG$148,'TN01-10 (IN)'!DP$12,0))</f>
        <v>133</v>
      </c>
      <c r="DQ151" s="36">
        <f>IF(VLOOKUP($C151,Sheet!$A$7:$DG$148,'TN01-10 (IN)'!DQ$12,0)="","",VLOOKUP($C151,Sheet!$A$7:$DG$148,'TN01-10 (IN)'!DQ$12,0))</f>
        <v>5</v>
      </c>
      <c r="DR151" s="28">
        <f>IF(VLOOKUP($C151,Sheet!$A$7:$DG$148,'TN01-10 (IN)'!DR$12,0)="","",VLOOKUP($C151,Sheet!$A$7:$DG$148,'TN01-10 (IN)'!DR$12,0))</f>
        <v>137</v>
      </c>
      <c r="DS151" s="28">
        <f>IF(VLOOKUP($C151,Sheet!$A$7:$DG$148,'TN01-10 (IN)'!DS$12,0)="","",VLOOKUP($C151,Sheet!$A$7:$DG$148,'TN01-10 (IN)'!DS$12,0))</f>
        <v>133</v>
      </c>
      <c r="DT151" s="28">
        <f>IF(VLOOKUP($C151,Sheet!$A$7:$DG$148,'TN01-10 (IN)'!DT$12,0)="","",VLOOKUP($C151,Sheet!$A$7:$DG$148,'TN01-10 (IN)'!DT$12,0))</f>
        <v>6.3</v>
      </c>
      <c r="DU151" s="28">
        <f>IF(VLOOKUP($C151,Sheet!$A$7:$DG$148,'TN01-10 (IN)'!DU$12,0)="","",VLOOKUP($C151,Sheet!$A$7:$DG$148,'TN01-10 (IN)'!DU$12,0))</f>
        <v>2.4700000000000002</v>
      </c>
      <c r="DV151" s="28" t="str">
        <f>IF(VLOOKUP($C151,Sheet!$A$7:$DG$148,'TN01-10 (IN)'!DV$12,0)="","",VLOOKUP($C151,Sheet!$A$7:$DG$148,'TN01-10 (IN)'!DV$12,0))</f>
        <v/>
      </c>
      <c r="DW151" s="42">
        <f t="shared" si="28"/>
        <v>0</v>
      </c>
    </row>
    <row r="152" spans="1:127" ht="15.95" customHeight="1" x14ac:dyDescent="0.2">
      <c r="A152" s="52"/>
      <c r="B152" s="625"/>
      <c r="C152" s="45">
        <v>2221728649</v>
      </c>
      <c r="D152" s="26" t="s">
        <v>6</v>
      </c>
      <c r="E152" s="26" t="s">
        <v>113</v>
      </c>
      <c r="F152" s="26" t="s">
        <v>195</v>
      </c>
      <c r="G152" s="27">
        <v>36120</v>
      </c>
      <c r="H152" s="26" t="s">
        <v>210</v>
      </c>
      <c r="I152" s="26" t="s">
        <v>213</v>
      </c>
      <c r="J152" s="28" t="e">
        <f>IF(VLOOKUP($C152,Sheet!$A$7:$DG$148,'TN01-10 (IN)'!J$12,0)="","",VLOOKUP($C152,Sheet!$A$7:$DG$148,'TN01-10 (IN)'!J$12,0))</f>
        <v>#N/A</v>
      </c>
      <c r="K152" s="28" t="e">
        <f>IF(VLOOKUP($C152,Sheet!$A$7:$DG$148,'TN01-10 (IN)'!K$12,0)="","",VLOOKUP($C152,Sheet!$A$7:$DG$148,'TN01-10 (IN)'!K$12,0))</f>
        <v>#N/A</v>
      </c>
      <c r="L152" s="28" t="e">
        <f>IF(VLOOKUP($C152,Sheet!$A$7:$DG$148,'TN01-10 (IN)'!L$12,0)="","",VLOOKUP($C152,Sheet!$A$7:$DG$148,'TN01-10 (IN)'!L$12,0))</f>
        <v>#N/A</v>
      </c>
      <c r="M152" s="28" t="e">
        <f>IF(VLOOKUP($C152,Sheet!$A$7:$DG$148,'TN01-10 (IN)'!M$12,0)="","",VLOOKUP($C152,Sheet!$A$7:$DG$148,'TN01-10 (IN)'!M$12,0))</f>
        <v>#N/A</v>
      </c>
      <c r="N152" s="28" t="e">
        <f>IF(VLOOKUP($C152,Sheet!$A$7:$DG$148,'TN01-10 (IN)'!N$12,0)="","",VLOOKUP($C152,Sheet!$A$7:$DG$148,'TN01-10 (IN)'!N$12,0))</f>
        <v>#N/A</v>
      </c>
      <c r="O152" s="28" t="e">
        <f>IF(VLOOKUP($C152,Sheet!$A$7:$DG$148,'TN01-10 (IN)'!O$12,0)="","",VLOOKUP($C152,Sheet!$A$7:$DG$148,'TN01-10 (IN)'!O$12,0))</f>
        <v>#N/A</v>
      </c>
      <c r="P152" s="28" t="e">
        <f>IF(VLOOKUP($C152,Sheet!$A$7:$DG$148,'TN01-10 (IN)'!P$12,0)="","",VLOOKUP($C152,Sheet!$A$7:$DG$148,'TN01-10 (IN)'!P$12,0))</f>
        <v>#N/A</v>
      </c>
      <c r="Q152" s="28" t="e">
        <f>IF(VLOOKUP($C152,Sheet!$A$7:$DG$148,'TN01-10 (IN)'!Q$12,0)="","",VLOOKUP($C152,Sheet!$A$7:$DG$148,'TN01-10 (IN)'!Q$12,0))</f>
        <v>#N/A</v>
      </c>
      <c r="R152" s="28" t="e">
        <f>IF(VLOOKUP($C152,Sheet!$A$7:$DG$148,'TN01-10 (IN)'!R$12,0)="","",VLOOKUP($C152,Sheet!$A$7:$DG$148,'TN01-10 (IN)'!R$12,0))</f>
        <v>#N/A</v>
      </c>
      <c r="S152" s="28" t="e">
        <f>IF(VLOOKUP($C152,Sheet!$A$7:$DG$148,'TN01-10 (IN)'!S$12,0)="","",VLOOKUP($C152,Sheet!$A$7:$DG$148,'TN01-10 (IN)'!S$12,0))</f>
        <v>#N/A</v>
      </c>
      <c r="T152" s="28" t="e">
        <f>IF(VLOOKUP($C152,Sheet!$A$7:$DG$148,'TN01-10 (IN)'!T$12,0)="","",VLOOKUP($C152,Sheet!$A$7:$DG$148,'TN01-10 (IN)'!T$12,0))</f>
        <v>#N/A</v>
      </c>
      <c r="U152" s="28" t="e">
        <f>IF(VLOOKUP($C152,Sheet!$A$7:$DG$148,'TN01-10 (IN)'!U$12,0)="","",VLOOKUP($C152,Sheet!$A$7:$DG$148,'TN01-10 (IN)'!U$12,0))</f>
        <v>#N/A</v>
      </c>
      <c r="V152" s="28" t="e">
        <f>IF(VLOOKUP($C152,Sheet!$A$7:$DG$148,'TN01-10 (IN)'!V$12,0)="","",VLOOKUP($C152,Sheet!$A$7:$DG$148,'TN01-10 (IN)'!V$12,0))</f>
        <v>#N/A</v>
      </c>
      <c r="W152" s="28" t="e">
        <f>IF(VLOOKUP($C152,Sheet!$A$7:$DG$148,'TN01-10 (IN)'!W$12,0)="","",VLOOKUP($C152,Sheet!$A$7:$DG$148,'TN01-10 (IN)'!W$12,0))</f>
        <v>#N/A</v>
      </c>
      <c r="X152" s="28" t="e">
        <f>IF(VLOOKUP($C152,Sheet!$A$7:$DG$148,'TN01-10 (IN)'!X$12,0)="","",VLOOKUP($C152,Sheet!$A$7:$DG$148,'TN01-10 (IN)'!X$12,0))</f>
        <v>#N/A</v>
      </c>
      <c r="Y152" s="28" t="e">
        <f>IF(VLOOKUP($C152,Sheet!$A$7:$DG$148,'TN01-10 (IN)'!Y$12,0)="","",VLOOKUP($C152,Sheet!$A$7:$DG$148,'TN01-10 (IN)'!Y$12,0))</f>
        <v>#N/A</v>
      </c>
      <c r="Z152" s="28" t="e">
        <f>IF(VLOOKUP($C152,Sheet!$A$7:$DG$148,'TN01-10 (IN)'!Z$12,0)="","",VLOOKUP($C152,Sheet!$A$7:$DG$148,'TN01-10 (IN)'!Z$12,0))</f>
        <v>#N/A</v>
      </c>
      <c r="AA152" s="28" t="e">
        <f>IF(VLOOKUP($C152,Sheet!$A$7:$DG$148,'TN01-10 (IN)'!AA$12,0)="","",VLOOKUP($C152,Sheet!$A$7:$DG$148,'TN01-10 (IN)'!AA$12,0))</f>
        <v>#N/A</v>
      </c>
      <c r="AB152" s="28" t="e">
        <f>IF(VLOOKUP($C152,Sheet!$A$7:$DG$148,'TN01-10 (IN)'!AB$12,0)="","",VLOOKUP($C152,Sheet!$A$7:$DG$148,'TN01-10 (IN)'!AB$12,0))</f>
        <v>#N/A</v>
      </c>
      <c r="AC152" s="28" t="e">
        <f>IF(VLOOKUP($C152,Sheet!$A$7:$DG$148,'TN01-10 (IN)'!AC$12,0)="","",VLOOKUP($C152,Sheet!$A$7:$DG$148,'TN01-10 (IN)'!AC$12,0))</f>
        <v>#N/A</v>
      </c>
      <c r="AD152" s="28" t="e">
        <f>IF(VLOOKUP($C152,Sheet!$A$7:$DG$148,'TN01-10 (IN)'!AD$12,0)="","",VLOOKUP($C152,Sheet!$A$7:$DG$148,'TN01-10 (IN)'!AD$12,0))</f>
        <v>#N/A</v>
      </c>
      <c r="AE152" s="28" t="e">
        <f>IF(VLOOKUP($C152,Sheet!$A$7:$DG$148,'TN01-10 (IN)'!AE$12,0)="","",VLOOKUP($C152,Sheet!$A$7:$DG$148,'TN01-10 (IN)'!AE$12,0))</f>
        <v>#N/A</v>
      </c>
      <c r="AF152" s="28" t="e">
        <f>IF(VLOOKUP($C152,Sheet!$A$7:$DG$148,'TN01-10 (IN)'!AF$12,0)="","",VLOOKUP($C152,Sheet!$A$7:$DG$148,'TN01-10 (IN)'!AF$12,0))</f>
        <v>#N/A</v>
      </c>
      <c r="AG152" s="28" t="e">
        <f>IF(VLOOKUP($C152,Sheet!$A$7:$DG$148,'TN01-10 (IN)'!AG$12,0)="","",VLOOKUP($C152,Sheet!$A$7:$DG$148,'TN01-10 (IN)'!AG$12,0))</f>
        <v>#N/A</v>
      </c>
      <c r="AH152" s="28" t="e">
        <f>IF(VLOOKUP($C152,Sheet!$A$7:$DG$148,'TN01-10 (IN)'!AH$12,0)="","",VLOOKUP($C152,Sheet!$A$7:$DG$148,'TN01-10 (IN)'!AH$12,0))</f>
        <v>#N/A</v>
      </c>
      <c r="AI152" s="28" t="e">
        <f>IF(VLOOKUP($C152,Sheet!$A$7:$DG$148,'TN01-10 (IN)'!AI$12,0)="","",VLOOKUP($C152,Sheet!$A$7:$DG$148,'TN01-10 (IN)'!AI$12,0))</f>
        <v>#N/A</v>
      </c>
      <c r="AJ152" s="28" t="e">
        <f>IF(VLOOKUP($C152,Sheet!$A$7:$DG$148,'TN01-10 (IN)'!AJ$12,0)="","",VLOOKUP($C152,Sheet!$A$7:$DG$148,'TN01-10 (IN)'!AJ$12,0))</f>
        <v>#N/A</v>
      </c>
      <c r="AK152" s="28" t="e">
        <f>IF(VLOOKUP($C152,Sheet!$A$7:$DG$148,'TN01-10 (IN)'!AK$12,0)="","",VLOOKUP($C152,Sheet!$A$7:$DG$148,'TN01-10 (IN)'!AK$12,0))</f>
        <v>#N/A</v>
      </c>
      <c r="AL152" s="28" t="e">
        <f>IF(VLOOKUP($C152,Sheet!$A$7:$DG$148,'TN01-10 (IN)'!AL$12,0)="","",VLOOKUP($C152,Sheet!$A$7:$DG$148,'TN01-10 (IN)'!AL$12,0))</f>
        <v>#N/A</v>
      </c>
      <c r="AM152" s="33" t="e">
        <f>IF(VLOOKUP($C152,Sheet!$A$7:$DG$148,'TN01-10 (IN)'!AM$12,0)="","",VLOOKUP($C152,Sheet!$A$7:$DG$148,'TN01-10 (IN)'!AM$12,0))</f>
        <v>#N/A</v>
      </c>
      <c r="AN152" s="36" t="e">
        <f>IF(VLOOKUP($C152,Sheet!$A$7:$DG$148,'TN01-10 (IN)'!AN$12,0)="","",VLOOKUP($C152,Sheet!$A$7:$DG$148,'TN01-10 (IN)'!AN$12,0))</f>
        <v>#N/A</v>
      </c>
      <c r="AO152" s="32" t="e">
        <f>IF(VLOOKUP($C152,Sheet!$A$7:$DG$148,'TN01-10 (IN)'!AO$12,0)="","",VLOOKUP($C152,Sheet!$A$7:$DG$148,'TN01-10 (IN)'!AO$12,0))</f>
        <v>#N/A</v>
      </c>
      <c r="AP152" s="32" t="e">
        <f>IF(VLOOKUP($C152,Sheet!$A$7:$DG$148,'TN01-10 (IN)'!AP$12,0)="","",VLOOKUP($C152,Sheet!$A$7:$DG$148,'TN01-10 (IN)'!AP$12,0))</f>
        <v>#N/A</v>
      </c>
      <c r="AQ152" s="32" t="e">
        <f>IF(VLOOKUP($C152,Sheet!$A$7:$DG$148,'TN01-10 (IN)'!AQ$12,0)="","",VLOOKUP($C152,Sheet!$A$7:$DG$148,'TN01-10 (IN)'!AQ$12,0))</f>
        <v>#N/A</v>
      </c>
      <c r="AR152" s="32" t="e">
        <f>IF(VLOOKUP($C152,Sheet!$A$7:$DG$148,'TN01-10 (IN)'!AR$12,0)="","",VLOOKUP($C152,Sheet!$A$7:$DG$148,'TN01-10 (IN)'!AR$12,0))</f>
        <v>#N/A</v>
      </c>
      <c r="AS152" s="32" t="e">
        <f>IF(VLOOKUP($C152,Sheet!$A$7:$DG$148,'TN01-10 (IN)'!AS$12,0)="","",VLOOKUP($C152,Sheet!$A$7:$DG$148,'TN01-10 (IN)'!AS$12,0))</f>
        <v>#N/A</v>
      </c>
      <c r="AT152" s="32" t="e">
        <f>IF(VLOOKUP($C152,Sheet!$A$7:$DG$148,'TN01-10 (IN)'!AT$12,0)="","",VLOOKUP($C152,Sheet!$A$7:$DG$148,'TN01-10 (IN)'!AT$12,0))</f>
        <v>#N/A</v>
      </c>
      <c r="AU152" s="32" t="e">
        <f>IF(VLOOKUP($C152,Sheet!$A$7:$DG$148,'TN01-10 (IN)'!AU$12,0)="","",VLOOKUP($C152,Sheet!$A$7:$DG$148,'TN01-10 (IN)'!AU$12,0))</f>
        <v>#N/A</v>
      </c>
      <c r="AV152" s="32" t="e">
        <f>IF(VLOOKUP($C152,Sheet!$A$7:$DG$148,'TN01-10 (IN)'!AV$12,0)="","",VLOOKUP($C152,Sheet!$A$7:$DG$148,'TN01-10 (IN)'!AV$12,0))</f>
        <v>#N/A</v>
      </c>
      <c r="AW152" s="32" t="e">
        <f>IF(VLOOKUP($C152,Sheet!$A$7:$DG$148,'TN01-10 (IN)'!AW$12,0)="","",VLOOKUP($C152,Sheet!$A$7:$DG$148,'TN01-10 (IN)'!AW$12,0))</f>
        <v>#N/A</v>
      </c>
      <c r="AX152" s="32" t="e">
        <f>IF(VLOOKUP($C152,Sheet!$A$7:$DG$148,'TN01-10 (IN)'!AX$12,0)="","",VLOOKUP($C152,Sheet!$A$7:$DG$148,'TN01-10 (IN)'!AX$12,0))</f>
        <v>#N/A</v>
      </c>
      <c r="AY152" s="32" t="e">
        <f>IF(VLOOKUP($C152,Sheet!$A$7:$DG$148,'TN01-10 (IN)'!AY$12,0)="","",VLOOKUP($C152,Sheet!$A$7:$DG$148,'TN01-10 (IN)'!AY$12,0))</f>
        <v>#N/A</v>
      </c>
      <c r="AZ152" s="32" t="e">
        <f>IF(VLOOKUP($C152,Sheet!$A$7:$DG$148,'TN01-10 (IN)'!AZ$12,0)="","",VLOOKUP($C152,Sheet!$A$7:$DG$148,'TN01-10 (IN)'!AZ$12,0))</f>
        <v>#N/A</v>
      </c>
      <c r="BA152" s="32" t="e">
        <f>IF(VLOOKUP($C152,Sheet!$A$7:$DG$148,'TN01-10 (IN)'!BA$12,0)="","",VLOOKUP($C152,Sheet!$A$7:$DG$148,'TN01-10 (IN)'!BA$12,0))</f>
        <v>#N/A</v>
      </c>
      <c r="BB152" s="32" t="e">
        <f>IF(VLOOKUP($C152,Sheet!$A$7:$DG$148,'TN01-10 (IN)'!BB$12,0)="","",VLOOKUP($C152,Sheet!$A$7:$DG$148,'TN01-10 (IN)'!BB$12,0))</f>
        <v>#N/A</v>
      </c>
      <c r="BC152" s="32" t="e">
        <f>IF(VLOOKUP($C152,Sheet!$A$7:$DG$148,'TN01-10 (IN)'!BC$12,0)="","",VLOOKUP($C152,Sheet!$A$7:$DG$148,'TN01-10 (IN)'!BC$12,0))</f>
        <v>#N/A</v>
      </c>
      <c r="BD152" s="33" t="e">
        <f>IF(VLOOKUP($C152,Sheet!$A$7:$DG$148,'TN01-10 (IN)'!BD$12,0)="","",VLOOKUP($C152,Sheet!$A$7:$DG$148,'TN01-10 (IN)'!BD$12,0))</f>
        <v>#N/A</v>
      </c>
      <c r="BE152" s="36" t="e">
        <f>IF(VLOOKUP($C152,Sheet!$A$7:$DG$148,'TN01-10 (IN)'!BE$12,0)="","",VLOOKUP($C152,Sheet!$A$7:$DG$148,'TN01-10 (IN)'!BE$12,0))</f>
        <v>#N/A</v>
      </c>
      <c r="BF152" s="28" t="e">
        <f>IF(VLOOKUP($C152,Sheet!$A$7:$DG$148,'TN01-10 (IN)'!BF$12,0)="","",VLOOKUP($C152,Sheet!$A$7:$DG$148,'TN01-10 (IN)'!BF$12,0))</f>
        <v>#N/A</v>
      </c>
      <c r="BG152" s="28" t="e">
        <f>IF(VLOOKUP($C152,Sheet!$A$7:$DG$148,'TN01-10 (IN)'!BG$12,0)="","",VLOOKUP($C152,Sheet!$A$7:$DG$148,'TN01-10 (IN)'!BG$12,0))</f>
        <v>#N/A</v>
      </c>
      <c r="BH152" s="28" t="e">
        <f>IF(VLOOKUP($C152,Sheet!$A$7:$DG$148,'TN01-10 (IN)'!BH$12,0)="","",VLOOKUP($C152,Sheet!$A$7:$DG$148,'TN01-10 (IN)'!BH$12,0))</f>
        <v>#N/A</v>
      </c>
      <c r="BI152" s="28" t="e">
        <f>IF(VLOOKUP($C152,Sheet!$A$7:$DG$148,'TN01-10 (IN)'!BI$12,0)="","",VLOOKUP($C152,Sheet!$A$7:$DG$148,'TN01-10 (IN)'!BI$12,0))</f>
        <v>#N/A</v>
      </c>
      <c r="BJ152" s="28" t="e">
        <f>IF(VLOOKUP($C152,Sheet!$A$7:$DG$148,'TN01-10 (IN)'!BJ$12,0)="","",VLOOKUP($C152,Sheet!$A$7:$DG$148,'TN01-10 (IN)'!BJ$12,0))</f>
        <v>#N/A</v>
      </c>
      <c r="BK152" s="28" t="e">
        <f>IF(VLOOKUP($C152,Sheet!$A$7:$DG$148,'TN01-10 (IN)'!BK$12,0)="","",VLOOKUP($C152,Sheet!$A$7:$DG$148,'TN01-10 (IN)'!BK$12,0))</f>
        <v>#N/A</v>
      </c>
      <c r="BL152" s="28" t="e">
        <f>IF(VLOOKUP($C152,Sheet!$A$7:$DG$148,'TN01-10 (IN)'!BL$12,0)="","",VLOOKUP($C152,Sheet!$A$7:$DG$148,'TN01-10 (IN)'!BL$12,0))</f>
        <v>#N/A</v>
      </c>
      <c r="BM152" s="28" t="e">
        <f>IF(VLOOKUP($C152,Sheet!$A$7:$DG$148,'TN01-10 (IN)'!BM$12,0)="","",VLOOKUP($C152,Sheet!$A$7:$DG$148,'TN01-10 (IN)'!BM$12,0))</f>
        <v>#N/A</v>
      </c>
      <c r="BN152" s="28" t="e">
        <f>IF(VLOOKUP($C152,Sheet!$A$7:$DG$148,'TN01-10 (IN)'!BN$12,0)="","",VLOOKUP($C152,Sheet!$A$7:$DG$148,'TN01-10 (IN)'!BN$12,0))</f>
        <v>#N/A</v>
      </c>
      <c r="BO152" s="28" t="e">
        <f>IF(VLOOKUP($C152,Sheet!$A$7:$DG$148,'TN01-10 (IN)'!BO$12,0)="","",VLOOKUP($C152,Sheet!$A$7:$DG$148,'TN01-10 (IN)'!BO$12,0))</f>
        <v>#N/A</v>
      </c>
      <c r="BP152" s="28" t="e">
        <f>IF(VLOOKUP($C152,Sheet!$A$7:$DG$148,'TN01-10 (IN)'!BP$12,0)="","",VLOOKUP($C152,Sheet!$A$7:$DG$148,'TN01-10 (IN)'!BP$12,0))</f>
        <v>#N/A</v>
      </c>
      <c r="BQ152" s="28" t="e">
        <f>IF(VLOOKUP($C152,Sheet!$A$7:$DG$148,'TN01-10 (IN)'!BQ$12,0)="","",VLOOKUP($C152,Sheet!$A$7:$DG$148,'TN01-10 (IN)'!BQ$12,0))</f>
        <v>#N/A</v>
      </c>
      <c r="BR152" s="28" t="e">
        <f>IF(VLOOKUP($C152,Sheet!$A$7:$DG$148,'TN01-10 (IN)'!BR$12,0)="","",VLOOKUP($C152,Sheet!$A$7:$DG$148,'TN01-10 (IN)'!BR$12,0))</f>
        <v>#N/A</v>
      </c>
      <c r="BS152" s="28" t="e">
        <f>IF(VLOOKUP($C152,Sheet!$A$7:$DG$148,'TN01-10 (IN)'!BS$12,0)="","",VLOOKUP($C152,Sheet!$A$7:$DG$148,'TN01-10 (IN)'!BS$12,0))</f>
        <v>#N/A</v>
      </c>
      <c r="BT152" s="28" t="e">
        <f>IF(VLOOKUP($C152,Sheet!$A$7:$DG$148,'TN01-10 (IN)'!BT$12,0)="","",VLOOKUP($C152,Sheet!$A$7:$DG$148,'TN01-10 (IN)'!BT$12,0))</f>
        <v>#N/A</v>
      </c>
      <c r="BU152" s="28" t="e">
        <f>IF(VLOOKUP($C152,Sheet!$A$7:$DG$148,'TN01-10 (IN)'!BU$12,0)="","",VLOOKUP($C152,Sheet!$A$7:$DG$148,'TN01-10 (IN)'!BU$12,0))</f>
        <v>#N/A</v>
      </c>
      <c r="BV152" s="28" t="e">
        <f>IF(VLOOKUP($C152,Sheet!$A$7:$DG$148,'TN01-10 (IN)'!BV$12,0)="","",VLOOKUP($C152,Sheet!$A$7:$DG$148,'TN01-10 (IN)'!BV$12,0))</f>
        <v>#N/A</v>
      </c>
      <c r="BW152" s="28" t="e">
        <f>IF(VLOOKUP($C152,Sheet!$A$7:$DG$148,'TN01-10 (IN)'!BW$12,0)="","",VLOOKUP($C152,Sheet!$A$7:$DG$148,'TN01-10 (IN)'!BW$12,0))</f>
        <v>#N/A</v>
      </c>
      <c r="BX152" s="28" t="e">
        <f>IF(VLOOKUP($C152,Sheet!$A$7:$DG$148,'TN01-10 (IN)'!BX$12,0)="","",VLOOKUP($C152,Sheet!$A$7:$DG$148,'TN01-10 (IN)'!BX$12,0))</f>
        <v>#N/A</v>
      </c>
      <c r="BY152" s="28" t="e">
        <f>IF(VLOOKUP($C152,Sheet!$A$7:$DG$148,'TN01-10 (IN)'!BY$12,0)="","",VLOOKUP($C152,Sheet!$A$7:$DG$148,'TN01-10 (IN)'!BY$12,0))</f>
        <v>#N/A</v>
      </c>
      <c r="BZ152" s="33" t="e">
        <f>IF(VLOOKUP($C152,Sheet!$A$7:$DG$148,'TN01-10 (IN)'!BZ$12,0)="","",VLOOKUP($C152,Sheet!$A$7:$DG$148,'TN01-10 (IN)'!BZ$12,0))</f>
        <v>#N/A</v>
      </c>
      <c r="CA152" s="36" t="e">
        <f>IF(VLOOKUP($C152,Sheet!$A$7:$DG$148,'TN01-10 (IN)'!CA$12,0)="","",VLOOKUP($C152,Sheet!$A$7:$DG$148,'TN01-10 (IN)'!CA$12,0))</f>
        <v>#N/A</v>
      </c>
      <c r="CB152" s="28" t="e">
        <f>IF(VLOOKUP($C152,Sheet!$A$7:$DG$148,'TN01-10 (IN)'!CB$12,0)="","",VLOOKUP($C152,Sheet!$A$7:$DG$148,'TN01-10 (IN)'!CB$12,0))</f>
        <v>#N/A</v>
      </c>
      <c r="CC152" s="28" t="e">
        <f>IF(VLOOKUP($C152,Sheet!$A$7:$DG$148,'TN01-10 (IN)'!CC$12,0)="","",VLOOKUP($C152,Sheet!$A$7:$DG$148,'TN01-10 (IN)'!CC$12,0))</f>
        <v>#N/A</v>
      </c>
      <c r="CD152" s="28" t="e">
        <f>IF(VLOOKUP($C152,Sheet!$A$7:$DG$148,'TN01-10 (IN)'!CD$12,0)="","",VLOOKUP($C152,Sheet!$A$7:$DG$148,'TN01-10 (IN)'!CD$12,0))</f>
        <v>#N/A</v>
      </c>
      <c r="CE152" s="28" t="e">
        <f>IF(VLOOKUP($C152,Sheet!$A$7:$DG$148,'TN01-10 (IN)'!CE$12,0)="","",VLOOKUP($C152,Sheet!$A$7:$DG$148,'TN01-10 (IN)'!CE$12,0))</f>
        <v>#N/A</v>
      </c>
      <c r="CF152" s="28" t="e">
        <f>IF(VLOOKUP($C152,Sheet!$A$7:$DG$148,'TN01-10 (IN)'!CF$12,0)="","",VLOOKUP($C152,Sheet!$A$7:$DG$148,'TN01-10 (IN)'!CF$12,0))</f>
        <v>#N/A</v>
      </c>
      <c r="CG152" s="28" t="e">
        <f>IF(VLOOKUP($C152,Sheet!$A$7:$DG$148,'TN01-10 (IN)'!CG$12,0)="","",VLOOKUP($C152,Sheet!$A$7:$DG$148,'TN01-10 (IN)'!CG$12,0))</f>
        <v>#N/A</v>
      </c>
      <c r="CH152" s="28" t="e">
        <f>IF(VLOOKUP($C152,Sheet!$A$7:$DG$148,'TN01-10 (IN)'!CH$12,0)="","",VLOOKUP($C152,Sheet!$A$7:$DG$148,'TN01-10 (IN)'!CH$12,0))</f>
        <v>#N/A</v>
      </c>
      <c r="CI152" s="28" t="e">
        <f>IF(VLOOKUP($C152,Sheet!$A$7:$DG$148,'TN01-10 (IN)'!CI$12,0)="","",VLOOKUP($C152,Sheet!$A$7:$DG$148,'TN01-10 (IN)'!CI$12,0))</f>
        <v>#N/A</v>
      </c>
      <c r="CJ152" s="28" t="e">
        <f>IF(VLOOKUP($C152,Sheet!$A$7:$DG$148,'TN01-10 (IN)'!CJ$12,0)="","",VLOOKUP($C152,Sheet!$A$7:$DG$148,'TN01-10 (IN)'!CJ$12,0))</f>
        <v>#N/A</v>
      </c>
      <c r="CK152" s="28" t="e">
        <f>IF(VLOOKUP($C152,Sheet!$A$7:$DG$148,'TN01-10 (IN)'!CK$12,0)="","",VLOOKUP($C152,Sheet!$A$7:$DG$148,'TN01-10 (IN)'!CK$12,0))</f>
        <v>#N/A</v>
      </c>
      <c r="CL152" s="28" t="e">
        <f>IF(VLOOKUP($C152,Sheet!$A$7:$DG$148,'TN01-10 (IN)'!CL$12,0)="","",VLOOKUP($C152,Sheet!$A$7:$DG$148,'TN01-10 (IN)'!CL$12,0))</f>
        <v>#N/A</v>
      </c>
      <c r="CM152" s="28" t="e">
        <f>IF(VLOOKUP($C152,Sheet!$A$7:$DG$148,'TN01-10 (IN)'!CM$12,0)="","",VLOOKUP($C152,Sheet!$A$7:$DG$148,'TN01-10 (IN)'!CM$12,0))</f>
        <v>#N/A</v>
      </c>
      <c r="CN152" s="28" t="e">
        <f>IF(VLOOKUP($C152,Sheet!$A$7:$DG$148,'TN01-10 (IN)'!CN$12,0)="","",VLOOKUP($C152,Sheet!$A$7:$DG$148,'TN01-10 (IN)'!CN$12,0))</f>
        <v>#N/A</v>
      </c>
      <c r="CO152" s="28" t="e">
        <f>IF(VLOOKUP($C152,Sheet!$A$7:$DG$148,'TN01-10 (IN)'!CO$12,0)="","",VLOOKUP($C152,Sheet!$A$7:$DG$148,'TN01-10 (IN)'!CO$12,0))</f>
        <v>#N/A</v>
      </c>
      <c r="CP152" s="28" t="e">
        <f>IF(VLOOKUP($C152,Sheet!$A$7:$DG$148,'TN01-10 (IN)'!CP$12,0)="","",VLOOKUP($C152,Sheet!$A$7:$DG$148,'TN01-10 (IN)'!CP$12,0))</f>
        <v>#N/A</v>
      </c>
      <c r="CQ152" s="28" t="e">
        <f>IF(VLOOKUP($C152,Sheet!$A$7:$DG$148,'TN01-10 (IN)'!CQ$12,0)="","",VLOOKUP($C152,Sheet!$A$7:$DG$148,'TN01-10 (IN)'!CQ$12,0))</f>
        <v>#N/A</v>
      </c>
      <c r="CR152" s="28" t="e">
        <f>IF(VLOOKUP($C152,Sheet!$A$7:$DG$148,'TN01-10 (IN)'!CR$12,0)="","",VLOOKUP($C152,Sheet!$A$7:$DG$148,'TN01-10 (IN)'!CR$12,0))</f>
        <v>#N/A</v>
      </c>
      <c r="CS152" s="28" t="e">
        <f>IF(VLOOKUP($C152,Sheet!$A$7:$DG$148,'TN01-10 (IN)'!CS$12,0)="","",VLOOKUP($C152,Sheet!$A$7:$DG$148,'TN01-10 (IN)'!CS$12,0))</f>
        <v>#N/A</v>
      </c>
      <c r="CT152" s="28" t="e">
        <f>IF(VLOOKUP($C152,Sheet!$A$7:$DG$148,'TN01-10 (IN)'!CT$12,0)="","",VLOOKUP($C152,Sheet!$A$7:$DG$148,'TN01-10 (IN)'!CT$12,0))</f>
        <v>#N/A</v>
      </c>
      <c r="CU152" s="33" t="e">
        <f>IF(VLOOKUP($C152,Sheet!$A$7:$DG$148,'TN01-10 (IN)'!CU$12,0)="","",VLOOKUP($C152,Sheet!$A$7:$DG$148,'TN01-10 (IN)'!CU$12,0))</f>
        <v>#N/A</v>
      </c>
      <c r="CV152" s="36" t="e">
        <f>IF(VLOOKUP($C152,Sheet!$A$7:$DG$148,'TN01-10 (IN)'!CV$12,0)="","",VLOOKUP($C152,Sheet!$A$7:$DG$148,'TN01-10 (IN)'!CV$12,0))</f>
        <v>#N/A</v>
      </c>
      <c r="CW152" s="38" t="e">
        <f t="shared" si="20"/>
        <v>#N/A</v>
      </c>
      <c r="CX152" s="38" t="e">
        <f t="shared" si="20"/>
        <v>#N/A</v>
      </c>
      <c r="CY152" s="38">
        <f t="shared" si="21"/>
        <v>0</v>
      </c>
      <c r="CZ152" s="38" t="e">
        <f t="shared" si="22"/>
        <v>#N/A</v>
      </c>
      <c r="DA152" s="38" t="e">
        <f t="shared" si="23"/>
        <v>#N/A</v>
      </c>
      <c r="DB152" s="38" t="e">
        <f>VLOOKUP($C152,'TN01-04'!$A$13:$DL$166,103,0)</f>
        <v>#N/A</v>
      </c>
      <c r="DC152" s="28" t="e">
        <f>IF(VLOOKUP($C152,Sheet!$A$7:$DG$148,'TN01-10 (IN)'!DC$12,0)="","",VLOOKUP($C152,Sheet!$A$7:$DG$148,'TN01-10 (IN)'!DC$12,0))</f>
        <v>#N/A</v>
      </c>
      <c r="DD152" s="28" t="e">
        <f>IF(VLOOKUP($C152,Sheet!$A$7:$DG$148,'TN01-10 (IN)'!DD$12,0)="","",VLOOKUP($C152,Sheet!$A$7:$DG$148,'TN01-10 (IN)'!DD$12,0))</f>
        <v>#N/A</v>
      </c>
      <c r="DE152" s="28" t="e">
        <f>IF(VLOOKUP($C152,Sheet!$A$7:$DG$148,'TN01-10 (IN)'!DE$12,0)="","",VLOOKUP($C152,Sheet!$A$7:$DG$148,'TN01-10 (IN)'!DE$12,0))</f>
        <v>#N/A</v>
      </c>
      <c r="DF152" s="28" t="e">
        <f>IF(VLOOKUP($C152,Sheet!$A$7:$DG$148,'TN01-10 (IN)'!DF$12,0)="","",VLOOKUP($C152,Sheet!$A$7:$DG$148,'TN01-10 (IN)'!DF$12,0))</f>
        <v>#N/A</v>
      </c>
      <c r="DG152" s="38"/>
      <c r="DH152" s="38" t="e">
        <f t="shared" si="24"/>
        <v>#N/A</v>
      </c>
      <c r="DI152" s="38" t="e">
        <f>VLOOKUP($C152,'TN01-04'!$A$13:$DL$166,110,0)</f>
        <v>#N/A</v>
      </c>
      <c r="DJ152" s="33" t="e">
        <f>IF(VLOOKUP($C152,Sheet!$A$7:$DG$148,'TN01-10 (IN)'!DJ$12,0)="","",VLOOKUP($C152,Sheet!$A$7:$DG$148,'TN01-10 (IN)'!DJ$12,0))</f>
        <v>#N/A</v>
      </c>
      <c r="DK152" s="36" t="e">
        <f>IF(VLOOKUP($C152,Sheet!$A$7:$DG$148,'TN01-10 (IN)'!DK$12,0)="","",VLOOKUP($C152,Sheet!$A$7:$DG$148,'TN01-10 (IN)'!DK$12,0))</f>
        <v>#N/A</v>
      </c>
      <c r="DL152" s="38" t="e">
        <f t="shared" si="25"/>
        <v>#N/A</v>
      </c>
      <c r="DM152" s="38" t="e">
        <f t="shared" si="26"/>
        <v>#N/A</v>
      </c>
      <c r="DN152" s="38" t="e">
        <f t="shared" si="27"/>
        <v>#N/A</v>
      </c>
      <c r="DO152" s="38" t="e">
        <f>VLOOKUP($C152,'TN01-04'!$A$13:$DL$166,116,0)</f>
        <v>#N/A</v>
      </c>
      <c r="DP152" s="33" t="e">
        <f>IF(VLOOKUP($C152,Sheet!$A$7:$DG$148,'TN01-10 (IN)'!DP$12,0)="","",VLOOKUP($C152,Sheet!$A$7:$DG$148,'TN01-10 (IN)'!DP$12,0))</f>
        <v>#N/A</v>
      </c>
      <c r="DQ152" s="36" t="e">
        <f>IF(VLOOKUP($C152,Sheet!$A$7:$DG$148,'TN01-10 (IN)'!DQ$12,0)="","",VLOOKUP($C152,Sheet!$A$7:$DG$148,'TN01-10 (IN)'!DQ$12,0))</f>
        <v>#N/A</v>
      </c>
      <c r="DR152" s="28" t="e">
        <f>IF(VLOOKUP($C152,Sheet!$A$7:$DG$148,'TN01-10 (IN)'!DR$12,0)="","",VLOOKUP($C152,Sheet!$A$7:$DG$148,'TN01-10 (IN)'!DR$12,0))</f>
        <v>#N/A</v>
      </c>
      <c r="DS152" s="28" t="e">
        <f>IF(VLOOKUP($C152,Sheet!$A$7:$DG$148,'TN01-10 (IN)'!DS$12,0)="","",VLOOKUP($C152,Sheet!$A$7:$DG$148,'TN01-10 (IN)'!DS$12,0))</f>
        <v>#N/A</v>
      </c>
      <c r="DT152" s="28" t="e">
        <f>IF(VLOOKUP($C152,Sheet!$A$7:$DG$148,'TN01-10 (IN)'!DT$12,0)="","",VLOOKUP($C152,Sheet!$A$7:$DG$148,'TN01-10 (IN)'!DT$12,0))</f>
        <v>#N/A</v>
      </c>
      <c r="DU152" s="28" t="e">
        <f>IF(VLOOKUP($C152,Sheet!$A$7:$DG$148,'TN01-10 (IN)'!DU$12,0)="","",VLOOKUP($C152,Sheet!$A$7:$DG$148,'TN01-10 (IN)'!DU$12,0))</f>
        <v>#N/A</v>
      </c>
      <c r="DV152" s="28" t="e">
        <f>IF(VLOOKUP($C152,Sheet!$A$7:$DG$148,'TN01-10 (IN)'!DV$12,0)="","",VLOOKUP($C152,Sheet!$A$7:$DG$148,'TN01-10 (IN)'!DV$12,0))</f>
        <v>#N/A</v>
      </c>
      <c r="DW152" s="42" t="e">
        <f t="shared" si="28"/>
        <v>#N/A</v>
      </c>
    </row>
    <row r="153" spans="1:127" ht="15.95" customHeight="1" x14ac:dyDescent="0.2">
      <c r="A153" s="52"/>
      <c r="B153" s="625"/>
      <c r="C153" s="45">
        <v>2220728722</v>
      </c>
      <c r="D153" s="26" t="s">
        <v>6</v>
      </c>
      <c r="E153" s="26" t="s">
        <v>114</v>
      </c>
      <c r="F153" s="26" t="s">
        <v>196</v>
      </c>
      <c r="G153" s="27">
        <v>35854</v>
      </c>
      <c r="H153" s="26" t="s">
        <v>209</v>
      </c>
      <c r="I153" s="26" t="s">
        <v>212</v>
      </c>
      <c r="J153" s="28">
        <f>IF(VLOOKUP($C153,Sheet!$A$7:$DG$148,'TN01-10 (IN)'!J$12,0)="","",VLOOKUP($C153,Sheet!$A$7:$DG$148,'TN01-10 (IN)'!J$12,0))</f>
        <v>8</v>
      </c>
      <c r="K153" s="28">
        <f>IF(VLOOKUP($C153,Sheet!$A$7:$DG$148,'TN01-10 (IN)'!K$12,0)="","",VLOOKUP($C153,Sheet!$A$7:$DG$148,'TN01-10 (IN)'!K$12,0))</f>
        <v>7.7</v>
      </c>
      <c r="L153" s="28">
        <f>IF(VLOOKUP($C153,Sheet!$A$7:$DG$148,'TN01-10 (IN)'!L$12,0)="","",VLOOKUP($C153,Sheet!$A$7:$DG$148,'TN01-10 (IN)'!L$12,0))</f>
        <v>8.1999999999999993</v>
      </c>
      <c r="M153" s="28">
        <f>IF(VLOOKUP($C153,Sheet!$A$7:$DG$148,'TN01-10 (IN)'!M$12,0)="","",VLOOKUP($C153,Sheet!$A$7:$DG$148,'TN01-10 (IN)'!M$12,0))</f>
        <v>6.6</v>
      </c>
      <c r="N153" s="28">
        <f>IF(VLOOKUP($C153,Sheet!$A$7:$DG$148,'TN01-10 (IN)'!N$12,0)="","",VLOOKUP($C153,Sheet!$A$7:$DG$148,'TN01-10 (IN)'!N$12,0))</f>
        <v>7.2</v>
      </c>
      <c r="O153" s="28">
        <f>IF(VLOOKUP($C153,Sheet!$A$7:$DG$148,'TN01-10 (IN)'!O$12,0)="","",VLOOKUP($C153,Sheet!$A$7:$DG$148,'TN01-10 (IN)'!O$12,0))</f>
        <v>5.9</v>
      </c>
      <c r="P153" s="28">
        <f>IF(VLOOKUP($C153,Sheet!$A$7:$DG$148,'TN01-10 (IN)'!P$12,0)="","",VLOOKUP($C153,Sheet!$A$7:$DG$148,'TN01-10 (IN)'!P$12,0))</f>
        <v>5.5</v>
      </c>
      <c r="Q153" s="28" t="str">
        <f>IF(VLOOKUP($C153,Sheet!$A$7:$DG$148,'TN01-10 (IN)'!Q$12,0)="","",VLOOKUP($C153,Sheet!$A$7:$DG$148,'TN01-10 (IN)'!Q$12,0))</f>
        <v/>
      </c>
      <c r="R153" s="28">
        <f>IF(VLOOKUP($C153,Sheet!$A$7:$DG$148,'TN01-10 (IN)'!R$12,0)="","",VLOOKUP($C153,Sheet!$A$7:$DG$148,'TN01-10 (IN)'!R$12,0))</f>
        <v>6.4</v>
      </c>
      <c r="S153" s="28" t="str">
        <f>IF(VLOOKUP($C153,Sheet!$A$7:$DG$148,'TN01-10 (IN)'!S$12,0)="","",VLOOKUP($C153,Sheet!$A$7:$DG$148,'TN01-10 (IN)'!S$12,0))</f>
        <v/>
      </c>
      <c r="T153" s="28" t="str">
        <f>IF(VLOOKUP($C153,Sheet!$A$7:$DG$148,'TN01-10 (IN)'!T$12,0)="","",VLOOKUP($C153,Sheet!$A$7:$DG$148,'TN01-10 (IN)'!T$12,0))</f>
        <v/>
      </c>
      <c r="U153" s="28" t="str">
        <f>IF(VLOOKUP($C153,Sheet!$A$7:$DG$148,'TN01-10 (IN)'!U$12,0)="","",VLOOKUP($C153,Sheet!$A$7:$DG$148,'TN01-10 (IN)'!U$12,0))</f>
        <v/>
      </c>
      <c r="V153" s="28">
        <f>IF(VLOOKUP($C153,Sheet!$A$7:$DG$148,'TN01-10 (IN)'!V$12,0)="","",VLOOKUP($C153,Sheet!$A$7:$DG$148,'TN01-10 (IN)'!V$12,0))</f>
        <v>8.6999999999999993</v>
      </c>
      <c r="W153" s="28">
        <f>IF(VLOOKUP($C153,Sheet!$A$7:$DG$148,'TN01-10 (IN)'!W$12,0)="","",VLOOKUP($C153,Sheet!$A$7:$DG$148,'TN01-10 (IN)'!W$12,0))</f>
        <v>8.3000000000000007</v>
      </c>
      <c r="X153" s="28" t="str">
        <f>IF(VLOOKUP($C153,Sheet!$A$7:$DG$148,'TN01-10 (IN)'!X$12,0)="","",VLOOKUP($C153,Sheet!$A$7:$DG$148,'TN01-10 (IN)'!X$12,0))</f>
        <v/>
      </c>
      <c r="Y153" s="28">
        <f>IF(VLOOKUP($C153,Sheet!$A$7:$DG$148,'TN01-10 (IN)'!Y$12,0)="","",VLOOKUP($C153,Sheet!$A$7:$DG$148,'TN01-10 (IN)'!Y$12,0))</f>
        <v>9</v>
      </c>
      <c r="Z153" s="28">
        <f>IF(VLOOKUP($C153,Sheet!$A$7:$DG$148,'TN01-10 (IN)'!Z$12,0)="","",VLOOKUP($C153,Sheet!$A$7:$DG$148,'TN01-10 (IN)'!Z$12,0))</f>
        <v>7.9</v>
      </c>
      <c r="AA153" s="28">
        <f>IF(VLOOKUP($C153,Sheet!$A$7:$DG$148,'TN01-10 (IN)'!AA$12,0)="","",VLOOKUP($C153,Sheet!$A$7:$DG$148,'TN01-10 (IN)'!AA$12,0))</f>
        <v>6.8</v>
      </c>
      <c r="AB153" s="28">
        <f>IF(VLOOKUP($C153,Sheet!$A$7:$DG$148,'TN01-10 (IN)'!AB$12,0)="","",VLOOKUP($C153,Sheet!$A$7:$DG$148,'TN01-10 (IN)'!AB$12,0))</f>
        <v>7.1</v>
      </c>
      <c r="AC153" s="28">
        <f>IF(VLOOKUP($C153,Sheet!$A$7:$DG$148,'TN01-10 (IN)'!AC$12,0)="","",VLOOKUP($C153,Sheet!$A$7:$DG$148,'TN01-10 (IN)'!AC$12,0))</f>
        <v>6.8</v>
      </c>
      <c r="AD153" s="28">
        <f>IF(VLOOKUP($C153,Sheet!$A$7:$DG$148,'TN01-10 (IN)'!AD$12,0)="","",VLOOKUP($C153,Sheet!$A$7:$DG$148,'TN01-10 (IN)'!AD$12,0))</f>
        <v>7.2</v>
      </c>
      <c r="AE153" s="28">
        <f>IF(VLOOKUP($C153,Sheet!$A$7:$DG$148,'TN01-10 (IN)'!AE$12,0)="","",VLOOKUP($C153,Sheet!$A$7:$DG$148,'TN01-10 (IN)'!AE$12,0))</f>
        <v>5.4</v>
      </c>
      <c r="AF153" s="28">
        <f>IF(VLOOKUP($C153,Sheet!$A$7:$DG$148,'TN01-10 (IN)'!AF$12,0)="","",VLOOKUP($C153,Sheet!$A$7:$DG$148,'TN01-10 (IN)'!AF$12,0))</f>
        <v>7.4</v>
      </c>
      <c r="AG153" s="28">
        <f>IF(VLOOKUP($C153,Sheet!$A$7:$DG$148,'TN01-10 (IN)'!AG$12,0)="","",VLOOKUP($C153,Sheet!$A$7:$DG$148,'TN01-10 (IN)'!AG$12,0))</f>
        <v>4.0999999999999996</v>
      </c>
      <c r="AH153" s="28">
        <f>IF(VLOOKUP($C153,Sheet!$A$7:$DG$148,'TN01-10 (IN)'!AH$12,0)="","",VLOOKUP($C153,Sheet!$A$7:$DG$148,'TN01-10 (IN)'!AH$12,0))</f>
        <v>5.6</v>
      </c>
      <c r="AI153" s="28">
        <f>IF(VLOOKUP($C153,Sheet!$A$7:$DG$148,'TN01-10 (IN)'!AI$12,0)="","",VLOOKUP($C153,Sheet!$A$7:$DG$148,'TN01-10 (IN)'!AI$12,0))</f>
        <v>5.2</v>
      </c>
      <c r="AJ153" s="28">
        <f>IF(VLOOKUP($C153,Sheet!$A$7:$DG$148,'TN01-10 (IN)'!AJ$12,0)="","",VLOOKUP($C153,Sheet!$A$7:$DG$148,'TN01-10 (IN)'!AJ$12,0))</f>
        <v>6.2</v>
      </c>
      <c r="AK153" s="28">
        <f>IF(VLOOKUP($C153,Sheet!$A$7:$DG$148,'TN01-10 (IN)'!AK$12,0)="","",VLOOKUP($C153,Sheet!$A$7:$DG$148,'TN01-10 (IN)'!AK$12,0))</f>
        <v>6.4</v>
      </c>
      <c r="AL153" s="28">
        <f>IF(VLOOKUP($C153,Sheet!$A$7:$DG$148,'TN01-10 (IN)'!AL$12,0)="","",VLOOKUP($C153,Sheet!$A$7:$DG$148,'TN01-10 (IN)'!AL$12,0))</f>
        <v>6.1</v>
      </c>
      <c r="AM153" s="33">
        <f>IF(VLOOKUP($C153,Sheet!$A$7:$DG$148,'TN01-10 (IN)'!AM$12,0)="","",VLOOKUP($C153,Sheet!$A$7:$DG$148,'TN01-10 (IN)'!AM$12,0))</f>
        <v>51</v>
      </c>
      <c r="AN153" s="36">
        <f>IF(VLOOKUP($C153,Sheet!$A$7:$DG$148,'TN01-10 (IN)'!AN$12,0)="","",VLOOKUP($C153,Sheet!$A$7:$DG$148,'TN01-10 (IN)'!AN$12,0))</f>
        <v>0</v>
      </c>
      <c r="AO153" s="32">
        <f>IF(VLOOKUP($C153,Sheet!$A$7:$DG$148,'TN01-10 (IN)'!AO$12,0)="","",VLOOKUP($C153,Sheet!$A$7:$DG$148,'TN01-10 (IN)'!AO$12,0))</f>
        <v>5.8</v>
      </c>
      <c r="AP153" s="32">
        <f>IF(VLOOKUP($C153,Sheet!$A$7:$DG$148,'TN01-10 (IN)'!AP$12,0)="","",VLOOKUP($C153,Sheet!$A$7:$DG$148,'TN01-10 (IN)'!AP$12,0))</f>
        <v>5.5</v>
      </c>
      <c r="AQ153" s="32" t="str">
        <f>IF(VLOOKUP($C153,Sheet!$A$7:$DG$148,'TN01-10 (IN)'!AQ$12,0)="","",VLOOKUP($C153,Sheet!$A$7:$DG$148,'TN01-10 (IN)'!AQ$12,0))</f>
        <v/>
      </c>
      <c r="AR153" s="32" t="str">
        <f>IF(VLOOKUP($C153,Sheet!$A$7:$DG$148,'TN01-10 (IN)'!AR$12,0)="","",VLOOKUP($C153,Sheet!$A$7:$DG$148,'TN01-10 (IN)'!AR$12,0))</f>
        <v/>
      </c>
      <c r="AS153" s="32" t="str">
        <f>IF(VLOOKUP($C153,Sheet!$A$7:$DG$148,'TN01-10 (IN)'!AS$12,0)="","",VLOOKUP($C153,Sheet!$A$7:$DG$148,'TN01-10 (IN)'!AS$12,0))</f>
        <v/>
      </c>
      <c r="AT153" s="32" t="str">
        <f>IF(VLOOKUP($C153,Sheet!$A$7:$DG$148,'TN01-10 (IN)'!AT$12,0)="","",VLOOKUP($C153,Sheet!$A$7:$DG$148,'TN01-10 (IN)'!AT$12,0))</f>
        <v/>
      </c>
      <c r="AU153" s="32" t="str">
        <f>IF(VLOOKUP($C153,Sheet!$A$7:$DG$148,'TN01-10 (IN)'!AU$12,0)="","",VLOOKUP($C153,Sheet!$A$7:$DG$148,'TN01-10 (IN)'!AU$12,0))</f>
        <v/>
      </c>
      <c r="AV153" s="32">
        <f>IF(VLOOKUP($C153,Sheet!$A$7:$DG$148,'TN01-10 (IN)'!AV$12,0)="","",VLOOKUP($C153,Sheet!$A$7:$DG$148,'TN01-10 (IN)'!AV$12,0))</f>
        <v>5.9</v>
      </c>
      <c r="AW153" s="32" t="str">
        <f>IF(VLOOKUP($C153,Sheet!$A$7:$DG$148,'TN01-10 (IN)'!AW$12,0)="","",VLOOKUP($C153,Sheet!$A$7:$DG$148,'TN01-10 (IN)'!AW$12,0))</f>
        <v/>
      </c>
      <c r="AX153" s="32" t="str">
        <f>IF(VLOOKUP($C153,Sheet!$A$7:$DG$148,'TN01-10 (IN)'!AX$12,0)="","",VLOOKUP($C153,Sheet!$A$7:$DG$148,'TN01-10 (IN)'!AX$12,0))</f>
        <v/>
      </c>
      <c r="AY153" s="32" t="str">
        <f>IF(VLOOKUP($C153,Sheet!$A$7:$DG$148,'TN01-10 (IN)'!AY$12,0)="","",VLOOKUP($C153,Sheet!$A$7:$DG$148,'TN01-10 (IN)'!AY$12,0))</f>
        <v/>
      </c>
      <c r="AZ153" s="32" t="str">
        <f>IF(VLOOKUP($C153,Sheet!$A$7:$DG$148,'TN01-10 (IN)'!AZ$12,0)="","",VLOOKUP($C153,Sheet!$A$7:$DG$148,'TN01-10 (IN)'!AZ$12,0))</f>
        <v/>
      </c>
      <c r="BA153" s="32" t="str">
        <f>IF(VLOOKUP($C153,Sheet!$A$7:$DG$148,'TN01-10 (IN)'!BA$12,0)="","",VLOOKUP($C153,Sheet!$A$7:$DG$148,'TN01-10 (IN)'!BA$12,0))</f>
        <v/>
      </c>
      <c r="BB153" s="32">
        <f>IF(VLOOKUP($C153,Sheet!$A$7:$DG$148,'TN01-10 (IN)'!BB$12,0)="","",VLOOKUP($C153,Sheet!$A$7:$DG$148,'TN01-10 (IN)'!BB$12,0))</f>
        <v>6.5</v>
      </c>
      <c r="BC153" s="32">
        <f>IF(VLOOKUP($C153,Sheet!$A$7:$DG$148,'TN01-10 (IN)'!BC$12,0)="","",VLOOKUP($C153,Sheet!$A$7:$DG$148,'TN01-10 (IN)'!BC$12,0))</f>
        <v>6.2</v>
      </c>
      <c r="BD153" s="33">
        <f>IF(VLOOKUP($C153,Sheet!$A$7:$DG$148,'TN01-10 (IN)'!BD$12,0)="","",VLOOKUP($C153,Sheet!$A$7:$DG$148,'TN01-10 (IN)'!BD$12,0))</f>
        <v>5</v>
      </c>
      <c r="BE153" s="36">
        <f>IF(VLOOKUP($C153,Sheet!$A$7:$DG$148,'TN01-10 (IN)'!BE$12,0)="","",VLOOKUP($C153,Sheet!$A$7:$DG$148,'TN01-10 (IN)'!BE$12,0))</f>
        <v>0</v>
      </c>
      <c r="BF153" s="28">
        <f>IF(VLOOKUP($C153,Sheet!$A$7:$DG$148,'TN01-10 (IN)'!BF$12,0)="","",VLOOKUP($C153,Sheet!$A$7:$DG$148,'TN01-10 (IN)'!BF$12,0))</f>
        <v>4.5999999999999996</v>
      </c>
      <c r="BG153" s="28">
        <f>IF(VLOOKUP($C153,Sheet!$A$7:$DG$148,'TN01-10 (IN)'!BG$12,0)="","",VLOOKUP($C153,Sheet!$A$7:$DG$148,'TN01-10 (IN)'!BG$12,0))</f>
        <v>4.8</v>
      </c>
      <c r="BH153" s="28">
        <f>IF(VLOOKUP($C153,Sheet!$A$7:$DG$148,'TN01-10 (IN)'!BH$12,0)="","",VLOOKUP($C153,Sheet!$A$7:$DG$148,'TN01-10 (IN)'!BH$12,0))</f>
        <v>6.1</v>
      </c>
      <c r="BI153" s="28">
        <f>IF(VLOOKUP($C153,Sheet!$A$7:$DG$148,'TN01-10 (IN)'!BI$12,0)="","",VLOOKUP($C153,Sheet!$A$7:$DG$148,'TN01-10 (IN)'!BI$12,0))</f>
        <v>4.2</v>
      </c>
      <c r="BJ153" s="28">
        <f>IF(VLOOKUP($C153,Sheet!$A$7:$DG$148,'TN01-10 (IN)'!BJ$12,0)="","",VLOOKUP($C153,Sheet!$A$7:$DG$148,'TN01-10 (IN)'!BJ$12,0))</f>
        <v>6.2</v>
      </c>
      <c r="BK153" s="28">
        <f>IF(VLOOKUP($C153,Sheet!$A$7:$DG$148,'TN01-10 (IN)'!BK$12,0)="","",VLOOKUP($C153,Sheet!$A$7:$DG$148,'TN01-10 (IN)'!BK$12,0))</f>
        <v>6.2</v>
      </c>
      <c r="BL153" s="28">
        <f>IF(VLOOKUP($C153,Sheet!$A$7:$DG$148,'TN01-10 (IN)'!BL$12,0)="","",VLOOKUP($C153,Sheet!$A$7:$DG$148,'TN01-10 (IN)'!BL$12,0))</f>
        <v>8.5</v>
      </c>
      <c r="BM153" s="28">
        <f>IF(VLOOKUP($C153,Sheet!$A$7:$DG$148,'TN01-10 (IN)'!BM$12,0)="","",VLOOKUP($C153,Sheet!$A$7:$DG$148,'TN01-10 (IN)'!BM$12,0))</f>
        <v>6.1</v>
      </c>
      <c r="BN153" s="28">
        <f>IF(VLOOKUP($C153,Sheet!$A$7:$DG$148,'TN01-10 (IN)'!BN$12,0)="","",VLOOKUP($C153,Sheet!$A$7:$DG$148,'TN01-10 (IN)'!BN$12,0))</f>
        <v>5.8</v>
      </c>
      <c r="BO153" s="28">
        <f>IF(VLOOKUP($C153,Sheet!$A$7:$DG$148,'TN01-10 (IN)'!BO$12,0)="","",VLOOKUP($C153,Sheet!$A$7:$DG$148,'TN01-10 (IN)'!BO$12,0))</f>
        <v>4.9000000000000004</v>
      </c>
      <c r="BP153" s="28">
        <f>IF(VLOOKUP($C153,Sheet!$A$7:$DG$148,'TN01-10 (IN)'!BP$12,0)="","",VLOOKUP($C153,Sheet!$A$7:$DG$148,'TN01-10 (IN)'!BP$12,0))</f>
        <v>6.2</v>
      </c>
      <c r="BQ153" s="28">
        <f>IF(VLOOKUP($C153,Sheet!$A$7:$DG$148,'TN01-10 (IN)'!BQ$12,0)="","",VLOOKUP($C153,Sheet!$A$7:$DG$148,'TN01-10 (IN)'!BQ$12,0))</f>
        <v>7.4</v>
      </c>
      <c r="BR153" s="28">
        <f>IF(VLOOKUP($C153,Sheet!$A$7:$DG$148,'TN01-10 (IN)'!BR$12,0)="","",VLOOKUP($C153,Sheet!$A$7:$DG$148,'TN01-10 (IN)'!BR$12,0))</f>
        <v>6</v>
      </c>
      <c r="BS153" s="28" t="str">
        <f>IF(VLOOKUP($C153,Sheet!$A$7:$DG$148,'TN01-10 (IN)'!BS$12,0)="","",VLOOKUP($C153,Sheet!$A$7:$DG$148,'TN01-10 (IN)'!BS$12,0))</f>
        <v/>
      </c>
      <c r="BT153" s="28">
        <f>IF(VLOOKUP($C153,Sheet!$A$7:$DG$148,'TN01-10 (IN)'!BT$12,0)="","",VLOOKUP($C153,Sheet!$A$7:$DG$148,'TN01-10 (IN)'!BT$12,0))</f>
        <v>6.4</v>
      </c>
      <c r="BU153" s="28">
        <f>IF(VLOOKUP($C153,Sheet!$A$7:$DG$148,'TN01-10 (IN)'!BU$12,0)="","",VLOOKUP($C153,Sheet!$A$7:$DG$148,'TN01-10 (IN)'!BU$12,0))</f>
        <v>6.5</v>
      </c>
      <c r="BV153" s="28">
        <f>IF(VLOOKUP($C153,Sheet!$A$7:$DG$148,'TN01-10 (IN)'!BV$12,0)="","",VLOOKUP($C153,Sheet!$A$7:$DG$148,'TN01-10 (IN)'!BV$12,0))</f>
        <v>4.7</v>
      </c>
      <c r="BW153" s="28">
        <f>IF(VLOOKUP($C153,Sheet!$A$7:$DG$148,'TN01-10 (IN)'!BW$12,0)="","",VLOOKUP($C153,Sheet!$A$7:$DG$148,'TN01-10 (IN)'!BW$12,0))</f>
        <v>5.2</v>
      </c>
      <c r="BX153" s="28">
        <f>IF(VLOOKUP($C153,Sheet!$A$7:$DG$148,'TN01-10 (IN)'!BX$12,0)="","",VLOOKUP($C153,Sheet!$A$7:$DG$148,'TN01-10 (IN)'!BX$12,0))</f>
        <v>8.8000000000000007</v>
      </c>
      <c r="BY153" s="28">
        <f>IF(VLOOKUP($C153,Sheet!$A$7:$DG$148,'TN01-10 (IN)'!BY$12,0)="","",VLOOKUP($C153,Sheet!$A$7:$DG$148,'TN01-10 (IN)'!BY$12,0))</f>
        <v>7.5</v>
      </c>
      <c r="BZ153" s="33">
        <f>IF(VLOOKUP($C153,Sheet!$A$7:$DG$148,'TN01-10 (IN)'!BZ$12,0)="","",VLOOKUP($C153,Sheet!$A$7:$DG$148,'TN01-10 (IN)'!BZ$12,0))</f>
        <v>50</v>
      </c>
      <c r="CA153" s="36">
        <f>IF(VLOOKUP($C153,Sheet!$A$7:$DG$148,'TN01-10 (IN)'!CA$12,0)="","",VLOOKUP($C153,Sheet!$A$7:$DG$148,'TN01-10 (IN)'!CA$12,0))</f>
        <v>0</v>
      </c>
      <c r="CB153" s="28">
        <f>IF(VLOOKUP($C153,Sheet!$A$7:$DG$148,'TN01-10 (IN)'!CB$12,0)="","",VLOOKUP($C153,Sheet!$A$7:$DG$148,'TN01-10 (IN)'!CB$12,0))</f>
        <v>6.4</v>
      </c>
      <c r="CC153" s="28" t="str">
        <f>IF(VLOOKUP($C153,Sheet!$A$7:$DG$148,'TN01-10 (IN)'!CC$12,0)="","",VLOOKUP($C153,Sheet!$A$7:$DG$148,'TN01-10 (IN)'!CC$12,0))</f>
        <v/>
      </c>
      <c r="CD153" s="28">
        <f>IF(VLOOKUP($C153,Sheet!$A$7:$DG$148,'TN01-10 (IN)'!CD$12,0)="","",VLOOKUP($C153,Sheet!$A$7:$DG$148,'TN01-10 (IN)'!CD$12,0))</f>
        <v>5.9</v>
      </c>
      <c r="CE153" s="28" t="str">
        <f>IF(VLOOKUP($C153,Sheet!$A$7:$DG$148,'TN01-10 (IN)'!CE$12,0)="","",VLOOKUP($C153,Sheet!$A$7:$DG$148,'TN01-10 (IN)'!CE$12,0))</f>
        <v/>
      </c>
      <c r="CF153" s="28">
        <f>IF(VLOOKUP($C153,Sheet!$A$7:$DG$148,'TN01-10 (IN)'!CF$12,0)="","",VLOOKUP($C153,Sheet!$A$7:$DG$148,'TN01-10 (IN)'!CF$12,0))</f>
        <v>5.8</v>
      </c>
      <c r="CG153" s="28">
        <f>IF(VLOOKUP($C153,Sheet!$A$7:$DG$148,'TN01-10 (IN)'!CG$12,0)="","",VLOOKUP($C153,Sheet!$A$7:$DG$148,'TN01-10 (IN)'!CG$12,0))</f>
        <v>8.1</v>
      </c>
      <c r="CH153" s="28">
        <f>IF(VLOOKUP($C153,Sheet!$A$7:$DG$148,'TN01-10 (IN)'!CH$12,0)="","",VLOOKUP($C153,Sheet!$A$7:$DG$148,'TN01-10 (IN)'!CH$12,0))</f>
        <v>5.4</v>
      </c>
      <c r="CI153" s="28">
        <f>IF(VLOOKUP($C153,Sheet!$A$7:$DG$148,'TN01-10 (IN)'!CI$12,0)="","",VLOOKUP($C153,Sheet!$A$7:$DG$148,'TN01-10 (IN)'!CI$12,0))</f>
        <v>5</v>
      </c>
      <c r="CJ153" s="28" t="str">
        <f>IF(VLOOKUP($C153,Sheet!$A$7:$DG$148,'TN01-10 (IN)'!CJ$12,0)="","",VLOOKUP($C153,Sheet!$A$7:$DG$148,'TN01-10 (IN)'!CJ$12,0))</f>
        <v/>
      </c>
      <c r="CK153" s="28" t="str">
        <f>IF(VLOOKUP($C153,Sheet!$A$7:$DG$148,'TN01-10 (IN)'!CK$12,0)="","",VLOOKUP($C153,Sheet!$A$7:$DG$148,'TN01-10 (IN)'!CK$12,0))</f>
        <v/>
      </c>
      <c r="CL153" s="28" t="str">
        <f>IF(VLOOKUP($C153,Sheet!$A$7:$DG$148,'TN01-10 (IN)'!CL$12,0)="","",VLOOKUP($C153,Sheet!$A$7:$DG$148,'TN01-10 (IN)'!CL$12,0))</f>
        <v/>
      </c>
      <c r="CM153" s="28" t="str">
        <f>IF(VLOOKUP($C153,Sheet!$A$7:$DG$148,'TN01-10 (IN)'!CM$12,0)="","",VLOOKUP($C153,Sheet!$A$7:$DG$148,'TN01-10 (IN)'!CM$12,0))</f>
        <v/>
      </c>
      <c r="CN153" s="28" t="str">
        <f>IF(VLOOKUP($C153,Sheet!$A$7:$DG$148,'TN01-10 (IN)'!CN$12,0)="","",VLOOKUP($C153,Sheet!$A$7:$DG$148,'TN01-10 (IN)'!CN$12,0))</f>
        <v/>
      </c>
      <c r="CO153" s="28">
        <f>IF(VLOOKUP($C153,Sheet!$A$7:$DG$148,'TN01-10 (IN)'!CO$12,0)="","",VLOOKUP($C153,Sheet!$A$7:$DG$148,'TN01-10 (IN)'!CO$12,0))</f>
        <v>8.1999999999999993</v>
      </c>
      <c r="CP153" s="28">
        <f>IF(VLOOKUP($C153,Sheet!$A$7:$DG$148,'TN01-10 (IN)'!CP$12,0)="","",VLOOKUP($C153,Sheet!$A$7:$DG$148,'TN01-10 (IN)'!CP$12,0))</f>
        <v>6.6</v>
      </c>
      <c r="CQ153" s="28">
        <f>IF(VLOOKUP($C153,Sheet!$A$7:$DG$148,'TN01-10 (IN)'!CQ$12,0)="","",VLOOKUP($C153,Sheet!$A$7:$DG$148,'TN01-10 (IN)'!CQ$12,0))</f>
        <v>8.1999999999999993</v>
      </c>
      <c r="CR153" s="28">
        <f>IF(VLOOKUP($C153,Sheet!$A$7:$DG$148,'TN01-10 (IN)'!CR$12,0)="","",VLOOKUP($C153,Sheet!$A$7:$DG$148,'TN01-10 (IN)'!CR$12,0))</f>
        <v>7.6</v>
      </c>
      <c r="CS153" s="28">
        <f>IF(VLOOKUP($C153,Sheet!$A$7:$DG$148,'TN01-10 (IN)'!CS$12,0)="","",VLOOKUP($C153,Sheet!$A$7:$DG$148,'TN01-10 (IN)'!CS$12,0))</f>
        <v>5.3</v>
      </c>
      <c r="CT153" s="28">
        <f>IF(VLOOKUP($C153,Sheet!$A$7:$DG$148,'TN01-10 (IN)'!CT$12,0)="","",VLOOKUP($C153,Sheet!$A$7:$DG$148,'TN01-10 (IN)'!CT$12,0))</f>
        <v>6.4</v>
      </c>
      <c r="CU153" s="33">
        <f>IF(VLOOKUP($C153,Sheet!$A$7:$DG$148,'TN01-10 (IN)'!CU$12,0)="","",VLOOKUP($C153,Sheet!$A$7:$DG$148,'TN01-10 (IN)'!CU$12,0))</f>
        <v>27</v>
      </c>
      <c r="CV153" s="36">
        <f>IF(VLOOKUP($C153,Sheet!$A$7:$DG$148,'TN01-10 (IN)'!CV$12,0)="","",VLOOKUP($C153,Sheet!$A$7:$DG$148,'TN01-10 (IN)'!CV$12,0))</f>
        <v>0</v>
      </c>
      <c r="CW153" s="38">
        <f t="shared" si="20"/>
        <v>128</v>
      </c>
      <c r="CX153" s="38">
        <f t="shared" si="20"/>
        <v>0</v>
      </c>
      <c r="CY153" s="38">
        <f t="shared" si="21"/>
        <v>0</v>
      </c>
      <c r="CZ153" s="38">
        <f t="shared" si="22"/>
        <v>128</v>
      </c>
      <c r="DA153" s="38">
        <f t="shared" si="23"/>
        <v>6.43</v>
      </c>
      <c r="DB153" s="38">
        <f>VLOOKUP($C153,'TN01-04'!$A$13:$DL$166,103,0)</f>
        <v>2.5</v>
      </c>
      <c r="DC153" s="28" t="str">
        <f>IF(VLOOKUP($C153,Sheet!$A$7:$DG$148,'TN01-10 (IN)'!DC$12,0)="","",VLOOKUP($C153,Sheet!$A$7:$DG$148,'TN01-10 (IN)'!DC$12,0))</f>
        <v/>
      </c>
      <c r="DD153" s="28" t="str">
        <f>IF(VLOOKUP($C153,Sheet!$A$7:$DG$148,'TN01-10 (IN)'!DD$12,0)="","",VLOOKUP($C153,Sheet!$A$7:$DG$148,'TN01-10 (IN)'!DD$12,0))</f>
        <v/>
      </c>
      <c r="DE153" s="28">
        <f>IF(VLOOKUP($C153,Sheet!$A$7:$DG$148,'TN01-10 (IN)'!DE$12,0)="","",VLOOKUP($C153,Sheet!$A$7:$DG$148,'TN01-10 (IN)'!DE$12,0))</f>
        <v>7.6</v>
      </c>
      <c r="DF153" s="28" t="str">
        <f>IF(VLOOKUP($C153,Sheet!$A$7:$DG$148,'TN01-10 (IN)'!DF$12,0)="","",VLOOKUP($C153,Sheet!$A$7:$DG$148,'TN01-10 (IN)'!DF$12,0))</f>
        <v/>
      </c>
      <c r="DG153" s="38"/>
      <c r="DH153" s="38">
        <f t="shared" si="24"/>
        <v>7.6</v>
      </c>
      <c r="DI153" s="38">
        <f>VLOOKUP($C153,'TN01-04'!$A$13:$DL$166,110,0)</f>
        <v>3.33</v>
      </c>
      <c r="DJ153" s="33">
        <f>IF(VLOOKUP($C153,Sheet!$A$7:$DG$148,'TN01-10 (IN)'!DJ$12,0)="","",VLOOKUP($C153,Sheet!$A$7:$DG$148,'TN01-10 (IN)'!DJ$12,0))</f>
        <v>5</v>
      </c>
      <c r="DK153" s="36">
        <f>IF(VLOOKUP($C153,Sheet!$A$7:$DG$148,'TN01-10 (IN)'!DK$12,0)="","",VLOOKUP($C153,Sheet!$A$7:$DG$148,'TN01-10 (IN)'!DK$12,0))</f>
        <v>0</v>
      </c>
      <c r="DL153" s="38">
        <f t="shared" si="25"/>
        <v>133</v>
      </c>
      <c r="DM153" s="38">
        <f t="shared" si="26"/>
        <v>0</v>
      </c>
      <c r="DN153" s="38">
        <f t="shared" si="27"/>
        <v>6.47</v>
      </c>
      <c r="DO153" s="38">
        <f>VLOOKUP($C153,'TN01-04'!$A$13:$DL$166,116,0)</f>
        <v>2.5299999999999998</v>
      </c>
      <c r="DP153" s="33">
        <f>IF(VLOOKUP($C153,Sheet!$A$7:$DG$148,'TN01-10 (IN)'!DP$12,0)="","",VLOOKUP($C153,Sheet!$A$7:$DG$148,'TN01-10 (IN)'!DP$12,0))</f>
        <v>138</v>
      </c>
      <c r="DQ153" s="36">
        <f>IF(VLOOKUP($C153,Sheet!$A$7:$DG$148,'TN01-10 (IN)'!DQ$12,0)="","",VLOOKUP($C153,Sheet!$A$7:$DG$148,'TN01-10 (IN)'!DQ$12,0))</f>
        <v>0</v>
      </c>
      <c r="DR153" s="28">
        <f>IF(VLOOKUP($C153,Sheet!$A$7:$DG$148,'TN01-10 (IN)'!DR$12,0)="","",VLOOKUP($C153,Sheet!$A$7:$DG$148,'TN01-10 (IN)'!DR$12,0))</f>
        <v>137</v>
      </c>
      <c r="DS153" s="28">
        <f>IF(VLOOKUP($C153,Sheet!$A$7:$DG$148,'TN01-10 (IN)'!DS$12,0)="","",VLOOKUP($C153,Sheet!$A$7:$DG$148,'TN01-10 (IN)'!DS$12,0))</f>
        <v>138</v>
      </c>
      <c r="DT153" s="28">
        <f>IF(VLOOKUP($C153,Sheet!$A$7:$DG$148,'TN01-10 (IN)'!DT$12,0)="","",VLOOKUP($C153,Sheet!$A$7:$DG$148,'TN01-10 (IN)'!DT$12,0))</f>
        <v>6.47</v>
      </c>
      <c r="DU153" s="28">
        <f>IF(VLOOKUP($C153,Sheet!$A$7:$DG$148,'TN01-10 (IN)'!DU$12,0)="","",VLOOKUP($C153,Sheet!$A$7:$DG$148,'TN01-10 (IN)'!DU$12,0))</f>
        <v>2.5299999999999998</v>
      </c>
      <c r="DV153" s="28" t="str">
        <f>IF(VLOOKUP($C153,Sheet!$A$7:$DG$148,'TN01-10 (IN)'!DV$12,0)="","",VLOOKUP($C153,Sheet!$A$7:$DG$148,'TN01-10 (IN)'!DV$12,0))</f>
        <v/>
      </c>
      <c r="DW153" s="42">
        <f t="shared" si="28"/>
        <v>0</v>
      </c>
    </row>
    <row r="154" spans="1:127" ht="15.95" customHeight="1" x14ac:dyDescent="0.2">
      <c r="A154" s="52"/>
      <c r="B154" s="625"/>
      <c r="C154" s="45">
        <v>2220313885</v>
      </c>
      <c r="D154" s="26" t="s">
        <v>26</v>
      </c>
      <c r="E154" s="26" t="s">
        <v>115</v>
      </c>
      <c r="F154" s="26" t="s">
        <v>197</v>
      </c>
      <c r="G154" s="27">
        <v>35915</v>
      </c>
      <c r="H154" s="26" t="s">
        <v>209</v>
      </c>
      <c r="I154" s="26" t="s">
        <v>212</v>
      </c>
      <c r="J154" s="28">
        <f>IF(VLOOKUP($C154,Sheet!$A$7:$DG$148,'TN01-10 (IN)'!J$12,0)="","",VLOOKUP($C154,Sheet!$A$7:$DG$148,'TN01-10 (IN)'!J$12,0))</f>
        <v>8.8000000000000007</v>
      </c>
      <c r="K154" s="28">
        <f>IF(VLOOKUP($C154,Sheet!$A$7:$DG$148,'TN01-10 (IN)'!K$12,0)="","",VLOOKUP($C154,Sheet!$A$7:$DG$148,'TN01-10 (IN)'!K$12,0))</f>
        <v>8</v>
      </c>
      <c r="L154" s="28">
        <f>IF(VLOOKUP($C154,Sheet!$A$7:$DG$148,'TN01-10 (IN)'!L$12,0)="","",VLOOKUP($C154,Sheet!$A$7:$DG$148,'TN01-10 (IN)'!L$12,0))</f>
        <v>8.5</v>
      </c>
      <c r="M154" s="28">
        <f>IF(VLOOKUP($C154,Sheet!$A$7:$DG$148,'TN01-10 (IN)'!M$12,0)="","",VLOOKUP($C154,Sheet!$A$7:$DG$148,'TN01-10 (IN)'!M$12,0))</f>
        <v>9.1</v>
      </c>
      <c r="N154" s="28">
        <f>IF(VLOOKUP($C154,Sheet!$A$7:$DG$148,'TN01-10 (IN)'!N$12,0)="","",VLOOKUP($C154,Sheet!$A$7:$DG$148,'TN01-10 (IN)'!N$12,0))</f>
        <v>7.8</v>
      </c>
      <c r="O154" s="28">
        <f>IF(VLOOKUP($C154,Sheet!$A$7:$DG$148,'TN01-10 (IN)'!O$12,0)="","",VLOOKUP($C154,Sheet!$A$7:$DG$148,'TN01-10 (IN)'!O$12,0))</f>
        <v>9.8000000000000007</v>
      </c>
      <c r="P154" s="28">
        <f>IF(VLOOKUP($C154,Sheet!$A$7:$DG$148,'TN01-10 (IN)'!P$12,0)="","",VLOOKUP($C154,Sheet!$A$7:$DG$148,'TN01-10 (IN)'!P$12,0))</f>
        <v>8.6</v>
      </c>
      <c r="Q154" s="28" t="str">
        <f>IF(VLOOKUP($C154,Sheet!$A$7:$DG$148,'TN01-10 (IN)'!Q$12,0)="","",VLOOKUP($C154,Sheet!$A$7:$DG$148,'TN01-10 (IN)'!Q$12,0))</f>
        <v/>
      </c>
      <c r="R154" s="28">
        <f>IF(VLOOKUP($C154,Sheet!$A$7:$DG$148,'TN01-10 (IN)'!R$12,0)="","",VLOOKUP($C154,Sheet!$A$7:$DG$148,'TN01-10 (IN)'!R$12,0))</f>
        <v>9.1</v>
      </c>
      <c r="S154" s="28" t="str">
        <f>IF(VLOOKUP($C154,Sheet!$A$7:$DG$148,'TN01-10 (IN)'!S$12,0)="","",VLOOKUP($C154,Sheet!$A$7:$DG$148,'TN01-10 (IN)'!S$12,0))</f>
        <v/>
      </c>
      <c r="T154" s="28" t="str">
        <f>IF(VLOOKUP($C154,Sheet!$A$7:$DG$148,'TN01-10 (IN)'!T$12,0)="","",VLOOKUP($C154,Sheet!$A$7:$DG$148,'TN01-10 (IN)'!T$12,0))</f>
        <v/>
      </c>
      <c r="U154" s="28" t="str">
        <f>IF(VLOOKUP($C154,Sheet!$A$7:$DG$148,'TN01-10 (IN)'!U$12,0)="","",VLOOKUP($C154,Sheet!$A$7:$DG$148,'TN01-10 (IN)'!U$12,0))</f>
        <v/>
      </c>
      <c r="V154" s="28" t="str">
        <f>IF(VLOOKUP($C154,Sheet!$A$7:$DG$148,'TN01-10 (IN)'!V$12,0)="","",VLOOKUP($C154,Sheet!$A$7:$DG$148,'TN01-10 (IN)'!V$12,0))</f>
        <v/>
      </c>
      <c r="W154" s="28">
        <f>IF(VLOOKUP($C154,Sheet!$A$7:$DG$148,'TN01-10 (IN)'!W$12,0)="","",VLOOKUP($C154,Sheet!$A$7:$DG$148,'TN01-10 (IN)'!W$12,0))</f>
        <v>6.7</v>
      </c>
      <c r="X154" s="28">
        <f>IF(VLOOKUP($C154,Sheet!$A$7:$DG$148,'TN01-10 (IN)'!X$12,0)="","",VLOOKUP($C154,Sheet!$A$7:$DG$148,'TN01-10 (IN)'!X$12,0))</f>
        <v>9.1999999999999993</v>
      </c>
      <c r="Y154" s="28">
        <f>IF(VLOOKUP($C154,Sheet!$A$7:$DG$148,'TN01-10 (IN)'!Y$12,0)="","",VLOOKUP($C154,Sheet!$A$7:$DG$148,'TN01-10 (IN)'!Y$12,0))</f>
        <v>9.3000000000000007</v>
      </c>
      <c r="Z154" s="28">
        <f>IF(VLOOKUP($C154,Sheet!$A$7:$DG$148,'TN01-10 (IN)'!Z$12,0)="","",VLOOKUP($C154,Sheet!$A$7:$DG$148,'TN01-10 (IN)'!Z$12,0))</f>
        <v>8.3000000000000007</v>
      </c>
      <c r="AA154" s="28">
        <f>IF(VLOOKUP($C154,Sheet!$A$7:$DG$148,'TN01-10 (IN)'!AA$12,0)="","",VLOOKUP($C154,Sheet!$A$7:$DG$148,'TN01-10 (IN)'!AA$12,0))</f>
        <v>8.1999999999999993</v>
      </c>
      <c r="AB154" s="28">
        <f>IF(VLOOKUP($C154,Sheet!$A$7:$DG$148,'TN01-10 (IN)'!AB$12,0)="","",VLOOKUP($C154,Sheet!$A$7:$DG$148,'TN01-10 (IN)'!AB$12,0))</f>
        <v>8.8000000000000007</v>
      </c>
      <c r="AC154" s="28">
        <f>IF(VLOOKUP($C154,Sheet!$A$7:$DG$148,'TN01-10 (IN)'!AC$12,0)="","",VLOOKUP($C154,Sheet!$A$7:$DG$148,'TN01-10 (IN)'!AC$12,0))</f>
        <v>7.5</v>
      </c>
      <c r="AD154" s="28">
        <f>IF(VLOOKUP($C154,Sheet!$A$7:$DG$148,'TN01-10 (IN)'!AD$12,0)="","",VLOOKUP($C154,Sheet!$A$7:$DG$148,'TN01-10 (IN)'!AD$12,0))</f>
        <v>8.6</v>
      </c>
      <c r="AE154" s="28">
        <f>IF(VLOOKUP($C154,Sheet!$A$7:$DG$148,'TN01-10 (IN)'!AE$12,0)="","",VLOOKUP($C154,Sheet!$A$7:$DG$148,'TN01-10 (IN)'!AE$12,0))</f>
        <v>8.1</v>
      </c>
      <c r="AF154" s="28">
        <f>IF(VLOOKUP($C154,Sheet!$A$7:$DG$148,'TN01-10 (IN)'!AF$12,0)="","",VLOOKUP($C154,Sheet!$A$7:$DG$148,'TN01-10 (IN)'!AF$12,0))</f>
        <v>8.4</v>
      </c>
      <c r="AG154" s="28">
        <f>IF(VLOOKUP($C154,Sheet!$A$7:$DG$148,'TN01-10 (IN)'!AG$12,0)="","",VLOOKUP($C154,Sheet!$A$7:$DG$148,'TN01-10 (IN)'!AG$12,0))</f>
        <v>5.9</v>
      </c>
      <c r="AH154" s="28">
        <f>IF(VLOOKUP($C154,Sheet!$A$7:$DG$148,'TN01-10 (IN)'!AH$12,0)="","",VLOOKUP($C154,Sheet!$A$7:$DG$148,'TN01-10 (IN)'!AH$12,0))</f>
        <v>8.3000000000000007</v>
      </c>
      <c r="AI154" s="28">
        <f>IF(VLOOKUP($C154,Sheet!$A$7:$DG$148,'TN01-10 (IN)'!AI$12,0)="","",VLOOKUP($C154,Sheet!$A$7:$DG$148,'TN01-10 (IN)'!AI$12,0))</f>
        <v>7.3</v>
      </c>
      <c r="AJ154" s="28">
        <f>IF(VLOOKUP($C154,Sheet!$A$7:$DG$148,'TN01-10 (IN)'!AJ$12,0)="","",VLOOKUP($C154,Sheet!$A$7:$DG$148,'TN01-10 (IN)'!AJ$12,0))</f>
        <v>6.8</v>
      </c>
      <c r="AK154" s="28">
        <f>IF(VLOOKUP($C154,Sheet!$A$7:$DG$148,'TN01-10 (IN)'!AK$12,0)="","",VLOOKUP($C154,Sheet!$A$7:$DG$148,'TN01-10 (IN)'!AK$12,0))</f>
        <v>8.6999999999999993</v>
      </c>
      <c r="AL154" s="28">
        <f>IF(VLOOKUP($C154,Sheet!$A$7:$DG$148,'TN01-10 (IN)'!AL$12,0)="","",VLOOKUP($C154,Sheet!$A$7:$DG$148,'TN01-10 (IN)'!AL$12,0))</f>
        <v>8.3000000000000007</v>
      </c>
      <c r="AM154" s="33">
        <f>IF(VLOOKUP($C154,Sheet!$A$7:$DG$148,'TN01-10 (IN)'!AM$12,0)="","",VLOOKUP($C154,Sheet!$A$7:$DG$148,'TN01-10 (IN)'!AM$12,0))</f>
        <v>51</v>
      </c>
      <c r="AN154" s="36">
        <f>IF(VLOOKUP($C154,Sheet!$A$7:$DG$148,'TN01-10 (IN)'!AN$12,0)="","",VLOOKUP($C154,Sheet!$A$7:$DG$148,'TN01-10 (IN)'!AN$12,0))</f>
        <v>0</v>
      </c>
      <c r="AO154" s="32">
        <f>IF(VLOOKUP($C154,Sheet!$A$7:$DG$148,'TN01-10 (IN)'!AO$12,0)="","",VLOOKUP($C154,Sheet!$A$7:$DG$148,'TN01-10 (IN)'!AO$12,0))</f>
        <v>7.6</v>
      </c>
      <c r="AP154" s="32">
        <f>IF(VLOOKUP($C154,Sheet!$A$7:$DG$148,'TN01-10 (IN)'!AP$12,0)="","",VLOOKUP($C154,Sheet!$A$7:$DG$148,'TN01-10 (IN)'!AP$12,0))</f>
        <v>6.5</v>
      </c>
      <c r="AQ154" s="32">
        <f>IF(VLOOKUP($C154,Sheet!$A$7:$DG$148,'TN01-10 (IN)'!AQ$12,0)="","",VLOOKUP($C154,Sheet!$A$7:$DG$148,'TN01-10 (IN)'!AQ$12,0))</f>
        <v>6.7</v>
      </c>
      <c r="AR154" s="32" t="str">
        <f>IF(VLOOKUP($C154,Sheet!$A$7:$DG$148,'TN01-10 (IN)'!AR$12,0)="","",VLOOKUP($C154,Sheet!$A$7:$DG$148,'TN01-10 (IN)'!AR$12,0))</f>
        <v/>
      </c>
      <c r="AS154" s="32" t="str">
        <f>IF(VLOOKUP($C154,Sheet!$A$7:$DG$148,'TN01-10 (IN)'!AS$12,0)="","",VLOOKUP($C154,Sheet!$A$7:$DG$148,'TN01-10 (IN)'!AS$12,0))</f>
        <v/>
      </c>
      <c r="AT154" s="32" t="str">
        <f>IF(VLOOKUP($C154,Sheet!$A$7:$DG$148,'TN01-10 (IN)'!AT$12,0)="","",VLOOKUP($C154,Sheet!$A$7:$DG$148,'TN01-10 (IN)'!AT$12,0))</f>
        <v/>
      </c>
      <c r="AU154" s="32" t="str">
        <f>IF(VLOOKUP($C154,Sheet!$A$7:$DG$148,'TN01-10 (IN)'!AU$12,0)="","",VLOOKUP($C154,Sheet!$A$7:$DG$148,'TN01-10 (IN)'!AU$12,0))</f>
        <v/>
      </c>
      <c r="AV154" s="32" t="str">
        <f>IF(VLOOKUP($C154,Sheet!$A$7:$DG$148,'TN01-10 (IN)'!AV$12,0)="","",VLOOKUP($C154,Sheet!$A$7:$DG$148,'TN01-10 (IN)'!AV$12,0))</f>
        <v/>
      </c>
      <c r="AW154" s="32" t="str">
        <f>IF(VLOOKUP($C154,Sheet!$A$7:$DG$148,'TN01-10 (IN)'!AW$12,0)="","",VLOOKUP($C154,Sheet!$A$7:$DG$148,'TN01-10 (IN)'!AW$12,0))</f>
        <v/>
      </c>
      <c r="AX154" s="32" t="str">
        <f>IF(VLOOKUP($C154,Sheet!$A$7:$DG$148,'TN01-10 (IN)'!AX$12,0)="","",VLOOKUP($C154,Sheet!$A$7:$DG$148,'TN01-10 (IN)'!AX$12,0))</f>
        <v/>
      </c>
      <c r="AY154" s="32" t="str">
        <f>IF(VLOOKUP($C154,Sheet!$A$7:$DG$148,'TN01-10 (IN)'!AY$12,0)="","",VLOOKUP($C154,Sheet!$A$7:$DG$148,'TN01-10 (IN)'!AY$12,0))</f>
        <v/>
      </c>
      <c r="AZ154" s="32" t="str">
        <f>IF(VLOOKUP($C154,Sheet!$A$7:$DG$148,'TN01-10 (IN)'!AZ$12,0)="","",VLOOKUP($C154,Sheet!$A$7:$DG$148,'TN01-10 (IN)'!AZ$12,0))</f>
        <v/>
      </c>
      <c r="BA154" s="32">
        <f>IF(VLOOKUP($C154,Sheet!$A$7:$DG$148,'TN01-10 (IN)'!BA$12,0)="","",VLOOKUP($C154,Sheet!$A$7:$DG$148,'TN01-10 (IN)'!BA$12,0))</f>
        <v>6.9</v>
      </c>
      <c r="BB154" s="32" t="str">
        <f>IF(VLOOKUP($C154,Sheet!$A$7:$DG$148,'TN01-10 (IN)'!BB$12,0)="","",VLOOKUP($C154,Sheet!$A$7:$DG$148,'TN01-10 (IN)'!BB$12,0))</f>
        <v/>
      </c>
      <c r="BC154" s="32">
        <f>IF(VLOOKUP($C154,Sheet!$A$7:$DG$148,'TN01-10 (IN)'!BC$12,0)="","",VLOOKUP($C154,Sheet!$A$7:$DG$148,'TN01-10 (IN)'!BC$12,0))</f>
        <v>7.9</v>
      </c>
      <c r="BD154" s="33">
        <f>IF(VLOOKUP($C154,Sheet!$A$7:$DG$148,'TN01-10 (IN)'!BD$12,0)="","",VLOOKUP($C154,Sheet!$A$7:$DG$148,'TN01-10 (IN)'!BD$12,0))</f>
        <v>5</v>
      </c>
      <c r="BE154" s="36">
        <f>IF(VLOOKUP($C154,Sheet!$A$7:$DG$148,'TN01-10 (IN)'!BE$12,0)="","",VLOOKUP($C154,Sheet!$A$7:$DG$148,'TN01-10 (IN)'!BE$12,0))</f>
        <v>0</v>
      </c>
      <c r="BF154" s="28">
        <f>IF(VLOOKUP($C154,Sheet!$A$7:$DG$148,'TN01-10 (IN)'!BF$12,0)="","",VLOOKUP($C154,Sheet!$A$7:$DG$148,'TN01-10 (IN)'!BF$12,0))</f>
        <v>6.8</v>
      </c>
      <c r="BG154" s="28">
        <f>IF(VLOOKUP($C154,Sheet!$A$7:$DG$148,'TN01-10 (IN)'!BG$12,0)="","",VLOOKUP($C154,Sheet!$A$7:$DG$148,'TN01-10 (IN)'!BG$12,0))</f>
        <v>7.5</v>
      </c>
      <c r="BH154" s="28">
        <f>IF(VLOOKUP($C154,Sheet!$A$7:$DG$148,'TN01-10 (IN)'!BH$12,0)="","",VLOOKUP($C154,Sheet!$A$7:$DG$148,'TN01-10 (IN)'!BH$12,0))</f>
        <v>8.9</v>
      </c>
      <c r="BI154" s="28">
        <f>IF(VLOOKUP($C154,Sheet!$A$7:$DG$148,'TN01-10 (IN)'!BI$12,0)="","",VLOOKUP($C154,Sheet!$A$7:$DG$148,'TN01-10 (IN)'!BI$12,0))</f>
        <v>7</v>
      </c>
      <c r="BJ154" s="28">
        <f>IF(VLOOKUP($C154,Sheet!$A$7:$DG$148,'TN01-10 (IN)'!BJ$12,0)="","",VLOOKUP($C154,Sheet!$A$7:$DG$148,'TN01-10 (IN)'!BJ$12,0))</f>
        <v>8.6</v>
      </c>
      <c r="BK154" s="28">
        <f>IF(VLOOKUP($C154,Sheet!$A$7:$DG$148,'TN01-10 (IN)'!BK$12,0)="","",VLOOKUP($C154,Sheet!$A$7:$DG$148,'TN01-10 (IN)'!BK$12,0))</f>
        <v>8.3000000000000007</v>
      </c>
      <c r="BL154" s="28">
        <f>IF(VLOOKUP($C154,Sheet!$A$7:$DG$148,'TN01-10 (IN)'!BL$12,0)="","",VLOOKUP($C154,Sheet!$A$7:$DG$148,'TN01-10 (IN)'!BL$12,0))</f>
        <v>8.6</v>
      </c>
      <c r="BM154" s="28">
        <f>IF(VLOOKUP($C154,Sheet!$A$7:$DG$148,'TN01-10 (IN)'!BM$12,0)="","",VLOOKUP($C154,Sheet!$A$7:$DG$148,'TN01-10 (IN)'!BM$12,0))</f>
        <v>7.7</v>
      </c>
      <c r="BN154" s="28">
        <f>IF(VLOOKUP($C154,Sheet!$A$7:$DG$148,'TN01-10 (IN)'!BN$12,0)="","",VLOOKUP($C154,Sheet!$A$7:$DG$148,'TN01-10 (IN)'!BN$12,0))</f>
        <v>7.6</v>
      </c>
      <c r="BO154" s="28">
        <f>IF(VLOOKUP($C154,Sheet!$A$7:$DG$148,'TN01-10 (IN)'!BO$12,0)="","",VLOOKUP($C154,Sheet!$A$7:$DG$148,'TN01-10 (IN)'!BO$12,0))</f>
        <v>8</v>
      </c>
      <c r="BP154" s="28">
        <f>IF(VLOOKUP($C154,Sheet!$A$7:$DG$148,'TN01-10 (IN)'!BP$12,0)="","",VLOOKUP($C154,Sheet!$A$7:$DG$148,'TN01-10 (IN)'!BP$12,0))</f>
        <v>7.8</v>
      </c>
      <c r="BQ154" s="28">
        <f>IF(VLOOKUP($C154,Sheet!$A$7:$DG$148,'TN01-10 (IN)'!BQ$12,0)="","",VLOOKUP($C154,Sheet!$A$7:$DG$148,'TN01-10 (IN)'!BQ$12,0))</f>
        <v>7.1</v>
      </c>
      <c r="BR154" s="28">
        <f>IF(VLOOKUP($C154,Sheet!$A$7:$DG$148,'TN01-10 (IN)'!BR$12,0)="","",VLOOKUP($C154,Sheet!$A$7:$DG$148,'TN01-10 (IN)'!BR$12,0))</f>
        <v>8</v>
      </c>
      <c r="BS154" s="28" t="str">
        <f>IF(VLOOKUP($C154,Sheet!$A$7:$DG$148,'TN01-10 (IN)'!BS$12,0)="","",VLOOKUP($C154,Sheet!$A$7:$DG$148,'TN01-10 (IN)'!BS$12,0))</f>
        <v/>
      </c>
      <c r="BT154" s="28">
        <f>IF(VLOOKUP($C154,Sheet!$A$7:$DG$148,'TN01-10 (IN)'!BT$12,0)="","",VLOOKUP($C154,Sheet!$A$7:$DG$148,'TN01-10 (IN)'!BT$12,0))</f>
        <v>5.7</v>
      </c>
      <c r="BU154" s="28">
        <f>IF(VLOOKUP($C154,Sheet!$A$7:$DG$148,'TN01-10 (IN)'!BU$12,0)="","",VLOOKUP($C154,Sheet!$A$7:$DG$148,'TN01-10 (IN)'!BU$12,0))</f>
        <v>6.3</v>
      </c>
      <c r="BV154" s="28">
        <f>IF(VLOOKUP($C154,Sheet!$A$7:$DG$148,'TN01-10 (IN)'!BV$12,0)="","",VLOOKUP($C154,Sheet!$A$7:$DG$148,'TN01-10 (IN)'!BV$12,0))</f>
        <v>7.5</v>
      </c>
      <c r="BW154" s="28">
        <f>IF(VLOOKUP($C154,Sheet!$A$7:$DG$148,'TN01-10 (IN)'!BW$12,0)="","",VLOOKUP($C154,Sheet!$A$7:$DG$148,'TN01-10 (IN)'!BW$12,0))</f>
        <v>7.4</v>
      </c>
      <c r="BX154" s="28">
        <f>IF(VLOOKUP($C154,Sheet!$A$7:$DG$148,'TN01-10 (IN)'!BX$12,0)="","",VLOOKUP($C154,Sheet!$A$7:$DG$148,'TN01-10 (IN)'!BX$12,0))</f>
        <v>8.5</v>
      </c>
      <c r="BY154" s="28">
        <f>IF(VLOOKUP($C154,Sheet!$A$7:$DG$148,'TN01-10 (IN)'!BY$12,0)="","",VLOOKUP($C154,Sheet!$A$7:$DG$148,'TN01-10 (IN)'!BY$12,0))</f>
        <v>8.1999999999999993</v>
      </c>
      <c r="BZ154" s="33">
        <f>IF(VLOOKUP($C154,Sheet!$A$7:$DG$148,'TN01-10 (IN)'!BZ$12,0)="","",VLOOKUP($C154,Sheet!$A$7:$DG$148,'TN01-10 (IN)'!BZ$12,0))</f>
        <v>50</v>
      </c>
      <c r="CA154" s="36">
        <f>IF(VLOOKUP($C154,Sheet!$A$7:$DG$148,'TN01-10 (IN)'!CA$12,0)="","",VLOOKUP($C154,Sheet!$A$7:$DG$148,'TN01-10 (IN)'!CA$12,0))</f>
        <v>0</v>
      </c>
      <c r="CB154" s="28" t="str">
        <f>IF(VLOOKUP($C154,Sheet!$A$7:$DG$148,'TN01-10 (IN)'!CB$12,0)="","",VLOOKUP($C154,Sheet!$A$7:$DG$148,'TN01-10 (IN)'!CB$12,0))</f>
        <v/>
      </c>
      <c r="CC154" s="28">
        <f>IF(VLOOKUP($C154,Sheet!$A$7:$DG$148,'TN01-10 (IN)'!CC$12,0)="","",VLOOKUP($C154,Sheet!$A$7:$DG$148,'TN01-10 (IN)'!CC$12,0))</f>
        <v>6.9</v>
      </c>
      <c r="CD154" s="28">
        <f>IF(VLOOKUP($C154,Sheet!$A$7:$DG$148,'TN01-10 (IN)'!CD$12,0)="","",VLOOKUP($C154,Sheet!$A$7:$DG$148,'TN01-10 (IN)'!CD$12,0))</f>
        <v>8.1</v>
      </c>
      <c r="CE154" s="28" t="str">
        <f>IF(VLOOKUP($C154,Sheet!$A$7:$DG$148,'TN01-10 (IN)'!CE$12,0)="","",VLOOKUP($C154,Sheet!$A$7:$DG$148,'TN01-10 (IN)'!CE$12,0))</f>
        <v/>
      </c>
      <c r="CF154" s="28">
        <f>IF(VLOOKUP($C154,Sheet!$A$7:$DG$148,'TN01-10 (IN)'!CF$12,0)="","",VLOOKUP($C154,Sheet!$A$7:$DG$148,'TN01-10 (IN)'!CF$12,0))</f>
        <v>8.4</v>
      </c>
      <c r="CG154" s="28">
        <f>IF(VLOOKUP($C154,Sheet!$A$7:$DG$148,'TN01-10 (IN)'!CG$12,0)="","",VLOOKUP($C154,Sheet!$A$7:$DG$148,'TN01-10 (IN)'!CG$12,0))</f>
        <v>8.1999999999999993</v>
      </c>
      <c r="CH154" s="28">
        <f>IF(VLOOKUP($C154,Sheet!$A$7:$DG$148,'TN01-10 (IN)'!CH$12,0)="","",VLOOKUP($C154,Sheet!$A$7:$DG$148,'TN01-10 (IN)'!CH$12,0))</f>
        <v>9.1999999999999993</v>
      </c>
      <c r="CI154" s="28">
        <f>IF(VLOOKUP($C154,Sheet!$A$7:$DG$148,'TN01-10 (IN)'!CI$12,0)="","",VLOOKUP($C154,Sheet!$A$7:$DG$148,'TN01-10 (IN)'!CI$12,0))</f>
        <v>6.6</v>
      </c>
      <c r="CJ154" s="28" t="str">
        <f>IF(VLOOKUP($C154,Sheet!$A$7:$DG$148,'TN01-10 (IN)'!CJ$12,0)="","",VLOOKUP($C154,Sheet!$A$7:$DG$148,'TN01-10 (IN)'!CJ$12,0))</f>
        <v/>
      </c>
      <c r="CK154" s="28">
        <f>IF(VLOOKUP($C154,Sheet!$A$7:$DG$148,'TN01-10 (IN)'!CK$12,0)="","",VLOOKUP($C154,Sheet!$A$7:$DG$148,'TN01-10 (IN)'!CK$12,0))</f>
        <v>9</v>
      </c>
      <c r="CL154" s="28" t="str">
        <f>IF(VLOOKUP($C154,Sheet!$A$7:$DG$148,'TN01-10 (IN)'!CL$12,0)="","",VLOOKUP($C154,Sheet!$A$7:$DG$148,'TN01-10 (IN)'!CL$12,0))</f>
        <v/>
      </c>
      <c r="CM154" s="28" t="str">
        <f>IF(VLOOKUP($C154,Sheet!$A$7:$DG$148,'TN01-10 (IN)'!CM$12,0)="","",VLOOKUP($C154,Sheet!$A$7:$DG$148,'TN01-10 (IN)'!CM$12,0))</f>
        <v/>
      </c>
      <c r="CN154" s="28" t="str">
        <f>IF(VLOOKUP($C154,Sheet!$A$7:$DG$148,'TN01-10 (IN)'!CN$12,0)="","",VLOOKUP($C154,Sheet!$A$7:$DG$148,'TN01-10 (IN)'!CN$12,0))</f>
        <v/>
      </c>
      <c r="CO154" s="28" t="str">
        <f>IF(VLOOKUP($C154,Sheet!$A$7:$DG$148,'TN01-10 (IN)'!CO$12,0)="","",VLOOKUP($C154,Sheet!$A$7:$DG$148,'TN01-10 (IN)'!CO$12,0))</f>
        <v/>
      </c>
      <c r="CP154" s="28">
        <f>IF(VLOOKUP($C154,Sheet!$A$7:$DG$148,'TN01-10 (IN)'!CP$12,0)="","",VLOOKUP($C154,Sheet!$A$7:$DG$148,'TN01-10 (IN)'!CP$12,0))</f>
        <v>8</v>
      </c>
      <c r="CQ154" s="28">
        <f>IF(VLOOKUP($C154,Sheet!$A$7:$DG$148,'TN01-10 (IN)'!CQ$12,0)="","",VLOOKUP($C154,Sheet!$A$7:$DG$148,'TN01-10 (IN)'!CQ$12,0))</f>
        <v>7.5</v>
      </c>
      <c r="CR154" s="28">
        <f>IF(VLOOKUP($C154,Sheet!$A$7:$DG$148,'TN01-10 (IN)'!CR$12,0)="","",VLOOKUP($C154,Sheet!$A$7:$DG$148,'TN01-10 (IN)'!CR$12,0))</f>
        <v>8.1999999999999993</v>
      </c>
      <c r="CS154" s="28">
        <f>IF(VLOOKUP($C154,Sheet!$A$7:$DG$148,'TN01-10 (IN)'!CS$12,0)="","",VLOOKUP($C154,Sheet!$A$7:$DG$148,'TN01-10 (IN)'!CS$12,0))</f>
        <v>8.3000000000000007</v>
      </c>
      <c r="CT154" s="28">
        <f>IF(VLOOKUP($C154,Sheet!$A$7:$DG$148,'TN01-10 (IN)'!CT$12,0)="","",VLOOKUP($C154,Sheet!$A$7:$DG$148,'TN01-10 (IN)'!CT$12,0))</f>
        <v>7.3</v>
      </c>
      <c r="CU154" s="33">
        <f>IF(VLOOKUP($C154,Sheet!$A$7:$DG$148,'TN01-10 (IN)'!CU$12,0)="","",VLOOKUP($C154,Sheet!$A$7:$DG$148,'TN01-10 (IN)'!CU$12,0))</f>
        <v>27</v>
      </c>
      <c r="CV154" s="36">
        <f>IF(VLOOKUP($C154,Sheet!$A$7:$DG$148,'TN01-10 (IN)'!CV$12,0)="","",VLOOKUP($C154,Sheet!$A$7:$DG$148,'TN01-10 (IN)'!CV$12,0))</f>
        <v>0</v>
      </c>
      <c r="CW154" s="38">
        <f t="shared" si="20"/>
        <v>128</v>
      </c>
      <c r="CX154" s="38">
        <f t="shared" si="20"/>
        <v>0</v>
      </c>
      <c r="CY154" s="38">
        <f t="shared" si="21"/>
        <v>0</v>
      </c>
      <c r="CZ154" s="38">
        <f t="shared" si="22"/>
        <v>128</v>
      </c>
      <c r="DA154" s="38">
        <f t="shared" si="23"/>
        <v>7.93</v>
      </c>
      <c r="DB154" s="38">
        <f>VLOOKUP($C154,'TN01-04'!$A$13:$DL$166,103,0)</f>
        <v>3.45</v>
      </c>
      <c r="DC154" s="28" t="str">
        <f>IF(VLOOKUP($C154,Sheet!$A$7:$DG$148,'TN01-10 (IN)'!DC$12,0)="","",VLOOKUP($C154,Sheet!$A$7:$DG$148,'TN01-10 (IN)'!DC$12,0))</f>
        <v/>
      </c>
      <c r="DD154" s="28" t="str">
        <f>IF(VLOOKUP($C154,Sheet!$A$7:$DG$148,'TN01-10 (IN)'!DD$12,0)="","",VLOOKUP($C154,Sheet!$A$7:$DG$148,'TN01-10 (IN)'!DD$12,0))</f>
        <v/>
      </c>
      <c r="DE154" s="28" t="str">
        <f>IF(VLOOKUP($C154,Sheet!$A$7:$DG$148,'TN01-10 (IN)'!DE$12,0)="","",VLOOKUP($C154,Sheet!$A$7:$DG$148,'TN01-10 (IN)'!DE$12,0))</f>
        <v/>
      </c>
      <c r="DF154" s="28">
        <f>IF(VLOOKUP($C154,Sheet!$A$7:$DG$148,'TN01-10 (IN)'!DF$12,0)="","",VLOOKUP($C154,Sheet!$A$7:$DG$148,'TN01-10 (IN)'!DF$12,0))</f>
        <v>8.6999999999999993</v>
      </c>
      <c r="DG154" s="38"/>
      <c r="DH154" s="38">
        <f t="shared" si="24"/>
        <v>8.6999999999999993</v>
      </c>
      <c r="DI154" s="38">
        <f>VLOOKUP($C154,'TN01-04'!$A$13:$DL$166,110,0)</f>
        <v>4</v>
      </c>
      <c r="DJ154" s="33">
        <f>IF(VLOOKUP($C154,Sheet!$A$7:$DG$148,'TN01-10 (IN)'!DJ$12,0)="","",VLOOKUP($C154,Sheet!$A$7:$DG$148,'TN01-10 (IN)'!DJ$12,0))</f>
        <v>5</v>
      </c>
      <c r="DK154" s="36">
        <f>IF(VLOOKUP($C154,Sheet!$A$7:$DG$148,'TN01-10 (IN)'!DK$12,0)="","",VLOOKUP($C154,Sheet!$A$7:$DG$148,'TN01-10 (IN)'!DK$12,0))</f>
        <v>0</v>
      </c>
      <c r="DL154" s="38">
        <f t="shared" si="25"/>
        <v>133</v>
      </c>
      <c r="DM154" s="38">
        <f t="shared" si="26"/>
        <v>0</v>
      </c>
      <c r="DN154" s="38">
        <f t="shared" si="27"/>
        <v>7.96</v>
      </c>
      <c r="DO154" s="38">
        <f>VLOOKUP($C154,'TN01-04'!$A$13:$DL$166,116,0)</f>
        <v>3.47</v>
      </c>
      <c r="DP154" s="33">
        <f>IF(VLOOKUP($C154,Sheet!$A$7:$DG$148,'TN01-10 (IN)'!DP$12,0)="","",VLOOKUP($C154,Sheet!$A$7:$DG$148,'TN01-10 (IN)'!DP$12,0))</f>
        <v>138</v>
      </c>
      <c r="DQ154" s="36">
        <f>IF(VLOOKUP($C154,Sheet!$A$7:$DG$148,'TN01-10 (IN)'!DQ$12,0)="","",VLOOKUP($C154,Sheet!$A$7:$DG$148,'TN01-10 (IN)'!DQ$12,0))</f>
        <v>0</v>
      </c>
      <c r="DR154" s="28">
        <f>IF(VLOOKUP($C154,Sheet!$A$7:$DG$148,'TN01-10 (IN)'!DR$12,0)="","",VLOOKUP($C154,Sheet!$A$7:$DG$148,'TN01-10 (IN)'!DR$12,0))</f>
        <v>137</v>
      </c>
      <c r="DS154" s="28">
        <f>IF(VLOOKUP($C154,Sheet!$A$7:$DG$148,'TN01-10 (IN)'!DS$12,0)="","",VLOOKUP($C154,Sheet!$A$7:$DG$148,'TN01-10 (IN)'!DS$12,0))</f>
        <v>138</v>
      </c>
      <c r="DT154" s="28">
        <f>IF(VLOOKUP($C154,Sheet!$A$7:$DG$148,'TN01-10 (IN)'!DT$12,0)="","",VLOOKUP($C154,Sheet!$A$7:$DG$148,'TN01-10 (IN)'!DT$12,0))</f>
        <v>7.96</v>
      </c>
      <c r="DU154" s="28">
        <f>IF(VLOOKUP($C154,Sheet!$A$7:$DG$148,'TN01-10 (IN)'!DU$12,0)="","",VLOOKUP($C154,Sheet!$A$7:$DG$148,'TN01-10 (IN)'!DU$12,0))</f>
        <v>3.47</v>
      </c>
      <c r="DV154" s="28" t="str">
        <f>IF(VLOOKUP($C154,Sheet!$A$7:$DG$148,'TN01-10 (IN)'!DV$12,0)="","",VLOOKUP($C154,Sheet!$A$7:$DG$148,'TN01-10 (IN)'!DV$12,0))</f>
        <v/>
      </c>
      <c r="DW154" s="42">
        <f t="shared" si="28"/>
        <v>0</v>
      </c>
    </row>
    <row r="155" spans="1:127" ht="15.95" customHeight="1" x14ac:dyDescent="0.2">
      <c r="A155" s="52"/>
      <c r="B155" s="625"/>
      <c r="C155" s="45">
        <v>2221717159</v>
      </c>
      <c r="D155" s="26" t="s">
        <v>12</v>
      </c>
      <c r="E155" s="26" t="s">
        <v>116</v>
      </c>
      <c r="F155" s="26" t="s">
        <v>198</v>
      </c>
      <c r="G155" s="27">
        <v>35797</v>
      </c>
      <c r="H155" s="26" t="s">
        <v>210</v>
      </c>
      <c r="I155" s="26" t="s">
        <v>212</v>
      </c>
      <c r="J155" s="28">
        <f>IF(VLOOKUP($C155,Sheet!$A$7:$DG$148,'TN01-10 (IN)'!J$12,0)="","",VLOOKUP($C155,Sheet!$A$7:$DG$148,'TN01-10 (IN)'!J$12,0))</f>
        <v>9.5</v>
      </c>
      <c r="K155" s="28">
        <f>IF(VLOOKUP($C155,Sheet!$A$7:$DG$148,'TN01-10 (IN)'!K$12,0)="","",VLOOKUP($C155,Sheet!$A$7:$DG$148,'TN01-10 (IN)'!K$12,0))</f>
        <v>9.6999999999999993</v>
      </c>
      <c r="L155" s="28">
        <f>IF(VLOOKUP($C155,Sheet!$A$7:$DG$148,'TN01-10 (IN)'!L$12,0)="","",VLOOKUP($C155,Sheet!$A$7:$DG$148,'TN01-10 (IN)'!L$12,0))</f>
        <v>8.1999999999999993</v>
      </c>
      <c r="M155" s="28">
        <f>IF(VLOOKUP($C155,Sheet!$A$7:$DG$148,'TN01-10 (IN)'!M$12,0)="","",VLOOKUP($C155,Sheet!$A$7:$DG$148,'TN01-10 (IN)'!M$12,0))</f>
        <v>7.6</v>
      </c>
      <c r="N155" s="28">
        <f>IF(VLOOKUP($C155,Sheet!$A$7:$DG$148,'TN01-10 (IN)'!N$12,0)="","",VLOOKUP($C155,Sheet!$A$7:$DG$148,'TN01-10 (IN)'!N$12,0))</f>
        <v>7.4</v>
      </c>
      <c r="O155" s="28">
        <f>IF(VLOOKUP($C155,Sheet!$A$7:$DG$148,'TN01-10 (IN)'!O$12,0)="","",VLOOKUP($C155,Sheet!$A$7:$DG$148,'TN01-10 (IN)'!O$12,0))</f>
        <v>6.6</v>
      </c>
      <c r="P155" s="28">
        <f>IF(VLOOKUP($C155,Sheet!$A$7:$DG$148,'TN01-10 (IN)'!P$12,0)="","",VLOOKUP($C155,Sheet!$A$7:$DG$148,'TN01-10 (IN)'!P$12,0))</f>
        <v>5.7</v>
      </c>
      <c r="Q155" s="28" t="str">
        <f>IF(VLOOKUP($C155,Sheet!$A$7:$DG$148,'TN01-10 (IN)'!Q$12,0)="","",VLOOKUP($C155,Sheet!$A$7:$DG$148,'TN01-10 (IN)'!Q$12,0))</f>
        <v/>
      </c>
      <c r="R155" s="28">
        <f>IF(VLOOKUP($C155,Sheet!$A$7:$DG$148,'TN01-10 (IN)'!R$12,0)="","",VLOOKUP($C155,Sheet!$A$7:$DG$148,'TN01-10 (IN)'!R$12,0))</f>
        <v>8.4</v>
      </c>
      <c r="S155" s="28" t="str">
        <f>IF(VLOOKUP($C155,Sheet!$A$7:$DG$148,'TN01-10 (IN)'!S$12,0)="","",VLOOKUP($C155,Sheet!$A$7:$DG$148,'TN01-10 (IN)'!S$12,0))</f>
        <v/>
      </c>
      <c r="T155" s="28" t="str">
        <f>IF(VLOOKUP($C155,Sheet!$A$7:$DG$148,'TN01-10 (IN)'!T$12,0)="","",VLOOKUP($C155,Sheet!$A$7:$DG$148,'TN01-10 (IN)'!T$12,0))</f>
        <v/>
      </c>
      <c r="U155" s="28" t="str">
        <f>IF(VLOOKUP($C155,Sheet!$A$7:$DG$148,'TN01-10 (IN)'!U$12,0)="","",VLOOKUP($C155,Sheet!$A$7:$DG$148,'TN01-10 (IN)'!U$12,0))</f>
        <v/>
      </c>
      <c r="V155" s="28">
        <f>IF(VLOOKUP($C155,Sheet!$A$7:$DG$148,'TN01-10 (IN)'!V$12,0)="","",VLOOKUP($C155,Sheet!$A$7:$DG$148,'TN01-10 (IN)'!V$12,0))</f>
        <v>9</v>
      </c>
      <c r="W155" s="28">
        <f>IF(VLOOKUP($C155,Sheet!$A$7:$DG$148,'TN01-10 (IN)'!W$12,0)="","",VLOOKUP($C155,Sheet!$A$7:$DG$148,'TN01-10 (IN)'!W$12,0))</f>
        <v>8.5</v>
      </c>
      <c r="X155" s="28" t="str">
        <f>IF(VLOOKUP($C155,Sheet!$A$7:$DG$148,'TN01-10 (IN)'!X$12,0)="","",VLOOKUP($C155,Sheet!$A$7:$DG$148,'TN01-10 (IN)'!X$12,0))</f>
        <v/>
      </c>
      <c r="Y155" s="28">
        <f>IF(VLOOKUP($C155,Sheet!$A$7:$DG$148,'TN01-10 (IN)'!Y$12,0)="","",VLOOKUP($C155,Sheet!$A$7:$DG$148,'TN01-10 (IN)'!Y$12,0))</f>
        <v>9.4</v>
      </c>
      <c r="Z155" s="28">
        <f>IF(VLOOKUP($C155,Sheet!$A$7:$DG$148,'TN01-10 (IN)'!Z$12,0)="","",VLOOKUP($C155,Sheet!$A$7:$DG$148,'TN01-10 (IN)'!Z$12,0))</f>
        <v>9.5</v>
      </c>
      <c r="AA155" s="28">
        <f>IF(VLOOKUP($C155,Sheet!$A$7:$DG$148,'TN01-10 (IN)'!AA$12,0)="","",VLOOKUP($C155,Sheet!$A$7:$DG$148,'TN01-10 (IN)'!AA$12,0))</f>
        <v>7.5</v>
      </c>
      <c r="AB155" s="28">
        <f>IF(VLOOKUP($C155,Sheet!$A$7:$DG$148,'TN01-10 (IN)'!AB$12,0)="","",VLOOKUP($C155,Sheet!$A$7:$DG$148,'TN01-10 (IN)'!AB$12,0))</f>
        <v>8.1999999999999993</v>
      </c>
      <c r="AC155" s="28">
        <f>IF(VLOOKUP($C155,Sheet!$A$7:$DG$148,'TN01-10 (IN)'!AC$12,0)="","",VLOOKUP($C155,Sheet!$A$7:$DG$148,'TN01-10 (IN)'!AC$12,0))</f>
        <v>5.4</v>
      </c>
      <c r="AD155" s="28">
        <f>IF(VLOOKUP($C155,Sheet!$A$7:$DG$148,'TN01-10 (IN)'!AD$12,0)="","",VLOOKUP($C155,Sheet!$A$7:$DG$148,'TN01-10 (IN)'!AD$12,0))</f>
        <v>5.7</v>
      </c>
      <c r="AE155" s="28">
        <f>IF(VLOOKUP($C155,Sheet!$A$7:$DG$148,'TN01-10 (IN)'!AE$12,0)="","",VLOOKUP($C155,Sheet!$A$7:$DG$148,'TN01-10 (IN)'!AE$12,0))</f>
        <v>8.9</v>
      </c>
      <c r="AF155" s="28">
        <f>IF(VLOOKUP($C155,Sheet!$A$7:$DG$148,'TN01-10 (IN)'!AF$12,0)="","",VLOOKUP($C155,Sheet!$A$7:$DG$148,'TN01-10 (IN)'!AF$12,0))</f>
        <v>8.9</v>
      </c>
      <c r="AG155" s="28">
        <f>IF(VLOOKUP($C155,Sheet!$A$7:$DG$148,'TN01-10 (IN)'!AG$12,0)="","",VLOOKUP($C155,Sheet!$A$7:$DG$148,'TN01-10 (IN)'!AG$12,0))</f>
        <v>6.7</v>
      </c>
      <c r="AH155" s="28">
        <f>IF(VLOOKUP($C155,Sheet!$A$7:$DG$148,'TN01-10 (IN)'!AH$12,0)="","",VLOOKUP($C155,Sheet!$A$7:$DG$148,'TN01-10 (IN)'!AH$12,0))</f>
        <v>8.9</v>
      </c>
      <c r="AI155" s="28">
        <f>IF(VLOOKUP($C155,Sheet!$A$7:$DG$148,'TN01-10 (IN)'!AI$12,0)="","",VLOOKUP($C155,Sheet!$A$7:$DG$148,'TN01-10 (IN)'!AI$12,0))</f>
        <v>5.5</v>
      </c>
      <c r="AJ155" s="28">
        <f>IF(VLOOKUP($C155,Sheet!$A$7:$DG$148,'TN01-10 (IN)'!AJ$12,0)="","",VLOOKUP($C155,Sheet!$A$7:$DG$148,'TN01-10 (IN)'!AJ$12,0))</f>
        <v>5.0999999999999996</v>
      </c>
      <c r="AK155" s="28">
        <f>IF(VLOOKUP($C155,Sheet!$A$7:$DG$148,'TN01-10 (IN)'!AK$12,0)="","",VLOOKUP($C155,Sheet!$A$7:$DG$148,'TN01-10 (IN)'!AK$12,0))</f>
        <v>6.2</v>
      </c>
      <c r="AL155" s="28">
        <f>IF(VLOOKUP($C155,Sheet!$A$7:$DG$148,'TN01-10 (IN)'!AL$12,0)="","",VLOOKUP($C155,Sheet!$A$7:$DG$148,'TN01-10 (IN)'!AL$12,0))</f>
        <v>5.4</v>
      </c>
      <c r="AM155" s="33">
        <f>IF(VLOOKUP($C155,Sheet!$A$7:$DG$148,'TN01-10 (IN)'!AM$12,0)="","",VLOOKUP($C155,Sheet!$A$7:$DG$148,'TN01-10 (IN)'!AM$12,0))</f>
        <v>51</v>
      </c>
      <c r="AN155" s="36">
        <f>IF(VLOOKUP($C155,Sheet!$A$7:$DG$148,'TN01-10 (IN)'!AN$12,0)="","",VLOOKUP($C155,Sheet!$A$7:$DG$148,'TN01-10 (IN)'!AN$12,0))</f>
        <v>0</v>
      </c>
      <c r="AO155" s="32">
        <f>IF(VLOOKUP($C155,Sheet!$A$7:$DG$148,'TN01-10 (IN)'!AO$12,0)="","",VLOOKUP($C155,Sheet!$A$7:$DG$148,'TN01-10 (IN)'!AO$12,0))</f>
        <v>6.2</v>
      </c>
      <c r="AP155" s="32">
        <f>IF(VLOOKUP($C155,Sheet!$A$7:$DG$148,'TN01-10 (IN)'!AP$12,0)="","",VLOOKUP($C155,Sheet!$A$7:$DG$148,'TN01-10 (IN)'!AP$12,0))</f>
        <v>7.1</v>
      </c>
      <c r="AQ155" s="32" t="str">
        <f>IF(VLOOKUP($C155,Sheet!$A$7:$DG$148,'TN01-10 (IN)'!AQ$12,0)="","",VLOOKUP($C155,Sheet!$A$7:$DG$148,'TN01-10 (IN)'!AQ$12,0))</f>
        <v/>
      </c>
      <c r="AR155" s="32" t="str">
        <f>IF(VLOOKUP($C155,Sheet!$A$7:$DG$148,'TN01-10 (IN)'!AR$12,0)="","",VLOOKUP($C155,Sheet!$A$7:$DG$148,'TN01-10 (IN)'!AR$12,0))</f>
        <v/>
      </c>
      <c r="AS155" s="32" t="str">
        <f>IF(VLOOKUP($C155,Sheet!$A$7:$DG$148,'TN01-10 (IN)'!AS$12,0)="","",VLOOKUP($C155,Sheet!$A$7:$DG$148,'TN01-10 (IN)'!AS$12,0))</f>
        <v/>
      </c>
      <c r="AT155" s="32" t="str">
        <f>IF(VLOOKUP($C155,Sheet!$A$7:$DG$148,'TN01-10 (IN)'!AT$12,0)="","",VLOOKUP($C155,Sheet!$A$7:$DG$148,'TN01-10 (IN)'!AT$12,0))</f>
        <v/>
      </c>
      <c r="AU155" s="32" t="str">
        <f>IF(VLOOKUP($C155,Sheet!$A$7:$DG$148,'TN01-10 (IN)'!AU$12,0)="","",VLOOKUP($C155,Sheet!$A$7:$DG$148,'TN01-10 (IN)'!AU$12,0))</f>
        <v/>
      </c>
      <c r="AV155" s="32">
        <f>IF(VLOOKUP($C155,Sheet!$A$7:$DG$148,'TN01-10 (IN)'!AV$12,0)="","",VLOOKUP($C155,Sheet!$A$7:$DG$148,'TN01-10 (IN)'!AV$12,0))</f>
        <v>7.6</v>
      </c>
      <c r="AW155" s="32" t="str">
        <f>IF(VLOOKUP($C155,Sheet!$A$7:$DG$148,'TN01-10 (IN)'!AW$12,0)="","",VLOOKUP($C155,Sheet!$A$7:$DG$148,'TN01-10 (IN)'!AW$12,0))</f>
        <v/>
      </c>
      <c r="AX155" s="32" t="str">
        <f>IF(VLOOKUP($C155,Sheet!$A$7:$DG$148,'TN01-10 (IN)'!AX$12,0)="","",VLOOKUP($C155,Sheet!$A$7:$DG$148,'TN01-10 (IN)'!AX$12,0))</f>
        <v/>
      </c>
      <c r="AY155" s="32" t="str">
        <f>IF(VLOOKUP($C155,Sheet!$A$7:$DG$148,'TN01-10 (IN)'!AY$12,0)="","",VLOOKUP($C155,Sheet!$A$7:$DG$148,'TN01-10 (IN)'!AY$12,0))</f>
        <v/>
      </c>
      <c r="AZ155" s="32" t="str">
        <f>IF(VLOOKUP($C155,Sheet!$A$7:$DG$148,'TN01-10 (IN)'!AZ$12,0)="","",VLOOKUP($C155,Sheet!$A$7:$DG$148,'TN01-10 (IN)'!AZ$12,0))</f>
        <v/>
      </c>
      <c r="BA155" s="32" t="str">
        <f>IF(VLOOKUP($C155,Sheet!$A$7:$DG$148,'TN01-10 (IN)'!BA$12,0)="","",VLOOKUP($C155,Sheet!$A$7:$DG$148,'TN01-10 (IN)'!BA$12,0))</f>
        <v/>
      </c>
      <c r="BB155" s="32">
        <f>IF(VLOOKUP($C155,Sheet!$A$7:$DG$148,'TN01-10 (IN)'!BB$12,0)="","",VLOOKUP($C155,Sheet!$A$7:$DG$148,'TN01-10 (IN)'!BB$12,0))</f>
        <v>6.8</v>
      </c>
      <c r="BC155" s="32">
        <f>IF(VLOOKUP($C155,Sheet!$A$7:$DG$148,'TN01-10 (IN)'!BC$12,0)="","",VLOOKUP($C155,Sheet!$A$7:$DG$148,'TN01-10 (IN)'!BC$12,0))</f>
        <v>4.5</v>
      </c>
      <c r="BD155" s="33">
        <f>IF(VLOOKUP($C155,Sheet!$A$7:$DG$148,'TN01-10 (IN)'!BD$12,0)="","",VLOOKUP($C155,Sheet!$A$7:$DG$148,'TN01-10 (IN)'!BD$12,0))</f>
        <v>5</v>
      </c>
      <c r="BE155" s="36">
        <f>IF(VLOOKUP($C155,Sheet!$A$7:$DG$148,'TN01-10 (IN)'!BE$12,0)="","",VLOOKUP($C155,Sheet!$A$7:$DG$148,'TN01-10 (IN)'!BE$12,0))</f>
        <v>0</v>
      </c>
      <c r="BF155" s="28">
        <f>IF(VLOOKUP($C155,Sheet!$A$7:$DG$148,'TN01-10 (IN)'!BF$12,0)="","",VLOOKUP($C155,Sheet!$A$7:$DG$148,'TN01-10 (IN)'!BF$12,0))</f>
        <v>5.8</v>
      </c>
      <c r="BG155" s="28">
        <f>IF(VLOOKUP($C155,Sheet!$A$7:$DG$148,'TN01-10 (IN)'!BG$12,0)="","",VLOOKUP($C155,Sheet!$A$7:$DG$148,'TN01-10 (IN)'!BG$12,0))</f>
        <v>5.6</v>
      </c>
      <c r="BH155" s="28">
        <f>IF(VLOOKUP($C155,Sheet!$A$7:$DG$148,'TN01-10 (IN)'!BH$12,0)="","",VLOOKUP($C155,Sheet!$A$7:$DG$148,'TN01-10 (IN)'!BH$12,0))</f>
        <v>4</v>
      </c>
      <c r="BI155" s="28">
        <f>IF(VLOOKUP($C155,Sheet!$A$7:$DG$148,'TN01-10 (IN)'!BI$12,0)="","",VLOOKUP($C155,Sheet!$A$7:$DG$148,'TN01-10 (IN)'!BI$12,0))</f>
        <v>6.6</v>
      </c>
      <c r="BJ155" s="28">
        <f>IF(VLOOKUP($C155,Sheet!$A$7:$DG$148,'TN01-10 (IN)'!BJ$12,0)="","",VLOOKUP($C155,Sheet!$A$7:$DG$148,'TN01-10 (IN)'!BJ$12,0))</f>
        <v>7.1</v>
      </c>
      <c r="BK155" s="28">
        <f>IF(VLOOKUP($C155,Sheet!$A$7:$DG$148,'TN01-10 (IN)'!BK$12,0)="","",VLOOKUP($C155,Sheet!$A$7:$DG$148,'TN01-10 (IN)'!BK$12,0))</f>
        <v>8.1999999999999993</v>
      </c>
      <c r="BL155" s="28">
        <f>IF(VLOOKUP($C155,Sheet!$A$7:$DG$148,'TN01-10 (IN)'!BL$12,0)="","",VLOOKUP($C155,Sheet!$A$7:$DG$148,'TN01-10 (IN)'!BL$12,0))</f>
        <v>8.6</v>
      </c>
      <c r="BM155" s="28">
        <f>IF(VLOOKUP($C155,Sheet!$A$7:$DG$148,'TN01-10 (IN)'!BM$12,0)="","",VLOOKUP($C155,Sheet!$A$7:$DG$148,'TN01-10 (IN)'!BM$12,0))</f>
        <v>5.4</v>
      </c>
      <c r="BN155" s="28">
        <f>IF(VLOOKUP($C155,Sheet!$A$7:$DG$148,'TN01-10 (IN)'!BN$12,0)="","",VLOOKUP($C155,Sheet!$A$7:$DG$148,'TN01-10 (IN)'!BN$12,0))</f>
        <v>4.7</v>
      </c>
      <c r="BO155" s="28">
        <f>IF(VLOOKUP($C155,Sheet!$A$7:$DG$148,'TN01-10 (IN)'!BO$12,0)="","",VLOOKUP($C155,Sheet!$A$7:$DG$148,'TN01-10 (IN)'!BO$12,0))</f>
        <v>6.5</v>
      </c>
      <c r="BP155" s="28">
        <f>IF(VLOOKUP($C155,Sheet!$A$7:$DG$148,'TN01-10 (IN)'!BP$12,0)="","",VLOOKUP($C155,Sheet!$A$7:$DG$148,'TN01-10 (IN)'!BP$12,0))</f>
        <v>5.2</v>
      </c>
      <c r="BQ155" s="28">
        <f>IF(VLOOKUP($C155,Sheet!$A$7:$DG$148,'TN01-10 (IN)'!BQ$12,0)="","",VLOOKUP($C155,Sheet!$A$7:$DG$148,'TN01-10 (IN)'!BQ$12,0))</f>
        <v>6.1</v>
      </c>
      <c r="BR155" s="28">
        <f>IF(VLOOKUP($C155,Sheet!$A$7:$DG$148,'TN01-10 (IN)'!BR$12,0)="","",VLOOKUP($C155,Sheet!$A$7:$DG$148,'TN01-10 (IN)'!BR$12,0))</f>
        <v>7.8</v>
      </c>
      <c r="BS155" s="28" t="str">
        <f>IF(VLOOKUP($C155,Sheet!$A$7:$DG$148,'TN01-10 (IN)'!BS$12,0)="","",VLOOKUP($C155,Sheet!$A$7:$DG$148,'TN01-10 (IN)'!BS$12,0))</f>
        <v/>
      </c>
      <c r="BT155" s="28">
        <f>IF(VLOOKUP($C155,Sheet!$A$7:$DG$148,'TN01-10 (IN)'!BT$12,0)="","",VLOOKUP($C155,Sheet!$A$7:$DG$148,'TN01-10 (IN)'!BT$12,0))</f>
        <v>7.9</v>
      </c>
      <c r="BU155" s="28">
        <f>IF(VLOOKUP($C155,Sheet!$A$7:$DG$148,'TN01-10 (IN)'!BU$12,0)="","",VLOOKUP($C155,Sheet!$A$7:$DG$148,'TN01-10 (IN)'!BU$12,0))</f>
        <v>5.9</v>
      </c>
      <c r="BV155" s="28">
        <f>IF(VLOOKUP($C155,Sheet!$A$7:$DG$148,'TN01-10 (IN)'!BV$12,0)="","",VLOOKUP($C155,Sheet!$A$7:$DG$148,'TN01-10 (IN)'!BV$12,0))</f>
        <v>5.7</v>
      </c>
      <c r="BW155" s="28">
        <f>IF(VLOOKUP($C155,Sheet!$A$7:$DG$148,'TN01-10 (IN)'!BW$12,0)="","",VLOOKUP($C155,Sheet!$A$7:$DG$148,'TN01-10 (IN)'!BW$12,0))</f>
        <v>4.3</v>
      </c>
      <c r="BX155" s="28">
        <f>IF(VLOOKUP($C155,Sheet!$A$7:$DG$148,'TN01-10 (IN)'!BX$12,0)="","",VLOOKUP($C155,Sheet!$A$7:$DG$148,'TN01-10 (IN)'!BX$12,0))</f>
        <v>8.1999999999999993</v>
      </c>
      <c r="BY155" s="28">
        <f>IF(VLOOKUP($C155,Sheet!$A$7:$DG$148,'TN01-10 (IN)'!BY$12,0)="","",VLOOKUP($C155,Sheet!$A$7:$DG$148,'TN01-10 (IN)'!BY$12,0))</f>
        <v>7.8</v>
      </c>
      <c r="BZ155" s="33">
        <f>IF(VLOOKUP($C155,Sheet!$A$7:$DG$148,'TN01-10 (IN)'!BZ$12,0)="","",VLOOKUP($C155,Sheet!$A$7:$DG$148,'TN01-10 (IN)'!BZ$12,0))</f>
        <v>50</v>
      </c>
      <c r="CA155" s="36">
        <f>IF(VLOOKUP($C155,Sheet!$A$7:$DG$148,'TN01-10 (IN)'!CA$12,0)="","",VLOOKUP($C155,Sheet!$A$7:$DG$148,'TN01-10 (IN)'!CA$12,0))</f>
        <v>0</v>
      </c>
      <c r="CB155" s="28">
        <f>IF(VLOOKUP($C155,Sheet!$A$7:$DG$148,'TN01-10 (IN)'!CB$12,0)="","",VLOOKUP($C155,Sheet!$A$7:$DG$148,'TN01-10 (IN)'!CB$12,0))</f>
        <v>9.6999999999999993</v>
      </c>
      <c r="CC155" s="28" t="str">
        <f>IF(VLOOKUP($C155,Sheet!$A$7:$DG$148,'TN01-10 (IN)'!CC$12,0)="","",VLOOKUP($C155,Sheet!$A$7:$DG$148,'TN01-10 (IN)'!CC$12,0))</f>
        <v/>
      </c>
      <c r="CD155" s="28">
        <f>IF(VLOOKUP($C155,Sheet!$A$7:$DG$148,'TN01-10 (IN)'!CD$12,0)="","",VLOOKUP($C155,Sheet!$A$7:$DG$148,'TN01-10 (IN)'!CD$12,0))</f>
        <v>9.1999999999999993</v>
      </c>
      <c r="CE155" s="28" t="str">
        <f>IF(VLOOKUP($C155,Sheet!$A$7:$DG$148,'TN01-10 (IN)'!CE$12,0)="","",VLOOKUP($C155,Sheet!$A$7:$DG$148,'TN01-10 (IN)'!CE$12,0))</f>
        <v/>
      </c>
      <c r="CF155" s="28">
        <f>IF(VLOOKUP($C155,Sheet!$A$7:$DG$148,'TN01-10 (IN)'!CF$12,0)="","",VLOOKUP($C155,Sheet!$A$7:$DG$148,'TN01-10 (IN)'!CF$12,0))</f>
        <v>7.4</v>
      </c>
      <c r="CG155" s="28">
        <f>IF(VLOOKUP($C155,Sheet!$A$7:$DG$148,'TN01-10 (IN)'!CG$12,0)="","",VLOOKUP($C155,Sheet!$A$7:$DG$148,'TN01-10 (IN)'!CG$12,0))</f>
        <v>5.8</v>
      </c>
      <c r="CH155" s="28">
        <f>IF(VLOOKUP($C155,Sheet!$A$7:$DG$148,'TN01-10 (IN)'!CH$12,0)="","",VLOOKUP($C155,Sheet!$A$7:$DG$148,'TN01-10 (IN)'!CH$12,0))</f>
        <v>6.7</v>
      </c>
      <c r="CI155" s="28">
        <f>IF(VLOOKUP($C155,Sheet!$A$7:$DG$148,'TN01-10 (IN)'!CI$12,0)="","",VLOOKUP($C155,Sheet!$A$7:$DG$148,'TN01-10 (IN)'!CI$12,0))</f>
        <v>5.0999999999999996</v>
      </c>
      <c r="CJ155" s="28" t="str">
        <f>IF(VLOOKUP($C155,Sheet!$A$7:$DG$148,'TN01-10 (IN)'!CJ$12,0)="","",VLOOKUP($C155,Sheet!$A$7:$DG$148,'TN01-10 (IN)'!CJ$12,0))</f>
        <v/>
      </c>
      <c r="CK155" s="28" t="str">
        <f>IF(VLOOKUP($C155,Sheet!$A$7:$DG$148,'TN01-10 (IN)'!CK$12,0)="","",VLOOKUP($C155,Sheet!$A$7:$DG$148,'TN01-10 (IN)'!CK$12,0))</f>
        <v/>
      </c>
      <c r="CL155" s="28" t="str">
        <f>IF(VLOOKUP($C155,Sheet!$A$7:$DG$148,'TN01-10 (IN)'!CL$12,0)="","",VLOOKUP($C155,Sheet!$A$7:$DG$148,'TN01-10 (IN)'!CL$12,0))</f>
        <v/>
      </c>
      <c r="CM155" s="28" t="str">
        <f>IF(VLOOKUP($C155,Sheet!$A$7:$DG$148,'TN01-10 (IN)'!CM$12,0)="","",VLOOKUP($C155,Sheet!$A$7:$DG$148,'TN01-10 (IN)'!CM$12,0))</f>
        <v/>
      </c>
      <c r="CN155" s="28" t="str">
        <f>IF(VLOOKUP($C155,Sheet!$A$7:$DG$148,'TN01-10 (IN)'!CN$12,0)="","",VLOOKUP($C155,Sheet!$A$7:$DG$148,'TN01-10 (IN)'!CN$12,0))</f>
        <v/>
      </c>
      <c r="CO155" s="28">
        <f>IF(VLOOKUP($C155,Sheet!$A$7:$DG$148,'TN01-10 (IN)'!CO$12,0)="","",VLOOKUP($C155,Sheet!$A$7:$DG$148,'TN01-10 (IN)'!CO$12,0))</f>
        <v>8.4</v>
      </c>
      <c r="CP155" s="28">
        <f>IF(VLOOKUP($C155,Sheet!$A$7:$DG$148,'TN01-10 (IN)'!CP$12,0)="","",VLOOKUP($C155,Sheet!$A$7:$DG$148,'TN01-10 (IN)'!CP$12,0))</f>
        <v>5.8</v>
      </c>
      <c r="CQ155" s="28">
        <f>IF(VLOOKUP($C155,Sheet!$A$7:$DG$148,'TN01-10 (IN)'!CQ$12,0)="","",VLOOKUP($C155,Sheet!$A$7:$DG$148,'TN01-10 (IN)'!CQ$12,0))</f>
        <v>6.6</v>
      </c>
      <c r="CR155" s="28">
        <f>IF(VLOOKUP($C155,Sheet!$A$7:$DG$148,'TN01-10 (IN)'!CR$12,0)="","",VLOOKUP($C155,Sheet!$A$7:$DG$148,'TN01-10 (IN)'!CR$12,0))</f>
        <v>8.6999999999999993</v>
      </c>
      <c r="CS155" s="28">
        <f>IF(VLOOKUP($C155,Sheet!$A$7:$DG$148,'TN01-10 (IN)'!CS$12,0)="","",VLOOKUP($C155,Sheet!$A$7:$DG$148,'TN01-10 (IN)'!CS$12,0))</f>
        <v>5.2</v>
      </c>
      <c r="CT155" s="28">
        <f>IF(VLOOKUP($C155,Sheet!$A$7:$DG$148,'TN01-10 (IN)'!CT$12,0)="","",VLOOKUP($C155,Sheet!$A$7:$DG$148,'TN01-10 (IN)'!CT$12,0))</f>
        <v>6.4</v>
      </c>
      <c r="CU155" s="33">
        <f>IF(VLOOKUP($C155,Sheet!$A$7:$DG$148,'TN01-10 (IN)'!CU$12,0)="","",VLOOKUP($C155,Sheet!$A$7:$DG$148,'TN01-10 (IN)'!CU$12,0))</f>
        <v>27</v>
      </c>
      <c r="CV155" s="36">
        <f>IF(VLOOKUP($C155,Sheet!$A$7:$DG$148,'TN01-10 (IN)'!CV$12,0)="","",VLOOKUP($C155,Sheet!$A$7:$DG$148,'TN01-10 (IN)'!CV$12,0))</f>
        <v>0</v>
      </c>
      <c r="CW155" s="38">
        <f t="shared" si="20"/>
        <v>128</v>
      </c>
      <c r="CX155" s="38">
        <f t="shared" si="20"/>
        <v>0</v>
      </c>
      <c r="CY155" s="38">
        <f t="shared" si="21"/>
        <v>0</v>
      </c>
      <c r="CZ155" s="38">
        <f t="shared" si="22"/>
        <v>128</v>
      </c>
      <c r="DA155" s="38">
        <f t="shared" si="23"/>
        <v>6.92</v>
      </c>
      <c r="DB155" s="38">
        <f>VLOOKUP($C155,'TN01-04'!$A$13:$DL$166,103,0)</f>
        <v>2.76</v>
      </c>
      <c r="DC155" s="28" t="str">
        <f>IF(VLOOKUP($C155,Sheet!$A$7:$DG$148,'TN01-10 (IN)'!DC$12,0)="","",VLOOKUP($C155,Sheet!$A$7:$DG$148,'TN01-10 (IN)'!DC$12,0))</f>
        <v/>
      </c>
      <c r="DD155" s="28" t="str">
        <f>IF(VLOOKUP($C155,Sheet!$A$7:$DG$148,'TN01-10 (IN)'!DD$12,0)="","",VLOOKUP($C155,Sheet!$A$7:$DG$148,'TN01-10 (IN)'!DD$12,0))</f>
        <v/>
      </c>
      <c r="DE155" s="28">
        <f>IF(VLOOKUP($C155,Sheet!$A$7:$DG$148,'TN01-10 (IN)'!DE$12,0)="","",VLOOKUP($C155,Sheet!$A$7:$DG$148,'TN01-10 (IN)'!DE$12,0))</f>
        <v>7</v>
      </c>
      <c r="DF155" s="28" t="str">
        <f>IF(VLOOKUP($C155,Sheet!$A$7:$DG$148,'TN01-10 (IN)'!DF$12,0)="","",VLOOKUP($C155,Sheet!$A$7:$DG$148,'TN01-10 (IN)'!DF$12,0))</f>
        <v/>
      </c>
      <c r="DG155" s="38"/>
      <c r="DH155" s="38">
        <f t="shared" si="24"/>
        <v>7</v>
      </c>
      <c r="DI155" s="38">
        <f>VLOOKUP($C155,'TN01-04'!$A$13:$DL$166,110,0)</f>
        <v>3</v>
      </c>
      <c r="DJ155" s="33">
        <f>IF(VLOOKUP($C155,Sheet!$A$7:$DG$148,'TN01-10 (IN)'!DJ$12,0)="","",VLOOKUP($C155,Sheet!$A$7:$DG$148,'TN01-10 (IN)'!DJ$12,0))</f>
        <v>5</v>
      </c>
      <c r="DK155" s="36">
        <f>IF(VLOOKUP($C155,Sheet!$A$7:$DG$148,'TN01-10 (IN)'!DK$12,0)="","",VLOOKUP($C155,Sheet!$A$7:$DG$148,'TN01-10 (IN)'!DK$12,0))</f>
        <v>0</v>
      </c>
      <c r="DL155" s="38">
        <f t="shared" si="25"/>
        <v>133</v>
      </c>
      <c r="DM155" s="38">
        <f t="shared" si="26"/>
        <v>0</v>
      </c>
      <c r="DN155" s="38">
        <f t="shared" si="27"/>
        <v>6.92</v>
      </c>
      <c r="DO155" s="38">
        <f>VLOOKUP($C155,'TN01-04'!$A$13:$DL$166,116,0)</f>
        <v>2.77</v>
      </c>
      <c r="DP155" s="33">
        <f>IF(VLOOKUP($C155,Sheet!$A$7:$DG$148,'TN01-10 (IN)'!DP$12,0)="","",VLOOKUP($C155,Sheet!$A$7:$DG$148,'TN01-10 (IN)'!DP$12,0))</f>
        <v>138</v>
      </c>
      <c r="DQ155" s="36">
        <f>IF(VLOOKUP($C155,Sheet!$A$7:$DG$148,'TN01-10 (IN)'!DQ$12,0)="","",VLOOKUP($C155,Sheet!$A$7:$DG$148,'TN01-10 (IN)'!DQ$12,0))</f>
        <v>0</v>
      </c>
      <c r="DR155" s="28">
        <f>IF(VLOOKUP($C155,Sheet!$A$7:$DG$148,'TN01-10 (IN)'!DR$12,0)="","",VLOOKUP($C155,Sheet!$A$7:$DG$148,'TN01-10 (IN)'!DR$12,0))</f>
        <v>137</v>
      </c>
      <c r="DS155" s="28">
        <f>IF(VLOOKUP($C155,Sheet!$A$7:$DG$148,'TN01-10 (IN)'!DS$12,0)="","",VLOOKUP($C155,Sheet!$A$7:$DG$148,'TN01-10 (IN)'!DS$12,0))</f>
        <v>138</v>
      </c>
      <c r="DT155" s="28">
        <f>IF(VLOOKUP($C155,Sheet!$A$7:$DG$148,'TN01-10 (IN)'!DT$12,0)="","",VLOOKUP($C155,Sheet!$A$7:$DG$148,'TN01-10 (IN)'!DT$12,0))</f>
        <v>6.92</v>
      </c>
      <c r="DU155" s="28">
        <f>IF(VLOOKUP($C155,Sheet!$A$7:$DG$148,'TN01-10 (IN)'!DU$12,0)="","",VLOOKUP($C155,Sheet!$A$7:$DG$148,'TN01-10 (IN)'!DU$12,0))</f>
        <v>2.77</v>
      </c>
      <c r="DV155" s="28" t="str">
        <f>IF(VLOOKUP($C155,Sheet!$A$7:$DG$148,'TN01-10 (IN)'!DV$12,0)="","",VLOOKUP($C155,Sheet!$A$7:$DG$148,'TN01-10 (IN)'!DV$12,0))</f>
        <v/>
      </c>
      <c r="DW155" s="42">
        <f t="shared" si="28"/>
        <v>0</v>
      </c>
    </row>
    <row r="156" spans="1:127" ht="15.95" customHeight="1" x14ac:dyDescent="0.2">
      <c r="A156" s="52"/>
      <c r="B156" s="625"/>
      <c r="C156" s="45">
        <v>2121725927</v>
      </c>
      <c r="D156" s="26" t="s">
        <v>6</v>
      </c>
      <c r="E156" s="26" t="s">
        <v>117</v>
      </c>
      <c r="F156" s="26" t="s">
        <v>199</v>
      </c>
      <c r="G156" s="27">
        <v>35628</v>
      </c>
      <c r="H156" s="26" t="s">
        <v>210</v>
      </c>
      <c r="I156" s="26" t="s">
        <v>214</v>
      </c>
      <c r="J156" s="28">
        <f>IF(VLOOKUP($C156,Sheet!$A$7:$DG$148,'TN01-10 (IN)'!J$12,0)="","",VLOOKUP($C156,Sheet!$A$7:$DG$148,'TN01-10 (IN)'!J$12,0))</f>
        <v>9.6</v>
      </c>
      <c r="K156" s="28">
        <f>IF(VLOOKUP($C156,Sheet!$A$7:$DG$148,'TN01-10 (IN)'!K$12,0)="","",VLOOKUP($C156,Sheet!$A$7:$DG$148,'TN01-10 (IN)'!K$12,0))</f>
        <v>5.9</v>
      </c>
      <c r="L156" s="28">
        <f>IF(VLOOKUP($C156,Sheet!$A$7:$DG$148,'TN01-10 (IN)'!L$12,0)="","",VLOOKUP($C156,Sheet!$A$7:$DG$148,'TN01-10 (IN)'!L$12,0))</f>
        <v>8</v>
      </c>
      <c r="M156" s="28">
        <f>IF(VLOOKUP($C156,Sheet!$A$7:$DG$148,'TN01-10 (IN)'!M$12,0)="","",VLOOKUP($C156,Sheet!$A$7:$DG$148,'TN01-10 (IN)'!M$12,0))</f>
        <v>7.3</v>
      </c>
      <c r="N156" s="28">
        <f>IF(VLOOKUP($C156,Sheet!$A$7:$DG$148,'TN01-10 (IN)'!N$12,0)="","",VLOOKUP($C156,Sheet!$A$7:$DG$148,'TN01-10 (IN)'!N$12,0))</f>
        <v>6.4</v>
      </c>
      <c r="O156" s="28">
        <f>IF(VLOOKUP($C156,Sheet!$A$7:$DG$148,'TN01-10 (IN)'!O$12,0)="","",VLOOKUP($C156,Sheet!$A$7:$DG$148,'TN01-10 (IN)'!O$12,0))</f>
        <v>5.8</v>
      </c>
      <c r="P156" s="28">
        <f>IF(VLOOKUP($C156,Sheet!$A$7:$DG$148,'TN01-10 (IN)'!P$12,0)="","",VLOOKUP($C156,Sheet!$A$7:$DG$148,'TN01-10 (IN)'!P$12,0))</f>
        <v>5.2</v>
      </c>
      <c r="Q156" s="28" t="str">
        <f>IF(VLOOKUP($C156,Sheet!$A$7:$DG$148,'TN01-10 (IN)'!Q$12,0)="","",VLOOKUP($C156,Sheet!$A$7:$DG$148,'TN01-10 (IN)'!Q$12,0))</f>
        <v/>
      </c>
      <c r="R156" s="28">
        <f>IF(VLOOKUP($C156,Sheet!$A$7:$DG$148,'TN01-10 (IN)'!R$12,0)="","",VLOOKUP($C156,Sheet!$A$7:$DG$148,'TN01-10 (IN)'!R$12,0))</f>
        <v>5.9</v>
      </c>
      <c r="S156" s="28" t="str">
        <f>IF(VLOOKUP($C156,Sheet!$A$7:$DG$148,'TN01-10 (IN)'!S$12,0)="","",VLOOKUP($C156,Sheet!$A$7:$DG$148,'TN01-10 (IN)'!S$12,0))</f>
        <v/>
      </c>
      <c r="T156" s="28" t="str">
        <f>IF(VLOOKUP($C156,Sheet!$A$7:$DG$148,'TN01-10 (IN)'!T$12,0)="","",VLOOKUP($C156,Sheet!$A$7:$DG$148,'TN01-10 (IN)'!T$12,0))</f>
        <v/>
      </c>
      <c r="U156" s="28" t="str">
        <f>IF(VLOOKUP($C156,Sheet!$A$7:$DG$148,'TN01-10 (IN)'!U$12,0)="","",VLOOKUP($C156,Sheet!$A$7:$DG$148,'TN01-10 (IN)'!U$12,0))</f>
        <v/>
      </c>
      <c r="V156" s="28" t="str">
        <f>IF(VLOOKUP($C156,Sheet!$A$7:$DG$148,'TN01-10 (IN)'!V$12,0)="","",VLOOKUP($C156,Sheet!$A$7:$DG$148,'TN01-10 (IN)'!V$12,0))</f>
        <v/>
      </c>
      <c r="W156" s="28">
        <f>IF(VLOOKUP($C156,Sheet!$A$7:$DG$148,'TN01-10 (IN)'!W$12,0)="","",VLOOKUP($C156,Sheet!$A$7:$DG$148,'TN01-10 (IN)'!W$12,0))</f>
        <v>5.8</v>
      </c>
      <c r="X156" s="28">
        <f>IF(VLOOKUP($C156,Sheet!$A$7:$DG$148,'TN01-10 (IN)'!X$12,0)="","",VLOOKUP($C156,Sheet!$A$7:$DG$148,'TN01-10 (IN)'!X$12,0))</f>
        <v>5.5</v>
      </c>
      <c r="Y156" s="28">
        <f>IF(VLOOKUP($C156,Sheet!$A$7:$DG$148,'TN01-10 (IN)'!Y$12,0)="","",VLOOKUP($C156,Sheet!$A$7:$DG$148,'TN01-10 (IN)'!Y$12,0))</f>
        <v>7.4</v>
      </c>
      <c r="Z156" s="28">
        <f>IF(VLOOKUP($C156,Sheet!$A$7:$DG$148,'TN01-10 (IN)'!Z$12,0)="","",VLOOKUP($C156,Sheet!$A$7:$DG$148,'TN01-10 (IN)'!Z$12,0))</f>
        <v>5.5</v>
      </c>
      <c r="AA156" s="28">
        <f>IF(VLOOKUP($C156,Sheet!$A$7:$DG$148,'TN01-10 (IN)'!AA$12,0)="","",VLOOKUP($C156,Sheet!$A$7:$DG$148,'TN01-10 (IN)'!AA$12,0))</f>
        <v>5.2</v>
      </c>
      <c r="AB156" s="28">
        <f>IF(VLOOKUP($C156,Sheet!$A$7:$DG$148,'TN01-10 (IN)'!AB$12,0)="","",VLOOKUP($C156,Sheet!$A$7:$DG$148,'TN01-10 (IN)'!AB$12,0))</f>
        <v>4.9000000000000004</v>
      </c>
      <c r="AC156" s="28">
        <f>IF(VLOOKUP($C156,Sheet!$A$7:$DG$148,'TN01-10 (IN)'!AC$12,0)="","",VLOOKUP($C156,Sheet!$A$7:$DG$148,'TN01-10 (IN)'!AC$12,0))</f>
        <v>4</v>
      </c>
      <c r="AD156" s="28">
        <f>IF(VLOOKUP($C156,Sheet!$A$7:$DG$148,'TN01-10 (IN)'!AD$12,0)="","",VLOOKUP($C156,Sheet!$A$7:$DG$148,'TN01-10 (IN)'!AD$12,0))</f>
        <v>7</v>
      </c>
      <c r="AE156" s="28">
        <f>IF(VLOOKUP($C156,Sheet!$A$7:$DG$148,'TN01-10 (IN)'!AE$12,0)="","",VLOOKUP($C156,Sheet!$A$7:$DG$148,'TN01-10 (IN)'!AE$12,0))</f>
        <v>6.7</v>
      </c>
      <c r="AF156" s="28">
        <f>IF(VLOOKUP($C156,Sheet!$A$7:$DG$148,'TN01-10 (IN)'!AF$12,0)="","",VLOOKUP($C156,Sheet!$A$7:$DG$148,'TN01-10 (IN)'!AF$12,0))</f>
        <v>5.5</v>
      </c>
      <c r="AG156" s="28">
        <f>IF(VLOOKUP($C156,Sheet!$A$7:$DG$148,'TN01-10 (IN)'!AG$12,0)="","",VLOOKUP($C156,Sheet!$A$7:$DG$148,'TN01-10 (IN)'!AG$12,0))</f>
        <v>6.6</v>
      </c>
      <c r="AH156" s="28">
        <f>IF(VLOOKUP($C156,Sheet!$A$7:$DG$148,'TN01-10 (IN)'!AH$12,0)="","",VLOOKUP($C156,Sheet!$A$7:$DG$148,'TN01-10 (IN)'!AH$12,0))</f>
        <v>6</v>
      </c>
      <c r="AI156" s="28" t="str">
        <f>IF(VLOOKUP($C156,Sheet!$A$7:$DG$148,'TN01-10 (IN)'!AI$12,0)="","",VLOOKUP($C156,Sheet!$A$7:$DG$148,'TN01-10 (IN)'!AI$12,0))</f>
        <v>X</v>
      </c>
      <c r="AJ156" s="28">
        <f>IF(VLOOKUP($C156,Sheet!$A$7:$DG$148,'TN01-10 (IN)'!AJ$12,0)="","",VLOOKUP($C156,Sheet!$A$7:$DG$148,'TN01-10 (IN)'!AJ$12,0))</f>
        <v>4.2</v>
      </c>
      <c r="AK156" s="28">
        <f>IF(VLOOKUP($C156,Sheet!$A$7:$DG$148,'TN01-10 (IN)'!AK$12,0)="","",VLOOKUP($C156,Sheet!$A$7:$DG$148,'TN01-10 (IN)'!AK$12,0))</f>
        <v>6.3</v>
      </c>
      <c r="AL156" s="28">
        <f>IF(VLOOKUP($C156,Sheet!$A$7:$DG$148,'TN01-10 (IN)'!AL$12,0)="","",VLOOKUP($C156,Sheet!$A$7:$DG$148,'TN01-10 (IN)'!AL$12,0))</f>
        <v>6.9</v>
      </c>
      <c r="AM156" s="33">
        <f>IF(VLOOKUP($C156,Sheet!$A$7:$DG$148,'TN01-10 (IN)'!AM$12,0)="","",VLOOKUP($C156,Sheet!$A$7:$DG$148,'TN01-10 (IN)'!AM$12,0))</f>
        <v>49</v>
      </c>
      <c r="AN156" s="36">
        <f>IF(VLOOKUP($C156,Sheet!$A$7:$DG$148,'TN01-10 (IN)'!AN$12,0)="","",VLOOKUP($C156,Sheet!$A$7:$DG$148,'TN01-10 (IN)'!AN$12,0))</f>
        <v>2</v>
      </c>
      <c r="AO156" s="32">
        <f>IF(VLOOKUP($C156,Sheet!$A$7:$DG$148,'TN01-10 (IN)'!AO$12,0)="","",VLOOKUP($C156,Sheet!$A$7:$DG$148,'TN01-10 (IN)'!AO$12,0))</f>
        <v>4.5</v>
      </c>
      <c r="AP156" s="32">
        <f>IF(VLOOKUP($C156,Sheet!$A$7:$DG$148,'TN01-10 (IN)'!AP$12,0)="","",VLOOKUP($C156,Sheet!$A$7:$DG$148,'TN01-10 (IN)'!AP$12,0))</f>
        <v>6</v>
      </c>
      <c r="AQ156" s="32" t="str">
        <f>IF(VLOOKUP($C156,Sheet!$A$7:$DG$148,'TN01-10 (IN)'!AQ$12,0)="","",VLOOKUP($C156,Sheet!$A$7:$DG$148,'TN01-10 (IN)'!AQ$12,0))</f>
        <v/>
      </c>
      <c r="AR156" s="32" t="str">
        <f>IF(VLOOKUP($C156,Sheet!$A$7:$DG$148,'TN01-10 (IN)'!AR$12,0)="","",VLOOKUP($C156,Sheet!$A$7:$DG$148,'TN01-10 (IN)'!AR$12,0))</f>
        <v/>
      </c>
      <c r="AS156" s="32" t="str">
        <f>IF(VLOOKUP($C156,Sheet!$A$7:$DG$148,'TN01-10 (IN)'!AS$12,0)="","",VLOOKUP($C156,Sheet!$A$7:$DG$148,'TN01-10 (IN)'!AS$12,0))</f>
        <v/>
      </c>
      <c r="AT156" s="32" t="str">
        <f>IF(VLOOKUP($C156,Sheet!$A$7:$DG$148,'TN01-10 (IN)'!AT$12,0)="","",VLOOKUP($C156,Sheet!$A$7:$DG$148,'TN01-10 (IN)'!AT$12,0))</f>
        <v/>
      </c>
      <c r="AU156" s="32" t="str">
        <f>IF(VLOOKUP($C156,Sheet!$A$7:$DG$148,'TN01-10 (IN)'!AU$12,0)="","",VLOOKUP($C156,Sheet!$A$7:$DG$148,'TN01-10 (IN)'!AU$12,0))</f>
        <v/>
      </c>
      <c r="AV156" s="32">
        <f>IF(VLOOKUP($C156,Sheet!$A$7:$DG$148,'TN01-10 (IN)'!AV$12,0)="","",VLOOKUP($C156,Sheet!$A$7:$DG$148,'TN01-10 (IN)'!AV$12,0))</f>
        <v>9.1</v>
      </c>
      <c r="AW156" s="32" t="str">
        <f>IF(VLOOKUP($C156,Sheet!$A$7:$DG$148,'TN01-10 (IN)'!AW$12,0)="","",VLOOKUP($C156,Sheet!$A$7:$DG$148,'TN01-10 (IN)'!AW$12,0))</f>
        <v/>
      </c>
      <c r="AX156" s="32" t="str">
        <f>IF(VLOOKUP($C156,Sheet!$A$7:$DG$148,'TN01-10 (IN)'!AX$12,0)="","",VLOOKUP($C156,Sheet!$A$7:$DG$148,'TN01-10 (IN)'!AX$12,0))</f>
        <v/>
      </c>
      <c r="AY156" s="32" t="str">
        <f>IF(VLOOKUP($C156,Sheet!$A$7:$DG$148,'TN01-10 (IN)'!AY$12,0)="","",VLOOKUP($C156,Sheet!$A$7:$DG$148,'TN01-10 (IN)'!AY$12,0))</f>
        <v/>
      </c>
      <c r="AZ156" s="32" t="str">
        <f>IF(VLOOKUP($C156,Sheet!$A$7:$DG$148,'TN01-10 (IN)'!AZ$12,0)="","",VLOOKUP($C156,Sheet!$A$7:$DG$148,'TN01-10 (IN)'!AZ$12,0))</f>
        <v/>
      </c>
      <c r="BA156" s="32" t="str">
        <f>IF(VLOOKUP($C156,Sheet!$A$7:$DG$148,'TN01-10 (IN)'!BA$12,0)="","",VLOOKUP($C156,Sheet!$A$7:$DG$148,'TN01-10 (IN)'!BA$12,0))</f>
        <v/>
      </c>
      <c r="BB156" s="32">
        <f>IF(VLOOKUP($C156,Sheet!$A$7:$DG$148,'TN01-10 (IN)'!BB$12,0)="","",VLOOKUP($C156,Sheet!$A$7:$DG$148,'TN01-10 (IN)'!BB$12,0))</f>
        <v>9.8000000000000007</v>
      </c>
      <c r="BC156" s="32">
        <f>IF(VLOOKUP($C156,Sheet!$A$7:$DG$148,'TN01-10 (IN)'!BC$12,0)="","",VLOOKUP($C156,Sheet!$A$7:$DG$148,'TN01-10 (IN)'!BC$12,0))</f>
        <v>7.7</v>
      </c>
      <c r="BD156" s="33">
        <f>IF(VLOOKUP($C156,Sheet!$A$7:$DG$148,'TN01-10 (IN)'!BD$12,0)="","",VLOOKUP($C156,Sheet!$A$7:$DG$148,'TN01-10 (IN)'!BD$12,0))</f>
        <v>5</v>
      </c>
      <c r="BE156" s="36">
        <f>IF(VLOOKUP($C156,Sheet!$A$7:$DG$148,'TN01-10 (IN)'!BE$12,0)="","",VLOOKUP($C156,Sheet!$A$7:$DG$148,'TN01-10 (IN)'!BE$12,0))</f>
        <v>0</v>
      </c>
      <c r="BF156" s="28">
        <f>IF(VLOOKUP($C156,Sheet!$A$7:$DG$148,'TN01-10 (IN)'!BF$12,0)="","",VLOOKUP($C156,Sheet!$A$7:$DG$148,'TN01-10 (IN)'!BF$12,0))</f>
        <v>5.7</v>
      </c>
      <c r="BG156" s="28">
        <f>IF(VLOOKUP($C156,Sheet!$A$7:$DG$148,'TN01-10 (IN)'!BG$12,0)="","",VLOOKUP($C156,Sheet!$A$7:$DG$148,'TN01-10 (IN)'!BG$12,0))</f>
        <v>4.7</v>
      </c>
      <c r="BH156" s="28">
        <f>IF(VLOOKUP($C156,Sheet!$A$7:$DG$148,'TN01-10 (IN)'!BH$12,0)="","",VLOOKUP($C156,Sheet!$A$7:$DG$148,'TN01-10 (IN)'!BH$12,0))</f>
        <v>6.8</v>
      </c>
      <c r="BI156" s="28">
        <f>IF(VLOOKUP($C156,Sheet!$A$7:$DG$148,'TN01-10 (IN)'!BI$12,0)="","",VLOOKUP($C156,Sheet!$A$7:$DG$148,'TN01-10 (IN)'!BI$12,0))</f>
        <v>4.5999999999999996</v>
      </c>
      <c r="BJ156" s="28">
        <f>IF(VLOOKUP($C156,Sheet!$A$7:$DG$148,'TN01-10 (IN)'!BJ$12,0)="","",VLOOKUP($C156,Sheet!$A$7:$DG$148,'TN01-10 (IN)'!BJ$12,0))</f>
        <v>5.9</v>
      </c>
      <c r="BK156" s="28">
        <f>IF(VLOOKUP($C156,Sheet!$A$7:$DG$148,'TN01-10 (IN)'!BK$12,0)="","",VLOOKUP($C156,Sheet!$A$7:$DG$148,'TN01-10 (IN)'!BK$12,0))</f>
        <v>4.2</v>
      </c>
      <c r="BL156" s="28">
        <f>IF(VLOOKUP($C156,Sheet!$A$7:$DG$148,'TN01-10 (IN)'!BL$12,0)="","",VLOOKUP($C156,Sheet!$A$7:$DG$148,'TN01-10 (IN)'!BL$12,0))</f>
        <v>6.4</v>
      </c>
      <c r="BM156" s="28">
        <f>IF(VLOOKUP($C156,Sheet!$A$7:$DG$148,'TN01-10 (IN)'!BM$12,0)="","",VLOOKUP($C156,Sheet!$A$7:$DG$148,'TN01-10 (IN)'!BM$12,0))</f>
        <v>6.4</v>
      </c>
      <c r="BN156" s="28">
        <f>IF(VLOOKUP($C156,Sheet!$A$7:$DG$148,'TN01-10 (IN)'!BN$12,0)="","",VLOOKUP($C156,Sheet!$A$7:$DG$148,'TN01-10 (IN)'!BN$12,0))</f>
        <v>5.2</v>
      </c>
      <c r="BO156" s="28">
        <f>IF(VLOOKUP($C156,Sheet!$A$7:$DG$148,'TN01-10 (IN)'!BO$12,0)="","",VLOOKUP($C156,Sheet!$A$7:$DG$148,'TN01-10 (IN)'!BO$12,0))</f>
        <v>4</v>
      </c>
      <c r="BP156" s="28">
        <f>IF(VLOOKUP($C156,Sheet!$A$7:$DG$148,'TN01-10 (IN)'!BP$12,0)="","",VLOOKUP($C156,Sheet!$A$7:$DG$148,'TN01-10 (IN)'!BP$12,0))</f>
        <v>5.0999999999999996</v>
      </c>
      <c r="BQ156" s="28">
        <f>IF(VLOOKUP($C156,Sheet!$A$7:$DG$148,'TN01-10 (IN)'!BQ$12,0)="","",VLOOKUP($C156,Sheet!$A$7:$DG$148,'TN01-10 (IN)'!BQ$12,0))</f>
        <v>4.8</v>
      </c>
      <c r="BR156" s="28">
        <f>IF(VLOOKUP($C156,Sheet!$A$7:$DG$148,'TN01-10 (IN)'!BR$12,0)="","",VLOOKUP($C156,Sheet!$A$7:$DG$148,'TN01-10 (IN)'!BR$12,0))</f>
        <v>4.5999999999999996</v>
      </c>
      <c r="BS156" s="28" t="str">
        <f>IF(VLOOKUP($C156,Sheet!$A$7:$DG$148,'TN01-10 (IN)'!BS$12,0)="","",VLOOKUP($C156,Sheet!$A$7:$DG$148,'TN01-10 (IN)'!BS$12,0))</f>
        <v/>
      </c>
      <c r="BT156" s="28">
        <f>IF(VLOOKUP($C156,Sheet!$A$7:$DG$148,'TN01-10 (IN)'!BT$12,0)="","",VLOOKUP($C156,Sheet!$A$7:$DG$148,'TN01-10 (IN)'!BT$12,0))</f>
        <v>6.4</v>
      </c>
      <c r="BU156" s="28">
        <f>IF(VLOOKUP($C156,Sheet!$A$7:$DG$148,'TN01-10 (IN)'!BU$12,0)="","",VLOOKUP($C156,Sheet!$A$7:$DG$148,'TN01-10 (IN)'!BU$12,0))</f>
        <v>8.1999999999999993</v>
      </c>
      <c r="BV156" s="28">
        <f>IF(VLOOKUP($C156,Sheet!$A$7:$DG$148,'TN01-10 (IN)'!BV$12,0)="","",VLOOKUP($C156,Sheet!$A$7:$DG$148,'TN01-10 (IN)'!BV$12,0))</f>
        <v>6.1</v>
      </c>
      <c r="BW156" s="28">
        <f>IF(VLOOKUP($C156,Sheet!$A$7:$DG$148,'TN01-10 (IN)'!BW$12,0)="","",VLOOKUP($C156,Sheet!$A$7:$DG$148,'TN01-10 (IN)'!BW$12,0))</f>
        <v>6.6</v>
      </c>
      <c r="BX156" s="28">
        <f>IF(VLOOKUP($C156,Sheet!$A$7:$DG$148,'TN01-10 (IN)'!BX$12,0)="","",VLOOKUP($C156,Sheet!$A$7:$DG$148,'TN01-10 (IN)'!BX$12,0))</f>
        <v>6.6</v>
      </c>
      <c r="BY156" s="28">
        <f>IF(VLOOKUP($C156,Sheet!$A$7:$DG$148,'TN01-10 (IN)'!BY$12,0)="","",VLOOKUP($C156,Sheet!$A$7:$DG$148,'TN01-10 (IN)'!BY$12,0))</f>
        <v>8.6999999999999993</v>
      </c>
      <c r="BZ156" s="33">
        <f>IF(VLOOKUP($C156,Sheet!$A$7:$DG$148,'TN01-10 (IN)'!BZ$12,0)="","",VLOOKUP($C156,Sheet!$A$7:$DG$148,'TN01-10 (IN)'!BZ$12,0))</f>
        <v>50</v>
      </c>
      <c r="CA156" s="36">
        <f>IF(VLOOKUP($C156,Sheet!$A$7:$DG$148,'TN01-10 (IN)'!CA$12,0)="","",VLOOKUP($C156,Sheet!$A$7:$DG$148,'TN01-10 (IN)'!CA$12,0))</f>
        <v>0</v>
      </c>
      <c r="CB156" s="28">
        <f>IF(VLOOKUP($C156,Sheet!$A$7:$DG$148,'TN01-10 (IN)'!CB$12,0)="","",VLOOKUP($C156,Sheet!$A$7:$DG$148,'TN01-10 (IN)'!CB$12,0))</f>
        <v>8.1999999999999993</v>
      </c>
      <c r="CC156" s="28" t="str">
        <f>IF(VLOOKUP($C156,Sheet!$A$7:$DG$148,'TN01-10 (IN)'!CC$12,0)="","",VLOOKUP($C156,Sheet!$A$7:$DG$148,'TN01-10 (IN)'!CC$12,0))</f>
        <v/>
      </c>
      <c r="CD156" s="28">
        <f>IF(VLOOKUP($C156,Sheet!$A$7:$DG$148,'TN01-10 (IN)'!CD$12,0)="","",VLOOKUP($C156,Sheet!$A$7:$DG$148,'TN01-10 (IN)'!CD$12,0))</f>
        <v>5.2</v>
      </c>
      <c r="CE156" s="28" t="str">
        <f>IF(VLOOKUP($C156,Sheet!$A$7:$DG$148,'TN01-10 (IN)'!CE$12,0)="","",VLOOKUP($C156,Sheet!$A$7:$DG$148,'TN01-10 (IN)'!CE$12,0))</f>
        <v/>
      </c>
      <c r="CF156" s="28">
        <f>IF(VLOOKUP($C156,Sheet!$A$7:$DG$148,'TN01-10 (IN)'!CF$12,0)="","",VLOOKUP($C156,Sheet!$A$7:$DG$148,'TN01-10 (IN)'!CF$12,0))</f>
        <v>6.6</v>
      </c>
      <c r="CG156" s="28">
        <f>IF(VLOOKUP($C156,Sheet!$A$7:$DG$148,'TN01-10 (IN)'!CG$12,0)="","",VLOOKUP($C156,Sheet!$A$7:$DG$148,'TN01-10 (IN)'!CG$12,0))</f>
        <v>7.1</v>
      </c>
      <c r="CH156" s="28">
        <f>IF(VLOOKUP($C156,Sheet!$A$7:$DG$148,'TN01-10 (IN)'!CH$12,0)="","",VLOOKUP($C156,Sheet!$A$7:$DG$148,'TN01-10 (IN)'!CH$12,0))</f>
        <v>7.3</v>
      </c>
      <c r="CI156" s="28">
        <f>IF(VLOOKUP($C156,Sheet!$A$7:$DG$148,'TN01-10 (IN)'!CI$12,0)="","",VLOOKUP($C156,Sheet!$A$7:$DG$148,'TN01-10 (IN)'!CI$12,0))</f>
        <v>4.8</v>
      </c>
      <c r="CJ156" s="28" t="str">
        <f>IF(VLOOKUP($C156,Sheet!$A$7:$DG$148,'TN01-10 (IN)'!CJ$12,0)="","",VLOOKUP($C156,Sheet!$A$7:$DG$148,'TN01-10 (IN)'!CJ$12,0))</f>
        <v/>
      </c>
      <c r="CK156" s="28">
        <f>IF(VLOOKUP($C156,Sheet!$A$7:$DG$148,'TN01-10 (IN)'!CK$12,0)="","",VLOOKUP($C156,Sheet!$A$7:$DG$148,'TN01-10 (IN)'!CK$12,0))</f>
        <v>6.2</v>
      </c>
      <c r="CL156" s="28" t="str">
        <f>IF(VLOOKUP($C156,Sheet!$A$7:$DG$148,'TN01-10 (IN)'!CL$12,0)="","",VLOOKUP($C156,Sheet!$A$7:$DG$148,'TN01-10 (IN)'!CL$12,0))</f>
        <v/>
      </c>
      <c r="CM156" s="28" t="str">
        <f>IF(VLOOKUP($C156,Sheet!$A$7:$DG$148,'TN01-10 (IN)'!CM$12,0)="","",VLOOKUP($C156,Sheet!$A$7:$DG$148,'TN01-10 (IN)'!CM$12,0))</f>
        <v/>
      </c>
      <c r="CN156" s="28" t="str">
        <f>IF(VLOOKUP($C156,Sheet!$A$7:$DG$148,'TN01-10 (IN)'!CN$12,0)="","",VLOOKUP($C156,Sheet!$A$7:$DG$148,'TN01-10 (IN)'!CN$12,0))</f>
        <v/>
      </c>
      <c r="CO156" s="28" t="str">
        <f>IF(VLOOKUP($C156,Sheet!$A$7:$DG$148,'TN01-10 (IN)'!CO$12,0)="","",VLOOKUP($C156,Sheet!$A$7:$DG$148,'TN01-10 (IN)'!CO$12,0))</f>
        <v/>
      </c>
      <c r="CP156" s="28">
        <f>IF(VLOOKUP($C156,Sheet!$A$7:$DG$148,'TN01-10 (IN)'!CP$12,0)="","",VLOOKUP($C156,Sheet!$A$7:$DG$148,'TN01-10 (IN)'!CP$12,0))</f>
        <v>5.6</v>
      </c>
      <c r="CQ156" s="28" t="str">
        <f>IF(VLOOKUP($C156,Sheet!$A$7:$DG$148,'TN01-10 (IN)'!CQ$12,0)="","",VLOOKUP($C156,Sheet!$A$7:$DG$148,'TN01-10 (IN)'!CQ$12,0))</f>
        <v/>
      </c>
      <c r="CR156" s="28">
        <f>IF(VLOOKUP($C156,Sheet!$A$7:$DG$148,'TN01-10 (IN)'!CR$12,0)="","",VLOOKUP($C156,Sheet!$A$7:$DG$148,'TN01-10 (IN)'!CR$12,0))</f>
        <v>6</v>
      </c>
      <c r="CS156" s="28">
        <f>IF(VLOOKUP($C156,Sheet!$A$7:$DG$148,'TN01-10 (IN)'!CS$12,0)="","",VLOOKUP($C156,Sheet!$A$7:$DG$148,'TN01-10 (IN)'!CS$12,0))</f>
        <v>5.8</v>
      </c>
      <c r="CT156" s="28">
        <f>IF(VLOOKUP($C156,Sheet!$A$7:$DG$148,'TN01-10 (IN)'!CT$12,0)="","",VLOOKUP($C156,Sheet!$A$7:$DG$148,'TN01-10 (IN)'!CT$12,0))</f>
        <v>7.6</v>
      </c>
      <c r="CU156" s="33">
        <f>IF(VLOOKUP($C156,Sheet!$A$7:$DG$148,'TN01-10 (IN)'!CU$12,0)="","",VLOOKUP($C156,Sheet!$A$7:$DG$148,'TN01-10 (IN)'!CU$12,0))</f>
        <v>24</v>
      </c>
      <c r="CV156" s="36">
        <f>IF(VLOOKUP($C156,Sheet!$A$7:$DG$148,'TN01-10 (IN)'!CV$12,0)="","",VLOOKUP($C156,Sheet!$A$7:$DG$148,'TN01-10 (IN)'!CV$12,0))</f>
        <v>3</v>
      </c>
      <c r="CW156" s="38">
        <f t="shared" si="20"/>
        <v>123</v>
      </c>
      <c r="CX156" s="38">
        <f t="shared" si="20"/>
        <v>5</v>
      </c>
      <c r="CY156" s="38">
        <f t="shared" si="21"/>
        <v>0</v>
      </c>
      <c r="CZ156" s="38">
        <f t="shared" si="22"/>
        <v>128</v>
      </c>
      <c r="DA156" s="38">
        <f t="shared" si="23"/>
        <v>5.75</v>
      </c>
      <c r="DB156" s="38">
        <f>VLOOKUP($C156,'TN01-04'!$A$13:$DL$166,103,0)</f>
        <v>2.13</v>
      </c>
      <c r="DC156" s="28" t="str">
        <f>IF(VLOOKUP($C156,Sheet!$A$7:$DG$148,'TN01-10 (IN)'!DC$12,0)="","",VLOOKUP($C156,Sheet!$A$7:$DG$148,'TN01-10 (IN)'!DC$12,0))</f>
        <v/>
      </c>
      <c r="DD156" s="28" t="str">
        <f>IF(VLOOKUP($C156,Sheet!$A$7:$DG$148,'TN01-10 (IN)'!DD$12,0)="","",VLOOKUP($C156,Sheet!$A$7:$DG$148,'TN01-10 (IN)'!DD$12,0))</f>
        <v/>
      </c>
      <c r="DE156" s="28" t="str">
        <f>IF(VLOOKUP($C156,Sheet!$A$7:$DG$148,'TN01-10 (IN)'!DE$12,0)="","",VLOOKUP($C156,Sheet!$A$7:$DG$148,'TN01-10 (IN)'!DE$12,0))</f>
        <v/>
      </c>
      <c r="DF156" s="28" t="str">
        <f>IF(VLOOKUP($C156,Sheet!$A$7:$DG$148,'TN01-10 (IN)'!DF$12,0)="","",VLOOKUP($C156,Sheet!$A$7:$DG$148,'TN01-10 (IN)'!DF$12,0))</f>
        <v/>
      </c>
      <c r="DG156" s="38"/>
      <c r="DH156" s="38">
        <f t="shared" si="24"/>
        <v>0</v>
      </c>
      <c r="DI156" s="38">
        <f>VLOOKUP($C156,'TN01-04'!$A$13:$DL$166,110,0)</f>
        <v>0</v>
      </c>
      <c r="DJ156" s="33">
        <f>IF(VLOOKUP($C156,Sheet!$A$7:$DG$148,'TN01-10 (IN)'!DJ$12,0)="","",VLOOKUP($C156,Sheet!$A$7:$DG$148,'TN01-10 (IN)'!DJ$12,0))</f>
        <v>0</v>
      </c>
      <c r="DK156" s="36">
        <f>IF(VLOOKUP($C156,Sheet!$A$7:$DG$148,'TN01-10 (IN)'!DK$12,0)="","",VLOOKUP($C156,Sheet!$A$7:$DG$148,'TN01-10 (IN)'!DK$12,0))</f>
        <v>5</v>
      </c>
      <c r="DL156" s="38">
        <f t="shared" si="25"/>
        <v>123</v>
      </c>
      <c r="DM156" s="38">
        <f t="shared" si="26"/>
        <v>10</v>
      </c>
      <c r="DN156" s="38">
        <f t="shared" si="27"/>
        <v>5.53</v>
      </c>
      <c r="DO156" s="38">
        <f>VLOOKUP($C156,'TN01-04'!$A$13:$DL$166,116,0)</f>
        <v>2.0499999999999998</v>
      </c>
      <c r="DP156" s="33">
        <f>IF(VLOOKUP($C156,Sheet!$A$7:$DG$148,'TN01-10 (IN)'!DP$12,0)="","",VLOOKUP($C156,Sheet!$A$7:$DG$148,'TN01-10 (IN)'!DP$12,0))</f>
        <v>128</v>
      </c>
      <c r="DQ156" s="36">
        <f>IF(VLOOKUP($C156,Sheet!$A$7:$DG$148,'TN01-10 (IN)'!DQ$12,0)="","",VLOOKUP($C156,Sheet!$A$7:$DG$148,'TN01-10 (IN)'!DQ$12,0))</f>
        <v>10</v>
      </c>
      <c r="DR156" s="28">
        <f>IF(VLOOKUP($C156,Sheet!$A$7:$DG$148,'TN01-10 (IN)'!DR$12,0)="","",VLOOKUP($C156,Sheet!$A$7:$DG$148,'TN01-10 (IN)'!DR$12,0))</f>
        <v>137</v>
      </c>
      <c r="DS156" s="28">
        <f>IF(VLOOKUP($C156,Sheet!$A$7:$DG$148,'TN01-10 (IN)'!DS$12,0)="","",VLOOKUP($C156,Sheet!$A$7:$DG$148,'TN01-10 (IN)'!DS$12,0))</f>
        <v>128</v>
      </c>
      <c r="DT156" s="28">
        <f>IF(VLOOKUP($C156,Sheet!$A$7:$DG$148,'TN01-10 (IN)'!DT$12,0)="","",VLOOKUP($C156,Sheet!$A$7:$DG$148,'TN01-10 (IN)'!DT$12,0))</f>
        <v>5.98</v>
      </c>
      <c r="DU156" s="28">
        <f>IF(VLOOKUP($C156,Sheet!$A$7:$DG$148,'TN01-10 (IN)'!DU$12,0)="","",VLOOKUP($C156,Sheet!$A$7:$DG$148,'TN01-10 (IN)'!DU$12,0))</f>
        <v>2.2200000000000002</v>
      </c>
      <c r="DV156" s="28" t="str">
        <f>IF(VLOOKUP($C156,Sheet!$A$7:$DG$148,'TN01-10 (IN)'!DV$12,0)="","",VLOOKUP($C156,Sheet!$A$7:$DG$148,'TN01-10 (IN)'!DV$12,0))</f>
        <v>DTE-HT 202</v>
      </c>
      <c r="DW156" s="42">
        <f t="shared" si="28"/>
        <v>3.90625E-2</v>
      </c>
    </row>
    <row r="157" spans="1:127" ht="15.95" customHeight="1" x14ac:dyDescent="0.2">
      <c r="A157" s="52"/>
      <c r="B157" s="625"/>
      <c r="C157" s="45">
        <v>2220313929</v>
      </c>
      <c r="D157" s="26" t="s">
        <v>21</v>
      </c>
      <c r="E157" s="26" t="s">
        <v>59</v>
      </c>
      <c r="F157" s="26" t="s">
        <v>200</v>
      </c>
      <c r="G157" s="27">
        <v>35847</v>
      </c>
      <c r="H157" s="26" t="s">
        <v>209</v>
      </c>
      <c r="I157" s="26" t="s">
        <v>212</v>
      </c>
      <c r="J157" s="28">
        <f>IF(VLOOKUP($C157,Sheet!$A$7:$DG$148,'TN01-10 (IN)'!J$12,0)="","",VLOOKUP($C157,Sheet!$A$7:$DG$148,'TN01-10 (IN)'!J$12,0))</f>
        <v>8.6</v>
      </c>
      <c r="K157" s="28">
        <f>IF(VLOOKUP($C157,Sheet!$A$7:$DG$148,'TN01-10 (IN)'!K$12,0)="","",VLOOKUP($C157,Sheet!$A$7:$DG$148,'TN01-10 (IN)'!K$12,0))</f>
        <v>8.5</v>
      </c>
      <c r="L157" s="28">
        <f>IF(VLOOKUP($C157,Sheet!$A$7:$DG$148,'TN01-10 (IN)'!L$12,0)="","",VLOOKUP($C157,Sheet!$A$7:$DG$148,'TN01-10 (IN)'!L$12,0))</f>
        <v>8.1999999999999993</v>
      </c>
      <c r="M157" s="28">
        <f>IF(VLOOKUP($C157,Sheet!$A$7:$DG$148,'TN01-10 (IN)'!M$12,0)="","",VLOOKUP($C157,Sheet!$A$7:$DG$148,'TN01-10 (IN)'!M$12,0))</f>
        <v>8.9</v>
      </c>
      <c r="N157" s="28">
        <f>IF(VLOOKUP($C157,Sheet!$A$7:$DG$148,'TN01-10 (IN)'!N$12,0)="","",VLOOKUP($C157,Sheet!$A$7:$DG$148,'TN01-10 (IN)'!N$12,0))</f>
        <v>8.6</v>
      </c>
      <c r="O157" s="28">
        <f>IF(VLOOKUP($C157,Sheet!$A$7:$DG$148,'TN01-10 (IN)'!O$12,0)="","",VLOOKUP($C157,Sheet!$A$7:$DG$148,'TN01-10 (IN)'!O$12,0))</f>
        <v>9</v>
      </c>
      <c r="P157" s="28">
        <f>IF(VLOOKUP($C157,Sheet!$A$7:$DG$148,'TN01-10 (IN)'!P$12,0)="","",VLOOKUP($C157,Sheet!$A$7:$DG$148,'TN01-10 (IN)'!P$12,0))</f>
        <v>9.1999999999999993</v>
      </c>
      <c r="Q157" s="28" t="str">
        <f>IF(VLOOKUP($C157,Sheet!$A$7:$DG$148,'TN01-10 (IN)'!Q$12,0)="","",VLOOKUP($C157,Sheet!$A$7:$DG$148,'TN01-10 (IN)'!Q$12,0))</f>
        <v/>
      </c>
      <c r="R157" s="28">
        <f>IF(VLOOKUP($C157,Sheet!$A$7:$DG$148,'TN01-10 (IN)'!R$12,0)="","",VLOOKUP($C157,Sheet!$A$7:$DG$148,'TN01-10 (IN)'!R$12,0))</f>
        <v>8.5</v>
      </c>
      <c r="S157" s="28" t="str">
        <f>IF(VLOOKUP($C157,Sheet!$A$7:$DG$148,'TN01-10 (IN)'!S$12,0)="","",VLOOKUP($C157,Sheet!$A$7:$DG$148,'TN01-10 (IN)'!S$12,0))</f>
        <v/>
      </c>
      <c r="T157" s="28">
        <f>IF(VLOOKUP($C157,Sheet!$A$7:$DG$148,'TN01-10 (IN)'!T$12,0)="","",VLOOKUP($C157,Sheet!$A$7:$DG$148,'TN01-10 (IN)'!T$12,0))</f>
        <v>7.5</v>
      </c>
      <c r="U157" s="28" t="str">
        <f>IF(VLOOKUP($C157,Sheet!$A$7:$DG$148,'TN01-10 (IN)'!U$12,0)="","",VLOOKUP($C157,Sheet!$A$7:$DG$148,'TN01-10 (IN)'!U$12,0))</f>
        <v/>
      </c>
      <c r="V157" s="28">
        <f>IF(VLOOKUP($C157,Sheet!$A$7:$DG$148,'TN01-10 (IN)'!V$12,0)="","",VLOOKUP($C157,Sheet!$A$7:$DG$148,'TN01-10 (IN)'!V$12,0))</f>
        <v>9.5</v>
      </c>
      <c r="W157" s="28" t="str">
        <f>IF(VLOOKUP($C157,Sheet!$A$7:$DG$148,'TN01-10 (IN)'!W$12,0)="","",VLOOKUP($C157,Sheet!$A$7:$DG$148,'TN01-10 (IN)'!W$12,0))</f>
        <v/>
      </c>
      <c r="X157" s="28" t="str">
        <f>IF(VLOOKUP($C157,Sheet!$A$7:$DG$148,'TN01-10 (IN)'!X$12,0)="","",VLOOKUP($C157,Sheet!$A$7:$DG$148,'TN01-10 (IN)'!X$12,0))</f>
        <v/>
      </c>
      <c r="Y157" s="28">
        <f>IF(VLOOKUP($C157,Sheet!$A$7:$DG$148,'TN01-10 (IN)'!Y$12,0)="","",VLOOKUP($C157,Sheet!$A$7:$DG$148,'TN01-10 (IN)'!Y$12,0))</f>
        <v>9.4</v>
      </c>
      <c r="Z157" s="28">
        <f>IF(VLOOKUP($C157,Sheet!$A$7:$DG$148,'TN01-10 (IN)'!Z$12,0)="","",VLOOKUP($C157,Sheet!$A$7:$DG$148,'TN01-10 (IN)'!Z$12,0))</f>
        <v>8</v>
      </c>
      <c r="AA157" s="28">
        <f>IF(VLOOKUP($C157,Sheet!$A$7:$DG$148,'TN01-10 (IN)'!AA$12,0)="","",VLOOKUP($C157,Sheet!$A$7:$DG$148,'TN01-10 (IN)'!AA$12,0))</f>
        <v>9</v>
      </c>
      <c r="AB157" s="28">
        <f>IF(VLOOKUP($C157,Sheet!$A$7:$DG$148,'TN01-10 (IN)'!AB$12,0)="","",VLOOKUP($C157,Sheet!$A$7:$DG$148,'TN01-10 (IN)'!AB$12,0))</f>
        <v>7.7</v>
      </c>
      <c r="AC157" s="28">
        <f>IF(VLOOKUP($C157,Sheet!$A$7:$DG$148,'TN01-10 (IN)'!AC$12,0)="","",VLOOKUP($C157,Sheet!$A$7:$DG$148,'TN01-10 (IN)'!AC$12,0))</f>
        <v>9.3000000000000007</v>
      </c>
      <c r="AD157" s="28">
        <f>IF(VLOOKUP($C157,Sheet!$A$7:$DG$148,'TN01-10 (IN)'!AD$12,0)="","",VLOOKUP($C157,Sheet!$A$7:$DG$148,'TN01-10 (IN)'!AD$12,0))</f>
        <v>9.1999999999999993</v>
      </c>
      <c r="AE157" s="28">
        <f>IF(VLOOKUP($C157,Sheet!$A$7:$DG$148,'TN01-10 (IN)'!AE$12,0)="","",VLOOKUP($C157,Sheet!$A$7:$DG$148,'TN01-10 (IN)'!AE$12,0))</f>
        <v>7.2</v>
      </c>
      <c r="AF157" s="28">
        <f>IF(VLOOKUP($C157,Sheet!$A$7:$DG$148,'TN01-10 (IN)'!AF$12,0)="","",VLOOKUP($C157,Sheet!$A$7:$DG$148,'TN01-10 (IN)'!AF$12,0))</f>
        <v>7.6</v>
      </c>
      <c r="AG157" s="28">
        <f>IF(VLOOKUP($C157,Sheet!$A$7:$DG$148,'TN01-10 (IN)'!AG$12,0)="","",VLOOKUP($C157,Sheet!$A$7:$DG$148,'TN01-10 (IN)'!AG$12,0))</f>
        <v>7.4</v>
      </c>
      <c r="AH157" s="28">
        <f>IF(VLOOKUP($C157,Sheet!$A$7:$DG$148,'TN01-10 (IN)'!AH$12,0)="","",VLOOKUP($C157,Sheet!$A$7:$DG$148,'TN01-10 (IN)'!AH$12,0))</f>
        <v>7.5</v>
      </c>
      <c r="AI157" s="28">
        <f>IF(VLOOKUP($C157,Sheet!$A$7:$DG$148,'TN01-10 (IN)'!AI$12,0)="","",VLOOKUP($C157,Sheet!$A$7:$DG$148,'TN01-10 (IN)'!AI$12,0))</f>
        <v>7</v>
      </c>
      <c r="AJ157" s="28">
        <f>IF(VLOOKUP($C157,Sheet!$A$7:$DG$148,'TN01-10 (IN)'!AJ$12,0)="","",VLOOKUP($C157,Sheet!$A$7:$DG$148,'TN01-10 (IN)'!AJ$12,0))</f>
        <v>8.6</v>
      </c>
      <c r="AK157" s="28">
        <f>IF(VLOOKUP($C157,Sheet!$A$7:$DG$148,'TN01-10 (IN)'!AK$12,0)="","",VLOOKUP($C157,Sheet!$A$7:$DG$148,'TN01-10 (IN)'!AK$12,0))</f>
        <v>7.3</v>
      </c>
      <c r="AL157" s="28">
        <f>IF(VLOOKUP($C157,Sheet!$A$7:$DG$148,'TN01-10 (IN)'!AL$12,0)="","",VLOOKUP($C157,Sheet!$A$7:$DG$148,'TN01-10 (IN)'!AL$12,0))</f>
        <v>8.4</v>
      </c>
      <c r="AM157" s="33">
        <f>IF(VLOOKUP($C157,Sheet!$A$7:$DG$148,'TN01-10 (IN)'!AM$12,0)="","",VLOOKUP($C157,Sheet!$A$7:$DG$148,'TN01-10 (IN)'!AM$12,0))</f>
        <v>51</v>
      </c>
      <c r="AN157" s="36">
        <f>IF(VLOOKUP($C157,Sheet!$A$7:$DG$148,'TN01-10 (IN)'!AN$12,0)="","",VLOOKUP($C157,Sheet!$A$7:$DG$148,'TN01-10 (IN)'!AN$12,0))</f>
        <v>0</v>
      </c>
      <c r="AO157" s="32">
        <f>IF(VLOOKUP($C157,Sheet!$A$7:$DG$148,'TN01-10 (IN)'!AO$12,0)="","",VLOOKUP($C157,Sheet!$A$7:$DG$148,'TN01-10 (IN)'!AO$12,0))</f>
        <v>6.8</v>
      </c>
      <c r="AP157" s="32">
        <f>IF(VLOOKUP($C157,Sheet!$A$7:$DG$148,'TN01-10 (IN)'!AP$12,0)="","",VLOOKUP($C157,Sheet!$A$7:$DG$148,'TN01-10 (IN)'!AP$12,0))</f>
        <v>6.7</v>
      </c>
      <c r="AQ157" s="32" t="str">
        <f>IF(VLOOKUP($C157,Sheet!$A$7:$DG$148,'TN01-10 (IN)'!AQ$12,0)="","",VLOOKUP($C157,Sheet!$A$7:$DG$148,'TN01-10 (IN)'!AQ$12,0))</f>
        <v/>
      </c>
      <c r="AR157" s="32" t="str">
        <f>IF(VLOOKUP($C157,Sheet!$A$7:$DG$148,'TN01-10 (IN)'!AR$12,0)="","",VLOOKUP($C157,Sheet!$A$7:$DG$148,'TN01-10 (IN)'!AR$12,0))</f>
        <v/>
      </c>
      <c r="AS157" s="32" t="str">
        <f>IF(VLOOKUP($C157,Sheet!$A$7:$DG$148,'TN01-10 (IN)'!AS$12,0)="","",VLOOKUP($C157,Sheet!$A$7:$DG$148,'TN01-10 (IN)'!AS$12,0))</f>
        <v/>
      </c>
      <c r="AT157" s="32" t="str">
        <f>IF(VLOOKUP($C157,Sheet!$A$7:$DG$148,'TN01-10 (IN)'!AT$12,0)="","",VLOOKUP($C157,Sheet!$A$7:$DG$148,'TN01-10 (IN)'!AT$12,0))</f>
        <v/>
      </c>
      <c r="AU157" s="32">
        <f>IF(VLOOKUP($C157,Sheet!$A$7:$DG$148,'TN01-10 (IN)'!AU$12,0)="","",VLOOKUP($C157,Sheet!$A$7:$DG$148,'TN01-10 (IN)'!AU$12,0))</f>
        <v>5.7</v>
      </c>
      <c r="AV157" s="32" t="str">
        <f>IF(VLOOKUP($C157,Sheet!$A$7:$DG$148,'TN01-10 (IN)'!AV$12,0)="","",VLOOKUP($C157,Sheet!$A$7:$DG$148,'TN01-10 (IN)'!AV$12,0))</f>
        <v/>
      </c>
      <c r="AW157" s="32">
        <f>IF(VLOOKUP($C157,Sheet!$A$7:$DG$148,'TN01-10 (IN)'!AW$12,0)="","",VLOOKUP($C157,Sheet!$A$7:$DG$148,'TN01-10 (IN)'!AW$12,0))</f>
        <v>5.7</v>
      </c>
      <c r="AX157" s="32" t="str">
        <f>IF(VLOOKUP($C157,Sheet!$A$7:$DG$148,'TN01-10 (IN)'!AX$12,0)="","",VLOOKUP($C157,Sheet!$A$7:$DG$148,'TN01-10 (IN)'!AX$12,0))</f>
        <v/>
      </c>
      <c r="AY157" s="32" t="str">
        <f>IF(VLOOKUP($C157,Sheet!$A$7:$DG$148,'TN01-10 (IN)'!AY$12,0)="","",VLOOKUP($C157,Sheet!$A$7:$DG$148,'TN01-10 (IN)'!AY$12,0))</f>
        <v/>
      </c>
      <c r="AZ157" s="32" t="str">
        <f>IF(VLOOKUP($C157,Sheet!$A$7:$DG$148,'TN01-10 (IN)'!AZ$12,0)="","",VLOOKUP($C157,Sheet!$A$7:$DG$148,'TN01-10 (IN)'!AZ$12,0))</f>
        <v/>
      </c>
      <c r="BA157" s="32" t="str">
        <f>IF(VLOOKUP($C157,Sheet!$A$7:$DG$148,'TN01-10 (IN)'!BA$12,0)="","",VLOOKUP($C157,Sheet!$A$7:$DG$148,'TN01-10 (IN)'!BA$12,0))</f>
        <v/>
      </c>
      <c r="BB157" s="32" t="str">
        <f>IF(VLOOKUP($C157,Sheet!$A$7:$DG$148,'TN01-10 (IN)'!BB$12,0)="","",VLOOKUP($C157,Sheet!$A$7:$DG$148,'TN01-10 (IN)'!BB$12,0))</f>
        <v/>
      </c>
      <c r="BC157" s="32">
        <f>IF(VLOOKUP($C157,Sheet!$A$7:$DG$148,'TN01-10 (IN)'!BC$12,0)="","",VLOOKUP($C157,Sheet!$A$7:$DG$148,'TN01-10 (IN)'!BC$12,0))</f>
        <v>7.9</v>
      </c>
      <c r="BD157" s="33">
        <f>IF(VLOOKUP($C157,Sheet!$A$7:$DG$148,'TN01-10 (IN)'!BD$12,0)="","",VLOOKUP($C157,Sheet!$A$7:$DG$148,'TN01-10 (IN)'!BD$12,0))</f>
        <v>5</v>
      </c>
      <c r="BE157" s="36">
        <f>IF(VLOOKUP($C157,Sheet!$A$7:$DG$148,'TN01-10 (IN)'!BE$12,0)="","",VLOOKUP($C157,Sheet!$A$7:$DG$148,'TN01-10 (IN)'!BE$12,0))</f>
        <v>0</v>
      </c>
      <c r="BF157" s="28">
        <f>IF(VLOOKUP($C157,Sheet!$A$7:$DG$148,'TN01-10 (IN)'!BF$12,0)="","",VLOOKUP($C157,Sheet!$A$7:$DG$148,'TN01-10 (IN)'!BF$12,0))</f>
        <v>6.4</v>
      </c>
      <c r="BG157" s="28">
        <f>IF(VLOOKUP($C157,Sheet!$A$7:$DG$148,'TN01-10 (IN)'!BG$12,0)="","",VLOOKUP($C157,Sheet!$A$7:$DG$148,'TN01-10 (IN)'!BG$12,0))</f>
        <v>6.9</v>
      </c>
      <c r="BH157" s="28">
        <f>IF(VLOOKUP($C157,Sheet!$A$7:$DG$148,'TN01-10 (IN)'!BH$12,0)="","",VLOOKUP($C157,Sheet!$A$7:$DG$148,'TN01-10 (IN)'!BH$12,0))</f>
        <v>9.3000000000000007</v>
      </c>
      <c r="BI157" s="28">
        <f>IF(VLOOKUP($C157,Sheet!$A$7:$DG$148,'TN01-10 (IN)'!BI$12,0)="","",VLOOKUP($C157,Sheet!$A$7:$DG$148,'TN01-10 (IN)'!BI$12,0))</f>
        <v>8.9</v>
      </c>
      <c r="BJ157" s="28">
        <f>IF(VLOOKUP($C157,Sheet!$A$7:$DG$148,'TN01-10 (IN)'!BJ$12,0)="","",VLOOKUP($C157,Sheet!$A$7:$DG$148,'TN01-10 (IN)'!BJ$12,0))</f>
        <v>9</v>
      </c>
      <c r="BK157" s="28">
        <f>IF(VLOOKUP($C157,Sheet!$A$7:$DG$148,'TN01-10 (IN)'!BK$12,0)="","",VLOOKUP($C157,Sheet!$A$7:$DG$148,'TN01-10 (IN)'!BK$12,0))</f>
        <v>8.3000000000000007</v>
      </c>
      <c r="BL157" s="28">
        <f>IF(VLOOKUP($C157,Sheet!$A$7:$DG$148,'TN01-10 (IN)'!BL$12,0)="","",VLOOKUP($C157,Sheet!$A$7:$DG$148,'TN01-10 (IN)'!BL$12,0))</f>
        <v>8.3000000000000007</v>
      </c>
      <c r="BM157" s="28">
        <f>IF(VLOOKUP($C157,Sheet!$A$7:$DG$148,'TN01-10 (IN)'!BM$12,0)="","",VLOOKUP($C157,Sheet!$A$7:$DG$148,'TN01-10 (IN)'!BM$12,0))</f>
        <v>7.2</v>
      </c>
      <c r="BN157" s="28">
        <f>IF(VLOOKUP($C157,Sheet!$A$7:$DG$148,'TN01-10 (IN)'!BN$12,0)="","",VLOOKUP($C157,Sheet!$A$7:$DG$148,'TN01-10 (IN)'!BN$12,0))</f>
        <v>6.7</v>
      </c>
      <c r="BO157" s="28">
        <f>IF(VLOOKUP($C157,Sheet!$A$7:$DG$148,'TN01-10 (IN)'!BO$12,0)="","",VLOOKUP($C157,Sheet!$A$7:$DG$148,'TN01-10 (IN)'!BO$12,0))</f>
        <v>7.5</v>
      </c>
      <c r="BP157" s="28">
        <f>IF(VLOOKUP($C157,Sheet!$A$7:$DG$148,'TN01-10 (IN)'!BP$12,0)="","",VLOOKUP($C157,Sheet!$A$7:$DG$148,'TN01-10 (IN)'!BP$12,0))</f>
        <v>7.6</v>
      </c>
      <c r="BQ157" s="28">
        <f>IF(VLOOKUP($C157,Sheet!$A$7:$DG$148,'TN01-10 (IN)'!BQ$12,0)="","",VLOOKUP($C157,Sheet!$A$7:$DG$148,'TN01-10 (IN)'!BQ$12,0))</f>
        <v>6.8</v>
      </c>
      <c r="BR157" s="28">
        <f>IF(VLOOKUP($C157,Sheet!$A$7:$DG$148,'TN01-10 (IN)'!BR$12,0)="","",VLOOKUP($C157,Sheet!$A$7:$DG$148,'TN01-10 (IN)'!BR$12,0))</f>
        <v>9.1999999999999993</v>
      </c>
      <c r="BS157" s="28" t="str">
        <f>IF(VLOOKUP($C157,Sheet!$A$7:$DG$148,'TN01-10 (IN)'!BS$12,0)="","",VLOOKUP($C157,Sheet!$A$7:$DG$148,'TN01-10 (IN)'!BS$12,0))</f>
        <v/>
      </c>
      <c r="BT157" s="28">
        <f>IF(VLOOKUP($C157,Sheet!$A$7:$DG$148,'TN01-10 (IN)'!BT$12,0)="","",VLOOKUP($C157,Sheet!$A$7:$DG$148,'TN01-10 (IN)'!BT$12,0))</f>
        <v>7.5</v>
      </c>
      <c r="BU157" s="28">
        <f>IF(VLOOKUP($C157,Sheet!$A$7:$DG$148,'TN01-10 (IN)'!BU$12,0)="","",VLOOKUP($C157,Sheet!$A$7:$DG$148,'TN01-10 (IN)'!BU$12,0))</f>
        <v>7</v>
      </c>
      <c r="BV157" s="28">
        <f>IF(VLOOKUP($C157,Sheet!$A$7:$DG$148,'TN01-10 (IN)'!BV$12,0)="","",VLOOKUP($C157,Sheet!$A$7:$DG$148,'TN01-10 (IN)'!BV$12,0))</f>
        <v>6.9</v>
      </c>
      <c r="BW157" s="28">
        <f>IF(VLOOKUP($C157,Sheet!$A$7:$DG$148,'TN01-10 (IN)'!BW$12,0)="","",VLOOKUP($C157,Sheet!$A$7:$DG$148,'TN01-10 (IN)'!BW$12,0))</f>
        <v>8.1999999999999993</v>
      </c>
      <c r="BX157" s="28">
        <f>IF(VLOOKUP($C157,Sheet!$A$7:$DG$148,'TN01-10 (IN)'!BX$12,0)="","",VLOOKUP($C157,Sheet!$A$7:$DG$148,'TN01-10 (IN)'!BX$12,0))</f>
        <v>9</v>
      </c>
      <c r="BY157" s="28">
        <f>IF(VLOOKUP($C157,Sheet!$A$7:$DG$148,'TN01-10 (IN)'!BY$12,0)="","",VLOOKUP($C157,Sheet!$A$7:$DG$148,'TN01-10 (IN)'!BY$12,0))</f>
        <v>8</v>
      </c>
      <c r="BZ157" s="33">
        <f>IF(VLOOKUP($C157,Sheet!$A$7:$DG$148,'TN01-10 (IN)'!BZ$12,0)="","",VLOOKUP($C157,Sheet!$A$7:$DG$148,'TN01-10 (IN)'!BZ$12,0))</f>
        <v>50</v>
      </c>
      <c r="CA157" s="36">
        <f>IF(VLOOKUP($C157,Sheet!$A$7:$DG$148,'TN01-10 (IN)'!CA$12,0)="","",VLOOKUP($C157,Sheet!$A$7:$DG$148,'TN01-10 (IN)'!CA$12,0))</f>
        <v>0</v>
      </c>
      <c r="CB157" s="28">
        <f>IF(VLOOKUP($C157,Sheet!$A$7:$DG$148,'TN01-10 (IN)'!CB$12,0)="","",VLOOKUP($C157,Sheet!$A$7:$DG$148,'TN01-10 (IN)'!CB$12,0))</f>
        <v>9.6999999999999993</v>
      </c>
      <c r="CC157" s="28" t="str">
        <f>IF(VLOOKUP($C157,Sheet!$A$7:$DG$148,'TN01-10 (IN)'!CC$12,0)="","",VLOOKUP($C157,Sheet!$A$7:$DG$148,'TN01-10 (IN)'!CC$12,0))</f>
        <v/>
      </c>
      <c r="CD157" s="28">
        <f>IF(VLOOKUP($C157,Sheet!$A$7:$DG$148,'TN01-10 (IN)'!CD$12,0)="","",VLOOKUP($C157,Sheet!$A$7:$DG$148,'TN01-10 (IN)'!CD$12,0))</f>
        <v>8.3000000000000007</v>
      </c>
      <c r="CE157" s="28" t="str">
        <f>IF(VLOOKUP($C157,Sheet!$A$7:$DG$148,'TN01-10 (IN)'!CE$12,0)="","",VLOOKUP($C157,Sheet!$A$7:$DG$148,'TN01-10 (IN)'!CE$12,0))</f>
        <v/>
      </c>
      <c r="CF157" s="28">
        <f>IF(VLOOKUP($C157,Sheet!$A$7:$DG$148,'TN01-10 (IN)'!CF$12,0)="","",VLOOKUP($C157,Sheet!$A$7:$DG$148,'TN01-10 (IN)'!CF$12,0))</f>
        <v>7.6</v>
      </c>
      <c r="CG157" s="28">
        <f>IF(VLOOKUP($C157,Sheet!$A$7:$DG$148,'TN01-10 (IN)'!CG$12,0)="","",VLOOKUP($C157,Sheet!$A$7:$DG$148,'TN01-10 (IN)'!CG$12,0))</f>
        <v>9</v>
      </c>
      <c r="CH157" s="28">
        <f>IF(VLOOKUP($C157,Sheet!$A$7:$DG$148,'TN01-10 (IN)'!CH$12,0)="","",VLOOKUP($C157,Sheet!$A$7:$DG$148,'TN01-10 (IN)'!CH$12,0))</f>
        <v>9.4</v>
      </c>
      <c r="CI157" s="28">
        <f>IF(VLOOKUP($C157,Sheet!$A$7:$DG$148,'TN01-10 (IN)'!CI$12,0)="","",VLOOKUP($C157,Sheet!$A$7:$DG$148,'TN01-10 (IN)'!CI$12,0))</f>
        <v>6.4</v>
      </c>
      <c r="CJ157" s="28" t="str">
        <f>IF(VLOOKUP($C157,Sheet!$A$7:$DG$148,'TN01-10 (IN)'!CJ$12,0)="","",VLOOKUP($C157,Sheet!$A$7:$DG$148,'TN01-10 (IN)'!CJ$12,0))</f>
        <v/>
      </c>
      <c r="CK157" s="28">
        <f>IF(VLOOKUP($C157,Sheet!$A$7:$DG$148,'TN01-10 (IN)'!CK$12,0)="","",VLOOKUP($C157,Sheet!$A$7:$DG$148,'TN01-10 (IN)'!CK$12,0))</f>
        <v>8.1</v>
      </c>
      <c r="CL157" s="28" t="str">
        <f>IF(VLOOKUP($C157,Sheet!$A$7:$DG$148,'TN01-10 (IN)'!CL$12,0)="","",VLOOKUP($C157,Sheet!$A$7:$DG$148,'TN01-10 (IN)'!CL$12,0))</f>
        <v/>
      </c>
      <c r="CM157" s="28" t="str">
        <f>IF(VLOOKUP($C157,Sheet!$A$7:$DG$148,'TN01-10 (IN)'!CM$12,0)="","",VLOOKUP($C157,Sheet!$A$7:$DG$148,'TN01-10 (IN)'!CM$12,0))</f>
        <v/>
      </c>
      <c r="CN157" s="28" t="str">
        <f>IF(VLOOKUP($C157,Sheet!$A$7:$DG$148,'TN01-10 (IN)'!CN$12,0)="","",VLOOKUP($C157,Sheet!$A$7:$DG$148,'TN01-10 (IN)'!CN$12,0))</f>
        <v/>
      </c>
      <c r="CO157" s="28" t="str">
        <f>IF(VLOOKUP($C157,Sheet!$A$7:$DG$148,'TN01-10 (IN)'!CO$12,0)="","",VLOOKUP($C157,Sheet!$A$7:$DG$148,'TN01-10 (IN)'!CO$12,0))</f>
        <v/>
      </c>
      <c r="CP157" s="28">
        <f>IF(VLOOKUP($C157,Sheet!$A$7:$DG$148,'TN01-10 (IN)'!CP$12,0)="","",VLOOKUP($C157,Sheet!$A$7:$DG$148,'TN01-10 (IN)'!CP$12,0))</f>
        <v>8.4</v>
      </c>
      <c r="CQ157" s="28">
        <f>IF(VLOOKUP($C157,Sheet!$A$7:$DG$148,'TN01-10 (IN)'!CQ$12,0)="","",VLOOKUP($C157,Sheet!$A$7:$DG$148,'TN01-10 (IN)'!CQ$12,0))</f>
        <v>7.7</v>
      </c>
      <c r="CR157" s="28">
        <f>IF(VLOOKUP($C157,Sheet!$A$7:$DG$148,'TN01-10 (IN)'!CR$12,0)="","",VLOOKUP($C157,Sheet!$A$7:$DG$148,'TN01-10 (IN)'!CR$12,0))</f>
        <v>9</v>
      </c>
      <c r="CS157" s="28">
        <f>IF(VLOOKUP($C157,Sheet!$A$7:$DG$148,'TN01-10 (IN)'!CS$12,0)="","",VLOOKUP($C157,Sheet!$A$7:$DG$148,'TN01-10 (IN)'!CS$12,0))</f>
        <v>9.6</v>
      </c>
      <c r="CT157" s="28">
        <f>IF(VLOOKUP($C157,Sheet!$A$7:$DG$148,'TN01-10 (IN)'!CT$12,0)="","",VLOOKUP($C157,Sheet!$A$7:$DG$148,'TN01-10 (IN)'!CT$12,0))</f>
        <v>9.1</v>
      </c>
      <c r="CU157" s="33">
        <f>IF(VLOOKUP($C157,Sheet!$A$7:$DG$148,'TN01-10 (IN)'!CU$12,0)="","",VLOOKUP($C157,Sheet!$A$7:$DG$148,'TN01-10 (IN)'!CU$12,0))</f>
        <v>27</v>
      </c>
      <c r="CV157" s="36">
        <f>IF(VLOOKUP($C157,Sheet!$A$7:$DG$148,'TN01-10 (IN)'!CV$12,0)="","",VLOOKUP($C157,Sheet!$A$7:$DG$148,'TN01-10 (IN)'!CV$12,0))</f>
        <v>0</v>
      </c>
      <c r="CW157" s="38">
        <f t="shared" si="20"/>
        <v>128</v>
      </c>
      <c r="CX157" s="38">
        <f t="shared" si="20"/>
        <v>0</v>
      </c>
      <c r="CY157" s="38">
        <f t="shared" si="21"/>
        <v>0</v>
      </c>
      <c r="CZ157" s="38">
        <f t="shared" si="22"/>
        <v>128</v>
      </c>
      <c r="DA157" s="38">
        <f t="shared" si="23"/>
        <v>8.14</v>
      </c>
      <c r="DB157" s="38">
        <f>VLOOKUP($C157,'TN01-04'!$A$13:$DL$166,103,0)</f>
        <v>3.53</v>
      </c>
      <c r="DC157" s="28" t="str">
        <f>IF(VLOOKUP($C157,Sheet!$A$7:$DG$148,'TN01-10 (IN)'!DC$12,0)="","",VLOOKUP($C157,Sheet!$A$7:$DG$148,'TN01-10 (IN)'!DC$12,0))</f>
        <v/>
      </c>
      <c r="DD157" s="28" t="str">
        <f>IF(VLOOKUP($C157,Sheet!$A$7:$DG$148,'TN01-10 (IN)'!DD$12,0)="","",VLOOKUP($C157,Sheet!$A$7:$DG$148,'TN01-10 (IN)'!DD$12,0))</f>
        <v/>
      </c>
      <c r="DE157" s="28" t="str">
        <f>IF(VLOOKUP($C157,Sheet!$A$7:$DG$148,'TN01-10 (IN)'!DE$12,0)="","",VLOOKUP($C157,Sheet!$A$7:$DG$148,'TN01-10 (IN)'!DE$12,0))</f>
        <v/>
      </c>
      <c r="DF157" s="28">
        <f>IF(VLOOKUP($C157,Sheet!$A$7:$DG$148,'TN01-10 (IN)'!DF$12,0)="","",VLOOKUP($C157,Sheet!$A$7:$DG$148,'TN01-10 (IN)'!DF$12,0))</f>
        <v>9.1</v>
      </c>
      <c r="DG157" s="38"/>
      <c r="DH157" s="38">
        <f t="shared" si="24"/>
        <v>9.1</v>
      </c>
      <c r="DI157" s="38">
        <f>VLOOKUP($C157,'TN01-04'!$A$13:$DL$166,110,0)</f>
        <v>4</v>
      </c>
      <c r="DJ157" s="33">
        <f>IF(VLOOKUP($C157,Sheet!$A$7:$DG$148,'TN01-10 (IN)'!DJ$12,0)="","",VLOOKUP($C157,Sheet!$A$7:$DG$148,'TN01-10 (IN)'!DJ$12,0))</f>
        <v>5</v>
      </c>
      <c r="DK157" s="36">
        <f>IF(VLOOKUP($C157,Sheet!$A$7:$DG$148,'TN01-10 (IN)'!DK$12,0)="","",VLOOKUP($C157,Sheet!$A$7:$DG$148,'TN01-10 (IN)'!DK$12,0))</f>
        <v>0</v>
      </c>
      <c r="DL157" s="38">
        <f t="shared" si="25"/>
        <v>133</v>
      </c>
      <c r="DM157" s="38">
        <f t="shared" si="26"/>
        <v>0</v>
      </c>
      <c r="DN157" s="38">
        <f t="shared" si="27"/>
        <v>8.18</v>
      </c>
      <c r="DO157" s="38">
        <f>VLOOKUP($C157,'TN01-04'!$A$13:$DL$166,116,0)</f>
        <v>3.54</v>
      </c>
      <c r="DP157" s="33">
        <f>IF(VLOOKUP($C157,Sheet!$A$7:$DG$148,'TN01-10 (IN)'!DP$12,0)="","",VLOOKUP($C157,Sheet!$A$7:$DG$148,'TN01-10 (IN)'!DP$12,0))</f>
        <v>138</v>
      </c>
      <c r="DQ157" s="36">
        <f>IF(VLOOKUP($C157,Sheet!$A$7:$DG$148,'TN01-10 (IN)'!DQ$12,0)="","",VLOOKUP($C157,Sheet!$A$7:$DG$148,'TN01-10 (IN)'!DQ$12,0))</f>
        <v>0</v>
      </c>
      <c r="DR157" s="28">
        <f>IF(VLOOKUP($C157,Sheet!$A$7:$DG$148,'TN01-10 (IN)'!DR$12,0)="","",VLOOKUP($C157,Sheet!$A$7:$DG$148,'TN01-10 (IN)'!DR$12,0))</f>
        <v>137</v>
      </c>
      <c r="DS157" s="28">
        <f>IF(VLOOKUP($C157,Sheet!$A$7:$DG$148,'TN01-10 (IN)'!DS$12,0)="","",VLOOKUP($C157,Sheet!$A$7:$DG$148,'TN01-10 (IN)'!DS$12,0))</f>
        <v>138</v>
      </c>
      <c r="DT157" s="28">
        <f>IF(VLOOKUP($C157,Sheet!$A$7:$DG$148,'TN01-10 (IN)'!DT$12,0)="","",VLOOKUP($C157,Sheet!$A$7:$DG$148,'TN01-10 (IN)'!DT$12,0))</f>
        <v>8.18</v>
      </c>
      <c r="DU157" s="28">
        <f>IF(VLOOKUP($C157,Sheet!$A$7:$DG$148,'TN01-10 (IN)'!DU$12,0)="","",VLOOKUP($C157,Sheet!$A$7:$DG$148,'TN01-10 (IN)'!DU$12,0))</f>
        <v>3.54</v>
      </c>
      <c r="DV157" s="28" t="str">
        <f>IF(VLOOKUP($C157,Sheet!$A$7:$DG$148,'TN01-10 (IN)'!DV$12,0)="","",VLOOKUP($C157,Sheet!$A$7:$DG$148,'TN01-10 (IN)'!DV$12,0))</f>
        <v>CHI 101; ENG 104; ENG 105; ENG 106; ENG 107; MTH 100</v>
      </c>
      <c r="DW157" s="42">
        <f t="shared" si="28"/>
        <v>0</v>
      </c>
    </row>
    <row r="158" spans="1:127" ht="15.95" customHeight="1" x14ac:dyDescent="0.2">
      <c r="A158" s="52"/>
      <c r="B158" s="625"/>
      <c r="C158" s="45">
        <v>2221727438</v>
      </c>
      <c r="D158" s="26" t="s">
        <v>26</v>
      </c>
      <c r="E158" s="26" t="s">
        <v>118</v>
      </c>
      <c r="F158" s="26" t="s">
        <v>201</v>
      </c>
      <c r="G158" s="27">
        <v>36079</v>
      </c>
      <c r="H158" s="26" t="s">
        <v>210</v>
      </c>
      <c r="I158" s="26" t="s">
        <v>212</v>
      </c>
      <c r="J158" s="28">
        <f>IF(VLOOKUP($C158,Sheet!$A$7:$DG$148,'TN01-10 (IN)'!J$12,0)="","",VLOOKUP($C158,Sheet!$A$7:$DG$148,'TN01-10 (IN)'!J$12,0))</f>
        <v>8.5</v>
      </c>
      <c r="K158" s="28">
        <f>IF(VLOOKUP($C158,Sheet!$A$7:$DG$148,'TN01-10 (IN)'!K$12,0)="","",VLOOKUP($C158,Sheet!$A$7:$DG$148,'TN01-10 (IN)'!K$12,0))</f>
        <v>6.4</v>
      </c>
      <c r="L158" s="28">
        <f>IF(VLOOKUP($C158,Sheet!$A$7:$DG$148,'TN01-10 (IN)'!L$12,0)="","",VLOOKUP($C158,Sheet!$A$7:$DG$148,'TN01-10 (IN)'!L$12,0))</f>
        <v>5.8</v>
      </c>
      <c r="M158" s="28">
        <f>IF(VLOOKUP($C158,Sheet!$A$7:$DG$148,'TN01-10 (IN)'!M$12,0)="","",VLOOKUP($C158,Sheet!$A$7:$DG$148,'TN01-10 (IN)'!M$12,0))</f>
        <v>7.1</v>
      </c>
      <c r="N158" s="28">
        <f>IF(VLOOKUP($C158,Sheet!$A$7:$DG$148,'TN01-10 (IN)'!N$12,0)="","",VLOOKUP($C158,Sheet!$A$7:$DG$148,'TN01-10 (IN)'!N$12,0))</f>
        <v>5.0999999999999996</v>
      </c>
      <c r="O158" s="28">
        <f>IF(VLOOKUP($C158,Sheet!$A$7:$DG$148,'TN01-10 (IN)'!O$12,0)="","",VLOOKUP($C158,Sheet!$A$7:$DG$148,'TN01-10 (IN)'!O$12,0))</f>
        <v>7.9</v>
      </c>
      <c r="P158" s="28">
        <f>IF(VLOOKUP($C158,Sheet!$A$7:$DG$148,'TN01-10 (IN)'!P$12,0)="","",VLOOKUP($C158,Sheet!$A$7:$DG$148,'TN01-10 (IN)'!P$12,0))</f>
        <v>4.8</v>
      </c>
      <c r="Q158" s="28" t="str">
        <f>IF(VLOOKUP($C158,Sheet!$A$7:$DG$148,'TN01-10 (IN)'!Q$12,0)="","",VLOOKUP($C158,Sheet!$A$7:$DG$148,'TN01-10 (IN)'!Q$12,0))</f>
        <v/>
      </c>
      <c r="R158" s="28">
        <f>IF(VLOOKUP($C158,Sheet!$A$7:$DG$148,'TN01-10 (IN)'!R$12,0)="","",VLOOKUP($C158,Sheet!$A$7:$DG$148,'TN01-10 (IN)'!R$12,0))</f>
        <v>6.5</v>
      </c>
      <c r="S158" s="28" t="str">
        <f>IF(VLOOKUP($C158,Sheet!$A$7:$DG$148,'TN01-10 (IN)'!S$12,0)="","",VLOOKUP($C158,Sheet!$A$7:$DG$148,'TN01-10 (IN)'!S$12,0))</f>
        <v/>
      </c>
      <c r="T158" s="28" t="str">
        <f>IF(VLOOKUP($C158,Sheet!$A$7:$DG$148,'TN01-10 (IN)'!T$12,0)="","",VLOOKUP($C158,Sheet!$A$7:$DG$148,'TN01-10 (IN)'!T$12,0))</f>
        <v/>
      </c>
      <c r="U158" s="28" t="str">
        <f>IF(VLOOKUP($C158,Sheet!$A$7:$DG$148,'TN01-10 (IN)'!U$12,0)="","",VLOOKUP($C158,Sheet!$A$7:$DG$148,'TN01-10 (IN)'!U$12,0))</f>
        <v/>
      </c>
      <c r="V158" s="28" t="str">
        <f>IF(VLOOKUP($C158,Sheet!$A$7:$DG$148,'TN01-10 (IN)'!V$12,0)="","",VLOOKUP($C158,Sheet!$A$7:$DG$148,'TN01-10 (IN)'!V$12,0))</f>
        <v/>
      </c>
      <c r="W158" s="28">
        <f>IF(VLOOKUP($C158,Sheet!$A$7:$DG$148,'TN01-10 (IN)'!W$12,0)="","",VLOOKUP($C158,Sheet!$A$7:$DG$148,'TN01-10 (IN)'!W$12,0))</f>
        <v>7.3</v>
      </c>
      <c r="X158" s="28">
        <f>IF(VLOOKUP($C158,Sheet!$A$7:$DG$148,'TN01-10 (IN)'!X$12,0)="","",VLOOKUP($C158,Sheet!$A$7:$DG$148,'TN01-10 (IN)'!X$12,0))</f>
        <v>4.8</v>
      </c>
      <c r="Y158" s="28">
        <f>IF(VLOOKUP($C158,Sheet!$A$7:$DG$148,'TN01-10 (IN)'!Y$12,0)="","",VLOOKUP($C158,Sheet!$A$7:$DG$148,'TN01-10 (IN)'!Y$12,0))</f>
        <v>8.3000000000000007</v>
      </c>
      <c r="Z158" s="28">
        <f>IF(VLOOKUP($C158,Sheet!$A$7:$DG$148,'TN01-10 (IN)'!Z$12,0)="","",VLOOKUP($C158,Sheet!$A$7:$DG$148,'TN01-10 (IN)'!Z$12,0))</f>
        <v>7.8</v>
      </c>
      <c r="AA158" s="28">
        <f>IF(VLOOKUP($C158,Sheet!$A$7:$DG$148,'TN01-10 (IN)'!AA$12,0)="","",VLOOKUP($C158,Sheet!$A$7:$DG$148,'TN01-10 (IN)'!AA$12,0))</f>
        <v>7.6</v>
      </c>
      <c r="AB158" s="28">
        <f>IF(VLOOKUP($C158,Sheet!$A$7:$DG$148,'TN01-10 (IN)'!AB$12,0)="","",VLOOKUP($C158,Sheet!$A$7:$DG$148,'TN01-10 (IN)'!AB$12,0))</f>
        <v>6.7</v>
      </c>
      <c r="AC158" s="28">
        <f>IF(VLOOKUP($C158,Sheet!$A$7:$DG$148,'TN01-10 (IN)'!AC$12,0)="","",VLOOKUP($C158,Sheet!$A$7:$DG$148,'TN01-10 (IN)'!AC$12,0))</f>
        <v>7.4</v>
      </c>
      <c r="AD158" s="28">
        <f>IF(VLOOKUP($C158,Sheet!$A$7:$DG$148,'TN01-10 (IN)'!AD$12,0)="","",VLOOKUP($C158,Sheet!$A$7:$DG$148,'TN01-10 (IN)'!AD$12,0))</f>
        <v>4.2</v>
      </c>
      <c r="AE158" s="28">
        <f>IF(VLOOKUP($C158,Sheet!$A$7:$DG$148,'TN01-10 (IN)'!AE$12,0)="","",VLOOKUP($C158,Sheet!$A$7:$DG$148,'TN01-10 (IN)'!AE$12,0))</f>
        <v>5.8</v>
      </c>
      <c r="AF158" s="28">
        <f>IF(VLOOKUP($C158,Sheet!$A$7:$DG$148,'TN01-10 (IN)'!AF$12,0)="","",VLOOKUP($C158,Sheet!$A$7:$DG$148,'TN01-10 (IN)'!AF$12,0))</f>
        <v>6</v>
      </c>
      <c r="AG158" s="28">
        <f>IF(VLOOKUP($C158,Sheet!$A$7:$DG$148,'TN01-10 (IN)'!AG$12,0)="","",VLOOKUP($C158,Sheet!$A$7:$DG$148,'TN01-10 (IN)'!AG$12,0))</f>
        <v>6.1</v>
      </c>
      <c r="AH158" s="28">
        <f>IF(VLOOKUP($C158,Sheet!$A$7:$DG$148,'TN01-10 (IN)'!AH$12,0)="","",VLOOKUP($C158,Sheet!$A$7:$DG$148,'TN01-10 (IN)'!AH$12,0))</f>
        <v>7.2</v>
      </c>
      <c r="AI158" s="28">
        <f>IF(VLOOKUP($C158,Sheet!$A$7:$DG$148,'TN01-10 (IN)'!AI$12,0)="","",VLOOKUP($C158,Sheet!$A$7:$DG$148,'TN01-10 (IN)'!AI$12,0))</f>
        <v>6.1</v>
      </c>
      <c r="AJ158" s="28">
        <f>IF(VLOOKUP($C158,Sheet!$A$7:$DG$148,'TN01-10 (IN)'!AJ$12,0)="","",VLOOKUP($C158,Sheet!$A$7:$DG$148,'TN01-10 (IN)'!AJ$12,0))</f>
        <v>5.4</v>
      </c>
      <c r="AK158" s="28">
        <f>IF(VLOOKUP($C158,Sheet!$A$7:$DG$148,'TN01-10 (IN)'!AK$12,0)="","",VLOOKUP($C158,Sheet!$A$7:$DG$148,'TN01-10 (IN)'!AK$12,0))</f>
        <v>5.4</v>
      </c>
      <c r="AL158" s="28">
        <f>IF(VLOOKUP($C158,Sheet!$A$7:$DG$148,'TN01-10 (IN)'!AL$12,0)="","",VLOOKUP($C158,Sheet!$A$7:$DG$148,'TN01-10 (IN)'!AL$12,0))</f>
        <v>7.6</v>
      </c>
      <c r="AM158" s="33">
        <f>IF(VLOOKUP($C158,Sheet!$A$7:$DG$148,'TN01-10 (IN)'!AM$12,0)="","",VLOOKUP($C158,Sheet!$A$7:$DG$148,'TN01-10 (IN)'!AM$12,0))</f>
        <v>51</v>
      </c>
      <c r="AN158" s="36">
        <f>IF(VLOOKUP($C158,Sheet!$A$7:$DG$148,'TN01-10 (IN)'!AN$12,0)="","",VLOOKUP($C158,Sheet!$A$7:$DG$148,'TN01-10 (IN)'!AN$12,0))</f>
        <v>0</v>
      </c>
      <c r="AO158" s="32">
        <f>IF(VLOOKUP($C158,Sheet!$A$7:$DG$148,'TN01-10 (IN)'!AO$12,0)="","",VLOOKUP($C158,Sheet!$A$7:$DG$148,'TN01-10 (IN)'!AO$12,0))</f>
        <v>8.6</v>
      </c>
      <c r="AP158" s="32">
        <f>IF(VLOOKUP($C158,Sheet!$A$7:$DG$148,'TN01-10 (IN)'!AP$12,0)="","",VLOOKUP($C158,Sheet!$A$7:$DG$148,'TN01-10 (IN)'!AP$12,0))</f>
        <v>8</v>
      </c>
      <c r="AQ158" s="32">
        <f>IF(VLOOKUP($C158,Sheet!$A$7:$DG$148,'TN01-10 (IN)'!AQ$12,0)="","",VLOOKUP($C158,Sheet!$A$7:$DG$148,'TN01-10 (IN)'!AQ$12,0))</f>
        <v>8.1</v>
      </c>
      <c r="AR158" s="32" t="str">
        <f>IF(VLOOKUP($C158,Sheet!$A$7:$DG$148,'TN01-10 (IN)'!AR$12,0)="","",VLOOKUP($C158,Sheet!$A$7:$DG$148,'TN01-10 (IN)'!AR$12,0))</f>
        <v/>
      </c>
      <c r="AS158" s="32" t="str">
        <f>IF(VLOOKUP($C158,Sheet!$A$7:$DG$148,'TN01-10 (IN)'!AS$12,0)="","",VLOOKUP($C158,Sheet!$A$7:$DG$148,'TN01-10 (IN)'!AS$12,0))</f>
        <v/>
      </c>
      <c r="AT158" s="32" t="str">
        <f>IF(VLOOKUP($C158,Sheet!$A$7:$DG$148,'TN01-10 (IN)'!AT$12,0)="","",VLOOKUP($C158,Sheet!$A$7:$DG$148,'TN01-10 (IN)'!AT$12,0))</f>
        <v/>
      </c>
      <c r="AU158" s="32" t="str">
        <f>IF(VLOOKUP($C158,Sheet!$A$7:$DG$148,'TN01-10 (IN)'!AU$12,0)="","",VLOOKUP($C158,Sheet!$A$7:$DG$148,'TN01-10 (IN)'!AU$12,0))</f>
        <v/>
      </c>
      <c r="AV158" s="32" t="str">
        <f>IF(VLOOKUP($C158,Sheet!$A$7:$DG$148,'TN01-10 (IN)'!AV$12,0)="","",VLOOKUP($C158,Sheet!$A$7:$DG$148,'TN01-10 (IN)'!AV$12,0))</f>
        <v/>
      </c>
      <c r="AW158" s="32">
        <f>IF(VLOOKUP($C158,Sheet!$A$7:$DG$148,'TN01-10 (IN)'!AW$12,0)="","",VLOOKUP($C158,Sheet!$A$7:$DG$148,'TN01-10 (IN)'!AW$12,0))</f>
        <v>8.5</v>
      </c>
      <c r="AX158" s="32" t="str">
        <f>IF(VLOOKUP($C158,Sheet!$A$7:$DG$148,'TN01-10 (IN)'!AX$12,0)="","",VLOOKUP($C158,Sheet!$A$7:$DG$148,'TN01-10 (IN)'!AX$12,0))</f>
        <v/>
      </c>
      <c r="AY158" s="32" t="str">
        <f>IF(VLOOKUP($C158,Sheet!$A$7:$DG$148,'TN01-10 (IN)'!AY$12,0)="","",VLOOKUP($C158,Sheet!$A$7:$DG$148,'TN01-10 (IN)'!AY$12,0))</f>
        <v/>
      </c>
      <c r="AZ158" s="32" t="str">
        <f>IF(VLOOKUP($C158,Sheet!$A$7:$DG$148,'TN01-10 (IN)'!AZ$12,0)="","",VLOOKUP($C158,Sheet!$A$7:$DG$148,'TN01-10 (IN)'!AZ$12,0))</f>
        <v/>
      </c>
      <c r="BA158" s="32" t="str">
        <f>IF(VLOOKUP($C158,Sheet!$A$7:$DG$148,'TN01-10 (IN)'!BA$12,0)="","",VLOOKUP($C158,Sheet!$A$7:$DG$148,'TN01-10 (IN)'!BA$12,0))</f>
        <v/>
      </c>
      <c r="BB158" s="32" t="str">
        <f>IF(VLOOKUP($C158,Sheet!$A$7:$DG$148,'TN01-10 (IN)'!BB$12,0)="","",VLOOKUP($C158,Sheet!$A$7:$DG$148,'TN01-10 (IN)'!BB$12,0))</f>
        <v/>
      </c>
      <c r="BC158" s="32">
        <f>IF(VLOOKUP($C158,Sheet!$A$7:$DG$148,'TN01-10 (IN)'!BC$12,0)="","",VLOOKUP($C158,Sheet!$A$7:$DG$148,'TN01-10 (IN)'!BC$12,0))</f>
        <v>6.6</v>
      </c>
      <c r="BD158" s="33">
        <f>IF(VLOOKUP($C158,Sheet!$A$7:$DG$148,'TN01-10 (IN)'!BD$12,0)="","",VLOOKUP($C158,Sheet!$A$7:$DG$148,'TN01-10 (IN)'!BD$12,0))</f>
        <v>5</v>
      </c>
      <c r="BE158" s="36">
        <f>IF(VLOOKUP($C158,Sheet!$A$7:$DG$148,'TN01-10 (IN)'!BE$12,0)="","",VLOOKUP($C158,Sheet!$A$7:$DG$148,'TN01-10 (IN)'!BE$12,0))</f>
        <v>0</v>
      </c>
      <c r="BF158" s="28">
        <f>IF(VLOOKUP($C158,Sheet!$A$7:$DG$148,'TN01-10 (IN)'!BF$12,0)="","",VLOOKUP($C158,Sheet!$A$7:$DG$148,'TN01-10 (IN)'!BF$12,0))</f>
        <v>7</v>
      </c>
      <c r="BG158" s="28">
        <f>IF(VLOOKUP($C158,Sheet!$A$7:$DG$148,'TN01-10 (IN)'!BG$12,0)="","",VLOOKUP($C158,Sheet!$A$7:$DG$148,'TN01-10 (IN)'!BG$12,0))</f>
        <v>5</v>
      </c>
      <c r="BH158" s="28">
        <f>IF(VLOOKUP($C158,Sheet!$A$7:$DG$148,'TN01-10 (IN)'!BH$12,0)="","",VLOOKUP($C158,Sheet!$A$7:$DG$148,'TN01-10 (IN)'!BH$12,0))</f>
        <v>7.1</v>
      </c>
      <c r="BI158" s="28">
        <f>IF(VLOOKUP($C158,Sheet!$A$7:$DG$148,'TN01-10 (IN)'!BI$12,0)="","",VLOOKUP($C158,Sheet!$A$7:$DG$148,'TN01-10 (IN)'!BI$12,0))</f>
        <v>5</v>
      </c>
      <c r="BJ158" s="28">
        <f>IF(VLOOKUP($C158,Sheet!$A$7:$DG$148,'TN01-10 (IN)'!BJ$12,0)="","",VLOOKUP($C158,Sheet!$A$7:$DG$148,'TN01-10 (IN)'!BJ$12,0))</f>
        <v>6</v>
      </c>
      <c r="BK158" s="28">
        <f>IF(VLOOKUP($C158,Sheet!$A$7:$DG$148,'TN01-10 (IN)'!BK$12,0)="","",VLOOKUP($C158,Sheet!$A$7:$DG$148,'TN01-10 (IN)'!BK$12,0))</f>
        <v>5.0999999999999996</v>
      </c>
      <c r="BL158" s="28">
        <f>IF(VLOOKUP($C158,Sheet!$A$7:$DG$148,'TN01-10 (IN)'!BL$12,0)="","",VLOOKUP($C158,Sheet!$A$7:$DG$148,'TN01-10 (IN)'!BL$12,0))</f>
        <v>7.5</v>
      </c>
      <c r="BM158" s="28">
        <f>IF(VLOOKUP($C158,Sheet!$A$7:$DG$148,'TN01-10 (IN)'!BM$12,0)="","",VLOOKUP($C158,Sheet!$A$7:$DG$148,'TN01-10 (IN)'!BM$12,0))</f>
        <v>5.4</v>
      </c>
      <c r="BN158" s="28">
        <f>IF(VLOOKUP($C158,Sheet!$A$7:$DG$148,'TN01-10 (IN)'!BN$12,0)="","",VLOOKUP($C158,Sheet!$A$7:$DG$148,'TN01-10 (IN)'!BN$12,0))</f>
        <v>5.7</v>
      </c>
      <c r="BO158" s="28">
        <f>IF(VLOOKUP($C158,Sheet!$A$7:$DG$148,'TN01-10 (IN)'!BO$12,0)="","",VLOOKUP($C158,Sheet!$A$7:$DG$148,'TN01-10 (IN)'!BO$12,0))</f>
        <v>4.3</v>
      </c>
      <c r="BP158" s="28">
        <f>IF(VLOOKUP($C158,Sheet!$A$7:$DG$148,'TN01-10 (IN)'!BP$12,0)="","",VLOOKUP($C158,Sheet!$A$7:$DG$148,'TN01-10 (IN)'!BP$12,0))</f>
        <v>4.7</v>
      </c>
      <c r="BQ158" s="28" t="str">
        <f>IF(VLOOKUP($C158,Sheet!$A$7:$DG$148,'TN01-10 (IN)'!BQ$12,0)="","",VLOOKUP($C158,Sheet!$A$7:$DG$148,'TN01-10 (IN)'!BQ$12,0))</f>
        <v>X</v>
      </c>
      <c r="BR158" s="28" t="str">
        <f>IF(VLOOKUP($C158,Sheet!$A$7:$DG$148,'TN01-10 (IN)'!BR$12,0)="","",VLOOKUP($C158,Sheet!$A$7:$DG$148,'TN01-10 (IN)'!BR$12,0))</f>
        <v>X</v>
      </c>
      <c r="BS158" s="28" t="str">
        <f>IF(VLOOKUP($C158,Sheet!$A$7:$DG$148,'TN01-10 (IN)'!BS$12,0)="","",VLOOKUP($C158,Sheet!$A$7:$DG$148,'TN01-10 (IN)'!BS$12,0))</f>
        <v/>
      </c>
      <c r="BT158" s="28">
        <f>IF(VLOOKUP($C158,Sheet!$A$7:$DG$148,'TN01-10 (IN)'!BT$12,0)="","",VLOOKUP($C158,Sheet!$A$7:$DG$148,'TN01-10 (IN)'!BT$12,0))</f>
        <v>7.9</v>
      </c>
      <c r="BU158" s="28">
        <f>IF(VLOOKUP($C158,Sheet!$A$7:$DG$148,'TN01-10 (IN)'!BU$12,0)="","",VLOOKUP($C158,Sheet!$A$7:$DG$148,'TN01-10 (IN)'!BU$12,0))</f>
        <v>7.1</v>
      </c>
      <c r="BV158" s="28">
        <f>IF(VLOOKUP($C158,Sheet!$A$7:$DG$148,'TN01-10 (IN)'!BV$12,0)="","",VLOOKUP($C158,Sheet!$A$7:$DG$148,'TN01-10 (IN)'!BV$12,0))</f>
        <v>4.2</v>
      </c>
      <c r="BW158" s="28">
        <f>IF(VLOOKUP($C158,Sheet!$A$7:$DG$148,'TN01-10 (IN)'!BW$12,0)="","",VLOOKUP($C158,Sheet!$A$7:$DG$148,'TN01-10 (IN)'!BW$12,0))</f>
        <v>5</v>
      </c>
      <c r="BX158" s="28">
        <f>IF(VLOOKUP($C158,Sheet!$A$7:$DG$148,'TN01-10 (IN)'!BX$12,0)="","",VLOOKUP($C158,Sheet!$A$7:$DG$148,'TN01-10 (IN)'!BX$12,0))</f>
        <v>5.8</v>
      </c>
      <c r="BY158" s="28">
        <f>IF(VLOOKUP($C158,Sheet!$A$7:$DG$148,'TN01-10 (IN)'!BY$12,0)="","",VLOOKUP($C158,Sheet!$A$7:$DG$148,'TN01-10 (IN)'!BY$12,0))</f>
        <v>5.5</v>
      </c>
      <c r="BZ158" s="33">
        <f>IF(VLOOKUP($C158,Sheet!$A$7:$DG$148,'TN01-10 (IN)'!BZ$12,0)="","",VLOOKUP($C158,Sheet!$A$7:$DG$148,'TN01-10 (IN)'!BZ$12,0))</f>
        <v>45</v>
      </c>
      <c r="CA158" s="36">
        <f>IF(VLOOKUP($C158,Sheet!$A$7:$DG$148,'TN01-10 (IN)'!CA$12,0)="","",VLOOKUP($C158,Sheet!$A$7:$DG$148,'TN01-10 (IN)'!CA$12,0))</f>
        <v>5</v>
      </c>
      <c r="CB158" s="28">
        <f>IF(VLOOKUP($C158,Sheet!$A$7:$DG$148,'TN01-10 (IN)'!CB$12,0)="","",VLOOKUP($C158,Sheet!$A$7:$DG$148,'TN01-10 (IN)'!CB$12,0))</f>
        <v>8.1999999999999993</v>
      </c>
      <c r="CC158" s="28" t="str">
        <f>IF(VLOOKUP($C158,Sheet!$A$7:$DG$148,'TN01-10 (IN)'!CC$12,0)="","",VLOOKUP($C158,Sheet!$A$7:$DG$148,'TN01-10 (IN)'!CC$12,0))</f>
        <v/>
      </c>
      <c r="CD158" s="28">
        <f>IF(VLOOKUP($C158,Sheet!$A$7:$DG$148,'TN01-10 (IN)'!CD$12,0)="","",VLOOKUP($C158,Sheet!$A$7:$DG$148,'TN01-10 (IN)'!CD$12,0))</f>
        <v>7.5</v>
      </c>
      <c r="CE158" s="28" t="str">
        <f>IF(VLOOKUP($C158,Sheet!$A$7:$DG$148,'TN01-10 (IN)'!CE$12,0)="","",VLOOKUP($C158,Sheet!$A$7:$DG$148,'TN01-10 (IN)'!CE$12,0))</f>
        <v/>
      </c>
      <c r="CF158" s="28">
        <f>IF(VLOOKUP($C158,Sheet!$A$7:$DG$148,'TN01-10 (IN)'!CF$12,0)="","",VLOOKUP($C158,Sheet!$A$7:$DG$148,'TN01-10 (IN)'!CF$12,0))</f>
        <v>5.3</v>
      </c>
      <c r="CG158" s="28">
        <f>IF(VLOOKUP($C158,Sheet!$A$7:$DG$148,'TN01-10 (IN)'!CG$12,0)="","",VLOOKUP($C158,Sheet!$A$7:$DG$148,'TN01-10 (IN)'!CG$12,0))</f>
        <v>7.8</v>
      </c>
      <c r="CH158" s="28">
        <f>IF(VLOOKUP($C158,Sheet!$A$7:$DG$148,'TN01-10 (IN)'!CH$12,0)="","",VLOOKUP($C158,Sheet!$A$7:$DG$148,'TN01-10 (IN)'!CH$12,0))</f>
        <v>0</v>
      </c>
      <c r="CI158" s="28">
        <f>IF(VLOOKUP($C158,Sheet!$A$7:$DG$148,'TN01-10 (IN)'!CI$12,0)="","",VLOOKUP($C158,Sheet!$A$7:$DG$148,'TN01-10 (IN)'!CI$12,0))</f>
        <v>5.7</v>
      </c>
      <c r="CJ158" s="28" t="str">
        <f>IF(VLOOKUP($C158,Sheet!$A$7:$DG$148,'TN01-10 (IN)'!CJ$12,0)="","",VLOOKUP($C158,Sheet!$A$7:$DG$148,'TN01-10 (IN)'!CJ$12,0))</f>
        <v/>
      </c>
      <c r="CK158" s="28">
        <f>IF(VLOOKUP($C158,Sheet!$A$7:$DG$148,'TN01-10 (IN)'!CK$12,0)="","",VLOOKUP($C158,Sheet!$A$7:$DG$148,'TN01-10 (IN)'!CK$12,0))</f>
        <v>6.5</v>
      </c>
      <c r="CL158" s="28" t="str">
        <f>IF(VLOOKUP($C158,Sheet!$A$7:$DG$148,'TN01-10 (IN)'!CL$12,0)="","",VLOOKUP($C158,Sheet!$A$7:$DG$148,'TN01-10 (IN)'!CL$12,0))</f>
        <v/>
      </c>
      <c r="CM158" s="28" t="str">
        <f>IF(VLOOKUP($C158,Sheet!$A$7:$DG$148,'TN01-10 (IN)'!CM$12,0)="","",VLOOKUP($C158,Sheet!$A$7:$DG$148,'TN01-10 (IN)'!CM$12,0))</f>
        <v/>
      </c>
      <c r="CN158" s="28" t="str">
        <f>IF(VLOOKUP($C158,Sheet!$A$7:$DG$148,'TN01-10 (IN)'!CN$12,0)="","",VLOOKUP($C158,Sheet!$A$7:$DG$148,'TN01-10 (IN)'!CN$12,0))</f>
        <v/>
      </c>
      <c r="CO158" s="28" t="str">
        <f>IF(VLOOKUP($C158,Sheet!$A$7:$DG$148,'TN01-10 (IN)'!CO$12,0)="","",VLOOKUP($C158,Sheet!$A$7:$DG$148,'TN01-10 (IN)'!CO$12,0))</f>
        <v/>
      </c>
      <c r="CP158" s="28">
        <f>IF(VLOOKUP($C158,Sheet!$A$7:$DG$148,'TN01-10 (IN)'!CP$12,0)="","",VLOOKUP($C158,Sheet!$A$7:$DG$148,'TN01-10 (IN)'!CP$12,0))</f>
        <v>4.9000000000000004</v>
      </c>
      <c r="CQ158" s="28" t="str">
        <f>IF(VLOOKUP($C158,Sheet!$A$7:$DG$148,'TN01-10 (IN)'!CQ$12,0)="","",VLOOKUP($C158,Sheet!$A$7:$DG$148,'TN01-10 (IN)'!CQ$12,0))</f>
        <v/>
      </c>
      <c r="CR158" s="28" t="str">
        <f>IF(VLOOKUP($C158,Sheet!$A$7:$DG$148,'TN01-10 (IN)'!CR$12,0)="","",VLOOKUP($C158,Sheet!$A$7:$DG$148,'TN01-10 (IN)'!CR$12,0))</f>
        <v/>
      </c>
      <c r="CS158" s="28">
        <f>IF(VLOOKUP($C158,Sheet!$A$7:$DG$148,'TN01-10 (IN)'!CS$12,0)="","",VLOOKUP($C158,Sheet!$A$7:$DG$148,'TN01-10 (IN)'!CS$12,0))</f>
        <v>7.6</v>
      </c>
      <c r="CT158" s="28">
        <f>IF(VLOOKUP($C158,Sheet!$A$7:$DG$148,'TN01-10 (IN)'!CT$12,0)="","",VLOOKUP($C158,Sheet!$A$7:$DG$148,'TN01-10 (IN)'!CT$12,0))</f>
        <v>6.4</v>
      </c>
      <c r="CU158" s="33">
        <f>IF(VLOOKUP($C158,Sheet!$A$7:$DG$148,'TN01-10 (IN)'!CU$12,0)="","",VLOOKUP($C158,Sheet!$A$7:$DG$148,'TN01-10 (IN)'!CU$12,0))</f>
        <v>20</v>
      </c>
      <c r="CV158" s="36">
        <f>IF(VLOOKUP($C158,Sheet!$A$7:$DG$148,'TN01-10 (IN)'!CV$12,0)="","",VLOOKUP($C158,Sheet!$A$7:$DG$148,'TN01-10 (IN)'!CV$12,0))</f>
        <v>7</v>
      </c>
      <c r="CW158" s="38">
        <f t="shared" si="20"/>
        <v>116</v>
      </c>
      <c r="CX158" s="38">
        <f t="shared" si="20"/>
        <v>12</v>
      </c>
      <c r="CY158" s="38">
        <f t="shared" si="21"/>
        <v>0</v>
      </c>
      <c r="CZ158" s="38">
        <f t="shared" si="22"/>
        <v>128</v>
      </c>
      <c r="DA158" s="38">
        <f t="shared" si="23"/>
        <v>5.61</v>
      </c>
      <c r="DB158" s="38">
        <f>VLOOKUP($C158,'TN01-04'!$A$13:$DL$166,103,0)</f>
        <v>2.13</v>
      </c>
      <c r="DC158" s="28" t="str">
        <f>IF(VLOOKUP($C158,Sheet!$A$7:$DG$148,'TN01-10 (IN)'!DC$12,0)="","",VLOOKUP($C158,Sheet!$A$7:$DG$148,'TN01-10 (IN)'!DC$12,0))</f>
        <v/>
      </c>
      <c r="DD158" s="28" t="str">
        <f>IF(VLOOKUP($C158,Sheet!$A$7:$DG$148,'TN01-10 (IN)'!DD$12,0)="","",VLOOKUP($C158,Sheet!$A$7:$DG$148,'TN01-10 (IN)'!DD$12,0))</f>
        <v/>
      </c>
      <c r="DE158" s="28" t="str">
        <f>IF(VLOOKUP($C158,Sheet!$A$7:$DG$148,'TN01-10 (IN)'!DE$12,0)="","",VLOOKUP($C158,Sheet!$A$7:$DG$148,'TN01-10 (IN)'!DE$12,0))</f>
        <v/>
      </c>
      <c r="DF158" s="28" t="str">
        <f>IF(VLOOKUP($C158,Sheet!$A$7:$DG$148,'TN01-10 (IN)'!DF$12,0)="","",VLOOKUP($C158,Sheet!$A$7:$DG$148,'TN01-10 (IN)'!DF$12,0))</f>
        <v/>
      </c>
      <c r="DG158" s="38"/>
      <c r="DH158" s="38">
        <f t="shared" si="24"/>
        <v>0</v>
      </c>
      <c r="DI158" s="38">
        <f>VLOOKUP($C158,'TN01-04'!$A$13:$DL$166,110,0)</f>
        <v>0</v>
      </c>
      <c r="DJ158" s="33">
        <f>IF(VLOOKUP($C158,Sheet!$A$7:$DG$148,'TN01-10 (IN)'!DJ$12,0)="","",VLOOKUP($C158,Sheet!$A$7:$DG$148,'TN01-10 (IN)'!DJ$12,0))</f>
        <v>0</v>
      </c>
      <c r="DK158" s="36">
        <f>IF(VLOOKUP($C158,Sheet!$A$7:$DG$148,'TN01-10 (IN)'!DK$12,0)="","",VLOOKUP($C158,Sheet!$A$7:$DG$148,'TN01-10 (IN)'!DK$12,0))</f>
        <v>5</v>
      </c>
      <c r="DL158" s="38">
        <f t="shared" si="25"/>
        <v>116</v>
      </c>
      <c r="DM158" s="38">
        <f t="shared" si="26"/>
        <v>17</v>
      </c>
      <c r="DN158" s="38">
        <f t="shared" si="27"/>
        <v>5.4</v>
      </c>
      <c r="DO158" s="38">
        <f>VLOOKUP($C158,'TN01-04'!$A$13:$DL$166,116,0)</f>
        <v>2.0499999999999998</v>
      </c>
      <c r="DP158" s="33">
        <f>IF(VLOOKUP($C158,Sheet!$A$7:$DG$148,'TN01-10 (IN)'!DP$12,0)="","",VLOOKUP($C158,Sheet!$A$7:$DG$148,'TN01-10 (IN)'!DP$12,0))</f>
        <v>121</v>
      </c>
      <c r="DQ158" s="36">
        <f>IF(VLOOKUP($C158,Sheet!$A$7:$DG$148,'TN01-10 (IN)'!DQ$12,0)="","",VLOOKUP($C158,Sheet!$A$7:$DG$148,'TN01-10 (IN)'!DQ$12,0))</f>
        <v>17</v>
      </c>
      <c r="DR158" s="28">
        <f>IF(VLOOKUP($C158,Sheet!$A$7:$DG$148,'TN01-10 (IN)'!DR$12,0)="","",VLOOKUP($C158,Sheet!$A$7:$DG$148,'TN01-10 (IN)'!DR$12,0))</f>
        <v>137</v>
      </c>
      <c r="DS158" s="28">
        <f>IF(VLOOKUP($C158,Sheet!$A$7:$DG$148,'TN01-10 (IN)'!DS$12,0)="","",VLOOKUP($C158,Sheet!$A$7:$DG$148,'TN01-10 (IN)'!DS$12,0))</f>
        <v>123</v>
      </c>
      <c r="DT158" s="28">
        <f>IF(VLOOKUP($C158,Sheet!$A$7:$DG$148,'TN01-10 (IN)'!DT$12,0)="","",VLOOKUP($C158,Sheet!$A$7:$DG$148,'TN01-10 (IN)'!DT$12,0))</f>
        <v>6.08</v>
      </c>
      <c r="DU158" s="28">
        <f>IF(VLOOKUP($C158,Sheet!$A$7:$DG$148,'TN01-10 (IN)'!DU$12,0)="","",VLOOKUP($C158,Sheet!$A$7:$DG$148,'TN01-10 (IN)'!DU$12,0))</f>
        <v>2.3199999999999998</v>
      </c>
      <c r="DV158" s="28" t="str">
        <f>IF(VLOOKUP($C158,Sheet!$A$7:$DG$148,'TN01-10 (IN)'!DV$12,0)="","",VLOOKUP($C158,Sheet!$A$7:$DG$148,'TN01-10 (IN)'!DV$12,0))</f>
        <v/>
      </c>
      <c r="DW158" s="42">
        <f t="shared" si="28"/>
        <v>9.375E-2</v>
      </c>
    </row>
    <row r="159" spans="1:127" ht="15.95" customHeight="1" x14ac:dyDescent="0.2">
      <c r="A159" s="52"/>
      <c r="B159" s="625"/>
      <c r="C159" s="45">
        <v>2221724201</v>
      </c>
      <c r="D159" s="26" t="s">
        <v>7</v>
      </c>
      <c r="E159" s="26" t="s">
        <v>119</v>
      </c>
      <c r="F159" s="26" t="s">
        <v>16</v>
      </c>
      <c r="G159" s="27">
        <v>35796</v>
      </c>
      <c r="H159" s="26" t="s">
        <v>210</v>
      </c>
      <c r="I159" s="26" t="s">
        <v>212</v>
      </c>
      <c r="J159" s="28">
        <f>IF(VLOOKUP($C159,Sheet!$A$7:$DG$148,'TN01-10 (IN)'!J$12,0)="","",VLOOKUP($C159,Sheet!$A$7:$DG$148,'TN01-10 (IN)'!J$12,0))</f>
        <v>6.6</v>
      </c>
      <c r="K159" s="28">
        <f>IF(VLOOKUP($C159,Sheet!$A$7:$DG$148,'TN01-10 (IN)'!K$12,0)="","",VLOOKUP($C159,Sheet!$A$7:$DG$148,'TN01-10 (IN)'!K$12,0))</f>
        <v>6.1</v>
      </c>
      <c r="L159" s="28">
        <f>IF(VLOOKUP($C159,Sheet!$A$7:$DG$148,'TN01-10 (IN)'!L$12,0)="","",VLOOKUP($C159,Sheet!$A$7:$DG$148,'TN01-10 (IN)'!L$12,0))</f>
        <v>4.0999999999999996</v>
      </c>
      <c r="M159" s="28">
        <f>IF(VLOOKUP($C159,Sheet!$A$7:$DG$148,'TN01-10 (IN)'!M$12,0)="","",VLOOKUP($C159,Sheet!$A$7:$DG$148,'TN01-10 (IN)'!M$12,0))</f>
        <v>7.2</v>
      </c>
      <c r="N159" s="28">
        <f>IF(VLOOKUP($C159,Sheet!$A$7:$DG$148,'TN01-10 (IN)'!N$12,0)="","",VLOOKUP($C159,Sheet!$A$7:$DG$148,'TN01-10 (IN)'!N$12,0))</f>
        <v>4.5999999999999996</v>
      </c>
      <c r="O159" s="28">
        <f>IF(VLOOKUP($C159,Sheet!$A$7:$DG$148,'TN01-10 (IN)'!O$12,0)="","",VLOOKUP($C159,Sheet!$A$7:$DG$148,'TN01-10 (IN)'!O$12,0))</f>
        <v>6</v>
      </c>
      <c r="P159" s="28">
        <f>IF(VLOOKUP($C159,Sheet!$A$7:$DG$148,'TN01-10 (IN)'!P$12,0)="","",VLOOKUP($C159,Sheet!$A$7:$DG$148,'TN01-10 (IN)'!P$12,0))</f>
        <v>7.2</v>
      </c>
      <c r="Q159" s="28" t="str">
        <f>IF(VLOOKUP($C159,Sheet!$A$7:$DG$148,'TN01-10 (IN)'!Q$12,0)="","",VLOOKUP($C159,Sheet!$A$7:$DG$148,'TN01-10 (IN)'!Q$12,0))</f>
        <v/>
      </c>
      <c r="R159" s="28">
        <f>IF(VLOOKUP($C159,Sheet!$A$7:$DG$148,'TN01-10 (IN)'!R$12,0)="","",VLOOKUP($C159,Sheet!$A$7:$DG$148,'TN01-10 (IN)'!R$12,0))</f>
        <v>6</v>
      </c>
      <c r="S159" s="28" t="str">
        <f>IF(VLOOKUP($C159,Sheet!$A$7:$DG$148,'TN01-10 (IN)'!S$12,0)="","",VLOOKUP($C159,Sheet!$A$7:$DG$148,'TN01-10 (IN)'!S$12,0))</f>
        <v/>
      </c>
      <c r="T159" s="28" t="str">
        <f>IF(VLOOKUP($C159,Sheet!$A$7:$DG$148,'TN01-10 (IN)'!T$12,0)="","",VLOOKUP($C159,Sheet!$A$7:$DG$148,'TN01-10 (IN)'!T$12,0))</f>
        <v/>
      </c>
      <c r="U159" s="28" t="str">
        <f>IF(VLOOKUP($C159,Sheet!$A$7:$DG$148,'TN01-10 (IN)'!U$12,0)="","",VLOOKUP($C159,Sheet!$A$7:$DG$148,'TN01-10 (IN)'!U$12,0))</f>
        <v/>
      </c>
      <c r="V159" s="28" t="str">
        <f>IF(VLOOKUP($C159,Sheet!$A$7:$DG$148,'TN01-10 (IN)'!V$12,0)="","",VLOOKUP($C159,Sheet!$A$7:$DG$148,'TN01-10 (IN)'!V$12,0))</f>
        <v/>
      </c>
      <c r="W159" s="28">
        <f>IF(VLOOKUP($C159,Sheet!$A$7:$DG$148,'TN01-10 (IN)'!W$12,0)="","",VLOOKUP($C159,Sheet!$A$7:$DG$148,'TN01-10 (IN)'!W$12,0))</f>
        <v>6.7</v>
      </c>
      <c r="X159" s="28">
        <f>IF(VLOOKUP($C159,Sheet!$A$7:$DG$148,'TN01-10 (IN)'!X$12,0)="","",VLOOKUP($C159,Sheet!$A$7:$DG$148,'TN01-10 (IN)'!X$12,0))</f>
        <v>4.3</v>
      </c>
      <c r="Y159" s="28">
        <f>IF(VLOOKUP($C159,Sheet!$A$7:$DG$148,'TN01-10 (IN)'!Y$12,0)="","",VLOOKUP($C159,Sheet!$A$7:$DG$148,'TN01-10 (IN)'!Y$12,0))</f>
        <v>7.5</v>
      </c>
      <c r="Z159" s="28">
        <f>IF(VLOOKUP($C159,Sheet!$A$7:$DG$148,'TN01-10 (IN)'!Z$12,0)="","",VLOOKUP($C159,Sheet!$A$7:$DG$148,'TN01-10 (IN)'!Z$12,0))</f>
        <v>8</v>
      </c>
      <c r="AA159" s="28">
        <f>IF(VLOOKUP($C159,Sheet!$A$7:$DG$148,'TN01-10 (IN)'!AA$12,0)="","",VLOOKUP($C159,Sheet!$A$7:$DG$148,'TN01-10 (IN)'!AA$12,0))</f>
        <v>4.8</v>
      </c>
      <c r="AB159" s="28">
        <f>IF(VLOOKUP($C159,Sheet!$A$7:$DG$148,'TN01-10 (IN)'!AB$12,0)="","",VLOOKUP($C159,Sheet!$A$7:$DG$148,'TN01-10 (IN)'!AB$12,0))</f>
        <v>5.2</v>
      </c>
      <c r="AC159" s="28">
        <f>IF(VLOOKUP($C159,Sheet!$A$7:$DG$148,'TN01-10 (IN)'!AC$12,0)="","",VLOOKUP($C159,Sheet!$A$7:$DG$148,'TN01-10 (IN)'!AC$12,0))</f>
        <v>5.0999999999999996</v>
      </c>
      <c r="AD159" s="28">
        <f>IF(VLOOKUP($C159,Sheet!$A$7:$DG$148,'TN01-10 (IN)'!AD$12,0)="","",VLOOKUP($C159,Sheet!$A$7:$DG$148,'TN01-10 (IN)'!AD$12,0))</f>
        <v>7.7</v>
      </c>
      <c r="AE159" s="28">
        <f>IF(VLOOKUP($C159,Sheet!$A$7:$DG$148,'TN01-10 (IN)'!AE$12,0)="","",VLOOKUP($C159,Sheet!$A$7:$DG$148,'TN01-10 (IN)'!AE$12,0))</f>
        <v>5</v>
      </c>
      <c r="AF159" s="28">
        <f>IF(VLOOKUP($C159,Sheet!$A$7:$DG$148,'TN01-10 (IN)'!AF$12,0)="","",VLOOKUP($C159,Sheet!$A$7:$DG$148,'TN01-10 (IN)'!AF$12,0))</f>
        <v>5.3</v>
      </c>
      <c r="AG159" s="28">
        <f>IF(VLOOKUP($C159,Sheet!$A$7:$DG$148,'TN01-10 (IN)'!AG$12,0)="","",VLOOKUP($C159,Sheet!$A$7:$DG$148,'TN01-10 (IN)'!AG$12,0))</f>
        <v>5</v>
      </c>
      <c r="AH159" s="28">
        <f>IF(VLOOKUP($C159,Sheet!$A$7:$DG$148,'TN01-10 (IN)'!AH$12,0)="","",VLOOKUP($C159,Sheet!$A$7:$DG$148,'TN01-10 (IN)'!AH$12,0))</f>
        <v>5.8</v>
      </c>
      <c r="AI159" s="28">
        <f>IF(VLOOKUP($C159,Sheet!$A$7:$DG$148,'TN01-10 (IN)'!AI$12,0)="","",VLOOKUP($C159,Sheet!$A$7:$DG$148,'TN01-10 (IN)'!AI$12,0))</f>
        <v>5.0999999999999996</v>
      </c>
      <c r="AJ159" s="28">
        <f>IF(VLOOKUP($C159,Sheet!$A$7:$DG$148,'TN01-10 (IN)'!AJ$12,0)="","",VLOOKUP($C159,Sheet!$A$7:$DG$148,'TN01-10 (IN)'!AJ$12,0))</f>
        <v>5.7</v>
      </c>
      <c r="AK159" s="28">
        <f>IF(VLOOKUP($C159,Sheet!$A$7:$DG$148,'TN01-10 (IN)'!AK$12,0)="","",VLOOKUP($C159,Sheet!$A$7:$DG$148,'TN01-10 (IN)'!AK$12,0))</f>
        <v>6.2</v>
      </c>
      <c r="AL159" s="28">
        <f>IF(VLOOKUP($C159,Sheet!$A$7:$DG$148,'TN01-10 (IN)'!AL$12,0)="","",VLOOKUP($C159,Sheet!$A$7:$DG$148,'TN01-10 (IN)'!AL$12,0))</f>
        <v>6</v>
      </c>
      <c r="AM159" s="33">
        <f>IF(VLOOKUP($C159,Sheet!$A$7:$DG$148,'TN01-10 (IN)'!AM$12,0)="","",VLOOKUP($C159,Sheet!$A$7:$DG$148,'TN01-10 (IN)'!AM$12,0))</f>
        <v>51</v>
      </c>
      <c r="AN159" s="36">
        <f>IF(VLOOKUP($C159,Sheet!$A$7:$DG$148,'TN01-10 (IN)'!AN$12,0)="","",VLOOKUP($C159,Sheet!$A$7:$DG$148,'TN01-10 (IN)'!AN$12,0))</f>
        <v>0</v>
      </c>
      <c r="AO159" s="32">
        <f>IF(VLOOKUP($C159,Sheet!$A$7:$DG$148,'TN01-10 (IN)'!AO$12,0)="","",VLOOKUP($C159,Sheet!$A$7:$DG$148,'TN01-10 (IN)'!AO$12,0))</f>
        <v>6.5</v>
      </c>
      <c r="AP159" s="32">
        <f>IF(VLOOKUP($C159,Sheet!$A$7:$DG$148,'TN01-10 (IN)'!AP$12,0)="","",VLOOKUP($C159,Sheet!$A$7:$DG$148,'TN01-10 (IN)'!AP$12,0))</f>
        <v>6</v>
      </c>
      <c r="AQ159" s="32" t="str">
        <f>IF(VLOOKUP($C159,Sheet!$A$7:$DG$148,'TN01-10 (IN)'!AQ$12,0)="","",VLOOKUP($C159,Sheet!$A$7:$DG$148,'TN01-10 (IN)'!AQ$12,0))</f>
        <v/>
      </c>
      <c r="AR159" s="32">
        <f>IF(VLOOKUP($C159,Sheet!$A$7:$DG$148,'TN01-10 (IN)'!AR$12,0)="","",VLOOKUP($C159,Sheet!$A$7:$DG$148,'TN01-10 (IN)'!AR$12,0))</f>
        <v>6</v>
      </c>
      <c r="AS159" s="32" t="str">
        <f>IF(VLOOKUP($C159,Sheet!$A$7:$DG$148,'TN01-10 (IN)'!AS$12,0)="","",VLOOKUP($C159,Sheet!$A$7:$DG$148,'TN01-10 (IN)'!AS$12,0))</f>
        <v/>
      </c>
      <c r="AT159" s="32" t="str">
        <f>IF(VLOOKUP($C159,Sheet!$A$7:$DG$148,'TN01-10 (IN)'!AT$12,0)="","",VLOOKUP($C159,Sheet!$A$7:$DG$148,'TN01-10 (IN)'!AT$12,0))</f>
        <v/>
      </c>
      <c r="AU159" s="32" t="str">
        <f>IF(VLOOKUP($C159,Sheet!$A$7:$DG$148,'TN01-10 (IN)'!AU$12,0)="","",VLOOKUP($C159,Sheet!$A$7:$DG$148,'TN01-10 (IN)'!AU$12,0))</f>
        <v/>
      </c>
      <c r="AV159" s="32" t="str">
        <f>IF(VLOOKUP($C159,Sheet!$A$7:$DG$148,'TN01-10 (IN)'!AV$12,0)="","",VLOOKUP($C159,Sheet!$A$7:$DG$148,'TN01-10 (IN)'!AV$12,0))</f>
        <v/>
      </c>
      <c r="AW159" s="32">
        <f>IF(VLOOKUP($C159,Sheet!$A$7:$DG$148,'TN01-10 (IN)'!AW$12,0)="","",VLOOKUP($C159,Sheet!$A$7:$DG$148,'TN01-10 (IN)'!AW$12,0))</f>
        <v>7.6</v>
      </c>
      <c r="AX159" s="32" t="str">
        <f>IF(VLOOKUP($C159,Sheet!$A$7:$DG$148,'TN01-10 (IN)'!AX$12,0)="","",VLOOKUP($C159,Sheet!$A$7:$DG$148,'TN01-10 (IN)'!AX$12,0))</f>
        <v/>
      </c>
      <c r="AY159" s="32" t="str">
        <f>IF(VLOOKUP($C159,Sheet!$A$7:$DG$148,'TN01-10 (IN)'!AY$12,0)="","",VLOOKUP($C159,Sheet!$A$7:$DG$148,'TN01-10 (IN)'!AY$12,0))</f>
        <v/>
      </c>
      <c r="AZ159" s="32" t="str">
        <f>IF(VLOOKUP($C159,Sheet!$A$7:$DG$148,'TN01-10 (IN)'!AZ$12,0)="","",VLOOKUP($C159,Sheet!$A$7:$DG$148,'TN01-10 (IN)'!AZ$12,0))</f>
        <v/>
      </c>
      <c r="BA159" s="32" t="str">
        <f>IF(VLOOKUP($C159,Sheet!$A$7:$DG$148,'TN01-10 (IN)'!BA$12,0)="","",VLOOKUP($C159,Sheet!$A$7:$DG$148,'TN01-10 (IN)'!BA$12,0))</f>
        <v/>
      </c>
      <c r="BB159" s="32" t="str">
        <f>IF(VLOOKUP($C159,Sheet!$A$7:$DG$148,'TN01-10 (IN)'!BB$12,0)="","",VLOOKUP($C159,Sheet!$A$7:$DG$148,'TN01-10 (IN)'!BB$12,0))</f>
        <v/>
      </c>
      <c r="BC159" s="32">
        <f>IF(VLOOKUP($C159,Sheet!$A$7:$DG$148,'TN01-10 (IN)'!BC$12,0)="","",VLOOKUP($C159,Sheet!$A$7:$DG$148,'TN01-10 (IN)'!BC$12,0))</f>
        <v>6.9</v>
      </c>
      <c r="BD159" s="33">
        <f>IF(VLOOKUP($C159,Sheet!$A$7:$DG$148,'TN01-10 (IN)'!BD$12,0)="","",VLOOKUP($C159,Sheet!$A$7:$DG$148,'TN01-10 (IN)'!BD$12,0))</f>
        <v>5</v>
      </c>
      <c r="BE159" s="36">
        <f>IF(VLOOKUP($C159,Sheet!$A$7:$DG$148,'TN01-10 (IN)'!BE$12,0)="","",VLOOKUP($C159,Sheet!$A$7:$DG$148,'TN01-10 (IN)'!BE$12,0))</f>
        <v>0</v>
      </c>
      <c r="BF159" s="28">
        <f>IF(VLOOKUP($C159,Sheet!$A$7:$DG$148,'TN01-10 (IN)'!BF$12,0)="","",VLOOKUP($C159,Sheet!$A$7:$DG$148,'TN01-10 (IN)'!BF$12,0))</f>
        <v>5.2</v>
      </c>
      <c r="BG159" s="28">
        <f>IF(VLOOKUP($C159,Sheet!$A$7:$DG$148,'TN01-10 (IN)'!BG$12,0)="","",VLOOKUP($C159,Sheet!$A$7:$DG$148,'TN01-10 (IN)'!BG$12,0))</f>
        <v>4.5999999999999996</v>
      </c>
      <c r="BH159" s="28">
        <f>IF(VLOOKUP($C159,Sheet!$A$7:$DG$148,'TN01-10 (IN)'!BH$12,0)="","",VLOOKUP($C159,Sheet!$A$7:$DG$148,'TN01-10 (IN)'!BH$12,0))</f>
        <v>9</v>
      </c>
      <c r="BI159" s="28">
        <f>IF(VLOOKUP($C159,Sheet!$A$7:$DG$148,'TN01-10 (IN)'!BI$12,0)="","",VLOOKUP($C159,Sheet!$A$7:$DG$148,'TN01-10 (IN)'!BI$12,0))</f>
        <v>6.1</v>
      </c>
      <c r="BJ159" s="28">
        <f>IF(VLOOKUP($C159,Sheet!$A$7:$DG$148,'TN01-10 (IN)'!BJ$12,0)="","",VLOOKUP($C159,Sheet!$A$7:$DG$148,'TN01-10 (IN)'!BJ$12,0))</f>
        <v>6.6</v>
      </c>
      <c r="BK159" s="28">
        <f>IF(VLOOKUP($C159,Sheet!$A$7:$DG$148,'TN01-10 (IN)'!BK$12,0)="","",VLOOKUP($C159,Sheet!$A$7:$DG$148,'TN01-10 (IN)'!BK$12,0))</f>
        <v>5.4</v>
      </c>
      <c r="BL159" s="28">
        <f>IF(VLOOKUP($C159,Sheet!$A$7:$DG$148,'TN01-10 (IN)'!BL$12,0)="","",VLOOKUP($C159,Sheet!$A$7:$DG$148,'TN01-10 (IN)'!BL$12,0))</f>
        <v>8.1</v>
      </c>
      <c r="BM159" s="28">
        <f>IF(VLOOKUP($C159,Sheet!$A$7:$DG$148,'TN01-10 (IN)'!BM$12,0)="","",VLOOKUP($C159,Sheet!$A$7:$DG$148,'TN01-10 (IN)'!BM$12,0))</f>
        <v>6</v>
      </c>
      <c r="BN159" s="28">
        <f>IF(VLOOKUP($C159,Sheet!$A$7:$DG$148,'TN01-10 (IN)'!BN$12,0)="","",VLOOKUP($C159,Sheet!$A$7:$DG$148,'TN01-10 (IN)'!BN$12,0))</f>
        <v>6.7</v>
      </c>
      <c r="BO159" s="28">
        <f>IF(VLOOKUP($C159,Sheet!$A$7:$DG$148,'TN01-10 (IN)'!BO$12,0)="","",VLOOKUP($C159,Sheet!$A$7:$DG$148,'TN01-10 (IN)'!BO$12,0))</f>
        <v>6.2</v>
      </c>
      <c r="BP159" s="28">
        <f>IF(VLOOKUP($C159,Sheet!$A$7:$DG$148,'TN01-10 (IN)'!BP$12,0)="","",VLOOKUP($C159,Sheet!$A$7:$DG$148,'TN01-10 (IN)'!BP$12,0))</f>
        <v>4.5999999999999996</v>
      </c>
      <c r="BQ159" s="28">
        <f>IF(VLOOKUP($C159,Sheet!$A$7:$DG$148,'TN01-10 (IN)'!BQ$12,0)="","",VLOOKUP($C159,Sheet!$A$7:$DG$148,'TN01-10 (IN)'!BQ$12,0))</f>
        <v>5.9</v>
      </c>
      <c r="BR159" s="28">
        <f>IF(VLOOKUP($C159,Sheet!$A$7:$DG$148,'TN01-10 (IN)'!BR$12,0)="","",VLOOKUP($C159,Sheet!$A$7:$DG$148,'TN01-10 (IN)'!BR$12,0))</f>
        <v>4.8</v>
      </c>
      <c r="BS159" s="28" t="str">
        <f>IF(VLOOKUP($C159,Sheet!$A$7:$DG$148,'TN01-10 (IN)'!BS$12,0)="","",VLOOKUP($C159,Sheet!$A$7:$DG$148,'TN01-10 (IN)'!BS$12,0))</f>
        <v/>
      </c>
      <c r="BT159" s="28">
        <f>IF(VLOOKUP($C159,Sheet!$A$7:$DG$148,'TN01-10 (IN)'!BT$12,0)="","",VLOOKUP($C159,Sheet!$A$7:$DG$148,'TN01-10 (IN)'!BT$12,0))</f>
        <v>4.5</v>
      </c>
      <c r="BU159" s="28">
        <f>IF(VLOOKUP($C159,Sheet!$A$7:$DG$148,'TN01-10 (IN)'!BU$12,0)="","",VLOOKUP($C159,Sheet!$A$7:$DG$148,'TN01-10 (IN)'!BU$12,0))</f>
        <v>6.5</v>
      </c>
      <c r="BV159" s="28">
        <f>IF(VLOOKUP($C159,Sheet!$A$7:$DG$148,'TN01-10 (IN)'!BV$12,0)="","",VLOOKUP($C159,Sheet!$A$7:$DG$148,'TN01-10 (IN)'!BV$12,0))</f>
        <v>5.0999999999999996</v>
      </c>
      <c r="BW159" s="28">
        <f>IF(VLOOKUP($C159,Sheet!$A$7:$DG$148,'TN01-10 (IN)'!BW$12,0)="","",VLOOKUP($C159,Sheet!$A$7:$DG$148,'TN01-10 (IN)'!BW$12,0))</f>
        <v>5</v>
      </c>
      <c r="BX159" s="28">
        <f>IF(VLOOKUP($C159,Sheet!$A$7:$DG$148,'TN01-10 (IN)'!BX$12,0)="","",VLOOKUP($C159,Sheet!$A$7:$DG$148,'TN01-10 (IN)'!BX$12,0))</f>
        <v>5.2</v>
      </c>
      <c r="BY159" s="28">
        <f>IF(VLOOKUP($C159,Sheet!$A$7:$DG$148,'TN01-10 (IN)'!BY$12,0)="","",VLOOKUP($C159,Sheet!$A$7:$DG$148,'TN01-10 (IN)'!BY$12,0))</f>
        <v>7.8</v>
      </c>
      <c r="BZ159" s="33">
        <f>IF(VLOOKUP($C159,Sheet!$A$7:$DG$148,'TN01-10 (IN)'!BZ$12,0)="","",VLOOKUP($C159,Sheet!$A$7:$DG$148,'TN01-10 (IN)'!BZ$12,0))</f>
        <v>50</v>
      </c>
      <c r="CA159" s="36">
        <f>IF(VLOOKUP($C159,Sheet!$A$7:$DG$148,'TN01-10 (IN)'!CA$12,0)="","",VLOOKUP($C159,Sheet!$A$7:$DG$148,'TN01-10 (IN)'!CA$12,0))</f>
        <v>0</v>
      </c>
      <c r="CB159" s="28">
        <f>IF(VLOOKUP($C159,Sheet!$A$7:$DG$148,'TN01-10 (IN)'!CB$12,0)="","",VLOOKUP($C159,Sheet!$A$7:$DG$148,'TN01-10 (IN)'!CB$12,0))</f>
        <v>7.8</v>
      </c>
      <c r="CC159" s="28" t="str">
        <f>IF(VLOOKUP($C159,Sheet!$A$7:$DG$148,'TN01-10 (IN)'!CC$12,0)="","",VLOOKUP($C159,Sheet!$A$7:$DG$148,'TN01-10 (IN)'!CC$12,0))</f>
        <v/>
      </c>
      <c r="CD159" s="28">
        <f>IF(VLOOKUP($C159,Sheet!$A$7:$DG$148,'TN01-10 (IN)'!CD$12,0)="","",VLOOKUP($C159,Sheet!$A$7:$DG$148,'TN01-10 (IN)'!CD$12,0))</f>
        <v>6.8</v>
      </c>
      <c r="CE159" s="28" t="str">
        <f>IF(VLOOKUP($C159,Sheet!$A$7:$DG$148,'TN01-10 (IN)'!CE$12,0)="","",VLOOKUP($C159,Sheet!$A$7:$DG$148,'TN01-10 (IN)'!CE$12,0))</f>
        <v/>
      </c>
      <c r="CF159" s="28">
        <f>IF(VLOOKUP($C159,Sheet!$A$7:$DG$148,'TN01-10 (IN)'!CF$12,0)="","",VLOOKUP($C159,Sheet!$A$7:$DG$148,'TN01-10 (IN)'!CF$12,0))</f>
        <v>5.3</v>
      </c>
      <c r="CG159" s="28">
        <f>IF(VLOOKUP($C159,Sheet!$A$7:$DG$148,'TN01-10 (IN)'!CG$12,0)="","",VLOOKUP($C159,Sheet!$A$7:$DG$148,'TN01-10 (IN)'!CG$12,0))</f>
        <v>7.8</v>
      </c>
      <c r="CH159" s="28">
        <f>IF(VLOOKUP($C159,Sheet!$A$7:$DG$148,'TN01-10 (IN)'!CH$12,0)="","",VLOOKUP($C159,Sheet!$A$7:$DG$148,'TN01-10 (IN)'!CH$12,0))</f>
        <v>7.8</v>
      </c>
      <c r="CI159" s="28">
        <f>IF(VLOOKUP($C159,Sheet!$A$7:$DG$148,'TN01-10 (IN)'!CI$12,0)="","",VLOOKUP($C159,Sheet!$A$7:$DG$148,'TN01-10 (IN)'!CI$12,0))</f>
        <v>5.2</v>
      </c>
      <c r="CJ159" s="28" t="str">
        <f>IF(VLOOKUP($C159,Sheet!$A$7:$DG$148,'TN01-10 (IN)'!CJ$12,0)="","",VLOOKUP($C159,Sheet!$A$7:$DG$148,'TN01-10 (IN)'!CJ$12,0))</f>
        <v/>
      </c>
      <c r="CK159" s="28">
        <f>IF(VLOOKUP($C159,Sheet!$A$7:$DG$148,'TN01-10 (IN)'!CK$12,0)="","",VLOOKUP($C159,Sheet!$A$7:$DG$148,'TN01-10 (IN)'!CK$12,0))</f>
        <v>4.8</v>
      </c>
      <c r="CL159" s="28" t="str">
        <f>IF(VLOOKUP($C159,Sheet!$A$7:$DG$148,'TN01-10 (IN)'!CL$12,0)="","",VLOOKUP($C159,Sheet!$A$7:$DG$148,'TN01-10 (IN)'!CL$12,0))</f>
        <v/>
      </c>
      <c r="CM159" s="28" t="str">
        <f>IF(VLOOKUP($C159,Sheet!$A$7:$DG$148,'TN01-10 (IN)'!CM$12,0)="","",VLOOKUP($C159,Sheet!$A$7:$DG$148,'TN01-10 (IN)'!CM$12,0))</f>
        <v/>
      </c>
      <c r="CN159" s="28" t="str">
        <f>IF(VLOOKUP($C159,Sheet!$A$7:$DG$148,'TN01-10 (IN)'!CN$12,0)="","",VLOOKUP($C159,Sheet!$A$7:$DG$148,'TN01-10 (IN)'!CN$12,0))</f>
        <v/>
      </c>
      <c r="CO159" s="28" t="str">
        <f>IF(VLOOKUP($C159,Sheet!$A$7:$DG$148,'TN01-10 (IN)'!CO$12,0)="","",VLOOKUP($C159,Sheet!$A$7:$DG$148,'TN01-10 (IN)'!CO$12,0))</f>
        <v/>
      </c>
      <c r="CP159" s="28">
        <f>IF(VLOOKUP($C159,Sheet!$A$7:$DG$148,'TN01-10 (IN)'!CP$12,0)="","",VLOOKUP($C159,Sheet!$A$7:$DG$148,'TN01-10 (IN)'!CP$12,0))</f>
        <v>5.4</v>
      </c>
      <c r="CQ159" s="28">
        <f>IF(VLOOKUP($C159,Sheet!$A$7:$DG$148,'TN01-10 (IN)'!CQ$12,0)="","",VLOOKUP($C159,Sheet!$A$7:$DG$148,'TN01-10 (IN)'!CQ$12,0))</f>
        <v>7</v>
      </c>
      <c r="CR159" s="28">
        <f>IF(VLOOKUP($C159,Sheet!$A$7:$DG$148,'TN01-10 (IN)'!CR$12,0)="","",VLOOKUP($C159,Sheet!$A$7:$DG$148,'TN01-10 (IN)'!CR$12,0))</f>
        <v>7.4</v>
      </c>
      <c r="CS159" s="28">
        <f>IF(VLOOKUP($C159,Sheet!$A$7:$DG$148,'TN01-10 (IN)'!CS$12,0)="","",VLOOKUP($C159,Sheet!$A$7:$DG$148,'TN01-10 (IN)'!CS$12,0))</f>
        <v>7</v>
      </c>
      <c r="CT159" s="28">
        <f>IF(VLOOKUP($C159,Sheet!$A$7:$DG$148,'TN01-10 (IN)'!CT$12,0)="","",VLOOKUP($C159,Sheet!$A$7:$DG$148,'TN01-10 (IN)'!CT$12,0))</f>
        <v>6.2</v>
      </c>
      <c r="CU159" s="33">
        <f>IF(VLOOKUP($C159,Sheet!$A$7:$DG$148,'TN01-10 (IN)'!CU$12,0)="","",VLOOKUP($C159,Sheet!$A$7:$DG$148,'TN01-10 (IN)'!CU$12,0))</f>
        <v>27</v>
      </c>
      <c r="CV159" s="36">
        <f>IF(VLOOKUP($C159,Sheet!$A$7:$DG$148,'TN01-10 (IN)'!CV$12,0)="","",VLOOKUP($C159,Sheet!$A$7:$DG$148,'TN01-10 (IN)'!CV$12,0))</f>
        <v>0</v>
      </c>
      <c r="CW159" s="38">
        <f t="shared" si="20"/>
        <v>128</v>
      </c>
      <c r="CX159" s="38">
        <f t="shared" si="20"/>
        <v>0</v>
      </c>
      <c r="CY159" s="38">
        <f t="shared" si="21"/>
        <v>0</v>
      </c>
      <c r="CZ159" s="38">
        <f t="shared" si="22"/>
        <v>128</v>
      </c>
      <c r="DA159" s="38">
        <f t="shared" si="23"/>
        <v>5.92</v>
      </c>
      <c r="DB159" s="38">
        <f>VLOOKUP($C159,'TN01-04'!$A$13:$DL$166,103,0)</f>
        <v>2.21</v>
      </c>
      <c r="DC159" s="28" t="str">
        <f>IF(VLOOKUP($C159,Sheet!$A$7:$DG$148,'TN01-10 (IN)'!DC$12,0)="","",VLOOKUP($C159,Sheet!$A$7:$DG$148,'TN01-10 (IN)'!DC$12,0))</f>
        <v/>
      </c>
      <c r="DD159" s="28" t="str">
        <f>IF(VLOOKUP($C159,Sheet!$A$7:$DG$148,'TN01-10 (IN)'!DD$12,0)="","",VLOOKUP($C159,Sheet!$A$7:$DG$148,'TN01-10 (IN)'!DD$12,0))</f>
        <v/>
      </c>
      <c r="DE159" s="28" t="str">
        <f>IF(VLOOKUP($C159,Sheet!$A$7:$DG$148,'TN01-10 (IN)'!DE$12,0)="","",VLOOKUP($C159,Sheet!$A$7:$DG$148,'TN01-10 (IN)'!DE$12,0))</f>
        <v/>
      </c>
      <c r="DF159" s="28" t="str">
        <f>IF(VLOOKUP($C159,Sheet!$A$7:$DG$148,'TN01-10 (IN)'!DF$12,0)="","",VLOOKUP($C159,Sheet!$A$7:$DG$148,'TN01-10 (IN)'!DF$12,0))</f>
        <v/>
      </c>
      <c r="DG159" s="38"/>
      <c r="DH159" s="38">
        <f t="shared" si="24"/>
        <v>0</v>
      </c>
      <c r="DI159" s="38">
        <f>VLOOKUP($C159,'TN01-04'!$A$13:$DL$166,110,0)</f>
        <v>0</v>
      </c>
      <c r="DJ159" s="33">
        <f>IF(VLOOKUP($C159,Sheet!$A$7:$DG$148,'TN01-10 (IN)'!DJ$12,0)="","",VLOOKUP($C159,Sheet!$A$7:$DG$148,'TN01-10 (IN)'!DJ$12,0))</f>
        <v>0</v>
      </c>
      <c r="DK159" s="36">
        <f>IF(VLOOKUP($C159,Sheet!$A$7:$DG$148,'TN01-10 (IN)'!DK$12,0)="","",VLOOKUP($C159,Sheet!$A$7:$DG$148,'TN01-10 (IN)'!DK$12,0))</f>
        <v>5</v>
      </c>
      <c r="DL159" s="38">
        <f t="shared" si="25"/>
        <v>128</v>
      </c>
      <c r="DM159" s="38">
        <f t="shared" si="26"/>
        <v>5</v>
      </c>
      <c r="DN159" s="38">
        <f t="shared" si="27"/>
        <v>5.7</v>
      </c>
      <c r="DO159" s="38">
        <f>VLOOKUP($C159,'TN01-04'!$A$13:$DL$166,116,0)</f>
        <v>2.12</v>
      </c>
      <c r="DP159" s="33">
        <f>IF(VLOOKUP($C159,Sheet!$A$7:$DG$148,'TN01-10 (IN)'!DP$12,0)="","",VLOOKUP($C159,Sheet!$A$7:$DG$148,'TN01-10 (IN)'!DP$12,0))</f>
        <v>133</v>
      </c>
      <c r="DQ159" s="36">
        <f>IF(VLOOKUP($C159,Sheet!$A$7:$DG$148,'TN01-10 (IN)'!DQ$12,0)="","",VLOOKUP($C159,Sheet!$A$7:$DG$148,'TN01-10 (IN)'!DQ$12,0))</f>
        <v>5</v>
      </c>
      <c r="DR159" s="28">
        <f>IF(VLOOKUP($C159,Sheet!$A$7:$DG$148,'TN01-10 (IN)'!DR$12,0)="","",VLOOKUP($C159,Sheet!$A$7:$DG$148,'TN01-10 (IN)'!DR$12,0))</f>
        <v>137</v>
      </c>
      <c r="DS159" s="28">
        <f>IF(VLOOKUP($C159,Sheet!$A$7:$DG$148,'TN01-10 (IN)'!DS$12,0)="","",VLOOKUP($C159,Sheet!$A$7:$DG$148,'TN01-10 (IN)'!DS$12,0))</f>
        <v>133</v>
      </c>
      <c r="DT159" s="28">
        <f>IF(VLOOKUP($C159,Sheet!$A$7:$DG$148,'TN01-10 (IN)'!DT$12,0)="","",VLOOKUP($C159,Sheet!$A$7:$DG$148,'TN01-10 (IN)'!DT$12,0))</f>
        <v>5.92</v>
      </c>
      <c r="DU159" s="28">
        <f>IF(VLOOKUP($C159,Sheet!$A$7:$DG$148,'TN01-10 (IN)'!DU$12,0)="","",VLOOKUP($C159,Sheet!$A$7:$DG$148,'TN01-10 (IN)'!DU$12,0))</f>
        <v>2.21</v>
      </c>
      <c r="DV159" s="28" t="str">
        <f>IF(VLOOKUP($C159,Sheet!$A$7:$DG$148,'TN01-10 (IN)'!DV$12,0)="","",VLOOKUP($C159,Sheet!$A$7:$DG$148,'TN01-10 (IN)'!DV$12,0))</f>
        <v>HRM 301</v>
      </c>
      <c r="DW159" s="42">
        <f t="shared" si="28"/>
        <v>0</v>
      </c>
    </row>
    <row r="160" spans="1:127" ht="15.95" customHeight="1" x14ac:dyDescent="0.2">
      <c r="A160" s="52"/>
      <c r="B160" s="625"/>
      <c r="C160" s="45">
        <v>2221727440</v>
      </c>
      <c r="D160" s="26" t="s">
        <v>37</v>
      </c>
      <c r="E160" s="26" t="s">
        <v>120</v>
      </c>
      <c r="F160" s="26" t="s">
        <v>16</v>
      </c>
      <c r="G160" s="27">
        <v>35952</v>
      </c>
      <c r="H160" s="26" t="s">
        <v>210</v>
      </c>
      <c r="I160" s="26" t="s">
        <v>212</v>
      </c>
      <c r="J160" s="28" t="e">
        <f>IF(VLOOKUP($C160,Sheet!$A$7:$DG$148,'TN01-10 (IN)'!J$12,0)="","",VLOOKUP($C160,Sheet!$A$7:$DG$148,'TN01-10 (IN)'!J$12,0))</f>
        <v>#N/A</v>
      </c>
      <c r="K160" s="28" t="e">
        <f>IF(VLOOKUP($C160,Sheet!$A$7:$DG$148,'TN01-10 (IN)'!K$12,0)="","",VLOOKUP($C160,Sheet!$A$7:$DG$148,'TN01-10 (IN)'!K$12,0))</f>
        <v>#N/A</v>
      </c>
      <c r="L160" s="28" t="e">
        <f>IF(VLOOKUP($C160,Sheet!$A$7:$DG$148,'TN01-10 (IN)'!L$12,0)="","",VLOOKUP($C160,Sheet!$A$7:$DG$148,'TN01-10 (IN)'!L$12,0))</f>
        <v>#N/A</v>
      </c>
      <c r="M160" s="28" t="e">
        <f>IF(VLOOKUP($C160,Sheet!$A$7:$DG$148,'TN01-10 (IN)'!M$12,0)="","",VLOOKUP($C160,Sheet!$A$7:$DG$148,'TN01-10 (IN)'!M$12,0))</f>
        <v>#N/A</v>
      </c>
      <c r="N160" s="28" t="e">
        <f>IF(VLOOKUP($C160,Sheet!$A$7:$DG$148,'TN01-10 (IN)'!N$12,0)="","",VLOOKUP($C160,Sheet!$A$7:$DG$148,'TN01-10 (IN)'!N$12,0))</f>
        <v>#N/A</v>
      </c>
      <c r="O160" s="28" t="e">
        <f>IF(VLOOKUP($C160,Sheet!$A$7:$DG$148,'TN01-10 (IN)'!O$12,0)="","",VLOOKUP($C160,Sheet!$A$7:$DG$148,'TN01-10 (IN)'!O$12,0))</f>
        <v>#N/A</v>
      </c>
      <c r="P160" s="28" t="e">
        <f>IF(VLOOKUP($C160,Sheet!$A$7:$DG$148,'TN01-10 (IN)'!P$12,0)="","",VLOOKUP($C160,Sheet!$A$7:$DG$148,'TN01-10 (IN)'!P$12,0))</f>
        <v>#N/A</v>
      </c>
      <c r="Q160" s="28" t="e">
        <f>IF(VLOOKUP($C160,Sheet!$A$7:$DG$148,'TN01-10 (IN)'!Q$12,0)="","",VLOOKUP($C160,Sheet!$A$7:$DG$148,'TN01-10 (IN)'!Q$12,0))</f>
        <v>#N/A</v>
      </c>
      <c r="R160" s="28" t="e">
        <f>IF(VLOOKUP($C160,Sheet!$A$7:$DG$148,'TN01-10 (IN)'!R$12,0)="","",VLOOKUP($C160,Sheet!$A$7:$DG$148,'TN01-10 (IN)'!R$12,0))</f>
        <v>#N/A</v>
      </c>
      <c r="S160" s="28" t="e">
        <f>IF(VLOOKUP($C160,Sheet!$A$7:$DG$148,'TN01-10 (IN)'!S$12,0)="","",VLOOKUP($C160,Sheet!$A$7:$DG$148,'TN01-10 (IN)'!S$12,0))</f>
        <v>#N/A</v>
      </c>
      <c r="T160" s="28" t="e">
        <f>IF(VLOOKUP($C160,Sheet!$A$7:$DG$148,'TN01-10 (IN)'!T$12,0)="","",VLOOKUP($C160,Sheet!$A$7:$DG$148,'TN01-10 (IN)'!T$12,0))</f>
        <v>#N/A</v>
      </c>
      <c r="U160" s="28" t="e">
        <f>IF(VLOOKUP($C160,Sheet!$A$7:$DG$148,'TN01-10 (IN)'!U$12,0)="","",VLOOKUP($C160,Sheet!$A$7:$DG$148,'TN01-10 (IN)'!U$12,0))</f>
        <v>#N/A</v>
      </c>
      <c r="V160" s="28" t="e">
        <f>IF(VLOOKUP($C160,Sheet!$A$7:$DG$148,'TN01-10 (IN)'!V$12,0)="","",VLOOKUP($C160,Sheet!$A$7:$DG$148,'TN01-10 (IN)'!V$12,0))</f>
        <v>#N/A</v>
      </c>
      <c r="W160" s="28" t="e">
        <f>IF(VLOOKUP($C160,Sheet!$A$7:$DG$148,'TN01-10 (IN)'!W$12,0)="","",VLOOKUP($C160,Sheet!$A$7:$DG$148,'TN01-10 (IN)'!W$12,0))</f>
        <v>#N/A</v>
      </c>
      <c r="X160" s="28" t="e">
        <f>IF(VLOOKUP($C160,Sheet!$A$7:$DG$148,'TN01-10 (IN)'!X$12,0)="","",VLOOKUP($C160,Sheet!$A$7:$DG$148,'TN01-10 (IN)'!X$12,0))</f>
        <v>#N/A</v>
      </c>
      <c r="Y160" s="28" t="e">
        <f>IF(VLOOKUP($C160,Sheet!$A$7:$DG$148,'TN01-10 (IN)'!Y$12,0)="","",VLOOKUP($C160,Sheet!$A$7:$DG$148,'TN01-10 (IN)'!Y$12,0))</f>
        <v>#N/A</v>
      </c>
      <c r="Z160" s="28" t="e">
        <f>IF(VLOOKUP($C160,Sheet!$A$7:$DG$148,'TN01-10 (IN)'!Z$12,0)="","",VLOOKUP($C160,Sheet!$A$7:$DG$148,'TN01-10 (IN)'!Z$12,0))</f>
        <v>#N/A</v>
      </c>
      <c r="AA160" s="28" t="e">
        <f>IF(VLOOKUP($C160,Sheet!$A$7:$DG$148,'TN01-10 (IN)'!AA$12,0)="","",VLOOKUP($C160,Sheet!$A$7:$DG$148,'TN01-10 (IN)'!AA$12,0))</f>
        <v>#N/A</v>
      </c>
      <c r="AB160" s="28" t="e">
        <f>IF(VLOOKUP($C160,Sheet!$A$7:$DG$148,'TN01-10 (IN)'!AB$12,0)="","",VLOOKUP($C160,Sheet!$A$7:$DG$148,'TN01-10 (IN)'!AB$12,0))</f>
        <v>#N/A</v>
      </c>
      <c r="AC160" s="28" t="e">
        <f>IF(VLOOKUP($C160,Sheet!$A$7:$DG$148,'TN01-10 (IN)'!AC$12,0)="","",VLOOKUP($C160,Sheet!$A$7:$DG$148,'TN01-10 (IN)'!AC$12,0))</f>
        <v>#N/A</v>
      </c>
      <c r="AD160" s="28" t="e">
        <f>IF(VLOOKUP($C160,Sheet!$A$7:$DG$148,'TN01-10 (IN)'!AD$12,0)="","",VLOOKUP($C160,Sheet!$A$7:$DG$148,'TN01-10 (IN)'!AD$12,0))</f>
        <v>#N/A</v>
      </c>
      <c r="AE160" s="28" t="e">
        <f>IF(VLOOKUP($C160,Sheet!$A$7:$DG$148,'TN01-10 (IN)'!AE$12,0)="","",VLOOKUP($C160,Sheet!$A$7:$DG$148,'TN01-10 (IN)'!AE$12,0))</f>
        <v>#N/A</v>
      </c>
      <c r="AF160" s="28" t="e">
        <f>IF(VLOOKUP($C160,Sheet!$A$7:$DG$148,'TN01-10 (IN)'!AF$12,0)="","",VLOOKUP($C160,Sheet!$A$7:$DG$148,'TN01-10 (IN)'!AF$12,0))</f>
        <v>#N/A</v>
      </c>
      <c r="AG160" s="28" t="e">
        <f>IF(VLOOKUP($C160,Sheet!$A$7:$DG$148,'TN01-10 (IN)'!AG$12,0)="","",VLOOKUP($C160,Sheet!$A$7:$DG$148,'TN01-10 (IN)'!AG$12,0))</f>
        <v>#N/A</v>
      </c>
      <c r="AH160" s="28" t="e">
        <f>IF(VLOOKUP($C160,Sheet!$A$7:$DG$148,'TN01-10 (IN)'!AH$12,0)="","",VLOOKUP($C160,Sheet!$A$7:$DG$148,'TN01-10 (IN)'!AH$12,0))</f>
        <v>#N/A</v>
      </c>
      <c r="AI160" s="28" t="e">
        <f>IF(VLOOKUP($C160,Sheet!$A$7:$DG$148,'TN01-10 (IN)'!AI$12,0)="","",VLOOKUP($C160,Sheet!$A$7:$DG$148,'TN01-10 (IN)'!AI$12,0))</f>
        <v>#N/A</v>
      </c>
      <c r="AJ160" s="28" t="e">
        <f>IF(VLOOKUP($C160,Sheet!$A$7:$DG$148,'TN01-10 (IN)'!AJ$12,0)="","",VLOOKUP($C160,Sheet!$A$7:$DG$148,'TN01-10 (IN)'!AJ$12,0))</f>
        <v>#N/A</v>
      </c>
      <c r="AK160" s="28" t="e">
        <f>IF(VLOOKUP($C160,Sheet!$A$7:$DG$148,'TN01-10 (IN)'!AK$12,0)="","",VLOOKUP($C160,Sheet!$A$7:$DG$148,'TN01-10 (IN)'!AK$12,0))</f>
        <v>#N/A</v>
      </c>
      <c r="AL160" s="28" t="e">
        <f>IF(VLOOKUP($C160,Sheet!$A$7:$DG$148,'TN01-10 (IN)'!AL$12,0)="","",VLOOKUP($C160,Sheet!$A$7:$DG$148,'TN01-10 (IN)'!AL$12,0))</f>
        <v>#N/A</v>
      </c>
      <c r="AM160" s="33" t="e">
        <f>IF(VLOOKUP($C160,Sheet!$A$7:$DG$148,'TN01-10 (IN)'!AM$12,0)="","",VLOOKUP($C160,Sheet!$A$7:$DG$148,'TN01-10 (IN)'!AM$12,0))</f>
        <v>#N/A</v>
      </c>
      <c r="AN160" s="36" t="e">
        <f>IF(VLOOKUP($C160,Sheet!$A$7:$DG$148,'TN01-10 (IN)'!AN$12,0)="","",VLOOKUP($C160,Sheet!$A$7:$DG$148,'TN01-10 (IN)'!AN$12,0))</f>
        <v>#N/A</v>
      </c>
      <c r="AO160" s="32" t="e">
        <f>IF(VLOOKUP($C160,Sheet!$A$7:$DG$148,'TN01-10 (IN)'!AO$12,0)="","",VLOOKUP($C160,Sheet!$A$7:$DG$148,'TN01-10 (IN)'!AO$12,0))</f>
        <v>#N/A</v>
      </c>
      <c r="AP160" s="32" t="e">
        <f>IF(VLOOKUP($C160,Sheet!$A$7:$DG$148,'TN01-10 (IN)'!AP$12,0)="","",VLOOKUP($C160,Sheet!$A$7:$DG$148,'TN01-10 (IN)'!AP$12,0))</f>
        <v>#N/A</v>
      </c>
      <c r="AQ160" s="32" t="e">
        <f>IF(VLOOKUP($C160,Sheet!$A$7:$DG$148,'TN01-10 (IN)'!AQ$12,0)="","",VLOOKUP($C160,Sheet!$A$7:$DG$148,'TN01-10 (IN)'!AQ$12,0))</f>
        <v>#N/A</v>
      </c>
      <c r="AR160" s="32" t="e">
        <f>IF(VLOOKUP($C160,Sheet!$A$7:$DG$148,'TN01-10 (IN)'!AR$12,0)="","",VLOOKUP($C160,Sheet!$A$7:$DG$148,'TN01-10 (IN)'!AR$12,0))</f>
        <v>#N/A</v>
      </c>
      <c r="AS160" s="32" t="e">
        <f>IF(VLOOKUP($C160,Sheet!$A$7:$DG$148,'TN01-10 (IN)'!AS$12,0)="","",VLOOKUP($C160,Sheet!$A$7:$DG$148,'TN01-10 (IN)'!AS$12,0))</f>
        <v>#N/A</v>
      </c>
      <c r="AT160" s="32" t="e">
        <f>IF(VLOOKUP($C160,Sheet!$A$7:$DG$148,'TN01-10 (IN)'!AT$12,0)="","",VLOOKUP($C160,Sheet!$A$7:$DG$148,'TN01-10 (IN)'!AT$12,0))</f>
        <v>#N/A</v>
      </c>
      <c r="AU160" s="32" t="e">
        <f>IF(VLOOKUP($C160,Sheet!$A$7:$DG$148,'TN01-10 (IN)'!AU$12,0)="","",VLOOKUP($C160,Sheet!$A$7:$DG$148,'TN01-10 (IN)'!AU$12,0))</f>
        <v>#N/A</v>
      </c>
      <c r="AV160" s="32" t="e">
        <f>IF(VLOOKUP($C160,Sheet!$A$7:$DG$148,'TN01-10 (IN)'!AV$12,0)="","",VLOOKUP($C160,Sheet!$A$7:$DG$148,'TN01-10 (IN)'!AV$12,0))</f>
        <v>#N/A</v>
      </c>
      <c r="AW160" s="32" t="e">
        <f>IF(VLOOKUP($C160,Sheet!$A$7:$DG$148,'TN01-10 (IN)'!AW$12,0)="","",VLOOKUP($C160,Sheet!$A$7:$DG$148,'TN01-10 (IN)'!AW$12,0))</f>
        <v>#N/A</v>
      </c>
      <c r="AX160" s="32" t="e">
        <f>IF(VLOOKUP($C160,Sheet!$A$7:$DG$148,'TN01-10 (IN)'!AX$12,0)="","",VLOOKUP($C160,Sheet!$A$7:$DG$148,'TN01-10 (IN)'!AX$12,0))</f>
        <v>#N/A</v>
      </c>
      <c r="AY160" s="32" t="e">
        <f>IF(VLOOKUP($C160,Sheet!$A$7:$DG$148,'TN01-10 (IN)'!AY$12,0)="","",VLOOKUP($C160,Sheet!$A$7:$DG$148,'TN01-10 (IN)'!AY$12,0))</f>
        <v>#N/A</v>
      </c>
      <c r="AZ160" s="32" t="e">
        <f>IF(VLOOKUP($C160,Sheet!$A$7:$DG$148,'TN01-10 (IN)'!AZ$12,0)="","",VLOOKUP($C160,Sheet!$A$7:$DG$148,'TN01-10 (IN)'!AZ$12,0))</f>
        <v>#N/A</v>
      </c>
      <c r="BA160" s="32" t="e">
        <f>IF(VLOOKUP($C160,Sheet!$A$7:$DG$148,'TN01-10 (IN)'!BA$12,0)="","",VLOOKUP($C160,Sheet!$A$7:$DG$148,'TN01-10 (IN)'!BA$12,0))</f>
        <v>#N/A</v>
      </c>
      <c r="BB160" s="32" t="e">
        <f>IF(VLOOKUP($C160,Sheet!$A$7:$DG$148,'TN01-10 (IN)'!BB$12,0)="","",VLOOKUP($C160,Sheet!$A$7:$DG$148,'TN01-10 (IN)'!BB$12,0))</f>
        <v>#N/A</v>
      </c>
      <c r="BC160" s="32" t="e">
        <f>IF(VLOOKUP($C160,Sheet!$A$7:$DG$148,'TN01-10 (IN)'!BC$12,0)="","",VLOOKUP($C160,Sheet!$A$7:$DG$148,'TN01-10 (IN)'!BC$12,0))</f>
        <v>#N/A</v>
      </c>
      <c r="BD160" s="33" t="e">
        <f>IF(VLOOKUP($C160,Sheet!$A$7:$DG$148,'TN01-10 (IN)'!BD$12,0)="","",VLOOKUP($C160,Sheet!$A$7:$DG$148,'TN01-10 (IN)'!BD$12,0))</f>
        <v>#N/A</v>
      </c>
      <c r="BE160" s="36" t="e">
        <f>IF(VLOOKUP($C160,Sheet!$A$7:$DG$148,'TN01-10 (IN)'!BE$12,0)="","",VLOOKUP($C160,Sheet!$A$7:$DG$148,'TN01-10 (IN)'!BE$12,0))</f>
        <v>#N/A</v>
      </c>
      <c r="BF160" s="28" t="e">
        <f>IF(VLOOKUP($C160,Sheet!$A$7:$DG$148,'TN01-10 (IN)'!BF$12,0)="","",VLOOKUP($C160,Sheet!$A$7:$DG$148,'TN01-10 (IN)'!BF$12,0))</f>
        <v>#N/A</v>
      </c>
      <c r="BG160" s="28" t="e">
        <f>IF(VLOOKUP($C160,Sheet!$A$7:$DG$148,'TN01-10 (IN)'!BG$12,0)="","",VLOOKUP($C160,Sheet!$A$7:$DG$148,'TN01-10 (IN)'!BG$12,0))</f>
        <v>#N/A</v>
      </c>
      <c r="BH160" s="28" t="e">
        <f>IF(VLOOKUP($C160,Sheet!$A$7:$DG$148,'TN01-10 (IN)'!BH$12,0)="","",VLOOKUP($C160,Sheet!$A$7:$DG$148,'TN01-10 (IN)'!BH$12,0))</f>
        <v>#N/A</v>
      </c>
      <c r="BI160" s="28" t="e">
        <f>IF(VLOOKUP($C160,Sheet!$A$7:$DG$148,'TN01-10 (IN)'!BI$12,0)="","",VLOOKUP($C160,Sheet!$A$7:$DG$148,'TN01-10 (IN)'!BI$12,0))</f>
        <v>#N/A</v>
      </c>
      <c r="BJ160" s="28" t="e">
        <f>IF(VLOOKUP($C160,Sheet!$A$7:$DG$148,'TN01-10 (IN)'!BJ$12,0)="","",VLOOKUP($C160,Sheet!$A$7:$DG$148,'TN01-10 (IN)'!BJ$12,0))</f>
        <v>#N/A</v>
      </c>
      <c r="BK160" s="28" t="e">
        <f>IF(VLOOKUP($C160,Sheet!$A$7:$DG$148,'TN01-10 (IN)'!BK$12,0)="","",VLOOKUP($C160,Sheet!$A$7:$DG$148,'TN01-10 (IN)'!BK$12,0))</f>
        <v>#N/A</v>
      </c>
      <c r="BL160" s="28" t="e">
        <f>IF(VLOOKUP($C160,Sheet!$A$7:$DG$148,'TN01-10 (IN)'!BL$12,0)="","",VLOOKUP($C160,Sheet!$A$7:$DG$148,'TN01-10 (IN)'!BL$12,0))</f>
        <v>#N/A</v>
      </c>
      <c r="BM160" s="28" t="e">
        <f>IF(VLOOKUP($C160,Sheet!$A$7:$DG$148,'TN01-10 (IN)'!BM$12,0)="","",VLOOKUP($C160,Sheet!$A$7:$DG$148,'TN01-10 (IN)'!BM$12,0))</f>
        <v>#N/A</v>
      </c>
      <c r="BN160" s="28" t="e">
        <f>IF(VLOOKUP($C160,Sheet!$A$7:$DG$148,'TN01-10 (IN)'!BN$12,0)="","",VLOOKUP($C160,Sheet!$A$7:$DG$148,'TN01-10 (IN)'!BN$12,0))</f>
        <v>#N/A</v>
      </c>
      <c r="BO160" s="28" t="e">
        <f>IF(VLOOKUP($C160,Sheet!$A$7:$DG$148,'TN01-10 (IN)'!BO$12,0)="","",VLOOKUP($C160,Sheet!$A$7:$DG$148,'TN01-10 (IN)'!BO$12,0))</f>
        <v>#N/A</v>
      </c>
      <c r="BP160" s="28" t="e">
        <f>IF(VLOOKUP($C160,Sheet!$A$7:$DG$148,'TN01-10 (IN)'!BP$12,0)="","",VLOOKUP($C160,Sheet!$A$7:$DG$148,'TN01-10 (IN)'!BP$12,0))</f>
        <v>#N/A</v>
      </c>
      <c r="BQ160" s="28" t="e">
        <f>IF(VLOOKUP($C160,Sheet!$A$7:$DG$148,'TN01-10 (IN)'!BQ$12,0)="","",VLOOKUP($C160,Sheet!$A$7:$DG$148,'TN01-10 (IN)'!BQ$12,0))</f>
        <v>#N/A</v>
      </c>
      <c r="BR160" s="28" t="e">
        <f>IF(VLOOKUP($C160,Sheet!$A$7:$DG$148,'TN01-10 (IN)'!BR$12,0)="","",VLOOKUP($C160,Sheet!$A$7:$DG$148,'TN01-10 (IN)'!BR$12,0))</f>
        <v>#N/A</v>
      </c>
      <c r="BS160" s="28" t="e">
        <f>IF(VLOOKUP($C160,Sheet!$A$7:$DG$148,'TN01-10 (IN)'!BS$12,0)="","",VLOOKUP($C160,Sheet!$A$7:$DG$148,'TN01-10 (IN)'!BS$12,0))</f>
        <v>#N/A</v>
      </c>
      <c r="BT160" s="28" t="e">
        <f>IF(VLOOKUP($C160,Sheet!$A$7:$DG$148,'TN01-10 (IN)'!BT$12,0)="","",VLOOKUP($C160,Sheet!$A$7:$DG$148,'TN01-10 (IN)'!BT$12,0))</f>
        <v>#N/A</v>
      </c>
      <c r="BU160" s="28" t="e">
        <f>IF(VLOOKUP($C160,Sheet!$A$7:$DG$148,'TN01-10 (IN)'!BU$12,0)="","",VLOOKUP($C160,Sheet!$A$7:$DG$148,'TN01-10 (IN)'!BU$12,0))</f>
        <v>#N/A</v>
      </c>
      <c r="BV160" s="28" t="e">
        <f>IF(VLOOKUP($C160,Sheet!$A$7:$DG$148,'TN01-10 (IN)'!BV$12,0)="","",VLOOKUP($C160,Sheet!$A$7:$DG$148,'TN01-10 (IN)'!BV$12,0))</f>
        <v>#N/A</v>
      </c>
      <c r="BW160" s="28" t="e">
        <f>IF(VLOOKUP($C160,Sheet!$A$7:$DG$148,'TN01-10 (IN)'!BW$12,0)="","",VLOOKUP($C160,Sheet!$A$7:$DG$148,'TN01-10 (IN)'!BW$12,0))</f>
        <v>#N/A</v>
      </c>
      <c r="BX160" s="28" t="e">
        <f>IF(VLOOKUP($C160,Sheet!$A$7:$DG$148,'TN01-10 (IN)'!BX$12,0)="","",VLOOKUP($C160,Sheet!$A$7:$DG$148,'TN01-10 (IN)'!BX$12,0))</f>
        <v>#N/A</v>
      </c>
      <c r="BY160" s="28" t="e">
        <f>IF(VLOOKUP($C160,Sheet!$A$7:$DG$148,'TN01-10 (IN)'!BY$12,0)="","",VLOOKUP($C160,Sheet!$A$7:$DG$148,'TN01-10 (IN)'!BY$12,0))</f>
        <v>#N/A</v>
      </c>
      <c r="BZ160" s="33" t="e">
        <f>IF(VLOOKUP($C160,Sheet!$A$7:$DG$148,'TN01-10 (IN)'!BZ$12,0)="","",VLOOKUP($C160,Sheet!$A$7:$DG$148,'TN01-10 (IN)'!BZ$12,0))</f>
        <v>#N/A</v>
      </c>
      <c r="CA160" s="36" t="e">
        <f>IF(VLOOKUP($C160,Sheet!$A$7:$DG$148,'TN01-10 (IN)'!CA$12,0)="","",VLOOKUP($C160,Sheet!$A$7:$DG$148,'TN01-10 (IN)'!CA$12,0))</f>
        <v>#N/A</v>
      </c>
      <c r="CB160" s="28" t="e">
        <f>IF(VLOOKUP($C160,Sheet!$A$7:$DG$148,'TN01-10 (IN)'!CB$12,0)="","",VLOOKUP($C160,Sheet!$A$7:$DG$148,'TN01-10 (IN)'!CB$12,0))</f>
        <v>#N/A</v>
      </c>
      <c r="CC160" s="28" t="e">
        <f>IF(VLOOKUP($C160,Sheet!$A$7:$DG$148,'TN01-10 (IN)'!CC$12,0)="","",VLOOKUP($C160,Sheet!$A$7:$DG$148,'TN01-10 (IN)'!CC$12,0))</f>
        <v>#N/A</v>
      </c>
      <c r="CD160" s="28" t="e">
        <f>IF(VLOOKUP($C160,Sheet!$A$7:$DG$148,'TN01-10 (IN)'!CD$12,0)="","",VLOOKUP($C160,Sheet!$A$7:$DG$148,'TN01-10 (IN)'!CD$12,0))</f>
        <v>#N/A</v>
      </c>
      <c r="CE160" s="28" t="e">
        <f>IF(VLOOKUP($C160,Sheet!$A$7:$DG$148,'TN01-10 (IN)'!CE$12,0)="","",VLOOKUP($C160,Sheet!$A$7:$DG$148,'TN01-10 (IN)'!CE$12,0))</f>
        <v>#N/A</v>
      </c>
      <c r="CF160" s="28" t="e">
        <f>IF(VLOOKUP($C160,Sheet!$A$7:$DG$148,'TN01-10 (IN)'!CF$12,0)="","",VLOOKUP($C160,Sheet!$A$7:$DG$148,'TN01-10 (IN)'!CF$12,0))</f>
        <v>#N/A</v>
      </c>
      <c r="CG160" s="28" t="e">
        <f>IF(VLOOKUP($C160,Sheet!$A$7:$DG$148,'TN01-10 (IN)'!CG$12,0)="","",VLOOKUP($C160,Sheet!$A$7:$DG$148,'TN01-10 (IN)'!CG$12,0))</f>
        <v>#N/A</v>
      </c>
      <c r="CH160" s="28" t="e">
        <f>IF(VLOOKUP($C160,Sheet!$A$7:$DG$148,'TN01-10 (IN)'!CH$12,0)="","",VLOOKUP($C160,Sheet!$A$7:$DG$148,'TN01-10 (IN)'!CH$12,0))</f>
        <v>#N/A</v>
      </c>
      <c r="CI160" s="28" t="e">
        <f>IF(VLOOKUP($C160,Sheet!$A$7:$DG$148,'TN01-10 (IN)'!CI$12,0)="","",VLOOKUP($C160,Sheet!$A$7:$DG$148,'TN01-10 (IN)'!CI$12,0))</f>
        <v>#N/A</v>
      </c>
      <c r="CJ160" s="28" t="e">
        <f>IF(VLOOKUP($C160,Sheet!$A$7:$DG$148,'TN01-10 (IN)'!CJ$12,0)="","",VLOOKUP($C160,Sheet!$A$7:$DG$148,'TN01-10 (IN)'!CJ$12,0))</f>
        <v>#N/A</v>
      </c>
      <c r="CK160" s="28" t="e">
        <f>IF(VLOOKUP($C160,Sheet!$A$7:$DG$148,'TN01-10 (IN)'!CK$12,0)="","",VLOOKUP($C160,Sheet!$A$7:$DG$148,'TN01-10 (IN)'!CK$12,0))</f>
        <v>#N/A</v>
      </c>
      <c r="CL160" s="28" t="e">
        <f>IF(VLOOKUP($C160,Sheet!$A$7:$DG$148,'TN01-10 (IN)'!CL$12,0)="","",VLOOKUP($C160,Sheet!$A$7:$DG$148,'TN01-10 (IN)'!CL$12,0))</f>
        <v>#N/A</v>
      </c>
      <c r="CM160" s="28" t="e">
        <f>IF(VLOOKUP($C160,Sheet!$A$7:$DG$148,'TN01-10 (IN)'!CM$12,0)="","",VLOOKUP($C160,Sheet!$A$7:$DG$148,'TN01-10 (IN)'!CM$12,0))</f>
        <v>#N/A</v>
      </c>
      <c r="CN160" s="28" t="e">
        <f>IF(VLOOKUP($C160,Sheet!$A$7:$DG$148,'TN01-10 (IN)'!CN$12,0)="","",VLOOKUP($C160,Sheet!$A$7:$DG$148,'TN01-10 (IN)'!CN$12,0))</f>
        <v>#N/A</v>
      </c>
      <c r="CO160" s="28" t="e">
        <f>IF(VLOOKUP($C160,Sheet!$A$7:$DG$148,'TN01-10 (IN)'!CO$12,0)="","",VLOOKUP($C160,Sheet!$A$7:$DG$148,'TN01-10 (IN)'!CO$12,0))</f>
        <v>#N/A</v>
      </c>
      <c r="CP160" s="28" t="e">
        <f>IF(VLOOKUP($C160,Sheet!$A$7:$DG$148,'TN01-10 (IN)'!CP$12,0)="","",VLOOKUP($C160,Sheet!$A$7:$DG$148,'TN01-10 (IN)'!CP$12,0))</f>
        <v>#N/A</v>
      </c>
      <c r="CQ160" s="28" t="e">
        <f>IF(VLOOKUP($C160,Sheet!$A$7:$DG$148,'TN01-10 (IN)'!CQ$12,0)="","",VLOOKUP($C160,Sheet!$A$7:$DG$148,'TN01-10 (IN)'!CQ$12,0))</f>
        <v>#N/A</v>
      </c>
      <c r="CR160" s="28" t="e">
        <f>IF(VLOOKUP($C160,Sheet!$A$7:$DG$148,'TN01-10 (IN)'!CR$12,0)="","",VLOOKUP($C160,Sheet!$A$7:$DG$148,'TN01-10 (IN)'!CR$12,0))</f>
        <v>#N/A</v>
      </c>
      <c r="CS160" s="28" t="e">
        <f>IF(VLOOKUP($C160,Sheet!$A$7:$DG$148,'TN01-10 (IN)'!CS$12,0)="","",VLOOKUP($C160,Sheet!$A$7:$DG$148,'TN01-10 (IN)'!CS$12,0))</f>
        <v>#N/A</v>
      </c>
      <c r="CT160" s="28" t="e">
        <f>IF(VLOOKUP($C160,Sheet!$A$7:$DG$148,'TN01-10 (IN)'!CT$12,0)="","",VLOOKUP($C160,Sheet!$A$7:$DG$148,'TN01-10 (IN)'!CT$12,0))</f>
        <v>#N/A</v>
      </c>
      <c r="CU160" s="33" t="e">
        <f>IF(VLOOKUP($C160,Sheet!$A$7:$DG$148,'TN01-10 (IN)'!CU$12,0)="","",VLOOKUP($C160,Sheet!$A$7:$DG$148,'TN01-10 (IN)'!CU$12,0))</f>
        <v>#N/A</v>
      </c>
      <c r="CV160" s="36" t="e">
        <f>IF(VLOOKUP($C160,Sheet!$A$7:$DG$148,'TN01-10 (IN)'!CV$12,0)="","",VLOOKUP($C160,Sheet!$A$7:$DG$148,'TN01-10 (IN)'!CV$12,0))</f>
        <v>#N/A</v>
      </c>
      <c r="CW160" s="38" t="e">
        <f t="shared" si="20"/>
        <v>#N/A</v>
      </c>
      <c r="CX160" s="38" t="e">
        <f t="shared" si="20"/>
        <v>#N/A</v>
      </c>
      <c r="CY160" s="38">
        <f t="shared" si="21"/>
        <v>0</v>
      </c>
      <c r="CZ160" s="38" t="e">
        <f t="shared" si="22"/>
        <v>#N/A</v>
      </c>
      <c r="DA160" s="38" t="e">
        <f t="shared" si="23"/>
        <v>#N/A</v>
      </c>
      <c r="DB160" s="38" t="e">
        <f>VLOOKUP($C160,'TN01-04'!$A$13:$DL$166,103,0)</f>
        <v>#N/A</v>
      </c>
      <c r="DC160" s="28" t="e">
        <f>IF(VLOOKUP($C160,Sheet!$A$7:$DG$148,'TN01-10 (IN)'!DC$12,0)="","",VLOOKUP($C160,Sheet!$A$7:$DG$148,'TN01-10 (IN)'!DC$12,0))</f>
        <v>#N/A</v>
      </c>
      <c r="DD160" s="28" t="e">
        <f>IF(VLOOKUP($C160,Sheet!$A$7:$DG$148,'TN01-10 (IN)'!DD$12,0)="","",VLOOKUP($C160,Sheet!$A$7:$DG$148,'TN01-10 (IN)'!DD$12,0))</f>
        <v>#N/A</v>
      </c>
      <c r="DE160" s="28" t="e">
        <f>IF(VLOOKUP($C160,Sheet!$A$7:$DG$148,'TN01-10 (IN)'!DE$12,0)="","",VLOOKUP($C160,Sheet!$A$7:$DG$148,'TN01-10 (IN)'!DE$12,0))</f>
        <v>#N/A</v>
      </c>
      <c r="DF160" s="28" t="e">
        <f>IF(VLOOKUP($C160,Sheet!$A$7:$DG$148,'TN01-10 (IN)'!DF$12,0)="","",VLOOKUP($C160,Sheet!$A$7:$DG$148,'TN01-10 (IN)'!DF$12,0))</f>
        <v>#N/A</v>
      </c>
      <c r="DG160" s="38"/>
      <c r="DH160" s="38" t="e">
        <f t="shared" si="24"/>
        <v>#N/A</v>
      </c>
      <c r="DI160" s="38" t="e">
        <f>VLOOKUP($C160,'TN01-04'!$A$13:$DL$166,110,0)</f>
        <v>#N/A</v>
      </c>
      <c r="DJ160" s="33" t="e">
        <f>IF(VLOOKUP($C160,Sheet!$A$7:$DG$148,'TN01-10 (IN)'!DJ$12,0)="","",VLOOKUP($C160,Sheet!$A$7:$DG$148,'TN01-10 (IN)'!DJ$12,0))</f>
        <v>#N/A</v>
      </c>
      <c r="DK160" s="36" t="e">
        <f>IF(VLOOKUP($C160,Sheet!$A$7:$DG$148,'TN01-10 (IN)'!DK$12,0)="","",VLOOKUP($C160,Sheet!$A$7:$DG$148,'TN01-10 (IN)'!DK$12,0))</f>
        <v>#N/A</v>
      </c>
      <c r="DL160" s="38" t="e">
        <f t="shared" si="25"/>
        <v>#N/A</v>
      </c>
      <c r="DM160" s="38" t="e">
        <f t="shared" si="26"/>
        <v>#N/A</v>
      </c>
      <c r="DN160" s="38" t="e">
        <f t="shared" si="27"/>
        <v>#N/A</v>
      </c>
      <c r="DO160" s="38" t="e">
        <f>VLOOKUP($C160,'TN01-04'!$A$13:$DL$166,116,0)</f>
        <v>#N/A</v>
      </c>
      <c r="DP160" s="33" t="e">
        <f>IF(VLOOKUP($C160,Sheet!$A$7:$DG$148,'TN01-10 (IN)'!DP$12,0)="","",VLOOKUP($C160,Sheet!$A$7:$DG$148,'TN01-10 (IN)'!DP$12,0))</f>
        <v>#N/A</v>
      </c>
      <c r="DQ160" s="36" t="e">
        <f>IF(VLOOKUP($C160,Sheet!$A$7:$DG$148,'TN01-10 (IN)'!DQ$12,0)="","",VLOOKUP($C160,Sheet!$A$7:$DG$148,'TN01-10 (IN)'!DQ$12,0))</f>
        <v>#N/A</v>
      </c>
      <c r="DR160" s="28" t="e">
        <f>IF(VLOOKUP($C160,Sheet!$A$7:$DG$148,'TN01-10 (IN)'!DR$12,0)="","",VLOOKUP($C160,Sheet!$A$7:$DG$148,'TN01-10 (IN)'!DR$12,0))</f>
        <v>#N/A</v>
      </c>
      <c r="DS160" s="28" t="e">
        <f>IF(VLOOKUP($C160,Sheet!$A$7:$DG$148,'TN01-10 (IN)'!DS$12,0)="","",VLOOKUP($C160,Sheet!$A$7:$DG$148,'TN01-10 (IN)'!DS$12,0))</f>
        <v>#N/A</v>
      </c>
      <c r="DT160" s="28" t="e">
        <f>IF(VLOOKUP($C160,Sheet!$A$7:$DG$148,'TN01-10 (IN)'!DT$12,0)="","",VLOOKUP($C160,Sheet!$A$7:$DG$148,'TN01-10 (IN)'!DT$12,0))</f>
        <v>#N/A</v>
      </c>
      <c r="DU160" s="28" t="e">
        <f>IF(VLOOKUP($C160,Sheet!$A$7:$DG$148,'TN01-10 (IN)'!DU$12,0)="","",VLOOKUP($C160,Sheet!$A$7:$DG$148,'TN01-10 (IN)'!DU$12,0))</f>
        <v>#N/A</v>
      </c>
      <c r="DV160" s="28" t="e">
        <f>IF(VLOOKUP($C160,Sheet!$A$7:$DG$148,'TN01-10 (IN)'!DV$12,0)="","",VLOOKUP($C160,Sheet!$A$7:$DG$148,'TN01-10 (IN)'!DV$12,0))</f>
        <v>#N/A</v>
      </c>
      <c r="DW160" s="42" t="e">
        <f t="shared" si="28"/>
        <v>#N/A</v>
      </c>
    </row>
    <row r="161" spans="1:127" ht="15.95" customHeight="1" x14ac:dyDescent="0.2">
      <c r="A161" s="52"/>
      <c r="B161" s="625"/>
      <c r="C161" s="45">
        <v>2221724270</v>
      </c>
      <c r="D161" s="26" t="s">
        <v>7</v>
      </c>
      <c r="E161" s="26" t="s">
        <v>20</v>
      </c>
      <c r="F161" s="26" t="s">
        <v>202</v>
      </c>
      <c r="G161" s="27">
        <v>36107</v>
      </c>
      <c r="H161" s="26" t="s">
        <v>210</v>
      </c>
      <c r="I161" s="26" t="s">
        <v>213</v>
      </c>
      <c r="J161" s="28" t="e">
        <f>IF(VLOOKUP($C161,Sheet!$A$7:$DG$148,'TN01-10 (IN)'!J$12,0)="","",VLOOKUP($C161,Sheet!$A$7:$DG$148,'TN01-10 (IN)'!J$12,0))</f>
        <v>#N/A</v>
      </c>
      <c r="K161" s="28" t="e">
        <f>IF(VLOOKUP($C161,Sheet!$A$7:$DG$148,'TN01-10 (IN)'!K$12,0)="","",VLOOKUP($C161,Sheet!$A$7:$DG$148,'TN01-10 (IN)'!K$12,0))</f>
        <v>#N/A</v>
      </c>
      <c r="L161" s="28" t="e">
        <f>IF(VLOOKUP($C161,Sheet!$A$7:$DG$148,'TN01-10 (IN)'!L$12,0)="","",VLOOKUP($C161,Sheet!$A$7:$DG$148,'TN01-10 (IN)'!L$12,0))</f>
        <v>#N/A</v>
      </c>
      <c r="M161" s="28" t="e">
        <f>IF(VLOOKUP($C161,Sheet!$A$7:$DG$148,'TN01-10 (IN)'!M$12,0)="","",VLOOKUP($C161,Sheet!$A$7:$DG$148,'TN01-10 (IN)'!M$12,0))</f>
        <v>#N/A</v>
      </c>
      <c r="N161" s="28" t="e">
        <f>IF(VLOOKUP($C161,Sheet!$A$7:$DG$148,'TN01-10 (IN)'!N$12,0)="","",VLOOKUP($C161,Sheet!$A$7:$DG$148,'TN01-10 (IN)'!N$12,0))</f>
        <v>#N/A</v>
      </c>
      <c r="O161" s="28" t="e">
        <f>IF(VLOOKUP($C161,Sheet!$A$7:$DG$148,'TN01-10 (IN)'!O$12,0)="","",VLOOKUP($C161,Sheet!$A$7:$DG$148,'TN01-10 (IN)'!O$12,0))</f>
        <v>#N/A</v>
      </c>
      <c r="P161" s="28" t="e">
        <f>IF(VLOOKUP($C161,Sheet!$A$7:$DG$148,'TN01-10 (IN)'!P$12,0)="","",VLOOKUP($C161,Sheet!$A$7:$DG$148,'TN01-10 (IN)'!P$12,0))</f>
        <v>#N/A</v>
      </c>
      <c r="Q161" s="28" t="e">
        <f>IF(VLOOKUP($C161,Sheet!$A$7:$DG$148,'TN01-10 (IN)'!Q$12,0)="","",VLOOKUP($C161,Sheet!$A$7:$DG$148,'TN01-10 (IN)'!Q$12,0))</f>
        <v>#N/A</v>
      </c>
      <c r="R161" s="28" t="e">
        <f>IF(VLOOKUP($C161,Sheet!$A$7:$DG$148,'TN01-10 (IN)'!R$12,0)="","",VLOOKUP($C161,Sheet!$A$7:$DG$148,'TN01-10 (IN)'!R$12,0))</f>
        <v>#N/A</v>
      </c>
      <c r="S161" s="28" t="e">
        <f>IF(VLOOKUP($C161,Sheet!$A$7:$DG$148,'TN01-10 (IN)'!S$12,0)="","",VLOOKUP($C161,Sheet!$A$7:$DG$148,'TN01-10 (IN)'!S$12,0))</f>
        <v>#N/A</v>
      </c>
      <c r="T161" s="28" t="e">
        <f>IF(VLOOKUP($C161,Sheet!$A$7:$DG$148,'TN01-10 (IN)'!T$12,0)="","",VLOOKUP($C161,Sheet!$A$7:$DG$148,'TN01-10 (IN)'!T$12,0))</f>
        <v>#N/A</v>
      </c>
      <c r="U161" s="28" t="e">
        <f>IF(VLOOKUP($C161,Sheet!$A$7:$DG$148,'TN01-10 (IN)'!U$12,0)="","",VLOOKUP($C161,Sheet!$A$7:$DG$148,'TN01-10 (IN)'!U$12,0))</f>
        <v>#N/A</v>
      </c>
      <c r="V161" s="28" t="e">
        <f>IF(VLOOKUP($C161,Sheet!$A$7:$DG$148,'TN01-10 (IN)'!V$12,0)="","",VLOOKUP($C161,Sheet!$A$7:$DG$148,'TN01-10 (IN)'!V$12,0))</f>
        <v>#N/A</v>
      </c>
      <c r="W161" s="28" t="e">
        <f>IF(VLOOKUP($C161,Sheet!$A$7:$DG$148,'TN01-10 (IN)'!W$12,0)="","",VLOOKUP($C161,Sheet!$A$7:$DG$148,'TN01-10 (IN)'!W$12,0))</f>
        <v>#N/A</v>
      </c>
      <c r="X161" s="28" t="e">
        <f>IF(VLOOKUP($C161,Sheet!$A$7:$DG$148,'TN01-10 (IN)'!X$12,0)="","",VLOOKUP($C161,Sheet!$A$7:$DG$148,'TN01-10 (IN)'!X$12,0))</f>
        <v>#N/A</v>
      </c>
      <c r="Y161" s="28" t="e">
        <f>IF(VLOOKUP($C161,Sheet!$A$7:$DG$148,'TN01-10 (IN)'!Y$12,0)="","",VLOOKUP($C161,Sheet!$A$7:$DG$148,'TN01-10 (IN)'!Y$12,0))</f>
        <v>#N/A</v>
      </c>
      <c r="Z161" s="28" t="e">
        <f>IF(VLOOKUP($C161,Sheet!$A$7:$DG$148,'TN01-10 (IN)'!Z$12,0)="","",VLOOKUP($C161,Sheet!$A$7:$DG$148,'TN01-10 (IN)'!Z$12,0))</f>
        <v>#N/A</v>
      </c>
      <c r="AA161" s="28" t="e">
        <f>IF(VLOOKUP($C161,Sheet!$A$7:$DG$148,'TN01-10 (IN)'!AA$12,0)="","",VLOOKUP($C161,Sheet!$A$7:$DG$148,'TN01-10 (IN)'!AA$12,0))</f>
        <v>#N/A</v>
      </c>
      <c r="AB161" s="28" t="e">
        <f>IF(VLOOKUP($C161,Sheet!$A$7:$DG$148,'TN01-10 (IN)'!AB$12,0)="","",VLOOKUP($C161,Sheet!$A$7:$DG$148,'TN01-10 (IN)'!AB$12,0))</f>
        <v>#N/A</v>
      </c>
      <c r="AC161" s="28" t="e">
        <f>IF(VLOOKUP($C161,Sheet!$A$7:$DG$148,'TN01-10 (IN)'!AC$12,0)="","",VLOOKUP($C161,Sheet!$A$7:$DG$148,'TN01-10 (IN)'!AC$12,0))</f>
        <v>#N/A</v>
      </c>
      <c r="AD161" s="28" t="e">
        <f>IF(VLOOKUP($C161,Sheet!$A$7:$DG$148,'TN01-10 (IN)'!AD$12,0)="","",VLOOKUP($C161,Sheet!$A$7:$DG$148,'TN01-10 (IN)'!AD$12,0))</f>
        <v>#N/A</v>
      </c>
      <c r="AE161" s="28" t="e">
        <f>IF(VLOOKUP($C161,Sheet!$A$7:$DG$148,'TN01-10 (IN)'!AE$12,0)="","",VLOOKUP($C161,Sheet!$A$7:$DG$148,'TN01-10 (IN)'!AE$12,0))</f>
        <v>#N/A</v>
      </c>
      <c r="AF161" s="28" t="e">
        <f>IF(VLOOKUP($C161,Sheet!$A$7:$DG$148,'TN01-10 (IN)'!AF$12,0)="","",VLOOKUP($C161,Sheet!$A$7:$DG$148,'TN01-10 (IN)'!AF$12,0))</f>
        <v>#N/A</v>
      </c>
      <c r="AG161" s="28" t="e">
        <f>IF(VLOOKUP($C161,Sheet!$A$7:$DG$148,'TN01-10 (IN)'!AG$12,0)="","",VLOOKUP($C161,Sheet!$A$7:$DG$148,'TN01-10 (IN)'!AG$12,0))</f>
        <v>#N/A</v>
      </c>
      <c r="AH161" s="28" t="e">
        <f>IF(VLOOKUP($C161,Sheet!$A$7:$DG$148,'TN01-10 (IN)'!AH$12,0)="","",VLOOKUP($C161,Sheet!$A$7:$DG$148,'TN01-10 (IN)'!AH$12,0))</f>
        <v>#N/A</v>
      </c>
      <c r="AI161" s="28" t="e">
        <f>IF(VLOOKUP($C161,Sheet!$A$7:$DG$148,'TN01-10 (IN)'!AI$12,0)="","",VLOOKUP($C161,Sheet!$A$7:$DG$148,'TN01-10 (IN)'!AI$12,0))</f>
        <v>#N/A</v>
      </c>
      <c r="AJ161" s="28" t="e">
        <f>IF(VLOOKUP($C161,Sheet!$A$7:$DG$148,'TN01-10 (IN)'!AJ$12,0)="","",VLOOKUP($C161,Sheet!$A$7:$DG$148,'TN01-10 (IN)'!AJ$12,0))</f>
        <v>#N/A</v>
      </c>
      <c r="AK161" s="28" t="e">
        <f>IF(VLOOKUP($C161,Sheet!$A$7:$DG$148,'TN01-10 (IN)'!AK$12,0)="","",VLOOKUP($C161,Sheet!$A$7:$DG$148,'TN01-10 (IN)'!AK$12,0))</f>
        <v>#N/A</v>
      </c>
      <c r="AL161" s="28" t="e">
        <f>IF(VLOOKUP($C161,Sheet!$A$7:$DG$148,'TN01-10 (IN)'!AL$12,0)="","",VLOOKUP($C161,Sheet!$A$7:$DG$148,'TN01-10 (IN)'!AL$12,0))</f>
        <v>#N/A</v>
      </c>
      <c r="AM161" s="33" t="e">
        <f>IF(VLOOKUP($C161,Sheet!$A$7:$DG$148,'TN01-10 (IN)'!AM$12,0)="","",VLOOKUP($C161,Sheet!$A$7:$DG$148,'TN01-10 (IN)'!AM$12,0))</f>
        <v>#N/A</v>
      </c>
      <c r="AN161" s="36" t="e">
        <f>IF(VLOOKUP($C161,Sheet!$A$7:$DG$148,'TN01-10 (IN)'!AN$12,0)="","",VLOOKUP($C161,Sheet!$A$7:$DG$148,'TN01-10 (IN)'!AN$12,0))</f>
        <v>#N/A</v>
      </c>
      <c r="AO161" s="32" t="e">
        <f>IF(VLOOKUP($C161,Sheet!$A$7:$DG$148,'TN01-10 (IN)'!AO$12,0)="","",VLOOKUP($C161,Sheet!$A$7:$DG$148,'TN01-10 (IN)'!AO$12,0))</f>
        <v>#N/A</v>
      </c>
      <c r="AP161" s="32" t="e">
        <f>IF(VLOOKUP($C161,Sheet!$A$7:$DG$148,'TN01-10 (IN)'!AP$12,0)="","",VLOOKUP($C161,Sheet!$A$7:$DG$148,'TN01-10 (IN)'!AP$12,0))</f>
        <v>#N/A</v>
      </c>
      <c r="AQ161" s="32" t="e">
        <f>IF(VLOOKUP($C161,Sheet!$A$7:$DG$148,'TN01-10 (IN)'!AQ$12,0)="","",VLOOKUP($C161,Sheet!$A$7:$DG$148,'TN01-10 (IN)'!AQ$12,0))</f>
        <v>#N/A</v>
      </c>
      <c r="AR161" s="32" t="e">
        <f>IF(VLOOKUP($C161,Sheet!$A$7:$DG$148,'TN01-10 (IN)'!AR$12,0)="","",VLOOKUP($C161,Sheet!$A$7:$DG$148,'TN01-10 (IN)'!AR$12,0))</f>
        <v>#N/A</v>
      </c>
      <c r="AS161" s="32" t="e">
        <f>IF(VLOOKUP($C161,Sheet!$A$7:$DG$148,'TN01-10 (IN)'!AS$12,0)="","",VLOOKUP($C161,Sheet!$A$7:$DG$148,'TN01-10 (IN)'!AS$12,0))</f>
        <v>#N/A</v>
      </c>
      <c r="AT161" s="32" t="e">
        <f>IF(VLOOKUP($C161,Sheet!$A$7:$DG$148,'TN01-10 (IN)'!AT$12,0)="","",VLOOKUP($C161,Sheet!$A$7:$DG$148,'TN01-10 (IN)'!AT$12,0))</f>
        <v>#N/A</v>
      </c>
      <c r="AU161" s="32" t="e">
        <f>IF(VLOOKUP($C161,Sheet!$A$7:$DG$148,'TN01-10 (IN)'!AU$12,0)="","",VLOOKUP($C161,Sheet!$A$7:$DG$148,'TN01-10 (IN)'!AU$12,0))</f>
        <v>#N/A</v>
      </c>
      <c r="AV161" s="32" t="e">
        <f>IF(VLOOKUP($C161,Sheet!$A$7:$DG$148,'TN01-10 (IN)'!AV$12,0)="","",VLOOKUP($C161,Sheet!$A$7:$DG$148,'TN01-10 (IN)'!AV$12,0))</f>
        <v>#N/A</v>
      </c>
      <c r="AW161" s="32" t="e">
        <f>IF(VLOOKUP($C161,Sheet!$A$7:$DG$148,'TN01-10 (IN)'!AW$12,0)="","",VLOOKUP($C161,Sheet!$A$7:$DG$148,'TN01-10 (IN)'!AW$12,0))</f>
        <v>#N/A</v>
      </c>
      <c r="AX161" s="32" t="e">
        <f>IF(VLOOKUP($C161,Sheet!$A$7:$DG$148,'TN01-10 (IN)'!AX$12,0)="","",VLOOKUP($C161,Sheet!$A$7:$DG$148,'TN01-10 (IN)'!AX$12,0))</f>
        <v>#N/A</v>
      </c>
      <c r="AY161" s="32" t="e">
        <f>IF(VLOOKUP($C161,Sheet!$A$7:$DG$148,'TN01-10 (IN)'!AY$12,0)="","",VLOOKUP($C161,Sheet!$A$7:$DG$148,'TN01-10 (IN)'!AY$12,0))</f>
        <v>#N/A</v>
      </c>
      <c r="AZ161" s="32" t="e">
        <f>IF(VLOOKUP($C161,Sheet!$A$7:$DG$148,'TN01-10 (IN)'!AZ$12,0)="","",VLOOKUP($C161,Sheet!$A$7:$DG$148,'TN01-10 (IN)'!AZ$12,0))</f>
        <v>#N/A</v>
      </c>
      <c r="BA161" s="32" t="e">
        <f>IF(VLOOKUP($C161,Sheet!$A$7:$DG$148,'TN01-10 (IN)'!BA$12,0)="","",VLOOKUP($C161,Sheet!$A$7:$DG$148,'TN01-10 (IN)'!BA$12,0))</f>
        <v>#N/A</v>
      </c>
      <c r="BB161" s="32" t="e">
        <f>IF(VLOOKUP($C161,Sheet!$A$7:$DG$148,'TN01-10 (IN)'!BB$12,0)="","",VLOOKUP($C161,Sheet!$A$7:$DG$148,'TN01-10 (IN)'!BB$12,0))</f>
        <v>#N/A</v>
      </c>
      <c r="BC161" s="32" t="e">
        <f>IF(VLOOKUP($C161,Sheet!$A$7:$DG$148,'TN01-10 (IN)'!BC$12,0)="","",VLOOKUP($C161,Sheet!$A$7:$DG$148,'TN01-10 (IN)'!BC$12,0))</f>
        <v>#N/A</v>
      </c>
      <c r="BD161" s="33" t="e">
        <f>IF(VLOOKUP($C161,Sheet!$A$7:$DG$148,'TN01-10 (IN)'!BD$12,0)="","",VLOOKUP($C161,Sheet!$A$7:$DG$148,'TN01-10 (IN)'!BD$12,0))</f>
        <v>#N/A</v>
      </c>
      <c r="BE161" s="36" t="e">
        <f>IF(VLOOKUP($C161,Sheet!$A$7:$DG$148,'TN01-10 (IN)'!BE$12,0)="","",VLOOKUP($C161,Sheet!$A$7:$DG$148,'TN01-10 (IN)'!BE$12,0))</f>
        <v>#N/A</v>
      </c>
      <c r="BF161" s="28" t="e">
        <f>IF(VLOOKUP($C161,Sheet!$A$7:$DG$148,'TN01-10 (IN)'!BF$12,0)="","",VLOOKUP($C161,Sheet!$A$7:$DG$148,'TN01-10 (IN)'!BF$12,0))</f>
        <v>#N/A</v>
      </c>
      <c r="BG161" s="28" t="e">
        <f>IF(VLOOKUP($C161,Sheet!$A$7:$DG$148,'TN01-10 (IN)'!BG$12,0)="","",VLOOKUP($C161,Sheet!$A$7:$DG$148,'TN01-10 (IN)'!BG$12,0))</f>
        <v>#N/A</v>
      </c>
      <c r="BH161" s="28" t="e">
        <f>IF(VLOOKUP($C161,Sheet!$A$7:$DG$148,'TN01-10 (IN)'!BH$12,0)="","",VLOOKUP($C161,Sheet!$A$7:$DG$148,'TN01-10 (IN)'!BH$12,0))</f>
        <v>#N/A</v>
      </c>
      <c r="BI161" s="28" t="e">
        <f>IF(VLOOKUP($C161,Sheet!$A$7:$DG$148,'TN01-10 (IN)'!BI$12,0)="","",VLOOKUP($C161,Sheet!$A$7:$DG$148,'TN01-10 (IN)'!BI$12,0))</f>
        <v>#N/A</v>
      </c>
      <c r="BJ161" s="28" t="e">
        <f>IF(VLOOKUP($C161,Sheet!$A$7:$DG$148,'TN01-10 (IN)'!BJ$12,0)="","",VLOOKUP($C161,Sheet!$A$7:$DG$148,'TN01-10 (IN)'!BJ$12,0))</f>
        <v>#N/A</v>
      </c>
      <c r="BK161" s="28" t="e">
        <f>IF(VLOOKUP($C161,Sheet!$A$7:$DG$148,'TN01-10 (IN)'!BK$12,0)="","",VLOOKUP($C161,Sheet!$A$7:$DG$148,'TN01-10 (IN)'!BK$12,0))</f>
        <v>#N/A</v>
      </c>
      <c r="BL161" s="28" t="e">
        <f>IF(VLOOKUP($C161,Sheet!$A$7:$DG$148,'TN01-10 (IN)'!BL$12,0)="","",VLOOKUP($C161,Sheet!$A$7:$DG$148,'TN01-10 (IN)'!BL$12,0))</f>
        <v>#N/A</v>
      </c>
      <c r="BM161" s="28" t="e">
        <f>IF(VLOOKUP($C161,Sheet!$A$7:$DG$148,'TN01-10 (IN)'!BM$12,0)="","",VLOOKUP($C161,Sheet!$A$7:$DG$148,'TN01-10 (IN)'!BM$12,0))</f>
        <v>#N/A</v>
      </c>
      <c r="BN161" s="28" t="e">
        <f>IF(VLOOKUP($C161,Sheet!$A$7:$DG$148,'TN01-10 (IN)'!BN$12,0)="","",VLOOKUP($C161,Sheet!$A$7:$DG$148,'TN01-10 (IN)'!BN$12,0))</f>
        <v>#N/A</v>
      </c>
      <c r="BO161" s="28" t="e">
        <f>IF(VLOOKUP($C161,Sheet!$A$7:$DG$148,'TN01-10 (IN)'!BO$12,0)="","",VLOOKUP($C161,Sheet!$A$7:$DG$148,'TN01-10 (IN)'!BO$12,0))</f>
        <v>#N/A</v>
      </c>
      <c r="BP161" s="28" t="e">
        <f>IF(VLOOKUP($C161,Sheet!$A$7:$DG$148,'TN01-10 (IN)'!BP$12,0)="","",VLOOKUP($C161,Sheet!$A$7:$DG$148,'TN01-10 (IN)'!BP$12,0))</f>
        <v>#N/A</v>
      </c>
      <c r="BQ161" s="28" t="e">
        <f>IF(VLOOKUP($C161,Sheet!$A$7:$DG$148,'TN01-10 (IN)'!BQ$12,0)="","",VLOOKUP($C161,Sheet!$A$7:$DG$148,'TN01-10 (IN)'!BQ$12,0))</f>
        <v>#N/A</v>
      </c>
      <c r="BR161" s="28" t="e">
        <f>IF(VLOOKUP($C161,Sheet!$A$7:$DG$148,'TN01-10 (IN)'!BR$12,0)="","",VLOOKUP($C161,Sheet!$A$7:$DG$148,'TN01-10 (IN)'!BR$12,0))</f>
        <v>#N/A</v>
      </c>
      <c r="BS161" s="28" t="e">
        <f>IF(VLOOKUP($C161,Sheet!$A$7:$DG$148,'TN01-10 (IN)'!BS$12,0)="","",VLOOKUP($C161,Sheet!$A$7:$DG$148,'TN01-10 (IN)'!BS$12,0))</f>
        <v>#N/A</v>
      </c>
      <c r="BT161" s="28" t="e">
        <f>IF(VLOOKUP($C161,Sheet!$A$7:$DG$148,'TN01-10 (IN)'!BT$12,0)="","",VLOOKUP($C161,Sheet!$A$7:$DG$148,'TN01-10 (IN)'!BT$12,0))</f>
        <v>#N/A</v>
      </c>
      <c r="BU161" s="28" t="e">
        <f>IF(VLOOKUP($C161,Sheet!$A$7:$DG$148,'TN01-10 (IN)'!BU$12,0)="","",VLOOKUP($C161,Sheet!$A$7:$DG$148,'TN01-10 (IN)'!BU$12,0))</f>
        <v>#N/A</v>
      </c>
      <c r="BV161" s="28" t="e">
        <f>IF(VLOOKUP($C161,Sheet!$A$7:$DG$148,'TN01-10 (IN)'!BV$12,0)="","",VLOOKUP($C161,Sheet!$A$7:$DG$148,'TN01-10 (IN)'!BV$12,0))</f>
        <v>#N/A</v>
      </c>
      <c r="BW161" s="28" t="e">
        <f>IF(VLOOKUP($C161,Sheet!$A$7:$DG$148,'TN01-10 (IN)'!BW$12,0)="","",VLOOKUP($C161,Sheet!$A$7:$DG$148,'TN01-10 (IN)'!BW$12,0))</f>
        <v>#N/A</v>
      </c>
      <c r="BX161" s="28" t="e">
        <f>IF(VLOOKUP($C161,Sheet!$A$7:$DG$148,'TN01-10 (IN)'!BX$12,0)="","",VLOOKUP($C161,Sheet!$A$7:$DG$148,'TN01-10 (IN)'!BX$12,0))</f>
        <v>#N/A</v>
      </c>
      <c r="BY161" s="28" t="e">
        <f>IF(VLOOKUP($C161,Sheet!$A$7:$DG$148,'TN01-10 (IN)'!BY$12,0)="","",VLOOKUP($C161,Sheet!$A$7:$DG$148,'TN01-10 (IN)'!BY$12,0))</f>
        <v>#N/A</v>
      </c>
      <c r="BZ161" s="33" t="e">
        <f>IF(VLOOKUP($C161,Sheet!$A$7:$DG$148,'TN01-10 (IN)'!BZ$12,0)="","",VLOOKUP($C161,Sheet!$A$7:$DG$148,'TN01-10 (IN)'!BZ$12,0))</f>
        <v>#N/A</v>
      </c>
      <c r="CA161" s="36" t="e">
        <f>IF(VLOOKUP($C161,Sheet!$A$7:$DG$148,'TN01-10 (IN)'!CA$12,0)="","",VLOOKUP($C161,Sheet!$A$7:$DG$148,'TN01-10 (IN)'!CA$12,0))</f>
        <v>#N/A</v>
      </c>
      <c r="CB161" s="28" t="e">
        <f>IF(VLOOKUP($C161,Sheet!$A$7:$DG$148,'TN01-10 (IN)'!CB$12,0)="","",VLOOKUP($C161,Sheet!$A$7:$DG$148,'TN01-10 (IN)'!CB$12,0))</f>
        <v>#N/A</v>
      </c>
      <c r="CC161" s="28" t="e">
        <f>IF(VLOOKUP($C161,Sheet!$A$7:$DG$148,'TN01-10 (IN)'!CC$12,0)="","",VLOOKUP($C161,Sheet!$A$7:$DG$148,'TN01-10 (IN)'!CC$12,0))</f>
        <v>#N/A</v>
      </c>
      <c r="CD161" s="28" t="e">
        <f>IF(VLOOKUP($C161,Sheet!$A$7:$DG$148,'TN01-10 (IN)'!CD$12,0)="","",VLOOKUP($C161,Sheet!$A$7:$DG$148,'TN01-10 (IN)'!CD$12,0))</f>
        <v>#N/A</v>
      </c>
      <c r="CE161" s="28" t="e">
        <f>IF(VLOOKUP($C161,Sheet!$A$7:$DG$148,'TN01-10 (IN)'!CE$12,0)="","",VLOOKUP($C161,Sheet!$A$7:$DG$148,'TN01-10 (IN)'!CE$12,0))</f>
        <v>#N/A</v>
      </c>
      <c r="CF161" s="28" t="e">
        <f>IF(VLOOKUP($C161,Sheet!$A$7:$DG$148,'TN01-10 (IN)'!CF$12,0)="","",VLOOKUP($C161,Sheet!$A$7:$DG$148,'TN01-10 (IN)'!CF$12,0))</f>
        <v>#N/A</v>
      </c>
      <c r="CG161" s="28" t="e">
        <f>IF(VLOOKUP($C161,Sheet!$A$7:$DG$148,'TN01-10 (IN)'!CG$12,0)="","",VLOOKUP($C161,Sheet!$A$7:$DG$148,'TN01-10 (IN)'!CG$12,0))</f>
        <v>#N/A</v>
      </c>
      <c r="CH161" s="28" t="e">
        <f>IF(VLOOKUP($C161,Sheet!$A$7:$DG$148,'TN01-10 (IN)'!CH$12,0)="","",VLOOKUP($C161,Sheet!$A$7:$DG$148,'TN01-10 (IN)'!CH$12,0))</f>
        <v>#N/A</v>
      </c>
      <c r="CI161" s="28" t="e">
        <f>IF(VLOOKUP($C161,Sheet!$A$7:$DG$148,'TN01-10 (IN)'!CI$12,0)="","",VLOOKUP($C161,Sheet!$A$7:$DG$148,'TN01-10 (IN)'!CI$12,0))</f>
        <v>#N/A</v>
      </c>
      <c r="CJ161" s="28" t="e">
        <f>IF(VLOOKUP($C161,Sheet!$A$7:$DG$148,'TN01-10 (IN)'!CJ$12,0)="","",VLOOKUP($C161,Sheet!$A$7:$DG$148,'TN01-10 (IN)'!CJ$12,0))</f>
        <v>#N/A</v>
      </c>
      <c r="CK161" s="28" t="e">
        <f>IF(VLOOKUP($C161,Sheet!$A$7:$DG$148,'TN01-10 (IN)'!CK$12,0)="","",VLOOKUP($C161,Sheet!$A$7:$DG$148,'TN01-10 (IN)'!CK$12,0))</f>
        <v>#N/A</v>
      </c>
      <c r="CL161" s="28" t="e">
        <f>IF(VLOOKUP($C161,Sheet!$A$7:$DG$148,'TN01-10 (IN)'!CL$12,0)="","",VLOOKUP($C161,Sheet!$A$7:$DG$148,'TN01-10 (IN)'!CL$12,0))</f>
        <v>#N/A</v>
      </c>
      <c r="CM161" s="28" t="e">
        <f>IF(VLOOKUP($C161,Sheet!$A$7:$DG$148,'TN01-10 (IN)'!CM$12,0)="","",VLOOKUP($C161,Sheet!$A$7:$DG$148,'TN01-10 (IN)'!CM$12,0))</f>
        <v>#N/A</v>
      </c>
      <c r="CN161" s="28" t="e">
        <f>IF(VLOOKUP($C161,Sheet!$A$7:$DG$148,'TN01-10 (IN)'!CN$12,0)="","",VLOOKUP($C161,Sheet!$A$7:$DG$148,'TN01-10 (IN)'!CN$12,0))</f>
        <v>#N/A</v>
      </c>
      <c r="CO161" s="28" t="e">
        <f>IF(VLOOKUP($C161,Sheet!$A$7:$DG$148,'TN01-10 (IN)'!CO$12,0)="","",VLOOKUP($C161,Sheet!$A$7:$DG$148,'TN01-10 (IN)'!CO$12,0))</f>
        <v>#N/A</v>
      </c>
      <c r="CP161" s="28" t="e">
        <f>IF(VLOOKUP($C161,Sheet!$A$7:$DG$148,'TN01-10 (IN)'!CP$12,0)="","",VLOOKUP($C161,Sheet!$A$7:$DG$148,'TN01-10 (IN)'!CP$12,0))</f>
        <v>#N/A</v>
      </c>
      <c r="CQ161" s="28" t="e">
        <f>IF(VLOOKUP($C161,Sheet!$A$7:$DG$148,'TN01-10 (IN)'!CQ$12,0)="","",VLOOKUP($C161,Sheet!$A$7:$DG$148,'TN01-10 (IN)'!CQ$12,0))</f>
        <v>#N/A</v>
      </c>
      <c r="CR161" s="28" t="e">
        <f>IF(VLOOKUP($C161,Sheet!$A$7:$DG$148,'TN01-10 (IN)'!CR$12,0)="","",VLOOKUP($C161,Sheet!$A$7:$DG$148,'TN01-10 (IN)'!CR$12,0))</f>
        <v>#N/A</v>
      </c>
      <c r="CS161" s="28" t="e">
        <f>IF(VLOOKUP($C161,Sheet!$A$7:$DG$148,'TN01-10 (IN)'!CS$12,0)="","",VLOOKUP($C161,Sheet!$A$7:$DG$148,'TN01-10 (IN)'!CS$12,0))</f>
        <v>#N/A</v>
      </c>
      <c r="CT161" s="28" t="e">
        <f>IF(VLOOKUP($C161,Sheet!$A$7:$DG$148,'TN01-10 (IN)'!CT$12,0)="","",VLOOKUP($C161,Sheet!$A$7:$DG$148,'TN01-10 (IN)'!CT$12,0))</f>
        <v>#N/A</v>
      </c>
      <c r="CU161" s="33" t="e">
        <f>IF(VLOOKUP($C161,Sheet!$A$7:$DG$148,'TN01-10 (IN)'!CU$12,0)="","",VLOOKUP($C161,Sheet!$A$7:$DG$148,'TN01-10 (IN)'!CU$12,0))</f>
        <v>#N/A</v>
      </c>
      <c r="CV161" s="36" t="e">
        <f>IF(VLOOKUP($C161,Sheet!$A$7:$DG$148,'TN01-10 (IN)'!CV$12,0)="","",VLOOKUP($C161,Sheet!$A$7:$DG$148,'TN01-10 (IN)'!CV$12,0))</f>
        <v>#N/A</v>
      </c>
      <c r="CW161" s="38" t="e">
        <f t="shared" si="20"/>
        <v>#N/A</v>
      </c>
      <c r="CX161" s="38" t="e">
        <f t="shared" si="20"/>
        <v>#N/A</v>
      </c>
      <c r="CY161" s="38">
        <f t="shared" si="21"/>
        <v>0</v>
      </c>
      <c r="CZ161" s="38" t="e">
        <f t="shared" si="22"/>
        <v>#N/A</v>
      </c>
      <c r="DA161" s="38" t="e">
        <f t="shared" si="23"/>
        <v>#N/A</v>
      </c>
      <c r="DB161" s="38" t="e">
        <f>VLOOKUP($C161,'TN01-04'!$A$13:$DL$166,103,0)</f>
        <v>#N/A</v>
      </c>
      <c r="DC161" s="28" t="e">
        <f>IF(VLOOKUP($C161,Sheet!$A$7:$DG$148,'TN01-10 (IN)'!DC$12,0)="","",VLOOKUP($C161,Sheet!$A$7:$DG$148,'TN01-10 (IN)'!DC$12,0))</f>
        <v>#N/A</v>
      </c>
      <c r="DD161" s="28" t="e">
        <f>IF(VLOOKUP($C161,Sheet!$A$7:$DG$148,'TN01-10 (IN)'!DD$12,0)="","",VLOOKUP($C161,Sheet!$A$7:$DG$148,'TN01-10 (IN)'!DD$12,0))</f>
        <v>#N/A</v>
      </c>
      <c r="DE161" s="28" t="e">
        <f>IF(VLOOKUP($C161,Sheet!$A$7:$DG$148,'TN01-10 (IN)'!DE$12,0)="","",VLOOKUP($C161,Sheet!$A$7:$DG$148,'TN01-10 (IN)'!DE$12,0))</f>
        <v>#N/A</v>
      </c>
      <c r="DF161" s="28" t="e">
        <f>IF(VLOOKUP($C161,Sheet!$A$7:$DG$148,'TN01-10 (IN)'!DF$12,0)="","",VLOOKUP($C161,Sheet!$A$7:$DG$148,'TN01-10 (IN)'!DF$12,0))</f>
        <v>#N/A</v>
      </c>
      <c r="DG161" s="38"/>
      <c r="DH161" s="38" t="e">
        <f t="shared" si="24"/>
        <v>#N/A</v>
      </c>
      <c r="DI161" s="38" t="e">
        <f>VLOOKUP($C161,'TN01-04'!$A$13:$DL$166,110,0)</f>
        <v>#N/A</v>
      </c>
      <c r="DJ161" s="33" t="e">
        <f>IF(VLOOKUP($C161,Sheet!$A$7:$DG$148,'TN01-10 (IN)'!DJ$12,0)="","",VLOOKUP($C161,Sheet!$A$7:$DG$148,'TN01-10 (IN)'!DJ$12,0))</f>
        <v>#N/A</v>
      </c>
      <c r="DK161" s="36" t="e">
        <f>IF(VLOOKUP($C161,Sheet!$A$7:$DG$148,'TN01-10 (IN)'!DK$12,0)="","",VLOOKUP($C161,Sheet!$A$7:$DG$148,'TN01-10 (IN)'!DK$12,0))</f>
        <v>#N/A</v>
      </c>
      <c r="DL161" s="38" t="e">
        <f t="shared" si="25"/>
        <v>#N/A</v>
      </c>
      <c r="DM161" s="38" t="e">
        <f t="shared" si="26"/>
        <v>#N/A</v>
      </c>
      <c r="DN161" s="38" t="e">
        <f t="shared" si="27"/>
        <v>#N/A</v>
      </c>
      <c r="DO161" s="38" t="e">
        <f>VLOOKUP($C161,'TN01-04'!$A$13:$DL$166,116,0)</f>
        <v>#N/A</v>
      </c>
      <c r="DP161" s="33" t="e">
        <f>IF(VLOOKUP($C161,Sheet!$A$7:$DG$148,'TN01-10 (IN)'!DP$12,0)="","",VLOOKUP($C161,Sheet!$A$7:$DG$148,'TN01-10 (IN)'!DP$12,0))</f>
        <v>#N/A</v>
      </c>
      <c r="DQ161" s="36" t="e">
        <f>IF(VLOOKUP($C161,Sheet!$A$7:$DG$148,'TN01-10 (IN)'!DQ$12,0)="","",VLOOKUP($C161,Sheet!$A$7:$DG$148,'TN01-10 (IN)'!DQ$12,0))</f>
        <v>#N/A</v>
      </c>
      <c r="DR161" s="28" t="e">
        <f>IF(VLOOKUP($C161,Sheet!$A$7:$DG$148,'TN01-10 (IN)'!DR$12,0)="","",VLOOKUP($C161,Sheet!$A$7:$DG$148,'TN01-10 (IN)'!DR$12,0))</f>
        <v>#N/A</v>
      </c>
      <c r="DS161" s="28" t="e">
        <f>IF(VLOOKUP($C161,Sheet!$A$7:$DG$148,'TN01-10 (IN)'!DS$12,0)="","",VLOOKUP($C161,Sheet!$A$7:$DG$148,'TN01-10 (IN)'!DS$12,0))</f>
        <v>#N/A</v>
      </c>
      <c r="DT161" s="28" t="e">
        <f>IF(VLOOKUP($C161,Sheet!$A$7:$DG$148,'TN01-10 (IN)'!DT$12,0)="","",VLOOKUP($C161,Sheet!$A$7:$DG$148,'TN01-10 (IN)'!DT$12,0))</f>
        <v>#N/A</v>
      </c>
      <c r="DU161" s="28" t="e">
        <f>IF(VLOOKUP($C161,Sheet!$A$7:$DG$148,'TN01-10 (IN)'!DU$12,0)="","",VLOOKUP($C161,Sheet!$A$7:$DG$148,'TN01-10 (IN)'!DU$12,0))</f>
        <v>#N/A</v>
      </c>
      <c r="DV161" s="28" t="e">
        <f>IF(VLOOKUP($C161,Sheet!$A$7:$DG$148,'TN01-10 (IN)'!DV$12,0)="","",VLOOKUP($C161,Sheet!$A$7:$DG$148,'TN01-10 (IN)'!DV$12,0))</f>
        <v>#N/A</v>
      </c>
      <c r="DW161" s="42" t="e">
        <f t="shared" si="28"/>
        <v>#N/A</v>
      </c>
    </row>
    <row r="162" spans="1:127" ht="15.95" customHeight="1" x14ac:dyDescent="0.2">
      <c r="A162" s="52"/>
      <c r="B162" s="625"/>
      <c r="C162" s="45">
        <v>2220717168</v>
      </c>
      <c r="D162" s="26" t="s">
        <v>6</v>
      </c>
      <c r="E162" s="26" t="s">
        <v>90</v>
      </c>
      <c r="F162" s="26" t="s">
        <v>203</v>
      </c>
      <c r="G162" s="27">
        <v>35937</v>
      </c>
      <c r="H162" s="26" t="s">
        <v>209</v>
      </c>
      <c r="I162" s="26" t="s">
        <v>212</v>
      </c>
      <c r="J162" s="28">
        <f>IF(VLOOKUP($C162,Sheet!$A$7:$DG$148,'TN01-10 (IN)'!J$12,0)="","",VLOOKUP($C162,Sheet!$A$7:$DG$148,'TN01-10 (IN)'!J$12,0))</f>
        <v>8.1999999999999993</v>
      </c>
      <c r="K162" s="28">
        <f>IF(VLOOKUP($C162,Sheet!$A$7:$DG$148,'TN01-10 (IN)'!K$12,0)="","",VLOOKUP($C162,Sheet!$A$7:$DG$148,'TN01-10 (IN)'!K$12,0))</f>
        <v>6.7</v>
      </c>
      <c r="L162" s="28">
        <f>IF(VLOOKUP($C162,Sheet!$A$7:$DG$148,'TN01-10 (IN)'!L$12,0)="","",VLOOKUP($C162,Sheet!$A$7:$DG$148,'TN01-10 (IN)'!L$12,0))</f>
        <v>6.4</v>
      </c>
      <c r="M162" s="28">
        <f>IF(VLOOKUP($C162,Sheet!$A$7:$DG$148,'TN01-10 (IN)'!M$12,0)="","",VLOOKUP($C162,Sheet!$A$7:$DG$148,'TN01-10 (IN)'!M$12,0))</f>
        <v>6.1</v>
      </c>
      <c r="N162" s="28">
        <f>IF(VLOOKUP($C162,Sheet!$A$7:$DG$148,'TN01-10 (IN)'!N$12,0)="","",VLOOKUP($C162,Sheet!$A$7:$DG$148,'TN01-10 (IN)'!N$12,0))</f>
        <v>8.9</v>
      </c>
      <c r="O162" s="28">
        <f>IF(VLOOKUP($C162,Sheet!$A$7:$DG$148,'TN01-10 (IN)'!O$12,0)="","",VLOOKUP($C162,Sheet!$A$7:$DG$148,'TN01-10 (IN)'!O$12,0))</f>
        <v>5.5</v>
      </c>
      <c r="P162" s="28">
        <f>IF(VLOOKUP($C162,Sheet!$A$7:$DG$148,'TN01-10 (IN)'!P$12,0)="","",VLOOKUP($C162,Sheet!$A$7:$DG$148,'TN01-10 (IN)'!P$12,0))</f>
        <v>5.2</v>
      </c>
      <c r="Q162" s="28" t="str">
        <f>IF(VLOOKUP($C162,Sheet!$A$7:$DG$148,'TN01-10 (IN)'!Q$12,0)="","",VLOOKUP($C162,Sheet!$A$7:$DG$148,'TN01-10 (IN)'!Q$12,0))</f>
        <v/>
      </c>
      <c r="R162" s="28">
        <f>IF(VLOOKUP($C162,Sheet!$A$7:$DG$148,'TN01-10 (IN)'!R$12,0)="","",VLOOKUP($C162,Sheet!$A$7:$DG$148,'TN01-10 (IN)'!R$12,0))</f>
        <v>5.4</v>
      </c>
      <c r="S162" s="28" t="str">
        <f>IF(VLOOKUP($C162,Sheet!$A$7:$DG$148,'TN01-10 (IN)'!S$12,0)="","",VLOOKUP($C162,Sheet!$A$7:$DG$148,'TN01-10 (IN)'!S$12,0))</f>
        <v/>
      </c>
      <c r="T162" s="28" t="str">
        <f>IF(VLOOKUP($C162,Sheet!$A$7:$DG$148,'TN01-10 (IN)'!T$12,0)="","",VLOOKUP($C162,Sheet!$A$7:$DG$148,'TN01-10 (IN)'!T$12,0))</f>
        <v/>
      </c>
      <c r="U162" s="28" t="str">
        <f>IF(VLOOKUP($C162,Sheet!$A$7:$DG$148,'TN01-10 (IN)'!U$12,0)="","",VLOOKUP($C162,Sheet!$A$7:$DG$148,'TN01-10 (IN)'!U$12,0))</f>
        <v/>
      </c>
      <c r="V162" s="28">
        <f>IF(VLOOKUP($C162,Sheet!$A$7:$DG$148,'TN01-10 (IN)'!V$12,0)="","",VLOOKUP($C162,Sheet!$A$7:$DG$148,'TN01-10 (IN)'!V$12,0))</f>
        <v>7.8</v>
      </c>
      <c r="W162" s="28">
        <f>IF(VLOOKUP($C162,Sheet!$A$7:$DG$148,'TN01-10 (IN)'!W$12,0)="","",VLOOKUP($C162,Sheet!$A$7:$DG$148,'TN01-10 (IN)'!W$12,0))</f>
        <v>9</v>
      </c>
      <c r="X162" s="28" t="str">
        <f>IF(VLOOKUP($C162,Sheet!$A$7:$DG$148,'TN01-10 (IN)'!X$12,0)="","",VLOOKUP($C162,Sheet!$A$7:$DG$148,'TN01-10 (IN)'!X$12,0))</f>
        <v/>
      </c>
      <c r="Y162" s="28">
        <f>IF(VLOOKUP($C162,Sheet!$A$7:$DG$148,'TN01-10 (IN)'!Y$12,0)="","",VLOOKUP($C162,Sheet!$A$7:$DG$148,'TN01-10 (IN)'!Y$12,0))</f>
        <v>8.3000000000000007</v>
      </c>
      <c r="Z162" s="28">
        <f>IF(VLOOKUP($C162,Sheet!$A$7:$DG$148,'TN01-10 (IN)'!Z$12,0)="","",VLOOKUP($C162,Sheet!$A$7:$DG$148,'TN01-10 (IN)'!Z$12,0))</f>
        <v>7.1</v>
      </c>
      <c r="AA162" s="28">
        <f>IF(VLOOKUP($C162,Sheet!$A$7:$DG$148,'TN01-10 (IN)'!AA$12,0)="","",VLOOKUP($C162,Sheet!$A$7:$DG$148,'TN01-10 (IN)'!AA$12,0))</f>
        <v>5.5</v>
      </c>
      <c r="AB162" s="28">
        <f>IF(VLOOKUP($C162,Sheet!$A$7:$DG$148,'TN01-10 (IN)'!AB$12,0)="","",VLOOKUP($C162,Sheet!$A$7:$DG$148,'TN01-10 (IN)'!AB$12,0))</f>
        <v>5.8</v>
      </c>
      <c r="AC162" s="28">
        <f>IF(VLOOKUP($C162,Sheet!$A$7:$DG$148,'TN01-10 (IN)'!AC$12,0)="","",VLOOKUP($C162,Sheet!$A$7:$DG$148,'TN01-10 (IN)'!AC$12,0))</f>
        <v>4.5</v>
      </c>
      <c r="AD162" s="28">
        <f>IF(VLOOKUP($C162,Sheet!$A$7:$DG$148,'TN01-10 (IN)'!AD$12,0)="","",VLOOKUP($C162,Sheet!$A$7:$DG$148,'TN01-10 (IN)'!AD$12,0))</f>
        <v>7.3</v>
      </c>
      <c r="AE162" s="28">
        <f>IF(VLOOKUP($C162,Sheet!$A$7:$DG$148,'TN01-10 (IN)'!AE$12,0)="","",VLOOKUP($C162,Sheet!$A$7:$DG$148,'TN01-10 (IN)'!AE$12,0))</f>
        <v>7.1</v>
      </c>
      <c r="AF162" s="28">
        <f>IF(VLOOKUP($C162,Sheet!$A$7:$DG$148,'TN01-10 (IN)'!AF$12,0)="","",VLOOKUP($C162,Sheet!$A$7:$DG$148,'TN01-10 (IN)'!AF$12,0))</f>
        <v>8.8000000000000007</v>
      </c>
      <c r="AG162" s="28">
        <f>IF(VLOOKUP($C162,Sheet!$A$7:$DG$148,'TN01-10 (IN)'!AG$12,0)="","",VLOOKUP($C162,Sheet!$A$7:$DG$148,'TN01-10 (IN)'!AG$12,0))</f>
        <v>7.2</v>
      </c>
      <c r="AH162" s="28">
        <f>IF(VLOOKUP($C162,Sheet!$A$7:$DG$148,'TN01-10 (IN)'!AH$12,0)="","",VLOOKUP($C162,Sheet!$A$7:$DG$148,'TN01-10 (IN)'!AH$12,0))</f>
        <v>8.4</v>
      </c>
      <c r="AI162" s="28">
        <f>IF(VLOOKUP($C162,Sheet!$A$7:$DG$148,'TN01-10 (IN)'!AI$12,0)="","",VLOOKUP($C162,Sheet!$A$7:$DG$148,'TN01-10 (IN)'!AI$12,0))</f>
        <v>6.6</v>
      </c>
      <c r="AJ162" s="28">
        <f>IF(VLOOKUP($C162,Sheet!$A$7:$DG$148,'TN01-10 (IN)'!AJ$12,0)="","",VLOOKUP($C162,Sheet!$A$7:$DG$148,'TN01-10 (IN)'!AJ$12,0))</f>
        <v>6.7</v>
      </c>
      <c r="AK162" s="28">
        <f>IF(VLOOKUP($C162,Sheet!$A$7:$DG$148,'TN01-10 (IN)'!AK$12,0)="","",VLOOKUP($C162,Sheet!$A$7:$DG$148,'TN01-10 (IN)'!AK$12,0))</f>
        <v>7.7</v>
      </c>
      <c r="AL162" s="28">
        <f>IF(VLOOKUP($C162,Sheet!$A$7:$DG$148,'TN01-10 (IN)'!AL$12,0)="","",VLOOKUP($C162,Sheet!$A$7:$DG$148,'TN01-10 (IN)'!AL$12,0))</f>
        <v>5.8</v>
      </c>
      <c r="AM162" s="33">
        <f>IF(VLOOKUP($C162,Sheet!$A$7:$DG$148,'TN01-10 (IN)'!AM$12,0)="","",VLOOKUP($C162,Sheet!$A$7:$DG$148,'TN01-10 (IN)'!AM$12,0))</f>
        <v>51</v>
      </c>
      <c r="AN162" s="36">
        <f>IF(VLOOKUP($C162,Sheet!$A$7:$DG$148,'TN01-10 (IN)'!AN$12,0)="","",VLOOKUP($C162,Sheet!$A$7:$DG$148,'TN01-10 (IN)'!AN$12,0))</f>
        <v>0</v>
      </c>
      <c r="AO162" s="32">
        <f>IF(VLOOKUP($C162,Sheet!$A$7:$DG$148,'TN01-10 (IN)'!AO$12,0)="","",VLOOKUP($C162,Sheet!$A$7:$DG$148,'TN01-10 (IN)'!AO$12,0))</f>
        <v>6.4</v>
      </c>
      <c r="AP162" s="32">
        <f>IF(VLOOKUP($C162,Sheet!$A$7:$DG$148,'TN01-10 (IN)'!AP$12,0)="","",VLOOKUP($C162,Sheet!$A$7:$DG$148,'TN01-10 (IN)'!AP$12,0))</f>
        <v>7.3</v>
      </c>
      <c r="AQ162" s="32">
        <f>IF(VLOOKUP($C162,Sheet!$A$7:$DG$148,'TN01-10 (IN)'!AQ$12,0)="","",VLOOKUP($C162,Sheet!$A$7:$DG$148,'TN01-10 (IN)'!AQ$12,0))</f>
        <v>8.9</v>
      </c>
      <c r="AR162" s="32" t="str">
        <f>IF(VLOOKUP($C162,Sheet!$A$7:$DG$148,'TN01-10 (IN)'!AR$12,0)="","",VLOOKUP($C162,Sheet!$A$7:$DG$148,'TN01-10 (IN)'!AR$12,0))</f>
        <v/>
      </c>
      <c r="AS162" s="32" t="str">
        <f>IF(VLOOKUP($C162,Sheet!$A$7:$DG$148,'TN01-10 (IN)'!AS$12,0)="","",VLOOKUP($C162,Sheet!$A$7:$DG$148,'TN01-10 (IN)'!AS$12,0))</f>
        <v/>
      </c>
      <c r="AT162" s="32" t="str">
        <f>IF(VLOOKUP($C162,Sheet!$A$7:$DG$148,'TN01-10 (IN)'!AT$12,0)="","",VLOOKUP($C162,Sheet!$A$7:$DG$148,'TN01-10 (IN)'!AT$12,0))</f>
        <v/>
      </c>
      <c r="AU162" s="32" t="str">
        <f>IF(VLOOKUP($C162,Sheet!$A$7:$DG$148,'TN01-10 (IN)'!AU$12,0)="","",VLOOKUP($C162,Sheet!$A$7:$DG$148,'TN01-10 (IN)'!AU$12,0))</f>
        <v/>
      </c>
      <c r="AV162" s="32" t="str">
        <f>IF(VLOOKUP($C162,Sheet!$A$7:$DG$148,'TN01-10 (IN)'!AV$12,0)="","",VLOOKUP($C162,Sheet!$A$7:$DG$148,'TN01-10 (IN)'!AV$12,0))</f>
        <v/>
      </c>
      <c r="AW162" s="32">
        <f>IF(VLOOKUP($C162,Sheet!$A$7:$DG$148,'TN01-10 (IN)'!AW$12,0)="","",VLOOKUP($C162,Sheet!$A$7:$DG$148,'TN01-10 (IN)'!AW$12,0))</f>
        <v>7.3</v>
      </c>
      <c r="AX162" s="32" t="str">
        <f>IF(VLOOKUP($C162,Sheet!$A$7:$DG$148,'TN01-10 (IN)'!AX$12,0)="","",VLOOKUP($C162,Sheet!$A$7:$DG$148,'TN01-10 (IN)'!AX$12,0))</f>
        <v/>
      </c>
      <c r="AY162" s="32" t="str">
        <f>IF(VLOOKUP($C162,Sheet!$A$7:$DG$148,'TN01-10 (IN)'!AY$12,0)="","",VLOOKUP($C162,Sheet!$A$7:$DG$148,'TN01-10 (IN)'!AY$12,0))</f>
        <v/>
      </c>
      <c r="AZ162" s="32" t="str">
        <f>IF(VLOOKUP($C162,Sheet!$A$7:$DG$148,'TN01-10 (IN)'!AZ$12,0)="","",VLOOKUP($C162,Sheet!$A$7:$DG$148,'TN01-10 (IN)'!AZ$12,0))</f>
        <v/>
      </c>
      <c r="BA162" s="32" t="str">
        <f>IF(VLOOKUP($C162,Sheet!$A$7:$DG$148,'TN01-10 (IN)'!BA$12,0)="","",VLOOKUP($C162,Sheet!$A$7:$DG$148,'TN01-10 (IN)'!BA$12,0))</f>
        <v/>
      </c>
      <c r="BB162" s="32" t="str">
        <f>IF(VLOOKUP($C162,Sheet!$A$7:$DG$148,'TN01-10 (IN)'!BB$12,0)="","",VLOOKUP($C162,Sheet!$A$7:$DG$148,'TN01-10 (IN)'!BB$12,0))</f>
        <v/>
      </c>
      <c r="BC162" s="32">
        <f>IF(VLOOKUP($C162,Sheet!$A$7:$DG$148,'TN01-10 (IN)'!BC$12,0)="","",VLOOKUP($C162,Sheet!$A$7:$DG$148,'TN01-10 (IN)'!BC$12,0))</f>
        <v>6.7</v>
      </c>
      <c r="BD162" s="33">
        <f>IF(VLOOKUP($C162,Sheet!$A$7:$DG$148,'TN01-10 (IN)'!BD$12,0)="","",VLOOKUP($C162,Sheet!$A$7:$DG$148,'TN01-10 (IN)'!BD$12,0))</f>
        <v>5</v>
      </c>
      <c r="BE162" s="36">
        <f>IF(VLOOKUP($C162,Sheet!$A$7:$DG$148,'TN01-10 (IN)'!BE$12,0)="","",VLOOKUP($C162,Sheet!$A$7:$DG$148,'TN01-10 (IN)'!BE$12,0))</f>
        <v>0</v>
      </c>
      <c r="BF162" s="28">
        <f>IF(VLOOKUP($C162,Sheet!$A$7:$DG$148,'TN01-10 (IN)'!BF$12,0)="","",VLOOKUP($C162,Sheet!$A$7:$DG$148,'TN01-10 (IN)'!BF$12,0))</f>
        <v>5.9</v>
      </c>
      <c r="BG162" s="28">
        <f>IF(VLOOKUP($C162,Sheet!$A$7:$DG$148,'TN01-10 (IN)'!BG$12,0)="","",VLOOKUP($C162,Sheet!$A$7:$DG$148,'TN01-10 (IN)'!BG$12,0))</f>
        <v>5.6</v>
      </c>
      <c r="BH162" s="28">
        <f>IF(VLOOKUP($C162,Sheet!$A$7:$DG$148,'TN01-10 (IN)'!BH$12,0)="","",VLOOKUP($C162,Sheet!$A$7:$DG$148,'TN01-10 (IN)'!BH$12,0))</f>
        <v>4.4000000000000004</v>
      </c>
      <c r="BI162" s="28">
        <f>IF(VLOOKUP($C162,Sheet!$A$7:$DG$148,'TN01-10 (IN)'!BI$12,0)="","",VLOOKUP($C162,Sheet!$A$7:$DG$148,'TN01-10 (IN)'!BI$12,0))</f>
        <v>7.5</v>
      </c>
      <c r="BJ162" s="28">
        <f>IF(VLOOKUP($C162,Sheet!$A$7:$DG$148,'TN01-10 (IN)'!BJ$12,0)="","",VLOOKUP($C162,Sheet!$A$7:$DG$148,'TN01-10 (IN)'!BJ$12,0))</f>
        <v>6.9</v>
      </c>
      <c r="BK162" s="28">
        <f>IF(VLOOKUP($C162,Sheet!$A$7:$DG$148,'TN01-10 (IN)'!BK$12,0)="","",VLOOKUP($C162,Sheet!$A$7:$DG$148,'TN01-10 (IN)'!BK$12,0))</f>
        <v>4.9000000000000004</v>
      </c>
      <c r="BL162" s="28">
        <f>IF(VLOOKUP($C162,Sheet!$A$7:$DG$148,'TN01-10 (IN)'!BL$12,0)="","",VLOOKUP($C162,Sheet!$A$7:$DG$148,'TN01-10 (IN)'!BL$12,0))</f>
        <v>7</v>
      </c>
      <c r="BM162" s="28">
        <f>IF(VLOOKUP($C162,Sheet!$A$7:$DG$148,'TN01-10 (IN)'!BM$12,0)="","",VLOOKUP($C162,Sheet!$A$7:$DG$148,'TN01-10 (IN)'!BM$12,0))</f>
        <v>5.6</v>
      </c>
      <c r="BN162" s="28">
        <f>IF(VLOOKUP($C162,Sheet!$A$7:$DG$148,'TN01-10 (IN)'!BN$12,0)="","",VLOOKUP($C162,Sheet!$A$7:$DG$148,'TN01-10 (IN)'!BN$12,0))</f>
        <v>5.7</v>
      </c>
      <c r="BO162" s="28">
        <f>IF(VLOOKUP($C162,Sheet!$A$7:$DG$148,'TN01-10 (IN)'!BO$12,0)="","",VLOOKUP($C162,Sheet!$A$7:$DG$148,'TN01-10 (IN)'!BO$12,0))</f>
        <v>5.6</v>
      </c>
      <c r="BP162" s="28">
        <f>IF(VLOOKUP($C162,Sheet!$A$7:$DG$148,'TN01-10 (IN)'!BP$12,0)="","",VLOOKUP($C162,Sheet!$A$7:$DG$148,'TN01-10 (IN)'!BP$12,0))</f>
        <v>5.5</v>
      </c>
      <c r="BQ162" s="28">
        <f>IF(VLOOKUP($C162,Sheet!$A$7:$DG$148,'TN01-10 (IN)'!BQ$12,0)="","",VLOOKUP($C162,Sheet!$A$7:$DG$148,'TN01-10 (IN)'!BQ$12,0))</f>
        <v>6.9</v>
      </c>
      <c r="BR162" s="28">
        <f>IF(VLOOKUP($C162,Sheet!$A$7:$DG$148,'TN01-10 (IN)'!BR$12,0)="","",VLOOKUP($C162,Sheet!$A$7:$DG$148,'TN01-10 (IN)'!BR$12,0))</f>
        <v>6.1</v>
      </c>
      <c r="BS162" s="28" t="str">
        <f>IF(VLOOKUP($C162,Sheet!$A$7:$DG$148,'TN01-10 (IN)'!BS$12,0)="","",VLOOKUP($C162,Sheet!$A$7:$DG$148,'TN01-10 (IN)'!BS$12,0))</f>
        <v/>
      </c>
      <c r="BT162" s="28">
        <f>IF(VLOOKUP($C162,Sheet!$A$7:$DG$148,'TN01-10 (IN)'!BT$12,0)="","",VLOOKUP($C162,Sheet!$A$7:$DG$148,'TN01-10 (IN)'!BT$12,0))</f>
        <v>6.3</v>
      </c>
      <c r="BU162" s="28">
        <f>IF(VLOOKUP($C162,Sheet!$A$7:$DG$148,'TN01-10 (IN)'!BU$12,0)="","",VLOOKUP($C162,Sheet!$A$7:$DG$148,'TN01-10 (IN)'!BU$12,0))</f>
        <v>5.8</v>
      </c>
      <c r="BV162" s="28">
        <f>IF(VLOOKUP($C162,Sheet!$A$7:$DG$148,'TN01-10 (IN)'!BV$12,0)="","",VLOOKUP($C162,Sheet!$A$7:$DG$148,'TN01-10 (IN)'!BV$12,0))</f>
        <v>6.7</v>
      </c>
      <c r="BW162" s="28">
        <f>IF(VLOOKUP($C162,Sheet!$A$7:$DG$148,'TN01-10 (IN)'!BW$12,0)="","",VLOOKUP($C162,Sheet!$A$7:$DG$148,'TN01-10 (IN)'!BW$12,0))</f>
        <v>5.5</v>
      </c>
      <c r="BX162" s="28">
        <f>IF(VLOOKUP($C162,Sheet!$A$7:$DG$148,'TN01-10 (IN)'!BX$12,0)="","",VLOOKUP($C162,Sheet!$A$7:$DG$148,'TN01-10 (IN)'!BX$12,0))</f>
        <v>6.7</v>
      </c>
      <c r="BY162" s="28">
        <f>IF(VLOOKUP($C162,Sheet!$A$7:$DG$148,'TN01-10 (IN)'!BY$12,0)="","",VLOOKUP($C162,Sheet!$A$7:$DG$148,'TN01-10 (IN)'!BY$12,0))</f>
        <v>7.1</v>
      </c>
      <c r="BZ162" s="33">
        <f>IF(VLOOKUP($C162,Sheet!$A$7:$DG$148,'TN01-10 (IN)'!BZ$12,0)="","",VLOOKUP($C162,Sheet!$A$7:$DG$148,'TN01-10 (IN)'!BZ$12,0))</f>
        <v>50</v>
      </c>
      <c r="CA162" s="36">
        <f>IF(VLOOKUP($C162,Sheet!$A$7:$DG$148,'TN01-10 (IN)'!CA$12,0)="","",VLOOKUP($C162,Sheet!$A$7:$DG$148,'TN01-10 (IN)'!CA$12,0))</f>
        <v>0</v>
      </c>
      <c r="CB162" s="28">
        <f>IF(VLOOKUP($C162,Sheet!$A$7:$DG$148,'TN01-10 (IN)'!CB$12,0)="","",VLOOKUP($C162,Sheet!$A$7:$DG$148,'TN01-10 (IN)'!CB$12,0))</f>
        <v>8.6</v>
      </c>
      <c r="CC162" s="28" t="str">
        <f>IF(VLOOKUP($C162,Sheet!$A$7:$DG$148,'TN01-10 (IN)'!CC$12,0)="","",VLOOKUP($C162,Sheet!$A$7:$DG$148,'TN01-10 (IN)'!CC$12,0))</f>
        <v/>
      </c>
      <c r="CD162" s="28">
        <f>IF(VLOOKUP($C162,Sheet!$A$7:$DG$148,'TN01-10 (IN)'!CD$12,0)="","",VLOOKUP($C162,Sheet!$A$7:$DG$148,'TN01-10 (IN)'!CD$12,0))</f>
        <v>7.1</v>
      </c>
      <c r="CE162" s="28" t="str">
        <f>IF(VLOOKUP($C162,Sheet!$A$7:$DG$148,'TN01-10 (IN)'!CE$12,0)="","",VLOOKUP($C162,Sheet!$A$7:$DG$148,'TN01-10 (IN)'!CE$12,0))</f>
        <v/>
      </c>
      <c r="CF162" s="28">
        <f>IF(VLOOKUP($C162,Sheet!$A$7:$DG$148,'TN01-10 (IN)'!CF$12,0)="","",VLOOKUP($C162,Sheet!$A$7:$DG$148,'TN01-10 (IN)'!CF$12,0))</f>
        <v>5.9</v>
      </c>
      <c r="CG162" s="28">
        <f>IF(VLOOKUP($C162,Sheet!$A$7:$DG$148,'TN01-10 (IN)'!CG$12,0)="","",VLOOKUP($C162,Sheet!$A$7:$DG$148,'TN01-10 (IN)'!CG$12,0))</f>
        <v>6</v>
      </c>
      <c r="CH162" s="28">
        <f>IF(VLOOKUP($C162,Sheet!$A$7:$DG$148,'TN01-10 (IN)'!CH$12,0)="","",VLOOKUP($C162,Sheet!$A$7:$DG$148,'TN01-10 (IN)'!CH$12,0))</f>
        <v>6</v>
      </c>
      <c r="CI162" s="28">
        <f>IF(VLOOKUP($C162,Sheet!$A$7:$DG$148,'TN01-10 (IN)'!CI$12,0)="","",VLOOKUP($C162,Sheet!$A$7:$DG$148,'TN01-10 (IN)'!CI$12,0))</f>
        <v>7.5</v>
      </c>
      <c r="CJ162" s="28" t="str">
        <f>IF(VLOOKUP($C162,Sheet!$A$7:$DG$148,'TN01-10 (IN)'!CJ$12,0)="","",VLOOKUP($C162,Sheet!$A$7:$DG$148,'TN01-10 (IN)'!CJ$12,0))</f>
        <v/>
      </c>
      <c r="CK162" s="28">
        <f>IF(VLOOKUP($C162,Sheet!$A$7:$DG$148,'TN01-10 (IN)'!CK$12,0)="","",VLOOKUP($C162,Sheet!$A$7:$DG$148,'TN01-10 (IN)'!CK$12,0))</f>
        <v>6.4</v>
      </c>
      <c r="CL162" s="28" t="str">
        <f>IF(VLOOKUP($C162,Sheet!$A$7:$DG$148,'TN01-10 (IN)'!CL$12,0)="","",VLOOKUP($C162,Sheet!$A$7:$DG$148,'TN01-10 (IN)'!CL$12,0))</f>
        <v/>
      </c>
      <c r="CM162" s="28" t="str">
        <f>IF(VLOOKUP($C162,Sheet!$A$7:$DG$148,'TN01-10 (IN)'!CM$12,0)="","",VLOOKUP($C162,Sheet!$A$7:$DG$148,'TN01-10 (IN)'!CM$12,0))</f>
        <v/>
      </c>
      <c r="CN162" s="28" t="str">
        <f>IF(VLOOKUP($C162,Sheet!$A$7:$DG$148,'TN01-10 (IN)'!CN$12,0)="","",VLOOKUP($C162,Sheet!$A$7:$DG$148,'TN01-10 (IN)'!CN$12,0))</f>
        <v/>
      </c>
      <c r="CO162" s="28" t="str">
        <f>IF(VLOOKUP($C162,Sheet!$A$7:$DG$148,'TN01-10 (IN)'!CO$12,0)="","",VLOOKUP($C162,Sheet!$A$7:$DG$148,'TN01-10 (IN)'!CO$12,0))</f>
        <v/>
      </c>
      <c r="CP162" s="28">
        <f>IF(VLOOKUP($C162,Sheet!$A$7:$DG$148,'TN01-10 (IN)'!CP$12,0)="","",VLOOKUP($C162,Sheet!$A$7:$DG$148,'TN01-10 (IN)'!CP$12,0))</f>
        <v>5.5</v>
      </c>
      <c r="CQ162" s="28">
        <f>IF(VLOOKUP($C162,Sheet!$A$7:$DG$148,'TN01-10 (IN)'!CQ$12,0)="","",VLOOKUP($C162,Sheet!$A$7:$DG$148,'TN01-10 (IN)'!CQ$12,0))</f>
        <v>5</v>
      </c>
      <c r="CR162" s="28">
        <f>IF(VLOOKUP($C162,Sheet!$A$7:$DG$148,'TN01-10 (IN)'!CR$12,0)="","",VLOOKUP($C162,Sheet!$A$7:$DG$148,'TN01-10 (IN)'!CR$12,0))</f>
        <v>6</v>
      </c>
      <c r="CS162" s="28">
        <f>IF(VLOOKUP($C162,Sheet!$A$7:$DG$148,'TN01-10 (IN)'!CS$12,0)="","",VLOOKUP($C162,Sheet!$A$7:$DG$148,'TN01-10 (IN)'!CS$12,0))</f>
        <v>8.1</v>
      </c>
      <c r="CT162" s="28">
        <f>IF(VLOOKUP($C162,Sheet!$A$7:$DG$148,'TN01-10 (IN)'!CT$12,0)="","",VLOOKUP($C162,Sheet!$A$7:$DG$148,'TN01-10 (IN)'!CT$12,0))</f>
        <v>7.1</v>
      </c>
      <c r="CU162" s="33">
        <f>IF(VLOOKUP($C162,Sheet!$A$7:$DG$148,'TN01-10 (IN)'!CU$12,0)="","",VLOOKUP($C162,Sheet!$A$7:$DG$148,'TN01-10 (IN)'!CU$12,0))</f>
        <v>27</v>
      </c>
      <c r="CV162" s="36">
        <f>IF(VLOOKUP($C162,Sheet!$A$7:$DG$148,'TN01-10 (IN)'!CV$12,0)="","",VLOOKUP($C162,Sheet!$A$7:$DG$148,'TN01-10 (IN)'!CV$12,0))</f>
        <v>0</v>
      </c>
      <c r="CW162" s="38">
        <f t="shared" si="20"/>
        <v>128</v>
      </c>
      <c r="CX162" s="38">
        <f t="shared" si="20"/>
        <v>0</v>
      </c>
      <c r="CY162" s="38">
        <f t="shared" si="21"/>
        <v>0</v>
      </c>
      <c r="CZ162" s="38">
        <f t="shared" si="22"/>
        <v>128</v>
      </c>
      <c r="DA162" s="38">
        <f t="shared" si="23"/>
        <v>6.42</v>
      </c>
      <c r="DB162" s="38">
        <f>VLOOKUP($C162,'TN01-04'!$A$13:$DL$166,103,0)</f>
        <v>2.5099999999999998</v>
      </c>
      <c r="DC162" s="28" t="str">
        <f>IF(VLOOKUP($C162,Sheet!$A$7:$DG$148,'TN01-10 (IN)'!DC$12,0)="","",VLOOKUP($C162,Sheet!$A$7:$DG$148,'TN01-10 (IN)'!DC$12,0))</f>
        <v/>
      </c>
      <c r="DD162" s="28" t="str">
        <f>IF(VLOOKUP($C162,Sheet!$A$7:$DG$148,'TN01-10 (IN)'!DD$12,0)="","",VLOOKUP($C162,Sheet!$A$7:$DG$148,'TN01-10 (IN)'!DD$12,0))</f>
        <v/>
      </c>
      <c r="DE162" s="28">
        <f>IF(VLOOKUP($C162,Sheet!$A$7:$DG$148,'TN01-10 (IN)'!DE$12,0)="","",VLOOKUP($C162,Sheet!$A$7:$DG$148,'TN01-10 (IN)'!DE$12,0))</f>
        <v>8</v>
      </c>
      <c r="DF162" s="28" t="str">
        <f>IF(VLOOKUP($C162,Sheet!$A$7:$DG$148,'TN01-10 (IN)'!DF$12,0)="","",VLOOKUP($C162,Sheet!$A$7:$DG$148,'TN01-10 (IN)'!DF$12,0))</f>
        <v/>
      </c>
      <c r="DG162" s="38"/>
      <c r="DH162" s="38">
        <f t="shared" si="24"/>
        <v>8</v>
      </c>
      <c r="DI162" s="38">
        <f>VLOOKUP($C162,'TN01-04'!$A$13:$DL$166,110,0)</f>
        <v>3.65</v>
      </c>
      <c r="DJ162" s="33">
        <f>IF(VLOOKUP($C162,Sheet!$A$7:$DG$148,'TN01-10 (IN)'!DJ$12,0)="","",VLOOKUP($C162,Sheet!$A$7:$DG$148,'TN01-10 (IN)'!DJ$12,0))</f>
        <v>5</v>
      </c>
      <c r="DK162" s="36">
        <f>IF(VLOOKUP($C162,Sheet!$A$7:$DG$148,'TN01-10 (IN)'!DK$12,0)="","",VLOOKUP($C162,Sheet!$A$7:$DG$148,'TN01-10 (IN)'!DK$12,0))</f>
        <v>0</v>
      </c>
      <c r="DL162" s="38">
        <f t="shared" si="25"/>
        <v>133</v>
      </c>
      <c r="DM162" s="38">
        <f t="shared" si="26"/>
        <v>0</v>
      </c>
      <c r="DN162" s="38">
        <f t="shared" si="27"/>
        <v>6.48</v>
      </c>
      <c r="DO162" s="38">
        <f>VLOOKUP($C162,'TN01-04'!$A$13:$DL$166,116,0)</f>
        <v>2.5499999999999998</v>
      </c>
      <c r="DP162" s="33">
        <f>IF(VLOOKUP($C162,Sheet!$A$7:$DG$148,'TN01-10 (IN)'!DP$12,0)="","",VLOOKUP($C162,Sheet!$A$7:$DG$148,'TN01-10 (IN)'!DP$12,0))</f>
        <v>138</v>
      </c>
      <c r="DQ162" s="36">
        <f>IF(VLOOKUP($C162,Sheet!$A$7:$DG$148,'TN01-10 (IN)'!DQ$12,0)="","",VLOOKUP($C162,Sheet!$A$7:$DG$148,'TN01-10 (IN)'!DQ$12,0))</f>
        <v>0</v>
      </c>
      <c r="DR162" s="28">
        <f>IF(VLOOKUP($C162,Sheet!$A$7:$DG$148,'TN01-10 (IN)'!DR$12,0)="","",VLOOKUP($C162,Sheet!$A$7:$DG$148,'TN01-10 (IN)'!DR$12,0))</f>
        <v>137</v>
      </c>
      <c r="DS162" s="28">
        <f>IF(VLOOKUP($C162,Sheet!$A$7:$DG$148,'TN01-10 (IN)'!DS$12,0)="","",VLOOKUP($C162,Sheet!$A$7:$DG$148,'TN01-10 (IN)'!DS$12,0))</f>
        <v>138</v>
      </c>
      <c r="DT162" s="28">
        <f>IF(VLOOKUP($C162,Sheet!$A$7:$DG$148,'TN01-10 (IN)'!DT$12,0)="","",VLOOKUP($C162,Sheet!$A$7:$DG$148,'TN01-10 (IN)'!DT$12,0))</f>
        <v>6.48</v>
      </c>
      <c r="DU162" s="28">
        <f>IF(VLOOKUP($C162,Sheet!$A$7:$DG$148,'TN01-10 (IN)'!DU$12,0)="","",VLOOKUP($C162,Sheet!$A$7:$DG$148,'TN01-10 (IN)'!DU$12,0))</f>
        <v>2.5499999999999998</v>
      </c>
      <c r="DV162" s="28" t="str">
        <f>IF(VLOOKUP($C162,Sheet!$A$7:$DG$148,'TN01-10 (IN)'!DV$12,0)="","",VLOOKUP($C162,Sheet!$A$7:$DG$148,'TN01-10 (IN)'!DV$12,0))</f>
        <v/>
      </c>
      <c r="DW162" s="42">
        <f t="shared" si="28"/>
        <v>0</v>
      </c>
    </row>
    <row r="163" spans="1:127" ht="15.95" customHeight="1" x14ac:dyDescent="0.2">
      <c r="A163" s="52"/>
      <c r="B163" s="625"/>
      <c r="C163" s="45">
        <v>2220717174</v>
      </c>
      <c r="D163" s="26" t="s">
        <v>18</v>
      </c>
      <c r="E163" s="26" t="s">
        <v>121</v>
      </c>
      <c r="F163" s="26" t="s">
        <v>203</v>
      </c>
      <c r="G163" s="27">
        <v>36138</v>
      </c>
      <c r="H163" s="26" t="s">
        <v>209</v>
      </c>
      <c r="I163" s="26" t="s">
        <v>212</v>
      </c>
      <c r="J163" s="28" t="e">
        <f>IF(VLOOKUP($C163,Sheet!$A$7:$DG$148,'TN01-10 (IN)'!J$12,0)="","",VLOOKUP($C163,Sheet!$A$7:$DG$148,'TN01-10 (IN)'!J$12,0))</f>
        <v>#N/A</v>
      </c>
      <c r="K163" s="28" t="e">
        <f>IF(VLOOKUP($C163,Sheet!$A$7:$DG$148,'TN01-10 (IN)'!K$12,0)="","",VLOOKUP($C163,Sheet!$A$7:$DG$148,'TN01-10 (IN)'!K$12,0))</f>
        <v>#N/A</v>
      </c>
      <c r="L163" s="28" t="e">
        <f>IF(VLOOKUP($C163,Sheet!$A$7:$DG$148,'TN01-10 (IN)'!L$12,0)="","",VLOOKUP($C163,Sheet!$A$7:$DG$148,'TN01-10 (IN)'!L$12,0))</f>
        <v>#N/A</v>
      </c>
      <c r="M163" s="28" t="e">
        <f>IF(VLOOKUP($C163,Sheet!$A$7:$DG$148,'TN01-10 (IN)'!M$12,0)="","",VLOOKUP($C163,Sheet!$A$7:$DG$148,'TN01-10 (IN)'!M$12,0))</f>
        <v>#N/A</v>
      </c>
      <c r="N163" s="28" t="e">
        <f>IF(VLOOKUP($C163,Sheet!$A$7:$DG$148,'TN01-10 (IN)'!N$12,0)="","",VLOOKUP($C163,Sheet!$A$7:$DG$148,'TN01-10 (IN)'!N$12,0))</f>
        <v>#N/A</v>
      </c>
      <c r="O163" s="28" t="e">
        <f>IF(VLOOKUP($C163,Sheet!$A$7:$DG$148,'TN01-10 (IN)'!O$12,0)="","",VLOOKUP($C163,Sheet!$A$7:$DG$148,'TN01-10 (IN)'!O$12,0))</f>
        <v>#N/A</v>
      </c>
      <c r="P163" s="28" t="e">
        <f>IF(VLOOKUP($C163,Sheet!$A$7:$DG$148,'TN01-10 (IN)'!P$12,0)="","",VLOOKUP($C163,Sheet!$A$7:$DG$148,'TN01-10 (IN)'!P$12,0))</f>
        <v>#N/A</v>
      </c>
      <c r="Q163" s="28" t="e">
        <f>IF(VLOOKUP($C163,Sheet!$A$7:$DG$148,'TN01-10 (IN)'!Q$12,0)="","",VLOOKUP($C163,Sheet!$A$7:$DG$148,'TN01-10 (IN)'!Q$12,0))</f>
        <v>#N/A</v>
      </c>
      <c r="R163" s="28" t="e">
        <f>IF(VLOOKUP($C163,Sheet!$A$7:$DG$148,'TN01-10 (IN)'!R$12,0)="","",VLOOKUP($C163,Sheet!$A$7:$DG$148,'TN01-10 (IN)'!R$12,0))</f>
        <v>#N/A</v>
      </c>
      <c r="S163" s="28" t="e">
        <f>IF(VLOOKUP($C163,Sheet!$A$7:$DG$148,'TN01-10 (IN)'!S$12,0)="","",VLOOKUP($C163,Sheet!$A$7:$DG$148,'TN01-10 (IN)'!S$12,0))</f>
        <v>#N/A</v>
      </c>
      <c r="T163" s="28" t="e">
        <f>IF(VLOOKUP($C163,Sheet!$A$7:$DG$148,'TN01-10 (IN)'!T$12,0)="","",VLOOKUP($C163,Sheet!$A$7:$DG$148,'TN01-10 (IN)'!T$12,0))</f>
        <v>#N/A</v>
      </c>
      <c r="U163" s="28" t="e">
        <f>IF(VLOOKUP($C163,Sheet!$A$7:$DG$148,'TN01-10 (IN)'!U$12,0)="","",VLOOKUP($C163,Sheet!$A$7:$DG$148,'TN01-10 (IN)'!U$12,0))</f>
        <v>#N/A</v>
      </c>
      <c r="V163" s="28" t="e">
        <f>IF(VLOOKUP($C163,Sheet!$A$7:$DG$148,'TN01-10 (IN)'!V$12,0)="","",VLOOKUP($C163,Sheet!$A$7:$DG$148,'TN01-10 (IN)'!V$12,0))</f>
        <v>#N/A</v>
      </c>
      <c r="W163" s="28" t="e">
        <f>IF(VLOOKUP($C163,Sheet!$A$7:$DG$148,'TN01-10 (IN)'!W$12,0)="","",VLOOKUP($C163,Sheet!$A$7:$DG$148,'TN01-10 (IN)'!W$12,0))</f>
        <v>#N/A</v>
      </c>
      <c r="X163" s="28" t="e">
        <f>IF(VLOOKUP($C163,Sheet!$A$7:$DG$148,'TN01-10 (IN)'!X$12,0)="","",VLOOKUP($C163,Sheet!$A$7:$DG$148,'TN01-10 (IN)'!X$12,0))</f>
        <v>#N/A</v>
      </c>
      <c r="Y163" s="28" t="e">
        <f>IF(VLOOKUP($C163,Sheet!$A$7:$DG$148,'TN01-10 (IN)'!Y$12,0)="","",VLOOKUP($C163,Sheet!$A$7:$DG$148,'TN01-10 (IN)'!Y$12,0))</f>
        <v>#N/A</v>
      </c>
      <c r="Z163" s="28" t="e">
        <f>IF(VLOOKUP($C163,Sheet!$A$7:$DG$148,'TN01-10 (IN)'!Z$12,0)="","",VLOOKUP($C163,Sheet!$A$7:$DG$148,'TN01-10 (IN)'!Z$12,0))</f>
        <v>#N/A</v>
      </c>
      <c r="AA163" s="28" t="e">
        <f>IF(VLOOKUP($C163,Sheet!$A$7:$DG$148,'TN01-10 (IN)'!AA$12,0)="","",VLOOKUP($C163,Sheet!$A$7:$DG$148,'TN01-10 (IN)'!AA$12,0))</f>
        <v>#N/A</v>
      </c>
      <c r="AB163" s="28" t="e">
        <f>IF(VLOOKUP($C163,Sheet!$A$7:$DG$148,'TN01-10 (IN)'!AB$12,0)="","",VLOOKUP($C163,Sheet!$A$7:$DG$148,'TN01-10 (IN)'!AB$12,0))</f>
        <v>#N/A</v>
      </c>
      <c r="AC163" s="28" t="e">
        <f>IF(VLOOKUP($C163,Sheet!$A$7:$DG$148,'TN01-10 (IN)'!AC$12,0)="","",VLOOKUP($C163,Sheet!$A$7:$DG$148,'TN01-10 (IN)'!AC$12,0))</f>
        <v>#N/A</v>
      </c>
      <c r="AD163" s="28" t="e">
        <f>IF(VLOOKUP($C163,Sheet!$A$7:$DG$148,'TN01-10 (IN)'!AD$12,0)="","",VLOOKUP($C163,Sheet!$A$7:$DG$148,'TN01-10 (IN)'!AD$12,0))</f>
        <v>#N/A</v>
      </c>
      <c r="AE163" s="28" t="e">
        <f>IF(VLOOKUP($C163,Sheet!$A$7:$DG$148,'TN01-10 (IN)'!AE$12,0)="","",VLOOKUP($C163,Sheet!$A$7:$DG$148,'TN01-10 (IN)'!AE$12,0))</f>
        <v>#N/A</v>
      </c>
      <c r="AF163" s="28" t="e">
        <f>IF(VLOOKUP($C163,Sheet!$A$7:$DG$148,'TN01-10 (IN)'!AF$12,0)="","",VLOOKUP($C163,Sheet!$A$7:$DG$148,'TN01-10 (IN)'!AF$12,0))</f>
        <v>#N/A</v>
      </c>
      <c r="AG163" s="28" t="e">
        <f>IF(VLOOKUP($C163,Sheet!$A$7:$DG$148,'TN01-10 (IN)'!AG$12,0)="","",VLOOKUP($C163,Sheet!$A$7:$DG$148,'TN01-10 (IN)'!AG$12,0))</f>
        <v>#N/A</v>
      </c>
      <c r="AH163" s="28" t="e">
        <f>IF(VLOOKUP($C163,Sheet!$A$7:$DG$148,'TN01-10 (IN)'!AH$12,0)="","",VLOOKUP($C163,Sheet!$A$7:$DG$148,'TN01-10 (IN)'!AH$12,0))</f>
        <v>#N/A</v>
      </c>
      <c r="AI163" s="28" t="e">
        <f>IF(VLOOKUP($C163,Sheet!$A$7:$DG$148,'TN01-10 (IN)'!AI$12,0)="","",VLOOKUP($C163,Sheet!$A$7:$DG$148,'TN01-10 (IN)'!AI$12,0))</f>
        <v>#N/A</v>
      </c>
      <c r="AJ163" s="28" t="e">
        <f>IF(VLOOKUP($C163,Sheet!$A$7:$DG$148,'TN01-10 (IN)'!AJ$12,0)="","",VLOOKUP($C163,Sheet!$A$7:$DG$148,'TN01-10 (IN)'!AJ$12,0))</f>
        <v>#N/A</v>
      </c>
      <c r="AK163" s="28" t="e">
        <f>IF(VLOOKUP($C163,Sheet!$A$7:$DG$148,'TN01-10 (IN)'!AK$12,0)="","",VLOOKUP($C163,Sheet!$A$7:$DG$148,'TN01-10 (IN)'!AK$12,0))</f>
        <v>#N/A</v>
      </c>
      <c r="AL163" s="28" t="e">
        <f>IF(VLOOKUP($C163,Sheet!$A$7:$DG$148,'TN01-10 (IN)'!AL$12,0)="","",VLOOKUP($C163,Sheet!$A$7:$DG$148,'TN01-10 (IN)'!AL$12,0))</f>
        <v>#N/A</v>
      </c>
      <c r="AM163" s="33" t="e">
        <f>IF(VLOOKUP($C163,Sheet!$A$7:$DG$148,'TN01-10 (IN)'!AM$12,0)="","",VLOOKUP($C163,Sheet!$A$7:$DG$148,'TN01-10 (IN)'!AM$12,0))</f>
        <v>#N/A</v>
      </c>
      <c r="AN163" s="36" t="e">
        <f>IF(VLOOKUP($C163,Sheet!$A$7:$DG$148,'TN01-10 (IN)'!AN$12,0)="","",VLOOKUP($C163,Sheet!$A$7:$DG$148,'TN01-10 (IN)'!AN$12,0))</f>
        <v>#N/A</v>
      </c>
      <c r="AO163" s="32" t="e">
        <f>IF(VLOOKUP($C163,Sheet!$A$7:$DG$148,'TN01-10 (IN)'!AO$12,0)="","",VLOOKUP($C163,Sheet!$A$7:$DG$148,'TN01-10 (IN)'!AO$12,0))</f>
        <v>#N/A</v>
      </c>
      <c r="AP163" s="32" t="e">
        <f>IF(VLOOKUP($C163,Sheet!$A$7:$DG$148,'TN01-10 (IN)'!AP$12,0)="","",VLOOKUP($C163,Sheet!$A$7:$DG$148,'TN01-10 (IN)'!AP$12,0))</f>
        <v>#N/A</v>
      </c>
      <c r="AQ163" s="32" t="e">
        <f>IF(VLOOKUP($C163,Sheet!$A$7:$DG$148,'TN01-10 (IN)'!AQ$12,0)="","",VLOOKUP($C163,Sheet!$A$7:$DG$148,'TN01-10 (IN)'!AQ$12,0))</f>
        <v>#N/A</v>
      </c>
      <c r="AR163" s="32" t="e">
        <f>IF(VLOOKUP($C163,Sheet!$A$7:$DG$148,'TN01-10 (IN)'!AR$12,0)="","",VLOOKUP($C163,Sheet!$A$7:$DG$148,'TN01-10 (IN)'!AR$12,0))</f>
        <v>#N/A</v>
      </c>
      <c r="AS163" s="32" t="e">
        <f>IF(VLOOKUP($C163,Sheet!$A$7:$DG$148,'TN01-10 (IN)'!AS$12,0)="","",VLOOKUP($C163,Sheet!$A$7:$DG$148,'TN01-10 (IN)'!AS$12,0))</f>
        <v>#N/A</v>
      </c>
      <c r="AT163" s="32" t="e">
        <f>IF(VLOOKUP($C163,Sheet!$A$7:$DG$148,'TN01-10 (IN)'!AT$12,0)="","",VLOOKUP($C163,Sheet!$A$7:$DG$148,'TN01-10 (IN)'!AT$12,0))</f>
        <v>#N/A</v>
      </c>
      <c r="AU163" s="32" t="e">
        <f>IF(VLOOKUP($C163,Sheet!$A$7:$DG$148,'TN01-10 (IN)'!AU$12,0)="","",VLOOKUP($C163,Sheet!$A$7:$DG$148,'TN01-10 (IN)'!AU$12,0))</f>
        <v>#N/A</v>
      </c>
      <c r="AV163" s="32" t="e">
        <f>IF(VLOOKUP($C163,Sheet!$A$7:$DG$148,'TN01-10 (IN)'!AV$12,0)="","",VLOOKUP($C163,Sheet!$A$7:$DG$148,'TN01-10 (IN)'!AV$12,0))</f>
        <v>#N/A</v>
      </c>
      <c r="AW163" s="32" t="e">
        <f>IF(VLOOKUP($C163,Sheet!$A$7:$DG$148,'TN01-10 (IN)'!AW$12,0)="","",VLOOKUP($C163,Sheet!$A$7:$DG$148,'TN01-10 (IN)'!AW$12,0))</f>
        <v>#N/A</v>
      </c>
      <c r="AX163" s="32" t="e">
        <f>IF(VLOOKUP($C163,Sheet!$A$7:$DG$148,'TN01-10 (IN)'!AX$12,0)="","",VLOOKUP($C163,Sheet!$A$7:$DG$148,'TN01-10 (IN)'!AX$12,0))</f>
        <v>#N/A</v>
      </c>
      <c r="AY163" s="32" t="e">
        <f>IF(VLOOKUP($C163,Sheet!$A$7:$DG$148,'TN01-10 (IN)'!AY$12,0)="","",VLOOKUP($C163,Sheet!$A$7:$DG$148,'TN01-10 (IN)'!AY$12,0))</f>
        <v>#N/A</v>
      </c>
      <c r="AZ163" s="32" t="e">
        <f>IF(VLOOKUP($C163,Sheet!$A$7:$DG$148,'TN01-10 (IN)'!AZ$12,0)="","",VLOOKUP($C163,Sheet!$A$7:$DG$148,'TN01-10 (IN)'!AZ$12,0))</f>
        <v>#N/A</v>
      </c>
      <c r="BA163" s="32" t="e">
        <f>IF(VLOOKUP($C163,Sheet!$A$7:$DG$148,'TN01-10 (IN)'!BA$12,0)="","",VLOOKUP($C163,Sheet!$A$7:$DG$148,'TN01-10 (IN)'!BA$12,0))</f>
        <v>#N/A</v>
      </c>
      <c r="BB163" s="32" t="e">
        <f>IF(VLOOKUP($C163,Sheet!$A$7:$DG$148,'TN01-10 (IN)'!BB$12,0)="","",VLOOKUP($C163,Sheet!$A$7:$DG$148,'TN01-10 (IN)'!BB$12,0))</f>
        <v>#N/A</v>
      </c>
      <c r="BC163" s="32" t="e">
        <f>IF(VLOOKUP($C163,Sheet!$A$7:$DG$148,'TN01-10 (IN)'!BC$12,0)="","",VLOOKUP($C163,Sheet!$A$7:$DG$148,'TN01-10 (IN)'!BC$12,0))</f>
        <v>#N/A</v>
      </c>
      <c r="BD163" s="33" t="e">
        <f>IF(VLOOKUP($C163,Sheet!$A$7:$DG$148,'TN01-10 (IN)'!BD$12,0)="","",VLOOKUP($C163,Sheet!$A$7:$DG$148,'TN01-10 (IN)'!BD$12,0))</f>
        <v>#N/A</v>
      </c>
      <c r="BE163" s="36" t="e">
        <f>IF(VLOOKUP($C163,Sheet!$A$7:$DG$148,'TN01-10 (IN)'!BE$12,0)="","",VLOOKUP($C163,Sheet!$A$7:$DG$148,'TN01-10 (IN)'!BE$12,0))</f>
        <v>#N/A</v>
      </c>
      <c r="BF163" s="28" t="e">
        <f>IF(VLOOKUP($C163,Sheet!$A$7:$DG$148,'TN01-10 (IN)'!BF$12,0)="","",VLOOKUP($C163,Sheet!$A$7:$DG$148,'TN01-10 (IN)'!BF$12,0))</f>
        <v>#N/A</v>
      </c>
      <c r="BG163" s="28" t="e">
        <f>IF(VLOOKUP($C163,Sheet!$A$7:$DG$148,'TN01-10 (IN)'!BG$12,0)="","",VLOOKUP($C163,Sheet!$A$7:$DG$148,'TN01-10 (IN)'!BG$12,0))</f>
        <v>#N/A</v>
      </c>
      <c r="BH163" s="28" t="e">
        <f>IF(VLOOKUP($C163,Sheet!$A$7:$DG$148,'TN01-10 (IN)'!BH$12,0)="","",VLOOKUP($C163,Sheet!$A$7:$DG$148,'TN01-10 (IN)'!BH$12,0))</f>
        <v>#N/A</v>
      </c>
      <c r="BI163" s="28" t="e">
        <f>IF(VLOOKUP($C163,Sheet!$A$7:$DG$148,'TN01-10 (IN)'!BI$12,0)="","",VLOOKUP($C163,Sheet!$A$7:$DG$148,'TN01-10 (IN)'!BI$12,0))</f>
        <v>#N/A</v>
      </c>
      <c r="BJ163" s="28" t="e">
        <f>IF(VLOOKUP($C163,Sheet!$A$7:$DG$148,'TN01-10 (IN)'!BJ$12,0)="","",VLOOKUP($C163,Sheet!$A$7:$DG$148,'TN01-10 (IN)'!BJ$12,0))</f>
        <v>#N/A</v>
      </c>
      <c r="BK163" s="28" t="e">
        <f>IF(VLOOKUP($C163,Sheet!$A$7:$DG$148,'TN01-10 (IN)'!BK$12,0)="","",VLOOKUP($C163,Sheet!$A$7:$DG$148,'TN01-10 (IN)'!BK$12,0))</f>
        <v>#N/A</v>
      </c>
      <c r="BL163" s="28" t="e">
        <f>IF(VLOOKUP($C163,Sheet!$A$7:$DG$148,'TN01-10 (IN)'!BL$12,0)="","",VLOOKUP($C163,Sheet!$A$7:$DG$148,'TN01-10 (IN)'!BL$12,0))</f>
        <v>#N/A</v>
      </c>
      <c r="BM163" s="28" t="e">
        <f>IF(VLOOKUP($C163,Sheet!$A$7:$DG$148,'TN01-10 (IN)'!BM$12,0)="","",VLOOKUP($C163,Sheet!$A$7:$DG$148,'TN01-10 (IN)'!BM$12,0))</f>
        <v>#N/A</v>
      </c>
      <c r="BN163" s="28" t="e">
        <f>IF(VLOOKUP($C163,Sheet!$A$7:$DG$148,'TN01-10 (IN)'!BN$12,0)="","",VLOOKUP($C163,Sheet!$A$7:$DG$148,'TN01-10 (IN)'!BN$12,0))</f>
        <v>#N/A</v>
      </c>
      <c r="BO163" s="28" t="e">
        <f>IF(VLOOKUP($C163,Sheet!$A$7:$DG$148,'TN01-10 (IN)'!BO$12,0)="","",VLOOKUP($C163,Sheet!$A$7:$DG$148,'TN01-10 (IN)'!BO$12,0))</f>
        <v>#N/A</v>
      </c>
      <c r="BP163" s="28" t="e">
        <f>IF(VLOOKUP($C163,Sheet!$A$7:$DG$148,'TN01-10 (IN)'!BP$12,0)="","",VLOOKUP($C163,Sheet!$A$7:$DG$148,'TN01-10 (IN)'!BP$12,0))</f>
        <v>#N/A</v>
      </c>
      <c r="BQ163" s="28" t="e">
        <f>IF(VLOOKUP($C163,Sheet!$A$7:$DG$148,'TN01-10 (IN)'!BQ$12,0)="","",VLOOKUP($C163,Sheet!$A$7:$DG$148,'TN01-10 (IN)'!BQ$12,0))</f>
        <v>#N/A</v>
      </c>
      <c r="BR163" s="28" t="e">
        <f>IF(VLOOKUP($C163,Sheet!$A$7:$DG$148,'TN01-10 (IN)'!BR$12,0)="","",VLOOKUP($C163,Sheet!$A$7:$DG$148,'TN01-10 (IN)'!BR$12,0))</f>
        <v>#N/A</v>
      </c>
      <c r="BS163" s="28" t="e">
        <f>IF(VLOOKUP($C163,Sheet!$A$7:$DG$148,'TN01-10 (IN)'!BS$12,0)="","",VLOOKUP($C163,Sheet!$A$7:$DG$148,'TN01-10 (IN)'!BS$12,0))</f>
        <v>#N/A</v>
      </c>
      <c r="BT163" s="28" t="e">
        <f>IF(VLOOKUP($C163,Sheet!$A$7:$DG$148,'TN01-10 (IN)'!BT$12,0)="","",VLOOKUP($C163,Sheet!$A$7:$DG$148,'TN01-10 (IN)'!BT$12,0))</f>
        <v>#N/A</v>
      </c>
      <c r="BU163" s="28" t="e">
        <f>IF(VLOOKUP($C163,Sheet!$A$7:$DG$148,'TN01-10 (IN)'!BU$12,0)="","",VLOOKUP($C163,Sheet!$A$7:$DG$148,'TN01-10 (IN)'!BU$12,0))</f>
        <v>#N/A</v>
      </c>
      <c r="BV163" s="28" t="e">
        <f>IF(VLOOKUP($C163,Sheet!$A$7:$DG$148,'TN01-10 (IN)'!BV$12,0)="","",VLOOKUP($C163,Sheet!$A$7:$DG$148,'TN01-10 (IN)'!BV$12,0))</f>
        <v>#N/A</v>
      </c>
      <c r="BW163" s="28" t="e">
        <f>IF(VLOOKUP($C163,Sheet!$A$7:$DG$148,'TN01-10 (IN)'!BW$12,0)="","",VLOOKUP($C163,Sheet!$A$7:$DG$148,'TN01-10 (IN)'!BW$12,0))</f>
        <v>#N/A</v>
      </c>
      <c r="BX163" s="28" t="e">
        <f>IF(VLOOKUP($C163,Sheet!$A$7:$DG$148,'TN01-10 (IN)'!BX$12,0)="","",VLOOKUP($C163,Sheet!$A$7:$DG$148,'TN01-10 (IN)'!BX$12,0))</f>
        <v>#N/A</v>
      </c>
      <c r="BY163" s="28" t="e">
        <f>IF(VLOOKUP($C163,Sheet!$A$7:$DG$148,'TN01-10 (IN)'!BY$12,0)="","",VLOOKUP($C163,Sheet!$A$7:$DG$148,'TN01-10 (IN)'!BY$12,0))</f>
        <v>#N/A</v>
      </c>
      <c r="BZ163" s="33" t="e">
        <f>IF(VLOOKUP($C163,Sheet!$A$7:$DG$148,'TN01-10 (IN)'!BZ$12,0)="","",VLOOKUP($C163,Sheet!$A$7:$DG$148,'TN01-10 (IN)'!BZ$12,0))</f>
        <v>#N/A</v>
      </c>
      <c r="CA163" s="36" t="e">
        <f>IF(VLOOKUP($C163,Sheet!$A$7:$DG$148,'TN01-10 (IN)'!CA$12,0)="","",VLOOKUP($C163,Sheet!$A$7:$DG$148,'TN01-10 (IN)'!CA$12,0))</f>
        <v>#N/A</v>
      </c>
      <c r="CB163" s="28" t="e">
        <f>IF(VLOOKUP($C163,Sheet!$A$7:$DG$148,'TN01-10 (IN)'!CB$12,0)="","",VLOOKUP($C163,Sheet!$A$7:$DG$148,'TN01-10 (IN)'!CB$12,0))</f>
        <v>#N/A</v>
      </c>
      <c r="CC163" s="28" t="e">
        <f>IF(VLOOKUP($C163,Sheet!$A$7:$DG$148,'TN01-10 (IN)'!CC$12,0)="","",VLOOKUP($C163,Sheet!$A$7:$DG$148,'TN01-10 (IN)'!CC$12,0))</f>
        <v>#N/A</v>
      </c>
      <c r="CD163" s="28" t="e">
        <f>IF(VLOOKUP($C163,Sheet!$A$7:$DG$148,'TN01-10 (IN)'!CD$12,0)="","",VLOOKUP($C163,Sheet!$A$7:$DG$148,'TN01-10 (IN)'!CD$12,0))</f>
        <v>#N/A</v>
      </c>
      <c r="CE163" s="28" t="e">
        <f>IF(VLOOKUP($C163,Sheet!$A$7:$DG$148,'TN01-10 (IN)'!CE$12,0)="","",VLOOKUP($C163,Sheet!$A$7:$DG$148,'TN01-10 (IN)'!CE$12,0))</f>
        <v>#N/A</v>
      </c>
      <c r="CF163" s="28" t="e">
        <f>IF(VLOOKUP($C163,Sheet!$A$7:$DG$148,'TN01-10 (IN)'!CF$12,0)="","",VLOOKUP($C163,Sheet!$A$7:$DG$148,'TN01-10 (IN)'!CF$12,0))</f>
        <v>#N/A</v>
      </c>
      <c r="CG163" s="28" t="e">
        <f>IF(VLOOKUP($C163,Sheet!$A$7:$DG$148,'TN01-10 (IN)'!CG$12,0)="","",VLOOKUP($C163,Sheet!$A$7:$DG$148,'TN01-10 (IN)'!CG$12,0))</f>
        <v>#N/A</v>
      </c>
      <c r="CH163" s="28" t="e">
        <f>IF(VLOOKUP($C163,Sheet!$A$7:$DG$148,'TN01-10 (IN)'!CH$12,0)="","",VLOOKUP($C163,Sheet!$A$7:$DG$148,'TN01-10 (IN)'!CH$12,0))</f>
        <v>#N/A</v>
      </c>
      <c r="CI163" s="28" t="e">
        <f>IF(VLOOKUP($C163,Sheet!$A$7:$DG$148,'TN01-10 (IN)'!CI$12,0)="","",VLOOKUP($C163,Sheet!$A$7:$DG$148,'TN01-10 (IN)'!CI$12,0))</f>
        <v>#N/A</v>
      </c>
      <c r="CJ163" s="28" t="e">
        <f>IF(VLOOKUP($C163,Sheet!$A$7:$DG$148,'TN01-10 (IN)'!CJ$12,0)="","",VLOOKUP($C163,Sheet!$A$7:$DG$148,'TN01-10 (IN)'!CJ$12,0))</f>
        <v>#N/A</v>
      </c>
      <c r="CK163" s="28" t="e">
        <f>IF(VLOOKUP($C163,Sheet!$A$7:$DG$148,'TN01-10 (IN)'!CK$12,0)="","",VLOOKUP($C163,Sheet!$A$7:$DG$148,'TN01-10 (IN)'!CK$12,0))</f>
        <v>#N/A</v>
      </c>
      <c r="CL163" s="28" t="e">
        <f>IF(VLOOKUP($C163,Sheet!$A$7:$DG$148,'TN01-10 (IN)'!CL$12,0)="","",VLOOKUP($C163,Sheet!$A$7:$DG$148,'TN01-10 (IN)'!CL$12,0))</f>
        <v>#N/A</v>
      </c>
      <c r="CM163" s="28" t="e">
        <f>IF(VLOOKUP($C163,Sheet!$A$7:$DG$148,'TN01-10 (IN)'!CM$12,0)="","",VLOOKUP($C163,Sheet!$A$7:$DG$148,'TN01-10 (IN)'!CM$12,0))</f>
        <v>#N/A</v>
      </c>
      <c r="CN163" s="28" t="e">
        <f>IF(VLOOKUP($C163,Sheet!$A$7:$DG$148,'TN01-10 (IN)'!CN$12,0)="","",VLOOKUP($C163,Sheet!$A$7:$DG$148,'TN01-10 (IN)'!CN$12,0))</f>
        <v>#N/A</v>
      </c>
      <c r="CO163" s="28" t="e">
        <f>IF(VLOOKUP($C163,Sheet!$A$7:$DG$148,'TN01-10 (IN)'!CO$12,0)="","",VLOOKUP($C163,Sheet!$A$7:$DG$148,'TN01-10 (IN)'!CO$12,0))</f>
        <v>#N/A</v>
      </c>
      <c r="CP163" s="28" t="e">
        <f>IF(VLOOKUP($C163,Sheet!$A$7:$DG$148,'TN01-10 (IN)'!CP$12,0)="","",VLOOKUP($C163,Sheet!$A$7:$DG$148,'TN01-10 (IN)'!CP$12,0))</f>
        <v>#N/A</v>
      </c>
      <c r="CQ163" s="28" t="e">
        <f>IF(VLOOKUP($C163,Sheet!$A$7:$DG$148,'TN01-10 (IN)'!CQ$12,0)="","",VLOOKUP($C163,Sheet!$A$7:$DG$148,'TN01-10 (IN)'!CQ$12,0))</f>
        <v>#N/A</v>
      </c>
      <c r="CR163" s="28" t="e">
        <f>IF(VLOOKUP($C163,Sheet!$A$7:$DG$148,'TN01-10 (IN)'!CR$12,0)="","",VLOOKUP($C163,Sheet!$A$7:$DG$148,'TN01-10 (IN)'!CR$12,0))</f>
        <v>#N/A</v>
      </c>
      <c r="CS163" s="28" t="e">
        <f>IF(VLOOKUP($C163,Sheet!$A$7:$DG$148,'TN01-10 (IN)'!CS$12,0)="","",VLOOKUP($C163,Sheet!$A$7:$DG$148,'TN01-10 (IN)'!CS$12,0))</f>
        <v>#N/A</v>
      </c>
      <c r="CT163" s="28" t="e">
        <f>IF(VLOOKUP($C163,Sheet!$A$7:$DG$148,'TN01-10 (IN)'!CT$12,0)="","",VLOOKUP($C163,Sheet!$A$7:$DG$148,'TN01-10 (IN)'!CT$12,0))</f>
        <v>#N/A</v>
      </c>
      <c r="CU163" s="33" t="e">
        <f>IF(VLOOKUP($C163,Sheet!$A$7:$DG$148,'TN01-10 (IN)'!CU$12,0)="","",VLOOKUP($C163,Sheet!$A$7:$DG$148,'TN01-10 (IN)'!CU$12,0))</f>
        <v>#N/A</v>
      </c>
      <c r="CV163" s="36" t="e">
        <f>IF(VLOOKUP($C163,Sheet!$A$7:$DG$148,'TN01-10 (IN)'!CV$12,0)="","",VLOOKUP($C163,Sheet!$A$7:$DG$148,'TN01-10 (IN)'!CV$12,0))</f>
        <v>#N/A</v>
      </c>
      <c r="CW163" s="38" t="e">
        <f t="shared" si="20"/>
        <v>#N/A</v>
      </c>
      <c r="CX163" s="38" t="e">
        <f t="shared" si="20"/>
        <v>#N/A</v>
      </c>
      <c r="CY163" s="38">
        <f t="shared" si="21"/>
        <v>0</v>
      </c>
      <c r="CZ163" s="38" t="e">
        <f t="shared" si="22"/>
        <v>#N/A</v>
      </c>
      <c r="DA163" s="38" t="e">
        <f t="shared" si="23"/>
        <v>#N/A</v>
      </c>
      <c r="DB163" s="38" t="e">
        <f>VLOOKUP($C163,'TN01-04'!$A$13:$DL$166,103,0)</f>
        <v>#N/A</v>
      </c>
      <c r="DC163" s="28" t="e">
        <f>IF(VLOOKUP($C163,Sheet!$A$7:$DG$148,'TN01-10 (IN)'!DC$12,0)="","",VLOOKUP($C163,Sheet!$A$7:$DG$148,'TN01-10 (IN)'!DC$12,0))</f>
        <v>#N/A</v>
      </c>
      <c r="DD163" s="28" t="e">
        <f>IF(VLOOKUP($C163,Sheet!$A$7:$DG$148,'TN01-10 (IN)'!DD$12,0)="","",VLOOKUP($C163,Sheet!$A$7:$DG$148,'TN01-10 (IN)'!DD$12,0))</f>
        <v>#N/A</v>
      </c>
      <c r="DE163" s="28" t="e">
        <f>IF(VLOOKUP($C163,Sheet!$A$7:$DG$148,'TN01-10 (IN)'!DE$12,0)="","",VLOOKUP($C163,Sheet!$A$7:$DG$148,'TN01-10 (IN)'!DE$12,0))</f>
        <v>#N/A</v>
      </c>
      <c r="DF163" s="28" t="e">
        <f>IF(VLOOKUP($C163,Sheet!$A$7:$DG$148,'TN01-10 (IN)'!DF$12,0)="","",VLOOKUP($C163,Sheet!$A$7:$DG$148,'TN01-10 (IN)'!DF$12,0))</f>
        <v>#N/A</v>
      </c>
      <c r="DG163" s="38"/>
      <c r="DH163" s="38" t="e">
        <f t="shared" si="24"/>
        <v>#N/A</v>
      </c>
      <c r="DI163" s="38" t="e">
        <f>VLOOKUP($C163,'TN01-04'!$A$13:$DL$166,110,0)</f>
        <v>#N/A</v>
      </c>
      <c r="DJ163" s="33" t="e">
        <f>IF(VLOOKUP($C163,Sheet!$A$7:$DG$148,'TN01-10 (IN)'!DJ$12,0)="","",VLOOKUP($C163,Sheet!$A$7:$DG$148,'TN01-10 (IN)'!DJ$12,0))</f>
        <v>#N/A</v>
      </c>
      <c r="DK163" s="36" t="e">
        <f>IF(VLOOKUP($C163,Sheet!$A$7:$DG$148,'TN01-10 (IN)'!DK$12,0)="","",VLOOKUP($C163,Sheet!$A$7:$DG$148,'TN01-10 (IN)'!DK$12,0))</f>
        <v>#N/A</v>
      </c>
      <c r="DL163" s="38" t="e">
        <f t="shared" si="25"/>
        <v>#N/A</v>
      </c>
      <c r="DM163" s="38" t="e">
        <f t="shared" si="26"/>
        <v>#N/A</v>
      </c>
      <c r="DN163" s="38" t="e">
        <f t="shared" si="27"/>
        <v>#N/A</v>
      </c>
      <c r="DO163" s="38" t="e">
        <f>VLOOKUP($C163,'TN01-04'!$A$13:$DL$166,116,0)</f>
        <v>#N/A</v>
      </c>
      <c r="DP163" s="33" t="e">
        <f>IF(VLOOKUP($C163,Sheet!$A$7:$DG$148,'TN01-10 (IN)'!DP$12,0)="","",VLOOKUP($C163,Sheet!$A$7:$DG$148,'TN01-10 (IN)'!DP$12,0))</f>
        <v>#N/A</v>
      </c>
      <c r="DQ163" s="36" t="e">
        <f>IF(VLOOKUP($C163,Sheet!$A$7:$DG$148,'TN01-10 (IN)'!DQ$12,0)="","",VLOOKUP($C163,Sheet!$A$7:$DG$148,'TN01-10 (IN)'!DQ$12,0))</f>
        <v>#N/A</v>
      </c>
      <c r="DR163" s="28" t="e">
        <f>IF(VLOOKUP($C163,Sheet!$A$7:$DG$148,'TN01-10 (IN)'!DR$12,0)="","",VLOOKUP($C163,Sheet!$A$7:$DG$148,'TN01-10 (IN)'!DR$12,0))</f>
        <v>#N/A</v>
      </c>
      <c r="DS163" s="28" t="e">
        <f>IF(VLOOKUP($C163,Sheet!$A$7:$DG$148,'TN01-10 (IN)'!DS$12,0)="","",VLOOKUP($C163,Sheet!$A$7:$DG$148,'TN01-10 (IN)'!DS$12,0))</f>
        <v>#N/A</v>
      </c>
      <c r="DT163" s="28" t="e">
        <f>IF(VLOOKUP($C163,Sheet!$A$7:$DG$148,'TN01-10 (IN)'!DT$12,0)="","",VLOOKUP($C163,Sheet!$A$7:$DG$148,'TN01-10 (IN)'!DT$12,0))</f>
        <v>#N/A</v>
      </c>
      <c r="DU163" s="28" t="e">
        <f>IF(VLOOKUP($C163,Sheet!$A$7:$DG$148,'TN01-10 (IN)'!DU$12,0)="","",VLOOKUP($C163,Sheet!$A$7:$DG$148,'TN01-10 (IN)'!DU$12,0))</f>
        <v>#N/A</v>
      </c>
      <c r="DV163" s="28" t="e">
        <f>IF(VLOOKUP($C163,Sheet!$A$7:$DG$148,'TN01-10 (IN)'!DV$12,0)="","",VLOOKUP($C163,Sheet!$A$7:$DG$148,'TN01-10 (IN)'!DV$12,0))</f>
        <v>#N/A</v>
      </c>
      <c r="DW163" s="42" t="e">
        <f t="shared" si="28"/>
        <v>#N/A</v>
      </c>
    </row>
    <row r="164" spans="1:127" ht="15.95" customHeight="1" x14ac:dyDescent="0.2">
      <c r="A164" s="52"/>
      <c r="B164" s="625"/>
      <c r="C164" s="45">
        <v>2220729637</v>
      </c>
      <c r="D164" s="26" t="s">
        <v>6</v>
      </c>
      <c r="E164" s="26" t="s">
        <v>64</v>
      </c>
      <c r="F164" s="26" t="s">
        <v>203</v>
      </c>
      <c r="G164" s="27">
        <v>35874</v>
      </c>
      <c r="H164" s="26" t="s">
        <v>209</v>
      </c>
      <c r="I164" s="26" t="s">
        <v>212</v>
      </c>
      <c r="J164" s="28">
        <f>IF(VLOOKUP($C164,Sheet!$A$7:$DG$148,'TN01-10 (IN)'!J$12,0)="","",VLOOKUP($C164,Sheet!$A$7:$DG$148,'TN01-10 (IN)'!J$12,0))</f>
        <v>8</v>
      </c>
      <c r="K164" s="28">
        <f>IF(VLOOKUP($C164,Sheet!$A$7:$DG$148,'TN01-10 (IN)'!K$12,0)="","",VLOOKUP($C164,Sheet!$A$7:$DG$148,'TN01-10 (IN)'!K$12,0))</f>
        <v>7.8</v>
      </c>
      <c r="L164" s="28">
        <f>IF(VLOOKUP($C164,Sheet!$A$7:$DG$148,'TN01-10 (IN)'!L$12,0)="","",VLOOKUP($C164,Sheet!$A$7:$DG$148,'TN01-10 (IN)'!L$12,0))</f>
        <v>7.9</v>
      </c>
      <c r="M164" s="28">
        <f>IF(VLOOKUP($C164,Sheet!$A$7:$DG$148,'TN01-10 (IN)'!M$12,0)="","",VLOOKUP($C164,Sheet!$A$7:$DG$148,'TN01-10 (IN)'!M$12,0))</f>
        <v>8.5</v>
      </c>
      <c r="N164" s="28">
        <f>IF(VLOOKUP($C164,Sheet!$A$7:$DG$148,'TN01-10 (IN)'!N$12,0)="","",VLOOKUP($C164,Sheet!$A$7:$DG$148,'TN01-10 (IN)'!N$12,0))</f>
        <v>4.5</v>
      </c>
      <c r="O164" s="28">
        <f>IF(VLOOKUP($C164,Sheet!$A$7:$DG$148,'TN01-10 (IN)'!O$12,0)="","",VLOOKUP($C164,Sheet!$A$7:$DG$148,'TN01-10 (IN)'!O$12,0))</f>
        <v>9.3000000000000007</v>
      </c>
      <c r="P164" s="28">
        <f>IF(VLOOKUP($C164,Sheet!$A$7:$DG$148,'TN01-10 (IN)'!P$12,0)="","",VLOOKUP($C164,Sheet!$A$7:$DG$148,'TN01-10 (IN)'!P$12,0))</f>
        <v>4.9000000000000004</v>
      </c>
      <c r="Q164" s="28" t="str">
        <f>IF(VLOOKUP($C164,Sheet!$A$7:$DG$148,'TN01-10 (IN)'!Q$12,0)="","",VLOOKUP($C164,Sheet!$A$7:$DG$148,'TN01-10 (IN)'!Q$12,0))</f>
        <v/>
      </c>
      <c r="R164" s="28">
        <f>IF(VLOOKUP($C164,Sheet!$A$7:$DG$148,'TN01-10 (IN)'!R$12,0)="","",VLOOKUP($C164,Sheet!$A$7:$DG$148,'TN01-10 (IN)'!R$12,0))</f>
        <v>7.2</v>
      </c>
      <c r="S164" s="28" t="str">
        <f>IF(VLOOKUP($C164,Sheet!$A$7:$DG$148,'TN01-10 (IN)'!S$12,0)="","",VLOOKUP($C164,Sheet!$A$7:$DG$148,'TN01-10 (IN)'!S$12,0))</f>
        <v/>
      </c>
      <c r="T164" s="28" t="str">
        <f>IF(VLOOKUP($C164,Sheet!$A$7:$DG$148,'TN01-10 (IN)'!T$12,0)="","",VLOOKUP($C164,Sheet!$A$7:$DG$148,'TN01-10 (IN)'!T$12,0))</f>
        <v/>
      </c>
      <c r="U164" s="28" t="str">
        <f>IF(VLOOKUP($C164,Sheet!$A$7:$DG$148,'TN01-10 (IN)'!U$12,0)="","",VLOOKUP($C164,Sheet!$A$7:$DG$148,'TN01-10 (IN)'!U$12,0))</f>
        <v/>
      </c>
      <c r="V164" s="28">
        <f>IF(VLOOKUP($C164,Sheet!$A$7:$DG$148,'TN01-10 (IN)'!V$12,0)="","",VLOOKUP($C164,Sheet!$A$7:$DG$148,'TN01-10 (IN)'!V$12,0))</f>
        <v>7.8</v>
      </c>
      <c r="W164" s="28">
        <f>IF(VLOOKUP($C164,Sheet!$A$7:$DG$148,'TN01-10 (IN)'!W$12,0)="","",VLOOKUP($C164,Sheet!$A$7:$DG$148,'TN01-10 (IN)'!W$12,0))</f>
        <v>8.1999999999999993</v>
      </c>
      <c r="X164" s="28" t="str">
        <f>IF(VLOOKUP($C164,Sheet!$A$7:$DG$148,'TN01-10 (IN)'!X$12,0)="","",VLOOKUP($C164,Sheet!$A$7:$DG$148,'TN01-10 (IN)'!X$12,0))</f>
        <v/>
      </c>
      <c r="Y164" s="28">
        <f>IF(VLOOKUP($C164,Sheet!$A$7:$DG$148,'TN01-10 (IN)'!Y$12,0)="","",VLOOKUP($C164,Sheet!$A$7:$DG$148,'TN01-10 (IN)'!Y$12,0))</f>
        <v>7.8</v>
      </c>
      <c r="Z164" s="28">
        <f>IF(VLOOKUP($C164,Sheet!$A$7:$DG$148,'TN01-10 (IN)'!Z$12,0)="","",VLOOKUP($C164,Sheet!$A$7:$DG$148,'TN01-10 (IN)'!Z$12,0))</f>
        <v>8.3000000000000007</v>
      </c>
      <c r="AA164" s="28">
        <f>IF(VLOOKUP($C164,Sheet!$A$7:$DG$148,'TN01-10 (IN)'!AA$12,0)="","",VLOOKUP($C164,Sheet!$A$7:$DG$148,'TN01-10 (IN)'!AA$12,0))</f>
        <v>8.4</v>
      </c>
      <c r="AB164" s="28">
        <f>IF(VLOOKUP($C164,Sheet!$A$7:$DG$148,'TN01-10 (IN)'!AB$12,0)="","",VLOOKUP($C164,Sheet!$A$7:$DG$148,'TN01-10 (IN)'!AB$12,0))</f>
        <v>8.1999999999999993</v>
      </c>
      <c r="AC164" s="28">
        <f>IF(VLOOKUP($C164,Sheet!$A$7:$DG$148,'TN01-10 (IN)'!AC$12,0)="","",VLOOKUP($C164,Sheet!$A$7:$DG$148,'TN01-10 (IN)'!AC$12,0))</f>
        <v>4.9000000000000004</v>
      </c>
      <c r="AD164" s="28">
        <f>IF(VLOOKUP($C164,Sheet!$A$7:$DG$148,'TN01-10 (IN)'!AD$12,0)="","",VLOOKUP($C164,Sheet!$A$7:$DG$148,'TN01-10 (IN)'!AD$12,0))</f>
        <v>8.9</v>
      </c>
      <c r="AE164" s="28">
        <f>IF(VLOOKUP($C164,Sheet!$A$7:$DG$148,'TN01-10 (IN)'!AE$12,0)="","",VLOOKUP($C164,Sheet!$A$7:$DG$148,'TN01-10 (IN)'!AE$12,0))</f>
        <v>6.1</v>
      </c>
      <c r="AF164" s="28">
        <f>IF(VLOOKUP($C164,Sheet!$A$7:$DG$148,'TN01-10 (IN)'!AF$12,0)="","",VLOOKUP($C164,Sheet!$A$7:$DG$148,'TN01-10 (IN)'!AF$12,0))</f>
        <v>5.6</v>
      </c>
      <c r="AG164" s="28">
        <f>IF(VLOOKUP($C164,Sheet!$A$7:$DG$148,'TN01-10 (IN)'!AG$12,0)="","",VLOOKUP($C164,Sheet!$A$7:$DG$148,'TN01-10 (IN)'!AG$12,0))</f>
        <v>6.2</v>
      </c>
      <c r="AH164" s="28">
        <f>IF(VLOOKUP($C164,Sheet!$A$7:$DG$148,'TN01-10 (IN)'!AH$12,0)="","",VLOOKUP($C164,Sheet!$A$7:$DG$148,'TN01-10 (IN)'!AH$12,0))</f>
        <v>7.4</v>
      </c>
      <c r="AI164" s="28">
        <f>IF(VLOOKUP($C164,Sheet!$A$7:$DG$148,'TN01-10 (IN)'!AI$12,0)="","",VLOOKUP($C164,Sheet!$A$7:$DG$148,'TN01-10 (IN)'!AI$12,0))</f>
        <v>5</v>
      </c>
      <c r="AJ164" s="28">
        <f>IF(VLOOKUP($C164,Sheet!$A$7:$DG$148,'TN01-10 (IN)'!AJ$12,0)="","",VLOOKUP($C164,Sheet!$A$7:$DG$148,'TN01-10 (IN)'!AJ$12,0))</f>
        <v>8.4</v>
      </c>
      <c r="AK164" s="28">
        <f>IF(VLOOKUP($C164,Sheet!$A$7:$DG$148,'TN01-10 (IN)'!AK$12,0)="","",VLOOKUP($C164,Sheet!$A$7:$DG$148,'TN01-10 (IN)'!AK$12,0))</f>
        <v>6.7</v>
      </c>
      <c r="AL164" s="28">
        <f>IF(VLOOKUP($C164,Sheet!$A$7:$DG$148,'TN01-10 (IN)'!AL$12,0)="","",VLOOKUP($C164,Sheet!$A$7:$DG$148,'TN01-10 (IN)'!AL$12,0))</f>
        <v>9.3000000000000007</v>
      </c>
      <c r="AM164" s="33">
        <f>IF(VLOOKUP($C164,Sheet!$A$7:$DG$148,'TN01-10 (IN)'!AM$12,0)="","",VLOOKUP($C164,Sheet!$A$7:$DG$148,'TN01-10 (IN)'!AM$12,0))</f>
        <v>51</v>
      </c>
      <c r="AN164" s="36">
        <f>IF(VLOOKUP($C164,Sheet!$A$7:$DG$148,'TN01-10 (IN)'!AN$12,0)="","",VLOOKUP($C164,Sheet!$A$7:$DG$148,'TN01-10 (IN)'!AN$12,0))</f>
        <v>0</v>
      </c>
      <c r="AO164" s="32">
        <f>IF(VLOOKUP($C164,Sheet!$A$7:$DG$148,'TN01-10 (IN)'!AO$12,0)="","",VLOOKUP($C164,Sheet!$A$7:$DG$148,'TN01-10 (IN)'!AO$12,0))</f>
        <v>6</v>
      </c>
      <c r="AP164" s="32">
        <f>IF(VLOOKUP($C164,Sheet!$A$7:$DG$148,'TN01-10 (IN)'!AP$12,0)="","",VLOOKUP($C164,Sheet!$A$7:$DG$148,'TN01-10 (IN)'!AP$12,0))</f>
        <v>6.9</v>
      </c>
      <c r="AQ164" s="32">
        <f>IF(VLOOKUP($C164,Sheet!$A$7:$DG$148,'TN01-10 (IN)'!AQ$12,0)="","",VLOOKUP($C164,Sheet!$A$7:$DG$148,'TN01-10 (IN)'!AQ$12,0))</f>
        <v>5.7</v>
      </c>
      <c r="AR164" s="32" t="str">
        <f>IF(VLOOKUP($C164,Sheet!$A$7:$DG$148,'TN01-10 (IN)'!AR$12,0)="","",VLOOKUP($C164,Sheet!$A$7:$DG$148,'TN01-10 (IN)'!AR$12,0))</f>
        <v/>
      </c>
      <c r="AS164" s="32" t="str">
        <f>IF(VLOOKUP($C164,Sheet!$A$7:$DG$148,'TN01-10 (IN)'!AS$12,0)="","",VLOOKUP($C164,Sheet!$A$7:$DG$148,'TN01-10 (IN)'!AS$12,0))</f>
        <v/>
      </c>
      <c r="AT164" s="32" t="str">
        <f>IF(VLOOKUP($C164,Sheet!$A$7:$DG$148,'TN01-10 (IN)'!AT$12,0)="","",VLOOKUP($C164,Sheet!$A$7:$DG$148,'TN01-10 (IN)'!AT$12,0))</f>
        <v/>
      </c>
      <c r="AU164" s="32" t="str">
        <f>IF(VLOOKUP($C164,Sheet!$A$7:$DG$148,'TN01-10 (IN)'!AU$12,0)="","",VLOOKUP($C164,Sheet!$A$7:$DG$148,'TN01-10 (IN)'!AU$12,0))</f>
        <v/>
      </c>
      <c r="AV164" s="32" t="str">
        <f>IF(VLOOKUP($C164,Sheet!$A$7:$DG$148,'TN01-10 (IN)'!AV$12,0)="","",VLOOKUP($C164,Sheet!$A$7:$DG$148,'TN01-10 (IN)'!AV$12,0))</f>
        <v/>
      </c>
      <c r="AW164" s="32">
        <f>IF(VLOOKUP($C164,Sheet!$A$7:$DG$148,'TN01-10 (IN)'!AW$12,0)="","",VLOOKUP($C164,Sheet!$A$7:$DG$148,'TN01-10 (IN)'!AW$12,0))</f>
        <v>4.2</v>
      </c>
      <c r="AX164" s="32" t="str">
        <f>IF(VLOOKUP($C164,Sheet!$A$7:$DG$148,'TN01-10 (IN)'!AX$12,0)="","",VLOOKUP($C164,Sheet!$A$7:$DG$148,'TN01-10 (IN)'!AX$12,0))</f>
        <v/>
      </c>
      <c r="AY164" s="32" t="str">
        <f>IF(VLOOKUP($C164,Sheet!$A$7:$DG$148,'TN01-10 (IN)'!AY$12,0)="","",VLOOKUP($C164,Sheet!$A$7:$DG$148,'TN01-10 (IN)'!AY$12,0))</f>
        <v/>
      </c>
      <c r="AZ164" s="32" t="str">
        <f>IF(VLOOKUP($C164,Sheet!$A$7:$DG$148,'TN01-10 (IN)'!AZ$12,0)="","",VLOOKUP($C164,Sheet!$A$7:$DG$148,'TN01-10 (IN)'!AZ$12,0))</f>
        <v/>
      </c>
      <c r="BA164" s="32" t="str">
        <f>IF(VLOOKUP($C164,Sheet!$A$7:$DG$148,'TN01-10 (IN)'!BA$12,0)="","",VLOOKUP($C164,Sheet!$A$7:$DG$148,'TN01-10 (IN)'!BA$12,0))</f>
        <v/>
      </c>
      <c r="BB164" s="32" t="str">
        <f>IF(VLOOKUP($C164,Sheet!$A$7:$DG$148,'TN01-10 (IN)'!BB$12,0)="","",VLOOKUP($C164,Sheet!$A$7:$DG$148,'TN01-10 (IN)'!BB$12,0))</f>
        <v/>
      </c>
      <c r="BC164" s="32">
        <f>IF(VLOOKUP($C164,Sheet!$A$7:$DG$148,'TN01-10 (IN)'!BC$12,0)="","",VLOOKUP($C164,Sheet!$A$7:$DG$148,'TN01-10 (IN)'!BC$12,0))</f>
        <v>4.8</v>
      </c>
      <c r="BD164" s="33">
        <f>IF(VLOOKUP($C164,Sheet!$A$7:$DG$148,'TN01-10 (IN)'!BD$12,0)="","",VLOOKUP($C164,Sheet!$A$7:$DG$148,'TN01-10 (IN)'!BD$12,0))</f>
        <v>5</v>
      </c>
      <c r="BE164" s="36">
        <f>IF(VLOOKUP($C164,Sheet!$A$7:$DG$148,'TN01-10 (IN)'!BE$12,0)="","",VLOOKUP($C164,Sheet!$A$7:$DG$148,'TN01-10 (IN)'!BE$12,0))</f>
        <v>0</v>
      </c>
      <c r="BF164" s="28">
        <f>IF(VLOOKUP($C164,Sheet!$A$7:$DG$148,'TN01-10 (IN)'!BF$12,0)="","",VLOOKUP($C164,Sheet!$A$7:$DG$148,'TN01-10 (IN)'!BF$12,0))</f>
        <v>7.6</v>
      </c>
      <c r="BG164" s="28">
        <f>IF(VLOOKUP($C164,Sheet!$A$7:$DG$148,'TN01-10 (IN)'!BG$12,0)="","",VLOOKUP($C164,Sheet!$A$7:$DG$148,'TN01-10 (IN)'!BG$12,0))</f>
        <v>5.4</v>
      </c>
      <c r="BH164" s="28">
        <f>IF(VLOOKUP($C164,Sheet!$A$7:$DG$148,'TN01-10 (IN)'!BH$12,0)="","",VLOOKUP($C164,Sheet!$A$7:$DG$148,'TN01-10 (IN)'!BH$12,0))</f>
        <v>6.6</v>
      </c>
      <c r="BI164" s="28">
        <f>IF(VLOOKUP($C164,Sheet!$A$7:$DG$148,'TN01-10 (IN)'!BI$12,0)="","",VLOOKUP($C164,Sheet!$A$7:$DG$148,'TN01-10 (IN)'!BI$12,0))</f>
        <v>5.9</v>
      </c>
      <c r="BJ164" s="28">
        <f>IF(VLOOKUP($C164,Sheet!$A$7:$DG$148,'TN01-10 (IN)'!BJ$12,0)="","",VLOOKUP($C164,Sheet!$A$7:$DG$148,'TN01-10 (IN)'!BJ$12,0))</f>
        <v>7</v>
      </c>
      <c r="BK164" s="28">
        <f>IF(VLOOKUP($C164,Sheet!$A$7:$DG$148,'TN01-10 (IN)'!BK$12,0)="","",VLOOKUP($C164,Sheet!$A$7:$DG$148,'TN01-10 (IN)'!BK$12,0))</f>
        <v>7.1</v>
      </c>
      <c r="BL164" s="28">
        <f>IF(VLOOKUP($C164,Sheet!$A$7:$DG$148,'TN01-10 (IN)'!BL$12,0)="","",VLOOKUP($C164,Sheet!$A$7:$DG$148,'TN01-10 (IN)'!BL$12,0))</f>
        <v>7.1</v>
      </c>
      <c r="BM164" s="28">
        <f>IF(VLOOKUP($C164,Sheet!$A$7:$DG$148,'TN01-10 (IN)'!BM$12,0)="","",VLOOKUP($C164,Sheet!$A$7:$DG$148,'TN01-10 (IN)'!BM$12,0))</f>
        <v>5.5</v>
      </c>
      <c r="BN164" s="28">
        <f>IF(VLOOKUP($C164,Sheet!$A$7:$DG$148,'TN01-10 (IN)'!BN$12,0)="","",VLOOKUP($C164,Sheet!$A$7:$DG$148,'TN01-10 (IN)'!BN$12,0))</f>
        <v>6.1</v>
      </c>
      <c r="BO164" s="28">
        <f>IF(VLOOKUP($C164,Sheet!$A$7:$DG$148,'TN01-10 (IN)'!BO$12,0)="","",VLOOKUP($C164,Sheet!$A$7:$DG$148,'TN01-10 (IN)'!BO$12,0))</f>
        <v>6.1</v>
      </c>
      <c r="BP164" s="28">
        <f>IF(VLOOKUP($C164,Sheet!$A$7:$DG$148,'TN01-10 (IN)'!BP$12,0)="","",VLOOKUP($C164,Sheet!$A$7:$DG$148,'TN01-10 (IN)'!BP$12,0))</f>
        <v>5.2</v>
      </c>
      <c r="BQ164" s="28">
        <f>IF(VLOOKUP($C164,Sheet!$A$7:$DG$148,'TN01-10 (IN)'!BQ$12,0)="","",VLOOKUP($C164,Sheet!$A$7:$DG$148,'TN01-10 (IN)'!BQ$12,0))</f>
        <v>8</v>
      </c>
      <c r="BR164" s="28">
        <f>IF(VLOOKUP($C164,Sheet!$A$7:$DG$148,'TN01-10 (IN)'!BR$12,0)="","",VLOOKUP($C164,Sheet!$A$7:$DG$148,'TN01-10 (IN)'!BR$12,0))</f>
        <v>6.9</v>
      </c>
      <c r="BS164" s="28">
        <f>IF(VLOOKUP($C164,Sheet!$A$7:$DG$148,'TN01-10 (IN)'!BS$12,0)="","",VLOOKUP($C164,Sheet!$A$7:$DG$148,'TN01-10 (IN)'!BS$12,0))</f>
        <v>6.4</v>
      </c>
      <c r="BT164" s="28">
        <f>IF(VLOOKUP($C164,Sheet!$A$7:$DG$148,'TN01-10 (IN)'!BT$12,0)="","",VLOOKUP($C164,Sheet!$A$7:$DG$148,'TN01-10 (IN)'!BT$12,0))</f>
        <v>0</v>
      </c>
      <c r="BU164" s="28">
        <f>IF(VLOOKUP($C164,Sheet!$A$7:$DG$148,'TN01-10 (IN)'!BU$12,0)="","",VLOOKUP($C164,Sheet!$A$7:$DG$148,'TN01-10 (IN)'!BU$12,0))</f>
        <v>7.3</v>
      </c>
      <c r="BV164" s="28">
        <f>IF(VLOOKUP($C164,Sheet!$A$7:$DG$148,'TN01-10 (IN)'!BV$12,0)="","",VLOOKUP($C164,Sheet!$A$7:$DG$148,'TN01-10 (IN)'!BV$12,0))</f>
        <v>6.5</v>
      </c>
      <c r="BW164" s="28">
        <f>IF(VLOOKUP($C164,Sheet!$A$7:$DG$148,'TN01-10 (IN)'!BW$12,0)="","",VLOOKUP($C164,Sheet!$A$7:$DG$148,'TN01-10 (IN)'!BW$12,0))</f>
        <v>6.2</v>
      </c>
      <c r="BX164" s="28">
        <f>IF(VLOOKUP($C164,Sheet!$A$7:$DG$148,'TN01-10 (IN)'!BX$12,0)="","",VLOOKUP($C164,Sheet!$A$7:$DG$148,'TN01-10 (IN)'!BX$12,0))</f>
        <v>6.3</v>
      </c>
      <c r="BY164" s="28">
        <f>IF(VLOOKUP($C164,Sheet!$A$7:$DG$148,'TN01-10 (IN)'!BY$12,0)="","",VLOOKUP($C164,Sheet!$A$7:$DG$148,'TN01-10 (IN)'!BY$12,0))</f>
        <v>7.5</v>
      </c>
      <c r="BZ164" s="33">
        <f>IF(VLOOKUP($C164,Sheet!$A$7:$DG$148,'TN01-10 (IN)'!BZ$12,0)="","",VLOOKUP($C164,Sheet!$A$7:$DG$148,'TN01-10 (IN)'!BZ$12,0))</f>
        <v>50</v>
      </c>
      <c r="CA164" s="36">
        <f>IF(VLOOKUP($C164,Sheet!$A$7:$DG$148,'TN01-10 (IN)'!CA$12,0)="","",VLOOKUP($C164,Sheet!$A$7:$DG$148,'TN01-10 (IN)'!CA$12,0))</f>
        <v>0</v>
      </c>
      <c r="CB164" s="28">
        <f>IF(VLOOKUP($C164,Sheet!$A$7:$DG$148,'TN01-10 (IN)'!CB$12,0)="","",VLOOKUP($C164,Sheet!$A$7:$DG$148,'TN01-10 (IN)'!CB$12,0))</f>
        <v>8.4</v>
      </c>
      <c r="CC164" s="28" t="str">
        <f>IF(VLOOKUP($C164,Sheet!$A$7:$DG$148,'TN01-10 (IN)'!CC$12,0)="","",VLOOKUP($C164,Sheet!$A$7:$DG$148,'TN01-10 (IN)'!CC$12,0))</f>
        <v/>
      </c>
      <c r="CD164" s="28">
        <f>IF(VLOOKUP($C164,Sheet!$A$7:$DG$148,'TN01-10 (IN)'!CD$12,0)="","",VLOOKUP($C164,Sheet!$A$7:$DG$148,'TN01-10 (IN)'!CD$12,0))</f>
        <v>7.7</v>
      </c>
      <c r="CE164" s="28" t="str">
        <f>IF(VLOOKUP($C164,Sheet!$A$7:$DG$148,'TN01-10 (IN)'!CE$12,0)="","",VLOOKUP($C164,Sheet!$A$7:$DG$148,'TN01-10 (IN)'!CE$12,0))</f>
        <v/>
      </c>
      <c r="CF164" s="28">
        <f>IF(VLOOKUP($C164,Sheet!$A$7:$DG$148,'TN01-10 (IN)'!CF$12,0)="","",VLOOKUP($C164,Sheet!$A$7:$DG$148,'TN01-10 (IN)'!CF$12,0))</f>
        <v>6.7</v>
      </c>
      <c r="CG164" s="28">
        <f>IF(VLOOKUP($C164,Sheet!$A$7:$DG$148,'TN01-10 (IN)'!CG$12,0)="","",VLOOKUP($C164,Sheet!$A$7:$DG$148,'TN01-10 (IN)'!CG$12,0))</f>
        <v>5.8</v>
      </c>
      <c r="CH164" s="28">
        <f>IF(VLOOKUP($C164,Sheet!$A$7:$DG$148,'TN01-10 (IN)'!CH$12,0)="","",VLOOKUP($C164,Sheet!$A$7:$DG$148,'TN01-10 (IN)'!CH$12,0))</f>
        <v>8.9</v>
      </c>
      <c r="CI164" s="28">
        <f>IF(VLOOKUP($C164,Sheet!$A$7:$DG$148,'TN01-10 (IN)'!CI$12,0)="","",VLOOKUP($C164,Sheet!$A$7:$DG$148,'TN01-10 (IN)'!CI$12,0))</f>
        <v>6.6</v>
      </c>
      <c r="CJ164" s="28" t="str">
        <f>IF(VLOOKUP($C164,Sheet!$A$7:$DG$148,'TN01-10 (IN)'!CJ$12,0)="","",VLOOKUP($C164,Sheet!$A$7:$DG$148,'TN01-10 (IN)'!CJ$12,0))</f>
        <v/>
      </c>
      <c r="CK164" s="28">
        <f>IF(VLOOKUP($C164,Sheet!$A$7:$DG$148,'TN01-10 (IN)'!CK$12,0)="","",VLOOKUP($C164,Sheet!$A$7:$DG$148,'TN01-10 (IN)'!CK$12,0))</f>
        <v>4.4000000000000004</v>
      </c>
      <c r="CL164" s="28" t="str">
        <f>IF(VLOOKUP($C164,Sheet!$A$7:$DG$148,'TN01-10 (IN)'!CL$12,0)="","",VLOOKUP($C164,Sheet!$A$7:$DG$148,'TN01-10 (IN)'!CL$12,0))</f>
        <v/>
      </c>
      <c r="CM164" s="28" t="str">
        <f>IF(VLOOKUP($C164,Sheet!$A$7:$DG$148,'TN01-10 (IN)'!CM$12,0)="","",VLOOKUP($C164,Sheet!$A$7:$DG$148,'TN01-10 (IN)'!CM$12,0))</f>
        <v/>
      </c>
      <c r="CN164" s="28" t="str">
        <f>IF(VLOOKUP($C164,Sheet!$A$7:$DG$148,'TN01-10 (IN)'!CN$12,0)="","",VLOOKUP($C164,Sheet!$A$7:$DG$148,'TN01-10 (IN)'!CN$12,0))</f>
        <v/>
      </c>
      <c r="CO164" s="28" t="str">
        <f>IF(VLOOKUP($C164,Sheet!$A$7:$DG$148,'TN01-10 (IN)'!CO$12,0)="","",VLOOKUP($C164,Sheet!$A$7:$DG$148,'TN01-10 (IN)'!CO$12,0))</f>
        <v/>
      </c>
      <c r="CP164" s="28">
        <f>IF(VLOOKUP($C164,Sheet!$A$7:$DG$148,'TN01-10 (IN)'!CP$12,0)="","",VLOOKUP($C164,Sheet!$A$7:$DG$148,'TN01-10 (IN)'!CP$12,0))</f>
        <v>7.6</v>
      </c>
      <c r="CQ164" s="28">
        <f>IF(VLOOKUP($C164,Sheet!$A$7:$DG$148,'TN01-10 (IN)'!CQ$12,0)="","",VLOOKUP($C164,Sheet!$A$7:$DG$148,'TN01-10 (IN)'!CQ$12,0))</f>
        <v>7.4</v>
      </c>
      <c r="CR164" s="28">
        <f>IF(VLOOKUP($C164,Sheet!$A$7:$DG$148,'TN01-10 (IN)'!CR$12,0)="","",VLOOKUP($C164,Sheet!$A$7:$DG$148,'TN01-10 (IN)'!CR$12,0))</f>
        <v>5.9</v>
      </c>
      <c r="CS164" s="28">
        <f>IF(VLOOKUP($C164,Sheet!$A$7:$DG$148,'TN01-10 (IN)'!CS$12,0)="","",VLOOKUP($C164,Sheet!$A$7:$DG$148,'TN01-10 (IN)'!CS$12,0))</f>
        <v>7.6</v>
      </c>
      <c r="CT164" s="28">
        <f>IF(VLOOKUP($C164,Sheet!$A$7:$DG$148,'TN01-10 (IN)'!CT$12,0)="","",VLOOKUP($C164,Sheet!$A$7:$DG$148,'TN01-10 (IN)'!CT$12,0))</f>
        <v>6.4</v>
      </c>
      <c r="CU164" s="33">
        <f>IF(VLOOKUP($C164,Sheet!$A$7:$DG$148,'TN01-10 (IN)'!CU$12,0)="","",VLOOKUP($C164,Sheet!$A$7:$DG$148,'TN01-10 (IN)'!CU$12,0))</f>
        <v>27</v>
      </c>
      <c r="CV164" s="36">
        <f>IF(VLOOKUP($C164,Sheet!$A$7:$DG$148,'TN01-10 (IN)'!CV$12,0)="","",VLOOKUP($C164,Sheet!$A$7:$DG$148,'TN01-10 (IN)'!CV$12,0))</f>
        <v>0</v>
      </c>
      <c r="CW164" s="38">
        <f t="shared" si="20"/>
        <v>128</v>
      </c>
      <c r="CX164" s="38">
        <f t="shared" si="20"/>
        <v>0</v>
      </c>
      <c r="CY164" s="38">
        <f t="shared" si="21"/>
        <v>0</v>
      </c>
      <c r="CZ164" s="38">
        <f t="shared" si="22"/>
        <v>128</v>
      </c>
      <c r="DA164" s="38">
        <f t="shared" si="23"/>
        <v>6.89</v>
      </c>
      <c r="DB164" s="38">
        <f>VLOOKUP($C164,'TN01-04'!$A$13:$DL$166,103,0)</f>
        <v>2.78</v>
      </c>
      <c r="DC164" s="28" t="str">
        <f>IF(VLOOKUP($C164,Sheet!$A$7:$DG$148,'TN01-10 (IN)'!DC$12,0)="","",VLOOKUP($C164,Sheet!$A$7:$DG$148,'TN01-10 (IN)'!DC$12,0))</f>
        <v/>
      </c>
      <c r="DD164" s="28" t="str">
        <f>IF(VLOOKUP($C164,Sheet!$A$7:$DG$148,'TN01-10 (IN)'!DD$12,0)="","",VLOOKUP($C164,Sheet!$A$7:$DG$148,'TN01-10 (IN)'!DD$12,0))</f>
        <v/>
      </c>
      <c r="DE164" s="28">
        <f>IF(VLOOKUP($C164,Sheet!$A$7:$DG$148,'TN01-10 (IN)'!DE$12,0)="","",VLOOKUP($C164,Sheet!$A$7:$DG$148,'TN01-10 (IN)'!DE$12,0))</f>
        <v>7.7</v>
      </c>
      <c r="DF164" s="28" t="str">
        <f>IF(VLOOKUP($C164,Sheet!$A$7:$DG$148,'TN01-10 (IN)'!DF$12,0)="","",VLOOKUP($C164,Sheet!$A$7:$DG$148,'TN01-10 (IN)'!DF$12,0))</f>
        <v/>
      </c>
      <c r="DG164" s="38"/>
      <c r="DH164" s="38">
        <f t="shared" si="24"/>
        <v>7.7</v>
      </c>
      <c r="DI164" s="38">
        <f>VLOOKUP($C164,'TN01-04'!$A$13:$DL$166,110,0)</f>
        <v>3.33</v>
      </c>
      <c r="DJ164" s="33">
        <f>IF(VLOOKUP($C164,Sheet!$A$7:$DG$148,'TN01-10 (IN)'!DJ$12,0)="","",VLOOKUP($C164,Sheet!$A$7:$DG$148,'TN01-10 (IN)'!DJ$12,0))</f>
        <v>5</v>
      </c>
      <c r="DK164" s="36">
        <f>IF(VLOOKUP($C164,Sheet!$A$7:$DG$148,'TN01-10 (IN)'!DK$12,0)="","",VLOOKUP($C164,Sheet!$A$7:$DG$148,'TN01-10 (IN)'!DK$12,0))</f>
        <v>0</v>
      </c>
      <c r="DL164" s="38">
        <f t="shared" si="25"/>
        <v>133</v>
      </c>
      <c r="DM164" s="38">
        <f t="shared" si="26"/>
        <v>0</v>
      </c>
      <c r="DN164" s="38">
        <f t="shared" si="27"/>
        <v>6.92</v>
      </c>
      <c r="DO164" s="38">
        <f>VLOOKUP($C164,'TN01-04'!$A$13:$DL$166,116,0)</f>
        <v>2.8</v>
      </c>
      <c r="DP164" s="33">
        <f>IF(VLOOKUP($C164,Sheet!$A$7:$DG$148,'TN01-10 (IN)'!DP$12,0)="","",VLOOKUP($C164,Sheet!$A$7:$DG$148,'TN01-10 (IN)'!DP$12,0))</f>
        <v>138</v>
      </c>
      <c r="DQ164" s="36">
        <f>IF(VLOOKUP($C164,Sheet!$A$7:$DG$148,'TN01-10 (IN)'!DQ$12,0)="","",VLOOKUP($C164,Sheet!$A$7:$DG$148,'TN01-10 (IN)'!DQ$12,0))</f>
        <v>0</v>
      </c>
      <c r="DR164" s="28">
        <f>IF(VLOOKUP($C164,Sheet!$A$7:$DG$148,'TN01-10 (IN)'!DR$12,0)="","",VLOOKUP($C164,Sheet!$A$7:$DG$148,'TN01-10 (IN)'!DR$12,0))</f>
        <v>137</v>
      </c>
      <c r="DS164" s="28">
        <f>IF(VLOOKUP($C164,Sheet!$A$7:$DG$148,'TN01-10 (IN)'!DS$12,0)="","",VLOOKUP($C164,Sheet!$A$7:$DG$148,'TN01-10 (IN)'!DS$12,0))</f>
        <v>141</v>
      </c>
      <c r="DT164" s="28">
        <f>IF(VLOOKUP($C164,Sheet!$A$7:$DG$148,'TN01-10 (IN)'!DT$12,0)="","",VLOOKUP($C164,Sheet!$A$7:$DG$148,'TN01-10 (IN)'!DT$12,0))</f>
        <v>6.77</v>
      </c>
      <c r="DU164" s="28">
        <f>IF(VLOOKUP($C164,Sheet!$A$7:$DG$148,'TN01-10 (IN)'!DU$12,0)="","",VLOOKUP($C164,Sheet!$A$7:$DG$148,'TN01-10 (IN)'!DU$12,0))</f>
        <v>2.74</v>
      </c>
      <c r="DV164" s="28" t="str">
        <f>IF(VLOOKUP($C164,Sheet!$A$7:$DG$148,'TN01-10 (IN)'!DV$12,0)="","",VLOOKUP($C164,Sheet!$A$7:$DG$148,'TN01-10 (IN)'!DV$12,0))</f>
        <v/>
      </c>
      <c r="DW164" s="42">
        <f t="shared" si="28"/>
        <v>0</v>
      </c>
    </row>
    <row r="165" spans="1:127" ht="15.95" customHeight="1" x14ac:dyDescent="0.2">
      <c r="A165" s="52"/>
      <c r="B165" s="625"/>
      <c r="C165" s="45">
        <v>2221724195</v>
      </c>
      <c r="D165" s="26" t="s">
        <v>7</v>
      </c>
      <c r="E165" s="26" t="s">
        <v>20</v>
      </c>
      <c r="F165" s="26" t="s">
        <v>204</v>
      </c>
      <c r="G165" s="27">
        <v>35917</v>
      </c>
      <c r="H165" s="26" t="s">
        <v>210</v>
      </c>
      <c r="I165" s="26" t="s">
        <v>212</v>
      </c>
      <c r="J165" s="28">
        <f>IF(VLOOKUP($C165,Sheet!$A$7:$DG$148,'TN01-10 (IN)'!J$12,0)="","",VLOOKUP($C165,Sheet!$A$7:$DG$148,'TN01-10 (IN)'!J$12,0))</f>
        <v>8.1</v>
      </c>
      <c r="K165" s="28">
        <f>IF(VLOOKUP($C165,Sheet!$A$7:$DG$148,'TN01-10 (IN)'!K$12,0)="","",VLOOKUP($C165,Sheet!$A$7:$DG$148,'TN01-10 (IN)'!K$12,0))</f>
        <v>5.9</v>
      </c>
      <c r="L165" s="28">
        <f>IF(VLOOKUP($C165,Sheet!$A$7:$DG$148,'TN01-10 (IN)'!L$12,0)="","",VLOOKUP($C165,Sheet!$A$7:$DG$148,'TN01-10 (IN)'!L$12,0))</f>
        <v>4</v>
      </c>
      <c r="M165" s="28">
        <f>IF(VLOOKUP($C165,Sheet!$A$7:$DG$148,'TN01-10 (IN)'!M$12,0)="","",VLOOKUP($C165,Sheet!$A$7:$DG$148,'TN01-10 (IN)'!M$12,0))</f>
        <v>6.4</v>
      </c>
      <c r="N165" s="28">
        <f>IF(VLOOKUP($C165,Sheet!$A$7:$DG$148,'TN01-10 (IN)'!N$12,0)="","",VLOOKUP($C165,Sheet!$A$7:$DG$148,'TN01-10 (IN)'!N$12,0))</f>
        <v>7.4</v>
      </c>
      <c r="O165" s="28">
        <f>IF(VLOOKUP($C165,Sheet!$A$7:$DG$148,'TN01-10 (IN)'!O$12,0)="","",VLOOKUP($C165,Sheet!$A$7:$DG$148,'TN01-10 (IN)'!O$12,0))</f>
        <v>6.4</v>
      </c>
      <c r="P165" s="28">
        <f>IF(VLOOKUP($C165,Sheet!$A$7:$DG$148,'TN01-10 (IN)'!P$12,0)="","",VLOOKUP($C165,Sheet!$A$7:$DG$148,'TN01-10 (IN)'!P$12,0))</f>
        <v>5</v>
      </c>
      <c r="Q165" s="28" t="str">
        <f>IF(VLOOKUP($C165,Sheet!$A$7:$DG$148,'TN01-10 (IN)'!Q$12,0)="","",VLOOKUP($C165,Sheet!$A$7:$DG$148,'TN01-10 (IN)'!Q$12,0))</f>
        <v/>
      </c>
      <c r="R165" s="28">
        <f>IF(VLOOKUP($C165,Sheet!$A$7:$DG$148,'TN01-10 (IN)'!R$12,0)="","",VLOOKUP($C165,Sheet!$A$7:$DG$148,'TN01-10 (IN)'!R$12,0))</f>
        <v>7.9</v>
      </c>
      <c r="S165" s="28" t="str">
        <f>IF(VLOOKUP($C165,Sheet!$A$7:$DG$148,'TN01-10 (IN)'!S$12,0)="","",VLOOKUP($C165,Sheet!$A$7:$DG$148,'TN01-10 (IN)'!S$12,0))</f>
        <v/>
      </c>
      <c r="T165" s="28">
        <f>IF(VLOOKUP($C165,Sheet!$A$7:$DG$148,'TN01-10 (IN)'!T$12,0)="","",VLOOKUP($C165,Sheet!$A$7:$DG$148,'TN01-10 (IN)'!T$12,0))</f>
        <v>5.9</v>
      </c>
      <c r="U165" s="28" t="str">
        <f>IF(VLOOKUP($C165,Sheet!$A$7:$DG$148,'TN01-10 (IN)'!U$12,0)="","",VLOOKUP($C165,Sheet!$A$7:$DG$148,'TN01-10 (IN)'!U$12,0))</f>
        <v/>
      </c>
      <c r="V165" s="28" t="str">
        <f>IF(VLOOKUP($C165,Sheet!$A$7:$DG$148,'TN01-10 (IN)'!V$12,0)="","",VLOOKUP($C165,Sheet!$A$7:$DG$148,'TN01-10 (IN)'!V$12,0))</f>
        <v/>
      </c>
      <c r="W165" s="28">
        <f>IF(VLOOKUP($C165,Sheet!$A$7:$DG$148,'TN01-10 (IN)'!W$12,0)="","",VLOOKUP($C165,Sheet!$A$7:$DG$148,'TN01-10 (IN)'!W$12,0))</f>
        <v>7.5</v>
      </c>
      <c r="X165" s="28" t="str">
        <f>IF(VLOOKUP($C165,Sheet!$A$7:$DG$148,'TN01-10 (IN)'!X$12,0)="","",VLOOKUP($C165,Sheet!$A$7:$DG$148,'TN01-10 (IN)'!X$12,0))</f>
        <v/>
      </c>
      <c r="Y165" s="28">
        <f>IF(VLOOKUP($C165,Sheet!$A$7:$DG$148,'TN01-10 (IN)'!Y$12,0)="","",VLOOKUP($C165,Sheet!$A$7:$DG$148,'TN01-10 (IN)'!Y$12,0))</f>
        <v>9.1</v>
      </c>
      <c r="Z165" s="28">
        <f>IF(VLOOKUP($C165,Sheet!$A$7:$DG$148,'TN01-10 (IN)'!Z$12,0)="","",VLOOKUP($C165,Sheet!$A$7:$DG$148,'TN01-10 (IN)'!Z$12,0))</f>
        <v>7.9</v>
      </c>
      <c r="AA165" s="28">
        <f>IF(VLOOKUP($C165,Sheet!$A$7:$DG$148,'TN01-10 (IN)'!AA$12,0)="","",VLOOKUP($C165,Sheet!$A$7:$DG$148,'TN01-10 (IN)'!AA$12,0))</f>
        <v>7.8</v>
      </c>
      <c r="AB165" s="28">
        <f>IF(VLOOKUP($C165,Sheet!$A$7:$DG$148,'TN01-10 (IN)'!AB$12,0)="","",VLOOKUP($C165,Sheet!$A$7:$DG$148,'TN01-10 (IN)'!AB$12,0))</f>
        <v>6.2</v>
      </c>
      <c r="AC165" s="28">
        <f>IF(VLOOKUP($C165,Sheet!$A$7:$DG$148,'TN01-10 (IN)'!AC$12,0)="","",VLOOKUP($C165,Sheet!$A$7:$DG$148,'TN01-10 (IN)'!AC$12,0))</f>
        <v>7.6</v>
      </c>
      <c r="AD165" s="28">
        <f>IF(VLOOKUP($C165,Sheet!$A$7:$DG$148,'TN01-10 (IN)'!AD$12,0)="","",VLOOKUP($C165,Sheet!$A$7:$DG$148,'TN01-10 (IN)'!AD$12,0))</f>
        <v>7</v>
      </c>
      <c r="AE165" s="28">
        <f>IF(VLOOKUP($C165,Sheet!$A$7:$DG$148,'TN01-10 (IN)'!AE$12,0)="","",VLOOKUP($C165,Sheet!$A$7:$DG$148,'TN01-10 (IN)'!AE$12,0))</f>
        <v>6.6</v>
      </c>
      <c r="AF165" s="28">
        <f>IF(VLOOKUP($C165,Sheet!$A$7:$DG$148,'TN01-10 (IN)'!AF$12,0)="","",VLOOKUP($C165,Sheet!$A$7:$DG$148,'TN01-10 (IN)'!AF$12,0))</f>
        <v>6.2</v>
      </c>
      <c r="AG165" s="28">
        <f>IF(VLOOKUP($C165,Sheet!$A$7:$DG$148,'TN01-10 (IN)'!AG$12,0)="","",VLOOKUP($C165,Sheet!$A$7:$DG$148,'TN01-10 (IN)'!AG$12,0))</f>
        <v>6.2</v>
      </c>
      <c r="AH165" s="28">
        <f>IF(VLOOKUP($C165,Sheet!$A$7:$DG$148,'TN01-10 (IN)'!AH$12,0)="","",VLOOKUP($C165,Sheet!$A$7:$DG$148,'TN01-10 (IN)'!AH$12,0))</f>
        <v>7.6</v>
      </c>
      <c r="AI165" s="28">
        <f>IF(VLOOKUP($C165,Sheet!$A$7:$DG$148,'TN01-10 (IN)'!AI$12,0)="","",VLOOKUP($C165,Sheet!$A$7:$DG$148,'TN01-10 (IN)'!AI$12,0))</f>
        <v>5.8</v>
      </c>
      <c r="AJ165" s="28">
        <f>IF(VLOOKUP($C165,Sheet!$A$7:$DG$148,'TN01-10 (IN)'!AJ$12,0)="","",VLOOKUP($C165,Sheet!$A$7:$DG$148,'TN01-10 (IN)'!AJ$12,0))</f>
        <v>8</v>
      </c>
      <c r="AK165" s="28">
        <f>IF(VLOOKUP($C165,Sheet!$A$7:$DG$148,'TN01-10 (IN)'!AK$12,0)="","",VLOOKUP($C165,Sheet!$A$7:$DG$148,'TN01-10 (IN)'!AK$12,0))</f>
        <v>6.6</v>
      </c>
      <c r="AL165" s="28">
        <f>IF(VLOOKUP($C165,Sheet!$A$7:$DG$148,'TN01-10 (IN)'!AL$12,0)="","",VLOOKUP($C165,Sheet!$A$7:$DG$148,'TN01-10 (IN)'!AL$12,0))</f>
        <v>6.6</v>
      </c>
      <c r="AM165" s="33">
        <f>IF(VLOOKUP($C165,Sheet!$A$7:$DG$148,'TN01-10 (IN)'!AM$12,0)="","",VLOOKUP($C165,Sheet!$A$7:$DG$148,'TN01-10 (IN)'!AM$12,0))</f>
        <v>51</v>
      </c>
      <c r="AN165" s="36">
        <f>IF(VLOOKUP($C165,Sheet!$A$7:$DG$148,'TN01-10 (IN)'!AN$12,0)="","",VLOOKUP($C165,Sheet!$A$7:$DG$148,'TN01-10 (IN)'!AN$12,0))</f>
        <v>0</v>
      </c>
      <c r="AO165" s="32">
        <f>IF(VLOOKUP($C165,Sheet!$A$7:$DG$148,'TN01-10 (IN)'!AO$12,0)="","",VLOOKUP($C165,Sheet!$A$7:$DG$148,'TN01-10 (IN)'!AO$12,0))</f>
        <v>7.8</v>
      </c>
      <c r="AP165" s="32">
        <f>IF(VLOOKUP($C165,Sheet!$A$7:$DG$148,'TN01-10 (IN)'!AP$12,0)="","",VLOOKUP($C165,Sheet!$A$7:$DG$148,'TN01-10 (IN)'!AP$12,0))</f>
        <v>5.5</v>
      </c>
      <c r="AQ165" s="32" t="str">
        <f>IF(VLOOKUP($C165,Sheet!$A$7:$DG$148,'TN01-10 (IN)'!AQ$12,0)="","",VLOOKUP($C165,Sheet!$A$7:$DG$148,'TN01-10 (IN)'!AQ$12,0))</f>
        <v/>
      </c>
      <c r="AR165" s="32" t="str">
        <f>IF(VLOOKUP($C165,Sheet!$A$7:$DG$148,'TN01-10 (IN)'!AR$12,0)="","",VLOOKUP($C165,Sheet!$A$7:$DG$148,'TN01-10 (IN)'!AR$12,0))</f>
        <v/>
      </c>
      <c r="AS165" s="32">
        <f>IF(VLOOKUP($C165,Sheet!$A$7:$DG$148,'TN01-10 (IN)'!AS$12,0)="","",VLOOKUP($C165,Sheet!$A$7:$DG$148,'TN01-10 (IN)'!AS$12,0))</f>
        <v>4.2</v>
      </c>
      <c r="AT165" s="32" t="str">
        <f>IF(VLOOKUP($C165,Sheet!$A$7:$DG$148,'TN01-10 (IN)'!AT$12,0)="","",VLOOKUP($C165,Sheet!$A$7:$DG$148,'TN01-10 (IN)'!AT$12,0))</f>
        <v/>
      </c>
      <c r="AU165" s="32" t="str">
        <f>IF(VLOOKUP($C165,Sheet!$A$7:$DG$148,'TN01-10 (IN)'!AU$12,0)="","",VLOOKUP($C165,Sheet!$A$7:$DG$148,'TN01-10 (IN)'!AU$12,0))</f>
        <v/>
      </c>
      <c r="AV165" s="32" t="str">
        <f>IF(VLOOKUP($C165,Sheet!$A$7:$DG$148,'TN01-10 (IN)'!AV$12,0)="","",VLOOKUP($C165,Sheet!$A$7:$DG$148,'TN01-10 (IN)'!AV$12,0))</f>
        <v/>
      </c>
      <c r="AW165" s="32" t="str">
        <f>IF(VLOOKUP($C165,Sheet!$A$7:$DG$148,'TN01-10 (IN)'!AW$12,0)="","",VLOOKUP($C165,Sheet!$A$7:$DG$148,'TN01-10 (IN)'!AW$12,0))</f>
        <v/>
      </c>
      <c r="AX165" s="32" t="str">
        <f>IF(VLOOKUP($C165,Sheet!$A$7:$DG$148,'TN01-10 (IN)'!AX$12,0)="","",VLOOKUP($C165,Sheet!$A$7:$DG$148,'TN01-10 (IN)'!AX$12,0))</f>
        <v/>
      </c>
      <c r="AY165" s="32">
        <f>IF(VLOOKUP($C165,Sheet!$A$7:$DG$148,'TN01-10 (IN)'!AY$12,0)="","",VLOOKUP($C165,Sheet!$A$7:$DG$148,'TN01-10 (IN)'!AY$12,0))</f>
        <v>5.5</v>
      </c>
      <c r="AZ165" s="32" t="str">
        <f>IF(VLOOKUP($C165,Sheet!$A$7:$DG$148,'TN01-10 (IN)'!AZ$12,0)="","",VLOOKUP($C165,Sheet!$A$7:$DG$148,'TN01-10 (IN)'!AZ$12,0))</f>
        <v/>
      </c>
      <c r="BA165" s="32" t="str">
        <f>IF(VLOOKUP($C165,Sheet!$A$7:$DG$148,'TN01-10 (IN)'!BA$12,0)="","",VLOOKUP($C165,Sheet!$A$7:$DG$148,'TN01-10 (IN)'!BA$12,0))</f>
        <v/>
      </c>
      <c r="BB165" s="32" t="str">
        <f>IF(VLOOKUP($C165,Sheet!$A$7:$DG$148,'TN01-10 (IN)'!BB$12,0)="","",VLOOKUP($C165,Sheet!$A$7:$DG$148,'TN01-10 (IN)'!BB$12,0))</f>
        <v/>
      </c>
      <c r="BC165" s="32">
        <f>IF(VLOOKUP($C165,Sheet!$A$7:$DG$148,'TN01-10 (IN)'!BC$12,0)="","",VLOOKUP($C165,Sheet!$A$7:$DG$148,'TN01-10 (IN)'!BC$12,0))</f>
        <v>4.5</v>
      </c>
      <c r="BD165" s="33">
        <f>IF(VLOOKUP($C165,Sheet!$A$7:$DG$148,'TN01-10 (IN)'!BD$12,0)="","",VLOOKUP($C165,Sheet!$A$7:$DG$148,'TN01-10 (IN)'!BD$12,0))</f>
        <v>5</v>
      </c>
      <c r="BE165" s="36">
        <f>IF(VLOOKUP($C165,Sheet!$A$7:$DG$148,'TN01-10 (IN)'!BE$12,0)="","",VLOOKUP($C165,Sheet!$A$7:$DG$148,'TN01-10 (IN)'!BE$12,0))</f>
        <v>0</v>
      </c>
      <c r="BF165" s="28">
        <f>IF(VLOOKUP($C165,Sheet!$A$7:$DG$148,'TN01-10 (IN)'!BF$12,0)="","",VLOOKUP($C165,Sheet!$A$7:$DG$148,'TN01-10 (IN)'!BF$12,0))</f>
        <v>5.9</v>
      </c>
      <c r="BG165" s="28">
        <f>IF(VLOOKUP($C165,Sheet!$A$7:$DG$148,'TN01-10 (IN)'!BG$12,0)="","",VLOOKUP($C165,Sheet!$A$7:$DG$148,'TN01-10 (IN)'!BG$12,0))</f>
        <v>5.5</v>
      </c>
      <c r="BH165" s="28">
        <f>IF(VLOOKUP($C165,Sheet!$A$7:$DG$148,'TN01-10 (IN)'!BH$12,0)="","",VLOOKUP($C165,Sheet!$A$7:$DG$148,'TN01-10 (IN)'!BH$12,0))</f>
        <v>7.4</v>
      </c>
      <c r="BI165" s="28">
        <f>IF(VLOOKUP($C165,Sheet!$A$7:$DG$148,'TN01-10 (IN)'!BI$12,0)="","",VLOOKUP($C165,Sheet!$A$7:$DG$148,'TN01-10 (IN)'!BI$12,0))</f>
        <v>6.1</v>
      </c>
      <c r="BJ165" s="28">
        <f>IF(VLOOKUP($C165,Sheet!$A$7:$DG$148,'TN01-10 (IN)'!BJ$12,0)="","",VLOOKUP($C165,Sheet!$A$7:$DG$148,'TN01-10 (IN)'!BJ$12,0))</f>
        <v>6.1</v>
      </c>
      <c r="BK165" s="28">
        <f>IF(VLOOKUP($C165,Sheet!$A$7:$DG$148,'TN01-10 (IN)'!BK$12,0)="","",VLOOKUP($C165,Sheet!$A$7:$DG$148,'TN01-10 (IN)'!BK$12,0))</f>
        <v>7.3</v>
      </c>
      <c r="BL165" s="28">
        <f>IF(VLOOKUP($C165,Sheet!$A$7:$DG$148,'TN01-10 (IN)'!BL$12,0)="","",VLOOKUP($C165,Sheet!$A$7:$DG$148,'TN01-10 (IN)'!BL$12,0))</f>
        <v>8.1</v>
      </c>
      <c r="BM165" s="28">
        <f>IF(VLOOKUP($C165,Sheet!$A$7:$DG$148,'TN01-10 (IN)'!BM$12,0)="","",VLOOKUP($C165,Sheet!$A$7:$DG$148,'TN01-10 (IN)'!BM$12,0))</f>
        <v>6.5</v>
      </c>
      <c r="BN165" s="28">
        <f>IF(VLOOKUP($C165,Sheet!$A$7:$DG$148,'TN01-10 (IN)'!BN$12,0)="","",VLOOKUP($C165,Sheet!$A$7:$DG$148,'TN01-10 (IN)'!BN$12,0))</f>
        <v>6.3</v>
      </c>
      <c r="BO165" s="28">
        <f>IF(VLOOKUP($C165,Sheet!$A$7:$DG$148,'TN01-10 (IN)'!BO$12,0)="","",VLOOKUP($C165,Sheet!$A$7:$DG$148,'TN01-10 (IN)'!BO$12,0))</f>
        <v>5.0999999999999996</v>
      </c>
      <c r="BP165" s="28">
        <f>IF(VLOOKUP($C165,Sheet!$A$7:$DG$148,'TN01-10 (IN)'!BP$12,0)="","",VLOOKUP($C165,Sheet!$A$7:$DG$148,'TN01-10 (IN)'!BP$12,0))</f>
        <v>5</v>
      </c>
      <c r="BQ165" s="28">
        <f>IF(VLOOKUP($C165,Sheet!$A$7:$DG$148,'TN01-10 (IN)'!BQ$12,0)="","",VLOOKUP($C165,Sheet!$A$7:$DG$148,'TN01-10 (IN)'!BQ$12,0))</f>
        <v>4.9000000000000004</v>
      </c>
      <c r="BR165" s="28">
        <f>IF(VLOOKUP($C165,Sheet!$A$7:$DG$148,'TN01-10 (IN)'!BR$12,0)="","",VLOOKUP($C165,Sheet!$A$7:$DG$148,'TN01-10 (IN)'!BR$12,0))</f>
        <v>8.3000000000000007</v>
      </c>
      <c r="BS165" s="28" t="str">
        <f>IF(VLOOKUP($C165,Sheet!$A$7:$DG$148,'TN01-10 (IN)'!BS$12,0)="","",VLOOKUP($C165,Sheet!$A$7:$DG$148,'TN01-10 (IN)'!BS$12,0))</f>
        <v/>
      </c>
      <c r="BT165" s="28">
        <f>IF(VLOOKUP($C165,Sheet!$A$7:$DG$148,'TN01-10 (IN)'!BT$12,0)="","",VLOOKUP($C165,Sheet!$A$7:$DG$148,'TN01-10 (IN)'!BT$12,0))</f>
        <v>6</v>
      </c>
      <c r="BU165" s="28">
        <f>IF(VLOOKUP($C165,Sheet!$A$7:$DG$148,'TN01-10 (IN)'!BU$12,0)="","",VLOOKUP($C165,Sheet!$A$7:$DG$148,'TN01-10 (IN)'!BU$12,0))</f>
        <v>6.6</v>
      </c>
      <c r="BV165" s="28">
        <f>IF(VLOOKUP($C165,Sheet!$A$7:$DG$148,'TN01-10 (IN)'!BV$12,0)="","",VLOOKUP($C165,Sheet!$A$7:$DG$148,'TN01-10 (IN)'!BV$12,0))</f>
        <v>6.3</v>
      </c>
      <c r="BW165" s="28">
        <f>IF(VLOOKUP($C165,Sheet!$A$7:$DG$148,'TN01-10 (IN)'!BW$12,0)="","",VLOOKUP($C165,Sheet!$A$7:$DG$148,'TN01-10 (IN)'!BW$12,0))</f>
        <v>5.4</v>
      </c>
      <c r="BX165" s="28">
        <f>IF(VLOOKUP($C165,Sheet!$A$7:$DG$148,'TN01-10 (IN)'!BX$12,0)="","",VLOOKUP($C165,Sheet!$A$7:$DG$148,'TN01-10 (IN)'!BX$12,0))</f>
        <v>6.8</v>
      </c>
      <c r="BY165" s="28">
        <f>IF(VLOOKUP($C165,Sheet!$A$7:$DG$148,'TN01-10 (IN)'!BY$12,0)="","",VLOOKUP($C165,Sheet!$A$7:$DG$148,'TN01-10 (IN)'!BY$12,0))</f>
        <v>8.1999999999999993</v>
      </c>
      <c r="BZ165" s="33">
        <f>IF(VLOOKUP($C165,Sheet!$A$7:$DG$148,'TN01-10 (IN)'!BZ$12,0)="","",VLOOKUP($C165,Sheet!$A$7:$DG$148,'TN01-10 (IN)'!BZ$12,0))</f>
        <v>50</v>
      </c>
      <c r="CA165" s="36">
        <f>IF(VLOOKUP($C165,Sheet!$A$7:$DG$148,'TN01-10 (IN)'!CA$12,0)="","",VLOOKUP($C165,Sheet!$A$7:$DG$148,'TN01-10 (IN)'!CA$12,0))</f>
        <v>0</v>
      </c>
      <c r="CB165" s="28">
        <f>IF(VLOOKUP($C165,Sheet!$A$7:$DG$148,'TN01-10 (IN)'!CB$12,0)="","",VLOOKUP($C165,Sheet!$A$7:$DG$148,'TN01-10 (IN)'!CB$12,0))</f>
        <v>8.5</v>
      </c>
      <c r="CC165" s="28" t="str">
        <f>IF(VLOOKUP($C165,Sheet!$A$7:$DG$148,'TN01-10 (IN)'!CC$12,0)="","",VLOOKUP($C165,Sheet!$A$7:$DG$148,'TN01-10 (IN)'!CC$12,0))</f>
        <v/>
      </c>
      <c r="CD165" s="28">
        <f>IF(VLOOKUP($C165,Sheet!$A$7:$DG$148,'TN01-10 (IN)'!CD$12,0)="","",VLOOKUP($C165,Sheet!$A$7:$DG$148,'TN01-10 (IN)'!CD$12,0))</f>
        <v>8.8000000000000007</v>
      </c>
      <c r="CE165" s="28" t="str">
        <f>IF(VLOOKUP($C165,Sheet!$A$7:$DG$148,'TN01-10 (IN)'!CE$12,0)="","",VLOOKUP($C165,Sheet!$A$7:$DG$148,'TN01-10 (IN)'!CE$12,0))</f>
        <v/>
      </c>
      <c r="CF165" s="28">
        <f>IF(VLOOKUP($C165,Sheet!$A$7:$DG$148,'TN01-10 (IN)'!CF$12,0)="","",VLOOKUP($C165,Sheet!$A$7:$DG$148,'TN01-10 (IN)'!CF$12,0))</f>
        <v>7.1</v>
      </c>
      <c r="CG165" s="28">
        <f>IF(VLOOKUP($C165,Sheet!$A$7:$DG$148,'TN01-10 (IN)'!CG$12,0)="","",VLOOKUP($C165,Sheet!$A$7:$DG$148,'TN01-10 (IN)'!CG$12,0))</f>
        <v>6.2</v>
      </c>
      <c r="CH165" s="28">
        <f>IF(VLOOKUP($C165,Sheet!$A$7:$DG$148,'TN01-10 (IN)'!CH$12,0)="","",VLOOKUP($C165,Sheet!$A$7:$DG$148,'TN01-10 (IN)'!CH$12,0))</f>
        <v>7.6</v>
      </c>
      <c r="CI165" s="28">
        <f>IF(VLOOKUP($C165,Sheet!$A$7:$DG$148,'TN01-10 (IN)'!CI$12,0)="","",VLOOKUP($C165,Sheet!$A$7:$DG$148,'TN01-10 (IN)'!CI$12,0))</f>
        <v>5.5</v>
      </c>
      <c r="CJ165" s="28" t="str">
        <f>IF(VLOOKUP($C165,Sheet!$A$7:$DG$148,'TN01-10 (IN)'!CJ$12,0)="","",VLOOKUP($C165,Sheet!$A$7:$DG$148,'TN01-10 (IN)'!CJ$12,0))</f>
        <v/>
      </c>
      <c r="CK165" s="28">
        <f>IF(VLOOKUP($C165,Sheet!$A$7:$DG$148,'TN01-10 (IN)'!CK$12,0)="","",VLOOKUP($C165,Sheet!$A$7:$DG$148,'TN01-10 (IN)'!CK$12,0))</f>
        <v>4.7</v>
      </c>
      <c r="CL165" s="28" t="str">
        <f>IF(VLOOKUP($C165,Sheet!$A$7:$DG$148,'TN01-10 (IN)'!CL$12,0)="","",VLOOKUP($C165,Sheet!$A$7:$DG$148,'TN01-10 (IN)'!CL$12,0))</f>
        <v/>
      </c>
      <c r="CM165" s="28" t="str">
        <f>IF(VLOOKUP($C165,Sheet!$A$7:$DG$148,'TN01-10 (IN)'!CM$12,0)="","",VLOOKUP($C165,Sheet!$A$7:$DG$148,'TN01-10 (IN)'!CM$12,0))</f>
        <v/>
      </c>
      <c r="CN165" s="28" t="str">
        <f>IF(VLOOKUP($C165,Sheet!$A$7:$DG$148,'TN01-10 (IN)'!CN$12,0)="","",VLOOKUP($C165,Sheet!$A$7:$DG$148,'TN01-10 (IN)'!CN$12,0))</f>
        <v/>
      </c>
      <c r="CO165" s="28" t="str">
        <f>IF(VLOOKUP($C165,Sheet!$A$7:$DG$148,'TN01-10 (IN)'!CO$12,0)="","",VLOOKUP($C165,Sheet!$A$7:$DG$148,'TN01-10 (IN)'!CO$12,0))</f>
        <v/>
      </c>
      <c r="CP165" s="28">
        <f>IF(VLOOKUP($C165,Sheet!$A$7:$DG$148,'TN01-10 (IN)'!CP$12,0)="","",VLOOKUP($C165,Sheet!$A$7:$DG$148,'TN01-10 (IN)'!CP$12,0))</f>
        <v>6.2</v>
      </c>
      <c r="CQ165" s="28">
        <f>IF(VLOOKUP($C165,Sheet!$A$7:$DG$148,'TN01-10 (IN)'!CQ$12,0)="","",VLOOKUP($C165,Sheet!$A$7:$DG$148,'TN01-10 (IN)'!CQ$12,0))</f>
        <v>8.1</v>
      </c>
      <c r="CR165" s="28">
        <f>IF(VLOOKUP($C165,Sheet!$A$7:$DG$148,'TN01-10 (IN)'!CR$12,0)="","",VLOOKUP($C165,Sheet!$A$7:$DG$148,'TN01-10 (IN)'!CR$12,0))</f>
        <v>8.9</v>
      </c>
      <c r="CS165" s="28">
        <f>IF(VLOOKUP($C165,Sheet!$A$7:$DG$148,'TN01-10 (IN)'!CS$12,0)="","",VLOOKUP($C165,Sheet!$A$7:$DG$148,'TN01-10 (IN)'!CS$12,0))</f>
        <v>8.4</v>
      </c>
      <c r="CT165" s="28">
        <f>IF(VLOOKUP($C165,Sheet!$A$7:$DG$148,'TN01-10 (IN)'!CT$12,0)="","",VLOOKUP($C165,Sheet!$A$7:$DG$148,'TN01-10 (IN)'!CT$12,0))</f>
        <v>7.6</v>
      </c>
      <c r="CU165" s="33">
        <f>IF(VLOOKUP($C165,Sheet!$A$7:$DG$148,'TN01-10 (IN)'!CU$12,0)="","",VLOOKUP($C165,Sheet!$A$7:$DG$148,'TN01-10 (IN)'!CU$12,0))</f>
        <v>27</v>
      </c>
      <c r="CV165" s="36">
        <f>IF(VLOOKUP($C165,Sheet!$A$7:$DG$148,'TN01-10 (IN)'!CV$12,0)="","",VLOOKUP($C165,Sheet!$A$7:$DG$148,'TN01-10 (IN)'!CV$12,0))</f>
        <v>0</v>
      </c>
      <c r="CW165" s="38">
        <f t="shared" si="20"/>
        <v>128</v>
      </c>
      <c r="CX165" s="38">
        <f t="shared" si="20"/>
        <v>0</v>
      </c>
      <c r="CY165" s="38">
        <f t="shared" si="21"/>
        <v>0</v>
      </c>
      <c r="CZ165" s="38">
        <f t="shared" si="22"/>
        <v>128</v>
      </c>
      <c r="DA165" s="38">
        <f t="shared" si="23"/>
        <v>6.67</v>
      </c>
      <c r="DB165" s="38">
        <f>VLOOKUP($C165,'TN01-04'!$A$13:$DL$166,103,0)</f>
        <v>2.65</v>
      </c>
      <c r="DC165" s="28" t="str">
        <f>IF(VLOOKUP($C165,Sheet!$A$7:$DG$148,'TN01-10 (IN)'!DC$12,0)="","",VLOOKUP($C165,Sheet!$A$7:$DG$148,'TN01-10 (IN)'!DC$12,0))</f>
        <v/>
      </c>
      <c r="DD165" s="28" t="str">
        <f>IF(VLOOKUP($C165,Sheet!$A$7:$DG$148,'TN01-10 (IN)'!DD$12,0)="","",VLOOKUP($C165,Sheet!$A$7:$DG$148,'TN01-10 (IN)'!DD$12,0))</f>
        <v/>
      </c>
      <c r="DE165" s="28">
        <f>IF(VLOOKUP($C165,Sheet!$A$7:$DG$148,'TN01-10 (IN)'!DE$12,0)="","",VLOOKUP($C165,Sheet!$A$7:$DG$148,'TN01-10 (IN)'!DE$12,0))</f>
        <v>8.3000000000000007</v>
      </c>
      <c r="DF165" s="28" t="str">
        <f>IF(VLOOKUP($C165,Sheet!$A$7:$DG$148,'TN01-10 (IN)'!DF$12,0)="","",VLOOKUP($C165,Sheet!$A$7:$DG$148,'TN01-10 (IN)'!DF$12,0))</f>
        <v/>
      </c>
      <c r="DG165" s="38"/>
      <c r="DH165" s="38">
        <f t="shared" si="24"/>
        <v>8.3000000000000007</v>
      </c>
      <c r="DI165" s="38">
        <f>VLOOKUP($C165,'TN01-04'!$A$13:$DL$166,110,0)</f>
        <v>3.65</v>
      </c>
      <c r="DJ165" s="33">
        <f>IF(VLOOKUP($C165,Sheet!$A$7:$DG$148,'TN01-10 (IN)'!DJ$12,0)="","",VLOOKUP($C165,Sheet!$A$7:$DG$148,'TN01-10 (IN)'!DJ$12,0))</f>
        <v>5</v>
      </c>
      <c r="DK165" s="36">
        <f>IF(VLOOKUP($C165,Sheet!$A$7:$DG$148,'TN01-10 (IN)'!DK$12,0)="","",VLOOKUP($C165,Sheet!$A$7:$DG$148,'TN01-10 (IN)'!DK$12,0))</f>
        <v>0</v>
      </c>
      <c r="DL165" s="38">
        <f t="shared" si="25"/>
        <v>133</v>
      </c>
      <c r="DM165" s="38">
        <f t="shared" si="26"/>
        <v>0</v>
      </c>
      <c r="DN165" s="38">
        <f t="shared" si="27"/>
        <v>6.74</v>
      </c>
      <c r="DO165" s="38">
        <f>VLOOKUP($C165,'TN01-04'!$A$13:$DL$166,116,0)</f>
        <v>2.69</v>
      </c>
      <c r="DP165" s="33">
        <f>IF(VLOOKUP($C165,Sheet!$A$7:$DG$148,'TN01-10 (IN)'!DP$12,0)="","",VLOOKUP($C165,Sheet!$A$7:$DG$148,'TN01-10 (IN)'!DP$12,0))</f>
        <v>138</v>
      </c>
      <c r="DQ165" s="36">
        <f>IF(VLOOKUP($C165,Sheet!$A$7:$DG$148,'TN01-10 (IN)'!DQ$12,0)="","",VLOOKUP($C165,Sheet!$A$7:$DG$148,'TN01-10 (IN)'!DQ$12,0))</f>
        <v>0</v>
      </c>
      <c r="DR165" s="28">
        <f>IF(VLOOKUP($C165,Sheet!$A$7:$DG$148,'TN01-10 (IN)'!DR$12,0)="","",VLOOKUP($C165,Sheet!$A$7:$DG$148,'TN01-10 (IN)'!DR$12,0))</f>
        <v>137</v>
      </c>
      <c r="DS165" s="28">
        <f>IF(VLOOKUP($C165,Sheet!$A$7:$DG$148,'TN01-10 (IN)'!DS$12,0)="","",VLOOKUP($C165,Sheet!$A$7:$DG$148,'TN01-10 (IN)'!DS$12,0))</f>
        <v>138</v>
      </c>
      <c r="DT165" s="28">
        <f>IF(VLOOKUP($C165,Sheet!$A$7:$DG$148,'TN01-10 (IN)'!DT$12,0)="","",VLOOKUP($C165,Sheet!$A$7:$DG$148,'TN01-10 (IN)'!DT$12,0))</f>
        <v>6.74</v>
      </c>
      <c r="DU165" s="28">
        <f>IF(VLOOKUP($C165,Sheet!$A$7:$DG$148,'TN01-10 (IN)'!DU$12,0)="","",VLOOKUP($C165,Sheet!$A$7:$DG$148,'TN01-10 (IN)'!DU$12,0))</f>
        <v>2.69</v>
      </c>
      <c r="DV165" s="28" t="str">
        <f>IF(VLOOKUP($C165,Sheet!$A$7:$DG$148,'TN01-10 (IN)'!DV$12,0)="","",VLOOKUP($C165,Sheet!$A$7:$DG$148,'TN01-10 (IN)'!DV$12,0))</f>
        <v/>
      </c>
      <c r="DW165" s="42">
        <f t="shared" si="28"/>
        <v>0</v>
      </c>
    </row>
    <row r="166" spans="1:127" ht="15.95" customHeight="1" x14ac:dyDescent="0.2">
      <c r="A166" s="52"/>
      <c r="B166" s="625"/>
      <c r="C166" s="45">
        <v>2220727448</v>
      </c>
      <c r="D166" s="26" t="s">
        <v>6</v>
      </c>
      <c r="E166" s="26" t="s">
        <v>121</v>
      </c>
      <c r="F166" s="26" t="s">
        <v>205</v>
      </c>
      <c r="G166" s="27">
        <v>35821</v>
      </c>
      <c r="H166" s="26" t="s">
        <v>209</v>
      </c>
      <c r="I166" s="26" t="s">
        <v>212</v>
      </c>
      <c r="J166" s="28">
        <f>IF(VLOOKUP($C166,Sheet!$A$7:$DG$148,'TN01-10 (IN)'!J$12,0)="","",VLOOKUP($C166,Sheet!$A$7:$DG$148,'TN01-10 (IN)'!J$12,0))</f>
        <v>7.2</v>
      </c>
      <c r="K166" s="28">
        <f>IF(VLOOKUP($C166,Sheet!$A$7:$DG$148,'TN01-10 (IN)'!K$12,0)="","",VLOOKUP($C166,Sheet!$A$7:$DG$148,'TN01-10 (IN)'!K$12,0))</f>
        <v>7.6</v>
      </c>
      <c r="L166" s="28">
        <f>IF(VLOOKUP($C166,Sheet!$A$7:$DG$148,'TN01-10 (IN)'!L$12,0)="","",VLOOKUP($C166,Sheet!$A$7:$DG$148,'TN01-10 (IN)'!L$12,0))</f>
        <v>7.6</v>
      </c>
      <c r="M166" s="28">
        <f>IF(VLOOKUP($C166,Sheet!$A$7:$DG$148,'TN01-10 (IN)'!M$12,0)="","",VLOOKUP($C166,Sheet!$A$7:$DG$148,'TN01-10 (IN)'!M$12,0))</f>
        <v>7.2</v>
      </c>
      <c r="N166" s="28">
        <f>IF(VLOOKUP($C166,Sheet!$A$7:$DG$148,'TN01-10 (IN)'!N$12,0)="","",VLOOKUP($C166,Sheet!$A$7:$DG$148,'TN01-10 (IN)'!N$12,0))</f>
        <v>7.8</v>
      </c>
      <c r="O166" s="28">
        <f>IF(VLOOKUP($C166,Sheet!$A$7:$DG$148,'TN01-10 (IN)'!O$12,0)="","",VLOOKUP($C166,Sheet!$A$7:$DG$148,'TN01-10 (IN)'!O$12,0))</f>
        <v>8.3000000000000007</v>
      </c>
      <c r="P166" s="28">
        <f>IF(VLOOKUP($C166,Sheet!$A$7:$DG$148,'TN01-10 (IN)'!P$12,0)="","",VLOOKUP($C166,Sheet!$A$7:$DG$148,'TN01-10 (IN)'!P$12,0))</f>
        <v>6.2</v>
      </c>
      <c r="Q166" s="28" t="str">
        <f>IF(VLOOKUP($C166,Sheet!$A$7:$DG$148,'TN01-10 (IN)'!Q$12,0)="","",VLOOKUP($C166,Sheet!$A$7:$DG$148,'TN01-10 (IN)'!Q$12,0))</f>
        <v/>
      </c>
      <c r="R166" s="28">
        <f>IF(VLOOKUP($C166,Sheet!$A$7:$DG$148,'TN01-10 (IN)'!R$12,0)="","",VLOOKUP($C166,Sheet!$A$7:$DG$148,'TN01-10 (IN)'!R$12,0))</f>
        <v>6.9</v>
      </c>
      <c r="S166" s="28" t="str">
        <f>IF(VLOOKUP($C166,Sheet!$A$7:$DG$148,'TN01-10 (IN)'!S$12,0)="","",VLOOKUP($C166,Sheet!$A$7:$DG$148,'TN01-10 (IN)'!S$12,0))</f>
        <v/>
      </c>
      <c r="T166" s="28" t="str">
        <f>IF(VLOOKUP($C166,Sheet!$A$7:$DG$148,'TN01-10 (IN)'!T$12,0)="","",VLOOKUP($C166,Sheet!$A$7:$DG$148,'TN01-10 (IN)'!T$12,0))</f>
        <v/>
      </c>
      <c r="U166" s="28" t="str">
        <f>IF(VLOOKUP($C166,Sheet!$A$7:$DG$148,'TN01-10 (IN)'!U$12,0)="","",VLOOKUP($C166,Sheet!$A$7:$DG$148,'TN01-10 (IN)'!U$12,0))</f>
        <v/>
      </c>
      <c r="V166" s="28" t="str">
        <f>IF(VLOOKUP($C166,Sheet!$A$7:$DG$148,'TN01-10 (IN)'!V$12,0)="","",VLOOKUP($C166,Sheet!$A$7:$DG$148,'TN01-10 (IN)'!V$12,0))</f>
        <v/>
      </c>
      <c r="W166" s="28">
        <f>IF(VLOOKUP($C166,Sheet!$A$7:$DG$148,'TN01-10 (IN)'!W$12,0)="","",VLOOKUP($C166,Sheet!$A$7:$DG$148,'TN01-10 (IN)'!W$12,0))</f>
        <v>8.1</v>
      </c>
      <c r="X166" s="28">
        <f>IF(VLOOKUP($C166,Sheet!$A$7:$DG$148,'TN01-10 (IN)'!X$12,0)="","",VLOOKUP($C166,Sheet!$A$7:$DG$148,'TN01-10 (IN)'!X$12,0))</f>
        <v>7.8</v>
      </c>
      <c r="Y166" s="28">
        <f>IF(VLOOKUP($C166,Sheet!$A$7:$DG$148,'TN01-10 (IN)'!Y$12,0)="","",VLOOKUP($C166,Sheet!$A$7:$DG$148,'TN01-10 (IN)'!Y$12,0))</f>
        <v>8.6</v>
      </c>
      <c r="Z166" s="28">
        <f>IF(VLOOKUP($C166,Sheet!$A$7:$DG$148,'TN01-10 (IN)'!Z$12,0)="","",VLOOKUP($C166,Sheet!$A$7:$DG$148,'TN01-10 (IN)'!Z$12,0))</f>
        <v>8.8000000000000007</v>
      </c>
      <c r="AA166" s="28">
        <f>IF(VLOOKUP($C166,Sheet!$A$7:$DG$148,'TN01-10 (IN)'!AA$12,0)="","",VLOOKUP($C166,Sheet!$A$7:$DG$148,'TN01-10 (IN)'!AA$12,0))</f>
        <v>8.1999999999999993</v>
      </c>
      <c r="AB166" s="28">
        <f>IF(VLOOKUP($C166,Sheet!$A$7:$DG$148,'TN01-10 (IN)'!AB$12,0)="","",VLOOKUP($C166,Sheet!$A$7:$DG$148,'TN01-10 (IN)'!AB$12,0))</f>
        <v>7.7</v>
      </c>
      <c r="AC166" s="28">
        <f>IF(VLOOKUP($C166,Sheet!$A$7:$DG$148,'TN01-10 (IN)'!AC$12,0)="","",VLOOKUP($C166,Sheet!$A$7:$DG$148,'TN01-10 (IN)'!AC$12,0))</f>
        <v>6.2</v>
      </c>
      <c r="AD166" s="28">
        <f>IF(VLOOKUP($C166,Sheet!$A$7:$DG$148,'TN01-10 (IN)'!AD$12,0)="","",VLOOKUP($C166,Sheet!$A$7:$DG$148,'TN01-10 (IN)'!AD$12,0))</f>
        <v>7.8</v>
      </c>
      <c r="AE166" s="28">
        <f>IF(VLOOKUP($C166,Sheet!$A$7:$DG$148,'TN01-10 (IN)'!AE$12,0)="","",VLOOKUP($C166,Sheet!$A$7:$DG$148,'TN01-10 (IN)'!AE$12,0))</f>
        <v>6.6</v>
      </c>
      <c r="AF166" s="28">
        <f>IF(VLOOKUP($C166,Sheet!$A$7:$DG$148,'TN01-10 (IN)'!AF$12,0)="","",VLOOKUP($C166,Sheet!$A$7:$DG$148,'TN01-10 (IN)'!AF$12,0))</f>
        <v>6.9</v>
      </c>
      <c r="AG166" s="28">
        <f>IF(VLOOKUP($C166,Sheet!$A$7:$DG$148,'TN01-10 (IN)'!AG$12,0)="","",VLOOKUP($C166,Sheet!$A$7:$DG$148,'TN01-10 (IN)'!AG$12,0))</f>
        <v>4.8</v>
      </c>
      <c r="AH166" s="28">
        <f>IF(VLOOKUP($C166,Sheet!$A$7:$DG$148,'TN01-10 (IN)'!AH$12,0)="","",VLOOKUP($C166,Sheet!$A$7:$DG$148,'TN01-10 (IN)'!AH$12,0))</f>
        <v>5.9</v>
      </c>
      <c r="AI166" s="28">
        <f>IF(VLOOKUP($C166,Sheet!$A$7:$DG$148,'TN01-10 (IN)'!AI$12,0)="","",VLOOKUP($C166,Sheet!$A$7:$DG$148,'TN01-10 (IN)'!AI$12,0))</f>
        <v>6.5</v>
      </c>
      <c r="AJ166" s="28">
        <f>IF(VLOOKUP($C166,Sheet!$A$7:$DG$148,'TN01-10 (IN)'!AJ$12,0)="","",VLOOKUP($C166,Sheet!$A$7:$DG$148,'TN01-10 (IN)'!AJ$12,0))</f>
        <v>5.4</v>
      </c>
      <c r="AK166" s="28">
        <f>IF(VLOOKUP($C166,Sheet!$A$7:$DG$148,'TN01-10 (IN)'!AK$12,0)="","",VLOOKUP($C166,Sheet!$A$7:$DG$148,'TN01-10 (IN)'!AK$12,0))</f>
        <v>5.3</v>
      </c>
      <c r="AL166" s="28">
        <f>IF(VLOOKUP($C166,Sheet!$A$7:$DG$148,'TN01-10 (IN)'!AL$12,0)="","",VLOOKUP($C166,Sheet!$A$7:$DG$148,'TN01-10 (IN)'!AL$12,0))</f>
        <v>6.4</v>
      </c>
      <c r="AM166" s="33">
        <f>IF(VLOOKUP($C166,Sheet!$A$7:$DG$148,'TN01-10 (IN)'!AM$12,0)="","",VLOOKUP($C166,Sheet!$A$7:$DG$148,'TN01-10 (IN)'!AM$12,0))</f>
        <v>51</v>
      </c>
      <c r="AN166" s="36">
        <f>IF(VLOOKUP($C166,Sheet!$A$7:$DG$148,'TN01-10 (IN)'!AN$12,0)="","",VLOOKUP($C166,Sheet!$A$7:$DG$148,'TN01-10 (IN)'!AN$12,0))</f>
        <v>0</v>
      </c>
      <c r="AO166" s="32">
        <f>IF(VLOOKUP($C166,Sheet!$A$7:$DG$148,'TN01-10 (IN)'!AO$12,0)="","",VLOOKUP($C166,Sheet!$A$7:$DG$148,'TN01-10 (IN)'!AO$12,0))</f>
        <v>7.3</v>
      </c>
      <c r="AP166" s="32">
        <f>IF(VLOOKUP($C166,Sheet!$A$7:$DG$148,'TN01-10 (IN)'!AP$12,0)="","",VLOOKUP($C166,Sheet!$A$7:$DG$148,'TN01-10 (IN)'!AP$12,0))</f>
        <v>7.2</v>
      </c>
      <c r="AQ166" s="32">
        <f>IF(VLOOKUP($C166,Sheet!$A$7:$DG$148,'TN01-10 (IN)'!AQ$12,0)="","",VLOOKUP($C166,Sheet!$A$7:$DG$148,'TN01-10 (IN)'!AQ$12,0))</f>
        <v>7.4</v>
      </c>
      <c r="AR166" s="32" t="str">
        <f>IF(VLOOKUP($C166,Sheet!$A$7:$DG$148,'TN01-10 (IN)'!AR$12,0)="","",VLOOKUP($C166,Sheet!$A$7:$DG$148,'TN01-10 (IN)'!AR$12,0))</f>
        <v/>
      </c>
      <c r="AS166" s="32" t="str">
        <f>IF(VLOOKUP($C166,Sheet!$A$7:$DG$148,'TN01-10 (IN)'!AS$12,0)="","",VLOOKUP($C166,Sheet!$A$7:$DG$148,'TN01-10 (IN)'!AS$12,0))</f>
        <v/>
      </c>
      <c r="AT166" s="32" t="str">
        <f>IF(VLOOKUP($C166,Sheet!$A$7:$DG$148,'TN01-10 (IN)'!AT$12,0)="","",VLOOKUP($C166,Sheet!$A$7:$DG$148,'TN01-10 (IN)'!AT$12,0))</f>
        <v/>
      </c>
      <c r="AU166" s="32" t="str">
        <f>IF(VLOOKUP($C166,Sheet!$A$7:$DG$148,'TN01-10 (IN)'!AU$12,0)="","",VLOOKUP($C166,Sheet!$A$7:$DG$148,'TN01-10 (IN)'!AU$12,0))</f>
        <v/>
      </c>
      <c r="AV166" s="32" t="str">
        <f>IF(VLOOKUP($C166,Sheet!$A$7:$DG$148,'TN01-10 (IN)'!AV$12,0)="","",VLOOKUP($C166,Sheet!$A$7:$DG$148,'TN01-10 (IN)'!AV$12,0))</f>
        <v/>
      </c>
      <c r="AW166" s="32">
        <f>IF(VLOOKUP($C166,Sheet!$A$7:$DG$148,'TN01-10 (IN)'!AW$12,0)="","",VLOOKUP($C166,Sheet!$A$7:$DG$148,'TN01-10 (IN)'!AW$12,0))</f>
        <v>7.5</v>
      </c>
      <c r="AX166" s="32" t="str">
        <f>IF(VLOOKUP($C166,Sheet!$A$7:$DG$148,'TN01-10 (IN)'!AX$12,0)="","",VLOOKUP($C166,Sheet!$A$7:$DG$148,'TN01-10 (IN)'!AX$12,0))</f>
        <v/>
      </c>
      <c r="AY166" s="32" t="str">
        <f>IF(VLOOKUP($C166,Sheet!$A$7:$DG$148,'TN01-10 (IN)'!AY$12,0)="","",VLOOKUP($C166,Sheet!$A$7:$DG$148,'TN01-10 (IN)'!AY$12,0))</f>
        <v/>
      </c>
      <c r="AZ166" s="32" t="str">
        <f>IF(VLOOKUP($C166,Sheet!$A$7:$DG$148,'TN01-10 (IN)'!AZ$12,0)="","",VLOOKUP($C166,Sheet!$A$7:$DG$148,'TN01-10 (IN)'!AZ$12,0))</f>
        <v/>
      </c>
      <c r="BA166" s="32" t="str">
        <f>IF(VLOOKUP($C166,Sheet!$A$7:$DG$148,'TN01-10 (IN)'!BA$12,0)="","",VLOOKUP($C166,Sheet!$A$7:$DG$148,'TN01-10 (IN)'!BA$12,0))</f>
        <v/>
      </c>
      <c r="BB166" s="32" t="str">
        <f>IF(VLOOKUP($C166,Sheet!$A$7:$DG$148,'TN01-10 (IN)'!BB$12,0)="","",VLOOKUP($C166,Sheet!$A$7:$DG$148,'TN01-10 (IN)'!BB$12,0))</f>
        <v/>
      </c>
      <c r="BC166" s="32">
        <f>IF(VLOOKUP($C166,Sheet!$A$7:$DG$148,'TN01-10 (IN)'!BC$12,0)="","",VLOOKUP($C166,Sheet!$A$7:$DG$148,'TN01-10 (IN)'!BC$12,0))</f>
        <v>7.1</v>
      </c>
      <c r="BD166" s="33">
        <f>IF(VLOOKUP($C166,Sheet!$A$7:$DG$148,'TN01-10 (IN)'!BD$12,0)="","",VLOOKUP($C166,Sheet!$A$7:$DG$148,'TN01-10 (IN)'!BD$12,0))</f>
        <v>5</v>
      </c>
      <c r="BE166" s="36">
        <f>IF(VLOOKUP($C166,Sheet!$A$7:$DG$148,'TN01-10 (IN)'!BE$12,0)="","",VLOOKUP($C166,Sheet!$A$7:$DG$148,'TN01-10 (IN)'!BE$12,0))</f>
        <v>0</v>
      </c>
      <c r="BF166" s="28">
        <f>IF(VLOOKUP($C166,Sheet!$A$7:$DG$148,'TN01-10 (IN)'!BF$12,0)="","",VLOOKUP($C166,Sheet!$A$7:$DG$148,'TN01-10 (IN)'!BF$12,0))</f>
        <v>5.7</v>
      </c>
      <c r="BG166" s="28">
        <f>IF(VLOOKUP($C166,Sheet!$A$7:$DG$148,'TN01-10 (IN)'!BG$12,0)="","",VLOOKUP($C166,Sheet!$A$7:$DG$148,'TN01-10 (IN)'!BG$12,0))</f>
        <v>6.6</v>
      </c>
      <c r="BH166" s="28">
        <f>IF(VLOOKUP($C166,Sheet!$A$7:$DG$148,'TN01-10 (IN)'!BH$12,0)="","",VLOOKUP($C166,Sheet!$A$7:$DG$148,'TN01-10 (IN)'!BH$12,0))</f>
        <v>6.5</v>
      </c>
      <c r="BI166" s="28">
        <f>IF(VLOOKUP($C166,Sheet!$A$7:$DG$148,'TN01-10 (IN)'!BI$12,0)="","",VLOOKUP($C166,Sheet!$A$7:$DG$148,'TN01-10 (IN)'!BI$12,0))</f>
        <v>4.5</v>
      </c>
      <c r="BJ166" s="28">
        <f>IF(VLOOKUP($C166,Sheet!$A$7:$DG$148,'TN01-10 (IN)'!BJ$12,0)="","",VLOOKUP($C166,Sheet!$A$7:$DG$148,'TN01-10 (IN)'!BJ$12,0))</f>
        <v>6.6</v>
      </c>
      <c r="BK166" s="28">
        <f>IF(VLOOKUP($C166,Sheet!$A$7:$DG$148,'TN01-10 (IN)'!BK$12,0)="","",VLOOKUP($C166,Sheet!$A$7:$DG$148,'TN01-10 (IN)'!BK$12,0))</f>
        <v>7.1</v>
      </c>
      <c r="BL166" s="28">
        <f>IF(VLOOKUP($C166,Sheet!$A$7:$DG$148,'TN01-10 (IN)'!BL$12,0)="","",VLOOKUP($C166,Sheet!$A$7:$DG$148,'TN01-10 (IN)'!BL$12,0))</f>
        <v>8.6999999999999993</v>
      </c>
      <c r="BM166" s="28">
        <f>IF(VLOOKUP($C166,Sheet!$A$7:$DG$148,'TN01-10 (IN)'!BM$12,0)="","",VLOOKUP($C166,Sheet!$A$7:$DG$148,'TN01-10 (IN)'!BM$12,0))</f>
        <v>4.9000000000000004</v>
      </c>
      <c r="BN166" s="28">
        <f>IF(VLOOKUP($C166,Sheet!$A$7:$DG$148,'TN01-10 (IN)'!BN$12,0)="","",VLOOKUP($C166,Sheet!$A$7:$DG$148,'TN01-10 (IN)'!BN$12,0))</f>
        <v>4.4000000000000004</v>
      </c>
      <c r="BO166" s="28">
        <f>IF(VLOOKUP($C166,Sheet!$A$7:$DG$148,'TN01-10 (IN)'!BO$12,0)="","",VLOOKUP($C166,Sheet!$A$7:$DG$148,'TN01-10 (IN)'!BO$12,0))</f>
        <v>7.9</v>
      </c>
      <c r="BP166" s="28">
        <f>IF(VLOOKUP($C166,Sheet!$A$7:$DG$148,'TN01-10 (IN)'!BP$12,0)="","",VLOOKUP($C166,Sheet!$A$7:$DG$148,'TN01-10 (IN)'!BP$12,0))</f>
        <v>4.9000000000000004</v>
      </c>
      <c r="BQ166" s="28">
        <f>IF(VLOOKUP($C166,Sheet!$A$7:$DG$148,'TN01-10 (IN)'!BQ$12,0)="","",VLOOKUP($C166,Sheet!$A$7:$DG$148,'TN01-10 (IN)'!BQ$12,0))</f>
        <v>5.4</v>
      </c>
      <c r="BR166" s="28">
        <f>IF(VLOOKUP($C166,Sheet!$A$7:$DG$148,'TN01-10 (IN)'!BR$12,0)="","",VLOOKUP($C166,Sheet!$A$7:$DG$148,'TN01-10 (IN)'!BR$12,0))</f>
        <v>7.3</v>
      </c>
      <c r="BS166" s="28" t="str">
        <f>IF(VLOOKUP($C166,Sheet!$A$7:$DG$148,'TN01-10 (IN)'!BS$12,0)="","",VLOOKUP($C166,Sheet!$A$7:$DG$148,'TN01-10 (IN)'!BS$12,0))</f>
        <v/>
      </c>
      <c r="BT166" s="28">
        <f>IF(VLOOKUP($C166,Sheet!$A$7:$DG$148,'TN01-10 (IN)'!BT$12,0)="","",VLOOKUP($C166,Sheet!$A$7:$DG$148,'TN01-10 (IN)'!BT$12,0))</f>
        <v>6</v>
      </c>
      <c r="BU166" s="28">
        <f>IF(VLOOKUP($C166,Sheet!$A$7:$DG$148,'TN01-10 (IN)'!BU$12,0)="","",VLOOKUP($C166,Sheet!$A$7:$DG$148,'TN01-10 (IN)'!BU$12,0))</f>
        <v>6.8</v>
      </c>
      <c r="BV166" s="28">
        <f>IF(VLOOKUP($C166,Sheet!$A$7:$DG$148,'TN01-10 (IN)'!BV$12,0)="","",VLOOKUP($C166,Sheet!$A$7:$DG$148,'TN01-10 (IN)'!BV$12,0))</f>
        <v>6.4</v>
      </c>
      <c r="BW166" s="28">
        <f>IF(VLOOKUP($C166,Sheet!$A$7:$DG$148,'TN01-10 (IN)'!BW$12,0)="","",VLOOKUP($C166,Sheet!$A$7:$DG$148,'TN01-10 (IN)'!BW$12,0))</f>
        <v>6.1</v>
      </c>
      <c r="BX166" s="28">
        <f>IF(VLOOKUP($C166,Sheet!$A$7:$DG$148,'TN01-10 (IN)'!BX$12,0)="","",VLOOKUP($C166,Sheet!$A$7:$DG$148,'TN01-10 (IN)'!BX$12,0))</f>
        <v>7</v>
      </c>
      <c r="BY166" s="28">
        <f>IF(VLOOKUP($C166,Sheet!$A$7:$DG$148,'TN01-10 (IN)'!BY$12,0)="","",VLOOKUP($C166,Sheet!$A$7:$DG$148,'TN01-10 (IN)'!BY$12,0))</f>
        <v>8.3000000000000007</v>
      </c>
      <c r="BZ166" s="33">
        <f>IF(VLOOKUP($C166,Sheet!$A$7:$DG$148,'TN01-10 (IN)'!BZ$12,0)="","",VLOOKUP($C166,Sheet!$A$7:$DG$148,'TN01-10 (IN)'!BZ$12,0))</f>
        <v>50</v>
      </c>
      <c r="CA166" s="36">
        <f>IF(VLOOKUP($C166,Sheet!$A$7:$DG$148,'TN01-10 (IN)'!CA$12,0)="","",VLOOKUP($C166,Sheet!$A$7:$DG$148,'TN01-10 (IN)'!CA$12,0))</f>
        <v>0</v>
      </c>
      <c r="CB166" s="28" t="str">
        <f>IF(VLOOKUP($C166,Sheet!$A$7:$DG$148,'TN01-10 (IN)'!CB$12,0)="","",VLOOKUP($C166,Sheet!$A$7:$DG$148,'TN01-10 (IN)'!CB$12,0))</f>
        <v/>
      </c>
      <c r="CC166" s="28">
        <f>IF(VLOOKUP($C166,Sheet!$A$7:$DG$148,'TN01-10 (IN)'!CC$12,0)="","",VLOOKUP($C166,Sheet!$A$7:$DG$148,'TN01-10 (IN)'!CC$12,0))</f>
        <v>7</v>
      </c>
      <c r="CD166" s="28">
        <f>IF(VLOOKUP($C166,Sheet!$A$7:$DG$148,'TN01-10 (IN)'!CD$12,0)="","",VLOOKUP($C166,Sheet!$A$7:$DG$148,'TN01-10 (IN)'!CD$12,0))</f>
        <v>6.6</v>
      </c>
      <c r="CE166" s="28" t="str">
        <f>IF(VLOOKUP($C166,Sheet!$A$7:$DG$148,'TN01-10 (IN)'!CE$12,0)="","",VLOOKUP($C166,Sheet!$A$7:$DG$148,'TN01-10 (IN)'!CE$12,0))</f>
        <v/>
      </c>
      <c r="CF166" s="28">
        <f>IF(VLOOKUP($C166,Sheet!$A$7:$DG$148,'TN01-10 (IN)'!CF$12,0)="","",VLOOKUP($C166,Sheet!$A$7:$DG$148,'TN01-10 (IN)'!CF$12,0))</f>
        <v>6.6</v>
      </c>
      <c r="CG166" s="28">
        <f>IF(VLOOKUP($C166,Sheet!$A$7:$DG$148,'TN01-10 (IN)'!CG$12,0)="","",VLOOKUP($C166,Sheet!$A$7:$DG$148,'TN01-10 (IN)'!CG$12,0))</f>
        <v>5.6</v>
      </c>
      <c r="CH166" s="28">
        <f>IF(VLOOKUP($C166,Sheet!$A$7:$DG$148,'TN01-10 (IN)'!CH$12,0)="","",VLOOKUP($C166,Sheet!$A$7:$DG$148,'TN01-10 (IN)'!CH$12,0))</f>
        <v>9.1</v>
      </c>
      <c r="CI166" s="28">
        <f>IF(VLOOKUP($C166,Sheet!$A$7:$DG$148,'TN01-10 (IN)'!CI$12,0)="","",VLOOKUP($C166,Sheet!$A$7:$DG$148,'TN01-10 (IN)'!CI$12,0))</f>
        <v>8.6</v>
      </c>
      <c r="CJ166" s="28" t="str">
        <f>IF(VLOOKUP($C166,Sheet!$A$7:$DG$148,'TN01-10 (IN)'!CJ$12,0)="","",VLOOKUP($C166,Sheet!$A$7:$DG$148,'TN01-10 (IN)'!CJ$12,0))</f>
        <v/>
      </c>
      <c r="CK166" s="28">
        <f>IF(VLOOKUP($C166,Sheet!$A$7:$DG$148,'TN01-10 (IN)'!CK$12,0)="","",VLOOKUP($C166,Sheet!$A$7:$DG$148,'TN01-10 (IN)'!CK$12,0))</f>
        <v>7.8</v>
      </c>
      <c r="CL166" s="28" t="str">
        <f>IF(VLOOKUP($C166,Sheet!$A$7:$DG$148,'TN01-10 (IN)'!CL$12,0)="","",VLOOKUP($C166,Sheet!$A$7:$DG$148,'TN01-10 (IN)'!CL$12,0))</f>
        <v/>
      </c>
      <c r="CM166" s="28" t="str">
        <f>IF(VLOOKUP($C166,Sheet!$A$7:$DG$148,'TN01-10 (IN)'!CM$12,0)="","",VLOOKUP($C166,Sheet!$A$7:$DG$148,'TN01-10 (IN)'!CM$12,0))</f>
        <v/>
      </c>
      <c r="CN166" s="28" t="str">
        <f>IF(VLOOKUP($C166,Sheet!$A$7:$DG$148,'TN01-10 (IN)'!CN$12,0)="","",VLOOKUP($C166,Sheet!$A$7:$DG$148,'TN01-10 (IN)'!CN$12,0))</f>
        <v/>
      </c>
      <c r="CO166" s="28" t="str">
        <f>IF(VLOOKUP($C166,Sheet!$A$7:$DG$148,'TN01-10 (IN)'!CO$12,0)="","",VLOOKUP($C166,Sheet!$A$7:$DG$148,'TN01-10 (IN)'!CO$12,0))</f>
        <v/>
      </c>
      <c r="CP166" s="28">
        <f>IF(VLOOKUP($C166,Sheet!$A$7:$DG$148,'TN01-10 (IN)'!CP$12,0)="","",VLOOKUP($C166,Sheet!$A$7:$DG$148,'TN01-10 (IN)'!CP$12,0))</f>
        <v>5.8</v>
      </c>
      <c r="CQ166" s="28">
        <f>IF(VLOOKUP($C166,Sheet!$A$7:$DG$148,'TN01-10 (IN)'!CQ$12,0)="","",VLOOKUP($C166,Sheet!$A$7:$DG$148,'TN01-10 (IN)'!CQ$12,0))</f>
        <v>6.8</v>
      </c>
      <c r="CR166" s="28">
        <f>IF(VLOOKUP($C166,Sheet!$A$7:$DG$148,'TN01-10 (IN)'!CR$12,0)="","",VLOOKUP($C166,Sheet!$A$7:$DG$148,'TN01-10 (IN)'!CR$12,0))</f>
        <v>8.1999999999999993</v>
      </c>
      <c r="CS166" s="28">
        <f>IF(VLOOKUP($C166,Sheet!$A$7:$DG$148,'TN01-10 (IN)'!CS$12,0)="","",VLOOKUP($C166,Sheet!$A$7:$DG$148,'TN01-10 (IN)'!CS$12,0))</f>
        <v>8.6999999999999993</v>
      </c>
      <c r="CT166" s="28">
        <f>IF(VLOOKUP($C166,Sheet!$A$7:$DG$148,'TN01-10 (IN)'!CT$12,0)="","",VLOOKUP($C166,Sheet!$A$7:$DG$148,'TN01-10 (IN)'!CT$12,0))</f>
        <v>6.4</v>
      </c>
      <c r="CU166" s="33">
        <f>IF(VLOOKUP($C166,Sheet!$A$7:$DG$148,'TN01-10 (IN)'!CU$12,0)="","",VLOOKUP($C166,Sheet!$A$7:$DG$148,'TN01-10 (IN)'!CU$12,0))</f>
        <v>27</v>
      </c>
      <c r="CV166" s="36">
        <f>IF(VLOOKUP($C166,Sheet!$A$7:$DG$148,'TN01-10 (IN)'!CV$12,0)="","",VLOOKUP($C166,Sheet!$A$7:$DG$148,'TN01-10 (IN)'!CV$12,0))</f>
        <v>0</v>
      </c>
      <c r="CW166" s="38">
        <f t="shared" si="20"/>
        <v>128</v>
      </c>
      <c r="CX166" s="38">
        <f t="shared" si="20"/>
        <v>0</v>
      </c>
      <c r="CY166" s="38">
        <f t="shared" si="21"/>
        <v>0</v>
      </c>
      <c r="CZ166" s="38">
        <f t="shared" si="22"/>
        <v>128</v>
      </c>
      <c r="DA166" s="38">
        <f t="shared" si="23"/>
        <v>6.78</v>
      </c>
      <c r="DB166" s="38">
        <f>VLOOKUP($C166,'TN01-04'!$A$13:$DL$166,103,0)</f>
        <v>2.72</v>
      </c>
      <c r="DC166" s="28" t="str">
        <f>IF(VLOOKUP($C166,Sheet!$A$7:$DG$148,'TN01-10 (IN)'!DC$12,0)="","",VLOOKUP($C166,Sheet!$A$7:$DG$148,'TN01-10 (IN)'!DC$12,0))</f>
        <v/>
      </c>
      <c r="DD166" s="28" t="str">
        <f>IF(VLOOKUP($C166,Sheet!$A$7:$DG$148,'TN01-10 (IN)'!DD$12,0)="","",VLOOKUP($C166,Sheet!$A$7:$DG$148,'TN01-10 (IN)'!DD$12,0))</f>
        <v/>
      </c>
      <c r="DE166" s="28">
        <f>IF(VLOOKUP($C166,Sheet!$A$7:$DG$148,'TN01-10 (IN)'!DE$12,0)="","",VLOOKUP($C166,Sheet!$A$7:$DG$148,'TN01-10 (IN)'!DE$12,0))</f>
        <v>6.6</v>
      </c>
      <c r="DF166" s="28" t="str">
        <f>IF(VLOOKUP($C166,Sheet!$A$7:$DG$148,'TN01-10 (IN)'!DF$12,0)="","",VLOOKUP($C166,Sheet!$A$7:$DG$148,'TN01-10 (IN)'!DF$12,0))</f>
        <v/>
      </c>
      <c r="DG166" s="38"/>
      <c r="DH166" s="38">
        <f t="shared" si="24"/>
        <v>6.6</v>
      </c>
      <c r="DI166" s="38">
        <f>VLOOKUP($C166,'TN01-04'!$A$13:$DL$166,110,0)</f>
        <v>2.65</v>
      </c>
      <c r="DJ166" s="33">
        <f>IF(VLOOKUP($C166,Sheet!$A$7:$DG$148,'TN01-10 (IN)'!DJ$12,0)="","",VLOOKUP($C166,Sheet!$A$7:$DG$148,'TN01-10 (IN)'!DJ$12,0))</f>
        <v>5</v>
      </c>
      <c r="DK166" s="36">
        <f>IF(VLOOKUP($C166,Sheet!$A$7:$DG$148,'TN01-10 (IN)'!DK$12,0)="","",VLOOKUP($C166,Sheet!$A$7:$DG$148,'TN01-10 (IN)'!DK$12,0))</f>
        <v>0</v>
      </c>
      <c r="DL166" s="38">
        <f t="shared" si="25"/>
        <v>133</v>
      </c>
      <c r="DM166" s="38">
        <f t="shared" si="26"/>
        <v>0</v>
      </c>
      <c r="DN166" s="38">
        <f t="shared" si="27"/>
        <v>6.77</v>
      </c>
      <c r="DO166" s="38">
        <f>VLOOKUP($C166,'TN01-04'!$A$13:$DL$166,116,0)</f>
        <v>2.72</v>
      </c>
      <c r="DP166" s="33">
        <f>IF(VLOOKUP($C166,Sheet!$A$7:$DG$148,'TN01-10 (IN)'!DP$12,0)="","",VLOOKUP($C166,Sheet!$A$7:$DG$148,'TN01-10 (IN)'!DP$12,0))</f>
        <v>138</v>
      </c>
      <c r="DQ166" s="36">
        <f>IF(VLOOKUP($C166,Sheet!$A$7:$DG$148,'TN01-10 (IN)'!DQ$12,0)="","",VLOOKUP($C166,Sheet!$A$7:$DG$148,'TN01-10 (IN)'!DQ$12,0))</f>
        <v>0</v>
      </c>
      <c r="DR166" s="28">
        <f>IF(VLOOKUP($C166,Sheet!$A$7:$DG$148,'TN01-10 (IN)'!DR$12,0)="","",VLOOKUP($C166,Sheet!$A$7:$DG$148,'TN01-10 (IN)'!DR$12,0))</f>
        <v>137</v>
      </c>
      <c r="DS166" s="28">
        <f>IF(VLOOKUP($C166,Sheet!$A$7:$DG$148,'TN01-10 (IN)'!DS$12,0)="","",VLOOKUP($C166,Sheet!$A$7:$DG$148,'TN01-10 (IN)'!DS$12,0))</f>
        <v>138</v>
      </c>
      <c r="DT166" s="28">
        <f>IF(VLOOKUP($C166,Sheet!$A$7:$DG$148,'TN01-10 (IN)'!DT$12,0)="","",VLOOKUP($C166,Sheet!$A$7:$DG$148,'TN01-10 (IN)'!DT$12,0))</f>
        <v>6.77</v>
      </c>
      <c r="DU166" s="28">
        <f>IF(VLOOKUP($C166,Sheet!$A$7:$DG$148,'TN01-10 (IN)'!DU$12,0)="","",VLOOKUP($C166,Sheet!$A$7:$DG$148,'TN01-10 (IN)'!DU$12,0))</f>
        <v>2.72</v>
      </c>
      <c r="DV166" s="28" t="str">
        <f>IF(VLOOKUP($C166,Sheet!$A$7:$DG$148,'TN01-10 (IN)'!DV$12,0)="","",VLOOKUP($C166,Sheet!$A$7:$DG$148,'TN01-10 (IN)'!DV$12,0))</f>
        <v/>
      </c>
      <c r="DW166" s="42">
        <f t="shared" si="28"/>
        <v>0</v>
      </c>
    </row>
    <row r="167" spans="1:127" ht="15.95" customHeight="1" x14ac:dyDescent="0.2">
      <c r="A167" s="52"/>
      <c r="B167" s="625"/>
      <c r="C167" s="45">
        <v>2220727450</v>
      </c>
      <c r="D167" s="26" t="s">
        <v>17</v>
      </c>
      <c r="E167" s="26" t="s">
        <v>60</v>
      </c>
      <c r="F167" s="26" t="s">
        <v>206</v>
      </c>
      <c r="G167" s="27">
        <v>35879</v>
      </c>
      <c r="H167" s="26" t="s">
        <v>209</v>
      </c>
      <c r="I167" s="26" t="s">
        <v>212</v>
      </c>
      <c r="J167" s="28">
        <f>IF(VLOOKUP($C167,Sheet!$A$7:$DG$148,'TN01-10 (IN)'!J$12,0)="","",VLOOKUP($C167,Sheet!$A$7:$DG$148,'TN01-10 (IN)'!J$12,0))</f>
        <v>7.9</v>
      </c>
      <c r="K167" s="28">
        <f>IF(VLOOKUP($C167,Sheet!$A$7:$DG$148,'TN01-10 (IN)'!K$12,0)="","",VLOOKUP($C167,Sheet!$A$7:$DG$148,'TN01-10 (IN)'!K$12,0))</f>
        <v>6.4</v>
      </c>
      <c r="L167" s="28">
        <f>IF(VLOOKUP($C167,Sheet!$A$7:$DG$148,'TN01-10 (IN)'!L$12,0)="","",VLOOKUP($C167,Sheet!$A$7:$DG$148,'TN01-10 (IN)'!L$12,0))</f>
        <v>8.4</v>
      </c>
      <c r="M167" s="28">
        <f>IF(VLOOKUP($C167,Sheet!$A$7:$DG$148,'TN01-10 (IN)'!M$12,0)="","",VLOOKUP($C167,Sheet!$A$7:$DG$148,'TN01-10 (IN)'!M$12,0))</f>
        <v>5.8</v>
      </c>
      <c r="N167" s="28">
        <f>IF(VLOOKUP($C167,Sheet!$A$7:$DG$148,'TN01-10 (IN)'!N$12,0)="","",VLOOKUP($C167,Sheet!$A$7:$DG$148,'TN01-10 (IN)'!N$12,0))</f>
        <v>5.2</v>
      </c>
      <c r="O167" s="28">
        <f>IF(VLOOKUP($C167,Sheet!$A$7:$DG$148,'TN01-10 (IN)'!O$12,0)="","",VLOOKUP($C167,Sheet!$A$7:$DG$148,'TN01-10 (IN)'!O$12,0))</f>
        <v>4.5</v>
      </c>
      <c r="P167" s="28">
        <f>IF(VLOOKUP($C167,Sheet!$A$7:$DG$148,'TN01-10 (IN)'!P$12,0)="","",VLOOKUP($C167,Sheet!$A$7:$DG$148,'TN01-10 (IN)'!P$12,0))</f>
        <v>4.9000000000000004</v>
      </c>
      <c r="Q167" s="28" t="str">
        <f>IF(VLOOKUP($C167,Sheet!$A$7:$DG$148,'TN01-10 (IN)'!Q$12,0)="","",VLOOKUP($C167,Sheet!$A$7:$DG$148,'TN01-10 (IN)'!Q$12,0))</f>
        <v/>
      </c>
      <c r="R167" s="28">
        <f>IF(VLOOKUP($C167,Sheet!$A$7:$DG$148,'TN01-10 (IN)'!R$12,0)="","",VLOOKUP($C167,Sheet!$A$7:$DG$148,'TN01-10 (IN)'!R$12,0))</f>
        <v>6</v>
      </c>
      <c r="S167" s="28" t="str">
        <f>IF(VLOOKUP($C167,Sheet!$A$7:$DG$148,'TN01-10 (IN)'!S$12,0)="","",VLOOKUP($C167,Sheet!$A$7:$DG$148,'TN01-10 (IN)'!S$12,0))</f>
        <v/>
      </c>
      <c r="T167" s="28" t="str">
        <f>IF(VLOOKUP($C167,Sheet!$A$7:$DG$148,'TN01-10 (IN)'!T$12,0)="","",VLOOKUP($C167,Sheet!$A$7:$DG$148,'TN01-10 (IN)'!T$12,0))</f>
        <v/>
      </c>
      <c r="U167" s="28" t="str">
        <f>IF(VLOOKUP($C167,Sheet!$A$7:$DG$148,'TN01-10 (IN)'!U$12,0)="","",VLOOKUP($C167,Sheet!$A$7:$DG$148,'TN01-10 (IN)'!U$12,0))</f>
        <v/>
      </c>
      <c r="V167" s="28">
        <f>IF(VLOOKUP($C167,Sheet!$A$7:$DG$148,'TN01-10 (IN)'!V$12,0)="","",VLOOKUP($C167,Sheet!$A$7:$DG$148,'TN01-10 (IN)'!V$12,0))</f>
        <v>7.2</v>
      </c>
      <c r="W167" s="28">
        <f>IF(VLOOKUP($C167,Sheet!$A$7:$DG$148,'TN01-10 (IN)'!W$12,0)="","",VLOOKUP($C167,Sheet!$A$7:$DG$148,'TN01-10 (IN)'!W$12,0))</f>
        <v>8.3000000000000007</v>
      </c>
      <c r="X167" s="28" t="str">
        <f>IF(VLOOKUP($C167,Sheet!$A$7:$DG$148,'TN01-10 (IN)'!X$12,0)="","",VLOOKUP($C167,Sheet!$A$7:$DG$148,'TN01-10 (IN)'!X$12,0))</f>
        <v/>
      </c>
      <c r="Y167" s="28">
        <f>IF(VLOOKUP($C167,Sheet!$A$7:$DG$148,'TN01-10 (IN)'!Y$12,0)="","",VLOOKUP($C167,Sheet!$A$7:$DG$148,'TN01-10 (IN)'!Y$12,0))</f>
        <v>7.7</v>
      </c>
      <c r="Z167" s="28">
        <f>IF(VLOOKUP($C167,Sheet!$A$7:$DG$148,'TN01-10 (IN)'!Z$12,0)="","",VLOOKUP($C167,Sheet!$A$7:$DG$148,'TN01-10 (IN)'!Z$12,0))</f>
        <v>7.6</v>
      </c>
      <c r="AA167" s="28">
        <f>IF(VLOOKUP($C167,Sheet!$A$7:$DG$148,'TN01-10 (IN)'!AA$12,0)="","",VLOOKUP($C167,Sheet!$A$7:$DG$148,'TN01-10 (IN)'!AA$12,0))</f>
        <v>7</v>
      </c>
      <c r="AB167" s="28">
        <f>IF(VLOOKUP($C167,Sheet!$A$7:$DG$148,'TN01-10 (IN)'!AB$12,0)="","",VLOOKUP($C167,Sheet!$A$7:$DG$148,'TN01-10 (IN)'!AB$12,0))</f>
        <v>6</v>
      </c>
      <c r="AC167" s="28">
        <f>IF(VLOOKUP($C167,Sheet!$A$7:$DG$148,'TN01-10 (IN)'!AC$12,0)="","",VLOOKUP($C167,Sheet!$A$7:$DG$148,'TN01-10 (IN)'!AC$12,0))</f>
        <v>6.5</v>
      </c>
      <c r="AD167" s="28">
        <f>IF(VLOOKUP($C167,Sheet!$A$7:$DG$148,'TN01-10 (IN)'!AD$12,0)="","",VLOOKUP($C167,Sheet!$A$7:$DG$148,'TN01-10 (IN)'!AD$12,0))</f>
        <v>7</v>
      </c>
      <c r="AE167" s="28">
        <f>IF(VLOOKUP($C167,Sheet!$A$7:$DG$148,'TN01-10 (IN)'!AE$12,0)="","",VLOOKUP($C167,Sheet!$A$7:$DG$148,'TN01-10 (IN)'!AE$12,0))</f>
        <v>7</v>
      </c>
      <c r="AF167" s="28">
        <f>IF(VLOOKUP($C167,Sheet!$A$7:$DG$148,'TN01-10 (IN)'!AF$12,0)="","",VLOOKUP($C167,Sheet!$A$7:$DG$148,'TN01-10 (IN)'!AF$12,0))</f>
        <v>6</v>
      </c>
      <c r="AG167" s="28">
        <f>IF(VLOOKUP($C167,Sheet!$A$7:$DG$148,'TN01-10 (IN)'!AG$12,0)="","",VLOOKUP($C167,Sheet!$A$7:$DG$148,'TN01-10 (IN)'!AG$12,0))</f>
        <v>5</v>
      </c>
      <c r="AH167" s="28">
        <f>IF(VLOOKUP($C167,Sheet!$A$7:$DG$148,'TN01-10 (IN)'!AH$12,0)="","",VLOOKUP($C167,Sheet!$A$7:$DG$148,'TN01-10 (IN)'!AH$12,0))</f>
        <v>6.7</v>
      </c>
      <c r="AI167" s="28">
        <f>IF(VLOOKUP($C167,Sheet!$A$7:$DG$148,'TN01-10 (IN)'!AI$12,0)="","",VLOOKUP($C167,Sheet!$A$7:$DG$148,'TN01-10 (IN)'!AI$12,0))</f>
        <v>6</v>
      </c>
      <c r="AJ167" s="28">
        <f>IF(VLOOKUP($C167,Sheet!$A$7:$DG$148,'TN01-10 (IN)'!AJ$12,0)="","",VLOOKUP($C167,Sheet!$A$7:$DG$148,'TN01-10 (IN)'!AJ$12,0))</f>
        <v>5.2</v>
      </c>
      <c r="AK167" s="28">
        <f>IF(VLOOKUP($C167,Sheet!$A$7:$DG$148,'TN01-10 (IN)'!AK$12,0)="","",VLOOKUP($C167,Sheet!$A$7:$DG$148,'TN01-10 (IN)'!AK$12,0))</f>
        <v>5.4</v>
      </c>
      <c r="AL167" s="28">
        <f>IF(VLOOKUP($C167,Sheet!$A$7:$DG$148,'TN01-10 (IN)'!AL$12,0)="","",VLOOKUP($C167,Sheet!$A$7:$DG$148,'TN01-10 (IN)'!AL$12,0))</f>
        <v>6.1</v>
      </c>
      <c r="AM167" s="33">
        <f>IF(VLOOKUP($C167,Sheet!$A$7:$DG$148,'TN01-10 (IN)'!AM$12,0)="","",VLOOKUP($C167,Sheet!$A$7:$DG$148,'TN01-10 (IN)'!AM$12,0))</f>
        <v>51</v>
      </c>
      <c r="AN167" s="36">
        <f>IF(VLOOKUP($C167,Sheet!$A$7:$DG$148,'TN01-10 (IN)'!AN$12,0)="","",VLOOKUP($C167,Sheet!$A$7:$DG$148,'TN01-10 (IN)'!AN$12,0))</f>
        <v>0</v>
      </c>
      <c r="AO167" s="32">
        <f>IF(VLOOKUP($C167,Sheet!$A$7:$DG$148,'TN01-10 (IN)'!AO$12,0)="","",VLOOKUP($C167,Sheet!$A$7:$DG$148,'TN01-10 (IN)'!AO$12,0))</f>
        <v>7</v>
      </c>
      <c r="AP167" s="32">
        <f>IF(VLOOKUP($C167,Sheet!$A$7:$DG$148,'TN01-10 (IN)'!AP$12,0)="","",VLOOKUP($C167,Sheet!$A$7:$DG$148,'TN01-10 (IN)'!AP$12,0))</f>
        <v>6.5</v>
      </c>
      <c r="AQ167" s="32" t="str">
        <f>IF(VLOOKUP($C167,Sheet!$A$7:$DG$148,'TN01-10 (IN)'!AQ$12,0)="","",VLOOKUP($C167,Sheet!$A$7:$DG$148,'TN01-10 (IN)'!AQ$12,0))</f>
        <v/>
      </c>
      <c r="AR167" s="32" t="str">
        <f>IF(VLOOKUP($C167,Sheet!$A$7:$DG$148,'TN01-10 (IN)'!AR$12,0)="","",VLOOKUP($C167,Sheet!$A$7:$DG$148,'TN01-10 (IN)'!AR$12,0))</f>
        <v/>
      </c>
      <c r="AS167" s="32">
        <f>IF(VLOOKUP($C167,Sheet!$A$7:$DG$148,'TN01-10 (IN)'!AS$12,0)="","",VLOOKUP($C167,Sheet!$A$7:$DG$148,'TN01-10 (IN)'!AS$12,0))</f>
        <v>6.3</v>
      </c>
      <c r="AT167" s="32" t="str">
        <f>IF(VLOOKUP($C167,Sheet!$A$7:$DG$148,'TN01-10 (IN)'!AT$12,0)="","",VLOOKUP($C167,Sheet!$A$7:$DG$148,'TN01-10 (IN)'!AT$12,0))</f>
        <v/>
      </c>
      <c r="AU167" s="32" t="str">
        <f>IF(VLOOKUP($C167,Sheet!$A$7:$DG$148,'TN01-10 (IN)'!AU$12,0)="","",VLOOKUP($C167,Sheet!$A$7:$DG$148,'TN01-10 (IN)'!AU$12,0))</f>
        <v/>
      </c>
      <c r="AV167" s="32" t="str">
        <f>IF(VLOOKUP($C167,Sheet!$A$7:$DG$148,'TN01-10 (IN)'!AV$12,0)="","",VLOOKUP($C167,Sheet!$A$7:$DG$148,'TN01-10 (IN)'!AV$12,0))</f>
        <v/>
      </c>
      <c r="AW167" s="32" t="str">
        <f>IF(VLOOKUP($C167,Sheet!$A$7:$DG$148,'TN01-10 (IN)'!AW$12,0)="","",VLOOKUP($C167,Sheet!$A$7:$DG$148,'TN01-10 (IN)'!AW$12,0))</f>
        <v/>
      </c>
      <c r="AX167" s="32" t="str">
        <f>IF(VLOOKUP($C167,Sheet!$A$7:$DG$148,'TN01-10 (IN)'!AX$12,0)="","",VLOOKUP($C167,Sheet!$A$7:$DG$148,'TN01-10 (IN)'!AX$12,0))</f>
        <v/>
      </c>
      <c r="AY167" s="32">
        <f>IF(VLOOKUP($C167,Sheet!$A$7:$DG$148,'TN01-10 (IN)'!AY$12,0)="","",VLOOKUP($C167,Sheet!$A$7:$DG$148,'TN01-10 (IN)'!AY$12,0))</f>
        <v>6.8</v>
      </c>
      <c r="AZ167" s="32" t="str">
        <f>IF(VLOOKUP($C167,Sheet!$A$7:$DG$148,'TN01-10 (IN)'!AZ$12,0)="","",VLOOKUP($C167,Sheet!$A$7:$DG$148,'TN01-10 (IN)'!AZ$12,0))</f>
        <v/>
      </c>
      <c r="BA167" s="32" t="str">
        <f>IF(VLOOKUP($C167,Sheet!$A$7:$DG$148,'TN01-10 (IN)'!BA$12,0)="","",VLOOKUP($C167,Sheet!$A$7:$DG$148,'TN01-10 (IN)'!BA$12,0))</f>
        <v/>
      </c>
      <c r="BB167" s="32" t="str">
        <f>IF(VLOOKUP($C167,Sheet!$A$7:$DG$148,'TN01-10 (IN)'!BB$12,0)="","",VLOOKUP($C167,Sheet!$A$7:$DG$148,'TN01-10 (IN)'!BB$12,0))</f>
        <v/>
      </c>
      <c r="BC167" s="32">
        <f>IF(VLOOKUP($C167,Sheet!$A$7:$DG$148,'TN01-10 (IN)'!BC$12,0)="","",VLOOKUP($C167,Sheet!$A$7:$DG$148,'TN01-10 (IN)'!BC$12,0))</f>
        <v>7.6</v>
      </c>
      <c r="BD167" s="33">
        <f>IF(VLOOKUP($C167,Sheet!$A$7:$DG$148,'TN01-10 (IN)'!BD$12,0)="","",VLOOKUP($C167,Sheet!$A$7:$DG$148,'TN01-10 (IN)'!BD$12,0))</f>
        <v>5</v>
      </c>
      <c r="BE167" s="36">
        <f>IF(VLOOKUP($C167,Sheet!$A$7:$DG$148,'TN01-10 (IN)'!BE$12,0)="","",VLOOKUP($C167,Sheet!$A$7:$DG$148,'TN01-10 (IN)'!BE$12,0))</f>
        <v>0</v>
      </c>
      <c r="BF167" s="28">
        <f>IF(VLOOKUP($C167,Sheet!$A$7:$DG$148,'TN01-10 (IN)'!BF$12,0)="","",VLOOKUP($C167,Sheet!$A$7:$DG$148,'TN01-10 (IN)'!BF$12,0))</f>
        <v>5.4</v>
      </c>
      <c r="BG167" s="28">
        <f>IF(VLOOKUP($C167,Sheet!$A$7:$DG$148,'TN01-10 (IN)'!BG$12,0)="","",VLOOKUP($C167,Sheet!$A$7:$DG$148,'TN01-10 (IN)'!BG$12,0))</f>
        <v>5.8</v>
      </c>
      <c r="BH167" s="28">
        <f>IF(VLOOKUP($C167,Sheet!$A$7:$DG$148,'TN01-10 (IN)'!BH$12,0)="","",VLOOKUP($C167,Sheet!$A$7:$DG$148,'TN01-10 (IN)'!BH$12,0))</f>
        <v>4.7</v>
      </c>
      <c r="BI167" s="28">
        <f>IF(VLOOKUP($C167,Sheet!$A$7:$DG$148,'TN01-10 (IN)'!BI$12,0)="","",VLOOKUP($C167,Sheet!$A$7:$DG$148,'TN01-10 (IN)'!BI$12,0))</f>
        <v>5.6</v>
      </c>
      <c r="BJ167" s="28">
        <f>IF(VLOOKUP($C167,Sheet!$A$7:$DG$148,'TN01-10 (IN)'!BJ$12,0)="","",VLOOKUP($C167,Sheet!$A$7:$DG$148,'TN01-10 (IN)'!BJ$12,0))</f>
        <v>5.6</v>
      </c>
      <c r="BK167" s="28">
        <f>IF(VLOOKUP($C167,Sheet!$A$7:$DG$148,'TN01-10 (IN)'!BK$12,0)="","",VLOOKUP($C167,Sheet!$A$7:$DG$148,'TN01-10 (IN)'!BK$12,0))</f>
        <v>5</v>
      </c>
      <c r="BL167" s="28">
        <f>IF(VLOOKUP($C167,Sheet!$A$7:$DG$148,'TN01-10 (IN)'!BL$12,0)="","",VLOOKUP($C167,Sheet!$A$7:$DG$148,'TN01-10 (IN)'!BL$12,0))</f>
        <v>8</v>
      </c>
      <c r="BM167" s="28">
        <f>IF(VLOOKUP($C167,Sheet!$A$7:$DG$148,'TN01-10 (IN)'!BM$12,0)="","",VLOOKUP($C167,Sheet!$A$7:$DG$148,'TN01-10 (IN)'!BM$12,0))</f>
        <v>6.4</v>
      </c>
      <c r="BN167" s="28">
        <f>IF(VLOOKUP($C167,Sheet!$A$7:$DG$148,'TN01-10 (IN)'!BN$12,0)="","",VLOOKUP($C167,Sheet!$A$7:$DG$148,'TN01-10 (IN)'!BN$12,0))</f>
        <v>6.9</v>
      </c>
      <c r="BO167" s="28">
        <f>IF(VLOOKUP($C167,Sheet!$A$7:$DG$148,'TN01-10 (IN)'!BO$12,0)="","",VLOOKUP($C167,Sheet!$A$7:$DG$148,'TN01-10 (IN)'!BO$12,0))</f>
        <v>5.3</v>
      </c>
      <c r="BP167" s="28">
        <f>IF(VLOOKUP($C167,Sheet!$A$7:$DG$148,'TN01-10 (IN)'!BP$12,0)="","",VLOOKUP($C167,Sheet!$A$7:$DG$148,'TN01-10 (IN)'!BP$12,0))</f>
        <v>4.4000000000000004</v>
      </c>
      <c r="BQ167" s="28">
        <f>IF(VLOOKUP($C167,Sheet!$A$7:$DG$148,'TN01-10 (IN)'!BQ$12,0)="","",VLOOKUP($C167,Sheet!$A$7:$DG$148,'TN01-10 (IN)'!BQ$12,0))</f>
        <v>6.5</v>
      </c>
      <c r="BR167" s="28">
        <f>IF(VLOOKUP($C167,Sheet!$A$7:$DG$148,'TN01-10 (IN)'!BR$12,0)="","",VLOOKUP($C167,Sheet!$A$7:$DG$148,'TN01-10 (IN)'!BR$12,0))</f>
        <v>6</v>
      </c>
      <c r="BS167" s="28" t="str">
        <f>IF(VLOOKUP($C167,Sheet!$A$7:$DG$148,'TN01-10 (IN)'!BS$12,0)="","",VLOOKUP($C167,Sheet!$A$7:$DG$148,'TN01-10 (IN)'!BS$12,0))</f>
        <v/>
      </c>
      <c r="BT167" s="28">
        <f>IF(VLOOKUP($C167,Sheet!$A$7:$DG$148,'TN01-10 (IN)'!BT$12,0)="","",VLOOKUP($C167,Sheet!$A$7:$DG$148,'TN01-10 (IN)'!BT$12,0))</f>
        <v>7.1</v>
      </c>
      <c r="BU167" s="28">
        <f>IF(VLOOKUP($C167,Sheet!$A$7:$DG$148,'TN01-10 (IN)'!BU$12,0)="","",VLOOKUP($C167,Sheet!$A$7:$DG$148,'TN01-10 (IN)'!BU$12,0))</f>
        <v>5.5</v>
      </c>
      <c r="BV167" s="28">
        <f>IF(VLOOKUP($C167,Sheet!$A$7:$DG$148,'TN01-10 (IN)'!BV$12,0)="","",VLOOKUP($C167,Sheet!$A$7:$DG$148,'TN01-10 (IN)'!BV$12,0))</f>
        <v>5.7</v>
      </c>
      <c r="BW167" s="28">
        <f>IF(VLOOKUP($C167,Sheet!$A$7:$DG$148,'TN01-10 (IN)'!BW$12,0)="","",VLOOKUP($C167,Sheet!$A$7:$DG$148,'TN01-10 (IN)'!BW$12,0))</f>
        <v>6.5</v>
      </c>
      <c r="BX167" s="28">
        <f>IF(VLOOKUP($C167,Sheet!$A$7:$DG$148,'TN01-10 (IN)'!BX$12,0)="","",VLOOKUP($C167,Sheet!$A$7:$DG$148,'TN01-10 (IN)'!BX$12,0))</f>
        <v>6</v>
      </c>
      <c r="BY167" s="28">
        <f>IF(VLOOKUP($C167,Sheet!$A$7:$DG$148,'TN01-10 (IN)'!BY$12,0)="","",VLOOKUP($C167,Sheet!$A$7:$DG$148,'TN01-10 (IN)'!BY$12,0))</f>
        <v>7.8</v>
      </c>
      <c r="BZ167" s="33">
        <f>IF(VLOOKUP($C167,Sheet!$A$7:$DG$148,'TN01-10 (IN)'!BZ$12,0)="","",VLOOKUP($C167,Sheet!$A$7:$DG$148,'TN01-10 (IN)'!BZ$12,0))</f>
        <v>50</v>
      </c>
      <c r="CA167" s="36">
        <f>IF(VLOOKUP($C167,Sheet!$A$7:$DG$148,'TN01-10 (IN)'!CA$12,0)="","",VLOOKUP($C167,Sheet!$A$7:$DG$148,'TN01-10 (IN)'!CA$12,0))</f>
        <v>0</v>
      </c>
      <c r="CB167" s="28">
        <f>IF(VLOOKUP($C167,Sheet!$A$7:$DG$148,'TN01-10 (IN)'!CB$12,0)="","",VLOOKUP($C167,Sheet!$A$7:$DG$148,'TN01-10 (IN)'!CB$12,0))</f>
        <v>6.5</v>
      </c>
      <c r="CC167" s="28" t="str">
        <f>IF(VLOOKUP($C167,Sheet!$A$7:$DG$148,'TN01-10 (IN)'!CC$12,0)="","",VLOOKUP($C167,Sheet!$A$7:$DG$148,'TN01-10 (IN)'!CC$12,0))</f>
        <v/>
      </c>
      <c r="CD167" s="28">
        <f>IF(VLOOKUP($C167,Sheet!$A$7:$DG$148,'TN01-10 (IN)'!CD$12,0)="","",VLOOKUP($C167,Sheet!$A$7:$DG$148,'TN01-10 (IN)'!CD$12,0))</f>
        <v>6.5</v>
      </c>
      <c r="CE167" s="28" t="str">
        <f>IF(VLOOKUP($C167,Sheet!$A$7:$DG$148,'TN01-10 (IN)'!CE$12,0)="","",VLOOKUP($C167,Sheet!$A$7:$DG$148,'TN01-10 (IN)'!CE$12,0))</f>
        <v/>
      </c>
      <c r="CF167" s="28">
        <f>IF(VLOOKUP($C167,Sheet!$A$7:$DG$148,'TN01-10 (IN)'!CF$12,0)="","",VLOOKUP($C167,Sheet!$A$7:$DG$148,'TN01-10 (IN)'!CF$12,0))</f>
        <v>6.7</v>
      </c>
      <c r="CG167" s="28">
        <f>IF(VLOOKUP($C167,Sheet!$A$7:$DG$148,'TN01-10 (IN)'!CG$12,0)="","",VLOOKUP($C167,Sheet!$A$7:$DG$148,'TN01-10 (IN)'!CG$12,0))</f>
        <v>5.9</v>
      </c>
      <c r="CH167" s="28">
        <f>IF(VLOOKUP($C167,Sheet!$A$7:$DG$148,'TN01-10 (IN)'!CH$12,0)="","",VLOOKUP($C167,Sheet!$A$7:$DG$148,'TN01-10 (IN)'!CH$12,0))</f>
        <v>5.9</v>
      </c>
      <c r="CI167" s="28">
        <f>IF(VLOOKUP($C167,Sheet!$A$7:$DG$148,'TN01-10 (IN)'!CI$12,0)="","",VLOOKUP($C167,Sheet!$A$7:$DG$148,'TN01-10 (IN)'!CI$12,0))</f>
        <v>4.4000000000000004</v>
      </c>
      <c r="CJ167" s="28" t="str">
        <f>IF(VLOOKUP($C167,Sheet!$A$7:$DG$148,'TN01-10 (IN)'!CJ$12,0)="","",VLOOKUP($C167,Sheet!$A$7:$DG$148,'TN01-10 (IN)'!CJ$12,0))</f>
        <v/>
      </c>
      <c r="CK167" s="28">
        <f>IF(VLOOKUP($C167,Sheet!$A$7:$DG$148,'TN01-10 (IN)'!CK$12,0)="","",VLOOKUP($C167,Sheet!$A$7:$DG$148,'TN01-10 (IN)'!CK$12,0))</f>
        <v>5.5</v>
      </c>
      <c r="CL167" s="28" t="str">
        <f>IF(VLOOKUP($C167,Sheet!$A$7:$DG$148,'TN01-10 (IN)'!CL$12,0)="","",VLOOKUP($C167,Sheet!$A$7:$DG$148,'TN01-10 (IN)'!CL$12,0))</f>
        <v/>
      </c>
      <c r="CM167" s="28" t="str">
        <f>IF(VLOOKUP($C167,Sheet!$A$7:$DG$148,'TN01-10 (IN)'!CM$12,0)="","",VLOOKUP($C167,Sheet!$A$7:$DG$148,'TN01-10 (IN)'!CM$12,0))</f>
        <v/>
      </c>
      <c r="CN167" s="28" t="str">
        <f>IF(VLOOKUP($C167,Sheet!$A$7:$DG$148,'TN01-10 (IN)'!CN$12,0)="","",VLOOKUP($C167,Sheet!$A$7:$DG$148,'TN01-10 (IN)'!CN$12,0))</f>
        <v/>
      </c>
      <c r="CO167" s="28" t="str">
        <f>IF(VLOOKUP($C167,Sheet!$A$7:$DG$148,'TN01-10 (IN)'!CO$12,0)="","",VLOOKUP($C167,Sheet!$A$7:$DG$148,'TN01-10 (IN)'!CO$12,0))</f>
        <v/>
      </c>
      <c r="CP167" s="28">
        <f>IF(VLOOKUP($C167,Sheet!$A$7:$DG$148,'TN01-10 (IN)'!CP$12,0)="","",VLOOKUP($C167,Sheet!$A$7:$DG$148,'TN01-10 (IN)'!CP$12,0))</f>
        <v>6</v>
      </c>
      <c r="CQ167" s="28">
        <f>IF(VLOOKUP($C167,Sheet!$A$7:$DG$148,'TN01-10 (IN)'!CQ$12,0)="","",VLOOKUP($C167,Sheet!$A$7:$DG$148,'TN01-10 (IN)'!CQ$12,0))</f>
        <v>6.8</v>
      </c>
      <c r="CR167" s="28">
        <f>IF(VLOOKUP($C167,Sheet!$A$7:$DG$148,'TN01-10 (IN)'!CR$12,0)="","",VLOOKUP($C167,Sheet!$A$7:$DG$148,'TN01-10 (IN)'!CR$12,0))</f>
        <v>7</v>
      </c>
      <c r="CS167" s="28">
        <f>IF(VLOOKUP($C167,Sheet!$A$7:$DG$148,'TN01-10 (IN)'!CS$12,0)="","",VLOOKUP($C167,Sheet!$A$7:$DG$148,'TN01-10 (IN)'!CS$12,0))</f>
        <v>5.2</v>
      </c>
      <c r="CT167" s="28">
        <f>IF(VLOOKUP($C167,Sheet!$A$7:$DG$148,'TN01-10 (IN)'!CT$12,0)="","",VLOOKUP($C167,Sheet!$A$7:$DG$148,'TN01-10 (IN)'!CT$12,0))</f>
        <v>6.4</v>
      </c>
      <c r="CU167" s="33">
        <f>IF(VLOOKUP($C167,Sheet!$A$7:$DG$148,'TN01-10 (IN)'!CU$12,0)="","",VLOOKUP($C167,Sheet!$A$7:$DG$148,'TN01-10 (IN)'!CU$12,0))</f>
        <v>27</v>
      </c>
      <c r="CV167" s="36">
        <f>IF(VLOOKUP($C167,Sheet!$A$7:$DG$148,'TN01-10 (IN)'!CV$12,0)="","",VLOOKUP($C167,Sheet!$A$7:$DG$148,'TN01-10 (IN)'!CV$12,0))</f>
        <v>0</v>
      </c>
      <c r="CW167" s="38">
        <f t="shared" si="20"/>
        <v>128</v>
      </c>
      <c r="CX167" s="38">
        <f t="shared" si="20"/>
        <v>0</v>
      </c>
      <c r="CY167" s="38">
        <f t="shared" si="21"/>
        <v>0</v>
      </c>
      <c r="CZ167" s="38">
        <f t="shared" si="22"/>
        <v>128</v>
      </c>
      <c r="DA167" s="38">
        <f t="shared" si="23"/>
        <v>6.1</v>
      </c>
      <c r="DB167" s="38">
        <f>VLOOKUP($C167,'TN01-04'!$A$13:$DL$166,103,0)</f>
        <v>2.2999999999999998</v>
      </c>
      <c r="DC167" s="28" t="str">
        <f>IF(VLOOKUP($C167,Sheet!$A$7:$DG$148,'TN01-10 (IN)'!DC$12,0)="","",VLOOKUP($C167,Sheet!$A$7:$DG$148,'TN01-10 (IN)'!DC$12,0))</f>
        <v/>
      </c>
      <c r="DD167" s="28" t="str">
        <f>IF(VLOOKUP($C167,Sheet!$A$7:$DG$148,'TN01-10 (IN)'!DD$12,0)="","",VLOOKUP($C167,Sheet!$A$7:$DG$148,'TN01-10 (IN)'!DD$12,0))</f>
        <v/>
      </c>
      <c r="DE167" s="28">
        <f>IF(VLOOKUP($C167,Sheet!$A$7:$DG$148,'TN01-10 (IN)'!DE$12,0)="","",VLOOKUP($C167,Sheet!$A$7:$DG$148,'TN01-10 (IN)'!DE$12,0))</f>
        <v>6.7</v>
      </c>
      <c r="DF167" s="28" t="str">
        <f>IF(VLOOKUP($C167,Sheet!$A$7:$DG$148,'TN01-10 (IN)'!DF$12,0)="","",VLOOKUP($C167,Sheet!$A$7:$DG$148,'TN01-10 (IN)'!DF$12,0))</f>
        <v/>
      </c>
      <c r="DG167" s="38"/>
      <c r="DH167" s="38">
        <f t="shared" si="24"/>
        <v>6.7</v>
      </c>
      <c r="DI167" s="38">
        <f>VLOOKUP($C167,'TN01-04'!$A$13:$DL$166,110,0)</f>
        <v>2.65</v>
      </c>
      <c r="DJ167" s="33">
        <f>IF(VLOOKUP($C167,Sheet!$A$7:$DG$148,'TN01-10 (IN)'!DJ$12,0)="","",VLOOKUP($C167,Sheet!$A$7:$DG$148,'TN01-10 (IN)'!DJ$12,0))</f>
        <v>5</v>
      </c>
      <c r="DK167" s="36">
        <f>IF(VLOOKUP($C167,Sheet!$A$7:$DG$148,'TN01-10 (IN)'!DK$12,0)="","",VLOOKUP($C167,Sheet!$A$7:$DG$148,'TN01-10 (IN)'!DK$12,0))</f>
        <v>0</v>
      </c>
      <c r="DL167" s="38">
        <f t="shared" si="25"/>
        <v>133</v>
      </c>
      <c r="DM167" s="38">
        <f t="shared" si="26"/>
        <v>0</v>
      </c>
      <c r="DN167" s="38">
        <f t="shared" si="27"/>
        <v>6.12</v>
      </c>
      <c r="DO167" s="38">
        <f>VLOOKUP($C167,'TN01-04'!$A$13:$DL$166,116,0)</f>
        <v>2.31</v>
      </c>
      <c r="DP167" s="33">
        <f>IF(VLOOKUP($C167,Sheet!$A$7:$DG$148,'TN01-10 (IN)'!DP$12,0)="","",VLOOKUP($C167,Sheet!$A$7:$DG$148,'TN01-10 (IN)'!DP$12,0))</f>
        <v>138</v>
      </c>
      <c r="DQ167" s="36">
        <f>IF(VLOOKUP($C167,Sheet!$A$7:$DG$148,'TN01-10 (IN)'!DQ$12,0)="","",VLOOKUP($C167,Sheet!$A$7:$DG$148,'TN01-10 (IN)'!DQ$12,0))</f>
        <v>0</v>
      </c>
      <c r="DR167" s="28">
        <f>IF(VLOOKUP($C167,Sheet!$A$7:$DG$148,'TN01-10 (IN)'!DR$12,0)="","",VLOOKUP($C167,Sheet!$A$7:$DG$148,'TN01-10 (IN)'!DR$12,0))</f>
        <v>137</v>
      </c>
      <c r="DS167" s="28">
        <f>IF(VLOOKUP($C167,Sheet!$A$7:$DG$148,'TN01-10 (IN)'!DS$12,0)="","",VLOOKUP($C167,Sheet!$A$7:$DG$148,'TN01-10 (IN)'!DS$12,0))</f>
        <v>138</v>
      </c>
      <c r="DT167" s="28">
        <f>IF(VLOOKUP($C167,Sheet!$A$7:$DG$148,'TN01-10 (IN)'!DT$12,0)="","",VLOOKUP($C167,Sheet!$A$7:$DG$148,'TN01-10 (IN)'!DT$12,0))</f>
        <v>6.12</v>
      </c>
      <c r="DU167" s="28">
        <f>IF(VLOOKUP($C167,Sheet!$A$7:$DG$148,'TN01-10 (IN)'!DU$12,0)="","",VLOOKUP($C167,Sheet!$A$7:$DG$148,'TN01-10 (IN)'!DU$12,0))</f>
        <v>2.31</v>
      </c>
      <c r="DV167" s="28" t="str">
        <f>IF(VLOOKUP($C167,Sheet!$A$7:$DG$148,'TN01-10 (IN)'!DV$12,0)="","",VLOOKUP($C167,Sheet!$A$7:$DG$148,'TN01-10 (IN)'!DV$12,0))</f>
        <v/>
      </c>
      <c r="DW167" s="42">
        <f t="shared" si="28"/>
        <v>0</v>
      </c>
    </row>
    <row r="168" spans="1:127" ht="13.7" customHeight="1" x14ac:dyDescent="0.2">
      <c r="A168" s="52"/>
      <c r="B168" s="625"/>
      <c r="C168" s="562"/>
      <c r="D168" s="563"/>
      <c r="E168" s="563"/>
      <c r="F168" s="563"/>
      <c r="G168" s="563"/>
      <c r="H168" s="563"/>
      <c r="I168" s="29" t="s">
        <v>215</v>
      </c>
      <c r="J168" s="562"/>
      <c r="K168" s="562"/>
      <c r="L168" s="562"/>
      <c r="M168" s="562"/>
      <c r="N168" s="562"/>
      <c r="O168" s="562"/>
      <c r="P168" s="562"/>
      <c r="Q168" s="562"/>
      <c r="R168" s="562"/>
      <c r="S168" s="562"/>
      <c r="T168" s="562"/>
      <c r="U168" s="562"/>
      <c r="V168" s="562"/>
      <c r="W168" s="562"/>
      <c r="X168" s="562"/>
      <c r="Y168" s="562"/>
      <c r="Z168" s="562"/>
      <c r="AA168" s="562"/>
      <c r="AB168" s="562"/>
      <c r="AC168" s="562"/>
      <c r="AD168" s="562"/>
      <c r="AE168" s="562"/>
      <c r="AF168" s="562"/>
      <c r="AG168" s="562"/>
      <c r="AH168" s="562"/>
      <c r="AI168" s="562"/>
      <c r="AJ168" s="562"/>
      <c r="AK168" s="562"/>
      <c r="AL168" s="562"/>
      <c r="AM168" s="562"/>
      <c r="AN168" s="30">
        <v>37</v>
      </c>
      <c r="AO168" s="562"/>
      <c r="AP168" s="562"/>
      <c r="AQ168" s="562"/>
      <c r="AR168" s="562"/>
      <c r="AS168" s="562"/>
      <c r="AT168" s="562"/>
      <c r="AU168" s="562"/>
      <c r="AV168" s="562"/>
      <c r="AW168" s="562"/>
      <c r="AX168" s="562"/>
      <c r="AY168" s="562"/>
      <c r="AZ168" s="562"/>
      <c r="BA168" s="562"/>
      <c r="BB168" s="562"/>
      <c r="BC168" s="562"/>
      <c r="BD168" s="562"/>
      <c r="BE168" s="30">
        <v>106</v>
      </c>
      <c r="BF168" s="562"/>
      <c r="BG168" s="562"/>
      <c r="BH168" s="562"/>
      <c r="BI168" s="562"/>
      <c r="BJ168" s="562"/>
      <c r="BK168" s="562"/>
      <c r="BL168" s="562"/>
      <c r="BM168" s="562"/>
      <c r="BN168" s="562"/>
      <c r="BO168" s="562"/>
      <c r="BP168" s="562"/>
      <c r="BQ168" s="562"/>
      <c r="BR168" s="562"/>
      <c r="BS168" s="562"/>
      <c r="BT168" s="562"/>
      <c r="BU168" s="562"/>
      <c r="BV168" s="562"/>
      <c r="BW168" s="562"/>
      <c r="BX168" s="562"/>
      <c r="BY168" s="562"/>
      <c r="BZ168" s="562"/>
      <c r="CA168" s="30">
        <v>23</v>
      </c>
      <c r="CB168" s="562"/>
      <c r="CC168" s="562"/>
      <c r="CD168" s="562"/>
      <c r="CE168" s="562"/>
      <c r="CF168" s="562"/>
      <c r="CG168" s="562"/>
      <c r="CH168" s="562"/>
      <c r="CI168" s="562"/>
      <c r="CJ168" s="562"/>
      <c r="CK168" s="562"/>
      <c r="CL168" s="562"/>
      <c r="CM168" s="562"/>
      <c r="CN168" s="562"/>
      <c r="CO168" s="562"/>
      <c r="CP168" s="562"/>
      <c r="CQ168" s="562"/>
      <c r="CR168" s="562"/>
      <c r="CS168" s="562"/>
      <c r="CT168" s="562"/>
      <c r="CU168" s="562"/>
      <c r="CV168" s="30">
        <v>1</v>
      </c>
      <c r="CW168" s="31"/>
      <c r="CX168" s="31"/>
      <c r="CY168" s="31"/>
      <c r="CZ168" s="31"/>
      <c r="DA168" s="31"/>
      <c r="DB168" s="31"/>
      <c r="DC168" s="562"/>
      <c r="DD168" s="562"/>
      <c r="DE168" s="562"/>
      <c r="DF168" s="562"/>
      <c r="DG168" s="562"/>
      <c r="DH168" s="562"/>
      <c r="DI168" s="562"/>
      <c r="DJ168" s="562"/>
      <c r="DK168" s="30">
        <v>0</v>
      </c>
      <c r="DL168" s="31"/>
      <c r="DM168" s="31"/>
      <c r="DN168" s="31"/>
      <c r="DO168" s="31"/>
      <c r="DP168" s="31"/>
      <c r="DQ168" s="30">
        <v>0</v>
      </c>
      <c r="DR168" s="561"/>
      <c r="DS168" s="561"/>
      <c r="DT168" s="561"/>
      <c r="DU168" s="561"/>
      <c r="DV168" s="561"/>
    </row>
    <row r="174" spans="1:127" s="56" customFormat="1" ht="15" x14ac:dyDescent="0.2">
      <c r="A174" s="58" t="s">
        <v>4590</v>
      </c>
      <c r="B174" s="58"/>
      <c r="DW174" s="57"/>
    </row>
    <row r="175" spans="1:127" s="53" customFormat="1" ht="23.25" customHeight="1" x14ac:dyDescent="0.2">
      <c r="A175" s="54"/>
      <c r="B175" s="54"/>
      <c r="C175" s="55" t="s">
        <v>4591</v>
      </c>
      <c r="DW175" s="54"/>
    </row>
    <row r="176" spans="1:127" ht="18.75" customHeight="1" x14ac:dyDescent="0.2">
      <c r="A176" s="59">
        <v>1</v>
      </c>
      <c r="B176" s="626"/>
      <c r="C176" s="45">
        <v>2220729536</v>
      </c>
      <c r="D176" s="26" t="s">
        <v>17</v>
      </c>
      <c r="E176" s="26" t="s">
        <v>58</v>
      </c>
      <c r="F176" s="26" t="s">
        <v>140</v>
      </c>
      <c r="G176" s="27">
        <v>35551</v>
      </c>
      <c r="H176" s="26" t="s">
        <v>209</v>
      </c>
      <c r="I176" s="26" t="s">
        <v>212</v>
      </c>
      <c r="J176" s="28">
        <v>8</v>
      </c>
      <c r="K176" s="28">
        <v>7.9</v>
      </c>
      <c r="L176" s="28">
        <v>8.6999999999999993</v>
      </c>
      <c r="M176" s="28">
        <v>7.7</v>
      </c>
      <c r="N176" s="28">
        <v>6.2</v>
      </c>
      <c r="O176" s="28">
        <v>9.5</v>
      </c>
      <c r="P176" s="28">
        <v>9.1999999999999993</v>
      </c>
      <c r="Q176" s="28" t="s">
        <v>393</v>
      </c>
      <c r="R176" s="28">
        <v>5</v>
      </c>
      <c r="S176" s="28" t="s">
        <v>393</v>
      </c>
      <c r="T176" s="28">
        <v>6.9</v>
      </c>
      <c r="U176" s="28" t="s">
        <v>393</v>
      </c>
      <c r="V176" s="28" t="s">
        <v>393</v>
      </c>
      <c r="W176" s="28">
        <v>7.2</v>
      </c>
      <c r="X176" s="28" t="s">
        <v>393</v>
      </c>
      <c r="Y176" s="28">
        <v>8.1999999999999993</v>
      </c>
      <c r="Z176" s="28">
        <v>8.5</v>
      </c>
      <c r="AA176" s="28">
        <v>8</v>
      </c>
      <c r="AB176" s="28">
        <v>6</v>
      </c>
      <c r="AC176" s="28">
        <v>6</v>
      </c>
      <c r="AD176" s="28">
        <v>8.1</v>
      </c>
      <c r="AE176" s="28">
        <v>5.6</v>
      </c>
      <c r="AF176" s="28">
        <v>6.1</v>
      </c>
      <c r="AG176" s="28">
        <v>6.5</v>
      </c>
      <c r="AH176" s="28">
        <v>8.3000000000000007</v>
      </c>
      <c r="AI176" s="28">
        <v>6.1</v>
      </c>
      <c r="AJ176" s="28">
        <v>7.1</v>
      </c>
      <c r="AK176" s="28">
        <v>6</v>
      </c>
      <c r="AL176" s="28">
        <v>6.1</v>
      </c>
      <c r="AM176" s="33">
        <v>51</v>
      </c>
      <c r="AN176" s="36">
        <v>0</v>
      </c>
      <c r="AO176" s="32">
        <v>7</v>
      </c>
      <c r="AP176" s="32">
        <v>6.8</v>
      </c>
      <c r="AQ176" s="32" t="s">
        <v>393</v>
      </c>
      <c r="AR176" s="32" t="s">
        <v>393</v>
      </c>
      <c r="AS176" s="32" t="s">
        <v>393</v>
      </c>
      <c r="AT176" s="32" t="s">
        <v>393</v>
      </c>
      <c r="AU176" s="32">
        <v>9</v>
      </c>
      <c r="AV176" s="32" t="s">
        <v>393</v>
      </c>
      <c r="AW176" s="32" t="s">
        <v>393</v>
      </c>
      <c r="AX176" s="32" t="s">
        <v>393</v>
      </c>
      <c r="AY176" s="32" t="s">
        <v>393</v>
      </c>
      <c r="AZ176" s="32" t="s">
        <v>393</v>
      </c>
      <c r="BA176" s="32">
        <v>5.4</v>
      </c>
      <c r="BB176" s="32" t="s">
        <v>393</v>
      </c>
      <c r="BC176" s="32">
        <v>6.8</v>
      </c>
      <c r="BD176" s="33">
        <v>5</v>
      </c>
      <c r="BE176" s="36">
        <v>0</v>
      </c>
      <c r="BF176" s="28">
        <v>6.8</v>
      </c>
      <c r="BG176" s="28">
        <v>8.3000000000000007</v>
      </c>
      <c r="BH176" s="28">
        <v>7.1</v>
      </c>
      <c r="BI176" s="28">
        <v>9.1999999999999993</v>
      </c>
      <c r="BJ176" s="28">
        <v>7.9</v>
      </c>
      <c r="BK176" s="28">
        <v>7</v>
      </c>
      <c r="BL176" s="28">
        <v>8.6</v>
      </c>
      <c r="BM176" s="28">
        <v>6.4</v>
      </c>
      <c r="BN176" s="28">
        <v>7</v>
      </c>
      <c r="BO176" s="28">
        <v>8.1999999999999993</v>
      </c>
      <c r="BP176" s="28">
        <v>9.4</v>
      </c>
      <c r="BQ176" s="28">
        <v>7.2</v>
      </c>
      <c r="BR176" s="28">
        <v>8.4</v>
      </c>
      <c r="BS176" s="28" t="s">
        <v>393</v>
      </c>
      <c r="BT176" s="28">
        <v>6.4</v>
      </c>
      <c r="BU176" s="28">
        <v>5.0999999999999996</v>
      </c>
      <c r="BV176" s="28">
        <v>6.3</v>
      </c>
      <c r="BW176" s="28">
        <v>7.8</v>
      </c>
      <c r="BX176" s="28">
        <v>8.6</v>
      </c>
      <c r="BY176" s="28">
        <v>8.1999999999999993</v>
      </c>
      <c r="BZ176" s="33">
        <v>50</v>
      </c>
      <c r="CA176" s="36">
        <v>0</v>
      </c>
      <c r="CB176" s="28">
        <v>10</v>
      </c>
      <c r="CC176" s="28" t="s">
        <v>393</v>
      </c>
      <c r="CD176" s="28">
        <v>6.1</v>
      </c>
      <c r="CE176" s="28" t="s">
        <v>393</v>
      </c>
      <c r="CF176" s="28">
        <v>6.5</v>
      </c>
      <c r="CG176" s="28">
        <v>7.6</v>
      </c>
      <c r="CH176" s="28">
        <v>8.1</v>
      </c>
      <c r="CI176" s="28">
        <v>8</v>
      </c>
      <c r="CJ176" s="28" t="s">
        <v>393</v>
      </c>
      <c r="CK176" s="28" t="s">
        <v>393</v>
      </c>
      <c r="CL176" s="28" t="s">
        <v>393</v>
      </c>
      <c r="CM176" s="28">
        <v>7.9</v>
      </c>
      <c r="CN176" s="28" t="s">
        <v>393</v>
      </c>
      <c r="CO176" s="28" t="s">
        <v>393</v>
      </c>
      <c r="CP176" s="28">
        <v>5.8</v>
      </c>
      <c r="CQ176" s="28">
        <v>7.2</v>
      </c>
      <c r="CR176" s="28">
        <v>8.8000000000000007</v>
      </c>
      <c r="CS176" s="28">
        <v>8.6</v>
      </c>
      <c r="CT176" s="28">
        <v>8</v>
      </c>
      <c r="CU176" s="33">
        <v>27</v>
      </c>
      <c r="CV176" s="36">
        <v>0</v>
      </c>
      <c r="CW176" s="38">
        <v>128</v>
      </c>
      <c r="CX176" s="38">
        <v>0</v>
      </c>
      <c r="CY176" s="38">
        <v>0</v>
      </c>
      <c r="CZ176" s="38">
        <v>128</v>
      </c>
      <c r="DA176" s="38">
        <v>7.41</v>
      </c>
      <c r="DB176" s="38">
        <v>3.1</v>
      </c>
      <c r="DC176" s="28" t="s">
        <v>393</v>
      </c>
      <c r="DD176" s="28" t="s">
        <v>393</v>
      </c>
      <c r="DE176" s="28" t="s">
        <v>393</v>
      </c>
      <c r="DF176" s="28" t="s">
        <v>393</v>
      </c>
      <c r="DG176" s="38"/>
      <c r="DH176" s="38">
        <v>0</v>
      </c>
      <c r="DI176" s="38">
        <v>0</v>
      </c>
      <c r="DJ176" s="33">
        <v>0</v>
      </c>
      <c r="DK176" s="36">
        <v>5</v>
      </c>
      <c r="DL176" s="38">
        <v>128</v>
      </c>
      <c r="DM176" s="38">
        <v>5</v>
      </c>
      <c r="DN176" s="38">
        <v>7.13</v>
      </c>
      <c r="DO176" s="38">
        <v>2.99</v>
      </c>
      <c r="DP176" s="33">
        <v>133</v>
      </c>
      <c r="DQ176" s="36">
        <v>5</v>
      </c>
      <c r="DR176" s="28">
        <v>137</v>
      </c>
      <c r="DS176" s="28">
        <v>133</v>
      </c>
      <c r="DT176" s="28">
        <v>7.41</v>
      </c>
      <c r="DU176" s="28">
        <v>3.1</v>
      </c>
      <c r="DV176" s="28" t="s">
        <v>393</v>
      </c>
      <c r="DW176" s="42">
        <v>0</v>
      </c>
    </row>
    <row r="179" spans="1:127" x14ac:dyDescent="0.2">
      <c r="CZ179" s="64" t="s">
        <v>4601</v>
      </c>
    </row>
    <row r="180" spans="1:127" ht="18.75" x14ac:dyDescent="0.2">
      <c r="D180" s="62" t="s">
        <v>4595</v>
      </c>
      <c r="V180" s="62" t="s">
        <v>4597</v>
      </c>
      <c r="BI180" s="62" t="s">
        <v>4598</v>
      </c>
      <c r="CE180" s="62" t="s">
        <v>4599</v>
      </c>
      <c r="CZ180" s="62" t="s">
        <v>4602</v>
      </c>
    </row>
    <row r="181" spans="1:127" ht="18.75" x14ac:dyDescent="0.2">
      <c r="D181" s="63"/>
      <c r="CE181" s="63"/>
    </row>
    <row r="182" spans="1:127" ht="18.75" x14ac:dyDescent="0.2">
      <c r="D182" s="63"/>
      <c r="CE182" s="63"/>
    </row>
    <row r="183" spans="1:127" ht="18.75" x14ac:dyDescent="0.2">
      <c r="D183" s="63"/>
      <c r="CE183" s="63"/>
    </row>
    <row r="184" spans="1:127" ht="18.75" x14ac:dyDescent="0.2">
      <c r="D184" s="63"/>
      <c r="CE184" s="63"/>
    </row>
    <row r="185" spans="1:127" ht="18.75" x14ac:dyDescent="0.2">
      <c r="D185" s="63"/>
      <c r="CE185" s="63"/>
    </row>
    <row r="186" spans="1:127" ht="18.75" x14ac:dyDescent="0.2">
      <c r="D186" s="63"/>
      <c r="CE186" s="63"/>
    </row>
    <row r="187" spans="1:127" ht="18.75" x14ac:dyDescent="0.2">
      <c r="D187" s="63"/>
      <c r="CE187" s="63"/>
    </row>
    <row r="188" spans="1:127" ht="18.75" x14ac:dyDescent="0.2">
      <c r="D188" s="63" t="s">
        <v>4596</v>
      </c>
      <c r="CE188" s="63" t="s">
        <v>4600</v>
      </c>
    </row>
    <row r="191" spans="1:127" s="56" customFormat="1" ht="20.25" customHeight="1" x14ac:dyDescent="0.2">
      <c r="A191" s="57"/>
      <c r="B191" s="57"/>
      <c r="C191" s="56" t="s">
        <v>4604</v>
      </c>
      <c r="DW191" s="57"/>
    </row>
    <row r="192" spans="1:127" ht="21.75" customHeight="1" x14ac:dyDescent="0.2">
      <c r="C192" s="99" t="s">
        <v>4605</v>
      </c>
    </row>
    <row r="193" spans="1:127" ht="18.75" customHeight="1" x14ac:dyDescent="0.2">
      <c r="A193" s="59">
        <v>1</v>
      </c>
      <c r="B193" s="59"/>
      <c r="C193" s="65">
        <v>2220727365</v>
      </c>
      <c r="D193" s="66" t="s">
        <v>6</v>
      </c>
      <c r="E193" s="66" t="s">
        <v>48</v>
      </c>
      <c r="F193" s="66" t="s">
        <v>166</v>
      </c>
      <c r="G193" s="67">
        <v>35913</v>
      </c>
      <c r="H193" s="66" t="s">
        <v>209</v>
      </c>
      <c r="I193" s="66" t="s">
        <v>212</v>
      </c>
      <c r="J193" s="68">
        <v>8.5</v>
      </c>
      <c r="K193" s="68">
        <v>9.1999999999999993</v>
      </c>
      <c r="L193" s="68">
        <v>9</v>
      </c>
      <c r="M193" s="68">
        <v>9.4</v>
      </c>
      <c r="N193" s="68">
        <v>9.1</v>
      </c>
      <c r="O193" s="68">
        <v>9.5</v>
      </c>
      <c r="P193" s="68">
        <v>9.9</v>
      </c>
      <c r="Q193" s="68" t="s">
        <v>393</v>
      </c>
      <c r="R193" s="68">
        <v>9.5</v>
      </c>
      <c r="S193" s="68" t="s">
        <v>393</v>
      </c>
      <c r="T193" s="68" t="s">
        <v>393</v>
      </c>
      <c r="U193" s="68" t="s">
        <v>393</v>
      </c>
      <c r="V193" s="68" t="s">
        <v>393</v>
      </c>
      <c r="W193" s="68">
        <v>8.8000000000000007</v>
      </c>
      <c r="X193" s="68">
        <v>10</v>
      </c>
      <c r="Y193" s="68">
        <v>9.3000000000000007</v>
      </c>
      <c r="Z193" s="68">
        <v>8.3000000000000007</v>
      </c>
      <c r="AA193" s="68">
        <v>7.8</v>
      </c>
      <c r="AB193" s="68">
        <v>8.8000000000000007</v>
      </c>
      <c r="AC193" s="68">
        <v>9</v>
      </c>
      <c r="AD193" s="68">
        <v>9.1999999999999993</v>
      </c>
      <c r="AE193" s="68">
        <v>8.9</v>
      </c>
      <c r="AF193" s="68">
        <v>9.5</v>
      </c>
      <c r="AG193" s="68">
        <v>5.8</v>
      </c>
      <c r="AH193" s="68">
        <v>8</v>
      </c>
      <c r="AI193" s="68">
        <v>6.7</v>
      </c>
      <c r="AJ193" s="68">
        <v>8.8000000000000007</v>
      </c>
      <c r="AK193" s="68">
        <v>7.3</v>
      </c>
      <c r="AL193" s="68">
        <v>8.4</v>
      </c>
      <c r="AM193" s="69">
        <v>51</v>
      </c>
      <c r="AN193" s="70">
        <v>0</v>
      </c>
      <c r="AO193" s="71">
        <v>7</v>
      </c>
      <c r="AP193" s="71">
        <v>5.8</v>
      </c>
      <c r="AQ193" s="71" t="s">
        <v>393</v>
      </c>
      <c r="AR193" s="71" t="s">
        <v>393</v>
      </c>
      <c r="AS193" s="71">
        <v>5.7</v>
      </c>
      <c r="AT193" s="71" t="s">
        <v>393</v>
      </c>
      <c r="AU193" s="71" t="s">
        <v>393</v>
      </c>
      <c r="AV193" s="71" t="s">
        <v>393</v>
      </c>
      <c r="AW193" s="71" t="s">
        <v>393</v>
      </c>
      <c r="AX193" s="71" t="s">
        <v>393</v>
      </c>
      <c r="AY193" s="71">
        <v>6</v>
      </c>
      <c r="AZ193" s="71" t="s">
        <v>393</v>
      </c>
      <c r="BA193" s="71" t="s">
        <v>393</v>
      </c>
      <c r="BB193" s="71" t="s">
        <v>393</v>
      </c>
      <c r="BC193" s="71">
        <v>4.8</v>
      </c>
      <c r="BD193" s="69">
        <v>5</v>
      </c>
      <c r="BE193" s="70">
        <v>0</v>
      </c>
      <c r="BF193" s="68">
        <v>8.4</v>
      </c>
      <c r="BG193" s="68">
        <v>8.1</v>
      </c>
      <c r="BH193" s="68">
        <v>7.3</v>
      </c>
      <c r="BI193" s="68">
        <v>9.5</v>
      </c>
      <c r="BJ193" s="68">
        <v>9.5</v>
      </c>
      <c r="BK193" s="68">
        <v>9.1999999999999993</v>
      </c>
      <c r="BL193" s="68">
        <v>9</v>
      </c>
      <c r="BM193" s="68">
        <v>8.1999999999999993</v>
      </c>
      <c r="BN193" s="68">
        <v>7.2</v>
      </c>
      <c r="BO193" s="68">
        <v>9.3000000000000007</v>
      </c>
      <c r="BP193" s="68">
        <v>9.1</v>
      </c>
      <c r="BQ193" s="68">
        <v>9.5</v>
      </c>
      <c r="BR193" s="68">
        <v>9.4</v>
      </c>
      <c r="BS193" s="68">
        <v>8.4</v>
      </c>
      <c r="BT193" s="68" t="s">
        <v>393</v>
      </c>
      <c r="BU193" s="68">
        <v>7.9</v>
      </c>
      <c r="BV193" s="68">
        <v>8.1999999999999993</v>
      </c>
      <c r="BW193" s="68">
        <v>9.5</v>
      </c>
      <c r="BX193" s="68">
        <v>9.5</v>
      </c>
      <c r="BY193" s="68">
        <v>8.1</v>
      </c>
      <c r="BZ193" s="69">
        <v>50</v>
      </c>
      <c r="CA193" s="70">
        <v>0</v>
      </c>
      <c r="CB193" s="68">
        <v>9.5</v>
      </c>
      <c r="CC193" s="68" t="s">
        <v>393</v>
      </c>
      <c r="CD193" s="68">
        <v>8.8000000000000007</v>
      </c>
      <c r="CE193" s="68" t="s">
        <v>393</v>
      </c>
      <c r="CF193" s="68">
        <v>8</v>
      </c>
      <c r="CG193" s="68">
        <v>9.1</v>
      </c>
      <c r="CH193" s="68">
        <v>9.6999999999999993</v>
      </c>
      <c r="CI193" s="68">
        <v>8.9</v>
      </c>
      <c r="CJ193" s="68" t="s">
        <v>393</v>
      </c>
      <c r="CK193" s="68" t="s">
        <v>393</v>
      </c>
      <c r="CL193" s="68" t="s">
        <v>393</v>
      </c>
      <c r="CM193" s="68">
        <v>9</v>
      </c>
      <c r="CN193" s="68" t="s">
        <v>393</v>
      </c>
      <c r="CO193" s="68" t="s">
        <v>393</v>
      </c>
      <c r="CP193" s="68">
        <v>8</v>
      </c>
      <c r="CQ193" s="68">
        <v>9.5</v>
      </c>
      <c r="CR193" s="68">
        <v>8.6</v>
      </c>
      <c r="CS193" s="68">
        <v>9.1</v>
      </c>
      <c r="CT193" s="68">
        <v>9.4</v>
      </c>
      <c r="CU193" s="69">
        <v>27</v>
      </c>
      <c r="CV193" s="70">
        <v>0</v>
      </c>
      <c r="CW193" s="72">
        <v>128</v>
      </c>
      <c r="CX193" s="72">
        <v>0</v>
      </c>
      <c r="CY193" s="72">
        <v>0</v>
      </c>
      <c r="CZ193" s="72">
        <v>128</v>
      </c>
      <c r="DA193" s="72">
        <v>8.76</v>
      </c>
      <c r="DB193" s="72">
        <v>3.79</v>
      </c>
      <c r="DC193" s="68" t="s">
        <v>393</v>
      </c>
      <c r="DD193" s="68" t="s">
        <v>393</v>
      </c>
      <c r="DE193" s="68" t="s">
        <v>393</v>
      </c>
      <c r="DF193" s="68" t="s">
        <v>393</v>
      </c>
      <c r="DG193" s="72"/>
      <c r="DH193" s="72">
        <v>0</v>
      </c>
      <c r="DI193" s="72">
        <v>0</v>
      </c>
      <c r="DJ193" s="69">
        <v>0</v>
      </c>
      <c r="DK193" s="70">
        <v>5</v>
      </c>
      <c r="DL193" s="72">
        <v>128</v>
      </c>
      <c r="DM193" s="72">
        <v>5</v>
      </c>
      <c r="DN193" s="72">
        <v>8.43</v>
      </c>
      <c r="DO193" s="72">
        <v>3.65</v>
      </c>
      <c r="DP193" s="69">
        <v>133</v>
      </c>
      <c r="DQ193" s="70">
        <v>5</v>
      </c>
      <c r="DR193" s="68">
        <v>137</v>
      </c>
      <c r="DS193" s="68">
        <v>133</v>
      </c>
      <c r="DT193" s="68">
        <v>8.76</v>
      </c>
      <c r="DU193" s="68">
        <v>3.79</v>
      </c>
      <c r="DV193" s="68" t="s">
        <v>393</v>
      </c>
      <c r="DW193" s="73">
        <v>0</v>
      </c>
    </row>
    <row r="194" spans="1:127" ht="18.75" customHeight="1" x14ac:dyDescent="0.2">
      <c r="A194" s="59">
        <v>2</v>
      </c>
      <c r="B194" s="59"/>
      <c r="C194" s="65">
        <v>2220724307</v>
      </c>
      <c r="D194" s="66" t="s">
        <v>7</v>
      </c>
      <c r="E194" s="66" t="s">
        <v>45</v>
      </c>
      <c r="F194" s="66" t="s">
        <v>142</v>
      </c>
      <c r="G194" s="67">
        <v>35980</v>
      </c>
      <c r="H194" s="66" t="s">
        <v>209</v>
      </c>
      <c r="I194" s="66" t="s">
        <v>212</v>
      </c>
      <c r="J194" s="68">
        <v>9.3000000000000007</v>
      </c>
      <c r="K194" s="68">
        <v>7.6</v>
      </c>
      <c r="L194" s="68">
        <v>8.9</v>
      </c>
      <c r="M194" s="68">
        <v>9.1999999999999993</v>
      </c>
      <c r="N194" s="68">
        <v>9.4</v>
      </c>
      <c r="O194" s="68">
        <v>10</v>
      </c>
      <c r="P194" s="68">
        <v>9.6999999999999993</v>
      </c>
      <c r="Q194" s="68" t="s">
        <v>393</v>
      </c>
      <c r="R194" s="68">
        <v>8.6</v>
      </c>
      <c r="S194" s="68" t="s">
        <v>393</v>
      </c>
      <c r="T194" s="68" t="s">
        <v>393</v>
      </c>
      <c r="U194" s="68" t="s">
        <v>393</v>
      </c>
      <c r="V194" s="68">
        <v>9.8000000000000007</v>
      </c>
      <c r="W194" s="68">
        <v>8</v>
      </c>
      <c r="X194" s="68" t="s">
        <v>393</v>
      </c>
      <c r="Y194" s="68">
        <v>8.6</v>
      </c>
      <c r="Z194" s="68">
        <v>10</v>
      </c>
      <c r="AA194" s="68">
        <v>8</v>
      </c>
      <c r="AB194" s="68">
        <v>8.1999999999999993</v>
      </c>
      <c r="AC194" s="68">
        <v>8.9</v>
      </c>
      <c r="AD194" s="68">
        <v>9.1</v>
      </c>
      <c r="AE194" s="68">
        <v>6.9</v>
      </c>
      <c r="AF194" s="68">
        <v>9.5</v>
      </c>
      <c r="AG194" s="68">
        <v>5.6</v>
      </c>
      <c r="AH194" s="68">
        <v>7.6</v>
      </c>
      <c r="AI194" s="68">
        <v>5.7</v>
      </c>
      <c r="AJ194" s="68">
        <v>7.8</v>
      </c>
      <c r="AK194" s="68">
        <v>5.9</v>
      </c>
      <c r="AL194" s="68">
        <v>8.6</v>
      </c>
      <c r="AM194" s="69">
        <v>51</v>
      </c>
      <c r="AN194" s="70">
        <v>0</v>
      </c>
      <c r="AO194" s="71">
        <v>6.8</v>
      </c>
      <c r="AP194" s="71">
        <v>7.6</v>
      </c>
      <c r="AQ194" s="71" t="s">
        <v>393</v>
      </c>
      <c r="AR194" s="71" t="s">
        <v>393</v>
      </c>
      <c r="AS194" s="71">
        <v>8.5</v>
      </c>
      <c r="AT194" s="71" t="s">
        <v>393</v>
      </c>
      <c r="AU194" s="71" t="s">
        <v>393</v>
      </c>
      <c r="AV194" s="71" t="s">
        <v>393</v>
      </c>
      <c r="AW194" s="71" t="s">
        <v>393</v>
      </c>
      <c r="AX194" s="71" t="s">
        <v>393</v>
      </c>
      <c r="AY194" s="71">
        <v>8.1999999999999993</v>
      </c>
      <c r="AZ194" s="71" t="s">
        <v>393</v>
      </c>
      <c r="BA194" s="71" t="s">
        <v>393</v>
      </c>
      <c r="BB194" s="71" t="s">
        <v>393</v>
      </c>
      <c r="BC194" s="71">
        <v>6.4</v>
      </c>
      <c r="BD194" s="69">
        <v>5</v>
      </c>
      <c r="BE194" s="70">
        <v>0</v>
      </c>
      <c r="BF194" s="68">
        <v>8.6</v>
      </c>
      <c r="BG194" s="68">
        <v>8.1</v>
      </c>
      <c r="BH194" s="68">
        <v>9.3000000000000007</v>
      </c>
      <c r="BI194" s="68">
        <v>10</v>
      </c>
      <c r="BJ194" s="68">
        <v>7.6</v>
      </c>
      <c r="BK194" s="68">
        <v>9</v>
      </c>
      <c r="BL194" s="68">
        <v>9</v>
      </c>
      <c r="BM194" s="68">
        <v>7.8</v>
      </c>
      <c r="BN194" s="68">
        <v>7.6</v>
      </c>
      <c r="BO194" s="68">
        <v>9.5</v>
      </c>
      <c r="BP194" s="68">
        <v>10</v>
      </c>
      <c r="BQ194" s="68">
        <v>8.3000000000000007</v>
      </c>
      <c r="BR194" s="68">
        <v>8.8000000000000007</v>
      </c>
      <c r="BS194" s="68">
        <v>8.6999999999999993</v>
      </c>
      <c r="BT194" s="68" t="s">
        <v>393</v>
      </c>
      <c r="BU194" s="68">
        <v>7.6</v>
      </c>
      <c r="BV194" s="68">
        <v>8.4</v>
      </c>
      <c r="BW194" s="68">
        <v>8.9</v>
      </c>
      <c r="BX194" s="68">
        <v>9.5</v>
      </c>
      <c r="BY194" s="68">
        <v>7.9</v>
      </c>
      <c r="BZ194" s="69">
        <v>50</v>
      </c>
      <c r="CA194" s="70">
        <v>0</v>
      </c>
      <c r="CB194" s="68">
        <v>10</v>
      </c>
      <c r="CC194" s="68" t="s">
        <v>393</v>
      </c>
      <c r="CD194" s="68">
        <v>9.6999999999999993</v>
      </c>
      <c r="CE194" s="68" t="s">
        <v>393</v>
      </c>
      <c r="CF194" s="68">
        <v>9</v>
      </c>
      <c r="CG194" s="68">
        <v>8.9</v>
      </c>
      <c r="CH194" s="68">
        <v>9.6999999999999993</v>
      </c>
      <c r="CI194" s="68">
        <v>8.6</v>
      </c>
      <c r="CJ194" s="68" t="s">
        <v>393</v>
      </c>
      <c r="CK194" s="68" t="s">
        <v>393</v>
      </c>
      <c r="CL194" s="68" t="s">
        <v>393</v>
      </c>
      <c r="CM194" s="68">
        <v>8.1999999999999993</v>
      </c>
      <c r="CN194" s="68" t="s">
        <v>393</v>
      </c>
      <c r="CO194" s="68" t="s">
        <v>393</v>
      </c>
      <c r="CP194" s="68">
        <v>8.3000000000000007</v>
      </c>
      <c r="CQ194" s="68">
        <v>8</v>
      </c>
      <c r="CR194" s="68">
        <v>9</v>
      </c>
      <c r="CS194" s="68">
        <v>9.6</v>
      </c>
      <c r="CT194" s="68">
        <v>9.3000000000000007</v>
      </c>
      <c r="CU194" s="69">
        <v>27</v>
      </c>
      <c r="CV194" s="70">
        <v>0</v>
      </c>
      <c r="CW194" s="72">
        <v>128</v>
      </c>
      <c r="CX194" s="72">
        <v>0</v>
      </c>
      <c r="CY194" s="72">
        <v>0</v>
      </c>
      <c r="CZ194" s="72">
        <v>128</v>
      </c>
      <c r="DA194" s="72">
        <v>8.6300000000000008</v>
      </c>
      <c r="DB194" s="72">
        <v>3.73</v>
      </c>
      <c r="DC194" s="68" t="s">
        <v>393</v>
      </c>
      <c r="DD194" s="68" t="s">
        <v>393</v>
      </c>
      <c r="DE194" s="68" t="s">
        <v>393</v>
      </c>
      <c r="DF194" s="68" t="s">
        <v>393</v>
      </c>
      <c r="DG194" s="72"/>
      <c r="DH194" s="72">
        <v>0</v>
      </c>
      <c r="DI194" s="72">
        <v>0</v>
      </c>
      <c r="DJ194" s="69">
        <v>0</v>
      </c>
      <c r="DK194" s="70">
        <v>5</v>
      </c>
      <c r="DL194" s="72">
        <v>128</v>
      </c>
      <c r="DM194" s="72">
        <v>5</v>
      </c>
      <c r="DN194" s="72">
        <v>8.31</v>
      </c>
      <c r="DO194" s="72">
        <v>3.59</v>
      </c>
      <c r="DP194" s="69">
        <v>133</v>
      </c>
      <c r="DQ194" s="70">
        <v>5</v>
      </c>
      <c r="DR194" s="68">
        <v>137</v>
      </c>
      <c r="DS194" s="68">
        <v>133</v>
      </c>
      <c r="DT194" s="68">
        <v>8.6300000000000008</v>
      </c>
      <c r="DU194" s="68">
        <v>3.73</v>
      </c>
      <c r="DV194" s="68" t="s">
        <v>393</v>
      </c>
      <c r="DW194" s="73">
        <v>0</v>
      </c>
    </row>
    <row r="195" spans="1:127" ht="18.75" customHeight="1" x14ac:dyDescent="0.2">
      <c r="A195" s="59">
        <v>3</v>
      </c>
      <c r="B195" s="59"/>
      <c r="C195" s="65">
        <v>2220727265</v>
      </c>
      <c r="D195" s="66" t="s">
        <v>11</v>
      </c>
      <c r="E195" s="66" t="s">
        <v>46</v>
      </c>
      <c r="F195" s="66" t="s">
        <v>126</v>
      </c>
      <c r="G195" s="67">
        <v>36010</v>
      </c>
      <c r="H195" s="66" t="s">
        <v>209</v>
      </c>
      <c r="I195" s="66" t="s">
        <v>212</v>
      </c>
      <c r="J195" s="68">
        <v>9.1999999999999993</v>
      </c>
      <c r="K195" s="68">
        <v>8.6</v>
      </c>
      <c r="L195" s="68">
        <v>8.4</v>
      </c>
      <c r="M195" s="68">
        <v>9.1</v>
      </c>
      <c r="N195" s="68">
        <v>9.5</v>
      </c>
      <c r="O195" s="68">
        <v>9.5</v>
      </c>
      <c r="P195" s="68">
        <v>9.5</v>
      </c>
      <c r="Q195" s="68" t="s">
        <v>393</v>
      </c>
      <c r="R195" s="68">
        <v>8.9</v>
      </c>
      <c r="S195" s="68" t="s">
        <v>393</v>
      </c>
      <c r="T195" s="68" t="s">
        <v>393</v>
      </c>
      <c r="U195" s="68" t="s">
        <v>393</v>
      </c>
      <c r="V195" s="68" t="s">
        <v>393</v>
      </c>
      <c r="W195" s="68">
        <v>8.9</v>
      </c>
      <c r="X195" s="68">
        <v>8.9</v>
      </c>
      <c r="Y195" s="68">
        <v>9.1999999999999993</v>
      </c>
      <c r="Z195" s="68">
        <v>9.3000000000000007</v>
      </c>
      <c r="AA195" s="68">
        <v>7.6</v>
      </c>
      <c r="AB195" s="68">
        <v>7.4</v>
      </c>
      <c r="AC195" s="68">
        <v>5.7</v>
      </c>
      <c r="AD195" s="68">
        <v>6.5</v>
      </c>
      <c r="AE195" s="68">
        <v>8.8000000000000007</v>
      </c>
      <c r="AF195" s="68">
        <v>8.9</v>
      </c>
      <c r="AG195" s="68">
        <v>7.8</v>
      </c>
      <c r="AH195" s="68">
        <v>9.1</v>
      </c>
      <c r="AI195" s="68">
        <v>6.9</v>
      </c>
      <c r="AJ195" s="68">
        <v>8.8000000000000007</v>
      </c>
      <c r="AK195" s="68">
        <v>6.6</v>
      </c>
      <c r="AL195" s="68">
        <v>8.8000000000000007</v>
      </c>
      <c r="AM195" s="69">
        <v>51</v>
      </c>
      <c r="AN195" s="70">
        <v>0</v>
      </c>
      <c r="AO195" s="71">
        <v>7.6</v>
      </c>
      <c r="AP195" s="71">
        <v>8.6999999999999993</v>
      </c>
      <c r="AQ195" s="71" t="s">
        <v>393</v>
      </c>
      <c r="AR195" s="71" t="s">
        <v>393</v>
      </c>
      <c r="AS195" s="71" t="s">
        <v>393</v>
      </c>
      <c r="AT195" s="71" t="s">
        <v>393</v>
      </c>
      <c r="AU195" s="71" t="s">
        <v>393</v>
      </c>
      <c r="AV195" s="71">
        <v>8.6</v>
      </c>
      <c r="AW195" s="71" t="s">
        <v>393</v>
      </c>
      <c r="AX195" s="71" t="s">
        <v>393</v>
      </c>
      <c r="AY195" s="71" t="s">
        <v>393</v>
      </c>
      <c r="AZ195" s="71" t="s">
        <v>393</v>
      </c>
      <c r="BA195" s="71" t="s">
        <v>393</v>
      </c>
      <c r="BB195" s="71">
        <v>9.1</v>
      </c>
      <c r="BC195" s="71">
        <v>8.4</v>
      </c>
      <c r="BD195" s="69">
        <v>5</v>
      </c>
      <c r="BE195" s="70">
        <v>0</v>
      </c>
      <c r="BF195" s="68">
        <v>7.2</v>
      </c>
      <c r="BG195" s="68">
        <v>6</v>
      </c>
      <c r="BH195" s="68">
        <v>7.9</v>
      </c>
      <c r="BI195" s="68">
        <v>8.6</v>
      </c>
      <c r="BJ195" s="68">
        <v>8</v>
      </c>
      <c r="BK195" s="68">
        <v>8</v>
      </c>
      <c r="BL195" s="68">
        <v>8.6</v>
      </c>
      <c r="BM195" s="68">
        <v>6.2</v>
      </c>
      <c r="BN195" s="68">
        <v>7.7</v>
      </c>
      <c r="BO195" s="68">
        <v>8.5</v>
      </c>
      <c r="BP195" s="68">
        <v>8.1999999999999993</v>
      </c>
      <c r="BQ195" s="68">
        <v>7.4</v>
      </c>
      <c r="BR195" s="68">
        <v>7.8</v>
      </c>
      <c r="BS195" s="68" t="s">
        <v>393</v>
      </c>
      <c r="BT195" s="68">
        <v>9.1999999999999993</v>
      </c>
      <c r="BU195" s="68">
        <v>6.5</v>
      </c>
      <c r="BV195" s="68">
        <v>7.6</v>
      </c>
      <c r="BW195" s="68">
        <v>7.2</v>
      </c>
      <c r="BX195" s="68">
        <v>9.4</v>
      </c>
      <c r="BY195" s="68">
        <v>8</v>
      </c>
      <c r="BZ195" s="69">
        <v>50</v>
      </c>
      <c r="CA195" s="70">
        <v>0</v>
      </c>
      <c r="CB195" s="68">
        <v>9.6999999999999993</v>
      </c>
      <c r="CC195" s="68" t="s">
        <v>393</v>
      </c>
      <c r="CD195" s="68">
        <v>9.1</v>
      </c>
      <c r="CE195" s="68" t="s">
        <v>393</v>
      </c>
      <c r="CF195" s="68">
        <v>8</v>
      </c>
      <c r="CG195" s="68">
        <v>7.6</v>
      </c>
      <c r="CH195" s="68">
        <v>8.5</v>
      </c>
      <c r="CI195" s="68">
        <v>9.1999999999999993</v>
      </c>
      <c r="CJ195" s="68" t="s">
        <v>393</v>
      </c>
      <c r="CK195" s="68" t="s">
        <v>393</v>
      </c>
      <c r="CL195" s="68" t="s">
        <v>393</v>
      </c>
      <c r="CM195" s="68">
        <v>7.2</v>
      </c>
      <c r="CN195" s="68" t="s">
        <v>393</v>
      </c>
      <c r="CO195" s="68" t="s">
        <v>393</v>
      </c>
      <c r="CP195" s="68">
        <v>8</v>
      </c>
      <c r="CQ195" s="68">
        <v>8.6999999999999993</v>
      </c>
      <c r="CR195" s="68">
        <v>9.6</v>
      </c>
      <c r="CS195" s="68">
        <v>9.6</v>
      </c>
      <c r="CT195" s="68">
        <v>9.6</v>
      </c>
      <c r="CU195" s="69">
        <v>27</v>
      </c>
      <c r="CV195" s="70">
        <v>0</v>
      </c>
      <c r="CW195" s="72">
        <v>128</v>
      </c>
      <c r="CX195" s="72">
        <v>0</v>
      </c>
      <c r="CY195" s="72">
        <v>0</v>
      </c>
      <c r="CZ195" s="72">
        <v>128</v>
      </c>
      <c r="DA195" s="72">
        <v>8.19</v>
      </c>
      <c r="DB195" s="72">
        <v>3.55</v>
      </c>
      <c r="DC195" s="68" t="s">
        <v>393</v>
      </c>
      <c r="DD195" s="68" t="s">
        <v>393</v>
      </c>
      <c r="DE195" s="68" t="s">
        <v>393</v>
      </c>
      <c r="DF195" s="68" t="s">
        <v>393</v>
      </c>
      <c r="DG195" s="72"/>
      <c r="DH195" s="72">
        <v>0</v>
      </c>
      <c r="DI195" s="72">
        <v>0</v>
      </c>
      <c r="DJ195" s="69">
        <v>0</v>
      </c>
      <c r="DK195" s="70">
        <v>5</v>
      </c>
      <c r="DL195" s="72">
        <v>128</v>
      </c>
      <c r="DM195" s="72">
        <v>5</v>
      </c>
      <c r="DN195" s="72">
        <v>7.88</v>
      </c>
      <c r="DO195" s="72">
        <v>3.42</v>
      </c>
      <c r="DP195" s="69">
        <v>133</v>
      </c>
      <c r="DQ195" s="70">
        <v>5</v>
      </c>
      <c r="DR195" s="68">
        <v>137</v>
      </c>
      <c r="DS195" s="68">
        <v>133</v>
      </c>
      <c r="DT195" s="68">
        <v>8.19</v>
      </c>
      <c r="DU195" s="68">
        <v>3.55</v>
      </c>
      <c r="DV195" s="68" t="s">
        <v>393</v>
      </c>
      <c r="DW195" s="73">
        <v>0</v>
      </c>
    </row>
    <row r="196" spans="1:127" ht="18.75" customHeight="1" x14ac:dyDescent="0.2">
      <c r="A196" s="59">
        <v>4</v>
      </c>
      <c r="B196" s="59"/>
      <c r="C196" s="65">
        <v>2220522835</v>
      </c>
      <c r="D196" s="66" t="s">
        <v>14</v>
      </c>
      <c r="E196" s="66" t="s">
        <v>45</v>
      </c>
      <c r="F196" s="66" t="s">
        <v>63</v>
      </c>
      <c r="G196" s="67">
        <v>35929</v>
      </c>
      <c r="H196" s="66" t="s">
        <v>209</v>
      </c>
      <c r="I196" s="66" t="s">
        <v>212</v>
      </c>
      <c r="J196" s="68">
        <v>8.5</v>
      </c>
      <c r="K196" s="68">
        <v>8.3000000000000007</v>
      </c>
      <c r="L196" s="68">
        <v>8.6</v>
      </c>
      <c r="M196" s="68">
        <v>8.6999999999999993</v>
      </c>
      <c r="N196" s="68">
        <v>7.9</v>
      </c>
      <c r="O196" s="68">
        <v>9.1</v>
      </c>
      <c r="P196" s="68">
        <v>9.8000000000000007</v>
      </c>
      <c r="Q196" s="68" t="s">
        <v>393</v>
      </c>
      <c r="R196" s="68">
        <v>8.6</v>
      </c>
      <c r="S196" s="68" t="s">
        <v>393</v>
      </c>
      <c r="T196" s="68" t="s">
        <v>393</v>
      </c>
      <c r="U196" s="68" t="s">
        <v>393</v>
      </c>
      <c r="V196" s="68" t="s">
        <v>393</v>
      </c>
      <c r="W196" s="68">
        <v>8.4</v>
      </c>
      <c r="X196" s="68">
        <v>8.3000000000000007</v>
      </c>
      <c r="Y196" s="68">
        <v>8.6999999999999993</v>
      </c>
      <c r="Z196" s="68">
        <v>9</v>
      </c>
      <c r="AA196" s="68">
        <v>9.1999999999999993</v>
      </c>
      <c r="AB196" s="68">
        <v>9</v>
      </c>
      <c r="AC196" s="68">
        <v>8.3000000000000007</v>
      </c>
      <c r="AD196" s="68">
        <v>7.8</v>
      </c>
      <c r="AE196" s="68">
        <v>7.3</v>
      </c>
      <c r="AF196" s="68">
        <v>5.8</v>
      </c>
      <c r="AG196" s="68">
        <v>6.9</v>
      </c>
      <c r="AH196" s="68">
        <v>8.6</v>
      </c>
      <c r="AI196" s="68">
        <v>5</v>
      </c>
      <c r="AJ196" s="68">
        <v>8.6</v>
      </c>
      <c r="AK196" s="68">
        <v>8.5</v>
      </c>
      <c r="AL196" s="68">
        <v>7.5</v>
      </c>
      <c r="AM196" s="69">
        <v>51</v>
      </c>
      <c r="AN196" s="70">
        <v>0</v>
      </c>
      <c r="AO196" s="71">
        <v>7.3</v>
      </c>
      <c r="AP196" s="71">
        <v>7.3</v>
      </c>
      <c r="AQ196" s="71" t="s">
        <v>393</v>
      </c>
      <c r="AR196" s="71" t="s">
        <v>393</v>
      </c>
      <c r="AS196" s="71" t="s">
        <v>393</v>
      </c>
      <c r="AT196" s="71" t="s">
        <v>393</v>
      </c>
      <c r="AU196" s="71">
        <v>6.2</v>
      </c>
      <c r="AV196" s="71" t="s">
        <v>393</v>
      </c>
      <c r="AW196" s="71" t="s">
        <v>393</v>
      </c>
      <c r="AX196" s="71" t="s">
        <v>393</v>
      </c>
      <c r="AY196" s="71" t="s">
        <v>393</v>
      </c>
      <c r="AZ196" s="71" t="s">
        <v>393</v>
      </c>
      <c r="BA196" s="71">
        <v>5.7</v>
      </c>
      <c r="BB196" s="71" t="s">
        <v>393</v>
      </c>
      <c r="BC196" s="71">
        <v>6.7</v>
      </c>
      <c r="BD196" s="69">
        <v>5</v>
      </c>
      <c r="BE196" s="70">
        <v>0</v>
      </c>
      <c r="BF196" s="68">
        <v>6.3</v>
      </c>
      <c r="BG196" s="68">
        <v>7.9</v>
      </c>
      <c r="BH196" s="68">
        <v>8.8000000000000007</v>
      </c>
      <c r="BI196" s="68">
        <v>8.1</v>
      </c>
      <c r="BJ196" s="68">
        <v>8.1</v>
      </c>
      <c r="BK196" s="68">
        <v>8.4</v>
      </c>
      <c r="BL196" s="68">
        <v>8.9</v>
      </c>
      <c r="BM196" s="68">
        <v>6.3</v>
      </c>
      <c r="BN196" s="68">
        <v>8.1</v>
      </c>
      <c r="BO196" s="68">
        <v>8.9</v>
      </c>
      <c r="BP196" s="68">
        <v>9.6</v>
      </c>
      <c r="BQ196" s="68">
        <v>6</v>
      </c>
      <c r="BR196" s="68">
        <v>9.4</v>
      </c>
      <c r="BS196" s="68" t="s">
        <v>393</v>
      </c>
      <c r="BT196" s="68">
        <v>6.3</v>
      </c>
      <c r="BU196" s="68">
        <v>6</v>
      </c>
      <c r="BV196" s="68">
        <v>8</v>
      </c>
      <c r="BW196" s="68">
        <v>8.4</v>
      </c>
      <c r="BX196" s="68">
        <v>7.9</v>
      </c>
      <c r="BY196" s="68">
        <v>8.6</v>
      </c>
      <c r="BZ196" s="69">
        <v>50</v>
      </c>
      <c r="CA196" s="70">
        <v>0</v>
      </c>
      <c r="CB196" s="68">
        <v>9.1</v>
      </c>
      <c r="CC196" s="68" t="s">
        <v>393</v>
      </c>
      <c r="CD196" s="68">
        <v>9.1</v>
      </c>
      <c r="CE196" s="68" t="s">
        <v>393</v>
      </c>
      <c r="CF196" s="68">
        <v>8.1999999999999993</v>
      </c>
      <c r="CG196" s="68">
        <v>9</v>
      </c>
      <c r="CH196" s="68">
        <v>9.8000000000000007</v>
      </c>
      <c r="CI196" s="68">
        <v>9</v>
      </c>
      <c r="CJ196" s="68" t="s">
        <v>393</v>
      </c>
      <c r="CK196" s="68">
        <v>9.1999999999999993</v>
      </c>
      <c r="CL196" s="68" t="s">
        <v>393</v>
      </c>
      <c r="CM196" s="68" t="s">
        <v>393</v>
      </c>
      <c r="CN196" s="68" t="s">
        <v>393</v>
      </c>
      <c r="CO196" s="68" t="s">
        <v>393</v>
      </c>
      <c r="CP196" s="68">
        <v>7.8</v>
      </c>
      <c r="CQ196" s="68">
        <v>8.4</v>
      </c>
      <c r="CR196" s="68">
        <v>9.4</v>
      </c>
      <c r="CS196" s="68">
        <v>9.1</v>
      </c>
      <c r="CT196" s="68">
        <v>9.4</v>
      </c>
      <c r="CU196" s="69">
        <v>27</v>
      </c>
      <c r="CV196" s="70">
        <v>0</v>
      </c>
      <c r="CW196" s="72">
        <v>128</v>
      </c>
      <c r="CX196" s="72">
        <v>0</v>
      </c>
      <c r="CY196" s="72">
        <v>0</v>
      </c>
      <c r="CZ196" s="72">
        <v>128</v>
      </c>
      <c r="DA196" s="72">
        <v>8.2200000000000006</v>
      </c>
      <c r="DB196" s="72">
        <v>3.55</v>
      </c>
      <c r="DC196" s="68" t="s">
        <v>393</v>
      </c>
      <c r="DD196" s="68" t="s">
        <v>393</v>
      </c>
      <c r="DE196" s="68" t="s">
        <v>393</v>
      </c>
      <c r="DF196" s="68" t="s">
        <v>393</v>
      </c>
      <c r="DG196" s="72"/>
      <c r="DH196" s="72">
        <v>0</v>
      </c>
      <c r="DI196" s="72">
        <v>0</v>
      </c>
      <c r="DJ196" s="69">
        <v>0</v>
      </c>
      <c r="DK196" s="70">
        <v>5</v>
      </c>
      <c r="DL196" s="72">
        <v>128</v>
      </c>
      <c r="DM196" s="72">
        <v>5</v>
      </c>
      <c r="DN196" s="72">
        <v>7.91</v>
      </c>
      <c r="DO196" s="72">
        <v>3.42</v>
      </c>
      <c r="DP196" s="69">
        <v>133</v>
      </c>
      <c r="DQ196" s="70">
        <v>5</v>
      </c>
      <c r="DR196" s="68">
        <v>137</v>
      </c>
      <c r="DS196" s="68">
        <v>133</v>
      </c>
      <c r="DT196" s="68">
        <v>8.2200000000000006</v>
      </c>
      <c r="DU196" s="68">
        <v>3.55</v>
      </c>
      <c r="DV196" s="68" t="s">
        <v>393</v>
      </c>
      <c r="DW196" s="73">
        <v>0</v>
      </c>
    </row>
    <row r="197" spans="1:127" ht="18.75" customHeight="1" x14ac:dyDescent="0.2">
      <c r="A197" s="59">
        <v>5</v>
      </c>
      <c r="B197" s="59"/>
      <c r="C197" s="65">
        <v>2220724251</v>
      </c>
      <c r="D197" s="66" t="s">
        <v>8</v>
      </c>
      <c r="E197" s="66" t="s">
        <v>46</v>
      </c>
      <c r="F197" s="66" t="s">
        <v>158</v>
      </c>
      <c r="G197" s="67">
        <v>36140</v>
      </c>
      <c r="H197" s="66" t="s">
        <v>209</v>
      </c>
      <c r="I197" s="66" t="s">
        <v>212</v>
      </c>
      <c r="J197" s="68">
        <v>7.9</v>
      </c>
      <c r="K197" s="68">
        <v>7.9</v>
      </c>
      <c r="L197" s="68">
        <v>8.1</v>
      </c>
      <c r="M197" s="68">
        <v>7.6</v>
      </c>
      <c r="N197" s="68">
        <v>7.2</v>
      </c>
      <c r="O197" s="68">
        <v>8.8000000000000007</v>
      </c>
      <c r="P197" s="68">
        <v>10</v>
      </c>
      <c r="Q197" s="68" t="s">
        <v>393</v>
      </c>
      <c r="R197" s="68">
        <v>6.9</v>
      </c>
      <c r="S197" s="68" t="s">
        <v>393</v>
      </c>
      <c r="T197" s="68" t="s">
        <v>393</v>
      </c>
      <c r="U197" s="68" t="s">
        <v>393</v>
      </c>
      <c r="V197" s="68">
        <v>9.6999999999999993</v>
      </c>
      <c r="W197" s="68">
        <v>7.9</v>
      </c>
      <c r="X197" s="68" t="s">
        <v>393</v>
      </c>
      <c r="Y197" s="68">
        <v>9.3000000000000007</v>
      </c>
      <c r="Z197" s="68">
        <v>8</v>
      </c>
      <c r="AA197" s="68">
        <v>9</v>
      </c>
      <c r="AB197" s="68">
        <v>8.1999999999999993</v>
      </c>
      <c r="AC197" s="68">
        <v>8.8000000000000007</v>
      </c>
      <c r="AD197" s="68">
        <v>8.6</v>
      </c>
      <c r="AE197" s="68">
        <v>9.1</v>
      </c>
      <c r="AF197" s="68">
        <v>8.1</v>
      </c>
      <c r="AG197" s="68">
        <v>5.6</v>
      </c>
      <c r="AH197" s="68">
        <v>7.9</v>
      </c>
      <c r="AI197" s="68">
        <v>7.8</v>
      </c>
      <c r="AJ197" s="68">
        <v>8.8000000000000007</v>
      </c>
      <c r="AK197" s="68">
        <v>7.3</v>
      </c>
      <c r="AL197" s="68">
        <v>8</v>
      </c>
      <c r="AM197" s="69">
        <v>51</v>
      </c>
      <c r="AN197" s="70">
        <v>0</v>
      </c>
      <c r="AO197" s="71">
        <v>7.8</v>
      </c>
      <c r="AP197" s="71">
        <v>6.8</v>
      </c>
      <c r="AQ197" s="71" t="s">
        <v>393</v>
      </c>
      <c r="AR197" s="71" t="s">
        <v>393</v>
      </c>
      <c r="AS197" s="71" t="s">
        <v>393</v>
      </c>
      <c r="AT197" s="71" t="s">
        <v>393</v>
      </c>
      <c r="AU197" s="71">
        <v>5.7</v>
      </c>
      <c r="AV197" s="71" t="s">
        <v>393</v>
      </c>
      <c r="AW197" s="71">
        <v>6</v>
      </c>
      <c r="AX197" s="71" t="s">
        <v>393</v>
      </c>
      <c r="AY197" s="71" t="s">
        <v>393</v>
      </c>
      <c r="AZ197" s="71" t="s">
        <v>393</v>
      </c>
      <c r="BA197" s="71" t="s">
        <v>393</v>
      </c>
      <c r="BB197" s="71" t="s">
        <v>393</v>
      </c>
      <c r="BC197" s="71">
        <v>6.6</v>
      </c>
      <c r="BD197" s="69">
        <v>5</v>
      </c>
      <c r="BE197" s="70">
        <v>0</v>
      </c>
      <c r="BF197" s="68">
        <v>7.4</v>
      </c>
      <c r="BG197" s="68">
        <v>5.4</v>
      </c>
      <c r="BH197" s="68">
        <v>9.4</v>
      </c>
      <c r="BI197" s="68">
        <v>9</v>
      </c>
      <c r="BJ197" s="68">
        <v>7.5</v>
      </c>
      <c r="BK197" s="68">
        <v>7.6</v>
      </c>
      <c r="BL197" s="68">
        <v>8.6</v>
      </c>
      <c r="BM197" s="68">
        <v>7.7</v>
      </c>
      <c r="BN197" s="68">
        <v>7.1</v>
      </c>
      <c r="BO197" s="68">
        <v>7.7</v>
      </c>
      <c r="BP197" s="68">
        <v>8.1</v>
      </c>
      <c r="BQ197" s="68">
        <v>7.6</v>
      </c>
      <c r="BR197" s="68">
        <v>9</v>
      </c>
      <c r="BS197" s="68" t="s">
        <v>393</v>
      </c>
      <c r="BT197" s="68">
        <v>7.7</v>
      </c>
      <c r="BU197" s="68">
        <v>7.9</v>
      </c>
      <c r="BV197" s="68">
        <v>7.6</v>
      </c>
      <c r="BW197" s="68">
        <v>8.6999999999999993</v>
      </c>
      <c r="BX197" s="68">
        <v>8.1</v>
      </c>
      <c r="BY197" s="68">
        <v>8</v>
      </c>
      <c r="BZ197" s="69">
        <v>50</v>
      </c>
      <c r="CA197" s="70">
        <v>0</v>
      </c>
      <c r="CB197" s="68">
        <v>10</v>
      </c>
      <c r="CC197" s="68" t="s">
        <v>393</v>
      </c>
      <c r="CD197" s="68">
        <v>9.6</v>
      </c>
      <c r="CE197" s="68" t="s">
        <v>393</v>
      </c>
      <c r="CF197" s="68">
        <v>8.6999999999999993</v>
      </c>
      <c r="CG197" s="68">
        <v>9.1</v>
      </c>
      <c r="CH197" s="68">
        <v>9.5</v>
      </c>
      <c r="CI197" s="68">
        <v>7.6</v>
      </c>
      <c r="CJ197" s="68" t="s">
        <v>393</v>
      </c>
      <c r="CK197" s="68">
        <v>8.6</v>
      </c>
      <c r="CL197" s="68" t="s">
        <v>393</v>
      </c>
      <c r="CM197" s="68" t="s">
        <v>393</v>
      </c>
      <c r="CN197" s="68" t="s">
        <v>393</v>
      </c>
      <c r="CO197" s="68" t="s">
        <v>393</v>
      </c>
      <c r="CP197" s="68">
        <v>8.4</v>
      </c>
      <c r="CQ197" s="68">
        <v>8.1999999999999993</v>
      </c>
      <c r="CR197" s="68">
        <v>9</v>
      </c>
      <c r="CS197" s="68">
        <v>9.6</v>
      </c>
      <c r="CT197" s="68">
        <v>8.9</v>
      </c>
      <c r="CU197" s="69">
        <v>27</v>
      </c>
      <c r="CV197" s="70">
        <v>0</v>
      </c>
      <c r="CW197" s="72">
        <v>128</v>
      </c>
      <c r="CX197" s="72">
        <v>0</v>
      </c>
      <c r="CY197" s="72">
        <v>0</v>
      </c>
      <c r="CZ197" s="72">
        <v>128</v>
      </c>
      <c r="DA197" s="72">
        <v>8.19</v>
      </c>
      <c r="DB197" s="72">
        <v>3.55</v>
      </c>
      <c r="DC197" s="68" t="s">
        <v>393</v>
      </c>
      <c r="DD197" s="68" t="s">
        <v>393</v>
      </c>
      <c r="DE197" s="68" t="s">
        <v>393</v>
      </c>
      <c r="DF197" s="68" t="s">
        <v>393</v>
      </c>
      <c r="DG197" s="72"/>
      <c r="DH197" s="72">
        <v>0</v>
      </c>
      <c r="DI197" s="72">
        <v>0</v>
      </c>
      <c r="DJ197" s="69">
        <v>0</v>
      </c>
      <c r="DK197" s="70">
        <v>5</v>
      </c>
      <c r="DL197" s="72">
        <v>128</v>
      </c>
      <c r="DM197" s="72">
        <v>5</v>
      </c>
      <c r="DN197" s="72">
        <v>7.88</v>
      </c>
      <c r="DO197" s="72">
        <v>3.42</v>
      </c>
      <c r="DP197" s="69">
        <v>133</v>
      </c>
      <c r="DQ197" s="70">
        <v>5</v>
      </c>
      <c r="DR197" s="68">
        <v>137</v>
      </c>
      <c r="DS197" s="68">
        <v>133</v>
      </c>
      <c r="DT197" s="68">
        <v>8.19</v>
      </c>
      <c r="DU197" s="68">
        <v>3.55</v>
      </c>
      <c r="DV197" s="68" t="s">
        <v>393</v>
      </c>
      <c r="DW197" s="73">
        <v>0</v>
      </c>
    </row>
    <row r="198" spans="1:127" ht="18.75" customHeight="1" x14ac:dyDescent="0.2">
      <c r="A198" s="59">
        <v>6</v>
      </c>
      <c r="B198" s="59"/>
      <c r="C198" s="65">
        <v>2220313929</v>
      </c>
      <c r="D198" s="66" t="s">
        <v>21</v>
      </c>
      <c r="E198" s="66" t="s">
        <v>59</v>
      </c>
      <c r="F198" s="66" t="s">
        <v>200</v>
      </c>
      <c r="G198" s="67">
        <v>35847</v>
      </c>
      <c r="H198" s="66" t="s">
        <v>209</v>
      </c>
      <c r="I198" s="66" t="s">
        <v>212</v>
      </c>
      <c r="J198" s="68">
        <v>8.6</v>
      </c>
      <c r="K198" s="68">
        <v>8.5</v>
      </c>
      <c r="L198" s="68">
        <v>8.1999999999999993</v>
      </c>
      <c r="M198" s="68">
        <v>8.9</v>
      </c>
      <c r="N198" s="68">
        <v>8.6</v>
      </c>
      <c r="O198" s="68">
        <v>9</v>
      </c>
      <c r="P198" s="68">
        <v>9.1999999999999993</v>
      </c>
      <c r="Q198" s="68" t="s">
        <v>393</v>
      </c>
      <c r="R198" s="68">
        <v>8.5</v>
      </c>
      <c r="S198" s="68" t="s">
        <v>393</v>
      </c>
      <c r="T198" s="68">
        <v>7.5</v>
      </c>
      <c r="U198" s="68" t="s">
        <v>393</v>
      </c>
      <c r="V198" s="68">
        <v>9.5</v>
      </c>
      <c r="W198" s="68" t="s">
        <v>393</v>
      </c>
      <c r="X198" s="68" t="s">
        <v>393</v>
      </c>
      <c r="Y198" s="68">
        <v>9.4</v>
      </c>
      <c r="Z198" s="68">
        <v>8</v>
      </c>
      <c r="AA198" s="68">
        <v>9</v>
      </c>
      <c r="AB198" s="68">
        <v>7.7</v>
      </c>
      <c r="AC198" s="68">
        <v>9.3000000000000007</v>
      </c>
      <c r="AD198" s="68">
        <v>9.1999999999999993</v>
      </c>
      <c r="AE198" s="68">
        <v>7.2</v>
      </c>
      <c r="AF198" s="68">
        <v>7.6</v>
      </c>
      <c r="AG198" s="68">
        <v>7.4</v>
      </c>
      <c r="AH198" s="68">
        <v>7.5</v>
      </c>
      <c r="AI198" s="68">
        <v>7</v>
      </c>
      <c r="AJ198" s="68">
        <v>8.6</v>
      </c>
      <c r="AK198" s="68">
        <v>7.3</v>
      </c>
      <c r="AL198" s="68">
        <v>8.4</v>
      </c>
      <c r="AM198" s="69">
        <v>51</v>
      </c>
      <c r="AN198" s="70">
        <v>0</v>
      </c>
      <c r="AO198" s="71">
        <v>6.8</v>
      </c>
      <c r="AP198" s="71">
        <v>6.7</v>
      </c>
      <c r="AQ198" s="71" t="s">
        <v>393</v>
      </c>
      <c r="AR198" s="71" t="s">
        <v>393</v>
      </c>
      <c r="AS198" s="71" t="s">
        <v>393</v>
      </c>
      <c r="AT198" s="71" t="s">
        <v>393</v>
      </c>
      <c r="AU198" s="71">
        <v>5.7</v>
      </c>
      <c r="AV198" s="71" t="s">
        <v>393</v>
      </c>
      <c r="AW198" s="71">
        <v>5.7</v>
      </c>
      <c r="AX198" s="71" t="s">
        <v>393</v>
      </c>
      <c r="AY198" s="71" t="s">
        <v>393</v>
      </c>
      <c r="AZ198" s="71" t="s">
        <v>393</v>
      </c>
      <c r="BA198" s="71" t="s">
        <v>393</v>
      </c>
      <c r="BB198" s="71" t="s">
        <v>393</v>
      </c>
      <c r="BC198" s="71">
        <v>7.9</v>
      </c>
      <c r="BD198" s="69">
        <v>5</v>
      </c>
      <c r="BE198" s="70">
        <v>0</v>
      </c>
      <c r="BF198" s="68">
        <v>6.4</v>
      </c>
      <c r="BG198" s="68">
        <v>6.9</v>
      </c>
      <c r="BH198" s="68">
        <v>9.3000000000000007</v>
      </c>
      <c r="BI198" s="68">
        <v>8.9</v>
      </c>
      <c r="BJ198" s="68">
        <v>9</v>
      </c>
      <c r="BK198" s="68">
        <v>8.3000000000000007</v>
      </c>
      <c r="BL198" s="68">
        <v>8.3000000000000007</v>
      </c>
      <c r="BM198" s="68">
        <v>7.2</v>
      </c>
      <c r="BN198" s="68">
        <v>6.7</v>
      </c>
      <c r="BO198" s="68">
        <v>7.5</v>
      </c>
      <c r="BP198" s="68">
        <v>7.6</v>
      </c>
      <c r="BQ198" s="68">
        <v>6.8</v>
      </c>
      <c r="BR198" s="68">
        <v>9.1999999999999993</v>
      </c>
      <c r="BS198" s="68" t="s">
        <v>393</v>
      </c>
      <c r="BT198" s="68">
        <v>7.5</v>
      </c>
      <c r="BU198" s="68">
        <v>7</v>
      </c>
      <c r="BV198" s="68">
        <v>6.9</v>
      </c>
      <c r="BW198" s="68">
        <v>8.1999999999999993</v>
      </c>
      <c r="BX198" s="68">
        <v>9</v>
      </c>
      <c r="BY198" s="68">
        <v>8</v>
      </c>
      <c r="BZ198" s="69">
        <v>50</v>
      </c>
      <c r="CA198" s="70">
        <v>0</v>
      </c>
      <c r="CB198" s="68">
        <v>9.6999999999999993</v>
      </c>
      <c r="CC198" s="68" t="s">
        <v>393</v>
      </c>
      <c r="CD198" s="68">
        <v>8.3000000000000007</v>
      </c>
      <c r="CE198" s="68" t="s">
        <v>393</v>
      </c>
      <c r="CF198" s="68">
        <v>7.6</v>
      </c>
      <c r="CG198" s="68">
        <v>9</v>
      </c>
      <c r="CH198" s="68">
        <v>9.4</v>
      </c>
      <c r="CI198" s="68">
        <v>6.4</v>
      </c>
      <c r="CJ198" s="68" t="s">
        <v>393</v>
      </c>
      <c r="CK198" s="68">
        <v>8.1</v>
      </c>
      <c r="CL198" s="68" t="s">
        <v>393</v>
      </c>
      <c r="CM198" s="68" t="s">
        <v>393</v>
      </c>
      <c r="CN198" s="68" t="s">
        <v>393</v>
      </c>
      <c r="CO198" s="68" t="s">
        <v>393</v>
      </c>
      <c r="CP198" s="68">
        <v>8.4</v>
      </c>
      <c r="CQ198" s="68">
        <v>7.7</v>
      </c>
      <c r="CR198" s="68">
        <v>9</v>
      </c>
      <c r="CS198" s="68">
        <v>9.6</v>
      </c>
      <c r="CT198" s="68">
        <v>9.1</v>
      </c>
      <c r="CU198" s="69">
        <v>27</v>
      </c>
      <c r="CV198" s="70">
        <v>0</v>
      </c>
      <c r="CW198" s="72">
        <v>128</v>
      </c>
      <c r="CX198" s="72">
        <v>0</v>
      </c>
      <c r="CY198" s="72">
        <v>0</v>
      </c>
      <c r="CZ198" s="72">
        <v>128</v>
      </c>
      <c r="DA198" s="72">
        <v>8.14</v>
      </c>
      <c r="DB198" s="72">
        <v>3.53</v>
      </c>
      <c r="DC198" s="68" t="s">
        <v>393</v>
      </c>
      <c r="DD198" s="68" t="s">
        <v>393</v>
      </c>
      <c r="DE198" s="68" t="s">
        <v>393</v>
      </c>
      <c r="DF198" s="68" t="s">
        <v>393</v>
      </c>
      <c r="DG198" s="72"/>
      <c r="DH198" s="72">
        <v>0</v>
      </c>
      <c r="DI198" s="72">
        <v>0</v>
      </c>
      <c r="DJ198" s="69">
        <v>0</v>
      </c>
      <c r="DK198" s="70">
        <v>5</v>
      </c>
      <c r="DL198" s="72">
        <v>128</v>
      </c>
      <c r="DM198" s="72">
        <v>5</v>
      </c>
      <c r="DN198" s="72">
        <v>7.84</v>
      </c>
      <c r="DO198" s="72">
        <v>3.39</v>
      </c>
      <c r="DP198" s="69">
        <v>133</v>
      </c>
      <c r="DQ198" s="70">
        <v>5</v>
      </c>
      <c r="DR198" s="68">
        <v>137</v>
      </c>
      <c r="DS198" s="68">
        <v>133</v>
      </c>
      <c r="DT198" s="68">
        <v>8.14</v>
      </c>
      <c r="DU198" s="68">
        <v>3.53</v>
      </c>
      <c r="DV198" s="68" t="s">
        <v>379</v>
      </c>
      <c r="DW198" s="73">
        <v>0</v>
      </c>
    </row>
    <row r="199" spans="1:127" ht="18.75" customHeight="1" x14ac:dyDescent="0.2">
      <c r="A199" s="59">
        <v>7</v>
      </c>
      <c r="B199" s="59"/>
      <c r="C199" s="65">
        <v>2220727294</v>
      </c>
      <c r="D199" s="66" t="s">
        <v>12</v>
      </c>
      <c r="E199" s="66" t="s">
        <v>47</v>
      </c>
      <c r="F199" s="66" t="s">
        <v>24</v>
      </c>
      <c r="G199" s="67">
        <v>36125</v>
      </c>
      <c r="H199" s="66" t="s">
        <v>209</v>
      </c>
      <c r="I199" s="66" t="s">
        <v>212</v>
      </c>
      <c r="J199" s="68">
        <v>8.8000000000000007</v>
      </c>
      <c r="K199" s="68">
        <v>7.5</v>
      </c>
      <c r="L199" s="68">
        <v>8.9</v>
      </c>
      <c r="M199" s="68">
        <v>9.1</v>
      </c>
      <c r="N199" s="68">
        <v>7.6</v>
      </c>
      <c r="O199" s="68">
        <v>9.1</v>
      </c>
      <c r="P199" s="68">
        <v>9.6999999999999993</v>
      </c>
      <c r="Q199" s="68" t="s">
        <v>393</v>
      </c>
      <c r="R199" s="68">
        <v>9.4</v>
      </c>
      <c r="S199" s="68" t="s">
        <v>393</v>
      </c>
      <c r="T199" s="68" t="s">
        <v>393</v>
      </c>
      <c r="U199" s="68" t="s">
        <v>393</v>
      </c>
      <c r="V199" s="68">
        <v>9</v>
      </c>
      <c r="W199" s="68">
        <v>7.3</v>
      </c>
      <c r="X199" s="68" t="s">
        <v>393</v>
      </c>
      <c r="Y199" s="68">
        <v>9.3000000000000007</v>
      </c>
      <c r="Z199" s="68">
        <v>8</v>
      </c>
      <c r="AA199" s="68">
        <v>8</v>
      </c>
      <c r="AB199" s="68">
        <v>6.8</v>
      </c>
      <c r="AC199" s="68">
        <v>7.7</v>
      </c>
      <c r="AD199" s="68">
        <v>7.6</v>
      </c>
      <c r="AE199" s="68">
        <v>7.6</v>
      </c>
      <c r="AF199" s="68">
        <v>8</v>
      </c>
      <c r="AG199" s="68">
        <v>7.2</v>
      </c>
      <c r="AH199" s="68">
        <v>8.4</v>
      </c>
      <c r="AI199" s="68">
        <v>7</v>
      </c>
      <c r="AJ199" s="68">
        <v>7.7</v>
      </c>
      <c r="AK199" s="68">
        <v>5</v>
      </c>
      <c r="AL199" s="68">
        <v>9</v>
      </c>
      <c r="AM199" s="69">
        <v>51</v>
      </c>
      <c r="AN199" s="70">
        <v>0</v>
      </c>
      <c r="AO199" s="71">
        <v>6.8</v>
      </c>
      <c r="AP199" s="71">
        <v>6.4</v>
      </c>
      <c r="AQ199" s="71" t="s">
        <v>393</v>
      </c>
      <c r="AR199" s="71" t="s">
        <v>393</v>
      </c>
      <c r="AS199" s="71" t="s">
        <v>393</v>
      </c>
      <c r="AT199" s="71" t="s">
        <v>393</v>
      </c>
      <c r="AU199" s="71">
        <v>8</v>
      </c>
      <c r="AV199" s="71" t="s">
        <v>393</v>
      </c>
      <c r="AW199" s="71" t="s">
        <v>393</v>
      </c>
      <c r="AX199" s="71" t="s">
        <v>393</v>
      </c>
      <c r="AY199" s="71" t="s">
        <v>393</v>
      </c>
      <c r="AZ199" s="71" t="s">
        <v>393</v>
      </c>
      <c r="BA199" s="71">
        <v>6.3</v>
      </c>
      <c r="BB199" s="71" t="s">
        <v>393</v>
      </c>
      <c r="BC199" s="71">
        <v>8.6</v>
      </c>
      <c r="BD199" s="69">
        <v>5</v>
      </c>
      <c r="BE199" s="70">
        <v>0</v>
      </c>
      <c r="BF199" s="68">
        <v>7.3</v>
      </c>
      <c r="BG199" s="68">
        <v>8.5</v>
      </c>
      <c r="BH199" s="68">
        <v>8.8000000000000007</v>
      </c>
      <c r="BI199" s="68">
        <v>7.3</v>
      </c>
      <c r="BJ199" s="68">
        <v>8</v>
      </c>
      <c r="BK199" s="68">
        <v>8.8000000000000007</v>
      </c>
      <c r="BL199" s="68">
        <v>7.5</v>
      </c>
      <c r="BM199" s="68">
        <v>8</v>
      </c>
      <c r="BN199" s="68">
        <v>8.1999999999999993</v>
      </c>
      <c r="BO199" s="68">
        <v>7.4</v>
      </c>
      <c r="BP199" s="68">
        <v>9.1999999999999993</v>
      </c>
      <c r="BQ199" s="68">
        <v>8.4</v>
      </c>
      <c r="BR199" s="68">
        <v>9.6</v>
      </c>
      <c r="BS199" s="68" t="s">
        <v>393</v>
      </c>
      <c r="BT199" s="68">
        <v>6.9</v>
      </c>
      <c r="BU199" s="68">
        <v>7.7</v>
      </c>
      <c r="BV199" s="68">
        <v>7.3</v>
      </c>
      <c r="BW199" s="68">
        <v>8.1</v>
      </c>
      <c r="BX199" s="68">
        <v>8.8000000000000007</v>
      </c>
      <c r="BY199" s="68">
        <v>9.5</v>
      </c>
      <c r="BZ199" s="69">
        <v>50</v>
      </c>
      <c r="CA199" s="70">
        <v>0</v>
      </c>
      <c r="CB199" s="68">
        <v>8.9</v>
      </c>
      <c r="CC199" s="68" t="s">
        <v>393</v>
      </c>
      <c r="CD199" s="68">
        <v>8.8000000000000007</v>
      </c>
      <c r="CE199" s="68" t="s">
        <v>393</v>
      </c>
      <c r="CF199" s="68">
        <v>8</v>
      </c>
      <c r="CG199" s="68">
        <v>7.9</v>
      </c>
      <c r="CH199" s="68">
        <v>8.9</v>
      </c>
      <c r="CI199" s="68">
        <v>6.2</v>
      </c>
      <c r="CJ199" s="68" t="s">
        <v>393</v>
      </c>
      <c r="CK199" s="68">
        <v>8.6</v>
      </c>
      <c r="CL199" s="68" t="s">
        <v>393</v>
      </c>
      <c r="CM199" s="68" t="s">
        <v>393</v>
      </c>
      <c r="CN199" s="68" t="s">
        <v>393</v>
      </c>
      <c r="CO199" s="68" t="s">
        <v>393</v>
      </c>
      <c r="CP199" s="68">
        <v>6.9</v>
      </c>
      <c r="CQ199" s="68">
        <v>8.5</v>
      </c>
      <c r="CR199" s="68">
        <v>9.3000000000000007</v>
      </c>
      <c r="CS199" s="68">
        <v>9.6</v>
      </c>
      <c r="CT199" s="68">
        <v>9.4</v>
      </c>
      <c r="CU199" s="69">
        <v>27</v>
      </c>
      <c r="CV199" s="70">
        <v>0</v>
      </c>
      <c r="CW199" s="72">
        <v>128</v>
      </c>
      <c r="CX199" s="72">
        <v>0</v>
      </c>
      <c r="CY199" s="72">
        <v>0</v>
      </c>
      <c r="CZ199" s="72">
        <v>128</v>
      </c>
      <c r="DA199" s="72">
        <v>8.11</v>
      </c>
      <c r="DB199" s="72">
        <v>3.52</v>
      </c>
      <c r="DC199" s="68" t="s">
        <v>393</v>
      </c>
      <c r="DD199" s="68" t="s">
        <v>393</v>
      </c>
      <c r="DE199" s="68" t="s">
        <v>393</v>
      </c>
      <c r="DF199" s="68" t="s">
        <v>393</v>
      </c>
      <c r="DG199" s="72"/>
      <c r="DH199" s="72">
        <v>0</v>
      </c>
      <c r="DI199" s="72">
        <v>0</v>
      </c>
      <c r="DJ199" s="69">
        <v>0</v>
      </c>
      <c r="DK199" s="70">
        <v>5</v>
      </c>
      <c r="DL199" s="72">
        <v>128</v>
      </c>
      <c r="DM199" s="72">
        <v>5</v>
      </c>
      <c r="DN199" s="72">
        <v>7.81</v>
      </c>
      <c r="DO199" s="72">
        <v>3.39</v>
      </c>
      <c r="DP199" s="69">
        <v>133</v>
      </c>
      <c r="DQ199" s="70">
        <v>5</v>
      </c>
      <c r="DR199" s="68">
        <v>137</v>
      </c>
      <c r="DS199" s="68">
        <v>133</v>
      </c>
      <c r="DT199" s="68">
        <v>8.11</v>
      </c>
      <c r="DU199" s="68">
        <v>3.52</v>
      </c>
      <c r="DV199" s="68" t="s">
        <v>393</v>
      </c>
      <c r="DW199" s="73">
        <v>0</v>
      </c>
    </row>
    <row r="200" spans="1:127" ht="18.75" customHeight="1" x14ac:dyDescent="0.2">
      <c r="A200" s="59">
        <v>8</v>
      </c>
      <c r="B200" s="59"/>
      <c r="C200" s="65">
        <v>2220313885</v>
      </c>
      <c r="D200" s="66" t="s">
        <v>26</v>
      </c>
      <c r="E200" s="66" t="s">
        <v>115</v>
      </c>
      <c r="F200" s="66" t="s">
        <v>197</v>
      </c>
      <c r="G200" s="67">
        <v>35915</v>
      </c>
      <c r="H200" s="66" t="s">
        <v>209</v>
      </c>
      <c r="I200" s="66" t="s">
        <v>212</v>
      </c>
      <c r="J200" s="68">
        <v>8.8000000000000007</v>
      </c>
      <c r="K200" s="68">
        <v>8</v>
      </c>
      <c r="L200" s="68">
        <v>8.5</v>
      </c>
      <c r="M200" s="68">
        <v>9.1</v>
      </c>
      <c r="N200" s="68">
        <v>7.8</v>
      </c>
      <c r="O200" s="68">
        <v>9.8000000000000007</v>
      </c>
      <c r="P200" s="68">
        <v>8.6</v>
      </c>
      <c r="Q200" s="68" t="s">
        <v>393</v>
      </c>
      <c r="R200" s="68">
        <v>9.1</v>
      </c>
      <c r="S200" s="68" t="s">
        <v>393</v>
      </c>
      <c r="T200" s="68" t="s">
        <v>393</v>
      </c>
      <c r="U200" s="68" t="s">
        <v>393</v>
      </c>
      <c r="V200" s="68" t="s">
        <v>393</v>
      </c>
      <c r="W200" s="68">
        <v>6.7</v>
      </c>
      <c r="X200" s="68">
        <v>9.1999999999999993</v>
      </c>
      <c r="Y200" s="68">
        <v>9.3000000000000007</v>
      </c>
      <c r="Z200" s="68">
        <v>8.3000000000000007</v>
      </c>
      <c r="AA200" s="68">
        <v>8.1999999999999993</v>
      </c>
      <c r="AB200" s="68">
        <v>8.8000000000000007</v>
      </c>
      <c r="AC200" s="68">
        <v>7.5</v>
      </c>
      <c r="AD200" s="68">
        <v>8.6</v>
      </c>
      <c r="AE200" s="68">
        <v>8.1</v>
      </c>
      <c r="AF200" s="68">
        <v>8.4</v>
      </c>
      <c r="AG200" s="68">
        <v>5.9</v>
      </c>
      <c r="AH200" s="68">
        <v>8.3000000000000007</v>
      </c>
      <c r="AI200" s="68">
        <v>7.3</v>
      </c>
      <c r="AJ200" s="68">
        <v>6.8</v>
      </c>
      <c r="AK200" s="68">
        <v>8.6999999999999993</v>
      </c>
      <c r="AL200" s="68">
        <v>8.3000000000000007</v>
      </c>
      <c r="AM200" s="69">
        <v>51</v>
      </c>
      <c r="AN200" s="70">
        <v>0</v>
      </c>
      <c r="AO200" s="71">
        <v>7.6</v>
      </c>
      <c r="AP200" s="71">
        <v>6.5</v>
      </c>
      <c r="AQ200" s="71">
        <v>6.7</v>
      </c>
      <c r="AR200" s="71" t="s">
        <v>393</v>
      </c>
      <c r="AS200" s="71" t="s">
        <v>393</v>
      </c>
      <c r="AT200" s="71" t="s">
        <v>393</v>
      </c>
      <c r="AU200" s="71" t="s">
        <v>393</v>
      </c>
      <c r="AV200" s="71" t="s">
        <v>393</v>
      </c>
      <c r="AW200" s="71" t="s">
        <v>393</v>
      </c>
      <c r="AX200" s="71" t="s">
        <v>393</v>
      </c>
      <c r="AY200" s="71" t="s">
        <v>393</v>
      </c>
      <c r="AZ200" s="71" t="s">
        <v>393</v>
      </c>
      <c r="BA200" s="71">
        <v>6.9</v>
      </c>
      <c r="BB200" s="71" t="s">
        <v>393</v>
      </c>
      <c r="BC200" s="71">
        <v>7.9</v>
      </c>
      <c r="BD200" s="69">
        <v>5</v>
      </c>
      <c r="BE200" s="70">
        <v>0</v>
      </c>
      <c r="BF200" s="68">
        <v>6.8</v>
      </c>
      <c r="BG200" s="68">
        <v>7.5</v>
      </c>
      <c r="BH200" s="68">
        <v>8.9</v>
      </c>
      <c r="BI200" s="68">
        <v>7</v>
      </c>
      <c r="BJ200" s="68">
        <v>8.6</v>
      </c>
      <c r="BK200" s="68">
        <v>8.3000000000000007</v>
      </c>
      <c r="BL200" s="68">
        <v>8.6</v>
      </c>
      <c r="BM200" s="68">
        <v>7.7</v>
      </c>
      <c r="BN200" s="68">
        <v>7.6</v>
      </c>
      <c r="BO200" s="68">
        <v>8</v>
      </c>
      <c r="BP200" s="68">
        <v>7.8</v>
      </c>
      <c r="BQ200" s="68">
        <v>7.1</v>
      </c>
      <c r="BR200" s="68">
        <v>8</v>
      </c>
      <c r="BS200" s="68" t="s">
        <v>393</v>
      </c>
      <c r="BT200" s="68">
        <v>5.7</v>
      </c>
      <c r="BU200" s="68">
        <v>6.3</v>
      </c>
      <c r="BV200" s="68">
        <v>7.5</v>
      </c>
      <c r="BW200" s="68">
        <v>7.4</v>
      </c>
      <c r="BX200" s="68">
        <v>8.5</v>
      </c>
      <c r="BY200" s="68">
        <v>8.1999999999999993</v>
      </c>
      <c r="BZ200" s="69">
        <v>50</v>
      </c>
      <c r="CA200" s="70">
        <v>0</v>
      </c>
      <c r="CB200" s="68" t="s">
        <v>393</v>
      </c>
      <c r="CC200" s="68">
        <v>6.9</v>
      </c>
      <c r="CD200" s="68">
        <v>8.1</v>
      </c>
      <c r="CE200" s="68" t="s">
        <v>393</v>
      </c>
      <c r="CF200" s="68">
        <v>8.4</v>
      </c>
      <c r="CG200" s="68">
        <v>8.1999999999999993</v>
      </c>
      <c r="CH200" s="68">
        <v>9.1999999999999993</v>
      </c>
      <c r="CI200" s="68">
        <v>6.6</v>
      </c>
      <c r="CJ200" s="68" t="s">
        <v>393</v>
      </c>
      <c r="CK200" s="68">
        <v>9</v>
      </c>
      <c r="CL200" s="68" t="s">
        <v>393</v>
      </c>
      <c r="CM200" s="68" t="s">
        <v>393</v>
      </c>
      <c r="CN200" s="68" t="s">
        <v>393</v>
      </c>
      <c r="CO200" s="68" t="s">
        <v>393</v>
      </c>
      <c r="CP200" s="68">
        <v>8</v>
      </c>
      <c r="CQ200" s="68">
        <v>7.5</v>
      </c>
      <c r="CR200" s="68">
        <v>8.1999999999999993</v>
      </c>
      <c r="CS200" s="68">
        <v>8.3000000000000007</v>
      </c>
      <c r="CT200" s="68">
        <v>7.3</v>
      </c>
      <c r="CU200" s="69">
        <v>27</v>
      </c>
      <c r="CV200" s="70">
        <v>0</v>
      </c>
      <c r="CW200" s="72">
        <v>128</v>
      </c>
      <c r="CX200" s="72">
        <v>0</v>
      </c>
      <c r="CY200" s="72">
        <v>0</v>
      </c>
      <c r="CZ200" s="72">
        <v>128</v>
      </c>
      <c r="DA200" s="72">
        <v>7.93</v>
      </c>
      <c r="DB200" s="72">
        <v>3.45</v>
      </c>
      <c r="DC200" s="68" t="s">
        <v>393</v>
      </c>
      <c r="DD200" s="68" t="s">
        <v>393</v>
      </c>
      <c r="DE200" s="68" t="s">
        <v>393</v>
      </c>
      <c r="DF200" s="68" t="s">
        <v>393</v>
      </c>
      <c r="DG200" s="72"/>
      <c r="DH200" s="72">
        <v>0</v>
      </c>
      <c r="DI200" s="72">
        <v>0</v>
      </c>
      <c r="DJ200" s="69">
        <v>0</v>
      </c>
      <c r="DK200" s="70">
        <v>5</v>
      </c>
      <c r="DL200" s="72">
        <v>128</v>
      </c>
      <c r="DM200" s="72">
        <v>5</v>
      </c>
      <c r="DN200" s="72">
        <v>7.63</v>
      </c>
      <c r="DO200" s="72">
        <v>3.32</v>
      </c>
      <c r="DP200" s="69">
        <v>133</v>
      </c>
      <c r="DQ200" s="70">
        <v>5</v>
      </c>
      <c r="DR200" s="68">
        <v>137</v>
      </c>
      <c r="DS200" s="68">
        <v>133</v>
      </c>
      <c r="DT200" s="68">
        <v>7.93</v>
      </c>
      <c r="DU200" s="68">
        <v>3.45</v>
      </c>
      <c r="DV200" s="68" t="s">
        <v>393</v>
      </c>
      <c r="DW200" s="73">
        <v>0</v>
      </c>
    </row>
    <row r="201" spans="1:127" ht="18.75" customHeight="1" x14ac:dyDescent="0.2">
      <c r="A201" s="59">
        <v>9</v>
      </c>
      <c r="B201" s="59"/>
      <c r="C201" s="65">
        <v>2220724271</v>
      </c>
      <c r="D201" s="66" t="s">
        <v>7</v>
      </c>
      <c r="E201" s="66" t="s">
        <v>88</v>
      </c>
      <c r="F201" s="66" t="s">
        <v>159</v>
      </c>
      <c r="G201" s="67">
        <v>35675</v>
      </c>
      <c r="H201" s="66" t="s">
        <v>209</v>
      </c>
      <c r="I201" s="66" t="s">
        <v>212</v>
      </c>
      <c r="J201" s="68">
        <v>8.5</v>
      </c>
      <c r="K201" s="68">
        <v>7.7</v>
      </c>
      <c r="L201" s="68">
        <v>8.3000000000000007</v>
      </c>
      <c r="M201" s="68">
        <v>7.8</v>
      </c>
      <c r="N201" s="68">
        <v>6.8</v>
      </c>
      <c r="O201" s="68">
        <v>8</v>
      </c>
      <c r="P201" s="68">
        <v>10</v>
      </c>
      <c r="Q201" s="68" t="s">
        <v>393</v>
      </c>
      <c r="R201" s="68">
        <v>8.9</v>
      </c>
      <c r="S201" s="68" t="s">
        <v>393</v>
      </c>
      <c r="T201" s="68" t="s">
        <v>393</v>
      </c>
      <c r="U201" s="68" t="s">
        <v>393</v>
      </c>
      <c r="V201" s="68">
        <v>9.1</v>
      </c>
      <c r="W201" s="68">
        <v>7.5</v>
      </c>
      <c r="X201" s="68" t="s">
        <v>393</v>
      </c>
      <c r="Y201" s="68">
        <v>9.3000000000000007</v>
      </c>
      <c r="Z201" s="68">
        <v>8</v>
      </c>
      <c r="AA201" s="68">
        <v>8.5</v>
      </c>
      <c r="AB201" s="68">
        <v>8.1999999999999993</v>
      </c>
      <c r="AC201" s="68">
        <v>4.8</v>
      </c>
      <c r="AD201" s="68">
        <v>6.8</v>
      </c>
      <c r="AE201" s="68">
        <v>8</v>
      </c>
      <c r="AF201" s="68">
        <v>6.5</v>
      </c>
      <c r="AG201" s="68">
        <v>6.8</v>
      </c>
      <c r="AH201" s="68">
        <v>6.2</v>
      </c>
      <c r="AI201" s="68">
        <v>6</v>
      </c>
      <c r="AJ201" s="68">
        <v>6.7</v>
      </c>
      <c r="AK201" s="68">
        <v>5.4</v>
      </c>
      <c r="AL201" s="68">
        <v>6.9</v>
      </c>
      <c r="AM201" s="69">
        <v>51</v>
      </c>
      <c r="AN201" s="70">
        <v>0</v>
      </c>
      <c r="AO201" s="71">
        <v>8.1</v>
      </c>
      <c r="AP201" s="71">
        <v>7.5</v>
      </c>
      <c r="AQ201" s="71" t="s">
        <v>393</v>
      </c>
      <c r="AR201" s="71" t="s">
        <v>393</v>
      </c>
      <c r="AS201" s="71">
        <v>5.9</v>
      </c>
      <c r="AT201" s="71" t="s">
        <v>393</v>
      </c>
      <c r="AU201" s="71" t="s">
        <v>393</v>
      </c>
      <c r="AV201" s="71" t="s">
        <v>393</v>
      </c>
      <c r="AW201" s="71" t="s">
        <v>393</v>
      </c>
      <c r="AX201" s="71" t="s">
        <v>393</v>
      </c>
      <c r="AY201" s="71" t="s">
        <v>393</v>
      </c>
      <c r="AZ201" s="71" t="s">
        <v>393</v>
      </c>
      <c r="BA201" s="71">
        <v>7.9</v>
      </c>
      <c r="BB201" s="71" t="s">
        <v>393</v>
      </c>
      <c r="BC201" s="71">
        <v>8.5</v>
      </c>
      <c r="BD201" s="69">
        <v>5</v>
      </c>
      <c r="BE201" s="70">
        <v>0</v>
      </c>
      <c r="BF201" s="68">
        <v>7.3</v>
      </c>
      <c r="BG201" s="68">
        <v>7.9</v>
      </c>
      <c r="BH201" s="68">
        <v>9.4</v>
      </c>
      <c r="BI201" s="68">
        <v>7.5</v>
      </c>
      <c r="BJ201" s="68">
        <v>8.9</v>
      </c>
      <c r="BK201" s="68">
        <v>8.6</v>
      </c>
      <c r="BL201" s="68">
        <v>8.6999999999999993</v>
      </c>
      <c r="BM201" s="68">
        <v>7.7</v>
      </c>
      <c r="BN201" s="68">
        <v>8.5</v>
      </c>
      <c r="BO201" s="68">
        <v>7.9</v>
      </c>
      <c r="BP201" s="68">
        <v>8.6</v>
      </c>
      <c r="BQ201" s="68">
        <v>8.3000000000000007</v>
      </c>
      <c r="BR201" s="68">
        <v>9.1</v>
      </c>
      <c r="BS201" s="68" t="s">
        <v>393</v>
      </c>
      <c r="BT201" s="68">
        <v>6.5</v>
      </c>
      <c r="BU201" s="68">
        <v>7.7</v>
      </c>
      <c r="BV201" s="68">
        <v>7.5</v>
      </c>
      <c r="BW201" s="68">
        <v>8.1999999999999993</v>
      </c>
      <c r="BX201" s="68">
        <v>9.1</v>
      </c>
      <c r="BY201" s="68">
        <v>9.1</v>
      </c>
      <c r="BZ201" s="69">
        <v>50</v>
      </c>
      <c r="CA201" s="70">
        <v>0</v>
      </c>
      <c r="CB201" s="68">
        <v>10</v>
      </c>
      <c r="CC201" s="68" t="s">
        <v>393</v>
      </c>
      <c r="CD201" s="68">
        <v>8.6</v>
      </c>
      <c r="CE201" s="68" t="s">
        <v>393</v>
      </c>
      <c r="CF201" s="68">
        <v>8.5</v>
      </c>
      <c r="CG201" s="68">
        <v>7.9</v>
      </c>
      <c r="CH201" s="68">
        <v>9.1999999999999993</v>
      </c>
      <c r="CI201" s="68">
        <v>6.5</v>
      </c>
      <c r="CJ201" s="68" t="s">
        <v>393</v>
      </c>
      <c r="CK201" s="68">
        <v>9.1</v>
      </c>
      <c r="CL201" s="68" t="s">
        <v>393</v>
      </c>
      <c r="CM201" s="68" t="s">
        <v>393</v>
      </c>
      <c r="CN201" s="68" t="s">
        <v>393</v>
      </c>
      <c r="CO201" s="68" t="s">
        <v>393</v>
      </c>
      <c r="CP201" s="68">
        <v>7.2</v>
      </c>
      <c r="CQ201" s="68">
        <v>7.9</v>
      </c>
      <c r="CR201" s="68">
        <v>8.3000000000000007</v>
      </c>
      <c r="CS201" s="68">
        <v>9.6</v>
      </c>
      <c r="CT201" s="68">
        <v>9.6</v>
      </c>
      <c r="CU201" s="69">
        <v>27</v>
      </c>
      <c r="CV201" s="70">
        <v>0</v>
      </c>
      <c r="CW201" s="72">
        <v>128</v>
      </c>
      <c r="CX201" s="72">
        <v>0</v>
      </c>
      <c r="CY201" s="72">
        <v>0</v>
      </c>
      <c r="CZ201" s="72">
        <v>128</v>
      </c>
      <c r="DA201" s="72">
        <v>7.91</v>
      </c>
      <c r="DB201" s="72">
        <v>3.41</v>
      </c>
      <c r="DC201" s="68" t="s">
        <v>393</v>
      </c>
      <c r="DD201" s="68" t="s">
        <v>393</v>
      </c>
      <c r="DE201" s="68" t="s">
        <v>393</v>
      </c>
      <c r="DF201" s="68" t="s">
        <v>393</v>
      </c>
      <c r="DG201" s="72"/>
      <c r="DH201" s="72">
        <v>0</v>
      </c>
      <c r="DI201" s="72">
        <v>0</v>
      </c>
      <c r="DJ201" s="69">
        <v>0</v>
      </c>
      <c r="DK201" s="70">
        <v>5</v>
      </c>
      <c r="DL201" s="72">
        <v>128</v>
      </c>
      <c r="DM201" s="72">
        <v>5</v>
      </c>
      <c r="DN201" s="72">
        <v>7.61</v>
      </c>
      <c r="DO201" s="72">
        <v>3.28</v>
      </c>
      <c r="DP201" s="69">
        <v>133</v>
      </c>
      <c r="DQ201" s="70">
        <v>5</v>
      </c>
      <c r="DR201" s="68">
        <v>137</v>
      </c>
      <c r="DS201" s="68">
        <v>133</v>
      </c>
      <c r="DT201" s="68">
        <v>7.91</v>
      </c>
      <c r="DU201" s="68">
        <v>3.41</v>
      </c>
      <c r="DV201" s="68" t="s">
        <v>393</v>
      </c>
      <c r="DW201" s="73">
        <v>0</v>
      </c>
    </row>
    <row r="202" spans="1:127" ht="15.95" customHeight="1" x14ac:dyDescent="0.2">
      <c r="A202" s="59">
        <v>10</v>
      </c>
      <c r="B202" s="626"/>
      <c r="C202" s="45">
        <v>2221727311</v>
      </c>
      <c r="D202" s="26" t="s">
        <v>12</v>
      </c>
      <c r="E202" s="26" t="s">
        <v>72</v>
      </c>
      <c r="F202" s="26" t="s">
        <v>86</v>
      </c>
      <c r="G202" s="27">
        <v>35864</v>
      </c>
      <c r="H202" s="26" t="s">
        <v>210</v>
      </c>
      <c r="I202" s="26" t="s">
        <v>212</v>
      </c>
      <c r="J202" s="28">
        <v>9</v>
      </c>
      <c r="K202" s="28">
        <v>7</v>
      </c>
      <c r="L202" s="28">
        <v>8.5</v>
      </c>
      <c r="M202" s="28">
        <v>6.4</v>
      </c>
      <c r="N202" s="28">
        <v>7</v>
      </c>
      <c r="O202" s="28">
        <v>9.5</v>
      </c>
      <c r="P202" s="28">
        <v>9.5</v>
      </c>
      <c r="Q202" s="28" t="s">
        <v>393</v>
      </c>
      <c r="R202" s="28">
        <v>9.3000000000000007</v>
      </c>
      <c r="S202" s="28" t="s">
        <v>393</v>
      </c>
      <c r="T202" s="28">
        <v>6.1</v>
      </c>
      <c r="U202" s="28" t="s">
        <v>393</v>
      </c>
      <c r="V202" s="28" t="s">
        <v>393</v>
      </c>
      <c r="W202" s="28">
        <v>8.3000000000000007</v>
      </c>
      <c r="X202" s="28" t="s">
        <v>393</v>
      </c>
      <c r="Y202" s="28">
        <v>8.3000000000000007</v>
      </c>
      <c r="Z202" s="28">
        <v>8.8000000000000007</v>
      </c>
      <c r="AA202" s="28">
        <v>7.5</v>
      </c>
      <c r="AB202" s="28">
        <v>5.9</v>
      </c>
      <c r="AC202" s="28">
        <v>7.9</v>
      </c>
      <c r="AD202" s="28">
        <v>9</v>
      </c>
      <c r="AE202" s="28">
        <v>7.7</v>
      </c>
      <c r="AF202" s="28">
        <v>8.6999999999999993</v>
      </c>
      <c r="AG202" s="28">
        <v>6.5</v>
      </c>
      <c r="AH202" s="28">
        <v>8.6</v>
      </c>
      <c r="AI202" s="28">
        <v>8</v>
      </c>
      <c r="AJ202" s="28">
        <v>8.1</v>
      </c>
      <c r="AK202" s="28">
        <v>6.4</v>
      </c>
      <c r="AL202" s="28">
        <v>9.5</v>
      </c>
      <c r="AM202" s="33">
        <v>51</v>
      </c>
      <c r="AN202" s="36">
        <v>0</v>
      </c>
      <c r="AO202" s="32">
        <v>7.2</v>
      </c>
      <c r="AP202" s="32">
        <v>9.6</v>
      </c>
      <c r="AQ202" s="32" t="s">
        <v>393</v>
      </c>
      <c r="AR202" s="32" t="s">
        <v>393</v>
      </c>
      <c r="AS202" s="32" t="s">
        <v>393</v>
      </c>
      <c r="AT202" s="32" t="s">
        <v>393</v>
      </c>
      <c r="AU202" s="32" t="s">
        <v>393</v>
      </c>
      <c r="AV202" s="32">
        <v>6</v>
      </c>
      <c r="AW202" s="32" t="s">
        <v>393</v>
      </c>
      <c r="AX202" s="32" t="s">
        <v>393</v>
      </c>
      <c r="AY202" s="32" t="s">
        <v>393</v>
      </c>
      <c r="AZ202" s="32" t="s">
        <v>393</v>
      </c>
      <c r="BA202" s="32">
        <v>0</v>
      </c>
      <c r="BB202" s="32">
        <v>5.9</v>
      </c>
      <c r="BC202" s="32">
        <v>8.1</v>
      </c>
      <c r="BD202" s="33">
        <v>5</v>
      </c>
      <c r="BE202" s="36">
        <v>0</v>
      </c>
      <c r="BF202" s="28">
        <v>7.5</v>
      </c>
      <c r="BG202" s="28">
        <v>7.5</v>
      </c>
      <c r="BH202" s="28">
        <v>8.9</v>
      </c>
      <c r="BI202" s="28">
        <v>9.3000000000000007</v>
      </c>
      <c r="BJ202" s="28">
        <v>6.5</v>
      </c>
      <c r="BK202" s="28">
        <v>8.8000000000000007</v>
      </c>
      <c r="BL202" s="28">
        <v>8.6999999999999993</v>
      </c>
      <c r="BM202" s="28">
        <v>6.6</v>
      </c>
      <c r="BN202" s="28">
        <v>6.1</v>
      </c>
      <c r="BO202" s="28">
        <v>9.6</v>
      </c>
      <c r="BP202" s="28">
        <v>8.6</v>
      </c>
      <c r="BQ202" s="28">
        <v>8.5</v>
      </c>
      <c r="BR202" s="28">
        <v>9.6999999999999993</v>
      </c>
      <c r="BS202" s="28" t="s">
        <v>393</v>
      </c>
      <c r="BT202" s="28">
        <v>9.5</v>
      </c>
      <c r="BU202" s="28">
        <v>7.1</v>
      </c>
      <c r="BV202" s="28">
        <v>6.7</v>
      </c>
      <c r="BW202" s="28">
        <v>8.9</v>
      </c>
      <c r="BX202" s="28">
        <v>7.8</v>
      </c>
      <c r="BY202" s="28">
        <v>7.9</v>
      </c>
      <c r="BZ202" s="33">
        <v>50</v>
      </c>
      <c r="CA202" s="36">
        <v>0</v>
      </c>
      <c r="CB202" s="28" t="s">
        <v>393</v>
      </c>
      <c r="CC202" s="28">
        <v>6.1</v>
      </c>
      <c r="CD202" s="28">
        <v>8.4</v>
      </c>
      <c r="CE202" s="28" t="s">
        <v>393</v>
      </c>
      <c r="CF202" s="28">
        <v>7.3</v>
      </c>
      <c r="CG202" s="28">
        <v>6.2</v>
      </c>
      <c r="CH202" s="28">
        <v>8</v>
      </c>
      <c r="CI202" s="28">
        <v>8.5</v>
      </c>
      <c r="CJ202" s="28" t="s">
        <v>393</v>
      </c>
      <c r="CK202" s="28">
        <v>8.6</v>
      </c>
      <c r="CL202" s="28" t="s">
        <v>393</v>
      </c>
      <c r="CM202" s="28" t="s">
        <v>393</v>
      </c>
      <c r="CN202" s="28" t="s">
        <v>393</v>
      </c>
      <c r="CO202" s="28" t="s">
        <v>393</v>
      </c>
      <c r="CP202" s="28">
        <v>6.9</v>
      </c>
      <c r="CQ202" s="28">
        <v>7.6</v>
      </c>
      <c r="CR202" s="28">
        <v>8.6</v>
      </c>
      <c r="CS202" s="28">
        <v>5.6</v>
      </c>
      <c r="CT202" s="28">
        <v>7</v>
      </c>
      <c r="CU202" s="33">
        <v>27</v>
      </c>
      <c r="CV202" s="36">
        <v>0</v>
      </c>
      <c r="CW202" s="38">
        <v>128</v>
      </c>
      <c r="CX202" s="38">
        <v>0</v>
      </c>
      <c r="CY202" s="38">
        <v>0</v>
      </c>
      <c r="CZ202" s="38">
        <v>128</v>
      </c>
      <c r="DA202" s="38">
        <v>7.92</v>
      </c>
      <c r="DB202" s="38">
        <v>3.4</v>
      </c>
      <c r="DC202" s="28" t="s">
        <v>393</v>
      </c>
      <c r="DD202" s="28" t="s">
        <v>393</v>
      </c>
      <c r="DE202" s="28" t="s">
        <v>393</v>
      </c>
      <c r="DF202" s="28" t="s">
        <v>393</v>
      </c>
      <c r="DG202" s="38"/>
      <c r="DH202" s="38">
        <v>0</v>
      </c>
      <c r="DI202" s="38">
        <v>0</v>
      </c>
      <c r="DJ202" s="33">
        <v>0</v>
      </c>
      <c r="DK202" s="36">
        <v>5</v>
      </c>
      <c r="DL202" s="38">
        <v>128</v>
      </c>
      <c r="DM202" s="38">
        <v>5</v>
      </c>
      <c r="DN202" s="38">
        <v>7.62</v>
      </c>
      <c r="DO202" s="38">
        <v>3.27</v>
      </c>
      <c r="DP202" s="33">
        <v>133</v>
      </c>
      <c r="DQ202" s="36">
        <v>5</v>
      </c>
      <c r="DR202" s="28">
        <v>137</v>
      </c>
      <c r="DS202" s="28">
        <v>130</v>
      </c>
      <c r="DT202" s="28">
        <v>7.96</v>
      </c>
      <c r="DU202" s="28">
        <v>3.42</v>
      </c>
      <c r="DV202" s="28" t="s">
        <v>393</v>
      </c>
      <c r="DW202" s="42">
        <v>0</v>
      </c>
    </row>
    <row r="203" spans="1:127" ht="18.75" customHeight="1" x14ac:dyDescent="0.2">
      <c r="A203" s="59">
        <v>11</v>
      </c>
      <c r="B203" s="59"/>
      <c r="C203" s="65">
        <v>2220727418</v>
      </c>
      <c r="D203" s="66" t="s">
        <v>12</v>
      </c>
      <c r="E203" s="66" t="s">
        <v>89</v>
      </c>
      <c r="F203" s="66" t="s">
        <v>191</v>
      </c>
      <c r="G203" s="67">
        <v>35936</v>
      </c>
      <c r="H203" s="66" t="s">
        <v>209</v>
      </c>
      <c r="I203" s="66" t="s">
        <v>212</v>
      </c>
      <c r="J203" s="68">
        <v>9.1999999999999993</v>
      </c>
      <c r="K203" s="68">
        <v>8.6999999999999993</v>
      </c>
      <c r="L203" s="68">
        <v>8.3000000000000007</v>
      </c>
      <c r="M203" s="68">
        <v>9</v>
      </c>
      <c r="N203" s="68">
        <v>9.9</v>
      </c>
      <c r="O203" s="68">
        <v>8.1</v>
      </c>
      <c r="P203" s="68">
        <v>8</v>
      </c>
      <c r="Q203" s="68" t="s">
        <v>393</v>
      </c>
      <c r="R203" s="68">
        <v>9.4</v>
      </c>
      <c r="S203" s="68" t="s">
        <v>393</v>
      </c>
      <c r="T203" s="68" t="s">
        <v>393</v>
      </c>
      <c r="U203" s="68" t="s">
        <v>393</v>
      </c>
      <c r="V203" s="68" t="s">
        <v>393</v>
      </c>
      <c r="W203" s="68">
        <v>8.3000000000000007</v>
      </c>
      <c r="X203" s="68">
        <v>7.6</v>
      </c>
      <c r="Y203" s="68">
        <v>8.4</v>
      </c>
      <c r="Z203" s="68">
        <v>9.1</v>
      </c>
      <c r="AA203" s="68">
        <v>8</v>
      </c>
      <c r="AB203" s="68">
        <v>8.1999999999999993</v>
      </c>
      <c r="AC203" s="68">
        <v>8.1</v>
      </c>
      <c r="AD203" s="68">
        <v>6.4</v>
      </c>
      <c r="AE203" s="68">
        <v>7.7</v>
      </c>
      <c r="AF203" s="68">
        <v>7.4</v>
      </c>
      <c r="AG203" s="68">
        <v>8</v>
      </c>
      <c r="AH203" s="68">
        <v>7</v>
      </c>
      <c r="AI203" s="68">
        <v>7.4</v>
      </c>
      <c r="AJ203" s="68">
        <v>7.6</v>
      </c>
      <c r="AK203" s="68">
        <v>7.5</v>
      </c>
      <c r="AL203" s="68">
        <v>7.6</v>
      </c>
      <c r="AM203" s="69">
        <v>51</v>
      </c>
      <c r="AN203" s="70">
        <v>0</v>
      </c>
      <c r="AO203" s="71">
        <v>5.8</v>
      </c>
      <c r="AP203" s="71">
        <v>6.3</v>
      </c>
      <c r="AQ203" s="71" t="s">
        <v>393</v>
      </c>
      <c r="AR203" s="71" t="s">
        <v>393</v>
      </c>
      <c r="AS203" s="71" t="s">
        <v>393</v>
      </c>
      <c r="AT203" s="71" t="s">
        <v>393</v>
      </c>
      <c r="AU203" s="71" t="s">
        <v>393</v>
      </c>
      <c r="AV203" s="71">
        <v>8.1999999999999993</v>
      </c>
      <c r="AW203" s="71" t="s">
        <v>393</v>
      </c>
      <c r="AX203" s="71" t="s">
        <v>393</v>
      </c>
      <c r="AY203" s="71" t="s">
        <v>393</v>
      </c>
      <c r="AZ203" s="71" t="s">
        <v>393</v>
      </c>
      <c r="BA203" s="71" t="s">
        <v>393</v>
      </c>
      <c r="BB203" s="71">
        <v>7.4</v>
      </c>
      <c r="BC203" s="71">
        <v>7</v>
      </c>
      <c r="BD203" s="69">
        <v>5</v>
      </c>
      <c r="BE203" s="70">
        <v>0</v>
      </c>
      <c r="BF203" s="68">
        <v>7.4</v>
      </c>
      <c r="BG203" s="68">
        <v>7.7</v>
      </c>
      <c r="BH203" s="68">
        <v>6</v>
      </c>
      <c r="BI203" s="68">
        <v>9.3000000000000007</v>
      </c>
      <c r="BJ203" s="68">
        <v>8.1999999999999993</v>
      </c>
      <c r="BK203" s="68">
        <v>6.7</v>
      </c>
      <c r="BL203" s="68">
        <v>8.1999999999999993</v>
      </c>
      <c r="BM203" s="68">
        <v>6.9</v>
      </c>
      <c r="BN203" s="68">
        <v>6.9</v>
      </c>
      <c r="BO203" s="68">
        <v>8.6999999999999993</v>
      </c>
      <c r="BP203" s="68">
        <v>7.3</v>
      </c>
      <c r="BQ203" s="68">
        <v>6.3</v>
      </c>
      <c r="BR203" s="68">
        <v>8.1</v>
      </c>
      <c r="BS203" s="68" t="s">
        <v>393</v>
      </c>
      <c r="BT203" s="68">
        <v>9.1999999999999993</v>
      </c>
      <c r="BU203" s="68">
        <v>7.4</v>
      </c>
      <c r="BV203" s="68">
        <v>7.6</v>
      </c>
      <c r="BW203" s="68">
        <v>5.9</v>
      </c>
      <c r="BX203" s="68">
        <v>8.4</v>
      </c>
      <c r="BY203" s="68">
        <v>8.1999999999999993</v>
      </c>
      <c r="BZ203" s="69">
        <v>50</v>
      </c>
      <c r="CA203" s="70">
        <v>0</v>
      </c>
      <c r="CB203" s="68">
        <v>9.5</v>
      </c>
      <c r="CC203" s="68" t="s">
        <v>393</v>
      </c>
      <c r="CD203" s="68">
        <v>7.6</v>
      </c>
      <c r="CE203" s="68" t="s">
        <v>393</v>
      </c>
      <c r="CF203" s="68">
        <v>6.9</v>
      </c>
      <c r="CG203" s="68">
        <v>7.2</v>
      </c>
      <c r="CH203" s="68">
        <v>7</v>
      </c>
      <c r="CI203" s="68">
        <v>8.1</v>
      </c>
      <c r="CJ203" s="68" t="s">
        <v>393</v>
      </c>
      <c r="CK203" s="68" t="s">
        <v>393</v>
      </c>
      <c r="CL203" s="68" t="s">
        <v>393</v>
      </c>
      <c r="CM203" s="68">
        <v>7.9</v>
      </c>
      <c r="CN203" s="68" t="s">
        <v>393</v>
      </c>
      <c r="CO203" s="68" t="s">
        <v>393</v>
      </c>
      <c r="CP203" s="68">
        <v>7.4</v>
      </c>
      <c r="CQ203" s="68">
        <v>7.5</v>
      </c>
      <c r="CR203" s="68">
        <v>8.4</v>
      </c>
      <c r="CS203" s="68">
        <v>8.4</v>
      </c>
      <c r="CT203" s="68">
        <v>9.6</v>
      </c>
      <c r="CU203" s="69">
        <v>27</v>
      </c>
      <c r="CV203" s="70">
        <v>0</v>
      </c>
      <c r="CW203" s="72">
        <v>128</v>
      </c>
      <c r="CX203" s="72">
        <v>0</v>
      </c>
      <c r="CY203" s="72">
        <v>0</v>
      </c>
      <c r="CZ203" s="72">
        <v>128</v>
      </c>
      <c r="DA203" s="72">
        <v>7.86</v>
      </c>
      <c r="DB203" s="72">
        <v>3.36</v>
      </c>
      <c r="DC203" s="68" t="s">
        <v>393</v>
      </c>
      <c r="DD203" s="68" t="s">
        <v>393</v>
      </c>
      <c r="DE203" s="68" t="s">
        <v>393</v>
      </c>
      <c r="DF203" s="68" t="s">
        <v>393</v>
      </c>
      <c r="DG203" s="72"/>
      <c r="DH203" s="72">
        <v>0</v>
      </c>
      <c r="DI203" s="72">
        <v>0</v>
      </c>
      <c r="DJ203" s="69">
        <v>0</v>
      </c>
      <c r="DK203" s="70">
        <v>5</v>
      </c>
      <c r="DL203" s="72">
        <v>128</v>
      </c>
      <c r="DM203" s="72">
        <v>5</v>
      </c>
      <c r="DN203" s="72">
        <v>7.57</v>
      </c>
      <c r="DO203" s="72">
        <v>3.23</v>
      </c>
      <c r="DP203" s="69">
        <v>133</v>
      </c>
      <c r="DQ203" s="70">
        <v>5</v>
      </c>
      <c r="DR203" s="68">
        <v>137</v>
      </c>
      <c r="DS203" s="68">
        <v>133</v>
      </c>
      <c r="DT203" s="68">
        <v>7.86</v>
      </c>
      <c r="DU203" s="68">
        <v>3.36</v>
      </c>
      <c r="DV203" s="68" t="s">
        <v>393</v>
      </c>
      <c r="DW203" s="73">
        <v>0</v>
      </c>
    </row>
    <row r="204" spans="1:127" ht="18.75" customHeight="1" x14ac:dyDescent="0.2">
      <c r="A204" s="59">
        <v>12</v>
      </c>
      <c r="B204" s="59"/>
      <c r="C204" s="65">
        <v>2220724232</v>
      </c>
      <c r="D204" s="66" t="s">
        <v>10</v>
      </c>
      <c r="E204" s="66" t="s">
        <v>45</v>
      </c>
      <c r="F204" s="66" t="s">
        <v>125</v>
      </c>
      <c r="G204" s="67">
        <v>35804</v>
      </c>
      <c r="H204" s="66" t="s">
        <v>209</v>
      </c>
      <c r="I204" s="66" t="s">
        <v>212</v>
      </c>
      <c r="J204" s="68">
        <v>8.5</v>
      </c>
      <c r="K204" s="68">
        <v>8.1</v>
      </c>
      <c r="L204" s="68">
        <v>8.6999999999999993</v>
      </c>
      <c r="M204" s="68">
        <v>6.9</v>
      </c>
      <c r="N204" s="68">
        <v>6.6</v>
      </c>
      <c r="O204" s="68">
        <v>9.3000000000000007</v>
      </c>
      <c r="P204" s="68">
        <v>9</v>
      </c>
      <c r="Q204" s="68" t="s">
        <v>393</v>
      </c>
      <c r="R204" s="68">
        <v>9.1</v>
      </c>
      <c r="S204" s="68" t="s">
        <v>393</v>
      </c>
      <c r="T204" s="68">
        <v>8.4</v>
      </c>
      <c r="U204" s="68" t="s">
        <v>393</v>
      </c>
      <c r="V204" s="68" t="s">
        <v>393</v>
      </c>
      <c r="W204" s="68">
        <v>8.6999999999999993</v>
      </c>
      <c r="X204" s="68" t="s">
        <v>393</v>
      </c>
      <c r="Y204" s="68">
        <v>8.6999999999999993</v>
      </c>
      <c r="Z204" s="68">
        <v>9</v>
      </c>
      <c r="AA204" s="68">
        <v>6.9</v>
      </c>
      <c r="AB204" s="68">
        <v>6.8</v>
      </c>
      <c r="AC204" s="68">
        <v>7.8</v>
      </c>
      <c r="AD204" s="68">
        <v>8.1</v>
      </c>
      <c r="AE204" s="68">
        <v>6.5</v>
      </c>
      <c r="AF204" s="68">
        <v>7.4</v>
      </c>
      <c r="AG204" s="68">
        <v>6.3</v>
      </c>
      <c r="AH204" s="68">
        <v>7.8</v>
      </c>
      <c r="AI204" s="68">
        <v>7.8</v>
      </c>
      <c r="AJ204" s="68">
        <v>7.2</v>
      </c>
      <c r="AK204" s="68">
        <v>6.1</v>
      </c>
      <c r="AL204" s="68">
        <v>8.6999999999999993</v>
      </c>
      <c r="AM204" s="69">
        <v>51</v>
      </c>
      <c r="AN204" s="70">
        <v>0</v>
      </c>
      <c r="AO204" s="71">
        <v>6.4</v>
      </c>
      <c r="AP204" s="71">
        <v>5.7</v>
      </c>
      <c r="AQ204" s="71" t="s">
        <v>393</v>
      </c>
      <c r="AR204" s="71" t="s">
        <v>393</v>
      </c>
      <c r="AS204" s="71" t="s">
        <v>393</v>
      </c>
      <c r="AT204" s="71" t="s">
        <v>393</v>
      </c>
      <c r="AU204" s="71" t="s">
        <v>393</v>
      </c>
      <c r="AV204" s="71">
        <v>6.8</v>
      </c>
      <c r="AW204" s="71" t="s">
        <v>393</v>
      </c>
      <c r="AX204" s="71" t="s">
        <v>393</v>
      </c>
      <c r="AY204" s="71" t="s">
        <v>393</v>
      </c>
      <c r="AZ204" s="71" t="s">
        <v>393</v>
      </c>
      <c r="BA204" s="71" t="s">
        <v>393</v>
      </c>
      <c r="BB204" s="71">
        <v>6.2</v>
      </c>
      <c r="BC204" s="71">
        <v>6.3</v>
      </c>
      <c r="BD204" s="69">
        <v>5</v>
      </c>
      <c r="BE204" s="70">
        <v>0</v>
      </c>
      <c r="BF204" s="68">
        <v>7.5</v>
      </c>
      <c r="BG204" s="68">
        <v>7.1</v>
      </c>
      <c r="BH204" s="68">
        <v>8.1</v>
      </c>
      <c r="BI204" s="68">
        <v>8.6</v>
      </c>
      <c r="BJ204" s="68">
        <v>7.6</v>
      </c>
      <c r="BK204" s="68">
        <v>8.6999999999999993</v>
      </c>
      <c r="BL204" s="68">
        <v>8.1999999999999993</v>
      </c>
      <c r="BM204" s="68">
        <v>7.7</v>
      </c>
      <c r="BN204" s="68">
        <v>6.3</v>
      </c>
      <c r="BO204" s="68">
        <v>7.2</v>
      </c>
      <c r="BP204" s="68">
        <v>7.5</v>
      </c>
      <c r="BQ204" s="68">
        <v>7.4</v>
      </c>
      <c r="BR204" s="68">
        <v>8.6</v>
      </c>
      <c r="BS204" s="68" t="s">
        <v>393</v>
      </c>
      <c r="BT204" s="68">
        <v>6.9</v>
      </c>
      <c r="BU204" s="68">
        <v>5.9</v>
      </c>
      <c r="BV204" s="68">
        <v>7.8</v>
      </c>
      <c r="BW204" s="68">
        <v>6.3</v>
      </c>
      <c r="BX204" s="68">
        <v>7.7</v>
      </c>
      <c r="BY204" s="68">
        <v>9.1</v>
      </c>
      <c r="BZ204" s="69">
        <v>50</v>
      </c>
      <c r="CA204" s="70">
        <v>0</v>
      </c>
      <c r="CB204" s="68" t="s">
        <v>393</v>
      </c>
      <c r="CC204" s="68">
        <v>7.9</v>
      </c>
      <c r="CD204" s="68">
        <v>8.9</v>
      </c>
      <c r="CE204" s="68" t="s">
        <v>393</v>
      </c>
      <c r="CF204" s="68">
        <v>8.3000000000000007</v>
      </c>
      <c r="CG204" s="68">
        <v>8.5</v>
      </c>
      <c r="CH204" s="68">
        <v>9.5</v>
      </c>
      <c r="CI204" s="68">
        <v>7.8</v>
      </c>
      <c r="CJ204" s="68" t="s">
        <v>393</v>
      </c>
      <c r="CK204" s="68" t="s">
        <v>393</v>
      </c>
      <c r="CL204" s="68" t="s">
        <v>393</v>
      </c>
      <c r="CM204" s="68" t="s">
        <v>393</v>
      </c>
      <c r="CN204" s="68" t="s">
        <v>393</v>
      </c>
      <c r="CO204" s="68">
        <v>8.5</v>
      </c>
      <c r="CP204" s="68">
        <v>7</v>
      </c>
      <c r="CQ204" s="68">
        <v>8</v>
      </c>
      <c r="CR204" s="68">
        <v>8.9</v>
      </c>
      <c r="CS204" s="68">
        <v>9.6</v>
      </c>
      <c r="CT204" s="68">
        <v>8</v>
      </c>
      <c r="CU204" s="69">
        <v>27</v>
      </c>
      <c r="CV204" s="70">
        <v>0</v>
      </c>
      <c r="CW204" s="72">
        <v>128</v>
      </c>
      <c r="CX204" s="72">
        <v>0</v>
      </c>
      <c r="CY204" s="72">
        <v>0</v>
      </c>
      <c r="CZ204" s="72">
        <v>128</v>
      </c>
      <c r="DA204" s="72">
        <v>7.78</v>
      </c>
      <c r="DB204" s="72">
        <v>3.34</v>
      </c>
      <c r="DC204" s="68" t="s">
        <v>393</v>
      </c>
      <c r="DD204" s="68" t="s">
        <v>393</v>
      </c>
      <c r="DE204" s="68" t="s">
        <v>393</v>
      </c>
      <c r="DF204" s="68" t="s">
        <v>393</v>
      </c>
      <c r="DG204" s="72"/>
      <c r="DH204" s="72">
        <v>0</v>
      </c>
      <c r="DI204" s="72">
        <v>0</v>
      </c>
      <c r="DJ204" s="69">
        <v>0</v>
      </c>
      <c r="DK204" s="70">
        <v>5</v>
      </c>
      <c r="DL204" s="72">
        <v>128</v>
      </c>
      <c r="DM204" s="72">
        <v>5</v>
      </c>
      <c r="DN204" s="72">
        <v>7.49</v>
      </c>
      <c r="DO204" s="72">
        <v>3.22</v>
      </c>
      <c r="DP204" s="69">
        <v>133</v>
      </c>
      <c r="DQ204" s="70">
        <v>5</v>
      </c>
      <c r="DR204" s="68">
        <v>137</v>
      </c>
      <c r="DS204" s="68">
        <v>133</v>
      </c>
      <c r="DT204" s="68">
        <v>7.78</v>
      </c>
      <c r="DU204" s="68">
        <v>3.34</v>
      </c>
      <c r="DV204" s="68" t="s">
        <v>393</v>
      </c>
      <c r="DW204" s="73">
        <v>0</v>
      </c>
    </row>
    <row r="205" spans="1:127" ht="18.75" customHeight="1" x14ac:dyDescent="0.2">
      <c r="A205" s="59">
        <v>13</v>
      </c>
      <c r="B205" s="59"/>
      <c r="C205" s="65">
        <v>2220727279</v>
      </c>
      <c r="D205" s="66" t="s">
        <v>6</v>
      </c>
      <c r="E205" s="66" t="s">
        <v>48</v>
      </c>
      <c r="F205" s="66" t="s">
        <v>132</v>
      </c>
      <c r="G205" s="67">
        <v>36062</v>
      </c>
      <c r="H205" s="66" t="s">
        <v>209</v>
      </c>
      <c r="I205" s="66" t="s">
        <v>212</v>
      </c>
      <c r="J205" s="68">
        <v>7.7</v>
      </c>
      <c r="K205" s="68">
        <v>7.6</v>
      </c>
      <c r="L205" s="68">
        <v>8.3000000000000007</v>
      </c>
      <c r="M205" s="68">
        <v>8.6</v>
      </c>
      <c r="N205" s="68">
        <v>7.6</v>
      </c>
      <c r="O205" s="68">
        <v>9.3000000000000007</v>
      </c>
      <c r="P205" s="68">
        <v>9.5</v>
      </c>
      <c r="Q205" s="68" t="s">
        <v>393</v>
      </c>
      <c r="R205" s="68">
        <v>9.1999999999999993</v>
      </c>
      <c r="S205" s="68" t="s">
        <v>393</v>
      </c>
      <c r="T205" s="68">
        <v>7.1</v>
      </c>
      <c r="U205" s="68" t="s">
        <v>393</v>
      </c>
      <c r="V205" s="68" t="s">
        <v>393</v>
      </c>
      <c r="W205" s="68">
        <v>8.6</v>
      </c>
      <c r="X205" s="68" t="s">
        <v>393</v>
      </c>
      <c r="Y205" s="68">
        <v>8.3000000000000007</v>
      </c>
      <c r="Z205" s="68">
        <v>8</v>
      </c>
      <c r="AA205" s="68">
        <v>8.5</v>
      </c>
      <c r="AB205" s="68">
        <v>9</v>
      </c>
      <c r="AC205" s="68">
        <v>8.1</v>
      </c>
      <c r="AD205" s="68">
        <v>8.6999999999999993</v>
      </c>
      <c r="AE205" s="68">
        <v>6.7</v>
      </c>
      <c r="AF205" s="68">
        <v>6.9</v>
      </c>
      <c r="AG205" s="68">
        <v>5.8</v>
      </c>
      <c r="AH205" s="68">
        <v>7</v>
      </c>
      <c r="AI205" s="68">
        <v>6</v>
      </c>
      <c r="AJ205" s="68">
        <v>8.4</v>
      </c>
      <c r="AK205" s="68">
        <v>5.8</v>
      </c>
      <c r="AL205" s="68">
        <v>7.6</v>
      </c>
      <c r="AM205" s="69">
        <v>51</v>
      </c>
      <c r="AN205" s="70">
        <v>0</v>
      </c>
      <c r="AO205" s="71">
        <v>7.6</v>
      </c>
      <c r="AP205" s="71">
        <v>8.1</v>
      </c>
      <c r="AQ205" s="71" t="s">
        <v>393</v>
      </c>
      <c r="AR205" s="71" t="s">
        <v>393</v>
      </c>
      <c r="AS205" s="71" t="s">
        <v>393</v>
      </c>
      <c r="AT205" s="71" t="s">
        <v>393</v>
      </c>
      <c r="AU205" s="71" t="s">
        <v>393</v>
      </c>
      <c r="AV205" s="71">
        <v>7.9</v>
      </c>
      <c r="AW205" s="71">
        <v>8.1999999999999993</v>
      </c>
      <c r="AX205" s="71" t="s">
        <v>393</v>
      </c>
      <c r="AY205" s="71" t="s">
        <v>393</v>
      </c>
      <c r="AZ205" s="71" t="s">
        <v>393</v>
      </c>
      <c r="BA205" s="71" t="s">
        <v>393</v>
      </c>
      <c r="BB205" s="71" t="s">
        <v>393</v>
      </c>
      <c r="BC205" s="71">
        <v>4.7</v>
      </c>
      <c r="BD205" s="69">
        <v>5</v>
      </c>
      <c r="BE205" s="70">
        <v>0</v>
      </c>
      <c r="BF205" s="68">
        <v>7.2</v>
      </c>
      <c r="BG205" s="68">
        <v>6.4</v>
      </c>
      <c r="BH205" s="68">
        <v>8.4</v>
      </c>
      <c r="BI205" s="68">
        <v>7.4</v>
      </c>
      <c r="BJ205" s="68">
        <v>8</v>
      </c>
      <c r="BK205" s="68">
        <v>7.8</v>
      </c>
      <c r="BL205" s="68">
        <v>8.6999999999999993</v>
      </c>
      <c r="BM205" s="68">
        <v>8.3000000000000007</v>
      </c>
      <c r="BN205" s="68">
        <v>6.5</v>
      </c>
      <c r="BO205" s="68">
        <v>8.4</v>
      </c>
      <c r="BP205" s="68">
        <v>9</v>
      </c>
      <c r="BQ205" s="68">
        <v>7.3</v>
      </c>
      <c r="BR205" s="68">
        <v>9</v>
      </c>
      <c r="BS205" s="68" t="s">
        <v>393</v>
      </c>
      <c r="BT205" s="68">
        <v>6.7</v>
      </c>
      <c r="BU205" s="68">
        <v>5.9</v>
      </c>
      <c r="BV205" s="68">
        <v>5.2</v>
      </c>
      <c r="BW205" s="68">
        <v>7.7</v>
      </c>
      <c r="BX205" s="68">
        <v>9.5</v>
      </c>
      <c r="BY205" s="68">
        <v>8.3000000000000007</v>
      </c>
      <c r="BZ205" s="69">
        <v>50</v>
      </c>
      <c r="CA205" s="70">
        <v>0</v>
      </c>
      <c r="CB205" s="68">
        <v>9.6</v>
      </c>
      <c r="CC205" s="68" t="s">
        <v>393</v>
      </c>
      <c r="CD205" s="68">
        <v>8.9</v>
      </c>
      <c r="CE205" s="68" t="s">
        <v>393</v>
      </c>
      <c r="CF205" s="68">
        <v>7.8</v>
      </c>
      <c r="CG205" s="68">
        <v>8.3000000000000007</v>
      </c>
      <c r="CH205" s="68">
        <v>9.5</v>
      </c>
      <c r="CI205" s="68">
        <v>6.4</v>
      </c>
      <c r="CJ205" s="68" t="s">
        <v>393</v>
      </c>
      <c r="CK205" s="68">
        <v>8.4</v>
      </c>
      <c r="CL205" s="68" t="s">
        <v>393</v>
      </c>
      <c r="CM205" s="68" t="s">
        <v>393</v>
      </c>
      <c r="CN205" s="68" t="s">
        <v>393</v>
      </c>
      <c r="CO205" s="68" t="s">
        <v>393</v>
      </c>
      <c r="CP205" s="68">
        <v>6.9</v>
      </c>
      <c r="CQ205" s="68">
        <v>7.7</v>
      </c>
      <c r="CR205" s="68">
        <v>8.4</v>
      </c>
      <c r="CS205" s="68">
        <v>9.6</v>
      </c>
      <c r="CT205" s="68">
        <v>9.1</v>
      </c>
      <c r="CU205" s="69">
        <v>27</v>
      </c>
      <c r="CV205" s="70">
        <v>0</v>
      </c>
      <c r="CW205" s="72">
        <v>128</v>
      </c>
      <c r="CX205" s="72">
        <v>0</v>
      </c>
      <c r="CY205" s="72">
        <v>0</v>
      </c>
      <c r="CZ205" s="72">
        <v>128</v>
      </c>
      <c r="DA205" s="72">
        <v>7.83</v>
      </c>
      <c r="DB205" s="72">
        <v>3.32</v>
      </c>
      <c r="DC205" s="68" t="s">
        <v>393</v>
      </c>
      <c r="DD205" s="68" t="s">
        <v>393</v>
      </c>
      <c r="DE205" s="68" t="s">
        <v>393</v>
      </c>
      <c r="DF205" s="68" t="s">
        <v>393</v>
      </c>
      <c r="DG205" s="72"/>
      <c r="DH205" s="72">
        <v>0</v>
      </c>
      <c r="DI205" s="72">
        <v>0</v>
      </c>
      <c r="DJ205" s="69">
        <v>0</v>
      </c>
      <c r="DK205" s="70">
        <v>5</v>
      </c>
      <c r="DL205" s="72">
        <v>128</v>
      </c>
      <c r="DM205" s="72">
        <v>5</v>
      </c>
      <c r="DN205" s="72">
        <v>7.53</v>
      </c>
      <c r="DO205" s="72">
        <v>3.19</v>
      </c>
      <c r="DP205" s="69">
        <v>133</v>
      </c>
      <c r="DQ205" s="70">
        <v>5</v>
      </c>
      <c r="DR205" s="68">
        <v>137</v>
      </c>
      <c r="DS205" s="68">
        <v>133</v>
      </c>
      <c r="DT205" s="68">
        <v>7.83</v>
      </c>
      <c r="DU205" s="68">
        <v>3.32</v>
      </c>
      <c r="DV205" s="68" t="s">
        <v>393</v>
      </c>
      <c r="DW205" s="73">
        <v>0</v>
      </c>
    </row>
    <row r="206" spans="1:127" ht="18.75" customHeight="1" x14ac:dyDescent="0.2">
      <c r="A206" s="59">
        <v>14</v>
      </c>
      <c r="B206" s="59"/>
      <c r="C206" s="65">
        <v>2221515113</v>
      </c>
      <c r="D206" s="66" t="s">
        <v>30</v>
      </c>
      <c r="E206" s="66" t="s">
        <v>92</v>
      </c>
      <c r="F206" s="66" t="s">
        <v>165</v>
      </c>
      <c r="G206" s="67">
        <v>35939</v>
      </c>
      <c r="H206" s="66" t="s">
        <v>210</v>
      </c>
      <c r="I206" s="66" t="s">
        <v>212</v>
      </c>
      <c r="J206" s="68">
        <v>8.5</v>
      </c>
      <c r="K206" s="68">
        <v>8.5</v>
      </c>
      <c r="L206" s="68">
        <v>7.5</v>
      </c>
      <c r="M206" s="68">
        <v>9.1</v>
      </c>
      <c r="N206" s="68">
        <v>6.7</v>
      </c>
      <c r="O206" s="68">
        <v>9.9</v>
      </c>
      <c r="P206" s="68">
        <v>7.5</v>
      </c>
      <c r="Q206" s="68" t="s">
        <v>393</v>
      </c>
      <c r="R206" s="68">
        <v>9.1999999999999993</v>
      </c>
      <c r="S206" s="68" t="s">
        <v>393</v>
      </c>
      <c r="T206" s="68" t="s">
        <v>393</v>
      </c>
      <c r="U206" s="68" t="s">
        <v>393</v>
      </c>
      <c r="V206" s="68" t="s">
        <v>393</v>
      </c>
      <c r="W206" s="68">
        <v>7.6</v>
      </c>
      <c r="X206" s="68">
        <v>8.6999999999999993</v>
      </c>
      <c r="Y206" s="68">
        <v>9.3000000000000007</v>
      </c>
      <c r="Z206" s="68">
        <v>8.3000000000000007</v>
      </c>
      <c r="AA206" s="68">
        <v>8.6</v>
      </c>
      <c r="AB206" s="68">
        <v>6.6</v>
      </c>
      <c r="AC206" s="68">
        <v>5.6</v>
      </c>
      <c r="AD206" s="68">
        <v>9.1999999999999993</v>
      </c>
      <c r="AE206" s="68">
        <v>8.5</v>
      </c>
      <c r="AF206" s="68">
        <v>8.3000000000000007</v>
      </c>
      <c r="AG206" s="68">
        <v>5.8</v>
      </c>
      <c r="AH206" s="68">
        <v>7.9</v>
      </c>
      <c r="AI206" s="68">
        <v>7.1</v>
      </c>
      <c r="AJ206" s="68">
        <v>8.1</v>
      </c>
      <c r="AK206" s="68">
        <v>6</v>
      </c>
      <c r="AL206" s="68">
        <v>8.9</v>
      </c>
      <c r="AM206" s="69">
        <v>51</v>
      </c>
      <c r="AN206" s="70">
        <v>0</v>
      </c>
      <c r="AO206" s="71">
        <v>6.9</v>
      </c>
      <c r="AP206" s="71">
        <v>5.5</v>
      </c>
      <c r="AQ206" s="71">
        <v>9</v>
      </c>
      <c r="AR206" s="71" t="s">
        <v>393</v>
      </c>
      <c r="AS206" s="71" t="s">
        <v>393</v>
      </c>
      <c r="AT206" s="71" t="s">
        <v>393</v>
      </c>
      <c r="AU206" s="71" t="s">
        <v>393</v>
      </c>
      <c r="AV206" s="71" t="s">
        <v>393</v>
      </c>
      <c r="AW206" s="71">
        <v>8.6</v>
      </c>
      <c r="AX206" s="71" t="s">
        <v>393</v>
      </c>
      <c r="AY206" s="71" t="s">
        <v>393</v>
      </c>
      <c r="AZ206" s="71" t="s">
        <v>393</v>
      </c>
      <c r="BA206" s="71" t="s">
        <v>393</v>
      </c>
      <c r="BB206" s="71" t="s">
        <v>393</v>
      </c>
      <c r="BC206" s="71">
        <v>6.7</v>
      </c>
      <c r="BD206" s="69">
        <v>5</v>
      </c>
      <c r="BE206" s="70">
        <v>0</v>
      </c>
      <c r="BF206" s="68">
        <v>7.7</v>
      </c>
      <c r="BG206" s="68">
        <v>7.9</v>
      </c>
      <c r="BH206" s="68">
        <v>9.6999999999999993</v>
      </c>
      <c r="BI206" s="68">
        <v>7.7</v>
      </c>
      <c r="BJ206" s="68">
        <v>5.7</v>
      </c>
      <c r="BK206" s="68">
        <v>8.3000000000000007</v>
      </c>
      <c r="BL206" s="68">
        <v>8.3000000000000007</v>
      </c>
      <c r="BM206" s="68">
        <v>6.6</v>
      </c>
      <c r="BN206" s="68">
        <v>6.1</v>
      </c>
      <c r="BO206" s="68">
        <v>8.1999999999999993</v>
      </c>
      <c r="BP206" s="68">
        <v>7.2</v>
      </c>
      <c r="BQ206" s="68">
        <v>7.1</v>
      </c>
      <c r="BR206" s="68">
        <v>9.1</v>
      </c>
      <c r="BS206" s="68" t="s">
        <v>393</v>
      </c>
      <c r="BT206" s="68">
        <v>8</v>
      </c>
      <c r="BU206" s="68">
        <v>6.9</v>
      </c>
      <c r="BV206" s="68">
        <v>7.7</v>
      </c>
      <c r="BW206" s="68">
        <v>5.9</v>
      </c>
      <c r="BX206" s="68">
        <v>8.1</v>
      </c>
      <c r="BY206" s="68">
        <v>8.1</v>
      </c>
      <c r="BZ206" s="69">
        <v>50</v>
      </c>
      <c r="CA206" s="70">
        <v>0</v>
      </c>
      <c r="CB206" s="68">
        <v>8.1</v>
      </c>
      <c r="CC206" s="68" t="s">
        <v>393</v>
      </c>
      <c r="CD206" s="68">
        <v>6.8</v>
      </c>
      <c r="CE206" s="68" t="s">
        <v>393</v>
      </c>
      <c r="CF206" s="68">
        <v>7.9</v>
      </c>
      <c r="CG206" s="68">
        <v>7.5</v>
      </c>
      <c r="CH206" s="68">
        <v>9.1999999999999993</v>
      </c>
      <c r="CI206" s="68">
        <v>7.3</v>
      </c>
      <c r="CJ206" s="68" t="s">
        <v>393</v>
      </c>
      <c r="CK206" s="68" t="s">
        <v>393</v>
      </c>
      <c r="CL206" s="68" t="s">
        <v>393</v>
      </c>
      <c r="CM206" s="68">
        <v>5.6</v>
      </c>
      <c r="CN206" s="68" t="s">
        <v>393</v>
      </c>
      <c r="CO206" s="68" t="s">
        <v>393</v>
      </c>
      <c r="CP206" s="68">
        <v>7.6</v>
      </c>
      <c r="CQ206" s="68">
        <v>8</v>
      </c>
      <c r="CR206" s="68">
        <v>9.3000000000000007</v>
      </c>
      <c r="CS206" s="68">
        <v>6.3</v>
      </c>
      <c r="CT206" s="68">
        <v>9.6</v>
      </c>
      <c r="CU206" s="69">
        <v>27</v>
      </c>
      <c r="CV206" s="70">
        <v>0</v>
      </c>
      <c r="CW206" s="72">
        <v>128</v>
      </c>
      <c r="CX206" s="72">
        <v>0</v>
      </c>
      <c r="CY206" s="72">
        <v>0</v>
      </c>
      <c r="CZ206" s="72">
        <v>128</v>
      </c>
      <c r="DA206" s="72">
        <v>7.76</v>
      </c>
      <c r="DB206" s="72">
        <v>3.31</v>
      </c>
      <c r="DC206" s="68" t="s">
        <v>393</v>
      </c>
      <c r="DD206" s="68" t="s">
        <v>393</v>
      </c>
      <c r="DE206" s="68" t="s">
        <v>393</v>
      </c>
      <c r="DF206" s="68" t="s">
        <v>393</v>
      </c>
      <c r="DG206" s="72"/>
      <c r="DH206" s="72">
        <v>0</v>
      </c>
      <c r="DI206" s="72">
        <v>0</v>
      </c>
      <c r="DJ206" s="69">
        <v>0</v>
      </c>
      <c r="DK206" s="70">
        <v>5</v>
      </c>
      <c r="DL206" s="72">
        <v>128</v>
      </c>
      <c r="DM206" s="72">
        <v>5</v>
      </c>
      <c r="DN206" s="72">
        <v>7.47</v>
      </c>
      <c r="DO206" s="72">
        <v>3.18</v>
      </c>
      <c r="DP206" s="69">
        <v>133</v>
      </c>
      <c r="DQ206" s="70">
        <v>5</v>
      </c>
      <c r="DR206" s="68">
        <v>137</v>
      </c>
      <c r="DS206" s="68">
        <v>133</v>
      </c>
      <c r="DT206" s="68">
        <v>7.76</v>
      </c>
      <c r="DU206" s="68">
        <v>3.31</v>
      </c>
      <c r="DV206" s="68" t="s">
        <v>393</v>
      </c>
      <c r="DW206" s="73">
        <v>0</v>
      </c>
    </row>
    <row r="207" spans="1:127" ht="18.75" customHeight="1" x14ac:dyDescent="0.2">
      <c r="A207" s="59">
        <v>15</v>
      </c>
      <c r="B207" s="59"/>
      <c r="C207" s="65">
        <v>2220727381</v>
      </c>
      <c r="D207" s="66" t="s">
        <v>6</v>
      </c>
      <c r="E207" s="66" t="s">
        <v>70</v>
      </c>
      <c r="F207" s="66" t="s">
        <v>172</v>
      </c>
      <c r="G207" s="67">
        <v>35990</v>
      </c>
      <c r="H207" s="66" t="s">
        <v>209</v>
      </c>
      <c r="I207" s="66" t="s">
        <v>212</v>
      </c>
      <c r="J207" s="68">
        <v>8.8000000000000007</v>
      </c>
      <c r="K207" s="68">
        <v>9.3000000000000007</v>
      </c>
      <c r="L207" s="68">
        <v>8.5</v>
      </c>
      <c r="M207" s="68">
        <v>7.6</v>
      </c>
      <c r="N207" s="68">
        <v>9</v>
      </c>
      <c r="O207" s="68">
        <v>6.6</v>
      </c>
      <c r="P207" s="68">
        <v>8</v>
      </c>
      <c r="Q207" s="68" t="s">
        <v>393</v>
      </c>
      <c r="R207" s="68">
        <v>8.6999999999999993</v>
      </c>
      <c r="S207" s="68" t="s">
        <v>393</v>
      </c>
      <c r="T207" s="68" t="s">
        <v>393</v>
      </c>
      <c r="U207" s="68" t="s">
        <v>393</v>
      </c>
      <c r="V207" s="68" t="s">
        <v>393</v>
      </c>
      <c r="W207" s="68">
        <v>7.8</v>
      </c>
      <c r="X207" s="68">
        <v>8.4</v>
      </c>
      <c r="Y207" s="68">
        <v>8.8000000000000007</v>
      </c>
      <c r="Z207" s="68">
        <v>9.1</v>
      </c>
      <c r="AA207" s="68">
        <v>8.8000000000000007</v>
      </c>
      <c r="AB207" s="68">
        <v>8.5</v>
      </c>
      <c r="AC207" s="68">
        <v>8.3000000000000007</v>
      </c>
      <c r="AD207" s="68">
        <v>7.2</v>
      </c>
      <c r="AE207" s="68">
        <v>8.1999999999999993</v>
      </c>
      <c r="AF207" s="68">
        <v>5.7</v>
      </c>
      <c r="AG207" s="68">
        <v>7</v>
      </c>
      <c r="AH207" s="68">
        <v>8</v>
      </c>
      <c r="AI207" s="68">
        <v>6.9</v>
      </c>
      <c r="AJ207" s="68">
        <v>6.6</v>
      </c>
      <c r="AK207" s="68">
        <v>7.2</v>
      </c>
      <c r="AL207" s="68">
        <v>8.1999999999999993</v>
      </c>
      <c r="AM207" s="69">
        <v>51</v>
      </c>
      <c r="AN207" s="70">
        <v>0</v>
      </c>
      <c r="AO207" s="71">
        <v>5.8</v>
      </c>
      <c r="AP207" s="71">
        <v>5.5</v>
      </c>
      <c r="AQ207" s="71" t="s">
        <v>393</v>
      </c>
      <c r="AR207" s="71" t="s">
        <v>393</v>
      </c>
      <c r="AS207" s="71" t="s">
        <v>393</v>
      </c>
      <c r="AT207" s="71" t="s">
        <v>393</v>
      </c>
      <c r="AU207" s="71" t="s">
        <v>393</v>
      </c>
      <c r="AV207" s="71">
        <v>9</v>
      </c>
      <c r="AW207" s="71" t="s">
        <v>393</v>
      </c>
      <c r="AX207" s="71" t="s">
        <v>393</v>
      </c>
      <c r="AY207" s="71" t="s">
        <v>393</v>
      </c>
      <c r="AZ207" s="71" t="s">
        <v>393</v>
      </c>
      <c r="BA207" s="71" t="s">
        <v>393</v>
      </c>
      <c r="BB207" s="71">
        <v>8.1999999999999993</v>
      </c>
      <c r="BC207" s="71">
        <v>7.1</v>
      </c>
      <c r="BD207" s="69">
        <v>5</v>
      </c>
      <c r="BE207" s="70">
        <v>0</v>
      </c>
      <c r="BF207" s="68">
        <v>5</v>
      </c>
      <c r="BG207" s="68">
        <v>5.7</v>
      </c>
      <c r="BH207" s="68">
        <v>7.6</v>
      </c>
      <c r="BI207" s="68">
        <v>8.4</v>
      </c>
      <c r="BJ207" s="68">
        <v>8.5</v>
      </c>
      <c r="BK207" s="68">
        <v>8.1</v>
      </c>
      <c r="BL207" s="68">
        <v>8.9</v>
      </c>
      <c r="BM207" s="68">
        <v>6.7</v>
      </c>
      <c r="BN207" s="68">
        <v>5.9</v>
      </c>
      <c r="BO207" s="68">
        <v>6.8</v>
      </c>
      <c r="BP207" s="68">
        <v>5.7</v>
      </c>
      <c r="BQ207" s="68">
        <v>6.2</v>
      </c>
      <c r="BR207" s="68">
        <v>6.3</v>
      </c>
      <c r="BS207" s="68" t="s">
        <v>393</v>
      </c>
      <c r="BT207" s="68">
        <v>8.6999999999999993</v>
      </c>
      <c r="BU207" s="68">
        <v>5.7</v>
      </c>
      <c r="BV207" s="68">
        <v>7.2</v>
      </c>
      <c r="BW207" s="68">
        <v>7.8</v>
      </c>
      <c r="BX207" s="68">
        <v>7.8</v>
      </c>
      <c r="BY207" s="68">
        <v>8</v>
      </c>
      <c r="BZ207" s="69">
        <v>50</v>
      </c>
      <c r="CA207" s="70">
        <v>0</v>
      </c>
      <c r="CB207" s="68">
        <v>8.9</v>
      </c>
      <c r="CC207" s="68" t="s">
        <v>393</v>
      </c>
      <c r="CD207" s="68">
        <v>7.8</v>
      </c>
      <c r="CE207" s="68" t="s">
        <v>393</v>
      </c>
      <c r="CF207" s="68">
        <v>8.3000000000000007</v>
      </c>
      <c r="CG207" s="68">
        <v>7.8</v>
      </c>
      <c r="CH207" s="68">
        <v>7</v>
      </c>
      <c r="CI207" s="68">
        <v>9.1</v>
      </c>
      <c r="CJ207" s="68" t="s">
        <v>393</v>
      </c>
      <c r="CK207" s="68" t="s">
        <v>393</v>
      </c>
      <c r="CL207" s="68" t="s">
        <v>393</v>
      </c>
      <c r="CM207" s="68">
        <v>7.7</v>
      </c>
      <c r="CN207" s="68" t="s">
        <v>393</v>
      </c>
      <c r="CO207" s="68" t="s">
        <v>393</v>
      </c>
      <c r="CP207" s="68">
        <v>7.8</v>
      </c>
      <c r="CQ207" s="68">
        <v>7.8</v>
      </c>
      <c r="CR207" s="68">
        <v>8.8000000000000007</v>
      </c>
      <c r="CS207" s="68">
        <v>9.6</v>
      </c>
      <c r="CT207" s="68">
        <v>9.3000000000000007</v>
      </c>
      <c r="CU207" s="69">
        <v>27</v>
      </c>
      <c r="CV207" s="70">
        <v>0</v>
      </c>
      <c r="CW207" s="72">
        <v>128</v>
      </c>
      <c r="CX207" s="72">
        <v>0</v>
      </c>
      <c r="CY207" s="72">
        <v>0</v>
      </c>
      <c r="CZ207" s="72">
        <v>128</v>
      </c>
      <c r="DA207" s="72">
        <v>7.64</v>
      </c>
      <c r="DB207" s="72">
        <v>3.25</v>
      </c>
      <c r="DC207" s="68" t="s">
        <v>393</v>
      </c>
      <c r="DD207" s="68" t="s">
        <v>393</v>
      </c>
      <c r="DE207" s="68" t="s">
        <v>393</v>
      </c>
      <c r="DF207" s="68" t="s">
        <v>393</v>
      </c>
      <c r="DG207" s="72"/>
      <c r="DH207" s="72">
        <v>0</v>
      </c>
      <c r="DI207" s="72">
        <v>0</v>
      </c>
      <c r="DJ207" s="69">
        <v>0</v>
      </c>
      <c r="DK207" s="70">
        <v>5</v>
      </c>
      <c r="DL207" s="72">
        <v>128</v>
      </c>
      <c r="DM207" s="72">
        <v>5</v>
      </c>
      <c r="DN207" s="72">
        <v>7.35</v>
      </c>
      <c r="DO207" s="72">
        <v>3.13</v>
      </c>
      <c r="DP207" s="69">
        <v>133</v>
      </c>
      <c r="DQ207" s="70">
        <v>5</v>
      </c>
      <c r="DR207" s="68">
        <v>137</v>
      </c>
      <c r="DS207" s="68">
        <v>133</v>
      </c>
      <c r="DT207" s="68">
        <v>7.64</v>
      </c>
      <c r="DU207" s="68">
        <v>3.25</v>
      </c>
      <c r="DV207" s="68" t="s">
        <v>393</v>
      </c>
      <c r="DW207" s="73">
        <v>0</v>
      </c>
    </row>
    <row r="208" spans="1:127" ht="18.75" customHeight="1" x14ac:dyDescent="0.2">
      <c r="A208" s="59">
        <v>16</v>
      </c>
      <c r="B208" s="627"/>
      <c r="C208" s="74">
        <v>2220728376</v>
      </c>
      <c r="D208" s="75" t="s">
        <v>7</v>
      </c>
      <c r="E208" s="75" t="s">
        <v>46</v>
      </c>
      <c r="F208" s="75" t="s">
        <v>187</v>
      </c>
      <c r="G208" s="76">
        <v>36097</v>
      </c>
      <c r="H208" s="75" t="s">
        <v>209</v>
      </c>
      <c r="I208" s="75" t="s">
        <v>212</v>
      </c>
      <c r="J208" s="77">
        <v>8.3000000000000007</v>
      </c>
      <c r="K208" s="77">
        <v>7.3</v>
      </c>
      <c r="L208" s="77">
        <v>8.6</v>
      </c>
      <c r="M208" s="77">
        <v>6.9</v>
      </c>
      <c r="N208" s="77">
        <v>7.4</v>
      </c>
      <c r="O208" s="77">
        <v>9.1999999999999993</v>
      </c>
      <c r="P208" s="77">
        <v>8.8000000000000007</v>
      </c>
      <c r="Q208" s="77" t="s">
        <v>393</v>
      </c>
      <c r="R208" s="77">
        <v>9.1999999999999993</v>
      </c>
      <c r="S208" s="77" t="s">
        <v>393</v>
      </c>
      <c r="T208" s="77">
        <v>8.6</v>
      </c>
      <c r="U208" s="77" t="s">
        <v>393</v>
      </c>
      <c r="V208" s="77" t="s">
        <v>393</v>
      </c>
      <c r="W208" s="77">
        <v>7.1</v>
      </c>
      <c r="X208" s="77" t="s">
        <v>393</v>
      </c>
      <c r="Y208" s="77">
        <v>8.6999999999999993</v>
      </c>
      <c r="Z208" s="77">
        <v>7.8</v>
      </c>
      <c r="AA208" s="77">
        <v>6</v>
      </c>
      <c r="AB208" s="77">
        <v>7.7</v>
      </c>
      <c r="AC208" s="77">
        <v>6.9</v>
      </c>
      <c r="AD208" s="77">
        <v>7.9</v>
      </c>
      <c r="AE208" s="77">
        <v>6.7</v>
      </c>
      <c r="AF208" s="77">
        <v>7.3</v>
      </c>
      <c r="AG208" s="77">
        <v>6</v>
      </c>
      <c r="AH208" s="77">
        <v>8.1999999999999993</v>
      </c>
      <c r="AI208" s="77">
        <v>6.6</v>
      </c>
      <c r="AJ208" s="77">
        <v>8.1</v>
      </c>
      <c r="AK208" s="77">
        <v>5.7</v>
      </c>
      <c r="AL208" s="77">
        <v>8.1</v>
      </c>
      <c r="AM208" s="78">
        <v>51</v>
      </c>
      <c r="AN208" s="79">
        <v>0</v>
      </c>
      <c r="AO208" s="80">
        <v>6.8</v>
      </c>
      <c r="AP208" s="80">
        <v>6</v>
      </c>
      <c r="AQ208" s="80" t="s">
        <v>393</v>
      </c>
      <c r="AR208" s="80" t="s">
        <v>393</v>
      </c>
      <c r="AS208" s="80" t="s">
        <v>393</v>
      </c>
      <c r="AT208" s="80" t="s">
        <v>393</v>
      </c>
      <c r="AU208" s="80" t="s">
        <v>393</v>
      </c>
      <c r="AV208" s="80">
        <v>7.9</v>
      </c>
      <c r="AW208" s="80" t="s">
        <v>393</v>
      </c>
      <c r="AX208" s="80" t="s">
        <v>393</v>
      </c>
      <c r="AY208" s="80" t="s">
        <v>393</v>
      </c>
      <c r="AZ208" s="80" t="s">
        <v>393</v>
      </c>
      <c r="BA208" s="80" t="s">
        <v>393</v>
      </c>
      <c r="BB208" s="80">
        <v>6.7</v>
      </c>
      <c r="BC208" s="80">
        <v>6</v>
      </c>
      <c r="BD208" s="78">
        <v>5</v>
      </c>
      <c r="BE208" s="79">
        <v>0</v>
      </c>
      <c r="BF208" s="77">
        <v>8</v>
      </c>
      <c r="BG208" s="77">
        <v>6.6</v>
      </c>
      <c r="BH208" s="77">
        <v>9.9</v>
      </c>
      <c r="BI208" s="77">
        <v>6.9</v>
      </c>
      <c r="BJ208" s="77">
        <v>9</v>
      </c>
      <c r="BK208" s="77">
        <v>9</v>
      </c>
      <c r="BL208" s="77">
        <v>7.6</v>
      </c>
      <c r="BM208" s="77">
        <v>6.5</v>
      </c>
      <c r="BN208" s="77">
        <v>6.6</v>
      </c>
      <c r="BO208" s="77">
        <v>8.5</v>
      </c>
      <c r="BP208" s="77">
        <v>8.3000000000000007</v>
      </c>
      <c r="BQ208" s="77">
        <v>7.5</v>
      </c>
      <c r="BR208" s="77">
        <v>8.1</v>
      </c>
      <c r="BS208" s="77" t="s">
        <v>393</v>
      </c>
      <c r="BT208" s="77">
        <v>8.6</v>
      </c>
      <c r="BU208" s="77">
        <v>6.2</v>
      </c>
      <c r="BV208" s="77">
        <v>7.3</v>
      </c>
      <c r="BW208" s="77">
        <v>5.4</v>
      </c>
      <c r="BX208" s="77">
        <v>6.2</v>
      </c>
      <c r="BY208" s="77">
        <v>8.6999999999999993</v>
      </c>
      <c r="BZ208" s="78">
        <v>50</v>
      </c>
      <c r="CA208" s="79">
        <v>0</v>
      </c>
      <c r="CB208" s="77" t="s">
        <v>393</v>
      </c>
      <c r="CC208" s="77">
        <v>7.2</v>
      </c>
      <c r="CD208" s="77">
        <v>8.4</v>
      </c>
      <c r="CE208" s="77" t="s">
        <v>393</v>
      </c>
      <c r="CF208" s="77">
        <v>7.1</v>
      </c>
      <c r="CG208" s="77">
        <v>8.5</v>
      </c>
      <c r="CH208" s="77">
        <v>9.1999999999999993</v>
      </c>
      <c r="CI208" s="77">
        <v>6.9</v>
      </c>
      <c r="CJ208" s="77" t="s">
        <v>393</v>
      </c>
      <c r="CK208" s="77" t="s">
        <v>393</v>
      </c>
      <c r="CL208" s="77" t="s">
        <v>393</v>
      </c>
      <c r="CM208" s="77" t="s">
        <v>393</v>
      </c>
      <c r="CN208" s="77" t="s">
        <v>393</v>
      </c>
      <c r="CO208" s="77">
        <v>8.8000000000000007</v>
      </c>
      <c r="CP208" s="77">
        <v>7.5</v>
      </c>
      <c r="CQ208" s="77">
        <v>7.9</v>
      </c>
      <c r="CR208" s="77">
        <v>8.6999999999999993</v>
      </c>
      <c r="CS208" s="77">
        <v>8.4</v>
      </c>
      <c r="CT208" s="77">
        <v>7.9</v>
      </c>
      <c r="CU208" s="78">
        <v>27</v>
      </c>
      <c r="CV208" s="79">
        <v>0</v>
      </c>
      <c r="CW208" s="81">
        <v>128</v>
      </c>
      <c r="CX208" s="81">
        <v>0</v>
      </c>
      <c r="CY208" s="81">
        <v>0</v>
      </c>
      <c r="CZ208" s="81">
        <v>128</v>
      </c>
      <c r="DA208" s="81">
        <v>7.64</v>
      </c>
      <c r="DB208" s="81">
        <v>3.25</v>
      </c>
      <c r="DC208" s="77" t="s">
        <v>393</v>
      </c>
      <c r="DD208" s="77" t="s">
        <v>393</v>
      </c>
      <c r="DE208" s="77" t="s">
        <v>393</v>
      </c>
      <c r="DF208" s="77" t="s">
        <v>393</v>
      </c>
      <c r="DG208" s="81"/>
      <c r="DH208" s="81">
        <v>0</v>
      </c>
      <c r="DI208" s="81">
        <v>0</v>
      </c>
      <c r="DJ208" s="78">
        <v>0</v>
      </c>
      <c r="DK208" s="79">
        <v>5</v>
      </c>
      <c r="DL208" s="81">
        <v>128</v>
      </c>
      <c r="DM208" s="81">
        <v>5</v>
      </c>
      <c r="DN208" s="81">
        <v>7.35</v>
      </c>
      <c r="DO208" s="81">
        <v>3.12</v>
      </c>
      <c r="DP208" s="78">
        <v>133</v>
      </c>
      <c r="DQ208" s="79">
        <v>5</v>
      </c>
      <c r="DR208" s="77">
        <v>137</v>
      </c>
      <c r="DS208" s="77">
        <v>133</v>
      </c>
      <c r="DT208" s="77">
        <v>7.64</v>
      </c>
      <c r="DU208" s="77">
        <v>3.25</v>
      </c>
      <c r="DV208" s="77" t="s">
        <v>364</v>
      </c>
      <c r="DW208" s="82">
        <v>0</v>
      </c>
    </row>
    <row r="209" spans="1:130" s="97" customFormat="1" ht="21" customHeight="1" x14ac:dyDescent="0.2">
      <c r="A209" s="101"/>
      <c r="B209" s="101"/>
      <c r="C209" s="98" t="s">
        <v>4606</v>
      </c>
      <c r="D209" s="92"/>
      <c r="E209" s="92"/>
      <c r="F209" s="92"/>
      <c r="G209" s="93"/>
      <c r="H209" s="92"/>
      <c r="I209" s="92"/>
      <c r="J209" s="94"/>
      <c r="K209" s="94"/>
      <c r="L209" s="94"/>
      <c r="M209" s="94"/>
      <c r="N209" s="94"/>
      <c r="O209" s="94"/>
      <c r="P209" s="94"/>
      <c r="Q209" s="94"/>
      <c r="R209" s="94"/>
      <c r="S209" s="94"/>
      <c r="T209" s="94"/>
      <c r="U209" s="94"/>
      <c r="V209" s="94"/>
      <c r="W209" s="94"/>
      <c r="X209" s="94"/>
      <c r="Y209" s="94"/>
      <c r="Z209" s="94"/>
      <c r="AA209" s="94"/>
      <c r="AB209" s="94"/>
      <c r="AC209" s="94"/>
      <c r="AD209" s="94"/>
      <c r="AE209" s="94"/>
      <c r="AF209" s="94"/>
      <c r="AG209" s="94"/>
      <c r="AH209" s="94"/>
      <c r="AI209" s="94"/>
      <c r="AJ209" s="94"/>
      <c r="AK209" s="94"/>
      <c r="AL209" s="94"/>
      <c r="AM209" s="94"/>
      <c r="AN209" s="94"/>
      <c r="AO209" s="94"/>
      <c r="AP209" s="94"/>
      <c r="AQ209" s="94"/>
      <c r="AR209" s="94"/>
      <c r="AS209" s="94"/>
      <c r="AT209" s="94"/>
      <c r="AU209" s="94"/>
      <c r="AV209" s="94"/>
      <c r="AW209" s="94"/>
      <c r="AX209" s="94"/>
      <c r="AY209" s="94"/>
      <c r="AZ209" s="94"/>
      <c r="BA209" s="94"/>
      <c r="BB209" s="94"/>
      <c r="BC209" s="94"/>
      <c r="BD209" s="94"/>
      <c r="BE209" s="94"/>
      <c r="BF209" s="94"/>
      <c r="BG209" s="94"/>
      <c r="BH209" s="94"/>
      <c r="BI209" s="94"/>
      <c r="BJ209" s="94"/>
      <c r="BK209" s="94"/>
      <c r="BL209" s="94"/>
      <c r="BM209" s="94"/>
      <c r="BN209" s="94"/>
      <c r="BO209" s="94"/>
      <c r="BP209" s="94"/>
      <c r="BQ209" s="94"/>
      <c r="BR209" s="94"/>
      <c r="BS209" s="94"/>
      <c r="BT209" s="94"/>
      <c r="BU209" s="94"/>
      <c r="BV209" s="94"/>
      <c r="BW209" s="94"/>
      <c r="BX209" s="94"/>
      <c r="BY209" s="94"/>
      <c r="BZ209" s="94"/>
      <c r="CA209" s="94"/>
      <c r="CB209" s="94"/>
      <c r="CC209" s="94"/>
      <c r="CD209" s="94"/>
      <c r="CE209" s="94"/>
      <c r="CF209" s="94"/>
      <c r="CG209" s="94"/>
      <c r="CH209" s="94"/>
      <c r="CI209" s="94"/>
      <c r="CJ209" s="94"/>
      <c r="CK209" s="94"/>
      <c r="CL209" s="94"/>
      <c r="CM209" s="94"/>
      <c r="CN209" s="94"/>
      <c r="CO209" s="94"/>
      <c r="CP209" s="94"/>
      <c r="CQ209" s="94"/>
      <c r="CR209" s="94"/>
      <c r="CS209" s="94"/>
      <c r="CT209" s="94"/>
      <c r="CU209" s="94"/>
      <c r="CV209" s="94"/>
      <c r="CW209" s="94"/>
      <c r="CX209" s="94"/>
      <c r="CY209" s="94"/>
      <c r="CZ209" s="94"/>
      <c r="DA209" s="94"/>
      <c r="DB209" s="94"/>
      <c r="DC209" s="94"/>
      <c r="DD209" s="94"/>
      <c r="DE209" s="94"/>
      <c r="DF209" s="94"/>
      <c r="DG209" s="94"/>
      <c r="DH209" s="94"/>
      <c r="DI209" s="94"/>
      <c r="DJ209" s="94"/>
      <c r="DK209" s="94"/>
      <c r="DL209" s="94"/>
      <c r="DM209" s="94"/>
      <c r="DN209" s="94"/>
      <c r="DO209" s="94"/>
      <c r="DP209" s="94"/>
      <c r="DQ209" s="94"/>
      <c r="DR209" s="94"/>
      <c r="DS209" s="94"/>
      <c r="DT209" s="94"/>
      <c r="DU209" s="94"/>
      <c r="DV209" s="94"/>
      <c r="DW209" s="96"/>
    </row>
    <row r="210" spans="1:130" ht="18.75" customHeight="1" x14ac:dyDescent="0.2">
      <c r="A210" s="100">
        <v>1</v>
      </c>
      <c r="B210" s="100"/>
      <c r="C210" s="83">
        <v>2220326437</v>
      </c>
      <c r="D210" s="84" t="s">
        <v>32</v>
      </c>
      <c r="E210" s="84" t="s">
        <v>61</v>
      </c>
      <c r="F210" s="84" t="s">
        <v>171</v>
      </c>
      <c r="G210" s="85">
        <v>35951</v>
      </c>
      <c r="H210" s="84" t="s">
        <v>209</v>
      </c>
      <c r="I210" s="84" t="s">
        <v>212</v>
      </c>
      <c r="J210" s="86">
        <v>7.8</v>
      </c>
      <c r="K210" s="86">
        <v>7.8</v>
      </c>
      <c r="L210" s="86">
        <v>7.6</v>
      </c>
      <c r="M210" s="86">
        <v>6.8</v>
      </c>
      <c r="N210" s="86">
        <v>6.2</v>
      </c>
      <c r="O210" s="86">
        <v>6.2</v>
      </c>
      <c r="P210" s="86">
        <v>6.8</v>
      </c>
      <c r="Q210" s="86" t="s">
        <v>393</v>
      </c>
      <c r="R210" s="86">
        <v>6.4</v>
      </c>
      <c r="S210" s="86" t="s">
        <v>393</v>
      </c>
      <c r="T210" s="86" t="s">
        <v>393</v>
      </c>
      <c r="U210" s="86" t="s">
        <v>393</v>
      </c>
      <c r="V210" s="86">
        <v>8.9</v>
      </c>
      <c r="W210" s="86">
        <v>7.8</v>
      </c>
      <c r="X210" s="86" t="s">
        <v>393</v>
      </c>
      <c r="Y210" s="86">
        <v>8.8000000000000007</v>
      </c>
      <c r="Z210" s="86">
        <v>7.9</v>
      </c>
      <c r="AA210" s="86">
        <v>6.7</v>
      </c>
      <c r="AB210" s="86">
        <v>7.3</v>
      </c>
      <c r="AC210" s="86">
        <v>7.5</v>
      </c>
      <c r="AD210" s="86">
        <v>7.1</v>
      </c>
      <c r="AE210" s="86">
        <v>7.7</v>
      </c>
      <c r="AF210" s="86">
        <v>8.1</v>
      </c>
      <c r="AG210" s="86">
        <v>5.7</v>
      </c>
      <c r="AH210" s="86">
        <v>8.1</v>
      </c>
      <c r="AI210" s="86">
        <v>7.1</v>
      </c>
      <c r="AJ210" s="86">
        <v>7.4</v>
      </c>
      <c r="AK210" s="86">
        <v>5.9</v>
      </c>
      <c r="AL210" s="86">
        <v>8.6999999999999993</v>
      </c>
      <c r="AM210" s="87">
        <v>51</v>
      </c>
      <c r="AN210" s="88">
        <v>0</v>
      </c>
      <c r="AO210" s="89">
        <v>5.6</v>
      </c>
      <c r="AP210" s="89">
        <v>7.1</v>
      </c>
      <c r="AQ210" s="89" t="s">
        <v>393</v>
      </c>
      <c r="AR210" s="89" t="s">
        <v>393</v>
      </c>
      <c r="AS210" s="89" t="s">
        <v>393</v>
      </c>
      <c r="AT210" s="89" t="s">
        <v>393</v>
      </c>
      <c r="AU210" s="89" t="s">
        <v>393</v>
      </c>
      <c r="AV210" s="89">
        <v>6.7</v>
      </c>
      <c r="AW210" s="89" t="s">
        <v>393</v>
      </c>
      <c r="AX210" s="89" t="s">
        <v>393</v>
      </c>
      <c r="AY210" s="89" t="s">
        <v>393</v>
      </c>
      <c r="AZ210" s="89" t="s">
        <v>393</v>
      </c>
      <c r="BA210" s="89" t="s">
        <v>393</v>
      </c>
      <c r="BB210" s="89">
        <v>7.6</v>
      </c>
      <c r="BC210" s="89">
        <v>6.7</v>
      </c>
      <c r="BD210" s="87">
        <v>5</v>
      </c>
      <c r="BE210" s="88">
        <v>0</v>
      </c>
      <c r="BF210" s="86">
        <v>5.7</v>
      </c>
      <c r="BG210" s="86">
        <v>5.9</v>
      </c>
      <c r="BH210" s="86">
        <v>8.9</v>
      </c>
      <c r="BI210" s="86">
        <v>5.7</v>
      </c>
      <c r="BJ210" s="86">
        <v>6.2</v>
      </c>
      <c r="BK210" s="86">
        <v>6.7</v>
      </c>
      <c r="BL210" s="86">
        <v>7.6</v>
      </c>
      <c r="BM210" s="86">
        <v>7</v>
      </c>
      <c r="BN210" s="86">
        <v>6.9</v>
      </c>
      <c r="BO210" s="86">
        <v>8.6</v>
      </c>
      <c r="BP210" s="86">
        <v>6.6</v>
      </c>
      <c r="BQ210" s="86">
        <v>7.5</v>
      </c>
      <c r="BR210" s="86">
        <v>7.7</v>
      </c>
      <c r="BS210" s="86" t="s">
        <v>393</v>
      </c>
      <c r="BT210" s="86">
        <v>8.8000000000000007</v>
      </c>
      <c r="BU210" s="86">
        <v>8.8000000000000007</v>
      </c>
      <c r="BV210" s="86">
        <v>7.7</v>
      </c>
      <c r="BW210" s="86">
        <v>6.7</v>
      </c>
      <c r="BX210" s="86">
        <v>8.4</v>
      </c>
      <c r="BY210" s="86">
        <v>8.1999999999999993</v>
      </c>
      <c r="BZ210" s="87">
        <v>50</v>
      </c>
      <c r="CA210" s="88">
        <v>0</v>
      </c>
      <c r="CB210" s="86">
        <v>8.1</v>
      </c>
      <c r="CC210" s="86" t="s">
        <v>393</v>
      </c>
      <c r="CD210" s="86">
        <v>8.5</v>
      </c>
      <c r="CE210" s="86" t="s">
        <v>393</v>
      </c>
      <c r="CF210" s="86">
        <v>8.3000000000000007</v>
      </c>
      <c r="CG210" s="86">
        <v>8.5</v>
      </c>
      <c r="CH210" s="86">
        <v>8.6999999999999993</v>
      </c>
      <c r="CI210" s="86">
        <v>8.1999999999999993</v>
      </c>
      <c r="CJ210" s="86" t="s">
        <v>393</v>
      </c>
      <c r="CK210" s="86" t="s">
        <v>393</v>
      </c>
      <c r="CL210" s="86" t="s">
        <v>393</v>
      </c>
      <c r="CM210" s="86" t="s">
        <v>393</v>
      </c>
      <c r="CN210" s="86" t="s">
        <v>393</v>
      </c>
      <c r="CO210" s="86">
        <v>9.1999999999999993</v>
      </c>
      <c r="CP210" s="86">
        <v>8</v>
      </c>
      <c r="CQ210" s="86">
        <v>7</v>
      </c>
      <c r="CR210" s="86">
        <v>8.6999999999999993</v>
      </c>
      <c r="CS210" s="86">
        <v>8.6999999999999993</v>
      </c>
      <c r="CT210" s="86">
        <v>8.5</v>
      </c>
      <c r="CU210" s="87">
        <v>27</v>
      </c>
      <c r="CV210" s="88">
        <v>0</v>
      </c>
      <c r="CW210" s="90">
        <v>128</v>
      </c>
      <c r="CX210" s="90">
        <v>0</v>
      </c>
      <c r="CY210" s="90">
        <v>0</v>
      </c>
      <c r="CZ210" s="90">
        <v>128</v>
      </c>
      <c r="DA210" s="90">
        <v>7.49</v>
      </c>
      <c r="DB210" s="90">
        <v>3.18</v>
      </c>
      <c r="DC210" s="86" t="s">
        <v>393</v>
      </c>
      <c r="DD210" s="86" t="s">
        <v>393</v>
      </c>
      <c r="DE210" s="86" t="s">
        <v>393</v>
      </c>
      <c r="DF210" s="86" t="s">
        <v>393</v>
      </c>
      <c r="DG210" s="90"/>
      <c r="DH210" s="90">
        <v>0</v>
      </c>
      <c r="DI210" s="90">
        <v>0</v>
      </c>
      <c r="DJ210" s="87">
        <v>0</v>
      </c>
      <c r="DK210" s="88">
        <v>5</v>
      </c>
      <c r="DL210" s="90">
        <v>128</v>
      </c>
      <c r="DM210" s="90">
        <v>5</v>
      </c>
      <c r="DN210" s="90">
        <v>7.2</v>
      </c>
      <c r="DO210" s="90">
        <v>3.06</v>
      </c>
      <c r="DP210" s="87">
        <v>133</v>
      </c>
      <c r="DQ210" s="88">
        <v>5</v>
      </c>
      <c r="DR210" s="86">
        <v>137</v>
      </c>
      <c r="DS210" s="86">
        <v>133</v>
      </c>
      <c r="DT210" s="86">
        <v>7.49</v>
      </c>
      <c r="DU210" s="86">
        <v>3.18</v>
      </c>
      <c r="DV210" s="86" t="s">
        <v>393</v>
      </c>
      <c r="DW210" s="91">
        <v>0</v>
      </c>
      <c r="DX210" s="16">
        <v>2220326437</v>
      </c>
      <c r="DY210" s="16" t="e">
        <v>#N/A</v>
      </c>
      <c r="DZ210" s="16" t="e">
        <v>#N/A</v>
      </c>
    </row>
    <row r="211" spans="1:130" ht="18.75" customHeight="1" x14ac:dyDescent="0.2">
      <c r="A211" s="59">
        <v>2</v>
      </c>
      <c r="B211" s="59"/>
      <c r="C211" s="65">
        <v>2221724200</v>
      </c>
      <c r="D211" s="66" t="s">
        <v>32</v>
      </c>
      <c r="E211" s="66" t="s">
        <v>96</v>
      </c>
      <c r="F211" s="66" t="s">
        <v>76</v>
      </c>
      <c r="G211" s="67">
        <v>36114</v>
      </c>
      <c r="H211" s="66" t="s">
        <v>210</v>
      </c>
      <c r="I211" s="66" t="s">
        <v>212</v>
      </c>
      <c r="J211" s="68">
        <v>8.4</v>
      </c>
      <c r="K211" s="68">
        <v>7</v>
      </c>
      <c r="L211" s="68">
        <v>6.4</v>
      </c>
      <c r="M211" s="68">
        <v>9.9</v>
      </c>
      <c r="N211" s="68">
        <v>8.4</v>
      </c>
      <c r="O211" s="68">
        <v>8.9</v>
      </c>
      <c r="P211" s="68">
        <v>7.2</v>
      </c>
      <c r="Q211" s="68" t="s">
        <v>393</v>
      </c>
      <c r="R211" s="68">
        <v>8.3000000000000007</v>
      </c>
      <c r="S211" s="68" t="s">
        <v>393</v>
      </c>
      <c r="T211" s="68" t="s">
        <v>393</v>
      </c>
      <c r="U211" s="68" t="s">
        <v>393</v>
      </c>
      <c r="V211" s="68" t="s">
        <v>393</v>
      </c>
      <c r="W211" s="68">
        <v>8.8000000000000007</v>
      </c>
      <c r="X211" s="68">
        <v>7.3</v>
      </c>
      <c r="Y211" s="68">
        <v>8.6</v>
      </c>
      <c r="Z211" s="68">
        <v>9</v>
      </c>
      <c r="AA211" s="68">
        <v>7.3</v>
      </c>
      <c r="AB211" s="68">
        <v>7.1</v>
      </c>
      <c r="AC211" s="68">
        <v>6.6</v>
      </c>
      <c r="AD211" s="68">
        <v>6.6</v>
      </c>
      <c r="AE211" s="68" t="s">
        <v>250</v>
      </c>
      <c r="AF211" s="68" t="s">
        <v>250</v>
      </c>
      <c r="AG211" s="68">
        <v>9.6</v>
      </c>
      <c r="AH211" s="68">
        <v>9.3000000000000007</v>
      </c>
      <c r="AI211" s="68">
        <v>8</v>
      </c>
      <c r="AJ211" s="68">
        <v>8.6999999999999993</v>
      </c>
      <c r="AK211" s="68">
        <v>8.1</v>
      </c>
      <c r="AL211" s="68">
        <v>8.9</v>
      </c>
      <c r="AM211" s="69">
        <v>51</v>
      </c>
      <c r="AN211" s="70">
        <v>0</v>
      </c>
      <c r="AO211" s="71">
        <v>7.9</v>
      </c>
      <c r="AP211" s="71">
        <v>8</v>
      </c>
      <c r="AQ211" s="71" t="s">
        <v>393</v>
      </c>
      <c r="AR211" s="71">
        <v>6</v>
      </c>
      <c r="AS211" s="71" t="s">
        <v>393</v>
      </c>
      <c r="AT211" s="71" t="s">
        <v>393</v>
      </c>
      <c r="AU211" s="71" t="s">
        <v>393</v>
      </c>
      <c r="AV211" s="71" t="s">
        <v>393</v>
      </c>
      <c r="AW211" s="71">
        <v>5.5</v>
      </c>
      <c r="AX211" s="71" t="s">
        <v>393</v>
      </c>
      <c r="AY211" s="71" t="s">
        <v>393</v>
      </c>
      <c r="AZ211" s="71" t="s">
        <v>393</v>
      </c>
      <c r="BA211" s="71" t="s">
        <v>393</v>
      </c>
      <c r="BB211" s="71" t="s">
        <v>393</v>
      </c>
      <c r="BC211" s="71">
        <v>4.8</v>
      </c>
      <c r="BD211" s="69">
        <v>5</v>
      </c>
      <c r="BE211" s="70">
        <v>0</v>
      </c>
      <c r="BF211" s="68">
        <v>5.9</v>
      </c>
      <c r="BG211" s="68">
        <v>7.8</v>
      </c>
      <c r="BH211" s="68">
        <v>7.6</v>
      </c>
      <c r="BI211" s="68">
        <v>8.6999999999999993</v>
      </c>
      <c r="BJ211" s="68">
        <v>6.8</v>
      </c>
      <c r="BK211" s="68">
        <v>7.3</v>
      </c>
      <c r="BL211" s="68">
        <v>7.9</v>
      </c>
      <c r="BM211" s="68">
        <v>5.2</v>
      </c>
      <c r="BN211" s="68">
        <v>6.5</v>
      </c>
      <c r="BO211" s="68">
        <v>8.1999999999999993</v>
      </c>
      <c r="BP211" s="68">
        <v>8.1</v>
      </c>
      <c r="BQ211" s="68">
        <v>6.7</v>
      </c>
      <c r="BR211" s="68">
        <v>7.9</v>
      </c>
      <c r="BS211" s="68" t="s">
        <v>393</v>
      </c>
      <c r="BT211" s="68">
        <v>5.9</v>
      </c>
      <c r="BU211" s="68">
        <v>7.2</v>
      </c>
      <c r="BV211" s="68">
        <v>6.6</v>
      </c>
      <c r="BW211" s="68">
        <v>6.5</v>
      </c>
      <c r="BX211" s="68">
        <v>6.9</v>
      </c>
      <c r="BY211" s="68">
        <v>7.5</v>
      </c>
      <c r="BZ211" s="69">
        <v>50</v>
      </c>
      <c r="CA211" s="70">
        <v>0</v>
      </c>
      <c r="CB211" s="68" t="s">
        <v>393</v>
      </c>
      <c r="CC211" s="68">
        <v>7.3</v>
      </c>
      <c r="CD211" s="68">
        <v>8.1</v>
      </c>
      <c r="CE211" s="68" t="s">
        <v>393</v>
      </c>
      <c r="CF211" s="68">
        <v>7.2</v>
      </c>
      <c r="CG211" s="68">
        <v>7.8</v>
      </c>
      <c r="CH211" s="68">
        <v>9</v>
      </c>
      <c r="CI211" s="68">
        <v>5.8</v>
      </c>
      <c r="CJ211" s="68" t="s">
        <v>393</v>
      </c>
      <c r="CK211" s="68">
        <v>8.3000000000000007</v>
      </c>
      <c r="CL211" s="68" t="s">
        <v>393</v>
      </c>
      <c r="CM211" s="68" t="s">
        <v>393</v>
      </c>
      <c r="CN211" s="68" t="s">
        <v>393</v>
      </c>
      <c r="CO211" s="68" t="s">
        <v>393</v>
      </c>
      <c r="CP211" s="68">
        <v>6.1</v>
      </c>
      <c r="CQ211" s="68">
        <v>6.9</v>
      </c>
      <c r="CR211" s="68">
        <v>8.6</v>
      </c>
      <c r="CS211" s="68">
        <v>9.1999999999999993</v>
      </c>
      <c r="CT211" s="68">
        <v>8.1</v>
      </c>
      <c r="CU211" s="69">
        <v>27</v>
      </c>
      <c r="CV211" s="70">
        <v>0</v>
      </c>
      <c r="CW211" s="72">
        <v>128</v>
      </c>
      <c r="CX211" s="72">
        <v>0</v>
      </c>
      <c r="CY211" s="72">
        <v>4</v>
      </c>
      <c r="CZ211" s="72">
        <v>124</v>
      </c>
      <c r="DA211" s="72">
        <v>7.56</v>
      </c>
      <c r="DB211" s="72">
        <v>3.17</v>
      </c>
      <c r="DC211" s="68" t="s">
        <v>393</v>
      </c>
      <c r="DD211" s="68" t="s">
        <v>393</v>
      </c>
      <c r="DE211" s="68" t="s">
        <v>393</v>
      </c>
      <c r="DF211" s="68" t="s">
        <v>393</v>
      </c>
      <c r="DG211" s="72"/>
      <c r="DH211" s="72">
        <v>0</v>
      </c>
      <c r="DI211" s="72">
        <v>0</v>
      </c>
      <c r="DJ211" s="69">
        <v>0</v>
      </c>
      <c r="DK211" s="70">
        <v>5</v>
      </c>
      <c r="DL211" s="72">
        <v>124</v>
      </c>
      <c r="DM211" s="72">
        <v>5</v>
      </c>
      <c r="DN211" s="72">
        <v>7.27</v>
      </c>
      <c r="DO211" s="72">
        <v>3.05</v>
      </c>
      <c r="DP211" s="69">
        <v>133</v>
      </c>
      <c r="DQ211" s="70">
        <v>5</v>
      </c>
      <c r="DR211" s="68">
        <v>137</v>
      </c>
      <c r="DS211" s="68">
        <v>133</v>
      </c>
      <c r="DT211" s="68">
        <v>7.56</v>
      </c>
      <c r="DU211" s="68">
        <v>3.17</v>
      </c>
      <c r="DV211" s="68" t="s">
        <v>393</v>
      </c>
      <c r="DW211" s="73">
        <v>0</v>
      </c>
      <c r="DX211" s="16">
        <v>2221724200</v>
      </c>
      <c r="DY211" s="16" t="e">
        <v>#N/A</v>
      </c>
      <c r="DZ211" s="16" t="e">
        <v>#N/A</v>
      </c>
    </row>
    <row r="212" spans="1:130" ht="18.75" customHeight="1" x14ac:dyDescent="0.2">
      <c r="A212" s="59">
        <v>3</v>
      </c>
      <c r="B212" s="59"/>
      <c r="C212" s="65">
        <v>2220729375</v>
      </c>
      <c r="D212" s="66" t="s">
        <v>14</v>
      </c>
      <c r="E212" s="66" t="s">
        <v>75</v>
      </c>
      <c r="F212" s="66" t="s">
        <v>147</v>
      </c>
      <c r="G212" s="67">
        <v>35776</v>
      </c>
      <c r="H212" s="66" t="s">
        <v>209</v>
      </c>
      <c r="I212" s="66" t="s">
        <v>212</v>
      </c>
      <c r="J212" s="68">
        <v>8.3000000000000007</v>
      </c>
      <c r="K212" s="68">
        <v>7.6</v>
      </c>
      <c r="L212" s="68">
        <v>7.9</v>
      </c>
      <c r="M212" s="68">
        <v>8.1999999999999993</v>
      </c>
      <c r="N212" s="68">
        <v>7.1</v>
      </c>
      <c r="O212" s="68">
        <v>8.3000000000000007</v>
      </c>
      <c r="P212" s="68">
        <v>8.8000000000000007</v>
      </c>
      <c r="Q212" s="68" t="s">
        <v>393</v>
      </c>
      <c r="R212" s="68">
        <v>6.4</v>
      </c>
      <c r="S212" s="68" t="s">
        <v>393</v>
      </c>
      <c r="T212" s="68">
        <v>8.3000000000000007</v>
      </c>
      <c r="U212" s="68" t="s">
        <v>393</v>
      </c>
      <c r="V212" s="68" t="s">
        <v>393</v>
      </c>
      <c r="W212" s="68">
        <v>8</v>
      </c>
      <c r="X212" s="68" t="s">
        <v>393</v>
      </c>
      <c r="Y212" s="68">
        <v>9.3000000000000007</v>
      </c>
      <c r="Z212" s="68">
        <v>8</v>
      </c>
      <c r="AA212" s="68">
        <v>8.3000000000000007</v>
      </c>
      <c r="AB212" s="68">
        <v>7.9</v>
      </c>
      <c r="AC212" s="68">
        <v>7.8</v>
      </c>
      <c r="AD212" s="68">
        <v>9.1999999999999993</v>
      </c>
      <c r="AE212" s="68">
        <v>7.4</v>
      </c>
      <c r="AF212" s="68">
        <v>6.7</v>
      </c>
      <c r="AG212" s="68">
        <v>5.0999999999999996</v>
      </c>
      <c r="AH212" s="68">
        <v>6.8</v>
      </c>
      <c r="AI212" s="68">
        <v>5.3</v>
      </c>
      <c r="AJ212" s="68">
        <v>5</v>
      </c>
      <c r="AK212" s="68">
        <v>5.2</v>
      </c>
      <c r="AL212" s="68">
        <v>7.4</v>
      </c>
      <c r="AM212" s="69">
        <v>51</v>
      </c>
      <c r="AN212" s="70">
        <v>0</v>
      </c>
      <c r="AO212" s="71">
        <v>6.5</v>
      </c>
      <c r="AP212" s="71">
        <v>7.9</v>
      </c>
      <c r="AQ212" s="71" t="s">
        <v>393</v>
      </c>
      <c r="AR212" s="71" t="s">
        <v>393</v>
      </c>
      <c r="AS212" s="71" t="s">
        <v>393</v>
      </c>
      <c r="AT212" s="71" t="s">
        <v>393</v>
      </c>
      <c r="AU212" s="71">
        <v>4.2</v>
      </c>
      <c r="AV212" s="71" t="s">
        <v>393</v>
      </c>
      <c r="AW212" s="71" t="s">
        <v>393</v>
      </c>
      <c r="AX212" s="71" t="s">
        <v>393</v>
      </c>
      <c r="AY212" s="71" t="s">
        <v>393</v>
      </c>
      <c r="AZ212" s="71" t="s">
        <v>393</v>
      </c>
      <c r="BA212" s="71">
        <v>6.1</v>
      </c>
      <c r="BB212" s="71" t="s">
        <v>393</v>
      </c>
      <c r="BC212" s="71">
        <v>7.3</v>
      </c>
      <c r="BD212" s="69">
        <v>5</v>
      </c>
      <c r="BE212" s="70">
        <v>0</v>
      </c>
      <c r="BF212" s="68">
        <v>5.6</v>
      </c>
      <c r="BG212" s="68">
        <v>6.5</v>
      </c>
      <c r="BH212" s="68">
        <v>8.3000000000000007</v>
      </c>
      <c r="BI212" s="68">
        <v>7.2</v>
      </c>
      <c r="BJ212" s="68">
        <v>6.5</v>
      </c>
      <c r="BK212" s="68">
        <v>6.8</v>
      </c>
      <c r="BL212" s="68">
        <v>7.2</v>
      </c>
      <c r="BM212" s="68">
        <v>6.4</v>
      </c>
      <c r="BN212" s="68">
        <v>7.8</v>
      </c>
      <c r="BO212" s="68">
        <v>9.1</v>
      </c>
      <c r="BP212" s="68">
        <v>6.9</v>
      </c>
      <c r="BQ212" s="68">
        <v>7.8</v>
      </c>
      <c r="BR212" s="68">
        <v>6.8</v>
      </c>
      <c r="BS212" s="68" t="s">
        <v>393</v>
      </c>
      <c r="BT212" s="68">
        <v>6.2</v>
      </c>
      <c r="BU212" s="68">
        <v>8.9</v>
      </c>
      <c r="BV212" s="68">
        <v>7</v>
      </c>
      <c r="BW212" s="68">
        <v>6.2</v>
      </c>
      <c r="BX212" s="68">
        <v>8</v>
      </c>
      <c r="BY212" s="68">
        <v>8.5</v>
      </c>
      <c r="BZ212" s="69">
        <v>50</v>
      </c>
      <c r="CA212" s="70">
        <v>0</v>
      </c>
      <c r="CB212" s="68">
        <v>8.6</v>
      </c>
      <c r="CC212" s="68" t="s">
        <v>393</v>
      </c>
      <c r="CD212" s="68">
        <v>8.3000000000000007</v>
      </c>
      <c r="CE212" s="68" t="s">
        <v>393</v>
      </c>
      <c r="CF212" s="68">
        <v>7.9</v>
      </c>
      <c r="CG212" s="68">
        <v>8.8000000000000007</v>
      </c>
      <c r="CH212" s="68">
        <v>7.7</v>
      </c>
      <c r="CI212" s="68">
        <v>8.1</v>
      </c>
      <c r="CJ212" s="68" t="s">
        <v>393</v>
      </c>
      <c r="CK212" s="68" t="s">
        <v>393</v>
      </c>
      <c r="CL212" s="68" t="s">
        <v>393</v>
      </c>
      <c r="CM212" s="68" t="s">
        <v>393</v>
      </c>
      <c r="CN212" s="68" t="s">
        <v>393</v>
      </c>
      <c r="CO212" s="68">
        <v>9</v>
      </c>
      <c r="CP212" s="68">
        <v>6.7</v>
      </c>
      <c r="CQ212" s="68">
        <v>8</v>
      </c>
      <c r="CR212" s="68">
        <v>8.9</v>
      </c>
      <c r="CS212" s="68">
        <v>9.6</v>
      </c>
      <c r="CT212" s="68">
        <v>8</v>
      </c>
      <c r="CU212" s="69">
        <v>27</v>
      </c>
      <c r="CV212" s="70">
        <v>0</v>
      </c>
      <c r="CW212" s="72">
        <v>128</v>
      </c>
      <c r="CX212" s="72">
        <v>0</v>
      </c>
      <c r="CY212" s="72">
        <v>0</v>
      </c>
      <c r="CZ212" s="72">
        <v>128</v>
      </c>
      <c r="DA212" s="72">
        <v>7.5</v>
      </c>
      <c r="DB212" s="72">
        <v>3.16</v>
      </c>
      <c r="DC212" s="68" t="s">
        <v>393</v>
      </c>
      <c r="DD212" s="68" t="s">
        <v>393</v>
      </c>
      <c r="DE212" s="68" t="s">
        <v>393</v>
      </c>
      <c r="DF212" s="68" t="s">
        <v>393</v>
      </c>
      <c r="DG212" s="72"/>
      <c r="DH212" s="72">
        <v>0</v>
      </c>
      <c r="DI212" s="72">
        <v>0</v>
      </c>
      <c r="DJ212" s="69">
        <v>0</v>
      </c>
      <c r="DK212" s="70">
        <v>5</v>
      </c>
      <c r="DL212" s="72">
        <v>128</v>
      </c>
      <c r="DM212" s="72">
        <v>5</v>
      </c>
      <c r="DN212" s="72">
        <v>7.22</v>
      </c>
      <c r="DO212" s="72">
        <v>3.04</v>
      </c>
      <c r="DP212" s="69">
        <v>133</v>
      </c>
      <c r="DQ212" s="70">
        <v>5</v>
      </c>
      <c r="DR212" s="68">
        <v>137</v>
      </c>
      <c r="DS212" s="68">
        <v>133</v>
      </c>
      <c r="DT212" s="68">
        <v>7.5</v>
      </c>
      <c r="DU212" s="68">
        <v>3.16</v>
      </c>
      <c r="DV212" s="68" t="s">
        <v>393</v>
      </c>
      <c r="DW212" s="73">
        <v>0</v>
      </c>
      <c r="DX212" s="16">
        <v>2220729375</v>
      </c>
      <c r="DY212" s="16" t="e">
        <v>#N/A</v>
      </c>
      <c r="DZ212" s="16" t="e">
        <v>#N/A</v>
      </c>
    </row>
    <row r="213" spans="1:130" ht="18.75" customHeight="1" x14ac:dyDescent="0.2">
      <c r="A213" s="59">
        <v>4</v>
      </c>
      <c r="B213" s="59"/>
      <c r="C213" s="65">
        <v>2220718233</v>
      </c>
      <c r="D213" s="66" t="s">
        <v>6</v>
      </c>
      <c r="E213" s="66" t="s">
        <v>51</v>
      </c>
      <c r="F213" s="66" t="s">
        <v>189</v>
      </c>
      <c r="G213" s="67">
        <v>36090</v>
      </c>
      <c r="H213" s="66" t="s">
        <v>209</v>
      </c>
      <c r="I213" s="66" t="s">
        <v>212</v>
      </c>
      <c r="J213" s="68">
        <v>8.9</v>
      </c>
      <c r="K213" s="68">
        <v>8</v>
      </c>
      <c r="L213" s="68">
        <v>6.2</v>
      </c>
      <c r="M213" s="68">
        <v>7.1</v>
      </c>
      <c r="N213" s="68">
        <v>7.3</v>
      </c>
      <c r="O213" s="68">
        <v>9.1</v>
      </c>
      <c r="P213" s="68">
        <v>4.5999999999999996</v>
      </c>
      <c r="Q213" s="68" t="s">
        <v>393</v>
      </c>
      <c r="R213" s="68">
        <v>8.4</v>
      </c>
      <c r="S213" s="68" t="s">
        <v>393</v>
      </c>
      <c r="T213" s="68">
        <v>8.1</v>
      </c>
      <c r="U213" s="68" t="s">
        <v>393</v>
      </c>
      <c r="V213" s="68" t="s">
        <v>393</v>
      </c>
      <c r="W213" s="68">
        <v>8.1999999999999993</v>
      </c>
      <c r="X213" s="68" t="s">
        <v>393</v>
      </c>
      <c r="Y213" s="68">
        <v>8.3000000000000007</v>
      </c>
      <c r="Z213" s="68">
        <v>9.1999999999999993</v>
      </c>
      <c r="AA213" s="68">
        <v>7.5</v>
      </c>
      <c r="AB213" s="68">
        <v>7.7</v>
      </c>
      <c r="AC213" s="68">
        <v>6.2</v>
      </c>
      <c r="AD213" s="68">
        <v>8.6</v>
      </c>
      <c r="AE213" s="68">
        <v>5.4</v>
      </c>
      <c r="AF213" s="68">
        <v>8</v>
      </c>
      <c r="AG213" s="68">
        <v>6.4</v>
      </c>
      <c r="AH213" s="68">
        <v>7.8</v>
      </c>
      <c r="AI213" s="68">
        <v>6</v>
      </c>
      <c r="AJ213" s="68">
        <v>7.2</v>
      </c>
      <c r="AK213" s="68">
        <v>5.8</v>
      </c>
      <c r="AL213" s="68">
        <v>8.5</v>
      </c>
      <c r="AM213" s="69">
        <v>51</v>
      </c>
      <c r="AN213" s="70">
        <v>0</v>
      </c>
      <c r="AO213" s="71">
        <v>7.5</v>
      </c>
      <c r="AP213" s="71">
        <v>6.5</v>
      </c>
      <c r="AQ213" s="71" t="s">
        <v>393</v>
      </c>
      <c r="AR213" s="71" t="s">
        <v>393</v>
      </c>
      <c r="AS213" s="71" t="s">
        <v>393</v>
      </c>
      <c r="AT213" s="71" t="s">
        <v>393</v>
      </c>
      <c r="AU213" s="71">
        <v>10</v>
      </c>
      <c r="AV213" s="71" t="s">
        <v>393</v>
      </c>
      <c r="AW213" s="71" t="s">
        <v>393</v>
      </c>
      <c r="AX213" s="71" t="s">
        <v>393</v>
      </c>
      <c r="AY213" s="71" t="s">
        <v>393</v>
      </c>
      <c r="AZ213" s="71" t="s">
        <v>393</v>
      </c>
      <c r="BA213" s="71">
        <v>5</v>
      </c>
      <c r="BB213" s="71" t="s">
        <v>393</v>
      </c>
      <c r="BC213" s="71">
        <v>7.6</v>
      </c>
      <c r="BD213" s="69">
        <v>5</v>
      </c>
      <c r="BE213" s="70">
        <v>0</v>
      </c>
      <c r="BF213" s="68">
        <v>7.5</v>
      </c>
      <c r="BG213" s="68">
        <v>8</v>
      </c>
      <c r="BH213" s="68">
        <v>8.6999999999999993</v>
      </c>
      <c r="BI213" s="68">
        <v>9.1999999999999993</v>
      </c>
      <c r="BJ213" s="68">
        <v>6.9</v>
      </c>
      <c r="BK213" s="68">
        <v>7.5</v>
      </c>
      <c r="BL213" s="68">
        <v>7.9</v>
      </c>
      <c r="BM213" s="68">
        <v>7</v>
      </c>
      <c r="BN213" s="68">
        <v>7</v>
      </c>
      <c r="BO213" s="68">
        <v>7</v>
      </c>
      <c r="BP213" s="68">
        <v>6.2</v>
      </c>
      <c r="BQ213" s="68">
        <v>7.2</v>
      </c>
      <c r="BR213" s="68">
        <v>7.3</v>
      </c>
      <c r="BS213" s="68" t="s">
        <v>393</v>
      </c>
      <c r="BT213" s="68">
        <v>9.3000000000000007</v>
      </c>
      <c r="BU213" s="68">
        <v>5.3</v>
      </c>
      <c r="BV213" s="68">
        <v>6.5</v>
      </c>
      <c r="BW213" s="68">
        <v>7</v>
      </c>
      <c r="BX213" s="68">
        <v>8.1999999999999993</v>
      </c>
      <c r="BY213" s="68">
        <v>8.6</v>
      </c>
      <c r="BZ213" s="69">
        <v>50</v>
      </c>
      <c r="CA213" s="70">
        <v>0</v>
      </c>
      <c r="CB213" s="68" t="s">
        <v>393</v>
      </c>
      <c r="CC213" s="68">
        <v>7.6</v>
      </c>
      <c r="CD213" s="68">
        <v>8.6</v>
      </c>
      <c r="CE213" s="68" t="s">
        <v>393</v>
      </c>
      <c r="CF213" s="68">
        <v>7.3</v>
      </c>
      <c r="CG213" s="68">
        <v>8.1999999999999993</v>
      </c>
      <c r="CH213" s="68">
        <v>8.1</v>
      </c>
      <c r="CI213" s="68">
        <v>7.5</v>
      </c>
      <c r="CJ213" s="68" t="s">
        <v>393</v>
      </c>
      <c r="CK213" s="68" t="s">
        <v>393</v>
      </c>
      <c r="CL213" s="68" t="s">
        <v>393</v>
      </c>
      <c r="CM213" s="68" t="s">
        <v>393</v>
      </c>
      <c r="CN213" s="68" t="s">
        <v>393</v>
      </c>
      <c r="CO213" s="68">
        <v>8.1</v>
      </c>
      <c r="CP213" s="68">
        <v>5.6</v>
      </c>
      <c r="CQ213" s="68">
        <v>6.9</v>
      </c>
      <c r="CR213" s="68">
        <v>9</v>
      </c>
      <c r="CS213" s="68">
        <v>7.7</v>
      </c>
      <c r="CT213" s="68">
        <v>8.1999999999999993</v>
      </c>
      <c r="CU213" s="69">
        <v>27</v>
      </c>
      <c r="CV213" s="70">
        <v>0</v>
      </c>
      <c r="CW213" s="72">
        <v>128</v>
      </c>
      <c r="CX213" s="72">
        <v>0</v>
      </c>
      <c r="CY213" s="72">
        <v>0</v>
      </c>
      <c r="CZ213" s="72">
        <v>128</v>
      </c>
      <c r="DA213" s="72">
        <v>7.45</v>
      </c>
      <c r="DB213" s="72">
        <v>3.16</v>
      </c>
      <c r="DC213" s="68" t="s">
        <v>393</v>
      </c>
      <c r="DD213" s="68" t="s">
        <v>393</v>
      </c>
      <c r="DE213" s="68" t="s">
        <v>393</v>
      </c>
      <c r="DF213" s="68" t="s">
        <v>393</v>
      </c>
      <c r="DG213" s="72"/>
      <c r="DH213" s="72">
        <v>0</v>
      </c>
      <c r="DI213" s="72">
        <v>0</v>
      </c>
      <c r="DJ213" s="69">
        <v>0</v>
      </c>
      <c r="DK213" s="70">
        <v>5</v>
      </c>
      <c r="DL213" s="72">
        <v>128</v>
      </c>
      <c r="DM213" s="72">
        <v>5</v>
      </c>
      <c r="DN213" s="72">
        <v>7.17</v>
      </c>
      <c r="DO213" s="72">
        <v>3.04</v>
      </c>
      <c r="DP213" s="69">
        <v>133</v>
      </c>
      <c r="DQ213" s="70">
        <v>5</v>
      </c>
      <c r="DR213" s="68">
        <v>137</v>
      </c>
      <c r="DS213" s="68">
        <v>133</v>
      </c>
      <c r="DT213" s="68">
        <v>7.45</v>
      </c>
      <c r="DU213" s="68">
        <v>3.16</v>
      </c>
      <c r="DV213" s="68" t="s">
        <v>364</v>
      </c>
      <c r="DW213" s="73">
        <v>0</v>
      </c>
      <c r="DX213" s="16">
        <v>2220718233</v>
      </c>
      <c r="DY213" s="16" t="e">
        <v>#N/A</v>
      </c>
      <c r="DZ213" s="16" t="e">
        <v>#N/A</v>
      </c>
    </row>
    <row r="214" spans="1:130" ht="18.75" customHeight="1" x14ac:dyDescent="0.2">
      <c r="A214" s="100">
        <v>5</v>
      </c>
      <c r="B214" s="100"/>
      <c r="C214" s="65">
        <v>2221728803</v>
      </c>
      <c r="D214" s="66" t="s">
        <v>27</v>
      </c>
      <c r="E214" s="66" t="s">
        <v>20</v>
      </c>
      <c r="F214" s="66" t="s">
        <v>151</v>
      </c>
      <c r="G214" s="67">
        <v>35879</v>
      </c>
      <c r="H214" s="66" t="s">
        <v>210</v>
      </c>
      <c r="I214" s="66" t="s">
        <v>212</v>
      </c>
      <c r="J214" s="68">
        <v>9.1</v>
      </c>
      <c r="K214" s="68">
        <v>8</v>
      </c>
      <c r="L214" s="68">
        <v>8</v>
      </c>
      <c r="M214" s="68">
        <v>7.9</v>
      </c>
      <c r="N214" s="68">
        <v>8.1</v>
      </c>
      <c r="O214" s="68">
        <v>9</v>
      </c>
      <c r="P214" s="68">
        <v>6.8</v>
      </c>
      <c r="Q214" s="68" t="s">
        <v>393</v>
      </c>
      <c r="R214" s="68">
        <v>7</v>
      </c>
      <c r="S214" s="68" t="s">
        <v>393</v>
      </c>
      <c r="T214" s="68" t="s">
        <v>393</v>
      </c>
      <c r="U214" s="68" t="s">
        <v>393</v>
      </c>
      <c r="V214" s="68" t="s">
        <v>393</v>
      </c>
      <c r="W214" s="68">
        <v>7.5</v>
      </c>
      <c r="X214" s="68">
        <v>7.2</v>
      </c>
      <c r="Y214" s="68">
        <v>9.1</v>
      </c>
      <c r="Z214" s="68">
        <v>8.6</v>
      </c>
      <c r="AA214" s="68">
        <v>8.4</v>
      </c>
      <c r="AB214" s="68">
        <v>6.8</v>
      </c>
      <c r="AC214" s="68">
        <v>6</v>
      </c>
      <c r="AD214" s="68">
        <v>7.5</v>
      </c>
      <c r="AE214" s="68">
        <v>8</v>
      </c>
      <c r="AF214" s="68">
        <v>8.3000000000000007</v>
      </c>
      <c r="AG214" s="68">
        <v>6.5</v>
      </c>
      <c r="AH214" s="68">
        <v>8.6</v>
      </c>
      <c r="AI214" s="68">
        <v>6.5</v>
      </c>
      <c r="AJ214" s="68">
        <v>7.2</v>
      </c>
      <c r="AK214" s="68">
        <v>6.7</v>
      </c>
      <c r="AL214" s="68">
        <v>8.9</v>
      </c>
      <c r="AM214" s="69">
        <v>51</v>
      </c>
      <c r="AN214" s="70">
        <v>0</v>
      </c>
      <c r="AO214" s="71">
        <v>7.2</v>
      </c>
      <c r="AP214" s="71">
        <v>7.6</v>
      </c>
      <c r="AQ214" s="71" t="s">
        <v>393</v>
      </c>
      <c r="AR214" s="71" t="s">
        <v>393</v>
      </c>
      <c r="AS214" s="71">
        <v>7.1</v>
      </c>
      <c r="AT214" s="71" t="s">
        <v>393</v>
      </c>
      <c r="AU214" s="71" t="s">
        <v>393</v>
      </c>
      <c r="AV214" s="71" t="s">
        <v>393</v>
      </c>
      <c r="AW214" s="71">
        <v>8.1999999999999993</v>
      </c>
      <c r="AX214" s="71" t="s">
        <v>393</v>
      </c>
      <c r="AY214" s="71" t="s">
        <v>393</v>
      </c>
      <c r="AZ214" s="71" t="s">
        <v>393</v>
      </c>
      <c r="BA214" s="71" t="s">
        <v>393</v>
      </c>
      <c r="BB214" s="71" t="s">
        <v>393</v>
      </c>
      <c r="BC214" s="71">
        <v>6.6</v>
      </c>
      <c r="BD214" s="69">
        <v>5</v>
      </c>
      <c r="BE214" s="70">
        <v>0</v>
      </c>
      <c r="BF214" s="68">
        <v>8</v>
      </c>
      <c r="BG214" s="68">
        <v>6.7</v>
      </c>
      <c r="BH214" s="68">
        <v>7.5</v>
      </c>
      <c r="BI214" s="68">
        <v>7.5</v>
      </c>
      <c r="BJ214" s="68">
        <v>5.8</v>
      </c>
      <c r="BK214" s="68">
        <v>7</v>
      </c>
      <c r="BL214" s="68">
        <v>7.6</v>
      </c>
      <c r="BM214" s="68">
        <v>7.1</v>
      </c>
      <c r="BN214" s="68">
        <v>7</v>
      </c>
      <c r="BO214" s="68">
        <v>5.3</v>
      </c>
      <c r="BP214" s="68">
        <v>7.6</v>
      </c>
      <c r="BQ214" s="68">
        <v>6.7</v>
      </c>
      <c r="BR214" s="68">
        <v>8.4</v>
      </c>
      <c r="BS214" s="68" t="s">
        <v>393</v>
      </c>
      <c r="BT214" s="68">
        <v>6.3</v>
      </c>
      <c r="BU214" s="68">
        <v>6.6</v>
      </c>
      <c r="BV214" s="68">
        <v>6.8</v>
      </c>
      <c r="BW214" s="68">
        <v>7</v>
      </c>
      <c r="BX214" s="68">
        <v>8</v>
      </c>
      <c r="BY214" s="68">
        <v>8.3000000000000007</v>
      </c>
      <c r="BZ214" s="69">
        <v>50</v>
      </c>
      <c r="CA214" s="70">
        <v>0</v>
      </c>
      <c r="CB214" s="68">
        <v>7.3</v>
      </c>
      <c r="CC214" s="68" t="s">
        <v>393</v>
      </c>
      <c r="CD214" s="68">
        <v>9.5</v>
      </c>
      <c r="CE214" s="68" t="s">
        <v>393</v>
      </c>
      <c r="CF214" s="68">
        <v>6.5</v>
      </c>
      <c r="CG214" s="68">
        <v>7.4</v>
      </c>
      <c r="CH214" s="68">
        <v>7.4</v>
      </c>
      <c r="CI214" s="68">
        <v>6</v>
      </c>
      <c r="CJ214" s="68" t="s">
        <v>393</v>
      </c>
      <c r="CK214" s="68">
        <v>7.4</v>
      </c>
      <c r="CL214" s="68" t="s">
        <v>393</v>
      </c>
      <c r="CM214" s="68" t="s">
        <v>393</v>
      </c>
      <c r="CN214" s="68" t="s">
        <v>393</v>
      </c>
      <c r="CO214" s="68" t="s">
        <v>393</v>
      </c>
      <c r="CP214" s="68">
        <v>6.5</v>
      </c>
      <c r="CQ214" s="68">
        <v>8</v>
      </c>
      <c r="CR214" s="68">
        <v>7</v>
      </c>
      <c r="CS214" s="68">
        <v>9.3000000000000007</v>
      </c>
      <c r="CT214" s="68">
        <v>7.6</v>
      </c>
      <c r="CU214" s="69">
        <v>27</v>
      </c>
      <c r="CV214" s="70">
        <v>0</v>
      </c>
      <c r="CW214" s="72">
        <v>128</v>
      </c>
      <c r="CX214" s="72">
        <v>0</v>
      </c>
      <c r="CY214" s="72">
        <v>0</v>
      </c>
      <c r="CZ214" s="72">
        <v>128</v>
      </c>
      <c r="DA214" s="72">
        <v>7.38</v>
      </c>
      <c r="DB214" s="72">
        <v>3.12</v>
      </c>
      <c r="DC214" s="68" t="s">
        <v>393</v>
      </c>
      <c r="DD214" s="68" t="s">
        <v>393</v>
      </c>
      <c r="DE214" s="68" t="s">
        <v>393</v>
      </c>
      <c r="DF214" s="68" t="s">
        <v>393</v>
      </c>
      <c r="DG214" s="72"/>
      <c r="DH214" s="72">
        <v>0</v>
      </c>
      <c r="DI214" s="72">
        <v>0</v>
      </c>
      <c r="DJ214" s="69">
        <v>0</v>
      </c>
      <c r="DK214" s="70">
        <v>5</v>
      </c>
      <c r="DL214" s="72">
        <v>128</v>
      </c>
      <c r="DM214" s="72">
        <v>5</v>
      </c>
      <c r="DN214" s="72">
        <v>7.1</v>
      </c>
      <c r="DO214" s="72">
        <v>3.01</v>
      </c>
      <c r="DP214" s="69">
        <v>133</v>
      </c>
      <c r="DQ214" s="70">
        <v>5</v>
      </c>
      <c r="DR214" s="68">
        <v>137</v>
      </c>
      <c r="DS214" s="68">
        <v>133</v>
      </c>
      <c r="DT214" s="68">
        <v>7.38</v>
      </c>
      <c r="DU214" s="68">
        <v>3.12</v>
      </c>
      <c r="DV214" s="68" t="s">
        <v>393</v>
      </c>
      <c r="DW214" s="73">
        <v>0</v>
      </c>
      <c r="DX214" s="16">
        <v>2221728803</v>
      </c>
      <c r="DY214" s="16" t="e">
        <v>#N/A</v>
      </c>
      <c r="DZ214" s="16" t="e">
        <v>#N/A</v>
      </c>
    </row>
    <row r="215" spans="1:130" ht="15.95" customHeight="1" x14ac:dyDescent="0.2">
      <c r="A215" s="100">
        <v>6</v>
      </c>
      <c r="B215" s="626"/>
      <c r="C215" s="45">
        <v>2220724305</v>
      </c>
      <c r="D215" s="26" t="s">
        <v>6</v>
      </c>
      <c r="E215" s="26" t="s">
        <v>58</v>
      </c>
      <c r="F215" s="26" t="s">
        <v>138</v>
      </c>
      <c r="G215" s="27">
        <v>35643</v>
      </c>
      <c r="H215" s="26" t="s">
        <v>209</v>
      </c>
      <c r="I215" s="26" t="s">
        <v>212</v>
      </c>
      <c r="J215" s="28">
        <v>8.4</v>
      </c>
      <c r="K215" s="28">
        <v>7.5</v>
      </c>
      <c r="L215" s="28">
        <v>6.1</v>
      </c>
      <c r="M215" s="28">
        <v>7.7</v>
      </c>
      <c r="N215" s="28">
        <v>6.9</v>
      </c>
      <c r="O215" s="28">
        <v>6.6</v>
      </c>
      <c r="P215" s="28">
        <v>6.2</v>
      </c>
      <c r="Q215" s="28" t="s">
        <v>393</v>
      </c>
      <c r="R215" s="28">
        <v>7.3</v>
      </c>
      <c r="S215" s="28" t="s">
        <v>393</v>
      </c>
      <c r="T215" s="28">
        <v>6.6</v>
      </c>
      <c r="U215" s="28" t="s">
        <v>393</v>
      </c>
      <c r="V215" s="28" t="s">
        <v>393</v>
      </c>
      <c r="W215" s="28">
        <v>8.6</v>
      </c>
      <c r="X215" s="28" t="s">
        <v>393</v>
      </c>
      <c r="Y215" s="28">
        <v>8.8000000000000007</v>
      </c>
      <c r="Z215" s="28">
        <v>8.4</v>
      </c>
      <c r="AA215" s="28">
        <v>7.1</v>
      </c>
      <c r="AB215" s="28">
        <v>8.1</v>
      </c>
      <c r="AC215" s="28">
        <v>5.6</v>
      </c>
      <c r="AD215" s="28">
        <v>8.6</v>
      </c>
      <c r="AE215" s="28">
        <v>6.2</v>
      </c>
      <c r="AF215" s="28">
        <v>7.3</v>
      </c>
      <c r="AG215" s="28">
        <v>5.2</v>
      </c>
      <c r="AH215" s="28">
        <v>8.1999999999999993</v>
      </c>
      <c r="AI215" s="28">
        <v>5.4</v>
      </c>
      <c r="AJ215" s="28">
        <v>7.1</v>
      </c>
      <c r="AK215" s="28">
        <v>6.8</v>
      </c>
      <c r="AL215" s="28">
        <v>7.7</v>
      </c>
      <c r="AM215" s="33">
        <v>51</v>
      </c>
      <c r="AN215" s="36">
        <v>0</v>
      </c>
      <c r="AO215" s="32">
        <v>6.8</v>
      </c>
      <c r="AP215" s="32">
        <v>6.4</v>
      </c>
      <c r="AQ215" s="32" t="s">
        <v>393</v>
      </c>
      <c r="AR215" s="32" t="s">
        <v>393</v>
      </c>
      <c r="AS215" s="32" t="s">
        <v>393</v>
      </c>
      <c r="AT215" s="32" t="s">
        <v>393</v>
      </c>
      <c r="AU215" s="32" t="s">
        <v>393</v>
      </c>
      <c r="AV215" s="32">
        <v>7.5</v>
      </c>
      <c r="AW215" s="32" t="s">
        <v>393</v>
      </c>
      <c r="AX215" s="32" t="s">
        <v>393</v>
      </c>
      <c r="AY215" s="32" t="s">
        <v>393</v>
      </c>
      <c r="AZ215" s="32" t="s">
        <v>393</v>
      </c>
      <c r="BA215" s="32" t="s">
        <v>393</v>
      </c>
      <c r="BB215" s="32">
        <v>5.8</v>
      </c>
      <c r="BC215" s="32">
        <v>4.8</v>
      </c>
      <c r="BD215" s="33">
        <v>5</v>
      </c>
      <c r="BE215" s="36">
        <v>0</v>
      </c>
      <c r="BF215" s="28">
        <v>7.6</v>
      </c>
      <c r="BG215" s="28">
        <v>6</v>
      </c>
      <c r="BH215" s="28">
        <v>7.7</v>
      </c>
      <c r="BI215" s="28">
        <v>8.6</v>
      </c>
      <c r="BJ215" s="28">
        <v>7.5</v>
      </c>
      <c r="BK215" s="28">
        <v>8.3000000000000007</v>
      </c>
      <c r="BL215" s="28">
        <v>8.1</v>
      </c>
      <c r="BM215" s="28">
        <v>7.5</v>
      </c>
      <c r="BN215" s="28">
        <v>6.9</v>
      </c>
      <c r="BO215" s="28">
        <v>8.1999999999999993</v>
      </c>
      <c r="BP215" s="28">
        <v>8.6</v>
      </c>
      <c r="BQ215" s="28">
        <v>7.5</v>
      </c>
      <c r="BR215" s="28">
        <v>8</v>
      </c>
      <c r="BS215" s="28" t="s">
        <v>393</v>
      </c>
      <c r="BT215" s="28">
        <v>8.5</v>
      </c>
      <c r="BU215" s="28">
        <v>6.8</v>
      </c>
      <c r="BV215" s="28">
        <v>5.7</v>
      </c>
      <c r="BW215" s="28">
        <v>6.2</v>
      </c>
      <c r="BX215" s="28">
        <v>8.3000000000000007</v>
      </c>
      <c r="BY215" s="28">
        <v>8.5</v>
      </c>
      <c r="BZ215" s="33">
        <v>50</v>
      </c>
      <c r="CA215" s="36">
        <v>0</v>
      </c>
      <c r="CB215" s="28">
        <v>7.4</v>
      </c>
      <c r="CC215" s="28" t="s">
        <v>393</v>
      </c>
      <c r="CD215" s="28">
        <v>8.1999999999999993</v>
      </c>
      <c r="CE215" s="28" t="s">
        <v>393</v>
      </c>
      <c r="CF215" s="28">
        <v>7.8</v>
      </c>
      <c r="CG215" s="28">
        <v>6.7</v>
      </c>
      <c r="CH215" s="28">
        <v>7.9</v>
      </c>
      <c r="CI215" s="28">
        <v>7.4</v>
      </c>
      <c r="CJ215" s="28" t="s">
        <v>393</v>
      </c>
      <c r="CK215" s="28">
        <v>8.3000000000000007</v>
      </c>
      <c r="CL215" s="28" t="s">
        <v>393</v>
      </c>
      <c r="CM215" s="28" t="s">
        <v>393</v>
      </c>
      <c r="CN215" s="28" t="s">
        <v>393</v>
      </c>
      <c r="CO215" s="28" t="s">
        <v>393</v>
      </c>
      <c r="CP215" s="28">
        <v>6.9</v>
      </c>
      <c r="CQ215" s="28">
        <v>6.7</v>
      </c>
      <c r="CR215" s="28">
        <v>8.6999999999999993</v>
      </c>
      <c r="CS215" s="28">
        <v>9.1999999999999993</v>
      </c>
      <c r="CT215" s="28">
        <v>8.1</v>
      </c>
      <c r="CU215" s="33">
        <v>27</v>
      </c>
      <c r="CV215" s="36">
        <v>0</v>
      </c>
      <c r="CW215" s="38">
        <v>128</v>
      </c>
      <c r="CX215" s="38">
        <v>0</v>
      </c>
      <c r="CY215" s="38">
        <v>0</v>
      </c>
      <c r="CZ215" s="38">
        <v>128</v>
      </c>
      <c r="DA215" s="38">
        <v>7.38</v>
      </c>
      <c r="DB215" s="38">
        <v>3.11</v>
      </c>
      <c r="DC215" s="28" t="s">
        <v>393</v>
      </c>
      <c r="DD215" s="28" t="s">
        <v>393</v>
      </c>
      <c r="DE215" s="28" t="s">
        <v>393</v>
      </c>
      <c r="DF215" s="28" t="s">
        <v>393</v>
      </c>
      <c r="DG215" s="38"/>
      <c r="DH215" s="38">
        <v>0</v>
      </c>
      <c r="DI215" s="38">
        <v>0</v>
      </c>
      <c r="DJ215" s="33">
        <v>0</v>
      </c>
      <c r="DK215" s="36">
        <v>5</v>
      </c>
      <c r="DL215" s="38">
        <v>128</v>
      </c>
      <c r="DM215" s="38">
        <v>5</v>
      </c>
      <c r="DN215" s="38">
        <v>7.1</v>
      </c>
      <c r="DO215" s="38">
        <v>2.99</v>
      </c>
      <c r="DP215" s="33">
        <v>133</v>
      </c>
      <c r="DQ215" s="36">
        <v>5</v>
      </c>
      <c r="DR215" s="28">
        <v>137</v>
      </c>
      <c r="DS215" s="28">
        <v>130</v>
      </c>
      <c r="DT215" s="28">
        <v>7.39</v>
      </c>
      <c r="DU215" s="28">
        <v>3.12</v>
      </c>
      <c r="DV215" s="28" t="s">
        <v>393</v>
      </c>
      <c r="DW215" s="42">
        <v>0</v>
      </c>
      <c r="DX215" s="16">
        <v>2220724305</v>
      </c>
      <c r="DY215" s="16" t="e">
        <v>#N/A</v>
      </c>
      <c r="DZ215" s="16" t="e">
        <v>#N/A</v>
      </c>
    </row>
    <row r="216" spans="1:130" ht="18.75" customHeight="1" x14ac:dyDescent="0.2">
      <c r="A216" s="59">
        <v>7</v>
      </c>
      <c r="B216" s="59"/>
      <c r="C216" s="65">
        <v>2220729536</v>
      </c>
      <c r="D216" s="66" t="s">
        <v>17</v>
      </c>
      <c r="E216" s="66" t="s">
        <v>58</v>
      </c>
      <c r="F216" s="66" t="s">
        <v>140</v>
      </c>
      <c r="G216" s="67">
        <v>35551</v>
      </c>
      <c r="H216" s="66" t="s">
        <v>209</v>
      </c>
      <c r="I216" s="66" t="s">
        <v>212</v>
      </c>
      <c r="J216" s="68">
        <v>8</v>
      </c>
      <c r="K216" s="68">
        <v>7.9</v>
      </c>
      <c r="L216" s="68">
        <v>8.6999999999999993</v>
      </c>
      <c r="M216" s="68">
        <v>7.7</v>
      </c>
      <c r="N216" s="68">
        <v>6.2</v>
      </c>
      <c r="O216" s="68">
        <v>9.5</v>
      </c>
      <c r="P216" s="68">
        <v>9.1999999999999993</v>
      </c>
      <c r="Q216" s="68" t="s">
        <v>393</v>
      </c>
      <c r="R216" s="68">
        <v>5</v>
      </c>
      <c r="S216" s="68" t="s">
        <v>393</v>
      </c>
      <c r="T216" s="68">
        <v>6.9</v>
      </c>
      <c r="U216" s="68" t="s">
        <v>393</v>
      </c>
      <c r="V216" s="68" t="s">
        <v>393</v>
      </c>
      <c r="W216" s="68">
        <v>7.2</v>
      </c>
      <c r="X216" s="68" t="s">
        <v>393</v>
      </c>
      <c r="Y216" s="68">
        <v>8.1999999999999993</v>
      </c>
      <c r="Z216" s="68">
        <v>8.5</v>
      </c>
      <c r="AA216" s="68">
        <v>8</v>
      </c>
      <c r="AB216" s="68">
        <v>6</v>
      </c>
      <c r="AC216" s="68">
        <v>6</v>
      </c>
      <c r="AD216" s="68">
        <v>8.1</v>
      </c>
      <c r="AE216" s="68">
        <v>5.6</v>
      </c>
      <c r="AF216" s="68">
        <v>6.1</v>
      </c>
      <c r="AG216" s="68">
        <v>6.5</v>
      </c>
      <c r="AH216" s="68">
        <v>8.3000000000000007</v>
      </c>
      <c r="AI216" s="68">
        <v>6.1</v>
      </c>
      <c r="AJ216" s="68">
        <v>7.1</v>
      </c>
      <c r="AK216" s="68">
        <v>6</v>
      </c>
      <c r="AL216" s="68">
        <v>6.1</v>
      </c>
      <c r="AM216" s="69">
        <v>51</v>
      </c>
      <c r="AN216" s="70">
        <v>0</v>
      </c>
      <c r="AO216" s="71">
        <v>7</v>
      </c>
      <c r="AP216" s="71">
        <v>6.8</v>
      </c>
      <c r="AQ216" s="71" t="s">
        <v>393</v>
      </c>
      <c r="AR216" s="71" t="s">
        <v>393</v>
      </c>
      <c r="AS216" s="71" t="s">
        <v>393</v>
      </c>
      <c r="AT216" s="71" t="s">
        <v>393</v>
      </c>
      <c r="AU216" s="71">
        <v>9</v>
      </c>
      <c r="AV216" s="71" t="s">
        <v>393</v>
      </c>
      <c r="AW216" s="71" t="s">
        <v>393</v>
      </c>
      <c r="AX216" s="71" t="s">
        <v>393</v>
      </c>
      <c r="AY216" s="71" t="s">
        <v>393</v>
      </c>
      <c r="AZ216" s="71" t="s">
        <v>393</v>
      </c>
      <c r="BA216" s="71">
        <v>5.4</v>
      </c>
      <c r="BB216" s="71" t="s">
        <v>393</v>
      </c>
      <c r="BC216" s="71">
        <v>6.8</v>
      </c>
      <c r="BD216" s="69">
        <v>5</v>
      </c>
      <c r="BE216" s="70">
        <v>0</v>
      </c>
      <c r="BF216" s="68">
        <v>6.8</v>
      </c>
      <c r="BG216" s="68">
        <v>8.3000000000000007</v>
      </c>
      <c r="BH216" s="68">
        <v>7.1</v>
      </c>
      <c r="BI216" s="68">
        <v>9.1999999999999993</v>
      </c>
      <c r="BJ216" s="68">
        <v>7.9</v>
      </c>
      <c r="BK216" s="68">
        <v>7</v>
      </c>
      <c r="BL216" s="68">
        <v>8.6</v>
      </c>
      <c r="BM216" s="68">
        <v>6.4</v>
      </c>
      <c r="BN216" s="68">
        <v>7</v>
      </c>
      <c r="BO216" s="68">
        <v>8.1999999999999993</v>
      </c>
      <c r="BP216" s="68">
        <v>9.4</v>
      </c>
      <c r="BQ216" s="68">
        <v>7.2</v>
      </c>
      <c r="BR216" s="68">
        <v>8.4</v>
      </c>
      <c r="BS216" s="68" t="s">
        <v>393</v>
      </c>
      <c r="BT216" s="68">
        <v>6.4</v>
      </c>
      <c r="BU216" s="68">
        <v>5.0999999999999996</v>
      </c>
      <c r="BV216" s="68">
        <v>6.3</v>
      </c>
      <c r="BW216" s="68">
        <v>7.8</v>
      </c>
      <c r="BX216" s="68">
        <v>8.6</v>
      </c>
      <c r="BY216" s="68">
        <v>8.1999999999999993</v>
      </c>
      <c r="BZ216" s="69">
        <v>50</v>
      </c>
      <c r="CA216" s="70">
        <v>0</v>
      </c>
      <c r="CB216" s="68">
        <v>10</v>
      </c>
      <c r="CC216" s="68" t="s">
        <v>393</v>
      </c>
      <c r="CD216" s="68">
        <v>6.1</v>
      </c>
      <c r="CE216" s="68" t="s">
        <v>393</v>
      </c>
      <c r="CF216" s="68">
        <v>6.5</v>
      </c>
      <c r="CG216" s="68">
        <v>7.6</v>
      </c>
      <c r="CH216" s="68">
        <v>8.1</v>
      </c>
      <c r="CI216" s="68">
        <v>8</v>
      </c>
      <c r="CJ216" s="68" t="s">
        <v>393</v>
      </c>
      <c r="CK216" s="68" t="s">
        <v>393</v>
      </c>
      <c r="CL216" s="68" t="s">
        <v>393</v>
      </c>
      <c r="CM216" s="68">
        <v>7.9</v>
      </c>
      <c r="CN216" s="68" t="s">
        <v>393</v>
      </c>
      <c r="CO216" s="68" t="s">
        <v>393</v>
      </c>
      <c r="CP216" s="68">
        <v>5.8</v>
      </c>
      <c r="CQ216" s="68">
        <v>7.2</v>
      </c>
      <c r="CR216" s="68">
        <v>8.8000000000000007</v>
      </c>
      <c r="CS216" s="68">
        <v>8.6</v>
      </c>
      <c r="CT216" s="68">
        <v>8</v>
      </c>
      <c r="CU216" s="69">
        <v>27</v>
      </c>
      <c r="CV216" s="70">
        <v>0</v>
      </c>
      <c r="CW216" s="72">
        <v>128</v>
      </c>
      <c r="CX216" s="72">
        <v>0</v>
      </c>
      <c r="CY216" s="72">
        <v>0</v>
      </c>
      <c r="CZ216" s="72">
        <v>128</v>
      </c>
      <c r="DA216" s="72">
        <v>7.41</v>
      </c>
      <c r="DB216" s="72">
        <v>3.1</v>
      </c>
      <c r="DC216" s="68" t="s">
        <v>393</v>
      </c>
      <c r="DD216" s="68" t="s">
        <v>393</v>
      </c>
      <c r="DE216" s="68" t="s">
        <v>393</v>
      </c>
      <c r="DF216" s="68" t="s">
        <v>393</v>
      </c>
      <c r="DG216" s="72"/>
      <c r="DH216" s="72">
        <v>0</v>
      </c>
      <c r="DI216" s="72">
        <v>0</v>
      </c>
      <c r="DJ216" s="69">
        <v>0</v>
      </c>
      <c r="DK216" s="70">
        <v>5</v>
      </c>
      <c r="DL216" s="72">
        <v>128</v>
      </c>
      <c r="DM216" s="72">
        <v>5</v>
      </c>
      <c r="DN216" s="72">
        <v>7.13</v>
      </c>
      <c r="DO216" s="72">
        <v>2.99</v>
      </c>
      <c r="DP216" s="69">
        <v>133</v>
      </c>
      <c r="DQ216" s="70">
        <v>5</v>
      </c>
      <c r="DR216" s="68">
        <v>137</v>
      </c>
      <c r="DS216" s="68">
        <v>133</v>
      </c>
      <c r="DT216" s="68">
        <v>7.41</v>
      </c>
      <c r="DU216" s="68">
        <v>3.1</v>
      </c>
      <c r="DV216" s="68" t="s">
        <v>393</v>
      </c>
      <c r="DW216" s="73">
        <v>0</v>
      </c>
      <c r="DX216" s="16" t="e">
        <v>#N/A</v>
      </c>
      <c r="DY216" s="16" t="e">
        <v>#N/A</v>
      </c>
      <c r="DZ216" s="16">
        <v>2220729536</v>
      </c>
    </row>
    <row r="217" spans="1:130" ht="18.75" customHeight="1" x14ac:dyDescent="0.2">
      <c r="A217" s="59">
        <v>8</v>
      </c>
      <c r="B217" s="59"/>
      <c r="C217" s="65">
        <v>2220727355</v>
      </c>
      <c r="D217" s="66" t="s">
        <v>18</v>
      </c>
      <c r="E217" s="66" t="s">
        <v>90</v>
      </c>
      <c r="F217" s="66" t="s">
        <v>161</v>
      </c>
      <c r="G217" s="67">
        <v>35853</v>
      </c>
      <c r="H217" s="66" t="s">
        <v>209</v>
      </c>
      <c r="I217" s="66" t="s">
        <v>212</v>
      </c>
      <c r="J217" s="68">
        <v>9</v>
      </c>
      <c r="K217" s="68">
        <v>7.1</v>
      </c>
      <c r="L217" s="68">
        <v>7.5</v>
      </c>
      <c r="M217" s="68">
        <v>7.2</v>
      </c>
      <c r="N217" s="68">
        <v>8.1999999999999993</v>
      </c>
      <c r="O217" s="68">
        <v>8.3000000000000007</v>
      </c>
      <c r="P217" s="68">
        <v>5.2</v>
      </c>
      <c r="Q217" s="68" t="s">
        <v>393</v>
      </c>
      <c r="R217" s="68">
        <v>6.5</v>
      </c>
      <c r="S217" s="68" t="s">
        <v>393</v>
      </c>
      <c r="T217" s="68" t="s">
        <v>393</v>
      </c>
      <c r="U217" s="68" t="s">
        <v>393</v>
      </c>
      <c r="V217" s="68" t="s">
        <v>393</v>
      </c>
      <c r="W217" s="68">
        <v>7.8</v>
      </c>
      <c r="X217" s="68">
        <v>6.8</v>
      </c>
      <c r="Y217" s="68">
        <v>9.1</v>
      </c>
      <c r="Z217" s="68">
        <v>8.6999999999999993</v>
      </c>
      <c r="AA217" s="68">
        <v>8.1</v>
      </c>
      <c r="AB217" s="68">
        <v>8.5</v>
      </c>
      <c r="AC217" s="68">
        <v>7.8</v>
      </c>
      <c r="AD217" s="68">
        <v>8.9</v>
      </c>
      <c r="AE217" s="68">
        <v>8.9</v>
      </c>
      <c r="AF217" s="68">
        <v>9.8000000000000007</v>
      </c>
      <c r="AG217" s="68">
        <v>7.3</v>
      </c>
      <c r="AH217" s="68">
        <v>7.6</v>
      </c>
      <c r="AI217" s="68">
        <v>6.4</v>
      </c>
      <c r="AJ217" s="68">
        <v>7.4</v>
      </c>
      <c r="AK217" s="68">
        <v>5.6</v>
      </c>
      <c r="AL217" s="68">
        <v>8.1999999999999993</v>
      </c>
      <c r="AM217" s="69">
        <v>51</v>
      </c>
      <c r="AN217" s="70">
        <v>0</v>
      </c>
      <c r="AO217" s="71">
        <v>7.5</v>
      </c>
      <c r="AP217" s="71">
        <v>8.3000000000000007</v>
      </c>
      <c r="AQ217" s="71" t="s">
        <v>393</v>
      </c>
      <c r="AR217" s="71" t="s">
        <v>393</v>
      </c>
      <c r="AS217" s="71">
        <v>6.4</v>
      </c>
      <c r="AT217" s="71" t="s">
        <v>393</v>
      </c>
      <c r="AU217" s="71" t="s">
        <v>393</v>
      </c>
      <c r="AV217" s="71" t="s">
        <v>393</v>
      </c>
      <c r="AW217" s="71" t="s">
        <v>393</v>
      </c>
      <c r="AX217" s="71" t="s">
        <v>393</v>
      </c>
      <c r="AY217" s="71">
        <v>8.6</v>
      </c>
      <c r="AZ217" s="71" t="s">
        <v>393</v>
      </c>
      <c r="BA217" s="71" t="s">
        <v>393</v>
      </c>
      <c r="BB217" s="71" t="s">
        <v>393</v>
      </c>
      <c r="BC217" s="71">
        <v>6.4</v>
      </c>
      <c r="BD217" s="69">
        <v>5</v>
      </c>
      <c r="BE217" s="70">
        <v>0</v>
      </c>
      <c r="BF217" s="68">
        <v>6.5</v>
      </c>
      <c r="BG217" s="68">
        <v>5.8</v>
      </c>
      <c r="BH217" s="68">
        <v>9.4</v>
      </c>
      <c r="BI217" s="68">
        <v>6.7</v>
      </c>
      <c r="BJ217" s="68">
        <v>6.2</v>
      </c>
      <c r="BK217" s="68">
        <v>7.2</v>
      </c>
      <c r="BL217" s="68">
        <v>7.7</v>
      </c>
      <c r="BM217" s="68">
        <v>6.4</v>
      </c>
      <c r="BN217" s="68">
        <v>6.5</v>
      </c>
      <c r="BO217" s="68">
        <v>8.1</v>
      </c>
      <c r="BP217" s="68">
        <v>7.8</v>
      </c>
      <c r="BQ217" s="68">
        <v>6.3</v>
      </c>
      <c r="BR217" s="68">
        <v>7.5</v>
      </c>
      <c r="BS217" s="68" t="s">
        <v>393</v>
      </c>
      <c r="BT217" s="68">
        <v>5.8</v>
      </c>
      <c r="BU217" s="68">
        <v>6.8</v>
      </c>
      <c r="BV217" s="68">
        <v>6.9</v>
      </c>
      <c r="BW217" s="68">
        <v>6.3</v>
      </c>
      <c r="BX217" s="68">
        <v>8.1</v>
      </c>
      <c r="BY217" s="68">
        <v>8</v>
      </c>
      <c r="BZ217" s="69">
        <v>50</v>
      </c>
      <c r="CA217" s="70">
        <v>0</v>
      </c>
      <c r="CB217" s="68">
        <v>9.1999999999999993</v>
      </c>
      <c r="CC217" s="68" t="s">
        <v>393</v>
      </c>
      <c r="CD217" s="68">
        <v>7.6</v>
      </c>
      <c r="CE217" s="68" t="s">
        <v>393</v>
      </c>
      <c r="CF217" s="68">
        <v>8.1999999999999993</v>
      </c>
      <c r="CG217" s="68">
        <v>7.5</v>
      </c>
      <c r="CH217" s="68">
        <v>5.7</v>
      </c>
      <c r="CI217" s="68">
        <v>6.7</v>
      </c>
      <c r="CJ217" s="68" t="s">
        <v>393</v>
      </c>
      <c r="CK217" s="68">
        <v>8</v>
      </c>
      <c r="CL217" s="68" t="s">
        <v>393</v>
      </c>
      <c r="CM217" s="68" t="s">
        <v>393</v>
      </c>
      <c r="CN217" s="68" t="s">
        <v>393</v>
      </c>
      <c r="CO217" s="68" t="s">
        <v>393</v>
      </c>
      <c r="CP217" s="68">
        <v>7.4</v>
      </c>
      <c r="CQ217" s="68">
        <v>6.5</v>
      </c>
      <c r="CR217" s="68">
        <v>8.1999999999999993</v>
      </c>
      <c r="CS217" s="68">
        <v>6.3</v>
      </c>
      <c r="CT217" s="68">
        <v>7.3</v>
      </c>
      <c r="CU217" s="69">
        <v>27</v>
      </c>
      <c r="CV217" s="70">
        <v>0</v>
      </c>
      <c r="CW217" s="72">
        <v>128</v>
      </c>
      <c r="CX217" s="72">
        <v>0</v>
      </c>
      <c r="CY217" s="72">
        <v>0</v>
      </c>
      <c r="CZ217" s="72">
        <v>128</v>
      </c>
      <c r="DA217" s="72">
        <v>7.37</v>
      </c>
      <c r="DB217" s="72">
        <v>3.08</v>
      </c>
      <c r="DC217" s="68" t="s">
        <v>393</v>
      </c>
      <c r="DD217" s="68" t="s">
        <v>393</v>
      </c>
      <c r="DE217" s="68" t="s">
        <v>393</v>
      </c>
      <c r="DF217" s="68" t="s">
        <v>393</v>
      </c>
      <c r="DG217" s="72"/>
      <c r="DH217" s="72">
        <v>0</v>
      </c>
      <c r="DI217" s="72">
        <v>0</v>
      </c>
      <c r="DJ217" s="69">
        <v>0</v>
      </c>
      <c r="DK217" s="70">
        <v>5</v>
      </c>
      <c r="DL217" s="72">
        <v>128</v>
      </c>
      <c r="DM217" s="72">
        <v>5</v>
      </c>
      <c r="DN217" s="72">
        <v>7.09</v>
      </c>
      <c r="DO217" s="72">
        <v>2.96</v>
      </c>
      <c r="DP217" s="69">
        <v>133</v>
      </c>
      <c r="DQ217" s="70">
        <v>5</v>
      </c>
      <c r="DR217" s="68">
        <v>137</v>
      </c>
      <c r="DS217" s="68">
        <v>133</v>
      </c>
      <c r="DT217" s="68">
        <v>7.37</v>
      </c>
      <c r="DU217" s="68">
        <v>3.08</v>
      </c>
      <c r="DV217" s="68" t="s">
        <v>393</v>
      </c>
      <c r="DW217" s="73">
        <v>0</v>
      </c>
      <c r="DX217" s="16">
        <v>2220727355</v>
      </c>
      <c r="DY217" s="16" t="e">
        <v>#N/A</v>
      </c>
      <c r="DZ217" s="16" t="e">
        <v>#N/A</v>
      </c>
    </row>
    <row r="218" spans="1:130" ht="18.75" customHeight="1" x14ac:dyDescent="0.2">
      <c r="A218" s="59">
        <v>9</v>
      </c>
      <c r="B218" s="59"/>
      <c r="C218" s="65">
        <v>2220728551</v>
      </c>
      <c r="D218" s="66" t="s">
        <v>23</v>
      </c>
      <c r="E218" s="66" t="s">
        <v>72</v>
      </c>
      <c r="F218" s="66" t="s">
        <v>186</v>
      </c>
      <c r="G218" s="67">
        <v>36094</v>
      </c>
      <c r="H218" s="66" t="s">
        <v>209</v>
      </c>
      <c r="I218" s="66" t="s">
        <v>212</v>
      </c>
      <c r="J218" s="68">
        <v>8.5</v>
      </c>
      <c r="K218" s="68">
        <v>7.3</v>
      </c>
      <c r="L218" s="68">
        <v>7.9</v>
      </c>
      <c r="M218" s="68">
        <v>7.4</v>
      </c>
      <c r="N218" s="68">
        <v>5.8</v>
      </c>
      <c r="O218" s="68">
        <v>8.1999999999999993</v>
      </c>
      <c r="P218" s="68">
        <v>7.1</v>
      </c>
      <c r="Q218" s="68" t="s">
        <v>393</v>
      </c>
      <c r="R218" s="68">
        <v>6.1</v>
      </c>
      <c r="S218" s="68" t="s">
        <v>393</v>
      </c>
      <c r="T218" s="68">
        <v>7</v>
      </c>
      <c r="U218" s="68" t="s">
        <v>393</v>
      </c>
      <c r="V218" s="68" t="s">
        <v>393</v>
      </c>
      <c r="W218" s="68">
        <v>6.5</v>
      </c>
      <c r="X218" s="68" t="s">
        <v>393</v>
      </c>
      <c r="Y218" s="68">
        <v>9.1</v>
      </c>
      <c r="Z218" s="68">
        <v>8.4</v>
      </c>
      <c r="AA218" s="68">
        <v>7.3</v>
      </c>
      <c r="AB218" s="68">
        <v>5.0999999999999996</v>
      </c>
      <c r="AC218" s="68">
        <v>7.4</v>
      </c>
      <c r="AD218" s="68">
        <v>7.8</v>
      </c>
      <c r="AE218" s="68" t="s">
        <v>250</v>
      </c>
      <c r="AF218" s="68" t="s">
        <v>250</v>
      </c>
      <c r="AG218" s="68">
        <v>7</v>
      </c>
      <c r="AH218" s="68">
        <v>8.1</v>
      </c>
      <c r="AI218" s="68">
        <v>6.3</v>
      </c>
      <c r="AJ218" s="68">
        <v>6</v>
      </c>
      <c r="AK218" s="68">
        <v>5.3</v>
      </c>
      <c r="AL218" s="68">
        <v>8.8000000000000007</v>
      </c>
      <c r="AM218" s="69">
        <v>51</v>
      </c>
      <c r="AN218" s="70">
        <v>0</v>
      </c>
      <c r="AO218" s="71">
        <v>6.9</v>
      </c>
      <c r="AP218" s="71">
        <v>5.5</v>
      </c>
      <c r="AQ218" s="71" t="s">
        <v>393</v>
      </c>
      <c r="AR218" s="71" t="s">
        <v>393</v>
      </c>
      <c r="AS218" s="71" t="s">
        <v>393</v>
      </c>
      <c r="AT218" s="71" t="s">
        <v>393</v>
      </c>
      <c r="AU218" s="71" t="s">
        <v>393</v>
      </c>
      <c r="AV218" s="71">
        <v>6.8</v>
      </c>
      <c r="AW218" s="71" t="s">
        <v>393</v>
      </c>
      <c r="AX218" s="71" t="s">
        <v>393</v>
      </c>
      <c r="AY218" s="71" t="s">
        <v>393</v>
      </c>
      <c r="AZ218" s="71" t="s">
        <v>393</v>
      </c>
      <c r="BA218" s="71" t="s">
        <v>393</v>
      </c>
      <c r="BB218" s="71">
        <v>5.9</v>
      </c>
      <c r="BC218" s="71">
        <v>5.3</v>
      </c>
      <c r="BD218" s="69">
        <v>5</v>
      </c>
      <c r="BE218" s="70">
        <v>0</v>
      </c>
      <c r="BF218" s="68">
        <v>6.9</v>
      </c>
      <c r="BG218" s="68">
        <v>7.5</v>
      </c>
      <c r="BH218" s="68">
        <v>7.4</v>
      </c>
      <c r="BI218" s="68">
        <v>6.1</v>
      </c>
      <c r="BJ218" s="68">
        <v>7.5</v>
      </c>
      <c r="BK218" s="68">
        <v>6.8</v>
      </c>
      <c r="BL218" s="68">
        <v>7.9</v>
      </c>
      <c r="BM218" s="68">
        <v>6.4</v>
      </c>
      <c r="BN218" s="68">
        <v>7.9</v>
      </c>
      <c r="BO218" s="68">
        <v>6.4</v>
      </c>
      <c r="BP218" s="68">
        <v>7.6</v>
      </c>
      <c r="BQ218" s="68">
        <v>6.2</v>
      </c>
      <c r="BR218" s="68">
        <v>8.1</v>
      </c>
      <c r="BS218" s="68" t="s">
        <v>393</v>
      </c>
      <c r="BT218" s="68">
        <v>9.1</v>
      </c>
      <c r="BU218" s="68">
        <v>6</v>
      </c>
      <c r="BV218" s="68">
        <v>7.5</v>
      </c>
      <c r="BW218" s="68">
        <v>8</v>
      </c>
      <c r="BX218" s="68">
        <v>8.4</v>
      </c>
      <c r="BY218" s="68">
        <v>7.1</v>
      </c>
      <c r="BZ218" s="69">
        <v>50</v>
      </c>
      <c r="CA218" s="70">
        <v>0</v>
      </c>
      <c r="CB218" s="68">
        <v>8.6</v>
      </c>
      <c r="CC218" s="68" t="s">
        <v>393</v>
      </c>
      <c r="CD218" s="68">
        <v>8.5</v>
      </c>
      <c r="CE218" s="68" t="s">
        <v>393</v>
      </c>
      <c r="CF218" s="68">
        <v>7.1</v>
      </c>
      <c r="CG218" s="68">
        <v>7.6</v>
      </c>
      <c r="CH218" s="68">
        <v>9.3000000000000007</v>
      </c>
      <c r="CI218" s="68">
        <v>6.5</v>
      </c>
      <c r="CJ218" s="68" t="s">
        <v>393</v>
      </c>
      <c r="CK218" s="68">
        <v>8.4</v>
      </c>
      <c r="CL218" s="68" t="s">
        <v>393</v>
      </c>
      <c r="CM218" s="68" t="s">
        <v>393</v>
      </c>
      <c r="CN218" s="68" t="s">
        <v>393</v>
      </c>
      <c r="CO218" s="68" t="s">
        <v>393</v>
      </c>
      <c r="CP218" s="68">
        <v>6.9</v>
      </c>
      <c r="CQ218" s="68">
        <v>7</v>
      </c>
      <c r="CR218" s="68">
        <v>7.8</v>
      </c>
      <c r="CS218" s="68">
        <v>9.6999999999999993</v>
      </c>
      <c r="CT218" s="68">
        <v>8</v>
      </c>
      <c r="CU218" s="69">
        <v>27</v>
      </c>
      <c r="CV218" s="70">
        <v>0</v>
      </c>
      <c r="CW218" s="72">
        <v>128</v>
      </c>
      <c r="CX218" s="72">
        <v>0</v>
      </c>
      <c r="CY218" s="72">
        <v>4</v>
      </c>
      <c r="CZ218" s="72">
        <v>124</v>
      </c>
      <c r="DA218" s="72">
        <v>7.34</v>
      </c>
      <c r="DB218" s="72">
        <v>3.07</v>
      </c>
      <c r="DC218" s="68" t="s">
        <v>393</v>
      </c>
      <c r="DD218" s="68" t="s">
        <v>393</v>
      </c>
      <c r="DE218" s="68" t="s">
        <v>393</v>
      </c>
      <c r="DF218" s="68" t="s">
        <v>393</v>
      </c>
      <c r="DG218" s="72"/>
      <c r="DH218" s="72">
        <v>0</v>
      </c>
      <c r="DI218" s="72">
        <v>0</v>
      </c>
      <c r="DJ218" s="69">
        <v>0</v>
      </c>
      <c r="DK218" s="70">
        <v>5</v>
      </c>
      <c r="DL218" s="72">
        <v>124</v>
      </c>
      <c r="DM218" s="72">
        <v>5</v>
      </c>
      <c r="DN218" s="72">
        <v>7.06</v>
      </c>
      <c r="DO218" s="72">
        <v>2.95</v>
      </c>
      <c r="DP218" s="69">
        <v>133</v>
      </c>
      <c r="DQ218" s="70">
        <v>5</v>
      </c>
      <c r="DR218" s="68">
        <v>137</v>
      </c>
      <c r="DS218" s="68">
        <v>133</v>
      </c>
      <c r="DT218" s="68">
        <v>7.34</v>
      </c>
      <c r="DU218" s="68">
        <v>3.07</v>
      </c>
      <c r="DV218" s="68" t="s">
        <v>393</v>
      </c>
      <c r="DW218" s="73">
        <v>0</v>
      </c>
      <c r="DX218" s="16">
        <v>2220728551</v>
      </c>
      <c r="DY218" s="16" t="e">
        <v>#N/A</v>
      </c>
      <c r="DZ218" s="16" t="e">
        <v>#N/A</v>
      </c>
    </row>
    <row r="219" spans="1:130" ht="18.75" customHeight="1" x14ac:dyDescent="0.2">
      <c r="A219" s="100">
        <v>10</v>
      </c>
      <c r="B219" s="100"/>
      <c r="C219" s="65">
        <v>2220727384</v>
      </c>
      <c r="D219" s="66" t="s">
        <v>6</v>
      </c>
      <c r="E219" s="66" t="s">
        <v>48</v>
      </c>
      <c r="F219" s="66" t="s">
        <v>173</v>
      </c>
      <c r="G219" s="67">
        <v>35796</v>
      </c>
      <c r="H219" s="66" t="s">
        <v>209</v>
      </c>
      <c r="I219" s="66" t="s">
        <v>212</v>
      </c>
      <c r="J219" s="68">
        <v>7.9</v>
      </c>
      <c r="K219" s="68">
        <v>7</v>
      </c>
      <c r="L219" s="68">
        <v>8.3000000000000007</v>
      </c>
      <c r="M219" s="68">
        <v>7.1</v>
      </c>
      <c r="N219" s="68">
        <v>5.6</v>
      </c>
      <c r="O219" s="68">
        <v>6.5</v>
      </c>
      <c r="P219" s="68">
        <v>5.7</v>
      </c>
      <c r="Q219" s="68" t="s">
        <v>393</v>
      </c>
      <c r="R219" s="68">
        <v>8.4</v>
      </c>
      <c r="S219" s="68" t="s">
        <v>393</v>
      </c>
      <c r="T219" s="68" t="s">
        <v>393</v>
      </c>
      <c r="U219" s="68" t="s">
        <v>393</v>
      </c>
      <c r="V219" s="68" t="s">
        <v>393</v>
      </c>
      <c r="W219" s="68">
        <v>8.3000000000000007</v>
      </c>
      <c r="X219" s="68">
        <v>6.4</v>
      </c>
      <c r="Y219" s="68">
        <v>8.4</v>
      </c>
      <c r="Z219" s="68">
        <v>8.3000000000000007</v>
      </c>
      <c r="AA219" s="68">
        <v>8.6999999999999993</v>
      </c>
      <c r="AB219" s="68">
        <v>8.1999999999999993</v>
      </c>
      <c r="AC219" s="68">
        <v>8.1</v>
      </c>
      <c r="AD219" s="68">
        <v>9.1</v>
      </c>
      <c r="AE219" s="68">
        <v>7.2</v>
      </c>
      <c r="AF219" s="68">
        <v>8.4</v>
      </c>
      <c r="AG219" s="68">
        <v>6.8</v>
      </c>
      <c r="AH219" s="68">
        <v>7</v>
      </c>
      <c r="AI219" s="68">
        <v>6.9</v>
      </c>
      <c r="AJ219" s="68">
        <v>8.5</v>
      </c>
      <c r="AK219" s="68">
        <v>5.9</v>
      </c>
      <c r="AL219" s="68">
        <v>8.8000000000000007</v>
      </c>
      <c r="AM219" s="69">
        <v>51</v>
      </c>
      <c r="AN219" s="70">
        <v>0</v>
      </c>
      <c r="AO219" s="71">
        <v>6.8</v>
      </c>
      <c r="AP219" s="71">
        <v>5.2</v>
      </c>
      <c r="AQ219" s="71" t="s">
        <v>393</v>
      </c>
      <c r="AR219" s="71" t="s">
        <v>393</v>
      </c>
      <c r="AS219" s="71" t="s">
        <v>393</v>
      </c>
      <c r="AT219" s="71" t="s">
        <v>393</v>
      </c>
      <c r="AU219" s="71" t="s">
        <v>393</v>
      </c>
      <c r="AV219" s="71">
        <v>8.1999999999999993</v>
      </c>
      <c r="AW219" s="71" t="s">
        <v>393</v>
      </c>
      <c r="AX219" s="71" t="s">
        <v>393</v>
      </c>
      <c r="AY219" s="71" t="s">
        <v>393</v>
      </c>
      <c r="AZ219" s="71" t="s">
        <v>393</v>
      </c>
      <c r="BA219" s="71" t="s">
        <v>393</v>
      </c>
      <c r="BB219" s="71">
        <v>7.1</v>
      </c>
      <c r="BC219" s="71">
        <v>6.2</v>
      </c>
      <c r="BD219" s="69">
        <v>5</v>
      </c>
      <c r="BE219" s="70">
        <v>0</v>
      </c>
      <c r="BF219" s="68">
        <v>5.9</v>
      </c>
      <c r="BG219" s="68">
        <v>6.2</v>
      </c>
      <c r="BH219" s="68">
        <v>7.5</v>
      </c>
      <c r="BI219" s="68">
        <v>5.4</v>
      </c>
      <c r="BJ219" s="68">
        <v>5.8</v>
      </c>
      <c r="BK219" s="68">
        <v>8.3000000000000007</v>
      </c>
      <c r="BL219" s="68">
        <v>6.7</v>
      </c>
      <c r="BM219" s="68">
        <v>5.3</v>
      </c>
      <c r="BN219" s="68">
        <v>5.9</v>
      </c>
      <c r="BO219" s="68">
        <v>6.4</v>
      </c>
      <c r="BP219" s="68">
        <v>5.5</v>
      </c>
      <c r="BQ219" s="68">
        <v>7.1</v>
      </c>
      <c r="BR219" s="68">
        <v>7.3</v>
      </c>
      <c r="BS219" s="68" t="s">
        <v>393</v>
      </c>
      <c r="BT219" s="68">
        <v>8.1999999999999993</v>
      </c>
      <c r="BU219" s="68">
        <v>6.1</v>
      </c>
      <c r="BV219" s="68">
        <v>7.6</v>
      </c>
      <c r="BW219" s="68">
        <v>7.3</v>
      </c>
      <c r="BX219" s="68">
        <v>9.1999999999999993</v>
      </c>
      <c r="BY219" s="68">
        <v>8.3000000000000007</v>
      </c>
      <c r="BZ219" s="69">
        <v>50</v>
      </c>
      <c r="CA219" s="70">
        <v>0</v>
      </c>
      <c r="CB219" s="68" t="s">
        <v>393</v>
      </c>
      <c r="CC219" s="68">
        <v>7</v>
      </c>
      <c r="CD219" s="68">
        <v>7.8</v>
      </c>
      <c r="CE219" s="68" t="s">
        <v>393</v>
      </c>
      <c r="CF219" s="68">
        <v>7.7</v>
      </c>
      <c r="CG219" s="68">
        <v>7.7</v>
      </c>
      <c r="CH219" s="68">
        <v>9.3000000000000007</v>
      </c>
      <c r="CI219" s="68">
        <v>8.3000000000000007</v>
      </c>
      <c r="CJ219" s="68" t="s">
        <v>393</v>
      </c>
      <c r="CK219" s="68" t="s">
        <v>393</v>
      </c>
      <c r="CL219" s="68" t="s">
        <v>393</v>
      </c>
      <c r="CM219" s="68" t="s">
        <v>393</v>
      </c>
      <c r="CN219" s="68" t="s">
        <v>393</v>
      </c>
      <c r="CO219" s="68">
        <v>8.8000000000000007</v>
      </c>
      <c r="CP219" s="68">
        <v>6.2</v>
      </c>
      <c r="CQ219" s="68">
        <v>8.6</v>
      </c>
      <c r="CR219" s="68">
        <v>8.1</v>
      </c>
      <c r="CS219" s="68">
        <v>9.6</v>
      </c>
      <c r="CT219" s="68">
        <v>8.1999999999999993</v>
      </c>
      <c r="CU219" s="69">
        <v>27</v>
      </c>
      <c r="CV219" s="70">
        <v>0</v>
      </c>
      <c r="CW219" s="72">
        <v>128</v>
      </c>
      <c r="CX219" s="72">
        <v>0</v>
      </c>
      <c r="CY219" s="72">
        <v>0</v>
      </c>
      <c r="CZ219" s="72">
        <v>128</v>
      </c>
      <c r="DA219" s="72">
        <v>7.33</v>
      </c>
      <c r="DB219" s="72">
        <v>3.05</v>
      </c>
      <c r="DC219" s="68" t="s">
        <v>393</v>
      </c>
      <c r="DD219" s="68" t="s">
        <v>393</v>
      </c>
      <c r="DE219" s="68" t="s">
        <v>393</v>
      </c>
      <c r="DF219" s="68" t="s">
        <v>393</v>
      </c>
      <c r="DG219" s="72"/>
      <c r="DH219" s="72">
        <v>0</v>
      </c>
      <c r="DI219" s="72">
        <v>0</v>
      </c>
      <c r="DJ219" s="69">
        <v>0</v>
      </c>
      <c r="DK219" s="70">
        <v>5</v>
      </c>
      <c r="DL219" s="72">
        <v>128</v>
      </c>
      <c r="DM219" s="72">
        <v>5</v>
      </c>
      <c r="DN219" s="72">
        <v>7.06</v>
      </c>
      <c r="DO219" s="72">
        <v>2.93</v>
      </c>
      <c r="DP219" s="69">
        <v>133</v>
      </c>
      <c r="DQ219" s="70">
        <v>5</v>
      </c>
      <c r="DR219" s="68">
        <v>137</v>
      </c>
      <c r="DS219" s="68">
        <v>133</v>
      </c>
      <c r="DT219" s="68">
        <v>7.33</v>
      </c>
      <c r="DU219" s="68">
        <v>3.05</v>
      </c>
      <c r="DV219" s="68" t="s">
        <v>393</v>
      </c>
      <c r="DW219" s="73">
        <v>0</v>
      </c>
      <c r="DX219" s="16">
        <v>2220727384</v>
      </c>
      <c r="DY219" s="16" t="e">
        <v>#N/A</v>
      </c>
      <c r="DZ219" s="16" t="e">
        <v>#N/A</v>
      </c>
    </row>
    <row r="220" spans="1:130" ht="18.75" customHeight="1" x14ac:dyDescent="0.2">
      <c r="A220" s="100">
        <v>11</v>
      </c>
      <c r="B220" s="100"/>
      <c r="C220" s="65">
        <v>2220727364</v>
      </c>
      <c r="D220" s="66" t="s">
        <v>18</v>
      </c>
      <c r="E220" s="66" t="s">
        <v>94</v>
      </c>
      <c r="F220" s="66" t="s">
        <v>166</v>
      </c>
      <c r="G220" s="67">
        <v>35927</v>
      </c>
      <c r="H220" s="66" t="s">
        <v>209</v>
      </c>
      <c r="I220" s="66" t="s">
        <v>212</v>
      </c>
      <c r="J220" s="68">
        <v>8.8000000000000007</v>
      </c>
      <c r="K220" s="68">
        <v>8</v>
      </c>
      <c r="L220" s="68">
        <v>8.6999999999999993</v>
      </c>
      <c r="M220" s="68">
        <v>8.8000000000000007</v>
      </c>
      <c r="N220" s="68">
        <v>7</v>
      </c>
      <c r="O220" s="68">
        <v>7.5</v>
      </c>
      <c r="P220" s="68">
        <v>7.5</v>
      </c>
      <c r="Q220" s="68" t="s">
        <v>393</v>
      </c>
      <c r="R220" s="68">
        <v>7.7</v>
      </c>
      <c r="S220" s="68" t="s">
        <v>393</v>
      </c>
      <c r="T220" s="68" t="s">
        <v>393</v>
      </c>
      <c r="U220" s="68" t="s">
        <v>393</v>
      </c>
      <c r="V220" s="68" t="s">
        <v>393</v>
      </c>
      <c r="W220" s="68">
        <v>7.8</v>
      </c>
      <c r="X220" s="68">
        <v>8.6</v>
      </c>
      <c r="Y220" s="68">
        <v>9.3000000000000007</v>
      </c>
      <c r="Z220" s="68">
        <v>8.3000000000000007</v>
      </c>
      <c r="AA220" s="68">
        <v>7.6</v>
      </c>
      <c r="AB220" s="68">
        <v>8.1999999999999993</v>
      </c>
      <c r="AC220" s="68">
        <v>7.5</v>
      </c>
      <c r="AD220" s="68">
        <v>8.3000000000000007</v>
      </c>
      <c r="AE220" s="68">
        <v>7.6</v>
      </c>
      <c r="AF220" s="68">
        <v>6.5</v>
      </c>
      <c r="AG220" s="68">
        <v>4.9000000000000004</v>
      </c>
      <c r="AH220" s="68">
        <v>7.7</v>
      </c>
      <c r="AI220" s="68">
        <v>5.9</v>
      </c>
      <c r="AJ220" s="68">
        <v>7.2</v>
      </c>
      <c r="AK220" s="68">
        <v>5.8</v>
      </c>
      <c r="AL220" s="68">
        <v>8.1</v>
      </c>
      <c r="AM220" s="69">
        <v>51</v>
      </c>
      <c r="AN220" s="70">
        <v>0</v>
      </c>
      <c r="AO220" s="71">
        <v>7</v>
      </c>
      <c r="AP220" s="71">
        <v>6</v>
      </c>
      <c r="AQ220" s="71">
        <v>7.1</v>
      </c>
      <c r="AR220" s="71" t="s">
        <v>393</v>
      </c>
      <c r="AS220" s="71" t="s">
        <v>393</v>
      </c>
      <c r="AT220" s="71" t="s">
        <v>393</v>
      </c>
      <c r="AU220" s="71" t="s">
        <v>393</v>
      </c>
      <c r="AV220" s="71" t="s">
        <v>393</v>
      </c>
      <c r="AW220" s="71" t="s">
        <v>393</v>
      </c>
      <c r="AX220" s="71" t="s">
        <v>393</v>
      </c>
      <c r="AY220" s="71" t="s">
        <v>393</v>
      </c>
      <c r="AZ220" s="71" t="s">
        <v>393</v>
      </c>
      <c r="BA220" s="71">
        <v>6.2</v>
      </c>
      <c r="BB220" s="71" t="s">
        <v>393</v>
      </c>
      <c r="BC220" s="71">
        <v>8.4</v>
      </c>
      <c r="BD220" s="69">
        <v>5</v>
      </c>
      <c r="BE220" s="70">
        <v>0</v>
      </c>
      <c r="BF220" s="68">
        <v>4.0999999999999996</v>
      </c>
      <c r="BG220" s="68">
        <v>5.5</v>
      </c>
      <c r="BH220" s="68">
        <v>8.6</v>
      </c>
      <c r="BI220" s="68">
        <v>5.6</v>
      </c>
      <c r="BJ220" s="68">
        <v>7.4</v>
      </c>
      <c r="BK220" s="68">
        <v>6.8</v>
      </c>
      <c r="BL220" s="68">
        <v>8.1999999999999993</v>
      </c>
      <c r="BM220" s="68">
        <v>7.4</v>
      </c>
      <c r="BN220" s="68">
        <v>7.5</v>
      </c>
      <c r="BO220" s="68">
        <v>5.2</v>
      </c>
      <c r="BP220" s="68">
        <v>4.7</v>
      </c>
      <c r="BQ220" s="68">
        <v>6.8</v>
      </c>
      <c r="BR220" s="68">
        <v>7.8</v>
      </c>
      <c r="BS220" s="68" t="s">
        <v>393</v>
      </c>
      <c r="BT220" s="68">
        <v>7.5</v>
      </c>
      <c r="BU220" s="68">
        <v>6.3</v>
      </c>
      <c r="BV220" s="68">
        <v>6.6</v>
      </c>
      <c r="BW220" s="68">
        <v>6.7</v>
      </c>
      <c r="BX220" s="68">
        <v>7.4</v>
      </c>
      <c r="BY220" s="68">
        <v>7.9</v>
      </c>
      <c r="BZ220" s="69">
        <v>50</v>
      </c>
      <c r="CA220" s="70">
        <v>0</v>
      </c>
      <c r="CB220" s="68" t="s">
        <v>393</v>
      </c>
      <c r="CC220" s="68">
        <v>7.1</v>
      </c>
      <c r="CD220" s="68">
        <v>7.3</v>
      </c>
      <c r="CE220" s="68" t="s">
        <v>393</v>
      </c>
      <c r="CF220" s="68">
        <v>8</v>
      </c>
      <c r="CG220" s="68">
        <v>7.8</v>
      </c>
      <c r="CH220" s="68">
        <v>9.3000000000000007</v>
      </c>
      <c r="CI220" s="68">
        <v>6.5</v>
      </c>
      <c r="CJ220" s="68" t="s">
        <v>393</v>
      </c>
      <c r="CK220" s="68">
        <v>7.9</v>
      </c>
      <c r="CL220" s="68" t="s">
        <v>393</v>
      </c>
      <c r="CM220" s="68" t="s">
        <v>393</v>
      </c>
      <c r="CN220" s="68" t="s">
        <v>393</v>
      </c>
      <c r="CO220" s="68" t="s">
        <v>393</v>
      </c>
      <c r="CP220" s="68">
        <v>8</v>
      </c>
      <c r="CQ220" s="68">
        <v>7.6</v>
      </c>
      <c r="CR220" s="68">
        <v>8.8000000000000007</v>
      </c>
      <c r="CS220" s="68">
        <v>8.1</v>
      </c>
      <c r="CT220" s="68">
        <v>7.3</v>
      </c>
      <c r="CU220" s="69">
        <v>27</v>
      </c>
      <c r="CV220" s="70">
        <v>0</v>
      </c>
      <c r="CW220" s="72">
        <v>128</v>
      </c>
      <c r="CX220" s="72">
        <v>0</v>
      </c>
      <c r="CY220" s="72">
        <v>0</v>
      </c>
      <c r="CZ220" s="72">
        <v>128</v>
      </c>
      <c r="DA220" s="72">
        <v>7.24</v>
      </c>
      <c r="DB220" s="72">
        <v>3.04</v>
      </c>
      <c r="DC220" s="68" t="s">
        <v>393</v>
      </c>
      <c r="DD220" s="68" t="s">
        <v>393</v>
      </c>
      <c r="DE220" s="68" t="s">
        <v>393</v>
      </c>
      <c r="DF220" s="68" t="s">
        <v>393</v>
      </c>
      <c r="DG220" s="72"/>
      <c r="DH220" s="72">
        <v>0</v>
      </c>
      <c r="DI220" s="72">
        <v>0</v>
      </c>
      <c r="DJ220" s="69">
        <v>0</v>
      </c>
      <c r="DK220" s="70">
        <v>5</v>
      </c>
      <c r="DL220" s="72">
        <v>128</v>
      </c>
      <c r="DM220" s="72">
        <v>5</v>
      </c>
      <c r="DN220" s="72">
        <v>6.97</v>
      </c>
      <c r="DO220" s="72">
        <v>2.93</v>
      </c>
      <c r="DP220" s="69">
        <v>133</v>
      </c>
      <c r="DQ220" s="70">
        <v>5</v>
      </c>
      <c r="DR220" s="68">
        <v>137</v>
      </c>
      <c r="DS220" s="68">
        <v>133</v>
      </c>
      <c r="DT220" s="68">
        <v>7.24</v>
      </c>
      <c r="DU220" s="68">
        <v>3.04</v>
      </c>
      <c r="DV220" s="68" t="s">
        <v>393</v>
      </c>
      <c r="DW220" s="73">
        <v>0</v>
      </c>
      <c r="DX220" s="16">
        <v>2220727364</v>
      </c>
      <c r="DY220" s="16" t="e">
        <v>#N/A</v>
      </c>
      <c r="DZ220" s="16" t="e">
        <v>#N/A</v>
      </c>
    </row>
    <row r="221" spans="1:130" ht="18.75" customHeight="1" x14ac:dyDescent="0.2">
      <c r="A221" s="59">
        <v>12</v>
      </c>
      <c r="B221" s="59"/>
      <c r="C221" s="65">
        <v>2220729441</v>
      </c>
      <c r="D221" s="66" t="s">
        <v>21</v>
      </c>
      <c r="E221" s="66" t="s">
        <v>48</v>
      </c>
      <c r="F221" s="66" t="s">
        <v>184</v>
      </c>
      <c r="G221" s="67">
        <v>36084</v>
      </c>
      <c r="H221" s="66" t="s">
        <v>209</v>
      </c>
      <c r="I221" s="66" t="s">
        <v>212</v>
      </c>
      <c r="J221" s="68">
        <v>8.6</v>
      </c>
      <c r="K221" s="68">
        <v>8.6</v>
      </c>
      <c r="L221" s="68">
        <v>8.6</v>
      </c>
      <c r="M221" s="68">
        <v>7.9</v>
      </c>
      <c r="N221" s="68">
        <v>7.7</v>
      </c>
      <c r="O221" s="68">
        <v>9.9</v>
      </c>
      <c r="P221" s="68">
        <v>9.1</v>
      </c>
      <c r="Q221" s="68" t="s">
        <v>393</v>
      </c>
      <c r="R221" s="68">
        <v>8.5</v>
      </c>
      <c r="S221" s="68" t="s">
        <v>393</v>
      </c>
      <c r="T221" s="68" t="s">
        <v>393</v>
      </c>
      <c r="U221" s="68" t="s">
        <v>393</v>
      </c>
      <c r="V221" s="68" t="s">
        <v>393</v>
      </c>
      <c r="W221" s="68">
        <v>7.7</v>
      </c>
      <c r="X221" s="68">
        <v>7</v>
      </c>
      <c r="Y221" s="68">
        <v>9.1</v>
      </c>
      <c r="Z221" s="68">
        <v>8.1999999999999993</v>
      </c>
      <c r="AA221" s="68">
        <v>5.9</v>
      </c>
      <c r="AB221" s="68">
        <v>7.5</v>
      </c>
      <c r="AC221" s="68">
        <v>5.2</v>
      </c>
      <c r="AD221" s="68">
        <v>5.7</v>
      </c>
      <c r="AE221" s="68">
        <v>7.3</v>
      </c>
      <c r="AF221" s="68">
        <v>8.1999999999999993</v>
      </c>
      <c r="AG221" s="68">
        <v>5.7</v>
      </c>
      <c r="AH221" s="68">
        <v>7.6</v>
      </c>
      <c r="AI221" s="68">
        <v>6.4</v>
      </c>
      <c r="AJ221" s="68">
        <v>5.5</v>
      </c>
      <c r="AK221" s="68">
        <v>4.5</v>
      </c>
      <c r="AL221" s="68">
        <v>7.8</v>
      </c>
      <c r="AM221" s="69">
        <v>51</v>
      </c>
      <c r="AN221" s="70">
        <v>0</v>
      </c>
      <c r="AO221" s="71">
        <v>6.5</v>
      </c>
      <c r="AP221" s="71">
        <v>9.1999999999999993</v>
      </c>
      <c r="AQ221" s="71" t="s">
        <v>393</v>
      </c>
      <c r="AR221" s="71" t="s">
        <v>393</v>
      </c>
      <c r="AS221" s="71">
        <v>6</v>
      </c>
      <c r="AT221" s="71" t="s">
        <v>393</v>
      </c>
      <c r="AU221" s="71" t="s">
        <v>393</v>
      </c>
      <c r="AV221" s="71" t="s">
        <v>393</v>
      </c>
      <c r="AW221" s="71" t="s">
        <v>393</v>
      </c>
      <c r="AX221" s="71" t="s">
        <v>393</v>
      </c>
      <c r="AY221" s="71">
        <v>6.4</v>
      </c>
      <c r="AZ221" s="71" t="s">
        <v>393</v>
      </c>
      <c r="BA221" s="71" t="s">
        <v>393</v>
      </c>
      <c r="BB221" s="71" t="s">
        <v>393</v>
      </c>
      <c r="BC221" s="71">
        <v>8.4</v>
      </c>
      <c r="BD221" s="69">
        <v>5</v>
      </c>
      <c r="BE221" s="70">
        <v>0</v>
      </c>
      <c r="BF221" s="68">
        <v>5.2</v>
      </c>
      <c r="BG221" s="68">
        <v>6.2</v>
      </c>
      <c r="BH221" s="68">
        <v>7.7</v>
      </c>
      <c r="BI221" s="68">
        <v>6</v>
      </c>
      <c r="BJ221" s="68">
        <v>6.5</v>
      </c>
      <c r="BK221" s="68">
        <v>7.6</v>
      </c>
      <c r="BL221" s="68">
        <v>8.3000000000000007</v>
      </c>
      <c r="BM221" s="68">
        <v>7.1</v>
      </c>
      <c r="BN221" s="68">
        <v>7</v>
      </c>
      <c r="BO221" s="68">
        <v>6.1</v>
      </c>
      <c r="BP221" s="68">
        <v>6.6</v>
      </c>
      <c r="BQ221" s="68">
        <v>8.1999999999999993</v>
      </c>
      <c r="BR221" s="68">
        <v>7.2</v>
      </c>
      <c r="BS221" s="68" t="s">
        <v>393</v>
      </c>
      <c r="BT221" s="68">
        <v>5.7</v>
      </c>
      <c r="BU221" s="68">
        <v>6.7</v>
      </c>
      <c r="BV221" s="68">
        <v>6.6</v>
      </c>
      <c r="BW221" s="68">
        <v>8.8000000000000007</v>
      </c>
      <c r="BX221" s="68">
        <v>9</v>
      </c>
      <c r="BY221" s="68">
        <v>8.4</v>
      </c>
      <c r="BZ221" s="69">
        <v>50</v>
      </c>
      <c r="CA221" s="70">
        <v>0</v>
      </c>
      <c r="CB221" s="68">
        <v>8</v>
      </c>
      <c r="CC221" s="68" t="s">
        <v>393</v>
      </c>
      <c r="CD221" s="68">
        <v>7.6</v>
      </c>
      <c r="CE221" s="68" t="s">
        <v>393</v>
      </c>
      <c r="CF221" s="68">
        <v>5.2</v>
      </c>
      <c r="CG221" s="68">
        <v>8.5</v>
      </c>
      <c r="CH221" s="68">
        <v>9</v>
      </c>
      <c r="CI221" s="68">
        <v>6.6</v>
      </c>
      <c r="CJ221" s="68" t="s">
        <v>393</v>
      </c>
      <c r="CK221" s="68">
        <v>7.3</v>
      </c>
      <c r="CL221" s="68" t="s">
        <v>393</v>
      </c>
      <c r="CM221" s="68" t="s">
        <v>393</v>
      </c>
      <c r="CN221" s="68" t="s">
        <v>393</v>
      </c>
      <c r="CO221" s="68" t="s">
        <v>393</v>
      </c>
      <c r="CP221" s="68">
        <v>6.7</v>
      </c>
      <c r="CQ221" s="68">
        <v>8.1999999999999993</v>
      </c>
      <c r="CR221" s="68">
        <v>7.9</v>
      </c>
      <c r="CS221" s="68">
        <v>8.4</v>
      </c>
      <c r="CT221" s="68">
        <v>7.3</v>
      </c>
      <c r="CU221" s="69">
        <v>27</v>
      </c>
      <c r="CV221" s="70">
        <v>0</v>
      </c>
      <c r="CW221" s="72">
        <v>128</v>
      </c>
      <c r="CX221" s="72">
        <v>0</v>
      </c>
      <c r="CY221" s="72">
        <v>0</v>
      </c>
      <c r="CZ221" s="72">
        <v>128</v>
      </c>
      <c r="DA221" s="72">
        <v>7.24</v>
      </c>
      <c r="DB221" s="72">
        <v>3.01</v>
      </c>
      <c r="DC221" s="68" t="s">
        <v>393</v>
      </c>
      <c r="DD221" s="68" t="s">
        <v>393</v>
      </c>
      <c r="DE221" s="68" t="s">
        <v>393</v>
      </c>
      <c r="DF221" s="68" t="s">
        <v>393</v>
      </c>
      <c r="DG221" s="72"/>
      <c r="DH221" s="72">
        <v>0</v>
      </c>
      <c r="DI221" s="72">
        <v>0</v>
      </c>
      <c r="DJ221" s="69">
        <v>0</v>
      </c>
      <c r="DK221" s="70">
        <v>5</v>
      </c>
      <c r="DL221" s="72">
        <v>128</v>
      </c>
      <c r="DM221" s="72">
        <v>5</v>
      </c>
      <c r="DN221" s="72">
        <v>6.97</v>
      </c>
      <c r="DO221" s="72">
        <v>2.9</v>
      </c>
      <c r="DP221" s="69">
        <v>133</v>
      </c>
      <c r="DQ221" s="70">
        <v>5</v>
      </c>
      <c r="DR221" s="68">
        <v>137</v>
      </c>
      <c r="DS221" s="68">
        <v>133</v>
      </c>
      <c r="DT221" s="68">
        <v>7.24</v>
      </c>
      <c r="DU221" s="68">
        <v>3.01</v>
      </c>
      <c r="DV221" s="68" t="s">
        <v>378</v>
      </c>
      <c r="DW221" s="73">
        <v>0</v>
      </c>
      <c r="DX221" s="16">
        <v>2220729441</v>
      </c>
      <c r="DY221" s="16" t="e">
        <v>#N/A</v>
      </c>
      <c r="DZ221" s="16" t="e">
        <v>#N/A</v>
      </c>
    </row>
    <row r="222" spans="1:130" ht="18.75" customHeight="1" x14ac:dyDescent="0.2">
      <c r="A222" s="59">
        <v>13</v>
      </c>
      <c r="B222" s="59"/>
      <c r="C222" s="65">
        <v>2220727388</v>
      </c>
      <c r="D222" s="66" t="s">
        <v>6</v>
      </c>
      <c r="E222" s="66" t="s">
        <v>47</v>
      </c>
      <c r="F222" s="66" t="s">
        <v>175</v>
      </c>
      <c r="G222" s="67">
        <v>36095</v>
      </c>
      <c r="H222" s="66" t="s">
        <v>209</v>
      </c>
      <c r="I222" s="66" t="s">
        <v>212</v>
      </c>
      <c r="J222" s="68">
        <v>8</v>
      </c>
      <c r="K222" s="68">
        <v>6.9</v>
      </c>
      <c r="L222" s="68">
        <v>8.1</v>
      </c>
      <c r="M222" s="68">
        <v>6.7</v>
      </c>
      <c r="N222" s="68">
        <v>6.8</v>
      </c>
      <c r="O222" s="68">
        <v>8.5</v>
      </c>
      <c r="P222" s="68">
        <v>8.9</v>
      </c>
      <c r="Q222" s="68" t="s">
        <v>393</v>
      </c>
      <c r="R222" s="68">
        <v>8.9</v>
      </c>
      <c r="S222" s="68" t="s">
        <v>393</v>
      </c>
      <c r="T222" s="68" t="s">
        <v>393</v>
      </c>
      <c r="U222" s="68" t="s">
        <v>393</v>
      </c>
      <c r="V222" s="68" t="s">
        <v>393</v>
      </c>
      <c r="W222" s="68">
        <v>8.3000000000000007</v>
      </c>
      <c r="X222" s="68">
        <v>7.5</v>
      </c>
      <c r="Y222" s="68">
        <v>9.3000000000000007</v>
      </c>
      <c r="Z222" s="68">
        <v>8.1999999999999993</v>
      </c>
      <c r="AA222" s="68">
        <v>7</v>
      </c>
      <c r="AB222" s="68">
        <v>6.2</v>
      </c>
      <c r="AC222" s="68">
        <v>6.9</v>
      </c>
      <c r="AD222" s="68">
        <v>8.6</v>
      </c>
      <c r="AE222" s="68">
        <v>7</v>
      </c>
      <c r="AF222" s="68">
        <v>8</v>
      </c>
      <c r="AG222" s="68">
        <v>5.7</v>
      </c>
      <c r="AH222" s="68">
        <v>8.5</v>
      </c>
      <c r="AI222" s="68">
        <v>6.9</v>
      </c>
      <c r="AJ222" s="68">
        <v>6</v>
      </c>
      <c r="AK222" s="68">
        <v>7.9</v>
      </c>
      <c r="AL222" s="68">
        <v>7.5</v>
      </c>
      <c r="AM222" s="69">
        <v>51</v>
      </c>
      <c r="AN222" s="70">
        <v>0</v>
      </c>
      <c r="AO222" s="71">
        <v>7.8</v>
      </c>
      <c r="AP222" s="71">
        <v>6.7</v>
      </c>
      <c r="AQ222" s="71">
        <v>10</v>
      </c>
      <c r="AR222" s="71" t="s">
        <v>393</v>
      </c>
      <c r="AS222" s="71" t="s">
        <v>393</v>
      </c>
      <c r="AT222" s="71" t="s">
        <v>393</v>
      </c>
      <c r="AU222" s="71" t="s">
        <v>393</v>
      </c>
      <c r="AV222" s="71" t="s">
        <v>393</v>
      </c>
      <c r="AW222" s="71" t="s">
        <v>393</v>
      </c>
      <c r="AX222" s="71" t="s">
        <v>393</v>
      </c>
      <c r="AY222" s="71" t="s">
        <v>393</v>
      </c>
      <c r="AZ222" s="71" t="s">
        <v>393</v>
      </c>
      <c r="BA222" s="71">
        <v>5.3</v>
      </c>
      <c r="BB222" s="71" t="s">
        <v>393</v>
      </c>
      <c r="BC222" s="71">
        <v>7.2</v>
      </c>
      <c r="BD222" s="69">
        <v>5</v>
      </c>
      <c r="BE222" s="70">
        <v>0</v>
      </c>
      <c r="BF222" s="68">
        <v>6.4</v>
      </c>
      <c r="BG222" s="68">
        <v>6</v>
      </c>
      <c r="BH222" s="68">
        <v>8.1999999999999993</v>
      </c>
      <c r="BI222" s="68">
        <v>5.0999999999999996</v>
      </c>
      <c r="BJ222" s="68">
        <v>7.4</v>
      </c>
      <c r="BK222" s="68">
        <v>6.5</v>
      </c>
      <c r="BL222" s="68">
        <v>7.5</v>
      </c>
      <c r="BM222" s="68">
        <v>6.3</v>
      </c>
      <c r="BN222" s="68">
        <v>7.8</v>
      </c>
      <c r="BO222" s="68">
        <v>7.6</v>
      </c>
      <c r="BP222" s="68">
        <v>7.8</v>
      </c>
      <c r="BQ222" s="68">
        <v>6.8</v>
      </c>
      <c r="BR222" s="68">
        <v>7.3</v>
      </c>
      <c r="BS222" s="68" t="s">
        <v>393</v>
      </c>
      <c r="BT222" s="68">
        <v>6.4</v>
      </c>
      <c r="BU222" s="68">
        <v>5.6</v>
      </c>
      <c r="BV222" s="68">
        <v>6.8</v>
      </c>
      <c r="BW222" s="68">
        <v>6.2</v>
      </c>
      <c r="BX222" s="68">
        <v>8.1999999999999993</v>
      </c>
      <c r="BY222" s="68">
        <v>8.1999999999999993</v>
      </c>
      <c r="BZ222" s="69">
        <v>50</v>
      </c>
      <c r="CA222" s="70">
        <v>0</v>
      </c>
      <c r="CB222" s="68" t="s">
        <v>393</v>
      </c>
      <c r="CC222" s="68">
        <v>6.7</v>
      </c>
      <c r="CD222" s="68">
        <v>7.6</v>
      </c>
      <c r="CE222" s="68" t="s">
        <v>393</v>
      </c>
      <c r="CF222" s="68">
        <v>7.6</v>
      </c>
      <c r="CG222" s="68">
        <v>7.7</v>
      </c>
      <c r="CH222" s="68">
        <v>8.6999999999999993</v>
      </c>
      <c r="CI222" s="68">
        <v>5.6</v>
      </c>
      <c r="CJ222" s="68" t="s">
        <v>393</v>
      </c>
      <c r="CK222" s="68">
        <v>7.6</v>
      </c>
      <c r="CL222" s="68" t="s">
        <v>393</v>
      </c>
      <c r="CM222" s="68" t="s">
        <v>393</v>
      </c>
      <c r="CN222" s="68" t="s">
        <v>393</v>
      </c>
      <c r="CO222" s="68" t="s">
        <v>393</v>
      </c>
      <c r="CP222" s="68">
        <v>6.7</v>
      </c>
      <c r="CQ222" s="68">
        <v>7.4</v>
      </c>
      <c r="CR222" s="68">
        <v>7.9</v>
      </c>
      <c r="CS222" s="68">
        <v>7.7</v>
      </c>
      <c r="CT222" s="68">
        <v>7.3</v>
      </c>
      <c r="CU222" s="69">
        <v>27</v>
      </c>
      <c r="CV222" s="70">
        <v>0</v>
      </c>
      <c r="CW222" s="72">
        <v>128</v>
      </c>
      <c r="CX222" s="72">
        <v>0</v>
      </c>
      <c r="CY222" s="72">
        <v>0</v>
      </c>
      <c r="CZ222" s="72">
        <v>128</v>
      </c>
      <c r="DA222" s="72">
        <v>7.22</v>
      </c>
      <c r="DB222" s="72">
        <v>3</v>
      </c>
      <c r="DC222" s="68" t="s">
        <v>393</v>
      </c>
      <c r="DD222" s="68" t="s">
        <v>393</v>
      </c>
      <c r="DE222" s="68" t="s">
        <v>393</v>
      </c>
      <c r="DF222" s="68" t="s">
        <v>393</v>
      </c>
      <c r="DG222" s="72"/>
      <c r="DH222" s="72">
        <v>0</v>
      </c>
      <c r="DI222" s="72">
        <v>0</v>
      </c>
      <c r="DJ222" s="69">
        <v>0</v>
      </c>
      <c r="DK222" s="70">
        <v>5</v>
      </c>
      <c r="DL222" s="72">
        <v>128</v>
      </c>
      <c r="DM222" s="72">
        <v>5</v>
      </c>
      <c r="DN222" s="72">
        <v>6.95</v>
      </c>
      <c r="DO222" s="72">
        <v>2.89</v>
      </c>
      <c r="DP222" s="69">
        <v>133</v>
      </c>
      <c r="DQ222" s="70">
        <v>5</v>
      </c>
      <c r="DR222" s="68">
        <v>137</v>
      </c>
      <c r="DS222" s="68">
        <v>133</v>
      </c>
      <c r="DT222" s="68">
        <v>7.22</v>
      </c>
      <c r="DU222" s="68">
        <v>3</v>
      </c>
      <c r="DV222" s="68" t="s">
        <v>393</v>
      </c>
      <c r="DW222" s="73">
        <v>0</v>
      </c>
      <c r="DX222" s="16">
        <v>2220727388</v>
      </c>
      <c r="DY222" s="16" t="e">
        <v>#N/A</v>
      </c>
      <c r="DZ222" s="16" t="e">
        <v>#N/A</v>
      </c>
    </row>
    <row r="223" spans="1:130" ht="18.75" customHeight="1" x14ac:dyDescent="0.2">
      <c r="A223" s="59">
        <v>14</v>
      </c>
      <c r="B223" s="59"/>
      <c r="C223" s="65">
        <v>2220326390</v>
      </c>
      <c r="D223" s="66" t="s">
        <v>23</v>
      </c>
      <c r="E223" s="66" t="s">
        <v>48</v>
      </c>
      <c r="F223" s="66" t="s">
        <v>21</v>
      </c>
      <c r="G223" s="67">
        <v>35778</v>
      </c>
      <c r="H223" s="66" t="s">
        <v>209</v>
      </c>
      <c r="I223" s="66" t="s">
        <v>212</v>
      </c>
      <c r="J223" s="68">
        <v>9.5</v>
      </c>
      <c r="K223" s="68">
        <v>8.3000000000000007</v>
      </c>
      <c r="L223" s="68">
        <v>7.9</v>
      </c>
      <c r="M223" s="68">
        <v>6.6</v>
      </c>
      <c r="N223" s="68">
        <v>7.9</v>
      </c>
      <c r="O223" s="68">
        <v>6.8</v>
      </c>
      <c r="P223" s="68">
        <v>7.5</v>
      </c>
      <c r="Q223" s="68" t="s">
        <v>393</v>
      </c>
      <c r="R223" s="68">
        <v>8.9</v>
      </c>
      <c r="S223" s="68" t="s">
        <v>393</v>
      </c>
      <c r="T223" s="68" t="s">
        <v>393</v>
      </c>
      <c r="U223" s="68" t="s">
        <v>393</v>
      </c>
      <c r="V223" s="68" t="s">
        <v>393</v>
      </c>
      <c r="W223" s="68">
        <v>7.6</v>
      </c>
      <c r="X223" s="68">
        <v>6</v>
      </c>
      <c r="Y223" s="68">
        <v>8.5</v>
      </c>
      <c r="Z223" s="68">
        <v>6.2</v>
      </c>
      <c r="AA223" s="68">
        <v>8.4</v>
      </c>
      <c r="AB223" s="68">
        <v>7.3</v>
      </c>
      <c r="AC223" s="68">
        <v>7.2</v>
      </c>
      <c r="AD223" s="68">
        <v>9.1999999999999993</v>
      </c>
      <c r="AE223" s="68">
        <v>6.1</v>
      </c>
      <c r="AF223" s="68">
        <v>6.7</v>
      </c>
      <c r="AG223" s="68">
        <v>6</v>
      </c>
      <c r="AH223" s="68">
        <v>6.6</v>
      </c>
      <c r="AI223" s="68">
        <v>6.8</v>
      </c>
      <c r="AJ223" s="68">
        <v>6.9</v>
      </c>
      <c r="AK223" s="68">
        <v>6.1</v>
      </c>
      <c r="AL223" s="68">
        <v>6.3</v>
      </c>
      <c r="AM223" s="69">
        <v>51</v>
      </c>
      <c r="AN223" s="70">
        <v>0</v>
      </c>
      <c r="AO223" s="71">
        <v>6.8</v>
      </c>
      <c r="AP223" s="71">
        <v>6.9</v>
      </c>
      <c r="AQ223" s="71" t="s">
        <v>393</v>
      </c>
      <c r="AR223" s="71" t="s">
        <v>393</v>
      </c>
      <c r="AS223" s="71" t="s">
        <v>393</v>
      </c>
      <c r="AT223" s="71" t="s">
        <v>393</v>
      </c>
      <c r="AU223" s="71">
        <v>5.3</v>
      </c>
      <c r="AV223" s="71" t="s">
        <v>393</v>
      </c>
      <c r="AW223" s="71" t="s">
        <v>393</v>
      </c>
      <c r="AX223" s="71" t="s">
        <v>393</v>
      </c>
      <c r="AY223" s="71" t="s">
        <v>393</v>
      </c>
      <c r="AZ223" s="71" t="s">
        <v>393</v>
      </c>
      <c r="BA223" s="71">
        <v>5.2</v>
      </c>
      <c r="BB223" s="71" t="s">
        <v>393</v>
      </c>
      <c r="BC223" s="71">
        <v>7.3</v>
      </c>
      <c r="BD223" s="69">
        <v>5</v>
      </c>
      <c r="BE223" s="70">
        <v>0</v>
      </c>
      <c r="BF223" s="68">
        <v>5.9</v>
      </c>
      <c r="BG223" s="68">
        <v>5.4</v>
      </c>
      <c r="BH223" s="68">
        <v>8.5</v>
      </c>
      <c r="BI223" s="68">
        <v>6.5</v>
      </c>
      <c r="BJ223" s="68">
        <v>6.2</v>
      </c>
      <c r="BK223" s="68">
        <v>7.5</v>
      </c>
      <c r="BL223" s="68">
        <v>8.3000000000000007</v>
      </c>
      <c r="BM223" s="68">
        <v>5.5</v>
      </c>
      <c r="BN223" s="68">
        <v>7.8</v>
      </c>
      <c r="BO223" s="68">
        <v>7</v>
      </c>
      <c r="BP223" s="68">
        <v>7.5</v>
      </c>
      <c r="BQ223" s="68">
        <v>5.8</v>
      </c>
      <c r="BR223" s="68">
        <v>7.8</v>
      </c>
      <c r="BS223" s="68" t="s">
        <v>393</v>
      </c>
      <c r="BT223" s="68">
        <v>5</v>
      </c>
      <c r="BU223" s="68">
        <v>8.6999999999999993</v>
      </c>
      <c r="BV223" s="68">
        <v>7.3</v>
      </c>
      <c r="BW223" s="68">
        <v>7.4</v>
      </c>
      <c r="BX223" s="68">
        <v>7.9</v>
      </c>
      <c r="BY223" s="68">
        <v>8</v>
      </c>
      <c r="BZ223" s="69">
        <v>50</v>
      </c>
      <c r="CA223" s="70">
        <v>0</v>
      </c>
      <c r="CB223" s="68">
        <v>8.3000000000000007</v>
      </c>
      <c r="CC223" s="68" t="s">
        <v>393</v>
      </c>
      <c r="CD223" s="68">
        <v>7.1</v>
      </c>
      <c r="CE223" s="68" t="s">
        <v>393</v>
      </c>
      <c r="CF223" s="68">
        <v>6.4</v>
      </c>
      <c r="CG223" s="68">
        <v>6.3</v>
      </c>
      <c r="CH223" s="68">
        <v>8.9</v>
      </c>
      <c r="CI223" s="68">
        <v>6.8</v>
      </c>
      <c r="CJ223" s="68" t="s">
        <v>393</v>
      </c>
      <c r="CK223" s="68">
        <v>8.1999999999999993</v>
      </c>
      <c r="CL223" s="68" t="s">
        <v>393</v>
      </c>
      <c r="CM223" s="68" t="s">
        <v>393</v>
      </c>
      <c r="CN223" s="68" t="s">
        <v>393</v>
      </c>
      <c r="CO223" s="68" t="s">
        <v>393</v>
      </c>
      <c r="CP223" s="68">
        <v>8.1</v>
      </c>
      <c r="CQ223" s="68">
        <v>7.5</v>
      </c>
      <c r="CR223" s="68">
        <v>8.5</v>
      </c>
      <c r="CS223" s="68">
        <v>6.2</v>
      </c>
      <c r="CT223" s="68">
        <v>6.1</v>
      </c>
      <c r="CU223" s="69">
        <v>27</v>
      </c>
      <c r="CV223" s="70">
        <v>0</v>
      </c>
      <c r="CW223" s="72">
        <v>128</v>
      </c>
      <c r="CX223" s="72">
        <v>0</v>
      </c>
      <c r="CY223" s="72">
        <v>0</v>
      </c>
      <c r="CZ223" s="72">
        <v>128</v>
      </c>
      <c r="DA223" s="72">
        <v>7.22</v>
      </c>
      <c r="DB223" s="72">
        <v>2.99</v>
      </c>
      <c r="DC223" s="68" t="s">
        <v>393</v>
      </c>
      <c r="DD223" s="68" t="s">
        <v>393</v>
      </c>
      <c r="DE223" s="68" t="s">
        <v>393</v>
      </c>
      <c r="DF223" s="68" t="s">
        <v>393</v>
      </c>
      <c r="DG223" s="72"/>
      <c r="DH223" s="72">
        <v>0</v>
      </c>
      <c r="DI223" s="72">
        <v>0</v>
      </c>
      <c r="DJ223" s="69">
        <v>0</v>
      </c>
      <c r="DK223" s="70">
        <v>5</v>
      </c>
      <c r="DL223" s="72">
        <v>128</v>
      </c>
      <c r="DM223" s="72">
        <v>5</v>
      </c>
      <c r="DN223" s="72">
        <v>6.95</v>
      </c>
      <c r="DO223" s="72">
        <v>2.88</v>
      </c>
      <c r="DP223" s="69">
        <v>133</v>
      </c>
      <c r="DQ223" s="70">
        <v>5</v>
      </c>
      <c r="DR223" s="68">
        <v>137</v>
      </c>
      <c r="DS223" s="68">
        <v>133</v>
      </c>
      <c r="DT223" s="68">
        <v>7.22</v>
      </c>
      <c r="DU223" s="68">
        <v>2.99</v>
      </c>
      <c r="DV223" s="68" t="s">
        <v>371</v>
      </c>
      <c r="DW223" s="73">
        <v>0</v>
      </c>
      <c r="DX223" s="16">
        <v>2220326390</v>
      </c>
      <c r="DY223" s="16" t="e">
        <v>#N/A</v>
      </c>
      <c r="DZ223" s="16" t="e">
        <v>#N/A</v>
      </c>
    </row>
    <row r="224" spans="1:130" ht="18.75" customHeight="1" x14ac:dyDescent="0.2">
      <c r="A224" s="100">
        <v>15</v>
      </c>
      <c r="B224" s="100"/>
      <c r="C224" s="65">
        <v>2220729356</v>
      </c>
      <c r="D224" s="66" t="s">
        <v>6</v>
      </c>
      <c r="E224" s="66" t="s">
        <v>61</v>
      </c>
      <c r="F224" s="66" t="s">
        <v>24</v>
      </c>
      <c r="G224" s="67">
        <v>35664</v>
      </c>
      <c r="H224" s="66" t="s">
        <v>209</v>
      </c>
      <c r="I224" s="66" t="s">
        <v>212</v>
      </c>
      <c r="J224" s="68">
        <v>9</v>
      </c>
      <c r="K224" s="68">
        <v>7.3</v>
      </c>
      <c r="L224" s="68">
        <v>6.4</v>
      </c>
      <c r="M224" s="68">
        <v>7.2</v>
      </c>
      <c r="N224" s="68">
        <v>4</v>
      </c>
      <c r="O224" s="68">
        <v>8</v>
      </c>
      <c r="P224" s="68">
        <v>7</v>
      </c>
      <c r="Q224" s="68" t="s">
        <v>393</v>
      </c>
      <c r="R224" s="68">
        <v>7.2</v>
      </c>
      <c r="S224" s="68" t="s">
        <v>393</v>
      </c>
      <c r="T224" s="68" t="s">
        <v>393</v>
      </c>
      <c r="U224" s="68" t="s">
        <v>393</v>
      </c>
      <c r="V224" s="68" t="s">
        <v>393</v>
      </c>
      <c r="W224" s="68">
        <v>7.3</v>
      </c>
      <c r="X224" s="68">
        <v>8.5</v>
      </c>
      <c r="Y224" s="68">
        <v>8.3000000000000007</v>
      </c>
      <c r="Z224" s="68">
        <v>8.1999999999999993</v>
      </c>
      <c r="AA224" s="68">
        <v>7.1</v>
      </c>
      <c r="AB224" s="68">
        <v>7.9</v>
      </c>
      <c r="AC224" s="68">
        <v>6.6</v>
      </c>
      <c r="AD224" s="68">
        <v>8.6999999999999993</v>
      </c>
      <c r="AE224" s="68">
        <v>6.8</v>
      </c>
      <c r="AF224" s="68">
        <v>7.3</v>
      </c>
      <c r="AG224" s="68">
        <v>5.3</v>
      </c>
      <c r="AH224" s="68">
        <v>8.4</v>
      </c>
      <c r="AI224" s="68">
        <v>6.4</v>
      </c>
      <c r="AJ224" s="68">
        <v>7.3</v>
      </c>
      <c r="AK224" s="68">
        <v>7.5</v>
      </c>
      <c r="AL224" s="68">
        <v>8.9</v>
      </c>
      <c r="AM224" s="69">
        <v>51</v>
      </c>
      <c r="AN224" s="70">
        <v>0</v>
      </c>
      <c r="AO224" s="71">
        <v>6.2</v>
      </c>
      <c r="AP224" s="71">
        <v>5</v>
      </c>
      <c r="AQ224" s="71">
        <v>6.7</v>
      </c>
      <c r="AR224" s="71" t="s">
        <v>393</v>
      </c>
      <c r="AS224" s="71" t="s">
        <v>393</v>
      </c>
      <c r="AT224" s="71" t="s">
        <v>393</v>
      </c>
      <c r="AU224" s="71" t="s">
        <v>393</v>
      </c>
      <c r="AV224" s="71" t="s">
        <v>393</v>
      </c>
      <c r="AW224" s="71" t="s">
        <v>393</v>
      </c>
      <c r="AX224" s="71" t="s">
        <v>393</v>
      </c>
      <c r="AY224" s="71" t="s">
        <v>393</v>
      </c>
      <c r="AZ224" s="71" t="s">
        <v>393</v>
      </c>
      <c r="BA224" s="71">
        <v>5.8</v>
      </c>
      <c r="BB224" s="71" t="s">
        <v>393</v>
      </c>
      <c r="BC224" s="71">
        <v>6.3</v>
      </c>
      <c r="BD224" s="69">
        <v>5</v>
      </c>
      <c r="BE224" s="70">
        <v>0</v>
      </c>
      <c r="BF224" s="68">
        <v>4.9000000000000004</v>
      </c>
      <c r="BG224" s="68">
        <v>5.7</v>
      </c>
      <c r="BH224" s="68">
        <v>8.5</v>
      </c>
      <c r="BI224" s="68">
        <v>7.3</v>
      </c>
      <c r="BJ224" s="68">
        <v>8.1999999999999993</v>
      </c>
      <c r="BK224" s="68">
        <v>7.7</v>
      </c>
      <c r="BL224" s="68">
        <v>8.3000000000000007</v>
      </c>
      <c r="BM224" s="68">
        <v>6.6</v>
      </c>
      <c r="BN224" s="68">
        <v>8.1</v>
      </c>
      <c r="BO224" s="68">
        <v>6.6</v>
      </c>
      <c r="BP224" s="68">
        <v>6</v>
      </c>
      <c r="BQ224" s="68">
        <v>6.7</v>
      </c>
      <c r="BR224" s="68">
        <v>6.4</v>
      </c>
      <c r="BS224" s="68" t="s">
        <v>393</v>
      </c>
      <c r="BT224" s="68">
        <v>5.9</v>
      </c>
      <c r="BU224" s="68">
        <v>6</v>
      </c>
      <c r="BV224" s="68">
        <v>7.1</v>
      </c>
      <c r="BW224" s="68">
        <v>7.4</v>
      </c>
      <c r="BX224" s="68">
        <v>8.1</v>
      </c>
      <c r="BY224" s="68">
        <v>8.1</v>
      </c>
      <c r="BZ224" s="69">
        <v>50</v>
      </c>
      <c r="CA224" s="70">
        <v>0</v>
      </c>
      <c r="CB224" s="68" t="s">
        <v>393</v>
      </c>
      <c r="CC224" s="68">
        <v>7</v>
      </c>
      <c r="CD224" s="68">
        <v>6.3</v>
      </c>
      <c r="CE224" s="68" t="s">
        <v>393</v>
      </c>
      <c r="CF224" s="68">
        <v>8.4</v>
      </c>
      <c r="CG224" s="68">
        <v>8.3000000000000007</v>
      </c>
      <c r="CH224" s="68">
        <v>9.1</v>
      </c>
      <c r="CI224" s="68">
        <v>5.3</v>
      </c>
      <c r="CJ224" s="68" t="s">
        <v>393</v>
      </c>
      <c r="CK224" s="68">
        <v>7.7</v>
      </c>
      <c r="CL224" s="68" t="s">
        <v>393</v>
      </c>
      <c r="CM224" s="68" t="s">
        <v>393</v>
      </c>
      <c r="CN224" s="68" t="s">
        <v>393</v>
      </c>
      <c r="CO224" s="68" t="s">
        <v>393</v>
      </c>
      <c r="CP224" s="68">
        <v>7.1</v>
      </c>
      <c r="CQ224" s="68">
        <v>6.3</v>
      </c>
      <c r="CR224" s="68">
        <v>7.5</v>
      </c>
      <c r="CS224" s="68">
        <v>7.9</v>
      </c>
      <c r="CT224" s="68">
        <v>7.3</v>
      </c>
      <c r="CU224" s="69">
        <v>27</v>
      </c>
      <c r="CV224" s="70">
        <v>0</v>
      </c>
      <c r="CW224" s="72">
        <v>128</v>
      </c>
      <c r="CX224" s="72">
        <v>0</v>
      </c>
      <c r="CY224" s="72">
        <v>0</v>
      </c>
      <c r="CZ224" s="72">
        <v>128</v>
      </c>
      <c r="DA224" s="72">
        <v>7.13</v>
      </c>
      <c r="DB224" s="72">
        <v>2.94</v>
      </c>
      <c r="DC224" s="68" t="s">
        <v>393</v>
      </c>
      <c r="DD224" s="68" t="s">
        <v>393</v>
      </c>
      <c r="DE224" s="68" t="s">
        <v>393</v>
      </c>
      <c r="DF224" s="68" t="s">
        <v>393</v>
      </c>
      <c r="DG224" s="72"/>
      <c r="DH224" s="72">
        <v>0</v>
      </c>
      <c r="DI224" s="72">
        <v>0</v>
      </c>
      <c r="DJ224" s="69">
        <v>0</v>
      </c>
      <c r="DK224" s="70">
        <v>5</v>
      </c>
      <c r="DL224" s="72">
        <v>128</v>
      </c>
      <c r="DM224" s="72">
        <v>5</v>
      </c>
      <c r="DN224" s="72">
        <v>6.86</v>
      </c>
      <c r="DO224" s="72">
        <v>2.83</v>
      </c>
      <c r="DP224" s="69">
        <v>133</v>
      </c>
      <c r="DQ224" s="70">
        <v>5</v>
      </c>
      <c r="DR224" s="68">
        <v>137</v>
      </c>
      <c r="DS224" s="68">
        <v>133</v>
      </c>
      <c r="DT224" s="68">
        <v>7.13</v>
      </c>
      <c r="DU224" s="68">
        <v>2.94</v>
      </c>
      <c r="DV224" s="68" t="s">
        <v>393</v>
      </c>
      <c r="DW224" s="73">
        <v>0</v>
      </c>
      <c r="DX224" s="16">
        <v>2220729356</v>
      </c>
      <c r="DY224" s="16" t="e">
        <v>#N/A</v>
      </c>
      <c r="DZ224" s="16" t="e">
        <v>#N/A</v>
      </c>
    </row>
    <row r="225" spans="1:130" ht="18.75" customHeight="1" x14ac:dyDescent="0.2">
      <c r="A225" s="100">
        <v>16</v>
      </c>
      <c r="B225" s="100"/>
      <c r="C225" s="65">
        <v>2221727320</v>
      </c>
      <c r="D225" s="66" t="s">
        <v>22</v>
      </c>
      <c r="E225" s="66" t="s">
        <v>81</v>
      </c>
      <c r="F225" s="66" t="s">
        <v>55</v>
      </c>
      <c r="G225" s="67">
        <v>36090</v>
      </c>
      <c r="H225" s="66" t="s">
        <v>210</v>
      </c>
      <c r="I225" s="66" t="s">
        <v>212</v>
      </c>
      <c r="J225" s="68">
        <v>8</v>
      </c>
      <c r="K225" s="68">
        <v>7.9</v>
      </c>
      <c r="L225" s="68">
        <v>8.1</v>
      </c>
      <c r="M225" s="68">
        <v>7.4</v>
      </c>
      <c r="N225" s="68">
        <v>6.3</v>
      </c>
      <c r="O225" s="68">
        <v>5.7</v>
      </c>
      <c r="P225" s="68">
        <v>7.3</v>
      </c>
      <c r="Q225" s="68" t="s">
        <v>393</v>
      </c>
      <c r="R225" s="68">
        <v>6.5</v>
      </c>
      <c r="S225" s="68" t="s">
        <v>393</v>
      </c>
      <c r="T225" s="68" t="s">
        <v>393</v>
      </c>
      <c r="U225" s="68" t="s">
        <v>393</v>
      </c>
      <c r="V225" s="68" t="s">
        <v>393</v>
      </c>
      <c r="W225" s="68">
        <v>7.7</v>
      </c>
      <c r="X225" s="68">
        <v>6.9</v>
      </c>
      <c r="Y225" s="68">
        <v>8.8000000000000007</v>
      </c>
      <c r="Z225" s="68">
        <v>7.4</v>
      </c>
      <c r="AA225" s="68">
        <v>6.5</v>
      </c>
      <c r="AB225" s="68">
        <v>6.3</v>
      </c>
      <c r="AC225" s="68">
        <v>5.9</v>
      </c>
      <c r="AD225" s="68">
        <v>6.3</v>
      </c>
      <c r="AE225" s="68">
        <v>7.3</v>
      </c>
      <c r="AF225" s="68">
        <v>6.3</v>
      </c>
      <c r="AG225" s="68">
        <v>6.4</v>
      </c>
      <c r="AH225" s="68">
        <v>6.6</v>
      </c>
      <c r="AI225" s="68">
        <v>6.4</v>
      </c>
      <c r="AJ225" s="68">
        <v>7.8</v>
      </c>
      <c r="AK225" s="68">
        <v>7.1</v>
      </c>
      <c r="AL225" s="68">
        <v>7.2</v>
      </c>
      <c r="AM225" s="69">
        <v>51</v>
      </c>
      <c r="AN225" s="70">
        <v>0</v>
      </c>
      <c r="AO225" s="71">
        <v>8.3000000000000007</v>
      </c>
      <c r="AP225" s="71">
        <v>7.7</v>
      </c>
      <c r="AQ225" s="71" t="s">
        <v>393</v>
      </c>
      <c r="AR225" s="71" t="s">
        <v>393</v>
      </c>
      <c r="AS225" s="71" t="s">
        <v>393</v>
      </c>
      <c r="AT225" s="71" t="s">
        <v>393</v>
      </c>
      <c r="AU225" s="71" t="s">
        <v>393</v>
      </c>
      <c r="AV225" s="71">
        <v>7.9</v>
      </c>
      <c r="AW225" s="71" t="s">
        <v>393</v>
      </c>
      <c r="AX225" s="71" t="s">
        <v>393</v>
      </c>
      <c r="AY225" s="71" t="s">
        <v>393</v>
      </c>
      <c r="AZ225" s="71" t="s">
        <v>393</v>
      </c>
      <c r="BA225" s="71" t="s">
        <v>393</v>
      </c>
      <c r="BB225" s="71">
        <v>6.8</v>
      </c>
      <c r="BC225" s="71">
        <v>6</v>
      </c>
      <c r="BD225" s="69">
        <v>5</v>
      </c>
      <c r="BE225" s="70">
        <v>0</v>
      </c>
      <c r="BF225" s="68">
        <v>7.7</v>
      </c>
      <c r="BG225" s="68">
        <v>6</v>
      </c>
      <c r="BH225" s="68">
        <v>7.7</v>
      </c>
      <c r="BI225" s="68">
        <v>7.1</v>
      </c>
      <c r="BJ225" s="68">
        <v>6.4</v>
      </c>
      <c r="BK225" s="68">
        <v>8.5</v>
      </c>
      <c r="BL225" s="68">
        <v>8.1</v>
      </c>
      <c r="BM225" s="68">
        <v>6.6</v>
      </c>
      <c r="BN225" s="68">
        <v>7.7</v>
      </c>
      <c r="BO225" s="68">
        <v>6.6</v>
      </c>
      <c r="BP225" s="68">
        <v>7</v>
      </c>
      <c r="BQ225" s="68">
        <v>6.9</v>
      </c>
      <c r="BR225" s="68">
        <v>8.3000000000000007</v>
      </c>
      <c r="BS225" s="68" t="s">
        <v>393</v>
      </c>
      <c r="BT225" s="68">
        <v>6.9</v>
      </c>
      <c r="BU225" s="68">
        <v>7</v>
      </c>
      <c r="BV225" s="68">
        <v>5.6</v>
      </c>
      <c r="BW225" s="68">
        <v>6.5</v>
      </c>
      <c r="BX225" s="68">
        <v>8.4</v>
      </c>
      <c r="BY225" s="68">
        <v>8.6999999999999993</v>
      </c>
      <c r="BZ225" s="69">
        <v>50</v>
      </c>
      <c r="CA225" s="70">
        <v>0</v>
      </c>
      <c r="CB225" s="68" t="s">
        <v>393</v>
      </c>
      <c r="CC225" s="68">
        <v>8.3000000000000007</v>
      </c>
      <c r="CD225" s="68">
        <v>7.6</v>
      </c>
      <c r="CE225" s="68" t="s">
        <v>393</v>
      </c>
      <c r="CF225" s="68">
        <v>7.9</v>
      </c>
      <c r="CG225" s="68">
        <v>6.8</v>
      </c>
      <c r="CH225" s="68">
        <v>9</v>
      </c>
      <c r="CI225" s="68">
        <v>6.9</v>
      </c>
      <c r="CJ225" s="68" t="s">
        <v>393</v>
      </c>
      <c r="CK225" s="68">
        <v>9.1</v>
      </c>
      <c r="CL225" s="68" t="s">
        <v>393</v>
      </c>
      <c r="CM225" s="68" t="s">
        <v>393</v>
      </c>
      <c r="CN225" s="68" t="s">
        <v>393</v>
      </c>
      <c r="CO225" s="68" t="s">
        <v>393</v>
      </c>
      <c r="CP225" s="68">
        <v>4.5</v>
      </c>
      <c r="CQ225" s="68">
        <v>7.8</v>
      </c>
      <c r="CR225" s="68">
        <v>8.3000000000000007</v>
      </c>
      <c r="CS225" s="68">
        <v>8.4</v>
      </c>
      <c r="CT225" s="68">
        <v>7.3</v>
      </c>
      <c r="CU225" s="69">
        <v>27</v>
      </c>
      <c r="CV225" s="70">
        <v>0</v>
      </c>
      <c r="CW225" s="72">
        <v>128</v>
      </c>
      <c r="CX225" s="72">
        <v>0</v>
      </c>
      <c r="CY225" s="72">
        <v>0</v>
      </c>
      <c r="CZ225" s="72">
        <v>128</v>
      </c>
      <c r="DA225" s="72">
        <v>7.14</v>
      </c>
      <c r="DB225" s="72">
        <v>2.94</v>
      </c>
      <c r="DC225" s="68" t="s">
        <v>393</v>
      </c>
      <c r="DD225" s="68" t="s">
        <v>393</v>
      </c>
      <c r="DE225" s="68" t="s">
        <v>393</v>
      </c>
      <c r="DF225" s="68" t="s">
        <v>393</v>
      </c>
      <c r="DG225" s="72"/>
      <c r="DH225" s="72">
        <v>0</v>
      </c>
      <c r="DI225" s="72">
        <v>0</v>
      </c>
      <c r="DJ225" s="69">
        <v>0</v>
      </c>
      <c r="DK225" s="70">
        <v>5</v>
      </c>
      <c r="DL225" s="72">
        <v>128</v>
      </c>
      <c r="DM225" s="72">
        <v>5</v>
      </c>
      <c r="DN225" s="72">
        <v>6.87</v>
      </c>
      <c r="DO225" s="72">
        <v>2.83</v>
      </c>
      <c r="DP225" s="69">
        <v>133</v>
      </c>
      <c r="DQ225" s="70">
        <v>5</v>
      </c>
      <c r="DR225" s="68">
        <v>137</v>
      </c>
      <c r="DS225" s="68">
        <v>133</v>
      </c>
      <c r="DT225" s="68">
        <v>7.14</v>
      </c>
      <c r="DU225" s="68">
        <v>2.94</v>
      </c>
      <c r="DV225" s="68" t="s">
        <v>393</v>
      </c>
      <c r="DW225" s="73">
        <v>0</v>
      </c>
      <c r="DX225" s="16">
        <v>2221727320</v>
      </c>
      <c r="DY225" s="16" t="e">
        <v>#N/A</v>
      </c>
      <c r="DZ225" s="16" t="e">
        <v>#N/A</v>
      </c>
    </row>
    <row r="226" spans="1:130" ht="18.75" customHeight="1" x14ac:dyDescent="0.2">
      <c r="A226" s="59">
        <v>17</v>
      </c>
      <c r="B226" s="59"/>
      <c r="C226" s="65">
        <v>2220729054</v>
      </c>
      <c r="D226" s="66" t="s">
        <v>6</v>
      </c>
      <c r="E226" s="66" t="s">
        <v>45</v>
      </c>
      <c r="F226" s="66" t="s">
        <v>128</v>
      </c>
      <c r="G226" s="67">
        <v>35966</v>
      </c>
      <c r="H226" s="66" t="s">
        <v>209</v>
      </c>
      <c r="I226" s="66" t="s">
        <v>212</v>
      </c>
      <c r="J226" s="68">
        <v>7.6</v>
      </c>
      <c r="K226" s="68">
        <v>6.9</v>
      </c>
      <c r="L226" s="68">
        <v>8.5</v>
      </c>
      <c r="M226" s="68">
        <v>8.1999999999999993</v>
      </c>
      <c r="N226" s="68">
        <v>7.3</v>
      </c>
      <c r="O226" s="68">
        <v>7.5</v>
      </c>
      <c r="P226" s="68">
        <v>7.7</v>
      </c>
      <c r="Q226" s="68" t="s">
        <v>393</v>
      </c>
      <c r="R226" s="68">
        <v>6.2</v>
      </c>
      <c r="S226" s="68" t="s">
        <v>393</v>
      </c>
      <c r="T226" s="68">
        <v>8</v>
      </c>
      <c r="U226" s="68" t="s">
        <v>393</v>
      </c>
      <c r="V226" s="68" t="s">
        <v>393</v>
      </c>
      <c r="W226" s="68">
        <v>8.1999999999999993</v>
      </c>
      <c r="X226" s="68" t="s">
        <v>393</v>
      </c>
      <c r="Y226" s="68">
        <v>8.8000000000000007</v>
      </c>
      <c r="Z226" s="68">
        <v>8.1999999999999993</v>
      </c>
      <c r="AA226" s="68">
        <v>6.4</v>
      </c>
      <c r="AB226" s="68">
        <v>7.1</v>
      </c>
      <c r="AC226" s="68">
        <v>7.3</v>
      </c>
      <c r="AD226" s="68">
        <v>7.5</v>
      </c>
      <c r="AE226" s="68">
        <v>6.4</v>
      </c>
      <c r="AF226" s="68">
        <v>5.9</v>
      </c>
      <c r="AG226" s="68">
        <v>5.3</v>
      </c>
      <c r="AH226" s="68">
        <v>5</v>
      </c>
      <c r="AI226" s="68">
        <v>6.4</v>
      </c>
      <c r="AJ226" s="68">
        <v>6</v>
      </c>
      <c r="AK226" s="68">
        <v>5.6</v>
      </c>
      <c r="AL226" s="68">
        <v>6.3</v>
      </c>
      <c r="AM226" s="69">
        <v>51</v>
      </c>
      <c r="AN226" s="70">
        <v>0</v>
      </c>
      <c r="AO226" s="71">
        <v>7.5</v>
      </c>
      <c r="AP226" s="71">
        <v>8.6999999999999993</v>
      </c>
      <c r="AQ226" s="71" t="s">
        <v>393</v>
      </c>
      <c r="AR226" s="71" t="s">
        <v>393</v>
      </c>
      <c r="AS226" s="71" t="s">
        <v>393</v>
      </c>
      <c r="AT226" s="71" t="s">
        <v>393</v>
      </c>
      <c r="AU226" s="71" t="s">
        <v>393</v>
      </c>
      <c r="AV226" s="71">
        <v>7.6</v>
      </c>
      <c r="AW226" s="71" t="s">
        <v>393</v>
      </c>
      <c r="AX226" s="71" t="s">
        <v>393</v>
      </c>
      <c r="AY226" s="71" t="s">
        <v>393</v>
      </c>
      <c r="AZ226" s="71" t="s">
        <v>393</v>
      </c>
      <c r="BA226" s="71" t="s">
        <v>393</v>
      </c>
      <c r="BB226" s="71">
        <v>7.3</v>
      </c>
      <c r="BC226" s="71">
        <v>6.8</v>
      </c>
      <c r="BD226" s="69">
        <v>5</v>
      </c>
      <c r="BE226" s="70">
        <v>0</v>
      </c>
      <c r="BF226" s="68">
        <v>6.7</v>
      </c>
      <c r="BG226" s="68">
        <v>7.2</v>
      </c>
      <c r="BH226" s="68">
        <v>8.9</v>
      </c>
      <c r="BI226" s="68">
        <v>7.4</v>
      </c>
      <c r="BJ226" s="68">
        <v>7.9</v>
      </c>
      <c r="BK226" s="68">
        <v>7</v>
      </c>
      <c r="BL226" s="68">
        <v>6.4</v>
      </c>
      <c r="BM226" s="68">
        <v>7.1</v>
      </c>
      <c r="BN226" s="68">
        <v>5.6</v>
      </c>
      <c r="BO226" s="68">
        <v>6.7</v>
      </c>
      <c r="BP226" s="68">
        <v>6.3</v>
      </c>
      <c r="BQ226" s="68">
        <v>7.9</v>
      </c>
      <c r="BR226" s="68">
        <v>7.1</v>
      </c>
      <c r="BS226" s="68" t="s">
        <v>393</v>
      </c>
      <c r="BT226" s="68">
        <v>6.3</v>
      </c>
      <c r="BU226" s="68">
        <v>5.3</v>
      </c>
      <c r="BV226" s="68">
        <v>6.9</v>
      </c>
      <c r="BW226" s="68">
        <v>6.8</v>
      </c>
      <c r="BX226" s="68">
        <v>8</v>
      </c>
      <c r="BY226" s="68">
        <v>8.8000000000000007</v>
      </c>
      <c r="BZ226" s="69">
        <v>50</v>
      </c>
      <c r="CA226" s="70">
        <v>0</v>
      </c>
      <c r="CB226" s="68" t="s">
        <v>393</v>
      </c>
      <c r="CC226" s="68">
        <v>7.1</v>
      </c>
      <c r="CD226" s="68">
        <v>8</v>
      </c>
      <c r="CE226" s="68" t="s">
        <v>393</v>
      </c>
      <c r="CF226" s="68">
        <v>7.3</v>
      </c>
      <c r="CG226" s="68">
        <v>7.7</v>
      </c>
      <c r="CH226" s="68">
        <v>7.6</v>
      </c>
      <c r="CI226" s="68">
        <v>7.9</v>
      </c>
      <c r="CJ226" s="68" t="s">
        <v>393</v>
      </c>
      <c r="CK226" s="68" t="s">
        <v>393</v>
      </c>
      <c r="CL226" s="68" t="s">
        <v>393</v>
      </c>
      <c r="CM226" s="68" t="s">
        <v>393</v>
      </c>
      <c r="CN226" s="68" t="s">
        <v>393</v>
      </c>
      <c r="CO226" s="68">
        <v>9</v>
      </c>
      <c r="CP226" s="68">
        <v>6.6</v>
      </c>
      <c r="CQ226" s="68">
        <v>7.4</v>
      </c>
      <c r="CR226" s="68">
        <v>7.5</v>
      </c>
      <c r="CS226" s="68">
        <v>7.8</v>
      </c>
      <c r="CT226" s="68">
        <v>8</v>
      </c>
      <c r="CU226" s="69">
        <v>27</v>
      </c>
      <c r="CV226" s="70">
        <v>0</v>
      </c>
      <c r="CW226" s="72">
        <v>128</v>
      </c>
      <c r="CX226" s="72">
        <v>0</v>
      </c>
      <c r="CY226" s="72">
        <v>0</v>
      </c>
      <c r="CZ226" s="72">
        <v>128</v>
      </c>
      <c r="DA226" s="72">
        <v>7.1</v>
      </c>
      <c r="DB226" s="72">
        <v>2.91</v>
      </c>
      <c r="DC226" s="68" t="s">
        <v>393</v>
      </c>
      <c r="DD226" s="68" t="s">
        <v>393</v>
      </c>
      <c r="DE226" s="68" t="s">
        <v>393</v>
      </c>
      <c r="DF226" s="68" t="s">
        <v>393</v>
      </c>
      <c r="DG226" s="72"/>
      <c r="DH226" s="72">
        <v>0</v>
      </c>
      <c r="DI226" s="72">
        <v>0</v>
      </c>
      <c r="DJ226" s="69">
        <v>0</v>
      </c>
      <c r="DK226" s="70">
        <v>5</v>
      </c>
      <c r="DL226" s="72">
        <v>128</v>
      </c>
      <c r="DM226" s="72">
        <v>5</v>
      </c>
      <c r="DN226" s="72">
        <v>6.83</v>
      </c>
      <c r="DO226" s="72">
        <v>2.8</v>
      </c>
      <c r="DP226" s="69">
        <v>133</v>
      </c>
      <c r="DQ226" s="70">
        <v>5</v>
      </c>
      <c r="DR226" s="68">
        <v>137</v>
      </c>
      <c r="DS226" s="68">
        <v>133</v>
      </c>
      <c r="DT226" s="68">
        <v>7.1</v>
      </c>
      <c r="DU226" s="68">
        <v>2.91</v>
      </c>
      <c r="DV226" s="68" t="s">
        <v>364</v>
      </c>
      <c r="DW226" s="73">
        <v>0</v>
      </c>
      <c r="DX226" s="16">
        <v>2220729054</v>
      </c>
      <c r="DY226" s="16" t="e">
        <v>#N/A</v>
      </c>
      <c r="DZ226" s="16" t="e">
        <v>#N/A</v>
      </c>
    </row>
    <row r="227" spans="1:130" ht="18.75" customHeight="1" x14ac:dyDescent="0.2">
      <c r="A227" s="59">
        <v>18</v>
      </c>
      <c r="B227" s="59"/>
      <c r="C227" s="65">
        <v>2221729533</v>
      </c>
      <c r="D227" s="66" t="s">
        <v>6</v>
      </c>
      <c r="E227" s="66" t="s">
        <v>76</v>
      </c>
      <c r="F227" s="66" t="s">
        <v>91</v>
      </c>
      <c r="G227" s="67">
        <v>36158</v>
      </c>
      <c r="H227" s="66" t="s">
        <v>210</v>
      </c>
      <c r="I227" s="66" t="s">
        <v>212</v>
      </c>
      <c r="J227" s="68">
        <v>8.6999999999999993</v>
      </c>
      <c r="K227" s="68">
        <v>7.7</v>
      </c>
      <c r="L227" s="68">
        <v>7.2</v>
      </c>
      <c r="M227" s="68">
        <v>8.6999999999999993</v>
      </c>
      <c r="N227" s="68">
        <v>8.6999999999999993</v>
      </c>
      <c r="O227" s="68">
        <v>7.1</v>
      </c>
      <c r="P227" s="68">
        <v>5.4</v>
      </c>
      <c r="Q227" s="68" t="s">
        <v>393</v>
      </c>
      <c r="R227" s="68">
        <v>7.3</v>
      </c>
      <c r="S227" s="68" t="s">
        <v>393</v>
      </c>
      <c r="T227" s="68" t="s">
        <v>393</v>
      </c>
      <c r="U227" s="68" t="s">
        <v>393</v>
      </c>
      <c r="V227" s="68" t="s">
        <v>393</v>
      </c>
      <c r="W227" s="68">
        <v>7.8</v>
      </c>
      <c r="X227" s="68">
        <v>8.1999999999999993</v>
      </c>
      <c r="Y227" s="68">
        <v>8.4</v>
      </c>
      <c r="Z227" s="68">
        <v>9.1</v>
      </c>
      <c r="AA227" s="68">
        <v>6</v>
      </c>
      <c r="AB227" s="68">
        <v>7.4</v>
      </c>
      <c r="AC227" s="68">
        <v>8.1</v>
      </c>
      <c r="AD227" s="68">
        <v>6.2</v>
      </c>
      <c r="AE227" s="68">
        <v>6.9</v>
      </c>
      <c r="AF227" s="68">
        <v>7.1</v>
      </c>
      <c r="AG227" s="68">
        <v>6.9</v>
      </c>
      <c r="AH227" s="68">
        <v>7.3</v>
      </c>
      <c r="AI227" s="68">
        <v>7.6</v>
      </c>
      <c r="AJ227" s="68">
        <v>7.1</v>
      </c>
      <c r="AK227" s="68">
        <v>7.4</v>
      </c>
      <c r="AL227" s="68">
        <v>8.1</v>
      </c>
      <c r="AM227" s="69">
        <v>51</v>
      </c>
      <c r="AN227" s="70">
        <v>0</v>
      </c>
      <c r="AO227" s="71">
        <v>4.9000000000000004</v>
      </c>
      <c r="AP227" s="71">
        <v>7.5</v>
      </c>
      <c r="AQ227" s="71">
        <v>8.5</v>
      </c>
      <c r="AR227" s="71" t="s">
        <v>393</v>
      </c>
      <c r="AS227" s="71" t="s">
        <v>393</v>
      </c>
      <c r="AT227" s="71" t="s">
        <v>393</v>
      </c>
      <c r="AU227" s="71" t="s">
        <v>393</v>
      </c>
      <c r="AV227" s="71" t="s">
        <v>393</v>
      </c>
      <c r="AW227" s="71" t="s">
        <v>393</v>
      </c>
      <c r="AX227" s="71" t="s">
        <v>393</v>
      </c>
      <c r="AY227" s="71" t="s">
        <v>393</v>
      </c>
      <c r="AZ227" s="71" t="s">
        <v>393</v>
      </c>
      <c r="BA227" s="71">
        <v>5.4</v>
      </c>
      <c r="BB227" s="71" t="s">
        <v>393</v>
      </c>
      <c r="BC227" s="71">
        <v>5.0999999999999996</v>
      </c>
      <c r="BD227" s="69">
        <v>5</v>
      </c>
      <c r="BE227" s="70">
        <v>0</v>
      </c>
      <c r="BF227" s="68">
        <v>6.4</v>
      </c>
      <c r="BG227" s="68">
        <v>6.3</v>
      </c>
      <c r="BH227" s="68">
        <v>7</v>
      </c>
      <c r="BI227" s="68">
        <v>4.8</v>
      </c>
      <c r="BJ227" s="68">
        <v>4.8</v>
      </c>
      <c r="BK227" s="68">
        <v>5.6</v>
      </c>
      <c r="BL227" s="68">
        <v>8.9</v>
      </c>
      <c r="BM227" s="68">
        <v>6.5</v>
      </c>
      <c r="BN227" s="68">
        <v>5.9</v>
      </c>
      <c r="BO227" s="68">
        <v>8.4</v>
      </c>
      <c r="BP227" s="68">
        <v>7</v>
      </c>
      <c r="BQ227" s="68">
        <v>6.7</v>
      </c>
      <c r="BR227" s="68">
        <v>5.9</v>
      </c>
      <c r="BS227" s="68" t="s">
        <v>393</v>
      </c>
      <c r="BT227" s="68">
        <v>8</v>
      </c>
      <c r="BU227" s="68">
        <v>5.5</v>
      </c>
      <c r="BV227" s="68">
        <v>6.8</v>
      </c>
      <c r="BW227" s="68">
        <v>6.4</v>
      </c>
      <c r="BX227" s="68">
        <v>7</v>
      </c>
      <c r="BY227" s="68">
        <v>8.1</v>
      </c>
      <c r="BZ227" s="69">
        <v>50</v>
      </c>
      <c r="CA227" s="70">
        <v>0</v>
      </c>
      <c r="CB227" s="68">
        <v>8.1</v>
      </c>
      <c r="CC227" s="68" t="s">
        <v>393</v>
      </c>
      <c r="CD227" s="68">
        <v>6.8</v>
      </c>
      <c r="CE227" s="68" t="s">
        <v>393</v>
      </c>
      <c r="CF227" s="68">
        <v>6.7</v>
      </c>
      <c r="CG227" s="68">
        <v>8.6</v>
      </c>
      <c r="CH227" s="68">
        <v>7.9</v>
      </c>
      <c r="CI227" s="68">
        <v>6.5</v>
      </c>
      <c r="CJ227" s="68" t="s">
        <v>393</v>
      </c>
      <c r="CK227" s="68">
        <v>7.5</v>
      </c>
      <c r="CL227" s="68" t="s">
        <v>393</v>
      </c>
      <c r="CM227" s="68" t="s">
        <v>393</v>
      </c>
      <c r="CN227" s="68" t="s">
        <v>393</v>
      </c>
      <c r="CO227" s="68" t="s">
        <v>393</v>
      </c>
      <c r="CP227" s="68">
        <v>5.0999999999999996</v>
      </c>
      <c r="CQ227" s="68">
        <v>8.1999999999999993</v>
      </c>
      <c r="CR227" s="68">
        <v>7.2</v>
      </c>
      <c r="CS227" s="68">
        <v>6.2</v>
      </c>
      <c r="CT227" s="68">
        <v>8.8000000000000007</v>
      </c>
      <c r="CU227" s="69">
        <v>27</v>
      </c>
      <c r="CV227" s="70">
        <v>0</v>
      </c>
      <c r="CW227" s="72">
        <v>128</v>
      </c>
      <c r="CX227" s="72">
        <v>0</v>
      </c>
      <c r="CY227" s="72">
        <v>0</v>
      </c>
      <c r="CZ227" s="72">
        <v>128</v>
      </c>
      <c r="DA227" s="72">
        <v>7.07</v>
      </c>
      <c r="DB227" s="72">
        <v>2.91</v>
      </c>
      <c r="DC227" s="68" t="s">
        <v>393</v>
      </c>
      <c r="DD227" s="68" t="s">
        <v>393</v>
      </c>
      <c r="DE227" s="68" t="s">
        <v>393</v>
      </c>
      <c r="DF227" s="68" t="s">
        <v>393</v>
      </c>
      <c r="DG227" s="72"/>
      <c r="DH227" s="72">
        <v>0</v>
      </c>
      <c r="DI227" s="72">
        <v>0</v>
      </c>
      <c r="DJ227" s="69">
        <v>0</v>
      </c>
      <c r="DK227" s="70">
        <v>5</v>
      </c>
      <c r="DL227" s="72">
        <v>128</v>
      </c>
      <c r="DM227" s="72">
        <v>5</v>
      </c>
      <c r="DN227" s="72">
        <v>6.81</v>
      </c>
      <c r="DO227" s="72">
        <v>2.81</v>
      </c>
      <c r="DP227" s="69">
        <v>133</v>
      </c>
      <c r="DQ227" s="70">
        <v>5</v>
      </c>
      <c r="DR227" s="68">
        <v>137</v>
      </c>
      <c r="DS227" s="68">
        <v>133</v>
      </c>
      <c r="DT227" s="68">
        <v>7.07</v>
      </c>
      <c r="DU227" s="68">
        <v>2.91</v>
      </c>
      <c r="DV227" s="68" t="s">
        <v>393</v>
      </c>
      <c r="DW227" s="73">
        <v>0</v>
      </c>
      <c r="DX227" s="16">
        <v>2221729533</v>
      </c>
      <c r="DY227" s="16" t="e">
        <v>#N/A</v>
      </c>
      <c r="DZ227" s="16" t="e">
        <v>#N/A</v>
      </c>
    </row>
    <row r="228" spans="1:130" ht="15.95" customHeight="1" x14ac:dyDescent="0.2">
      <c r="A228" s="59">
        <v>19</v>
      </c>
      <c r="B228" s="626"/>
      <c r="C228" s="45">
        <v>2221724248</v>
      </c>
      <c r="D228" s="26" t="s">
        <v>16</v>
      </c>
      <c r="E228" s="26" t="s">
        <v>69</v>
      </c>
      <c r="F228" s="26" t="s">
        <v>74</v>
      </c>
      <c r="G228" s="27">
        <v>35854</v>
      </c>
      <c r="H228" s="26" t="s">
        <v>210</v>
      </c>
      <c r="I228" s="26" t="s">
        <v>212</v>
      </c>
      <c r="J228" s="28">
        <v>7.7</v>
      </c>
      <c r="K228" s="28">
        <v>7.4</v>
      </c>
      <c r="L228" s="28">
        <v>7.7</v>
      </c>
      <c r="M228" s="28">
        <v>9.5</v>
      </c>
      <c r="N228" s="28">
        <v>6.7</v>
      </c>
      <c r="O228" s="28">
        <v>9.3000000000000007</v>
      </c>
      <c r="P228" s="28">
        <v>7.5</v>
      </c>
      <c r="Q228" s="28" t="s">
        <v>393</v>
      </c>
      <c r="R228" s="28">
        <v>9</v>
      </c>
      <c r="S228" s="28" t="s">
        <v>393</v>
      </c>
      <c r="T228" s="28" t="s">
        <v>393</v>
      </c>
      <c r="U228" s="28" t="s">
        <v>393</v>
      </c>
      <c r="V228" s="28">
        <v>7.9</v>
      </c>
      <c r="W228" s="28">
        <v>6.7</v>
      </c>
      <c r="X228" s="28" t="s">
        <v>393</v>
      </c>
      <c r="Y228" s="28">
        <v>8.3000000000000007</v>
      </c>
      <c r="Z228" s="28">
        <v>8.4</v>
      </c>
      <c r="AA228" s="28">
        <v>5.3</v>
      </c>
      <c r="AB228" s="28">
        <v>6</v>
      </c>
      <c r="AC228" s="28">
        <v>5.2</v>
      </c>
      <c r="AD228" s="28">
        <v>8</v>
      </c>
      <c r="AE228" s="28">
        <v>7.4</v>
      </c>
      <c r="AF228" s="28">
        <v>8.6</v>
      </c>
      <c r="AG228" s="28">
        <v>7.8</v>
      </c>
      <c r="AH228" s="28">
        <v>8.4</v>
      </c>
      <c r="AI228" s="28">
        <v>7.1</v>
      </c>
      <c r="AJ228" s="28">
        <v>7.2</v>
      </c>
      <c r="AK228" s="28">
        <v>6.2</v>
      </c>
      <c r="AL228" s="28">
        <v>8.1</v>
      </c>
      <c r="AM228" s="33">
        <v>51</v>
      </c>
      <c r="AN228" s="36">
        <v>0</v>
      </c>
      <c r="AO228" s="32">
        <v>6.3</v>
      </c>
      <c r="AP228" s="32">
        <v>7.1</v>
      </c>
      <c r="AQ228" s="32">
        <v>7.7</v>
      </c>
      <c r="AR228" s="32" t="s">
        <v>393</v>
      </c>
      <c r="AS228" s="32" t="s">
        <v>393</v>
      </c>
      <c r="AT228" s="32" t="s">
        <v>393</v>
      </c>
      <c r="AU228" s="32" t="s">
        <v>393</v>
      </c>
      <c r="AV228" s="32" t="s">
        <v>393</v>
      </c>
      <c r="AW228" s="32">
        <v>7.2</v>
      </c>
      <c r="AX228" s="32" t="s">
        <v>393</v>
      </c>
      <c r="AY228" s="32" t="s">
        <v>393</v>
      </c>
      <c r="AZ228" s="32" t="s">
        <v>393</v>
      </c>
      <c r="BA228" s="32" t="s">
        <v>393</v>
      </c>
      <c r="BB228" s="32" t="s">
        <v>393</v>
      </c>
      <c r="BC228" s="32">
        <v>5.4</v>
      </c>
      <c r="BD228" s="33">
        <v>5</v>
      </c>
      <c r="BE228" s="36">
        <v>0</v>
      </c>
      <c r="BF228" s="28">
        <v>4.5</v>
      </c>
      <c r="BG228" s="28">
        <v>7</v>
      </c>
      <c r="BH228" s="28">
        <v>4.7</v>
      </c>
      <c r="BI228" s="28">
        <v>7.1</v>
      </c>
      <c r="BJ228" s="28">
        <v>7.1</v>
      </c>
      <c r="BK228" s="28">
        <v>7.1</v>
      </c>
      <c r="BL228" s="28">
        <v>8.3000000000000007</v>
      </c>
      <c r="BM228" s="28">
        <v>5.0999999999999996</v>
      </c>
      <c r="BN228" s="28">
        <v>4.8</v>
      </c>
      <c r="BO228" s="28">
        <v>7</v>
      </c>
      <c r="BP228" s="28">
        <v>4.9000000000000004</v>
      </c>
      <c r="BQ228" s="28">
        <v>6.8</v>
      </c>
      <c r="BR228" s="28">
        <v>6</v>
      </c>
      <c r="BS228" s="28" t="s">
        <v>393</v>
      </c>
      <c r="BT228" s="28">
        <v>8.8000000000000007</v>
      </c>
      <c r="BU228" s="28">
        <v>5.6</v>
      </c>
      <c r="BV228" s="28">
        <v>6.5</v>
      </c>
      <c r="BW228" s="28">
        <v>5.5</v>
      </c>
      <c r="BX228" s="28">
        <v>6.5</v>
      </c>
      <c r="BY228" s="28">
        <v>8</v>
      </c>
      <c r="BZ228" s="33">
        <v>50</v>
      </c>
      <c r="CA228" s="36">
        <v>0</v>
      </c>
      <c r="CB228" s="28" t="s">
        <v>393</v>
      </c>
      <c r="CC228" s="28">
        <v>7.3</v>
      </c>
      <c r="CD228" s="28">
        <v>8.1</v>
      </c>
      <c r="CE228" s="28" t="s">
        <v>393</v>
      </c>
      <c r="CF228" s="28">
        <v>5.7</v>
      </c>
      <c r="CG228" s="28">
        <v>5.8</v>
      </c>
      <c r="CH228" s="28">
        <v>8.5</v>
      </c>
      <c r="CI228" s="28">
        <v>5.5</v>
      </c>
      <c r="CJ228" s="28" t="s">
        <v>393</v>
      </c>
      <c r="CK228" s="28" t="s">
        <v>393</v>
      </c>
      <c r="CL228" s="28" t="s">
        <v>393</v>
      </c>
      <c r="CM228" s="28" t="s">
        <v>393</v>
      </c>
      <c r="CN228" s="28" t="s">
        <v>393</v>
      </c>
      <c r="CO228" s="28">
        <v>6.3</v>
      </c>
      <c r="CP228" s="28">
        <v>4.8</v>
      </c>
      <c r="CQ228" s="28">
        <v>8.6</v>
      </c>
      <c r="CR228" s="28">
        <v>6.8</v>
      </c>
      <c r="CS228" s="28">
        <v>9.1999999999999993</v>
      </c>
      <c r="CT228" s="28">
        <v>7.9</v>
      </c>
      <c r="CU228" s="33">
        <v>27</v>
      </c>
      <c r="CV228" s="36">
        <v>0</v>
      </c>
      <c r="CW228" s="38">
        <v>128</v>
      </c>
      <c r="CX228" s="38">
        <v>0</v>
      </c>
      <c r="CY228" s="38">
        <v>0</v>
      </c>
      <c r="CZ228" s="38">
        <v>128</v>
      </c>
      <c r="DA228" s="38">
        <v>6.88</v>
      </c>
      <c r="DB228" s="38">
        <v>2.81</v>
      </c>
      <c r="DC228" s="28" t="s">
        <v>393</v>
      </c>
      <c r="DD228" s="28" t="s">
        <v>393</v>
      </c>
      <c r="DE228" s="28" t="s">
        <v>393</v>
      </c>
      <c r="DF228" s="28" t="s">
        <v>393</v>
      </c>
      <c r="DG228" s="38"/>
      <c r="DH228" s="38">
        <v>0</v>
      </c>
      <c r="DI228" s="38">
        <v>0</v>
      </c>
      <c r="DJ228" s="33">
        <v>0</v>
      </c>
      <c r="DK228" s="36">
        <v>5</v>
      </c>
      <c r="DL228" s="38">
        <v>128</v>
      </c>
      <c r="DM228" s="38">
        <v>5</v>
      </c>
      <c r="DN228" s="38">
        <v>6.62</v>
      </c>
      <c r="DO228" s="38">
        <v>2.7</v>
      </c>
      <c r="DP228" s="33">
        <v>133</v>
      </c>
      <c r="DQ228" s="36">
        <v>5</v>
      </c>
      <c r="DR228" s="28">
        <v>137</v>
      </c>
      <c r="DS228" s="28">
        <v>130</v>
      </c>
      <c r="DT228" s="28">
        <v>6.93</v>
      </c>
      <c r="DU228" s="28">
        <v>2.83</v>
      </c>
      <c r="DV228" s="28" t="s">
        <v>393</v>
      </c>
      <c r="DW228" s="42">
        <v>0</v>
      </c>
      <c r="DX228" s="16">
        <v>2221724248</v>
      </c>
      <c r="DY228" s="16" t="e">
        <v>#N/A</v>
      </c>
      <c r="DZ228" s="16" t="e">
        <v>#N/A</v>
      </c>
    </row>
    <row r="229" spans="1:130" ht="18.75" customHeight="1" x14ac:dyDescent="0.2">
      <c r="A229" s="100">
        <v>20</v>
      </c>
      <c r="B229" s="100"/>
      <c r="C229" s="65">
        <v>2220727373</v>
      </c>
      <c r="D229" s="66" t="s">
        <v>18</v>
      </c>
      <c r="E229" s="66" t="s">
        <v>97</v>
      </c>
      <c r="F229" s="66" t="s">
        <v>168</v>
      </c>
      <c r="G229" s="67">
        <v>36106</v>
      </c>
      <c r="H229" s="66" t="s">
        <v>209</v>
      </c>
      <c r="I229" s="66" t="s">
        <v>212</v>
      </c>
      <c r="J229" s="68">
        <v>8</v>
      </c>
      <c r="K229" s="68">
        <v>7.5</v>
      </c>
      <c r="L229" s="68">
        <v>8.1</v>
      </c>
      <c r="M229" s="68">
        <v>7.6</v>
      </c>
      <c r="N229" s="68">
        <v>6.6</v>
      </c>
      <c r="O229" s="68">
        <v>7.5</v>
      </c>
      <c r="P229" s="68">
        <v>7</v>
      </c>
      <c r="Q229" s="68" t="s">
        <v>393</v>
      </c>
      <c r="R229" s="68">
        <v>6.4</v>
      </c>
      <c r="S229" s="68" t="s">
        <v>393</v>
      </c>
      <c r="T229" s="68" t="s">
        <v>393</v>
      </c>
      <c r="U229" s="68" t="s">
        <v>393</v>
      </c>
      <c r="V229" s="68">
        <v>9.3000000000000007</v>
      </c>
      <c r="W229" s="68">
        <v>8.3000000000000007</v>
      </c>
      <c r="X229" s="68" t="s">
        <v>393</v>
      </c>
      <c r="Y229" s="68">
        <v>9.3000000000000007</v>
      </c>
      <c r="Z229" s="68">
        <v>7.4</v>
      </c>
      <c r="AA229" s="68">
        <v>7.2</v>
      </c>
      <c r="AB229" s="68">
        <v>8.5</v>
      </c>
      <c r="AC229" s="68">
        <v>6.3</v>
      </c>
      <c r="AD229" s="68">
        <v>7</v>
      </c>
      <c r="AE229" s="68">
        <v>7.4</v>
      </c>
      <c r="AF229" s="68">
        <v>5.6</v>
      </c>
      <c r="AG229" s="68">
        <v>5.5</v>
      </c>
      <c r="AH229" s="68">
        <v>7.3</v>
      </c>
      <c r="AI229" s="68">
        <v>6.9</v>
      </c>
      <c r="AJ229" s="68">
        <v>6.6</v>
      </c>
      <c r="AK229" s="68">
        <v>6</v>
      </c>
      <c r="AL229" s="68">
        <v>6.5</v>
      </c>
      <c r="AM229" s="69">
        <v>51</v>
      </c>
      <c r="AN229" s="70">
        <v>0</v>
      </c>
      <c r="AO229" s="71">
        <v>6.6</v>
      </c>
      <c r="AP229" s="71">
        <v>5.2</v>
      </c>
      <c r="AQ229" s="71">
        <v>6.2</v>
      </c>
      <c r="AR229" s="71" t="s">
        <v>393</v>
      </c>
      <c r="AS229" s="71" t="s">
        <v>393</v>
      </c>
      <c r="AT229" s="71" t="s">
        <v>393</v>
      </c>
      <c r="AU229" s="71" t="s">
        <v>393</v>
      </c>
      <c r="AV229" s="71" t="s">
        <v>393</v>
      </c>
      <c r="AW229" s="71">
        <v>6.6</v>
      </c>
      <c r="AX229" s="71" t="s">
        <v>393</v>
      </c>
      <c r="AY229" s="71" t="s">
        <v>393</v>
      </c>
      <c r="AZ229" s="71" t="s">
        <v>393</v>
      </c>
      <c r="BA229" s="71" t="s">
        <v>393</v>
      </c>
      <c r="BB229" s="71" t="s">
        <v>393</v>
      </c>
      <c r="BC229" s="71">
        <v>6.6</v>
      </c>
      <c r="BD229" s="69">
        <v>5</v>
      </c>
      <c r="BE229" s="70">
        <v>0</v>
      </c>
      <c r="BF229" s="68">
        <v>5.5</v>
      </c>
      <c r="BG229" s="68">
        <v>5.7</v>
      </c>
      <c r="BH229" s="68">
        <v>7.8</v>
      </c>
      <c r="BI229" s="68">
        <v>5.3</v>
      </c>
      <c r="BJ229" s="68">
        <v>5.6</v>
      </c>
      <c r="BK229" s="68">
        <v>6.3</v>
      </c>
      <c r="BL229" s="68">
        <v>7.3</v>
      </c>
      <c r="BM229" s="68">
        <v>6.1</v>
      </c>
      <c r="BN229" s="68">
        <v>5.7</v>
      </c>
      <c r="BO229" s="68">
        <v>5.6</v>
      </c>
      <c r="BP229" s="68">
        <v>6.1</v>
      </c>
      <c r="BQ229" s="68">
        <v>5.7</v>
      </c>
      <c r="BR229" s="68">
        <v>7</v>
      </c>
      <c r="BS229" s="68" t="s">
        <v>393</v>
      </c>
      <c r="BT229" s="68">
        <v>7.6</v>
      </c>
      <c r="BU229" s="68">
        <v>5.3</v>
      </c>
      <c r="BV229" s="68">
        <v>7</v>
      </c>
      <c r="BW229" s="68">
        <v>7.1</v>
      </c>
      <c r="BX229" s="68">
        <v>8.1</v>
      </c>
      <c r="BY229" s="68">
        <v>8.3000000000000007</v>
      </c>
      <c r="BZ229" s="69">
        <v>50</v>
      </c>
      <c r="CA229" s="70">
        <v>0</v>
      </c>
      <c r="CB229" s="68">
        <v>8.4</v>
      </c>
      <c r="CC229" s="68" t="s">
        <v>393</v>
      </c>
      <c r="CD229" s="68">
        <v>8</v>
      </c>
      <c r="CE229" s="68" t="s">
        <v>393</v>
      </c>
      <c r="CF229" s="68">
        <v>7</v>
      </c>
      <c r="CG229" s="68">
        <v>6.7</v>
      </c>
      <c r="CH229" s="68">
        <v>7.9</v>
      </c>
      <c r="CI229" s="68">
        <v>6.2</v>
      </c>
      <c r="CJ229" s="68" t="s">
        <v>393</v>
      </c>
      <c r="CK229" s="68" t="s">
        <v>393</v>
      </c>
      <c r="CL229" s="68" t="s">
        <v>393</v>
      </c>
      <c r="CM229" s="68">
        <v>7.2</v>
      </c>
      <c r="CN229" s="68" t="s">
        <v>393</v>
      </c>
      <c r="CO229" s="68" t="s">
        <v>393</v>
      </c>
      <c r="CP229" s="68">
        <v>6.2</v>
      </c>
      <c r="CQ229" s="68">
        <v>6.9</v>
      </c>
      <c r="CR229" s="68">
        <v>8</v>
      </c>
      <c r="CS229" s="68">
        <v>8.1</v>
      </c>
      <c r="CT229" s="68">
        <v>6.7</v>
      </c>
      <c r="CU229" s="69">
        <v>27</v>
      </c>
      <c r="CV229" s="70">
        <v>0</v>
      </c>
      <c r="CW229" s="72">
        <v>128</v>
      </c>
      <c r="CX229" s="72">
        <v>0</v>
      </c>
      <c r="CY229" s="72">
        <v>0</v>
      </c>
      <c r="CZ229" s="72">
        <v>128</v>
      </c>
      <c r="DA229" s="72">
        <v>6.87</v>
      </c>
      <c r="DB229" s="72">
        <v>2.79</v>
      </c>
      <c r="DC229" s="68" t="s">
        <v>393</v>
      </c>
      <c r="DD229" s="68" t="s">
        <v>393</v>
      </c>
      <c r="DE229" s="68" t="s">
        <v>393</v>
      </c>
      <c r="DF229" s="68" t="s">
        <v>393</v>
      </c>
      <c r="DG229" s="72"/>
      <c r="DH229" s="72">
        <v>0</v>
      </c>
      <c r="DI229" s="72">
        <v>0</v>
      </c>
      <c r="DJ229" s="69">
        <v>0</v>
      </c>
      <c r="DK229" s="70">
        <v>5</v>
      </c>
      <c r="DL229" s="72">
        <v>128</v>
      </c>
      <c r="DM229" s="72">
        <v>5</v>
      </c>
      <c r="DN229" s="72">
        <v>6.61</v>
      </c>
      <c r="DO229" s="72">
        <v>2.69</v>
      </c>
      <c r="DP229" s="69">
        <v>133</v>
      </c>
      <c r="DQ229" s="70">
        <v>5</v>
      </c>
      <c r="DR229" s="68">
        <v>137</v>
      </c>
      <c r="DS229" s="68">
        <v>133</v>
      </c>
      <c r="DT229" s="68">
        <v>6.87</v>
      </c>
      <c r="DU229" s="68">
        <v>2.79</v>
      </c>
      <c r="DV229" s="68" t="s">
        <v>393</v>
      </c>
      <c r="DW229" s="73">
        <v>0</v>
      </c>
      <c r="DX229" s="16">
        <v>2220727373</v>
      </c>
      <c r="DY229" s="16" t="e">
        <v>#N/A</v>
      </c>
      <c r="DZ229" s="16" t="e">
        <v>#N/A</v>
      </c>
    </row>
    <row r="230" spans="1:130" ht="18.75" customHeight="1" x14ac:dyDescent="0.2">
      <c r="A230" s="100">
        <v>21</v>
      </c>
      <c r="B230" s="100"/>
      <c r="C230" s="65">
        <v>2220724227</v>
      </c>
      <c r="D230" s="66" t="s">
        <v>6</v>
      </c>
      <c r="E230" s="66" t="s">
        <v>78</v>
      </c>
      <c r="F230" s="66" t="s">
        <v>149</v>
      </c>
      <c r="G230" s="67">
        <v>35986</v>
      </c>
      <c r="H230" s="66" t="s">
        <v>209</v>
      </c>
      <c r="I230" s="66" t="s">
        <v>212</v>
      </c>
      <c r="J230" s="68">
        <v>8.3000000000000007</v>
      </c>
      <c r="K230" s="68">
        <v>6.6</v>
      </c>
      <c r="L230" s="68">
        <v>6.5</v>
      </c>
      <c r="M230" s="68">
        <v>8.5</v>
      </c>
      <c r="N230" s="68">
        <v>8.1</v>
      </c>
      <c r="O230" s="68">
        <v>9.4</v>
      </c>
      <c r="P230" s="68">
        <v>4.5999999999999996</v>
      </c>
      <c r="Q230" s="68" t="s">
        <v>393</v>
      </c>
      <c r="R230" s="68">
        <v>8.6</v>
      </c>
      <c r="S230" s="68" t="s">
        <v>393</v>
      </c>
      <c r="T230" s="68" t="s">
        <v>393</v>
      </c>
      <c r="U230" s="68" t="s">
        <v>393</v>
      </c>
      <c r="V230" s="68" t="s">
        <v>393</v>
      </c>
      <c r="W230" s="68">
        <v>6.9</v>
      </c>
      <c r="X230" s="68">
        <v>6.7</v>
      </c>
      <c r="Y230" s="68">
        <v>8.5</v>
      </c>
      <c r="Z230" s="68">
        <v>7.6</v>
      </c>
      <c r="AA230" s="68">
        <v>6.8</v>
      </c>
      <c r="AB230" s="68">
        <v>6.7</v>
      </c>
      <c r="AC230" s="68">
        <v>5.4</v>
      </c>
      <c r="AD230" s="68">
        <v>5.4</v>
      </c>
      <c r="AE230" s="68">
        <v>7.2</v>
      </c>
      <c r="AF230" s="68">
        <v>5.6</v>
      </c>
      <c r="AG230" s="68">
        <v>6.1</v>
      </c>
      <c r="AH230" s="68">
        <v>7</v>
      </c>
      <c r="AI230" s="68">
        <v>7.9</v>
      </c>
      <c r="AJ230" s="68">
        <v>4.8</v>
      </c>
      <c r="AK230" s="68">
        <v>5.4</v>
      </c>
      <c r="AL230" s="68">
        <v>7.7</v>
      </c>
      <c r="AM230" s="69">
        <v>51</v>
      </c>
      <c r="AN230" s="70">
        <v>0</v>
      </c>
      <c r="AO230" s="71">
        <v>7.3</v>
      </c>
      <c r="AP230" s="71">
        <v>6.5</v>
      </c>
      <c r="AQ230" s="71">
        <v>9.1999999999999993</v>
      </c>
      <c r="AR230" s="71" t="s">
        <v>393</v>
      </c>
      <c r="AS230" s="71" t="s">
        <v>393</v>
      </c>
      <c r="AT230" s="71" t="s">
        <v>393</v>
      </c>
      <c r="AU230" s="71">
        <v>0</v>
      </c>
      <c r="AV230" s="71" t="s">
        <v>393</v>
      </c>
      <c r="AW230" s="71">
        <v>6.7</v>
      </c>
      <c r="AX230" s="71" t="s">
        <v>393</v>
      </c>
      <c r="AY230" s="71" t="s">
        <v>393</v>
      </c>
      <c r="AZ230" s="71" t="s">
        <v>393</v>
      </c>
      <c r="BA230" s="71" t="s">
        <v>393</v>
      </c>
      <c r="BB230" s="71" t="s">
        <v>393</v>
      </c>
      <c r="BC230" s="71">
        <v>7.9</v>
      </c>
      <c r="BD230" s="69">
        <v>5</v>
      </c>
      <c r="BE230" s="70">
        <v>0</v>
      </c>
      <c r="BF230" s="68">
        <v>6.2</v>
      </c>
      <c r="BG230" s="68">
        <v>6.3</v>
      </c>
      <c r="BH230" s="68">
        <v>9.1999999999999993</v>
      </c>
      <c r="BI230" s="68">
        <v>4.9000000000000004</v>
      </c>
      <c r="BJ230" s="68">
        <v>6.3</v>
      </c>
      <c r="BK230" s="68">
        <v>7</v>
      </c>
      <c r="BL230" s="68">
        <v>7.9</v>
      </c>
      <c r="BM230" s="68">
        <v>6.1</v>
      </c>
      <c r="BN230" s="68">
        <v>7.1</v>
      </c>
      <c r="BO230" s="68">
        <v>7.3</v>
      </c>
      <c r="BP230" s="68">
        <v>7.3</v>
      </c>
      <c r="BQ230" s="68">
        <v>7.7</v>
      </c>
      <c r="BR230" s="68">
        <v>7.1</v>
      </c>
      <c r="BS230" s="68">
        <v>6.8</v>
      </c>
      <c r="BT230" s="68" t="s">
        <v>393</v>
      </c>
      <c r="BU230" s="68">
        <v>4.9000000000000004</v>
      </c>
      <c r="BV230" s="68">
        <v>6.4</v>
      </c>
      <c r="BW230" s="68">
        <v>6.3</v>
      </c>
      <c r="BX230" s="68">
        <v>7.7</v>
      </c>
      <c r="BY230" s="68">
        <v>6.4</v>
      </c>
      <c r="BZ230" s="69">
        <v>50</v>
      </c>
      <c r="CA230" s="70">
        <v>0</v>
      </c>
      <c r="CB230" s="68">
        <v>9</v>
      </c>
      <c r="CC230" s="68" t="s">
        <v>393</v>
      </c>
      <c r="CD230" s="68">
        <v>8.5</v>
      </c>
      <c r="CE230" s="68" t="s">
        <v>393</v>
      </c>
      <c r="CF230" s="68">
        <v>6.4</v>
      </c>
      <c r="CG230" s="68">
        <v>7.4</v>
      </c>
      <c r="CH230" s="68">
        <v>8.6999999999999993</v>
      </c>
      <c r="CI230" s="68">
        <v>4.5</v>
      </c>
      <c r="CJ230" s="68" t="s">
        <v>393</v>
      </c>
      <c r="CK230" s="68">
        <v>6.1</v>
      </c>
      <c r="CL230" s="68" t="s">
        <v>393</v>
      </c>
      <c r="CM230" s="68" t="s">
        <v>393</v>
      </c>
      <c r="CN230" s="68" t="s">
        <v>393</v>
      </c>
      <c r="CO230" s="68" t="s">
        <v>393</v>
      </c>
      <c r="CP230" s="68">
        <v>5.5</v>
      </c>
      <c r="CQ230" s="68">
        <v>6.9</v>
      </c>
      <c r="CR230" s="68">
        <v>8.5</v>
      </c>
      <c r="CS230" s="68">
        <v>5.6</v>
      </c>
      <c r="CT230" s="68">
        <v>8</v>
      </c>
      <c r="CU230" s="69">
        <v>27</v>
      </c>
      <c r="CV230" s="70">
        <v>0</v>
      </c>
      <c r="CW230" s="72">
        <v>128</v>
      </c>
      <c r="CX230" s="72">
        <v>0</v>
      </c>
      <c r="CY230" s="72">
        <v>0</v>
      </c>
      <c r="CZ230" s="72">
        <v>128</v>
      </c>
      <c r="DA230" s="72">
        <v>6.86</v>
      </c>
      <c r="DB230" s="72">
        <v>2.77</v>
      </c>
      <c r="DC230" s="68" t="s">
        <v>393</v>
      </c>
      <c r="DD230" s="68" t="s">
        <v>393</v>
      </c>
      <c r="DE230" s="68" t="s">
        <v>393</v>
      </c>
      <c r="DF230" s="68" t="s">
        <v>393</v>
      </c>
      <c r="DG230" s="72"/>
      <c r="DH230" s="72">
        <v>0</v>
      </c>
      <c r="DI230" s="72">
        <v>0</v>
      </c>
      <c r="DJ230" s="69">
        <v>0</v>
      </c>
      <c r="DK230" s="70">
        <v>5</v>
      </c>
      <c r="DL230" s="72">
        <v>128</v>
      </c>
      <c r="DM230" s="72">
        <v>5</v>
      </c>
      <c r="DN230" s="72">
        <v>6.61</v>
      </c>
      <c r="DO230" s="72">
        <v>2.67</v>
      </c>
      <c r="DP230" s="69">
        <v>133</v>
      </c>
      <c r="DQ230" s="70">
        <v>5</v>
      </c>
      <c r="DR230" s="68">
        <v>137</v>
      </c>
      <c r="DS230" s="68">
        <v>133</v>
      </c>
      <c r="DT230" s="68">
        <v>6.86</v>
      </c>
      <c r="DU230" s="68">
        <v>2.77</v>
      </c>
      <c r="DV230" s="68" t="s">
        <v>393</v>
      </c>
      <c r="DW230" s="73">
        <v>0</v>
      </c>
      <c r="DX230" s="16">
        <v>2220724227</v>
      </c>
      <c r="DY230" s="16" t="e">
        <v>#N/A</v>
      </c>
      <c r="DZ230" s="16" t="e">
        <v>#N/A</v>
      </c>
    </row>
    <row r="231" spans="1:130" ht="18.75" customHeight="1" x14ac:dyDescent="0.2">
      <c r="A231" s="59">
        <v>22</v>
      </c>
      <c r="B231" s="59"/>
      <c r="C231" s="65">
        <v>2220716844</v>
      </c>
      <c r="D231" s="66" t="s">
        <v>6</v>
      </c>
      <c r="E231" s="66" t="s">
        <v>85</v>
      </c>
      <c r="F231" s="66" t="s">
        <v>156</v>
      </c>
      <c r="G231" s="67">
        <v>36064</v>
      </c>
      <c r="H231" s="66" t="s">
        <v>209</v>
      </c>
      <c r="I231" s="66" t="s">
        <v>212</v>
      </c>
      <c r="J231" s="68">
        <v>8.4</v>
      </c>
      <c r="K231" s="68">
        <v>6.9</v>
      </c>
      <c r="L231" s="68">
        <v>6.1</v>
      </c>
      <c r="M231" s="68">
        <v>7</v>
      </c>
      <c r="N231" s="68">
        <v>6.9</v>
      </c>
      <c r="O231" s="68">
        <v>4.5999999999999996</v>
      </c>
      <c r="P231" s="68">
        <v>6.1</v>
      </c>
      <c r="Q231" s="68" t="s">
        <v>393</v>
      </c>
      <c r="R231" s="68">
        <v>6.7</v>
      </c>
      <c r="S231" s="68" t="s">
        <v>393</v>
      </c>
      <c r="T231" s="68" t="s">
        <v>393</v>
      </c>
      <c r="U231" s="68" t="s">
        <v>393</v>
      </c>
      <c r="V231" s="68" t="s">
        <v>393</v>
      </c>
      <c r="W231" s="68">
        <v>8.1</v>
      </c>
      <c r="X231" s="68">
        <v>7.4</v>
      </c>
      <c r="Y231" s="68">
        <v>9.3000000000000007</v>
      </c>
      <c r="Z231" s="68">
        <v>8.3000000000000007</v>
      </c>
      <c r="AA231" s="68">
        <v>7.5</v>
      </c>
      <c r="AB231" s="68">
        <v>7.3</v>
      </c>
      <c r="AC231" s="68">
        <v>5</v>
      </c>
      <c r="AD231" s="68">
        <v>8.5</v>
      </c>
      <c r="AE231" s="68">
        <v>8.1</v>
      </c>
      <c r="AF231" s="68">
        <v>8.6</v>
      </c>
      <c r="AG231" s="68">
        <v>7.2</v>
      </c>
      <c r="AH231" s="68">
        <v>8.8000000000000007</v>
      </c>
      <c r="AI231" s="68">
        <v>6.4</v>
      </c>
      <c r="AJ231" s="68">
        <v>8.4</v>
      </c>
      <c r="AK231" s="68">
        <v>6.2</v>
      </c>
      <c r="AL231" s="68">
        <v>8.4</v>
      </c>
      <c r="AM231" s="69">
        <v>51</v>
      </c>
      <c r="AN231" s="70">
        <v>0</v>
      </c>
      <c r="AO231" s="71">
        <v>7.3</v>
      </c>
      <c r="AP231" s="71">
        <v>6</v>
      </c>
      <c r="AQ231" s="71">
        <v>8.4</v>
      </c>
      <c r="AR231" s="71" t="s">
        <v>393</v>
      </c>
      <c r="AS231" s="71" t="s">
        <v>393</v>
      </c>
      <c r="AT231" s="71" t="s">
        <v>393</v>
      </c>
      <c r="AU231" s="71" t="s">
        <v>393</v>
      </c>
      <c r="AV231" s="71" t="s">
        <v>393</v>
      </c>
      <c r="AW231" s="71">
        <v>6</v>
      </c>
      <c r="AX231" s="71" t="s">
        <v>393</v>
      </c>
      <c r="AY231" s="71" t="s">
        <v>393</v>
      </c>
      <c r="AZ231" s="71" t="s">
        <v>393</v>
      </c>
      <c r="BA231" s="71" t="s">
        <v>393</v>
      </c>
      <c r="BB231" s="71" t="s">
        <v>393</v>
      </c>
      <c r="BC231" s="71">
        <v>4.5</v>
      </c>
      <c r="BD231" s="69">
        <v>5</v>
      </c>
      <c r="BE231" s="70">
        <v>0</v>
      </c>
      <c r="BF231" s="68">
        <v>4.5999999999999996</v>
      </c>
      <c r="BG231" s="68">
        <v>5.2</v>
      </c>
      <c r="BH231" s="68">
        <v>5.3</v>
      </c>
      <c r="BI231" s="68">
        <v>7.8</v>
      </c>
      <c r="BJ231" s="68">
        <v>6.7</v>
      </c>
      <c r="BK231" s="68">
        <v>6.7</v>
      </c>
      <c r="BL231" s="68">
        <v>8.1999999999999993</v>
      </c>
      <c r="BM231" s="68">
        <v>6.8</v>
      </c>
      <c r="BN231" s="68">
        <v>5.3</v>
      </c>
      <c r="BO231" s="68">
        <v>5.9</v>
      </c>
      <c r="BP231" s="68">
        <v>5.5</v>
      </c>
      <c r="BQ231" s="68">
        <v>6.9</v>
      </c>
      <c r="BR231" s="68">
        <v>8</v>
      </c>
      <c r="BS231" s="68" t="s">
        <v>393</v>
      </c>
      <c r="BT231" s="68">
        <v>9.3000000000000007</v>
      </c>
      <c r="BU231" s="68">
        <v>7.5</v>
      </c>
      <c r="BV231" s="68">
        <v>6.2</v>
      </c>
      <c r="BW231" s="68">
        <v>6.1</v>
      </c>
      <c r="BX231" s="68">
        <v>6.6</v>
      </c>
      <c r="BY231" s="68">
        <v>8.6999999999999993</v>
      </c>
      <c r="BZ231" s="69">
        <v>50</v>
      </c>
      <c r="CA231" s="70">
        <v>0</v>
      </c>
      <c r="CB231" s="68" t="s">
        <v>393</v>
      </c>
      <c r="CC231" s="68">
        <v>6.3</v>
      </c>
      <c r="CD231" s="68">
        <v>7.2</v>
      </c>
      <c r="CE231" s="68" t="s">
        <v>393</v>
      </c>
      <c r="CF231" s="68">
        <v>7.6</v>
      </c>
      <c r="CG231" s="68">
        <v>6.6</v>
      </c>
      <c r="CH231" s="68">
        <v>7.8</v>
      </c>
      <c r="CI231" s="68">
        <v>4.4000000000000004</v>
      </c>
      <c r="CJ231" s="68" t="s">
        <v>393</v>
      </c>
      <c r="CK231" s="68" t="s">
        <v>393</v>
      </c>
      <c r="CL231" s="68" t="s">
        <v>393</v>
      </c>
      <c r="CM231" s="68">
        <v>6.6</v>
      </c>
      <c r="CN231" s="68" t="s">
        <v>393</v>
      </c>
      <c r="CO231" s="68" t="s">
        <v>393</v>
      </c>
      <c r="CP231" s="68">
        <v>5.4</v>
      </c>
      <c r="CQ231" s="68">
        <v>5.7</v>
      </c>
      <c r="CR231" s="68">
        <v>8.1</v>
      </c>
      <c r="CS231" s="68">
        <v>8.1</v>
      </c>
      <c r="CT231" s="68">
        <v>7.5</v>
      </c>
      <c r="CU231" s="69">
        <v>27</v>
      </c>
      <c r="CV231" s="70">
        <v>0</v>
      </c>
      <c r="CW231" s="72">
        <v>128</v>
      </c>
      <c r="CX231" s="72">
        <v>0</v>
      </c>
      <c r="CY231" s="72">
        <v>0</v>
      </c>
      <c r="CZ231" s="72">
        <v>128</v>
      </c>
      <c r="DA231" s="72">
        <v>6.82</v>
      </c>
      <c r="DB231" s="72">
        <v>2.74</v>
      </c>
      <c r="DC231" s="68" t="s">
        <v>393</v>
      </c>
      <c r="DD231" s="68" t="s">
        <v>393</v>
      </c>
      <c r="DE231" s="68" t="s">
        <v>393</v>
      </c>
      <c r="DF231" s="68" t="s">
        <v>393</v>
      </c>
      <c r="DG231" s="72"/>
      <c r="DH231" s="72">
        <v>0</v>
      </c>
      <c r="DI231" s="72">
        <v>0</v>
      </c>
      <c r="DJ231" s="69">
        <v>0</v>
      </c>
      <c r="DK231" s="70">
        <v>5</v>
      </c>
      <c r="DL231" s="72">
        <v>128</v>
      </c>
      <c r="DM231" s="72">
        <v>5</v>
      </c>
      <c r="DN231" s="72">
        <v>6.56</v>
      </c>
      <c r="DO231" s="72">
        <v>2.64</v>
      </c>
      <c r="DP231" s="69">
        <v>133</v>
      </c>
      <c r="DQ231" s="70">
        <v>5</v>
      </c>
      <c r="DR231" s="68">
        <v>137</v>
      </c>
      <c r="DS231" s="68">
        <v>133</v>
      </c>
      <c r="DT231" s="68">
        <v>6.82</v>
      </c>
      <c r="DU231" s="68">
        <v>2.74</v>
      </c>
      <c r="DV231" s="68" t="s">
        <v>393</v>
      </c>
      <c r="DW231" s="73">
        <v>0</v>
      </c>
      <c r="DX231" s="16">
        <v>2220716844</v>
      </c>
      <c r="DY231" s="16" t="e">
        <v>#N/A</v>
      </c>
      <c r="DZ231" s="16" t="e">
        <v>#N/A</v>
      </c>
    </row>
    <row r="232" spans="1:130" ht="18.75" customHeight="1" x14ac:dyDescent="0.2">
      <c r="A232" s="59">
        <v>23</v>
      </c>
      <c r="B232" s="59"/>
      <c r="C232" s="65">
        <v>2220727448</v>
      </c>
      <c r="D232" s="66" t="s">
        <v>6</v>
      </c>
      <c r="E232" s="66" t="s">
        <v>121</v>
      </c>
      <c r="F232" s="66" t="s">
        <v>205</v>
      </c>
      <c r="G232" s="67">
        <v>35821</v>
      </c>
      <c r="H232" s="66" t="s">
        <v>209</v>
      </c>
      <c r="I232" s="66" t="s">
        <v>212</v>
      </c>
      <c r="J232" s="68">
        <v>7.2</v>
      </c>
      <c r="K232" s="68">
        <v>7.6</v>
      </c>
      <c r="L232" s="68">
        <v>7.6</v>
      </c>
      <c r="M232" s="68">
        <v>7.2</v>
      </c>
      <c r="N232" s="68">
        <v>7.8</v>
      </c>
      <c r="O232" s="68">
        <v>8.3000000000000007</v>
      </c>
      <c r="P232" s="68">
        <v>6.2</v>
      </c>
      <c r="Q232" s="68" t="s">
        <v>393</v>
      </c>
      <c r="R232" s="68">
        <v>6.9</v>
      </c>
      <c r="S232" s="68" t="s">
        <v>393</v>
      </c>
      <c r="T232" s="68" t="s">
        <v>393</v>
      </c>
      <c r="U232" s="68" t="s">
        <v>393</v>
      </c>
      <c r="V232" s="68" t="s">
        <v>393</v>
      </c>
      <c r="W232" s="68">
        <v>8.1</v>
      </c>
      <c r="X232" s="68">
        <v>7.8</v>
      </c>
      <c r="Y232" s="68">
        <v>8.6</v>
      </c>
      <c r="Z232" s="68">
        <v>8.8000000000000007</v>
      </c>
      <c r="AA232" s="68">
        <v>8.1999999999999993</v>
      </c>
      <c r="AB232" s="68">
        <v>7.7</v>
      </c>
      <c r="AC232" s="68">
        <v>6.2</v>
      </c>
      <c r="AD232" s="68">
        <v>7.8</v>
      </c>
      <c r="AE232" s="68">
        <v>6.6</v>
      </c>
      <c r="AF232" s="68">
        <v>6.9</v>
      </c>
      <c r="AG232" s="68">
        <v>4.8</v>
      </c>
      <c r="AH232" s="68">
        <v>5.9</v>
      </c>
      <c r="AI232" s="68">
        <v>6.5</v>
      </c>
      <c r="AJ232" s="68">
        <v>5.4</v>
      </c>
      <c r="AK232" s="68">
        <v>5.3</v>
      </c>
      <c r="AL232" s="68">
        <v>6.4</v>
      </c>
      <c r="AM232" s="69">
        <v>51</v>
      </c>
      <c r="AN232" s="70">
        <v>0</v>
      </c>
      <c r="AO232" s="71">
        <v>7.3</v>
      </c>
      <c r="AP232" s="71">
        <v>7.2</v>
      </c>
      <c r="AQ232" s="71">
        <v>7.4</v>
      </c>
      <c r="AR232" s="71" t="s">
        <v>393</v>
      </c>
      <c r="AS232" s="71" t="s">
        <v>393</v>
      </c>
      <c r="AT232" s="71" t="s">
        <v>393</v>
      </c>
      <c r="AU232" s="71" t="s">
        <v>393</v>
      </c>
      <c r="AV232" s="71" t="s">
        <v>393</v>
      </c>
      <c r="AW232" s="71">
        <v>7.5</v>
      </c>
      <c r="AX232" s="71" t="s">
        <v>393</v>
      </c>
      <c r="AY232" s="71" t="s">
        <v>393</v>
      </c>
      <c r="AZ232" s="71" t="s">
        <v>393</v>
      </c>
      <c r="BA232" s="71" t="s">
        <v>393</v>
      </c>
      <c r="BB232" s="71" t="s">
        <v>393</v>
      </c>
      <c r="BC232" s="71">
        <v>7.1</v>
      </c>
      <c r="BD232" s="69">
        <v>5</v>
      </c>
      <c r="BE232" s="70">
        <v>0</v>
      </c>
      <c r="BF232" s="68">
        <v>5.7</v>
      </c>
      <c r="BG232" s="68">
        <v>6.6</v>
      </c>
      <c r="BH232" s="68">
        <v>6.5</v>
      </c>
      <c r="BI232" s="68">
        <v>4.5</v>
      </c>
      <c r="BJ232" s="68">
        <v>6.6</v>
      </c>
      <c r="BK232" s="68">
        <v>7.1</v>
      </c>
      <c r="BL232" s="68">
        <v>8.6999999999999993</v>
      </c>
      <c r="BM232" s="68">
        <v>4.9000000000000004</v>
      </c>
      <c r="BN232" s="68">
        <v>4.4000000000000004</v>
      </c>
      <c r="BO232" s="68">
        <v>7.9</v>
      </c>
      <c r="BP232" s="68">
        <v>4.9000000000000004</v>
      </c>
      <c r="BQ232" s="68">
        <v>5.4</v>
      </c>
      <c r="BR232" s="68">
        <v>7.3</v>
      </c>
      <c r="BS232" s="68" t="s">
        <v>393</v>
      </c>
      <c r="BT232" s="68">
        <v>6</v>
      </c>
      <c r="BU232" s="68">
        <v>6.8</v>
      </c>
      <c r="BV232" s="68">
        <v>6.4</v>
      </c>
      <c r="BW232" s="68">
        <v>6.1</v>
      </c>
      <c r="BX232" s="68">
        <v>7</v>
      </c>
      <c r="BY232" s="68">
        <v>8.3000000000000007</v>
      </c>
      <c r="BZ232" s="69">
        <v>50</v>
      </c>
      <c r="CA232" s="70">
        <v>0</v>
      </c>
      <c r="CB232" s="68" t="s">
        <v>393</v>
      </c>
      <c r="CC232" s="68">
        <v>7</v>
      </c>
      <c r="CD232" s="68">
        <v>6.6</v>
      </c>
      <c r="CE232" s="68" t="s">
        <v>393</v>
      </c>
      <c r="CF232" s="68">
        <v>6.6</v>
      </c>
      <c r="CG232" s="68">
        <v>5.6</v>
      </c>
      <c r="CH232" s="68">
        <v>9.1</v>
      </c>
      <c r="CI232" s="68">
        <v>8.6</v>
      </c>
      <c r="CJ232" s="68" t="s">
        <v>393</v>
      </c>
      <c r="CK232" s="68">
        <v>7.8</v>
      </c>
      <c r="CL232" s="68" t="s">
        <v>393</v>
      </c>
      <c r="CM232" s="68" t="s">
        <v>393</v>
      </c>
      <c r="CN232" s="68" t="s">
        <v>393</v>
      </c>
      <c r="CO232" s="68" t="s">
        <v>393</v>
      </c>
      <c r="CP232" s="68">
        <v>5.8</v>
      </c>
      <c r="CQ232" s="68">
        <v>6.8</v>
      </c>
      <c r="CR232" s="68">
        <v>8.1999999999999993</v>
      </c>
      <c r="CS232" s="68">
        <v>8.6999999999999993</v>
      </c>
      <c r="CT232" s="68">
        <v>6.4</v>
      </c>
      <c r="CU232" s="69">
        <v>27</v>
      </c>
      <c r="CV232" s="70">
        <v>0</v>
      </c>
      <c r="CW232" s="72">
        <v>128</v>
      </c>
      <c r="CX232" s="72">
        <v>0</v>
      </c>
      <c r="CY232" s="72">
        <v>0</v>
      </c>
      <c r="CZ232" s="72">
        <v>128</v>
      </c>
      <c r="DA232" s="72">
        <v>6.78</v>
      </c>
      <c r="DB232" s="72">
        <v>2.72</v>
      </c>
      <c r="DC232" s="68" t="s">
        <v>393</v>
      </c>
      <c r="DD232" s="68" t="s">
        <v>393</v>
      </c>
      <c r="DE232" s="68" t="s">
        <v>393</v>
      </c>
      <c r="DF232" s="68" t="s">
        <v>393</v>
      </c>
      <c r="DG232" s="72"/>
      <c r="DH232" s="72">
        <v>0</v>
      </c>
      <c r="DI232" s="72">
        <v>0</v>
      </c>
      <c r="DJ232" s="69">
        <v>0</v>
      </c>
      <c r="DK232" s="70">
        <v>5</v>
      </c>
      <c r="DL232" s="72">
        <v>128</v>
      </c>
      <c r="DM232" s="72">
        <v>5</v>
      </c>
      <c r="DN232" s="72">
        <v>6.52</v>
      </c>
      <c r="DO232" s="72">
        <v>2.62</v>
      </c>
      <c r="DP232" s="69">
        <v>133</v>
      </c>
      <c r="DQ232" s="70">
        <v>5</v>
      </c>
      <c r="DR232" s="68">
        <v>137</v>
      </c>
      <c r="DS232" s="68">
        <v>133</v>
      </c>
      <c r="DT232" s="68">
        <v>6.78</v>
      </c>
      <c r="DU232" s="68">
        <v>2.72</v>
      </c>
      <c r="DV232" s="68" t="s">
        <v>393</v>
      </c>
      <c r="DW232" s="73">
        <v>0</v>
      </c>
      <c r="DX232" s="16">
        <v>2220727448</v>
      </c>
      <c r="DY232" s="16" t="e">
        <v>#N/A</v>
      </c>
      <c r="DZ232" s="16" t="e">
        <v>#N/A</v>
      </c>
    </row>
    <row r="233" spans="1:130" ht="18.75" customHeight="1" x14ac:dyDescent="0.2">
      <c r="A233" s="59">
        <v>24</v>
      </c>
      <c r="B233" s="59"/>
      <c r="C233" s="65">
        <v>2220724335</v>
      </c>
      <c r="D233" s="66" t="s">
        <v>16</v>
      </c>
      <c r="E233" s="66" t="s">
        <v>59</v>
      </c>
      <c r="F233" s="66" t="s">
        <v>24</v>
      </c>
      <c r="G233" s="67">
        <v>36075</v>
      </c>
      <c r="H233" s="66" t="s">
        <v>209</v>
      </c>
      <c r="I233" s="66" t="s">
        <v>212</v>
      </c>
      <c r="J233" s="68">
        <v>8.1999999999999993</v>
      </c>
      <c r="K233" s="68">
        <v>7</v>
      </c>
      <c r="L233" s="68">
        <v>8.5</v>
      </c>
      <c r="M233" s="68">
        <v>8.1</v>
      </c>
      <c r="N233" s="68">
        <v>6.3</v>
      </c>
      <c r="O233" s="68">
        <v>7.4</v>
      </c>
      <c r="P233" s="68">
        <v>7.8</v>
      </c>
      <c r="Q233" s="68" t="s">
        <v>393</v>
      </c>
      <c r="R233" s="68">
        <v>7.6</v>
      </c>
      <c r="S233" s="68" t="s">
        <v>393</v>
      </c>
      <c r="T233" s="68" t="s">
        <v>393</v>
      </c>
      <c r="U233" s="68" t="s">
        <v>393</v>
      </c>
      <c r="V233" s="68" t="s">
        <v>393</v>
      </c>
      <c r="W233" s="68">
        <v>8.1</v>
      </c>
      <c r="X233" s="68">
        <v>6.5</v>
      </c>
      <c r="Y233" s="68">
        <v>8.3000000000000007</v>
      </c>
      <c r="Z233" s="68">
        <v>8.3000000000000007</v>
      </c>
      <c r="AA233" s="68">
        <v>7.8</v>
      </c>
      <c r="AB233" s="68">
        <v>7.4</v>
      </c>
      <c r="AC233" s="68">
        <v>6.1</v>
      </c>
      <c r="AD233" s="68">
        <v>7.4</v>
      </c>
      <c r="AE233" s="68">
        <v>7.4</v>
      </c>
      <c r="AF233" s="68">
        <v>8.3000000000000007</v>
      </c>
      <c r="AG233" s="68">
        <v>6</v>
      </c>
      <c r="AH233" s="68">
        <v>8.6999999999999993</v>
      </c>
      <c r="AI233" s="68">
        <v>6.6</v>
      </c>
      <c r="AJ233" s="68">
        <v>7.1</v>
      </c>
      <c r="AK233" s="68">
        <v>7</v>
      </c>
      <c r="AL233" s="68">
        <v>6.5</v>
      </c>
      <c r="AM233" s="69">
        <v>51</v>
      </c>
      <c r="AN233" s="70">
        <v>0</v>
      </c>
      <c r="AO233" s="71">
        <v>6.8</v>
      </c>
      <c r="AP233" s="71">
        <v>5.7</v>
      </c>
      <c r="AQ233" s="71">
        <v>8.6</v>
      </c>
      <c r="AR233" s="71" t="s">
        <v>393</v>
      </c>
      <c r="AS233" s="71" t="s">
        <v>393</v>
      </c>
      <c r="AT233" s="71" t="s">
        <v>393</v>
      </c>
      <c r="AU233" s="71" t="s">
        <v>393</v>
      </c>
      <c r="AV233" s="71" t="s">
        <v>393</v>
      </c>
      <c r="AW233" s="71">
        <v>6.2</v>
      </c>
      <c r="AX233" s="71" t="s">
        <v>393</v>
      </c>
      <c r="AY233" s="71" t="s">
        <v>393</v>
      </c>
      <c r="AZ233" s="71" t="s">
        <v>393</v>
      </c>
      <c r="BA233" s="71" t="s">
        <v>393</v>
      </c>
      <c r="BB233" s="71" t="s">
        <v>393</v>
      </c>
      <c r="BC233" s="71">
        <v>6.3</v>
      </c>
      <c r="BD233" s="69">
        <v>5</v>
      </c>
      <c r="BE233" s="70">
        <v>0</v>
      </c>
      <c r="BF233" s="68">
        <v>4.7</v>
      </c>
      <c r="BG233" s="68">
        <v>4.3</v>
      </c>
      <c r="BH233" s="68">
        <v>6.8</v>
      </c>
      <c r="BI233" s="68">
        <v>6.2</v>
      </c>
      <c r="BJ233" s="68">
        <v>7.2</v>
      </c>
      <c r="BK233" s="68">
        <v>7.1</v>
      </c>
      <c r="BL233" s="68">
        <v>8.6</v>
      </c>
      <c r="BM233" s="68">
        <v>6.3</v>
      </c>
      <c r="BN233" s="68">
        <v>5.4</v>
      </c>
      <c r="BO233" s="68">
        <v>7</v>
      </c>
      <c r="BP233" s="68">
        <v>4</v>
      </c>
      <c r="BQ233" s="68">
        <v>6.5</v>
      </c>
      <c r="BR233" s="68">
        <v>6.2</v>
      </c>
      <c r="BS233" s="68" t="s">
        <v>393</v>
      </c>
      <c r="BT233" s="68">
        <v>5.5</v>
      </c>
      <c r="BU233" s="68">
        <v>6.7</v>
      </c>
      <c r="BV233" s="68">
        <v>6.1</v>
      </c>
      <c r="BW233" s="68">
        <v>4.8</v>
      </c>
      <c r="BX233" s="68">
        <v>6.7</v>
      </c>
      <c r="BY233" s="68">
        <v>8.3000000000000007</v>
      </c>
      <c r="BZ233" s="69">
        <v>50</v>
      </c>
      <c r="CA233" s="70">
        <v>0</v>
      </c>
      <c r="CB233" s="68">
        <v>9.5</v>
      </c>
      <c r="CC233" s="68" t="s">
        <v>393</v>
      </c>
      <c r="CD233" s="68">
        <v>6.4</v>
      </c>
      <c r="CE233" s="68" t="s">
        <v>393</v>
      </c>
      <c r="CF233" s="68">
        <v>7.7</v>
      </c>
      <c r="CG233" s="68">
        <v>6.7</v>
      </c>
      <c r="CH233" s="68">
        <v>8.4</v>
      </c>
      <c r="CI233" s="68">
        <v>4</v>
      </c>
      <c r="CJ233" s="68" t="s">
        <v>393</v>
      </c>
      <c r="CK233" s="68">
        <v>7.3</v>
      </c>
      <c r="CL233" s="68" t="s">
        <v>393</v>
      </c>
      <c r="CM233" s="68" t="s">
        <v>393</v>
      </c>
      <c r="CN233" s="68" t="s">
        <v>393</v>
      </c>
      <c r="CO233" s="68" t="s">
        <v>393</v>
      </c>
      <c r="CP233" s="68">
        <v>7.3</v>
      </c>
      <c r="CQ233" s="68">
        <v>6</v>
      </c>
      <c r="CR233" s="68">
        <v>6.6</v>
      </c>
      <c r="CS233" s="68">
        <v>5.4</v>
      </c>
      <c r="CT233" s="68">
        <v>7.3</v>
      </c>
      <c r="CU233" s="69">
        <v>27</v>
      </c>
      <c r="CV233" s="70">
        <v>0</v>
      </c>
      <c r="CW233" s="72">
        <v>128</v>
      </c>
      <c r="CX233" s="72">
        <v>0</v>
      </c>
      <c r="CY233" s="72">
        <v>0</v>
      </c>
      <c r="CZ233" s="72">
        <v>128</v>
      </c>
      <c r="DA233" s="72">
        <v>6.74</v>
      </c>
      <c r="DB233" s="72">
        <v>2.71</v>
      </c>
      <c r="DC233" s="68" t="s">
        <v>393</v>
      </c>
      <c r="DD233" s="68" t="s">
        <v>393</v>
      </c>
      <c r="DE233" s="68" t="s">
        <v>393</v>
      </c>
      <c r="DF233" s="68" t="s">
        <v>393</v>
      </c>
      <c r="DG233" s="72"/>
      <c r="DH233" s="72">
        <v>0</v>
      </c>
      <c r="DI233" s="72">
        <v>0</v>
      </c>
      <c r="DJ233" s="69">
        <v>0</v>
      </c>
      <c r="DK233" s="70">
        <v>5</v>
      </c>
      <c r="DL233" s="72">
        <v>128</v>
      </c>
      <c r="DM233" s="72">
        <v>5</v>
      </c>
      <c r="DN233" s="72">
        <v>6.49</v>
      </c>
      <c r="DO233" s="72">
        <v>2.61</v>
      </c>
      <c r="DP233" s="69">
        <v>133</v>
      </c>
      <c r="DQ233" s="70">
        <v>5</v>
      </c>
      <c r="DR233" s="68">
        <v>137</v>
      </c>
      <c r="DS233" s="68">
        <v>133</v>
      </c>
      <c r="DT233" s="68">
        <v>6.74</v>
      </c>
      <c r="DU233" s="68">
        <v>2.71</v>
      </c>
      <c r="DV233" s="68" t="s">
        <v>393</v>
      </c>
      <c r="DW233" s="73">
        <v>0</v>
      </c>
      <c r="DX233" s="16">
        <v>2220724335</v>
      </c>
      <c r="DY233" s="16" t="e">
        <v>#N/A</v>
      </c>
      <c r="DZ233" s="16" t="e">
        <v>#N/A</v>
      </c>
    </row>
    <row r="234" spans="1:130" ht="18.75" customHeight="1" x14ac:dyDescent="0.2">
      <c r="A234" s="100">
        <v>25</v>
      </c>
      <c r="B234" s="100"/>
      <c r="C234" s="65">
        <v>2220728396</v>
      </c>
      <c r="D234" s="66" t="s">
        <v>19</v>
      </c>
      <c r="E234" s="66" t="s">
        <v>47</v>
      </c>
      <c r="F234" s="66" t="s">
        <v>141</v>
      </c>
      <c r="G234" s="67">
        <v>35979</v>
      </c>
      <c r="H234" s="66" t="s">
        <v>209</v>
      </c>
      <c r="I234" s="66" t="s">
        <v>212</v>
      </c>
      <c r="J234" s="68">
        <v>8.6</v>
      </c>
      <c r="K234" s="68">
        <v>7.6</v>
      </c>
      <c r="L234" s="68">
        <v>8</v>
      </c>
      <c r="M234" s="68">
        <v>5.8</v>
      </c>
      <c r="N234" s="68">
        <v>6.8</v>
      </c>
      <c r="O234" s="68">
        <v>6</v>
      </c>
      <c r="P234" s="68">
        <v>6.8</v>
      </c>
      <c r="Q234" s="68" t="s">
        <v>393</v>
      </c>
      <c r="R234" s="68">
        <v>7.9</v>
      </c>
      <c r="S234" s="68" t="s">
        <v>393</v>
      </c>
      <c r="T234" s="68" t="s">
        <v>393</v>
      </c>
      <c r="U234" s="68" t="s">
        <v>393</v>
      </c>
      <c r="V234" s="68" t="s">
        <v>393</v>
      </c>
      <c r="W234" s="68">
        <v>7.9</v>
      </c>
      <c r="X234" s="68">
        <v>5.7</v>
      </c>
      <c r="Y234" s="68">
        <v>8</v>
      </c>
      <c r="Z234" s="68">
        <v>8.3000000000000007</v>
      </c>
      <c r="AA234" s="68">
        <v>7.3</v>
      </c>
      <c r="AB234" s="68">
        <v>8.1999999999999993</v>
      </c>
      <c r="AC234" s="68">
        <v>6.7</v>
      </c>
      <c r="AD234" s="68">
        <v>6.8</v>
      </c>
      <c r="AE234" s="68">
        <v>6.9</v>
      </c>
      <c r="AF234" s="68">
        <v>7.8</v>
      </c>
      <c r="AG234" s="68">
        <v>8.6999999999999993</v>
      </c>
      <c r="AH234" s="68">
        <v>9.1999999999999993</v>
      </c>
      <c r="AI234" s="68">
        <v>6.6</v>
      </c>
      <c r="AJ234" s="68">
        <v>7.3</v>
      </c>
      <c r="AK234" s="68">
        <v>5.9</v>
      </c>
      <c r="AL234" s="68">
        <v>8.6</v>
      </c>
      <c r="AM234" s="69">
        <v>51</v>
      </c>
      <c r="AN234" s="70">
        <v>0</v>
      </c>
      <c r="AO234" s="71">
        <v>6.8</v>
      </c>
      <c r="AP234" s="71">
        <v>5.7</v>
      </c>
      <c r="AQ234" s="71" t="s">
        <v>393</v>
      </c>
      <c r="AR234" s="71" t="s">
        <v>393</v>
      </c>
      <c r="AS234" s="71" t="s">
        <v>393</v>
      </c>
      <c r="AT234" s="71" t="s">
        <v>393</v>
      </c>
      <c r="AU234" s="71">
        <v>6.2</v>
      </c>
      <c r="AV234" s="71" t="s">
        <v>393</v>
      </c>
      <c r="AW234" s="71" t="s">
        <v>393</v>
      </c>
      <c r="AX234" s="71" t="s">
        <v>393</v>
      </c>
      <c r="AY234" s="71" t="s">
        <v>393</v>
      </c>
      <c r="AZ234" s="71" t="s">
        <v>393</v>
      </c>
      <c r="BA234" s="71">
        <v>5.4</v>
      </c>
      <c r="BB234" s="71" t="s">
        <v>393</v>
      </c>
      <c r="BC234" s="71">
        <v>5.9</v>
      </c>
      <c r="BD234" s="69">
        <v>5</v>
      </c>
      <c r="BE234" s="70">
        <v>0</v>
      </c>
      <c r="BF234" s="68">
        <v>4.8</v>
      </c>
      <c r="BG234" s="68">
        <v>5.0999999999999996</v>
      </c>
      <c r="BH234" s="68">
        <v>7.2</v>
      </c>
      <c r="BI234" s="68">
        <v>5.7</v>
      </c>
      <c r="BJ234" s="68">
        <v>6.7</v>
      </c>
      <c r="BK234" s="68">
        <v>6.3</v>
      </c>
      <c r="BL234" s="68">
        <v>7.5</v>
      </c>
      <c r="BM234" s="68">
        <v>6.8</v>
      </c>
      <c r="BN234" s="68">
        <v>5</v>
      </c>
      <c r="BO234" s="68">
        <v>5.9</v>
      </c>
      <c r="BP234" s="68">
        <v>7.3</v>
      </c>
      <c r="BQ234" s="68">
        <v>6.3</v>
      </c>
      <c r="BR234" s="68">
        <v>6</v>
      </c>
      <c r="BS234" s="68" t="s">
        <v>393</v>
      </c>
      <c r="BT234" s="68">
        <v>6.1</v>
      </c>
      <c r="BU234" s="68">
        <v>6.6</v>
      </c>
      <c r="BV234" s="68">
        <v>7.4</v>
      </c>
      <c r="BW234" s="68">
        <v>5.4</v>
      </c>
      <c r="BX234" s="68">
        <v>6.8</v>
      </c>
      <c r="BY234" s="68">
        <v>8.1999999999999993</v>
      </c>
      <c r="BZ234" s="69">
        <v>50</v>
      </c>
      <c r="CA234" s="70">
        <v>0</v>
      </c>
      <c r="CB234" s="68">
        <v>7.6</v>
      </c>
      <c r="CC234" s="68" t="s">
        <v>393</v>
      </c>
      <c r="CD234" s="68">
        <v>6.6</v>
      </c>
      <c r="CE234" s="68" t="s">
        <v>393</v>
      </c>
      <c r="CF234" s="68">
        <v>6.1</v>
      </c>
      <c r="CG234" s="68">
        <v>8.3000000000000007</v>
      </c>
      <c r="CH234" s="68">
        <v>7.2</v>
      </c>
      <c r="CI234" s="68">
        <v>6</v>
      </c>
      <c r="CJ234" s="68" t="s">
        <v>393</v>
      </c>
      <c r="CK234" s="68" t="s">
        <v>393</v>
      </c>
      <c r="CL234" s="68" t="s">
        <v>393</v>
      </c>
      <c r="CM234" s="68" t="s">
        <v>393</v>
      </c>
      <c r="CN234" s="68" t="s">
        <v>393</v>
      </c>
      <c r="CO234" s="68">
        <v>6.7</v>
      </c>
      <c r="CP234" s="68">
        <v>5.9</v>
      </c>
      <c r="CQ234" s="68">
        <v>6.2</v>
      </c>
      <c r="CR234" s="68">
        <v>7.6</v>
      </c>
      <c r="CS234" s="68">
        <v>7.6</v>
      </c>
      <c r="CT234" s="68">
        <v>9.4</v>
      </c>
      <c r="CU234" s="69">
        <v>27</v>
      </c>
      <c r="CV234" s="70">
        <v>0</v>
      </c>
      <c r="CW234" s="72">
        <v>128</v>
      </c>
      <c r="CX234" s="72">
        <v>0</v>
      </c>
      <c r="CY234" s="72">
        <v>0</v>
      </c>
      <c r="CZ234" s="72">
        <v>128</v>
      </c>
      <c r="DA234" s="72">
        <v>6.79</v>
      </c>
      <c r="DB234" s="72">
        <v>2.71</v>
      </c>
      <c r="DC234" s="68" t="s">
        <v>393</v>
      </c>
      <c r="DD234" s="68" t="s">
        <v>393</v>
      </c>
      <c r="DE234" s="68" t="s">
        <v>393</v>
      </c>
      <c r="DF234" s="68" t="s">
        <v>393</v>
      </c>
      <c r="DG234" s="72"/>
      <c r="DH234" s="72">
        <v>0</v>
      </c>
      <c r="DI234" s="72">
        <v>0</v>
      </c>
      <c r="DJ234" s="69">
        <v>0</v>
      </c>
      <c r="DK234" s="70">
        <v>5</v>
      </c>
      <c r="DL234" s="72">
        <v>128</v>
      </c>
      <c r="DM234" s="72">
        <v>5</v>
      </c>
      <c r="DN234" s="72">
        <v>6.54</v>
      </c>
      <c r="DO234" s="72">
        <v>2.61</v>
      </c>
      <c r="DP234" s="69">
        <v>133</v>
      </c>
      <c r="DQ234" s="70">
        <v>5</v>
      </c>
      <c r="DR234" s="68">
        <v>137</v>
      </c>
      <c r="DS234" s="68">
        <v>133</v>
      </c>
      <c r="DT234" s="68">
        <v>6.79</v>
      </c>
      <c r="DU234" s="68">
        <v>2.71</v>
      </c>
      <c r="DV234" s="68" t="s">
        <v>393</v>
      </c>
      <c r="DW234" s="73">
        <v>0</v>
      </c>
      <c r="DX234" s="16">
        <v>2220728396</v>
      </c>
      <c r="DY234" s="16" t="e">
        <v>#N/A</v>
      </c>
      <c r="DZ234" s="16" t="e">
        <v>#N/A</v>
      </c>
    </row>
    <row r="235" spans="1:130" ht="18.75" customHeight="1" x14ac:dyDescent="0.2">
      <c r="A235" s="100">
        <v>26</v>
      </c>
      <c r="B235" s="100"/>
      <c r="C235" s="65">
        <v>2220724273</v>
      </c>
      <c r="D235" s="66" t="s">
        <v>25</v>
      </c>
      <c r="E235" s="66" t="s">
        <v>47</v>
      </c>
      <c r="F235" s="66" t="s">
        <v>110</v>
      </c>
      <c r="G235" s="67">
        <v>35942</v>
      </c>
      <c r="H235" s="66" t="s">
        <v>209</v>
      </c>
      <c r="I235" s="66" t="s">
        <v>212</v>
      </c>
      <c r="J235" s="68">
        <v>8.5</v>
      </c>
      <c r="K235" s="68">
        <v>7</v>
      </c>
      <c r="L235" s="68">
        <v>6.5</v>
      </c>
      <c r="M235" s="68">
        <v>7.2</v>
      </c>
      <c r="N235" s="68">
        <v>7</v>
      </c>
      <c r="O235" s="68">
        <v>7.5</v>
      </c>
      <c r="P235" s="68">
        <v>4.4000000000000004</v>
      </c>
      <c r="Q235" s="68" t="s">
        <v>393</v>
      </c>
      <c r="R235" s="68">
        <v>6.6</v>
      </c>
      <c r="S235" s="68" t="s">
        <v>393</v>
      </c>
      <c r="T235" s="68" t="s">
        <v>393</v>
      </c>
      <c r="U235" s="68" t="s">
        <v>393</v>
      </c>
      <c r="V235" s="68" t="s">
        <v>393</v>
      </c>
      <c r="W235" s="68">
        <v>8.3000000000000007</v>
      </c>
      <c r="X235" s="68">
        <v>6.9</v>
      </c>
      <c r="Y235" s="68">
        <v>8.3000000000000007</v>
      </c>
      <c r="Z235" s="68">
        <v>7.9</v>
      </c>
      <c r="AA235" s="68">
        <v>7.3</v>
      </c>
      <c r="AB235" s="68">
        <v>7.7</v>
      </c>
      <c r="AC235" s="68">
        <v>7.8</v>
      </c>
      <c r="AD235" s="68">
        <v>6.7</v>
      </c>
      <c r="AE235" s="68">
        <v>7.3</v>
      </c>
      <c r="AF235" s="68">
        <v>7.7</v>
      </c>
      <c r="AG235" s="68">
        <v>6.2</v>
      </c>
      <c r="AH235" s="68">
        <v>7.7</v>
      </c>
      <c r="AI235" s="68">
        <v>6.1</v>
      </c>
      <c r="AJ235" s="68">
        <v>6.8</v>
      </c>
      <c r="AK235" s="68">
        <v>6.5</v>
      </c>
      <c r="AL235" s="68">
        <v>7.7</v>
      </c>
      <c r="AM235" s="69">
        <v>51</v>
      </c>
      <c r="AN235" s="70">
        <v>0</v>
      </c>
      <c r="AO235" s="71">
        <v>6.4</v>
      </c>
      <c r="AP235" s="71">
        <v>6.8</v>
      </c>
      <c r="AQ235" s="71" t="s">
        <v>393</v>
      </c>
      <c r="AR235" s="71" t="s">
        <v>393</v>
      </c>
      <c r="AS235" s="71">
        <v>6.9</v>
      </c>
      <c r="AT235" s="71" t="s">
        <v>393</v>
      </c>
      <c r="AU235" s="71" t="s">
        <v>393</v>
      </c>
      <c r="AV235" s="71" t="s">
        <v>393</v>
      </c>
      <c r="AW235" s="71" t="s">
        <v>393</v>
      </c>
      <c r="AX235" s="71" t="s">
        <v>393</v>
      </c>
      <c r="AY235" s="71">
        <v>4.5</v>
      </c>
      <c r="AZ235" s="71" t="s">
        <v>393</v>
      </c>
      <c r="BA235" s="71" t="s">
        <v>393</v>
      </c>
      <c r="BB235" s="71" t="s">
        <v>393</v>
      </c>
      <c r="BC235" s="71">
        <v>6.3</v>
      </c>
      <c r="BD235" s="69">
        <v>5</v>
      </c>
      <c r="BE235" s="70">
        <v>0</v>
      </c>
      <c r="BF235" s="68">
        <v>5.8</v>
      </c>
      <c r="BG235" s="68">
        <v>4.2</v>
      </c>
      <c r="BH235" s="68">
        <v>7</v>
      </c>
      <c r="BI235" s="68">
        <v>6.4</v>
      </c>
      <c r="BJ235" s="68">
        <v>5.6</v>
      </c>
      <c r="BK235" s="68">
        <v>6.8</v>
      </c>
      <c r="BL235" s="68">
        <v>7.6</v>
      </c>
      <c r="BM235" s="68">
        <v>5.5</v>
      </c>
      <c r="BN235" s="68">
        <v>5.7</v>
      </c>
      <c r="BO235" s="68">
        <v>4.8</v>
      </c>
      <c r="BP235" s="68">
        <v>6.9</v>
      </c>
      <c r="BQ235" s="68">
        <v>6.7</v>
      </c>
      <c r="BR235" s="68">
        <v>6.6</v>
      </c>
      <c r="BS235" s="68" t="s">
        <v>393</v>
      </c>
      <c r="BT235" s="68">
        <v>5.7</v>
      </c>
      <c r="BU235" s="68">
        <v>5.2</v>
      </c>
      <c r="BV235" s="68">
        <v>6.9</v>
      </c>
      <c r="BW235" s="68">
        <v>6</v>
      </c>
      <c r="BX235" s="68">
        <v>7.2</v>
      </c>
      <c r="BY235" s="68">
        <v>5.8</v>
      </c>
      <c r="BZ235" s="69">
        <v>50</v>
      </c>
      <c r="CA235" s="70">
        <v>0</v>
      </c>
      <c r="CB235" s="68" t="s">
        <v>393</v>
      </c>
      <c r="CC235" s="68">
        <v>7.6</v>
      </c>
      <c r="CD235" s="68">
        <v>8.1</v>
      </c>
      <c r="CE235" s="68" t="s">
        <v>393</v>
      </c>
      <c r="CF235" s="68">
        <v>7</v>
      </c>
      <c r="CG235" s="68">
        <v>7.5</v>
      </c>
      <c r="CH235" s="68">
        <v>9.1999999999999993</v>
      </c>
      <c r="CI235" s="68">
        <v>6.4</v>
      </c>
      <c r="CJ235" s="68" t="s">
        <v>393</v>
      </c>
      <c r="CK235" s="68">
        <v>6.2</v>
      </c>
      <c r="CL235" s="68" t="s">
        <v>393</v>
      </c>
      <c r="CM235" s="68" t="s">
        <v>393</v>
      </c>
      <c r="CN235" s="68" t="s">
        <v>393</v>
      </c>
      <c r="CO235" s="68" t="s">
        <v>393</v>
      </c>
      <c r="CP235" s="68">
        <v>5</v>
      </c>
      <c r="CQ235" s="68">
        <v>7.7</v>
      </c>
      <c r="CR235" s="68">
        <v>8.4</v>
      </c>
      <c r="CS235" s="68">
        <v>8.1</v>
      </c>
      <c r="CT235" s="68">
        <v>7.3</v>
      </c>
      <c r="CU235" s="69">
        <v>27</v>
      </c>
      <c r="CV235" s="70">
        <v>0</v>
      </c>
      <c r="CW235" s="72">
        <v>128</v>
      </c>
      <c r="CX235" s="72">
        <v>0</v>
      </c>
      <c r="CY235" s="72">
        <v>0</v>
      </c>
      <c r="CZ235" s="72">
        <v>128</v>
      </c>
      <c r="DA235" s="72">
        <v>6.75</v>
      </c>
      <c r="DB235" s="72">
        <v>2.7</v>
      </c>
      <c r="DC235" s="68" t="s">
        <v>393</v>
      </c>
      <c r="DD235" s="68" t="s">
        <v>393</v>
      </c>
      <c r="DE235" s="68" t="s">
        <v>393</v>
      </c>
      <c r="DF235" s="68" t="s">
        <v>393</v>
      </c>
      <c r="DG235" s="72"/>
      <c r="DH235" s="72">
        <v>0</v>
      </c>
      <c r="DI235" s="72">
        <v>0</v>
      </c>
      <c r="DJ235" s="69">
        <v>0</v>
      </c>
      <c r="DK235" s="70">
        <v>5</v>
      </c>
      <c r="DL235" s="72">
        <v>128</v>
      </c>
      <c r="DM235" s="72">
        <v>5</v>
      </c>
      <c r="DN235" s="72">
        <v>6.5</v>
      </c>
      <c r="DO235" s="72">
        <v>2.6</v>
      </c>
      <c r="DP235" s="69">
        <v>133</v>
      </c>
      <c r="DQ235" s="70">
        <v>5</v>
      </c>
      <c r="DR235" s="68">
        <v>137</v>
      </c>
      <c r="DS235" s="68">
        <v>133</v>
      </c>
      <c r="DT235" s="68">
        <v>6.75</v>
      </c>
      <c r="DU235" s="68">
        <v>2.7</v>
      </c>
      <c r="DV235" s="68" t="s">
        <v>393</v>
      </c>
      <c r="DW235" s="73">
        <v>0</v>
      </c>
      <c r="DX235" s="16">
        <v>2220724273</v>
      </c>
      <c r="DY235" s="16" t="e">
        <v>#N/A</v>
      </c>
      <c r="DZ235" s="16" t="e">
        <v>#N/A</v>
      </c>
    </row>
    <row r="236" spans="1:130" ht="18.75" customHeight="1" x14ac:dyDescent="0.2">
      <c r="A236" s="59">
        <v>27</v>
      </c>
      <c r="B236" s="59"/>
      <c r="C236" s="65">
        <v>2220727410</v>
      </c>
      <c r="D236" s="66" t="s">
        <v>14</v>
      </c>
      <c r="E236" s="66" t="s">
        <v>109</v>
      </c>
      <c r="F236" s="66" t="s">
        <v>187</v>
      </c>
      <c r="G236" s="67">
        <v>35953</v>
      </c>
      <c r="H236" s="66" t="s">
        <v>209</v>
      </c>
      <c r="I236" s="66" t="s">
        <v>212</v>
      </c>
      <c r="J236" s="68">
        <v>8.1999999999999993</v>
      </c>
      <c r="K236" s="68">
        <v>7.5</v>
      </c>
      <c r="L236" s="68">
        <v>6.2</v>
      </c>
      <c r="M236" s="68">
        <v>8.1999999999999993</v>
      </c>
      <c r="N236" s="68">
        <v>6.9</v>
      </c>
      <c r="O236" s="68">
        <v>5.0999999999999996</v>
      </c>
      <c r="P236" s="68">
        <v>6.8</v>
      </c>
      <c r="Q236" s="68" t="s">
        <v>393</v>
      </c>
      <c r="R236" s="68">
        <v>8.5</v>
      </c>
      <c r="S236" s="68" t="s">
        <v>393</v>
      </c>
      <c r="T236" s="68" t="s">
        <v>393</v>
      </c>
      <c r="U236" s="68" t="s">
        <v>393</v>
      </c>
      <c r="V236" s="68" t="s">
        <v>393</v>
      </c>
      <c r="W236" s="68">
        <v>7.3</v>
      </c>
      <c r="X236" s="68">
        <v>8.1</v>
      </c>
      <c r="Y236" s="68">
        <v>9.3000000000000007</v>
      </c>
      <c r="Z236" s="68">
        <v>8.5</v>
      </c>
      <c r="AA236" s="68">
        <v>7.2</v>
      </c>
      <c r="AB236" s="68">
        <v>7.4</v>
      </c>
      <c r="AC236" s="68">
        <v>4.2</v>
      </c>
      <c r="AD236" s="68">
        <v>7.7</v>
      </c>
      <c r="AE236" s="68">
        <v>7.5</v>
      </c>
      <c r="AF236" s="68">
        <v>8.4</v>
      </c>
      <c r="AG236" s="68">
        <v>6.1</v>
      </c>
      <c r="AH236" s="68">
        <v>9.4</v>
      </c>
      <c r="AI236" s="68">
        <v>7.1</v>
      </c>
      <c r="AJ236" s="68">
        <v>6.5</v>
      </c>
      <c r="AK236" s="68">
        <v>6.8</v>
      </c>
      <c r="AL236" s="68">
        <v>8.1999999999999993</v>
      </c>
      <c r="AM236" s="69">
        <v>51</v>
      </c>
      <c r="AN236" s="70">
        <v>0</v>
      </c>
      <c r="AO236" s="71">
        <v>7</v>
      </c>
      <c r="AP236" s="71">
        <v>5.5</v>
      </c>
      <c r="AQ236" s="71">
        <v>7.5</v>
      </c>
      <c r="AR236" s="71" t="s">
        <v>393</v>
      </c>
      <c r="AS236" s="71" t="s">
        <v>393</v>
      </c>
      <c r="AT236" s="71" t="s">
        <v>393</v>
      </c>
      <c r="AU236" s="71" t="s">
        <v>393</v>
      </c>
      <c r="AV236" s="71" t="s">
        <v>393</v>
      </c>
      <c r="AW236" s="71">
        <v>9</v>
      </c>
      <c r="AX236" s="71" t="s">
        <v>393</v>
      </c>
      <c r="AY236" s="71" t="s">
        <v>393</v>
      </c>
      <c r="AZ236" s="71" t="s">
        <v>393</v>
      </c>
      <c r="BA236" s="71" t="s">
        <v>393</v>
      </c>
      <c r="BB236" s="71" t="s">
        <v>393</v>
      </c>
      <c r="BC236" s="71">
        <v>6.6</v>
      </c>
      <c r="BD236" s="69">
        <v>5</v>
      </c>
      <c r="BE236" s="70">
        <v>0</v>
      </c>
      <c r="BF236" s="68">
        <v>6.7</v>
      </c>
      <c r="BG236" s="68">
        <v>5</v>
      </c>
      <c r="BH236" s="68">
        <v>4.8</v>
      </c>
      <c r="BI236" s="68">
        <v>7.1</v>
      </c>
      <c r="BJ236" s="68">
        <v>5.0999999999999996</v>
      </c>
      <c r="BK236" s="68">
        <v>7.5</v>
      </c>
      <c r="BL236" s="68">
        <v>7.8</v>
      </c>
      <c r="BM236" s="68">
        <v>6.9</v>
      </c>
      <c r="BN236" s="68">
        <v>5.6</v>
      </c>
      <c r="BO236" s="68">
        <v>6.2</v>
      </c>
      <c r="BP236" s="68">
        <v>5.7</v>
      </c>
      <c r="BQ236" s="68">
        <v>7.1</v>
      </c>
      <c r="BR236" s="68">
        <v>6.3</v>
      </c>
      <c r="BS236" s="68" t="s">
        <v>393</v>
      </c>
      <c r="BT236" s="68">
        <v>8.1999999999999993</v>
      </c>
      <c r="BU236" s="68">
        <v>6.1</v>
      </c>
      <c r="BV236" s="68">
        <v>6.2</v>
      </c>
      <c r="BW236" s="68">
        <v>5.4</v>
      </c>
      <c r="BX236" s="68">
        <v>5.5</v>
      </c>
      <c r="BY236" s="68">
        <v>8.4</v>
      </c>
      <c r="BZ236" s="69">
        <v>50</v>
      </c>
      <c r="CA236" s="70">
        <v>0</v>
      </c>
      <c r="CB236" s="68" t="s">
        <v>393</v>
      </c>
      <c r="CC236" s="68">
        <v>7.4</v>
      </c>
      <c r="CD236" s="68">
        <v>7.8</v>
      </c>
      <c r="CE236" s="68" t="s">
        <v>393</v>
      </c>
      <c r="CF236" s="68">
        <v>7</v>
      </c>
      <c r="CG236" s="68">
        <v>7</v>
      </c>
      <c r="CH236" s="68">
        <v>6.7</v>
      </c>
      <c r="CI236" s="68">
        <v>5.0999999999999996</v>
      </c>
      <c r="CJ236" s="68" t="s">
        <v>393</v>
      </c>
      <c r="CK236" s="68" t="s">
        <v>393</v>
      </c>
      <c r="CL236" s="68" t="s">
        <v>393</v>
      </c>
      <c r="CM236" s="68">
        <v>6.8</v>
      </c>
      <c r="CN236" s="68" t="s">
        <v>393</v>
      </c>
      <c r="CO236" s="68" t="s">
        <v>393</v>
      </c>
      <c r="CP236" s="68">
        <v>6</v>
      </c>
      <c r="CQ236" s="68">
        <v>5.4</v>
      </c>
      <c r="CR236" s="68">
        <v>7.7</v>
      </c>
      <c r="CS236" s="68">
        <v>8.1</v>
      </c>
      <c r="CT236" s="68">
        <v>7.8</v>
      </c>
      <c r="CU236" s="69">
        <v>27</v>
      </c>
      <c r="CV236" s="70">
        <v>0</v>
      </c>
      <c r="CW236" s="72">
        <v>128</v>
      </c>
      <c r="CX236" s="72">
        <v>0</v>
      </c>
      <c r="CY236" s="72">
        <v>0</v>
      </c>
      <c r="CZ236" s="72">
        <v>128</v>
      </c>
      <c r="DA236" s="72">
        <v>6.75</v>
      </c>
      <c r="DB236" s="72">
        <v>2.7</v>
      </c>
      <c r="DC236" s="68" t="s">
        <v>393</v>
      </c>
      <c r="DD236" s="68" t="s">
        <v>393</v>
      </c>
      <c r="DE236" s="68" t="s">
        <v>393</v>
      </c>
      <c r="DF236" s="68" t="s">
        <v>393</v>
      </c>
      <c r="DG236" s="72"/>
      <c r="DH236" s="72">
        <v>0</v>
      </c>
      <c r="DI236" s="72">
        <v>0</v>
      </c>
      <c r="DJ236" s="69">
        <v>0</v>
      </c>
      <c r="DK236" s="70">
        <v>5</v>
      </c>
      <c r="DL236" s="72">
        <v>128</v>
      </c>
      <c r="DM236" s="72">
        <v>5</v>
      </c>
      <c r="DN236" s="72">
        <v>6.5</v>
      </c>
      <c r="DO236" s="72">
        <v>2.6</v>
      </c>
      <c r="DP236" s="69">
        <v>133</v>
      </c>
      <c r="DQ236" s="70">
        <v>5</v>
      </c>
      <c r="DR236" s="68">
        <v>137</v>
      </c>
      <c r="DS236" s="68">
        <v>133</v>
      </c>
      <c r="DT236" s="68">
        <v>6.75</v>
      </c>
      <c r="DU236" s="68">
        <v>2.7</v>
      </c>
      <c r="DV236" s="68" t="s">
        <v>393</v>
      </c>
      <c r="DW236" s="73">
        <v>0</v>
      </c>
      <c r="DX236" s="16">
        <v>2220727410</v>
      </c>
      <c r="DY236" s="16" t="e">
        <v>#N/A</v>
      </c>
      <c r="DZ236" s="16" t="e">
        <v>#N/A</v>
      </c>
    </row>
    <row r="237" spans="1:130" ht="18.75" customHeight="1" x14ac:dyDescent="0.2">
      <c r="A237" s="59">
        <v>28</v>
      </c>
      <c r="B237" s="59"/>
      <c r="C237" s="65">
        <v>2220727419</v>
      </c>
      <c r="D237" s="66" t="s">
        <v>21</v>
      </c>
      <c r="E237" s="66" t="s">
        <v>106</v>
      </c>
      <c r="F237" s="66" t="s">
        <v>192</v>
      </c>
      <c r="G237" s="67">
        <v>35942</v>
      </c>
      <c r="H237" s="66" t="s">
        <v>209</v>
      </c>
      <c r="I237" s="66" t="s">
        <v>212</v>
      </c>
      <c r="J237" s="68">
        <v>8.8000000000000007</v>
      </c>
      <c r="K237" s="68">
        <v>7.5</v>
      </c>
      <c r="L237" s="68">
        <v>8.1999999999999993</v>
      </c>
      <c r="M237" s="68">
        <v>6.8</v>
      </c>
      <c r="N237" s="68">
        <v>7.7</v>
      </c>
      <c r="O237" s="68">
        <v>6.8</v>
      </c>
      <c r="P237" s="68">
        <v>6</v>
      </c>
      <c r="Q237" s="68" t="s">
        <v>393</v>
      </c>
      <c r="R237" s="68">
        <v>5.9</v>
      </c>
      <c r="S237" s="68" t="s">
        <v>393</v>
      </c>
      <c r="T237" s="68" t="s">
        <v>393</v>
      </c>
      <c r="U237" s="68" t="s">
        <v>393</v>
      </c>
      <c r="V237" s="68">
        <v>7.4</v>
      </c>
      <c r="W237" s="68">
        <v>8.3000000000000007</v>
      </c>
      <c r="X237" s="68" t="s">
        <v>393</v>
      </c>
      <c r="Y237" s="68">
        <v>8.5</v>
      </c>
      <c r="Z237" s="68">
        <v>8.9</v>
      </c>
      <c r="AA237" s="68">
        <v>7.8</v>
      </c>
      <c r="AB237" s="68">
        <v>8.8000000000000007</v>
      </c>
      <c r="AC237" s="68">
        <v>7</v>
      </c>
      <c r="AD237" s="68">
        <v>6.3</v>
      </c>
      <c r="AE237" s="68">
        <v>6</v>
      </c>
      <c r="AF237" s="68">
        <v>6.6</v>
      </c>
      <c r="AG237" s="68">
        <v>6.5</v>
      </c>
      <c r="AH237" s="68">
        <v>7.5</v>
      </c>
      <c r="AI237" s="68">
        <v>5.9</v>
      </c>
      <c r="AJ237" s="68">
        <v>6.5</v>
      </c>
      <c r="AK237" s="68">
        <v>7</v>
      </c>
      <c r="AL237" s="68">
        <v>7.6</v>
      </c>
      <c r="AM237" s="69">
        <v>51</v>
      </c>
      <c r="AN237" s="70">
        <v>0</v>
      </c>
      <c r="AO237" s="71">
        <v>7.1</v>
      </c>
      <c r="AP237" s="71">
        <v>7.2</v>
      </c>
      <c r="AQ237" s="71">
        <v>9.5</v>
      </c>
      <c r="AR237" s="71" t="s">
        <v>393</v>
      </c>
      <c r="AS237" s="71" t="s">
        <v>393</v>
      </c>
      <c r="AT237" s="71" t="s">
        <v>393</v>
      </c>
      <c r="AU237" s="71" t="s">
        <v>393</v>
      </c>
      <c r="AV237" s="71" t="s">
        <v>393</v>
      </c>
      <c r="AW237" s="71">
        <v>7.8</v>
      </c>
      <c r="AX237" s="71" t="s">
        <v>393</v>
      </c>
      <c r="AY237" s="71" t="s">
        <v>393</v>
      </c>
      <c r="AZ237" s="71" t="s">
        <v>393</v>
      </c>
      <c r="BA237" s="71" t="s">
        <v>393</v>
      </c>
      <c r="BB237" s="71" t="s">
        <v>393</v>
      </c>
      <c r="BC237" s="71">
        <v>7.2</v>
      </c>
      <c r="BD237" s="69">
        <v>5</v>
      </c>
      <c r="BE237" s="70">
        <v>0</v>
      </c>
      <c r="BF237" s="68">
        <v>5.2</v>
      </c>
      <c r="BG237" s="68">
        <v>5.3</v>
      </c>
      <c r="BH237" s="68">
        <v>7.3</v>
      </c>
      <c r="BI237" s="68">
        <v>6.9</v>
      </c>
      <c r="BJ237" s="68">
        <v>6.7</v>
      </c>
      <c r="BK237" s="68">
        <v>5.6</v>
      </c>
      <c r="BL237" s="68">
        <v>8.4</v>
      </c>
      <c r="BM237" s="68">
        <v>6</v>
      </c>
      <c r="BN237" s="68">
        <v>6.3</v>
      </c>
      <c r="BO237" s="68">
        <v>5.9</v>
      </c>
      <c r="BP237" s="68">
        <v>6</v>
      </c>
      <c r="BQ237" s="68">
        <v>5.5</v>
      </c>
      <c r="BR237" s="68">
        <v>7</v>
      </c>
      <c r="BS237" s="68" t="s">
        <v>393</v>
      </c>
      <c r="BT237" s="68">
        <v>5.4</v>
      </c>
      <c r="BU237" s="68">
        <v>5.9</v>
      </c>
      <c r="BV237" s="68">
        <v>6.2</v>
      </c>
      <c r="BW237" s="68">
        <v>4.8</v>
      </c>
      <c r="BX237" s="68">
        <v>6.1</v>
      </c>
      <c r="BY237" s="68">
        <v>8.3000000000000007</v>
      </c>
      <c r="BZ237" s="69">
        <v>50</v>
      </c>
      <c r="CA237" s="70">
        <v>0</v>
      </c>
      <c r="CB237" s="68" t="s">
        <v>393</v>
      </c>
      <c r="CC237" s="68">
        <v>7.8</v>
      </c>
      <c r="CD237" s="68">
        <v>7.1</v>
      </c>
      <c r="CE237" s="68" t="s">
        <v>393</v>
      </c>
      <c r="CF237" s="68">
        <v>7.7</v>
      </c>
      <c r="CG237" s="68">
        <v>6.8</v>
      </c>
      <c r="CH237" s="68">
        <v>9.1</v>
      </c>
      <c r="CI237" s="68">
        <v>7.2</v>
      </c>
      <c r="CJ237" s="68" t="s">
        <v>393</v>
      </c>
      <c r="CK237" s="68">
        <v>7.2</v>
      </c>
      <c r="CL237" s="68" t="s">
        <v>393</v>
      </c>
      <c r="CM237" s="68" t="s">
        <v>393</v>
      </c>
      <c r="CN237" s="68" t="s">
        <v>393</v>
      </c>
      <c r="CO237" s="68" t="s">
        <v>393</v>
      </c>
      <c r="CP237" s="68">
        <v>5.4</v>
      </c>
      <c r="CQ237" s="68">
        <v>6.4</v>
      </c>
      <c r="CR237" s="68">
        <v>7.4</v>
      </c>
      <c r="CS237" s="68">
        <v>8.4</v>
      </c>
      <c r="CT237" s="68">
        <v>6.4</v>
      </c>
      <c r="CU237" s="69">
        <v>27</v>
      </c>
      <c r="CV237" s="70">
        <v>0</v>
      </c>
      <c r="CW237" s="72">
        <v>128</v>
      </c>
      <c r="CX237" s="72">
        <v>0</v>
      </c>
      <c r="CY237" s="72">
        <v>0</v>
      </c>
      <c r="CZ237" s="72">
        <v>128</v>
      </c>
      <c r="DA237" s="72">
        <v>6.76</v>
      </c>
      <c r="DB237" s="72">
        <v>2.69</v>
      </c>
      <c r="DC237" s="68" t="s">
        <v>393</v>
      </c>
      <c r="DD237" s="68" t="s">
        <v>393</v>
      </c>
      <c r="DE237" s="68" t="s">
        <v>393</v>
      </c>
      <c r="DF237" s="68" t="s">
        <v>393</v>
      </c>
      <c r="DG237" s="72"/>
      <c r="DH237" s="72">
        <v>0</v>
      </c>
      <c r="DI237" s="72">
        <v>0</v>
      </c>
      <c r="DJ237" s="69">
        <v>0</v>
      </c>
      <c r="DK237" s="70">
        <v>5</v>
      </c>
      <c r="DL237" s="72">
        <v>128</v>
      </c>
      <c r="DM237" s="72">
        <v>5</v>
      </c>
      <c r="DN237" s="72">
        <v>6.51</v>
      </c>
      <c r="DO237" s="72">
        <v>2.59</v>
      </c>
      <c r="DP237" s="69">
        <v>133</v>
      </c>
      <c r="DQ237" s="70">
        <v>5</v>
      </c>
      <c r="DR237" s="68">
        <v>137</v>
      </c>
      <c r="DS237" s="68">
        <v>133</v>
      </c>
      <c r="DT237" s="68">
        <v>6.76</v>
      </c>
      <c r="DU237" s="68">
        <v>2.69</v>
      </c>
      <c r="DV237" s="68" t="s">
        <v>393</v>
      </c>
      <c r="DW237" s="73">
        <v>0</v>
      </c>
      <c r="DX237" s="16">
        <v>2220727419</v>
      </c>
      <c r="DY237" s="16" t="e">
        <v>#N/A</v>
      </c>
      <c r="DZ237" s="16" t="e">
        <v>#N/A</v>
      </c>
    </row>
    <row r="238" spans="1:130" ht="18.75" customHeight="1" x14ac:dyDescent="0.2">
      <c r="A238" s="59">
        <v>29</v>
      </c>
      <c r="B238" s="59"/>
      <c r="C238" s="65">
        <v>2220729058</v>
      </c>
      <c r="D238" s="66" t="s">
        <v>17</v>
      </c>
      <c r="E238" s="66" t="s">
        <v>60</v>
      </c>
      <c r="F238" s="66" t="s">
        <v>24</v>
      </c>
      <c r="G238" s="67">
        <v>36104</v>
      </c>
      <c r="H238" s="66" t="s">
        <v>209</v>
      </c>
      <c r="I238" s="66" t="s">
        <v>212</v>
      </c>
      <c r="J238" s="68">
        <v>7.8</v>
      </c>
      <c r="K238" s="68">
        <v>6.9</v>
      </c>
      <c r="L238" s="68">
        <v>4.3</v>
      </c>
      <c r="M238" s="68">
        <v>6.3</v>
      </c>
      <c r="N238" s="68">
        <v>4.8</v>
      </c>
      <c r="O238" s="68">
        <v>8.3000000000000007</v>
      </c>
      <c r="P238" s="68">
        <v>5.7</v>
      </c>
      <c r="Q238" s="68" t="s">
        <v>393</v>
      </c>
      <c r="R238" s="68">
        <v>7.4</v>
      </c>
      <c r="S238" s="68" t="s">
        <v>393</v>
      </c>
      <c r="T238" s="68" t="s">
        <v>393</v>
      </c>
      <c r="U238" s="68" t="s">
        <v>393</v>
      </c>
      <c r="V238" s="68" t="s">
        <v>393</v>
      </c>
      <c r="W238" s="68">
        <v>7.7</v>
      </c>
      <c r="X238" s="68">
        <v>6.3</v>
      </c>
      <c r="Y238" s="68">
        <v>8.1</v>
      </c>
      <c r="Z238" s="68">
        <v>8.1</v>
      </c>
      <c r="AA238" s="68">
        <v>6.1</v>
      </c>
      <c r="AB238" s="68">
        <v>6</v>
      </c>
      <c r="AC238" s="68">
        <v>7.4</v>
      </c>
      <c r="AD238" s="68">
        <v>7.3</v>
      </c>
      <c r="AE238" s="68">
        <v>5.0999999999999996</v>
      </c>
      <c r="AF238" s="68">
        <v>6.5</v>
      </c>
      <c r="AG238" s="68">
        <v>5.6</v>
      </c>
      <c r="AH238" s="68">
        <v>6.8</v>
      </c>
      <c r="AI238" s="68">
        <v>7.3</v>
      </c>
      <c r="AJ238" s="68">
        <v>6.7</v>
      </c>
      <c r="AK238" s="68">
        <v>7</v>
      </c>
      <c r="AL238" s="68">
        <v>9.5</v>
      </c>
      <c r="AM238" s="69">
        <v>51</v>
      </c>
      <c r="AN238" s="70">
        <v>0</v>
      </c>
      <c r="AO238" s="71">
        <v>4.5</v>
      </c>
      <c r="AP238" s="71">
        <v>4.3</v>
      </c>
      <c r="AQ238" s="71" t="s">
        <v>393</v>
      </c>
      <c r="AR238" s="71" t="s">
        <v>393</v>
      </c>
      <c r="AS238" s="71" t="s">
        <v>393</v>
      </c>
      <c r="AT238" s="71" t="s">
        <v>393</v>
      </c>
      <c r="AU238" s="71">
        <v>6.7</v>
      </c>
      <c r="AV238" s="71" t="s">
        <v>393</v>
      </c>
      <c r="AW238" s="71" t="s">
        <v>393</v>
      </c>
      <c r="AX238" s="71" t="s">
        <v>393</v>
      </c>
      <c r="AY238" s="71" t="s">
        <v>393</v>
      </c>
      <c r="AZ238" s="71" t="s">
        <v>393</v>
      </c>
      <c r="BA238" s="71">
        <v>6.9</v>
      </c>
      <c r="BB238" s="71" t="s">
        <v>393</v>
      </c>
      <c r="BC238" s="71">
        <v>6.3</v>
      </c>
      <c r="BD238" s="69">
        <v>5</v>
      </c>
      <c r="BE238" s="70">
        <v>0</v>
      </c>
      <c r="BF238" s="68">
        <v>5.8</v>
      </c>
      <c r="BG238" s="68">
        <v>6</v>
      </c>
      <c r="BH238" s="68">
        <v>7.2</v>
      </c>
      <c r="BI238" s="68">
        <v>7.3</v>
      </c>
      <c r="BJ238" s="68">
        <v>5.7</v>
      </c>
      <c r="BK238" s="68">
        <v>6.9</v>
      </c>
      <c r="BL238" s="68">
        <v>8.6999999999999993</v>
      </c>
      <c r="BM238" s="68">
        <v>5.9</v>
      </c>
      <c r="BN238" s="68">
        <v>6.1</v>
      </c>
      <c r="BO238" s="68">
        <v>5.9</v>
      </c>
      <c r="BP238" s="68">
        <v>8.1</v>
      </c>
      <c r="BQ238" s="68">
        <v>7.1</v>
      </c>
      <c r="BR238" s="68">
        <v>8.1999999999999993</v>
      </c>
      <c r="BS238" s="68" t="s">
        <v>393</v>
      </c>
      <c r="BT238" s="68">
        <v>5</v>
      </c>
      <c r="BU238" s="68">
        <v>6.3</v>
      </c>
      <c r="BV238" s="68">
        <v>5.5</v>
      </c>
      <c r="BW238" s="68">
        <v>5.4</v>
      </c>
      <c r="BX238" s="68">
        <v>5.2</v>
      </c>
      <c r="BY238" s="68">
        <v>6.9</v>
      </c>
      <c r="BZ238" s="69">
        <v>50</v>
      </c>
      <c r="CA238" s="70">
        <v>0</v>
      </c>
      <c r="CB238" s="68">
        <v>8</v>
      </c>
      <c r="CC238" s="68" t="s">
        <v>393</v>
      </c>
      <c r="CD238" s="68">
        <v>8.5</v>
      </c>
      <c r="CE238" s="68" t="s">
        <v>393</v>
      </c>
      <c r="CF238" s="68">
        <v>7.3</v>
      </c>
      <c r="CG238" s="68">
        <v>5.7</v>
      </c>
      <c r="CH238" s="68">
        <v>8.6</v>
      </c>
      <c r="CI238" s="68">
        <v>5.2</v>
      </c>
      <c r="CJ238" s="68" t="s">
        <v>393</v>
      </c>
      <c r="CK238" s="68">
        <v>6.6</v>
      </c>
      <c r="CL238" s="68" t="s">
        <v>393</v>
      </c>
      <c r="CM238" s="68" t="s">
        <v>393</v>
      </c>
      <c r="CN238" s="68" t="s">
        <v>393</v>
      </c>
      <c r="CO238" s="68" t="s">
        <v>393</v>
      </c>
      <c r="CP238" s="68">
        <v>7</v>
      </c>
      <c r="CQ238" s="68">
        <v>7.8</v>
      </c>
      <c r="CR238" s="68">
        <v>8.3000000000000007</v>
      </c>
      <c r="CS238" s="68">
        <v>5.0999999999999996</v>
      </c>
      <c r="CT238" s="68">
        <v>7</v>
      </c>
      <c r="CU238" s="69">
        <v>27</v>
      </c>
      <c r="CV238" s="70">
        <v>0</v>
      </c>
      <c r="CW238" s="72">
        <v>128</v>
      </c>
      <c r="CX238" s="72">
        <v>0</v>
      </c>
      <c r="CY238" s="72">
        <v>0</v>
      </c>
      <c r="CZ238" s="72">
        <v>128</v>
      </c>
      <c r="DA238" s="72">
        <v>6.68</v>
      </c>
      <c r="DB238" s="72">
        <v>2.64</v>
      </c>
      <c r="DC238" s="68" t="s">
        <v>393</v>
      </c>
      <c r="DD238" s="68" t="s">
        <v>393</v>
      </c>
      <c r="DE238" s="68" t="s">
        <v>393</v>
      </c>
      <c r="DF238" s="68" t="s">
        <v>393</v>
      </c>
      <c r="DG238" s="72"/>
      <c r="DH238" s="72">
        <v>0</v>
      </c>
      <c r="DI238" s="72">
        <v>0</v>
      </c>
      <c r="DJ238" s="69">
        <v>0</v>
      </c>
      <c r="DK238" s="70">
        <v>5</v>
      </c>
      <c r="DL238" s="72">
        <v>128</v>
      </c>
      <c r="DM238" s="72">
        <v>5</v>
      </c>
      <c r="DN238" s="72">
        <v>6.43</v>
      </c>
      <c r="DO238" s="72">
        <v>2.54</v>
      </c>
      <c r="DP238" s="69">
        <v>133</v>
      </c>
      <c r="DQ238" s="70">
        <v>5</v>
      </c>
      <c r="DR238" s="68">
        <v>137</v>
      </c>
      <c r="DS238" s="68">
        <v>133</v>
      </c>
      <c r="DT238" s="68">
        <v>6.68</v>
      </c>
      <c r="DU238" s="68">
        <v>2.64</v>
      </c>
      <c r="DV238" s="68" t="s">
        <v>393</v>
      </c>
      <c r="DW238" s="73">
        <v>0</v>
      </c>
      <c r="DX238" s="16">
        <v>2220729058</v>
      </c>
      <c r="DY238" s="16" t="e">
        <v>#N/A</v>
      </c>
      <c r="DZ238" s="16" t="e">
        <v>#N/A</v>
      </c>
    </row>
    <row r="239" spans="1:130" ht="15.95" customHeight="1" x14ac:dyDescent="0.2">
      <c r="A239" s="100">
        <v>30</v>
      </c>
      <c r="B239" s="626"/>
      <c r="C239" s="45">
        <v>2220724223</v>
      </c>
      <c r="D239" s="26" t="s">
        <v>7</v>
      </c>
      <c r="E239" s="26" t="s">
        <v>64</v>
      </c>
      <c r="F239" s="26" t="s">
        <v>157</v>
      </c>
      <c r="G239" s="27">
        <v>35803</v>
      </c>
      <c r="H239" s="26" t="s">
        <v>209</v>
      </c>
      <c r="I239" s="26" t="s">
        <v>212</v>
      </c>
      <c r="J239" s="28">
        <v>7.9</v>
      </c>
      <c r="K239" s="28">
        <v>5.0999999999999996</v>
      </c>
      <c r="L239" s="28">
        <v>6.1</v>
      </c>
      <c r="M239" s="28">
        <v>7.4</v>
      </c>
      <c r="N239" s="28">
        <v>4.8</v>
      </c>
      <c r="O239" s="28">
        <v>7.2</v>
      </c>
      <c r="P239" s="28">
        <v>5.7</v>
      </c>
      <c r="Q239" s="28" t="s">
        <v>393</v>
      </c>
      <c r="R239" s="28">
        <v>4.7</v>
      </c>
      <c r="S239" s="28" t="s">
        <v>393</v>
      </c>
      <c r="T239" s="28" t="s">
        <v>393</v>
      </c>
      <c r="U239" s="28" t="s">
        <v>393</v>
      </c>
      <c r="V239" s="28">
        <v>8.3000000000000007</v>
      </c>
      <c r="W239" s="28">
        <v>8.5</v>
      </c>
      <c r="X239" s="28" t="s">
        <v>393</v>
      </c>
      <c r="Y239" s="28">
        <v>8</v>
      </c>
      <c r="Z239" s="28">
        <v>6.9</v>
      </c>
      <c r="AA239" s="28">
        <v>6.7</v>
      </c>
      <c r="AB239" s="28">
        <v>7.1</v>
      </c>
      <c r="AC239" s="28">
        <v>5.0999999999999996</v>
      </c>
      <c r="AD239" s="28">
        <v>8.6</v>
      </c>
      <c r="AE239" s="28">
        <v>7.4</v>
      </c>
      <c r="AF239" s="28">
        <v>8.9</v>
      </c>
      <c r="AG239" s="28">
        <v>7.6</v>
      </c>
      <c r="AH239" s="28">
        <v>7.6</v>
      </c>
      <c r="AI239" s="28">
        <v>6.8</v>
      </c>
      <c r="AJ239" s="28">
        <v>7.7</v>
      </c>
      <c r="AK239" s="28">
        <v>6.9</v>
      </c>
      <c r="AL239" s="28">
        <v>9.1999999999999993</v>
      </c>
      <c r="AM239" s="33">
        <v>51</v>
      </c>
      <c r="AN239" s="36">
        <v>0</v>
      </c>
      <c r="AO239" s="32">
        <v>5.0999999999999996</v>
      </c>
      <c r="AP239" s="32">
        <v>7.5</v>
      </c>
      <c r="AQ239" s="32" t="s">
        <v>393</v>
      </c>
      <c r="AR239" s="32" t="s">
        <v>393</v>
      </c>
      <c r="AS239" s="32" t="s">
        <v>393</v>
      </c>
      <c r="AT239" s="32" t="s">
        <v>393</v>
      </c>
      <c r="AU239" s="32">
        <v>5.4</v>
      </c>
      <c r="AV239" s="32" t="s">
        <v>393</v>
      </c>
      <c r="AW239" s="32" t="s">
        <v>393</v>
      </c>
      <c r="AX239" s="32" t="s">
        <v>393</v>
      </c>
      <c r="AY239" s="32" t="s">
        <v>393</v>
      </c>
      <c r="AZ239" s="32" t="s">
        <v>393</v>
      </c>
      <c r="BA239" s="32">
        <v>4.3</v>
      </c>
      <c r="BB239" s="32" t="s">
        <v>393</v>
      </c>
      <c r="BC239" s="32">
        <v>7.6</v>
      </c>
      <c r="BD239" s="33">
        <v>5</v>
      </c>
      <c r="BE239" s="36">
        <v>0</v>
      </c>
      <c r="BF239" s="28">
        <v>5.7</v>
      </c>
      <c r="BG239" s="28">
        <v>5.7</v>
      </c>
      <c r="BH239" s="28">
        <v>6.6</v>
      </c>
      <c r="BI239" s="28">
        <v>7</v>
      </c>
      <c r="BJ239" s="28">
        <v>5.9</v>
      </c>
      <c r="BK239" s="28">
        <v>5.0999999999999996</v>
      </c>
      <c r="BL239" s="28">
        <v>7.3</v>
      </c>
      <c r="BM239" s="28">
        <v>4.0999999999999996</v>
      </c>
      <c r="BN239" s="28">
        <v>6.7</v>
      </c>
      <c r="BO239" s="28">
        <v>5.0999999999999996</v>
      </c>
      <c r="BP239" s="28">
        <v>6.3</v>
      </c>
      <c r="BQ239" s="28">
        <v>6.4</v>
      </c>
      <c r="BR239" s="28">
        <v>5.5</v>
      </c>
      <c r="BS239" s="28" t="s">
        <v>393</v>
      </c>
      <c r="BT239" s="28">
        <v>4.5</v>
      </c>
      <c r="BU239" s="28">
        <v>5.7</v>
      </c>
      <c r="BV239" s="28">
        <v>6.1</v>
      </c>
      <c r="BW239" s="28">
        <v>6.7</v>
      </c>
      <c r="BX239" s="28">
        <v>6.4</v>
      </c>
      <c r="BY239" s="28">
        <v>8</v>
      </c>
      <c r="BZ239" s="33">
        <v>50</v>
      </c>
      <c r="CA239" s="36">
        <v>0</v>
      </c>
      <c r="CB239" s="28">
        <v>8.6999999999999993</v>
      </c>
      <c r="CC239" s="28" t="s">
        <v>393</v>
      </c>
      <c r="CD239" s="28">
        <v>8.5</v>
      </c>
      <c r="CE239" s="28" t="s">
        <v>393</v>
      </c>
      <c r="CF239" s="28">
        <v>6.3</v>
      </c>
      <c r="CG239" s="28">
        <v>6.1</v>
      </c>
      <c r="CH239" s="28">
        <v>8.6</v>
      </c>
      <c r="CI239" s="28">
        <v>5.8</v>
      </c>
      <c r="CJ239" s="28" t="s">
        <v>393</v>
      </c>
      <c r="CK239" s="28">
        <v>5.9</v>
      </c>
      <c r="CL239" s="28" t="s">
        <v>393</v>
      </c>
      <c r="CM239" s="28" t="s">
        <v>393</v>
      </c>
      <c r="CN239" s="28" t="s">
        <v>393</v>
      </c>
      <c r="CO239" s="28" t="s">
        <v>393</v>
      </c>
      <c r="CP239" s="28">
        <v>6.9</v>
      </c>
      <c r="CQ239" s="28">
        <v>7.5</v>
      </c>
      <c r="CR239" s="28">
        <v>8.1999999999999993</v>
      </c>
      <c r="CS239" s="28">
        <v>6.7</v>
      </c>
      <c r="CT239" s="28">
        <v>7.2</v>
      </c>
      <c r="CU239" s="33">
        <v>27</v>
      </c>
      <c r="CV239" s="36">
        <v>0</v>
      </c>
      <c r="CW239" s="38">
        <v>128</v>
      </c>
      <c r="CX239" s="38">
        <v>0</v>
      </c>
      <c r="CY239" s="38">
        <v>0</v>
      </c>
      <c r="CZ239" s="38">
        <v>128</v>
      </c>
      <c r="DA239" s="38">
        <v>6.61</v>
      </c>
      <c r="DB239" s="38">
        <v>2.62</v>
      </c>
      <c r="DC239" s="28" t="s">
        <v>393</v>
      </c>
      <c r="DD239" s="28" t="s">
        <v>393</v>
      </c>
      <c r="DE239" s="28" t="s">
        <v>393</v>
      </c>
      <c r="DF239" s="28" t="s">
        <v>393</v>
      </c>
      <c r="DG239" s="38"/>
      <c r="DH239" s="38">
        <v>0</v>
      </c>
      <c r="DI239" s="38">
        <v>0</v>
      </c>
      <c r="DJ239" s="33">
        <v>0</v>
      </c>
      <c r="DK239" s="36">
        <v>5</v>
      </c>
      <c r="DL239" s="38">
        <v>128</v>
      </c>
      <c r="DM239" s="38">
        <v>5</v>
      </c>
      <c r="DN239" s="38">
        <v>6.36</v>
      </c>
      <c r="DO239" s="38">
        <v>2.52</v>
      </c>
      <c r="DP239" s="33">
        <v>133</v>
      </c>
      <c r="DQ239" s="36">
        <v>5</v>
      </c>
      <c r="DR239" s="28">
        <v>137</v>
      </c>
      <c r="DS239" s="28">
        <v>130</v>
      </c>
      <c r="DT239" s="28">
        <v>6.61</v>
      </c>
      <c r="DU239" s="28">
        <v>2.62</v>
      </c>
      <c r="DV239" s="28" t="s">
        <v>393</v>
      </c>
      <c r="DW239" s="42">
        <v>0</v>
      </c>
      <c r="DX239" s="16">
        <v>2220724223</v>
      </c>
      <c r="DY239" s="16" t="e">
        <v>#N/A</v>
      </c>
      <c r="DZ239" s="16" t="e">
        <v>#N/A</v>
      </c>
    </row>
    <row r="240" spans="1:130" ht="18.75" customHeight="1" x14ac:dyDescent="0.2">
      <c r="A240" s="100">
        <v>31</v>
      </c>
      <c r="B240" s="100"/>
      <c r="C240" s="65">
        <v>2221724244</v>
      </c>
      <c r="D240" s="66" t="s">
        <v>18</v>
      </c>
      <c r="E240" s="66" t="s">
        <v>62</v>
      </c>
      <c r="F240" s="66" t="s">
        <v>24</v>
      </c>
      <c r="G240" s="67">
        <v>36147</v>
      </c>
      <c r="H240" s="66" t="s">
        <v>210</v>
      </c>
      <c r="I240" s="66" t="s">
        <v>212</v>
      </c>
      <c r="J240" s="68">
        <v>8.6</v>
      </c>
      <c r="K240" s="68">
        <v>6.5</v>
      </c>
      <c r="L240" s="68">
        <v>4</v>
      </c>
      <c r="M240" s="68">
        <v>8.6</v>
      </c>
      <c r="N240" s="68">
        <v>8.8000000000000007</v>
      </c>
      <c r="O240" s="68">
        <v>8.9</v>
      </c>
      <c r="P240" s="68">
        <v>6.4</v>
      </c>
      <c r="Q240" s="68" t="s">
        <v>393</v>
      </c>
      <c r="R240" s="68">
        <v>8.1999999999999993</v>
      </c>
      <c r="S240" s="68" t="s">
        <v>393</v>
      </c>
      <c r="T240" s="68" t="s">
        <v>393</v>
      </c>
      <c r="U240" s="68" t="s">
        <v>393</v>
      </c>
      <c r="V240" s="68" t="s">
        <v>393</v>
      </c>
      <c r="W240" s="68">
        <v>7.3</v>
      </c>
      <c r="X240" s="68">
        <v>5.2</v>
      </c>
      <c r="Y240" s="68">
        <v>8.4</v>
      </c>
      <c r="Z240" s="68">
        <v>7.1</v>
      </c>
      <c r="AA240" s="68">
        <v>6.8</v>
      </c>
      <c r="AB240" s="68">
        <v>6.2</v>
      </c>
      <c r="AC240" s="68">
        <v>4.5</v>
      </c>
      <c r="AD240" s="68">
        <v>6.6</v>
      </c>
      <c r="AE240" s="68">
        <v>6.3</v>
      </c>
      <c r="AF240" s="68">
        <v>7.4</v>
      </c>
      <c r="AG240" s="68">
        <v>8.5</v>
      </c>
      <c r="AH240" s="68">
        <v>8.8000000000000007</v>
      </c>
      <c r="AI240" s="68">
        <v>4.3</v>
      </c>
      <c r="AJ240" s="68">
        <v>6</v>
      </c>
      <c r="AK240" s="68">
        <v>7.9</v>
      </c>
      <c r="AL240" s="68">
        <v>7</v>
      </c>
      <c r="AM240" s="69">
        <v>51</v>
      </c>
      <c r="AN240" s="70">
        <v>0</v>
      </c>
      <c r="AO240" s="71">
        <v>5.7</v>
      </c>
      <c r="AP240" s="71">
        <v>4.8</v>
      </c>
      <c r="AQ240" s="71" t="s">
        <v>393</v>
      </c>
      <c r="AR240" s="71">
        <v>5.7</v>
      </c>
      <c r="AS240" s="71" t="s">
        <v>393</v>
      </c>
      <c r="AT240" s="71" t="s">
        <v>393</v>
      </c>
      <c r="AU240" s="71" t="s">
        <v>393</v>
      </c>
      <c r="AV240" s="71" t="s">
        <v>393</v>
      </c>
      <c r="AW240" s="71" t="s">
        <v>393</v>
      </c>
      <c r="AX240" s="71">
        <v>4.0999999999999996</v>
      </c>
      <c r="AY240" s="71" t="s">
        <v>393</v>
      </c>
      <c r="AZ240" s="71" t="s">
        <v>393</v>
      </c>
      <c r="BA240" s="71" t="s">
        <v>393</v>
      </c>
      <c r="BB240" s="71" t="s">
        <v>393</v>
      </c>
      <c r="BC240" s="71">
        <v>7.5</v>
      </c>
      <c r="BD240" s="69">
        <v>5</v>
      </c>
      <c r="BE240" s="70">
        <v>0</v>
      </c>
      <c r="BF240" s="68">
        <v>4.7</v>
      </c>
      <c r="BG240" s="68">
        <v>6.8</v>
      </c>
      <c r="BH240" s="68">
        <v>5.8</v>
      </c>
      <c r="BI240" s="68">
        <v>5.5</v>
      </c>
      <c r="BJ240" s="68">
        <v>5.9</v>
      </c>
      <c r="BK240" s="68">
        <v>5.3</v>
      </c>
      <c r="BL240" s="68">
        <v>7.9</v>
      </c>
      <c r="BM240" s="68">
        <v>5.5</v>
      </c>
      <c r="BN240" s="68">
        <v>6.4</v>
      </c>
      <c r="BO240" s="68">
        <v>5.8</v>
      </c>
      <c r="BP240" s="68">
        <v>6.7</v>
      </c>
      <c r="BQ240" s="68">
        <v>5.6</v>
      </c>
      <c r="BR240" s="68">
        <v>6.3</v>
      </c>
      <c r="BS240" s="68" t="s">
        <v>393</v>
      </c>
      <c r="BT240" s="68">
        <v>7.1</v>
      </c>
      <c r="BU240" s="68">
        <v>6.4</v>
      </c>
      <c r="BV240" s="68">
        <v>7.1</v>
      </c>
      <c r="BW240" s="68">
        <v>6.7</v>
      </c>
      <c r="BX240" s="68">
        <v>5.8</v>
      </c>
      <c r="BY240" s="68">
        <v>7.3</v>
      </c>
      <c r="BZ240" s="69">
        <v>50</v>
      </c>
      <c r="CA240" s="70">
        <v>0</v>
      </c>
      <c r="CB240" s="68">
        <v>7.4</v>
      </c>
      <c r="CC240" s="68" t="s">
        <v>393</v>
      </c>
      <c r="CD240" s="68">
        <v>7.6</v>
      </c>
      <c r="CE240" s="68" t="s">
        <v>393</v>
      </c>
      <c r="CF240" s="68">
        <v>6.4</v>
      </c>
      <c r="CG240" s="68">
        <v>5.9</v>
      </c>
      <c r="CH240" s="68">
        <v>7.8</v>
      </c>
      <c r="CI240" s="68">
        <v>5.8</v>
      </c>
      <c r="CJ240" s="68" t="s">
        <v>393</v>
      </c>
      <c r="CK240" s="68">
        <v>6</v>
      </c>
      <c r="CL240" s="68" t="s">
        <v>393</v>
      </c>
      <c r="CM240" s="68" t="s">
        <v>393</v>
      </c>
      <c r="CN240" s="68" t="s">
        <v>393</v>
      </c>
      <c r="CO240" s="68" t="s">
        <v>393</v>
      </c>
      <c r="CP240" s="68">
        <v>4.7</v>
      </c>
      <c r="CQ240" s="68">
        <v>7.7</v>
      </c>
      <c r="CR240" s="68">
        <v>5.4</v>
      </c>
      <c r="CS240" s="68">
        <v>5</v>
      </c>
      <c r="CT240" s="68">
        <v>8</v>
      </c>
      <c r="CU240" s="69">
        <v>27</v>
      </c>
      <c r="CV240" s="70">
        <v>0</v>
      </c>
      <c r="CW240" s="72">
        <v>128</v>
      </c>
      <c r="CX240" s="72">
        <v>0</v>
      </c>
      <c r="CY240" s="72">
        <v>0</v>
      </c>
      <c r="CZ240" s="72">
        <v>128</v>
      </c>
      <c r="DA240" s="72">
        <v>6.58</v>
      </c>
      <c r="DB240" s="72">
        <v>2.59</v>
      </c>
      <c r="DC240" s="68" t="s">
        <v>393</v>
      </c>
      <c r="DD240" s="68" t="s">
        <v>393</v>
      </c>
      <c r="DE240" s="68" t="s">
        <v>393</v>
      </c>
      <c r="DF240" s="68" t="s">
        <v>393</v>
      </c>
      <c r="DG240" s="72"/>
      <c r="DH240" s="72">
        <v>0</v>
      </c>
      <c r="DI240" s="72">
        <v>0</v>
      </c>
      <c r="DJ240" s="69">
        <v>0</v>
      </c>
      <c r="DK240" s="70">
        <v>5</v>
      </c>
      <c r="DL240" s="72">
        <v>128</v>
      </c>
      <c r="DM240" s="72">
        <v>5</v>
      </c>
      <c r="DN240" s="72">
        <v>6.33</v>
      </c>
      <c r="DO240" s="72">
        <v>2.4900000000000002</v>
      </c>
      <c r="DP240" s="69">
        <v>133</v>
      </c>
      <c r="DQ240" s="70">
        <v>5</v>
      </c>
      <c r="DR240" s="68">
        <v>137</v>
      </c>
      <c r="DS240" s="68">
        <v>133</v>
      </c>
      <c r="DT240" s="68">
        <v>6.58</v>
      </c>
      <c r="DU240" s="68">
        <v>2.59</v>
      </c>
      <c r="DV240" s="68" t="s">
        <v>393</v>
      </c>
      <c r="DW240" s="73">
        <v>0</v>
      </c>
      <c r="DX240" s="16">
        <v>2221724244</v>
      </c>
      <c r="DY240" s="16" t="e">
        <v>#N/A</v>
      </c>
      <c r="DZ240" s="16" t="e">
        <v>#N/A</v>
      </c>
    </row>
    <row r="241" spans="1:130" ht="18.75" customHeight="1" x14ac:dyDescent="0.2">
      <c r="A241" s="59">
        <v>32</v>
      </c>
      <c r="B241" s="59"/>
      <c r="C241" s="65">
        <v>2220727257</v>
      </c>
      <c r="D241" s="66" t="s">
        <v>6</v>
      </c>
      <c r="E241" s="66" t="s">
        <v>41</v>
      </c>
      <c r="F241" s="66" t="s">
        <v>124</v>
      </c>
      <c r="G241" s="67">
        <v>36067</v>
      </c>
      <c r="H241" s="66" t="s">
        <v>209</v>
      </c>
      <c r="I241" s="66" t="s">
        <v>212</v>
      </c>
      <c r="J241" s="68">
        <v>7.7</v>
      </c>
      <c r="K241" s="68">
        <v>7.4</v>
      </c>
      <c r="L241" s="68">
        <v>6.4</v>
      </c>
      <c r="M241" s="68">
        <v>8.1999999999999993</v>
      </c>
      <c r="N241" s="68">
        <v>8</v>
      </c>
      <c r="O241" s="68">
        <v>7</v>
      </c>
      <c r="P241" s="68">
        <v>4.9000000000000004</v>
      </c>
      <c r="Q241" s="68" t="s">
        <v>393</v>
      </c>
      <c r="R241" s="68">
        <v>7.1</v>
      </c>
      <c r="S241" s="68" t="s">
        <v>393</v>
      </c>
      <c r="T241" s="68" t="s">
        <v>393</v>
      </c>
      <c r="U241" s="68" t="s">
        <v>393</v>
      </c>
      <c r="V241" s="68" t="s">
        <v>393</v>
      </c>
      <c r="W241" s="68">
        <v>8</v>
      </c>
      <c r="X241" s="68">
        <v>7.3</v>
      </c>
      <c r="Y241" s="68">
        <v>9</v>
      </c>
      <c r="Z241" s="68">
        <v>8.9</v>
      </c>
      <c r="AA241" s="68">
        <v>7</v>
      </c>
      <c r="AB241" s="68">
        <v>7.9</v>
      </c>
      <c r="AC241" s="68">
        <v>5.0999999999999996</v>
      </c>
      <c r="AD241" s="68">
        <v>7.6</v>
      </c>
      <c r="AE241" s="68">
        <v>7</v>
      </c>
      <c r="AF241" s="68">
        <v>5.8</v>
      </c>
      <c r="AG241" s="68">
        <v>6.5</v>
      </c>
      <c r="AH241" s="68">
        <v>6.9</v>
      </c>
      <c r="AI241" s="68">
        <v>6</v>
      </c>
      <c r="AJ241" s="68">
        <v>6.9</v>
      </c>
      <c r="AK241" s="68">
        <v>6.4</v>
      </c>
      <c r="AL241" s="68">
        <v>6.1</v>
      </c>
      <c r="AM241" s="69">
        <v>51</v>
      </c>
      <c r="AN241" s="70">
        <v>0</v>
      </c>
      <c r="AO241" s="71">
        <v>7.1</v>
      </c>
      <c r="AP241" s="71">
        <v>6.1</v>
      </c>
      <c r="AQ241" s="71" t="s">
        <v>393</v>
      </c>
      <c r="AR241" s="71" t="s">
        <v>393</v>
      </c>
      <c r="AS241" s="71">
        <v>5.9</v>
      </c>
      <c r="AT241" s="71" t="s">
        <v>393</v>
      </c>
      <c r="AU241" s="71" t="s">
        <v>393</v>
      </c>
      <c r="AV241" s="71" t="s">
        <v>393</v>
      </c>
      <c r="AW241" s="71" t="s">
        <v>393</v>
      </c>
      <c r="AX241" s="71" t="s">
        <v>393</v>
      </c>
      <c r="AY241" s="71" t="s">
        <v>393</v>
      </c>
      <c r="AZ241" s="71" t="s">
        <v>393</v>
      </c>
      <c r="BA241" s="71">
        <v>5.7</v>
      </c>
      <c r="BB241" s="71" t="s">
        <v>393</v>
      </c>
      <c r="BC241" s="71">
        <v>8.6999999999999993</v>
      </c>
      <c r="BD241" s="69">
        <v>5</v>
      </c>
      <c r="BE241" s="70">
        <v>0</v>
      </c>
      <c r="BF241" s="68">
        <v>5.8</v>
      </c>
      <c r="BG241" s="68">
        <v>5.5</v>
      </c>
      <c r="BH241" s="68">
        <v>6.9</v>
      </c>
      <c r="BI241" s="68">
        <v>4.9000000000000004</v>
      </c>
      <c r="BJ241" s="68">
        <v>6.5</v>
      </c>
      <c r="BK241" s="68">
        <v>5.9</v>
      </c>
      <c r="BL241" s="68">
        <v>8.1</v>
      </c>
      <c r="BM241" s="68">
        <v>6</v>
      </c>
      <c r="BN241" s="68">
        <v>6.3</v>
      </c>
      <c r="BO241" s="68">
        <v>5.0999999999999996</v>
      </c>
      <c r="BP241" s="68">
        <v>6.1</v>
      </c>
      <c r="BQ241" s="68">
        <v>5</v>
      </c>
      <c r="BR241" s="68">
        <v>6.8</v>
      </c>
      <c r="BS241" s="68" t="s">
        <v>393</v>
      </c>
      <c r="BT241" s="68">
        <v>4.3</v>
      </c>
      <c r="BU241" s="68">
        <v>5.4</v>
      </c>
      <c r="BV241" s="68">
        <v>6.2</v>
      </c>
      <c r="BW241" s="68">
        <v>4.5999999999999996</v>
      </c>
      <c r="BX241" s="68">
        <v>7.1</v>
      </c>
      <c r="BY241" s="68">
        <v>7.3</v>
      </c>
      <c r="BZ241" s="69">
        <v>50</v>
      </c>
      <c r="CA241" s="70">
        <v>0</v>
      </c>
      <c r="CB241" s="68">
        <v>8.3000000000000007</v>
      </c>
      <c r="CC241" s="68" t="s">
        <v>393</v>
      </c>
      <c r="CD241" s="68">
        <v>6.6</v>
      </c>
      <c r="CE241" s="68" t="s">
        <v>393</v>
      </c>
      <c r="CF241" s="68">
        <v>6.4</v>
      </c>
      <c r="CG241" s="68">
        <v>7.6</v>
      </c>
      <c r="CH241" s="68">
        <v>9</v>
      </c>
      <c r="CI241" s="68">
        <v>4.4000000000000004</v>
      </c>
      <c r="CJ241" s="68" t="s">
        <v>393</v>
      </c>
      <c r="CK241" s="68">
        <v>7.7</v>
      </c>
      <c r="CL241" s="68" t="s">
        <v>393</v>
      </c>
      <c r="CM241" s="68" t="s">
        <v>393</v>
      </c>
      <c r="CN241" s="68" t="s">
        <v>393</v>
      </c>
      <c r="CO241" s="68" t="s">
        <v>393</v>
      </c>
      <c r="CP241" s="68">
        <v>7</v>
      </c>
      <c r="CQ241" s="68">
        <v>7.1</v>
      </c>
      <c r="CR241" s="68">
        <v>6.3</v>
      </c>
      <c r="CS241" s="68">
        <v>6.3</v>
      </c>
      <c r="CT241" s="68">
        <v>7.1</v>
      </c>
      <c r="CU241" s="69">
        <v>27</v>
      </c>
      <c r="CV241" s="70">
        <v>0</v>
      </c>
      <c r="CW241" s="72">
        <v>128</v>
      </c>
      <c r="CX241" s="72">
        <v>0</v>
      </c>
      <c r="CY241" s="72">
        <v>0</v>
      </c>
      <c r="CZ241" s="72">
        <v>128</v>
      </c>
      <c r="DA241" s="72">
        <v>6.54</v>
      </c>
      <c r="DB241" s="72">
        <v>2.57</v>
      </c>
      <c r="DC241" s="68" t="s">
        <v>393</v>
      </c>
      <c r="DD241" s="68" t="s">
        <v>393</v>
      </c>
      <c r="DE241" s="68" t="s">
        <v>393</v>
      </c>
      <c r="DF241" s="68" t="s">
        <v>393</v>
      </c>
      <c r="DG241" s="72"/>
      <c r="DH241" s="72">
        <v>0</v>
      </c>
      <c r="DI241" s="72">
        <v>0</v>
      </c>
      <c r="DJ241" s="69">
        <v>0</v>
      </c>
      <c r="DK241" s="70">
        <v>5</v>
      </c>
      <c r="DL241" s="72">
        <v>128</v>
      </c>
      <c r="DM241" s="72">
        <v>5</v>
      </c>
      <c r="DN241" s="72">
        <v>6.29</v>
      </c>
      <c r="DO241" s="72">
        <v>2.4700000000000002</v>
      </c>
      <c r="DP241" s="69">
        <v>133</v>
      </c>
      <c r="DQ241" s="70">
        <v>5</v>
      </c>
      <c r="DR241" s="68">
        <v>137</v>
      </c>
      <c r="DS241" s="68">
        <v>133</v>
      </c>
      <c r="DT241" s="68">
        <v>6.54</v>
      </c>
      <c r="DU241" s="68">
        <v>2.57</v>
      </c>
      <c r="DV241" s="68" t="s">
        <v>393</v>
      </c>
      <c r="DW241" s="73">
        <v>0</v>
      </c>
      <c r="DX241" s="16">
        <v>2220727257</v>
      </c>
      <c r="DY241" s="16" t="e">
        <v>#N/A</v>
      </c>
      <c r="DZ241" s="16" t="e">
        <v>#N/A</v>
      </c>
    </row>
    <row r="242" spans="1:130" ht="18.75" customHeight="1" x14ac:dyDescent="0.2">
      <c r="A242" s="59">
        <v>33</v>
      </c>
      <c r="B242" s="59"/>
      <c r="C242" s="65">
        <v>2220728838</v>
      </c>
      <c r="D242" s="66" t="s">
        <v>22</v>
      </c>
      <c r="E242" s="66" t="s">
        <v>46</v>
      </c>
      <c r="F242" s="66" t="s">
        <v>144</v>
      </c>
      <c r="G242" s="67">
        <v>36081</v>
      </c>
      <c r="H242" s="66" t="s">
        <v>209</v>
      </c>
      <c r="I242" s="66" t="s">
        <v>212</v>
      </c>
      <c r="J242" s="68">
        <v>8.5</v>
      </c>
      <c r="K242" s="68">
        <v>6.7</v>
      </c>
      <c r="L242" s="68">
        <v>6.4</v>
      </c>
      <c r="M242" s="68">
        <v>4.5999999999999996</v>
      </c>
      <c r="N242" s="68">
        <v>4.3</v>
      </c>
      <c r="O242" s="68">
        <v>4.5999999999999996</v>
      </c>
      <c r="P242" s="68">
        <v>6.2</v>
      </c>
      <c r="Q242" s="68" t="s">
        <v>393</v>
      </c>
      <c r="R242" s="68">
        <v>5.9</v>
      </c>
      <c r="S242" s="68" t="s">
        <v>393</v>
      </c>
      <c r="T242" s="68" t="s">
        <v>393</v>
      </c>
      <c r="U242" s="68" t="s">
        <v>393</v>
      </c>
      <c r="V242" s="68">
        <v>8.3000000000000007</v>
      </c>
      <c r="W242" s="68">
        <v>7.1</v>
      </c>
      <c r="X242" s="68" t="s">
        <v>393</v>
      </c>
      <c r="Y242" s="68">
        <v>8.3000000000000007</v>
      </c>
      <c r="Z242" s="68">
        <v>8</v>
      </c>
      <c r="AA242" s="68">
        <v>8.6999999999999993</v>
      </c>
      <c r="AB242" s="68">
        <v>7</v>
      </c>
      <c r="AC242" s="68">
        <v>5.5</v>
      </c>
      <c r="AD242" s="68">
        <v>7.5</v>
      </c>
      <c r="AE242" s="68">
        <v>6.5</v>
      </c>
      <c r="AF242" s="68">
        <v>8.5</v>
      </c>
      <c r="AG242" s="68">
        <v>6.4</v>
      </c>
      <c r="AH242" s="68">
        <v>6.7</v>
      </c>
      <c r="AI242" s="68">
        <v>5.2</v>
      </c>
      <c r="AJ242" s="68">
        <v>6.2</v>
      </c>
      <c r="AK242" s="68">
        <v>4.7</v>
      </c>
      <c r="AL242" s="68">
        <v>7.4</v>
      </c>
      <c r="AM242" s="69">
        <v>51</v>
      </c>
      <c r="AN242" s="70">
        <v>0</v>
      </c>
      <c r="AO242" s="71">
        <v>8</v>
      </c>
      <c r="AP242" s="71">
        <v>6.9</v>
      </c>
      <c r="AQ242" s="71">
        <v>9.1999999999999993</v>
      </c>
      <c r="AR242" s="71" t="s">
        <v>393</v>
      </c>
      <c r="AS242" s="71" t="s">
        <v>393</v>
      </c>
      <c r="AT242" s="71" t="s">
        <v>393</v>
      </c>
      <c r="AU242" s="71" t="s">
        <v>393</v>
      </c>
      <c r="AV242" s="71" t="s">
        <v>393</v>
      </c>
      <c r="AW242" s="71">
        <v>7.1</v>
      </c>
      <c r="AX242" s="71" t="s">
        <v>393</v>
      </c>
      <c r="AY242" s="71" t="s">
        <v>393</v>
      </c>
      <c r="AZ242" s="71" t="s">
        <v>393</v>
      </c>
      <c r="BA242" s="71" t="s">
        <v>393</v>
      </c>
      <c r="BB242" s="71" t="s">
        <v>393</v>
      </c>
      <c r="BC242" s="71">
        <v>6.4</v>
      </c>
      <c r="BD242" s="69">
        <v>5</v>
      </c>
      <c r="BE242" s="70">
        <v>0</v>
      </c>
      <c r="BF242" s="68">
        <v>5.7</v>
      </c>
      <c r="BG242" s="68">
        <v>6.3</v>
      </c>
      <c r="BH242" s="68">
        <v>6.8</v>
      </c>
      <c r="BI242" s="68">
        <v>4.3</v>
      </c>
      <c r="BJ242" s="68">
        <v>5.8</v>
      </c>
      <c r="BK242" s="68">
        <v>7.2</v>
      </c>
      <c r="BL242" s="68">
        <v>7.9</v>
      </c>
      <c r="BM242" s="68">
        <v>6.9</v>
      </c>
      <c r="BN242" s="68">
        <v>5.7</v>
      </c>
      <c r="BO242" s="68">
        <v>6.6</v>
      </c>
      <c r="BP242" s="68">
        <v>4.0999999999999996</v>
      </c>
      <c r="BQ242" s="68">
        <v>6.3</v>
      </c>
      <c r="BR242" s="68">
        <v>6.6</v>
      </c>
      <c r="BS242" s="68" t="s">
        <v>393</v>
      </c>
      <c r="BT242" s="68">
        <v>5.5</v>
      </c>
      <c r="BU242" s="68">
        <v>7.2</v>
      </c>
      <c r="BV242" s="68">
        <v>6.3</v>
      </c>
      <c r="BW242" s="68">
        <v>5.9</v>
      </c>
      <c r="BX242" s="68">
        <v>5.7</v>
      </c>
      <c r="BY242" s="68">
        <v>8.6</v>
      </c>
      <c r="BZ242" s="69">
        <v>50</v>
      </c>
      <c r="CA242" s="70">
        <v>0</v>
      </c>
      <c r="CB242" s="68">
        <v>8.4</v>
      </c>
      <c r="CC242" s="68" t="s">
        <v>393</v>
      </c>
      <c r="CD242" s="68">
        <v>7.5</v>
      </c>
      <c r="CE242" s="68" t="s">
        <v>393</v>
      </c>
      <c r="CF242" s="68">
        <v>7.7</v>
      </c>
      <c r="CG242" s="68">
        <v>7.6</v>
      </c>
      <c r="CH242" s="68">
        <v>5.8</v>
      </c>
      <c r="CI242" s="68">
        <v>5.4</v>
      </c>
      <c r="CJ242" s="68" t="s">
        <v>393</v>
      </c>
      <c r="CK242" s="68">
        <v>7.8</v>
      </c>
      <c r="CL242" s="68" t="s">
        <v>393</v>
      </c>
      <c r="CM242" s="68" t="s">
        <v>393</v>
      </c>
      <c r="CN242" s="68" t="s">
        <v>393</v>
      </c>
      <c r="CO242" s="68" t="s">
        <v>393</v>
      </c>
      <c r="CP242" s="68">
        <v>7</v>
      </c>
      <c r="CQ242" s="68">
        <v>7.4</v>
      </c>
      <c r="CR242" s="68">
        <v>8.1999999999999993</v>
      </c>
      <c r="CS242" s="68">
        <v>7.7</v>
      </c>
      <c r="CT242" s="68">
        <v>8.9</v>
      </c>
      <c r="CU242" s="69">
        <v>27</v>
      </c>
      <c r="CV242" s="70">
        <v>0</v>
      </c>
      <c r="CW242" s="72">
        <v>128</v>
      </c>
      <c r="CX242" s="72">
        <v>0</v>
      </c>
      <c r="CY242" s="72">
        <v>0</v>
      </c>
      <c r="CZ242" s="72">
        <v>128</v>
      </c>
      <c r="DA242" s="72">
        <v>6.52</v>
      </c>
      <c r="DB242" s="72">
        <v>2.56</v>
      </c>
      <c r="DC242" s="68" t="s">
        <v>393</v>
      </c>
      <c r="DD242" s="68" t="s">
        <v>393</v>
      </c>
      <c r="DE242" s="68" t="s">
        <v>393</v>
      </c>
      <c r="DF242" s="68" t="s">
        <v>393</v>
      </c>
      <c r="DG242" s="72"/>
      <c r="DH242" s="72">
        <v>0</v>
      </c>
      <c r="DI242" s="72">
        <v>0</v>
      </c>
      <c r="DJ242" s="69">
        <v>0</v>
      </c>
      <c r="DK242" s="70">
        <v>5</v>
      </c>
      <c r="DL242" s="72">
        <v>128</v>
      </c>
      <c r="DM242" s="72">
        <v>5</v>
      </c>
      <c r="DN242" s="72">
        <v>6.27</v>
      </c>
      <c r="DO242" s="72">
        <v>2.46</v>
      </c>
      <c r="DP242" s="69">
        <v>133</v>
      </c>
      <c r="DQ242" s="70">
        <v>5</v>
      </c>
      <c r="DR242" s="68">
        <v>137</v>
      </c>
      <c r="DS242" s="68">
        <v>133</v>
      </c>
      <c r="DT242" s="68">
        <v>6.52</v>
      </c>
      <c r="DU242" s="68">
        <v>2.56</v>
      </c>
      <c r="DV242" s="68" t="s">
        <v>393</v>
      </c>
      <c r="DW242" s="73">
        <v>0</v>
      </c>
      <c r="DX242" s="16">
        <v>2220728838</v>
      </c>
      <c r="DY242" s="16" t="e">
        <v>#N/A</v>
      </c>
      <c r="DZ242" s="16" t="e">
        <v>#N/A</v>
      </c>
    </row>
    <row r="243" spans="1:130" ht="18.75" customHeight="1" x14ac:dyDescent="0.2">
      <c r="A243" s="59">
        <v>34</v>
      </c>
      <c r="B243" s="59"/>
      <c r="C243" s="65">
        <v>2220727314</v>
      </c>
      <c r="D243" s="66" t="s">
        <v>14</v>
      </c>
      <c r="E243" s="66" t="s">
        <v>60</v>
      </c>
      <c r="F243" s="66" t="s">
        <v>148</v>
      </c>
      <c r="G243" s="67">
        <v>36094</v>
      </c>
      <c r="H243" s="66" t="s">
        <v>209</v>
      </c>
      <c r="I243" s="66" t="s">
        <v>212</v>
      </c>
      <c r="J243" s="68">
        <v>7.9</v>
      </c>
      <c r="K243" s="68">
        <v>7.6</v>
      </c>
      <c r="L243" s="68">
        <v>7.8</v>
      </c>
      <c r="M243" s="68">
        <v>5.4</v>
      </c>
      <c r="N243" s="68">
        <v>7.1</v>
      </c>
      <c r="O243" s="68">
        <v>6.9</v>
      </c>
      <c r="P243" s="68">
        <v>8.4</v>
      </c>
      <c r="Q243" s="68" t="s">
        <v>393</v>
      </c>
      <c r="R243" s="68">
        <v>7.5</v>
      </c>
      <c r="S243" s="68" t="s">
        <v>393</v>
      </c>
      <c r="T243" s="68" t="s">
        <v>393</v>
      </c>
      <c r="U243" s="68" t="s">
        <v>393</v>
      </c>
      <c r="V243" s="68" t="s">
        <v>393</v>
      </c>
      <c r="W243" s="68">
        <v>7.9</v>
      </c>
      <c r="X243" s="68">
        <v>5.7</v>
      </c>
      <c r="Y243" s="68">
        <v>9.3000000000000007</v>
      </c>
      <c r="Z243" s="68">
        <v>8</v>
      </c>
      <c r="AA243" s="68">
        <v>7.2</v>
      </c>
      <c r="AB243" s="68">
        <v>7.4</v>
      </c>
      <c r="AC243" s="68">
        <v>6.7</v>
      </c>
      <c r="AD243" s="68">
        <v>5.7</v>
      </c>
      <c r="AE243" s="68">
        <v>8.5</v>
      </c>
      <c r="AF243" s="68">
        <v>4.4000000000000004</v>
      </c>
      <c r="AG243" s="68">
        <v>6.3</v>
      </c>
      <c r="AH243" s="68">
        <v>6.5</v>
      </c>
      <c r="AI243" s="68">
        <v>5.3</v>
      </c>
      <c r="AJ243" s="68">
        <v>6.4</v>
      </c>
      <c r="AK243" s="68">
        <v>6.6</v>
      </c>
      <c r="AL243" s="68">
        <v>6.9</v>
      </c>
      <c r="AM243" s="69">
        <v>51</v>
      </c>
      <c r="AN243" s="70">
        <v>0</v>
      </c>
      <c r="AO243" s="71">
        <v>7.3</v>
      </c>
      <c r="AP243" s="71">
        <v>8.1999999999999993</v>
      </c>
      <c r="AQ243" s="71" t="s">
        <v>393</v>
      </c>
      <c r="AR243" s="71" t="s">
        <v>393</v>
      </c>
      <c r="AS243" s="71" t="s">
        <v>393</v>
      </c>
      <c r="AT243" s="71" t="s">
        <v>393</v>
      </c>
      <c r="AU243" s="71" t="s">
        <v>393</v>
      </c>
      <c r="AV243" s="71">
        <v>6.5</v>
      </c>
      <c r="AW243" s="71" t="s">
        <v>393</v>
      </c>
      <c r="AX243" s="71" t="s">
        <v>393</v>
      </c>
      <c r="AY243" s="71" t="s">
        <v>393</v>
      </c>
      <c r="AZ243" s="71" t="s">
        <v>393</v>
      </c>
      <c r="BA243" s="71" t="s">
        <v>393</v>
      </c>
      <c r="BB243" s="71">
        <v>5.0999999999999996</v>
      </c>
      <c r="BC243" s="71">
        <v>6.4</v>
      </c>
      <c r="BD243" s="69">
        <v>5</v>
      </c>
      <c r="BE243" s="70">
        <v>0</v>
      </c>
      <c r="BF243" s="68">
        <v>5.6</v>
      </c>
      <c r="BG243" s="68">
        <v>5.9</v>
      </c>
      <c r="BH243" s="68">
        <v>6.3</v>
      </c>
      <c r="BI243" s="68">
        <v>8.1</v>
      </c>
      <c r="BJ243" s="68">
        <v>6.3</v>
      </c>
      <c r="BK243" s="68">
        <v>6.2</v>
      </c>
      <c r="BL243" s="68">
        <v>8</v>
      </c>
      <c r="BM243" s="68">
        <v>5.2</v>
      </c>
      <c r="BN243" s="68">
        <v>5.6</v>
      </c>
      <c r="BO243" s="68">
        <v>4.2</v>
      </c>
      <c r="BP243" s="68">
        <v>5.4</v>
      </c>
      <c r="BQ243" s="68">
        <v>6.9</v>
      </c>
      <c r="BR243" s="68">
        <v>7</v>
      </c>
      <c r="BS243" s="68" t="s">
        <v>393</v>
      </c>
      <c r="BT243" s="68">
        <v>6.3</v>
      </c>
      <c r="BU243" s="68">
        <v>5</v>
      </c>
      <c r="BV243" s="68">
        <v>5.9</v>
      </c>
      <c r="BW243" s="68">
        <v>5.5</v>
      </c>
      <c r="BX243" s="68">
        <v>7.6</v>
      </c>
      <c r="BY243" s="68">
        <v>6.5</v>
      </c>
      <c r="BZ243" s="69">
        <v>50</v>
      </c>
      <c r="CA243" s="70">
        <v>0</v>
      </c>
      <c r="CB243" s="68">
        <v>8.9</v>
      </c>
      <c r="CC243" s="68" t="s">
        <v>393</v>
      </c>
      <c r="CD243" s="68">
        <v>7.3</v>
      </c>
      <c r="CE243" s="68" t="s">
        <v>393</v>
      </c>
      <c r="CF243" s="68">
        <v>6.5</v>
      </c>
      <c r="CG243" s="68">
        <v>6.7</v>
      </c>
      <c r="CH243" s="68">
        <v>6.9</v>
      </c>
      <c r="CI243" s="68">
        <v>6.3</v>
      </c>
      <c r="CJ243" s="68" t="s">
        <v>393</v>
      </c>
      <c r="CK243" s="68">
        <v>7.2</v>
      </c>
      <c r="CL243" s="68" t="s">
        <v>393</v>
      </c>
      <c r="CM243" s="68" t="s">
        <v>393</v>
      </c>
      <c r="CN243" s="68" t="s">
        <v>393</v>
      </c>
      <c r="CO243" s="68" t="s">
        <v>393</v>
      </c>
      <c r="CP243" s="68">
        <v>5.2</v>
      </c>
      <c r="CQ243" s="68">
        <v>6.3</v>
      </c>
      <c r="CR243" s="68">
        <v>7.7</v>
      </c>
      <c r="CS243" s="68">
        <v>7.1</v>
      </c>
      <c r="CT243" s="68">
        <v>7.2</v>
      </c>
      <c r="CU243" s="69">
        <v>27</v>
      </c>
      <c r="CV243" s="70">
        <v>0</v>
      </c>
      <c r="CW243" s="72">
        <v>128</v>
      </c>
      <c r="CX243" s="72">
        <v>0</v>
      </c>
      <c r="CY243" s="72">
        <v>0</v>
      </c>
      <c r="CZ243" s="72">
        <v>128</v>
      </c>
      <c r="DA243" s="72">
        <v>6.57</v>
      </c>
      <c r="DB243" s="72">
        <v>2.56</v>
      </c>
      <c r="DC243" s="68" t="s">
        <v>393</v>
      </c>
      <c r="DD243" s="68" t="s">
        <v>393</v>
      </c>
      <c r="DE243" s="68" t="s">
        <v>393</v>
      </c>
      <c r="DF243" s="68" t="s">
        <v>393</v>
      </c>
      <c r="DG243" s="72"/>
      <c r="DH243" s="72">
        <v>0</v>
      </c>
      <c r="DI243" s="72">
        <v>0</v>
      </c>
      <c r="DJ243" s="69">
        <v>0</v>
      </c>
      <c r="DK243" s="70">
        <v>5</v>
      </c>
      <c r="DL243" s="72">
        <v>128</v>
      </c>
      <c r="DM243" s="72">
        <v>5</v>
      </c>
      <c r="DN243" s="72">
        <v>6.32</v>
      </c>
      <c r="DO243" s="72">
        <v>2.46</v>
      </c>
      <c r="DP243" s="69">
        <v>133</v>
      </c>
      <c r="DQ243" s="70">
        <v>5</v>
      </c>
      <c r="DR243" s="68">
        <v>137</v>
      </c>
      <c r="DS243" s="68">
        <v>133</v>
      </c>
      <c r="DT243" s="68">
        <v>6.57</v>
      </c>
      <c r="DU243" s="68">
        <v>2.56</v>
      </c>
      <c r="DV243" s="68" t="s">
        <v>393</v>
      </c>
      <c r="DW243" s="73">
        <v>0</v>
      </c>
      <c r="DX243" s="16">
        <v>2220727314</v>
      </c>
      <c r="DY243" s="16" t="e">
        <v>#N/A</v>
      </c>
      <c r="DZ243" s="16" t="e">
        <v>#N/A</v>
      </c>
    </row>
    <row r="244" spans="1:130" ht="18.75" customHeight="1" x14ac:dyDescent="0.2">
      <c r="A244" s="100">
        <v>35</v>
      </c>
      <c r="B244" s="100"/>
      <c r="C244" s="65">
        <v>2220717058</v>
      </c>
      <c r="D244" s="66" t="s">
        <v>12</v>
      </c>
      <c r="E244" s="66" t="s">
        <v>105</v>
      </c>
      <c r="F244" s="66" t="s">
        <v>181</v>
      </c>
      <c r="G244" s="67">
        <v>36148</v>
      </c>
      <c r="H244" s="66" t="s">
        <v>209</v>
      </c>
      <c r="I244" s="66" t="s">
        <v>212</v>
      </c>
      <c r="J244" s="68">
        <v>7.2</v>
      </c>
      <c r="K244" s="68">
        <v>7.6</v>
      </c>
      <c r="L244" s="68">
        <v>7.3</v>
      </c>
      <c r="M244" s="68">
        <v>7.1</v>
      </c>
      <c r="N244" s="68">
        <v>7.2</v>
      </c>
      <c r="O244" s="68">
        <v>4.9000000000000004</v>
      </c>
      <c r="P244" s="68">
        <v>5.4</v>
      </c>
      <c r="Q244" s="68" t="s">
        <v>393</v>
      </c>
      <c r="R244" s="68">
        <v>6.8</v>
      </c>
      <c r="S244" s="68" t="s">
        <v>393</v>
      </c>
      <c r="T244" s="68" t="s">
        <v>393</v>
      </c>
      <c r="U244" s="68" t="s">
        <v>393</v>
      </c>
      <c r="V244" s="68" t="s">
        <v>393</v>
      </c>
      <c r="W244" s="68">
        <v>6.4</v>
      </c>
      <c r="X244" s="68">
        <v>9.1999999999999993</v>
      </c>
      <c r="Y244" s="68">
        <v>8.6999999999999993</v>
      </c>
      <c r="Z244" s="68">
        <v>8.5</v>
      </c>
      <c r="AA244" s="68">
        <v>7</v>
      </c>
      <c r="AB244" s="68">
        <v>6.3</v>
      </c>
      <c r="AC244" s="68">
        <v>4.7</v>
      </c>
      <c r="AD244" s="68">
        <v>7.5</v>
      </c>
      <c r="AE244" s="68">
        <v>7.1</v>
      </c>
      <c r="AF244" s="68">
        <v>7.1</v>
      </c>
      <c r="AG244" s="68">
        <v>7.9</v>
      </c>
      <c r="AH244" s="68">
        <v>7.8</v>
      </c>
      <c r="AI244" s="68">
        <v>6</v>
      </c>
      <c r="AJ244" s="68">
        <v>8</v>
      </c>
      <c r="AK244" s="68">
        <v>6.5</v>
      </c>
      <c r="AL244" s="68">
        <v>7.1</v>
      </c>
      <c r="AM244" s="69">
        <v>51</v>
      </c>
      <c r="AN244" s="70">
        <v>0</v>
      </c>
      <c r="AO244" s="71">
        <v>6.4</v>
      </c>
      <c r="AP244" s="71">
        <v>5.8</v>
      </c>
      <c r="AQ244" s="71">
        <v>6.9</v>
      </c>
      <c r="AR244" s="71" t="s">
        <v>393</v>
      </c>
      <c r="AS244" s="71" t="s">
        <v>393</v>
      </c>
      <c r="AT244" s="71" t="s">
        <v>393</v>
      </c>
      <c r="AU244" s="71" t="s">
        <v>393</v>
      </c>
      <c r="AV244" s="71" t="s">
        <v>393</v>
      </c>
      <c r="AW244" s="71">
        <v>7.4</v>
      </c>
      <c r="AX244" s="71" t="s">
        <v>393</v>
      </c>
      <c r="AY244" s="71" t="s">
        <v>393</v>
      </c>
      <c r="AZ244" s="71" t="s">
        <v>393</v>
      </c>
      <c r="BA244" s="71" t="s">
        <v>393</v>
      </c>
      <c r="BB244" s="71" t="s">
        <v>393</v>
      </c>
      <c r="BC244" s="71">
        <v>5.3</v>
      </c>
      <c r="BD244" s="69">
        <v>5</v>
      </c>
      <c r="BE244" s="70">
        <v>0</v>
      </c>
      <c r="BF244" s="68">
        <v>5.5</v>
      </c>
      <c r="BG244" s="68">
        <v>4.7</v>
      </c>
      <c r="BH244" s="68">
        <v>5.5</v>
      </c>
      <c r="BI244" s="68">
        <v>7.6</v>
      </c>
      <c r="BJ244" s="68">
        <v>7</v>
      </c>
      <c r="BK244" s="68">
        <v>5.6</v>
      </c>
      <c r="BL244" s="68">
        <v>6.1</v>
      </c>
      <c r="BM244" s="68">
        <v>6</v>
      </c>
      <c r="BN244" s="68">
        <v>6.9</v>
      </c>
      <c r="BO244" s="68">
        <v>5</v>
      </c>
      <c r="BP244" s="68">
        <v>6.6</v>
      </c>
      <c r="BQ244" s="68">
        <v>4.9000000000000004</v>
      </c>
      <c r="BR244" s="68">
        <v>5.3</v>
      </c>
      <c r="BS244" s="68" t="s">
        <v>393</v>
      </c>
      <c r="BT244" s="68">
        <v>5.8</v>
      </c>
      <c r="BU244" s="68">
        <v>7.3</v>
      </c>
      <c r="BV244" s="68">
        <v>6.3</v>
      </c>
      <c r="BW244" s="68">
        <v>5.5</v>
      </c>
      <c r="BX244" s="68">
        <v>7.6</v>
      </c>
      <c r="BY244" s="68">
        <v>7.5</v>
      </c>
      <c r="BZ244" s="69">
        <v>50</v>
      </c>
      <c r="CA244" s="70">
        <v>0</v>
      </c>
      <c r="CB244" s="68" t="s">
        <v>393</v>
      </c>
      <c r="CC244" s="68">
        <v>6.5</v>
      </c>
      <c r="CD244" s="68">
        <v>6.8</v>
      </c>
      <c r="CE244" s="68" t="s">
        <v>393</v>
      </c>
      <c r="CF244" s="68">
        <v>5.9</v>
      </c>
      <c r="CG244" s="68">
        <v>6</v>
      </c>
      <c r="CH244" s="68">
        <v>8.8000000000000007</v>
      </c>
      <c r="CI244" s="68">
        <v>6</v>
      </c>
      <c r="CJ244" s="68" t="s">
        <v>393</v>
      </c>
      <c r="CK244" s="68">
        <v>6.2</v>
      </c>
      <c r="CL244" s="68" t="s">
        <v>393</v>
      </c>
      <c r="CM244" s="68" t="s">
        <v>393</v>
      </c>
      <c r="CN244" s="68" t="s">
        <v>393</v>
      </c>
      <c r="CO244" s="68" t="s">
        <v>393</v>
      </c>
      <c r="CP244" s="68">
        <v>5.5</v>
      </c>
      <c r="CQ244" s="68">
        <v>5.5</v>
      </c>
      <c r="CR244" s="68">
        <v>7</v>
      </c>
      <c r="CS244" s="68">
        <v>5.4</v>
      </c>
      <c r="CT244" s="68">
        <v>6.2</v>
      </c>
      <c r="CU244" s="69">
        <v>27</v>
      </c>
      <c r="CV244" s="70">
        <v>0</v>
      </c>
      <c r="CW244" s="72">
        <v>128</v>
      </c>
      <c r="CX244" s="72">
        <v>0</v>
      </c>
      <c r="CY244" s="72">
        <v>0</v>
      </c>
      <c r="CZ244" s="72">
        <v>128</v>
      </c>
      <c r="DA244" s="72">
        <v>6.46</v>
      </c>
      <c r="DB244" s="72">
        <v>2.5499999999999998</v>
      </c>
      <c r="DC244" s="68" t="s">
        <v>393</v>
      </c>
      <c r="DD244" s="68" t="s">
        <v>393</v>
      </c>
      <c r="DE244" s="68" t="s">
        <v>393</v>
      </c>
      <c r="DF244" s="68" t="s">
        <v>393</v>
      </c>
      <c r="DG244" s="72"/>
      <c r="DH244" s="72">
        <v>0</v>
      </c>
      <c r="DI244" s="72">
        <v>0</v>
      </c>
      <c r="DJ244" s="69">
        <v>0</v>
      </c>
      <c r="DK244" s="70">
        <v>5</v>
      </c>
      <c r="DL244" s="72">
        <v>128</v>
      </c>
      <c r="DM244" s="72">
        <v>5</v>
      </c>
      <c r="DN244" s="72">
        <v>6.22</v>
      </c>
      <c r="DO244" s="72">
        <v>2.46</v>
      </c>
      <c r="DP244" s="69">
        <v>133</v>
      </c>
      <c r="DQ244" s="70">
        <v>5</v>
      </c>
      <c r="DR244" s="68">
        <v>137</v>
      </c>
      <c r="DS244" s="68">
        <v>133</v>
      </c>
      <c r="DT244" s="68">
        <v>6.46</v>
      </c>
      <c r="DU244" s="68">
        <v>2.5499999999999998</v>
      </c>
      <c r="DV244" s="68" t="s">
        <v>393</v>
      </c>
      <c r="DW244" s="73">
        <v>0</v>
      </c>
      <c r="DX244" s="16">
        <v>2220717058</v>
      </c>
      <c r="DY244" s="16" t="e">
        <v>#N/A</v>
      </c>
      <c r="DZ244" s="16" t="e">
        <v>#N/A</v>
      </c>
    </row>
    <row r="245" spans="1:130" ht="18.75" customHeight="1" x14ac:dyDescent="0.2">
      <c r="A245" s="100">
        <v>36</v>
      </c>
      <c r="B245" s="100"/>
      <c r="C245" s="65">
        <v>2221718606</v>
      </c>
      <c r="D245" s="66" t="s">
        <v>6</v>
      </c>
      <c r="E245" s="66"/>
      <c r="F245" s="66" t="s">
        <v>71</v>
      </c>
      <c r="G245" s="67">
        <v>36062</v>
      </c>
      <c r="H245" s="66" t="s">
        <v>210</v>
      </c>
      <c r="I245" s="66" t="s">
        <v>212</v>
      </c>
      <c r="J245" s="68">
        <v>7.7</v>
      </c>
      <c r="K245" s="68">
        <v>7.5</v>
      </c>
      <c r="L245" s="68">
        <v>8.1</v>
      </c>
      <c r="M245" s="68">
        <v>8.1999999999999993</v>
      </c>
      <c r="N245" s="68">
        <v>6.1</v>
      </c>
      <c r="O245" s="68">
        <v>8.9</v>
      </c>
      <c r="P245" s="68">
        <v>5.4</v>
      </c>
      <c r="Q245" s="68" t="s">
        <v>393</v>
      </c>
      <c r="R245" s="68">
        <v>6.9</v>
      </c>
      <c r="S245" s="68" t="s">
        <v>393</v>
      </c>
      <c r="T245" s="68" t="s">
        <v>393</v>
      </c>
      <c r="U245" s="68" t="s">
        <v>393</v>
      </c>
      <c r="V245" s="68" t="s">
        <v>393</v>
      </c>
      <c r="W245" s="68">
        <v>7.8</v>
      </c>
      <c r="X245" s="68">
        <v>6.5</v>
      </c>
      <c r="Y245" s="68">
        <v>8.1999999999999993</v>
      </c>
      <c r="Z245" s="68">
        <v>7.5</v>
      </c>
      <c r="AA245" s="68">
        <v>7</v>
      </c>
      <c r="AB245" s="68">
        <v>7.2</v>
      </c>
      <c r="AC245" s="68">
        <v>6</v>
      </c>
      <c r="AD245" s="68">
        <v>7.2</v>
      </c>
      <c r="AE245" s="68">
        <v>6</v>
      </c>
      <c r="AF245" s="68">
        <v>5.8</v>
      </c>
      <c r="AG245" s="68">
        <v>4.8</v>
      </c>
      <c r="AH245" s="68">
        <v>6.8</v>
      </c>
      <c r="AI245" s="68">
        <v>4.8</v>
      </c>
      <c r="AJ245" s="68">
        <v>5.8</v>
      </c>
      <c r="AK245" s="68">
        <v>6</v>
      </c>
      <c r="AL245" s="68">
        <v>6.4</v>
      </c>
      <c r="AM245" s="69">
        <v>51</v>
      </c>
      <c r="AN245" s="70">
        <v>0</v>
      </c>
      <c r="AO245" s="71">
        <v>7.6</v>
      </c>
      <c r="AP245" s="71">
        <v>8.1</v>
      </c>
      <c r="AQ245" s="71" t="s">
        <v>393</v>
      </c>
      <c r="AR245" s="71">
        <v>7.5</v>
      </c>
      <c r="AS245" s="71" t="s">
        <v>393</v>
      </c>
      <c r="AT245" s="71" t="s">
        <v>393</v>
      </c>
      <c r="AU245" s="71" t="s">
        <v>393</v>
      </c>
      <c r="AV245" s="71" t="s">
        <v>393</v>
      </c>
      <c r="AW245" s="71" t="s">
        <v>393</v>
      </c>
      <c r="AX245" s="71">
        <v>8.6999999999999993</v>
      </c>
      <c r="AY245" s="71" t="s">
        <v>393</v>
      </c>
      <c r="AZ245" s="71" t="s">
        <v>393</v>
      </c>
      <c r="BA245" s="71" t="s">
        <v>393</v>
      </c>
      <c r="BB245" s="71" t="s">
        <v>393</v>
      </c>
      <c r="BC245" s="71">
        <v>6.5</v>
      </c>
      <c r="BD245" s="69">
        <v>5</v>
      </c>
      <c r="BE245" s="70">
        <v>0</v>
      </c>
      <c r="BF245" s="68">
        <v>5</v>
      </c>
      <c r="BG245" s="68">
        <v>6</v>
      </c>
      <c r="BH245" s="68">
        <v>8.9</v>
      </c>
      <c r="BI245" s="68">
        <v>6.3</v>
      </c>
      <c r="BJ245" s="68">
        <v>5.6</v>
      </c>
      <c r="BK245" s="68">
        <v>5.7</v>
      </c>
      <c r="BL245" s="68">
        <v>7.3</v>
      </c>
      <c r="BM245" s="68">
        <v>5.0999999999999996</v>
      </c>
      <c r="BN245" s="68">
        <v>5.8</v>
      </c>
      <c r="BO245" s="68">
        <v>6.7</v>
      </c>
      <c r="BP245" s="68">
        <v>6.7</v>
      </c>
      <c r="BQ245" s="68">
        <v>6.3</v>
      </c>
      <c r="BR245" s="68">
        <v>5.0999999999999996</v>
      </c>
      <c r="BS245" s="68" t="s">
        <v>393</v>
      </c>
      <c r="BT245" s="68">
        <v>4.5</v>
      </c>
      <c r="BU245" s="68">
        <v>7.4</v>
      </c>
      <c r="BV245" s="68">
        <v>5.6</v>
      </c>
      <c r="BW245" s="68">
        <v>6.1</v>
      </c>
      <c r="BX245" s="68">
        <v>5.7</v>
      </c>
      <c r="BY245" s="68">
        <v>8.5</v>
      </c>
      <c r="BZ245" s="69">
        <v>50</v>
      </c>
      <c r="CA245" s="70">
        <v>0</v>
      </c>
      <c r="CB245" s="68">
        <v>6.3</v>
      </c>
      <c r="CC245" s="68" t="s">
        <v>393</v>
      </c>
      <c r="CD245" s="68">
        <v>6.6</v>
      </c>
      <c r="CE245" s="68" t="s">
        <v>393</v>
      </c>
      <c r="CF245" s="68">
        <v>6.3</v>
      </c>
      <c r="CG245" s="68">
        <v>6.3</v>
      </c>
      <c r="CH245" s="68">
        <v>5.4</v>
      </c>
      <c r="CI245" s="68">
        <v>4.8</v>
      </c>
      <c r="CJ245" s="68" t="s">
        <v>393</v>
      </c>
      <c r="CK245" s="68">
        <v>6.5</v>
      </c>
      <c r="CL245" s="68" t="s">
        <v>393</v>
      </c>
      <c r="CM245" s="68" t="s">
        <v>393</v>
      </c>
      <c r="CN245" s="68" t="s">
        <v>393</v>
      </c>
      <c r="CO245" s="68" t="s">
        <v>393</v>
      </c>
      <c r="CP245" s="68">
        <v>5.2</v>
      </c>
      <c r="CQ245" s="68">
        <v>5.8</v>
      </c>
      <c r="CR245" s="68">
        <v>6.1</v>
      </c>
      <c r="CS245" s="68">
        <v>8.9</v>
      </c>
      <c r="CT245" s="68">
        <v>6.4</v>
      </c>
      <c r="CU245" s="69">
        <v>27</v>
      </c>
      <c r="CV245" s="70">
        <v>0</v>
      </c>
      <c r="CW245" s="72">
        <v>128</v>
      </c>
      <c r="CX245" s="72">
        <v>0</v>
      </c>
      <c r="CY245" s="72">
        <v>0</v>
      </c>
      <c r="CZ245" s="72">
        <v>128</v>
      </c>
      <c r="DA245" s="72">
        <v>6.35</v>
      </c>
      <c r="DB245" s="72">
        <v>2.4500000000000002</v>
      </c>
      <c r="DC245" s="68" t="s">
        <v>393</v>
      </c>
      <c r="DD245" s="68" t="s">
        <v>393</v>
      </c>
      <c r="DE245" s="68" t="s">
        <v>393</v>
      </c>
      <c r="DF245" s="68" t="s">
        <v>393</v>
      </c>
      <c r="DG245" s="72"/>
      <c r="DH245" s="72">
        <v>0</v>
      </c>
      <c r="DI245" s="72">
        <v>0</v>
      </c>
      <c r="DJ245" s="69">
        <v>0</v>
      </c>
      <c r="DK245" s="70">
        <v>5</v>
      </c>
      <c r="DL245" s="72">
        <v>128</v>
      </c>
      <c r="DM245" s="72">
        <v>5</v>
      </c>
      <c r="DN245" s="72">
        <v>6.11</v>
      </c>
      <c r="DO245" s="72">
        <v>2.36</v>
      </c>
      <c r="DP245" s="69">
        <v>133</v>
      </c>
      <c r="DQ245" s="70">
        <v>5</v>
      </c>
      <c r="DR245" s="68">
        <v>137</v>
      </c>
      <c r="DS245" s="68">
        <v>133</v>
      </c>
      <c r="DT245" s="68">
        <v>6.35</v>
      </c>
      <c r="DU245" s="68">
        <v>2.4500000000000002</v>
      </c>
      <c r="DV245" s="68" t="s">
        <v>393</v>
      </c>
      <c r="DW245" s="73">
        <v>0</v>
      </c>
      <c r="DX245" s="16">
        <v>2221718606</v>
      </c>
      <c r="DY245" s="16" t="e">
        <v>#N/A</v>
      </c>
      <c r="DZ245" s="16" t="e">
        <v>#N/A</v>
      </c>
    </row>
    <row r="246" spans="1:130" ht="18.75" customHeight="1" x14ac:dyDescent="0.2">
      <c r="A246" s="59">
        <v>37</v>
      </c>
      <c r="B246" s="59"/>
      <c r="C246" s="65">
        <v>2221729505</v>
      </c>
      <c r="D246" s="66" t="s">
        <v>6</v>
      </c>
      <c r="E246" s="66" t="s">
        <v>20</v>
      </c>
      <c r="F246" s="66" t="s">
        <v>118</v>
      </c>
      <c r="G246" s="67">
        <v>35796</v>
      </c>
      <c r="H246" s="66" t="s">
        <v>210</v>
      </c>
      <c r="I246" s="66" t="s">
        <v>212</v>
      </c>
      <c r="J246" s="68">
        <v>8.1999999999999993</v>
      </c>
      <c r="K246" s="68">
        <v>6.6</v>
      </c>
      <c r="L246" s="68">
        <v>7.8</v>
      </c>
      <c r="M246" s="68">
        <v>6.6</v>
      </c>
      <c r="N246" s="68">
        <v>6.8</v>
      </c>
      <c r="O246" s="68">
        <v>4.4000000000000004</v>
      </c>
      <c r="P246" s="68">
        <v>5.5</v>
      </c>
      <c r="Q246" s="68" t="s">
        <v>393</v>
      </c>
      <c r="R246" s="68">
        <v>7.7</v>
      </c>
      <c r="S246" s="68" t="s">
        <v>393</v>
      </c>
      <c r="T246" s="68" t="s">
        <v>393</v>
      </c>
      <c r="U246" s="68" t="s">
        <v>393</v>
      </c>
      <c r="V246" s="68" t="s">
        <v>393</v>
      </c>
      <c r="W246" s="68">
        <v>7.8</v>
      </c>
      <c r="X246" s="68">
        <v>6.9</v>
      </c>
      <c r="Y246" s="68">
        <v>8.6999999999999993</v>
      </c>
      <c r="Z246" s="68">
        <v>7.6</v>
      </c>
      <c r="AA246" s="68">
        <v>6.9</v>
      </c>
      <c r="AB246" s="68">
        <v>7</v>
      </c>
      <c r="AC246" s="68">
        <v>5.5</v>
      </c>
      <c r="AD246" s="68">
        <v>7.3</v>
      </c>
      <c r="AE246" s="68">
        <v>5.3</v>
      </c>
      <c r="AF246" s="68">
        <v>5.8</v>
      </c>
      <c r="AG246" s="68">
        <v>5.0999999999999996</v>
      </c>
      <c r="AH246" s="68">
        <v>5.6</v>
      </c>
      <c r="AI246" s="68">
        <v>5.7</v>
      </c>
      <c r="AJ246" s="68">
        <v>5.7</v>
      </c>
      <c r="AK246" s="68">
        <v>6.5</v>
      </c>
      <c r="AL246" s="68">
        <v>5.8</v>
      </c>
      <c r="AM246" s="69">
        <v>51</v>
      </c>
      <c r="AN246" s="70">
        <v>0</v>
      </c>
      <c r="AO246" s="71">
        <v>6.6</v>
      </c>
      <c r="AP246" s="71">
        <v>8.5</v>
      </c>
      <c r="AQ246" s="71">
        <v>8.4</v>
      </c>
      <c r="AR246" s="71" t="s">
        <v>393</v>
      </c>
      <c r="AS246" s="71" t="s">
        <v>393</v>
      </c>
      <c r="AT246" s="71" t="s">
        <v>393</v>
      </c>
      <c r="AU246" s="71" t="s">
        <v>393</v>
      </c>
      <c r="AV246" s="71" t="s">
        <v>393</v>
      </c>
      <c r="AW246" s="71">
        <v>7.9</v>
      </c>
      <c r="AX246" s="71" t="s">
        <v>393</v>
      </c>
      <c r="AY246" s="71" t="s">
        <v>393</v>
      </c>
      <c r="AZ246" s="71" t="s">
        <v>393</v>
      </c>
      <c r="BA246" s="71" t="s">
        <v>393</v>
      </c>
      <c r="BB246" s="71" t="s">
        <v>393</v>
      </c>
      <c r="BC246" s="71">
        <v>5.5</v>
      </c>
      <c r="BD246" s="69">
        <v>5</v>
      </c>
      <c r="BE246" s="70">
        <v>0</v>
      </c>
      <c r="BF246" s="68">
        <v>6</v>
      </c>
      <c r="BG246" s="68">
        <v>4.7</v>
      </c>
      <c r="BH246" s="68">
        <v>7.5</v>
      </c>
      <c r="BI246" s="68">
        <v>4.9000000000000004</v>
      </c>
      <c r="BJ246" s="68">
        <v>6.2</v>
      </c>
      <c r="BK246" s="68">
        <v>7.5</v>
      </c>
      <c r="BL246" s="68">
        <v>6.4</v>
      </c>
      <c r="BM246" s="68">
        <v>5.5</v>
      </c>
      <c r="BN246" s="68">
        <v>6.2</v>
      </c>
      <c r="BO246" s="68">
        <v>4.3</v>
      </c>
      <c r="BP246" s="68">
        <v>5.2</v>
      </c>
      <c r="BQ246" s="68">
        <v>5.7</v>
      </c>
      <c r="BR246" s="68">
        <v>6.6</v>
      </c>
      <c r="BS246" s="68" t="s">
        <v>393</v>
      </c>
      <c r="BT246" s="68">
        <v>6.8</v>
      </c>
      <c r="BU246" s="68">
        <v>5.8</v>
      </c>
      <c r="BV246" s="68">
        <v>6</v>
      </c>
      <c r="BW246" s="68">
        <v>6</v>
      </c>
      <c r="BX246" s="68">
        <v>7</v>
      </c>
      <c r="BY246" s="68">
        <v>8.5</v>
      </c>
      <c r="BZ246" s="69">
        <v>50</v>
      </c>
      <c r="CA246" s="70">
        <v>0</v>
      </c>
      <c r="CB246" s="68" t="s">
        <v>393</v>
      </c>
      <c r="CC246" s="68">
        <v>6.8</v>
      </c>
      <c r="CD246" s="68">
        <v>6.4</v>
      </c>
      <c r="CE246" s="68" t="s">
        <v>393</v>
      </c>
      <c r="CF246" s="68">
        <v>8.4</v>
      </c>
      <c r="CG246" s="68">
        <v>5.5</v>
      </c>
      <c r="CH246" s="68">
        <v>7.2</v>
      </c>
      <c r="CI246" s="68">
        <v>6.3</v>
      </c>
      <c r="CJ246" s="68" t="s">
        <v>393</v>
      </c>
      <c r="CK246" s="68">
        <v>7.9</v>
      </c>
      <c r="CL246" s="68" t="s">
        <v>393</v>
      </c>
      <c r="CM246" s="68" t="s">
        <v>393</v>
      </c>
      <c r="CN246" s="68" t="s">
        <v>393</v>
      </c>
      <c r="CO246" s="68" t="s">
        <v>393</v>
      </c>
      <c r="CP246" s="68">
        <v>5.2</v>
      </c>
      <c r="CQ246" s="68">
        <v>6.6</v>
      </c>
      <c r="CR246" s="68">
        <v>7.2</v>
      </c>
      <c r="CS246" s="68">
        <v>8.4</v>
      </c>
      <c r="CT246" s="68">
        <v>7</v>
      </c>
      <c r="CU246" s="69">
        <v>27</v>
      </c>
      <c r="CV246" s="70">
        <v>0</v>
      </c>
      <c r="CW246" s="72">
        <v>128</v>
      </c>
      <c r="CX246" s="72">
        <v>0</v>
      </c>
      <c r="CY246" s="72">
        <v>0</v>
      </c>
      <c r="CZ246" s="72">
        <v>128</v>
      </c>
      <c r="DA246" s="72">
        <v>6.34</v>
      </c>
      <c r="DB246" s="72">
        <v>2.44</v>
      </c>
      <c r="DC246" s="68" t="s">
        <v>393</v>
      </c>
      <c r="DD246" s="68" t="s">
        <v>393</v>
      </c>
      <c r="DE246" s="68" t="s">
        <v>393</v>
      </c>
      <c r="DF246" s="68" t="s">
        <v>393</v>
      </c>
      <c r="DG246" s="72"/>
      <c r="DH246" s="72">
        <v>0</v>
      </c>
      <c r="DI246" s="72">
        <v>0</v>
      </c>
      <c r="DJ246" s="69">
        <v>0</v>
      </c>
      <c r="DK246" s="70">
        <v>5</v>
      </c>
      <c r="DL246" s="72">
        <v>128</v>
      </c>
      <c r="DM246" s="72">
        <v>5</v>
      </c>
      <c r="DN246" s="72">
        <v>6.11</v>
      </c>
      <c r="DO246" s="72">
        <v>2.35</v>
      </c>
      <c r="DP246" s="69">
        <v>133</v>
      </c>
      <c r="DQ246" s="70">
        <v>5</v>
      </c>
      <c r="DR246" s="68">
        <v>137</v>
      </c>
      <c r="DS246" s="68">
        <v>133</v>
      </c>
      <c r="DT246" s="68">
        <v>6.34</v>
      </c>
      <c r="DU246" s="68">
        <v>2.44</v>
      </c>
      <c r="DV246" s="68" t="s">
        <v>393</v>
      </c>
      <c r="DW246" s="73">
        <v>0</v>
      </c>
      <c r="DX246" s="16">
        <v>2221729505</v>
      </c>
      <c r="DY246" s="16" t="e">
        <v>#N/A</v>
      </c>
      <c r="DZ246" s="16" t="e">
        <v>#N/A</v>
      </c>
    </row>
    <row r="247" spans="1:130" ht="18.75" customHeight="1" x14ac:dyDescent="0.2">
      <c r="A247" s="59">
        <v>38</v>
      </c>
      <c r="B247" s="59"/>
      <c r="C247" s="65">
        <v>2220718158</v>
      </c>
      <c r="D247" s="66" t="s">
        <v>6</v>
      </c>
      <c r="E247" s="66" t="s">
        <v>39</v>
      </c>
      <c r="F247" s="66" t="s">
        <v>123</v>
      </c>
      <c r="G247" s="67">
        <v>36013</v>
      </c>
      <c r="H247" s="66" t="s">
        <v>209</v>
      </c>
      <c r="I247" s="66" t="s">
        <v>212</v>
      </c>
      <c r="J247" s="68">
        <v>8.4</v>
      </c>
      <c r="K247" s="68">
        <v>7.5</v>
      </c>
      <c r="L247" s="68">
        <v>8.1</v>
      </c>
      <c r="M247" s="68">
        <v>7.5</v>
      </c>
      <c r="N247" s="68">
        <v>7.2</v>
      </c>
      <c r="O247" s="68">
        <v>5.7</v>
      </c>
      <c r="P247" s="68">
        <v>8.1999999999999993</v>
      </c>
      <c r="Q247" s="68" t="s">
        <v>393</v>
      </c>
      <c r="R247" s="68">
        <v>6.7</v>
      </c>
      <c r="S247" s="68" t="s">
        <v>393</v>
      </c>
      <c r="T247" s="68" t="s">
        <v>393</v>
      </c>
      <c r="U247" s="68" t="s">
        <v>393</v>
      </c>
      <c r="V247" s="68" t="s">
        <v>393</v>
      </c>
      <c r="W247" s="68">
        <v>8</v>
      </c>
      <c r="X247" s="68">
        <v>5.7</v>
      </c>
      <c r="Y247" s="68">
        <v>8.6999999999999993</v>
      </c>
      <c r="Z247" s="68">
        <v>8.6</v>
      </c>
      <c r="AA247" s="68">
        <v>6.1</v>
      </c>
      <c r="AB247" s="68">
        <v>4.4000000000000004</v>
      </c>
      <c r="AC247" s="68">
        <v>5.4</v>
      </c>
      <c r="AD247" s="68">
        <v>7</v>
      </c>
      <c r="AE247" s="68">
        <v>6.9</v>
      </c>
      <c r="AF247" s="68">
        <v>7</v>
      </c>
      <c r="AG247" s="68">
        <v>6.1</v>
      </c>
      <c r="AH247" s="68">
        <v>6.1</v>
      </c>
      <c r="AI247" s="68">
        <v>6.1</v>
      </c>
      <c r="AJ247" s="68">
        <v>6.7</v>
      </c>
      <c r="AK247" s="68">
        <v>6.5</v>
      </c>
      <c r="AL247" s="68">
        <v>6.3</v>
      </c>
      <c r="AM247" s="69">
        <v>51</v>
      </c>
      <c r="AN247" s="70">
        <v>0</v>
      </c>
      <c r="AO247" s="71">
        <v>6.4</v>
      </c>
      <c r="AP247" s="71">
        <v>6.1</v>
      </c>
      <c r="AQ247" s="71" t="s">
        <v>393</v>
      </c>
      <c r="AR247" s="71" t="s">
        <v>393</v>
      </c>
      <c r="AS247" s="71">
        <v>4.3</v>
      </c>
      <c r="AT247" s="71" t="s">
        <v>393</v>
      </c>
      <c r="AU247" s="71" t="s">
        <v>393</v>
      </c>
      <c r="AV247" s="71" t="s">
        <v>393</v>
      </c>
      <c r="AW247" s="71" t="s">
        <v>393</v>
      </c>
      <c r="AX247" s="71" t="s">
        <v>393</v>
      </c>
      <c r="AY247" s="71" t="s">
        <v>393</v>
      </c>
      <c r="AZ247" s="71" t="s">
        <v>393</v>
      </c>
      <c r="BA247" s="71">
        <v>6.2</v>
      </c>
      <c r="BB247" s="71" t="s">
        <v>393</v>
      </c>
      <c r="BC247" s="71">
        <v>6.8</v>
      </c>
      <c r="BD247" s="69">
        <v>5</v>
      </c>
      <c r="BE247" s="70">
        <v>0</v>
      </c>
      <c r="BF247" s="68">
        <v>4.7</v>
      </c>
      <c r="BG247" s="68">
        <v>5.0999999999999996</v>
      </c>
      <c r="BH247" s="68">
        <v>4.2</v>
      </c>
      <c r="BI247" s="68">
        <v>5.6</v>
      </c>
      <c r="BJ247" s="68">
        <v>8.1</v>
      </c>
      <c r="BK247" s="68">
        <v>5.7</v>
      </c>
      <c r="BL247" s="68">
        <v>7</v>
      </c>
      <c r="BM247" s="68">
        <v>6</v>
      </c>
      <c r="BN247" s="68">
        <v>7</v>
      </c>
      <c r="BO247" s="68">
        <v>4</v>
      </c>
      <c r="BP247" s="68">
        <v>5.2</v>
      </c>
      <c r="BQ247" s="68">
        <v>4.7</v>
      </c>
      <c r="BR247" s="68">
        <v>5.9</v>
      </c>
      <c r="BS247" s="68" t="s">
        <v>393</v>
      </c>
      <c r="BT247" s="68">
        <v>8.5</v>
      </c>
      <c r="BU247" s="68">
        <v>5.9</v>
      </c>
      <c r="BV247" s="68">
        <v>6.6</v>
      </c>
      <c r="BW247" s="68">
        <v>5.4</v>
      </c>
      <c r="BX247" s="68">
        <v>5.0999999999999996</v>
      </c>
      <c r="BY247" s="68">
        <v>7.1</v>
      </c>
      <c r="BZ247" s="69">
        <v>50</v>
      </c>
      <c r="CA247" s="70">
        <v>0</v>
      </c>
      <c r="CB247" s="68">
        <v>8.8000000000000007</v>
      </c>
      <c r="CC247" s="68" t="s">
        <v>393</v>
      </c>
      <c r="CD247" s="68">
        <v>5</v>
      </c>
      <c r="CE247" s="68" t="s">
        <v>393</v>
      </c>
      <c r="CF247" s="68">
        <v>5.9</v>
      </c>
      <c r="CG247" s="68">
        <v>8.5</v>
      </c>
      <c r="CH247" s="68">
        <v>6.2</v>
      </c>
      <c r="CI247" s="68">
        <v>4.0999999999999996</v>
      </c>
      <c r="CJ247" s="68" t="s">
        <v>393</v>
      </c>
      <c r="CK247" s="68">
        <v>5.2</v>
      </c>
      <c r="CL247" s="68" t="s">
        <v>393</v>
      </c>
      <c r="CM247" s="68" t="s">
        <v>393</v>
      </c>
      <c r="CN247" s="68" t="s">
        <v>393</v>
      </c>
      <c r="CO247" s="68" t="s">
        <v>393</v>
      </c>
      <c r="CP247" s="68">
        <v>5.0999999999999996</v>
      </c>
      <c r="CQ247" s="68">
        <v>6.9</v>
      </c>
      <c r="CR247" s="68">
        <v>6.1</v>
      </c>
      <c r="CS247" s="68">
        <v>6.3</v>
      </c>
      <c r="CT247" s="68">
        <v>7.1</v>
      </c>
      <c r="CU247" s="69">
        <v>27</v>
      </c>
      <c r="CV247" s="70">
        <v>0</v>
      </c>
      <c r="CW247" s="72">
        <v>128</v>
      </c>
      <c r="CX247" s="72">
        <v>0</v>
      </c>
      <c r="CY247" s="72">
        <v>0</v>
      </c>
      <c r="CZ247" s="72">
        <v>128</v>
      </c>
      <c r="DA247" s="72">
        <v>6.27</v>
      </c>
      <c r="DB247" s="72">
        <v>2.41</v>
      </c>
      <c r="DC247" s="68" t="s">
        <v>393</v>
      </c>
      <c r="DD247" s="68" t="s">
        <v>393</v>
      </c>
      <c r="DE247" s="68" t="s">
        <v>393</v>
      </c>
      <c r="DF247" s="68" t="s">
        <v>393</v>
      </c>
      <c r="DG247" s="72"/>
      <c r="DH247" s="72">
        <v>0</v>
      </c>
      <c r="DI247" s="72">
        <v>0</v>
      </c>
      <c r="DJ247" s="69">
        <v>0</v>
      </c>
      <c r="DK247" s="70">
        <v>5</v>
      </c>
      <c r="DL247" s="72">
        <v>128</v>
      </c>
      <c r="DM247" s="72">
        <v>5</v>
      </c>
      <c r="DN247" s="72">
        <v>6.04</v>
      </c>
      <c r="DO247" s="72">
        <v>2.3199999999999998</v>
      </c>
      <c r="DP247" s="69">
        <v>133</v>
      </c>
      <c r="DQ247" s="70">
        <v>5</v>
      </c>
      <c r="DR247" s="68">
        <v>137</v>
      </c>
      <c r="DS247" s="68">
        <v>133</v>
      </c>
      <c r="DT247" s="68">
        <v>6.27</v>
      </c>
      <c r="DU247" s="68">
        <v>2.41</v>
      </c>
      <c r="DV247" s="68" t="s">
        <v>393</v>
      </c>
      <c r="DW247" s="73">
        <v>0</v>
      </c>
      <c r="DX247" s="16">
        <v>2220718158</v>
      </c>
      <c r="DY247" s="16" t="e">
        <v>#N/A</v>
      </c>
      <c r="DZ247" s="16" t="e">
        <v>#N/A</v>
      </c>
    </row>
    <row r="248" spans="1:130" ht="18.75" customHeight="1" x14ac:dyDescent="0.2">
      <c r="A248" s="59">
        <v>39</v>
      </c>
      <c r="B248" s="59"/>
      <c r="C248" s="65">
        <v>2220727402</v>
      </c>
      <c r="D248" s="66" t="s">
        <v>6</v>
      </c>
      <c r="E248" s="66" t="s">
        <v>104</v>
      </c>
      <c r="F248" s="66" t="s">
        <v>180</v>
      </c>
      <c r="G248" s="67">
        <v>35942</v>
      </c>
      <c r="H248" s="66" t="s">
        <v>209</v>
      </c>
      <c r="I248" s="66" t="s">
        <v>212</v>
      </c>
      <c r="J248" s="68">
        <v>8.1999999999999993</v>
      </c>
      <c r="K248" s="68">
        <v>7.1</v>
      </c>
      <c r="L248" s="68">
        <v>8</v>
      </c>
      <c r="M248" s="68">
        <v>6.8</v>
      </c>
      <c r="N248" s="68">
        <v>6.8</v>
      </c>
      <c r="O248" s="68">
        <v>6.7</v>
      </c>
      <c r="P248" s="68">
        <v>5.0999999999999996</v>
      </c>
      <c r="Q248" s="68" t="s">
        <v>393</v>
      </c>
      <c r="R248" s="68">
        <v>6.1</v>
      </c>
      <c r="S248" s="68" t="s">
        <v>393</v>
      </c>
      <c r="T248" s="68" t="s">
        <v>393</v>
      </c>
      <c r="U248" s="68" t="s">
        <v>393</v>
      </c>
      <c r="V248" s="68">
        <v>8.1</v>
      </c>
      <c r="W248" s="68">
        <v>7.5</v>
      </c>
      <c r="X248" s="68" t="s">
        <v>393</v>
      </c>
      <c r="Y248" s="68">
        <v>8.5</v>
      </c>
      <c r="Z248" s="68">
        <v>8.6999999999999993</v>
      </c>
      <c r="AA248" s="68">
        <v>8</v>
      </c>
      <c r="AB248" s="68">
        <v>6.6</v>
      </c>
      <c r="AC248" s="68">
        <v>7</v>
      </c>
      <c r="AD248" s="68">
        <v>5.0999999999999996</v>
      </c>
      <c r="AE248" s="68">
        <v>6.6</v>
      </c>
      <c r="AF248" s="68">
        <v>7.3</v>
      </c>
      <c r="AG248" s="68">
        <v>4.9000000000000004</v>
      </c>
      <c r="AH248" s="68">
        <v>5.6</v>
      </c>
      <c r="AI248" s="68">
        <v>5.3</v>
      </c>
      <c r="AJ248" s="68">
        <v>5.5</v>
      </c>
      <c r="AK248" s="68">
        <v>4</v>
      </c>
      <c r="AL248" s="68">
        <v>4.5999999999999996</v>
      </c>
      <c r="AM248" s="69">
        <v>51</v>
      </c>
      <c r="AN248" s="70">
        <v>0</v>
      </c>
      <c r="AO248" s="71">
        <v>5.3</v>
      </c>
      <c r="AP248" s="71">
        <v>7.2</v>
      </c>
      <c r="AQ248" s="71">
        <v>9.1999999999999993</v>
      </c>
      <c r="AR248" s="71" t="s">
        <v>393</v>
      </c>
      <c r="AS248" s="71" t="s">
        <v>393</v>
      </c>
      <c r="AT248" s="71" t="s">
        <v>393</v>
      </c>
      <c r="AU248" s="71" t="s">
        <v>393</v>
      </c>
      <c r="AV248" s="71" t="s">
        <v>393</v>
      </c>
      <c r="AW248" s="71">
        <v>8</v>
      </c>
      <c r="AX248" s="71" t="s">
        <v>393</v>
      </c>
      <c r="AY248" s="71" t="s">
        <v>393</v>
      </c>
      <c r="AZ248" s="71" t="s">
        <v>393</v>
      </c>
      <c r="BA248" s="71" t="s">
        <v>393</v>
      </c>
      <c r="BB248" s="71" t="s">
        <v>393</v>
      </c>
      <c r="BC248" s="71">
        <v>6.7</v>
      </c>
      <c r="BD248" s="69">
        <v>5</v>
      </c>
      <c r="BE248" s="70">
        <v>0</v>
      </c>
      <c r="BF248" s="68">
        <v>5.8</v>
      </c>
      <c r="BG248" s="68">
        <v>4.2</v>
      </c>
      <c r="BH248" s="68">
        <v>5.0999999999999996</v>
      </c>
      <c r="BI248" s="68">
        <v>6</v>
      </c>
      <c r="BJ248" s="68">
        <v>5.0999999999999996</v>
      </c>
      <c r="BK248" s="68">
        <v>4.7</v>
      </c>
      <c r="BL248" s="68">
        <v>7.7</v>
      </c>
      <c r="BM248" s="68">
        <v>6</v>
      </c>
      <c r="BN248" s="68">
        <v>4.3</v>
      </c>
      <c r="BO248" s="68">
        <v>4.7</v>
      </c>
      <c r="BP248" s="68">
        <v>6</v>
      </c>
      <c r="BQ248" s="68">
        <v>6.3</v>
      </c>
      <c r="BR248" s="68">
        <v>7.2</v>
      </c>
      <c r="BS248" s="68" t="s">
        <v>393</v>
      </c>
      <c r="BT248" s="68">
        <v>6.3</v>
      </c>
      <c r="BU248" s="68">
        <v>5.3</v>
      </c>
      <c r="BV248" s="68">
        <v>7.1</v>
      </c>
      <c r="BW248" s="68">
        <v>5.5</v>
      </c>
      <c r="BX248" s="68">
        <v>6.2</v>
      </c>
      <c r="BY248" s="68">
        <v>7.7</v>
      </c>
      <c r="BZ248" s="69">
        <v>50</v>
      </c>
      <c r="CA248" s="70">
        <v>0</v>
      </c>
      <c r="CB248" s="68" t="s">
        <v>393</v>
      </c>
      <c r="CC248" s="68">
        <v>6.9</v>
      </c>
      <c r="CD248" s="68">
        <v>6.3</v>
      </c>
      <c r="CE248" s="68" t="s">
        <v>393</v>
      </c>
      <c r="CF248" s="68">
        <v>6.3</v>
      </c>
      <c r="CG248" s="68">
        <v>5.4</v>
      </c>
      <c r="CH248" s="68">
        <v>6.9</v>
      </c>
      <c r="CI248" s="68">
        <v>5.9</v>
      </c>
      <c r="CJ248" s="68" t="s">
        <v>393</v>
      </c>
      <c r="CK248" s="68">
        <v>6.8</v>
      </c>
      <c r="CL248" s="68" t="s">
        <v>393</v>
      </c>
      <c r="CM248" s="68" t="s">
        <v>393</v>
      </c>
      <c r="CN248" s="68" t="s">
        <v>393</v>
      </c>
      <c r="CO248" s="68" t="s">
        <v>393</v>
      </c>
      <c r="CP248" s="68">
        <v>4.7</v>
      </c>
      <c r="CQ248" s="68">
        <v>5.8</v>
      </c>
      <c r="CR248" s="68">
        <v>7</v>
      </c>
      <c r="CS248" s="68">
        <v>6.3</v>
      </c>
      <c r="CT248" s="68">
        <v>7.3</v>
      </c>
      <c r="CU248" s="69">
        <v>27</v>
      </c>
      <c r="CV248" s="70">
        <v>0</v>
      </c>
      <c r="CW248" s="72">
        <v>128</v>
      </c>
      <c r="CX248" s="72">
        <v>0</v>
      </c>
      <c r="CY248" s="72">
        <v>0</v>
      </c>
      <c r="CZ248" s="72">
        <v>128</v>
      </c>
      <c r="DA248" s="72">
        <v>6.16</v>
      </c>
      <c r="DB248" s="72">
        <v>2.34</v>
      </c>
      <c r="DC248" s="68" t="s">
        <v>393</v>
      </c>
      <c r="DD248" s="68" t="s">
        <v>393</v>
      </c>
      <c r="DE248" s="68" t="s">
        <v>393</v>
      </c>
      <c r="DF248" s="68" t="s">
        <v>393</v>
      </c>
      <c r="DG248" s="72"/>
      <c r="DH248" s="72">
        <v>0</v>
      </c>
      <c r="DI248" s="72">
        <v>0</v>
      </c>
      <c r="DJ248" s="69">
        <v>0</v>
      </c>
      <c r="DK248" s="70">
        <v>5</v>
      </c>
      <c r="DL248" s="72">
        <v>128</v>
      </c>
      <c r="DM248" s="72">
        <v>5</v>
      </c>
      <c r="DN248" s="72">
        <v>5.92</v>
      </c>
      <c r="DO248" s="72">
        <v>2.25</v>
      </c>
      <c r="DP248" s="69">
        <v>133</v>
      </c>
      <c r="DQ248" s="70">
        <v>5</v>
      </c>
      <c r="DR248" s="68">
        <v>137</v>
      </c>
      <c r="DS248" s="68">
        <v>133</v>
      </c>
      <c r="DT248" s="68">
        <v>6.16</v>
      </c>
      <c r="DU248" s="68">
        <v>2.34</v>
      </c>
      <c r="DV248" s="68" t="s">
        <v>393</v>
      </c>
      <c r="DW248" s="73">
        <v>0</v>
      </c>
      <c r="DX248" s="16">
        <v>2220727402</v>
      </c>
      <c r="DY248" s="16" t="e">
        <v>#N/A</v>
      </c>
      <c r="DZ248" s="16" t="e">
        <v>#N/A</v>
      </c>
    </row>
    <row r="249" spans="1:130" ht="18.75" customHeight="1" x14ac:dyDescent="0.2">
      <c r="A249" s="100">
        <v>40</v>
      </c>
      <c r="B249" s="100"/>
      <c r="C249" s="65">
        <v>2220727450</v>
      </c>
      <c r="D249" s="66" t="s">
        <v>17</v>
      </c>
      <c r="E249" s="66" t="s">
        <v>60</v>
      </c>
      <c r="F249" s="66" t="s">
        <v>206</v>
      </c>
      <c r="G249" s="67">
        <v>35879</v>
      </c>
      <c r="H249" s="66" t="s">
        <v>209</v>
      </c>
      <c r="I249" s="66" t="s">
        <v>212</v>
      </c>
      <c r="J249" s="68">
        <v>7.9</v>
      </c>
      <c r="K249" s="68">
        <v>6.4</v>
      </c>
      <c r="L249" s="68">
        <v>8.4</v>
      </c>
      <c r="M249" s="68">
        <v>5.8</v>
      </c>
      <c r="N249" s="68">
        <v>5.2</v>
      </c>
      <c r="O249" s="68">
        <v>4.5</v>
      </c>
      <c r="P249" s="68">
        <v>4.9000000000000004</v>
      </c>
      <c r="Q249" s="68" t="s">
        <v>393</v>
      </c>
      <c r="R249" s="68">
        <v>6</v>
      </c>
      <c r="S249" s="68" t="s">
        <v>393</v>
      </c>
      <c r="T249" s="68" t="s">
        <v>393</v>
      </c>
      <c r="U249" s="68" t="s">
        <v>393</v>
      </c>
      <c r="V249" s="68">
        <v>7.2</v>
      </c>
      <c r="W249" s="68">
        <v>8.3000000000000007</v>
      </c>
      <c r="X249" s="68" t="s">
        <v>393</v>
      </c>
      <c r="Y249" s="68">
        <v>7.7</v>
      </c>
      <c r="Z249" s="68">
        <v>7.6</v>
      </c>
      <c r="AA249" s="68">
        <v>7</v>
      </c>
      <c r="AB249" s="68">
        <v>6</v>
      </c>
      <c r="AC249" s="68">
        <v>6.5</v>
      </c>
      <c r="AD249" s="68">
        <v>7</v>
      </c>
      <c r="AE249" s="68">
        <v>7</v>
      </c>
      <c r="AF249" s="68">
        <v>6</v>
      </c>
      <c r="AG249" s="68">
        <v>5</v>
      </c>
      <c r="AH249" s="68">
        <v>6.7</v>
      </c>
      <c r="AI249" s="68">
        <v>6</v>
      </c>
      <c r="AJ249" s="68">
        <v>5.2</v>
      </c>
      <c r="AK249" s="68">
        <v>5.4</v>
      </c>
      <c r="AL249" s="68">
        <v>6.1</v>
      </c>
      <c r="AM249" s="69">
        <v>51</v>
      </c>
      <c r="AN249" s="70">
        <v>0</v>
      </c>
      <c r="AO249" s="71">
        <v>7</v>
      </c>
      <c r="AP249" s="71">
        <v>6.5</v>
      </c>
      <c r="AQ249" s="71" t="s">
        <v>393</v>
      </c>
      <c r="AR249" s="71" t="s">
        <v>393</v>
      </c>
      <c r="AS249" s="71">
        <v>6.3</v>
      </c>
      <c r="AT249" s="71" t="s">
        <v>393</v>
      </c>
      <c r="AU249" s="71" t="s">
        <v>393</v>
      </c>
      <c r="AV249" s="71" t="s">
        <v>393</v>
      </c>
      <c r="AW249" s="71" t="s">
        <v>393</v>
      </c>
      <c r="AX249" s="71" t="s">
        <v>393</v>
      </c>
      <c r="AY249" s="71">
        <v>6.8</v>
      </c>
      <c r="AZ249" s="71" t="s">
        <v>393</v>
      </c>
      <c r="BA249" s="71" t="s">
        <v>393</v>
      </c>
      <c r="BB249" s="71" t="s">
        <v>393</v>
      </c>
      <c r="BC249" s="71">
        <v>7.6</v>
      </c>
      <c r="BD249" s="69">
        <v>5</v>
      </c>
      <c r="BE249" s="70">
        <v>0</v>
      </c>
      <c r="BF249" s="68">
        <v>5.4</v>
      </c>
      <c r="BG249" s="68">
        <v>5.8</v>
      </c>
      <c r="BH249" s="68">
        <v>4.7</v>
      </c>
      <c r="BI249" s="68">
        <v>5.6</v>
      </c>
      <c r="BJ249" s="68">
        <v>5.6</v>
      </c>
      <c r="BK249" s="68">
        <v>5</v>
      </c>
      <c r="BL249" s="68">
        <v>8</v>
      </c>
      <c r="BM249" s="68">
        <v>6.4</v>
      </c>
      <c r="BN249" s="68">
        <v>6.9</v>
      </c>
      <c r="BO249" s="68">
        <v>5.3</v>
      </c>
      <c r="BP249" s="68">
        <v>4.4000000000000004</v>
      </c>
      <c r="BQ249" s="68">
        <v>6.5</v>
      </c>
      <c r="BR249" s="68">
        <v>6</v>
      </c>
      <c r="BS249" s="68" t="s">
        <v>393</v>
      </c>
      <c r="BT249" s="68">
        <v>7.1</v>
      </c>
      <c r="BU249" s="68">
        <v>5.5</v>
      </c>
      <c r="BV249" s="68">
        <v>5.7</v>
      </c>
      <c r="BW249" s="68">
        <v>6.5</v>
      </c>
      <c r="BX249" s="68">
        <v>6</v>
      </c>
      <c r="BY249" s="68">
        <v>7.8</v>
      </c>
      <c r="BZ249" s="69">
        <v>50</v>
      </c>
      <c r="CA249" s="70">
        <v>0</v>
      </c>
      <c r="CB249" s="68">
        <v>6.5</v>
      </c>
      <c r="CC249" s="68" t="s">
        <v>393</v>
      </c>
      <c r="CD249" s="68">
        <v>6.5</v>
      </c>
      <c r="CE249" s="68" t="s">
        <v>393</v>
      </c>
      <c r="CF249" s="68">
        <v>6.7</v>
      </c>
      <c r="CG249" s="68">
        <v>5.9</v>
      </c>
      <c r="CH249" s="68">
        <v>5.9</v>
      </c>
      <c r="CI249" s="68">
        <v>4.4000000000000004</v>
      </c>
      <c r="CJ249" s="68" t="s">
        <v>393</v>
      </c>
      <c r="CK249" s="68">
        <v>5.5</v>
      </c>
      <c r="CL249" s="68" t="s">
        <v>393</v>
      </c>
      <c r="CM249" s="68" t="s">
        <v>393</v>
      </c>
      <c r="CN249" s="68" t="s">
        <v>393</v>
      </c>
      <c r="CO249" s="68" t="s">
        <v>393</v>
      </c>
      <c r="CP249" s="68">
        <v>6</v>
      </c>
      <c r="CQ249" s="68">
        <v>6.8</v>
      </c>
      <c r="CR249" s="68">
        <v>7</v>
      </c>
      <c r="CS249" s="68">
        <v>5.2</v>
      </c>
      <c r="CT249" s="68">
        <v>6.4</v>
      </c>
      <c r="CU249" s="69">
        <v>27</v>
      </c>
      <c r="CV249" s="70">
        <v>0</v>
      </c>
      <c r="CW249" s="72">
        <v>128</v>
      </c>
      <c r="CX249" s="72">
        <v>0</v>
      </c>
      <c r="CY249" s="72">
        <v>0</v>
      </c>
      <c r="CZ249" s="72">
        <v>128</v>
      </c>
      <c r="DA249" s="72">
        <v>6.1</v>
      </c>
      <c r="DB249" s="72">
        <v>2.2999999999999998</v>
      </c>
      <c r="DC249" s="68" t="s">
        <v>393</v>
      </c>
      <c r="DD249" s="68" t="s">
        <v>393</v>
      </c>
      <c r="DE249" s="68" t="s">
        <v>393</v>
      </c>
      <c r="DF249" s="68" t="s">
        <v>393</v>
      </c>
      <c r="DG249" s="72"/>
      <c r="DH249" s="72">
        <v>0</v>
      </c>
      <c r="DI249" s="72">
        <v>0</v>
      </c>
      <c r="DJ249" s="69">
        <v>0</v>
      </c>
      <c r="DK249" s="70">
        <v>5</v>
      </c>
      <c r="DL249" s="72">
        <v>128</v>
      </c>
      <c r="DM249" s="72">
        <v>5</v>
      </c>
      <c r="DN249" s="72">
        <v>5.87</v>
      </c>
      <c r="DO249" s="72">
        <v>2.21</v>
      </c>
      <c r="DP249" s="69">
        <v>133</v>
      </c>
      <c r="DQ249" s="70">
        <v>5</v>
      </c>
      <c r="DR249" s="68">
        <v>137</v>
      </c>
      <c r="DS249" s="68">
        <v>133</v>
      </c>
      <c r="DT249" s="68">
        <v>6.1</v>
      </c>
      <c r="DU249" s="68">
        <v>2.2999999999999998</v>
      </c>
      <c r="DV249" s="68" t="s">
        <v>393</v>
      </c>
      <c r="DW249" s="73">
        <v>0</v>
      </c>
      <c r="DX249" s="16">
        <v>2220727450</v>
      </c>
      <c r="DY249" s="16" t="e">
        <v>#N/A</v>
      </c>
      <c r="DZ249" s="16" t="e">
        <v>#N/A</v>
      </c>
    </row>
    <row r="250" spans="1:130" ht="18.75" customHeight="1" x14ac:dyDescent="0.2">
      <c r="A250" s="100">
        <v>41</v>
      </c>
      <c r="B250" s="628"/>
      <c r="C250" s="74">
        <v>2220716830</v>
      </c>
      <c r="D250" s="75" t="s">
        <v>23</v>
      </c>
      <c r="E250" s="75" t="s">
        <v>84</v>
      </c>
      <c r="F250" s="75" t="s">
        <v>155</v>
      </c>
      <c r="G250" s="76">
        <v>36066</v>
      </c>
      <c r="H250" s="75" t="s">
        <v>209</v>
      </c>
      <c r="I250" s="75" t="s">
        <v>212</v>
      </c>
      <c r="J250" s="77">
        <v>7.4</v>
      </c>
      <c r="K250" s="77">
        <v>7.5</v>
      </c>
      <c r="L250" s="77">
        <v>7</v>
      </c>
      <c r="M250" s="77">
        <v>6.8</v>
      </c>
      <c r="N250" s="77">
        <v>6.3</v>
      </c>
      <c r="O250" s="77">
        <v>4.4000000000000004</v>
      </c>
      <c r="P250" s="77">
        <v>5.8</v>
      </c>
      <c r="Q250" s="77" t="s">
        <v>393</v>
      </c>
      <c r="R250" s="77">
        <v>5.2</v>
      </c>
      <c r="S250" s="77" t="s">
        <v>393</v>
      </c>
      <c r="T250" s="77" t="s">
        <v>393</v>
      </c>
      <c r="U250" s="77" t="s">
        <v>393</v>
      </c>
      <c r="V250" s="77" t="s">
        <v>393</v>
      </c>
      <c r="W250" s="77">
        <v>7</v>
      </c>
      <c r="X250" s="77">
        <v>7.7</v>
      </c>
      <c r="Y250" s="77">
        <v>8.6999999999999993</v>
      </c>
      <c r="Z250" s="77">
        <v>8.1999999999999993</v>
      </c>
      <c r="AA250" s="77">
        <v>6.7</v>
      </c>
      <c r="AB250" s="77">
        <v>6</v>
      </c>
      <c r="AC250" s="77">
        <v>4.7</v>
      </c>
      <c r="AD250" s="77">
        <v>7</v>
      </c>
      <c r="AE250" s="77">
        <v>6.1</v>
      </c>
      <c r="AF250" s="77">
        <v>4.7</v>
      </c>
      <c r="AG250" s="77">
        <v>4.0999999999999996</v>
      </c>
      <c r="AH250" s="77">
        <v>5.3</v>
      </c>
      <c r="AI250" s="77">
        <v>5.3</v>
      </c>
      <c r="AJ250" s="77">
        <v>6.4</v>
      </c>
      <c r="AK250" s="77">
        <v>4.7</v>
      </c>
      <c r="AL250" s="77">
        <v>5.9</v>
      </c>
      <c r="AM250" s="78">
        <v>51</v>
      </c>
      <c r="AN250" s="79">
        <v>0</v>
      </c>
      <c r="AO250" s="80">
        <v>5.8</v>
      </c>
      <c r="AP250" s="80">
        <v>4.9000000000000004</v>
      </c>
      <c r="AQ250" s="80">
        <v>6.9</v>
      </c>
      <c r="AR250" s="80" t="s">
        <v>393</v>
      </c>
      <c r="AS250" s="80" t="s">
        <v>393</v>
      </c>
      <c r="AT250" s="80" t="s">
        <v>393</v>
      </c>
      <c r="AU250" s="80" t="s">
        <v>393</v>
      </c>
      <c r="AV250" s="80" t="s">
        <v>393</v>
      </c>
      <c r="AW250" s="80">
        <v>5.9</v>
      </c>
      <c r="AX250" s="80" t="s">
        <v>393</v>
      </c>
      <c r="AY250" s="80" t="s">
        <v>393</v>
      </c>
      <c r="AZ250" s="80" t="s">
        <v>393</v>
      </c>
      <c r="BA250" s="80" t="s">
        <v>393</v>
      </c>
      <c r="BB250" s="80" t="s">
        <v>393</v>
      </c>
      <c r="BC250" s="80">
        <v>8.6</v>
      </c>
      <c r="BD250" s="78">
        <v>5</v>
      </c>
      <c r="BE250" s="79">
        <v>0</v>
      </c>
      <c r="BF250" s="77">
        <v>5.5</v>
      </c>
      <c r="BG250" s="77">
        <v>4.5999999999999996</v>
      </c>
      <c r="BH250" s="77">
        <v>4.9000000000000004</v>
      </c>
      <c r="BI250" s="77">
        <v>6</v>
      </c>
      <c r="BJ250" s="77">
        <v>5.8</v>
      </c>
      <c r="BK250" s="77">
        <v>5.7</v>
      </c>
      <c r="BL250" s="77">
        <v>5.0999999999999996</v>
      </c>
      <c r="BM250" s="77">
        <v>6.2</v>
      </c>
      <c r="BN250" s="77">
        <v>5.8</v>
      </c>
      <c r="BO250" s="77">
        <v>4.4000000000000004</v>
      </c>
      <c r="BP250" s="77">
        <v>6.3</v>
      </c>
      <c r="BQ250" s="77">
        <v>4.8</v>
      </c>
      <c r="BR250" s="77">
        <v>5.7</v>
      </c>
      <c r="BS250" s="77" t="s">
        <v>393</v>
      </c>
      <c r="BT250" s="77">
        <v>5.2</v>
      </c>
      <c r="BU250" s="77">
        <v>5.6</v>
      </c>
      <c r="BV250" s="77">
        <v>6</v>
      </c>
      <c r="BW250" s="77">
        <v>5.2</v>
      </c>
      <c r="BX250" s="77">
        <v>6.6</v>
      </c>
      <c r="BY250" s="77">
        <v>7.2</v>
      </c>
      <c r="BZ250" s="78">
        <v>50</v>
      </c>
      <c r="CA250" s="79">
        <v>0</v>
      </c>
      <c r="CB250" s="77" t="s">
        <v>393</v>
      </c>
      <c r="CC250" s="77">
        <v>7.5</v>
      </c>
      <c r="CD250" s="77">
        <v>6.7</v>
      </c>
      <c r="CE250" s="77" t="s">
        <v>393</v>
      </c>
      <c r="CF250" s="77">
        <v>6.7</v>
      </c>
      <c r="CG250" s="77">
        <v>6.1</v>
      </c>
      <c r="CH250" s="77">
        <v>7.9</v>
      </c>
      <c r="CI250" s="77">
        <v>4.5</v>
      </c>
      <c r="CJ250" s="77" t="s">
        <v>393</v>
      </c>
      <c r="CK250" s="77">
        <v>6.8</v>
      </c>
      <c r="CL250" s="77" t="s">
        <v>393</v>
      </c>
      <c r="CM250" s="77" t="s">
        <v>393</v>
      </c>
      <c r="CN250" s="77" t="s">
        <v>393</v>
      </c>
      <c r="CO250" s="77" t="s">
        <v>393</v>
      </c>
      <c r="CP250" s="77">
        <v>5.8</v>
      </c>
      <c r="CQ250" s="77">
        <v>6.6</v>
      </c>
      <c r="CR250" s="77">
        <v>8.1999999999999993</v>
      </c>
      <c r="CS250" s="77">
        <v>6.2</v>
      </c>
      <c r="CT250" s="77">
        <v>6.4</v>
      </c>
      <c r="CU250" s="78">
        <v>27</v>
      </c>
      <c r="CV250" s="79">
        <v>0</v>
      </c>
      <c r="CW250" s="81">
        <v>128</v>
      </c>
      <c r="CX250" s="81">
        <v>0</v>
      </c>
      <c r="CY250" s="81">
        <v>0</v>
      </c>
      <c r="CZ250" s="81">
        <v>128</v>
      </c>
      <c r="DA250" s="81">
        <v>5.97</v>
      </c>
      <c r="DB250" s="81">
        <v>2.2200000000000002</v>
      </c>
      <c r="DC250" s="77" t="s">
        <v>393</v>
      </c>
      <c r="DD250" s="77" t="s">
        <v>393</v>
      </c>
      <c r="DE250" s="77" t="s">
        <v>393</v>
      </c>
      <c r="DF250" s="77" t="s">
        <v>393</v>
      </c>
      <c r="DG250" s="81"/>
      <c r="DH250" s="81">
        <v>0</v>
      </c>
      <c r="DI250" s="81">
        <v>0</v>
      </c>
      <c r="DJ250" s="78">
        <v>0</v>
      </c>
      <c r="DK250" s="79">
        <v>5</v>
      </c>
      <c r="DL250" s="81">
        <v>128</v>
      </c>
      <c r="DM250" s="81">
        <v>5</v>
      </c>
      <c r="DN250" s="81">
        <v>5.75</v>
      </c>
      <c r="DO250" s="81">
        <v>2.14</v>
      </c>
      <c r="DP250" s="78">
        <v>133</v>
      </c>
      <c r="DQ250" s="79">
        <v>5</v>
      </c>
      <c r="DR250" s="77">
        <v>137</v>
      </c>
      <c r="DS250" s="77">
        <v>133</v>
      </c>
      <c r="DT250" s="77">
        <v>5.97</v>
      </c>
      <c r="DU250" s="77">
        <v>2.2200000000000002</v>
      </c>
      <c r="DV250" s="77" t="s">
        <v>393</v>
      </c>
      <c r="DW250" s="82">
        <v>0</v>
      </c>
      <c r="DX250" s="16">
        <v>2220716830</v>
      </c>
      <c r="DY250" s="16" t="e">
        <v>#N/A</v>
      </c>
      <c r="DZ250" s="16" t="e">
        <v>#N/A</v>
      </c>
    </row>
    <row r="251" spans="1:130" s="97" customFormat="1" ht="21" customHeight="1" x14ac:dyDescent="0.2">
      <c r="A251" s="95"/>
      <c r="B251" s="95"/>
      <c r="C251" s="98" t="s">
        <v>4607</v>
      </c>
      <c r="D251" s="92"/>
      <c r="E251" s="92"/>
      <c r="F251" s="92"/>
      <c r="G251" s="93"/>
      <c r="H251" s="92"/>
      <c r="I251" s="92"/>
      <c r="J251" s="94"/>
      <c r="K251" s="94"/>
      <c r="L251" s="94"/>
      <c r="M251" s="94"/>
      <c r="N251" s="94"/>
      <c r="O251" s="94"/>
      <c r="P251" s="94"/>
      <c r="Q251" s="94"/>
      <c r="R251" s="94"/>
      <c r="S251" s="94"/>
      <c r="T251" s="94"/>
      <c r="U251" s="94"/>
      <c r="V251" s="94"/>
      <c r="W251" s="94"/>
      <c r="X251" s="94"/>
      <c r="Y251" s="94"/>
      <c r="Z251" s="94"/>
      <c r="AA251" s="94"/>
      <c r="AB251" s="94"/>
      <c r="AC251" s="94"/>
      <c r="AD251" s="94"/>
      <c r="AE251" s="94"/>
      <c r="AF251" s="94"/>
      <c r="AG251" s="94"/>
      <c r="AH251" s="94"/>
      <c r="AI251" s="94"/>
      <c r="AJ251" s="94"/>
      <c r="AK251" s="94"/>
      <c r="AL251" s="94"/>
      <c r="AM251" s="94"/>
      <c r="AN251" s="94"/>
      <c r="AO251" s="94"/>
      <c r="AP251" s="94"/>
      <c r="AQ251" s="94"/>
      <c r="AR251" s="94"/>
      <c r="AS251" s="94"/>
      <c r="AT251" s="94"/>
      <c r="AU251" s="94"/>
      <c r="AV251" s="94"/>
      <c r="AW251" s="94"/>
      <c r="AX251" s="94"/>
      <c r="AY251" s="94"/>
      <c r="AZ251" s="94"/>
      <c r="BA251" s="94"/>
      <c r="BB251" s="94"/>
      <c r="BC251" s="94"/>
      <c r="BD251" s="94"/>
      <c r="BE251" s="94"/>
      <c r="BF251" s="94"/>
      <c r="BG251" s="94"/>
      <c r="BH251" s="94"/>
      <c r="BI251" s="94"/>
      <c r="BJ251" s="94"/>
      <c r="BK251" s="94"/>
      <c r="BL251" s="94"/>
      <c r="BM251" s="94"/>
      <c r="BN251" s="94"/>
      <c r="BO251" s="94"/>
      <c r="BP251" s="94"/>
      <c r="BQ251" s="94"/>
      <c r="BR251" s="94"/>
      <c r="BS251" s="94"/>
      <c r="BT251" s="94"/>
      <c r="BU251" s="94"/>
      <c r="BV251" s="94"/>
      <c r="BW251" s="94"/>
      <c r="BX251" s="94"/>
      <c r="BY251" s="94"/>
      <c r="BZ251" s="94"/>
      <c r="CA251" s="94"/>
      <c r="CB251" s="94"/>
      <c r="CC251" s="94"/>
      <c r="CD251" s="94"/>
      <c r="CE251" s="94"/>
      <c r="CF251" s="94"/>
      <c r="CG251" s="94"/>
      <c r="CH251" s="94"/>
      <c r="CI251" s="94"/>
      <c r="CJ251" s="94"/>
      <c r="CK251" s="94"/>
      <c r="CL251" s="94"/>
      <c r="CM251" s="94"/>
      <c r="CN251" s="94"/>
      <c r="CO251" s="94"/>
      <c r="CP251" s="94"/>
      <c r="CQ251" s="94"/>
      <c r="CR251" s="94"/>
      <c r="CS251" s="94"/>
      <c r="CT251" s="94"/>
      <c r="CU251" s="94"/>
      <c r="CV251" s="94"/>
      <c r="CW251" s="94"/>
      <c r="CX251" s="94"/>
      <c r="CY251" s="94"/>
      <c r="CZ251" s="94"/>
      <c r="DA251" s="94"/>
      <c r="DB251" s="94"/>
      <c r="DC251" s="94"/>
      <c r="DD251" s="94"/>
      <c r="DE251" s="94"/>
      <c r="DF251" s="94"/>
      <c r="DG251" s="94"/>
      <c r="DH251" s="94"/>
      <c r="DI251" s="94"/>
      <c r="DJ251" s="94"/>
      <c r="DK251" s="94"/>
      <c r="DL251" s="94"/>
      <c r="DM251" s="94"/>
      <c r="DN251" s="94"/>
      <c r="DO251" s="94"/>
      <c r="DP251" s="94"/>
      <c r="DQ251" s="94"/>
      <c r="DR251" s="94"/>
      <c r="DS251" s="94"/>
      <c r="DT251" s="94"/>
      <c r="DU251" s="94"/>
      <c r="DV251" s="94"/>
      <c r="DW251" s="96"/>
      <c r="DX251" s="16" t="e">
        <v>#N/A</v>
      </c>
      <c r="DY251" s="16" t="e">
        <v>#N/A</v>
      </c>
      <c r="DZ251" s="16" t="e">
        <v>#N/A</v>
      </c>
    </row>
    <row r="252" spans="1:130" ht="18.75" customHeight="1" x14ac:dyDescent="0.2">
      <c r="A252" s="100">
        <v>1</v>
      </c>
      <c r="B252" s="100"/>
      <c r="C252" s="83">
        <v>2220727291</v>
      </c>
      <c r="D252" s="84" t="s">
        <v>12</v>
      </c>
      <c r="E252" s="84" t="s">
        <v>57</v>
      </c>
      <c r="F252" s="84" t="s">
        <v>137</v>
      </c>
      <c r="G252" s="85">
        <v>36034</v>
      </c>
      <c r="H252" s="84" t="s">
        <v>209</v>
      </c>
      <c r="I252" s="84" t="s">
        <v>212</v>
      </c>
      <c r="J252" s="86">
        <v>7.9</v>
      </c>
      <c r="K252" s="86">
        <v>8.1999999999999993</v>
      </c>
      <c r="L252" s="86">
        <v>8.6999999999999993</v>
      </c>
      <c r="M252" s="86">
        <v>6.4</v>
      </c>
      <c r="N252" s="86">
        <v>5.3</v>
      </c>
      <c r="O252" s="86">
        <v>8.4</v>
      </c>
      <c r="P252" s="86">
        <v>8</v>
      </c>
      <c r="Q252" s="86" t="s">
        <v>393</v>
      </c>
      <c r="R252" s="86">
        <v>9.3000000000000007</v>
      </c>
      <c r="S252" s="86" t="s">
        <v>393</v>
      </c>
      <c r="T252" s="86" t="s">
        <v>393</v>
      </c>
      <c r="U252" s="86" t="s">
        <v>393</v>
      </c>
      <c r="V252" s="86" t="s">
        <v>393</v>
      </c>
      <c r="W252" s="86">
        <v>8.1</v>
      </c>
      <c r="X252" s="86">
        <v>6.5</v>
      </c>
      <c r="Y252" s="86">
        <v>9.3000000000000007</v>
      </c>
      <c r="Z252" s="86">
        <v>7.7</v>
      </c>
      <c r="AA252" s="86">
        <v>8.1999999999999993</v>
      </c>
      <c r="AB252" s="86">
        <v>8.5</v>
      </c>
      <c r="AC252" s="86">
        <v>7.1</v>
      </c>
      <c r="AD252" s="86">
        <v>8.1</v>
      </c>
      <c r="AE252" s="86">
        <v>6.2</v>
      </c>
      <c r="AF252" s="86">
        <v>8.1999999999999993</v>
      </c>
      <c r="AG252" s="86">
        <v>4.5</v>
      </c>
      <c r="AH252" s="86">
        <v>6.9</v>
      </c>
      <c r="AI252" s="86">
        <v>6.1</v>
      </c>
      <c r="AJ252" s="86">
        <v>6.2</v>
      </c>
      <c r="AK252" s="86">
        <v>6.9</v>
      </c>
      <c r="AL252" s="86">
        <v>8.5</v>
      </c>
      <c r="AM252" s="87">
        <v>51</v>
      </c>
      <c r="AN252" s="88">
        <v>0</v>
      </c>
      <c r="AO252" s="89">
        <v>7</v>
      </c>
      <c r="AP252" s="89">
        <v>6</v>
      </c>
      <c r="AQ252" s="89">
        <v>7.1</v>
      </c>
      <c r="AR252" s="89" t="s">
        <v>393</v>
      </c>
      <c r="AS252" s="89" t="s">
        <v>393</v>
      </c>
      <c r="AT252" s="89" t="s">
        <v>393</v>
      </c>
      <c r="AU252" s="89" t="s">
        <v>393</v>
      </c>
      <c r="AV252" s="89" t="s">
        <v>393</v>
      </c>
      <c r="AW252" s="89">
        <v>7.7</v>
      </c>
      <c r="AX252" s="89" t="s">
        <v>393</v>
      </c>
      <c r="AY252" s="89" t="s">
        <v>393</v>
      </c>
      <c r="AZ252" s="89" t="s">
        <v>393</v>
      </c>
      <c r="BA252" s="89" t="s">
        <v>393</v>
      </c>
      <c r="BB252" s="89" t="s">
        <v>393</v>
      </c>
      <c r="BC252" s="89">
        <v>6</v>
      </c>
      <c r="BD252" s="87">
        <v>5</v>
      </c>
      <c r="BE252" s="88">
        <v>0</v>
      </c>
      <c r="BF252" s="86">
        <v>6.5</v>
      </c>
      <c r="BG252" s="86">
        <v>6.2</v>
      </c>
      <c r="BH252" s="86">
        <v>8.6999999999999993</v>
      </c>
      <c r="BI252" s="86">
        <v>5.8</v>
      </c>
      <c r="BJ252" s="86">
        <v>7.2</v>
      </c>
      <c r="BK252" s="86">
        <v>7.4</v>
      </c>
      <c r="BL252" s="86">
        <v>8.6</v>
      </c>
      <c r="BM252" s="86">
        <v>5.8</v>
      </c>
      <c r="BN252" s="86">
        <v>6.3</v>
      </c>
      <c r="BO252" s="86">
        <v>5.4</v>
      </c>
      <c r="BP252" s="86">
        <v>5.9</v>
      </c>
      <c r="BQ252" s="86">
        <v>5.3</v>
      </c>
      <c r="BR252" s="86">
        <v>8.4</v>
      </c>
      <c r="BS252" s="86" t="s">
        <v>393</v>
      </c>
      <c r="BT252" s="86">
        <v>4.5999999999999996</v>
      </c>
      <c r="BU252" s="86">
        <v>6.7</v>
      </c>
      <c r="BV252" s="86">
        <v>6.7</v>
      </c>
      <c r="BW252" s="86">
        <v>6.4</v>
      </c>
      <c r="BX252" s="86">
        <v>5.7</v>
      </c>
      <c r="BY252" s="86">
        <v>7.1</v>
      </c>
      <c r="BZ252" s="87">
        <v>50</v>
      </c>
      <c r="CA252" s="88">
        <v>0</v>
      </c>
      <c r="CB252" s="86">
        <v>8.1999999999999993</v>
      </c>
      <c r="CC252" s="86" t="s">
        <v>393</v>
      </c>
      <c r="CD252" s="86">
        <v>7.5</v>
      </c>
      <c r="CE252" s="86" t="s">
        <v>393</v>
      </c>
      <c r="CF252" s="86">
        <v>7.7</v>
      </c>
      <c r="CG252" s="86">
        <v>6.9</v>
      </c>
      <c r="CH252" s="86">
        <v>7.2</v>
      </c>
      <c r="CI252" s="86">
        <v>7.4</v>
      </c>
      <c r="CJ252" s="86" t="s">
        <v>393</v>
      </c>
      <c r="CK252" s="86">
        <v>6.1</v>
      </c>
      <c r="CL252" s="86" t="s">
        <v>393</v>
      </c>
      <c r="CM252" s="86" t="s">
        <v>393</v>
      </c>
      <c r="CN252" s="86" t="s">
        <v>393</v>
      </c>
      <c r="CO252" s="86" t="s">
        <v>393</v>
      </c>
      <c r="CP252" s="86">
        <v>5.7</v>
      </c>
      <c r="CQ252" s="86">
        <v>7.5</v>
      </c>
      <c r="CR252" s="86">
        <v>7.4</v>
      </c>
      <c r="CS252" s="86" t="s">
        <v>219</v>
      </c>
      <c r="CT252" s="86">
        <v>7.5</v>
      </c>
      <c r="CU252" s="87">
        <v>26</v>
      </c>
      <c r="CV252" s="88">
        <v>1</v>
      </c>
      <c r="CW252" s="90">
        <v>127</v>
      </c>
      <c r="CX252" s="90">
        <v>1</v>
      </c>
      <c r="CY252" s="90">
        <v>0</v>
      </c>
      <c r="CZ252" s="90">
        <v>128</v>
      </c>
      <c r="DA252" s="90">
        <v>6.93</v>
      </c>
      <c r="DB252" s="90">
        <v>2.82</v>
      </c>
      <c r="DC252" s="86" t="s">
        <v>393</v>
      </c>
      <c r="DD252" s="86" t="s">
        <v>393</v>
      </c>
      <c r="DE252" s="86" t="s">
        <v>393</v>
      </c>
      <c r="DF252" s="86" t="s">
        <v>393</v>
      </c>
      <c r="DG252" s="90"/>
      <c r="DH252" s="90">
        <v>0</v>
      </c>
      <c r="DI252" s="90">
        <v>0</v>
      </c>
      <c r="DJ252" s="87">
        <v>0</v>
      </c>
      <c r="DK252" s="88">
        <v>5</v>
      </c>
      <c r="DL252" s="90">
        <v>127</v>
      </c>
      <c r="DM252" s="90">
        <v>6</v>
      </c>
      <c r="DN252" s="90">
        <v>6.67</v>
      </c>
      <c r="DO252" s="90">
        <v>2.71</v>
      </c>
      <c r="DP252" s="87">
        <v>132</v>
      </c>
      <c r="DQ252" s="88">
        <v>6</v>
      </c>
      <c r="DR252" s="86">
        <v>137</v>
      </c>
      <c r="DS252" s="86">
        <v>132</v>
      </c>
      <c r="DT252" s="86">
        <v>6.98</v>
      </c>
      <c r="DU252" s="86">
        <v>2.84</v>
      </c>
      <c r="DV252" s="86" t="s">
        <v>393</v>
      </c>
      <c r="DW252" s="91">
        <v>7.8125E-3</v>
      </c>
      <c r="DX252" s="16">
        <v>2220727291</v>
      </c>
      <c r="DY252" s="16" t="e">
        <v>#N/A</v>
      </c>
      <c r="DZ252" s="16" t="e">
        <v>#N/A</v>
      </c>
    </row>
    <row r="253" spans="1:130" ht="18.75" customHeight="1" x14ac:dyDescent="0.2">
      <c r="A253" s="59">
        <v>2</v>
      </c>
      <c r="B253" s="59"/>
      <c r="C253" s="65">
        <v>2220716656</v>
      </c>
      <c r="D253" s="66" t="s">
        <v>15</v>
      </c>
      <c r="E253" s="66" t="s">
        <v>55</v>
      </c>
      <c r="F253" s="66" t="s">
        <v>137</v>
      </c>
      <c r="G253" s="67">
        <v>36041</v>
      </c>
      <c r="H253" s="66" t="s">
        <v>209</v>
      </c>
      <c r="I253" s="66" t="s">
        <v>212</v>
      </c>
      <c r="J253" s="68">
        <v>8.6999999999999993</v>
      </c>
      <c r="K253" s="68">
        <v>6.8</v>
      </c>
      <c r="L253" s="68">
        <v>4.2</v>
      </c>
      <c r="M253" s="68">
        <v>5.5</v>
      </c>
      <c r="N253" s="68">
        <v>6.5</v>
      </c>
      <c r="O253" s="68">
        <v>5.6</v>
      </c>
      <c r="P253" s="68">
        <v>7.4</v>
      </c>
      <c r="Q253" s="68" t="s">
        <v>393</v>
      </c>
      <c r="R253" s="68">
        <v>6.3</v>
      </c>
      <c r="S253" s="68" t="s">
        <v>393</v>
      </c>
      <c r="T253" s="68" t="s">
        <v>393</v>
      </c>
      <c r="U253" s="68" t="s">
        <v>393</v>
      </c>
      <c r="V253" s="68">
        <v>7.9</v>
      </c>
      <c r="W253" s="68">
        <v>6.3</v>
      </c>
      <c r="X253" s="68" t="s">
        <v>393</v>
      </c>
      <c r="Y253" s="68">
        <v>9.3000000000000007</v>
      </c>
      <c r="Z253" s="68">
        <v>7.6</v>
      </c>
      <c r="AA253" s="68">
        <v>8.1999999999999993</v>
      </c>
      <c r="AB253" s="68">
        <v>6.7</v>
      </c>
      <c r="AC253" s="68">
        <v>7.7</v>
      </c>
      <c r="AD253" s="68">
        <v>8.9</v>
      </c>
      <c r="AE253" s="68">
        <v>7.5</v>
      </c>
      <c r="AF253" s="68">
        <v>6.7</v>
      </c>
      <c r="AG253" s="68">
        <v>6.1</v>
      </c>
      <c r="AH253" s="68">
        <v>7.7</v>
      </c>
      <c r="AI253" s="68">
        <v>6.5</v>
      </c>
      <c r="AJ253" s="68">
        <v>8</v>
      </c>
      <c r="AK253" s="68">
        <v>7</v>
      </c>
      <c r="AL253" s="68">
        <v>8.4</v>
      </c>
      <c r="AM253" s="69">
        <v>51</v>
      </c>
      <c r="AN253" s="70">
        <v>0</v>
      </c>
      <c r="AO253" s="71">
        <v>6</v>
      </c>
      <c r="AP253" s="71">
        <v>4.5</v>
      </c>
      <c r="AQ253" s="71" t="s">
        <v>393</v>
      </c>
      <c r="AR253" s="71" t="s">
        <v>393</v>
      </c>
      <c r="AS253" s="71" t="s">
        <v>393</v>
      </c>
      <c r="AT253" s="71" t="s">
        <v>393</v>
      </c>
      <c r="AU253" s="71" t="s">
        <v>393</v>
      </c>
      <c r="AV253" s="71">
        <v>6.4</v>
      </c>
      <c r="AW253" s="71">
        <v>6.2</v>
      </c>
      <c r="AX253" s="71" t="s">
        <v>393</v>
      </c>
      <c r="AY253" s="71" t="s">
        <v>393</v>
      </c>
      <c r="AZ253" s="71" t="s">
        <v>393</v>
      </c>
      <c r="BA253" s="71" t="s">
        <v>393</v>
      </c>
      <c r="BB253" s="71" t="s">
        <v>393</v>
      </c>
      <c r="BC253" s="71">
        <v>6.8</v>
      </c>
      <c r="BD253" s="69">
        <v>5</v>
      </c>
      <c r="BE253" s="70">
        <v>0</v>
      </c>
      <c r="BF253" s="68">
        <v>5.8</v>
      </c>
      <c r="BG253" s="68">
        <v>5</v>
      </c>
      <c r="BH253" s="68">
        <v>8.1</v>
      </c>
      <c r="BI253" s="68">
        <v>6.1</v>
      </c>
      <c r="BJ253" s="68">
        <v>5.2</v>
      </c>
      <c r="BK253" s="68">
        <v>6.5</v>
      </c>
      <c r="BL253" s="68">
        <v>8.1</v>
      </c>
      <c r="BM253" s="68">
        <v>7.3</v>
      </c>
      <c r="BN253" s="68">
        <v>6.4</v>
      </c>
      <c r="BO253" s="68">
        <v>5.7</v>
      </c>
      <c r="BP253" s="68">
        <v>5.3</v>
      </c>
      <c r="BQ253" s="68">
        <v>5.7</v>
      </c>
      <c r="BR253" s="68">
        <v>8.3000000000000007</v>
      </c>
      <c r="BS253" s="68" t="s">
        <v>393</v>
      </c>
      <c r="BT253" s="68">
        <v>7.9</v>
      </c>
      <c r="BU253" s="68">
        <v>6.7</v>
      </c>
      <c r="BV253" s="68">
        <v>7.3</v>
      </c>
      <c r="BW253" s="68">
        <v>5.8</v>
      </c>
      <c r="BX253" s="68">
        <v>5.3</v>
      </c>
      <c r="BY253" s="68">
        <v>8.3000000000000007</v>
      </c>
      <c r="BZ253" s="69">
        <v>50</v>
      </c>
      <c r="CA253" s="70">
        <v>0</v>
      </c>
      <c r="CB253" s="68">
        <v>8.4</v>
      </c>
      <c r="CC253" s="68" t="s">
        <v>393</v>
      </c>
      <c r="CD253" s="68">
        <v>8.3000000000000007</v>
      </c>
      <c r="CE253" s="68" t="s">
        <v>393</v>
      </c>
      <c r="CF253" s="68">
        <v>7.1</v>
      </c>
      <c r="CG253" s="68">
        <v>7.6</v>
      </c>
      <c r="CH253" s="68">
        <v>5.2</v>
      </c>
      <c r="CI253" s="68">
        <v>8.1999999999999993</v>
      </c>
      <c r="CJ253" s="68" t="s">
        <v>393</v>
      </c>
      <c r="CK253" s="68">
        <v>7.1</v>
      </c>
      <c r="CL253" s="68" t="s">
        <v>393</v>
      </c>
      <c r="CM253" s="68" t="s">
        <v>393</v>
      </c>
      <c r="CN253" s="68" t="s">
        <v>393</v>
      </c>
      <c r="CO253" s="68" t="s">
        <v>393</v>
      </c>
      <c r="CP253" s="68">
        <v>6.3</v>
      </c>
      <c r="CQ253" s="68">
        <v>7.5</v>
      </c>
      <c r="CR253" s="68">
        <v>7.3</v>
      </c>
      <c r="CS253" s="68" t="s">
        <v>219</v>
      </c>
      <c r="CT253" s="68">
        <v>7.5</v>
      </c>
      <c r="CU253" s="69">
        <v>26</v>
      </c>
      <c r="CV253" s="70">
        <v>1</v>
      </c>
      <c r="CW253" s="72">
        <v>127</v>
      </c>
      <c r="CX253" s="72">
        <v>1</v>
      </c>
      <c r="CY253" s="72">
        <v>0</v>
      </c>
      <c r="CZ253" s="72">
        <v>128</v>
      </c>
      <c r="DA253" s="72">
        <v>6.82</v>
      </c>
      <c r="DB253" s="72">
        <v>2.75</v>
      </c>
      <c r="DC253" s="68" t="s">
        <v>393</v>
      </c>
      <c r="DD253" s="68" t="s">
        <v>393</v>
      </c>
      <c r="DE253" s="68" t="s">
        <v>393</v>
      </c>
      <c r="DF253" s="68" t="s">
        <v>393</v>
      </c>
      <c r="DG253" s="72"/>
      <c r="DH253" s="72">
        <v>0</v>
      </c>
      <c r="DI253" s="72">
        <v>0</v>
      </c>
      <c r="DJ253" s="69">
        <v>0</v>
      </c>
      <c r="DK253" s="70">
        <v>5</v>
      </c>
      <c r="DL253" s="72">
        <v>127</v>
      </c>
      <c r="DM253" s="72">
        <v>6</v>
      </c>
      <c r="DN253" s="72">
        <v>6.57</v>
      </c>
      <c r="DO253" s="72">
        <v>2.65</v>
      </c>
      <c r="DP253" s="69">
        <v>132</v>
      </c>
      <c r="DQ253" s="70">
        <v>6</v>
      </c>
      <c r="DR253" s="68">
        <v>137</v>
      </c>
      <c r="DS253" s="68">
        <v>132</v>
      </c>
      <c r="DT253" s="68">
        <v>6.88</v>
      </c>
      <c r="DU253" s="68">
        <v>2.77</v>
      </c>
      <c r="DV253" s="68" t="s">
        <v>393</v>
      </c>
      <c r="DW253" s="73">
        <v>7.8125E-3</v>
      </c>
      <c r="DX253" s="16">
        <v>2220716656</v>
      </c>
      <c r="DY253" s="16" t="e">
        <v>#N/A</v>
      </c>
      <c r="DZ253" s="16" t="e">
        <v>#N/A</v>
      </c>
    </row>
    <row r="254" spans="1:130" ht="18.75" customHeight="1" x14ac:dyDescent="0.2">
      <c r="A254" s="59">
        <v>3</v>
      </c>
      <c r="B254" s="59"/>
      <c r="C254" s="65">
        <v>2121713629</v>
      </c>
      <c r="D254" s="66" t="s">
        <v>6</v>
      </c>
      <c r="E254" s="66" t="s">
        <v>95</v>
      </c>
      <c r="F254" s="66" t="s">
        <v>167</v>
      </c>
      <c r="G254" s="67">
        <v>35740</v>
      </c>
      <c r="H254" s="66" t="s">
        <v>210</v>
      </c>
      <c r="I254" s="66" t="s">
        <v>214</v>
      </c>
      <c r="J254" s="68">
        <v>8.1999999999999993</v>
      </c>
      <c r="K254" s="68">
        <v>7.3</v>
      </c>
      <c r="L254" s="68">
        <v>8</v>
      </c>
      <c r="M254" s="68">
        <v>9</v>
      </c>
      <c r="N254" s="68">
        <v>7.8</v>
      </c>
      <c r="O254" s="68">
        <v>6.3</v>
      </c>
      <c r="P254" s="68">
        <v>7.5</v>
      </c>
      <c r="Q254" s="68" t="s">
        <v>393</v>
      </c>
      <c r="R254" s="68">
        <v>6.9</v>
      </c>
      <c r="S254" s="68" t="s">
        <v>393</v>
      </c>
      <c r="T254" s="68" t="s">
        <v>393</v>
      </c>
      <c r="U254" s="68" t="s">
        <v>393</v>
      </c>
      <c r="V254" s="68" t="s">
        <v>393</v>
      </c>
      <c r="W254" s="68">
        <v>6.2</v>
      </c>
      <c r="X254" s="68">
        <v>6.6</v>
      </c>
      <c r="Y254" s="68">
        <v>8.3000000000000007</v>
      </c>
      <c r="Z254" s="68">
        <v>8.6</v>
      </c>
      <c r="AA254" s="68">
        <v>6.9</v>
      </c>
      <c r="AB254" s="68">
        <v>7.4</v>
      </c>
      <c r="AC254" s="68">
        <v>7.3</v>
      </c>
      <c r="AD254" s="68">
        <v>7.5</v>
      </c>
      <c r="AE254" s="68">
        <v>6</v>
      </c>
      <c r="AF254" s="68">
        <v>6.2</v>
      </c>
      <c r="AG254" s="68">
        <v>7.3</v>
      </c>
      <c r="AH254" s="68">
        <v>8.3000000000000007</v>
      </c>
      <c r="AI254" s="68">
        <v>6.7</v>
      </c>
      <c r="AJ254" s="68">
        <v>6.3</v>
      </c>
      <c r="AK254" s="68">
        <v>6.7</v>
      </c>
      <c r="AL254" s="68">
        <v>7.7</v>
      </c>
      <c r="AM254" s="69">
        <v>51</v>
      </c>
      <c r="AN254" s="70">
        <v>0</v>
      </c>
      <c r="AO254" s="71">
        <v>8.4</v>
      </c>
      <c r="AP254" s="71">
        <v>7</v>
      </c>
      <c r="AQ254" s="71" t="s">
        <v>219</v>
      </c>
      <c r="AR254" s="71" t="s">
        <v>393</v>
      </c>
      <c r="AS254" s="71">
        <v>4.8</v>
      </c>
      <c r="AT254" s="71" t="s">
        <v>393</v>
      </c>
      <c r="AU254" s="71" t="s">
        <v>393</v>
      </c>
      <c r="AV254" s="71" t="s">
        <v>393</v>
      </c>
      <c r="AW254" s="71" t="s">
        <v>393</v>
      </c>
      <c r="AX254" s="71" t="s">
        <v>393</v>
      </c>
      <c r="AY254" s="71">
        <v>7.5</v>
      </c>
      <c r="AZ254" s="71" t="s">
        <v>393</v>
      </c>
      <c r="BA254" s="71" t="s">
        <v>393</v>
      </c>
      <c r="BB254" s="71" t="s">
        <v>393</v>
      </c>
      <c r="BC254" s="71">
        <v>5</v>
      </c>
      <c r="BD254" s="69">
        <v>5</v>
      </c>
      <c r="BE254" s="70">
        <v>0</v>
      </c>
      <c r="BF254" s="68">
        <v>4.5999999999999996</v>
      </c>
      <c r="BG254" s="68">
        <v>5.3</v>
      </c>
      <c r="BH254" s="68">
        <v>5.5</v>
      </c>
      <c r="BI254" s="68">
        <v>6.8</v>
      </c>
      <c r="BJ254" s="68">
        <v>7.4</v>
      </c>
      <c r="BK254" s="68">
        <v>6.1</v>
      </c>
      <c r="BL254" s="68">
        <v>7.3</v>
      </c>
      <c r="BM254" s="68">
        <v>5.8</v>
      </c>
      <c r="BN254" s="68">
        <v>4.7</v>
      </c>
      <c r="BO254" s="68">
        <v>6.2</v>
      </c>
      <c r="BP254" s="68">
        <v>7.4</v>
      </c>
      <c r="BQ254" s="68">
        <v>6.4</v>
      </c>
      <c r="BR254" s="68">
        <v>7.9</v>
      </c>
      <c r="BS254" s="68" t="s">
        <v>393</v>
      </c>
      <c r="BT254" s="68">
        <v>6.1</v>
      </c>
      <c r="BU254" s="68">
        <v>5.5</v>
      </c>
      <c r="BV254" s="68">
        <v>6.1</v>
      </c>
      <c r="BW254" s="68">
        <v>5.6</v>
      </c>
      <c r="BX254" s="68">
        <v>7.4</v>
      </c>
      <c r="BY254" s="68">
        <v>9.1999999999999993</v>
      </c>
      <c r="BZ254" s="69">
        <v>50</v>
      </c>
      <c r="CA254" s="70">
        <v>0</v>
      </c>
      <c r="CB254" s="68">
        <v>7.7</v>
      </c>
      <c r="CC254" s="68" t="s">
        <v>393</v>
      </c>
      <c r="CD254" s="68">
        <v>6.5</v>
      </c>
      <c r="CE254" s="68" t="s">
        <v>393</v>
      </c>
      <c r="CF254" s="68">
        <v>6.7</v>
      </c>
      <c r="CG254" s="68">
        <v>6</v>
      </c>
      <c r="CH254" s="68">
        <v>7.4</v>
      </c>
      <c r="CI254" s="68">
        <v>6</v>
      </c>
      <c r="CJ254" s="68" t="s">
        <v>393</v>
      </c>
      <c r="CK254" s="68">
        <v>6.8</v>
      </c>
      <c r="CL254" s="68" t="s">
        <v>393</v>
      </c>
      <c r="CM254" s="68" t="s">
        <v>393</v>
      </c>
      <c r="CN254" s="68" t="s">
        <v>393</v>
      </c>
      <c r="CO254" s="68" t="s">
        <v>393</v>
      </c>
      <c r="CP254" s="68">
        <v>5.4</v>
      </c>
      <c r="CQ254" s="68">
        <v>5.8</v>
      </c>
      <c r="CR254" s="68">
        <v>7.7</v>
      </c>
      <c r="CS254" s="68" t="s">
        <v>219</v>
      </c>
      <c r="CT254" s="68">
        <v>7.4</v>
      </c>
      <c r="CU254" s="69">
        <v>26</v>
      </c>
      <c r="CV254" s="70">
        <v>1</v>
      </c>
      <c r="CW254" s="72">
        <v>127</v>
      </c>
      <c r="CX254" s="72">
        <v>1</v>
      </c>
      <c r="CY254" s="72">
        <v>0</v>
      </c>
      <c r="CZ254" s="72">
        <v>128</v>
      </c>
      <c r="DA254" s="72">
        <v>6.66</v>
      </c>
      <c r="DB254" s="72">
        <v>2.64</v>
      </c>
      <c r="DC254" s="68" t="s">
        <v>393</v>
      </c>
      <c r="DD254" s="68" t="s">
        <v>393</v>
      </c>
      <c r="DE254" s="68" t="s">
        <v>393</v>
      </c>
      <c r="DF254" s="68" t="s">
        <v>393</v>
      </c>
      <c r="DG254" s="72"/>
      <c r="DH254" s="72">
        <v>0</v>
      </c>
      <c r="DI254" s="72">
        <v>0</v>
      </c>
      <c r="DJ254" s="69">
        <v>0</v>
      </c>
      <c r="DK254" s="70">
        <v>5</v>
      </c>
      <c r="DL254" s="72">
        <v>127</v>
      </c>
      <c r="DM254" s="72">
        <v>6</v>
      </c>
      <c r="DN254" s="72">
        <v>6.41</v>
      </c>
      <c r="DO254" s="72">
        <v>2.5499999999999998</v>
      </c>
      <c r="DP254" s="69">
        <v>132</v>
      </c>
      <c r="DQ254" s="70">
        <v>6</v>
      </c>
      <c r="DR254" s="68">
        <v>137</v>
      </c>
      <c r="DS254" s="68">
        <v>133</v>
      </c>
      <c r="DT254" s="68">
        <v>6.69</v>
      </c>
      <c r="DU254" s="68">
        <v>2.64</v>
      </c>
      <c r="DV254" s="68" t="s">
        <v>374</v>
      </c>
      <c r="DW254" s="73">
        <v>7.8125E-3</v>
      </c>
      <c r="DX254" s="16" t="e">
        <v>#N/A</v>
      </c>
      <c r="DY254" s="16">
        <v>2121713629</v>
      </c>
      <c r="DZ254" s="16" t="e">
        <v>#N/A</v>
      </c>
    </row>
    <row r="255" spans="1:130" ht="18.75" customHeight="1" x14ac:dyDescent="0.2">
      <c r="A255" s="59">
        <v>4</v>
      </c>
      <c r="B255" s="59"/>
      <c r="C255" s="65">
        <v>2220716951</v>
      </c>
      <c r="D255" s="66" t="s">
        <v>10</v>
      </c>
      <c r="E255" s="66" t="s">
        <v>48</v>
      </c>
      <c r="F255" s="66" t="s">
        <v>166</v>
      </c>
      <c r="G255" s="67">
        <v>35577</v>
      </c>
      <c r="H255" s="66" t="s">
        <v>209</v>
      </c>
      <c r="I255" s="66" t="s">
        <v>212</v>
      </c>
      <c r="J255" s="68">
        <v>8.4</v>
      </c>
      <c r="K255" s="68">
        <v>6.6</v>
      </c>
      <c r="L255" s="68">
        <v>7.5</v>
      </c>
      <c r="M255" s="68">
        <v>6.9</v>
      </c>
      <c r="N255" s="68">
        <v>5.9</v>
      </c>
      <c r="O255" s="68">
        <v>5.6</v>
      </c>
      <c r="P255" s="68">
        <v>5.5</v>
      </c>
      <c r="Q255" s="68" t="s">
        <v>393</v>
      </c>
      <c r="R255" s="68">
        <v>6.5</v>
      </c>
      <c r="S255" s="68" t="s">
        <v>393</v>
      </c>
      <c r="T255" s="68" t="s">
        <v>393</v>
      </c>
      <c r="U255" s="68" t="s">
        <v>393</v>
      </c>
      <c r="V255" s="68" t="s">
        <v>393</v>
      </c>
      <c r="W255" s="68">
        <v>8.3000000000000007</v>
      </c>
      <c r="X255" s="68">
        <v>6.5</v>
      </c>
      <c r="Y255" s="68">
        <v>8.3000000000000007</v>
      </c>
      <c r="Z255" s="68">
        <v>8.1</v>
      </c>
      <c r="AA255" s="68">
        <v>7.1</v>
      </c>
      <c r="AB255" s="68">
        <v>6.2</v>
      </c>
      <c r="AC255" s="68">
        <v>7.4</v>
      </c>
      <c r="AD255" s="68">
        <v>8.1</v>
      </c>
      <c r="AE255" s="68">
        <v>6.5</v>
      </c>
      <c r="AF255" s="68">
        <v>5.7</v>
      </c>
      <c r="AG255" s="68">
        <v>5.5</v>
      </c>
      <c r="AH255" s="68">
        <v>7.3</v>
      </c>
      <c r="AI255" s="68">
        <v>5.4</v>
      </c>
      <c r="AJ255" s="68">
        <v>5.6</v>
      </c>
      <c r="AK255" s="68">
        <v>6</v>
      </c>
      <c r="AL255" s="68">
        <v>5.9</v>
      </c>
      <c r="AM255" s="69">
        <v>51</v>
      </c>
      <c r="AN255" s="70">
        <v>0</v>
      </c>
      <c r="AO255" s="71">
        <v>6.8</v>
      </c>
      <c r="AP255" s="71">
        <v>7.6</v>
      </c>
      <c r="AQ255" s="71" t="s">
        <v>393</v>
      </c>
      <c r="AR255" s="71" t="s">
        <v>393</v>
      </c>
      <c r="AS255" s="71" t="s">
        <v>393</v>
      </c>
      <c r="AT255" s="71" t="s">
        <v>393</v>
      </c>
      <c r="AU255" s="71">
        <v>6.3</v>
      </c>
      <c r="AV255" s="71" t="s">
        <v>393</v>
      </c>
      <c r="AW255" s="71" t="s">
        <v>393</v>
      </c>
      <c r="AX255" s="71" t="s">
        <v>393</v>
      </c>
      <c r="AY255" s="71" t="s">
        <v>393</v>
      </c>
      <c r="AZ255" s="71" t="s">
        <v>393</v>
      </c>
      <c r="BA255" s="71">
        <v>0</v>
      </c>
      <c r="BB255" s="71">
        <v>6.5</v>
      </c>
      <c r="BC255" s="71">
        <v>6.6</v>
      </c>
      <c r="BD255" s="69">
        <v>5</v>
      </c>
      <c r="BE255" s="70">
        <v>0</v>
      </c>
      <c r="BF255" s="68">
        <v>4.9000000000000004</v>
      </c>
      <c r="BG255" s="68">
        <v>5.9</v>
      </c>
      <c r="BH255" s="68">
        <v>7.6</v>
      </c>
      <c r="BI255" s="68">
        <v>6.5</v>
      </c>
      <c r="BJ255" s="68">
        <v>6.3</v>
      </c>
      <c r="BK255" s="68">
        <v>5</v>
      </c>
      <c r="BL255" s="68">
        <v>6.5</v>
      </c>
      <c r="BM255" s="68">
        <v>6.2</v>
      </c>
      <c r="BN255" s="68">
        <v>6.2</v>
      </c>
      <c r="BO255" s="68">
        <v>5.3</v>
      </c>
      <c r="BP255" s="68">
        <v>5.0999999999999996</v>
      </c>
      <c r="BQ255" s="68">
        <v>5.9</v>
      </c>
      <c r="BR255" s="68">
        <v>5</v>
      </c>
      <c r="BS255" s="68" t="s">
        <v>393</v>
      </c>
      <c r="BT255" s="68">
        <v>9.1999999999999993</v>
      </c>
      <c r="BU255" s="68">
        <v>6.6</v>
      </c>
      <c r="BV255" s="68">
        <v>5.7</v>
      </c>
      <c r="BW255" s="68">
        <v>5.8</v>
      </c>
      <c r="BX255" s="68">
        <v>8.3000000000000007</v>
      </c>
      <c r="BY255" s="68" t="s">
        <v>219</v>
      </c>
      <c r="BZ255" s="69">
        <v>49</v>
      </c>
      <c r="CA255" s="70">
        <v>1</v>
      </c>
      <c r="CB255" s="68" t="s">
        <v>393</v>
      </c>
      <c r="CC255" s="68">
        <v>6.7</v>
      </c>
      <c r="CD255" s="68">
        <v>7</v>
      </c>
      <c r="CE255" s="68" t="s">
        <v>393</v>
      </c>
      <c r="CF255" s="68">
        <v>7.6</v>
      </c>
      <c r="CG255" s="68">
        <v>7.2</v>
      </c>
      <c r="CH255" s="68">
        <v>7.5</v>
      </c>
      <c r="CI255" s="68">
        <v>7.7</v>
      </c>
      <c r="CJ255" s="68" t="s">
        <v>393</v>
      </c>
      <c r="CK255" s="68">
        <v>6.1</v>
      </c>
      <c r="CL255" s="68" t="s">
        <v>393</v>
      </c>
      <c r="CM255" s="68" t="s">
        <v>393</v>
      </c>
      <c r="CN255" s="68" t="s">
        <v>393</v>
      </c>
      <c r="CO255" s="68" t="s">
        <v>393</v>
      </c>
      <c r="CP255" s="68">
        <v>5.7</v>
      </c>
      <c r="CQ255" s="68">
        <v>6.5</v>
      </c>
      <c r="CR255" s="68">
        <v>6.7</v>
      </c>
      <c r="CS255" s="68">
        <v>7.1</v>
      </c>
      <c r="CT255" s="68">
        <v>7.8</v>
      </c>
      <c r="CU255" s="69">
        <v>27</v>
      </c>
      <c r="CV255" s="70">
        <v>0</v>
      </c>
      <c r="CW255" s="72">
        <v>127</v>
      </c>
      <c r="CX255" s="72">
        <v>1</v>
      </c>
      <c r="CY255" s="72">
        <v>0</v>
      </c>
      <c r="CZ255" s="72">
        <v>128</v>
      </c>
      <c r="DA255" s="72">
        <v>6.47</v>
      </c>
      <c r="DB255" s="72">
        <v>2.54</v>
      </c>
      <c r="DC255" s="68" t="s">
        <v>393</v>
      </c>
      <c r="DD255" s="68" t="s">
        <v>393</v>
      </c>
      <c r="DE255" s="68" t="s">
        <v>393</v>
      </c>
      <c r="DF255" s="68" t="s">
        <v>393</v>
      </c>
      <c r="DG255" s="72"/>
      <c r="DH255" s="72">
        <v>0</v>
      </c>
      <c r="DI255" s="72">
        <v>0</v>
      </c>
      <c r="DJ255" s="69">
        <v>0</v>
      </c>
      <c r="DK255" s="70">
        <v>5</v>
      </c>
      <c r="DL255" s="72">
        <v>127</v>
      </c>
      <c r="DM255" s="72">
        <v>6</v>
      </c>
      <c r="DN255" s="72">
        <v>6.23</v>
      </c>
      <c r="DO255" s="72">
        <v>2.44</v>
      </c>
      <c r="DP255" s="69">
        <v>132</v>
      </c>
      <c r="DQ255" s="70">
        <v>6</v>
      </c>
      <c r="DR255" s="68">
        <v>137</v>
      </c>
      <c r="DS255" s="68">
        <v>132</v>
      </c>
      <c r="DT255" s="68">
        <v>6.52</v>
      </c>
      <c r="DU255" s="68">
        <v>2.56</v>
      </c>
      <c r="DV255" s="68" t="s">
        <v>393</v>
      </c>
      <c r="DW255" s="73">
        <v>7.8125E-3</v>
      </c>
      <c r="DX255" s="16">
        <v>2220716951</v>
      </c>
      <c r="DY255" s="16" t="e">
        <v>#N/A</v>
      </c>
      <c r="DZ255" s="16" t="e">
        <v>#N/A</v>
      </c>
    </row>
    <row r="256" spans="1:130" ht="18.75" customHeight="1" x14ac:dyDescent="0.2">
      <c r="A256" s="100">
        <v>5</v>
      </c>
      <c r="B256" s="100"/>
      <c r="C256" s="65">
        <v>2220724213</v>
      </c>
      <c r="D256" s="66" t="s">
        <v>7</v>
      </c>
      <c r="E256" s="66" t="s">
        <v>40</v>
      </c>
      <c r="F256" s="66" t="s">
        <v>124</v>
      </c>
      <c r="G256" s="67">
        <v>35449</v>
      </c>
      <c r="H256" s="66" t="s">
        <v>209</v>
      </c>
      <c r="I256" s="66" t="s">
        <v>212</v>
      </c>
      <c r="J256" s="68">
        <v>8.9</v>
      </c>
      <c r="K256" s="68">
        <v>7.3</v>
      </c>
      <c r="L256" s="68">
        <v>5.8</v>
      </c>
      <c r="M256" s="68">
        <v>7.7</v>
      </c>
      <c r="N256" s="68">
        <v>6.6</v>
      </c>
      <c r="O256" s="68">
        <v>7.3</v>
      </c>
      <c r="P256" s="68">
        <v>7.8</v>
      </c>
      <c r="Q256" s="68" t="s">
        <v>393</v>
      </c>
      <c r="R256" s="68">
        <v>8.3000000000000007</v>
      </c>
      <c r="S256" s="68" t="s">
        <v>393</v>
      </c>
      <c r="T256" s="68" t="s">
        <v>393</v>
      </c>
      <c r="U256" s="68" t="s">
        <v>393</v>
      </c>
      <c r="V256" s="68" t="s">
        <v>393</v>
      </c>
      <c r="W256" s="68">
        <v>7.9</v>
      </c>
      <c r="X256" s="68" t="s">
        <v>219</v>
      </c>
      <c r="Y256" s="68">
        <v>8.5</v>
      </c>
      <c r="Z256" s="68">
        <v>8.6999999999999993</v>
      </c>
      <c r="AA256" s="68">
        <v>6.4</v>
      </c>
      <c r="AB256" s="68">
        <v>7.5</v>
      </c>
      <c r="AC256" s="68">
        <v>7.6</v>
      </c>
      <c r="AD256" s="68">
        <v>6.1</v>
      </c>
      <c r="AE256" s="68">
        <v>5.6</v>
      </c>
      <c r="AF256" s="68">
        <v>6.6</v>
      </c>
      <c r="AG256" s="68">
        <v>5.7</v>
      </c>
      <c r="AH256" s="68">
        <v>7.3</v>
      </c>
      <c r="AI256" s="68">
        <v>6.3</v>
      </c>
      <c r="AJ256" s="68">
        <v>8.3000000000000007</v>
      </c>
      <c r="AK256" s="68">
        <v>7.8</v>
      </c>
      <c r="AL256" s="68">
        <v>8.4</v>
      </c>
      <c r="AM256" s="69">
        <v>49</v>
      </c>
      <c r="AN256" s="70">
        <v>2</v>
      </c>
      <c r="AO256" s="71">
        <v>6.8</v>
      </c>
      <c r="AP256" s="71">
        <v>4.9000000000000004</v>
      </c>
      <c r="AQ256" s="71" t="s">
        <v>393</v>
      </c>
      <c r="AR256" s="71" t="s">
        <v>393</v>
      </c>
      <c r="AS256" s="71" t="s">
        <v>393</v>
      </c>
      <c r="AT256" s="71" t="s">
        <v>393</v>
      </c>
      <c r="AU256" s="71" t="s">
        <v>393</v>
      </c>
      <c r="AV256" s="71">
        <v>6.8</v>
      </c>
      <c r="AW256" s="71" t="s">
        <v>393</v>
      </c>
      <c r="AX256" s="71" t="s">
        <v>393</v>
      </c>
      <c r="AY256" s="71" t="s">
        <v>393</v>
      </c>
      <c r="AZ256" s="71" t="s">
        <v>393</v>
      </c>
      <c r="BA256" s="71" t="s">
        <v>393</v>
      </c>
      <c r="BB256" s="71">
        <v>4.7</v>
      </c>
      <c r="BC256" s="71" t="s">
        <v>219</v>
      </c>
      <c r="BD256" s="69">
        <v>4</v>
      </c>
      <c r="BE256" s="70">
        <v>1</v>
      </c>
      <c r="BF256" s="68">
        <v>6.4</v>
      </c>
      <c r="BG256" s="68">
        <v>6.2</v>
      </c>
      <c r="BH256" s="68">
        <v>6.1</v>
      </c>
      <c r="BI256" s="68">
        <v>8.6</v>
      </c>
      <c r="BJ256" s="68">
        <v>5.2</v>
      </c>
      <c r="BK256" s="68">
        <v>5.7</v>
      </c>
      <c r="BL256" s="68">
        <v>8.3000000000000007</v>
      </c>
      <c r="BM256" s="68">
        <v>7.2</v>
      </c>
      <c r="BN256" s="68">
        <v>6.6</v>
      </c>
      <c r="BO256" s="68">
        <v>5.3</v>
      </c>
      <c r="BP256" s="68">
        <v>6.5</v>
      </c>
      <c r="BQ256" s="68">
        <v>7.6</v>
      </c>
      <c r="BR256" s="68">
        <v>7.9</v>
      </c>
      <c r="BS256" s="68" t="s">
        <v>393</v>
      </c>
      <c r="BT256" s="68">
        <v>8.1</v>
      </c>
      <c r="BU256" s="68">
        <v>5.8</v>
      </c>
      <c r="BV256" s="68">
        <v>5.6</v>
      </c>
      <c r="BW256" s="68">
        <v>5.4</v>
      </c>
      <c r="BX256" s="68">
        <v>9</v>
      </c>
      <c r="BY256" s="68">
        <v>6.6</v>
      </c>
      <c r="BZ256" s="69">
        <v>50</v>
      </c>
      <c r="CA256" s="70">
        <v>0</v>
      </c>
      <c r="CB256" s="68">
        <v>8.6</v>
      </c>
      <c r="CC256" s="68" t="s">
        <v>393</v>
      </c>
      <c r="CD256" s="68">
        <v>8.4</v>
      </c>
      <c r="CE256" s="68" t="s">
        <v>393</v>
      </c>
      <c r="CF256" s="68">
        <v>7.2</v>
      </c>
      <c r="CG256" s="68">
        <v>8.1999999999999993</v>
      </c>
      <c r="CH256" s="68">
        <v>5.7</v>
      </c>
      <c r="CI256" s="68">
        <v>5.6</v>
      </c>
      <c r="CJ256" s="68" t="s">
        <v>393</v>
      </c>
      <c r="CK256" s="68">
        <v>7.4</v>
      </c>
      <c r="CL256" s="68" t="s">
        <v>393</v>
      </c>
      <c r="CM256" s="68" t="s">
        <v>393</v>
      </c>
      <c r="CN256" s="68" t="s">
        <v>393</v>
      </c>
      <c r="CO256" s="68" t="s">
        <v>393</v>
      </c>
      <c r="CP256" s="68">
        <v>4.9000000000000004</v>
      </c>
      <c r="CQ256" s="68">
        <v>6.9</v>
      </c>
      <c r="CR256" s="68">
        <v>7.3</v>
      </c>
      <c r="CS256" s="68">
        <v>6.1</v>
      </c>
      <c r="CT256" s="68">
        <v>7</v>
      </c>
      <c r="CU256" s="69">
        <v>27</v>
      </c>
      <c r="CV256" s="70">
        <v>0</v>
      </c>
      <c r="CW256" s="72">
        <v>126</v>
      </c>
      <c r="CX256" s="72">
        <v>2</v>
      </c>
      <c r="CY256" s="72">
        <v>0</v>
      </c>
      <c r="CZ256" s="72">
        <v>128</v>
      </c>
      <c r="DA256" s="72">
        <v>6.86</v>
      </c>
      <c r="DB256" s="72">
        <v>2.78</v>
      </c>
      <c r="DC256" s="68" t="s">
        <v>393</v>
      </c>
      <c r="DD256" s="68" t="s">
        <v>393</v>
      </c>
      <c r="DE256" s="68" t="s">
        <v>393</v>
      </c>
      <c r="DF256" s="68" t="s">
        <v>393</v>
      </c>
      <c r="DG256" s="72"/>
      <c r="DH256" s="72">
        <v>0</v>
      </c>
      <c r="DI256" s="72">
        <v>0</v>
      </c>
      <c r="DJ256" s="69">
        <v>0</v>
      </c>
      <c r="DK256" s="70">
        <v>5</v>
      </c>
      <c r="DL256" s="72">
        <v>126</v>
      </c>
      <c r="DM256" s="72">
        <v>7</v>
      </c>
      <c r="DN256" s="72">
        <v>6.6</v>
      </c>
      <c r="DO256" s="72">
        <v>2.68</v>
      </c>
      <c r="DP256" s="69">
        <v>130</v>
      </c>
      <c r="DQ256" s="70">
        <v>8</v>
      </c>
      <c r="DR256" s="68">
        <v>137</v>
      </c>
      <c r="DS256" s="68">
        <v>130</v>
      </c>
      <c r="DT256" s="68">
        <v>6.97</v>
      </c>
      <c r="DU256" s="68">
        <v>2.82</v>
      </c>
      <c r="DV256" s="68" t="s">
        <v>393</v>
      </c>
      <c r="DW256" s="73">
        <v>1.5625E-2</v>
      </c>
      <c r="DX256" s="16" t="e">
        <v>#N/A</v>
      </c>
      <c r="DY256" s="16">
        <v>2220724213</v>
      </c>
      <c r="DZ256" s="16" t="e">
        <v>#N/A</v>
      </c>
    </row>
    <row r="257" spans="1:130" ht="18.75" customHeight="1" x14ac:dyDescent="0.2">
      <c r="A257" s="100">
        <v>6</v>
      </c>
      <c r="B257" s="100"/>
      <c r="C257" s="65">
        <v>2221717159</v>
      </c>
      <c r="D257" s="66" t="s">
        <v>12</v>
      </c>
      <c r="E257" s="66" t="s">
        <v>116</v>
      </c>
      <c r="F257" s="66" t="s">
        <v>198</v>
      </c>
      <c r="G257" s="67">
        <v>35797</v>
      </c>
      <c r="H257" s="66" t="s">
        <v>210</v>
      </c>
      <c r="I257" s="66" t="s">
        <v>212</v>
      </c>
      <c r="J257" s="68">
        <v>9.5</v>
      </c>
      <c r="K257" s="68">
        <v>9.6999999999999993</v>
      </c>
      <c r="L257" s="68">
        <v>8.1999999999999993</v>
      </c>
      <c r="M257" s="68">
        <v>7.6</v>
      </c>
      <c r="N257" s="68">
        <v>7.4</v>
      </c>
      <c r="O257" s="68">
        <v>6.6</v>
      </c>
      <c r="P257" s="68">
        <v>5.7</v>
      </c>
      <c r="Q257" s="68" t="s">
        <v>393</v>
      </c>
      <c r="R257" s="68">
        <v>8.4</v>
      </c>
      <c r="S257" s="68" t="s">
        <v>393</v>
      </c>
      <c r="T257" s="68" t="s">
        <v>393</v>
      </c>
      <c r="U257" s="68" t="s">
        <v>393</v>
      </c>
      <c r="V257" s="68" t="s">
        <v>219</v>
      </c>
      <c r="W257" s="68">
        <v>8.5</v>
      </c>
      <c r="X257" s="68" t="s">
        <v>393</v>
      </c>
      <c r="Y257" s="68">
        <v>9.4</v>
      </c>
      <c r="Z257" s="68">
        <v>9.5</v>
      </c>
      <c r="AA257" s="68">
        <v>7.5</v>
      </c>
      <c r="AB257" s="68">
        <v>8.1999999999999993</v>
      </c>
      <c r="AC257" s="68">
        <v>5.4</v>
      </c>
      <c r="AD257" s="68">
        <v>5.7</v>
      </c>
      <c r="AE257" s="68">
        <v>8.9</v>
      </c>
      <c r="AF257" s="68">
        <v>8.9</v>
      </c>
      <c r="AG257" s="68">
        <v>6.7</v>
      </c>
      <c r="AH257" s="68">
        <v>8.9</v>
      </c>
      <c r="AI257" s="68">
        <v>5.5</v>
      </c>
      <c r="AJ257" s="68">
        <v>5.0999999999999996</v>
      </c>
      <c r="AK257" s="68">
        <v>6.2</v>
      </c>
      <c r="AL257" s="68">
        <v>5.4</v>
      </c>
      <c r="AM257" s="69">
        <v>49</v>
      </c>
      <c r="AN257" s="70">
        <v>2</v>
      </c>
      <c r="AO257" s="71">
        <v>6.2</v>
      </c>
      <c r="AP257" s="71">
        <v>7.1</v>
      </c>
      <c r="AQ257" s="71" t="s">
        <v>393</v>
      </c>
      <c r="AR257" s="71" t="s">
        <v>393</v>
      </c>
      <c r="AS257" s="71" t="s">
        <v>393</v>
      </c>
      <c r="AT257" s="71" t="s">
        <v>393</v>
      </c>
      <c r="AU257" s="71" t="s">
        <v>393</v>
      </c>
      <c r="AV257" s="71">
        <v>7.6</v>
      </c>
      <c r="AW257" s="71" t="s">
        <v>393</v>
      </c>
      <c r="AX257" s="71" t="s">
        <v>393</v>
      </c>
      <c r="AY257" s="71" t="s">
        <v>393</v>
      </c>
      <c r="AZ257" s="71" t="s">
        <v>393</v>
      </c>
      <c r="BA257" s="71" t="s">
        <v>393</v>
      </c>
      <c r="BB257" s="71">
        <v>6.8</v>
      </c>
      <c r="BC257" s="71">
        <v>4.5</v>
      </c>
      <c r="BD257" s="69">
        <v>5</v>
      </c>
      <c r="BE257" s="70">
        <v>0</v>
      </c>
      <c r="BF257" s="68">
        <v>5.8</v>
      </c>
      <c r="BG257" s="68">
        <v>5.6</v>
      </c>
      <c r="BH257" s="68">
        <v>4</v>
      </c>
      <c r="BI257" s="68">
        <v>6.6</v>
      </c>
      <c r="BJ257" s="68">
        <v>7.1</v>
      </c>
      <c r="BK257" s="68">
        <v>8.1999999999999993</v>
      </c>
      <c r="BL257" s="68">
        <v>8.6</v>
      </c>
      <c r="BM257" s="68">
        <v>5.4</v>
      </c>
      <c r="BN257" s="68">
        <v>4.7</v>
      </c>
      <c r="BO257" s="68">
        <v>6.5</v>
      </c>
      <c r="BP257" s="68">
        <v>5.2</v>
      </c>
      <c r="BQ257" s="68">
        <v>6.1</v>
      </c>
      <c r="BR257" s="68">
        <v>7.8</v>
      </c>
      <c r="BS257" s="68" t="s">
        <v>393</v>
      </c>
      <c r="BT257" s="68">
        <v>7.9</v>
      </c>
      <c r="BU257" s="68">
        <v>5.9</v>
      </c>
      <c r="BV257" s="68">
        <v>5.7</v>
      </c>
      <c r="BW257" s="68">
        <v>4.3</v>
      </c>
      <c r="BX257" s="68">
        <v>8.1999999999999993</v>
      </c>
      <c r="BY257" s="68">
        <v>7.8</v>
      </c>
      <c r="BZ257" s="69">
        <v>50</v>
      </c>
      <c r="CA257" s="70">
        <v>0</v>
      </c>
      <c r="CB257" s="68">
        <v>9.6999999999999993</v>
      </c>
      <c r="CC257" s="68" t="s">
        <v>393</v>
      </c>
      <c r="CD257" s="68">
        <v>9.1999999999999993</v>
      </c>
      <c r="CE257" s="68" t="s">
        <v>393</v>
      </c>
      <c r="CF257" s="68">
        <v>7.4</v>
      </c>
      <c r="CG257" s="68">
        <v>5.8</v>
      </c>
      <c r="CH257" s="68">
        <v>6.7</v>
      </c>
      <c r="CI257" s="68">
        <v>5.0999999999999996</v>
      </c>
      <c r="CJ257" s="68" t="s">
        <v>393</v>
      </c>
      <c r="CK257" s="68" t="s">
        <v>393</v>
      </c>
      <c r="CL257" s="68" t="s">
        <v>393</v>
      </c>
      <c r="CM257" s="68" t="s">
        <v>393</v>
      </c>
      <c r="CN257" s="68" t="s">
        <v>393</v>
      </c>
      <c r="CO257" s="68">
        <v>8.4</v>
      </c>
      <c r="CP257" s="68">
        <v>5.8</v>
      </c>
      <c r="CQ257" s="68">
        <v>6.6</v>
      </c>
      <c r="CR257" s="68">
        <v>8.6999999999999993</v>
      </c>
      <c r="CS257" s="68">
        <v>5.2</v>
      </c>
      <c r="CT257" s="68">
        <v>6.4</v>
      </c>
      <c r="CU257" s="69">
        <v>27</v>
      </c>
      <c r="CV257" s="70">
        <v>0</v>
      </c>
      <c r="CW257" s="72">
        <v>126</v>
      </c>
      <c r="CX257" s="72">
        <v>2</v>
      </c>
      <c r="CY257" s="72">
        <v>0</v>
      </c>
      <c r="CZ257" s="72">
        <v>128</v>
      </c>
      <c r="DA257" s="72">
        <v>6.78</v>
      </c>
      <c r="DB257" s="72">
        <v>2.69</v>
      </c>
      <c r="DC257" s="68" t="s">
        <v>393</v>
      </c>
      <c r="DD257" s="68" t="s">
        <v>393</v>
      </c>
      <c r="DE257" s="68" t="s">
        <v>393</v>
      </c>
      <c r="DF257" s="68" t="s">
        <v>393</v>
      </c>
      <c r="DG257" s="72"/>
      <c r="DH257" s="72">
        <v>0</v>
      </c>
      <c r="DI257" s="72">
        <v>0</v>
      </c>
      <c r="DJ257" s="69">
        <v>0</v>
      </c>
      <c r="DK257" s="70">
        <v>5</v>
      </c>
      <c r="DL257" s="72">
        <v>126</v>
      </c>
      <c r="DM257" s="72">
        <v>7</v>
      </c>
      <c r="DN257" s="72">
        <v>6.53</v>
      </c>
      <c r="DO257" s="72">
        <v>2.59</v>
      </c>
      <c r="DP257" s="69">
        <v>131</v>
      </c>
      <c r="DQ257" s="70">
        <v>7</v>
      </c>
      <c r="DR257" s="68">
        <v>137</v>
      </c>
      <c r="DS257" s="68">
        <v>131</v>
      </c>
      <c r="DT257" s="68">
        <v>6.89</v>
      </c>
      <c r="DU257" s="68">
        <v>2.74</v>
      </c>
      <c r="DV257" s="68" t="s">
        <v>393</v>
      </c>
      <c r="DW257" s="73">
        <v>1.5625E-2</v>
      </c>
      <c r="DX257" s="16">
        <v>2221717159</v>
      </c>
      <c r="DY257" s="16" t="e">
        <v>#N/A</v>
      </c>
      <c r="DZ257" s="16" t="e">
        <v>#N/A</v>
      </c>
    </row>
    <row r="258" spans="1:130" ht="18.75" customHeight="1" x14ac:dyDescent="0.2">
      <c r="A258" s="59">
        <v>7</v>
      </c>
      <c r="B258" s="59"/>
      <c r="C258" s="65">
        <v>2220724329</v>
      </c>
      <c r="D258" s="66" t="s">
        <v>14</v>
      </c>
      <c r="E258" s="66" t="s">
        <v>68</v>
      </c>
      <c r="F258" s="66" t="s">
        <v>74</v>
      </c>
      <c r="G258" s="67">
        <v>35928</v>
      </c>
      <c r="H258" s="66" t="s">
        <v>209</v>
      </c>
      <c r="I258" s="66" t="s">
        <v>212</v>
      </c>
      <c r="J258" s="68">
        <v>7.8</v>
      </c>
      <c r="K258" s="68">
        <v>6.4</v>
      </c>
      <c r="L258" s="68">
        <v>7.6</v>
      </c>
      <c r="M258" s="68">
        <v>7.1</v>
      </c>
      <c r="N258" s="68">
        <v>6.1</v>
      </c>
      <c r="O258" s="68">
        <v>7.5</v>
      </c>
      <c r="P258" s="68">
        <v>4.8</v>
      </c>
      <c r="Q258" s="68" t="s">
        <v>393</v>
      </c>
      <c r="R258" s="68">
        <v>7.3</v>
      </c>
      <c r="S258" s="68" t="s">
        <v>393</v>
      </c>
      <c r="T258" s="68" t="s">
        <v>393</v>
      </c>
      <c r="U258" s="68" t="s">
        <v>393</v>
      </c>
      <c r="V258" s="68" t="s">
        <v>393</v>
      </c>
      <c r="W258" s="68">
        <v>7.5</v>
      </c>
      <c r="X258" s="68">
        <v>6</v>
      </c>
      <c r="Y258" s="68">
        <v>8.3000000000000007</v>
      </c>
      <c r="Z258" s="68">
        <v>8.4</v>
      </c>
      <c r="AA258" s="68">
        <v>5.7</v>
      </c>
      <c r="AB258" s="68">
        <v>7.5</v>
      </c>
      <c r="AC258" s="68">
        <v>5</v>
      </c>
      <c r="AD258" s="68">
        <v>5.5</v>
      </c>
      <c r="AE258" s="68">
        <v>5</v>
      </c>
      <c r="AF258" s="68">
        <v>7.2</v>
      </c>
      <c r="AG258" s="68">
        <v>7.9</v>
      </c>
      <c r="AH258" s="68">
        <v>7.2</v>
      </c>
      <c r="AI258" s="68" t="s">
        <v>219</v>
      </c>
      <c r="AJ258" s="68">
        <v>6.6</v>
      </c>
      <c r="AK258" s="68">
        <v>7.1</v>
      </c>
      <c r="AL258" s="68">
        <v>8.1</v>
      </c>
      <c r="AM258" s="69">
        <v>49</v>
      </c>
      <c r="AN258" s="70">
        <v>2</v>
      </c>
      <c r="AO258" s="71">
        <v>7.2</v>
      </c>
      <c r="AP258" s="71">
        <v>6.5</v>
      </c>
      <c r="AQ258" s="71" t="s">
        <v>393</v>
      </c>
      <c r="AR258" s="71">
        <v>9.6</v>
      </c>
      <c r="AS258" s="71" t="s">
        <v>393</v>
      </c>
      <c r="AT258" s="71" t="s">
        <v>393</v>
      </c>
      <c r="AU258" s="71" t="s">
        <v>393</v>
      </c>
      <c r="AV258" s="71" t="s">
        <v>393</v>
      </c>
      <c r="AW258" s="71" t="s">
        <v>393</v>
      </c>
      <c r="AX258" s="71">
        <v>8.4</v>
      </c>
      <c r="AY258" s="71" t="s">
        <v>393</v>
      </c>
      <c r="AZ258" s="71" t="s">
        <v>393</v>
      </c>
      <c r="BA258" s="71" t="s">
        <v>393</v>
      </c>
      <c r="BB258" s="71" t="s">
        <v>393</v>
      </c>
      <c r="BC258" s="71">
        <v>8.5</v>
      </c>
      <c r="BD258" s="69">
        <v>5</v>
      </c>
      <c r="BE258" s="70">
        <v>0</v>
      </c>
      <c r="BF258" s="68">
        <v>5.4</v>
      </c>
      <c r="BG258" s="68">
        <v>6.9</v>
      </c>
      <c r="BH258" s="68">
        <v>7.2</v>
      </c>
      <c r="BI258" s="68">
        <v>6.2</v>
      </c>
      <c r="BJ258" s="68">
        <v>7.3</v>
      </c>
      <c r="BK258" s="68">
        <v>5.9</v>
      </c>
      <c r="BL258" s="68">
        <v>7.3</v>
      </c>
      <c r="BM258" s="68">
        <v>5.5</v>
      </c>
      <c r="BN258" s="68">
        <v>5.4</v>
      </c>
      <c r="BO258" s="68">
        <v>5.9</v>
      </c>
      <c r="BP258" s="68">
        <v>6</v>
      </c>
      <c r="BQ258" s="68">
        <v>6</v>
      </c>
      <c r="BR258" s="68">
        <v>6.4</v>
      </c>
      <c r="BS258" s="68" t="s">
        <v>393</v>
      </c>
      <c r="BT258" s="68">
        <v>5.0999999999999996</v>
      </c>
      <c r="BU258" s="68">
        <v>5.2</v>
      </c>
      <c r="BV258" s="68">
        <v>6.9</v>
      </c>
      <c r="BW258" s="68">
        <v>5.9</v>
      </c>
      <c r="BX258" s="68">
        <v>6</v>
      </c>
      <c r="BY258" s="68">
        <v>8.1999999999999993</v>
      </c>
      <c r="BZ258" s="69">
        <v>50</v>
      </c>
      <c r="CA258" s="70">
        <v>0</v>
      </c>
      <c r="CB258" s="68">
        <v>7.7</v>
      </c>
      <c r="CC258" s="68" t="s">
        <v>393</v>
      </c>
      <c r="CD258" s="68">
        <v>7.1</v>
      </c>
      <c r="CE258" s="68" t="s">
        <v>393</v>
      </c>
      <c r="CF258" s="68">
        <v>6.2</v>
      </c>
      <c r="CG258" s="68">
        <v>8.5</v>
      </c>
      <c r="CH258" s="68">
        <v>9</v>
      </c>
      <c r="CI258" s="68">
        <v>5.5</v>
      </c>
      <c r="CJ258" s="68" t="s">
        <v>393</v>
      </c>
      <c r="CK258" s="68">
        <v>8.3000000000000007</v>
      </c>
      <c r="CL258" s="68" t="s">
        <v>393</v>
      </c>
      <c r="CM258" s="68" t="s">
        <v>393</v>
      </c>
      <c r="CN258" s="68" t="s">
        <v>393</v>
      </c>
      <c r="CO258" s="68" t="s">
        <v>393</v>
      </c>
      <c r="CP258" s="68">
        <v>5.9</v>
      </c>
      <c r="CQ258" s="68">
        <v>6.7</v>
      </c>
      <c r="CR258" s="68">
        <v>8.4</v>
      </c>
      <c r="CS258" s="68">
        <v>5.7</v>
      </c>
      <c r="CT258" s="68">
        <v>8.1</v>
      </c>
      <c r="CU258" s="69">
        <v>27</v>
      </c>
      <c r="CV258" s="70">
        <v>0</v>
      </c>
      <c r="CW258" s="72">
        <v>126</v>
      </c>
      <c r="CX258" s="72">
        <v>2</v>
      </c>
      <c r="CY258" s="72">
        <v>0</v>
      </c>
      <c r="CZ258" s="72">
        <v>128</v>
      </c>
      <c r="DA258" s="72">
        <v>6.48</v>
      </c>
      <c r="DB258" s="72">
        <v>2.5499999999999998</v>
      </c>
      <c r="DC258" s="68" t="s">
        <v>393</v>
      </c>
      <c r="DD258" s="68" t="s">
        <v>393</v>
      </c>
      <c r="DE258" s="68" t="s">
        <v>393</v>
      </c>
      <c r="DF258" s="68" t="s">
        <v>393</v>
      </c>
      <c r="DG258" s="72"/>
      <c r="DH258" s="72">
        <v>0</v>
      </c>
      <c r="DI258" s="72">
        <v>0</v>
      </c>
      <c r="DJ258" s="69">
        <v>0</v>
      </c>
      <c r="DK258" s="70">
        <v>5</v>
      </c>
      <c r="DL258" s="72">
        <v>126</v>
      </c>
      <c r="DM258" s="72">
        <v>7</v>
      </c>
      <c r="DN258" s="72">
        <v>6.24</v>
      </c>
      <c r="DO258" s="72">
        <v>2.4500000000000002</v>
      </c>
      <c r="DP258" s="69">
        <v>131</v>
      </c>
      <c r="DQ258" s="70">
        <v>7</v>
      </c>
      <c r="DR258" s="68">
        <v>137</v>
      </c>
      <c r="DS258" s="68">
        <v>131</v>
      </c>
      <c r="DT258" s="68">
        <v>6.58</v>
      </c>
      <c r="DU258" s="68">
        <v>2.59</v>
      </c>
      <c r="DV258" s="68" t="s">
        <v>393</v>
      </c>
      <c r="DW258" s="73">
        <v>1.5625E-2</v>
      </c>
      <c r="DX258" s="16" t="e">
        <v>#N/A</v>
      </c>
      <c r="DY258" s="16">
        <v>2220724329</v>
      </c>
      <c r="DZ258" s="16" t="e">
        <v>#N/A</v>
      </c>
    </row>
    <row r="259" spans="1:130" ht="15.95" customHeight="1" x14ac:dyDescent="0.2">
      <c r="A259" s="59">
        <v>8</v>
      </c>
      <c r="B259" s="626"/>
      <c r="C259" s="45">
        <v>2220729639</v>
      </c>
      <c r="D259" s="26" t="s">
        <v>6</v>
      </c>
      <c r="E259" s="26" t="s">
        <v>110</v>
      </c>
      <c r="F259" s="26" t="s">
        <v>187</v>
      </c>
      <c r="G259" s="27">
        <v>36077</v>
      </c>
      <c r="H259" s="26" t="s">
        <v>209</v>
      </c>
      <c r="I259" s="26" t="s">
        <v>212</v>
      </c>
      <c r="J259" s="28">
        <v>6.5</v>
      </c>
      <c r="K259" s="28">
        <v>7.2</v>
      </c>
      <c r="L259" s="28">
        <v>6.3</v>
      </c>
      <c r="M259" s="28">
        <v>6.4</v>
      </c>
      <c r="N259" s="28">
        <v>4.8</v>
      </c>
      <c r="O259" s="28">
        <v>4.8</v>
      </c>
      <c r="P259" s="28">
        <v>5.2</v>
      </c>
      <c r="Q259" s="28" t="s">
        <v>393</v>
      </c>
      <c r="R259" s="28">
        <v>5.9</v>
      </c>
      <c r="S259" s="28" t="s">
        <v>393</v>
      </c>
      <c r="T259" s="28" t="s">
        <v>393</v>
      </c>
      <c r="U259" s="28" t="s">
        <v>393</v>
      </c>
      <c r="V259" s="28" t="s">
        <v>393</v>
      </c>
      <c r="W259" s="28">
        <v>8</v>
      </c>
      <c r="X259" s="28">
        <v>8.3000000000000007</v>
      </c>
      <c r="Y259" s="28">
        <v>7.3</v>
      </c>
      <c r="Z259" s="28">
        <v>9.1</v>
      </c>
      <c r="AA259" s="28">
        <v>7.4</v>
      </c>
      <c r="AB259" s="28">
        <v>6.3</v>
      </c>
      <c r="AC259" s="28">
        <v>4.2</v>
      </c>
      <c r="AD259" s="28">
        <v>7.7</v>
      </c>
      <c r="AE259" s="28">
        <v>6.1</v>
      </c>
      <c r="AF259" s="28">
        <v>6.7</v>
      </c>
      <c r="AG259" s="28">
        <v>6.1</v>
      </c>
      <c r="AH259" s="28">
        <v>6.6</v>
      </c>
      <c r="AI259" s="28">
        <v>6.2</v>
      </c>
      <c r="AJ259" s="28">
        <v>5.5</v>
      </c>
      <c r="AK259" s="28">
        <v>6.7</v>
      </c>
      <c r="AL259" s="28">
        <v>7.4</v>
      </c>
      <c r="AM259" s="33">
        <v>51</v>
      </c>
      <c r="AN259" s="36">
        <v>0</v>
      </c>
      <c r="AO259" s="32">
        <v>6.2</v>
      </c>
      <c r="AP259" s="32">
        <v>5.7</v>
      </c>
      <c r="AQ259" s="32" t="s">
        <v>219</v>
      </c>
      <c r="AR259" s="32" t="s">
        <v>393</v>
      </c>
      <c r="AS259" s="32">
        <v>4.5</v>
      </c>
      <c r="AT259" s="32" t="s">
        <v>393</v>
      </c>
      <c r="AU259" s="32" t="s">
        <v>393</v>
      </c>
      <c r="AV259" s="32" t="s">
        <v>393</v>
      </c>
      <c r="AW259" s="32">
        <v>5.6</v>
      </c>
      <c r="AX259" s="32" t="s">
        <v>393</v>
      </c>
      <c r="AY259" s="32">
        <v>4.5999999999999996</v>
      </c>
      <c r="AZ259" s="32" t="s">
        <v>393</v>
      </c>
      <c r="BA259" s="32" t="s">
        <v>393</v>
      </c>
      <c r="BB259" s="32" t="s">
        <v>393</v>
      </c>
      <c r="BC259" s="32">
        <v>5.4</v>
      </c>
      <c r="BD259" s="33">
        <v>6</v>
      </c>
      <c r="BE259" s="36">
        <v>0</v>
      </c>
      <c r="BF259" s="28">
        <v>5.4</v>
      </c>
      <c r="BG259" s="28">
        <v>4.0999999999999996</v>
      </c>
      <c r="BH259" s="28">
        <v>4.5999999999999996</v>
      </c>
      <c r="BI259" s="28">
        <v>7.1</v>
      </c>
      <c r="BJ259" s="28">
        <v>5.7</v>
      </c>
      <c r="BK259" s="28">
        <v>6.4</v>
      </c>
      <c r="BL259" s="28">
        <v>6.9</v>
      </c>
      <c r="BM259" s="28">
        <v>5.7</v>
      </c>
      <c r="BN259" s="28">
        <v>7.2</v>
      </c>
      <c r="BO259" s="28">
        <v>5.0999999999999996</v>
      </c>
      <c r="BP259" s="28">
        <v>6.7</v>
      </c>
      <c r="BQ259" s="28" t="s">
        <v>219</v>
      </c>
      <c r="BR259" s="28">
        <v>5.4</v>
      </c>
      <c r="BS259" s="28" t="s">
        <v>393</v>
      </c>
      <c r="BT259" s="28">
        <v>6.1</v>
      </c>
      <c r="BU259" s="28">
        <v>5.0999999999999996</v>
      </c>
      <c r="BV259" s="28">
        <v>5.7</v>
      </c>
      <c r="BW259" s="28">
        <v>5.5</v>
      </c>
      <c r="BX259" s="28">
        <v>5.4</v>
      </c>
      <c r="BY259" s="28">
        <v>8.6999999999999993</v>
      </c>
      <c r="BZ259" s="33">
        <v>48</v>
      </c>
      <c r="CA259" s="36">
        <v>2</v>
      </c>
      <c r="CB259" s="28" t="s">
        <v>393</v>
      </c>
      <c r="CC259" s="28">
        <v>7.8</v>
      </c>
      <c r="CD259" s="28">
        <v>6.6</v>
      </c>
      <c r="CE259" s="28" t="s">
        <v>393</v>
      </c>
      <c r="CF259" s="28">
        <v>7.1</v>
      </c>
      <c r="CG259" s="28">
        <v>6.1</v>
      </c>
      <c r="CH259" s="28">
        <v>7.1</v>
      </c>
      <c r="CI259" s="28">
        <v>5.2</v>
      </c>
      <c r="CJ259" s="28" t="s">
        <v>393</v>
      </c>
      <c r="CK259" s="28" t="s">
        <v>393</v>
      </c>
      <c r="CL259" s="28" t="s">
        <v>393</v>
      </c>
      <c r="CM259" s="28">
        <v>4.8</v>
      </c>
      <c r="CN259" s="28" t="s">
        <v>393</v>
      </c>
      <c r="CO259" s="28" t="s">
        <v>393</v>
      </c>
      <c r="CP259" s="28">
        <v>6.2</v>
      </c>
      <c r="CQ259" s="28">
        <v>7.1</v>
      </c>
      <c r="CR259" s="28">
        <v>8</v>
      </c>
      <c r="CS259" s="28">
        <v>7.1</v>
      </c>
      <c r="CT259" s="28">
        <v>7.3</v>
      </c>
      <c r="CU259" s="33">
        <v>27</v>
      </c>
      <c r="CV259" s="36">
        <v>0</v>
      </c>
      <c r="CW259" s="38">
        <v>126</v>
      </c>
      <c r="CX259" s="38">
        <v>2</v>
      </c>
      <c r="CY259" s="38">
        <v>0</v>
      </c>
      <c r="CZ259" s="38">
        <v>128</v>
      </c>
      <c r="DA259" s="38">
        <v>6.12</v>
      </c>
      <c r="DB259" s="38">
        <v>2.3199999999999998</v>
      </c>
      <c r="DC259" s="28" t="s">
        <v>393</v>
      </c>
      <c r="DD259" s="28" t="s">
        <v>393</v>
      </c>
      <c r="DE259" s="28" t="s">
        <v>393</v>
      </c>
      <c r="DF259" s="28" t="s">
        <v>393</v>
      </c>
      <c r="DG259" s="38"/>
      <c r="DH259" s="38">
        <v>0</v>
      </c>
      <c r="DI259" s="38">
        <v>0</v>
      </c>
      <c r="DJ259" s="33">
        <v>0</v>
      </c>
      <c r="DK259" s="36">
        <v>5</v>
      </c>
      <c r="DL259" s="38">
        <v>126</v>
      </c>
      <c r="DM259" s="38">
        <v>7</v>
      </c>
      <c r="DN259" s="38">
        <v>5.89</v>
      </c>
      <c r="DO259" s="38">
        <v>2.23</v>
      </c>
      <c r="DP259" s="33">
        <v>132</v>
      </c>
      <c r="DQ259" s="36">
        <v>7</v>
      </c>
      <c r="DR259" s="28">
        <v>137</v>
      </c>
      <c r="DS259" s="28">
        <v>126</v>
      </c>
      <c r="DT259" s="28">
        <v>6.2</v>
      </c>
      <c r="DU259" s="28">
        <v>2.35</v>
      </c>
      <c r="DV259" s="28" t="s">
        <v>393</v>
      </c>
      <c r="DW259" s="42">
        <v>1.5625E-2</v>
      </c>
      <c r="DX259" s="16">
        <v>2220729639</v>
      </c>
      <c r="DY259" s="16" t="e">
        <v>#N/A</v>
      </c>
      <c r="DZ259" s="16" t="e">
        <v>#N/A</v>
      </c>
    </row>
    <row r="260" spans="1:130" ht="18.75" customHeight="1" x14ac:dyDescent="0.2">
      <c r="A260" s="59">
        <v>9</v>
      </c>
      <c r="B260" s="59"/>
      <c r="C260" s="65">
        <v>2220728780</v>
      </c>
      <c r="D260" s="66" t="s">
        <v>14</v>
      </c>
      <c r="E260" s="66" t="s">
        <v>51</v>
      </c>
      <c r="F260" s="66" t="s">
        <v>134</v>
      </c>
      <c r="G260" s="67">
        <v>35953</v>
      </c>
      <c r="H260" s="66" t="s">
        <v>209</v>
      </c>
      <c r="I260" s="66" t="s">
        <v>212</v>
      </c>
      <c r="J260" s="68">
        <v>8</v>
      </c>
      <c r="K260" s="68">
        <v>8.1</v>
      </c>
      <c r="L260" s="68">
        <v>7.7</v>
      </c>
      <c r="M260" s="68">
        <v>7.9</v>
      </c>
      <c r="N260" s="68">
        <v>6.5</v>
      </c>
      <c r="O260" s="68">
        <v>5.3</v>
      </c>
      <c r="P260" s="68">
        <v>5.6</v>
      </c>
      <c r="Q260" s="68" t="s">
        <v>393</v>
      </c>
      <c r="R260" s="68">
        <v>7.4</v>
      </c>
      <c r="S260" s="68" t="s">
        <v>393</v>
      </c>
      <c r="T260" s="68" t="s">
        <v>393</v>
      </c>
      <c r="U260" s="68" t="s">
        <v>393</v>
      </c>
      <c r="V260" s="68" t="s">
        <v>393</v>
      </c>
      <c r="W260" s="68">
        <v>8</v>
      </c>
      <c r="X260" s="68">
        <v>7.8</v>
      </c>
      <c r="Y260" s="68">
        <v>8.6999999999999993</v>
      </c>
      <c r="Z260" s="68">
        <v>8</v>
      </c>
      <c r="AA260" s="68">
        <v>5.6</v>
      </c>
      <c r="AB260" s="68">
        <v>6.6</v>
      </c>
      <c r="AC260" s="68">
        <v>7.1</v>
      </c>
      <c r="AD260" s="68">
        <v>7.5</v>
      </c>
      <c r="AE260" s="68">
        <v>7</v>
      </c>
      <c r="AF260" s="68">
        <v>5.9</v>
      </c>
      <c r="AG260" s="68">
        <v>4.9000000000000004</v>
      </c>
      <c r="AH260" s="68">
        <v>6.7</v>
      </c>
      <c r="AI260" s="68">
        <v>5.7</v>
      </c>
      <c r="AJ260" s="68">
        <v>5.6</v>
      </c>
      <c r="AK260" s="68">
        <v>5.4</v>
      </c>
      <c r="AL260" s="68">
        <v>6.2</v>
      </c>
      <c r="AM260" s="69">
        <v>51</v>
      </c>
      <c r="AN260" s="70">
        <v>0</v>
      </c>
      <c r="AO260" s="71">
        <v>5.8</v>
      </c>
      <c r="AP260" s="71">
        <v>7.3</v>
      </c>
      <c r="AQ260" s="71">
        <v>6.1</v>
      </c>
      <c r="AR260" s="71" t="s">
        <v>393</v>
      </c>
      <c r="AS260" s="71" t="s">
        <v>393</v>
      </c>
      <c r="AT260" s="71" t="s">
        <v>393</v>
      </c>
      <c r="AU260" s="71" t="s">
        <v>393</v>
      </c>
      <c r="AV260" s="71" t="s">
        <v>393</v>
      </c>
      <c r="AW260" s="71">
        <v>5.5</v>
      </c>
      <c r="AX260" s="71" t="s">
        <v>393</v>
      </c>
      <c r="AY260" s="71" t="s">
        <v>393</v>
      </c>
      <c r="AZ260" s="71" t="s">
        <v>393</v>
      </c>
      <c r="BA260" s="71" t="s">
        <v>393</v>
      </c>
      <c r="BB260" s="71" t="s">
        <v>393</v>
      </c>
      <c r="BC260" s="71">
        <v>6.2</v>
      </c>
      <c r="BD260" s="69">
        <v>5</v>
      </c>
      <c r="BE260" s="70">
        <v>0</v>
      </c>
      <c r="BF260" s="68">
        <v>5.0999999999999996</v>
      </c>
      <c r="BG260" s="68">
        <v>4.9000000000000004</v>
      </c>
      <c r="BH260" s="68">
        <v>6.2</v>
      </c>
      <c r="BI260" s="68">
        <v>6.8</v>
      </c>
      <c r="BJ260" s="68">
        <v>5</v>
      </c>
      <c r="BK260" s="68">
        <v>4.7</v>
      </c>
      <c r="BL260" s="68">
        <v>6.7</v>
      </c>
      <c r="BM260" s="68">
        <v>5.5</v>
      </c>
      <c r="BN260" s="68">
        <v>5.3</v>
      </c>
      <c r="BO260" s="68">
        <v>4.8</v>
      </c>
      <c r="BP260" s="68">
        <v>6.1</v>
      </c>
      <c r="BQ260" s="68" t="s">
        <v>219</v>
      </c>
      <c r="BR260" s="68">
        <v>4.7</v>
      </c>
      <c r="BS260" s="68" t="s">
        <v>393</v>
      </c>
      <c r="BT260" s="68">
        <v>5.3</v>
      </c>
      <c r="BU260" s="68">
        <v>5.8</v>
      </c>
      <c r="BV260" s="68">
        <v>4.5999999999999996</v>
      </c>
      <c r="BW260" s="68">
        <v>5.7</v>
      </c>
      <c r="BX260" s="68">
        <v>6.1</v>
      </c>
      <c r="BY260" s="68">
        <v>7.4</v>
      </c>
      <c r="BZ260" s="69">
        <v>48</v>
      </c>
      <c r="CA260" s="70">
        <v>2</v>
      </c>
      <c r="CB260" s="68" t="s">
        <v>393</v>
      </c>
      <c r="CC260" s="68">
        <v>6.4</v>
      </c>
      <c r="CD260" s="68">
        <v>5.6</v>
      </c>
      <c r="CE260" s="68" t="s">
        <v>393</v>
      </c>
      <c r="CF260" s="68">
        <v>5.8</v>
      </c>
      <c r="CG260" s="68">
        <v>6.2</v>
      </c>
      <c r="CH260" s="68">
        <v>6.4</v>
      </c>
      <c r="CI260" s="68">
        <v>6.1</v>
      </c>
      <c r="CJ260" s="68" t="s">
        <v>393</v>
      </c>
      <c r="CK260" s="68">
        <v>7.5</v>
      </c>
      <c r="CL260" s="68" t="s">
        <v>393</v>
      </c>
      <c r="CM260" s="68" t="s">
        <v>393</v>
      </c>
      <c r="CN260" s="68" t="s">
        <v>393</v>
      </c>
      <c r="CO260" s="68" t="s">
        <v>393</v>
      </c>
      <c r="CP260" s="68">
        <v>5.8</v>
      </c>
      <c r="CQ260" s="68">
        <v>5.8</v>
      </c>
      <c r="CR260" s="68">
        <v>7.9</v>
      </c>
      <c r="CS260" s="68">
        <v>7.1</v>
      </c>
      <c r="CT260" s="68">
        <v>6.4</v>
      </c>
      <c r="CU260" s="69">
        <v>27</v>
      </c>
      <c r="CV260" s="70">
        <v>0</v>
      </c>
      <c r="CW260" s="72">
        <v>126</v>
      </c>
      <c r="CX260" s="72">
        <v>2</v>
      </c>
      <c r="CY260" s="72">
        <v>0</v>
      </c>
      <c r="CZ260" s="72">
        <v>128</v>
      </c>
      <c r="DA260" s="72">
        <v>6.06</v>
      </c>
      <c r="DB260" s="72">
        <v>2.2999999999999998</v>
      </c>
      <c r="DC260" s="68" t="s">
        <v>393</v>
      </c>
      <c r="DD260" s="68" t="s">
        <v>393</v>
      </c>
      <c r="DE260" s="68" t="s">
        <v>393</v>
      </c>
      <c r="DF260" s="68" t="s">
        <v>393</v>
      </c>
      <c r="DG260" s="72"/>
      <c r="DH260" s="72">
        <v>0</v>
      </c>
      <c r="DI260" s="72">
        <v>0</v>
      </c>
      <c r="DJ260" s="69">
        <v>0</v>
      </c>
      <c r="DK260" s="70">
        <v>5</v>
      </c>
      <c r="DL260" s="72">
        <v>126</v>
      </c>
      <c r="DM260" s="72">
        <v>7</v>
      </c>
      <c r="DN260" s="72">
        <v>5.84</v>
      </c>
      <c r="DO260" s="72">
        <v>2.2200000000000002</v>
      </c>
      <c r="DP260" s="69">
        <v>131</v>
      </c>
      <c r="DQ260" s="70">
        <v>7</v>
      </c>
      <c r="DR260" s="68">
        <v>137</v>
      </c>
      <c r="DS260" s="68">
        <v>131</v>
      </c>
      <c r="DT260" s="68">
        <v>6.16</v>
      </c>
      <c r="DU260" s="68">
        <v>2.34</v>
      </c>
      <c r="DV260" s="68" t="s">
        <v>393</v>
      </c>
      <c r="DW260" s="73">
        <v>1.5625E-2</v>
      </c>
      <c r="DX260" s="16">
        <v>2220728780</v>
      </c>
      <c r="DY260" s="16" t="e">
        <v>#N/A</v>
      </c>
      <c r="DZ260" s="16" t="e">
        <v>#N/A</v>
      </c>
    </row>
    <row r="261" spans="1:130" ht="18.75" customHeight="1" x14ac:dyDescent="0.2">
      <c r="A261" s="100">
        <v>10</v>
      </c>
      <c r="B261" s="100"/>
      <c r="C261" s="65">
        <v>2220727362</v>
      </c>
      <c r="D261" s="66" t="s">
        <v>7</v>
      </c>
      <c r="E261" s="66" t="s">
        <v>48</v>
      </c>
      <c r="F261" s="66" t="s">
        <v>166</v>
      </c>
      <c r="G261" s="67">
        <v>35903</v>
      </c>
      <c r="H261" s="66" t="s">
        <v>209</v>
      </c>
      <c r="I261" s="66" t="s">
        <v>212</v>
      </c>
      <c r="J261" s="68">
        <v>8.5</v>
      </c>
      <c r="K261" s="68">
        <v>6.6</v>
      </c>
      <c r="L261" s="68">
        <v>7.8</v>
      </c>
      <c r="M261" s="68">
        <v>7.9</v>
      </c>
      <c r="N261" s="68">
        <v>6.8</v>
      </c>
      <c r="O261" s="68">
        <v>8.6</v>
      </c>
      <c r="P261" s="68">
        <v>9.1999999999999993</v>
      </c>
      <c r="Q261" s="68" t="s">
        <v>393</v>
      </c>
      <c r="R261" s="68">
        <v>6.8</v>
      </c>
      <c r="S261" s="68" t="s">
        <v>393</v>
      </c>
      <c r="T261" s="68" t="s">
        <v>393</v>
      </c>
      <c r="U261" s="68" t="s">
        <v>393</v>
      </c>
      <c r="V261" s="68" t="s">
        <v>393</v>
      </c>
      <c r="W261" s="68">
        <v>8.3000000000000007</v>
      </c>
      <c r="X261" s="68">
        <v>6.7</v>
      </c>
      <c r="Y261" s="68">
        <v>9.3000000000000007</v>
      </c>
      <c r="Z261" s="68">
        <v>8.3000000000000007</v>
      </c>
      <c r="AA261" s="68">
        <v>6.5</v>
      </c>
      <c r="AB261" s="68">
        <v>8.1999999999999993</v>
      </c>
      <c r="AC261" s="68">
        <v>7.8</v>
      </c>
      <c r="AD261" s="68">
        <v>8.1</v>
      </c>
      <c r="AE261" s="68">
        <v>8.3000000000000007</v>
      </c>
      <c r="AF261" s="68">
        <v>9.3000000000000007</v>
      </c>
      <c r="AG261" s="68">
        <v>6.1</v>
      </c>
      <c r="AH261" s="68">
        <v>7.6</v>
      </c>
      <c r="AI261" s="68">
        <v>6.9</v>
      </c>
      <c r="AJ261" s="68">
        <v>8.1999999999999993</v>
      </c>
      <c r="AK261" s="68">
        <v>6.7</v>
      </c>
      <c r="AL261" s="68">
        <v>6.3</v>
      </c>
      <c r="AM261" s="69">
        <v>51</v>
      </c>
      <c r="AN261" s="70">
        <v>0</v>
      </c>
      <c r="AO261" s="71">
        <v>7</v>
      </c>
      <c r="AP261" s="71">
        <v>5.6</v>
      </c>
      <c r="AQ261" s="71">
        <v>6.5</v>
      </c>
      <c r="AR261" s="71" t="s">
        <v>393</v>
      </c>
      <c r="AS261" s="71" t="s">
        <v>393</v>
      </c>
      <c r="AT261" s="71" t="s">
        <v>393</v>
      </c>
      <c r="AU261" s="71" t="s">
        <v>393</v>
      </c>
      <c r="AV261" s="71" t="s">
        <v>393</v>
      </c>
      <c r="AW261" s="71">
        <v>5.8</v>
      </c>
      <c r="AX261" s="71" t="s">
        <v>393</v>
      </c>
      <c r="AY261" s="71" t="s">
        <v>393</v>
      </c>
      <c r="AZ261" s="71" t="s">
        <v>393</v>
      </c>
      <c r="BA261" s="71" t="s">
        <v>393</v>
      </c>
      <c r="BB261" s="71" t="s">
        <v>393</v>
      </c>
      <c r="BC261" s="71">
        <v>7.5</v>
      </c>
      <c r="BD261" s="69">
        <v>5</v>
      </c>
      <c r="BE261" s="70">
        <v>0</v>
      </c>
      <c r="BF261" s="68">
        <v>6</v>
      </c>
      <c r="BG261" s="68">
        <v>7.5</v>
      </c>
      <c r="BH261" s="68">
        <v>8.4</v>
      </c>
      <c r="BI261" s="68">
        <v>6.8</v>
      </c>
      <c r="BJ261" s="68">
        <v>7.1</v>
      </c>
      <c r="BK261" s="68">
        <v>6.1</v>
      </c>
      <c r="BL261" s="68">
        <v>8.6</v>
      </c>
      <c r="BM261" s="68">
        <v>6.9</v>
      </c>
      <c r="BN261" s="68">
        <v>6.1</v>
      </c>
      <c r="BO261" s="68">
        <v>7.3</v>
      </c>
      <c r="BP261" s="68">
        <v>5.0999999999999996</v>
      </c>
      <c r="BQ261" s="68">
        <v>7.4</v>
      </c>
      <c r="BR261" s="68">
        <v>7.1</v>
      </c>
      <c r="BS261" s="68" t="s">
        <v>393</v>
      </c>
      <c r="BT261" s="68">
        <v>5</v>
      </c>
      <c r="BU261" s="68">
        <v>6</v>
      </c>
      <c r="BV261" s="68">
        <v>5.3</v>
      </c>
      <c r="BW261" s="68">
        <v>6.8</v>
      </c>
      <c r="BX261" s="68">
        <v>8.6999999999999993</v>
      </c>
      <c r="BY261" s="68">
        <v>8.3000000000000007</v>
      </c>
      <c r="BZ261" s="69">
        <v>50</v>
      </c>
      <c r="CA261" s="70">
        <v>0</v>
      </c>
      <c r="CB261" s="68">
        <v>7.5</v>
      </c>
      <c r="CC261" s="68" t="s">
        <v>393</v>
      </c>
      <c r="CD261" s="68">
        <v>7.7</v>
      </c>
      <c r="CE261" s="68" t="s">
        <v>393</v>
      </c>
      <c r="CF261" s="68">
        <v>8.3000000000000007</v>
      </c>
      <c r="CG261" s="68">
        <v>5.7</v>
      </c>
      <c r="CH261" s="68">
        <v>9.1</v>
      </c>
      <c r="CI261" s="68" t="s">
        <v>219</v>
      </c>
      <c r="CJ261" s="68" t="s">
        <v>393</v>
      </c>
      <c r="CK261" s="68">
        <v>7.7</v>
      </c>
      <c r="CL261" s="68" t="s">
        <v>393</v>
      </c>
      <c r="CM261" s="68" t="s">
        <v>393</v>
      </c>
      <c r="CN261" s="68" t="s">
        <v>393</v>
      </c>
      <c r="CO261" s="68" t="s">
        <v>393</v>
      </c>
      <c r="CP261" s="68">
        <v>8.1</v>
      </c>
      <c r="CQ261" s="68">
        <v>7.5</v>
      </c>
      <c r="CR261" s="68">
        <v>8.5</v>
      </c>
      <c r="CS261" s="68">
        <v>5.4</v>
      </c>
      <c r="CT261" s="68">
        <v>7.6</v>
      </c>
      <c r="CU261" s="69">
        <v>24</v>
      </c>
      <c r="CV261" s="70">
        <v>3</v>
      </c>
      <c r="CW261" s="72">
        <v>125</v>
      </c>
      <c r="CX261" s="72">
        <v>3</v>
      </c>
      <c r="CY261" s="72">
        <v>0</v>
      </c>
      <c r="CZ261" s="72">
        <v>128</v>
      </c>
      <c r="DA261" s="72">
        <v>7.1</v>
      </c>
      <c r="DB261" s="72">
        <v>2.96</v>
      </c>
      <c r="DC261" s="68" t="s">
        <v>393</v>
      </c>
      <c r="DD261" s="68" t="s">
        <v>393</v>
      </c>
      <c r="DE261" s="68" t="s">
        <v>393</v>
      </c>
      <c r="DF261" s="68" t="s">
        <v>393</v>
      </c>
      <c r="DG261" s="72"/>
      <c r="DH261" s="72">
        <v>0</v>
      </c>
      <c r="DI261" s="72">
        <v>0</v>
      </c>
      <c r="DJ261" s="69">
        <v>0</v>
      </c>
      <c r="DK261" s="70">
        <v>5</v>
      </c>
      <c r="DL261" s="72">
        <v>125</v>
      </c>
      <c r="DM261" s="72">
        <v>8</v>
      </c>
      <c r="DN261" s="72">
        <v>6.83</v>
      </c>
      <c r="DO261" s="72">
        <v>2.85</v>
      </c>
      <c r="DP261" s="69">
        <v>130</v>
      </c>
      <c r="DQ261" s="70">
        <v>8</v>
      </c>
      <c r="DR261" s="68">
        <v>137</v>
      </c>
      <c r="DS261" s="68">
        <v>133</v>
      </c>
      <c r="DT261" s="68">
        <v>7.1</v>
      </c>
      <c r="DU261" s="68">
        <v>2.96</v>
      </c>
      <c r="DV261" s="68" t="s">
        <v>393</v>
      </c>
      <c r="DW261" s="73">
        <v>2.34375E-2</v>
      </c>
      <c r="DX261" s="16">
        <v>2220727362</v>
      </c>
      <c r="DY261" s="16" t="e">
        <v>#N/A</v>
      </c>
      <c r="DZ261" s="16" t="e">
        <v>#N/A</v>
      </c>
    </row>
    <row r="262" spans="1:130" ht="18.75" customHeight="1" x14ac:dyDescent="0.2">
      <c r="A262" s="100">
        <v>11</v>
      </c>
      <c r="B262" s="100"/>
      <c r="C262" s="65">
        <v>2120719565</v>
      </c>
      <c r="D262" s="66" t="s">
        <v>13</v>
      </c>
      <c r="E262" s="66" t="s">
        <v>64</v>
      </c>
      <c r="F262" s="66" t="s">
        <v>145</v>
      </c>
      <c r="G262" s="67">
        <v>35560</v>
      </c>
      <c r="H262" s="66" t="s">
        <v>209</v>
      </c>
      <c r="I262" s="66" t="s">
        <v>214</v>
      </c>
      <c r="J262" s="68">
        <v>7.4</v>
      </c>
      <c r="K262" s="68">
        <v>8</v>
      </c>
      <c r="L262" s="68">
        <v>6.4</v>
      </c>
      <c r="M262" s="68">
        <v>7.2</v>
      </c>
      <c r="N262" s="68">
        <v>8.4</v>
      </c>
      <c r="O262" s="68">
        <v>8.6</v>
      </c>
      <c r="P262" s="68">
        <v>7.6</v>
      </c>
      <c r="Q262" s="68" t="s">
        <v>393</v>
      </c>
      <c r="R262" s="68">
        <v>8.1</v>
      </c>
      <c r="S262" s="68" t="s">
        <v>393</v>
      </c>
      <c r="T262" s="68" t="s">
        <v>393</v>
      </c>
      <c r="U262" s="68" t="s">
        <v>393</v>
      </c>
      <c r="V262" s="68" t="s">
        <v>393</v>
      </c>
      <c r="W262" s="68">
        <v>5.7</v>
      </c>
      <c r="X262" s="68">
        <v>8.1</v>
      </c>
      <c r="Y262" s="68">
        <v>7.7</v>
      </c>
      <c r="Z262" s="68">
        <v>7.1</v>
      </c>
      <c r="AA262" s="68">
        <v>7.7</v>
      </c>
      <c r="AB262" s="68">
        <v>6.7</v>
      </c>
      <c r="AC262" s="68">
        <v>7.4</v>
      </c>
      <c r="AD262" s="68">
        <v>8.9</v>
      </c>
      <c r="AE262" s="68">
        <v>5.5</v>
      </c>
      <c r="AF262" s="68">
        <v>4.4000000000000004</v>
      </c>
      <c r="AG262" s="68">
        <v>6.9</v>
      </c>
      <c r="AH262" s="68">
        <v>7.8</v>
      </c>
      <c r="AI262" s="68">
        <v>5.4</v>
      </c>
      <c r="AJ262" s="68">
        <v>6.7</v>
      </c>
      <c r="AK262" s="68">
        <v>5.5</v>
      </c>
      <c r="AL262" s="68">
        <v>5.8</v>
      </c>
      <c r="AM262" s="69">
        <v>51</v>
      </c>
      <c r="AN262" s="70">
        <v>0</v>
      </c>
      <c r="AO262" s="71">
        <v>6.2</v>
      </c>
      <c r="AP262" s="71">
        <v>9.4</v>
      </c>
      <c r="AQ262" s="71" t="s">
        <v>393</v>
      </c>
      <c r="AR262" s="71" t="s">
        <v>393</v>
      </c>
      <c r="AS262" s="71">
        <v>8.4</v>
      </c>
      <c r="AT262" s="71" t="s">
        <v>393</v>
      </c>
      <c r="AU262" s="71" t="s">
        <v>393</v>
      </c>
      <c r="AV262" s="71" t="s">
        <v>393</v>
      </c>
      <c r="AW262" s="71" t="s">
        <v>393</v>
      </c>
      <c r="AX262" s="71" t="s">
        <v>393</v>
      </c>
      <c r="AY262" s="71">
        <v>9.8000000000000007</v>
      </c>
      <c r="AZ262" s="71" t="s">
        <v>393</v>
      </c>
      <c r="BA262" s="71" t="s">
        <v>393</v>
      </c>
      <c r="BB262" s="71" t="s">
        <v>393</v>
      </c>
      <c r="BC262" s="71">
        <v>8.5</v>
      </c>
      <c r="BD262" s="69">
        <v>5</v>
      </c>
      <c r="BE262" s="70">
        <v>0</v>
      </c>
      <c r="BF262" s="68">
        <v>5.0999999999999996</v>
      </c>
      <c r="BG262" s="68">
        <v>7.6</v>
      </c>
      <c r="BH262" s="68">
        <v>8.6</v>
      </c>
      <c r="BI262" s="68">
        <v>9.4</v>
      </c>
      <c r="BJ262" s="68">
        <v>8.1</v>
      </c>
      <c r="BK262" s="68">
        <v>6.8</v>
      </c>
      <c r="BL262" s="68">
        <v>6.3</v>
      </c>
      <c r="BM262" s="68">
        <v>7.1</v>
      </c>
      <c r="BN262" s="68">
        <v>6.3</v>
      </c>
      <c r="BO262" s="68">
        <v>8.1999999999999993</v>
      </c>
      <c r="BP262" s="68">
        <v>8.1999999999999993</v>
      </c>
      <c r="BQ262" s="68">
        <v>6.9</v>
      </c>
      <c r="BR262" s="68">
        <v>8.6999999999999993</v>
      </c>
      <c r="BS262" s="68" t="s">
        <v>393</v>
      </c>
      <c r="BT262" s="68">
        <v>8.6999999999999993</v>
      </c>
      <c r="BU262" s="68">
        <v>5.8</v>
      </c>
      <c r="BV262" s="68" t="s">
        <v>219</v>
      </c>
      <c r="BW262" s="68">
        <v>5.4</v>
      </c>
      <c r="BX262" s="68">
        <v>8.4</v>
      </c>
      <c r="BY262" s="68">
        <v>8.6</v>
      </c>
      <c r="BZ262" s="69">
        <v>47</v>
      </c>
      <c r="CA262" s="70">
        <v>3</v>
      </c>
      <c r="CB262" s="68">
        <v>8.3000000000000007</v>
      </c>
      <c r="CC262" s="68" t="s">
        <v>393</v>
      </c>
      <c r="CD262" s="68">
        <v>7.7</v>
      </c>
      <c r="CE262" s="68" t="s">
        <v>393</v>
      </c>
      <c r="CF262" s="68">
        <v>8.5</v>
      </c>
      <c r="CG262" s="68">
        <v>6.4</v>
      </c>
      <c r="CH262" s="68">
        <v>7.8</v>
      </c>
      <c r="CI262" s="68">
        <v>8.1</v>
      </c>
      <c r="CJ262" s="68" t="s">
        <v>393</v>
      </c>
      <c r="CK262" s="68">
        <v>7.2</v>
      </c>
      <c r="CL262" s="68" t="s">
        <v>393</v>
      </c>
      <c r="CM262" s="68" t="s">
        <v>393</v>
      </c>
      <c r="CN262" s="68" t="s">
        <v>393</v>
      </c>
      <c r="CO262" s="68" t="s">
        <v>393</v>
      </c>
      <c r="CP262" s="68">
        <v>6.9</v>
      </c>
      <c r="CQ262" s="68">
        <v>6.5</v>
      </c>
      <c r="CR262" s="68">
        <v>7.9</v>
      </c>
      <c r="CS262" s="68">
        <v>6.1</v>
      </c>
      <c r="CT262" s="68">
        <v>7.5</v>
      </c>
      <c r="CU262" s="69">
        <v>27</v>
      </c>
      <c r="CV262" s="70">
        <v>0</v>
      </c>
      <c r="CW262" s="72">
        <v>125</v>
      </c>
      <c r="CX262" s="72">
        <v>3</v>
      </c>
      <c r="CY262" s="72">
        <v>0</v>
      </c>
      <c r="CZ262" s="72">
        <v>128</v>
      </c>
      <c r="DA262" s="72">
        <v>7.12</v>
      </c>
      <c r="DB262" s="72">
        <v>2.95</v>
      </c>
      <c r="DC262" s="68" t="s">
        <v>393</v>
      </c>
      <c r="DD262" s="68" t="s">
        <v>393</v>
      </c>
      <c r="DE262" s="68" t="s">
        <v>393</v>
      </c>
      <c r="DF262" s="68" t="s">
        <v>393</v>
      </c>
      <c r="DG262" s="72"/>
      <c r="DH262" s="72">
        <v>0</v>
      </c>
      <c r="DI262" s="72">
        <v>0</v>
      </c>
      <c r="DJ262" s="69">
        <v>0</v>
      </c>
      <c r="DK262" s="70">
        <v>5</v>
      </c>
      <c r="DL262" s="72">
        <v>125</v>
      </c>
      <c r="DM262" s="72">
        <v>8</v>
      </c>
      <c r="DN262" s="72">
        <v>6.85</v>
      </c>
      <c r="DO262" s="72">
        <v>2.84</v>
      </c>
      <c r="DP262" s="69">
        <v>130</v>
      </c>
      <c r="DQ262" s="70">
        <v>8</v>
      </c>
      <c r="DR262" s="68">
        <v>137</v>
      </c>
      <c r="DS262" s="68">
        <v>130</v>
      </c>
      <c r="DT262" s="68">
        <v>7.29</v>
      </c>
      <c r="DU262" s="68">
        <v>3.02</v>
      </c>
      <c r="DV262" s="68" t="s">
        <v>370</v>
      </c>
      <c r="DW262" s="73">
        <v>2.34375E-2</v>
      </c>
      <c r="DX262" s="16">
        <v>2120719565</v>
      </c>
      <c r="DY262" s="16" t="e">
        <v>#N/A</v>
      </c>
      <c r="DZ262" s="16" t="e">
        <v>#N/A</v>
      </c>
    </row>
    <row r="263" spans="1:130" ht="18.75" customHeight="1" x14ac:dyDescent="0.2">
      <c r="A263" s="59">
        <v>12</v>
      </c>
      <c r="B263" s="59"/>
      <c r="C263" s="65">
        <v>2220316313</v>
      </c>
      <c r="D263" s="66" t="s">
        <v>6</v>
      </c>
      <c r="E263" s="66" t="s">
        <v>51</v>
      </c>
      <c r="F263" s="66" t="s">
        <v>187</v>
      </c>
      <c r="G263" s="67">
        <v>35956</v>
      </c>
      <c r="H263" s="66" t="s">
        <v>209</v>
      </c>
      <c r="I263" s="66" t="s">
        <v>212</v>
      </c>
      <c r="J263" s="68">
        <v>7.8</v>
      </c>
      <c r="K263" s="68">
        <v>8.1999999999999993</v>
      </c>
      <c r="L263" s="68">
        <v>8.4</v>
      </c>
      <c r="M263" s="68">
        <v>6.4</v>
      </c>
      <c r="N263" s="68">
        <v>8</v>
      </c>
      <c r="O263" s="68">
        <v>5.5</v>
      </c>
      <c r="P263" s="68">
        <v>5.8</v>
      </c>
      <c r="Q263" s="68" t="s">
        <v>393</v>
      </c>
      <c r="R263" s="68">
        <v>7.1</v>
      </c>
      <c r="S263" s="68" t="s">
        <v>393</v>
      </c>
      <c r="T263" s="68" t="s">
        <v>393</v>
      </c>
      <c r="U263" s="68" t="s">
        <v>393</v>
      </c>
      <c r="V263" s="68" t="s">
        <v>393</v>
      </c>
      <c r="W263" s="68">
        <v>8.1</v>
      </c>
      <c r="X263" s="68">
        <v>7.1</v>
      </c>
      <c r="Y263" s="68">
        <v>8.8000000000000007</v>
      </c>
      <c r="Z263" s="68">
        <v>7.4</v>
      </c>
      <c r="AA263" s="68">
        <v>7.2</v>
      </c>
      <c r="AB263" s="68">
        <v>7.7</v>
      </c>
      <c r="AC263" s="68">
        <v>5.6</v>
      </c>
      <c r="AD263" s="68">
        <v>5.2</v>
      </c>
      <c r="AE263" s="68">
        <v>6</v>
      </c>
      <c r="AF263" s="68">
        <v>4.9000000000000004</v>
      </c>
      <c r="AG263" s="68">
        <v>6.1</v>
      </c>
      <c r="AH263" s="68">
        <v>5.2</v>
      </c>
      <c r="AI263" s="68">
        <v>6.4</v>
      </c>
      <c r="AJ263" s="68">
        <v>4.4000000000000004</v>
      </c>
      <c r="AK263" s="68">
        <v>6</v>
      </c>
      <c r="AL263" s="68">
        <v>6</v>
      </c>
      <c r="AM263" s="69">
        <v>51</v>
      </c>
      <c r="AN263" s="70">
        <v>0</v>
      </c>
      <c r="AO263" s="71">
        <v>6.4</v>
      </c>
      <c r="AP263" s="71">
        <v>6.1</v>
      </c>
      <c r="AQ263" s="71" t="s">
        <v>393</v>
      </c>
      <c r="AR263" s="71" t="s">
        <v>393</v>
      </c>
      <c r="AS263" s="71" t="s">
        <v>393</v>
      </c>
      <c r="AT263" s="71" t="s">
        <v>393</v>
      </c>
      <c r="AU263" s="71" t="s">
        <v>393</v>
      </c>
      <c r="AV263" s="71">
        <v>6.8</v>
      </c>
      <c r="AW263" s="71" t="s">
        <v>393</v>
      </c>
      <c r="AX263" s="71" t="s">
        <v>393</v>
      </c>
      <c r="AY263" s="71" t="s">
        <v>393</v>
      </c>
      <c r="AZ263" s="71" t="s">
        <v>393</v>
      </c>
      <c r="BA263" s="71" t="s">
        <v>393</v>
      </c>
      <c r="BB263" s="71">
        <v>6.2</v>
      </c>
      <c r="BC263" s="71">
        <v>5.8</v>
      </c>
      <c r="BD263" s="69">
        <v>5</v>
      </c>
      <c r="BE263" s="70">
        <v>0</v>
      </c>
      <c r="BF263" s="68">
        <v>5.6</v>
      </c>
      <c r="BG263" s="68">
        <v>5.8</v>
      </c>
      <c r="BH263" s="68">
        <v>8.5</v>
      </c>
      <c r="BI263" s="68">
        <v>4.9000000000000004</v>
      </c>
      <c r="BJ263" s="68">
        <v>5.5</v>
      </c>
      <c r="BK263" s="68">
        <v>6.6</v>
      </c>
      <c r="BL263" s="68">
        <v>8.6999999999999993</v>
      </c>
      <c r="BM263" s="68">
        <v>6.2</v>
      </c>
      <c r="BN263" s="68">
        <v>7.9</v>
      </c>
      <c r="BO263" s="68">
        <v>6</v>
      </c>
      <c r="BP263" s="68">
        <v>8.1</v>
      </c>
      <c r="BQ263" s="68">
        <v>6.4</v>
      </c>
      <c r="BR263" s="68">
        <v>7.9</v>
      </c>
      <c r="BS263" s="68" t="s">
        <v>393</v>
      </c>
      <c r="BT263" s="68">
        <v>5</v>
      </c>
      <c r="BU263" s="68">
        <v>7.9</v>
      </c>
      <c r="BV263" s="68" t="s">
        <v>219</v>
      </c>
      <c r="BW263" s="68">
        <v>5.9</v>
      </c>
      <c r="BX263" s="68">
        <v>7.7</v>
      </c>
      <c r="BY263" s="68">
        <v>7.4</v>
      </c>
      <c r="BZ263" s="69">
        <v>47</v>
      </c>
      <c r="CA263" s="70">
        <v>3</v>
      </c>
      <c r="CB263" s="68">
        <v>8.6</v>
      </c>
      <c r="CC263" s="68" t="s">
        <v>393</v>
      </c>
      <c r="CD263" s="68">
        <v>7.5</v>
      </c>
      <c r="CE263" s="68" t="s">
        <v>393</v>
      </c>
      <c r="CF263" s="68">
        <v>7.6</v>
      </c>
      <c r="CG263" s="68">
        <v>7</v>
      </c>
      <c r="CH263" s="68">
        <v>6.9</v>
      </c>
      <c r="CI263" s="68">
        <v>6</v>
      </c>
      <c r="CJ263" s="68" t="s">
        <v>393</v>
      </c>
      <c r="CK263" s="68" t="s">
        <v>393</v>
      </c>
      <c r="CL263" s="68" t="s">
        <v>393</v>
      </c>
      <c r="CM263" s="68">
        <v>6.2</v>
      </c>
      <c r="CN263" s="68" t="s">
        <v>393</v>
      </c>
      <c r="CO263" s="68" t="s">
        <v>393</v>
      </c>
      <c r="CP263" s="68">
        <v>8.1</v>
      </c>
      <c r="CQ263" s="68">
        <v>7.1</v>
      </c>
      <c r="CR263" s="68">
        <v>7.9</v>
      </c>
      <c r="CS263" s="68">
        <v>8.6999999999999993</v>
      </c>
      <c r="CT263" s="68">
        <v>6.2</v>
      </c>
      <c r="CU263" s="69">
        <v>27</v>
      </c>
      <c r="CV263" s="70">
        <v>0</v>
      </c>
      <c r="CW263" s="72">
        <v>125</v>
      </c>
      <c r="CX263" s="72">
        <v>3</v>
      </c>
      <c r="CY263" s="72">
        <v>0</v>
      </c>
      <c r="CZ263" s="72">
        <v>128</v>
      </c>
      <c r="DA263" s="72">
        <v>6.62</v>
      </c>
      <c r="DB263" s="72">
        <v>2.67</v>
      </c>
      <c r="DC263" s="68" t="s">
        <v>393</v>
      </c>
      <c r="DD263" s="68" t="s">
        <v>393</v>
      </c>
      <c r="DE263" s="68" t="s">
        <v>393</v>
      </c>
      <c r="DF263" s="68" t="s">
        <v>393</v>
      </c>
      <c r="DG263" s="72"/>
      <c r="DH263" s="72">
        <v>0</v>
      </c>
      <c r="DI263" s="72">
        <v>0</v>
      </c>
      <c r="DJ263" s="69">
        <v>0</v>
      </c>
      <c r="DK263" s="70">
        <v>5</v>
      </c>
      <c r="DL263" s="72">
        <v>125</v>
      </c>
      <c r="DM263" s="72">
        <v>8</v>
      </c>
      <c r="DN263" s="72">
        <v>6.37</v>
      </c>
      <c r="DO263" s="72">
        <v>2.57</v>
      </c>
      <c r="DP263" s="69">
        <v>130</v>
      </c>
      <c r="DQ263" s="70">
        <v>8</v>
      </c>
      <c r="DR263" s="68">
        <v>137</v>
      </c>
      <c r="DS263" s="68">
        <v>130</v>
      </c>
      <c r="DT263" s="68">
        <v>6.78</v>
      </c>
      <c r="DU263" s="68">
        <v>2.74</v>
      </c>
      <c r="DV263" s="68" t="s">
        <v>375</v>
      </c>
      <c r="DW263" s="73">
        <v>2.34375E-2</v>
      </c>
      <c r="DX263" s="16">
        <v>2220316313</v>
      </c>
      <c r="DY263" s="16" t="e">
        <v>#N/A</v>
      </c>
      <c r="DZ263" s="16" t="e">
        <v>#N/A</v>
      </c>
    </row>
    <row r="264" spans="1:130" ht="18.75" customHeight="1" x14ac:dyDescent="0.2">
      <c r="A264" s="59">
        <v>13</v>
      </c>
      <c r="B264" s="59"/>
      <c r="C264" s="65">
        <v>2221727275</v>
      </c>
      <c r="D264" s="66" t="s">
        <v>10</v>
      </c>
      <c r="E264" s="66"/>
      <c r="F264" s="66" t="s">
        <v>131</v>
      </c>
      <c r="G264" s="67">
        <v>35871</v>
      </c>
      <c r="H264" s="66" t="s">
        <v>210</v>
      </c>
      <c r="I264" s="66" t="s">
        <v>212</v>
      </c>
      <c r="J264" s="68">
        <v>7.8</v>
      </c>
      <c r="K264" s="68">
        <v>6.9</v>
      </c>
      <c r="L264" s="68">
        <v>5.9</v>
      </c>
      <c r="M264" s="68">
        <v>6.7</v>
      </c>
      <c r="N264" s="68">
        <v>6.9</v>
      </c>
      <c r="O264" s="68">
        <v>4.3</v>
      </c>
      <c r="P264" s="68">
        <v>7.5</v>
      </c>
      <c r="Q264" s="68" t="s">
        <v>393</v>
      </c>
      <c r="R264" s="68">
        <v>6.6</v>
      </c>
      <c r="S264" s="68" t="s">
        <v>393</v>
      </c>
      <c r="T264" s="68" t="s">
        <v>393</v>
      </c>
      <c r="U264" s="68" t="s">
        <v>393</v>
      </c>
      <c r="V264" s="68" t="s">
        <v>393</v>
      </c>
      <c r="W264" s="68">
        <v>7.3</v>
      </c>
      <c r="X264" s="68">
        <v>6.4</v>
      </c>
      <c r="Y264" s="68">
        <v>8.5</v>
      </c>
      <c r="Z264" s="68">
        <v>7.9</v>
      </c>
      <c r="AA264" s="68">
        <v>6.5</v>
      </c>
      <c r="AB264" s="68">
        <v>7.7</v>
      </c>
      <c r="AC264" s="68">
        <v>5.3</v>
      </c>
      <c r="AD264" s="68">
        <v>7.9</v>
      </c>
      <c r="AE264" s="68">
        <v>6.8</v>
      </c>
      <c r="AF264" s="68">
        <v>5.8</v>
      </c>
      <c r="AG264" s="68">
        <v>7.2</v>
      </c>
      <c r="AH264" s="68">
        <v>7.4</v>
      </c>
      <c r="AI264" s="68">
        <v>6.2</v>
      </c>
      <c r="AJ264" s="68" t="s">
        <v>219</v>
      </c>
      <c r="AK264" s="68">
        <v>7.1</v>
      </c>
      <c r="AL264" s="68">
        <v>6.5</v>
      </c>
      <c r="AM264" s="69">
        <v>49</v>
      </c>
      <c r="AN264" s="70">
        <v>2</v>
      </c>
      <c r="AO264" s="71">
        <v>8</v>
      </c>
      <c r="AP264" s="71">
        <v>9.4</v>
      </c>
      <c r="AQ264" s="71">
        <v>10</v>
      </c>
      <c r="AR264" s="71" t="s">
        <v>393</v>
      </c>
      <c r="AS264" s="71" t="s">
        <v>393</v>
      </c>
      <c r="AT264" s="71" t="s">
        <v>393</v>
      </c>
      <c r="AU264" s="71" t="s">
        <v>393</v>
      </c>
      <c r="AV264" s="71" t="s">
        <v>393</v>
      </c>
      <c r="AW264" s="71">
        <v>7.4</v>
      </c>
      <c r="AX264" s="71" t="s">
        <v>393</v>
      </c>
      <c r="AY264" s="71" t="s">
        <v>393</v>
      </c>
      <c r="AZ264" s="71" t="s">
        <v>393</v>
      </c>
      <c r="BA264" s="71" t="s">
        <v>393</v>
      </c>
      <c r="BB264" s="71" t="s">
        <v>393</v>
      </c>
      <c r="BC264" s="71">
        <v>6.8</v>
      </c>
      <c r="BD264" s="69">
        <v>5</v>
      </c>
      <c r="BE264" s="70">
        <v>0</v>
      </c>
      <c r="BF264" s="68">
        <v>7.3</v>
      </c>
      <c r="BG264" s="68">
        <v>5.8</v>
      </c>
      <c r="BH264" s="68">
        <v>7.7</v>
      </c>
      <c r="BI264" s="68">
        <v>5.5</v>
      </c>
      <c r="BJ264" s="68">
        <v>5.3</v>
      </c>
      <c r="BK264" s="68">
        <v>8.8000000000000007</v>
      </c>
      <c r="BL264" s="68">
        <v>8.1999999999999993</v>
      </c>
      <c r="BM264" s="68">
        <v>5.6</v>
      </c>
      <c r="BN264" s="68">
        <v>7.3</v>
      </c>
      <c r="BO264" s="68">
        <v>5.5</v>
      </c>
      <c r="BP264" s="68">
        <v>5.6</v>
      </c>
      <c r="BQ264" s="68">
        <v>5.0999999999999996</v>
      </c>
      <c r="BR264" s="68">
        <v>8.1999999999999993</v>
      </c>
      <c r="BS264" s="68" t="s">
        <v>393</v>
      </c>
      <c r="BT264" s="68">
        <v>7.1</v>
      </c>
      <c r="BU264" s="68">
        <v>5.7</v>
      </c>
      <c r="BV264" s="68">
        <v>4.4000000000000004</v>
      </c>
      <c r="BW264" s="68">
        <v>6.1</v>
      </c>
      <c r="BX264" s="68">
        <v>7.9</v>
      </c>
      <c r="BY264" s="68" t="s">
        <v>219</v>
      </c>
      <c r="BZ264" s="69">
        <v>49</v>
      </c>
      <c r="CA264" s="70">
        <v>1</v>
      </c>
      <c r="CB264" s="68" t="s">
        <v>393</v>
      </c>
      <c r="CC264" s="68">
        <v>8.6</v>
      </c>
      <c r="CD264" s="68">
        <v>6.9</v>
      </c>
      <c r="CE264" s="68" t="s">
        <v>393</v>
      </c>
      <c r="CF264" s="68">
        <v>8.3000000000000007</v>
      </c>
      <c r="CG264" s="68">
        <v>5.6</v>
      </c>
      <c r="CH264" s="68">
        <v>9</v>
      </c>
      <c r="CI264" s="68">
        <v>5.8</v>
      </c>
      <c r="CJ264" s="68" t="s">
        <v>393</v>
      </c>
      <c r="CK264" s="68">
        <v>8.9</v>
      </c>
      <c r="CL264" s="68" t="s">
        <v>393</v>
      </c>
      <c r="CM264" s="68" t="s">
        <v>393</v>
      </c>
      <c r="CN264" s="68" t="s">
        <v>393</v>
      </c>
      <c r="CO264" s="68" t="s">
        <v>393</v>
      </c>
      <c r="CP264" s="68">
        <v>5.4</v>
      </c>
      <c r="CQ264" s="68">
        <v>6.8</v>
      </c>
      <c r="CR264" s="68">
        <v>8.4</v>
      </c>
      <c r="CS264" s="68">
        <v>7.6</v>
      </c>
      <c r="CT264" s="68">
        <v>7.1</v>
      </c>
      <c r="CU264" s="69">
        <v>27</v>
      </c>
      <c r="CV264" s="70">
        <v>0</v>
      </c>
      <c r="CW264" s="72">
        <v>125</v>
      </c>
      <c r="CX264" s="72">
        <v>3</v>
      </c>
      <c r="CY264" s="72">
        <v>0</v>
      </c>
      <c r="CZ264" s="72">
        <v>128</v>
      </c>
      <c r="DA264" s="72">
        <v>6.57</v>
      </c>
      <c r="DB264" s="72">
        <v>2.59</v>
      </c>
      <c r="DC264" s="68" t="s">
        <v>393</v>
      </c>
      <c r="DD264" s="68" t="s">
        <v>393</v>
      </c>
      <c r="DE264" s="68" t="s">
        <v>393</v>
      </c>
      <c r="DF264" s="68" t="s">
        <v>393</v>
      </c>
      <c r="DG264" s="72"/>
      <c r="DH264" s="72">
        <v>0</v>
      </c>
      <c r="DI264" s="72">
        <v>0</v>
      </c>
      <c r="DJ264" s="69">
        <v>0</v>
      </c>
      <c r="DK264" s="70">
        <v>5</v>
      </c>
      <c r="DL264" s="72">
        <v>125</v>
      </c>
      <c r="DM264" s="72">
        <v>8</v>
      </c>
      <c r="DN264" s="72">
        <v>6.32</v>
      </c>
      <c r="DO264" s="72">
        <v>2.4900000000000002</v>
      </c>
      <c r="DP264" s="69">
        <v>130</v>
      </c>
      <c r="DQ264" s="70">
        <v>8</v>
      </c>
      <c r="DR264" s="68">
        <v>137</v>
      </c>
      <c r="DS264" s="68">
        <v>133</v>
      </c>
      <c r="DT264" s="68">
        <v>6.57</v>
      </c>
      <c r="DU264" s="68">
        <v>2.59</v>
      </c>
      <c r="DV264" s="68" t="s">
        <v>393</v>
      </c>
      <c r="DW264" s="73">
        <v>2.34375E-2</v>
      </c>
      <c r="DX264" s="16">
        <v>2221727275</v>
      </c>
      <c r="DY264" s="16" t="e">
        <v>#N/A</v>
      </c>
      <c r="DZ264" s="16" t="e">
        <v>#N/A</v>
      </c>
    </row>
    <row r="265" spans="1:130" ht="18.75" customHeight="1" x14ac:dyDescent="0.2">
      <c r="A265" s="59">
        <v>14</v>
      </c>
      <c r="B265" s="59"/>
      <c r="C265" s="65">
        <v>2220727273</v>
      </c>
      <c r="D265" s="66" t="s">
        <v>13</v>
      </c>
      <c r="E265" s="66" t="s">
        <v>48</v>
      </c>
      <c r="F265" s="66" t="s">
        <v>129</v>
      </c>
      <c r="G265" s="67">
        <v>36023</v>
      </c>
      <c r="H265" s="66" t="s">
        <v>209</v>
      </c>
      <c r="I265" s="66" t="s">
        <v>212</v>
      </c>
      <c r="J265" s="68">
        <v>9.1</v>
      </c>
      <c r="K265" s="68">
        <v>7.8</v>
      </c>
      <c r="L265" s="68">
        <v>7.7</v>
      </c>
      <c r="M265" s="68">
        <v>6.3</v>
      </c>
      <c r="N265" s="68">
        <v>7.5</v>
      </c>
      <c r="O265" s="68">
        <v>6</v>
      </c>
      <c r="P265" s="68">
        <v>7.2</v>
      </c>
      <c r="Q265" s="68" t="s">
        <v>393</v>
      </c>
      <c r="R265" s="68">
        <v>6.8</v>
      </c>
      <c r="S265" s="68" t="s">
        <v>393</v>
      </c>
      <c r="T265" s="68" t="s">
        <v>393</v>
      </c>
      <c r="U265" s="68" t="s">
        <v>393</v>
      </c>
      <c r="V265" s="68" t="s">
        <v>393</v>
      </c>
      <c r="W265" s="68">
        <v>6.7</v>
      </c>
      <c r="X265" s="68">
        <v>9</v>
      </c>
      <c r="Y265" s="68">
        <v>8.4</v>
      </c>
      <c r="Z265" s="68">
        <v>8.6999999999999993</v>
      </c>
      <c r="AA265" s="68">
        <v>6.2</v>
      </c>
      <c r="AB265" s="68">
        <v>7.1</v>
      </c>
      <c r="AC265" s="68">
        <v>6.1</v>
      </c>
      <c r="AD265" s="68">
        <v>9.1999999999999993</v>
      </c>
      <c r="AE265" s="68">
        <v>7.2</v>
      </c>
      <c r="AF265" s="68">
        <v>5.3</v>
      </c>
      <c r="AG265" s="68">
        <v>5.7</v>
      </c>
      <c r="AH265" s="68">
        <v>6.7</v>
      </c>
      <c r="AI265" s="68">
        <v>5.4</v>
      </c>
      <c r="AJ265" s="68">
        <v>6.6</v>
      </c>
      <c r="AK265" s="68">
        <v>6.2</v>
      </c>
      <c r="AL265" s="68">
        <v>7.8</v>
      </c>
      <c r="AM265" s="69">
        <v>51</v>
      </c>
      <c r="AN265" s="70">
        <v>0</v>
      </c>
      <c r="AO265" s="71">
        <v>5.6</v>
      </c>
      <c r="AP265" s="71">
        <v>6.2</v>
      </c>
      <c r="AQ265" s="71" t="s">
        <v>393</v>
      </c>
      <c r="AR265" s="71" t="s">
        <v>393</v>
      </c>
      <c r="AS265" s="71">
        <v>4.9000000000000004</v>
      </c>
      <c r="AT265" s="71" t="s">
        <v>393</v>
      </c>
      <c r="AU265" s="71" t="s">
        <v>393</v>
      </c>
      <c r="AV265" s="71" t="s">
        <v>393</v>
      </c>
      <c r="AW265" s="71" t="s">
        <v>393</v>
      </c>
      <c r="AX265" s="71" t="s">
        <v>393</v>
      </c>
      <c r="AY265" s="71">
        <v>7.7</v>
      </c>
      <c r="AZ265" s="71" t="s">
        <v>393</v>
      </c>
      <c r="BA265" s="71" t="s">
        <v>393</v>
      </c>
      <c r="BB265" s="71" t="s">
        <v>393</v>
      </c>
      <c r="BC265" s="71">
        <v>8.4</v>
      </c>
      <c r="BD265" s="69">
        <v>5</v>
      </c>
      <c r="BE265" s="70">
        <v>0</v>
      </c>
      <c r="BF265" s="68">
        <v>5.5</v>
      </c>
      <c r="BG265" s="68">
        <v>5.6</v>
      </c>
      <c r="BH265" s="68">
        <v>5.2</v>
      </c>
      <c r="BI265" s="68">
        <v>6.1</v>
      </c>
      <c r="BJ265" s="68">
        <v>4.9000000000000004</v>
      </c>
      <c r="BK265" s="68">
        <v>6.4</v>
      </c>
      <c r="BL265" s="68">
        <v>8.1999999999999993</v>
      </c>
      <c r="BM265" s="68">
        <v>5.5</v>
      </c>
      <c r="BN265" s="68">
        <v>5.3</v>
      </c>
      <c r="BO265" s="68">
        <v>4.9000000000000004</v>
      </c>
      <c r="BP265" s="68">
        <v>4.8</v>
      </c>
      <c r="BQ265" s="68">
        <v>6.2</v>
      </c>
      <c r="BR265" s="68">
        <v>5.6</v>
      </c>
      <c r="BS265" s="68" t="s">
        <v>393</v>
      </c>
      <c r="BT265" s="68">
        <v>7.2</v>
      </c>
      <c r="BU265" s="68">
        <v>4.9000000000000004</v>
      </c>
      <c r="BV265" s="68">
        <v>6.5</v>
      </c>
      <c r="BW265" s="68">
        <v>6</v>
      </c>
      <c r="BX265" s="68">
        <v>7.8</v>
      </c>
      <c r="BY265" s="68">
        <v>7.6</v>
      </c>
      <c r="BZ265" s="69">
        <v>50</v>
      </c>
      <c r="CA265" s="70">
        <v>0</v>
      </c>
      <c r="CB265" s="68">
        <v>8.3000000000000007</v>
      </c>
      <c r="CC265" s="68" t="s">
        <v>393</v>
      </c>
      <c r="CD265" s="68">
        <v>6.3</v>
      </c>
      <c r="CE265" s="68" t="s">
        <v>393</v>
      </c>
      <c r="CF265" s="68">
        <v>8.6</v>
      </c>
      <c r="CG265" s="68">
        <v>7</v>
      </c>
      <c r="CH265" s="68">
        <v>9.3000000000000007</v>
      </c>
      <c r="CI265" s="68" t="s">
        <v>219</v>
      </c>
      <c r="CJ265" s="68" t="s">
        <v>393</v>
      </c>
      <c r="CK265" s="68">
        <v>6.7</v>
      </c>
      <c r="CL265" s="68" t="s">
        <v>393</v>
      </c>
      <c r="CM265" s="68" t="s">
        <v>393</v>
      </c>
      <c r="CN265" s="68" t="s">
        <v>393</v>
      </c>
      <c r="CO265" s="68" t="s">
        <v>393</v>
      </c>
      <c r="CP265" s="68">
        <v>5.8</v>
      </c>
      <c r="CQ265" s="68">
        <v>7.5</v>
      </c>
      <c r="CR265" s="68">
        <v>8.6</v>
      </c>
      <c r="CS265" s="68">
        <v>5.3</v>
      </c>
      <c r="CT265" s="68">
        <v>7.8</v>
      </c>
      <c r="CU265" s="69">
        <v>24</v>
      </c>
      <c r="CV265" s="70">
        <v>3</v>
      </c>
      <c r="CW265" s="72">
        <v>125</v>
      </c>
      <c r="CX265" s="72">
        <v>3</v>
      </c>
      <c r="CY265" s="72">
        <v>0</v>
      </c>
      <c r="CZ265" s="72">
        <v>128</v>
      </c>
      <c r="DA265" s="72">
        <v>6.5</v>
      </c>
      <c r="DB265" s="72">
        <v>2.58</v>
      </c>
      <c r="DC265" s="68" t="s">
        <v>393</v>
      </c>
      <c r="DD265" s="68" t="s">
        <v>393</v>
      </c>
      <c r="DE265" s="68" t="s">
        <v>393</v>
      </c>
      <c r="DF265" s="68" t="s">
        <v>393</v>
      </c>
      <c r="DG265" s="72"/>
      <c r="DH265" s="72">
        <v>0</v>
      </c>
      <c r="DI265" s="72">
        <v>0</v>
      </c>
      <c r="DJ265" s="69">
        <v>0</v>
      </c>
      <c r="DK265" s="70">
        <v>5</v>
      </c>
      <c r="DL265" s="72">
        <v>125</v>
      </c>
      <c r="DM265" s="72">
        <v>8</v>
      </c>
      <c r="DN265" s="72">
        <v>6.26</v>
      </c>
      <c r="DO265" s="72">
        <v>2.4900000000000002</v>
      </c>
      <c r="DP265" s="69">
        <v>130</v>
      </c>
      <c r="DQ265" s="70">
        <v>8</v>
      </c>
      <c r="DR265" s="68">
        <v>137</v>
      </c>
      <c r="DS265" s="68">
        <v>133</v>
      </c>
      <c r="DT265" s="68">
        <v>6.5</v>
      </c>
      <c r="DU265" s="68">
        <v>2.58</v>
      </c>
      <c r="DV265" s="68" t="s">
        <v>393</v>
      </c>
      <c r="DW265" s="73">
        <v>2.34375E-2</v>
      </c>
      <c r="DX265" s="16">
        <v>2220727273</v>
      </c>
      <c r="DY265" s="16" t="e">
        <v>#N/A</v>
      </c>
      <c r="DZ265" s="16" t="e">
        <v>#N/A</v>
      </c>
    </row>
    <row r="266" spans="1:130" ht="18.75" customHeight="1" x14ac:dyDescent="0.2">
      <c r="A266" s="100">
        <v>15</v>
      </c>
      <c r="B266" s="100"/>
      <c r="C266" s="65">
        <v>2220727316</v>
      </c>
      <c r="D266" s="66" t="s">
        <v>13</v>
      </c>
      <c r="E266" s="66" t="s">
        <v>79</v>
      </c>
      <c r="F266" s="66" t="s">
        <v>149</v>
      </c>
      <c r="G266" s="67">
        <v>35936</v>
      </c>
      <c r="H266" s="66" t="s">
        <v>209</v>
      </c>
      <c r="I266" s="66" t="s">
        <v>212</v>
      </c>
      <c r="J266" s="68">
        <v>8.6999999999999993</v>
      </c>
      <c r="K266" s="68">
        <v>6.7</v>
      </c>
      <c r="L266" s="68">
        <v>7.4</v>
      </c>
      <c r="M266" s="68">
        <v>8.6</v>
      </c>
      <c r="N266" s="68">
        <v>6.5</v>
      </c>
      <c r="O266" s="68">
        <v>7</v>
      </c>
      <c r="P266" s="68">
        <v>7.4</v>
      </c>
      <c r="Q266" s="68" t="s">
        <v>393</v>
      </c>
      <c r="R266" s="68">
        <v>6.4</v>
      </c>
      <c r="S266" s="68" t="s">
        <v>393</v>
      </c>
      <c r="T266" s="68" t="s">
        <v>393</v>
      </c>
      <c r="U266" s="68" t="s">
        <v>393</v>
      </c>
      <c r="V266" s="68" t="s">
        <v>393</v>
      </c>
      <c r="W266" s="68">
        <v>7.3</v>
      </c>
      <c r="X266" s="68">
        <v>5.5</v>
      </c>
      <c r="Y266" s="68">
        <v>9.3000000000000007</v>
      </c>
      <c r="Z266" s="68">
        <v>7.9</v>
      </c>
      <c r="AA266" s="68">
        <v>7.1</v>
      </c>
      <c r="AB266" s="68">
        <v>6.9</v>
      </c>
      <c r="AC266" s="68">
        <v>6.1</v>
      </c>
      <c r="AD266" s="68">
        <v>5.0999999999999996</v>
      </c>
      <c r="AE266" s="68">
        <v>6.8</v>
      </c>
      <c r="AF266" s="68">
        <v>5</v>
      </c>
      <c r="AG266" s="68">
        <v>6.2</v>
      </c>
      <c r="AH266" s="68">
        <v>7.3</v>
      </c>
      <c r="AI266" s="68">
        <v>4.0999999999999996</v>
      </c>
      <c r="AJ266" s="68">
        <v>6.1</v>
      </c>
      <c r="AK266" s="68">
        <v>6.4</v>
      </c>
      <c r="AL266" s="68">
        <v>5.2</v>
      </c>
      <c r="AM266" s="69">
        <v>51</v>
      </c>
      <c r="AN266" s="70">
        <v>0</v>
      </c>
      <c r="AO266" s="71">
        <v>7.9</v>
      </c>
      <c r="AP266" s="71">
        <v>10</v>
      </c>
      <c r="AQ266" s="71">
        <v>8.9</v>
      </c>
      <c r="AR266" s="71" t="s">
        <v>393</v>
      </c>
      <c r="AS266" s="71" t="s">
        <v>393</v>
      </c>
      <c r="AT266" s="71" t="s">
        <v>393</v>
      </c>
      <c r="AU266" s="71" t="s">
        <v>393</v>
      </c>
      <c r="AV266" s="71" t="s">
        <v>393</v>
      </c>
      <c r="AW266" s="71">
        <v>8.9</v>
      </c>
      <c r="AX266" s="71" t="s">
        <v>393</v>
      </c>
      <c r="AY266" s="71" t="s">
        <v>393</v>
      </c>
      <c r="AZ266" s="71" t="s">
        <v>393</v>
      </c>
      <c r="BA266" s="71" t="s">
        <v>393</v>
      </c>
      <c r="BB266" s="71" t="s">
        <v>393</v>
      </c>
      <c r="BC266" s="71">
        <v>7.4</v>
      </c>
      <c r="BD266" s="69">
        <v>5</v>
      </c>
      <c r="BE266" s="70">
        <v>0</v>
      </c>
      <c r="BF266" s="68">
        <v>4.7</v>
      </c>
      <c r="BG266" s="68">
        <v>4.9000000000000004</v>
      </c>
      <c r="BH266" s="68">
        <v>7.4</v>
      </c>
      <c r="BI266" s="68">
        <v>5.8</v>
      </c>
      <c r="BJ266" s="68">
        <v>6</v>
      </c>
      <c r="BK266" s="68">
        <v>5.8</v>
      </c>
      <c r="BL266" s="68">
        <v>7.3</v>
      </c>
      <c r="BM266" s="68">
        <v>6.8</v>
      </c>
      <c r="BN266" s="68">
        <v>5.6</v>
      </c>
      <c r="BO266" s="68">
        <v>4.7</v>
      </c>
      <c r="BP266" s="68">
        <v>5</v>
      </c>
      <c r="BQ266" s="68">
        <v>6.5</v>
      </c>
      <c r="BR266" s="68">
        <v>5.4</v>
      </c>
      <c r="BS266" s="68" t="s">
        <v>393</v>
      </c>
      <c r="BT266" s="68">
        <v>5.9</v>
      </c>
      <c r="BU266" s="68">
        <v>5.7</v>
      </c>
      <c r="BV266" s="68">
        <v>6.6</v>
      </c>
      <c r="BW266" s="68">
        <v>6</v>
      </c>
      <c r="BX266" s="68">
        <v>8</v>
      </c>
      <c r="BY266" s="68">
        <v>7.9</v>
      </c>
      <c r="BZ266" s="69">
        <v>50</v>
      </c>
      <c r="CA266" s="70">
        <v>0</v>
      </c>
      <c r="CB266" s="68">
        <v>8.6</v>
      </c>
      <c r="CC266" s="68" t="s">
        <v>393</v>
      </c>
      <c r="CD266" s="68">
        <v>8.4</v>
      </c>
      <c r="CE266" s="68" t="s">
        <v>393</v>
      </c>
      <c r="CF266" s="68">
        <v>7</v>
      </c>
      <c r="CG266" s="68">
        <v>7.2</v>
      </c>
      <c r="CH266" s="68">
        <v>6.9</v>
      </c>
      <c r="CI266" s="68" t="s">
        <v>219</v>
      </c>
      <c r="CJ266" s="68" t="s">
        <v>393</v>
      </c>
      <c r="CK266" s="68">
        <v>8.4</v>
      </c>
      <c r="CL266" s="68" t="s">
        <v>393</v>
      </c>
      <c r="CM266" s="68" t="s">
        <v>393</v>
      </c>
      <c r="CN266" s="68" t="s">
        <v>393</v>
      </c>
      <c r="CO266" s="68" t="s">
        <v>393</v>
      </c>
      <c r="CP266" s="68">
        <v>5.8</v>
      </c>
      <c r="CQ266" s="68">
        <v>7.5</v>
      </c>
      <c r="CR266" s="68">
        <v>8.8000000000000007</v>
      </c>
      <c r="CS266" s="68">
        <v>8.4</v>
      </c>
      <c r="CT266" s="68">
        <v>7.6</v>
      </c>
      <c r="CU266" s="69">
        <v>24</v>
      </c>
      <c r="CV266" s="70">
        <v>3</v>
      </c>
      <c r="CW266" s="72">
        <v>125</v>
      </c>
      <c r="CX266" s="72">
        <v>3</v>
      </c>
      <c r="CY266" s="72">
        <v>0</v>
      </c>
      <c r="CZ266" s="72">
        <v>128</v>
      </c>
      <c r="DA266" s="72">
        <v>6.4</v>
      </c>
      <c r="DB266" s="72">
        <v>2.52</v>
      </c>
      <c r="DC266" s="68" t="s">
        <v>393</v>
      </c>
      <c r="DD266" s="68" t="s">
        <v>393</v>
      </c>
      <c r="DE266" s="68" t="s">
        <v>393</v>
      </c>
      <c r="DF266" s="68" t="s">
        <v>393</v>
      </c>
      <c r="DG266" s="72"/>
      <c r="DH266" s="72">
        <v>0</v>
      </c>
      <c r="DI266" s="72">
        <v>0</v>
      </c>
      <c r="DJ266" s="69">
        <v>0</v>
      </c>
      <c r="DK266" s="70">
        <v>5</v>
      </c>
      <c r="DL266" s="72">
        <v>125</v>
      </c>
      <c r="DM266" s="72">
        <v>8</v>
      </c>
      <c r="DN266" s="72">
        <v>6.16</v>
      </c>
      <c r="DO266" s="72">
        <v>2.4300000000000002</v>
      </c>
      <c r="DP266" s="69">
        <v>130</v>
      </c>
      <c r="DQ266" s="70">
        <v>8</v>
      </c>
      <c r="DR266" s="68">
        <v>137</v>
      </c>
      <c r="DS266" s="68">
        <v>130</v>
      </c>
      <c r="DT266" s="68">
        <v>6.55</v>
      </c>
      <c r="DU266" s="68">
        <v>2.58</v>
      </c>
      <c r="DV266" s="68" t="s">
        <v>393</v>
      </c>
      <c r="DW266" s="73">
        <v>2.34375E-2</v>
      </c>
      <c r="DX266" s="16">
        <v>2220727316</v>
      </c>
      <c r="DY266" s="16" t="e">
        <v>#N/A</v>
      </c>
      <c r="DZ266" s="16" t="e">
        <v>#N/A</v>
      </c>
    </row>
    <row r="267" spans="1:130" ht="18.75" customHeight="1" x14ac:dyDescent="0.2">
      <c r="A267" s="100">
        <v>16</v>
      </c>
      <c r="B267" s="100"/>
      <c r="C267" s="65">
        <v>2221724268</v>
      </c>
      <c r="D267" s="66" t="s">
        <v>6</v>
      </c>
      <c r="E267" s="66" t="s">
        <v>53</v>
      </c>
      <c r="F267" s="66" t="s">
        <v>136</v>
      </c>
      <c r="G267" s="67">
        <v>35926</v>
      </c>
      <c r="H267" s="66" t="s">
        <v>210</v>
      </c>
      <c r="I267" s="66" t="s">
        <v>212</v>
      </c>
      <c r="J267" s="68">
        <v>7.9</v>
      </c>
      <c r="K267" s="68">
        <v>6.5</v>
      </c>
      <c r="L267" s="68">
        <v>5.6</v>
      </c>
      <c r="M267" s="68">
        <v>7.4</v>
      </c>
      <c r="N267" s="68">
        <v>6.5</v>
      </c>
      <c r="O267" s="68">
        <v>7.3</v>
      </c>
      <c r="P267" s="68">
        <v>6.6</v>
      </c>
      <c r="Q267" s="68" t="s">
        <v>393</v>
      </c>
      <c r="R267" s="68">
        <v>5.7</v>
      </c>
      <c r="S267" s="68" t="s">
        <v>393</v>
      </c>
      <c r="T267" s="68" t="s">
        <v>393</v>
      </c>
      <c r="U267" s="68" t="s">
        <v>393</v>
      </c>
      <c r="V267" s="68" t="s">
        <v>393</v>
      </c>
      <c r="W267" s="68">
        <v>6.5</v>
      </c>
      <c r="X267" s="68">
        <v>4.9000000000000004</v>
      </c>
      <c r="Y267" s="68">
        <v>8.8000000000000007</v>
      </c>
      <c r="Z267" s="68">
        <v>7.4</v>
      </c>
      <c r="AA267" s="68">
        <v>5.3</v>
      </c>
      <c r="AB267" s="68">
        <v>5.9</v>
      </c>
      <c r="AC267" s="68">
        <v>4.0999999999999996</v>
      </c>
      <c r="AD267" s="68">
        <v>5.9</v>
      </c>
      <c r="AE267" s="68">
        <v>7.7</v>
      </c>
      <c r="AF267" s="68">
        <v>8.6999999999999993</v>
      </c>
      <c r="AG267" s="68">
        <v>8.9</v>
      </c>
      <c r="AH267" s="68">
        <v>8.4</v>
      </c>
      <c r="AI267" s="68" t="s">
        <v>219</v>
      </c>
      <c r="AJ267" s="68">
        <v>8.1999999999999993</v>
      </c>
      <c r="AK267" s="68">
        <v>7.9</v>
      </c>
      <c r="AL267" s="68">
        <v>10</v>
      </c>
      <c r="AM267" s="69">
        <v>49</v>
      </c>
      <c r="AN267" s="70">
        <v>2</v>
      </c>
      <c r="AO267" s="71">
        <v>7.3</v>
      </c>
      <c r="AP267" s="71">
        <v>5.9</v>
      </c>
      <c r="AQ267" s="71" t="s">
        <v>393</v>
      </c>
      <c r="AR267" s="71">
        <v>6.2</v>
      </c>
      <c r="AS267" s="71" t="s">
        <v>393</v>
      </c>
      <c r="AT267" s="71" t="s">
        <v>393</v>
      </c>
      <c r="AU267" s="71" t="s">
        <v>393</v>
      </c>
      <c r="AV267" s="71" t="s">
        <v>393</v>
      </c>
      <c r="AW267" s="71" t="s">
        <v>393</v>
      </c>
      <c r="AX267" s="71">
        <v>5.9</v>
      </c>
      <c r="AY267" s="71" t="s">
        <v>393</v>
      </c>
      <c r="AZ267" s="71" t="s">
        <v>393</v>
      </c>
      <c r="BA267" s="71" t="s">
        <v>393</v>
      </c>
      <c r="BB267" s="71" t="s">
        <v>393</v>
      </c>
      <c r="BC267" s="71">
        <v>4.9000000000000004</v>
      </c>
      <c r="BD267" s="69">
        <v>5</v>
      </c>
      <c r="BE267" s="70">
        <v>0</v>
      </c>
      <c r="BF267" s="68">
        <v>4.8</v>
      </c>
      <c r="BG267" s="68">
        <v>6.6</v>
      </c>
      <c r="BH267" s="68">
        <v>6.2</v>
      </c>
      <c r="BI267" s="68">
        <v>5.8</v>
      </c>
      <c r="BJ267" s="68">
        <v>4.4000000000000004</v>
      </c>
      <c r="BK267" s="68">
        <v>6</v>
      </c>
      <c r="BL267" s="68">
        <v>7.3</v>
      </c>
      <c r="BM267" s="68">
        <v>5.0999999999999996</v>
      </c>
      <c r="BN267" s="68">
        <v>5.0999999999999996</v>
      </c>
      <c r="BO267" s="68">
        <v>7.7</v>
      </c>
      <c r="BP267" s="68">
        <v>5.8</v>
      </c>
      <c r="BQ267" s="68">
        <v>5.7</v>
      </c>
      <c r="BR267" s="68">
        <v>5.7</v>
      </c>
      <c r="BS267" s="68" t="s">
        <v>393</v>
      </c>
      <c r="BT267" s="68">
        <v>6.4</v>
      </c>
      <c r="BU267" s="68">
        <v>5.6</v>
      </c>
      <c r="BV267" s="68">
        <v>6.6</v>
      </c>
      <c r="BW267" s="68">
        <v>5.5</v>
      </c>
      <c r="BX267" s="68">
        <v>4.4000000000000004</v>
      </c>
      <c r="BY267" s="68">
        <v>7.9</v>
      </c>
      <c r="BZ267" s="69">
        <v>50</v>
      </c>
      <c r="CA267" s="70">
        <v>0</v>
      </c>
      <c r="CB267" s="68">
        <v>7.8</v>
      </c>
      <c r="CC267" s="68" t="s">
        <v>393</v>
      </c>
      <c r="CD267" s="68">
        <v>6.8</v>
      </c>
      <c r="CE267" s="68" t="s">
        <v>393</v>
      </c>
      <c r="CF267" s="68">
        <v>6.4</v>
      </c>
      <c r="CG267" s="68">
        <v>7.3</v>
      </c>
      <c r="CH267" s="68">
        <v>8.9</v>
      </c>
      <c r="CI267" s="68">
        <v>5.2</v>
      </c>
      <c r="CJ267" s="68" t="s">
        <v>393</v>
      </c>
      <c r="CK267" s="68">
        <v>6.4</v>
      </c>
      <c r="CL267" s="68" t="s">
        <v>393</v>
      </c>
      <c r="CM267" s="68" t="s">
        <v>393</v>
      </c>
      <c r="CN267" s="68" t="s">
        <v>393</v>
      </c>
      <c r="CO267" s="68" t="s">
        <v>393</v>
      </c>
      <c r="CP267" s="68">
        <v>4</v>
      </c>
      <c r="CQ267" s="68">
        <v>6.9</v>
      </c>
      <c r="CR267" s="68">
        <v>7.2</v>
      </c>
      <c r="CS267" s="68" t="s">
        <v>219</v>
      </c>
      <c r="CT267" s="68">
        <v>8.1</v>
      </c>
      <c r="CU267" s="69">
        <v>26</v>
      </c>
      <c r="CV267" s="70">
        <v>1</v>
      </c>
      <c r="CW267" s="72">
        <v>125</v>
      </c>
      <c r="CX267" s="72">
        <v>3</v>
      </c>
      <c r="CY267" s="72">
        <v>0</v>
      </c>
      <c r="CZ267" s="72">
        <v>128</v>
      </c>
      <c r="DA267" s="72">
        <v>6.28</v>
      </c>
      <c r="DB267" s="72">
        <v>2.4</v>
      </c>
      <c r="DC267" s="68" t="s">
        <v>393</v>
      </c>
      <c r="DD267" s="68" t="s">
        <v>393</v>
      </c>
      <c r="DE267" s="68" t="s">
        <v>393</v>
      </c>
      <c r="DF267" s="68" t="s">
        <v>393</v>
      </c>
      <c r="DG267" s="72"/>
      <c r="DH267" s="72">
        <v>0</v>
      </c>
      <c r="DI267" s="72">
        <v>0</v>
      </c>
      <c r="DJ267" s="69">
        <v>0</v>
      </c>
      <c r="DK267" s="70">
        <v>5</v>
      </c>
      <c r="DL267" s="72">
        <v>125</v>
      </c>
      <c r="DM267" s="72">
        <v>8</v>
      </c>
      <c r="DN267" s="72">
        <v>6.04</v>
      </c>
      <c r="DO267" s="72">
        <v>2.31</v>
      </c>
      <c r="DP267" s="69">
        <v>130</v>
      </c>
      <c r="DQ267" s="70">
        <v>8</v>
      </c>
      <c r="DR267" s="68">
        <v>137</v>
      </c>
      <c r="DS267" s="68">
        <v>131</v>
      </c>
      <c r="DT267" s="68">
        <v>6.4</v>
      </c>
      <c r="DU267" s="68">
        <v>2.44</v>
      </c>
      <c r="DV267" s="68" t="s">
        <v>393</v>
      </c>
      <c r="DW267" s="73">
        <v>2.34375E-2</v>
      </c>
      <c r="DX267" s="16" t="e">
        <v>#N/A</v>
      </c>
      <c r="DY267" s="16">
        <v>2221724268</v>
      </c>
      <c r="DZ267" s="16" t="e">
        <v>#N/A</v>
      </c>
    </row>
    <row r="268" spans="1:130" ht="18.75" customHeight="1" x14ac:dyDescent="0.2">
      <c r="A268" s="59">
        <v>17</v>
      </c>
      <c r="B268" s="59"/>
      <c r="C268" s="65">
        <v>2221724190</v>
      </c>
      <c r="D268" s="66" t="s">
        <v>6</v>
      </c>
      <c r="E268" s="66" t="s">
        <v>42</v>
      </c>
      <c r="F268" s="66" t="s">
        <v>124</v>
      </c>
      <c r="G268" s="67">
        <v>36014</v>
      </c>
      <c r="H268" s="66" t="s">
        <v>210</v>
      </c>
      <c r="I268" s="66" t="s">
        <v>212</v>
      </c>
      <c r="J268" s="68">
        <v>8.3000000000000007</v>
      </c>
      <c r="K268" s="68">
        <v>6</v>
      </c>
      <c r="L268" s="68">
        <v>5.8</v>
      </c>
      <c r="M268" s="68">
        <v>7.8</v>
      </c>
      <c r="N268" s="68">
        <v>4.2</v>
      </c>
      <c r="O268" s="68">
        <v>6.9</v>
      </c>
      <c r="P268" s="68">
        <v>7.7</v>
      </c>
      <c r="Q268" s="68" t="s">
        <v>393</v>
      </c>
      <c r="R268" s="68">
        <v>6.2</v>
      </c>
      <c r="S268" s="68" t="s">
        <v>393</v>
      </c>
      <c r="T268" s="68" t="s">
        <v>393</v>
      </c>
      <c r="U268" s="68" t="s">
        <v>393</v>
      </c>
      <c r="V268" s="68" t="s">
        <v>393</v>
      </c>
      <c r="W268" s="68">
        <v>8.5</v>
      </c>
      <c r="X268" s="68">
        <v>6.4</v>
      </c>
      <c r="Y268" s="68">
        <v>8.1999999999999993</v>
      </c>
      <c r="Z268" s="68">
        <v>9.1999999999999993</v>
      </c>
      <c r="AA268" s="68">
        <v>6.3</v>
      </c>
      <c r="AB268" s="68">
        <v>6.2</v>
      </c>
      <c r="AC268" s="68">
        <v>5.5</v>
      </c>
      <c r="AD268" s="68">
        <v>4.4000000000000004</v>
      </c>
      <c r="AE268" s="68">
        <v>5.4</v>
      </c>
      <c r="AF268" s="68">
        <v>6.9</v>
      </c>
      <c r="AG268" s="68">
        <v>7.3</v>
      </c>
      <c r="AH268" s="68">
        <v>7.9</v>
      </c>
      <c r="AI268" s="68">
        <v>6.2</v>
      </c>
      <c r="AJ268" s="68">
        <v>5.0999999999999996</v>
      </c>
      <c r="AK268" s="68">
        <v>5.8</v>
      </c>
      <c r="AL268" s="68">
        <v>6.5</v>
      </c>
      <c r="AM268" s="69">
        <v>51</v>
      </c>
      <c r="AN268" s="70">
        <v>0</v>
      </c>
      <c r="AO268" s="71">
        <v>7.9</v>
      </c>
      <c r="AP268" s="71">
        <v>7.9</v>
      </c>
      <c r="AQ268" s="71" t="s">
        <v>393</v>
      </c>
      <c r="AR268" s="71" t="s">
        <v>393</v>
      </c>
      <c r="AS268" s="71">
        <v>8.6</v>
      </c>
      <c r="AT268" s="71" t="s">
        <v>393</v>
      </c>
      <c r="AU268" s="71" t="s">
        <v>393</v>
      </c>
      <c r="AV268" s="71" t="s">
        <v>393</v>
      </c>
      <c r="AW268" s="71">
        <v>4.8</v>
      </c>
      <c r="AX268" s="71" t="s">
        <v>393</v>
      </c>
      <c r="AY268" s="71" t="s">
        <v>393</v>
      </c>
      <c r="AZ268" s="71" t="s">
        <v>393</v>
      </c>
      <c r="BA268" s="71" t="s">
        <v>393</v>
      </c>
      <c r="BB268" s="71" t="s">
        <v>393</v>
      </c>
      <c r="BC268" s="71">
        <v>7.6</v>
      </c>
      <c r="BD268" s="69">
        <v>5</v>
      </c>
      <c r="BE268" s="70">
        <v>0</v>
      </c>
      <c r="BF268" s="68">
        <v>5.2</v>
      </c>
      <c r="BG268" s="68">
        <v>4.5999999999999996</v>
      </c>
      <c r="BH268" s="68">
        <v>4.2</v>
      </c>
      <c r="BI268" s="68">
        <v>4.5999999999999996</v>
      </c>
      <c r="BJ268" s="68">
        <v>5.6</v>
      </c>
      <c r="BK268" s="68">
        <v>6.4</v>
      </c>
      <c r="BL268" s="68">
        <v>7.3</v>
      </c>
      <c r="BM268" s="68">
        <v>5.0999999999999996</v>
      </c>
      <c r="BN268" s="68">
        <v>4</v>
      </c>
      <c r="BO268" s="68">
        <v>4.4000000000000004</v>
      </c>
      <c r="BP268" s="68">
        <v>4.2</v>
      </c>
      <c r="BQ268" s="68">
        <v>5.5</v>
      </c>
      <c r="BR268" s="68">
        <v>5.4</v>
      </c>
      <c r="BS268" s="68" t="s">
        <v>393</v>
      </c>
      <c r="BT268" s="68">
        <v>4.5999999999999996</v>
      </c>
      <c r="BU268" s="68">
        <v>5</v>
      </c>
      <c r="BV268" s="68">
        <v>5.6</v>
      </c>
      <c r="BW268" s="68" t="s">
        <v>219</v>
      </c>
      <c r="BX268" s="68">
        <v>6.2</v>
      </c>
      <c r="BY268" s="68">
        <v>7.9</v>
      </c>
      <c r="BZ268" s="69">
        <v>47</v>
      </c>
      <c r="CA268" s="70">
        <v>3</v>
      </c>
      <c r="CB268" s="68">
        <v>7.8</v>
      </c>
      <c r="CC268" s="68" t="s">
        <v>393</v>
      </c>
      <c r="CD268" s="68">
        <v>7.6</v>
      </c>
      <c r="CE268" s="68" t="s">
        <v>393</v>
      </c>
      <c r="CF268" s="68">
        <v>6</v>
      </c>
      <c r="CG268" s="68">
        <v>7</v>
      </c>
      <c r="CH268" s="68">
        <v>7.3</v>
      </c>
      <c r="CI268" s="68">
        <v>4.3</v>
      </c>
      <c r="CJ268" s="68" t="s">
        <v>393</v>
      </c>
      <c r="CK268" s="68">
        <v>6.2</v>
      </c>
      <c r="CL268" s="68" t="s">
        <v>393</v>
      </c>
      <c r="CM268" s="68" t="s">
        <v>393</v>
      </c>
      <c r="CN268" s="68" t="s">
        <v>393</v>
      </c>
      <c r="CO268" s="68" t="s">
        <v>393</v>
      </c>
      <c r="CP268" s="68">
        <v>5.0999999999999996</v>
      </c>
      <c r="CQ268" s="68">
        <v>6.5</v>
      </c>
      <c r="CR268" s="68">
        <v>6.4</v>
      </c>
      <c r="CS268" s="68">
        <v>6.7</v>
      </c>
      <c r="CT268" s="68">
        <v>7.8</v>
      </c>
      <c r="CU268" s="69">
        <v>27</v>
      </c>
      <c r="CV268" s="70">
        <v>0</v>
      </c>
      <c r="CW268" s="72">
        <v>125</v>
      </c>
      <c r="CX268" s="72">
        <v>3</v>
      </c>
      <c r="CY268" s="72">
        <v>0</v>
      </c>
      <c r="CZ268" s="72">
        <v>128</v>
      </c>
      <c r="DA268" s="72">
        <v>5.83</v>
      </c>
      <c r="DB268" s="72">
        <v>2.14</v>
      </c>
      <c r="DC268" s="68" t="s">
        <v>393</v>
      </c>
      <c r="DD268" s="68" t="s">
        <v>393</v>
      </c>
      <c r="DE268" s="68" t="s">
        <v>393</v>
      </c>
      <c r="DF268" s="68" t="s">
        <v>393</v>
      </c>
      <c r="DG268" s="72"/>
      <c r="DH268" s="72">
        <v>0</v>
      </c>
      <c r="DI268" s="72">
        <v>0</v>
      </c>
      <c r="DJ268" s="69">
        <v>0</v>
      </c>
      <c r="DK268" s="70">
        <v>5</v>
      </c>
      <c r="DL268" s="72">
        <v>125</v>
      </c>
      <c r="DM268" s="72">
        <v>8</v>
      </c>
      <c r="DN268" s="72">
        <v>5.61</v>
      </c>
      <c r="DO268" s="72">
        <v>2.06</v>
      </c>
      <c r="DP268" s="69">
        <v>130</v>
      </c>
      <c r="DQ268" s="70">
        <v>8</v>
      </c>
      <c r="DR268" s="68">
        <v>137</v>
      </c>
      <c r="DS268" s="68">
        <v>133</v>
      </c>
      <c r="DT268" s="68">
        <v>5.92</v>
      </c>
      <c r="DU268" s="68">
        <v>2.14</v>
      </c>
      <c r="DV268" s="68" t="s">
        <v>393</v>
      </c>
      <c r="DW268" s="73">
        <v>2.34375E-2</v>
      </c>
      <c r="DX268" s="16">
        <v>2221724190</v>
      </c>
      <c r="DY268" s="16" t="e">
        <v>#N/A</v>
      </c>
      <c r="DZ268" s="16" t="e">
        <v>#N/A</v>
      </c>
    </row>
    <row r="269" spans="1:130" ht="18.75" customHeight="1" x14ac:dyDescent="0.2">
      <c r="A269" s="59">
        <v>18</v>
      </c>
      <c r="B269" s="59"/>
      <c r="C269" s="65">
        <v>2221727323</v>
      </c>
      <c r="D269" s="66" t="s">
        <v>26</v>
      </c>
      <c r="E269" s="66" t="s">
        <v>53</v>
      </c>
      <c r="F269" s="66" t="s">
        <v>153</v>
      </c>
      <c r="G269" s="67">
        <v>35871</v>
      </c>
      <c r="H269" s="66" t="s">
        <v>210</v>
      </c>
      <c r="I269" s="66" t="s">
        <v>212</v>
      </c>
      <c r="J269" s="68">
        <v>7</v>
      </c>
      <c r="K269" s="68">
        <v>7.4</v>
      </c>
      <c r="L269" s="68">
        <v>6.2</v>
      </c>
      <c r="M269" s="68">
        <v>8.6999999999999993</v>
      </c>
      <c r="N269" s="68">
        <v>7.4</v>
      </c>
      <c r="O269" s="68">
        <v>5.9</v>
      </c>
      <c r="P269" s="68">
        <v>6.8</v>
      </c>
      <c r="Q269" s="68" t="s">
        <v>393</v>
      </c>
      <c r="R269" s="68">
        <v>5.9</v>
      </c>
      <c r="S269" s="68" t="s">
        <v>393</v>
      </c>
      <c r="T269" s="68" t="s">
        <v>393</v>
      </c>
      <c r="U269" s="68" t="s">
        <v>393</v>
      </c>
      <c r="V269" s="68">
        <v>6.9</v>
      </c>
      <c r="W269" s="68">
        <v>7.8</v>
      </c>
      <c r="X269" s="68" t="s">
        <v>393</v>
      </c>
      <c r="Y269" s="68">
        <v>8.3000000000000007</v>
      </c>
      <c r="Z269" s="68">
        <v>7.8</v>
      </c>
      <c r="AA269" s="68">
        <v>6</v>
      </c>
      <c r="AB269" s="68">
        <v>5.8</v>
      </c>
      <c r="AC269" s="68">
        <v>6.3</v>
      </c>
      <c r="AD269" s="68">
        <v>5.7</v>
      </c>
      <c r="AE269" s="68">
        <v>7.2</v>
      </c>
      <c r="AF269" s="68">
        <v>6.6</v>
      </c>
      <c r="AG269" s="68">
        <v>6.8</v>
      </c>
      <c r="AH269" s="68">
        <v>7.3</v>
      </c>
      <c r="AI269" s="68">
        <v>5.4</v>
      </c>
      <c r="AJ269" s="68" t="s">
        <v>219</v>
      </c>
      <c r="AK269" s="68">
        <v>6.2</v>
      </c>
      <c r="AL269" s="68">
        <v>7.5</v>
      </c>
      <c r="AM269" s="69">
        <v>49</v>
      </c>
      <c r="AN269" s="70">
        <v>2</v>
      </c>
      <c r="AO269" s="71">
        <v>8.1</v>
      </c>
      <c r="AP269" s="71">
        <v>6.7</v>
      </c>
      <c r="AQ269" s="71">
        <v>8</v>
      </c>
      <c r="AR269" s="71" t="s">
        <v>393</v>
      </c>
      <c r="AS269" s="71" t="s">
        <v>393</v>
      </c>
      <c r="AT269" s="71" t="s">
        <v>393</v>
      </c>
      <c r="AU269" s="71" t="s">
        <v>393</v>
      </c>
      <c r="AV269" s="71" t="s">
        <v>393</v>
      </c>
      <c r="AW269" s="71">
        <v>9</v>
      </c>
      <c r="AX269" s="71" t="s">
        <v>393</v>
      </c>
      <c r="AY269" s="71" t="s">
        <v>393</v>
      </c>
      <c r="AZ269" s="71" t="s">
        <v>393</v>
      </c>
      <c r="BA269" s="71" t="s">
        <v>393</v>
      </c>
      <c r="BB269" s="71" t="s">
        <v>393</v>
      </c>
      <c r="BC269" s="71">
        <v>6.4</v>
      </c>
      <c r="BD269" s="69">
        <v>5</v>
      </c>
      <c r="BE269" s="70">
        <v>0</v>
      </c>
      <c r="BF269" s="68">
        <v>6.8</v>
      </c>
      <c r="BG269" s="68">
        <v>5.7</v>
      </c>
      <c r="BH269" s="68">
        <v>6.1</v>
      </c>
      <c r="BI269" s="68">
        <v>6</v>
      </c>
      <c r="BJ269" s="68">
        <v>6.7</v>
      </c>
      <c r="BK269" s="68">
        <v>6.6</v>
      </c>
      <c r="BL269" s="68">
        <v>7.3</v>
      </c>
      <c r="BM269" s="68">
        <v>6.4</v>
      </c>
      <c r="BN269" s="68">
        <v>6.1</v>
      </c>
      <c r="BO269" s="68">
        <v>6.1</v>
      </c>
      <c r="BP269" s="68">
        <v>4.7</v>
      </c>
      <c r="BQ269" s="68" t="s">
        <v>219</v>
      </c>
      <c r="BR269" s="68">
        <v>7.1</v>
      </c>
      <c r="BS269" s="68" t="s">
        <v>393</v>
      </c>
      <c r="BT269" s="68">
        <v>7.7</v>
      </c>
      <c r="BU269" s="68">
        <v>5.9</v>
      </c>
      <c r="BV269" s="68">
        <v>6.3</v>
      </c>
      <c r="BW269" s="68">
        <v>5.2</v>
      </c>
      <c r="BX269" s="68">
        <v>7.7</v>
      </c>
      <c r="BY269" s="68">
        <v>7.3</v>
      </c>
      <c r="BZ269" s="69">
        <v>48</v>
      </c>
      <c r="CA269" s="70">
        <v>2</v>
      </c>
      <c r="CB269" s="68">
        <v>8.4</v>
      </c>
      <c r="CC269" s="68" t="s">
        <v>393</v>
      </c>
      <c r="CD269" s="68">
        <v>7.2</v>
      </c>
      <c r="CE269" s="68" t="s">
        <v>393</v>
      </c>
      <c r="CF269" s="68">
        <v>5.6</v>
      </c>
      <c r="CG269" s="68">
        <v>5.9</v>
      </c>
      <c r="CH269" s="68">
        <v>7.3</v>
      </c>
      <c r="CI269" s="68">
        <v>5.7</v>
      </c>
      <c r="CJ269" s="68" t="s">
        <v>393</v>
      </c>
      <c r="CK269" s="68">
        <v>7</v>
      </c>
      <c r="CL269" s="68" t="s">
        <v>393</v>
      </c>
      <c r="CM269" s="68" t="s">
        <v>393</v>
      </c>
      <c r="CN269" s="68" t="s">
        <v>393</v>
      </c>
      <c r="CO269" s="68" t="s">
        <v>393</v>
      </c>
      <c r="CP269" s="68">
        <v>6.4</v>
      </c>
      <c r="CQ269" s="68">
        <v>5.0999999999999996</v>
      </c>
      <c r="CR269" s="68">
        <v>6.7</v>
      </c>
      <c r="CS269" s="68">
        <v>8.1</v>
      </c>
      <c r="CT269" s="68">
        <v>7</v>
      </c>
      <c r="CU269" s="69">
        <v>27</v>
      </c>
      <c r="CV269" s="70">
        <v>0</v>
      </c>
      <c r="CW269" s="72">
        <v>124</v>
      </c>
      <c r="CX269" s="72">
        <v>4</v>
      </c>
      <c r="CY269" s="72">
        <v>0</v>
      </c>
      <c r="CZ269" s="72">
        <v>128</v>
      </c>
      <c r="DA269" s="72">
        <v>6.35</v>
      </c>
      <c r="DB269" s="72">
        <v>2.4700000000000002</v>
      </c>
      <c r="DC269" s="68" t="s">
        <v>393</v>
      </c>
      <c r="DD269" s="68" t="s">
        <v>393</v>
      </c>
      <c r="DE269" s="68" t="s">
        <v>393</v>
      </c>
      <c r="DF269" s="68" t="s">
        <v>393</v>
      </c>
      <c r="DG269" s="72"/>
      <c r="DH269" s="72">
        <v>0</v>
      </c>
      <c r="DI269" s="72">
        <v>0</v>
      </c>
      <c r="DJ269" s="69">
        <v>0</v>
      </c>
      <c r="DK269" s="70">
        <v>5</v>
      </c>
      <c r="DL269" s="72">
        <v>124</v>
      </c>
      <c r="DM269" s="72">
        <v>9</v>
      </c>
      <c r="DN269" s="72">
        <v>6.11</v>
      </c>
      <c r="DO269" s="72">
        <v>2.38</v>
      </c>
      <c r="DP269" s="69">
        <v>129</v>
      </c>
      <c r="DQ269" s="70">
        <v>9</v>
      </c>
      <c r="DR269" s="68">
        <v>137</v>
      </c>
      <c r="DS269" s="68">
        <v>129</v>
      </c>
      <c r="DT269" s="68">
        <v>6.55</v>
      </c>
      <c r="DU269" s="68">
        <v>2.5499999999999998</v>
      </c>
      <c r="DV269" s="68" t="s">
        <v>393</v>
      </c>
      <c r="DW269" s="73">
        <v>3.125E-2</v>
      </c>
      <c r="DX269" s="16">
        <v>2221727323</v>
      </c>
      <c r="DY269" s="16" t="e">
        <v>#N/A</v>
      </c>
      <c r="DZ269" s="16" t="e">
        <v>#N/A</v>
      </c>
    </row>
    <row r="270" spans="1:130" ht="18.75" customHeight="1" x14ac:dyDescent="0.2">
      <c r="A270" s="59">
        <v>19</v>
      </c>
      <c r="B270" s="59"/>
      <c r="C270" s="65">
        <v>2220728616</v>
      </c>
      <c r="D270" s="66" t="s">
        <v>7</v>
      </c>
      <c r="E270" s="66" t="s">
        <v>47</v>
      </c>
      <c r="F270" s="66" t="s">
        <v>126</v>
      </c>
      <c r="G270" s="67">
        <v>35927</v>
      </c>
      <c r="H270" s="66" t="s">
        <v>209</v>
      </c>
      <c r="I270" s="66" t="s">
        <v>212</v>
      </c>
      <c r="J270" s="68">
        <v>8.1999999999999993</v>
      </c>
      <c r="K270" s="68">
        <v>6.6</v>
      </c>
      <c r="L270" s="68">
        <v>4</v>
      </c>
      <c r="M270" s="68">
        <v>5.6</v>
      </c>
      <c r="N270" s="68">
        <v>4.3</v>
      </c>
      <c r="O270" s="68">
        <v>8.5</v>
      </c>
      <c r="P270" s="68">
        <v>5.3</v>
      </c>
      <c r="Q270" s="68" t="s">
        <v>393</v>
      </c>
      <c r="R270" s="68">
        <v>6.5</v>
      </c>
      <c r="S270" s="68" t="s">
        <v>393</v>
      </c>
      <c r="T270" s="68" t="s">
        <v>393</v>
      </c>
      <c r="U270" s="68" t="s">
        <v>393</v>
      </c>
      <c r="V270" s="68">
        <v>6.5</v>
      </c>
      <c r="W270" s="68">
        <v>7.8</v>
      </c>
      <c r="X270" s="68" t="s">
        <v>393</v>
      </c>
      <c r="Y270" s="68">
        <v>9.1999999999999993</v>
      </c>
      <c r="Z270" s="68">
        <v>7.1</v>
      </c>
      <c r="AA270" s="68">
        <v>6.7</v>
      </c>
      <c r="AB270" s="68">
        <v>7.3</v>
      </c>
      <c r="AC270" s="68">
        <v>4.7</v>
      </c>
      <c r="AD270" s="68">
        <v>8.5</v>
      </c>
      <c r="AE270" s="68">
        <v>5.9</v>
      </c>
      <c r="AF270" s="68">
        <v>8.6999999999999993</v>
      </c>
      <c r="AG270" s="68">
        <v>5.3</v>
      </c>
      <c r="AH270" s="68">
        <v>6.7</v>
      </c>
      <c r="AI270" s="68">
        <v>7</v>
      </c>
      <c r="AJ270" s="68">
        <v>7.7</v>
      </c>
      <c r="AK270" s="68">
        <v>4.9000000000000004</v>
      </c>
      <c r="AL270" s="68">
        <v>7.9</v>
      </c>
      <c r="AM270" s="69">
        <v>51</v>
      </c>
      <c r="AN270" s="70">
        <v>0</v>
      </c>
      <c r="AO270" s="71">
        <v>6.1</v>
      </c>
      <c r="AP270" s="71">
        <v>6.4</v>
      </c>
      <c r="AQ270" s="71" t="s">
        <v>393</v>
      </c>
      <c r="AR270" s="71" t="s">
        <v>393</v>
      </c>
      <c r="AS270" s="71" t="s">
        <v>393</v>
      </c>
      <c r="AT270" s="71" t="s">
        <v>393</v>
      </c>
      <c r="AU270" s="71">
        <v>6.1</v>
      </c>
      <c r="AV270" s="71" t="s">
        <v>393</v>
      </c>
      <c r="AW270" s="71" t="s">
        <v>393</v>
      </c>
      <c r="AX270" s="71" t="s">
        <v>393</v>
      </c>
      <c r="AY270" s="71" t="s">
        <v>393</v>
      </c>
      <c r="AZ270" s="71" t="s">
        <v>393</v>
      </c>
      <c r="BA270" s="71">
        <v>5.4</v>
      </c>
      <c r="BB270" s="71" t="s">
        <v>393</v>
      </c>
      <c r="BC270" s="71">
        <v>7.8</v>
      </c>
      <c r="BD270" s="69">
        <v>5</v>
      </c>
      <c r="BE270" s="70">
        <v>0</v>
      </c>
      <c r="BF270" s="68">
        <v>5.7</v>
      </c>
      <c r="BG270" s="68">
        <v>5.2</v>
      </c>
      <c r="BH270" s="68">
        <v>6.3</v>
      </c>
      <c r="BI270" s="68">
        <v>4.3</v>
      </c>
      <c r="BJ270" s="68">
        <v>5.6</v>
      </c>
      <c r="BK270" s="68">
        <v>6.8</v>
      </c>
      <c r="BL270" s="68">
        <v>6.7</v>
      </c>
      <c r="BM270" s="68">
        <v>6</v>
      </c>
      <c r="BN270" s="68" t="s">
        <v>219</v>
      </c>
      <c r="BO270" s="68">
        <v>6.6</v>
      </c>
      <c r="BP270" s="68">
        <v>4.5</v>
      </c>
      <c r="BQ270" s="68">
        <v>4.8</v>
      </c>
      <c r="BR270" s="68">
        <v>5.6</v>
      </c>
      <c r="BS270" s="68" t="s">
        <v>393</v>
      </c>
      <c r="BT270" s="68">
        <v>4.5999999999999996</v>
      </c>
      <c r="BU270" s="68">
        <v>6.4</v>
      </c>
      <c r="BV270" s="68">
        <v>7.6</v>
      </c>
      <c r="BW270" s="68">
        <v>6.3</v>
      </c>
      <c r="BX270" s="68">
        <v>6.5</v>
      </c>
      <c r="BY270" s="68">
        <v>7.6</v>
      </c>
      <c r="BZ270" s="69">
        <v>47</v>
      </c>
      <c r="CA270" s="70">
        <v>3</v>
      </c>
      <c r="CB270" s="68">
        <v>8.4</v>
      </c>
      <c r="CC270" s="68" t="s">
        <v>393</v>
      </c>
      <c r="CD270" s="68">
        <v>7.9</v>
      </c>
      <c r="CE270" s="68" t="s">
        <v>393</v>
      </c>
      <c r="CF270" s="68">
        <v>7</v>
      </c>
      <c r="CG270" s="68">
        <v>6.1</v>
      </c>
      <c r="CH270" s="68">
        <v>6.5</v>
      </c>
      <c r="CI270" s="68">
        <v>4.5999999999999996</v>
      </c>
      <c r="CJ270" s="68" t="s">
        <v>393</v>
      </c>
      <c r="CK270" s="68">
        <v>6.6</v>
      </c>
      <c r="CL270" s="68" t="s">
        <v>393</v>
      </c>
      <c r="CM270" s="68" t="s">
        <v>393</v>
      </c>
      <c r="CN270" s="68" t="s">
        <v>393</v>
      </c>
      <c r="CO270" s="68" t="s">
        <v>393</v>
      </c>
      <c r="CP270" s="68">
        <v>6.5</v>
      </c>
      <c r="CQ270" s="68">
        <v>8.3000000000000007</v>
      </c>
      <c r="CR270" s="68">
        <v>7.9</v>
      </c>
      <c r="CS270" s="68" t="s">
        <v>219</v>
      </c>
      <c r="CT270" s="68">
        <v>7.1</v>
      </c>
      <c r="CU270" s="69">
        <v>26</v>
      </c>
      <c r="CV270" s="70">
        <v>1</v>
      </c>
      <c r="CW270" s="72">
        <v>124</v>
      </c>
      <c r="CX270" s="72">
        <v>4</v>
      </c>
      <c r="CY270" s="72">
        <v>0</v>
      </c>
      <c r="CZ270" s="72">
        <v>128</v>
      </c>
      <c r="DA270" s="72">
        <v>6.18</v>
      </c>
      <c r="DB270" s="72">
        <v>2.42</v>
      </c>
      <c r="DC270" s="68" t="s">
        <v>393</v>
      </c>
      <c r="DD270" s="68" t="s">
        <v>393</v>
      </c>
      <c r="DE270" s="68" t="s">
        <v>393</v>
      </c>
      <c r="DF270" s="68" t="s">
        <v>393</v>
      </c>
      <c r="DG270" s="72"/>
      <c r="DH270" s="72">
        <v>0</v>
      </c>
      <c r="DI270" s="72">
        <v>0</v>
      </c>
      <c r="DJ270" s="69">
        <v>0</v>
      </c>
      <c r="DK270" s="70">
        <v>5</v>
      </c>
      <c r="DL270" s="72">
        <v>124</v>
      </c>
      <c r="DM270" s="72">
        <v>9</v>
      </c>
      <c r="DN270" s="72">
        <v>5.95</v>
      </c>
      <c r="DO270" s="72">
        <v>2.33</v>
      </c>
      <c r="DP270" s="69">
        <v>129</v>
      </c>
      <c r="DQ270" s="70">
        <v>9</v>
      </c>
      <c r="DR270" s="68">
        <v>137</v>
      </c>
      <c r="DS270" s="68">
        <v>129</v>
      </c>
      <c r="DT270" s="68">
        <v>6.38</v>
      </c>
      <c r="DU270" s="68">
        <v>2.5</v>
      </c>
      <c r="DV270" s="68" t="s">
        <v>393</v>
      </c>
      <c r="DW270" s="73">
        <v>3.125E-2</v>
      </c>
      <c r="DX270" s="16">
        <v>2220728616</v>
      </c>
      <c r="DY270" s="16" t="e">
        <v>#N/A</v>
      </c>
      <c r="DZ270" s="16" t="e">
        <v>#N/A</v>
      </c>
    </row>
    <row r="271" spans="1:130" ht="18.75" customHeight="1" x14ac:dyDescent="0.2">
      <c r="A271" s="100">
        <v>20</v>
      </c>
      <c r="B271" s="100"/>
      <c r="C271" s="65">
        <v>2220716703</v>
      </c>
      <c r="D271" s="66" t="s">
        <v>6</v>
      </c>
      <c r="E271" s="66" t="s">
        <v>48</v>
      </c>
      <c r="F271" s="66" t="s">
        <v>143</v>
      </c>
      <c r="G271" s="67">
        <v>36022</v>
      </c>
      <c r="H271" s="66" t="s">
        <v>209</v>
      </c>
      <c r="I271" s="66" t="s">
        <v>212</v>
      </c>
      <c r="J271" s="68">
        <v>7.8</v>
      </c>
      <c r="K271" s="68">
        <v>4.9000000000000004</v>
      </c>
      <c r="L271" s="68">
        <v>7.3</v>
      </c>
      <c r="M271" s="68">
        <v>7</v>
      </c>
      <c r="N271" s="68">
        <v>6.7</v>
      </c>
      <c r="O271" s="68">
        <v>5.8</v>
      </c>
      <c r="P271" s="68">
        <v>8.6999999999999993</v>
      </c>
      <c r="Q271" s="68" t="s">
        <v>393</v>
      </c>
      <c r="R271" s="68">
        <v>4.9000000000000004</v>
      </c>
      <c r="S271" s="68" t="s">
        <v>393</v>
      </c>
      <c r="T271" s="68">
        <v>6.1</v>
      </c>
      <c r="U271" s="68" t="s">
        <v>393</v>
      </c>
      <c r="V271" s="68" t="s">
        <v>393</v>
      </c>
      <c r="W271" s="68">
        <v>5.5</v>
      </c>
      <c r="X271" s="68" t="s">
        <v>393</v>
      </c>
      <c r="Y271" s="68">
        <v>5.8</v>
      </c>
      <c r="Z271" s="68">
        <v>8.3000000000000007</v>
      </c>
      <c r="AA271" s="68">
        <v>6.1</v>
      </c>
      <c r="AB271" s="68">
        <v>6</v>
      </c>
      <c r="AC271" s="68">
        <v>5.4</v>
      </c>
      <c r="AD271" s="68" t="s">
        <v>219</v>
      </c>
      <c r="AE271" s="68">
        <v>6.6</v>
      </c>
      <c r="AF271" s="68">
        <v>4.9000000000000004</v>
      </c>
      <c r="AG271" s="68">
        <v>6.2</v>
      </c>
      <c r="AH271" s="68">
        <v>7.1</v>
      </c>
      <c r="AI271" s="68">
        <v>5.7</v>
      </c>
      <c r="AJ271" s="68">
        <v>5.9</v>
      </c>
      <c r="AK271" s="68">
        <v>4.5999999999999996</v>
      </c>
      <c r="AL271" s="68">
        <v>5.6</v>
      </c>
      <c r="AM271" s="69">
        <v>49</v>
      </c>
      <c r="AN271" s="70">
        <v>2</v>
      </c>
      <c r="AO271" s="71">
        <v>6.4</v>
      </c>
      <c r="AP271" s="71">
        <v>8.6999999999999993</v>
      </c>
      <c r="AQ271" s="71">
        <v>6.3</v>
      </c>
      <c r="AR271" s="71" t="s">
        <v>393</v>
      </c>
      <c r="AS271" s="71" t="s">
        <v>393</v>
      </c>
      <c r="AT271" s="71" t="s">
        <v>393</v>
      </c>
      <c r="AU271" s="71" t="s">
        <v>393</v>
      </c>
      <c r="AV271" s="71" t="s">
        <v>393</v>
      </c>
      <c r="AW271" s="71" t="s">
        <v>393</v>
      </c>
      <c r="AX271" s="71" t="s">
        <v>393</v>
      </c>
      <c r="AY271" s="71" t="s">
        <v>393</v>
      </c>
      <c r="AZ271" s="71" t="s">
        <v>393</v>
      </c>
      <c r="BA271" s="71" t="s">
        <v>393</v>
      </c>
      <c r="BB271" s="71">
        <v>6</v>
      </c>
      <c r="BC271" s="71">
        <v>5</v>
      </c>
      <c r="BD271" s="69">
        <v>5</v>
      </c>
      <c r="BE271" s="70">
        <v>0</v>
      </c>
      <c r="BF271" s="68">
        <v>5.9</v>
      </c>
      <c r="BG271" s="68">
        <v>5</v>
      </c>
      <c r="BH271" s="68">
        <v>4.9000000000000004</v>
      </c>
      <c r="BI271" s="68">
        <v>8.1999999999999993</v>
      </c>
      <c r="BJ271" s="68">
        <v>7.7</v>
      </c>
      <c r="BK271" s="68">
        <v>6.1</v>
      </c>
      <c r="BL271" s="68">
        <v>8</v>
      </c>
      <c r="BM271" s="68">
        <v>7.4</v>
      </c>
      <c r="BN271" s="68">
        <v>5.4</v>
      </c>
      <c r="BO271" s="68">
        <v>5.7</v>
      </c>
      <c r="BP271" s="68">
        <v>5</v>
      </c>
      <c r="BQ271" s="68" t="s">
        <v>219</v>
      </c>
      <c r="BR271" s="68">
        <v>5.8</v>
      </c>
      <c r="BS271" s="68" t="s">
        <v>393</v>
      </c>
      <c r="BT271" s="68">
        <v>8</v>
      </c>
      <c r="BU271" s="68">
        <v>7</v>
      </c>
      <c r="BV271" s="68">
        <v>7.4</v>
      </c>
      <c r="BW271" s="68">
        <v>5.7</v>
      </c>
      <c r="BX271" s="68">
        <v>6.4</v>
      </c>
      <c r="BY271" s="68">
        <v>7.1</v>
      </c>
      <c r="BZ271" s="69">
        <v>48</v>
      </c>
      <c r="CA271" s="70">
        <v>2</v>
      </c>
      <c r="CB271" s="68" t="s">
        <v>393</v>
      </c>
      <c r="CC271" s="68">
        <v>7.3</v>
      </c>
      <c r="CD271" s="68">
        <v>7.5</v>
      </c>
      <c r="CE271" s="68" t="s">
        <v>393</v>
      </c>
      <c r="CF271" s="68">
        <v>8.1999999999999993</v>
      </c>
      <c r="CG271" s="68">
        <v>6.3</v>
      </c>
      <c r="CH271" s="68">
        <v>6.5</v>
      </c>
      <c r="CI271" s="68">
        <v>6.7</v>
      </c>
      <c r="CJ271" s="68" t="s">
        <v>393</v>
      </c>
      <c r="CK271" s="68">
        <v>6.8</v>
      </c>
      <c r="CL271" s="68" t="s">
        <v>393</v>
      </c>
      <c r="CM271" s="68" t="s">
        <v>393</v>
      </c>
      <c r="CN271" s="68" t="s">
        <v>393</v>
      </c>
      <c r="CO271" s="68" t="s">
        <v>393</v>
      </c>
      <c r="CP271" s="68">
        <v>5.8</v>
      </c>
      <c r="CQ271" s="68">
        <v>7.5</v>
      </c>
      <c r="CR271" s="68">
        <v>6.7</v>
      </c>
      <c r="CS271" s="68">
        <v>6.1</v>
      </c>
      <c r="CT271" s="68">
        <v>6.4</v>
      </c>
      <c r="CU271" s="69">
        <v>27</v>
      </c>
      <c r="CV271" s="70">
        <v>0</v>
      </c>
      <c r="CW271" s="72">
        <v>124</v>
      </c>
      <c r="CX271" s="72">
        <v>4</v>
      </c>
      <c r="CY271" s="72">
        <v>0</v>
      </c>
      <c r="CZ271" s="72">
        <v>128</v>
      </c>
      <c r="DA271" s="72">
        <v>6.22</v>
      </c>
      <c r="DB271" s="72">
        <v>2.42</v>
      </c>
      <c r="DC271" s="68" t="s">
        <v>393</v>
      </c>
      <c r="DD271" s="68" t="s">
        <v>393</v>
      </c>
      <c r="DE271" s="68" t="s">
        <v>393</v>
      </c>
      <c r="DF271" s="68" t="s">
        <v>393</v>
      </c>
      <c r="DG271" s="72"/>
      <c r="DH271" s="72">
        <v>0</v>
      </c>
      <c r="DI271" s="72">
        <v>0</v>
      </c>
      <c r="DJ271" s="69">
        <v>0</v>
      </c>
      <c r="DK271" s="70">
        <v>5</v>
      </c>
      <c r="DL271" s="72">
        <v>124</v>
      </c>
      <c r="DM271" s="72">
        <v>9</v>
      </c>
      <c r="DN271" s="72">
        <v>5.99</v>
      </c>
      <c r="DO271" s="72">
        <v>2.33</v>
      </c>
      <c r="DP271" s="69">
        <v>129</v>
      </c>
      <c r="DQ271" s="70">
        <v>9</v>
      </c>
      <c r="DR271" s="68">
        <v>137</v>
      </c>
      <c r="DS271" s="68">
        <v>129</v>
      </c>
      <c r="DT271" s="68">
        <v>6.42</v>
      </c>
      <c r="DU271" s="68">
        <v>2.5</v>
      </c>
      <c r="DV271" s="68" t="s">
        <v>368</v>
      </c>
      <c r="DW271" s="73">
        <v>3.125E-2</v>
      </c>
      <c r="DX271" s="16">
        <v>2220716703</v>
      </c>
      <c r="DY271" s="16" t="e">
        <v>#N/A</v>
      </c>
      <c r="DZ271" s="16" t="e">
        <v>#N/A</v>
      </c>
    </row>
    <row r="272" spans="1:130" ht="15.95" customHeight="1" x14ac:dyDescent="0.2">
      <c r="A272" s="100">
        <v>21</v>
      </c>
      <c r="B272" s="626"/>
      <c r="C272" s="45">
        <v>2220728722</v>
      </c>
      <c r="D272" s="26" t="s">
        <v>6</v>
      </c>
      <c r="E272" s="26" t="s">
        <v>114</v>
      </c>
      <c r="F272" s="26" t="s">
        <v>196</v>
      </c>
      <c r="G272" s="27">
        <v>35854</v>
      </c>
      <c r="H272" s="26" t="s">
        <v>209</v>
      </c>
      <c r="I272" s="26" t="s">
        <v>212</v>
      </c>
      <c r="J272" s="28">
        <v>8</v>
      </c>
      <c r="K272" s="28">
        <v>7.7</v>
      </c>
      <c r="L272" s="28">
        <v>8.1999999999999993</v>
      </c>
      <c r="M272" s="28">
        <v>6.6</v>
      </c>
      <c r="N272" s="28">
        <v>7.2</v>
      </c>
      <c r="O272" s="28">
        <v>5.9</v>
      </c>
      <c r="P272" s="28">
        <v>5.5</v>
      </c>
      <c r="Q272" s="28" t="s">
        <v>393</v>
      </c>
      <c r="R272" s="28">
        <v>6.4</v>
      </c>
      <c r="S272" s="28" t="s">
        <v>393</v>
      </c>
      <c r="T272" s="28" t="s">
        <v>393</v>
      </c>
      <c r="U272" s="28" t="s">
        <v>393</v>
      </c>
      <c r="V272" s="28" t="s">
        <v>219</v>
      </c>
      <c r="W272" s="28">
        <v>8.3000000000000007</v>
      </c>
      <c r="X272" s="28" t="s">
        <v>393</v>
      </c>
      <c r="Y272" s="28">
        <v>9</v>
      </c>
      <c r="Z272" s="28">
        <v>7.9</v>
      </c>
      <c r="AA272" s="28">
        <v>6.8</v>
      </c>
      <c r="AB272" s="28">
        <v>7.1</v>
      </c>
      <c r="AC272" s="28">
        <v>6.8</v>
      </c>
      <c r="AD272" s="28">
        <v>7.2</v>
      </c>
      <c r="AE272" s="28">
        <v>5.4</v>
      </c>
      <c r="AF272" s="28">
        <v>7.4</v>
      </c>
      <c r="AG272" s="28">
        <v>4.0999999999999996</v>
      </c>
      <c r="AH272" s="28">
        <v>5.6</v>
      </c>
      <c r="AI272" s="28">
        <v>5.2</v>
      </c>
      <c r="AJ272" s="28">
        <v>6.2</v>
      </c>
      <c r="AK272" s="28" t="s">
        <v>219</v>
      </c>
      <c r="AL272" s="28">
        <v>6.1</v>
      </c>
      <c r="AM272" s="33">
        <v>47</v>
      </c>
      <c r="AN272" s="36">
        <v>4</v>
      </c>
      <c r="AO272" s="32">
        <v>5.8</v>
      </c>
      <c r="AP272" s="32">
        <v>5.5</v>
      </c>
      <c r="AQ272" s="32" t="s">
        <v>393</v>
      </c>
      <c r="AR272" s="32" t="s">
        <v>393</v>
      </c>
      <c r="AS272" s="32" t="s">
        <v>393</v>
      </c>
      <c r="AT272" s="32" t="s">
        <v>393</v>
      </c>
      <c r="AU272" s="32" t="s">
        <v>393</v>
      </c>
      <c r="AV272" s="32">
        <v>5.9</v>
      </c>
      <c r="AW272" s="32" t="s">
        <v>393</v>
      </c>
      <c r="AX272" s="32" t="s">
        <v>393</v>
      </c>
      <c r="AY272" s="32" t="s">
        <v>393</v>
      </c>
      <c r="AZ272" s="32" t="s">
        <v>393</v>
      </c>
      <c r="BA272" s="32" t="s">
        <v>393</v>
      </c>
      <c r="BB272" s="32">
        <v>6.5</v>
      </c>
      <c r="BC272" s="32">
        <v>6.2</v>
      </c>
      <c r="BD272" s="33">
        <v>5</v>
      </c>
      <c r="BE272" s="36">
        <v>0</v>
      </c>
      <c r="BF272" s="28">
        <v>4.5999999999999996</v>
      </c>
      <c r="BG272" s="28">
        <v>4.8</v>
      </c>
      <c r="BH272" s="28">
        <v>6.1</v>
      </c>
      <c r="BI272" s="28">
        <v>4.2</v>
      </c>
      <c r="BJ272" s="28">
        <v>6.2</v>
      </c>
      <c r="BK272" s="28">
        <v>6.2</v>
      </c>
      <c r="BL272" s="28">
        <v>8.5</v>
      </c>
      <c r="BM272" s="28">
        <v>6.1</v>
      </c>
      <c r="BN272" s="28">
        <v>5.8</v>
      </c>
      <c r="BO272" s="28">
        <v>4.9000000000000004</v>
      </c>
      <c r="BP272" s="28">
        <v>6.2</v>
      </c>
      <c r="BQ272" s="28">
        <v>7.4</v>
      </c>
      <c r="BR272" s="28">
        <v>6</v>
      </c>
      <c r="BS272" s="28" t="s">
        <v>393</v>
      </c>
      <c r="BT272" s="28">
        <v>6.4</v>
      </c>
      <c r="BU272" s="28">
        <v>6.5</v>
      </c>
      <c r="BV272" s="28">
        <v>4.7</v>
      </c>
      <c r="BW272" s="28">
        <v>5.2</v>
      </c>
      <c r="BX272" s="28">
        <v>8.8000000000000007</v>
      </c>
      <c r="BY272" s="28">
        <v>7.5</v>
      </c>
      <c r="BZ272" s="33">
        <v>50</v>
      </c>
      <c r="CA272" s="36">
        <v>0</v>
      </c>
      <c r="CB272" s="28">
        <v>6.4</v>
      </c>
      <c r="CC272" s="28" t="s">
        <v>393</v>
      </c>
      <c r="CD272" s="28">
        <v>5.9</v>
      </c>
      <c r="CE272" s="28" t="s">
        <v>393</v>
      </c>
      <c r="CF272" s="28">
        <v>5.8</v>
      </c>
      <c r="CG272" s="28">
        <v>8.1</v>
      </c>
      <c r="CH272" s="28">
        <v>5.4</v>
      </c>
      <c r="CI272" s="28">
        <v>5</v>
      </c>
      <c r="CJ272" s="28" t="s">
        <v>393</v>
      </c>
      <c r="CK272" s="28" t="s">
        <v>393</v>
      </c>
      <c r="CL272" s="28" t="s">
        <v>393</v>
      </c>
      <c r="CM272" s="28" t="s">
        <v>393</v>
      </c>
      <c r="CN272" s="28" t="s">
        <v>393</v>
      </c>
      <c r="CO272" s="28">
        <v>8.1999999999999993</v>
      </c>
      <c r="CP272" s="28">
        <v>6.6</v>
      </c>
      <c r="CQ272" s="28">
        <v>8.1999999999999993</v>
      </c>
      <c r="CR272" s="28">
        <v>7.6</v>
      </c>
      <c r="CS272" s="28">
        <v>5.3</v>
      </c>
      <c r="CT272" s="28">
        <v>6.4</v>
      </c>
      <c r="CU272" s="33">
        <v>27</v>
      </c>
      <c r="CV272" s="36">
        <v>0</v>
      </c>
      <c r="CW272" s="38">
        <v>124</v>
      </c>
      <c r="CX272" s="38">
        <v>4</v>
      </c>
      <c r="CY272" s="38">
        <v>0</v>
      </c>
      <c r="CZ272" s="38">
        <v>128</v>
      </c>
      <c r="DA272" s="38">
        <v>6.19</v>
      </c>
      <c r="DB272" s="38">
        <v>2.4</v>
      </c>
      <c r="DC272" s="28" t="s">
        <v>393</v>
      </c>
      <c r="DD272" s="28" t="s">
        <v>393</v>
      </c>
      <c r="DE272" s="28" t="s">
        <v>393</v>
      </c>
      <c r="DF272" s="28" t="s">
        <v>393</v>
      </c>
      <c r="DG272" s="38"/>
      <c r="DH272" s="38">
        <v>0</v>
      </c>
      <c r="DI272" s="38">
        <v>0</v>
      </c>
      <c r="DJ272" s="33">
        <v>0</v>
      </c>
      <c r="DK272" s="36">
        <v>5</v>
      </c>
      <c r="DL272" s="38">
        <v>124</v>
      </c>
      <c r="DM272" s="38">
        <v>9</v>
      </c>
      <c r="DN272" s="38">
        <v>5.96</v>
      </c>
      <c r="DO272" s="38">
        <v>2.31</v>
      </c>
      <c r="DP272" s="33">
        <v>129</v>
      </c>
      <c r="DQ272" s="36">
        <v>9</v>
      </c>
      <c r="DR272" s="28">
        <v>137</v>
      </c>
      <c r="DS272" s="28">
        <v>126</v>
      </c>
      <c r="DT272" s="28">
        <v>6.38</v>
      </c>
      <c r="DU272" s="28">
        <v>2.4700000000000002</v>
      </c>
      <c r="DV272" s="28" t="s">
        <v>393</v>
      </c>
      <c r="DW272" s="42">
        <v>3.125E-2</v>
      </c>
      <c r="DX272" s="16">
        <v>2220728722</v>
      </c>
      <c r="DY272" s="16" t="e">
        <v>#N/A</v>
      </c>
      <c r="DZ272" s="16" t="e">
        <v>#N/A</v>
      </c>
    </row>
    <row r="273" spans="1:130" ht="18.75" customHeight="1" x14ac:dyDescent="0.2">
      <c r="A273" s="59">
        <v>22</v>
      </c>
      <c r="B273" s="59"/>
      <c r="C273" s="65">
        <v>2220724193</v>
      </c>
      <c r="D273" s="66" t="s">
        <v>6</v>
      </c>
      <c r="E273" s="66" t="s">
        <v>56</v>
      </c>
      <c r="F273" s="66" t="s">
        <v>137</v>
      </c>
      <c r="G273" s="67">
        <v>35956</v>
      </c>
      <c r="H273" s="66" t="s">
        <v>209</v>
      </c>
      <c r="I273" s="66" t="s">
        <v>212</v>
      </c>
      <c r="J273" s="68">
        <v>8.5</v>
      </c>
      <c r="K273" s="68">
        <v>7.1</v>
      </c>
      <c r="L273" s="68">
        <v>4.2</v>
      </c>
      <c r="M273" s="68">
        <v>6.6</v>
      </c>
      <c r="N273" s="68">
        <v>6.1</v>
      </c>
      <c r="O273" s="68">
        <v>5.7</v>
      </c>
      <c r="P273" s="68">
        <v>7.1</v>
      </c>
      <c r="Q273" s="68" t="s">
        <v>393</v>
      </c>
      <c r="R273" s="68">
        <v>6.2</v>
      </c>
      <c r="S273" s="68" t="s">
        <v>393</v>
      </c>
      <c r="T273" s="68" t="s">
        <v>393</v>
      </c>
      <c r="U273" s="68" t="s">
        <v>393</v>
      </c>
      <c r="V273" s="68" t="s">
        <v>393</v>
      </c>
      <c r="W273" s="68">
        <v>6.8</v>
      </c>
      <c r="X273" s="68">
        <v>6.5</v>
      </c>
      <c r="Y273" s="68">
        <v>9.3000000000000007</v>
      </c>
      <c r="Z273" s="68">
        <v>7.7</v>
      </c>
      <c r="AA273" s="68">
        <v>6.6</v>
      </c>
      <c r="AB273" s="68">
        <v>6.6</v>
      </c>
      <c r="AC273" s="68">
        <v>7.7</v>
      </c>
      <c r="AD273" s="68">
        <v>9.1999999999999993</v>
      </c>
      <c r="AE273" s="68">
        <v>6.9</v>
      </c>
      <c r="AF273" s="68">
        <v>4.4000000000000004</v>
      </c>
      <c r="AG273" s="68">
        <v>4.7</v>
      </c>
      <c r="AH273" s="68">
        <v>5.9</v>
      </c>
      <c r="AI273" s="68">
        <v>5.2</v>
      </c>
      <c r="AJ273" s="68" t="s">
        <v>219</v>
      </c>
      <c r="AK273" s="68">
        <v>6.3</v>
      </c>
      <c r="AL273" s="68">
        <v>7.5</v>
      </c>
      <c r="AM273" s="69">
        <v>49</v>
      </c>
      <c r="AN273" s="70">
        <v>2</v>
      </c>
      <c r="AO273" s="71">
        <v>7.8</v>
      </c>
      <c r="AP273" s="71">
        <v>6.8</v>
      </c>
      <c r="AQ273" s="71">
        <v>7</v>
      </c>
      <c r="AR273" s="71" t="s">
        <v>393</v>
      </c>
      <c r="AS273" s="71" t="s">
        <v>393</v>
      </c>
      <c r="AT273" s="71" t="s">
        <v>393</v>
      </c>
      <c r="AU273" s="71" t="s">
        <v>393</v>
      </c>
      <c r="AV273" s="71" t="s">
        <v>393</v>
      </c>
      <c r="AW273" s="71">
        <v>5.5</v>
      </c>
      <c r="AX273" s="71" t="s">
        <v>393</v>
      </c>
      <c r="AY273" s="71" t="s">
        <v>393</v>
      </c>
      <c r="AZ273" s="71" t="s">
        <v>393</v>
      </c>
      <c r="BA273" s="71" t="s">
        <v>393</v>
      </c>
      <c r="BB273" s="71" t="s">
        <v>393</v>
      </c>
      <c r="BC273" s="71">
        <v>7.6</v>
      </c>
      <c r="BD273" s="69">
        <v>5</v>
      </c>
      <c r="BE273" s="70">
        <v>0</v>
      </c>
      <c r="BF273" s="68">
        <v>5.7</v>
      </c>
      <c r="BG273" s="68">
        <v>5.7</v>
      </c>
      <c r="BH273" s="68">
        <v>8.4</v>
      </c>
      <c r="BI273" s="68">
        <v>4.9000000000000004</v>
      </c>
      <c r="BJ273" s="68">
        <v>6.3</v>
      </c>
      <c r="BK273" s="68">
        <v>6.9</v>
      </c>
      <c r="BL273" s="68">
        <v>7.7</v>
      </c>
      <c r="BM273" s="68">
        <v>5.2</v>
      </c>
      <c r="BN273" s="68">
        <v>5.8</v>
      </c>
      <c r="BO273" s="68">
        <v>5.7</v>
      </c>
      <c r="BP273" s="68">
        <v>4.2</v>
      </c>
      <c r="BQ273" s="68">
        <v>5.3</v>
      </c>
      <c r="BR273" s="68">
        <v>7.4</v>
      </c>
      <c r="BS273" s="68" t="s">
        <v>393</v>
      </c>
      <c r="BT273" s="68">
        <v>4.3</v>
      </c>
      <c r="BU273" s="68">
        <v>6</v>
      </c>
      <c r="BV273" s="68">
        <v>7.1</v>
      </c>
      <c r="BW273" s="68">
        <v>5.9</v>
      </c>
      <c r="BX273" s="68">
        <v>5.3</v>
      </c>
      <c r="BY273" s="68" t="s">
        <v>219</v>
      </c>
      <c r="BZ273" s="69">
        <v>49</v>
      </c>
      <c r="CA273" s="70">
        <v>1</v>
      </c>
      <c r="CB273" s="68">
        <v>7.8</v>
      </c>
      <c r="CC273" s="68" t="s">
        <v>393</v>
      </c>
      <c r="CD273" s="68">
        <v>8.6999999999999993</v>
      </c>
      <c r="CE273" s="68" t="s">
        <v>393</v>
      </c>
      <c r="CF273" s="68">
        <v>6.7</v>
      </c>
      <c r="CG273" s="68">
        <v>7.1</v>
      </c>
      <c r="CH273" s="68">
        <v>5.5</v>
      </c>
      <c r="CI273" s="68">
        <v>6.8</v>
      </c>
      <c r="CJ273" s="68" t="s">
        <v>393</v>
      </c>
      <c r="CK273" s="68">
        <v>6.1</v>
      </c>
      <c r="CL273" s="68" t="s">
        <v>393</v>
      </c>
      <c r="CM273" s="68" t="s">
        <v>393</v>
      </c>
      <c r="CN273" s="68" t="s">
        <v>393</v>
      </c>
      <c r="CO273" s="68" t="s">
        <v>393</v>
      </c>
      <c r="CP273" s="68">
        <v>6.6</v>
      </c>
      <c r="CQ273" s="68">
        <v>7.7</v>
      </c>
      <c r="CR273" s="68">
        <v>7.1</v>
      </c>
      <c r="CS273" s="68" t="s">
        <v>219</v>
      </c>
      <c r="CT273" s="68">
        <v>7.5</v>
      </c>
      <c r="CU273" s="69">
        <v>26</v>
      </c>
      <c r="CV273" s="70">
        <v>1</v>
      </c>
      <c r="CW273" s="72">
        <v>124</v>
      </c>
      <c r="CX273" s="72">
        <v>4</v>
      </c>
      <c r="CY273" s="72">
        <v>0</v>
      </c>
      <c r="CZ273" s="72">
        <v>128</v>
      </c>
      <c r="DA273" s="72">
        <v>6.21</v>
      </c>
      <c r="DB273" s="72">
        <v>2.39</v>
      </c>
      <c r="DC273" s="68" t="s">
        <v>393</v>
      </c>
      <c r="DD273" s="68" t="s">
        <v>393</v>
      </c>
      <c r="DE273" s="68" t="s">
        <v>393</v>
      </c>
      <c r="DF273" s="68" t="s">
        <v>393</v>
      </c>
      <c r="DG273" s="72"/>
      <c r="DH273" s="72">
        <v>0</v>
      </c>
      <c r="DI273" s="72">
        <v>0</v>
      </c>
      <c r="DJ273" s="69">
        <v>0</v>
      </c>
      <c r="DK273" s="70">
        <v>5</v>
      </c>
      <c r="DL273" s="72">
        <v>124</v>
      </c>
      <c r="DM273" s="72">
        <v>9</v>
      </c>
      <c r="DN273" s="72">
        <v>5.97</v>
      </c>
      <c r="DO273" s="72">
        <v>2.2999999999999998</v>
      </c>
      <c r="DP273" s="69">
        <v>129</v>
      </c>
      <c r="DQ273" s="70">
        <v>9</v>
      </c>
      <c r="DR273" s="68">
        <v>137</v>
      </c>
      <c r="DS273" s="68">
        <v>129</v>
      </c>
      <c r="DT273" s="68">
        <v>6.41</v>
      </c>
      <c r="DU273" s="68">
        <v>2.46</v>
      </c>
      <c r="DV273" s="68" t="s">
        <v>393</v>
      </c>
      <c r="DW273" s="73">
        <v>3.125E-2</v>
      </c>
      <c r="DX273" s="16">
        <v>2220724193</v>
      </c>
      <c r="DY273" s="16" t="e">
        <v>#N/A</v>
      </c>
      <c r="DZ273" s="16" t="e">
        <v>#N/A</v>
      </c>
    </row>
    <row r="274" spans="1:130" ht="18.75" customHeight="1" x14ac:dyDescent="0.2">
      <c r="A274" s="59">
        <v>23</v>
      </c>
      <c r="B274" s="59"/>
      <c r="C274" s="65">
        <v>2220727394</v>
      </c>
      <c r="D274" s="66" t="s">
        <v>7</v>
      </c>
      <c r="E274" s="66" t="s">
        <v>65</v>
      </c>
      <c r="F274" s="66" t="s">
        <v>176</v>
      </c>
      <c r="G274" s="67">
        <v>36141</v>
      </c>
      <c r="H274" s="66" t="s">
        <v>209</v>
      </c>
      <c r="I274" s="66" t="s">
        <v>212</v>
      </c>
      <c r="J274" s="68">
        <v>8</v>
      </c>
      <c r="K274" s="68">
        <v>7.9</v>
      </c>
      <c r="L274" s="68">
        <v>7.6</v>
      </c>
      <c r="M274" s="68">
        <v>7.8</v>
      </c>
      <c r="N274" s="68">
        <v>6.7</v>
      </c>
      <c r="O274" s="68">
        <v>8.9</v>
      </c>
      <c r="P274" s="68">
        <v>4.0999999999999996</v>
      </c>
      <c r="Q274" s="68" t="s">
        <v>393</v>
      </c>
      <c r="R274" s="68">
        <v>6.8</v>
      </c>
      <c r="S274" s="68" t="s">
        <v>393</v>
      </c>
      <c r="T274" s="68" t="s">
        <v>393</v>
      </c>
      <c r="U274" s="68" t="s">
        <v>393</v>
      </c>
      <c r="V274" s="68">
        <v>6.8</v>
      </c>
      <c r="W274" s="68">
        <v>8</v>
      </c>
      <c r="X274" s="68" t="s">
        <v>393</v>
      </c>
      <c r="Y274" s="68">
        <v>8.3000000000000007</v>
      </c>
      <c r="Z274" s="68">
        <v>7.7</v>
      </c>
      <c r="AA274" s="68">
        <v>8.1</v>
      </c>
      <c r="AB274" s="68">
        <v>6.9</v>
      </c>
      <c r="AC274" s="68">
        <v>6.2</v>
      </c>
      <c r="AD274" s="68">
        <v>7.9</v>
      </c>
      <c r="AE274" s="68">
        <v>7.2</v>
      </c>
      <c r="AF274" s="68">
        <v>7.8</v>
      </c>
      <c r="AG274" s="68">
        <v>5.2</v>
      </c>
      <c r="AH274" s="68">
        <v>7</v>
      </c>
      <c r="AI274" s="68">
        <v>5.0999999999999996</v>
      </c>
      <c r="AJ274" s="68">
        <v>4.5</v>
      </c>
      <c r="AK274" s="68" t="s">
        <v>219</v>
      </c>
      <c r="AL274" s="68">
        <v>6.1</v>
      </c>
      <c r="AM274" s="69">
        <v>49</v>
      </c>
      <c r="AN274" s="70">
        <v>2</v>
      </c>
      <c r="AO274" s="71">
        <v>6.8</v>
      </c>
      <c r="AP274" s="71">
        <v>8.8000000000000007</v>
      </c>
      <c r="AQ274" s="71" t="s">
        <v>393</v>
      </c>
      <c r="AR274" s="71" t="s">
        <v>393</v>
      </c>
      <c r="AS274" s="71">
        <v>6.3</v>
      </c>
      <c r="AT274" s="71" t="s">
        <v>393</v>
      </c>
      <c r="AU274" s="71" t="s">
        <v>393</v>
      </c>
      <c r="AV274" s="71" t="s">
        <v>393</v>
      </c>
      <c r="AW274" s="71" t="s">
        <v>393</v>
      </c>
      <c r="AX274" s="71" t="s">
        <v>393</v>
      </c>
      <c r="AY274" s="71">
        <v>8.1999999999999993</v>
      </c>
      <c r="AZ274" s="71" t="s">
        <v>393</v>
      </c>
      <c r="BA274" s="71" t="s">
        <v>393</v>
      </c>
      <c r="BB274" s="71" t="s">
        <v>393</v>
      </c>
      <c r="BC274" s="71">
        <v>6.1</v>
      </c>
      <c r="BD274" s="69">
        <v>5</v>
      </c>
      <c r="BE274" s="70">
        <v>0</v>
      </c>
      <c r="BF274" s="68">
        <v>5.3</v>
      </c>
      <c r="BG274" s="68">
        <v>5</v>
      </c>
      <c r="BH274" s="68">
        <v>5.5</v>
      </c>
      <c r="BI274" s="68">
        <v>5</v>
      </c>
      <c r="BJ274" s="68">
        <v>5.3</v>
      </c>
      <c r="BK274" s="68">
        <v>7.7</v>
      </c>
      <c r="BL274" s="68">
        <v>7</v>
      </c>
      <c r="BM274" s="68">
        <v>5.4</v>
      </c>
      <c r="BN274" s="68">
        <v>6</v>
      </c>
      <c r="BO274" s="68">
        <v>5.9</v>
      </c>
      <c r="BP274" s="68">
        <v>4.5</v>
      </c>
      <c r="BQ274" s="68">
        <v>4.9000000000000004</v>
      </c>
      <c r="BR274" s="68">
        <v>7.9</v>
      </c>
      <c r="BS274" s="68">
        <v>6.4</v>
      </c>
      <c r="BT274" s="68" t="s">
        <v>393</v>
      </c>
      <c r="BU274" s="68">
        <v>5.9</v>
      </c>
      <c r="BV274" s="68">
        <v>5.9</v>
      </c>
      <c r="BW274" s="68">
        <v>6</v>
      </c>
      <c r="BX274" s="68">
        <v>9.1999999999999993</v>
      </c>
      <c r="BY274" s="68">
        <v>8.9</v>
      </c>
      <c r="BZ274" s="69">
        <v>50</v>
      </c>
      <c r="CA274" s="70">
        <v>0</v>
      </c>
      <c r="CB274" s="68">
        <v>9.1999999999999993</v>
      </c>
      <c r="CC274" s="68" t="s">
        <v>393</v>
      </c>
      <c r="CD274" s="68">
        <v>8.8000000000000007</v>
      </c>
      <c r="CE274" s="68" t="s">
        <v>393</v>
      </c>
      <c r="CF274" s="68">
        <v>6.1</v>
      </c>
      <c r="CG274" s="68">
        <v>6.9</v>
      </c>
      <c r="CH274" s="68">
        <v>8.8000000000000007</v>
      </c>
      <c r="CI274" s="68" t="s">
        <v>219</v>
      </c>
      <c r="CJ274" s="68" t="s">
        <v>393</v>
      </c>
      <c r="CK274" s="68">
        <v>7.4</v>
      </c>
      <c r="CL274" s="68" t="s">
        <v>393</v>
      </c>
      <c r="CM274" s="68" t="s">
        <v>393</v>
      </c>
      <c r="CN274" s="68" t="s">
        <v>393</v>
      </c>
      <c r="CO274" s="68" t="s">
        <v>393</v>
      </c>
      <c r="CP274" s="68">
        <v>6.6</v>
      </c>
      <c r="CQ274" s="68">
        <v>7.1</v>
      </c>
      <c r="CR274" s="68">
        <v>8.3000000000000007</v>
      </c>
      <c r="CS274" s="68">
        <v>7.7</v>
      </c>
      <c r="CT274" s="68">
        <v>9.1</v>
      </c>
      <c r="CU274" s="69">
        <v>24</v>
      </c>
      <c r="CV274" s="70">
        <v>3</v>
      </c>
      <c r="CW274" s="72">
        <v>123</v>
      </c>
      <c r="CX274" s="72">
        <v>5</v>
      </c>
      <c r="CY274" s="72">
        <v>0</v>
      </c>
      <c r="CZ274" s="72">
        <v>128</v>
      </c>
      <c r="DA274" s="72">
        <v>6.5</v>
      </c>
      <c r="DB274" s="72">
        <v>2.59</v>
      </c>
      <c r="DC274" s="68" t="s">
        <v>393</v>
      </c>
      <c r="DD274" s="68" t="s">
        <v>393</v>
      </c>
      <c r="DE274" s="68" t="s">
        <v>393</v>
      </c>
      <c r="DF274" s="68" t="s">
        <v>393</v>
      </c>
      <c r="DG274" s="72"/>
      <c r="DH274" s="72">
        <v>0</v>
      </c>
      <c r="DI274" s="72">
        <v>0</v>
      </c>
      <c r="DJ274" s="69">
        <v>0</v>
      </c>
      <c r="DK274" s="70">
        <v>5</v>
      </c>
      <c r="DL274" s="72">
        <v>123</v>
      </c>
      <c r="DM274" s="72">
        <v>10</v>
      </c>
      <c r="DN274" s="72">
        <v>6.26</v>
      </c>
      <c r="DO274" s="72">
        <v>2.4900000000000002</v>
      </c>
      <c r="DP274" s="69">
        <v>128</v>
      </c>
      <c r="DQ274" s="70">
        <v>10</v>
      </c>
      <c r="DR274" s="68">
        <v>137</v>
      </c>
      <c r="DS274" s="68">
        <v>128</v>
      </c>
      <c r="DT274" s="68">
        <v>6.76</v>
      </c>
      <c r="DU274" s="68">
        <v>2.7</v>
      </c>
      <c r="DV274" s="68" t="s">
        <v>377</v>
      </c>
      <c r="DW274" s="73">
        <v>3.90625E-2</v>
      </c>
      <c r="DX274" s="16">
        <v>2220727394</v>
      </c>
      <c r="DY274" s="16" t="e">
        <v>#N/A</v>
      </c>
      <c r="DZ274" s="16" t="e">
        <v>#N/A</v>
      </c>
    </row>
    <row r="275" spans="1:130" ht="18.75" customHeight="1" x14ac:dyDescent="0.2">
      <c r="A275" s="59">
        <v>24</v>
      </c>
      <c r="B275" s="59"/>
      <c r="C275" s="65">
        <v>2220717168</v>
      </c>
      <c r="D275" s="66" t="s">
        <v>6</v>
      </c>
      <c r="E275" s="66" t="s">
        <v>90</v>
      </c>
      <c r="F275" s="66" t="s">
        <v>203</v>
      </c>
      <c r="G275" s="67">
        <v>35937</v>
      </c>
      <c r="H275" s="66" t="s">
        <v>209</v>
      </c>
      <c r="I275" s="66" t="s">
        <v>212</v>
      </c>
      <c r="J275" s="68">
        <v>8.1999999999999993</v>
      </c>
      <c r="K275" s="68">
        <v>6.7</v>
      </c>
      <c r="L275" s="68">
        <v>6.4</v>
      </c>
      <c r="M275" s="68">
        <v>6.1</v>
      </c>
      <c r="N275" s="68">
        <v>8.9</v>
      </c>
      <c r="O275" s="68">
        <v>5.5</v>
      </c>
      <c r="P275" s="68">
        <v>5.2</v>
      </c>
      <c r="Q275" s="68" t="s">
        <v>393</v>
      </c>
      <c r="R275" s="68">
        <v>5.4</v>
      </c>
      <c r="S275" s="68" t="s">
        <v>393</v>
      </c>
      <c r="T275" s="68" t="s">
        <v>393</v>
      </c>
      <c r="U275" s="68" t="s">
        <v>393</v>
      </c>
      <c r="V275" s="68">
        <v>7.8</v>
      </c>
      <c r="W275" s="68">
        <v>9</v>
      </c>
      <c r="X275" s="68" t="s">
        <v>393</v>
      </c>
      <c r="Y275" s="68">
        <v>8.3000000000000007</v>
      </c>
      <c r="Z275" s="68">
        <v>7.1</v>
      </c>
      <c r="AA275" s="68">
        <v>5.5</v>
      </c>
      <c r="AB275" s="68">
        <v>5.8</v>
      </c>
      <c r="AC275" s="68">
        <v>4.5</v>
      </c>
      <c r="AD275" s="68">
        <v>7.3</v>
      </c>
      <c r="AE275" s="68">
        <v>7.1</v>
      </c>
      <c r="AF275" s="68">
        <v>8.8000000000000007</v>
      </c>
      <c r="AG275" s="68">
        <v>7.2</v>
      </c>
      <c r="AH275" s="68">
        <v>8.4</v>
      </c>
      <c r="AI275" s="68">
        <v>6.6</v>
      </c>
      <c r="AJ275" s="68">
        <v>6.7</v>
      </c>
      <c r="AK275" s="68">
        <v>7.7</v>
      </c>
      <c r="AL275" s="68">
        <v>5.8</v>
      </c>
      <c r="AM275" s="69">
        <v>51</v>
      </c>
      <c r="AN275" s="70">
        <v>0</v>
      </c>
      <c r="AO275" s="71">
        <v>6.4</v>
      </c>
      <c r="AP275" s="71">
        <v>7.3</v>
      </c>
      <c r="AQ275" s="71">
        <v>8.9</v>
      </c>
      <c r="AR275" s="71" t="s">
        <v>393</v>
      </c>
      <c r="AS275" s="71" t="s">
        <v>393</v>
      </c>
      <c r="AT275" s="71" t="s">
        <v>393</v>
      </c>
      <c r="AU275" s="71" t="s">
        <v>393</v>
      </c>
      <c r="AV275" s="71" t="s">
        <v>393</v>
      </c>
      <c r="AW275" s="71">
        <v>7.3</v>
      </c>
      <c r="AX275" s="71" t="s">
        <v>393</v>
      </c>
      <c r="AY275" s="71" t="s">
        <v>393</v>
      </c>
      <c r="AZ275" s="71" t="s">
        <v>393</v>
      </c>
      <c r="BA275" s="71" t="s">
        <v>393</v>
      </c>
      <c r="BB275" s="71" t="s">
        <v>393</v>
      </c>
      <c r="BC275" s="71">
        <v>6.7</v>
      </c>
      <c r="BD275" s="69">
        <v>5</v>
      </c>
      <c r="BE275" s="70">
        <v>0</v>
      </c>
      <c r="BF275" s="68">
        <v>5.9</v>
      </c>
      <c r="BG275" s="68">
        <v>5.6</v>
      </c>
      <c r="BH275" s="68">
        <v>4.4000000000000004</v>
      </c>
      <c r="BI275" s="68">
        <v>7.5</v>
      </c>
      <c r="BJ275" s="68">
        <v>6.9</v>
      </c>
      <c r="BK275" s="68">
        <v>4.9000000000000004</v>
      </c>
      <c r="BL275" s="68">
        <v>7</v>
      </c>
      <c r="BM275" s="68">
        <v>5.6</v>
      </c>
      <c r="BN275" s="68">
        <v>5.7</v>
      </c>
      <c r="BO275" s="68">
        <v>5.6</v>
      </c>
      <c r="BP275" s="68">
        <v>5.5</v>
      </c>
      <c r="BQ275" s="68" t="s">
        <v>219</v>
      </c>
      <c r="BR275" s="68">
        <v>6.1</v>
      </c>
      <c r="BS275" s="68" t="s">
        <v>393</v>
      </c>
      <c r="BT275" s="68">
        <v>6.3</v>
      </c>
      <c r="BU275" s="68">
        <v>5.8</v>
      </c>
      <c r="BV275" s="68">
        <v>6.7</v>
      </c>
      <c r="BW275" s="68">
        <v>5.5</v>
      </c>
      <c r="BX275" s="68">
        <v>6.7</v>
      </c>
      <c r="BY275" s="68">
        <v>7.1</v>
      </c>
      <c r="BZ275" s="69">
        <v>48</v>
      </c>
      <c r="CA275" s="70">
        <v>2</v>
      </c>
      <c r="CB275" s="68">
        <v>8.6</v>
      </c>
      <c r="CC275" s="68" t="s">
        <v>393</v>
      </c>
      <c r="CD275" s="68">
        <v>7.1</v>
      </c>
      <c r="CE275" s="68" t="s">
        <v>393</v>
      </c>
      <c r="CF275" s="68">
        <v>5.9</v>
      </c>
      <c r="CG275" s="68">
        <v>6</v>
      </c>
      <c r="CH275" s="68">
        <v>6</v>
      </c>
      <c r="CI275" s="68" t="s">
        <v>219</v>
      </c>
      <c r="CJ275" s="68" t="s">
        <v>393</v>
      </c>
      <c r="CK275" s="68">
        <v>6.4</v>
      </c>
      <c r="CL275" s="68" t="s">
        <v>393</v>
      </c>
      <c r="CM275" s="68" t="s">
        <v>393</v>
      </c>
      <c r="CN275" s="68" t="s">
        <v>393</v>
      </c>
      <c r="CO275" s="68" t="s">
        <v>393</v>
      </c>
      <c r="CP275" s="68">
        <v>5.5</v>
      </c>
      <c r="CQ275" s="68">
        <v>5</v>
      </c>
      <c r="CR275" s="68">
        <v>6</v>
      </c>
      <c r="CS275" s="68">
        <v>8.1</v>
      </c>
      <c r="CT275" s="68">
        <v>7.1</v>
      </c>
      <c r="CU275" s="69">
        <v>24</v>
      </c>
      <c r="CV275" s="70">
        <v>3</v>
      </c>
      <c r="CW275" s="72">
        <v>123</v>
      </c>
      <c r="CX275" s="72">
        <v>5</v>
      </c>
      <c r="CY275" s="72">
        <v>0</v>
      </c>
      <c r="CZ275" s="72">
        <v>128</v>
      </c>
      <c r="DA275" s="72">
        <v>6.14</v>
      </c>
      <c r="DB275" s="72">
        <v>2.39</v>
      </c>
      <c r="DC275" s="68" t="s">
        <v>393</v>
      </c>
      <c r="DD275" s="68" t="s">
        <v>393</v>
      </c>
      <c r="DE275" s="68" t="s">
        <v>393</v>
      </c>
      <c r="DF275" s="68" t="s">
        <v>393</v>
      </c>
      <c r="DG275" s="72"/>
      <c r="DH275" s="72">
        <v>0</v>
      </c>
      <c r="DI275" s="72">
        <v>0</v>
      </c>
      <c r="DJ275" s="69">
        <v>0</v>
      </c>
      <c r="DK275" s="70">
        <v>5</v>
      </c>
      <c r="DL275" s="72">
        <v>123</v>
      </c>
      <c r="DM275" s="72">
        <v>10</v>
      </c>
      <c r="DN275" s="72">
        <v>5.91</v>
      </c>
      <c r="DO275" s="72">
        <v>2.2999999999999998</v>
      </c>
      <c r="DP275" s="69">
        <v>128</v>
      </c>
      <c r="DQ275" s="70">
        <v>10</v>
      </c>
      <c r="DR275" s="68">
        <v>137</v>
      </c>
      <c r="DS275" s="68">
        <v>128</v>
      </c>
      <c r="DT275" s="68">
        <v>6.39</v>
      </c>
      <c r="DU275" s="68">
        <v>2.48</v>
      </c>
      <c r="DV275" s="68" t="s">
        <v>393</v>
      </c>
      <c r="DW275" s="73">
        <v>3.90625E-2</v>
      </c>
      <c r="DX275" s="16">
        <v>2220717168</v>
      </c>
      <c r="DY275" s="16" t="e">
        <v>#N/A</v>
      </c>
      <c r="DZ275" s="16" t="e">
        <v>#N/A</v>
      </c>
    </row>
    <row r="276" spans="1:130" ht="18.75" customHeight="1" x14ac:dyDescent="0.2">
      <c r="A276" s="100">
        <v>25</v>
      </c>
      <c r="B276" s="100"/>
      <c r="C276" s="65">
        <v>2220729194</v>
      </c>
      <c r="D276" s="66" t="s">
        <v>12</v>
      </c>
      <c r="E276" s="66" t="s">
        <v>48</v>
      </c>
      <c r="F276" s="66" t="s">
        <v>138</v>
      </c>
      <c r="G276" s="67">
        <v>36157</v>
      </c>
      <c r="H276" s="66" t="s">
        <v>209</v>
      </c>
      <c r="I276" s="66" t="s">
        <v>212</v>
      </c>
      <c r="J276" s="68">
        <v>7.6</v>
      </c>
      <c r="K276" s="68">
        <v>7.1</v>
      </c>
      <c r="L276" s="68">
        <v>7.3</v>
      </c>
      <c r="M276" s="68">
        <v>5.7</v>
      </c>
      <c r="N276" s="68">
        <v>6.1</v>
      </c>
      <c r="O276" s="68">
        <v>6.8</v>
      </c>
      <c r="P276" s="68">
        <v>4.0999999999999996</v>
      </c>
      <c r="Q276" s="68" t="s">
        <v>393</v>
      </c>
      <c r="R276" s="68">
        <v>6.8</v>
      </c>
      <c r="S276" s="68" t="s">
        <v>393</v>
      </c>
      <c r="T276" s="68" t="s">
        <v>393</v>
      </c>
      <c r="U276" s="68" t="s">
        <v>393</v>
      </c>
      <c r="V276" s="68">
        <v>6.4</v>
      </c>
      <c r="W276" s="68">
        <v>7.8</v>
      </c>
      <c r="X276" s="68" t="s">
        <v>393</v>
      </c>
      <c r="Y276" s="68">
        <v>9.5</v>
      </c>
      <c r="Z276" s="68">
        <v>8.4</v>
      </c>
      <c r="AA276" s="68">
        <v>7.3</v>
      </c>
      <c r="AB276" s="68">
        <v>8.3000000000000007</v>
      </c>
      <c r="AC276" s="68">
        <v>5.8</v>
      </c>
      <c r="AD276" s="68">
        <v>6.4</v>
      </c>
      <c r="AE276" s="68">
        <v>4.7</v>
      </c>
      <c r="AF276" s="68">
        <v>5.6</v>
      </c>
      <c r="AG276" s="68">
        <v>4.9000000000000004</v>
      </c>
      <c r="AH276" s="68">
        <v>4.7</v>
      </c>
      <c r="AI276" s="68">
        <v>4.9000000000000004</v>
      </c>
      <c r="AJ276" s="68" t="s">
        <v>219</v>
      </c>
      <c r="AK276" s="68">
        <v>6.2</v>
      </c>
      <c r="AL276" s="68">
        <v>4.7</v>
      </c>
      <c r="AM276" s="69">
        <v>49</v>
      </c>
      <c r="AN276" s="70">
        <v>2</v>
      </c>
      <c r="AO276" s="71">
        <v>7</v>
      </c>
      <c r="AP276" s="71">
        <v>7.7</v>
      </c>
      <c r="AQ276" s="71" t="s">
        <v>393</v>
      </c>
      <c r="AR276" s="71" t="s">
        <v>393</v>
      </c>
      <c r="AS276" s="71">
        <v>5.8</v>
      </c>
      <c r="AT276" s="71" t="s">
        <v>393</v>
      </c>
      <c r="AU276" s="71" t="s">
        <v>393</v>
      </c>
      <c r="AV276" s="71" t="s">
        <v>393</v>
      </c>
      <c r="AW276" s="71" t="s">
        <v>393</v>
      </c>
      <c r="AX276" s="71" t="s">
        <v>393</v>
      </c>
      <c r="AY276" s="71">
        <v>7.7</v>
      </c>
      <c r="AZ276" s="71" t="s">
        <v>393</v>
      </c>
      <c r="BA276" s="71" t="s">
        <v>393</v>
      </c>
      <c r="BB276" s="71" t="s">
        <v>393</v>
      </c>
      <c r="BC276" s="71">
        <v>7.4</v>
      </c>
      <c r="BD276" s="69">
        <v>5</v>
      </c>
      <c r="BE276" s="70">
        <v>0</v>
      </c>
      <c r="BF276" s="68">
        <v>4.9000000000000004</v>
      </c>
      <c r="BG276" s="68">
        <v>5</v>
      </c>
      <c r="BH276" s="68">
        <v>6</v>
      </c>
      <c r="BI276" s="68">
        <v>5.7</v>
      </c>
      <c r="BJ276" s="68">
        <v>5.6</v>
      </c>
      <c r="BK276" s="68">
        <v>7</v>
      </c>
      <c r="BL276" s="68">
        <v>7.9</v>
      </c>
      <c r="BM276" s="68">
        <v>5.9</v>
      </c>
      <c r="BN276" s="68">
        <v>5.2</v>
      </c>
      <c r="BO276" s="68">
        <v>5.3</v>
      </c>
      <c r="BP276" s="68">
        <v>5.5</v>
      </c>
      <c r="BQ276" s="68" t="s">
        <v>219</v>
      </c>
      <c r="BR276" s="68">
        <v>5.3</v>
      </c>
      <c r="BS276" s="68" t="s">
        <v>393</v>
      </c>
      <c r="BT276" s="68">
        <v>7.9</v>
      </c>
      <c r="BU276" s="68">
        <v>6.7</v>
      </c>
      <c r="BV276" s="68">
        <v>5.5</v>
      </c>
      <c r="BW276" s="68">
        <v>6.5</v>
      </c>
      <c r="BX276" s="68">
        <v>6.5</v>
      </c>
      <c r="BY276" s="68">
        <v>7.3</v>
      </c>
      <c r="BZ276" s="69">
        <v>48</v>
      </c>
      <c r="CA276" s="70">
        <v>2</v>
      </c>
      <c r="CB276" s="68" t="s">
        <v>393</v>
      </c>
      <c r="CC276" s="68">
        <v>6.7</v>
      </c>
      <c r="CD276" s="68">
        <v>6.9</v>
      </c>
      <c r="CE276" s="68" t="s">
        <v>393</v>
      </c>
      <c r="CF276" s="68">
        <v>7</v>
      </c>
      <c r="CG276" s="68">
        <v>6.3</v>
      </c>
      <c r="CH276" s="68">
        <v>6.4</v>
      </c>
      <c r="CI276" s="68">
        <v>4.5</v>
      </c>
      <c r="CJ276" s="68" t="s">
        <v>393</v>
      </c>
      <c r="CK276" s="68">
        <v>6.6</v>
      </c>
      <c r="CL276" s="68" t="s">
        <v>393</v>
      </c>
      <c r="CM276" s="68" t="s">
        <v>393</v>
      </c>
      <c r="CN276" s="68" t="s">
        <v>393</v>
      </c>
      <c r="CO276" s="68" t="s">
        <v>393</v>
      </c>
      <c r="CP276" s="68">
        <v>6.8</v>
      </c>
      <c r="CQ276" s="68">
        <v>7.2</v>
      </c>
      <c r="CR276" s="68">
        <v>7.4</v>
      </c>
      <c r="CS276" s="68" t="s">
        <v>219</v>
      </c>
      <c r="CT276" s="68">
        <v>6.1</v>
      </c>
      <c r="CU276" s="69">
        <v>26</v>
      </c>
      <c r="CV276" s="70">
        <v>1</v>
      </c>
      <c r="CW276" s="72">
        <v>123</v>
      </c>
      <c r="CX276" s="72">
        <v>5</v>
      </c>
      <c r="CY276" s="72">
        <v>0</v>
      </c>
      <c r="CZ276" s="72">
        <v>128</v>
      </c>
      <c r="DA276" s="72">
        <v>5.99</v>
      </c>
      <c r="DB276" s="72">
        <v>2.29</v>
      </c>
      <c r="DC276" s="68" t="s">
        <v>393</v>
      </c>
      <c r="DD276" s="68" t="s">
        <v>393</v>
      </c>
      <c r="DE276" s="68" t="s">
        <v>393</v>
      </c>
      <c r="DF276" s="68" t="s">
        <v>393</v>
      </c>
      <c r="DG276" s="72"/>
      <c r="DH276" s="72">
        <v>0</v>
      </c>
      <c r="DI276" s="72">
        <v>0</v>
      </c>
      <c r="DJ276" s="69">
        <v>0</v>
      </c>
      <c r="DK276" s="70">
        <v>5</v>
      </c>
      <c r="DL276" s="72">
        <v>123</v>
      </c>
      <c r="DM276" s="72">
        <v>10</v>
      </c>
      <c r="DN276" s="72">
        <v>5.76</v>
      </c>
      <c r="DO276" s="72">
        <v>2.2000000000000002</v>
      </c>
      <c r="DP276" s="69">
        <v>128</v>
      </c>
      <c r="DQ276" s="70">
        <v>10</v>
      </c>
      <c r="DR276" s="68">
        <v>137</v>
      </c>
      <c r="DS276" s="68">
        <v>128</v>
      </c>
      <c r="DT276" s="68">
        <v>6.23</v>
      </c>
      <c r="DU276" s="68">
        <v>2.38</v>
      </c>
      <c r="DV276" s="68" t="s">
        <v>393</v>
      </c>
      <c r="DW276" s="73">
        <v>3.90625E-2</v>
      </c>
      <c r="DX276" s="16">
        <v>2220729194</v>
      </c>
      <c r="DY276" s="16" t="e">
        <v>#N/A</v>
      </c>
      <c r="DZ276" s="16" t="e">
        <v>#N/A</v>
      </c>
    </row>
    <row r="277" spans="1:130" ht="18.75" customHeight="1" x14ac:dyDescent="0.2">
      <c r="A277" s="100">
        <v>26</v>
      </c>
      <c r="B277" s="100"/>
      <c r="C277" s="65">
        <v>2220727302</v>
      </c>
      <c r="D277" s="66" t="s">
        <v>21</v>
      </c>
      <c r="E277" s="66" t="s">
        <v>64</v>
      </c>
      <c r="F277" s="66" t="s">
        <v>144</v>
      </c>
      <c r="G277" s="67">
        <v>36139</v>
      </c>
      <c r="H277" s="66" t="s">
        <v>209</v>
      </c>
      <c r="I277" s="66" t="s">
        <v>212</v>
      </c>
      <c r="J277" s="68">
        <v>7.8</v>
      </c>
      <c r="K277" s="68">
        <v>7.8</v>
      </c>
      <c r="L277" s="68">
        <v>8.1999999999999993</v>
      </c>
      <c r="M277" s="68">
        <v>5.7</v>
      </c>
      <c r="N277" s="68">
        <v>6.5</v>
      </c>
      <c r="O277" s="68">
        <v>4</v>
      </c>
      <c r="P277" s="68">
        <v>6.8</v>
      </c>
      <c r="Q277" s="68" t="s">
        <v>393</v>
      </c>
      <c r="R277" s="68">
        <v>6.1</v>
      </c>
      <c r="S277" s="68" t="s">
        <v>393</v>
      </c>
      <c r="T277" s="68" t="s">
        <v>393</v>
      </c>
      <c r="U277" s="68" t="s">
        <v>393</v>
      </c>
      <c r="V277" s="68" t="s">
        <v>393</v>
      </c>
      <c r="W277" s="68">
        <v>6.8</v>
      </c>
      <c r="X277" s="68">
        <v>6.3</v>
      </c>
      <c r="Y277" s="68">
        <v>9</v>
      </c>
      <c r="Z277" s="68">
        <v>5.4</v>
      </c>
      <c r="AA277" s="68">
        <v>8.4</v>
      </c>
      <c r="AB277" s="68">
        <v>6.2</v>
      </c>
      <c r="AC277" s="68">
        <v>5.3</v>
      </c>
      <c r="AD277" s="68">
        <v>8.1</v>
      </c>
      <c r="AE277" s="68">
        <v>4.8</v>
      </c>
      <c r="AF277" s="68">
        <v>8.1999999999999993</v>
      </c>
      <c r="AG277" s="68">
        <v>5</v>
      </c>
      <c r="AH277" s="68">
        <v>6.1</v>
      </c>
      <c r="AI277" s="68">
        <v>5.4</v>
      </c>
      <c r="AJ277" s="68">
        <v>6.1</v>
      </c>
      <c r="AK277" s="68">
        <v>5.7</v>
      </c>
      <c r="AL277" s="68">
        <v>6.5</v>
      </c>
      <c r="AM277" s="69">
        <v>51</v>
      </c>
      <c r="AN277" s="70">
        <v>0</v>
      </c>
      <c r="AO277" s="71">
        <v>6</v>
      </c>
      <c r="AP277" s="71">
        <v>7.2</v>
      </c>
      <c r="AQ277" s="71" t="s">
        <v>393</v>
      </c>
      <c r="AR277" s="71" t="s">
        <v>393</v>
      </c>
      <c r="AS277" s="71" t="s">
        <v>393</v>
      </c>
      <c r="AT277" s="71" t="s">
        <v>393</v>
      </c>
      <c r="AU277" s="71" t="s">
        <v>393</v>
      </c>
      <c r="AV277" s="71">
        <v>6.8</v>
      </c>
      <c r="AW277" s="71" t="s">
        <v>393</v>
      </c>
      <c r="AX277" s="71" t="s">
        <v>393</v>
      </c>
      <c r="AY277" s="71" t="s">
        <v>393</v>
      </c>
      <c r="AZ277" s="71" t="s">
        <v>393</v>
      </c>
      <c r="BA277" s="71" t="s">
        <v>393</v>
      </c>
      <c r="BB277" s="71">
        <v>7.3</v>
      </c>
      <c r="BC277" s="71">
        <v>7.1</v>
      </c>
      <c r="BD277" s="69">
        <v>5</v>
      </c>
      <c r="BE277" s="70">
        <v>0</v>
      </c>
      <c r="BF277" s="68">
        <v>5</v>
      </c>
      <c r="BG277" s="68">
        <v>5.7</v>
      </c>
      <c r="BH277" s="68">
        <v>6.6</v>
      </c>
      <c r="BI277" s="68">
        <v>6.1</v>
      </c>
      <c r="BJ277" s="68">
        <v>5.9</v>
      </c>
      <c r="BK277" s="68" t="s">
        <v>393</v>
      </c>
      <c r="BL277" s="68">
        <v>7.4</v>
      </c>
      <c r="BM277" s="68">
        <v>5.5</v>
      </c>
      <c r="BN277" s="68">
        <v>4.9000000000000004</v>
      </c>
      <c r="BO277" s="68">
        <v>4.9000000000000004</v>
      </c>
      <c r="BP277" s="68">
        <v>6.3</v>
      </c>
      <c r="BQ277" s="68">
        <v>4.5999999999999996</v>
      </c>
      <c r="BR277" s="68">
        <v>6.9</v>
      </c>
      <c r="BS277" s="68" t="s">
        <v>393</v>
      </c>
      <c r="BT277" s="68">
        <v>4</v>
      </c>
      <c r="BU277" s="68">
        <v>5.8</v>
      </c>
      <c r="BV277" s="68">
        <v>6.3</v>
      </c>
      <c r="BW277" s="68">
        <v>4.7</v>
      </c>
      <c r="BX277" s="68">
        <v>7.3</v>
      </c>
      <c r="BY277" s="68">
        <v>8.1</v>
      </c>
      <c r="BZ277" s="69">
        <v>47</v>
      </c>
      <c r="CA277" s="70">
        <v>3</v>
      </c>
      <c r="CB277" s="68">
        <v>7.8</v>
      </c>
      <c r="CC277" s="68" t="s">
        <v>393</v>
      </c>
      <c r="CD277" s="68">
        <v>6.9</v>
      </c>
      <c r="CE277" s="68" t="s">
        <v>393</v>
      </c>
      <c r="CF277" s="68">
        <v>6.3</v>
      </c>
      <c r="CG277" s="68">
        <v>6.9</v>
      </c>
      <c r="CH277" s="68">
        <v>7.2</v>
      </c>
      <c r="CI277" s="68" t="s">
        <v>219</v>
      </c>
      <c r="CJ277" s="68" t="s">
        <v>393</v>
      </c>
      <c r="CK277" s="68">
        <v>6.9</v>
      </c>
      <c r="CL277" s="68" t="s">
        <v>393</v>
      </c>
      <c r="CM277" s="68" t="s">
        <v>393</v>
      </c>
      <c r="CN277" s="68" t="s">
        <v>393</v>
      </c>
      <c r="CO277" s="68" t="s">
        <v>393</v>
      </c>
      <c r="CP277" s="68">
        <v>7.6</v>
      </c>
      <c r="CQ277" s="68">
        <v>5</v>
      </c>
      <c r="CR277" s="68">
        <v>7.1</v>
      </c>
      <c r="CS277" s="68">
        <v>5.3</v>
      </c>
      <c r="CT277" s="68">
        <v>6.4</v>
      </c>
      <c r="CU277" s="69">
        <v>24</v>
      </c>
      <c r="CV277" s="70">
        <v>3</v>
      </c>
      <c r="CW277" s="72">
        <v>122</v>
      </c>
      <c r="CX277" s="72">
        <v>6</v>
      </c>
      <c r="CY277" s="72">
        <v>0</v>
      </c>
      <c r="CZ277" s="72">
        <v>128</v>
      </c>
      <c r="DA277" s="72">
        <v>5.94</v>
      </c>
      <c r="DB277" s="72">
        <v>2.2599999999999998</v>
      </c>
      <c r="DC277" s="68" t="s">
        <v>393</v>
      </c>
      <c r="DD277" s="68" t="s">
        <v>393</v>
      </c>
      <c r="DE277" s="68" t="s">
        <v>393</v>
      </c>
      <c r="DF277" s="68" t="s">
        <v>393</v>
      </c>
      <c r="DG277" s="72"/>
      <c r="DH277" s="72">
        <v>0</v>
      </c>
      <c r="DI277" s="72">
        <v>0</v>
      </c>
      <c r="DJ277" s="69">
        <v>0</v>
      </c>
      <c r="DK277" s="70">
        <v>5</v>
      </c>
      <c r="DL277" s="72">
        <v>122</v>
      </c>
      <c r="DM277" s="72">
        <v>11</v>
      </c>
      <c r="DN277" s="72">
        <v>5.72</v>
      </c>
      <c r="DO277" s="72">
        <v>2.17</v>
      </c>
      <c r="DP277" s="69">
        <v>127</v>
      </c>
      <c r="DQ277" s="70">
        <v>11</v>
      </c>
      <c r="DR277" s="68">
        <v>137</v>
      </c>
      <c r="DS277" s="68">
        <v>130</v>
      </c>
      <c r="DT277" s="68">
        <v>6.27</v>
      </c>
      <c r="DU277" s="68">
        <v>2.39</v>
      </c>
      <c r="DV277" s="68" t="s">
        <v>367</v>
      </c>
      <c r="DW277" s="73">
        <v>4.6875E-2</v>
      </c>
      <c r="DX277" s="16">
        <v>2220727302</v>
      </c>
      <c r="DY277" s="16" t="e">
        <v>#N/A</v>
      </c>
      <c r="DZ277" s="16" t="e">
        <v>#N/A</v>
      </c>
    </row>
    <row r="278" spans="1:130" ht="21.75" customHeight="1" x14ac:dyDescent="0.2">
      <c r="C278" s="99" t="s">
        <v>4608</v>
      </c>
    </row>
    <row r="279" spans="1:130" ht="18.75" customHeight="1" x14ac:dyDescent="0.2">
      <c r="A279" s="102">
        <v>1</v>
      </c>
      <c r="B279" s="629"/>
      <c r="C279" s="45">
        <v>2220724192</v>
      </c>
      <c r="D279" s="26" t="s">
        <v>24</v>
      </c>
      <c r="E279" s="26" t="s">
        <v>74</v>
      </c>
      <c r="F279" s="26" t="s">
        <v>147</v>
      </c>
      <c r="G279" s="27">
        <v>36047</v>
      </c>
      <c r="H279" s="26" t="s">
        <v>209</v>
      </c>
      <c r="I279" s="26" t="s">
        <v>212</v>
      </c>
      <c r="J279" s="28">
        <v>8.1999999999999993</v>
      </c>
      <c r="K279" s="28">
        <v>6.7</v>
      </c>
      <c r="L279" s="28">
        <v>8.3000000000000007</v>
      </c>
      <c r="M279" s="28">
        <v>8.3000000000000007</v>
      </c>
      <c r="N279" s="28">
        <v>8.6</v>
      </c>
      <c r="O279" s="28">
        <v>9.1</v>
      </c>
      <c r="P279" s="28">
        <v>8.6</v>
      </c>
      <c r="Q279" s="28" t="s">
        <v>393</v>
      </c>
      <c r="R279" s="28">
        <v>9.1</v>
      </c>
      <c r="S279" s="28" t="s">
        <v>393</v>
      </c>
      <c r="T279" s="28" t="s">
        <v>393</v>
      </c>
      <c r="U279" s="28" t="s">
        <v>393</v>
      </c>
      <c r="V279" s="28" t="s">
        <v>393</v>
      </c>
      <c r="W279" s="28">
        <v>7.1</v>
      </c>
      <c r="X279" s="28">
        <v>7</v>
      </c>
      <c r="Y279" s="28">
        <v>8</v>
      </c>
      <c r="Z279" s="28">
        <v>8.3000000000000007</v>
      </c>
      <c r="AA279" s="28">
        <v>8.4</v>
      </c>
      <c r="AB279" s="28">
        <v>7.7</v>
      </c>
      <c r="AC279" s="28">
        <v>7.1</v>
      </c>
      <c r="AD279" s="28">
        <v>7.5</v>
      </c>
      <c r="AE279" s="28">
        <v>7.7</v>
      </c>
      <c r="AF279" s="28">
        <v>8.6</v>
      </c>
      <c r="AG279" s="28">
        <v>6.7</v>
      </c>
      <c r="AH279" s="28">
        <v>9.1</v>
      </c>
      <c r="AI279" s="28">
        <v>7.1</v>
      </c>
      <c r="AJ279" s="28">
        <v>7.7</v>
      </c>
      <c r="AK279" s="28">
        <v>6.2</v>
      </c>
      <c r="AL279" s="28">
        <v>7.9</v>
      </c>
      <c r="AM279" s="33">
        <v>51</v>
      </c>
      <c r="AN279" s="36">
        <v>0</v>
      </c>
      <c r="AO279" s="32">
        <v>6.8</v>
      </c>
      <c r="AP279" s="32">
        <v>5.5</v>
      </c>
      <c r="AQ279" s="32">
        <v>7.9</v>
      </c>
      <c r="AR279" s="32" t="s">
        <v>393</v>
      </c>
      <c r="AS279" s="32">
        <v>0</v>
      </c>
      <c r="AT279" s="32" t="s">
        <v>393</v>
      </c>
      <c r="AU279" s="32" t="s">
        <v>393</v>
      </c>
      <c r="AV279" s="32" t="s">
        <v>393</v>
      </c>
      <c r="AW279" s="32">
        <v>5.0999999999999996</v>
      </c>
      <c r="AX279" s="32" t="s">
        <v>393</v>
      </c>
      <c r="AY279" s="32" t="s">
        <v>393</v>
      </c>
      <c r="AZ279" s="32" t="s">
        <v>393</v>
      </c>
      <c r="BA279" s="32" t="s">
        <v>393</v>
      </c>
      <c r="BB279" s="32" t="s">
        <v>393</v>
      </c>
      <c r="BC279" s="32">
        <v>6.6</v>
      </c>
      <c r="BD279" s="33">
        <v>5</v>
      </c>
      <c r="BE279" s="36">
        <v>0</v>
      </c>
      <c r="BF279" s="28">
        <v>6.3</v>
      </c>
      <c r="BG279" s="28">
        <v>5.2</v>
      </c>
      <c r="BH279" s="28">
        <v>8.5</v>
      </c>
      <c r="BI279" s="28">
        <v>7.8</v>
      </c>
      <c r="BJ279" s="28">
        <v>6.6</v>
      </c>
      <c r="BK279" s="28">
        <v>7.1</v>
      </c>
      <c r="BL279" s="28">
        <v>8.3000000000000007</v>
      </c>
      <c r="BM279" s="28">
        <v>7.6</v>
      </c>
      <c r="BN279" s="28">
        <v>7.3</v>
      </c>
      <c r="BO279" s="28">
        <v>6.9</v>
      </c>
      <c r="BP279" s="28">
        <v>6.5</v>
      </c>
      <c r="BQ279" s="28">
        <v>7</v>
      </c>
      <c r="BR279" s="28">
        <v>9.1999999999999993</v>
      </c>
      <c r="BS279" s="28" t="s">
        <v>393</v>
      </c>
      <c r="BT279" s="28">
        <v>5.9</v>
      </c>
      <c r="BU279" s="28">
        <v>9.5</v>
      </c>
      <c r="BV279" s="28">
        <v>6.4</v>
      </c>
      <c r="BW279" s="28">
        <v>7.5</v>
      </c>
      <c r="BX279" s="28">
        <v>7.5</v>
      </c>
      <c r="BY279" s="28">
        <v>8.9</v>
      </c>
      <c r="BZ279" s="33">
        <v>50</v>
      </c>
      <c r="CA279" s="36">
        <v>0</v>
      </c>
      <c r="CB279" s="28" t="s">
        <v>393</v>
      </c>
      <c r="CC279" s="28" t="s">
        <v>393</v>
      </c>
      <c r="CD279" s="28">
        <v>8.3000000000000007</v>
      </c>
      <c r="CE279" s="28" t="s">
        <v>393</v>
      </c>
      <c r="CF279" s="28">
        <v>8.6</v>
      </c>
      <c r="CG279" s="28">
        <v>7.5</v>
      </c>
      <c r="CH279" s="28">
        <v>9.1</v>
      </c>
      <c r="CI279" s="28">
        <v>6.6</v>
      </c>
      <c r="CJ279" s="28" t="s">
        <v>393</v>
      </c>
      <c r="CK279" s="28">
        <v>7.4</v>
      </c>
      <c r="CL279" s="28" t="s">
        <v>393</v>
      </c>
      <c r="CM279" s="28" t="s">
        <v>393</v>
      </c>
      <c r="CN279" s="28" t="s">
        <v>393</v>
      </c>
      <c r="CO279" s="28" t="s">
        <v>393</v>
      </c>
      <c r="CP279" s="28">
        <v>6.7</v>
      </c>
      <c r="CQ279" s="28">
        <v>8.1999999999999993</v>
      </c>
      <c r="CR279" s="28">
        <v>8.8000000000000007</v>
      </c>
      <c r="CS279" s="28" t="s">
        <v>219</v>
      </c>
      <c r="CT279" s="28">
        <v>8.1</v>
      </c>
      <c r="CU279" s="33">
        <v>24</v>
      </c>
      <c r="CV279" s="36">
        <v>3</v>
      </c>
      <c r="CW279" s="38">
        <v>125</v>
      </c>
      <c r="CX279" s="38">
        <v>3</v>
      </c>
      <c r="CY279" s="38">
        <v>0</v>
      </c>
      <c r="CZ279" s="38">
        <v>128</v>
      </c>
      <c r="DA279" s="38">
        <v>7.46</v>
      </c>
      <c r="DB279" s="38">
        <v>3.18</v>
      </c>
      <c r="DC279" s="28" t="s">
        <v>393</v>
      </c>
      <c r="DD279" s="28" t="s">
        <v>393</v>
      </c>
      <c r="DE279" s="28" t="s">
        <v>393</v>
      </c>
      <c r="DF279" s="28" t="s">
        <v>393</v>
      </c>
      <c r="DG279" s="38"/>
      <c r="DH279" s="38">
        <v>0</v>
      </c>
      <c r="DI279" s="38">
        <v>0</v>
      </c>
      <c r="DJ279" s="33">
        <v>0</v>
      </c>
      <c r="DK279" s="36">
        <v>5</v>
      </c>
      <c r="DL279" s="38">
        <v>125</v>
      </c>
      <c r="DM279" s="38">
        <v>8</v>
      </c>
      <c r="DN279" s="38">
        <v>7.18</v>
      </c>
      <c r="DO279" s="38">
        <v>3.06</v>
      </c>
      <c r="DP279" s="33">
        <v>130</v>
      </c>
      <c r="DQ279" s="36">
        <v>8</v>
      </c>
      <c r="DR279" s="28">
        <v>137</v>
      </c>
      <c r="DS279" s="28">
        <v>130</v>
      </c>
      <c r="DT279" s="28">
        <v>7.64</v>
      </c>
      <c r="DU279" s="28">
        <v>3.26</v>
      </c>
      <c r="DV279" s="28" t="s">
        <v>393</v>
      </c>
      <c r="DW279" s="168">
        <v>2.34375E-2</v>
      </c>
    </row>
    <row r="280" spans="1:130" ht="18.75" customHeight="1" x14ac:dyDescent="0.2">
      <c r="A280" s="102">
        <v>2</v>
      </c>
      <c r="B280" s="629"/>
      <c r="C280" s="45">
        <v>2221727405</v>
      </c>
      <c r="D280" s="26" t="s">
        <v>7</v>
      </c>
      <c r="E280" s="26" t="s">
        <v>107</v>
      </c>
      <c r="F280" s="26" t="s">
        <v>42</v>
      </c>
      <c r="G280" s="27">
        <v>35565</v>
      </c>
      <c r="H280" s="26" t="s">
        <v>210</v>
      </c>
      <c r="I280" s="26" t="s">
        <v>212</v>
      </c>
      <c r="J280" s="28">
        <v>8.5</v>
      </c>
      <c r="K280" s="28">
        <v>5.9</v>
      </c>
      <c r="L280" s="28">
        <v>5.4</v>
      </c>
      <c r="M280" s="28">
        <v>6.8</v>
      </c>
      <c r="N280" s="28">
        <v>5.5</v>
      </c>
      <c r="O280" s="28">
        <v>7.9</v>
      </c>
      <c r="P280" s="28">
        <v>4.5999999999999996</v>
      </c>
      <c r="Q280" s="28" t="s">
        <v>393</v>
      </c>
      <c r="R280" s="28">
        <v>6.3</v>
      </c>
      <c r="S280" s="28" t="s">
        <v>393</v>
      </c>
      <c r="T280" s="28" t="s">
        <v>393</v>
      </c>
      <c r="U280" s="28" t="s">
        <v>393</v>
      </c>
      <c r="V280" s="28" t="s">
        <v>393</v>
      </c>
      <c r="W280" s="28">
        <v>6.1</v>
      </c>
      <c r="X280" s="28">
        <v>6.6</v>
      </c>
      <c r="Y280" s="28">
        <v>9.3000000000000007</v>
      </c>
      <c r="Z280" s="28">
        <v>7.7</v>
      </c>
      <c r="AA280" s="28">
        <v>6</v>
      </c>
      <c r="AB280" s="28">
        <v>4.0999999999999996</v>
      </c>
      <c r="AC280" s="28">
        <v>4.8</v>
      </c>
      <c r="AD280" s="28">
        <v>5.9</v>
      </c>
      <c r="AE280" s="28">
        <v>6.6</v>
      </c>
      <c r="AF280" s="28">
        <v>5.3</v>
      </c>
      <c r="AG280" s="28">
        <v>5.8</v>
      </c>
      <c r="AH280" s="28">
        <v>6.8</v>
      </c>
      <c r="AI280" s="28">
        <v>6.6</v>
      </c>
      <c r="AJ280" s="28">
        <v>5.5</v>
      </c>
      <c r="AK280" s="28">
        <v>6.7</v>
      </c>
      <c r="AL280" s="28">
        <v>6.3</v>
      </c>
      <c r="AM280" s="33">
        <v>51</v>
      </c>
      <c r="AN280" s="36">
        <v>0</v>
      </c>
      <c r="AO280" s="32">
        <v>6.3</v>
      </c>
      <c r="AP280" s="32">
        <v>8.1</v>
      </c>
      <c r="AQ280" s="32" t="s">
        <v>393</v>
      </c>
      <c r="AR280" s="32" t="s">
        <v>393</v>
      </c>
      <c r="AS280" s="32" t="s">
        <v>393</v>
      </c>
      <c r="AT280" s="32" t="s">
        <v>393</v>
      </c>
      <c r="AU280" s="32" t="s">
        <v>393</v>
      </c>
      <c r="AV280" s="32">
        <v>9.1</v>
      </c>
      <c r="AW280" s="32" t="s">
        <v>393</v>
      </c>
      <c r="AX280" s="32" t="s">
        <v>393</v>
      </c>
      <c r="AY280" s="32" t="s">
        <v>393</v>
      </c>
      <c r="AZ280" s="32" t="s">
        <v>393</v>
      </c>
      <c r="BA280" s="32" t="s">
        <v>393</v>
      </c>
      <c r="BB280" s="32">
        <v>4.7</v>
      </c>
      <c r="BC280" s="32">
        <v>5.0999999999999996</v>
      </c>
      <c r="BD280" s="33">
        <v>5</v>
      </c>
      <c r="BE280" s="36">
        <v>0</v>
      </c>
      <c r="BF280" s="28">
        <v>6.6</v>
      </c>
      <c r="BG280" s="28">
        <v>5.6</v>
      </c>
      <c r="BH280" s="28">
        <v>6.1</v>
      </c>
      <c r="BI280" s="28">
        <v>4.8</v>
      </c>
      <c r="BJ280" s="28">
        <v>5.2</v>
      </c>
      <c r="BK280" s="28">
        <v>4.4000000000000004</v>
      </c>
      <c r="BL280" s="28">
        <v>6.5</v>
      </c>
      <c r="BM280" s="28">
        <v>5</v>
      </c>
      <c r="BN280" s="28">
        <v>7.3</v>
      </c>
      <c r="BO280" s="28">
        <v>5.2</v>
      </c>
      <c r="BP280" s="28">
        <v>5</v>
      </c>
      <c r="BQ280" s="28" t="s">
        <v>219</v>
      </c>
      <c r="BR280" s="28">
        <v>6.7</v>
      </c>
      <c r="BS280" s="28" t="s">
        <v>393</v>
      </c>
      <c r="BT280" s="28">
        <v>7.1</v>
      </c>
      <c r="BU280" s="28">
        <v>4.4000000000000004</v>
      </c>
      <c r="BV280" s="28">
        <v>6.4</v>
      </c>
      <c r="BW280" s="28">
        <v>4.7</v>
      </c>
      <c r="BX280" s="28">
        <v>6.2</v>
      </c>
      <c r="BY280" s="28">
        <v>8.4</v>
      </c>
      <c r="BZ280" s="33">
        <v>48</v>
      </c>
      <c r="CA280" s="36">
        <v>2</v>
      </c>
      <c r="CB280" s="28">
        <v>6.2</v>
      </c>
      <c r="CC280" s="28" t="s">
        <v>393</v>
      </c>
      <c r="CD280" s="28">
        <v>6.8</v>
      </c>
      <c r="CE280" s="28" t="s">
        <v>393</v>
      </c>
      <c r="CF280" s="28">
        <v>6.1</v>
      </c>
      <c r="CG280" s="28">
        <v>5.2</v>
      </c>
      <c r="CH280" s="28">
        <v>6.2</v>
      </c>
      <c r="CI280" s="28">
        <v>5.5</v>
      </c>
      <c r="CJ280" s="28" t="s">
        <v>393</v>
      </c>
      <c r="CK280" s="28">
        <v>6.1</v>
      </c>
      <c r="CL280" s="28" t="s">
        <v>393</v>
      </c>
      <c r="CM280" s="28" t="s">
        <v>393</v>
      </c>
      <c r="CN280" s="28" t="s">
        <v>393</v>
      </c>
      <c r="CO280" s="28" t="s">
        <v>393</v>
      </c>
      <c r="CP280" s="28">
        <v>4.7</v>
      </c>
      <c r="CQ280" s="28">
        <v>7.6</v>
      </c>
      <c r="CR280" s="28" t="s">
        <v>393</v>
      </c>
      <c r="CS280" s="28">
        <v>6.9</v>
      </c>
      <c r="CT280" s="28">
        <v>7.2</v>
      </c>
      <c r="CU280" s="33">
        <v>25</v>
      </c>
      <c r="CV280" s="36">
        <v>2</v>
      </c>
      <c r="CW280" s="38">
        <v>124</v>
      </c>
      <c r="CX280" s="38">
        <v>4</v>
      </c>
      <c r="CY280" s="38">
        <v>0</v>
      </c>
      <c r="CZ280" s="38">
        <v>128</v>
      </c>
      <c r="DA280" s="38">
        <v>5.82</v>
      </c>
      <c r="DB280" s="38">
        <v>2.17</v>
      </c>
      <c r="DC280" s="28" t="s">
        <v>393</v>
      </c>
      <c r="DD280" s="28" t="s">
        <v>393</v>
      </c>
      <c r="DE280" s="28" t="s">
        <v>393</v>
      </c>
      <c r="DF280" s="28" t="s">
        <v>393</v>
      </c>
      <c r="DG280" s="38"/>
      <c r="DH280" s="38">
        <v>0</v>
      </c>
      <c r="DI280" s="38">
        <v>0</v>
      </c>
      <c r="DJ280" s="33">
        <v>0</v>
      </c>
      <c r="DK280" s="36">
        <v>5</v>
      </c>
      <c r="DL280" s="38">
        <v>124</v>
      </c>
      <c r="DM280" s="38">
        <v>9</v>
      </c>
      <c r="DN280" s="38">
        <v>5.6</v>
      </c>
      <c r="DO280" s="38">
        <v>2.08</v>
      </c>
      <c r="DP280" s="33">
        <v>129</v>
      </c>
      <c r="DQ280" s="36">
        <v>9</v>
      </c>
      <c r="DR280" s="28">
        <v>137</v>
      </c>
      <c r="DS280" s="28">
        <v>129</v>
      </c>
      <c r="DT280" s="28">
        <v>6.01</v>
      </c>
      <c r="DU280" s="28">
        <v>2.2400000000000002</v>
      </c>
      <c r="DV280" s="28" t="s">
        <v>393</v>
      </c>
      <c r="DW280" s="168">
        <v>3.125E-2</v>
      </c>
    </row>
    <row r="281" spans="1:130" ht="18.75" customHeight="1" x14ac:dyDescent="0.2">
      <c r="A281" s="102">
        <v>3</v>
      </c>
      <c r="B281" s="629"/>
      <c r="C281" s="45">
        <v>2221724321</v>
      </c>
      <c r="D281" s="26" t="s">
        <v>6</v>
      </c>
      <c r="E281" s="26" t="s">
        <v>20</v>
      </c>
      <c r="F281" s="26" t="s">
        <v>133</v>
      </c>
      <c r="G281" s="27">
        <v>36019</v>
      </c>
      <c r="H281" s="26" t="s">
        <v>210</v>
      </c>
      <c r="I281" s="26" t="s">
        <v>212</v>
      </c>
      <c r="J281" s="28">
        <v>8.6999999999999993</v>
      </c>
      <c r="K281" s="28">
        <v>6.8</v>
      </c>
      <c r="L281" s="28">
        <v>8.1</v>
      </c>
      <c r="M281" s="28">
        <v>8.1</v>
      </c>
      <c r="N281" s="28">
        <v>6.5</v>
      </c>
      <c r="O281" s="28">
        <v>8.6</v>
      </c>
      <c r="P281" s="28">
        <v>7.7</v>
      </c>
      <c r="Q281" s="28" t="s">
        <v>393</v>
      </c>
      <c r="R281" s="28">
        <v>7.7</v>
      </c>
      <c r="S281" s="28" t="s">
        <v>393</v>
      </c>
      <c r="T281" s="28" t="s">
        <v>393</v>
      </c>
      <c r="U281" s="28" t="s">
        <v>393</v>
      </c>
      <c r="V281" s="28" t="s">
        <v>393</v>
      </c>
      <c r="W281" s="28">
        <v>6.7</v>
      </c>
      <c r="X281" s="28">
        <v>7</v>
      </c>
      <c r="Y281" s="28">
        <v>8</v>
      </c>
      <c r="Z281" s="28">
        <v>8.3000000000000007</v>
      </c>
      <c r="AA281" s="28">
        <v>6.3</v>
      </c>
      <c r="AB281" s="28">
        <v>7.8</v>
      </c>
      <c r="AC281" s="28">
        <v>5.3</v>
      </c>
      <c r="AD281" s="28">
        <v>7.2</v>
      </c>
      <c r="AE281" s="28">
        <v>5.8</v>
      </c>
      <c r="AF281" s="28">
        <v>8.3000000000000007</v>
      </c>
      <c r="AG281" s="28">
        <v>5.8</v>
      </c>
      <c r="AH281" s="28">
        <v>6.6</v>
      </c>
      <c r="AI281" s="28">
        <v>6.3</v>
      </c>
      <c r="AJ281" s="28">
        <v>4.5</v>
      </c>
      <c r="AK281" s="28">
        <v>7.1</v>
      </c>
      <c r="AL281" s="28">
        <v>6.5</v>
      </c>
      <c r="AM281" s="33">
        <v>51</v>
      </c>
      <c r="AN281" s="36">
        <v>0</v>
      </c>
      <c r="AO281" s="32">
        <v>8.5</v>
      </c>
      <c r="AP281" s="32">
        <v>9.6</v>
      </c>
      <c r="AQ281" s="32" t="s">
        <v>393</v>
      </c>
      <c r="AR281" s="32">
        <v>8</v>
      </c>
      <c r="AS281" s="32" t="s">
        <v>393</v>
      </c>
      <c r="AT281" s="32" t="s">
        <v>393</v>
      </c>
      <c r="AU281" s="32" t="s">
        <v>393</v>
      </c>
      <c r="AV281" s="32" t="s">
        <v>393</v>
      </c>
      <c r="AW281" s="32">
        <v>6.7</v>
      </c>
      <c r="AX281" s="32" t="s">
        <v>393</v>
      </c>
      <c r="AY281" s="32" t="s">
        <v>393</v>
      </c>
      <c r="AZ281" s="32" t="s">
        <v>393</v>
      </c>
      <c r="BA281" s="32" t="s">
        <v>393</v>
      </c>
      <c r="BB281" s="32" t="s">
        <v>393</v>
      </c>
      <c r="BC281" s="32">
        <v>8.9</v>
      </c>
      <c r="BD281" s="33">
        <v>5</v>
      </c>
      <c r="BE281" s="36">
        <v>0</v>
      </c>
      <c r="BF281" s="28">
        <v>5.4</v>
      </c>
      <c r="BG281" s="28">
        <v>6.7</v>
      </c>
      <c r="BH281" s="28">
        <v>9.6</v>
      </c>
      <c r="BI281" s="28">
        <v>4.9000000000000004</v>
      </c>
      <c r="BJ281" s="28">
        <v>5.0999999999999996</v>
      </c>
      <c r="BK281" s="28">
        <v>7.3</v>
      </c>
      <c r="BL281" s="28">
        <v>7.9</v>
      </c>
      <c r="BM281" s="28">
        <v>4.5999999999999996</v>
      </c>
      <c r="BN281" s="28">
        <v>7.6</v>
      </c>
      <c r="BO281" s="28">
        <v>5.9</v>
      </c>
      <c r="BP281" s="28">
        <v>5.5</v>
      </c>
      <c r="BQ281" s="28">
        <v>5.7</v>
      </c>
      <c r="BR281" s="28">
        <v>6.5</v>
      </c>
      <c r="BS281" s="28" t="s">
        <v>393</v>
      </c>
      <c r="BT281" s="28">
        <v>4.8</v>
      </c>
      <c r="BU281" s="28">
        <v>5.7</v>
      </c>
      <c r="BV281" s="28">
        <v>7.3</v>
      </c>
      <c r="BW281" s="28">
        <v>5.3</v>
      </c>
      <c r="BX281" s="28">
        <v>8.8000000000000007</v>
      </c>
      <c r="BY281" s="28">
        <v>7.4</v>
      </c>
      <c r="BZ281" s="33">
        <v>50</v>
      </c>
      <c r="CA281" s="36">
        <v>0</v>
      </c>
      <c r="CB281" s="28">
        <v>8.9</v>
      </c>
      <c r="CC281" s="28" t="s">
        <v>393</v>
      </c>
      <c r="CD281" s="28">
        <v>8.3000000000000007</v>
      </c>
      <c r="CE281" s="28" t="s">
        <v>393</v>
      </c>
      <c r="CF281" s="28">
        <v>7.9</v>
      </c>
      <c r="CG281" s="28">
        <v>9</v>
      </c>
      <c r="CH281" s="28">
        <v>7.8</v>
      </c>
      <c r="CI281" s="28">
        <v>7.8</v>
      </c>
      <c r="CJ281" s="28" t="s">
        <v>393</v>
      </c>
      <c r="CK281" s="28">
        <v>7.7</v>
      </c>
      <c r="CL281" s="28" t="s">
        <v>393</v>
      </c>
      <c r="CM281" s="28" t="s">
        <v>393</v>
      </c>
      <c r="CN281" s="28" t="s">
        <v>393</v>
      </c>
      <c r="CO281" s="28" t="s">
        <v>393</v>
      </c>
      <c r="CP281" s="28">
        <v>6</v>
      </c>
      <c r="CQ281" s="28" t="s">
        <v>393</v>
      </c>
      <c r="CR281" s="28" t="s">
        <v>393</v>
      </c>
      <c r="CS281" s="28">
        <v>7.7</v>
      </c>
      <c r="CT281" s="28">
        <v>7.8</v>
      </c>
      <c r="CU281" s="33">
        <v>22</v>
      </c>
      <c r="CV281" s="36">
        <v>5</v>
      </c>
      <c r="CW281" s="38">
        <v>123</v>
      </c>
      <c r="CX281" s="38">
        <v>5</v>
      </c>
      <c r="CY281" s="38">
        <v>0</v>
      </c>
      <c r="CZ281" s="38">
        <v>128</v>
      </c>
      <c r="DA281" s="38">
        <v>6.63</v>
      </c>
      <c r="DB281" s="38">
        <v>2.69</v>
      </c>
      <c r="DC281" s="28" t="s">
        <v>393</v>
      </c>
      <c r="DD281" s="28" t="s">
        <v>393</v>
      </c>
      <c r="DE281" s="28" t="s">
        <v>393</v>
      </c>
      <c r="DF281" s="28" t="s">
        <v>393</v>
      </c>
      <c r="DG281" s="38"/>
      <c r="DH281" s="38">
        <v>0</v>
      </c>
      <c r="DI281" s="38">
        <v>0</v>
      </c>
      <c r="DJ281" s="33">
        <v>0</v>
      </c>
      <c r="DK281" s="36">
        <v>5</v>
      </c>
      <c r="DL281" s="38">
        <v>123</v>
      </c>
      <c r="DM281" s="38">
        <v>10</v>
      </c>
      <c r="DN281" s="38">
        <v>6.38</v>
      </c>
      <c r="DO281" s="38">
        <v>2.59</v>
      </c>
      <c r="DP281" s="33">
        <v>128</v>
      </c>
      <c r="DQ281" s="36">
        <v>10</v>
      </c>
      <c r="DR281" s="28">
        <v>137</v>
      </c>
      <c r="DS281" s="28">
        <v>128</v>
      </c>
      <c r="DT281" s="28">
        <v>6.9</v>
      </c>
      <c r="DU281" s="28">
        <v>2.8</v>
      </c>
      <c r="DV281" s="28" t="s">
        <v>393</v>
      </c>
      <c r="DW281" s="168">
        <v>3.90625E-2</v>
      </c>
    </row>
    <row r="282" spans="1:130" ht="18.75" customHeight="1" x14ac:dyDescent="0.2">
      <c r="A282" s="102">
        <v>4</v>
      </c>
      <c r="B282" s="629"/>
      <c r="C282" s="45">
        <v>2221727336</v>
      </c>
      <c r="D282" s="26" t="s">
        <v>22</v>
      </c>
      <c r="E282" s="26" t="s">
        <v>86</v>
      </c>
      <c r="F282" s="26" t="s">
        <v>57</v>
      </c>
      <c r="G282" s="27">
        <v>36156</v>
      </c>
      <c r="H282" s="26" t="s">
        <v>210</v>
      </c>
      <c r="I282" s="26" t="s">
        <v>212</v>
      </c>
      <c r="J282" s="28">
        <v>7.8</v>
      </c>
      <c r="K282" s="28">
        <v>6.8</v>
      </c>
      <c r="L282" s="28">
        <v>7.3</v>
      </c>
      <c r="M282" s="28">
        <v>7.2</v>
      </c>
      <c r="N282" s="28">
        <v>7.5</v>
      </c>
      <c r="O282" s="28">
        <v>7.1</v>
      </c>
      <c r="P282" s="28">
        <v>6.8</v>
      </c>
      <c r="Q282" s="28" t="s">
        <v>393</v>
      </c>
      <c r="R282" s="28">
        <v>6.1</v>
      </c>
      <c r="S282" s="28" t="s">
        <v>393</v>
      </c>
      <c r="T282" s="28">
        <v>7.9</v>
      </c>
      <c r="U282" s="28" t="s">
        <v>393</v>
      </c>
      <c r="V282" s="28" t="s">
        <v>393</v>
      </c>
      <c r="W282" s="28">
        <v>7.1</v>
      </c>
      <c r="X282" s="28" t="s">
        <v>393</v>
      </c>
      <c r="Y282" s="28">
        <v>9.1</v>
      </c>
      <c r="Z282" s="28">
        <v>8.1</v>
      </c>
      <c r="AA282" s="28">
        <v>6.5</v>
      </c>
      <c r="AB282" s="28">
        <v>7</v>
      </c>
      <c r="AC282" s="28">
        <v>7.9</v>
      </c>
      <c r="AD282" s="28">
        <v>7.2</v>
      </c>
      <c r="AE282" s="28">
        <v>5.0999999999999996</v>
      </c>
      <c r="AF282" s="28">
        <v>7.3</v>
      </c>
      <c r="AG282" s="28">
        <v>4.5999999999999996</v>
      </c>
      <c r="AH282" s="28">
        <v>6.1</v>
      </c>
      <c r="AI282" s="28">
        <v>5</v>
      </c>
      <c r="AJ282" s="28">
        <v>6.3</v>
      </c>
      <c r="AK282" s="28">
        <v>6.5</v>
      </c>
      <c r="AL282" s="28">
        <v>6.5</v>
      </c>
      <c r="AM282" s="33">
        <v>51</v>
      </c>
      <c r="AN282" s="36">
        <v>0</v>
      </c>
      <c r="AO282" s="32">
        <v>5.2</v>
      </c>
      <c r="AP282" s="32">
        <v>5</v>
      </c>
      <c r="AQ282" s="32">
        <v>7.2</v>
      </c>
      <c r="AR282" s="32" t="s">
        <v>393</v>
      </c>
      <c r="AS282" s="32" t="s">
        <v>393</v>
      </c>
      <c r="AT282" s="32" t="s">
        <v>393</v>
      </c>
      <c r="AU282" s="32" t="s">
        <v>393</v>
      </c>
      <c r="AV282" s="32" t="s">
        <v>393</v>
      </c>
      <c r="AW282" s="32">
        <v>5.8</v>
      </c>
      <c r="AX282" s="32" t="s">
        <v>393</v>
      </c>
      <c r="AY282" s="32" t="s">
        <v>393</v>
      </c>
      <c r="AZ282" s="32" t="s">
        <v>393</v>
      </c>
      <c r="BA282" s="32" t="s">
        <v>393</v>
      </c>
      <c r="BB282" s="32" t="s">
        <v>393</v>
      </c>
      <c r="BC282" s="32">
        <v>7.4</v>
      </c>
      <c r="BD282" s="33">
        <v>5</v>
      </c>
      <c r="BE282" s="36">
        <v>0</v>
      </c>
      <c r="BF282" s="28">
        <v>5.7</v>
      </c>
      <c r="BG282" s="28">
        <v>6.2</v>
      </c>
      <c r="BH282" s="28">
        <v>4.4000000000000004</v>
      </c>
      <c r="BI282" s="28">
        <v>8.4</v>
      </c>
      <c r="BJ282" s="28">
        <v>5.4</v>
      </c>
      <c r="BK282" s="28">
        <v>5.5</v>
      </c>
      <c r="BL282" s="28">
        <v>8.3000000000000007</v>
      </c>
      <c r="BM282" s="28">
        <v>5.6</v>
      </c>
      <c r="BN282" s="28">
        <v>7.3</v>
      </c>
      <c r="BO282" s="28">
        <v>6.7</v>
      </c>
      <c r="BP282" s="28">
        <v>7</v>
      </c>
      <c r="BQ282" s="28" t="s">
        <v>219</v>
      </c>
      <c r="BR282" s="28">
        <v>6.4</v>
      </c>
      <c r="BS282" s="28" t="s">
        <v>393</v>
      </c>
      <c r="BT282" s="28">
        <v>7.3</v>
      </c>
      <c r="BU282" s="28">
        <v>5.2</v>
      </c>
      <c r="BV282" s="28">
        <v>5.8</v>
      </c>
      <c r="BW282" s="28">
        <v>7.7</v>
      </c>
      <c r="BX282" s="28">
        <v>7.5</v>
      </c>
      <c r="BY282" s="28">
        <v>8.1999999999999993</v>
      </c>
      <c r="BZ282" s="33">
        <v>48</v>
      </c>
      <c r="CA282" s="36">
        <v>2</v>
      </c>
      <c r="CB282" s="28">
        <v>6.5</v>
      </c>
      <c r="CC282" s="28" t="s">
        <v>393</v>
      </c>
      <c r="CD282" s="28">
        <v>8.9</v>
      </c>
      <c r="CE282" s="28" t="s">
        <v>393</v>
      </c>
      <c r="CF282" s="28">
        <v>5.8</v>
      </c>
      <c r="CG282" s="28">
        <v>7.7</v>
      </c>
      <c r="CH282" s="28">
        <v>8.5</v>
      </c>
      <c r="CI282" s="28">
        <v>4.3</v>
      </c>
      <c r="CJ282" s="28" t="s">
        <v>393</v>
      </c>
      <c r="CK282" s="28">
        <v>6.1</v>
      </c>
      <c r="CL282" s="28" t="s">
        <v>393</v>
      </c>
      <c r="CM282" s="28" t="s">
        <v>393</v>
      </c>
      <c r="CN282" s="28" t="s">
        <v>393</v>
      </c>
      <c r="CO282" s="28" t="s">
        <v>393</v>
      </c>
      <c r="CP282" s="28" t="s">
        <v>393</v>
      </c>
      <c r="CQ282" s="28">
        <v>5.9</v>
      </c>
      <c r="CR282" s="28">
        <v>6.9</v>
      </c>
      <c r="CS282" s="28">
        <v>7</v>
      </c>
      <c r="CT282" s="28">
        <v>7</v>
      </c>
      <c r="CU282" s="33">
        <v>24</v>
      </c>
      <c r="CV282" s="36">
        <v>3</v>
      </c>
      <c r="CW282" s="38">
        <v>123</v>
      </c>
      <c r="CX282" s="38">
        <v>5</v>
      </c>
      <c r="CY282" s="38">
        <v>0</v>
      </c>
      <c r="CZ282" s="38">
        <v>128</v>
      </c>
      <c r="DA282" s="38">
        <v>6.43</v>
      </c>
      <c r="DB282" s="38">
        <v>2.56</v>
      </c>
      <c r="DC282" s="28" t="s">
        <v>393</v>
      </c>
      <c r="DD282" s="28" t="s">
        <v>393</v>
      </c>
      <c r="DE282" s="28" t="s">
        <v>393</v>
      </c>
      <c r="DF282" s="28" t="s">
        <v>393</v>
      </c>
      <c r="DG282" s="38"/>
      <c r="DH282" s="38">
        <v>0</v>
      </c>
      <c r="DI282" s="38">
        <v>0</v>
      </c>
      <c r="DJ282" s="33">
        <v>0</v>
      </c>
      <c r="DK282" s="36">
        <v>5</v>
      </c>
      <c r="DL282" s="38">
        <v>123</v>
      </c>
      <c r="DM282" s="38">
        <v>10</v>
      </c>
      <c r="DN282" s="38">
        <v>6.19</v>
      </c>
      <c r="DO282" s="38">
        <v>2.46</v>
      </c>
      <c r="DP282" s="33">
        <v>128</v>
      </c>
      <c r="DQ282" s="36">
        <v>10</v>
      </c>
      <c r="DR282" s="28">
        <v>137</v>
      </c>
      <c r="DS282" s="28">
        <v>128</v>
      </c>
      <c r="DT282" s="28">
        <v>6.69</v>
      </c>
      <c r="DU282" s="28">
        <v>2.66</v>
      </c>
      <c r="DV282" s="28" t="s">
        <v>393</v>
      </c>
      <c r="DW282" s="168">
        <v>3.90625E-2</v>
      </c>
    </row>
    <row r="283" spans="1:130" ht="18.75" customHeight="1" x14ac:dyDescent="0.2">
      <c r="A283" s="102">
        <v>5</v>
      </c>
      <c r="B283" s="629"/>
      <c r="C283" s="45">
        <v>2220716758</v>
      </c>
      <c r="D283" s="26" t="s">
        <v>15</v>
      </c>
      <c r="E283" s="26" t="s">
        <v>77</v>
      </c>
      <c r="F283" s="26" t="s">
        <v>149</v>
      </c>
      <c r="G283" s="27">
        <v>35636</v>
      </c>
      <c r="H283" s="26" t="s">
        <v>209</v>
      </c>
      <c r="I283" s="26" t="s">
        <v>212</v>
      </c>
      <c r="J283" s="28">
        <v>7.9</v>
      </c>
      <c r="K283" s="28">
        <v>8</v>
      </c>
      <c r="L283" s="28">
        <v>7.8</v>
      </c>
      <c r="M283" s="28">
        <v>6.4</v>
      </c>
      <c r="N283" s="28">
        <v>7.3</v>
      </c>
      <c r="O283" s="28">
        <v>5.6</v>
      </c>
      <c r="P283" s="28">
        <v>6</v>
      </c>
      <c r="Q283" s="28" t="s">
        <v>393</v>
      </c>
      <c r="R283" s="28">
        <v>6.2</v>
      </c>
      <c r="S283" s="28" t="s">
        <v>393</v>
      </c>
      <c r="T283" s="28" t="s">
        <v>393</v>
      </c>
      <c r="U283" s="28" t="s">
        <v>393</v>
      </c>
      <c r="V283" s="28" t="s">
        <v>393</v>
      </c>
      <c r="W283" s="28">
        <v>6.3</v>
      </c>
      <c r="X283" s="28">
        <v>7.7</v>
      </c>
      <c r="Y283" s="28">
        <v>9.1999999999999993</v>
      </c>
      <c r="Z283" s="28">
        <v>9.8000000000000007</v>
      </c>
      <c r="AA283" s="28">
        <v>6.2</v>
      </c>
      <c r="AB283" s="28">
        <v>6.3</v>
      </c>
      <c r="AC283" s="28">
        <v>5.2</v>
      </c>
      <c r="AD283" s="28">
        <v>8.1</v>
      </c>
      <c r="AE283" s="28">
        <v>7.4</v>
      </c>
      <c r="AF283" s="28">
        <v>5.8</v>
      </c>
      <c r="AG283" s="28">
        <v>8.1</v>
      </c>
      <c r="AH283" s="28">
        <v>5.6</v>
      </c>
      <c r="AI283" s="28">
        <v>4.8</v>
      </c>
      <c r="AJ283" s="28">
        <v>4.9000000000000004</v>
      </c>
      <c r="AK283" s="28">
        <v>6.6</v>
      </c>
      <c r="AL283" s="28">
        <v>5.6</v>
      </c>
      <c r="AM283" s="33">
        <v>51</v>
      </c>
      <c r="AN283" s="36">
        <v>0</v>
      </c>
      <c r="AO283" s="32">
        <v>7.3</v>
      </c>
      <c r="AP283" s="32">
        <v>8.5</v>
      </c>
      <c r="AQ283" s="32" t="s">
        <v>393</v>
      </c>
      <c r="AR283" s="32" t="s">
        <v>393</v>
      </c>
      <c r="AS283" s="32">
        <v>6.9</v>
      </c>
      <c r="AT283" s="32" t="s">
        <v>393</v>
      </c>
      <c r="AU283" s="32" t="s">
        <v>393</v>
      </c>
      <c r="AV283" s="32" t="s">
        <v>393</v>
      </c>
      <c r="AW283" s="32" t="s">
        <v>393</v>
      </c>
      <c r="AX283" s="32" t="s">
        <v>393</v>
      </c>
      <c r="AY283" s="32">
        <v>5.0999999999999996</v>
      </c>
      <c r="AZ283" s="32" t="s">
        <v>393</v>
      </c>
      <c r="BA283" s="32" t="s">
        <v>393</v>
      </c>
      <c r="BB283" s="32" t="s">
        <v>393</v>
      </c>
      <c r="BC283" s="32">
        <v>7</v>
      </c>
      <c r="BD283" s="33">
        <v>5</v>
      </c>
      <c r="BE283" s="36">
        <v>0</v>
      </c>
      <c r="BF283" s="28">
        <v>4.7</v>
      </c>
      <c r="BG283" s="28">
        <v>5.7</v>
      </c>
      <c r="BH283" s="28">
        <v>4.5</v>
      </c>
      <c r="BI283" s="28">
        <v>6</v>
      </c>
      <c r="BJ283" s="28">
        <v>4.7</v>
      </c>
      <c r="BK283" s="28">
        <v>5.3</v>
      </c>
      <c r="BL283" s="28">
        <v>7.8</v>
      </c>
      <c r="BM283" s="28">
        <v>5.6</v>
      </c>
      <c r="BN283" s="28">
        <v>6.4</v>
      </c>
      <c r="BO283" s="28">
        <v>6.8</v>
      </c>
      <c r="BP283" s="28">
        <v>5.2</v>
      </c>
      <c r="BQ283" s="28">
        <v>5.3</v>
      </c>
      <c r="BR283" s="28">
        <v>8.3000000000000007</v>
      </c>
      <c r="BS283" s="28" t="s">
        <v>393</v>
      </c>
      <c r="BT283" s="28">
        <v>6.3</v>
      </c>
      <c r="BU283" s="28">
        <v>8.8000000000000007</v>
      </c>
      <c r="BV283" s="28">
        <v>4.9000000000000004</v>
      </c>
      <c r="BW283" s="28">
        <v>7.2</v>
      </c>
      <c r="BX283" s="28">
        <v>6.3</v>
      </c>
      <c r="BY283" s="28">
        <v>7.7</v>
      </c>
      <c r="BZ283" s="33">
        <v>50</v>
      </c>
      <c r="CA283" s="36">
        <v>0</v>
      </c>
      <c r="CB283" s="28">
        <v>7.9</v>
      </c>
      <c r="CC283" s="28" t="s">
        <v>393</v>
      </c>
      <c r="CD283" s="28">
        <v>5.8</v>
      </c>
      <c r="CE283" s="28" t="s">
        <v>393</v>
      </c>
      <c r="CF283" s="28">
        <v>7.1</v>
      </c>
      <c r="CG283" s="28">
        <v>5.8</v>
      </c>
      <c r="CH283" s="28">
        <v>7.1</v>
      </c>
      <c r="CI283" s="28">
        <v>5.2</v>
      </c>
      <c r="CJ283" s="28" t="s">
        <v>393</v>
      </c>
      <c r="CK283" s="28">
        <v>7.1</v>
      </c>
      <c r="CL283" s="28" t="s">
        <v>393</v>
      </c>
      <c r="CM283" s="28" t="s">
        <v>393</v>
      </c>
      <c r="CN283" s="28" t="s">
        <v>393</v>
      </c>
      <c r="CO283" s="28" t="s">
        <v>393</v>
      </c>
      <c r="CP283" s="28" t="s">
        <v>219</v>
      </c>
      <c r="CQ283" s="28">
        <v>7</v>
      </c>
      <c r="CR283" s="28" t="s">
        <v>393</v>
      </c>
      <c r="CS283" s="28">
        <v>5.0999999999999996</v>
      </c>
      <c r="CT283" s="28">
        <v>6.7</v>
      </c>
      <c r="CU283" s="33">
        <v>22</v>
      </c>
      <c r="CV283" s="36">
        <v>5</v>
      </c>
      <c r="CW283" s="38">
        <v>123</v>
      </c>
      <c r="CX283" s="38">
        <v>5</v>
      </c>
      <c r="CY283" s="38">
        <v>0</v>
      </c>
      <c r="CZ283" s="38">
        <v>128</v>
      </c>
      <c r="DA283" s="38">
        <v>6.17</v>
      </c>
      <c r="DB283" s="38">
        <v>2.39</v>
      </c>
      <c r="DC283" s="28" t="s">
        <v>393</v>
      </c>
      <c r="DD283" s="28" t="s">
        <v>393</v>
      </c>
      <c r="DE283" s="28" t="s">
        <v>393</v>
      </c>
      <c r="DF283" s="28" t="s">
        <v>393</v>
      </c>
      <c r="DG283" s="38"/>
      <c r="DH283" s="38">
        <v>0</v>
      </c>
      <c r="DI283" s="38">
        <v>0</v>
      </c>
      <c r="DJ283" s="33">
        <v>0</v>
      </c>
      <c r="DK283" s="36">
        <v>5</v>
      </c>
      <c r="DL283" s="38">
        <v>123</v>
      </c>
      <c r="DM283" s="38">
        <v>10</v>
      </c>
      <c r="DN283" s="38">
        <v>5.94</v>
      </c>
      <c r="DO283" s="38">
        <v>2.2999999999999998</v>
      </c>
      <c r="DP283" s="33">
        <v>128</v>
      </c>
      <c r="DQ283" s="36">
        <v>10</v>
      </c>
      <c r="DR283" s="28">
        <v>137</v>
      </c>
      <c r="DS283" s="28">
        <v>128</v>
      </c>
      <c r="DT283" s="28">
        <v>6.42</v>
      </c>
      <c r="DU283" s="28">
        <v>2.4900000000000002</v>
      </c>
      <c r="DV283" s="28" t="s">
        <v>393</v>
      </c>
      <c r="DW283" s="168">
        <v>3.90625E-2</v>
      </c>
    </row>
    <row r="284" spans="1:130" ht="18.75" customHeight="1" x14ac:dyDescent="0.2">
      <c r="A284" s="102">
        <v>6</v>
      </c>
      <c r="B284" s="629"/>
      <c r="C284" s="45">
        <v>2221727284</v>
      </c>
      <c r="D284" s="26" t="s">
        <v>6</v>
      </c>
      <c r="E284" s="26" t="s">
        <v>52</v>
      </c>
      <c r="F284" s="26" t="s">
        <v>135</v>
      </c>
      <c r="G284" s="27">
        <v>36095</v>
      </c>
      <c r="H284" s="26" t="s">
        <v>210</v>
      </c>
      <c r="I284" s="26" t="s">
        <v>212</v>
      </c>
      <c r="J284" s="28">
        <v>8.5</v>
      </c>
      <c r="K284" s="28">
        <v>6.2</v>
      </c>
      <c r="L284" s="28">
        <v>7</v>
      </c>
      <c r="M284" s="28">
        <v>7.5</v>
      </c>
      <c r="N284" s="28">
        <v>6.3</v>
      </c>
      <c r="O284" s="28">
        <v>7.1</v>
      </c>
      <c r="P284" s="28">
        <v>5.9</v>
      </c>
      <c r="Q284" s="28" t="s">
        <v>393</v>
      </c>
      <c r="R284" s="28">
        <v>5.5</v>
      </c>
      <c r="S284" s="28" t="s">
        <v>393</v>
      </c>
      <c r="T284" s="28" t="s">
        <v>393</v>
      </c>
      <c r="U284" s="28" t="s">
        <v>393</v>
      </c>
      <c r="V284" s="28" t="s">
        <v>393</v>
      </c>
      <c r="W284" s="28">
        <v>7.2</v>
      </c>
      <c r="X284" s="28">
        <v>5.5</v>
      </c>
      <c r="Y284" s="28">
        <v>7.7</v>
      </c>
      <c r="Z284" s="28">
        <v>7.3</v>
      </c>
      <c r="AA284" s="28">
        <v>5.9</v>
      </c>
      <c r="AB284" s="28">
        <v>4.8</v>
      </c>
      <c r="AC284" s="28">
        <v>6</v>
      </c>
      <c r="AD284" s="28">
        <v>6.9</v>
      </c>
      <c r="AE284" s="28">
        <v>6.5</v>
      </c>
      <c r="AF284" s="28">
        <v>6.3</v>
      </c>
      <c r="AG284" s="28">
        <v>7.7</v>
      </c>
      <c r="AH284" s="28">
        <v>4.8</v>
      </c>
      <c r="AI284" s="28">
        <v>6.9</v>
      </c>
      <c r="AJ284" s="28">
        <v>4</v>
      </c>
      <c r="AK284" s="28">
        <v>5.7</v>
      </c>
      <c r="AL284" s="28">
        <v>7.2</v>
      </c>
      <c r="AM284" s="33">
        <v>51</v>
      </c>
      <c r="AN284" s="36">
        <v>0</v>
      </c>
      <c r="AO284" s="32">
        <v>6.5</v>
      </c>
      <c r="AP284" s="32">
        <v>8</v>
      </c>
      <c r="AQ284" s="32" t="s">
        <v>393</v>
      </c>
      <c r="AR284" s="32" t="s">
        <v>393</v>
      </c>
      <c r="AS284" s="32" t="s">
        <v>393</v>
      </c>
      <c r="AT284" s="32" t="s">
        <v>393</v>
      </c>
      <c r="AU284" s="32" t="s">
        <v>393</v>
      </c>
      <c r="AV284" s="32">
        <v>6.4</v>
      </c>
      <c r="AW284" s="32" t="s">
        <v>393</v>
      </c>
      <c r="AX284" s="32" t="s">
        <v>393</v>
      </c>
      <c r="AY284" s="32" t="s">
        <v>393</v>
      </c>
      <c r="AZ284" s="32" t="s">
        <v>393</v>
      </c>
      <c r="BA284" s="32" t="s">
        <v>393</v>
      </c>
      <c r="BB284" s="32">
        <v>7.4</v>
      </c>
      <c r="BC284" s="32">
        <v>6.2</v>
      </c>
      <c r="BD284" s="33">
        <v>5</v>
      </c>
      <c r="BE284" s="36">
        <v>0</v>
      </c>
      <c r="BF284" s="28">
        <v>7</v>
      </c>
      <c r="BG284" s="28">
        <v>5.8</v>
      </c>
      <c r="BH284" s="28">
        <v>7</v>
      </c>
      <c r="BI284" s="28">
        <v>6.1</v>
      </c>
      <c r="BJ284" s="28">
        <v>4.2</v>
      </c>
      <c r="BK284" s="28">
        <v>5.6</v>
      </c>
      <c r="BL284" s="28">
        <v>7</v>
      </c>
      <c r="BM284" s="28">
        <v>6.2</v>
      </c>
      <c r="BN284" s="28" t="s">
        <v>219</v>
      </c>
      <c r="BO284" s="28">
        <v>6.6</v>
      </c>
      <c r="BP284" s="28">
        <v>5.5</v>
      </c>
      <c r="BQ284" s="28">
        <v>6.9</v>
      </c>
      <c r="BR284" s="28">
        <v>7</v>
      </c>
      <c r="BS284" s="28" t="s">
        <v>393</v>
      </c>
      <c r="BT284" s="28">
        <v>6</v>
      </c>
      <c r="BU284" s="28">
        <v>7.8</v>
      </c>
      <c r="BV284" s="28">
        <v>4.5999999999999996</v>
      </c>
      <c r="BW284" s="28">
        <v>5.7</v>
      </c>
      <c r="BX284" s="28">
        <v>6.6</v>
      </c>
      <c r="BY284" s="28">
        <v>8.3000000000000007</v>
      </c>
      <c r="BZ284" s="33">
        <v>47</v>
      </c>
      <c r="CA284" s="36">
        <v>3</v>
      </c>
      <c r="CB284" s="28">
        <v>6.6</v>
      </c>
      <c r="CC284" s="28" t="s">
        <v>393</v>
      </c>
      <c r="CD284" s="28">
        <v>6.9</v>
      </c>
      <c r="CE284" s="28" t="s">
        <v>393</v>
      </c>
      <c r="CF284" s="28">
        <v>5.8</v>
      </c>
      <c r="CG284" s="28">
        <v>6.8</v>
      </c>
      <c r="CH284" s="28">
        <v>7</v>
      </c>
      <c r="CI284" s="28">
        <v>5.0999999999999996</v>
      </c>
      <c r="CJ284" s="28" t="s">
        <v>393</v>
      </c>
      <c r="CK284" s="28">
        <v>6.5</v>
      </c>
      <c r="CL284" s="28" t="s">
        <v>393</v>
      </c>
      <c r="CM284" s="28" t="s">
        <v>393</v>
      </c>
      <c r="CN284" s="28" t="s">
        <v>393</v>
      </c>
      <c r="CO284" s="28" t="s">
        <v>393</v>
      </c>
      <c r="CP284" s="28">
        <v>5.2</v>
      </c>
      <c r="CQ284" s="28">
        <v>5.6</v>
      </c>
      <c r="CR284" s="28" t="s">
        <v>393</v>
      </c>
      <c r="CS284" s="28">
        <v>8.6</v>
      </c>
      <c r="CT284" s="28" t="s">
        <v>393</v>
      </c>
      <c r="CU284" s="33">
        <v>24</v>
      </c>
      <c r="CV284" s="36">
        <v>3</v>
      </c>
      <c r="CW284" s="38">
        <v>122</v>
      </c>
      <c r="CX284" s="38">
        <v>6</v>
      </c>
      <c r="CY284" s="38">
        <v>0</v>
      </c>
      <c r="CZ284" s="38">
        <v>128</v>
      </c>
      <c r="DA284" s="38">
        <v>6</v>
      </c>
      <c r="DB284" s="38">
        <v>2.33</v>
      </c>
      <c r="DC284" s="28" t="s">
        <v>393</v>
      </c>
      <c r="DD284" s="28" t="s">
        <v>393</v>
      </c>
      <c r="DE284" s="28" t="s">
        <v>393</v>
      </c>
      <c r="DF284" s="28" t="s">
        <v>393</v>
      </c>
      <c r="DG284" s="38"/>
      <c r="DH284" s="38">
        <v>0</v>
      </c>
      <c r="DI284" s="38">
        <v>0</v>
      </c>
      <c r="DJ284" s="33">
        <v>0</v>
      </c>
      <c r="DK284" s="36">
        <v>5</v>
      </c>
      <c r="DL284" s="38">
        <v>122</v>
      </c>
      <c r="DM284" s="38">
        <v>11</v>
      </c>
      <c r="DN284" s="38">
        <v>5.78</v>
      </c>
      <c r="DO284" s="38">
        <v>2.2400000000000002</v>
      </c>
      <c r="DP284" s="33">
        <v>127</v>
      </c>
      <c r="DQ284" s="36">
        <v>11</v>
      </c>
      <c r="DR284" s="28">
        <v>137</v>
      </c>
      <c r="DS284" s="28">
        <v>127</v>
      </c>
      <c r="DT284" s="28">
        <v>6.3</v>
      </c>
      <c r="DU284" s="28">
        <v>2.44</v>
      </c>
      <c r="DV284" s="28" t="s">
        <v>393</v>
      </c>
      <c r="DW284" s="168">
        <v>4.6875E-2</v>
      </c>
    </row>
    <row r="285" spans="1:130" ht="18.75" customHeight="1" x14ac:dyDescent="0.2">
      <c r="A285" s="102">
        <v>7</v>
      </c>
      <c r="B285" s="629"/>
      <c r="C285" s="45">
        <v>2110715023</v>
      </c>
      <c r="D285" s="26" t="s">
        <v>14</v>
      </c>
      <c r="E285" s="26" t="s">
        <v>50</v>
      </c>
      <c r="F285" s="26" t="s">
        <v>134</v>
      </c>
      <c r="G285" s="27">
        <v>35501</v>
      </c>
      <c r="H285" s="26" t="s">
        <v>209</v>
      </c>
      <c r="I285" s="26" t="s">
        <v>212</v>
      </c>
      <c r="J285" s="28">
        <v>8.1999999999999993</v>
      </c>
      <c r="K285" s="28">
        <v>6.2</v>
      </c>
      <c r="L285" s="28">
        <v>6.1</v>
      </c>
      <c r="M285" s="28">
        <v>6.8</v>
      </c>
      <c r="N285" s="28">
        <v>5.6</v>
      </c>
      <c r="O285" s="28">
        <v>5.8</v>
      </c>
      <c r="P285" s="28">
        <v>6.2</v>
      </c>
      <c r="Q285" s="28" t="s">
        <v>393</v>
      </c>
      <c r="R285" s="28">
        <v>8.4</v>
      </c>
      <c r="S285" s="28" t="s">
        <v>393</v>
      </c>
      <c r="T285" s="28" t="s">
        <v>393</v>
      </c>
      <c r="U285" s="28" t="s">
        <v>393</v>
      </c>
      <c r="V285" s="28" t="s">
        <v>393</v>
      </c>
      <c r="W285" s="28">
        <v>5.6</v>
      </c>
      <c r="X285" s="28">
        <v>7.9</v>
      </c>
      <c r="Y285" s="28">
        <v>7</v>
      </c>
      <c r="Z285" s="28">
        <v>7.6</v>
      </c>
      <c r="AA285" s="28">
        <v>7.2</v>
      </c>
      <c r="AB285" s="28">
        <v>6.9</v>
      </c>
      <c r="AC285" s="28">
        <v>5.4</v>
      </c>
      <c r="AD285" s="28">
        <v>6.8</v>
      </c>
      <c r="AE285" s="28">
        <v>5.6</v>
      </c>
      <c r="AF285" s="28">
        <v>6.9</v>
      </c>
      <c r="AG285" s="28">
        <v>5.7</v>
      </c>
      <c r="AH285" s="28">
        <v>5.6</v>
      </c>
      <c r="AI285" s="28">
        <v>0</v>
      </c>
      <c r="AJ285" s="28">
        <v>5.6</v>
      </c>
      <c r="AK285" s="28">
        <v>5.0999999999999996</v>
      </c>
      <c r="AL285" s="28">
        <v>5.6</v>
      </c>
      <c r="AM285" s="33">
        <v>49</v>
      </c>
      <c r="AN285" s="36">
        <v>2</v>
      </c>
      <c r="AO285" s="32">
        <v>5.0999999999999996</v>
      </c>
      <c r="AP285" s="32">
        <v>5</v>
      </c>
      <c r="AQ285" s="32" t="s">
        <v>393</v>
      </c>
      <c r="AR285" s="32" t="s">
        <v>393</v>
      </c>
      <c r="AS285" s="32">
        <v>4.4000000000000004</v>
      </c>
      <c r="AT285" s="32" t="s">
        <v>393</v>
      </c>
      <c r="AU285" s="32" t="s">
        <v>393</v>
      </c>
      <c r="AV285" s="32" t="s">
        <v>393</v>
      </c>
      <c r="AW285" s="32">
        <v>6.1</v>
      </c>
      <c r="AX285" s="32" t="s">
        <v>393</v>
      </c>
      <c r="AY285" s="32" t="s">
        <v>393</v>
      </c>
      <c r="AZ285" s="32" t="s">
        <v>393</v>
      </c>
      <c r="BA285" s="32" t="s">
        <v>393</v>
      </c>
      <c r="BB285" s="32" t="s">
        <v>393</v>
      </c>
      <c r="BC285" s="32">
        <v>5.8</v>
      </c>
      <c r="BD285" s="33">
        <v>5</v>
      </c>
      <c r="BE285" s="36">
        <v>0</v>
      </c>
      <c r="BF285" s="28">
        <v>5.7</v>
      </c>
      <c r="BG285" s="28">
        <v>5.7</v>
      </c>
      <c r="BH285" s="28">
        <v>6.3</v>
      </c>
      <c r="BI285" s="28">
        <v>7.9</v>
      </c>
      <c r="BJ285" s="28">
        <v>7.3</v>
      </c>
      <c r="BK285" s="28">
        <v>6.5</v>
      </c>
      <c r="BL285" s="28">
        <v>6.4</v>
      </c>
      <c r="BM285" s="28">
        <v>6.2</v>
      </c>
      <c r="BN285" s="28">
        <v>6.2</v>
      </c>
      <c r="BO285" s="28">
        <v>4.5999999999999996</v>
      </c>
      <c r="BP285" s="28">
        <v>5</v>
      </c>
      <c r="BQ285" s="28">
        <v>5.8</v>
      </c>
      <c r="BR285" s="28">
        <v>6.8</v>
      </c>
      <c r="BS285" s="28" t="s">
        <v>393</v>
      </c>
      <c r="BT285" s="28">
        <v>4.0999999999999996</v>
      </c>
      <c r="BU285" s="28">
        <v>5.9</v>
      </c>
      <c r="BV285" s="28">
        <v>7.6</v>
      </c>
      <c r="BW285" s="28">
        <v>7.2</v>
      </c>
      <c r="BX285" s="28">
        <v>6.8</v>
      </c>
      <c r="BY285" s="28" t="s">
        <v>219</v>
      </c>
      <c r="BZ285" s="33">
        <v>49</v>
      </c>
      <c r="CA285" s="36">
        <v>1</v>
      </c>
      <c r="CB285" s="28">
        <v>8.3000000000000007</v>
      </c>
      <c r="CC285" s="28" t="s">
        <v>393</v>
      </c>
      <c r="CD285" s="28">
        <v>4.4000000000000004</v>
      </c>
      <c r="CE285" s="28" t="s">
        <v>393</v>
      </c>
      <c r="CF285" s="28">
        <v>5.6</v>
      </c>
      <c r="CG285" s="28">
        <v>5.8</v>
      </c>
      <c r="CH285" s="28">
        <v>5.8</v>
      </c>
      <c r="CI285" s="28">
        <v>6</v>
      </c>
      <c r="CJ285" s="28" t="s">
        <v>393</v>
      </c>
      <c r="CK285" s="28">
        <v>7.7</v>
      </c>
      <c r="CL285" s="28" t="s">
        <v>393</v>
      </c>
      <c r="CM285" s="28" t="s">
        <v>393</v>
      </c>
      <c r="CN285" s="28" t="s">
        <v>393</v>
      </c>
      <c r="CO285" s="28" t="s">
        <v>393</v>
      </c>
      <c r="CP285" s="28" t="s">
        <v>393</v>
      </c>
      <c r="CQ285" s="28">
        <v>5.3</v>
      </c>
      <c r="CR285" s="28">
        <v>5.6</v>
      </c>
      <c r="CS285" s="28">
        <v>7.6</v>
      </c>
      <c r="CT285" s="28">
        <v>7.6</v>
      </c>
      <c r="CU285" s="33">
        <v>24</v>
      </c>
      <c r="CV285" s="36">
        <v>3</v>
      </c>
      <c r="CW285" s="38">
        <v>122</v>
      </c>
      <c r="CX285" s="38">
        <v>6</v>
      </c>
      <c r="CY285" s="38">
        <v>0</v>
      </c>
      <c r="CZ285" s="38">
        <v>128</v>
      </c>
      <c r="DA285" s="38">
        <v>5.96</v>
      </c>
      <c r="DB285" s="38">
        <v>2.25</v>
      </c>
      <c r="DC285" s="28" t="s">
        <v>393</v>
      </c>
      <c r="DD285" s="28" t="s">
        <v>393</v>
      </c>
      <c r="DE285" s="28" t="s">
        <v>393</v>
      </c>
      <c r="DF285" s="28" t="s">
        <v>393</v>
      </c>
      <c r="DG285" s="38"/>
      <c r="DH285" s="38">
        <v>0</v>
      </c>
      <c r="DI285" s="38">
        <v>0</v>
      </c>
      <c r="DJ285" s="33">
        <v>0</v>
      </c>
      <c r="DK285" s="36">
        <v>5</v>
      </c>
      <c r="DL285" s="38">
        <v>122</v>
      </c>
      <c r="DM285" s="38">
        <v>11</v>
      </c>
      <c r="DN285" s="38">
        <v>5.73</v>
      </c>
      <c r="DO285" s="38">
        <v>2.16</v>
      </c>
      <c r="DP285" s="33">
        <v>127</v>
      </c>
      <c r="DQ285" s="36">
        <v>11</v>
      </c>
      <c r="DR285" s="28">
        <v>137</v>
      </c>
      <c r="DS285" s="28">
        <v>131</v>
      </c>
      <c r="DT285" s="28">
        <v>6.1</v>
      </c>
      <c r="DU285" s="28">
        <v>2.2999999999999998</v>
      </c>
      <c r="DV285" s="28" t="s">
        <v>365</v>
      </c>
      <c r="DW285" s="168">
        <v>4.6875E-2</v>
      </c>
    </row>
    <row r="286" spans="1:130" ht="18.75" customHeight="1" x14ac:dyDescent="0.2">
      <c r="A286" s="102">
        <v>8</v>
      </c>
      <c r="B286" s="629"/>
      <c r="C286" s="45">
        <v>2221724255</v>
      </c>
      <c r="D286" s="26" t="s">
        <v>35</v>
      </c>
      <c r="E286" s="26" t="s">
        <v>77</v>
      </c>
      <c r="F286" s="26" t="s">
        <v>100</v>
      </c>
      <c r="G286" s="27">
        <v>36043</v>
      </c>
      <c r="H286" s="26" t="s">
        <v>210</v>
      </c>
      <c r="I286" s="26" t="s">
        <v>212</v>
      </c>
      <c r="J286" s="28">
        <v>8</v>
      </c>
      <c r="K286" s="28">
        <v>8.3000000000000007</v>
      </c>
      <c r="L286" s="28">
        <v>8.5</v>
      </c>
      <c r="M286" s="28">
        <v>7.1</v>
      </c>
      <c r="N286" s="28">
        <v>5.6</v>
      </c>
      <c r="O286" s="28">
        <v>8.8000000000000007</v>
      </c>
      <c r="P286" s="28">
        <v>6</v>
      </c>
      <c r="Q286" s="28" t="s">
        <v>393</v>
      </c>
      <c r="R286" s="28">
        <v>7.5</v>
      </c>
      <c r="S286" s="28" t="s">
        <v>393</v>
      </c>
      <c r="T286" s="28" t="s">
        <v>393</v>
      </c>
      <c r="U286" s="28" t="s">
        <v>393</v>
      </c>
      <c r="V286" s="28">
        <v>8.3000000000000007</v>
      </c>
      <c r="W286" s="28">
        <v>8.6999999999999993</v>
      </c>
      <c r="X286" s="28" t="s">
        <v>393</v>
      </c>
      <c r="Y286" s="28">
        <v>7.8</v>
      </c>
      <c r="Z286" s="28">
        <v>7.7</v>
      </c>
      <c r="AA286" s="28" t="s">
        <v>219</v>
      </c>
      <c r="AB286" s="28">
        <v>7.1</v>
      </c>
      <c r="AC286" s="28">
        <v>6.7</v>
      </c>
      <c r="AD286" s="28">
        <v>6.3</v>
      </c>
      <c r="AE286" s="28">
        <v>7.3</v>
      </c>
      <c r="AF286" s="28">
        <v>7.7</v>
      </c>
      <c r="AG286" s="28">
        <v>5.7</v>
      </c>
      <c r="AH286" s="28">
        <v>8.1</v>
      </c>
      <c r="AI286" s="28">
        <v>6.7</v>
      </c>
      <c r="AJ286" s="28">
        <v>6.7</v>
      </c>
      <c r="AK286" s="28" t="s">
        <v>219</v>
      </c>
      <c r="AL286" s="28">
        <v>6.3</v>
      </c>
      <c r="AM286" s="33">
        <v>46</v>
      </c>
      <c r="AN286" s="36">
        <v>5</v>
      </c>
      <c r="AO286" s="32">
        <v>6.3</v>
      </c>
      <c r="AP286" s="32">
        <v>4.4000000000000004</v>
      </c>
      <c r="AQ286" s="32">
        <v>4.9000000000000004</v>
      </c>
      <c r="AR286" s="32" t="s">
        <v>393</v>
      </c>
      <c r="AS286" s="32" t="s">
        <v>393</v>
      </c>
      <c r="AT286" s="32" t="s">
        <v>393</v>
      </c>
      <c r="AU286" s="32" t="s">
        <v>393</v>
      </c>
      <c r="AV286" s="32" t="s">
        <v>219</v>
      </c>
      <c r="AW286" s="32" t="s">
        <v>393</v>
      </c>
      <c r="AX286" s="32" t="s">
        <v>393</v>
      </c>
      <c r="AY286" s="32" t="s">
        <v>393</v>
      </c>
      <c r="AZ286" s="32" t="s">
        <v>393</v>
      </c>
      <c r="BA286" s="32">
        <v>4.7</v>
      </c>
      <c r="BB286" s="32" t="s">
        <v>393</v>
      </c>
      <c r="BC286" s="32">
        <v>6.5</v>
      </c>
      <c r="BD286" s="33">
        <v>5</v>
      </c>
      <c r="BE286" s="36">
        <v>0</v>
      </c>
      <c r="BF286" s="28">
        <v>5.6</v>
      </c>
      <c r="BG286" s="28">
        <v>6.6</v>
      </c>
      <c r="BH286" s="28">
        <v>7.8</v>
      </c>
      <c r="BI286" s="28">
        <v>5.6</v>
      </c>
      <c r="BJ286" s="28">
        <v>7.9</v>
      </c>
      <c r="BK286" s="28">
        <v>6.8</v>
      </c>
      <c r="BL286" s="28">
        <v>8.5</v>
      </c>
      <c r="BM286" s="28">
        <v>5.8</v>
      </c>
      <c r="BN286" s="28">
        <v>5.7</v>
      </c>
      <c r="BO286" s="28">
        <v>5.0999999999999996</v>
      </c>
      <c r="BP286" s="28">
        <v>4.7</v>
      </c>
      <c r="BQ286" s="28">
        <v>6.1</v>
      </c>
      <c r="BR286" s="28">
        <v>9.1</v>
      </c>
      <c r="BS286" s="28" t="s">
        <v>393</v>
      </c>
      <c r="BT286" s="28">
        <v>9.1</v>
      </c>
      <c r="BU286" s="28">
        <v>5.3</v>
      </c>
      <c r="BV286" s="28">
        <v>5.4</v>
      </c>
      <c r="BW286" s="28">
        <v>6.2</v>
      </c>
      <c r="BX286" s="28">
        <v>6.7</v>
      </c>
      <c r="BY286" s="28">
        <v>8.4</v>
      </c>
      <c r="BZ286" s="33">
        <v>50</v>
      </c>
      <c r="CA286" s="36">
        <v>0</v>
      </c>
      <c r="CB286" s="28">
        <v>8.1999999999999993</v>
      </c>
      <c r="CC286" s="28" t="s">
        <v>393</v>
      </c>
      <c r="CD286" s="28">
        <v>8</v>
      </c>
      <c r="CE286" s="28" t="s">
        <v>393</v>
      </c>
      <c r="CF286" s="28">
        <v>5.8</v>
      </c>
      <c r="CG286" s="28">
        <v>5.6</v>
      </c>
      <c r="CH286" s="28">
        <v>7.2</v>
      </c>
      <c r="CI286" s="28">
        <v>6.9</v>
      </c>
      <c r="CJ286" s="28" t="s">
        <v>393</v>
      </c>
      <c r="CK286" s="28">
        <v>8.6</v>
      </c>
      <c r="CL286" s="28" t="s">
        <v>393</v>
      </c>
      <c r="CM286" s="28" t="s">
        <v>393</v>
      </c>
      <c r="CN286" s="28" t="s">
        <v>393</v>
      </c>
      <c r="CO286" s="28" t="s">
        <v>393</v>
      </c>
      <c r="CP286" s="28">
        <v>6.2</v>
      </c>
      <c r="CQ286" s="28">
        <v>6.3</v>
      </c>
      <c r="CR286" s="28" t="s">
        <v>393</v>
      </c>
      <c r="CS286" s="28">
        <v>8.3000000000000007</v>
      </c>
      <c r="CT286" s="28">
        <v>7.3</v>
      </c>
      <c r="CU286" s="33">
        <v>25</v>
      </c>
      <c r="CV286" s="36">
        <v>2</v>
      </c>
      <c r="CW286" s="38">
        <v>121</v>
      </c>
      <c r="CX286" s="38">
        <v>7</v>
      </c>
      <c r="CY286" s="38">
        <v>0</v>
      </c>
      <c r="CZ286" s="38">
        <v>128</v>
      </c>
      <c r="DA286" s="38">
        <v>6.51</v>
      </c>
      <c r="DB286" s="38">
        <v>2.63</v>
      </c>
      <c r="DC286" s="28" t="s">
        <v>393</v>
      </c>
      <c r="DD286" s="28" t="s">
        <v>393</v>
      </c>
      <c r="DE286" s="28" t="s">
        <v>393</v>
      </c>
      <c r="DF286" s="28" t="s">
        <v>393</v>
      </c>
      <c r="DG286" s="38"/>
      <c r="DH286" s="38">
        <v>0</v>
      </c>
      <c r="DI286" s="38">
        <v>0</v>
      </c>
      <c r="DJ286" s="33">
        <v>0</v>
      </c>
      <c r="DK286" s="36">
        <v>5</v>
      </c>
      <c r="DL286" s="38">
        <v>121</v>
      </c>
      <c r="DM286" s="38">
        <v>12</v>
      </c>
      <c r="DN286" s="38">
        <v>6.26</v>
      </c>
      <c r="DO286" s="38">
        <v>2.5299999999999998</v>
      </c>
      <c r="DP286" s="33">
        <v>126</v>
      </c>
      <c r="DQ286" s="36">
        <v>12</v>
      </c>
      <c r="DR286" s="28">
        <v>137</v>
      </c>
      <c r="DS286" s="28">
        <v>126</v>
      </c>
      <c r="DT286" s="28">
        <v>6.88</v>
      </c>
      <c r="DU286" s="28">
        <v>2.78</v>
      </c>
      <c r="DV286" s="28" t="s">
        <v>393</v>
      </c>
      <c r="DW286" s="168">
        <v>5.46875E-2</v>
      </c>
    </row>
    <row r="287" spans="1:130" ht="18.75" customHeight="1" x14ac:dyDescent="0.2">
      <c r="A287" s="102">
        <v>9</v>
      </c>
      <c r="B287" s="629"/>
      <c r="C287" s="45">
        <v>2221724195</v>
      </c>
      <c r="D287" s="26" t="s">
        <v>7</v>
      </c>
      <c r="E287" s="26" t="s">
        <v>20</v>
      </c>
      <c r="F287" s="26" t="s">
        <v>204</v>
      </c>
      <c r="G287" s="27">
        <v>35917</v>
      </c>
      <c r="H287" s="26" t="s">
        <v>210</v>
      </c>
      <c r="I287" s="26" t="s">
        <v>212</v>
      </c>
      <c r="J287" s="28">
        <v>8.1</v>
      </c>
      <c r="K287" s="28">
        <v>5.9</v>
      </c>
      <c r="L287" s="28">
        <v>4</v>
      </c>
      <c r="M287" s="28">
        <v>6.4</v>
      </c>
      <c r="N287" s="28">
        <v>7.4</v>
      </c>
      <c r="O287" s="28">
        <v>6.4</v>
      </c>
      <c r="P287" s="28">
        <v>5</v>
      </c>
      <c r="Q287" s="28" t="s">
        <v>393</v>
      </c>
      <c r="R287" s="28">
        <v>7.9</v>
      </c>
      <c r="S287" s="28" t="s">
        <v>393</v>
      </c>
      <c r="T287" s="28">
        <v>5.9</v>
      </c>
      <c r="U287" s="28" t="s">
        <v>393</v>
      </c>
      <c r="V287" s="28" t="s">
        <v>393</v>
      </c>
      <c r="W287" s="28">
        <v>7.5</v>
      </c>
      <c r="X287" s="28" t="s">
        <v>393</v>
      </c>
      <c r="Y287" s="28">
        <v>9.1</v>
      </c>
      <c r="Z287" s="28">
        <v>7.9</v>
      </c>
      <c r="AA287" s="28">
        <v>7.8</v>
      </c>
      <c r="AB287" s="28">
        <v>6.2</v>
      </c>
      <c r="AC287" s="28">
        <v>7.6</v>
      </c>
      <c r="AD287" s="28" t="s">
        <v>219</v>
      </c>
      <c r="AE287" s="28">
        <v>6.6</v>
      </c>
      <c r="AF287" s="28">
        <v>6.2</v>
      </c>
      <c r="AG287" s="28">
        <v>6.2</v>
      </c>
      <c r="AH287" s="28">
        <v>7.6</v>
      </c>
      <c r="AI287" s="28">
        <v>5.8</v>
      </c>
      <c r="AJ287" s="28">
        <v>8</v>
      </c>
      <c r="AK287" s="28">
        <v>6.6</v>
      </c>
      <c r="AL287" s="28">
        <v>6.6</v>
      </c>
      <c r="AM287" s="33">
        <v>49</v>
      </c>
      <c r="AN287" s="36">
        <v>2</v>
      </c>
      <c r="AO287" s="32">
        <v>7.8</v>
      </c>
      <c r="AP287" s="32">
        <v>5.5</v>
      </c>
      <c r="AQ287" s="32" t="s">
        <v>393</v>
      </c>
      <c r="AR287" s="32" t="s">
        <v>393</v>
      </c>
      <c r="AS287" s="32">
        <v>4.2</v>
      </c>
      <c r="AT287" s="32" t="s">
        <v>393</v>
      </c>
      <c r="AU287" s="32" t="s">
        <v>393</v>
      </c>
      <c r="AV287" s="32" t="s">
        <v>393</v>
      </c>
      <c r="AW287" s="32" t="s">
        <v>393</v>
      </c>
      <c r="AX287" s="32" t="s">
        <v>393</v>
      </c>
      <c r="AY287" s="32">
        <v>5.5</v>
      </c>
      <c r="AZ287" s="32" t="s">
        <v>393</v>
      </c>
      <c r="BA287" s="32" t="s">
        <v>393</v>
      </c>
      <c r="BB287" s="32" t="s">
        <v>393</v>
      </c>
      <c r="BC287" s="32">
        <v>4.5</v>
      </c>
      <c r="BD287" s="33">
        <v>5</v>
      </c>
      <c r="BE287" s="36">
        <v>0</v>
      </c>
      <c r="BF287" s="28">
        <v>5.9</v>
      </c>
      <c r="BG287" s="28">
        <v>5.5</v>
      </c>
      <c r="BH287" s="28">
        <v>7.4</v>
      </c>
      <c r="BI287" s="28">
        <v>6.1</v>
      </c>
      <c r="BJ287" s="28">
        <v>6.1</v>
      </c>
      <c r="BK287" s="28">
        <v>7.3</v>
      </c>
      <c r="BL287" s="28">
        <v>8.1</v>
      </c>
      <c r="BM287" s="28">
        <v>6.5</v>
      </c>
      <c r="BN287" s="28">
        <v>6.3</v>
      </c>
      <c r="BO287" s="28">
        <v>5.0999999999999996</v>
      </c>
      <c r="BP287" s="28">
        <v>5</v>
      </c>
      <c r="BQ287" s="28">
        <v>4.9000000000000004</v>
      </c>
      <c r="BR287" s="28">
        <v>8.3000000000000007</v>
      </c>
      <c r="BS287" s="28" t="s">
        <v>393</v>
      </c>
      <c r="BT287" s="28">
        <v>6</v>
      </c>
      <c r="BU287" s="28">
        <v>6.6</v>
      </c>
      <c r="BV287" s="28" t="s">
        <v>219</v>
      </c>
      <c r="BW287" s="28">
        <v>5.4</v>
      </c>
      <c r="BX287" s="28">
        <v>6.8</v>
      </c>
      <c r="BY287" s="28">
        <v>8.1999999999999993</v>
      </c>
      <c r="BZ287" s="33">
        <v>47</v>
      </c>
      <c r="CA287" s="36">
        <v>3</v>
      </c>
      <c r="CB287" s="28">
        <v>8.5</v>
      </c>
      <c r="CC287" s="28" t="s">
        <v>393</v>
      </c>
      <c r="CD287" s="28">
        <v>8.8000000000000007</v>
      </c>
      <c r="CE287" s="28" t="s">
        <v>393</v>
      </c>
      <c r="CF287" s="28">
        <v>7.1</v>
      </c>
      <c r="CG287" s="28">
        <v>6.2</v>
      </c>
      <c r="CH287" s="28">
        <v>7.6</v>
      </c>
      <c r="CI287" s="28">
        <v>5.5</v>
      </c>
      <c r="CJ287" s="28" t="s">
        <v>393</v>
      </c>
      <c r="CK287" s="28">
        <v>4.7</v>
      </c>
      <c r="CL287" s="28" t="s">
        <v>393</v>
      </c>
      <c r="CM287" s="28" t="s">
        <v>393</v>
      </c>
      <c r="CN287" s="28" t="s">
        <v>393</v>
      </c>
      <c r="CO287" s="28" t="s">
        <v>393</v>
      </c>
      <c r="CP287" s="28">
        <v>6.2</v>
      </c>
      <c r="CQ287" s="28">
        <v>8.1</v>
      </c>
      <c r="CR287" s="28" t="s">
        <v>393</v>
      </c>
      <c r="CS287" s="28">
        <v>8.4</v>
      </c>
      <c r="CT287" s="28">
        <v>7.6</v>
      </c>
      <c r="CU287" s="33">
        <v>25</v>
      </c>
      <c r="CV287" s="36">
        <v>2</v>
      </c>
      <c r="CW287" s="38">
        <v>121</v>
      </c>
      <c r="CX287" s="38">
        <v>7</v>
      </c>
      <c r="CY287" s="38">
        <v>0</v>
      </c>
      <c r="CZ287" s="38">
        <v>128</v>
      </c>
      <c r="DA287" s="38">
        <v>6.28</v>
      </c>
      <c r="DB287" s="38">
        <v>2.4900000000000002</v>
      </c>
      <c r="DC287" s="28" t="s">
        <v>393</v>
      </c>
      <c r="DD287" s="28" t="s">
        <v>393</v>
      </c>
      <c r="DE287" s="28" t="s">
        <v>393</v>
      </c>
      <c r="DF287" s="28" t="s">
        <v>393</v>
      </c>
      <c r="DG287" s="38"/>
      <c r="DH287" s="38">
        <v>0</v>
      </c>
      <c r="DI287" s="38">
        <v>0</v>
      </c>
      <c r="DJ287" s="33">
        <v>0</v>
      </c>
      <c r="DK287" s="36">
        <v>5</v>
      </c>
      <c r="DL287" s="38">
        <v>121</v>
      </c>
      <c r="DM287" s="38">
        <v>12</v>
      </c>
      <c r="DN287" s="38">
        <v>6.04</v>
      </c>
      <c r="DO287" s="38">
        <v>2.4</v>
      </c>
      <c r="DP287" s="33">
        <v>126</v>
      </c>
      <c r="DQ287" s="36">
        <v>12</v>
      </c>
      <c r="DR287" s="28">
        <v>137</v>
      </c>
      <c r="DS287" s="28">
        <v>126</v>
      </c>
      <c r="DT287" s="28">
        <v>6.64</v>
      </c>
      <c r="DU287" s="28">
        <v>2.63</v>
      </c>
      <c r="DV287" s="28" t="s">
        <v>393</v>
      </c>
      <c r="DW287" s="168">
        <v>5.46875E-2</v>
      </c>
    </row>
    <row r="288" spans="1:130" ht="18.75" customHeight="1" x14ac:dyDescent="0.2">
      <c r="A288" s="102">
        <v>10</v>
      </c>
      <c r="B288" s="629"/>
      <c r="C288" s="45">
        <v>2221724235</v>
      </c>
      <c r="D288" s="26" t="s">
        <v>6</v>
      </c>
      <c r="E288" s="26" t="s">
        <v>86</v>
      </c>
      <c r="F288" s="26" t="s">
        <v>162</v>
      </c>
      <c r="G288" s="27">
        <v>36120</v>
      </c>
      <c r="H288" s="26" t="s">
        <v>210</v>
      </c>
      <c r="I288" s="26" t="s">
        <v>212</v>
      </c>
      <c r="J288" s="28">
        <v>8.9</v>
      </c>
      <c r="K288" s="28">
        <v>7</v>
      </c>
      <c r="L288" s="28">
        <v>6.1</v>
      </c>
      <c r="M288" s="28">
        <v>8</v>
      </c>
      <c r="N288" s="28">
        <v>5.4</v>
      </c>
      <c r="O288" s="28">
        <v>8.9</v>
      </c>
      <c r="P288" s="28">
        <v>5.4</v>
      </c>
      <c r="Q288" s="28" t="s">
        <v>393</v>
      </c>
      <c r="R288" s="28">
        <v>7.4</v>
      </c>
      <c r="S288" s="28" t="s">
        <v>393</v>
      </c>
      <c r="T288" s="28">
        <v>0</v>
      </c>
      <c r="U288" s="28" t="s">
        <v>393</v>
      </c>
      <c r="V288" s="28" t="s">
        <v>219</v>
      </c>
      <c r="W288" s="28">
        <v>7.2</v>
      </c>
      <c r="X288" s="28" t="s">
        <v>393</v>
      </c>
      <c r="Y288" s="28">
        <v>8.1999999999999993</v>
      </c>
      <c r="Z288" s="28">
        <v>8.1999999999999993</v>
      </c>
      <c r="AA288" s="28">
        <v>7.3</v>
      </c>
      <c r="AB288" s="28">
        <v>6.6</v>
      </c>
      <c r="AC288" s="28">
        <v>7</v>
      </c>
      <c r="AD288" s="28">
        <v>8.3000000000000007</v>
      </c>
      <c r="AE288" s="28">
        <v>6.3</v>
      </c>
      <c r="AF288" s="28">
        <v>5.3</v>
      </c>
      <c r="AG288" s="28">
        <v>6.1</v>
      </c>
      <c r="AH288" s="28">
        <v>7.7</v>
      </c>
      <c r="AI288" s="28">
        <v>6.2</v>
      </c>
      <c r="AJ288" s="28">
        <v>4.8</v>
      </c>
      <c r="AK288" s="28">
        <v>7.2</v>
      </c>
      <c r="AL288" s="28">
        <v>6.2</v>
      </c>
      <c r="AM288" s="33">
        <v>49</v>
      </c>
      <c r="AN288" s="36">
        <v>2</v>
      </c>
      <c r="AO288" s="32">
        <v>6.4</v>
      </c>
      <c r="AP288" s="32">
        <v>6.1</v>
      </c>
      <c r="AQ288" s="32" t="s">
        <v>393</v>
      </c>
      <c r="AR288" s="32" t="s">
        <v>393</v>
      </c>
      <c r="AS288" s="32">
        <v>7</v>
      </c>
      <c r="AT288" s="32" t="s">
        <v>393</v>
      </c>
      <c r="AU288" s="32" t="s">
        <v>393</v>
      </c>
      <c r="AV288" s="32" t="s">
        <v>393</v>
      </c>
      <c r="AW288" s="32" t="s">
        <v>393</v>
      </c>
      <c r="AX288" s="32" t="s">
        <v>393</v>
      </c>
      <c r="AY288" s="32">
        <v>5.8</v>
      </c>
      <c r="AZ288" s="32" t="s">
        <v>393</v>
      </c>
      <c r="BA288" s="32" t="s">
        <v>393</v>
      </c>
      <c r="BB288" s="32" t="s">
        <v>393</v>
      </c>
      <c r="BC288" s="32">
        <v>5.2</v>
      </c>
      <c r="BD288" s="33">
        <v>5</v>
      </c>
      <c r="BE288" s="36">
        <v>0</v>
      </c>
      <c r="BF288" s="28">
        <v>5.7</v>
      </c>
      <c r="BG288" s="28">
        <v>5.0999999999999996</v>
      </c>
      <c r="BH288" s="28">
        <v>7.4</v>
      </c>
      <c r="BI288" s="28">
        <v>7</v>
      </c>
      <c r="BJ288" s="28">
        <v>6.9</v>
      </c>
      <c r="BK288" s="28">
        <v>6.8</v>
      </c>
      <c r="BL288" s="28">
        <v>6.6</v>
      </c>
      <c r="BM288" s="28">
        <v>6.4</v>
      </c>
      <c r="BN288" s="28">
        <v>4.8</v>
      </c>
      <c r="BO288" s="28">
        <v>8.1</v>
      </c>
      <c r="BP288" s="28">
        <v>4.8</v>
      </c>
      <c r="BQ288" s="28">
        <v>5.5</v>
      </c>
      <c r="BR288" s="28">
        <v>5.8</v>
      </c>
      <c r="BS288" s="28" t="s">
        <v>393</v>
      </c>
      <c r="BT288" s="28">
        <v>4.3</v>
      </c>
      <c r="BU288" s="28">
        <v>5.8</v>
      </c>
      <c r="BV288" s="28" t="s">
        <v>219</v>
      </c>
      <c r="BW288" s="28" t="s">
        <v>219</v>
      </c>
      <c r="BX288" s="28">
        <v>6</v>
      </c>
      <c r="BY288" s="28">
        <v>7.5</v>
      </c>
      <c r="BZ288" s="33">
        <v>44</v>
      </c>
      <c r="CA288" s="36">
        <v>6</v>
      </c>
      <c r="CB288" s="28" t="s">
        <v>393</v>
      </c>
      <c r="CC288" s="28">
        <v>8.1999999999999993</v>
      </c>
      <c r="CD288" s="28">
        <v>9.3000000000000007</v>
      </c>
      <c r="CE288" s="28" t="s">
        <v>393</v>
      </c>
      <c r="CF288" s="28">
        <v>8.6999999999999993</v>
      </c>
      <c r="CG288" s="28">
        <v>5.5</v>
      </c>
      <c r="CH288" s="28">
        <v>9.1</v>
      </c>
      <c r="CI288" s="28">
        <v>5.9</v>
      </c>
      <c r="CJ288" s="28" t="s">
        <v>393</v>
      </c>
      <c r="CK288" s="28" t="s">
        <v>393</v>
      </c>
      <c r="CL288" s="28" t="s">
        <v>393</v>
      </c>
      <c r="CM288" s="28">
        <v>6.6</v>
      </c>
      <c r="CN288" s="28" t="s">
        <v>393</v>
      </c>
      <c r="CO288" s="28" t="s">
        <v>393</v>
      </c>
      <c r="CP288" s="28">
        <v>6.1</v>
      </c>
      <c r="CQ288" s="28">
        <v>6.7</v>
      </c>
      <c r="CR288" s="28">
        <v>7.5</v>
      </c>
      <c r="CS288" s="28">
        <v>6</v>
      </c>
      <c r="CT288" s="28">
        <v>7.9</v>
      </c>
      <c r="CU288" s="33">
        <v>27</v>
      </c>
      <c r="CV288" s="36">
        <v>0</v>
      </c>
      <c r="CW288" s="38">
        <v>120</v>
      </c>
      <c r="CX288" s="38">
        <v>8</v>
      </c>
      <c r="CY288" s="38">
        <v>0</v>
      </c>
      <c r="CZ288" s="38">
        <v>128</v>
      </c>
      <c r="DA288" s="38">
        <v>6.24</v>
      </c>
      <c r="DB288" s="38">
        <v>2.48</v>
      </c>
      <c r="DC288" s="28" t="s">
        <v>393</v>
      </c>
      <c r="DD288" s="28" t="s">
        <v>393</v>
      </c>
      <c r="DE288" s="28" t="s">
        <v>393</v>
      </c>
      <c r="DF288" s="28" t="s">
        <v>393</v>
      </c>
      <c r="DG288" s="38"/>
      <c r="DH288" s="38">
        <v>0</v>
      </c>
      <c r="DI288" s="38">
        <v>0</v>
      </c>
      <c r="DJ288" s="33">
        <v>0</v>
      </c>
      <c r="DK288" s="36">
        <v>5</v>
      </c>
      <c r="DL288" s="38">
        <v>120</v>
      </c>
      <c r="DM288" s="38">
        <v>13</v>
      </c>
      <c r="DN288" s="38">
        <v>6.01</v>
      </c>
      <c r="DO288" s="38">
        <v>2.38</v>
      </c>
      <c r="DP288" s="33">
        <v>125</v>
      </c>
      <c r="DQ288" s="36">
        <v>13</v>
      </c>
      <c r="DR288" s="28">
        <v>137</v>
      </c>
      <c r="DS288" s="28">
        <v>127</v>
      </c>
      <c r="DT288" s="28">
        <v>6.55</v>
      </c>
      <c r="DU288" s="28">
        <v>2.6</v>
      </c>
      <c r="DV288" s="28" t="s">
        <v>393</v>
      </c>
      <c r="DW288" s="168">
        <v>6.25E-2</v>
      </c>
    </row>
    <row r="289" spans="1:127" ht="18.75" customHeight="1" x14ac:dyDescent="0.2">
      <c r="A289" s="102">
        <v>11</v>
      </c>
      <c r="B289" s="629"/>
      <c r="C289" s="45">
        <v>2221728957</v>
      </c>
      <c r="D289" s="26" t="s">
        <v>6</v>
      </c>
      <c r="E289" s="26" t="s">
        <v>20</v>
      </c>
      <c r="F289" s="26" t="s">
        <v>174</v>
      </c>
      <c r="G289" s="27">
        <v>35914</v>
      </c>
      <c r="H289" s="26" t="s">
        <v>210</v>
      </c>
      <c r="I289" s="26" t="s">
        <v>212</v>
      </c>
      <c r="J289" s="28">
        <v>7.9</v>
      </c>
      <c r="K289" s="28">
        <v>7.6</v>
      </c>
      <c r="L289" s="28">
        <v>8</v>
      </c>
      <c r="M289" s="28">
        <v>7.4</v>
      </c>
      <c r="N289" s="28">
        <v>5.4</v>
      </c>
      <c r="O289" s="28">
        <v>9.1</v>
      </c>
      <c r="P289" s="28">
        <v>7.7</v>
      </c>
      <c r="Q289" s="28" t="s">
        <v>393</v>
      </c>
      <c r="R289" s="28">
        <v>7.1</v>
      </c>
      <c r="S289" s="28" t="s">
        <v>393</v>
      </c>
      <c r="T289" s="28" t="s">
        <v>393</v>
      </c>
      <c r="U289" s="28" t="s">
        <v>393</v>
      </c>
      <c r="V289" s="28" t="s">
        <v>393</v>
      </c>
      <c r="W289" s="28">
        <v>7.9</v>
      </c>
      <c r="X289" s="28">
        <v>7.5</v>
      </c>
      <c r="Y289" s="28">
        <v>8.4</v>
      </c>
      <c r="Z289" s="28">
        <v>8.1999999999999993</v>
      </c>
      <c r="AA289" s="28">
        <v>5.7</v>
      </c>
      <c r="AB289" s="28">
        <v>7.1</v>
      </c>
      <c r="AC289" s="28">
        <v>6</v>
      </c>
      <c r="AD289" s="28">
        <v>5</v>
      </c>
      <c r="AE289" s="28">
        <v>6.5</v>
      </c>
      <c r="AF289" s="28">
        <v>8.1</v>
      </c>
      <c r="AG289" s="28">
        <v>5.6</v>
      </c>
      <c r="AH289" s="28">
        <v>8</v>
      </c>
      <c r="AI289" s="28">
        <v>6.2</v>
      </c>
      <c r="AJ289" s="28">
        <v>5.4</v>
      </c>
      <c r="AK289" s="28">
        <v>6.1</v>
      </c>
      <c r="AL289" s="28">
        <v>7.3</v>
      </c>
      <c r="AM289" s="33">
        <v>51</v>
      </c>
      <c r="AN289" s="36">
        <v>0</v>
      </c>
      <c r="AO289" s="32">
        <v>6.1</v>
      </c>
      <c r="AP289" s="32">
        <v>5.4</v>
      </c>
      <c r="AQ289" s="32">
        <v>5.2</v>
      </c>
      <c r="AR289" s="32">
        <v>0</v>
      </c>
      <c r="AS289" s="32" t="s">
        <v>393</v>
      </c>
      <c r="AT289" s="32" t="s">
        <v>393</v>
      </c>
      <c r="AU289" s="32" t="s">
        <v>393</v>
      </c>
      <c r="AV289" s="32" t="s">
        <v>393</v>
      </c>
      <c r="AW289" s="32">
        <v>5.6</v>
      </c>
      <c r="AX289" s="32" t="s">
        <v>393</v>
      </c>
      <c r="AY289" s="32" t="s">
        <v>393</v>
      </c>
      <c r="AZ289" s="32" t="s">
        <v>393</v>
      </c>
      <c r="BA289" s="32" t="s">
        <v>393</v>
      </c>
      <c r="BB289" s="32" t="s">
        <v>393</v>
      </c>
      <c r="BC289" s="32">
        <v>5.5</v>
      </c>
      <c r="BD289" s="33">
        <v>5</v>
      </c>
      <c r="BE289" s="36">
        <v>0</v>
      </c>
      <c r="BF289" s="28">
        <v>4.2</v>
      </c>
      <c r="BG289" s="28">
        <v>5.0999999999999996</v>
      </c>
      <c r="BH289" s="28">
        <v>7.6</v>
      </c>
      <c r="BI289" s="28">
        <v>6.2</v>
      </c>
      <c r="BJ289" s="28">
        <v>6.5</v>
      </c>
      <c r="BK289" s="28">
        <v>4.5999999999999996</v>
      </c>
      <c r="BL289" s="28">
        <v>8</v>
      </c>
      <c r="BM289" s="28">
        <v>5.0999999999999996</v>
      </c>
      <c r="BN289" s="28">
        <v>6.6</v>
      </c>
      <c r="BO289" s="28">
        <v>7.3</v>
      </c>
      <c r="BP289" s="28">
        <v>4.2</v>
      </c>
      <c r="BQ289" s="28">
        <v>4.7</v>
      </c>
      <c r="BR289" s="28">
        <v>7.1</v>
      </c>
      <c r="BS289" s="28" t="s">
        <v>393</v>
      </c>
      <c r="BT289" s="28">
        <v>5.2</v>
      </c>
      <c r="BU289" s="28">
        <v>4.9000000000000004</v>
      </c>
      <c r="BV289" s="28">
        <v>4.7</v>
      </c>
      <c r="BW289" s="28">
        <v>6.9</v>
      </c>
      <c r="BX289" s="28">
        <v>9.1999999999999993</v>
      </c>
      <c r="BY289" s="28">
        <v>6.9</v>
      </c>
      <c r="BZ289" s="33">
        <v>50</v>
      </c>
      <c r="CA289" s="36">
        <v>0</v>
      </c>
      <c r="CB289" s="28">
        <v>9.6999999999999993</v>
      </c>
      <c r="CC289" s="28" t="s">
        <v>393</v>
      </c>
      <c r="CD289" s="28">
        <v>7.4</v>
      </c>
      <c r="CE289" s="28" t="s">
        <v>393</v>
      </c>
      <c r="CF289" s="28">
        <v>6.1</v>
      </c>
      <c r="CG289" s="28">
        <v>6.8</v>
      </c>
      <c r="CH289" s="28">
        <v>8.6999999999999993</v>
      </c>
      <c r="CI289" s="28" t="s">
        <v>219</v>
      </c>
      <c r="CJ289" s="28" t="s">
        <v>393</v>
      </c>
      <c r="CK289" s="28">
        <v>6.8</v>
      </c>
      <c r="CL289" s="28" t="s">
        <v>393</v>
      </c>
      <c r="CM289" s="28" t="s">
        <v>393</v>
      </c>
      <c r="CN289" s="28" t="s">
        <v>393</v>
      </c>
      <c r="CO289" s="28" t="s">
        <v>393</v>
      </c>
      <c r="CP289" s="28">
        <v>5.5</v>
      </c>
      <c r="CQ289" s="28" t="s">
        <v>393</v>
      </c>
      <c r="CR289" s="28" t="s">
        <v>393</v>
      </c>
      <c r="CS289" s="28">
        <v>7.5</v>
      </c>
      <c r="CT289" s="28">
        <v>7.5</v>
      </c>
      <c r="CU289" s="33">
        <v>19</v>
      </c>
      <c r="CV289" s="36">
        <v>8</v>
      </c>
      <c r="CW289" s="38">
        <v>120</v>
      </c>
      <c r="CX289" s="38">
        <v>8</v>
      </c>
      <c r="CY289" s="38">
        <v>0</v>
      </c>
      <c r="CZ289" s="38">
        <v>128</v>
      </c>
      <c r="DA289" s="38">
        <v>6.17</v>
      </c>
      <c r="DB289" s="38">
        <v>2.44</v>
      </c>
      <c r="DC289" s="28" t="s">
        <v>393</v>
      </c>
      <c r="DD289" s="28" t="s">
        <v>393</v>
      </c>
      <c r="DE289" s="28" t="s">
        <v>393</v>
      </c>
      <c r="DF289" s="28" t="s">
        <v>393</v>
      </c>
      <c r="DG289" s="38"/>
      <c r="DH289" s="38">
        <v>0</v>
      </c>
      <c r="DI289" s="38">
        <v>0</v>
      </c>
      <c r="DJ289" s="33">
        <v>0</v>
      </c>
      <c r="DK289" s="36">
        <v>5</v>
      </c>
      <c r="DL289" s="38">
        <v>120</v>
      </c>
      <c r="DM289" s="38">
        <v>13</v>
      </c>
      <c r="DN289" s="38">
        <v>5.94</v>
      </c>
      <c r="DO289" s="38">
        <v>2.34</v>
      </c>
      <c r="DP289" s="33">
        <v>125</v>
      </c>
      <c r="DQ289" s="36">
        <v>13</v>
      </c>
      <c r="DR289" s="28">
        <v>137</v>
      </c>
      <c r="DS289" s="28">
        <v>128</v>
      </c>
      <c r="DT289" s="28">
        <v>6.52</v>
      </c>
      <c r="DU289" s="28">
        <v>2.5299999999999998</v>
      </c>
      <c r="DV289" s="28" t="s">
        <v>393</v>
      </c>
      <c r="DW289" s="168">
        <v>6.25E-2</v>
      </c>
    </row>
    <row r="290" spans="1:127" ht="18.75" customHeight="1" x14ac:dyDescent="0.2">
      <c r="A290" s="102">
        <v>12</v>
      </c>
      <c r="B290" s="629"/>
      <c r="C290" s="45">
        <v>2210714736</v>
      </c>
      <c r="D290" s="26" t="s">
        <v>12</v>
      </c>
      <c r="E290" s="26" t="s">
        <v>106</v>
      </c>
      <c r="F290" s="26" t="s">
        <v>182</v>
      </c>
      <c r="G290" s="27">
        <v>35917</v>
      </c>
      <c r="H290" s="26" t="s">
        <v>209</v>
      </c>
      <c r="I290" s="26" t="s">
        <v>212</v>
      </c>
      <c r="J290" s="28">
        <v>9</v>
      </c>
      <c r="K290" s="28">
        <v>6.9</v>
      </c>
      <c r="L290" s="28">
        <v>5.7</v>
      </c>
      <c r="M290" s="28">
        <v>5.9</v>
      </c>
      <c r="N290" s="28">
        <v>6</v>
      </c>
      <c r="O290" s="28">
        <v>6</v>
      </c>
      <c r="P290" s="28">
        <v>5.4</v>
      </c>
      <c r="Q290" s="28" t="s">
        <v>393</v>
      </c>
      <c r="R290" s="28">
        <v>7.1</v>
      </c>
      <c r="S290" s="28" t="s">
        <v>393</v>
      </c>
      <c r="T290" s="28" t="s">
        <v>393</v>
      </c>
      <c r="U290" s="28" t="s">
        <v>393</v>
      </c>
      <c r="V290" s="28" t="s">
        <v>393</v>
      </c>
      <c r="W290" s="28">
        <v>6.9</v>
      </c>
      <c r="X290" s="28">
        <v>6.8</v>
      </c>
      <c r="Y290" s="28">
        <v>7.1</v>
      </c>
      <c r="Z290" s="28">
        <v>8.4</v>
      </c>
      <c r="AA290" s="28">
        <v>5.4</v>
      </c>
      <c r="AB290" s="28">
        <v>5.5</v>
      </c>
      <c r="AC290" s="28">
        <v>4.9000000000000004</v>
      </c>
      <c r="AD290" s="28">
        <v>4.5999999999999996</v>
      </c>
      <c r="AE290" s="28">
        <v>7.9</v>
      </c>
      <c r="AF290" s="28">
        <v>6.6</v>
      </c>
      <c r="AG290" s="28">
        <v>6.7</v>
      </c>
      <c r="AH290" s="28">
        <v>7.4</v>
      </c>
      <c r="AI290" s="28">
        <v>6.4</v>
      </c>
      <c r="AJ290" s="28">
        <v>7.7</v>
      </c>
      <c r="AK290" s="28">
        <v>6.1</v>
      </c>
      <c r="AL290" s="28">
        <v>8.4</v>
      </c>
      <c r="AM290" s="33">
        <v>51</v>
      </c>
      <c r="AN290" s="36">
        <v>0</v>
      </c>
      <c r="AO290" s="32" t="s">
        <v>219</v>
      </c>
      <c r="AP290" s="32">
        <v>5.0999999999999996</v>
      </c>
      <c r="AQ290" s="32" t="s">
        <v>393</v>
      </c>
      <c r="AR290" s="32" t="s">
        <v>393</v>
      </c>
      <c r="AS290" s="32">
        <v>5.2</v>
      </c>
      <c r="AT290" s="32" t="s">
        <v>393</v>
      </c>
      <c r="AU290" s="32" t="s">
        <v>393</v>
      </c>
      <c r="AV290" s="32" t="s">
        <v>393</v>
      </c>
      <c r="AW290" s="32" t="s">
        <v>393</v>
      </c>
      <c r="AX290" s="32" t="s">
        <v>393</v>
      </c>
      <c r="AY290" s="32">
        <v>6.3</v>
      </c>
      <c r="AZ290" s="32" t="s">
        <v>393</v>
      </c>
      <c r="BA290" s="32" t="s">
        <v>393</v>
      </c>
      <c r="BB290" s="32" t="s">
        <v>393</v>
      </c>
      <c r="BC290" s="32">
        <v>6.3</v>
      </c>
      <c r="BD290" s="33">
        <v>4</v>
      </c>
      <c r="BE290" s="36">
        <v>1</v>
      </c>
      <c r="BF290" s="28">
        <v>5</v>
      </c>
      <c r="BG290" s="28">
        <v>4.0999999999999996</v>
      </c>
      <c r="BH290" s="28">
        <v>6.4</v>
      </c>
      <c r="BI290" s="28">
        <v>6.1</v>
      </c>
      <c r="BJ290" s="28">
        <v>5.3</v>
      </c>
      <c r="BK290" s="28">
        <v>5.4</v>
      </c>
      <c r="BL290" s="28">
        <v>7.6</v>
      </c>
      <c r="BM290" s="28">
        <v>5.7</v>
      </c>
      <c r="BN290" s="28" t="s">
        <v>219</v>
      </c>
      <c r="BO290" s="28">
        <v>5.6</v>
      </c>
      <c r="BP290" s="28">
        <v>4.9000000000000004</v>
      </c>
      <c r="BQ290" s="28" t="s">
        <v>219</v>
      </c>
      <c r="BR290" s="28">
        <v>6.9</v>
      </c>
      <c r="BS290" s="28" t="s">
        <v>393</v>
      </c>
      <c r="BT290" s="28">
        <v>6.5</v>
      </c>
      <c r="BU290" s="28">
        <v>5.9</v>
      </c>
      <c r="BV290" s="28">
        <v>4.9000000000000004</v>
      </c>
      <c r="BW290" s="28">
        <v>5.6</v>
      </c>
      <c r="BX290" s="28">
        <v>5.3</v>
      </c>
      <c r="BY290" s="28">
        <v>7.9</v>
      </c>
      <c r="BZ290" s="33">
        <v>45</v>
      </c>
      <c r="CA290" s="36">
        <v>5</v>
      </c>
      <c r="CB290" s="28">
        <v>6.2</v>
      </c>
      <c r="CC290" s="28" t="s">
        <v>393</v>
      </c>
      <c r="CD290" s="28">
        <v>6.1</v>
      </c>
      <c r="CE290" s="28" t="s">
        <v>393</v>
      </c>
      <c r="CF290" s="28">
        <v>6.5</v>
      </c>
      <c r="CG290" s="28">
        <v>6.1</v>
      </c>
      <c r="CH290" s="28">
        <v>7.3</v>
      </c>
      <c r="CI290" s="28">
        <v>5.3</v>
      </c>
      <c r="CJ290" s="28" t="s">
        <v>393</v>
      </c>
      <c r="CK290" s="28">
        <v>6.1</v>
      </c>
      <c r="CL290" s="28" t="s">
        <v>393</v>
      </c>
      <c r="CM290" s="28" t="s">
        <v>393</v>
      </c>
      <c r="CN290" s="28" t="s">
        <v>393</v>
      </c>
      <c r="CO290" s="28" t="s">
        <v>393</v>
      </c>
      <c r="CP290" s="28">
        <v>5</v>
      </c>
      <c r="CQ290" s="28" t="s">
        <v>393</v>
      </c>
      <c r="CR290" s="28">
        <v>6.8</v>
      </c>
      <c r="CS290" s="28">
        <v>6.9</v>
      </c>
      <c r="CT290" s="28">
        <v>0</v>
      </c>
      <c r="CU290" s="33">
        <v>23</v>
      </c>
      <c r="CV290" s="36">
        <v>4</v>
      </c>
      <c r="CW290" s="38">
        <v>119</v>
      </c>
      <c r="CX290" s="38">
        <v>9</v>
      </c>
      <c r="CY290" s="38">
        <v>0</v>
      </c>
      <c r="CZ290" s="38">
        <v>128</v>
      </c>
      <c r="DA290" s="38">
        <v>5.68</v>
      </c>
      <c r="DB290" s="38">
        <v>2.12</v>
      </c>
      <c r="DC290" s="28" t="s">
        <v>393</v>
      </c>
      <c r="DD290" s="28" t="s">
        <v>393</v>
      </c>
      <c r="DE290" s="28" t="s">
        <v>393</v>
      </c>
      <c r="DF290" s="28" t="s">
        <v>393</v>
      </c>
      <c r="DG290" s="38"/>
      <c r="DH290" s="38">
        <v>0</v>
      </c>
      <c r="DI290" s="38">
        <v>0</v>
      </c>
      <c r="DJ290" s="33">
        <v>0</v>
      </c>
      <c r="DK290" s="36">
        <v>5</v>
      </c>
      <c r="DL290" s="38">
        <v>119</v>
      </c>
      <c r="DM290" s="38">
        <v>14</v>
      </c>
      <c r="DN290" s="38">
        <v>5.47</v>
      </c>
      <c r="DO290" s="38">
        <v>2.04</v>
      </c>
      <c r="DP290" s="33">
        <v>123</v>
      </c>
      <c r="DQ290" s="36">
        <v>15</v>
      </c>
      <c r="DR290" s="28">
        <v>137</v>
      </c>
      <c r="DS290" s="28">
        <v>124</v>
      </c>
      <c r="DT290" s="28">
        <v>6.06</v>
      </c>
      <c r="DU290" s="28">
        <v>2.2599999999999998</v>
      </c>
      <c r="DV290" s="28" t="s">
        <v>393</v>
      </c>
      <c r="DW290" s="168">
        <v>7.03125E-2</v>
      </c>
    </row>
    <row r="291" spans="1:127" ht="18.75" customHeight="1" x14ac:dyDescent="0.2">
      <c r="A291" s="102">
        <v>13</v>
      </c>
      <c r="B291" s="629"/>
      <c r="C291" s="45">
        <v>2220727380</v>
      </c>
      <c r="D291" s="26" t="s">
        <v>31</v>
      </c>
      <c r="E291" s="26" t="s">
        <v>47</v>
      </c>
      <c r="F291" s="26" t="s">
        <v>172</v>
      </c>
      <c r="G291" s="27">
        <v>35501</v>
      </c>
      <c r="H291" s="26" t="s">
        <v>209</v>
      </c>
      <c r="I291" s="26" t="s">
        <v>212</v>
      </c>
      <c r="J291" s="28">
        <v>8.1</v>
      </c>
      <c r="K291" s="28">
        <v>7.5</v>
      </c>
      <c r="L291" s="28">
        <v>8.3000000000000007</v>
      </c>
      <c r="M291" s="28">
        <v>5.9</v>
      </c>
      <c r="N291" s="28">
        <v>7.7</v>
      </c>
      <c r="O291" s="28">
        <v>7.2</v>
      </c>
      <c r="P291" s="28" t="s">
        <v>219</v>
      </c>
      <c r="Q291" s="28" t="s">
        <v>393</v>
      </c>
      <c r="R291" s="28">
        <v>4.9000000000000004</v>
      </c>
      <c r="S291" s="28" t="s">
        <v>393</v>
      </c>
      <c r="T291" s="28" t="s">
        <v>393</v>
      </c>
      <c r="U291" s="28" t="s">
        <v>393</v>
      </c>
      <c r="V291" s="28" t="s">
        <v>393</v>
      </c>
      <c r="W291" s="28">
        <v>6.1</v>
      </c>
      <c r="X291" s="28">
        <v>6.9</v>
      </c>
      <c r="Y291" s="28">
        <v>8.1</v>
      </c>
      <c r="Z291" s="28">
        <v>9.1</v>
      </c>
      <c r="AA291" s="28">
        <v>5.4</v>
      </c>
      <c r="AB291" s="28">
        <v>6.4</v>
      </c>
      <c r="AC291" s="28">
        <v>5</v>
      </c>
      <c r="AD291" s="28">
        <v>5.0999999999999996</v>
      </c>
      <c r="AE291" s="28">
        <v>7.8</v>
      </c>
      <c r="AF291" s="28">
        <v>8.3000000000000007</v>
      </c>
      <c r="AG291" s="28">
        <v>5.9</v>
      </c>
      <c r="AH291" s="28">
        <v>6.9</v>
      </c>
      <c r="AI291" s="28">
        <v>6.1</v>
      </c>
      <c r="AJ291" s="28">
        <v>8.1</v>
      </c>
      <c r="AK291" s="28" t="s">
        <v>219</v>
      </c>
      <c r="AL291" s="28">
        <v>9</v>
      </c>
      <c r="AM291" s="33">
        <v>47</v>
      </c>
      <c r="AN291" s="36">
        <v>4</v>
      </c>
      <c r="AO291" s="32">
        <v>5.3</v>
      </c>
      <c r="AP291" s="32">
        <v>5.0999999999999996</v>
      </c>
      <c r="AQ291" s="32">
        <v>10</v>
      </c>
      <c r="AR291" s="32" t="s">
        <v>393</v>
      </c>
      <c r="AS291" s="32" t="s">
        <v>393</v>
      </c>
      <c r="AT291" s="32" t="s">
        <v>393</v>
      </c>
      <c r="AU291" s="32" t="s">
        <v>393</v>
      </c>
      <c r="AV291" s="32" t="s">
        <v>393</v>
      </c>
      <c r="AW291" s="32" t="s">
        <v>393</v>
      </c>
      <c r="AX291" s="32" t="s">
        <v>393</v>
      </c>
      <c r="AY291" s="32" t="s">
        <v>393</v>
      </c>
      <c r="AZ291" s="32" t="s">
        <v>393</v>
      </c>
      <c r="BA291" s="32">
        <v>6.3</v>
      </c>
      <c r="BB291" s="32" t="s">
        <v>393</v>
      </c>
      <c r="BC291" s="32">
        <v>8</v>
      </c>
      <c r="BD291" s="33">
        <v>5</v>
      </c>
      <c r="BE291" s="36">
        <v>0</v>
      </c>
      <c r="BF291" s="28">
        <v>4.5</v>
      </c>
      <c r="BG291" s="28">
        <v>6.1</v>
      </c>
      <c r="BH291" s="28">
        <v>6.2</v>
      </c>
      <c r="BI291" s="28">
        <v>6.7</v>
      </c>
      <c r="BJ291" s="28">
        <v>4.9000000000000004</v>
      </c>
      <c r="BK291" s="28">
        <v>5.8</v>
      </c>
      <c r="BL291" s="28">
        <v>8</v>
      </c>
      <c r="BM291" s="28">
        <v>6.4</v>
      </c>
      <c r="BN291" s="28" t="s">
        <v>393</v>
      </c>
      <c r="BO291" s="28">
        <v>4.0999999999999996</v>
      </c>
      <c r="BP291" s="28">
        <v>6.8</v>
      </c>
      <c r="BQ291" s="28">
        <v>6.3</v>
      </c>
      <c r="BR291" s="28">
        <v>8.1999999999999993</v>
      </c>
      <c r="BS291" s="28" t="s">
        <v>393</v>
      </c>
      <c r="BT291" s="28">
        <v>6</v>
      </c>
      <c r="BU291" s="28">
        <v>6.1</v>
      </c>
      <c r="BV291" s="28">
        <v>4.8</v>
      </c>
      <c r="BW291" s="28" t="s">
        <v>219</v>
      </c>
      <c r="BX291" s="28">
        <v>6.2</v>
      </c>
      <c r="BY291" s="28">
        <v>7.8</v>
      </c>
      <c r="BZ291" s="33">
        <v>44</v>
      </c>
      <c r="CA291" s="36">
        <v>6</v>
      </c>
      <c r="CB291" s="28">
        <v>6.8</v>
      </c>
      <c r="CC291" s="28" t="s">
        <v>393</v>
      </c>
      <c r="CD291" s="28">
        <v>7.7</v>
      </c>
      <c r="CE291" s="28" t="s">
        <v>393</v>
      </c>
      <c r="CF291" s="28">
        <v>7.4</v>
      </c>
      <c r="CG291" s="28">
        <v>5.5</v>
      </c>
      <c r="CH291" s="28">
        <v>7.9</v>
      </c>
      <c r="CI291" s="28">
        <v>5.5</v>
      </c>
      <c r="CJ291" s="28" t="s">
        <v>393</v>
      </c>
      <c r="CK291" s="28">
        <v>6.1</v>
      </c>
      <c r="CL291" s="28" t="s">
        <v>393</v>
      </c>
      <c r="CM291" s="28" t="s">
        <v>393</v>
      </c>
      <c r="CN291" s="28" t="s">
        <v>393</v>
      </c>
      <c r="CO291" s="28" t="s">
        <v>393</v>
      </c>
      <c r="CP291" s="28">
        <v>5.0999999999999996</v>
      </c>
      <c r="CQ291" s="28">
        <v>7.4</v>
      </c>
      <c r="CR291" s="28">
        <v>5.9</v>
      </c>
      <c r="CS291" s="28">
        <v>8.3000000000000007</v>
      </c>
      <c r="CT291" s="28">
        <v>8.8000000000000007</v>
      </c>
      <c r="CU291" s="33">
        <v>27</v>
      </c>
      <c r="CV291" s="36">
        <v>0</v>
      </c>
      <c r="CW291" s="38">
        <v>118</v>
      </c>
      <c r="CX291" s="38">
        <v>10</v>
      </c>
      <c r="CY291" s="38">
        <v>0</v>
      </c>
      <c r="CZ291" s="38">
        <v>128</v>
      </c>
      <c r="DA291" s="38">
        <v>6</v>
      </c>
      <c r="DB291" s="38">
        <v>2.34</v>
      </c>
      <c r="DC291" s="28" t="s">
        <v>393</v>
      </c>
      <c r="DD291" s="28" t="s">
        <v>393</v>
      </c>
      <c r="DE291" s="28" t="s">
        <v>393</v>
      </c>
      <c r="DF291" s="28" t="s">
        <v>393</v>
      </c>
      <c r="DG291" s="38"/>
      <c r="DH291" s="38">
        <v>0</v>
      </c>
      <c r="DI291" s="38">
        <v>0</v>
      </c>
      <c r="DJ291" s="33">
        <v>0</v>
      </c>
      <c r="DK291" s="36">
        <v>5</v>
      </c>
      <c r="DL291" s="38">
        <v>118</v>
      </c>
      <c r="DM291" s="38">
        <v>15</v>
      </c>
      <c r="DN291" s="38">
        <v>5.77</v>
      </c>
      <c r="DO291" s="38">
        <v>2.25</v>
      </c>
      <c r="DP291" s="33">
        <v>123</v>
      </c>
      <c r="DQ291" s="36">
        <v>15</v>
      </c>
      <c r="DR291" s="28">
        <v>137</v>
      </c>
      <c r="DS291" s="28">
        <v>126</v>
      </c>
      <c r="DT291" s="28">
        <v>6.43</v>
      </c>
      <c r="DU291" s="28">
        <v>2.48</v>
      </c>
      <c r="DV291" s="28" t="s">
        <v>393</v>
      </c>
      <c r="DW291" s="168">
        <v>7.8125E-2</v>
      </c>
    </row>
    <row r="292" spans="1:127" ht="18.75" customHeight="1" x14ac:dyDescent="0.2">
      <c r="A292" s="102">
        <v>14</v>
      </c>
      <c r="B292" s="629"/>
      <c r="C292" s="45">
        <v>2221716981</v>
      </c>
      <c r="D292" s="26" t="s">
        <v>33</v>
      </c>
      <c r="E292" s="26" t="s">
        <v>100</v>
      </c>
      <c r="F292" s="26" t="s">
        <v>171</v>
      </c>
      <c r="G292" s="27">
        <v>35895</v>
      </c>
      <c r="H292" s="26" t="s">
        <v>210</v>
      </c>
      <c r="I292" s="26" t="s">
        <v>212</v>
      </c>
      <c r="J292" s="28">
        <v>7.4</v>
      </c>
      <c r="K292" s="28">
        <v>6.2</v>
      </c>
      <c r="L292" s="28">
        <v>4.3</v>
      </c>
      <c r="M292" s="28">
        <v>7.2</v>
      </c>
      <c r="N292" s="28">
        <v>4.4000000000000004</v>
      </c>
      <c r="O292" s="28">
        <v>4.0999999999999996</v>
      </c>
      <c r="P292" s="28">
        <v>4.8</v>
      </c>
      <c r="Q292" s="28" t="s">
        <v>393</v>
      </c>
      <c r="R292" s="28">
        <v>5.2</v>
      </c>
      <c r="S292" s="28" t="s">
        <v>393</v>
      </c>
      <c r="T292" s="28">
        <v>7.8</v>
      </c>
      <c r="U292" s="28" t="s">
        <v>393</v>
      </c>
      <c r="V292" s="28" t="s">
        <v>393</v>
      </c>
      <c r="W292" s="28">
        <v>6.3</v>
      </c>
      <c r="X292" s="28" t="s">
        <v>393</v>
      </c>
      <c r="Y292" s="28">
        <v>7.7</v>
      </c>
      <c r="Z292" s="28">
        <v>7.7</v>
      </c>
      <c r="AA292" s="28">
        <v>6.9</v>
      </c>
      <c r="AB292" s="28">
        <v>5.4</v>
      </c>
      <c r="AC292" s="28">
        <v>5.3</v>
      </c>
      <c r="AD292" s="28">
        <v>6.4</v>
      </c>
      <c r="AE292" s="28">
        <v>6.7</v>
      </c>
      <c r="AF292" s="28">
        <v>8.3000000000000007</v>
      </c>
      <c r="AG292" s="28">
        <v>6.2</v>
      </c>
      <c r="AH292" s="28">
        <v>8.4</v>
      </c>
      <c r="AI292" s="28">
        <v>6.4</v>
      </c>
      <c r="AJ292" s="28">
        <v>7</v>
      </c>
      <c r="AK292" s="28">
        <v>6.9</v>
      </c>
      <c r="AL292" s="28">
        <v>7.9</v>
      </c>
      <c r="AM292" s="33">
        <v>51</v>
      </c>
      <c r="AN292" s="36">
        <v>0</v>
      </c>
      <c r="AO292" s="32">
        <v>7.7</v>
      </c>
      <c r="AP292" s="32">
        <v>7.5</v>
      </c>
      <c r="AQ292" s="32" t="s">
        <v>393</v>
      </c>
      <c r="AR292" s="32" t="s">
        <v>393</v>
      </c>
      <c r="AS292" s="32" t="s">
        <v>393</v>
      </c>
      <c r="AT292" s="32" t="s">
        <v>393</v>
      </c>
      <c r="AU292" s="32" t="s">
        <v>393</v>
      </c>
      <c r="AV292" s="32">
        <v>9.6</v>
      </c>
      <c r="AW292" s="32" t="s">
        <v>393</v>
      </c>
      <c r="AX292" s="32" t="s">
        <v>393</v>
      </c>
      <c r="AY292" s="32" t="s">
        <v>393</v>
      </c>
      <c r="AZ292" s="32" t="s">
        <v>393</v>
      </c>
      <c r="BA292" s="32" t="s">
        <v>393</v>
      </c>
      <c r="BB292" s="32">
        <v>7.4</v>
      </c>
      <c r="BC292" s="32">
        <v>7.4</v>
      </c>
      <c r="BD292" s="33">
        <v>5</v>
      </c>
      <c r="BE292" s="36">
        <v>0</v>
      </c>
      <c r="BF292" s="28">
        <v>5.2</v>
      </c>
      <c r="BG292" s="28">
        <v>5.5</v>
      </c>
      <c r="BH292" s="28" t="s">
        <v>219</v>
      </c>
      <c r="BI292" s="28">
        <v>5.6</v>
      </c>
      <c r="BJ292" s="28">
        <v>5.2</v>
      </c>
      <c r="BK292" s="28">
        <v>5.9</v>
      </c>
      <c r="BL292" s="28">
        <v>6.5</v>
      </c>
      <c r="BM292" s="28">
        <v>6.4</v>
      </c>
      <c r="BN292" s="28">
        <v>6</v>
      </c>
      <c r="BO292" s="28">
        <v>6.9</v>
      </c>
      <c r="BP292" s="28">
        <v>6.7</v>
      </c>
      <c r="BQ292" s="28" t="s">
        <v>219</v>
      </c>
      <c r="BR292" s="28">
        <v>6.6</v>
      </c>
      <c r="BS292" s="28" t="s">
        <v>393</v>
      </c>
      <c r="BT292" s="28">
        <v>5.8</v>
      </c>
      <c r="BU292" s="28">
        <v>5.0999999999999996</v>
      </c>
      <c r="BV292" s="28">
        <v>4.9000000000000004</v>
      </c>
      <c r="BW292" s="28">
        <v>5.4</v>
      </c>
      <c r="BX292" s="28">
        <v>7.1</v>
      </c>
      <c r="BY292" s="28">
        <v>8.3000000000000007</v>
      </c>
      <c r="BZ292" s="33">
        <v>46</v>
      </c>
      <c r="CA292" s="36">
        <v>4</v>
      </c>
      <c r="CB292" s="28">
        <v>6.6</v>
      </c>
      <c r="CC292" s="28" t="s">
        <v>393</v>
      </c>
      <c r="CD292" s="28">
        <v>7.5</v>
      </c>
      <c r="CE292" s="28" t="s">
        <v>393</v>
      </c>
      <c r="CF292" s="28">
        <v>6</v>
      </c>
      <c r="CG292" s="28">
        <v>7.5</v>
      </c>
      <c r="CH292" s="28">
        <v>6.5</v>
      </c>
      <c r="CI292" s="28">
        <v>6.8</v>
      </c>
      <c r="CJ292" s="28" t="s">
        <v>393</v>
      </c>
      <c r="CK292" s="28">
        <v>5.0999999999999996</v>
      </c>
      <c r="CL292" s="28" t="s">
        <v>393</v>
      </c>
      <c r="CM292" s="28" t="s">
        <v>393</v>
      </c>
      <c r="CN292" s="28" t="s">
        <v>393</v>
      </c>
      <c r="CO292" s="28" t="s">
        <v>393</v>
      </c>
      <c r="CP292" s="28" t="s">
        <v>393</v>
      </c>
      <c r="CQ292" s="28" t="s">
        <v>393</v>
      </c>
      <c r="CR292" s="28">
        <v>7.1</v>
      </c>
      <c r="CS292" s="28">
        <v>8.1</v>
      </c>
      <c r="CT292" s="28">
        <v>7.3</v>
      </c>
      <c r="CU292" s="33">
        <v>21</v>
      </c>
      <c r="CV292" s="36">
        <v>6</v>
      </c>
      <c r="CW292" s="38">
        <v>118</v>
      </c>
      <c r="CX292" s="38">
        <v>10</v>
      </c>
      <c r="CY292" s="38">
        <v>0</v>
      </c>
      <c r="CZ292" s="38">
        <v>128</v>
      </c>
      <c r="DA292" s="38">
        <v>5.77</v>
      </c>
      <c r="DB292" s="38">
        <v>2.1800000000000002</v>
      </c>
      <c r="DC292" s="28" t="s">
        <v>393</v>
      </c>
      <c r="DD292" s="28" t="s">
        <v>393</v>
      </c>
      <c r="DE292" s="28" t="s">
        <v>393</v>
      </c>
      <c r="DF292" s="28" t="s">
        <v>393</v>
      </c>
      <c r="DG292" s="38"/>
      <c r="DH292" s="38">
        <v>0</v>
      </c>
      <c r="DI292" s="38">
        <v>0</v>
      </c>
      <c r="DJ292" s="33">
        <v>0</v>
      </c>
      <c r="DK292" s="36">
        <v>5</v>
      </c>
      <c r="DL292" s="38">
        <v>118</v>
      </c>
      <c r="DM292" s="38">
        <v>15</v>
      </c>
      <c r="DN292" s="38">
        <v>5.55</v>
      </c>
      <c r="DO292" s="38">
        <v>2.1</v>
      </c>
      <c r="DP292" s="33">
        <v>123</v>
      </c>
      <c r="DQ292" s="36">
        <v>15</v>
      </c>
      <c r="DR292" s="28">
        <v>137</v>
      </c>
      <c r="DS292" s="28">
        <v>125</v>
      </c>
      <c r="DT292" s="28">
        <v>6.21</v>
      </c>
      <c r="DU292" s="28">
        <v>2.3199999999999998</v>
      </c>
      <c r="DV292" s="28" t="s">
        <v>375</v>
      </c>
      <c r="DW292" s="168">
        <v>7.8125E-2</v>
      </c>
    </row>
    <row r="293" spans="1:127" ht="18.75" customHeight="1" x14ac:dyDescent="0.2">
      <c r="A293" s="102">
        <v>15</v>
      </c>
      <c r="B293" s="629"/>
      <c r="C293" s="45">
        <v>2221729413</v>
      </c>
      <c r="D293" s="26" t="s">
        <v>15</v>
      </c>
      <c r="E293" s="26" t="s">
        <v>20</v>
      </c>
      <c r="F293" s="26" t="s">
        <v>91</v>
      </c>
      <c r="G293" s="27">
        <v>35913</v>
      </c>
      <c r="H293" s="26" t="s">
        <v>210</v>
      </c>
      <c r="I293" s="26" t="s">
        <v>212</v>
      </c>
      <c r="J293" s="28">
        <v>8.6999999999999993</v>
      </c>
      <c r="K293" s="28">
        <v>7.1</v>
      </c>
      <c r="L293" s="28">
        <v>7.2</v>
      </c>
      <c r="M293" s="28">
        <v>8.1</v>
      </c>
      <c r="N293" s="28">
        <v>7</v>
      </c>
      <c r="O293" s="28">
        <v>6.7</v>
      </c>
      <c r="P293" s="28">
        <v>5</v>
      </c>
      <c r="Q293" s="28" t="s">
        <v>393</v>
      </c>
      <c r="R293" s="28">
        <v>6.1</v>
      </c>
      <c r="S293" s="28" t="s">
        <v>393</v>
      </c>
      <c r="T293" s="28" t="s">
        <v>393</v>
      </c>
      <c r="U293" s="28" t="s">
        <v>393</v>
      </c>
      <c r="V293" s="28" t="s">
        <v>393</v>
      </c>
      <c r="W293" s="28">
        <v>6.7</v>
      </c>
      <c r="X293" s="28">
        <v>5.0999999999999996</v>
      </c>
      <c r="Y293" s="28">
        <v>8.5</v>
      </c>
      <c r="Z293" s="28">
        <v>7.9</v>
      </c>
      <c r="AA293" s="28">
        <v>4.9000000000000004</v>
      </c>
      <c r="AB293" s="28">
        <v>6.6</v>
      </c>
      <c r="AC293" s="28">
        <v>4.2</v>
      </c>
      <c r="AD293" s="28">
        <v>4.7</v>
      </c>
      <c r="AE293" s="28">
        <v>5.7</v>
      </c>
      <c r="AF293" s="28">
        <v>6</v>
      </c>
      <c r="AG293" s="28">
        <v>6.4</v>
      </c>
      <c r="AH293" s="28">
        <v>6.1</v>
      </c>
      <c r="AI293" s="28">
        <v>5.6</v>
      </c>
      <c r="AJ293" s="28" t="s">
        <v>219</v>
      </c>
      <c r="AK293" s="28">
        <v>6.2</v>
      </c>
      <c r="AL293" s="28">
        <v>4.7</v>
      </c>
      <c r="AM293" s="33">
        <v>49</v>
      </c>
      <c r="AN293" s="36">
        <v>2</v>
      </c>
      <c r="AO293" s="32">
        <v>7.7</v>
      </c>
      <c r="AP293" s="32">
        <v>6.8</v>
      </c>
      <c r="AQ293" s="32">
        <v>8.1999999999999993</v>
      </c>
      <c r="AR293" s="32" t="s">
        <v>393</v>
      </c>
      <c r="AS293" s="32" t="s">
        <v>393</v>
      </c>
      <c r="AT293" s="32" t="s">
        <v>393</v>
      </c>
      <c r="AU293" s="32" t="s">
        <v>393</v>
      </c>
      <c r="AV293" s="32" t="s">
        <v>393</v>
      </c>
      <c r="AW293" s="32">
        <v>6.9</v>
      </c>
      <c r="AX293" s="32" t="s">
        <v>393</v>
      </c>
      <c r="AY293" s="32" t="s">
        <v>393</v>
      </c>
      <c r="AZ293" s="32" t="s">
        <v>393</v>
      </c>
      <c r="BA293" s="32" t="s">
        <v>393</v>
      </c>
      <c r="BB293" s="32" t="s">
        <v>393</v>
      </c>
      <c r="BC293" s="32">
        <v>4.3</v>
      </c>
      <c r="BD293" s="33">
        <v>5</v>
      </c>
      <c r="BE293" s="36">
        <v>0</v>
      </c>
      <c r="BF293" s="28">
        <v>6.5</v>
      </c>
      <c r="BG293" s="28">
        <v>4.8</v>
      </c>
      <c r="BH293" s="28">
        <v>8.1999999999999993</v>
      </c>
      <c r="BI293" s="28">
        <v>5.7</v>
      </c>
      <c r="BJ293" s="28">
        <v>5.4</v>
      </c>
      <c r="BK293" s="28">
        <v>6.7</v>
      </c>
      <c r="BL293" s="28">
        <v>5.8</v>
      </c>
      <c r="BM293" s="28">
        <v>5.0999999999999996</v>
      </c>
      <c r="BN293" s="28" t="s">
        <v>219</v>
      </c>
      <c r="BO293" s="28">
        <v>5.4</v>
      </c>
      <c r="BP293" s="28">
        <v>5.0999999999999996</v>
      </c>
      <c r="BQ293" s="28">
        <v>4.2</v>
      </c>
      <c r="BR293" s="28">
        <v>7.6</v>
      </c>
      <c r="BS293" s="28" t="s">
        <v>393</v>
      </c>
      <c r="BT293" s="28">
        <v>4.5999999999999996</v>
      </c>
      <c r="BU293" s="28">
        <v>5.6</v>
      </c>
      <c r="BV293" s="28">
        <v>6.6</v>
      </c>
      <c r="BW293" s="28" t="s">
        <v>219</v>
      </c>
      <c r="BX293" s="28">
        <v>6.5</v>
      </c>
      <c r="BY293" s="28">
        <v>8.3000000000000007</v>
      </c>
      <c r="BZ293" s="33">
        <v>44</v>
      </c>
      <c r="CA293" s="36">
        <v>6</v>
      </c>
      <c r="CB293" s="28">
        <v>6.9</v>
      </c>
      <c r="CC293" s="28" t="s">
        <v>393</v>
      </c>
      <c r="CD293" s="28">
        <v>7.7</v>
      </c>
      <c r="CE293" s="28" t="s">
        <v>393</v>
      </c>
      <c r="CF293" s="28">
        <v>6.3</v>
      </c>
      <c r="CG293" s="28">
        <v>5</v>
      </c>
      <c r="CH293" s="28">
        <v>5.5</v>
      </c>
      <c r="CI293" s="28">
        <v>5.4</v>
      </c>
      <c r="CJ293" s="28" t="s">
        <v>393</v>
      </c>
      <c r="CK293" s="28">
        <v>6.3</v>
      </c>
      <c r="CL293" s="28" t="s">
        <v>393</v>
      </c>
      <c r="CM293" s="28" t="s">
        <v>393</v>
      </c>
      <c r="CN293" s="28" t="s">
        <v>393</v>
      </c>
      <c r="CO293" s="28" t="s">
        <v>393</v>
      </c>
      <c r="CP293" s="28">
        <v>4.8</v>
      </c>
      <c r="CQ293" s="28">
        <v>8</v>
      </c>
      <c r="CR293" s="28" t="s">
        <v>393</v>
      </c>
      <c r="CS293" s="28">
        <v>4.9000000000000004</v>
      </c>
      <c r="CT293" s="28">
        <v>7.3</v>
      </c>
      <c r="CU293" s="33">
        <v>25</v>
      </c>
      <c r="CV293" s="36">
        <v>2</v>
      </c>
      <c r="CW293" s="38">
        <v>118</v>
      </c>
      <c r="CX293" s="38">
        <v>10</v>
      </c>
      <c r="CY293" s="38">
        <v>0</v>
      </c>
      <c r="CZ293" s="38">
        <v>128</v>
      </c>
      <c r="DA293" s="38">
        <v>5.62</v>
      </c>
      <c r="DB293" s="38">
        <v>2.14</v>
      </c>
      <c r="DC293" s="28" t="s">
        <v>393</v>
      </c>
      <c r="DD293" s="28" t="s">
        <v>393</v>
      </c>
      <c r="DE293" s="28" t="s">
        <v>393</v>
      </c>
      <c r="DF293" s="28" t="s">
        <v>393</v>
      </c>
      <c r="DG293" s="38"/>
      <c r="DH293" s="38">
        <v>0</v>
      </c>
      <c r="DI293" s="38">
        <v>0</v>
      </c>
      <c r="DJ293" s="33">
        <v>0</v>
      </c>
      <c r="DK293" s="36">
        <v>5</v>
      </c>
      <c r="DL293" s="38">
        <v>118</v>
      </c>
      <c r="DM293" s="38">
        <v>15</v>
      </c>
      <c r="DN293" s="38">
        <v>5.41</v>
      </c>
      <c r="DO293" s="38">
        <v>2.06</v>
      </c>
      <c r="DP293" s="33">
        <v>123</v>
      </c>
      <c r="DQ293" s="36">
        <v>15</v>
      </c>
      <c r="DR293" s="28">
        <v>137</v>
      </c>
      <c r="DS293" s="28">
        <v>125</v>
      </c>
      <c r="DT293" s="28">
        <v>6.05</v>
      </c>
      <c r="DU293" s="28">
        <v>2.2799999999999998</v>
      </c>
      <c r="DV293" s="28" t="s">
        <v>393</v>
      </c>
      <c r="DW293" s="168">
        <v>7.8125E-2</v>
      </c>
    </row>
    <row r="294" spans="1:127" ht="18.75" customHeight="1" x14ac:dyDescent="0.2">
      <c r="A294" s="102">
        <v>16</v>
      </c>
      <c r="B294" s="629"/>
      <c r="C294" s="45">
        <v>2220247920</v>
      </c>
      <c r="D294" s="26" t="s">
        <v>7</v>
      </c>
      <c r="E294" s="26" t="s">
        <v>49</v>
      </c>
      <c r="F294" s="26" t="s">
        <v>130</v>
      </c>
      <c r="G294" s="27">
        <v>35860</v>
      </c>
      <c r="H294" s="26" t="s">
        <v>209</v>
      </c>
      <c r="I294" s="26" t="s">
        <v>212</v>
      </c>
      <c r="J294" s="28">
        <v>8.6</v>
      </c>
      <c r="K294" s="28">
        <v>7.3</v>
      </c>
      <c r="L294" s="28">
        <v>8.1</v>
      </c>
      <c r="M294" s="28">
        <v>6.6</v>
      </c>
      <c r="N294" s="28">
        <v>6.7</v>
      </c>
      <c r="O294" s="28">
        <v>6.5</v>
      </c>
      <c r="P294" s="28">
        <v>4</v>
      </c>
      <c r="Q294" s="28" t="s">
        <v>393</v>
      </c>
      <c r="R294" s="28">
        <v>7.8</v>
      </c>
      <c r="S294" s="28" t="s">
        <v>393</v>
      </c>
      <c r="T294" s="28" t="s">
        <v>393</v>
      </c>
      <c r="U294" s="28" t="s">
        <v>393</v>
      </c>
      <c r="V294" s="28" t="s">
        <v>393</v>
      </c>
      <c r="W294" s="28">
        <v>7.9</v>
      </c>
      <c r="X294" s="28">
        <v>6</v>
      </c>
      <c r="Y294" s="28">
        <v>8.9</v>
      </c>
      <c r="Z294" s="28">
        <v>8.4</v>
      </c>
      <c r="AA294" s="28">
        <v>5.7</v>
      </c>
      <c r="AB294" s="28">
        <v>6.5</v>
      </c>
      <c r="AC294" s="28">
        <v>4.8</v>
      </c>
      <c r="AD294" s="28">
        <v>7.9</v>
      </c>
      <c r="AE294" s="28">
        <v>6.7</v>
      </c>
      <c r="AF294" s="28">
        <v>6.4</v>
      </c>
      <c r="AG294" s="28">
        <v>5.2</v>
      </c>
      <c r="AH294" s="28">
        <v>8.1999999999999993</v>
      </c>
      <c r="AI294" s="28">
        <v>6.3</v>
      </c>
      <c r="AJ294" s="28">
        <v>5.5</v>
      </c>
      <c r="AK294" s="28" t="s">
        <v>219</v>
      </c>
      <c r="AL294" s="28">
        <v>6.9</v>
      </c>
      <c r="AM294" s="33">
        <v>49</v>
      </c>
      <c r="AN294" s="36">
        <v>2</v>
      </c>
      <c r="AO294" s="32">
        <v>7.2</v>
      </c>
      <c r="AP294" s="32">
        <v>7.1</v>
      </c>
      <c r="AQ294" s="32">
        <v>9.6</v>
      </c>
      <c r="AR294" s="32" t="s">
        <v>393</v>
      </c>
      <c r="AS294" s="32" t="s">
        <v>393</v>
      </c>
      <c r="AT294" s="32" t="s">
        <v>393</v>
      </c>
      <c r="AU294" s="32" t="s">
        <v>393</v>
      </c>
      <c r="AV294" s="32" t="s">
        <v>393</v>
      </c>
      <c r="AW294" s="32" t="s">
        <v>393</v>
      </c>
      <c r="AX294" s="32" t="s">
        <v>393</v>
      </c>
      <c r="AY294" s="32" t="s">
        <v>393</v>
      </c>
      <c r="AZ294" s="32" t="s">
        <v>393</v>
      </c>
      <c r="BA294" s="32">
        <v>7.4</v>
      </c>
      <c r="BB294" s="32" t="s">
        <v>393</v>
      </c>
      <c r="BC294" s="32">
        <v>8.8000000000000007</v>
      </c>
      <c r="BD294" s="33">
        <v>5</v>
      </c>
      <c r="BE294" s="36">
        <v>0</v>
      </c>
      <c r="BF294" s="28">
        <v>4</v>
      </c>
      <c r="BG294" s="28">
        <v>5.0999999999999996</v>
      </c>
      <c r="BH294" s="28">
        <v>6.9</v>
      </c>
      <c r="BI294" s="28">
        <v>5.7</v>
      </c>
      <c r="BJ294" s="28">
        <v>5.0999999999999996</v>
      </c>
      <c r="BK294" s="28">
        <v>5.4</v>
      </c>
      <c r="BL294" s="28">
        <v>7</v>
      </c>
      <c r="BM294" s="28">
        <v>5.8</v>
      </c>
      <c r="BN294" s="28" t="s">
        <v>393</v>
      </c>
      <c r="BO294" s="28">
        <v>5.8</v>
      </c>
      <c r="BP294" s="28">
        <v>6.1</v>
      </c>
      <c r="BQ294" s="28">
        <v>5.3</v>
      </c>
      <c r="BR294" s="28">
        <v>6.7</v>
      </c>
      <c r="BS294" s="28" t="s">
        <v>393</v>
      </c>
      <c r="BT294" s="28">
        <v>7.4</v>
      </c>
      <c r="BU294" s="28">
        <v>8.3000000000000007</v>
      </c>
      <c r="BV294" s="28">
        <v>6.6</v>
      </c>
      <c r="BW294" s="28" t="s">
        <v>219</v>
      </c>
      <c r="BX294" s="28">
        <v>5.9</v>
      </c>
      <c r="BY294" s="28">
        <v>7.5</v>
      </c>
      <c r="BZ294" s="33">
        <v>44</v>
      </c>
      <c r="CA294" s="36">
        <v>6</v>
      </c>
      <c r="CB294" s="28">
        <v>7</v>
      </c>
      <c r="CC294" s="28" t="s">
        <v>393</v>
      </c>
      <c r="CD294" s="28">
        <v>6.3</v>
      </c>
      <c r="CE294" s="28" t="s">
        <v>393</v>
      </c>
      <c r="CF294" s="28">
        <v>7.4</v>
      </c>
      <c r="CG294" s="28">
        <v>6.9</v>
      </c>
      <c r="CH294" s="28">
        <v>8</v>
      </c>
      <c r="CI294" s="28" t="s">
        <v>219</v>
      </c>
      <c r="CJ294" s="28" t="s">
        <v>393</v>
      </c>
      <c r="CK294" s="28">
        <v>6.4</v>
      </c>
      <c r="CL294" s="28" t="s">
        <v>393</v>
      </c>
      <c r="CM294" s="28" t="s">
        <v>393</v>
      </c>
      <c r="CN294" s="28" t="s">
        <v>393</v>
      </c>
      <c r="CO294" s="28" t="s">
        <v>393</v>
      </c>
      <c r="CP294" s="28">
        <v>4.5</v>
      </c>
      <c r="CQ294" s="28">
        <v>6.5</v>
      </c>
      <c r="CR294" s="28">
        <v>7.6</v>
      </c>
      <c r="CS294" s="28">
        <v>8.4</v>
      </c>
      <c r="CT294" s="28">
        <v>8.8000000000000007</v>
      </c>
      <c r="CU294" s="33">
        <v>24</v>
      </c>
      <c r="CV294" s="36">
        <v>3</v>
      </c>
      <c r="CW294" s="38">
        <v>117</v>
      </c>
      <c r="CX294" s="38">
        <v>11</v>
      </c>
      <c r="CY294" s="38">
        <v>0</v>
      </c>
      <c r="CZ294" s="38">
        <v>128</v>
      </c>
      <c r="DA294" s="38">
        <v>5.93</v>
      </c>
      <c r="DB294" s="38">
        <v>2.31</v>
      </c>
      <c r="DC294" s="28" t="s">
        <v>393</v>
      </c>
      <c r="DD294" s="28" t="s">
        <v>393</v>
      </c>
      <c r="DE294" s="28" t="s">
        <v>393</v>
      </c>
      <c r="DF294" s="28" t="s">
        <v>393</v>
      </c>
      <c r="DG294" s="38"/>
      <c r="DH294" s="38">
        <v>0</v>
      </c>
      <c r="DI294" s="38">
        <v>0</v>
      </c>
      <c r="DJ294" s="33">
        <v>0</v>
      </c>
      <c r="DK294" s="36">
        <v>5</v>
      </c>
      <c r="DL294" s="38">
        <v>117</v>
      </c>
      <c r="DM294" s="38">
        <v>16</v>
      </c>
      <c r="DN294" s="38">
        <v>5.71</v>
      </c>
      <c r="DO294" s="38">
        <v>2.23</v>
      </c>
      <c r="DP294" s="33">
        <v>122</v>
      </c>
      <c r="DQ294" s="36">
        <v>16</v>
      </c>
      <c r="DR294" s="28">
        <v>137</v>
      </c>
      <c r="DS294" s="28">
        <v>125</v>
      </c>
      <c r="DT294" s="28">
        <v>6.41</v>
      </c>
      <c r="DU294" s="28">
        <v>2.4700000000000002</v>
      </c>
      <c r="DV294" s="28" t="s">
        <v>393</v>
      </c>
      <c r="DW294" s="168">
        <v>8.59375E-2</v>
      </c>
    </row>
    <row r="295" spans="1:127" ht="18.75" customHeight="1" x14ac:dyDescent="0.2">
      <c r="A295" s="102">
        <v>17</v>
      </c>
      <c r="B295" s="629"/>
      <c r="C295" s="45">
        <v>2221724218</v>
      </c>
      <c r="D295" s="26" t="s">
        <v>14</v>
      </c>
      <c r="E295" s="26" t="s">
        <v>96</v>
      </c>
      <c r="F295" s="26" t="s">
        <v>172</v>
      </c>
      <c r="G295" s="27">
        <v>35813</v>
      </c>
      <c r="H295" s="26" t="s">
        <v>210</v>
      </c>
      <c r="I295" s="26" t="s">
        <v>212</v>
      </c>
      <c r="J295" s="28">
        <v>7.3</v>
      </c>
      <c r="K295" s="28">
        <v>7</v>
      </c>
      <c r="L295" s="28">
        <v>8.1</v>
      </c>
      <c r="M295" s="28">
        <v>6.9</v>
      </c>
      <c r="N295" s="28">
        <v>4.0999999999999996</v>
      </c>
      <c r="O295" s="28">
        <v>7.1</v>
      </c>
      <c r="P295" s="28">
        <v>7.2</v>
      </c>
      <c r="Q295" s="28" t="s">
        <v>393</v>
      </c>
      <c r="R295" s="28">
        <v>5</v>
      </c>
      <c r="S295" s="28" t="s">
        <v>393</v>
      </c>
      <c r="T295" s="28" t="s">
        <v>393</v>
      </c>
      <c r="U295" s="28" t="s">
        <v>393</v>
      </c>
      <c r="V295" s="28" t="s">
        <v>393</v>
      </c>
      <c r="W295" s="28">
        <v>6.5</v>
      </c>
      <c r="X295" s="28">
        <v>6.4</v>
      </c>
      <c r="Y295" s="28">
        <v>6.8</v>
      </c>
      <c r="Z295" s="28">
        <v>9.1999999999999993</v>
      </c>
      <c r="AA295" s="28">
        <v>5.4</v>
      </c>
      <c r="AB295" s="28">
        <v>6</v>
      </c>
      <c r="AC295" s="28">
        <v>4</v>
      </c>
      <c r="AD295" s="28">
        <v>5.5</v>
      </c>
      <c r="AE295" s="28">
        <v>5.2</v>
      </c>
      <c r="AF295" s="28">
        <v>5.5</v>
      </c>
      <c r="AG295" s="28">
        <v>6.6</v>
      </c>
      <c r="AH295" s="28">
        <v>7.3</v>
      </c>
      <c r="AI295" s="28">
        <v>5.3</v>
      </c>
      <c r="AJ295" s="28" t="s">
        <v>219</v>
      </c>
      <c r="AK295" s="28">
        <v>6.8</v>
      </c>
      <c r="AL295" s="28">
        <v>5.8</v>
      </c>
      <c r="AM295" s="33">
        <v>49</v>
      </c>
      <c r="AN295" s="36">
        <v>2</v>
      </c>
      <c r="AO295" s="32">
        <v>7.2</v>
      </c>
      <c r="AP295" s="32">
        <v>6.5</v>
      </c>
      <c r="AQ295" s="32" t="s">
        <v>393</v>
      </c>
      <c r="AR295" s="32">
        <v>7.6</v>
      </c>
      <c r="AS295" s="32" t="s">
        <v>393</v>
      </c>
      <c r="AT295" s="32" t="s">
        <v>393</v>
      </c>
      <c r="AU295" s="32" t="s">
        <v>393</v>
      </c>
      <c r="AV295" s="32" t="s">
        <v>393</v>
      </c>
      <c r="AW295" s="32">
        <v>6.3</v>
      </c>
      <c r="AX295" s="32" t="s">
        <v>393</v>
      </c>
      <c r="AY295" s="32" t="s">
        <v>393</v>
      </c>
      <c r="AZ295" s="32" t="s">
        <v>393</v>
      </c>
      <c r="BA295" s="32" t="s">
        <v>393</v>
      </c>
      <c r="BB295" s="32" t="s">
        <v>393</v>
      </c>
      <c r="BC295" s="32">
        <v>5.4</v>
      </c>
      <c r="BD295" s="33">
        <v>5</v>
      </c>
      <c r="BE295" s="36">
        <v>0</v>
      </c>
      <c r="BF295" s="28">
        <v>5.3</v>
      </c>
      <c r="BG295" s="28">
        <v>5.0999999999999996</v>
      </c>
      <c r="BH295" s="28" t="s">
        <v>219</v>
      </c>
      <c r="BI295" s="28">
        <v>5.9</v>
      </c>
      <c r="BJ295" s="28">
        <v>5.2</v>
      </c>
      <c r="BK295" s="28" t="s">
        <v>219</v>
      </c>
      <c r="BL295" s="28">
        <v>8.3000000000000007</v>
      </c>
      <c r="BM295" s="28">
        <v>4.9000000000000004</v>
      </c>
      <c r="BN295" s="28">
        <v>7</v>
      </c>
      <c r="BO295" s="28">
        <v>7.1</v>
      </c>
      <c r="BP295" s="28">
        <v>4.5</v>
      </c>
      <c r="BQ295" s="28">
        <v>4.9000000000000004</v>
      </c>
      <c r="BR295" s="28">
        <v>6</v>
      </c>
      <c r="BS295" s="28" t="s">
        <v>393</v>
      </c>
      <c r="BT295" s="28">
        <v>4</v>
      </c>
      <c r="BU295" s="28">
        <v>4.4000000000000004</v>
      </c>
      <c r="BV295" s="28">
        <v>4.4000000000000004</v>
      </c>
      <c r="BW295" s="28">
        <v>7.6</v>
      </c>
      <c r="BX295" s="28">
        <v>9.1</v>
      </c>
      <c r="BY295" s="28">
        <v>7.2</v>
      </c>
      <c r="BZ295" s="33">
        <v>45</v>
      </c>
      <c r="CA295" s="36">
        <v>5</v>
      </c>
      <c r="CB295" s="28">
        <v>8.6</v>
      </c>
      <c r="CC295" s="28" t="s">
        <v>393</v>
      </c>
      <c r="CD295" s="28">
        <v>8.1999999999999993</v>
      </c>
      <c r="CE295" s="28" t="s">
        <v>393</v>
      </c>
      <c r="CF295" s="28">
        <v>6.6</v>
      </c>
      <c r="CG295" s="28">
        <v>5.9</v>
      </c>
      <c r="CH295" s="28">
        <v>6.6</v>
      </c>
      <c r="CI295" s="28">
        <v>5.4</v>
      </c>
      <c r="CJ295" s="28" t="s">
        <v>393</v>
      </c>
      <c r="CK295" s="28">
        <v>7.1</v>
      </c>
      <c r="CL295" s="28" t="s">
        <v>393</v>
      </c>
      <c r="CM295" s="28" t="s">
        <v>393</v>
      </c>
      <c r="CN295" s="28" t="s">
        <v>393</v>
      </c>
      <c r="CO295" s="28" t="s">
        <v>393</v>
      </c>
      <c r="CP295" s="28">
        <v>4.4000000000000004</v>
      </c>
      <c r="CQ295" s="28" t="s">
        <v>393</v>
      </c>
      <c r="CR295" s="28" t="s">
        <v>393</v>
      </c>
      <c r="CS295" s="28">
        <v>7.7</v>
      </c>
      <c r="CT295" s="28">
        <v>7.8</v>
      </c>
      <c r="CU295" s="33">
        <v>22</v>
      </c>
      <c r="CV295" s="36">
        <v>5</v>
      </c>
      <c r="CW295" s="38">
        <v>116</v>
      </c>
      <c r="CX295" s="38">
        <v>12</v>
      </c>
      <c r="CY295" s="38">
        <v>0</v>
      </c>
      <c r="CZ295" s="38">
        <v>128</v>
      </c>
      <c r="DA295" s="38">
        <v>5.55</v>
      </c>
      <c r="DB295" s="38">
        <v>2.0699999999999998</v>
      </c>
      <c r="DC295" s="28" t="s">
        <v>393</v>
      </c>
      <c r="DD295" s="28" t="s">
        <v>393</v>
      </c>
      <c r="DE295" s="28" t="s">
        <v>393</v>
      </c>
      <c r="DF295" s="28" t="s">
        <v>393</v>
      </c>
      <c r="DG295" s="38"/>
      <c r="DH295" s="38">
        <v>0</v>
      </c>
      <c r="DI295" s="38">
        <v>0</v>
      </c>
      <c r="DJ295" s="33">
        <v>0</v>
      </c>
      <c r="DK295" s="36">
        <v>5</v>
      </c>
      <c r="DL295" s="38">
        <v>116</v>
      </c>
      <c r="DM295" s="38">
        <v>17</v>
      </c>
      <c r="DN295" s="38">
        <v>5.34</v>
      </c>
      <c r="DO295" s="38">
        <v>1.99</v>
      </c>
      <c r="DP295" s="33">
        <v>121</v>
      </c>
      <c r="DQ295" s="36">
        <v>17</v>
      </c>
      <c r="DR295" s="28">
        <v>137</v>
      </c>
      <c r="DS295" s="28">
        <v>126</v>
      </c>
      <c r="DT295" s="28">
        <v>6.03</v>
      </c>
      <c r="DU295" s="28">
        <v>2.19</v>
      </c>
      <c r="DV295" s="28" t="s">
        <v>393</v>
      </c>
      <c r="DW295" s="168">
        <v>9.375E-2</v>
      </c>
    </row>
    <row r="296" spans="1:127" ht="18.75" customHeight="1" x14ac:dyDescent="0.2">
      <c r="A296" s="102">
        <v>18</v>
      </c>
      <c r="B296" s="629"/>
      <c r="C296" s="45">
        <v>2220727389</v>
      </c>
      <c r="D296" s="26" t="s">
        <v>36</v>
      </c>
      <c r="E296" s="26" t="s">
        <v>48</v>
      </c>
      <c r="F296" s="26" t="s">
        <v>175</v>
      </c>
      <c r="G296" s="27">
        <v>35882</v>
      </c>
      <c r="H296" s="26" t="s">
        <v>209</v>
      </c>
      <c r="I296" s="26" t="s">
        <v>212</v>
      </c>
      <c r="J296" s="28">
        <v>8.1999999999999993</v>
      </c>
      <c r="K296" s="28">
        <v>5.6</v>
      </c>
      <c r="L296" s="28">
        <v>4</v>
      </c>
      <c r="M296" s="28">
        <v>7.2</v>
      </c>
      <c r="N296" s="28">
        <v>5.4</v>
      </c>
      <c r="O296" s="28">
        <v>6</v>
      </c>
      <c r="P296" s="28">
        <v>5.2</v>
      </c>
      <c r="Q296" s="28" t="s">
        <v>393</v>
      </c>
      <c r="R296" s="28">
        <v>7</v>
      </c>
      <c r="S296" s="28" t="s">
        <v>393</v>
      </c>
      <c r="T296" s="28" t="s">
        <v>393</v>
      </c>
      <c r="U296" s="28" t="s">
        <v>393</v>
      </c>
      <c r="V296" s="28" t="s">
        <v>393</v>
      </c>
      <c r="W296" s="28">
        <v>7.5</v>
      </c>
      <c r="X296" s="28">
        <v>6.9</v>
      </c>
      <c r="Y296" s="28">
        <v>7.9</v>
      </c>
      <c r="Z296" s="28">
        <v>6.4</v>
      </c>
      <c r="AA296" s="28">
        <v>5.3</v>
      </c>
      <c r="AB296" s="28">
        <v>5.2</v>
      </c>
      <c r="AC296" s="28">
        <v>8</v>
      </c>
      <c r="AD296" s="28">
        <v>6.5</v>
      </c>
      <c r="AE296" s="28">
        <v>4.5999999999999996</v>
      </c>
      <c r="AF296" s="28">
        <v>5</v>
      </c>
      <c r="AG296" s="28">
        <v>5.5</v>
      </c>
      <c r="AH296" s="28">
        <v>5.2</v>
      </c>
      <c r="AI296" s="28" t="s">
        <v>219</v>
      </c>
      <c r="AJ296" s="28" t="s">
        <v>219</v>
      </c>
      <c r="AK296" s="28">
        <v>5.3</v>
      </c>
      <c r="AL296" s="28">
        <v>6.3</v>
      </c>
      <c r="AM296" s="33">
        <v>47</v>
      </c>
      <c r="AN296" s="36">
        <v>4</v>
      </c>
      <c r="AO296" s="32">
        <v>5.7</v>
      </c>
      <c r="AP296" s="32">
        <v>5.2</v>
      </c>
      <c r="AQ296" s="32" t="s">
        <v>393</v>
      </c>
      <c r="AR296" s="32" t="s">
        <v>393</v>
      </c>
      <c r="AS296" s="32" t="s">
        <v>393</v>
      </c>
      <c r="AT296" s="32" t="s">
        <v>393</v>
      </c>
      <c r="AU296" s="32">
        <v>5.8</v>
      </c>
      <c r="AV296" s="32" t="s">
        <v>393</v>
      </c>
      <c r="AW296" s="32" t="s">
        <v>393</v>
      </c>
      <c r="AX296" s="32" t="s">
        <v>393</v>
      </c>
      <c r="AY296" s="32" t="s">
        <v>393</v>
      </c>
      <c r="AZ296" s="32" t="s">
        <v>393</v>
      </c>
      <c r="BA296" s="32">
        <v>7.4</v>
      </c>
      <c r="BB296" s="32" t="s">
        <v>393</v>
      </c>
      <c r="BC296" s="32">
        <v>6.6</v>
      </c>
      <c r="BD296" s="33">
        <v>5</v>
      </c>
      <c r="BE296" s="36">
        <v>0</v>
      </c>
      <c r="BF296" s="28">
        <v>4.0999999999999996</v>
      </c>
      <c r="BG296" s="28">
        <v>4.5999999999999996</v>
      </c>
      <c r="BH296" s="28">
        <v>6.7</v>
      </c>
      <c r="BI296" s="28">
        <v>6.1</v>
      </c>
      <c r="BJ296" s="28">
        <v>5</v>
      </c>
      <c r="BK296" s="28">
        <v>6.1</v>
      </c>
      <c r="BL296" s="28">
        <v>7.1</v>
      </c>
      <c r="BM296" s="28">
        <v>4.5</v>
      </c>
      <c r="BN296" s="28">
        <v>0</v>
      </c>
      <c r="BO296" s="28">
        <v>5.6</v>
      </c>
      <c r="BP296" s="28">
        <v>4.8</v>
      </c>
      <c r="BQ296" s="28">
        <v>4.3</v>
      </c>
      <c r="BR296" s="28">
        <v>4.7</v>
      </c>
      <c r="BS296" s="28" t="s">
        <v>393</v>
      </c>
      <c r="BT296" s="28">
        <v>5.2</v>
      </c>
      <c r="BU296" s="28">
        <v>4.4000000000000004</v>
      </c>
      <c r="BV296" s="28">
        <v>5.7</v>
      </c>
      <c r="BW296" s="28">
        <v>6.8</v>
      </c>
      <c r="BX296" s="28">
        <v>4</v>
      </c>
      <c r="BY296" s="28">
        <v>8.5</v>
      </c>
      <c r="BZ296" s="33">
        <v>47</v>
      </c>
      <c r="CA296" s="36">
        <v>3</v>
      </c>
      <c r="CB296" s="28">
        <v>7</v>
      </c>
      <c r="CC296" s="28" t="s">
        <v>393</v>
      </c>
      <c r="CD296" s="28">
        <v>7.6</v>
      </c>
      <c r="CE296" s="28" t="s">
        <v>393</v>
      </c>
      <c r="CF296" s="28">
        <v>5.4</v>
      </c>
      <c r="CG296" s="28">
        <v>0</v>
      </c>
      <c r="CH296" s="28">
        <v>0</v>
      </c>
      <c r="CI296" s="28">
        <v>6.3</v>
      </c>
      <c r="CJ296" s="28" t="s">
        <v>393</v>
      </c>
      <c r="CK296" s="28">
        <v>7.1</v>
      </c>
      <c r="CL296" s="28" t="s">
        <v>393</v>
      </c>
      <c r="CM296" s="28" t="s">
        <v>393</v>
      </c>
      <c r="CN296" s="28" t="s">
        <v>393</v>
      </c>
      <c r="CO296" s="28" t="s">
        <v>393</v>
      </c>
      <c r="CP296" s="28">
        <v>5.4</v>
      </c>
      <c r="CQ296" s="28">
        <v>6.5</v>
      </c>
      <c r="CR296" s="28">
        <v>7.1</v>
      </c>
      <c r="CS296" s="28">
        <v>5.3</v>
      </c>
      <c r="CT296" s="28">
        <v>7.1</v>
      </c>
      <c r="CU296" s="33">
        <v>22</v>
      </c>
      <c r="CV296" s="36">
        <v>5</v>
      </c>
      <c r="CW296" s="38">
        <v>116</v>
      </c>
      <c r="CX296" s="38">
        <v>12</v>
      </c>
      <c r="CY296" s="38">
        <v>0</v>
      </c>
      <c r="CZ296" s="38">
        <v>128</v>
      </c>
      <c r="DA296" s="38">
        <v>5.29</v>
      </c>
      <c r="DB296" s="38">
        <v>1.94</v>
      </c>
      <c r="DC296" s="28" t="s">
        <v>393</v>
      </c>
      <c r="DD296" s="28" t="s">
        <v>393</v>
      </c>
      <c r="DE296" s="28" t="s">
        <v>393</v>
      </c>
      <c r="DF296" s="28" t="s">
        <v>393</v>
      </c>
      <c r="DG296" s="38"/>
      <c r="DH296" s="38">
        <v>0</v>
      </c>
      <c r="DI296" s="38">
        <v>0</v>
      </c>
      <c r="DJ296" s="33">
        <v>0</v>
      </c>
      <c r="DK296" s="36">
        <v>5</v>
      </c>
      <c r="DL296" s="38">
        <v>116</v>
      </c>
      <c r="DM296" s="38">
        <v>17</v>
      </c>
      <c r="DN296" s="38">
        <v>5.09</v>
      </c>
      <c r="DO296" s="38">
        <v>1.87</v>
      </c>
      <c r="DP296" s="33">
        <v>121</v>
      </c>
      <c r="DQ296" s="36">
        <v>17</v>
      </c>
      <c r="DR296" s="28">
        <v>137</v>
      </c>
      <c r="DS296" s="28">
        <v>133</v>
      </c>
      <c r="DT296" s="28">
        <v>5.29</v>
      </c>
      <c r="DU296" s="28">
        <v>1.94</v>
      </c>
      <c r="DV296" s="28" t="s">
        <v>393</v>
      </c>
      <c r="DW296" s="168">
        <v>9.375E-2</v>
      </c>
    </row>
    <row r="297" spans="1:127" ht="18.75" customHeight="1" x14ac:dyDescent="0.2">
      <c r="A297" s="102">
        <v>19</v>
      </c>
      <c r="B297" s="629"/>
      <c r="C297" s="45">
        <v>2221729535</v>
      </c>
      <c r="D297" s="26" t="s">
        <v>6</v>
      </c>
      <c r="E297" s="26" t="s">
        <v>53</v>
      </c>
      <c r="F297" s="26" t="s">
        <v>146</v>
      </c>
      <c r="G297" s="27">
        <v>35868</v>
      </c>
      <c r="H297" s="26" t="s">
        <v>210</v>
      </c>
      <c r="I297" s="26" t="s">
        <v>212</v>
      </c>
      <c r="J297" s="28">
        <v>7.6</v>
      </c>
      <c r="K297" s="28">
        <v>6.8</v>
      </c>
      <c r="L297" s="28">
        <v>7.5</v>
      </c>
      <c r="M297" s="28">
        <v>7.6</v>
      </c>
      <c r="N297" s="28">
        <v>7.6</v>
      </c>
      <c r="O297" s="28">
        <v>6.2</v>
      </c>
      <c r="P297" s="28">
        <v>4.4000000000000004</v>
      </c>
      <c r="Q297" s="28" t="s">
        <v>393</v>
      </c>
      <c r="R297" s="28">
        <v>5.6</v>
      </c>
      <c r="S297" s="28" t="s">
        <v>393</v>
      </c>
      <c r="T297" s="28" t="s">
        <v>393</v>
      </c>
      <c r="U297" s="28" t="s">
        <v>393</v>
      </c>
      <c r="V297" s="28" t="s">
        <v>393</v>
      </c>
      <c r="W297" s="28">
        <v>7.2</v>
      </c>
      <c r="X297" s="28">
        <v>8.1999999999999993</v>
      </c>
      <c r="Y297" s="28">
        <v>8.1999999999999993</v>
      </c>
      <c r="Z297" s="28">
        <v>8.6999999999999993</v>
      </c>
      <c r="AA297" s="28">
        <v>8</v>
      </c>
      <c r="AB297" s="28">
        <v>5.7</v>
      </c>
      <c r="AC297" s="28">
        <v>4.0999999999999996</v>
      </c>
      <c r="AD297" s="28">
        <v>6</v>
      </c>
      <c r="AE297" s="28">
        <v>5.7</v>
      </c>
      <c r="AF297" s="28">
        <v>4.5</v>
      </c>
      <c r="AG297" s="28">
        <v>5</v>
      </c>
      <c r="AH297" s="28">
        <v>5.8</v>
      </c>
      <c r="AI297" s="28">
        <v>6.8</v>
      </c>
      <c r="AJ297" s="28" t="s">
        <v>219</v>
      </c>
      <c r="AK297" s="28">
        <v>6.7</v>
      </c>
      <c r="AL297" s="28">
        <v>5.6</v>
      </c>
      <c r="AM297" s="33">
        <v>49</v>
      </c>
      <c r="AN297" s="36">
        <v>2</v>
      </c>
      <c r="AO297" s="32">
        <v>6.1</v>
      </c>
      <c r="AP297" s="32">
        <v>5.9</v>
      </c>
      <c r="AQ297" s="32" t="s">
        <v>393</v>
      </c>
      <c r="AR297" s="32" t="s">
        <v>393</v>
      </c>
      <c r="AS297" s="32">
        <v>5.8</v>
      </c>
      <c r="AT297" s="32" t="s">
        <v>393</v>
      </c>
      <c r="AU297" s="32" t="s">
        <v>393</v>
      </c>
      <c r="AV297" s="32" t="s">
        <v>393</v>
      </c>
      <c r="AW297" s="32" t="s">
        <v>393</v>
      </c>
      <c r="AX297" s="32" t="s">
        <v>393</v>
      </c>
      <c r="AY297" s="32">
        <v>5.0999999999999996</v>
      </c>
      <c r="AZ297" s="32" t="s">
        <v>393</v>
      </c>
      <c r="BA297" s="32" t="s">
        <v>393</v>
      </c>
      <c r="BB297" s="32" t="s">
        <v>393</v>
      </c>
      <c r="BC297" s="32">
        <v>6.6</v>
      </c>
      <c r="BD297" s="33">
        <v>5</v>
      </c>
      <c r="BE297" s="36">
        <v>0</v>
      </c>
      <c r="BF297" s="28">
        <v>6.9</v>
      </c>
      <c r="BG297" s="28">
        <v>5.2</v>
      </c>
      <c r="BH297" s="28">
        <v>4.8</v>
      </c>
      <c r="BI297" s="28">
        <v>6.8</v>
      </c>
      <c r="BJ297" s="28">
        <v>4.3</v>
      </c>
      <c r="BK297" s="28">
        <v>4.9000000000000004</v>
      </c>
      <c r="BL297" s="28">
        <v>6.6</v>
      </c>
      <c r="BM297" s="28">
        <v>5.8</v>
      </c>
      <c r="BN297" s="28" t="s">
        <v>219</v>
      </c>
      <c r="BO297" s="28">
        <v>6</v>
      </c>
      <c r="BP297" s="28">
        <v>4.7</v>
      </c>
      <c r="BQ297" s="28">
        <v>6.8</v>
      </c>
      <c r="BR297" s="28">
        <v>6</v>
      </c>
      <c r="BS297" s="28" t="s">
        <v>393</v>
      </c>
      <c r="BT297" s="28">
        <v>6.5</v>
      </c>
      <c r="BU297" s="28">
        <v>6</v>
      </c>
      <c r="BV297" s="28">
        <v>6.7</v>
      </c>
      <c r="BW297" s="28">
        <v>4.7</v>
      </c>
      <c r="BX297" s="28">
        <v>5.4</v>
      </c>
      <c r="BY297" s="28">
        <v>8.3000000000000007</v>
      </c>
      <c r="BZ297" s="33">
        <v>47</v>
      </c>
      <c r="CA297" s="36">
        <v>3</v>
      </c>
      <c r="CB297" s="28">
        <v>6.8</v>
      </c>
      <c r="CC297" s="28" t="s">
        <v>393</v>
      </c>
      <c r="CD297" s="28">
        <v>5.7</v>
      </c>
      <c r="CE297" s="28" t="s">
        <v>393</v>
      </c>
      <c r="CF297" s="28">
        <v>6.2</v>
      </c>
      <c r="CG297" s="28" t="s">
        <v>393</v>
      </c>
      <c r="CH297" s="28" t="s">
        <v>393</v>
      </c>
      <c r="CI297" s="28">
        <v>4.3</v>
      </c>
      <c r="CJ297" s="28" t="s">
        <v>393</v>
      </c>
      <c r="CK297" s="28">
        <v>6</v>
      </c>
      <c r="CL297" s="28" t="s">
        <v>393</v>
      </c>
      <c r="CM297" s="28" t="s">
        <v>393</v>
      </c>
      <c r="CN297" s="28" t="s">
        <v>393</v>
      </c>
      <c r="CO297" s="28" t="s">
        <v>393</v>
      </c>
      <c r="CP297" s="28">
        <v>4.2</v>
      </c>
      <c r="CQ297" s="28" t="s">
        <v>393</v>
      </c>
      <c r="CR297" s="28">
        <v>6.7</v>
      </c>
      <c r="CS297" s="28">
        <v>5.4</v>
      </c>
      <c r="CT297" s="28">
        <v>4.0999999999999996</v>
      </c>
      <c r="CU297" s="33">
        <v>19</v>
      </c>
      <c r="CV297" s="36">
        <v>8</v>
      </c>
      <c r="CW297" s="38">
        <v>115</v>
      </c>
      <c r="CX297" s="38">
        <v>13</v>
      </c>
      <c r="CY297" s="38">
        <v>0</v>
      </c>
      <c r="CZ297" s="38">
        <v>128</v>
      </c>
      <c r="DA297" s="38">
        <v>5.42</v>
      </c>
      <c r="DB297" s="38">
        <v>2.0299999999999998</v>
      </c>
      <c r="DC297" s="28" t="s">
        <v>393</v>
      </c>
      <c r="DD297" s="28" t="s">
        <v>393</v>
      </c>
      <c r="DE297" s="28" t="s">
        <v>393</v>
      </c>
      <c r="DF297" s="28" t="s">
        <v>393</v>
      </c>
      <c r="DG297" s="38"/>
      <c r="DH297" s="38">
        <v>0</v>
      </c>
      <c r="DI297" s="38">
        <v>0</v>
      </c>
      <c r="DJ297" s="33">
        <v>0</v>
      </c>
      <c r="DK297" s="36">
        <v>5</v>
      </c>
      <c r="DL297" s="38">
        <v>115</v>
      </c>
      <c r="DM297" s="38">
        <v>18</v>
      </c>
      <c r="DN297" s="38">
        <v>5.22</v>
      </c>
      <c r="DO297" s="38">
        <v>1.96</v>
      </c>
      <c r="DP297" s="33">
        <v>120</v>
      </c>
      <c r="DQ297" s="36">
        <v>18</v>
      </c>
      <c r="DR297" s="28">
        <v>137</v>
      </c>
      <c r="DS297" s="28">
        <v>122</v>
      </c>
      <c r="DT297" s="28">
        <v>5.93</v>
      </c>
      <c r="DU297" s="28">
        <v>2.2200000000000002</v>
      </c>
      <c r="DV297" s="28" t="s">
        <v>393</v>
      </c>
      <c r="DW297" s="168">
        <v>0.1015625</v>
      </c>
    </row>
    <row r="298" spans="1:127" ht="18.75" customHeight="1" x14ac:dyDescent="0.2">
      <c r="A298" s="102">
        <v>20</v>
      </c>
      <c r="B298" s="629"/>
      <c r="C298" s="45">
        <v>2221724191</v>
      </c>
      <c r="D298" s="26" t="s">
        <v>18</v>
      </c>
      <c r="E298" s="26" t="s">
        <v>77</v>
      </c>
      <c r="F298" s="26" t="s">
        <v>170</v>
      </c>
      <c r="G298" s="27">
        <v>35864</v>
      </c>
      <c r="H298" s="26" t="s">
        <v>210</v>
      </c>
      <c r="I298" s="26" t="s">
        <v>212</v>
      </c>
      <c r="J298" s="28">
        <v>7.7</v>
      </c>
      <c r="K298" s="28">
        <v>5.5</v>
      </c>
      <c r="L298" s="28">
        <v>5.3</v>
      </c>
      <c r="M298" s="28">
        <v>7.1</v>
      </c>
      <c r="N298" s="28">
        <v>4.9000000000000004</v>
      </c>
      <c r="O298" s="28">
        <v>6</v>
      </c>
      <c r="P298" s="28">
        <v>6.2</v>
      </c>
      <c r="Q298" s="28" t="s">
        <v>393</v>
      </c>
      <c r="R298" s="28">
        <v>5.9</v>
      </c>
      <c r="S298" s="28" t="s">
        <v>393</v>
      </c>
      <c r="T298" s="28" t="s">
        <v>393</v>
      </c>
      <c r="U298" s="28" t="s">
        <v>393</v>
      </c>
      <c r="V298" s="28" t="s">
        <v>393</v>
      </c>
      <c r="W298" s="28">
        <v>7.2</v>
      </c>
      <c r="X298" s="28">
        <v>5.6</v>
      </c>
      <c r="Y298" s="28">
        <v>8.3000000000000007</v>
      </c>
      <c r="Z298" s="28">
        <v>7.6</v>
      </c>
      <c r="AA298" s="28">
        <v>6.5</v>
      </c>
      <c r="AB298" s="28">
        <v>6</v>
      </c>
      <c r="AC298" s="28">
        <v>5.5</v>
      </c>
      <c r="AD298" s="28">
        <v>5.5</v>
      </c>
      <c r="AE298" s="28">
        <v>7.3</v>
      </c>
      <c r="AF298" s="28">
        <v>6.7</v>
      </c>
      <c r="AG298" s="28">
        <v>5.7</v>
      </c>
      <c r="AH298" s="28">
        <v>5.4</v>
      </c>
      <c r="AI298" s="28">
        <v>6.3</v>
      </c>
      <c r="AJ298" s="28">
        <v>5.4</v>
      </c>
      <c r="AK298" s="28">
        <v>6.9</v>
      </c>
      <c r="AL298" s="28" t="s">
        <v>393</v>
      </c>
      <c r="AM298" s="33">
        <v>49</v>
      </c>
      <c r="AN298" s="36">
        <v>2</v>
      </c>
      <c r="AO298" s="32">
        <v>4.7</v>
      </c>
      <c r="AP298" s="32">
        <v>5.9</v>
      </c>
      <c r="AQ298" s="32" t="s">
        <v>393</v>
      </c>
      <c r="AR298" s="32" t="s">
        <v>393</v>
      </c>
      <c r="AS298" s="32" t="s">
        <v>393</v>
      </c>
      <c r="AT298" s="32" t="s">
        <v>393</v>
      </c>
      <c r="AU298" s="32">
        <v>6.3</v>
      </c>
      <c r="AV298" s="32" t="s">
        <v>393</v>
      </c>
      <c r="AW298" s="32" t="s">
        <v>393</v>
      </c>
      <c r="AX298" s="32" t="s">
        <v>393</v>
      </c>
      <c r="AY298" s="32" t="s">
        <v>393</v>
      </c>
      <c r="AZ298" s="32" t="s">
        <v>393</v>
      </c>
      <c r="BA298" s="32">
        <v>5.9</v>
      </c>
      <c r="BB298" s="32" t="s">
        <v>393</v>
      </c>
      <c r="BC298" s="32">
        <v>7</v>
      </c>
      <c r="BD298" s="33">
        <v>5</v>
      </c>
      <c r="BE298" s="36">
        <v>0</v>
      </c>
      <c r="BF298" s="28">
        <v>4.0999999999999996</v>
      </c>
      <c r="BG298" s="28">
        <v>5.0999999999999996</v>
      </c>
      <c r="BH298" s="28">
        <v>6.4</v>
      </c>
      <c r="BI298" s="28">
        <v>6.2</v>
      </c>
      <c r="BJ298" s="28">
        <v>4.2</v>
      </c>
      <c r="BK298" s="28">
        <v>5.8</v>
      </c>
      <c r="BL298" s="28">
        <v>5.9</v>
      </c>
      <c r="BM298" s="28">
        <v>5.9</v>
      </c>
      <c r="BN298" s="28">
        <v>4.5</v>
      </c>
      <c r="BO298" s="28">
        <v>5.9</v>
      </c>
      <c r="BP298" s="28" t="s">
        <v>219</v>
      </c>
      <c r="BQ298" s="28" t="s">
        <v>393</v>
      </c>
      <c r="BR298" s="28">
        <v>6.3</v>
      </c>
      <c r="BS298" s="28" t="s">
        <v>393</v>
      </c>
      <c r="BT298" s="28">
        <v>5.9</v>
      </c>
      <c r="BU298" s="28">
        <v>5.3</v>
      </c>
      <c r="BV298" s="28" t="s">
        <v>219</v>
      </c>
      <c r="BW298" s="28">
        <v>6.4</v>
      </c>
      <c r="BX298" s="28">
        <v>7.6</v>
      </c>
      <c r="BY298" s="28">
        <v>8.3000000000000007</v>
      </c>
      <c r="BZ298" s="33">
        <v>42</v>
      </c>
      <c r="CA298" s="36">
        <v>8</v>
      </c>
      <c r="CB298" s="28">
        <v>7.5</v>
      </c>
      <c r="CC298" s="28" t="s">
        <v>393</v>
      </c>
      <c r="CD298" s="28">
        <v>5.0999999999999996</v>
      </c>
      <c r="CE298" s="28" t="s">
        <v>393</v>
      </c>
      <c r="CF298" s="28">
        <v>6.9</v>
      </c>
      <c r="CG298" s="28" t="s">
        <v>393</v>
      </c>
      <c r="CH298" s="28">
        <v>5.9</v>
      </c>
      <c r="CI298" s="28">
        <v>5.2</v>
      </c>
      <c r="CJ298" s="28" t="s">
        <v>393</v>
      </c>
      <c r="CK298" s="28">
        <v>5.8</v>
      </c>
      <c r="CL298" s="28" t="s">
        <v>393</v>
      </c>
      <c r="CM298" s="28" t="s">
        <v>393</v>
      </c>
      <c r="CN298" s="28" t="s">
        <v>393</v>
      </c>
      <c r="CO298" s="28" t="s">
        <v>393</v>
      </c>
      <c r="CP298" s="28">
        <v>5.3</v>
      </c>
      <c r="CQ298" s="28">
        <v>6.3</v>
      </c>
      <c r="CR298" s="28">
        <v>6.9</v>
      </c>
      <c r="CS298" s="28">
        <v>7.5</v>
      </c>
      <c r="CT298" s="28">
        <v>7.1</v>
      </c>
      <c r="CU298" s="33">
        <v>24</v>
      </c>
      <c r="CV298" s="36">
        <v>3</v>
      </c>
      <c r="CW298" s="38">
        <v>115</v>
      </c>
      <c r="CX298" s="38">
        <v>13</v>
      </c>
      <c r="CY298" s="38">
        <v>0</v>
      </c>
      <c r="CZ298" s="38">
        <v>128</v>
      </c>
      <c r="DA298" s="38">
        <v>5.42</v>
      </c>
      <c r="DB298" s="38">
        <v>1.99</v>
      </c>
      <c r="DC298" s="28" t="s">
        <v>393</v>
      </c>
      <c r="DD298" s="28" t="s">
        <v>393</v>
      </c>
      <c r="DE298" s="28" t="s">
        <v>393</v>
      </c>
      <c r="DF298" s="28" t="s">
        <v>393</v>
      </c>
      <c r="DG298" s="38"/>
      <c r="DH298" s="38">
        <v>0</v>
      </c>
      <c r="DI298" s="38">
        <v>0</v>
      </c>
      <c r="DJ298" s="33">
        <v>0</v>
      </c>
      <c r="DK298" s="36">
        <v>5</v>
      </c>
      <c r="DL298" s="38">
        <v>115</v>
      </c>
      <c r="DM298" s="38">
        <v>18</v>
      </c>
      <c r="DN298" s="38">
        <v>5.22</v>
      </c>
      <c r="DO298" s="38">
        <v>1.91</v>
      </c>
      <c r="DP298" s="33">
        <v>120</v>
      </c>
      <c r="DQ298" s="36">
        <v>18</v>
      </c>
      <c r="DR298" s="28">
        <v>137</v>
      </c>
      <c r="DS298" s="28">
        <v>123</v>
      </c>
      <c r="DT298" s="28">
        <v>5.98</v>
      </c>
      <c r="DU298" s="28">
        <v>2.16</v>
      </c>
      <c r="DV298" s="28" t="s">
        <v>393</v>
      </c>
      <c r="DW298" s="168">
        <v>0.1015625</v>
      </c>
    </row>
    <row r="299" spans="1:127" ht="18.75" customHeight="1" x14ac:dyDescent="0.2">
      <c r="A299" s="102">
        <v>21</v>
      </c>
      <c r="B299" s="629"/>
      <c r="C299" s="45">
        <v>2221724198</v>
      </c>
      <c r="D299" s="26" t="s">
        <v>14</v>
      </c>
      <c r="E299" s="26" t="s">
        <v>20</v>
      </c>
      <c r="F299" s="26" t="s">
        <v>81</v>
      </c>
      <c r="G299" s="27">
        <v>36059</v>
      </c>
      <c r="H299" s="26" t="s">
        <v>210</v>
      </c>
      <c r="I299" s="26" t="s">
        <v>212</v>
      </c>
      <c r="J299" s="28">
        <v>7.2</v>
      </c>
      <c r="K299" s="28">
        <v>6.3</v>
      </c>
      <c r="L299" s="28">
        <v>5.6</v>
      </c>
      <c r="M299" s="28">
        <v>6.8</v>
      </c>
      <c r="N299" s="28">
        <v>4.9000000000000004</v>
      </c>
      <c r="O299" s="28">
        <v>5.0999999999999996</v>
      </c>
      <c r="P299" s="28" t="s">
        <v>219</v>
      </c>
      <c r="Q299" s="28" t="s">
        <v>393</v>
      </c>
      <c r="R299" s="28">
        <v>6</v>
      </c>
      <c r="S299" s="28" t="s">
        <v>393</v>
      </c>
      <c r="T299" s="28" t="s">
        <v>393</v>
      </c>
      <c r="U299" s="28" t="s">
        <v>393</v>
      </c>
      <c r="V299" s="28" t="s">
        <v>393</v>
      </c>
      <c r="W299" s="28">
        <v>6.6</v>
      </c>
      <c r="X299" s="28">
        <v>6.3</v>
      </c>
      <c r="Y299" s="28">
        <v>7.7</v>
      </c>
      <c r="Z299" s="28">
        <v>7.2</v>
      </c>
      <c r="AA299" s="28">
        <v>5.4</v>
      </c>
      <c r="AB299" s="28">
        <v>6</v>
      </c>
      <c r="AC299" s="28">
        <v>4.4000000000000004</v>
      </c>
      <c r="AD299" s="28">
        <v>4.4000000000000004</v>
      </c>
      <c r="AE299" s="28">
        <v>7.4</v>
      </c>
      <c r="AF299" s="28">
        <v>6.5</v>
      </c>
      <c r="AG299" s="28">
        <v>6.7</v>
      </c>
      <c r="AH299" s="28">
        <v>7.4</v>
      </c>
      <c r="AI299" s="28">
        <v>5.5</v>
      </c>
      <c r="AJ299" s="28">
        <v>5.6</v>
      </c>
      <c r="AK299" s="28">
        <v>7.4</v>
      </c>
      <c r="AL299" s="28" t="s">
        <v>219</v>
      </c>
      <c r="AM299" s="33">
        <v>47</v>
      </c>
      <c r="AN299" s="36">
        <v>4</v>
      </c>
      <c r="AO299" s="32">
        <v>8.1999999999999993</v>
      </c>
      <c r="AP299" s="32">
        <v>6</v>
      </c>
      <c r="AQ299" s="32" t="s">
        <v>393</v>
      </c>
      <c r="AR299" s="32">
        <v>6.9</v>
      </c>
      <c r="AS299" s="32" t="s">
        <v>393</v>
      </c>
      <c r="AT299" s="32" t="s">
        <v>393</v>
      </c>
      <c r="AU299" s="32" t="s">
        <v>393</v>
      </c>
      <c r="AV299" s="32" t="s">
        <v>393</v>
      </c>
      <c r="AW299" s="32" t="s">
        <v>393</v>
      </c>
      <c r="AX299" s="32">
        <v>5.2</v>
      </c>
      <c r="AY299" s="32" t="s">
        <v>393</v>
      </c>
      <c r="AZ299" s="32" t="s">
        <v>393</v>
      </c>
      <c r="BA299" s="32" t="s">
        <v>393</v>
      </c>
      <c r="BB299" s="32" t="s">
        <v>393</v>
      </c>
      <c r="BC299" s="32">
        <v>5.0999999999999996</v>
      </c>
      <c r="BD299" s="33">
        <v>5</v>
      </c>
      <c r="BE299" s="36">
        <v>0</v>
      </c>
      <c r="BF299" s="28">
        <v>4.8</v>
      </c>
      <c r="BG299" s="28">
        <v>4.3</v>
      </c>
      <c r="BH299" s="28">
        <v>7.3</v>
      </c>
      <c r="BI299" s="28">
        <v>5.7</v>
      </c>
      <c r="BJ299" s="28">
        <v>5.0999999999999996</v>
      </c>
      <c r="BK299" s="28">
        <v>4.8</v>
      </c>
      <c r="BL299" s="28">
        <v>7.4</v>
      </c>
      <c r="BM299" s="28">
        <v>6.6</v>
      </c>
      <c r="BN299" s="28" t="s">
        <v>393</v>
      </c>
      <c r="BO299" s="28">
        <v>7.3</v>
      </c>
      <c r="BP299" s="28">
        <v>4</v>
      </c>
      <c r="BQ299" s="28">
        <v>5.6</v>
      </c>
      <c r="BR299" s="28">
        <v>4</v>
      </c>
      <c r="BS299" s="28" t="s">
        <v>393</v>
      </c>
      <c r="BT299" s="28">
        <v>4.3</v>
      </c>
      <c r="BU299" s="28">
        <v>5</v>
      </c>
      <c r="BV299" s="28">
        <v>6</v>
      </c>
      <c r="BW299" s="28">
        <v>4.7</v>
      </c>
      <c r="BX299" s="28">
        <v>5.7</v>
      </c>
      <c r="BY299" s="28">
        <v>7.9</v>
      </c>
      <c r="BZ299" s="33">
        <v>47</v>
      </c>
      <c r="CA299" s="36">
        <v>3</v>
      </c>
      <c r="CB299" s="28">
        <v>7.2</v>
      </c>
      <c r="CC299" s="28" t="s">
        <v>393</v>
      </c>
      <c r="CD299" s="28">
        <v>6.1</v>
      </c>
      <c r="CE299" s="28" t="s">
        <v>393</v>
      </c>
      <c r="CF299" s="28">
        <v>5.5</v>
      </c>
      <c r="CG299" s="28" t="s">
        <v>393</v>
      </c>
      <c r="CH299" s="28">
        <v>7.1</v>
      </c>
      <c r="CI299" s="28">
        <v>4</v>
      </c>
      <c r="CJ299" s="28" t="s">
        <v>393</v>
      </c>
      <c r="CK299" s="28">
        <v>6.5</v>
      </c>
      <c r="CL299" s="28" t="s">
        <v>393</v>
      </c>
      <c r="CM299" s="28" t="s">
        <v>393</v>
      </c>
      <c r="CN299" s="28" t="s">
        <v>393</v>
      </c>
      <c r="CO299" s="28" t="s">
        <v>393</v>
      </c>
      <c r="CP299" s="28">
        <v>4.8</v>
      </c>
      <c r="CQ299" s="28" t="s">
        <v>393</v>
      </c>
      <c r="CR299" s="28">
        <v>5.8</v>
      </c>
      <c r="CS299" s="28">
        <v>5.3</v>
      </c>
      <c r="CT299" s="28">
        <v>7.9</v>
      </c>
      <c r="CU299" s="33">
        <v>21</v>
      </c>
      <c r="CV299" s="36">
        <v>6</v>
      </c>
      <c r="CW299" s="38">
        <v>115</v>
      </c>
      <c r="CX299" s="38">
        <v>13</v>
      </c>
      <c r="CY299" s="38">
        <v>0</v>
      </c>
      <c r="CZ299" s="38">
        <v>128</v>
      </c>
      <c r="DA299" s="38">
        <v>5.15</v>
      </c>
      <c r="DB299" s="38">
        <v>1.85</v>
      </c>
      <c r="DC299" s="28" t="s">
        <v>393</v>
      </c>
      <c r="DD299" s="28" t="s">
        <v>393</v>
      </c>
      <c r="DE299" s="28" t="s">
        <v>393</v>
      </c>
      <c r="DF299" s="28" t="s">
        <v>393</v>
      </c>
      <c r="DG299" s="38"/>
      <c r="DH299" s="38">
        <v>0</v>
      </c>
      <c r="DI299" s="38">
        <v>0</v>
      </c>
      <c r="DJ299" s="33">
        <v>0</v>
      </c>
      <c r="DK299" s="36">
        <v>5</v>
      </c>
      <c r="DL299" s="38">
        <v>115</v>
      </c>
      <c r="DM299" s="38">
        <v>18</v>
      </c>
      <c r="DN299" s="38">
        <v>4.96</v>
      </c>
      <c r="DO299" s="38">
        <v>1.78</v>
      </c>
      <c r="DP299" s="33">
        <v>120</v>
      </c>
      <c r="DQ299" s="36">
        <v>18</v>
      </c>
      <c r="DR299" s="28">
        <v>137</v>
      </c>
      <c r="DS299" s="28">
        <v>124</v>
      </c>
      <c r="DT299" s="28">
        <v>5.66</v>
      </c>
      <c r="DU299" s="28">
        <v>1.99</v>
      </c>
      <c r="DV299" s="28" t="s">
        <v>393</v>
      </c>
      <c r="DW299" s="168">
        <v>0.1015625</v>
      </c>
    </row>
    <row r="300" spans="1:127" ht="18.75" customHeight="1" x14ac:dyDescent="0.2">
      <c r="A300" s="102">
        <v>22</v>
      </c>
      <c r="B300" s="629"/>
      <c r="C300" s="45">
        <v>2220729637</v>
      </c>
      <c r="D300" s="26" t="s">
        <v>6</v>
      </c>
      <c r="E300" s="26" t="s">
        <v>64</v>
      </c>
      <c r="F300" s="26" t="s">
        <v>203</v>
      </c>
      <c r="G300" s="27">
        <v>35874</v>
      </c>
      <c r="H300" s="26" t="s">
        <v>209</v>
      </c>
      <c r="I300" s="26" t="s">
        <v>212</v>
      </c>
      <c r="J300" s="28">
        <v>8</v>
      </c>
      <c r="K300" s="28">
        <v>7.8</v>
      </c>
      <c r="L300" s="28">
        <v>7.9</v>
      </c>
      <c r="M300" s="28">
        <v>8.5</v>
      </c>
      <c r="N300" s="28">
        <v>4.5</v>
      </c>
      <c r="O300" s="28">
        <v>9.3000000000000007</v>
      </c>
      <c r="P300" s="28">
        <v>4.9000000000000004</v>
      </c>
      <c r="Q300" s="28" t="s">
        <v>393</v>
      </c>
      <c r="R300" s="28">
        <v>7.2</v>
      </c>
      <c r="S300" s="28" t="s">
        <v>393</v>
      </c>
      <c r="T300" s="28" t="s">
        <v>393</v>
      </c>
      <c r="U300" s="28" t="s">
        <v>393</v>
      </c>
      <c r="V300" s="28">
        <v>7.8</v>
      </c>
      <c r="W300" s="28">
        <v>8.1999999999999993</v>
      </c>
      <c r="X300" s="28" t="s">
        <v>393</v>
      </c>
      <c r="Y300" s="28">
        <v>7.8</v>
      </c>
      <c r="Z300" s="28">
        <v>8.3000000000000007</v>
      </c>
      <c r="AA300" s="28">
        <v>8.4</v>
      </c>
      <c r="AB300" s="28">
        <v>8.1999999999999993</v>
      </c>
      <c r="AC300" s="28">
        <v>4.9000000000000004</v>
      </c>
      <c r="AD300" s="28">
        <v>8.9</v>
      </c>
      <c r="AE300" s="28">
        <v>6.1</v>
      </c>
      <c r="AF300" s="28">
        <v>5.6</v>
      </c>
      <c r="AG300" s="28">
        <v>6.2</v>
      </c>
      <c r="AH300" s="28">
        <v>7.4</v>
      </c>
      <c r="AI300" s="28">
        <v>5</v>
      </c>
      <c r="AJ300" s="28">
        <v>8.4</v>
      </c>
      <c r="AK300" s="28">
        <v>6.7</v>
      </c>
      <c r="AL300" s="28">
        <v>9.3000000000000007</v>
      </c>
      <c r="AM300" s="33">
        <v>51</v>
      </c>
      <c r="AN300" s="36">
        <v>0</v>
      </c>
      <c r="AO300" s="32">
        <v>6</v>
      </c>
      <c r="AP300" s="32">
        <v>6.9</v>
      </c>
      <c r="AQ300" s="32">
        <v>5.7</v>
      </c>
      <c r="AR300" s="32" t="s">
        <v>393</v>
      </c>
      <c r="AS300" s="32" t="s">
        <v>393</v>
      </c>
      <c r="AT300" s="32" t="s">
        <v>393</v>
      </c>
      <c r="AU300" s="32" t="s">
        <v>393</v>
      </c>
      <c r="AV300" s="32" t="s">
        <v>393</v>
      </c>
      <c r="AW300" s="32">
        <v>4.2</v>
      </c>
      <c r="AX300" s="32" t="s">
        <v>393</v>
      </c>
      <c r="AY300" s="32" t="s">
        <v>393</v>
      </c>
      <c r="AZ300" s="32" t="s">
        <v>393</v>
      </c>
      <c r="BA300" s="32" t="s">
        <v>393</v>
      </c>
      <c r="BB300" s="32" t="s">
        <v>393</v>
      </c>
      <c r="BC300" s="32" t="s">
        <v>219</v>
      </c>
      <c r="BD300" s="33">
        <v>4</v>
      </c>
      <c r="BE300" s="36">
        <v>1</v>
      </c>
      <c r="BF300" s="28">
        <v>7.6</v>
      </c>
      <c r="BG300" s="28">
        <v>5.4</v>
      </c>
      <c r="BH300" s="28">
        <v>6.6</v>
      </c>
      <c r="BI300" s="28">
        <v>5.9</v>
      </c>
      <c r="BJ300" s="28">
        <v>7</v>
      </c>
      <c r="BK300" s="28">
        <v>7.1</v>
      </c>
      <c r="BL300" s="28">
        <v>7.1</v>
      </c>
      <c r="BM300" s="28">
        <v>5.5</v>
      </c>
      <c r="BN300" s="28">
        <v>6.1</v>
      </c>
      <c r="BO300" s="28">
        <v>6.1</v>
      </c>
      <c r="BP300" s="28">
        <v>5.2</v>
      </c>
      <c r="BQ300" s="28">
        <v>8</v>
      </c>
      <c r="BR300" s="28">
        <v>6.9</v>
      </c>
      <c r="BS300" s="28">
        <v>6.4</v>
      </c>
      <c r="BT300" s="28">
        <v>0</v>
      </c>
      <c r="BU300" s="28">
        <v>7.3</v>
      </c>
      <c r="BV300" s="28" t="s">
        <v>219</v>
      </c>
      <c r="BW300" s="28">
        <v>6.2</v>
      </c>
      <c r="BX300" s="28">
        <v>6.3</v>
      </c>
      <c r="BY300" s="28">
        <v>7.5</v>
      </c>
      <c r="BZ300" s="33">
        <v>47</v>
      </c>
      <c r="CA300" s="36">
        <v>3</v>
      </c>
      <c r="CB300" s="28">
        <v>8.4</v>
      </c>
      <c r="CC300" s="28" t="s">
        <v>393</v>
      </c>
      <c r="CD300" s="28">
        <v>7.7</v>
      </c>
      <c r="CE300" s="28" t="s">
        <v>393</v>
      </c>
      <c r="CF300" s="28">
        <v>6.7</v>
      </c>
      <c r="CG300" s="28">
        <v>5.8</v>
      </c>
      <c r="CH300" s="28">
        <v>8.9</v>
      </c>
      <c r="CI300" s="28" t="s">
        <v>219</v>
      </c>
      <c r="CJ300" s="28" t="s">
        <v>393</v>
      </c>
      <c r="CK300" s="28">
        <v>4.4000000000000004</v>
      </c>
      <c r="CL300" s="28" t="s">
        <v>393</v>
      </c>
      <c r="CM300" s="28" t="s">
        <v>393</v>
      </c>
      <c r="CN300" s="28" t="s">
        <v>393</v>
      </c>
      <c r="CO300" s="28" t="s">
        <v>393</v>
      </c>
      <c r="CP300" s="28" t="s">
        <v>219</v>
      </c>
      <c r="CQ300" s="28" t="s">
        <v>393</v>
      </c>
      <c r="CR300" s="28">
        <v>5.9</v>
      </c>
      <c r="CS300" s="28" t="s">
        <v>219</v>
      </c>
      <c r="CT300" s="28" t="s">
        <v>393</v>
      </c>
      <c r="CU300" s="33">
        <v>16</v>
      </c>
      <c r="CV300" s="36">
        <v>11</v>
      </c>
      <c r="CW300" s="38">
        <v>114</v>
      </c>
      <c r="CX300" s="38">
        <v>14</v>
      </c>
      <c r="CY300" s="38">
        <v>0</v>
      </c>
      <c r="CZ300" s="38">
        <v>128</v>
      </c>
      <c r="DA300" s="38">
        <v>6.12</v>
      </c>
      <c r="DB300" s="38">
        <v>2.46</v>
      </c>
      <c r="DC300" s="28" t="s">
        <v>393</v>
      </c>
      <c r="DD300" s="28" t="s">
        <v>393</v>
      </c>
      <c r="DE300" s="28" t="s">
        <v>393</v>
      </c>
      <c r="DF300" s="28" t="s">
        <v>393</v>
      </c>
      <c r="DG300" s="38"/>
      <c r="DH300" s="38">
        <v>0</v>
      </c>
      <c r="DI300" s="38">
        <v>0</v>
      </c>
      <c r="DJ300" s="33">
        <v>0</v>
      </c>
      <c r="DK300" s="36">
        <v>5</v>
      </c>
      <c r="DL300" s="38">
        <v>114</v>
      </c>
      <c r="DM300" s="38">
        <v>19</v>
      </c>
      <c r="DN300" s="38">
        <v>5.89</v>
      </c>
      <c r="DO300" s="38">
        <v>2.37</v>
      </c>
      <c r="DP300" s="33">
        <v>118</v>
      </c>
      <c r="DQ300" s="36">
        <v>20</v>
      </c>
      <c r="DR300" s="28">
        <v>137</v>
      </c>
      <c r="DS300" s="28">
        <v>121</v>
      </c>
      <c r="DT300" s="28">
        <v>6.7</v>
      </c>
      <c r="DU300" s="28">
        <v>2.69</v>
      </c>
      <c r="DV300" s="28" t="s">
        <v>393</v>
      </c>
      <c r="DW300" s="168">
        <v>0.109375</v>
      </c>
    </row>
    <row r="301" spans="1:127" ht="18.75" customHeight="1" x14ac:dyDescent="0.2">
      <c r="A301" s="102">
        <v>23</v>
      </c>
      <c r="B301" s="629"/>
      <c r="C301" s="45">
        <v>2021728100</v>
      </c>
      <c r="D301" s="26" t="s">
        <v>10</v>
      </c>
      <c r="E301" s="26" t="s">
        <v>81</v>
      </c>
      <c r="F301" s="26" t="s">
        <v>163</v>
      </c>
      <c r="G301" s="27">
        <v>35316</v>
      </c>
      <c r="H301" s="26" t="s">
        <v>210</v>
      </c>
      <c r="I301" s="26" t="s">
        <v>214</v>
      </c>
      <c r="J301" s="28">
        <v>8.4</v>
      </c>
      <c r="K301" s="28">
        <v>6.1</v>
      </c>
      <c r="L301" s="28">
        <v>7.1</v>
      </c>
      <c r="M301" s="28">
        <v>9.1999999999999993</v>
      </c>
      <c r="N301" s="28">
        <v>7.8</v>
      </c>
      <c r="O301" s="28">
        <v>7.3</v>
      </c>
      <c r="P301" s="28">
        <v>6.3</v>
      </c>
      <c r="Q301" s="28" t="s">
        <v>393</v>
      </c>
      <c r="R301" s="28">
        <v>6.4</v>
      </c>
      <c r="S301" s="28" t="s">
        <v>393</v>
      </c>
      <c r="T301" s="28" t="s">
        <v>393</v>
      </c>
      <c r="U301" s="28" t="s">
        <v>393</v>
      </c>
      <c r="V301" s="28" t="s">
        <v>393</v>
      </c>
      <c r="W301" s="28">
        <v>7.7</v>
      </c>
      <c r="X301" s="28">
        <v>5.3</v>
      </c>
      <c r="Y301" s="28">
        <v>7.5</v>
      </c>
      <c r="Z301" s="28">
        <v>7.3</v>
      </c>
      <c r="AA301" s="28">
        <v>5.8</v>
      </c>
      <c r="AB301" s="28">
        <v>6.4</v>
      </c>
      <c r="AC301" s="28">
        <v>5.6</v>
      </c>
      <c r="AD301" s="28">
        <v>4.9000000000000004</v>
      </c>
      <c r="AE301" s="28">
        <v>8</v>
      </c>
      <c r="AF301" s="28">
        <v>8</v>
      </c>
      <c r="AG301" s="28">
        <v>8.1999999999999993</v>
      </c>
      <c r="AH301" s="28">
        <v>8.6999999999999993</v>
      </c>
      <c r="AI301" s="28">
        <v>0</v>
      </c>
      <c r="AJ301" s="28">
        <v>0</v>
      </c>
      <c r="AK301" s="28">
        <v>5.4</v>
      </c>
      <c r="AL301" s="28" t="s">
        <v>393</v>
      </c>
      <c r="AM301" s="33">
        <v>45</v>
      </c>
      <c r="AN301" s="36">
        <v>6</v>
      </c>
      <c r="AO301" s="32">
        <v>7.3</v>
      </c>
      <c r="AP301" s="32">
        <v>6.3</v>
      </c>
      <c r="AQ301" s="32">
        <v>4.5</v>
      </c>
      <c r="AR301" s="32" t="s">
        <v>393</v>
      </c>
      <c r="AS301" s="32" t="s">
        <v>393</v>
      </c>
      <c r="AT301" s="32" t="s">
        <v>393</v>
      </c>
      <c r="AU301" s="32" t="s">
        <v>393</v>
      </c>
      <c r="AV301" s="32" t="s">
        <v>393</v>
      </c>
      <c r="AW301" s="32">
        <v>6.9</v>
      </c>
      <c r="AX301" s="32" t="s">
        <v>393</v>
      </c>
      <c r="AY301" s="32" t="s">
        <v>393</v>
      </c>
      <c r="AZ301" s="32" t="s">
        <v>393</v>
      </c>
      <c r="BA301" s="32" t="s">
        <v>393</v>
      </c>
      <c r="BB301" s="32" t="s">
        <v>393</v>
      </c>
      <c r="BC301" s="32">
        <v>7.2</v>
      </c>
      <c r="BD301" s="33">
        <v>5</v>
      </c>
      <c r="BE301" s="36">
        <v>0</v>
      </c>
      <c r="BF301" s="28">
        <v>5.8</v>
      </c>
      <c r="BG301" s="28">
        <v>4.2</v>
      </c>
      <c r="BH301" s="28">
        <v>4.5</v>
      </c>
      <c r="BI301" s="28">
        <v>5.9</v>
      </c>
      <c r="BJ301" s="28">
        <v>6</v>
      </c>
      <c r="BK301" s="28">
        <v>6.4</v>
      </c>
      <c r="BL301" s="28">
        <v>6.9</v>
      </c>
      <c r="BM301" s="28">
        <v>7.4</v>
      </c>
      <c r="BN301" s="28" t="s">
        <v>393</v>
      </c>
      <c r="BO301" s="28">
        <v>6.7</v>
      </c>
      <c r="BP301" s="28">
        <v>5.3</v>
      </c>
      <c r="BQ301" s="28">
        <v>6</v>
      </c>
      <c r="BR301" s="28">
        <v>6.7</v>
      </c>
      <c r="BS301" s="28" t="s">
        <v>393</v>
      </c>
      <c r="BT301" s="28">
        <v>4.7</v>
      </c>
      <c r="BU301" s="28">
        <v>6.3</v>
      </c>
      <c r="BV301" s="28">
        <v>5.0999999999999996</v>
      </c>
      <c r="BW301" s="28">
        <v>0</v>
      </c>
      <c r="BX301" s="28">
        <v>6.7</v>
      </c>
      <c r="BY301" s="28">
        <v>8.8000000000000007</v>
      </c>
      <c r="BZ301" s="33">
        <v>44</v>
      </c>
      <c r="CA301" s="36">
        <v>6</v>
      </c>
      <c r="CB301" s="28">
        <v>5.3</v>
      </c>
      <c r="CC301" s="28" t="s">
        <v>393</v>
      </c>
      <c r="CD301" s="28">
        <v>4.0999999999999996</v>
      </c>
      <c r="CE301" s="28" t="s">
        <v>393</v>
      </c>
      <c r="CF301" s="28">
        <v>0</v>
      </c>
      <c r="CG301" s="28">
        <v>4.5</v>
      </c>
      <c r="CH301" s="28">
        <v>6.6</v>
      </c>
      <c r="CI301" s="28">
        <v>5.6</v>
      </c>
      <c r="CJ301" s="28" t="s">
        <v>393</v>
      </c>
      <c r="CK301" s="28">
        <v>5</v>
      </c>
      <c r="CL301" s="28" t="s">
        <v>393</v>
      </c>
      <c r="CM301" s="28" t="s">
        <v>393</v>
      </c>
      <c r="CN301" s="28" t="s">
        <v>393</v>
      </c>
      <c r="CO301" s="28" t="s">
        <v>393</v>
      </c>
      <c r="CP301" s="28">
        <v>6.6</v>
      </c>
      <c r="CQ301" s="28">
        <v>6.1</v>
      </c>
      <c r="CR301" s="28">
        <v>6.7</v>
      </c>
      <c r="CS301" s="28">
        <v>0</v>
      </c>
      <c r="CT301" s="28">
        <v>4.0999999999999996</v>
      </c>
      <c r="CU301" s="33">
        <v>23</v>
      </c>
      <c r="CV301" s="36">
        <v>4</v>
      </c>
      <c r="CW301" s="38">
        <v>112</v>
      </c>
      <c r="CX301" s="38">
        <v>16</v>
      </c>
      <c r="CY301" s="38">
        <v>0</v>
      </c>
      <c r="CZ301" s="38">
        <v>128</v>
      </c>
      <c r="DA301" s="38">
        <v>5.51</v>
      </c>
      <c r="DB301" s="38">
        <v>2.1</v>
      </c>
      <c r="DC301" s="28" t="s">
        <v>393</v>
      </c>
      <c r="DD301" s="28" t="s">
        <v>393</v>
      </c>
      <c r="DE301" s="28" t="s">
        <v>393</v>
      </c>
      <c r="DF301" s="28" t="s">
        <v>393</v>
      </c>
      <c r="DG301" s="38"/>
      <c r="DH301" s="38">
        <v>0</v>
      </c>
      <c r="DI301" s="38">
        <v>0</v>
      </c>
      <c r="DJ301" s="33">
        <v>0</v>
      </c>
      <c r="DK301" s="36">
        <v>5</v>
      </c>
      <c r="DL301" s="38">
        <v>112</v>
      </c>
      <c r="DM301" s="38">
        <v>21</v>
      </c>
      <c r="DN301" s="38">
        <v>5.3</v>
      </c>
      <c r="DO301" s="38">
        <v>2.0299999999999998</v>
      </c>
      <c r="DP301" s="33">
        <v>117</v>
      </c>
      <c r="DQ301" s="36">
        <v>21</v>
      </c>
      <c r="DR301" s="28">
        <v>137</v>
      </c>
      <c r="DS301" s="28">
        <v>128</v>
      </c>
      <c r="DT301" s="28">
        <v>5.81</v>
      </c>
      <c r="DU301" s="28">
        <v>2.19</v>
      </c>
      <c r="DV301" s="28" t="s">
        <v>1</v>
      </c>
      <c r="DW301" s="168">
        <v>0.125</v>
      </c>
    </row>
    <row r="302" spans="1:127" ht="18.75" customHeight="1" x14ac:dyDescent="0.2">
      <c r="A302" s="102">
        <v>24</v>
      </c>
      <c r="B302" s="629"/>
      <c r="C302" s="45">
        <v>2221724323</v>
      </c>
      <c r="D302" s="26" t="s">
        <v>14</v>
      </c>
      <c r="E302" s="26" t="s">
        <v>102</v>
      </c>
      <c r="F302" s="26" t="s">
        <v>177</v>
      </c>
      <c r="G302" s="27">
        <v>35355</v>
      </c>
      <c r="H302" s="26" t="s">
        <v>210</v>
      </c>
      <c r="I302" s="26" t="s">
        <v>212</v>
      </c>
      <c r="J302" s="28">
        <v>6.8</v>
      </c>
      <c r="K302" s="28">
        <v>6.5</v>
      </c>
      <c r="L302" s="28">
        <v>5.8</v>
      </c>
      <c r="M302" s="28">
        <v>7.2</v>
      </c>
      <c r="N302" s="28">
        <v>0</v>
      </c>
      <c r="O302" s="28">
        <v>7.8</v>
      </c>
      <c r="P302" s="28">
        <v>8.3000000000000007</v>
      </c>
      <c r="Q302" s="28" t="s">
        <v>393</v>
      </c>
      <c r="R302" s="28">
        <v>5.3</v>
      </c>
      <c r="S302" s="28" t="s">
        <v>393</v>
      </c>
      <c r="T302" s="28" t="s">
        <v>393</v>
      </c>
      <c r="U302" s="28" t="s">
        <v>393</v>
      </c>
      <c r="V302" s="28" t="s">
        <v>393</v>
      </c>
      <c r="W302" s="28">
        <v>6.9</v>
      </c>
      <c r="X302" s="28">
        <v>4.8</v>
      </c>
      <c r="Y302" s="28">
        <v>8</v>
      </c>
      <c r="Z302" s="28">
        <v>7.4</v>
      </c>
      <c r="AA302" s="28">
        <v>4.5</v>
      </c>
      <c r="AB302" s="28">
        <v>6.4</v>
      </c>
      <c r="AC302" s="28" t="s">
        <v>219</v>
      </c>
      <c r="AD302" s="28" t="s">
        <v>219</v>
      </c>
      <c r="AE302" s="28">
        <v>5.7</v>
      </c>
      <c r="AF302" s="28">
        <v>7.6</v>
      </c>
      <c r="AG302" s="28">
        <v>5.6</v>
      </c>
      <c r="AH302" s="28">
        <v>6.8</v>
      </c>
      <c r="AI302" s="28">
        <v>5.7</v>
      </c>
      <c r="AJ302" s="28">
        <v>6.1</v>
      </c>
      <c r="AK302" s="28">
        <v>5.7</v>
      </c>
      <c r="AL302" s="28">
        <v>0</v>
      </c>
      <c r="AM302" s="33">
        <v>41</v>
      </c>
      <c r="AN302" s="36">
        <v>10</v>
      </c>
      <c r="AO302" s="32">
        <v>7.8</v>
      </c>
      <c r="AP302" s="32">
        <v>5.9</v>
      </c>
      <c r="AQ302" s="32" t="s">
        <v>393</v>
      </c>
      <c r="AR302" s="32">
        <v>4.3</v>
      </c>
      <c r="AS302" s="32" t="s">
        <v>393</v>
      </c>
      <c r="AT302" s="32" t="s">
        <v>393</v>
      </c>
      <c r="AU302" s="32" t="s">
        <v>393</v>
      </c>
      <c r="AV302" s="32" t="s">
        <v>393</v>
      </c>
      <c r="AW302" s="32">
        <v>7.5</v>
      </c>
      <c r="AX302" s="32" t="s">
        <v>393</v>
      </c>
      <c r="AY302" s="32" t="s">
        <v>393</v>
      </c>
      <c r="AZ302" s="32" t="s">
        <v>393</v>
      </c>
      <c r="BA302" s="32" t="s">
        <v>393</v>
      </c>
      <c r="BB302" s="32" t="s">
        <v>393</v>
      </c>
      <c r="BC302" s="32">
        <v>5.6</v>
      </c>
      <c r="BD302" s="33">
        <v>5</v>
      </c>
      <c r="BE302" s="36">
        <v>0</v>
      </c>
      <c r="BF302" s="28">
        <v>7.2</v>
      </c>
      <c r="BG302" s="28">
        <v>4.7</v>
      </c>
      <c r="BH302" s="28" t="s">
        <v>219</v>
      </c>
      <c r="BI302" s="28">
        <v>5</v>
      </c>
      <c r="BJ302" s="28">
        <v>6.4</v>
      </c>
      <c r="BK302" s="28">
        <v>4.5999999999999996</v>
      </c>
      <c r="BL302" s="28">
        <v>7</v>
      </c>
      <c r="BM302" s="28">
        <v>7.2</v>
      </c>
      <c r="BN302" s="28">
        <v>5.7</v>
      </c>
      <c r="BO302" s="28">
        <v>6.7</v>
      </c>
      <c r="BP302" s="28">
        <v>4</v>
      </c>
      <c r="BQ302" s="28">
        <v>5.2</v>
      </c>
      <c r="BR302" s="28">
        <v>6.9</v>
      </c>
      <c r="BS302" s="28" t="s">
        <v>393</v>
      </c>
      <c r="BT302" s="28">
        <v>4.0999999999999996</v>
      </c>
      <c r="BU302" s="28" t="s">
        <v>219</v>
      </c>
      <c r="BV302" s="28">
        <v>4.5</v>
      </c>
      <c r="BW302" s="28">
        <v>5.9</v>
      </c>
      <c r="BX302" s="28">
        <v>5.6</v>
      </c>
      <c r="BY302" s="28">
        <v>7.8</v>
      </c>
      <c r="BZ302" s="33">
        <v>45</v>
      </c>
      <c r="CA302" s="36">
        <v>5</v>
      </c>
      <c r="CB302" s="28">
        <v>9.6999999999999993</v>
      </c>
      <c r="CC302" s="28" t="s">
        <v>393</v>
      </c>
      <c r="CD302" s="28">
        <v>7.3</v>
      </c>
      <c r="CE302" s="28" t="s">
        <v>393</v>
      </c>
      <c r="CF302" s="28">
        <v>7</v>
      </c>
      <c r="CG302" s="28">
        <v>5.8</v>
      </c>
      <c r="CH302" s="28">
        <v>8.1999999999999993</v>
      </c>
      <c r="CI302" s="28">
        <v>5.3</v>
      </c>
      <c r="CJ302" s="28" t="s">
        <v>393</v>
      </c>
      <c r="CK302" s="28">
        <v>6.1</v>
      </c>
      <c r="CL302" s="28" t="s">
        <v>393</v>
      </c>
      <c r="CM302" s="28" t="s">
        <v>393</v>
      </c>
      <c r="CN302" s="28" t="s">
        <v>393</v>
      </c>
      <c r="CO302" s="28" t="s">
        <v>393</v>
      </c>
      <c r="CP302" s="28">
        <v>4.8</v>
      </c>
      <c r="CQ302" s="28">
        <v>6.6</v>
      </c>
      <c r="CR302" s="28" t="s">
        <v>393</v>
      </c>
      <c r="CS302" s="28">
        <v>7.1</v>
      </c>
      <c r="CT302" s="28">
        <v>6.2</v>
      </c>
      <c r="CU302" s="33">
        <v>25</v>
      </c>
      <c r="CV302" s="36">
        <v>2</v>
      </c>
      <c r="CW302" s="38">
        <v>111</v>
      </c>
      <c r="CX302" s="38">
        <v>17</v>
      </c>
      <c r="CY302" s="38">
        <v>0</v>
      </c>
      <c r="CZ302" s="38">
        <v>128</v>
      </c>
      <c r="DA302" s="38">
        <v>5.32</v>
      </c>
      <c r="DB302" s="38">
        <v>2.0099999999999998</v>
      </c>
      <c r="DC302" s="28" t="s">
        <v>393</v>
      </c>
      <c r="DD302" s="28" t="s">
        <v>393</v>
      </c>
      <c r="DE302" s="28" t="s">
        <v>393</v>
      </c>
      <c r="DF302" s="28" t="s">
        <v>393</v>
      </c>
      <c r="DG302" s="38"/>
      <c r="DH302" s="38">
        <v>0</v>
      </c>
      <c r="DI302" s="38">
        <v>0</v>
      </c>
      <c r="DJ302" s="33">
        <v>0</v>
      </c>
      <c r="DK302" s="36">
        <v>5</v>
      </c>
      <c r="DL302" s="38">
        <v>111</v>
      </c>
      <c r="DM302" s="38">
        <v>22</v>
      </c>
      <c r="DN302" s="38">
        <v>5.12</v>
      </c>
      <c r="DO302" s="38">
        <v>1.94</v>
      </c>
      <c r="DP302" s="33">
        <v>116</v>
      </c>
      <c r="DQ302" s="36">
        <v>22</v>
      </c>
      <c r="DR302" s="28">
        <v>137</v>
      </c>
      <c r="DS302" s="28">
        <v>123</v>
      </c>
      <c r="DT302" s="28">
        <v>5.91</v>
      </c>
      <c r="DU302" s="28">
        <v>2.1800000000000002</v>
      </c>
      <c r="DV302" s="28" t="s">
        <v>393</v>
      </c>
      <c r="DW302" s="168">
        <v>0.1328125</v>
      </c>
    </row>
    <row r="303" spans="1:127" ht="18.75" customHeight="1" x14ac:dyDescent="0.2">
      <c r="A303" s="102">
        <v>25</v>
      </c>
      <c r="B303" s="629"/>
      <c r="C303" s="45">
        <v>2220727399</v>
      </c>
      <c r="D303" s="26" t="s">
        <v>14</v>
      </c>
      <c r="E303" s="26" t="s">
        <v>103</v>
      </c>
      <c r="F303" s="26" t="s">
        <v>179</v>
      </c>
      <c r="G303" s="27">
        <v>35887</v>
      </c>
      <c r="H303" s="26" t="s">
        <v>209</v>
      </c>
      <c r="I303" s="26" t="s">
        <v>212</v>
      </c>
      <c r="J303" s="28">
        <v>5.5</v>
      </c>
      <c r="K303" s="28">
        <v>6</v>
      </c>
      <c r="L303" s="28">
        <v>8.1999999999999993</v>
      </c>
      <c r="M303" s="28">
        <v>6.3</v>
      </c>
      <c r="N303" s="28">
        <v>5.7</v>
      </c>
      <c r="O303" s="28">
        <v>5</v>
      </c>
      <c r="P303" s="28">
        <v>4.2</v>
      </c>
      <c r="Q303" s="28" t="s">
        <v>393</v>
      </c>
      <c r="R303" s="28">
        <v>5.6</v>
      </c>
      <c r="S303" s="28">
        <v>0</v>
      </c>
      <c r="T303" s="28" t="s">
        <v>393</v>
      </c>
      <c r="U303" s="28">
        <v>7.8</v>
      </c>
      <c r="V303" s="28" t="s">
        <v>393</v>
      </c>
      <c r="W303" s="28">
        <v>5.8</v>
      </c>
      <c r="X303" s="28" t="s">
        <v>393</v>
      </c>
      <c r="Y303" s="28">
        <v>6.9</v>
      </c>
      <c r="Z303" s="28">
        <v>5.0999999999999996</v>
      </c>
      <c r="AA303" s="28">
        <v>6.6</v>
      </c>
      <c r="AB303" s="28">
        <v>6.3</v>
      </c>
      <c r="AC303" s="28">
        <v>4.3</v>
      </c>
      <c r="AD303" s="28">
        <v>5.8</v>
      </c>
      <c r="AE303" s="28">
        <v>5.5</v>
      </c>
      <c r="AF303" s="28">
        <v>6.6</v>
      </c>
      <c r="AG303" s="28">
        <v>4.2</v>
      </c>
      <c r="AH303" s="28">
        <v>8.3000000000000007</v>
      </c>
      <c r="AI303" s="28">
        <v>5.6</v>
      </c>
      <c r="AJ303" s="28" t="s">
        <v>219</v>
      </c>
      <c r="AK303" s="28">
        <v>6.7</v>
      </c>
      <c r="AL303" s="28">
        <v>7.1</v>
      </c>
      <c r="AM303" s="33">
        <v>49</v>
      </c>
      <c r="AN303" s="36">
        <v>2</v>
      </c>
      <c r="AO303" s="32" t="s">
        <v>219</v>
      </c>
      <c r="AP303" s="32">
        <v>6.3</v>
      </c>
      <c r="AQ303" s="32" t="s">
        <v>393</v>
      </c>
      <c r="AR303" s="32" t="s">
        <v>393</v>
      </c>
      <c r="AS303" s="32" t="s">
        <v>393</v>
      </c>
      <c r="AT303" s="32" t="s">
        <v>393</v>
      </c>
      <c r="AU303" s="32" t="s">
        <v>393</v>
      </c>
      <c r="AV303" s="32">
        <v>5.5</v>
      </c>
      <c r="AW303" s="32" t="s">
        <v>393</v>
      </c>
      <c r="AX303" s="32" t="s">
        <v>393</v>
      </c>
      <c r="AY303" s="32" t="s">
        <v>393</v>
      </c>
      <c r="AZ303" s="32" t="s">
        <v>393</v>
      </c>
      <c r="BA303" s="32" t="s">
        <v>393</v>
      </c>
      <c r="BB303" s="32">
        <v>0</v>
      </c>
      <c r="BC303" s="32">
        <v>5.7</v>
      </c>
      <c r="BD303" s="33">
        <v>3</v>
      </c>
      <c r="BE303" s="36">
        <v>2</v>
      </c>
      <c r="BF303" s="28">
        <v>4.7</v>
      </c>
      <c r="BG303" s="28">
        <v>4</v>
      </c>
      <c r="BH303" s="28" t="s">
        <v>219</v>
      </c>
      <c r="BI303" s="28">
        <v>5.7</v>
      </c>
      <c r="BJ303" s="28">
        <v>6.2</v>
      </c>
      <c r="BK303" s="28">
        <v>5.7</v>
      </c>
      <c r="BL303" s="28">
        <v>6.2</v>
      </c>
      <c r="BM303" s="28">
        <v>6.1</v>
      </c>
      <c r="BN303" s="28" t="s">
        <v>393</v>
      </c>
      <c r="BO303" s="28">
        <v>5.5</v>
      </c>
      <c r="BP303" s="28" t="s">
        <v>219</v>
      </c>
      <c r="BQ303" s="28" t="s">
        <v>393</v>
      </c>
      <c r="BR303" s="28">
        <v>7.2</v>
      </c>
      <c r="BS303" s="28">
        <v>4.5999999999999996</v>
      </c>
      <c r="BT303" s="28" t="s">
        <v>393</v>
      </c>
      <c r="BU303" s="28">
        <v>5</v>
      </c>
      <c r="BV303" s="28" t="s">
        <v>219</v>
      </c>
      <c r="BW303" s="28">
        <v>5.6</v>
      </c>
      <c r="BX303" s="28">
        <v>7.3</v>
      </c>
      <c r="BY303" s="28" t="s">
        <v>219</v>
      </c>
      <c r="BZ303" s="33">
        <v>36</v>
      </c>
      <c r="CA303" s="36">
        <v>14</v>
      </c>
      <c r="CB303" s="28">
        <v>6.5</v>
      </c>
      <c r="CC303" s="28" t="s">
        <v>393</v>
      </c>
      <c r="CD303" s="28">
        <v>7.2</v>
      </c>
      <c r="CE303" s="28" t="s">
        <v>393</v>
      </c>
      <c r="CF303" s="28">
        <v>4.5999999999999996</v>
      </c>
      <c r="CG303" s="28">
        <v>4.0999999999999996</v>
      </c>
      <c r="CH303" s="28">
        <v>6.6</v>
      </c>
      <c r="CI303" s="28">
        <v>5.0999999999999996</v>
      </c>
      <c r="CJ303" s="28" t="s">
        <v>393</v>
      </c>
      <c r="CK303" s="28">
        <v>4.4000000000000004</v>
      </c>
      <c r="CL303" s="28" t="s">
        <v>393</v>
      </c>
      <c r="CM303" s="28" t="s">
        <v>393</v>
      </c>
      <c r="CN303" s="28" t="s">
        <v>393</v>
      </c>
      <c r="CO303" s="28" t="s">
        <v>393</v>
      </c>
      <c r="CP303" s="28">
        <v>5.2</v>
      </c>
      <c r="CQ303" s="28">
        <v>6.3</v>
      </c>
      <c r="CR303" s="28">
        <v>4.8</v>
      </c>
      <c r="CS303" s="28" t="s">
        <v>219</v>
      </c>
      <c r="CT303" s="28">
        <v>7.9</v>
      </c>
      <c r="CU303" s="33">
        <v>26</v>
      </c>
      <c r="CV303" s="36">
        <v>1</v>
      </c>
      <c r="CW303" s="38">
        <v>111</v>
      </c>
      <c r="CX303" s="38">
        <v>17</v>
      </c>
      <c r="CY303" s="38">
        <v>0</v>
      </c>
      <c r="CZ303" s="38">
        <v>128</v>
      </c>
      <c r="DA303" s="38">
        <v>5</v>
      </c>
      <c r="DB303" s="38">
        <v>1.81</v>
      </c>
      <c r="DC303" s="28" t="s">
        <v>393</v>
      </c>
      <c r="DD303" s="28" t="s">
        <v>393</v>
      </c>
      <c r="DE303" s="28" t="s">
        <v>393</v>
      </c>
      <c r="DF303" s="28" t="s">
        <v>393</v>
      </c>
      <c r="DG303" s="38"/>
      <c r="DH303" s="38">
        <v>0</v>
      </c>
      <c r="DI303" s="38">
        <v>0</v>
      </c>
      <c r="DJ303" s="33">
        <v>0</v>
      </c>
      <c r="DK303" s="36">
        <v>5</v>
      </c>
      <c r="DL303" s="38">
        <v>111</v>
      </c>
      <c r="DM303" s="38">
        <v>22</v>
      </c>
      <c r="DN303" s="38">
        <v>4.8099999999999996</v>
      </c>
      <c r="DO303" s="38">
        <v>1.75</v>
      </c>
      <c r="DP303" s="33">
        <v>114</v>
      </c>
      <c r="DQ303" s="36">
        <v>24</v>
      </c>
      <c r="DR303" s="28">
        <v>137</v>
      </c>
      <c r="DS303" s="28">
        <v>122</v>
      </c>
      <c r="DT303" s="28">
        <v>5.46</v>
      </c>
      <c r="DU303" s="28">
        <v>1.95</v>
      </c>
      <c r="DV303" s="28" t="s">
        <v>393</v>
      </c>
      <c r="DW303" s="168">
        <v>0.1328125</v>
      </c>
    </row>
    <row r="304" spans="1:127" ht="18.75" customHeight="1" x14ac:dyDescent="0.2">
      <c r="A304" s="102">
        <v>26</v>
      </c>
      <c r="B304" s="629"/>
      <c r="C304" s="45">
        <v>2221727264</v>
      </c>
      <c r="D304" s="26" t="s">
        <v>9</v>
      </c>
      <c r="E304" s="26" t="s">
        <v>44</v>
      </c>
      <c r="F304" s="26" t="s">
        <v>80</v>
      </c>
      <c r="G304" s="27">
        <v>36118</v>
      </c>
      <c r="H304" s="26" t="s">
        <v>210</v>
      </c>
      <c r="I304" s="26" t="s">
        <v>212</v>
      </c>
      <c r="J304" s="28">
        <v>7.9</v>
      </c>
      <c r="K304" s="28">
        <v>5.2</v>
      </c>
      <c r="L304" s="28" t="s">
        <v>219</v>
      </c>
      <c r="M304" s="28">
        <v>8</v>
      </c>
      <c r="N304" s="28">
        <v>6.6</v>
      </c>
      <c r="O304" s="28">
        <v>5.2</v>
      </c>
      <c r="P304" s="28">
        <v>5</v>
      </c>
      <c r="Q304" s="28" t="s">
        <v>393</v>
      </c>
      <c r="R304" s="28">
        <v>6.4</v>
      </c>
      <c r="S304" s="28" t="s">
        <v>393</v>
      </c>
      <c r="T304" s="28">
        <v>0</v>
      </c>
      <c r="U304" s="28" t="s">
        <v>393</v>
      </c>
      <c r="V304" s="28" t="s">
        <v>219</v>
      </c>
      <c r="W304" s="28">
        <v>8.1999999999999993</v>
      </c>
      <c r="X304" s="28" t="s">
        <v>393</v>
      </c>
      <c r="Y304" s="28">
        <v>8.1</v>
      </c>
      <c r="Z304" s="28">
        <v>4.5999999999999996</v>
      </c>
      <c r="AA304" s="28" t="s">
        <v>219</v>
      </c>
      <c r="AB304" s="28">
        <v>6.9</v>
      </c>
      <c r="AC304" s="28">
        <v>6.1</v>
      </c>
      <c r="AD304" s="28">
        <v>4.9000000000000004</v>
      </c>
      <c r="AE304" s="28">
        <v>4.7</v>
      </c>
      <c r="AF304" s="28">
        <v>6.2</v>
      </c>
      <c r="AG304" s="28">
        <v>5.5</v>
      </c>
      <c r="AH304" s="28">
        <v>4.9000000000000004</v>
      </c>
      <c r="AI304" s="28" t="s">
        <v>219</v>
      </c>
      <c r="AJ304" s="28">
        <v>6.1</v>
      </c>
      <c r="AK304" s="28">
        <v>6.5</v>
      </c>
      <c r="AL304" s="28">
        <v>7.7</v>
      </c>
      <c r="AM304" s="33">
        <v>42</v>
      </c>
      <c r="AN304" s="36">
        <v>9</v>
      </c>
      <c r="AO304" s="32">
        <v>7.7</v>
      </c>
      <c r="AP304" s="32">
        <v>7.9</v>
      </c>
      <c r="AQ304" s="32">
        <v>9.1999999999999993</v>
      </c>
      <c r="AR304" s="32" t="s">
        <v>393</v>
      </c>
      <c r="AS304" s="32" t="s">
        <v>393</v>
      </c>
      <c r="AT304" s="32" t="s">
        <v>393</v>
      </c>
      <c r="AU304" s="32" t="s">
        <v>393</v>
      </c>
      <c r="AV304" s="32" t="s">
        <v>393</v>
      </c>
      <c r="AW304" s="32">
        <v>6.7</v>
      </c>
      <c r="AX304" s="32" t="s">
        <v>393</v>
      </c>
      <c r="AY304" s="32" t="s">
        <v>393</v>
      </c>
      <c r="AZ304" s="32" t="s">
        <v>393</v>
      </c>
      <c r="BA304" s="32" t="s">
        <v>393</v>
      </c>
      <c r="BB304" s="32" t="s">
        <v>393</v>
      </c>
      <c r="BC304" s="32">
        <v>4.0999999999999996</v>
      </c>
      <c r="BD304" s="33">
        <v>5</v>
      </c>
      <c r="BE304" s="36">
        <v>0</v>
      </c>
      <c r="BF304" s="28">
        <v>4.5999999999999996</v>
      </c>
      <c r="BG304" s="28" t="s">
        <v>219</v>
      </c>
      <c r="BH304" s="28">
        <v>6.6</v>
      </c>
      <c r="BI304" s="28">
        <v>5.4</v>
      </c>
      <c r="BJ304" s="28">
        <v>7.1</v>
      </c>
      <c r="BK304" s="28">
        <v>6.5</v>
      </c>
      <c r="BL304" s="28">
        <v>6.5</v>
      </c>
      <c r="BM304" s="28">
        <v>6</v>
      </c>
      <c r="BN304" s="28">
        <v>5</v>
      </c>
      <c r="BO304" s="28">
        <v>5.2</v>
      </c>
      <c r="BP304" s="28" t="s">
        <v>219</v>
      </c>
      <c r="BQ304" s="28" t="s">
        <v>393</v>
      </c>
      <c r="BR304" s="28">
        <v>7.2</v>
      </c>
      <c r="BS304" s="28" t="s">
        <v>393</v>
      </c>
      <c r="BT304" s="28">
        <v>8</v>
      </c>
      <c r="BU304" s="28">
        <v>5.9</v>
      </c>
      <c r="BV304" s="28">
        <v>4.8</v>
      </c>
      <c r="BW304" s="28">
        <v>5</v>
      </c>
      <c r="BX304" s="28">
        <v>6.4</v>
      </c>
      <c r="BY304" s="28">
        <v>6.5</v>
      </c>
      <c r="BZ304" s="33">
        <v>42</v>
      </c>
      <c r="CA304" s="36">
        <v>8</v>
      </c>
      <c r="CB304" s="28">
        <v>7.2</v>
      </c>
      <c r="CC304" s="28" t="s">
        <v>393</v>
      </c>
      <c r="CD304" s="28">
        <v>7.9</v>
      </c>
      <c r="CE304" s="28" t="s">
        <v>393</v>
      </c>
      <c r="CF304" s="28">
        <v>6.9</v>
      </c>
      <c r="CG304" s="28">
        <v>6.8</v>
      </c>
      <c r="CH304" s="28">
        <v>6.9</v>
      </c>
      <c r="CI304" s="28">
        <v>5.9</v>
      </c>
      <c r="CJ304" s="28" t="s">
        <v>393</v>
      </c>
      <c r="CK304" s="28">
        <v>5.8</v>
      </c>
      <c r="CL304" s="28" t="s">
        <v>393</v>
      </c>
      <c r="CM304" s="28" t="s">
        <v>393</v>
      </c>
      <c r="CN304" s="28" t="s">
        <v>393</v>
      </c>
      <c r="CO304" s="28" t="s">
        <v>393</v>
      </c>
      <c r="CP304" s="28">
        <v>5.5</v>
      </c>
      <c r="CQ304" s="28">
        <v>5.2</v>
      </c>
      <c r="CR304" s="28">
        <v>6.9</v>
      </c>
      <c r="CS304" s="28" t="s">
        <v>219</v>
      </c>
      <c r="CT304" s="28">
        <v>7</v>
      </c>
      <c r="CU304" s="33">
        <v>26</v>
      </c>
      <c r="CV304" s="36">
        <v>1</v>
      </c>
      <c r="CW304" s="38">
        <v>110</v>
      </c>
      <c r="CX304" s="38">
        <v>18</v>
      </c>
      <c r="CY304" s="38">
        <v>0</v>
      </c>
      <c r="CZ304" s="38">
        <v>128</v>
      </c>
      <c r="DA304" s="38">
        <v>5.32</v>
      </c>
      <c r="DB304" s="38">
        <v>2.0299999999999998</v>
      </c>
      <c r="DC304" s="28" t="s">
        <v>393</v>
      </c>
      <c r="DD304" s="28" t="s">
        <v>393</v>
      </c>
      <c r="DE304" s="28" t="s">
        <v>393</v>
      </c>
      <c r="DF304" s="28" t="s">
        <v>393</v>
      </c>
      <c r="DG304" s="38"/>
      <c r="DH304" s="38">
        <v>0</v>
      </c>
      <c r="DI304" s="38">
        <v>0</v>
      </c>
      <c r="DJ304" s="33">
        <v>0</v>
      </c>
      <c r="DK304" s="36">
        <v>5</v>
      </c>
      <c r="DL304" s="38">
        <v>110</v>
      </c>
      <c r="DM304" s="38">
        <v>23</v>
      </c>
      <c r="DN304" s="38">
        <v>5.12</v>
      </c>
      <c r="DO304" s="38">
        <v>1.95</v>
      </c>
      <c r="DP304" s="33">
        <v>115</v>
      </c>
      <c r="DQ304" s="36">
        <v>23</v>
      </c>
      <c r="DR304" s="28">
        <v>137</v>
      </c>
      <c r="DS304" s="28">
        <v>131</v>
      </c>
      <c r="DT304" s="28">
        <v>5.6</v>
      </c>
      <c r="DU304" s="28">
        <v>2.06</v>
      </c>
      <c r="DV304" s="28" t="s">
        <v>393</v>
      </c>
      <c r="DW304" s="168">
        <v>0.140625</v>
      </c>
    </row>
    <row r="305" spans="1:127" ht="18.75" customHeight="1" x14ac:dyDescent="0.2">
      <c r="A305" s="102">
        <v>27</v>
      </c>
      <c r="B305" s="629"/>
      <c r="C305" s="45">
        <v>2220727313</v>
      </c>
      <c r="D305" s="26" t="s">
        <v>25</v>
      </c>
      <c r="E305" s="26" t="s">
        <v>47</v>
      </c>
      <c r="F305" s="26" t="s">
        <v>147</v>
      </c>
      <c r="G305" s="27">
        <v>35864</v>
      </c>
      <c r="H305" s="26" t="s">
        <v>209</v>
      </c>
      <c r="I305" s="26" t="s">
        <v>212</v>
      </c>
      <c r="J305" s="28">
        <v>8</v>
      </c>
      <c r="K305" s="28">
        <v>6.5</v>
      </c>
      <c r="L305" s="28">
        <v>7.9</v>
      </c>
      <c r="M305" s="28">
        <v>7.6</v>
      </c>
      <c r="N305" s="28">
        <v>6.9</v>
      </c>
      <c r="O305" s="28">
        <v>5.7</v>
      </c>
      <c r="P305" s="28">
        <v>6.3</v>
      </c>
      <c r="Q305" s="28" t="s">
        <v>393</v>
      </c>
      <c r="R305" s="28">
        <v>6.3</v>
      </c>
      <c r="S305" s="28" t="s">
        <v>393</v>
      </c>
      <c r="T305" s="28" t="s">
        <v>393</v>
      </c>
      <c r="U305" s="28" t="s">
        <v>393</v>
      </c>
      <c r="V305" s="28" t="s">
        <v>393</v>
      </c>
      <c r="W305" s="28">
        <v>7</v>
      </c>
      <c r="X305" s="28">
        <v>6.2</v>
      </c>
      <c r="Y305" s="28">
        <v>8.4</v>
      </c>
      <c r="Z305" s="28">
        <v>7.7</v>
      </c>
      <c r="AA305" s="28">
        <v>7</v>
      </c>
      <c r="AB305" s="28">
        <v>6</v>
      </c>
      <c r="AC305" s="28">
        <v>6.9</v>
      </c>
      <c r="AD305" s="28">
        <v>7.1</v>
      </c>
      <c r="AE305" s="28">
        <v>6.2</v>
      </c>
      <c r="AF305" s="28">
        <v>5</v>
      </c>
      <c r="AG305" s="28">
        <v>4.7</v>
      </c>
      <c r="AH305" s="28" t="s">
        <v>219</v>
      </c>
      <c r="AI305" s="28">
        <v>5.4</v>
      </c>
      <c r="AJ305" s="28">
        <v>5.5</v>
      </c>
      <c r="AK305" s="28">
        <v>6</v>
      </c>
      <c r="AL305" s="28" t="s">
        <v>393</v>
      </c>
      <c r="AM305" s="33">
        <v>47</v>
      </c>
      <c r="AN305" s="36">
        <v>4</v>
      </c>
      <c r="AO305" s="32">
        <v>4</v>
      </c>
      <c r="AP305" s="32">
        <v>4.5999999999999996</v>
      </c>
      <c r="AQ305" s="32">
        <v>7.5</v>
      </c>
      <c r="AR305" s="32" t="s">
        <v>393</v>
      </c>
      <c r="AS305" s="32" t="s">
        <v>393</v>
      </c>
      <c r="AT305" s="32" t="s">
        <v>393</v>
      </c>
      <c r="AU305" s="32" t="s">
        <v>393</v>
      </c>
      <c r="AV305" s="32" t="s">
        <v>393</v>
      </c>
      <c r="AW305" s="32">
        <v>4.7</v>
      </c>
      <c r="AX305" s="32" t="s">
        <v>393</v>
      </c>
      <c r="AY305" s="32" t="s">
        <v>393</v>
      </c>
      <c r="AZ305" s="32" t="s">
        <v>393</v>
      </c>
      <c r="BA305" s="32" t="s">
        <v>393</v>
      </c>
      <c r="BB305" s="32" t="s">
        <v>393</v>
      </c>
      <c r="BC305" s="32">
        <v>8.6</v>
      </c>
      <c r="BD305" s="33">
        <v>5</v>
      </c>
      <c r="BE305" s="36">
        <v>0</v>
      </c>
      <c r="BF305" s="28">
        <v>7.2</v>
      </c>
      <c r="BG305" s="28">
        <v>5.9</v>
      </c>
      <c r="BH305" s="28">
        <v>4.3</v>
      </c>
      <c r="BI305" s="28">
        <v>7.3</v>
      </c>
      <c r="BJ305" s="28">
        <v>6.3</v>
      </c>
      <c r="BK305" s="28">
        <v>6.1</v>
      </c>
      <c r="BL305" s="28">
        <v>8</v>
      </c>
      <c r="BM305" s="28">
        <v>4.9000000000000004</v>
      </c>
      <c r="BN305" s="28">
        <v>5.9</v>
      </c>
      <c r="BO305" s="28">
        <v>5.3</v>
      </c>
      <c r="BP305" s="28">
        <v>4.4000000000000004</v>
      </c>
      <c r="BQ305" s="28" t="s">
        <v>219</v>
      </c>
      <c r="BR305" s="28">
        <v>4.4000000000000004</v>
      </c>
      <c r="BS305" s="28" t="s">
        <v>393</v>
      </c>
      <c r="BT305" s="28">
        <v>4.0999999999999996</v>
      </c>
      <c r="BU305" s="28">
        <v>4.2</v>
      </c>
      <c r="BV305" s="28" t="s">
        <v>219</v>
      </c>
      <c r="BW305" s="28">
        <v>4.7</v>
      </c>
      <c r="BX305" s="28">
        <v>6.7</v>
      </c>
      <c r="BY305" s="28">
        <v>8.1999999999999993</v>
      </c>
      <c r="BZ305" s="33">
        <v>45</v>
      </c>
      <c r="CA305" s="36">
        <v>5</v>
      </c>
      <c r="CB305" s="28" t="s">
        <v>393</v>
      </c>
      <c r="CC305" s="28">
        <v>6.9</v>
      </c>
      <c r="CD305" s="28">
        <v>5.6</v>
      </c>
      <c r="CE305" s="28" t="s">
        <v>393</v>
      </c>
      <c r="CF305" s="28">
        <v>5.3</v>
      </c>
      <c r="CG305" s="28" t="s">
        <v>393</v>
      </c>
      <c r="CH305" s="28">
        <v>5.6</v>
      </c>
      <c r="CI305" s="28">
        <v>4.2</v>
      </c>
      <c r="CJ305" s="28" t="s">
        <v>393</v>
      </c>
      <c r="CK305" s="28" t="s">
        <v>219</v>
      </c>
      <c r="CL305" s="28" t="s">
        <v>393</v>
      </c>
      <c r="CM305" s="28" t="s">
        <v>393</v>
      </c>
      <c r="CN305" s="28" t="s">
        <v>393</v>
      </c>
      <c r="CO305" s="28" t="s">
        <v>393</v>
      </c>
      <c r="CP305" s="28">
        <v>5</v>
      </c>
      <c r="CQ305" s="28" t="s">
        <v>393</v>
      </c>
      <c r="CR305" s="28">
        <v>6.1</v>
      </c>
      <c r="CS305" s="28" t="s">
        <v>219</v>
      </c>
      <c r="CT305" s="28">
        <v>6.2</v>
      </c>
      <c r="CU305" s="33">
        <v>18</v>
      </c>
      <c r="CV305" s="36">
        <v>9</v>
      </c>
      <c r="CW305" s="38">
        <v>110</v>
      </c>
      <c r="CX305" s="38">
        <v>18</v>
      </c>
      <c r="CY305" s="38">
        <v>0</v>
      </c>
      <c r="CZ305" s="38">
        <v>128</v>
      </c>
      <c r="DA305" s="38">
        <v>5.14</v>
      </c>
      <c r="DB305" s="38">
        <v>1.89</v>
      </c>
      <c r="DC305" s="28" t="s">
        <v>393</v>
      </c>
      <c r="DD305" s="28" t="s">
        <v>393</v>
      </c>
      <c r="DE305" s="28" t="s">
        <v>393</v>
      </c>
      <c r="DF305" s="28" t="s">
        <v>393</v>
      </c>
      <c r="DG305" s="38"/>
      <c r="DH305" s="38">
        <v>0</v>
      </c>
      <c r="DI305" s="38">
        <v>0</v>
      </c>
      <c r="DJ305" s="33">
        <v>0</v>
      </c>
      <c r="DK305" s="36">
        <v>5</v>
      </c>
      <c r="DL305" s="38">
        <v>110</v>
      </c>
      <c r="DM305" s="38">
        <v>23</v>
      </c>
      <c r="DN305" s="38">
        <v>4.95</v>
      </c>
      <c r="DO305" s="38">
        <v>1.82</v>
      </c>
      <c r="DP305" s="33">
        <v>115</v>
      </c>
      <c r="DQ305" s="36">
        <v>23</v>
      </c>
      <c r="DR305" s="28">
        <v>137</v>
      </c>
      <c r="DS305" s="28">
        <v>117</v>
      </c>
      <c r="DT305" s="28">
        <v>5.88</v>
      </c>
      <c r="DU305" s="28">
        <v>2.16</v>
      </c>
      <c r="DV305" s="28" t="s">
        <v>393</v>
      </c>
      <c r="DW305" s="168">
        <v>0.140625</v>
      </c>
    </row>
    <row r="306" spans="1:127" ht="18.75" customHeight="1" x14ac:dyDescent="0.2">
      <c r="A306" s="102">
        <v>28</v>
      </c>
      <c r="B306" s="629"/>
      <c r="C306" s="45">
        <v>2021345418</v>
      </c>
      <c r="D306" s="26" t="s">
        <v>34</v>
      </c>
      <c r="E306" s="26" t="s">
        <v>81</v>
      </c>
      <c r="F306" s="26" t="s">
        <v>174</v>
      </c>
      <c r="G306" s="27">
        <v>35361</v>
      </c>
      <c r="H306" s="26" t="s">
        <v>210</v>
      </c>
      <c r="I306" s="26" t="s">
        <v>214</v>
      </c>
      <c r="J306" s="28">
        <v>8.1999999999999993</v>
      </c>
      <c r="K306" s="28">
        <v>7.5</v>
      </c>
      <c r="L306" s="28">
        <v>8.3000000000000007</v>
      </c>
      <c r="M306" s="28">
        <v>7.3</v>
      </c>
      <c r="N306" s="28">
        <v>8.6</v>
      </c>
      <c r="O306" s="28">
        <v>6.6</v>
      </c>
      <c r="P306" s="28">
        <v>0</v>
      </c>
      <c r="Q306" s="28" t="s">
        <v>393</v>
      </c>
      <c r="R306" s="28">
        <v>6.5</v>
      </c>
      <c r="S306" s="28" t="s">
        <v>393</v>
      </c>
      <c r="T306" s="28" t="s">
        <v>393</v>
      </c>
      <c r="U306" s="28" t="s">
        <v>393</v>
      </c>
      <c r="V306" s="28" t="s">
        <v>393</v>
      </c>
      <c r="W306" s="28">
        <v>9.4</v>
      </c>
      <c r="X306" s="28">
        <v>6.4</v>
      </c>
      <c r="Y306" s="28">
        <v>8</v>
      </c>
      <c r="Z306" s="28">
        <v>7.3</v>
      </c>
      <c r="AA306" s="28">
        <v>4.5</v>
      </c>
      <c r="AB306" s="28">
        <v>7.3</v>
      </c>
      <c r="AC306" s="28">
        <v>5.6</v>
      </c>
      <c r="AD306" s="28">
        <v>7.7</v>
      </c>
      <c r="AE306" s="28">
        <v>5.5</v>
      </c>
      <c r="AF306" s="28">
        <v>6.5</v>
      </c>
      <c r="AG306" s="28">
        <v>6</v>
      </c>
      <c r="AH306" s="28">
        <v>5.0999999999999996</v>
      </c>
      <c r="AI306" s="28" t="s">
        <v>393</v>
      </c>
      <c r="AJ306" s="28" t="s">
        <v>393</v>
      </c>
      <c r="AK306" s="28" t="s">
        <v>393</v>
      </c>
      <c r="AL306" s="28" t="s">
        <v>393</v>
      </c>
      <c r="AM306" s="33">
        <v>41</v>
      </c>
      <c r="AN306" s="36">
        <v>10</v>
      </c>
      <c r="AO306" s="32">
        <v>8.1999999999999993</v>
      </c>
      <c r="AP306" s="32">
        <v>7.6</v>
      </c>
      <c r="AQ306" s="32" t="s">
        <v>393</v>
      </c>
      <c r="AR306" s="32" t="s">
        <v>393</v>
      </c>
      <c r="AS306" s="32">
        <v>7.4</v>
      </c>
      <c r="AT306" s="32" t="s">
        <v>393</v>
      </c>
      <c r="AU306" s="32" t="s">
        <v>393</v>
      </c>
      <c r="AV306" s="32" t="s">
        <v>393</v>
      </c>
      <c r="AW306" s="32" t="s">
        <v>393</v>
      </c>
      <c r="AX306" s="32" t="s">
        <v>393</v>
      </c>
      <c r="AY306" s="32">
        <v>7.8</v>
      </c>
      <c r="AZ306" s="32" t="s">
        <v>393</v>
      </c>
      <c r="BA306" s="32" t="s">
        <v>393</v>
      </c>
      <c r="BB306" s="32" t="s">
        <v>393</v>
      </c>
      <c r="BC306" s="32">
        <v>7.4</v>
      </c>
      <c r="BD306" s="33">
        <v>5</v>
      </c>
      <c r="BE306" s="36">
        <v>0</v>
      </c>
      <c r="BF306" s="28">
        <v>5</v>
      </c>
      <c r="BG306" s="28">
        <v>7.6</v>
      </c>
      <c r="BH306" s="28">
        <v>4</v>
      </c>
      <c r="BI306" s="28">
        <v>9.3000000000000007</v>
      </c>
      <c r="BJ306" s="28">
        <v>7.7</v>
      </c>
      <c r="BK306" s="28">
        <v>8.6</v>
      </c>
      <c r="BL306" s="28">
        <v>7.5</v>
      </c>
      <c r="BM306" s="28">
        <v>6.3</v>
      </c>
      <c r="BN306" s="28" t="s">
        <v>393</v>
      </c>
      <c r="BO306" s="28">
        <v>7.1</v>
      </c>
      <c r="BP306" s="28">
        <v>4.3</v>
      </c>
      <c r="BQ306" s="28">
        <v>5.7</v>
      </c>
      <c r="BR306" s="28">
        <v>7</v>
      </c>
      <c r="BS306" s="28" t="s">
        <v>393</v>
      </c>
      <c r="BT306" s="28" t="s">
        <v>219</v>
      </c>
      <c r="BU306" s="28">
        <v>6</v>
      </c>
      <c r="BV306" s="28">
        <v>5.2</v>
      </c>
      <c r="BW306" s="28">
        <v>6.7</v>
      </c>
      <c r="BX306" s="28">
        <v>0</v>
      </c>
      <c r="BY306" s="28">
        <v>8.9</v>
      </c>
      <c r="BZ306" s="33">
        <v>41</v>
      </c>
      <c r="CA306" s="36">
        <v>9</v>
      </c>
      <c r="CB306" s="28" t="s">
        <v>393</v>
      </c>
      <c r="CC306" s="28">
        <v>8.8000000000000007</v>
      </c>
      <c r="CD306" s="28">
        <v>7.5</v>
      </c>
      <c r="CE306" s="28" t="s">
        <v>393</v>
      </c>
      <c r="CF306" s="28">
        <v>6.8</v>
      </c>
      <c r="CG306" s="28">
        <v>6.7</v>
      </c>
      <c r="CH306" s="28">
        <v>7</v>
      </c>
      <c r="CI306" s="28">
        <v>7.4</v>
      </c>
      <c r="CJ306" s="28" t="s">
        <v>393</v>
      </c>
      <c r="CK306" s="28">
        <v>7.2</v>
      </c>
      <c r="CL306" s="28" t="s">
        <v>393</v>
      </c>
      <c r="CM306" s="28" t="s">
        <v>393</v>
      </c>
      <c r="CN306" s="28" t="s">
        <v>393</v>
      </c>
      <c r="CO306" s="28" t="s">
        <v>393</v>
      </c>
      <c r="CP306" s="28">
        <v>6.6</v>
      </c>
      <c r="CQ306" s="28">
        <v>7</v>
      </c>
      <c r="CR306" s="28">
        <v>8.6999999999999993</v>
      </c>
      <c r="CS306" s="28">
        <v>7</v>
      </c>
      <c r="CT306" s="28">
        <v>7.9</v>
      </c>
      <c r="CU306" s="33">
        <v>27</v>
      </c>
      <c r="CV306" s="36">
        <v>0</v>
      </c>
      <c r="CW306" s="38">
        <v>109</v>
      </c>
      <c r="CX306" s="38">
        <v>19</v>
      </c>
      <c r="CY306" s="38">
        <v>0</v>
      </c>
      <c r="CZ306" s="38">
        <v>128</v>
      </c>
      <c r="DA306" s="38">
        <v>5.86</v>
      </c>
      <c r="DB306" s="38">
        <v>2.39</v>
      </c>
      <c r="DC306" s="28" t="s">
        <v>393</v>
      </c>
      <c r="DD306" s="28" t="s">
        <v>393</v>
      </c>
      <c r="DE306" s="28" t="s">
        <v>393</v>
      </c>
      <c r="DF306" s="28" t="s">
        <v>393</v>
      </c>
      <c r="DG306" s="38"/>
      <c r="DH306" s="38">
        <v>0</v>
      </c>
      <c r="DI306" s="38">
        <v>0</v>
      </c>
      <c r="DJ306" s="33">
        <v>0</v>
      </c>
      <c r="DK306" s="36">
        <v>5</v>
      </c>
      <c r="DL306" s="38">
        <v>109</v>
      </c>
      <c r="DM306" s="38">
        <v>24</v>
      </c>
      <c r="DN306" s="38">
        <v>5.64</v>
      </c>
      <c r="DO306" s="38">
        <v>2.2999999999999998</v>
      </c>
      <c r="DP306" s="33">
        <v>114</v>
      </c>
      <c r="DQ306" s="36">
        <v>24</v>
      </c>
      <c r="DR306" s="28">
        <v>137</v>
      </c>
      <c r="DS306" s="28">
        <v>122</v>
      </c>
      <c r="DT306" s="28">
        <v>6.49</v>
      </c>
      <c r="DU306" s="28">
        <v>2.62</v>
      </c>
      <c r="DV306" s="28" t="s">
        <v>2</v>
      </c>
      <c r="DW306" s="168">
        <v>0.1484375</v>
      </c>
    </row>
    <row r="307" spans="1:127" ht="18.75" customHeight="1" x14ac:dyDescent="0.2">
      <c r="A307" s="102">
        <v>29</v>
      </c>
      <c r="B307" s="629"/>
      <c r="C307" s="45">
        <v>2220728414</v>
      </c>
      <c r="D307" s="26" t="s">
        <v>26</v>
      </c>
      <c r="E307" s="26" t="s">
        <v>21</v>
      </c>
      <c r="F307" s="26" t="s">
        <v>150</v>
      </c>
      <c r="G307" s="27">
        <v>36082</v>
      </c>
      <c r="H307" s="26" t="s">
        <v>209</v>
      </c>
      <c r="I307" s="26" t="s">
        <v>212</v>
      </c>
      <c r="J307" s="28">
        <v>8</v>
      </c>
      <c r="K307" s="28">
        <v>6.2</v>
      </c>
      <c r="L307" s="28">
        <v>4</v>
      </c>
      <c r="M307" s="28">
        <v>8.1999999999999993</v>
      </c>
      <c r="N307" s="28">
        <v>7</v>
      </c>
      <c r="O307" s="28">
        <v>9.3000000000000007</v>
      </c>
      <c r="P307" s="28">
        <v>8.1</v>
      </c>
      <c r="Q307" s="28" t="s">
        <v>393</v>
      </c>
      <c r="R307" s="28">
        <v>6.6</v>
      </c>
      <c r="S307" s="28" t="s">
        <v>393</v>
      </c>
      <c r="T307" s="28" t="s">
        <v>393</v>
      </c>
      <c r="U307" s="28" t="s">
        <v>393</v>
      </c>
      <c r="V307" s="28" t="s">
        <v>393</v>
      </c>
      <c r="W307" s="28">
        <v>8.3000000000000007</v>
      </c>
      <c r="X307" s="28">
        <v>5.9</v>
      </c>
      <c r="Y307" s="28">
        <v>9</v>
      </c>
      <c r="Z307" s="28">
        <v>9.6999999999999993</v>
      </c>
      <c r="AA307" s="28">
        <v>5.4</v>
      </c>
      <c r="AB307" s="28">
        <v>7.5</v>
      </c>
      <c r="AC307" s="28">
        <v>6.4</v>
      </c>
      <c r="AD307" s="28">
        <v>4.9000000000000004</v>
      </c>
      <c r="AE307" s="28">
        <v>6.5</v>
      </c>
      <c r="AF307" s="28">
        <v>8.3000000000000007</v>
      </c>
      <c r="AG307" s="28">
        <v>8.5</v>
      </c>
      <c r="AH307" s="28">
        <v>8.8000000000000007</v>
      </c>
      <c r="AI307" s="28">
        <v>6.5</v>
      </c>
      <c r="AJ307" s="28" t="s">
        <v>219</v>
      </c>
      <c r="AK307" s="28">
        <v>6.4</v>
      </c>
      <c r="AL307" s="28">
        <v>7.5</v>
      </c>
      <c r="AM307" s="33">
        <v>49</v>
      </c>
      <c r="AN307" s="36">
        <v>2</v>
      </c>
      <c r="AO307" s="32">
        <v>5.7</v>
      </c>
      <c r="AP307" s="32">
        <v>4.3</v>
      </c>
      <c r="AQ307" s="32">
        <v>6</v>
      </c>
      <c r="AR307" s="32">
        <v>0</v>
      </c>
      <c r="AS307" s="32" t="s">
        <v>393</v>
      </c>
      <c r="AT307" s="32" t="s">
        <v>393</v>
      </c>
      <c r="AU307" s="32" t="s">
        <v>393</v>
      </c>
      <c r="AV307" s="32" t="s">
        <v>393</v>
      </c>
      <c r="AW307" s="32" t="s">
        <v>219</v>
      </c>
      <c r="AX307" s="32" t="s">
        <v>393</v>
      </c>
      <c r="AY307" s="32" t="s">
        <v>393</v>
      </c>
      <c r="AZ307" s="32" t="s">
        <v>393</v>
      </c>
      <c r="BA307" s="32" t="s">
        <v>393</v>
      </c>
      <c r="BB307" s="32" t="s">
        <v>393</v>
      </c>
      <c r="BC307" s="32">
        <v>4.5999999999999996</v>
      </c>
      <c r="BD307" s="33">
        <v>4</v>
      </c>
      <c r="BE307" s="36">
        <v>1</v>
      </c>
      <c r="BF307" s="28">
        <v>5.9</v>
      </c>
      <c r="BG307" s="28">
        <v>8.6</v>
      </c>
      <c r="BH307" s="28">
        <v>8.5</v>
      </c>
      <c r="BI307" s="28">
        <v>8.1</v>
      </c>
      <c r="BJ307" s="28">
        <v>6.4</v>
      </c>
      <c r="BK307" s="28">
        <v>7.2</v>
      </c>
      <c r="BL307" s="28">
        <v>8.1999999999999993</v>
      </c>
      <c r="BM307" s="28">
        <v>5.4</v>
      </c>
      <c r="BN307" s="28" t="s">
        <v>219</v>
      </c>
      <c r="BO307" s="28">
        <v>7.1</v>
      </c>
      <c r="BP307" s="28">
        <v>7.5</v>
      </c>
      <c r="BQ307" s="28">
        <v>7.6</v>
      </c>
      <c r="BR307" s="28">
        <v>5.7</v>
      </c>
      <c r="BS307" s="28" t="s">
        <v>393</v>
      </c>
      <c r="BT307" s="28" t="s">
        <v>219</v>
      </c>
      <c r="BU307" s="28">
        <v>6.5</v>
      </c>
      <c r="BV307" s="28">
        <v>7.1</v>
      </c>
      <c r="BW307" s="28">
        <v>4.2</v>
      </c>
      <c r="BX307" s="28">
        <v>5.9</v>
      </c>
      <c r="BY307" s="28">
        <v>6.8</v>
      </c>
      <c r="BZ307" s="33">
        <v>44</v>
      </c>
      <c r="CA307" s="36">
        <v>6</v>
      </c>
      <c r="CB307" s="28" t="s">
        <v>393</v>
      </c>
      <c r="CC307" s="28" t="s">
        <v>393</v>
      </c>
      <c r="CD307" s="28" t="s">
        <v>393</v>
      </c>
      <c r="CE307" s="28" t="s">
        <v>393</v>
      </c>
      <c r="CF307" s="28">
        <v>5.4</v>
      </c>
      <c r="CG307" s="28">
        <v>6.1</v>
      </c>
      <c r="CH307" s="28">
        <v>8.4</v>
      </c>
      <c r="CI307" s="28">
        <v>6.5</v>
      </c>
      <c r="CJ307" s="28" t="s">
        <v>393</v>
      </c>
      <c r="CK307" s="28" t="s">
        <v>393</v>
      </c>
      <c r="CL307" s="28" t="s">
        <v>393</v>
      </c>
      <c r="CM307" s="28" t="s">
        <v>393</v>
      </c>
      <c r="CN307" s="28" t="s">
        <v>393</v>
      </c>
      <c r="CO307" s="28" t="s">
        <v>393</v>
      </c>
      <c r="CP307" s="28">
        <v>7.3</v>
      </c>
      <c r="CQ307" s="28" t="s">
        <v>393</v>
      </c>
      <c r="CR307" s="28">
        <v>8.5</v>
      </c>
      <c r="CS307" s="28" t="s">
        <v>219</v>
      </c>
      <c r="CT307" s="28" t="s">
        <v>393</v>
      </c>
      <c r="CU307" s="33">
        <v>16</v>
      </c>
      <c r="CV307" s="36">
        <v>12</v>
      </c>
      <c r="CW307" s="38">
        <v>109</v>
      </c>
      <c r="CX307" s="38">
        <v>20</v>
      </c>
      <c r="CY307" s="38">
        <v>0</v>
      </c>
      <c r="CZ307" s="38">
        <v>129</v>
      </c>
      <c r="DA307" s="38">
        <v>5.9</v>
      </c>
      <c r="DB307" s="38">
        <v>2.41</v>
      </c>
      <c r="DC307" s="28" t="s">
        <v>393</v>
      </c>
      <c r="DD307" s="28" t="s">
        <v>393</v>
      </c>
      <c r="DE307" s="28" t="s">
        <v>393</v>
      </c>
      <c r="DF307" s="28" t="s">
        <v>393</v>
      </c>
      <c r="DG307" s="38"/>
      <c r="DH307" s="38">
        <v>0</v>
      </c>
      <c r="DI307" s="38">
        <v>0</v>
      </c>
      <c r="DJ307" s="33">
        <v>0</v>
      </c>
      <c r="DK307" s="36">
        <v>5</v>
      </c>
      <c r="DL307" s="38">
        <v>109</v>
      </c>
      <c r="DM307" s="38">
        <v>25</v>
      </c>
      <c r="DN307" s="38">
        <v>5.68</v>
      </c>
      <c r="DO307" s="38">
        <v>2.3199999999999998</v>
      </c>
      <c r="DP307" s="33">
        <v>113</v>
      </c>
      <c r="DQ307" s="36">
        <v>26</v>
      </c>
      <c r="DR307" s="28">
        <v>137</v>
      </c>
      <c r="DS307" s="28">
        <v>113</v>
      </c>
      <c r="DT307" s="28">
        <v>6.99</v>
      </c>
      <c r="DU307" s="28">
        <v>2.85</v>
      </c>
      <c r="DV307" s="28" t="s">
        <v>393</v>
      </c>
      <c r="DW307" s="168">
        <v>0.15503875968992248</v>
      </c>
    </row>
    <row r="308" spans="1:127" ht="18.75" customHeight="1" x14ac:dyDescent="0.2">
      <c r="A308" s="102">
        <v>30</v>
      </c>
      <c r="B308" s="629"/>
      <c r="C308" s="45">
        <v>2221727289</v>
      </c>
      <c r="D308" s="26" t="s">
        <v>6</v>
      </c>
      <c r="E308" s="26" t="s">
        <v>54</v>
      </c>
      <c r="F308" s="26" t="s">
        <v>136</v>
      </c>
      <c r="G308" s="27">
        <v>36053</v>
      </c>
      <c r="H308" s="26" t="s">
        <v>210</v>
      </c>
      <c r="I308" s="26" t="s">
        <v>212</v>
      </c>
      <c r="J308" s="28">
        <v>8</v>
      </c>
      <c r="K308" s="28">
        <v>6.7</v>
      </c>
      <c r="L308" s="28">
        <v>4.3</v>
      </c>
      <c r="M308" s="28">
        <v>7.5</v>
      </c>
      <c r="N308" s="28">
        <v>7.2</v>
      </c>
      <c r="O308" s="28">
        <v>6.9</v>
      </c>
      <c r="P308" s="28">
        <v>5.5</v>
      </c>
      <c r="Q308" s="28" t="s">
        <v>393</v>
      </c>
      <c r="R308" s="28">
        <v>4.4000000000000004</v>
      </c>
      <c r="S308" s="28" t="s">
        <v>393</v>
      </c>
      <c r="T308" s="28" t="s">
        <v>393</v>
      </c>
      <c r="U308" s="28" t="s">
        <v>393</v>
      </c>
      <c r="V308" s="28" t="s">
        <v>393</v>
      </c>
      <c r="W308" s="28">
        <v>7.2</v>
      </c>
      <c r="X308" s="28">
        <v>7.7</v>
      </c>
      <c r="Y308" s="28">
        <v>9.3000000000000007</v>
      </c>
      <c r="Z308" s="28">
        <v>7.7</v>
      </c>
      <c r="AA308" s="28">
        <v>8</v>
      </c>
      <c r="AB308" s="28">
        <v>5</v>
      </c>
      <c r="AC308" s="28">
        <v>5.8</v>
      </c>
      <c r="AD308" s="28" t="s">
        <v>219</v>
      </c>
      <c r="AE308" s="28">
        <v>6.6</v>
      </c>
      <c r="AF308" s="28">
        <v>7.7</v>
      </c>
      <c r="AG308" s="28">
        <v>6.1</v>
      </c>
      <c r="AH308" s="28">
        <v>8.1</v>
      </c>
      <c r="AI308" s="28">
        <v>6.5</v>
      </c>
      <c r="AJ308" s="28" t="s">
        <v>219</v>
      </c>
      <c r="AK308" s="28">
        <v>6.7</v>
      </c>
      <c r="AL308" s="28">
        <v>8.1999999999999993</v>
      </c>
      <c r="AM308" s="33">
        <v>47</v>
      </c>
      <c r="AN308" s="36">
        <v>4</v>
      </c>
      <c r="AO308" s="32">
        <v>6.7</v>
      </c>
      <c r="AP308" s="32">
        <v>5.0999999999999996</v>
      </c>
      <c r="AQ308" s="32" t="s">
        <v>393</v>
      </c>
      <c r="AR308" s="32" t="s">
        <v>393</v>
      </c>
      <c r="AS308" s="32" t="s">
        <v>393</v>
      </c>
      <c r="AT308" s="32" t="s">
        <v>393</v>
      </c>
      <c r="AU308" s="32" t="s">
        <v>393</v>
      </c>
      <c r="AV308" s="32">
        <v>7.4</v>
      </c>
      <c r="AW308" s="32" t="s">
        <v>393</v>
      </c>
      <c r="AX308" s="32" t="s">
        <v>393</v>
      </c>
      <c r="AY308" s="32" t="s">
        <v>393</v>
      </c>
      <c r="AZ308" s="32" t="s">
        <v>393</v>
      </c>
      <c r="BA308" s="32" t="s">
        <v>393</v>
      </c>
      <c r="BB308" s="32">
        <v>8.6</v>
      </c>
      <c r="BC308" s="32">
        <v>7.5</v>
      </c>
      <c r="BD308" s="33">
        <v>5</v>
      </c>
      <c r="BE308" s="36">
        <v>0</v>
      </c>
      <c r="BF308" s="28">
        <v>4.5</v>
      </c>
      <c r="BG308" s="28">
        <v>4.5</v>
      </c>
      <c r="BH308" s="28">
        <v>5.3</v>
      </c>
      <c r="BI308" s="28">
        <v>5.2</v>
      </c>
      <c r="BJ308" s="28">
        <v>5.7</v>
      </c>
      <c r="BK308" s="28">
        <v>5.9</v>
      </c>
      <c r="BL308" s="28">
        <v>8.1</v>
      </c>
      <c r="BM308" s="28">
        <v>6.4</v>
      </c>
      <c r="BN308" s="28">
        <v>6</v>
      </c>
      <c r="BO308" s="28">
        <v>5</v>
      </c>
      <c r="BP308" s="28" t="s">
        <v>219</v>
      </c>
      <c r="BQ308" s="28" t="s">
        <v>393</v>
      </c>
      <c r="BR308" s="28" t="s">
        <v>219</v>
      </c>
      <c r="BS308" s="28" t="s">
        <v>393</v>
      </c>
      <c r="BT308" s="28">
        <v>8.1999999999999993</v>
      </c>
      <c r="BU308" s="28">
        <v>6.2</v>
      </c>
      <c r="BV308" s="28">
        <v>6.8</v>
      </c>
      <c r="BW308" s="28" t="s">
        <v>219</v>
      </c>
      <c r="BX308" s="28">
        <v>7</v>
      </c>
      <c r="BY308" s="28">
        <v>7.2</v>
      </c>
      <c r="BZ308" s="33">
        <v>39</v>
      </c>
      <c r="CA308" s="36">
        <v>11</v>
      </c>
      <c r="CB308" s="28">
        <v>7.2</v>
      </c>
      <c r="CC308" s="28" t="s">
        <v>393</v>
      </c>
      <c r="CD308" s="28">
        <v>7.2</v>
      </c>
      <c r="CE308" s="28" t="s">
        <v>393</v>
      </c>
      <c r="CF308" s="28">
        <v>6.7</v>
      </c>
      <c r="CG308" s="28">
        <v>5.3</v>
      </c>
      <c r="CH308" s="28">
        <v>7.2</v>
      </c>
      <c r="CI308" s="28" t="s">
        <v>219</v>
      </c>
      <c r="CJ308" s="28" t="s">
        <v>393</v>
      </c>
      <c r="CK308" s="28">
        <v>6.2</v>
      </c>
      <c r="CL308" s="28" t="s">
        <v>393</v>
      </c>
      <c r="CM308" s="28" t="s">
        <v>393</v>
      </c>
      <c r="CN308" s="28" t="s">
        <v>393</v>
      </c>
      <c r="CO308" s="28" t="s">
        <v>393</v>
      </c>
      <c r="CP308" s="28">
        <v>6.1</v>
      </c>
      <c r="CQ308" s="28">
        <v>4.7</v>
      </c>
      <c r="CR308" s="28" t="s">
        <v>393</v>
      </c>
      <c r="CS308" s="28">
        <v>5.0999999999999996</v>
      </c>
      <c r="CT308" s="28">
        <v>7.3</v>
      </c>
      <c r="CU308" s="33">
        <v>22</v>
      </c>
      <c r="CV308" s="36">
        <v>5</v>
      </c>
      <c r="CW308" s="38">
        <v>108</v>
      </c>
      <c r="CX308" s="38">
        <v>20</v>
      </c>
      <c r="CY308" s="38">
        <v>0</v>
      </c>
      <c r="CZ308" s="38">
        <v>128</v>
      </c>
      <c r="DA308" s="38">
        <v>5.41</v>
      </c>
      <c r="DB308" s="38">
        <v>2.12</v>
      </c>
      <c r="DC308" s="28" t="s">
        <v>393</v>
      </c>
      <c r="DD308" s="28" t="s">
        <v>393</v>
      </c>
      <c r="DE308" s="28" t="s">
        <v>393</v>
      </c>
      <c r="DF308" s="28" t="s">
        <v>393</v>
      </c>
      <c r="DG308" s="38"/>
      <c r="DH308" s="38">
        <v>0</v>
      </c>
      <c r="DI308" s="38">
        <v>0</v>
      </c>
      <c r="DJ308" s="33">
        <v>0</v>
      </c>
      <c r="DK308" s="36">
        <v>5</v>
      </c>
      <c r="DL308" s="38">
        <v>108</v>
      </c>
      <c r="DM308" s="38">
        <v>25</v>
      </c>
      <c r="DN308" s="38">
        <v>5.21</v>
      </c>
      <c r="DO308" s="38">
        <v>2.04</v>
      </c>
      <c r="DP308" s="33">
        <v>113</v>
      </c>
      <c r="DQ308" s="36">
        <v>25</v>
      </c>
      <c r="DR308" s="28">
        <v>137</v>
      </c>
      <c r="DS308" s="28">
        <v>122</v>
      </c>
      <c r="DT308" s="28">
        <v>5.92</v>
      </c>
      <c r="DU308" s="28">
        <v>2.3199999999999998</v>
      </c>
      <c r="DV308" s="28" t="s">
        <v>366</v>
      </c>
      <c r="DW308" s="168">
        <v>0.15625</v>
      </c>
    </row>
    <row r="309" spans="1:127" ht="18.75" customHeight="1" x14ac:dyDescent="0.2">
      <c r="A309" s="102">
        <v>31</v>
      </c>
      <c r="B309" s="629"/>
      <c r="C309" s="45">
        <v>2220728715</v>
      </c>
      <c r="D309" s="26" t="s">
        <v>7</v>
      </c>
      <c r="E309" s="26" t="s">
        <v>98</v>
      </c>
      <c r="F309" s="26" t="s">
        <v>168</v>
      </c>
      <c r="G309" s="27">
        <v>36095</v>
      </c>
      <c r="H309" s="26" t="s">
        <v>209</v>
      </c>
      <c r="I309" s="26" t="s">
        <v>212</v>
      </c>
      <c r="J309" s="28">
        <v>8.1</v>
      </c>
      <c r="K309" s="28">
        <v>7.1</v>
      </c>
      <c r="L309" s="28">
        <v>7.8</v>
      </c>
      <c r="M309" s="28">
        <v>6.5</v>
      </c>
      <c r="N309" s="28">
        <v>6</v>
      </c>
      <c r="O309" s="28">
        <v>5.3</v>
      </c>
      <c r="P309" s="28">
        <v>4.8</v>
      </c>
      <c r="Q309" s="28" t="s">
        <v>393</v>
      </c>
      <c r="R309" s="28">
        <v>6.3</v>
      </c>
      <c r="S309" s="28" t="s">
        <v>393</v>
      </c>
      <c r="T309" s="28" t="s">
        <v>393</v>
      </c>
      <c r="U309" s="28" t="s">
        <v>393</v>
      </c>
      <c r="V309" s="28" t="s">
        <v>393</v>
      </c>
      <c r="W309" s="28">
        <v>7.6</v>
      </c>
      <c r="X309" s="28">
        <v>8</v>
      </c>
      <c r="Y309" s="28">
        <v>8.4</v>
      </c>
      <c r="Z309" s="28">
        <v>7.7</v>
      </c>
      <c r="AA309" s="28">
        <v>6.1</v>
      </c>
      <c r="AB309" s="28">
        <v>6.6</v>
      </c>
      <c r="AC309" s="28">
        <v>7</v>
      </c>
      <c r="AD309" s="28">
        <v>7.4</v>
      </c>
      <c r="AE309" s="28">
        <v>6.3</v>
      </c>
      <c r="AF309" s="28">
        <v>4.4000000000000004</v>
      </c>
      <c r="AG309" s="28">
        <v>6.6</v>
      </c>
      <c r="AH309" s="28">
        <v>5.9</v>
      </c>
      <c r="AI309" s="28">
        <v>5.2</v>
      </c>
      <c r="AJ309" s="28">
        <v>4</v>
      </c>
      <c r="AK309" s="28">
        <v>5.5</v>
      </c>
      <c r="AL309" s="28">
        <v>4.7</v>
      </c>
      <c r="AM309" s="33">
        <v>51</v>
      </c>
      <c r="AN309" s="36">
        <v>0</v>
      </c>
      <c r="AO309" s="32">
        <v>4.2</v>
      </c>
      <c r="AP309" s="32" t="s">
        <v>219</v>
      </c>
      <c r="AQ309" s="32" t="s">
        <v>393</v>
      </c>
      <c r="AR309" s="32" t="s">
        <v>393</v>
      </c>
      <c r="AS309" s="32">
        <v>5.3</v>
      </c>
      <c r="AT309" s="32" t="s">
        <v>393</v>
      </c>
      <c r="AU309" s="32" t="s">
        <v>393</v>
      </c>
      <c r="AV309" s="32" t="s">
        <v>393</v>
      </c>
      <c r="AW309" s="32" t="s">
        <v>393</v>
      </c>
      <c r="AX309" s="32" t="s">
        <v>393</v>
      </c>
      <c r="AY309" s="32">
        <v>4</v>
      </c>
      <c r="AZ309" s="32" t="s">
        <v>393</v>
      </c>
      <c r="BA309" s="32" t="s">
        <v>393</v>
      </c>
      <c r="BB309" s="32" t="s">
        <v>393</v>
      </c>
      <c r="BC309" s="32">
        <v>6.6</v>
      </c>
      <c r="BD309" s="33">
        <v>4</v>
      </c>
      <c r="BE309" s="36">
        <v>1</v>
      </c>
      <c r="BF309" s="28">
        <v>5.0999999999999996</v>
      </c>
      <c r="BG309" s="28" t="s">
        <v>219</v>
      </c>
      <c r="BH309" s="28">
        <v>6.7</v>
      </c>
      <c r="BI309" s="28">
        <v>7.6</v>
      </c>
      <c r="BJ309" s="28">
        <v>5.8</v>
      </c>
      <c r="BK309" s="28">
        <v>5.0999999999999996</v>
      </c>
      <c r="BL309" s="28">
        <v>7</v>
      </c>
      <c r="BM309" s="28">
        <v>5.6</v>
      </c>
      <c r="BN309" s="28" t="s">
        <v>219</v>
      </c>
      <c r="BO309" s="28">
        <v>7.3</v>
      </c>
      <c r="BP309" s="28">
        <v>4.4000000000000004</v>
      </c>
      <c r="BQ309" s="28" t="s">
        <v>219</v>
      </c>
      <c r="BR309" s="28">
        <v>6.1</v>
      </c>
      <c r="BS309" s="28" t="s">
        <v>393</v>
      </c>
      <c r="BT309" s="28">
        <v>5.8</v>
      </c>
      <c r="BU309" s="28">
        <v>6.2</v>
      </c>
      <c r="BV309" s="28">
        <v>6.2</v>
      </c>
      <c r="BW309" s="28">
        <v>6.1</v>
      </c>
      <c r="BX309" s="28" t="s">
        <v>219</v>
      </c>
      <c r="BY309" s="28">
        <v>7.2</v>
      </c>
      <c r="BZ309" s="33">
        <v>39</v>
      </c>
      <c r="CA309" s="36">
        <v>11</v>
      </c>
      <c r="CB309" s="28">
        <v>6.8</v>
      </c>
      <c r="CC309" s="28" t="s">
        <v>393</v>
      </c>
      <c r="CD309" s="28">
        <v>6.2</v>
      </c>
      <c r="CE309" s="28" t="s">
        <v>393</v>
      </c>
      <c r="CF309" s="28">
        <v>6.1</v>
      </c>
      <c r="CG309" s="28">
        <v>5.2</v>
      </c>
      <c r="CH309" s="28" t="s">
        <v>393</v>
      </c>
      <c r="CI309" s="28" t="s">
        <v>219</v>
      </c>
      <c r="CJ309" s="28" t="s">
        <v>393</v>
      </c>
      <c r="CK309" s="28">
        <v>4.5999999999999996</v>
      </c>
      <c r="CL309" s="28" t="s">
        <v>393</v>
      </c>
      <c r="CM309" s="28" t="s">
        <v>393</v>
      </c>
      <c r="CN309" s="28" t="s">
        <v>393</v>
      </c>
      <c r="CO309" s="28" t="s">
        <v>393</v>
      </c>
      <c r="CP309" s="28">
        <v>4.2</v>
      </c>
      <c r="CQ309" s="28" t="s">
        <v>393</v>
      </c>
      <c r="CR309" s="28">
        <v>7.5</v>
      </c>
      <c r="CS309" s="28">
        <v>6.2</v>
      </c>
      <c r="CT309" s="28" t="s">
        <v>393</v>
      </c>
      <c r="CU309" s="33">
        <v>18</v>
      </c>
      <c r="CV309" s="36">
        <v>9</v>
      </c>
      <c r="CW309" s="38">
        <v>108</v>
      </c>
      <c r="CX309" s="38">
        <v>20</v>
      </c>
      <c r="CY309" s="38">
        <v>0</v>
      </c>
      <c r="CZ309" s="38">
        <v>128</v>
      </c>
      <c r="DA309" s="38">
        <v>5.17</v>
      </c>
      <c r="DB309" s="38">
        <v>1.95</v>
      </c>
      <c r="DC309" s="28" t="s">
        <v>393</v>
      </c>
      <c r="DD309" s="28" t="s">
        <v>393</v>
      </c>
      <c r="DE309" s="28" t="s">
        <v>393</v>
      </c>
      <c r="DF309" s="28" t="s">
        <v>393</v>
      </c>
      <c r="DG309" s="38"/>
      <c r="DH309" s="38">
        <v>0</v>
      </c>
      <c r="DI309" s="38">
        <v>0</v>
      </c>
      <c r="DJ309" s="33">
        <v>0</v>
      </c>
      <c r="DK309" s="36">
        <v>5</v>
      </c>
      <c r="DL309" s="38">
        <v>108</v>
      </c>
      <c r="DM309" s="38">
        <v>25</v>
      </c>
      <c r="DN309" s="38">
        <v>4.97</v>
      </c>
      <c r="DO309" s="38">
        <v>1.88</v>
      </c>
      <c r="DP309" s="33">
        <v>112</v>
      </c>
      <c r="DQ309" s="36">
        <v>26</v>
      </c>
      <c r="DR309" s="28">
        <v>137</v>
      </c>
      <c r="DS309" s="28">
        <v>121</v>
      </c>
      <c r="DT309" s="28">
        <v>5.91</v>
      </c>
      <c r="DU309" s="28">
        <v>2.14</v>
      </c>
      <c r="DV309" s="28" t="s">
        <v>393</v>
      </c>
      <c r="DW309" s="168">
        <v>0.15625</v>
      </c>
    </row>
    <row r="310" spans="1:127" ht="18.75" customHeight="1" x14ac:dyDescent="0.2">
      <c r="A310" s="102">
        <v>32</v>
      </c>
      <c r="B310" s="629"/>
      <c r="C310" s="45">
        <v>2221716767</v>
      </c>
      <c r="D310" s="26" t="s">
        <v>24</v>
      </c>
      <c r="E310" s="26" t="s">
        <v>80</v>
      </c>
      <c r="F310" s="26" t="s">
        <v>55</v>
      </c>
      <c r="G310" s="27">
        <v>36146</v>
      </c>
      <c r="H310" s="26" t="s">
        <v>210</v>
      </c>
      <c r="I310" s="26" t="s">
        <v>212</v>
      </c>
      <c r="J310" s="28">
        <v>9.1</v>
      </c>
      <c r="K310" s="28">
        <v>8.1</v>
      </c>
      <c r="L310" s="28">
        <v>8.5</v>
      </c>
      <c r="M310" s="28">
        <v>7.1</v>
      </c>
      <c r="N310" s="28">
        <v>7.6</v>
      </c>
      <c r="O310" s="28">
        <v>6.5</v>
      </c>
      <c r="P310" s="28">
        <v>6.3</v>
      </c>
      <c r="Q310" s="28" t="s">
        <v>393</v>
      </c>
      <c r="R310" s="28">
        <v>9.5</v>
      </c>
      <c r="S310" s="28" t="s">
        <v>393</v>
      </c>
      <c r="T310" s="28" t="s">
        <v>393</v>
      </c>
      <c r="U310" s="28" t="s">
        <v>393</v>
      </c>
      <c r="V310" s="28">
        <v>6.3</v>
      </c>
      <c r="W310" s="28">
        <v>7.2</v>
      </c>
      <c r="X310" s="28" t="s">
        <v>393</v>
      </c>
      <c r="Y310" s="28">
        <v>8.3000000000000007</v>
      </c>
      <c r="Z310" s="28">
        <v>7.1</v>
      </c>
      <c r="AA310" s="28">
        <v>4.9000000000000004</v>
      </c>
      <c r="AB310" s="28">
        <v>7.7</v>
      </c>
      <c r="AC310" s="28">
        <v>7.2</v>
      </c>
      <c r="AD310" s="28">
        <v>6.4</v>
      </c>
      <c r="AE310" s="28">
        <v>6.7</v>
      </c>
      <c r="AF310" s="28">
        <v>5.9</v>
      </c>
      <c r="AG310" s="28">
        <v>6.8</v>
      </c>
      <c r="AH310" s="28">
        <v>8.5</v>
      </c>
      <c r="AI310" s="28">
        <v>5.9</v>
      </c>
      <c r="AJ310" s="28" t="s">
        <v>219</v>
      </c>
      <c r="AK310" s="28" t="s">
        <v>219</v>
      </c>
      <c r="AL310" s="28">
        <v>8.6999999999999993</v>
      </c>
      <c r="AM310" s="33">
        <v>47</v>
      </c>
      <c r="AN310" s="36">
        <v>4</v>
      </c>
      <c r="AO310" s="32">
        <v>7.6</v>
      </c>
      <c r="AP310" s="32">
        <v>8.6999999999999993</v>
      </c>
      <c r="AQ310" s="32" t="s">
        <v>393</v>
      </c>
      <c r="AR310" s="32" t="s">
        <v>393</v>
      </c>
      <c r="AS310" s="32">
        <v>6.3</v>
      </c>
      <c r="AT310" s="32" t="s">
        <v>393</v>
      </c>
      <c r="AU310" s="32" t="s">
        <v>393</v>
      </c>
      <c r="AV310" s="32" t="s">
        <v>393</v>
      </c>
      <c r="AW310" s="32">
        <v>5.6</v>
      </c>
      <c r="AX310" s="32" t="s">
        <v>393</v>
      </c>
      <c r="AY310" s="32" t="s">
        <v>393</v>
      </c>
      <c r="AZ310" s="32" t="s">
        <v>393</v>
      </c>
      <c r="BA310" s="32" t="s">
        <v>393</v>
      </c>
      <c r="BB310" s="32" t="s">
        <v>393</v>
      </c>
      <c r="BC310" s="32" t="s">
        <v>219</v>
      </c>
      <c r="BD310" s="33">
        <v>4</v>
      </c>
      <c r="BE310" s="36">
        <v>1</v>
      </c>
      <c r="BF310" s="28">
        <v>5.3</v>
      </c>
      <c r="BG310" s="28">
        <v>5.5</v>
      </c>
      <c r="BH310" s="28">
        <v>5.6</v>
      </c>
      <c r="BI310" s="28">
        <v>6.9</v>
      </c>
      <c r="BJ310" s="28">
        <v>6</v>
      </c>
      <c r="BK310" s="28">
        <v>7</v>
      </c>
      <c r="BL310" s="28">
        <v>6.9</v>
      </c>
      <c r="BM310" s="28">
        <v>7.5</v>
      </c>
      <c r="BN310" s="28" t="s">
        <v>219</v>
      </c>
      <c r="BO310" s="28">
        <v>6.3</v>
      </c>
      <c r="BP310" s="28">
        <v>5.5</v>
      </c>
      <c r="BQ310" s="28" t="s">
        <v>219</v>
      </c>
      <c r="BR310" s="28">
        <v>6.3</v>
      </c>
      <c r="BS310" s="28">
        <v>8.1999999999999993</v>
      </c>
      <c r="BT310" s="28" t="s">
        <v>393</v>
      </c>
      <c r="BU310" s="28" t="s">
        <v>219</v>
      </c>
      <c r="BV310" s="28">
        <v>5.0999999999999996</v>
      </c>
      <c r="BW310" s="28">
        <v>6.1</v>
      </c>
      <c r="BX310" s="28" t="s">
        <v>219</v>
      </c>
      <c r="BY310" s="28">
        <v>8.1</v>
      </c>
      <c r="BZ310" s="33">
        <v>39</v>
      </c>
      <c r="CA310" s="36">
        <v>11</v>
      </c>
      <c r="CB310" s="28" t="s">
        <v>393</v>
      </c>
      <c r="CC310" s="28">
        <v>7.1</v>
      </c>
      <c r="CD310" s="28">
        <v>8.8000000000000007</v>
      </c>
      <c r="CE310" s="28" t="s">
        <v>393</v>
      </c>
      <c r="CF310" s="28">
        <v>7.3</v>
      </c>
      <c r="CG310" s="28" t="s">
        <v>393</v>
      </c>
      <c r="CH310" s="28">
        <v>6.5</v>
      </c>
      <c r="CI310" s="28">
        <v>7.1</v>
      </c>
      <c r="CJ310" s="28" t="s">
        <v>393</v>
      </c>
      <c r="CK310" s="28">
        <v>7.1</v>
      </c>
      <c r="CL310" s="28" t="s">
        <v>393</v>
      </c>
      <c r="CM310" s="28" t="s">
        <v>393</v>
      </c>
      <c r="CN310" s="28" t="s">
        <v>393</v>
      </c>
      <c r="CO310" s="28" t="s">
        <v>393</v>
      </c>
      <c r="CP310" s="28">
        <v>5.4</v>
      </c>
      <c r="CQ310" s="28">
        <v>7.9</v>
      </c>
      <c r="CR310" s="28" t="s">
        <v>393</v>
      </c>
      <c r="CS310" s="28" t="s">
        <v>219</v>
      </c>
      <c r="CT310" s="28">
        <v>9.6</v>
      </c>
      <c r="CU310" s="33">
        <v>21</v>
      </c>
      <c r="CV310" s="36">
        <v>6</v>
      </c>
      <c r="CW310" s="38">
        <v>107</v>
      </c>
      <c r="CX310" s="38">
        <v>21</v>
      </c>
      <c r="CY310" s="38">
        <v>0</v>
      </c>
      <c r="CZ310" s="38">
        <v>128</v>
      </c>
      <c r="DA310" s="38">
        <v>5.76</v>
      </c>
      <c r="DB310" s="38">
        <v>2.3199999999999998</v>
      </c>
      <c r="DC310" s="28" t="s">
        <v>393</v>
      </c>
      <c r="DD310" s="28" t="s">
        <v>393</v>
      </c>
      <c r="DE310" s="28" t="s">
        <v>393</v>
      </c>
      <c r="DF310" s="28" t="s">
        <v>393</v>
      </c>
      <c r="DG310" s="38"/>
      <c r="DH310" s="38">
        <v>0</v>
      </c>
      <c r="DI310" s="38">
        <v>0</v>
      </c>
      <c r="DJ310" s="33">
        <v>0</v>
      </c>
      <c r="DK310" s="36">
        <v>5</v>
      </c>
      <c r="DL310" s="38">
        <v>107</v>
      </c>
      <c r="DM310" s="38">
        <v>26</v>
      </c>
      <c r="DN310" s="38">
        <v>5.54</v>
      </c>
      <c r="DO310" s="38">
        <v>2.2400000000000002</v>
      </c>
      <c r="DP310" s="33">
        <v>111</v>
      </c>
      <c r="DQ310" s="36">
        <v>27</v>
      </c>
      <c r="DR310" s="28">
        <v>137</v>
      </c>
      <c r="DS310" s="28">
        <v>120</v>
      </c>
      <c r="DT310" s="28">
        <v>6.5</v>
      </c>
      <c r="DU310" s="28">
        <v>2.56</v>
      </c>
      <c r="DV310" s="28" t="s">
        <v>393</v>
      </c>
      <c r="DW310" s="168">
        <v>0.1640625</v>
      </c>
    </row>
    <row r="311" spans="1:127" ht="18.75" customHeight="1" x14ac:dyDescent="0.2">
      <c r="A311" s="102">
        <v>33</v>
      </c>
      <c r="B311" s="629"/>
      <c r="C311" s="45">
        <v>2220727352</v>
      </c>
      <c r="D311" s="26" t="s">
        <v>12</v>
      </c>
      <c r="E311" s="26" t="s">
        <v>89</v>
      </c>
      <c r="F311" s="26" t="s">
        <v>160</v>
      </c>
      <c r="G311" s="27">
        <v>35795</v>
      </c>
      <c r="H311" s="26" t="s">
        <v>209</v>
      </c>
      <c r="I311" s="26" t="s">
        <v>212</v>
      </c>
      <c r="J311" s="28">
        <v>8.6999999999999993</v>
      </c>
      <c r="K311" s="28">
        <v>5.8</v>
      </c>
      <c r="L311" s="28">
        <v>7.7</v>
      </c>
      <c r="M311" s="28">
        <v>6</v>
      </c>
      <c r="N311" s="28">
        <v>6.3</v>
      </c>
      <c r="O311" s="28">
        <v>6.1</v>
      </c>
      <c r="P311" s="28" t="s">
        <v>219</v>
      </c>
      <c r="Q311" s="28" t="s">
        <v>393</v>
      </c>
      <c r="R311" s="28">
        <v>5.3</v>
      </c>
      <c r="S311" s="28" t="s">
        <v>393</v>
      </c>
      <c r="T311" s="28" t="s">
        <v>393</v>
      </c>
      <c r="U311" s="28" t="s">
        <v>219</v>
      </c>
      <c r="V311" s="28" t="s">
        <v>393</v>
      </c>
      <c r="W311" s="28">
        <v>7.3</v>
      </c>
      <c r="X311" s="28" t="s">
        <v>393</v>
      </c>
      <c r="Y311" s="28">
        <v>9.1999999999999993</v>
      </c>
      <c r="Z311" s="28">
        <v>8.8000000000000007</v>
      </c>
      <c r="AA311" s="28">
        <v>7.1</v>
      </c>
      <c r="AB311" s="28">
        <v>7.7</v>
      </c>
      <c r="AC311" s="28">
        <v>6.4</v>
      </c>
      <c r="AD311" s="28">
        <v>7.4</v>
      </c>
      <c r="AE311" s="28">
        <v>4.7</v>
      </c>
      <c r="AF311" s="28">
        <v>6.1</v>
      </c>
      <c r="AG311" s="28">
        <v>7.8</v>
      </c>
      <c r="AH311" s="28">
        <v>0</v>
      </c>
      <c r="AI311" s="28">
        <v>5.4</v>
      </c>
      <c r="AJ311" s="28" t="s">
        <v>219</v>
      </c>
      <c r="AK311" s="28">
        <v>6.7</v>
      </c>
      <c r="AL311" s="28" t="s">
        <v>393</v>
      </c>
      <c r="AM311" s="33">
        <v>41</v>
      </c>
      <c r="AN311" s="36">
        <v>10</v>
      </c>
      <c r="AO311" s="32">
        <v>7</v>
      </c>
      <c r="AP311" s="32">
        <v>4.4000000000000004</v>
      </c>
      <c r="AQ311" s="32">
        <v>5.9</v>
      </c>
      <c r="AR311" s="32" t="s">
        <v>393</v>
      </c>
      <c r="AS311" s="32" t="s">
        <v>393</v>
      </c>
      <c r="AT311" s="32" t="s">
        <v>393</v>
      </c>
      <c r="AU311" s="32" t="s">
        <v>393</v>
      </c>
      <c r="AV311" s="32" t="s">
        <v>393</v>
      </c>
      <c r="AW311" s="32">
        <v>4</v>
      </c>
      <c r="AX311" s="32" t="s">
        <v>393</v>
      </c>
      <c r="AY311" s="32" t="s">
        <v>393</v>
      </c>
      <c r="AZ311" s="32" t="s">
        <v>393</v>
      </c>
      <c r="BA311" s="32" t="s">
        <v>393</v>
      </c>
      <c r="BB311" s="32" t="s">
        <v>393</v>
      </c>
      <c r="BC311" s="32" t="s">
        <v>219</v>
      </c>
      <c r="BD311" s="33">
        <v>4</v>
      </c>
      <c r="BE311" s="36">
        <v>1</v>
      </c>
      <c r="BF311" s="28">
        <v>4.2</v>
      </c>
      <c r="BG311" s="28">
        <v>4.5</v>
      </c>
      <c r="BH311" s="28">
        <v>4.5</v>
      </c>
      <c r="BI311" s="28">
        <v>7.2</v>
      </c>
      <c r="BJ311" s="28">
        <v>4.8</v>
      </c>
      <c r="BK311" s="28">
        <v>4.7</v>
      </c>
      <c r="BL311" s="28">
        <v>7.4</v>
      </c>
      <c r="BM311" s="28">
        <v>4.7</v>
      </c>
      <c r="BN311" s="28" t="s">
        <v>219</v>
      </c>
      <c r="BO311" s="28">
        <v>5.6</v>
      </c>
      <c r="BP311" s="28">
        <v>5.2</v>
      </c>
      <c r="BQ311" s="28" t="s">
        <v>219</v>
      </c>
      <c r="BR311" s="28">
        <v>4.7</v>
      </c>
      <c r="BS311" s="28" t="s">
        <v>393</v>
      </c>
      <c r="BT311" s="28">
        <v>4</v>
      </c>
      <c r="BU311" s="28">
        <v>5.5</v>
      </c>
      <c r="BV311" s="28">
        <v>5.2</v>
      </c>
      <c r="BW311" s="28" t="s">
        <v>219</v>
      </c>
      <c r="BX311" s="28">
        <v>8</v>
      </c>
      <c r="BY311" s="28" t="s">
        <v>219</v>
      </c>
      <c r="BZ311" s="33">
        <v>41</v>
      </c>
      <c r="CA311" s="36">
        <v>9</v>
      </c>
      <c r="CB311" s="28">
        <v>8.3000000000000007</v>
      </c>
      <c r="CC311" s="28" t="s">
        <v>393</v>
      </c>
      <c r="CD311" s="28">
        <v>8.1</v>
      </c>
      <c r="CE311" s="28" t="s">
        <v>393</v>
      </c>
      <c r="CF311" s="28">
        <v>5.3</v>
      </c>
      <c r="CG311" s="28">
        <v>4.7</v>
      </c>
      <c r="CH311" s="28">
        <v>8.6</v>
      </c>
      <c r="CI311" s="28">
        <v>4.5</v>
      </c>
      <c r="CJ311" s="28" t="s">
        <v>393</v>
      </c>
      <c r="CK311" s="28">
        <v>5.6</v>
      </c>
      <c r="CL311" s="28" t="s">
        <v>393</v>
      </c>
      <c r="CM311" s="28" t="s">
        <v>393</v>
      </c>
      <c r="CN311" s="28" t="s">
        <v>393</v>
      </c>
      <c r="CO311" s="28" t="s">
        <v>393</v>
      </c>
      <c r="CP311" s="28">
        <v>5</v>
      </c>
      <c r="CQ311" s="28">
        <v>6</v>
      </c>
      <c r="CR311" s="28" t="s">
        <v>393</v>
      </c>
      <c r="CS311" s="28">
        <v>8</v>
      </c>
      <c r="CT311" s="28">
        <v>6.9</v>
      </c>
      <c r="CU311" s="33">
        <v>25</v>
      </c>
      <c r="CV311" s="36">
        <v>2</v>
      </c>
      <c r="CW311" s="38">
        <v>107</v>
      </c>
      <c r="CX311" s="38">
        <v>21</v>
      </c>
      <c r="CY311" s="38">
        <v>0</v>
      </c>
      <c r="CZ311" s="38">
        <v>128</v>
      </c>
      <c r="DA311" s="38">
        <v>5.05</v>
      </c>
      <c r="DB311" s="38">
        <v>1.93</v>
      </c>
      <c r="DC311" s="28" t="s">
        <v>393</v>
      </c>
      <c r="DD311" s="28" t="s">
        <v>393</v>
      </c>
      <c r="DE311" s="28" t="s">
        <v>393</v>
      </c>
      <c r="DF311" s="28" t="s">
        <v>393</v>
      </c>
      <c r="DG311" s="38"/>
      <c r="DH311" s="38">
        <v>0</v>
      </c>
      <c r="DI311" s="38">
        <v>0</v>
      </c>
      <c r="DJ311" s="33">
        <v>0</v>
      </c>
      <c r="DK311" s="36">
        <v>5</v>
      </c>
      <c r="DL311" s="38">
        <v>107</v>
      </c>
      <c r="DM311" s="38">
        <v>26</v>
      </c>
      <c r="DN311" s="38">
        <v>4.8600000000000003</v>
      </c>
      <c r="DO311" s="38">
        <v>1.86</v>
      </c>
      <c r="DP311" s="33">
        <v>111</v>
      </c>
      <c r="DQ311" s="36">
        <v>27</v>
      </c>
      <c r="DR311" s="28">
        <v>137</v>
      </c>
      <c r="DS311" s="28">
        <v>116</v>
      </c>
      <c r="DT311" s="28">
        <v>5.91</v>
      </c>
      <c r="DU311" s="28">
        <v>2.21</v>
      </c>
      <c r="DV311" s="28" t="s">
        <v>393</v>
      </c>
      <c r="DW311" s="168">
        <v>0.1640625</v>
      </c>
    </row>
    <row r="312" spans="1:127" ht="18.75" customHeight="1" x14ac:dyDescent="0.2">
      <c r="A312" s="102">
        <v>34</v>
      </c>
      <c r="B312" s="629"/>
      <c r="C312" s="45">
        <v>2221724201</v>
      </c>
      <c r="D312" s="26" t="s">
        <v>7</v>
      </c>
      <c r="E312" s="26" t="s">
        <v>119</v>
      </c>
      <c r="F312" s="26" t="s">
        <v>16</v>
      </c>
      <c r="G312" s="27">
        <v>35796</v>
      </c>
      <c r="H312" s="26" t="s">
        <v>210</v>
      </c>
      <c r="I312" s="26" t="s">
        <v>212</v>
      </c>
      <c r="J312" s="28">
        <v>6.6</v>
      </c>
      <c r="K312" s="28">
        <v>6.1</v>
      </c>
      <c r="L312" s="28">
        <v>4.0999999999999996</v>
      </c>
      <c r="M312" s="28">
        <v>7.2</v>
      </c>
      <c r="N312" s="28">
        <v>4.5999999999999996</v>
      </c>
      <c r="O312" s="28">
        <v>6</v>
      </c>
      <c r="P312" s="28">
        <v>7.2</v>
      </c>
      <c r="Q312" s="28" t="s">
        <v>393</v>
      </c>
      <c r="R312" s="28">
        <v>6</v>
      </c>
      <c r="S312" s="28" t="s">
        <v>393</v>
      </c>
      <c r="T312" s="28" t="s">
        <v>393</v>
      </c>
      <c r="U312" s="28" t="s">
        <v>393</v>
      </c>
      <c r="V312" s="28" t="s">
        <v>393</v>
      </c>
      <c r="W312" s="28">
        <v>6.7</v>
      </c>
      <c r="X312" s="28">
        <v>4.3</v>
      </c>
      <c r="Y312" s="28">
        <v>7.5</v>
      </c>
      <c r="Z312" s="28">
        <v>8</v>
      </c>
      <c r="AA312" s="28">
        <v>4.8</v>
      </c>
      <c r="AB312" s="28">
        <v>5.2</v>
      </c>
      <c r="AC312" s="28">
        <v>5.0999999999999996</v>
      </c>
      <c r="AD312" s="28">
        <v>7.7</v>
      </c>
      <c r="AE312" s="28">
        <v>5</v>
      </c>
      <c r="AF312" s="28">
        <v>5.3</v>
      </c>
      <c r="AG312" s="28">
        <v>5</v>
      </c>
      <c r="AH312" s="28">
        <v>5.8</v>
      </c>
      <c r="AI312" s="28">
        <v>5.0999999999999996</v>
      </c>
      <c r="AJ312" s="28">
        <v>5.7</v>
      </c>
      <c r="AK312" s="28">
        <v>6.2</v>
      </c>
      <c r="AL312" s="28" t="s">
        <v>393</v>
      </c>
      <c r="AM312" s="33">
        <v>49</v>
      </c>
      <c r="AN312" s="36">
        <v>2</v>
      </c>
      <c r="AO312" s="32">
        <v>6.5</v>
      </c>
      <c r="AP312" s="32">
        <v>6</v>
      </c>
      <c r="AQ312" s="32" t="s">
        <v>393</v>
      </c>
      <c r="AR312" s="32">
        <v>6</v>
      </c>
      <c r="AS312" s="32" t="s">
        <v>393</v>
      </c>
      <c r="AT312" s="32" t="s">
        <v>393</v>
      </c>
      <c r="AU312" s="32" t="s">
        <v>393</v>
      </c>
      <c r="AV312" s="32" t="s">
        <v>393</v>
      </c>
      <c r="AW312" s="32">
        <v>7.6</v>
      </c>
      <c r="AX312" s="32" t="s">
        <v>393</v>
      </c>
      <c r="AY312" s="32" t="s">
        <v>393</v>
      </c>
      <c r="AZ312" s="32" t="s">
        <v>393</v>
      </c>
      <c r="BA312" s="32" t="s">
        <v>393</v>
      </c>
      <c r="BB312" s="32" t="s">
        <v>393</v>
      </c>
      <c r="BC312" s="32">
        <v>6.9</v>
      </c>
      <c r="BD312" s="33">
        <v>5</v>
      </c>
      <c r="BE312" s="36">
        <v>0</v>
      </c>
      <c r="BF312" s="28">
        <v>5.2</v>
      </c>
      <c r="BG312" s="28">
        <v>4.5999999999999996</v>
      </c>
      <c r="BH312" s="28" t="s">
        <v>219</v>
      </c>
      <c r="BI312" s="28">
        <v>6.1</v>
      </c>
      <c r="BJ312" s="28">
        <v>6.6</v>
      </c>
      <c r="BK312" s="28">
        <v>5.4</v>
      </c>
      <c r="BL312" s="28">
        <v>8.1</v>
      </c>
      <c r="BM312" s="28">
        <v>6</v>
      </c>
      <c r="BN312" s="28">
        <v>6.7</v>
      </c>
      <c r="BO312" s="28">
        <v>6.2</v>
      </c>
      <c r="BP312" s="28">
        <v>4.5999999999999996</v>
      </c>
      <c r="BQ312" s="28">
        <v>5.9</v>
      </c>
      <c r="BR312" s="28">
        <v>4.8</v>
      </c>
      <c r="BS312" s="28" t="s">
        <v>393</v>
      </c>
      <c r="BT312" s="28">
        <v>4.5</v>
      </c>
      <c r="BU312" s="28">
        <v>6.5</v>
      </c>
      <c r="BV312" s="28" t="s">
        <v>219</v>
      </c>
      <c r="BW312" s="28" t="s">
        <v>219</v>
      </c>
      <c r="BX312" s="28" t="s">
        <v>393</v>
      </c>
      <c r="BY312" s="28">
        <v>7.8</v>
      </c>
      <c r="BZ312" s="33">
        <v>39</v>
      </c>
      <c r="CA312" s="36">
        <v>11</v>
      </c>
      <c r="CB312" s="28">
        <v>7.8</v>
      </c>
      <c r="CC312" s="28" t="s">
        <v>393</v>
      </c>
      <c r="CD312" s="28">
        <v>6.8</v>
      </c>
      <c r="CE312" s="28" t="s">
        <v>393</v>
      </c>
      <c r="CF312" s="28">
        <v>5.3</v>
      </c>
      <c r="CG312" s="28" t="s">
        <v>393</v>
      </c>
      <c r="CH312" s="28" t="s">
        <v>393</v>
      </c>
      <c r="CI312" s="28">
        <v>5.2</v>
      </c>
      <c r="CJ312" s="28" t="s">
        <v>393</v>
      </c>
      <c r="CK312" s="28">
        <v>4.8</v>
      </c>
      <c r="CL312" s="28" t="s">
        <v>393</v>
      </c>
      <c r="CM312" s="28" t="s">
        <v>393</v>
      </c>
      <c r="CN312" s="28" t="s">
        <v>393</v>
      </c>
      <c r="CO312" s="28" t="s">
        <v>393</v>
      </c>
      <c r="CP312" s="28">
        <v>5.4</v>
      </c>
      <c r="CQ312" s="28" t="s">
        <v>393</v>
      </c>
      <c r="CR312" s="28">
        <v>7.4</v>
      </c>
      <c r="CS312" s="28" t="s">
        <v>219</v>
      </c>
      <c r="CT312" s="28">
        <v>6.2</v>
      </c>
      <c r="CU312" s="33">
        <v>18</v>
      </c>
      <c r="CV312" s="36">
        <v>9</v>
      </c>
      <c r="CW312" s="38">
        <v>106</v>
      </c>
      <c r="CX312" s="38">
        <v>22</v>
      </c>
      <c r="CY312" s="38">
        <v>0</v>
      </c>
      <c r="CZ312" s="38">
        <v>128</v>
      </c>
      <c r="DA312" s="38">
        <v>4.8</v>
      </c>
      <c r="DB312" s="38">
        <v>1.77</v>
      </c>
      <c r="DC312" s="28" t="s">
        <v>393</v>
      </c>
      <c r="DD312" s="28" t="s">
        <v>393</v>
      </c>
      <c r="DE312" s="28" t="s">
        <v>393</v>
      </c>
      <c r="DF312" s="28" t="s">
        <v>393</v>
      </c>
      <c r="DG312" s="38"/>
      <c r="DH312" s="38">
        <v>0</v>
      </c>
      <c r="DI312" s="38">
        <v>0</v>
      </c>
      <c r="DJ312" s="33">
        <v>0</v>
      </c>
      <c r="DK312" s="36">
        <v>5</v>
      </c>
      <c r="DL312" s="38">
        <v>106</v>
      </c>
      <c r="DM312" s="38">
        <v>27</v>
      </c>
      <c r="DN312" s="38">
        <v>4.62</v>
      </c>
      <c r="DO312" s="38">
        <v>1.7</v>
      </c>
      <c r="DP312" s="33">
        <v>111</v>
      </c>
      <c r="DQ312" s="36">
        <v>27</v>
      </c>
      <c r="DR312" s="28">
        <v>137</v>
      </c>
      <c r="DS312" s="28">
        <v>114</v>
      </c>
      <c r="DT312" s="28">
        <v>5.73</v>
      </c>
      <c r="DU312" s="28">
        <v>2.0699999999999998</v>
      </c>
      <c r="DV312" s="28" t="s">
        <v>378</v>
      </c>
      <c r="DW312" s="168">
        <v>0.171875</v>
      </c>
    </row>
    <row r="313" spans="1:127" ht="18.75" customHeight="1" x14ac:dyDescent="0.2">
      <c r="A313" s="102">
        <v>35</v>
      </c>
      <c r="B313" s="629"/>
      <c r="C313" s="45">
        <v>2220249371</v>
      </c>
      <c r="D313" s="26" t="s">
        <v>12</v>
      </c>
      <c r="E313" s="26" t="s">
        <v>77</v>
      </c>
      <c r="F313" s="26" t="s">
        <v>158</v>
      </c>
      <c r="G313" s="27">
        <v>35892</v>
      </c>
      <c r="H313" s="26" t="s">
        <v>209</v>
      </c>
      <c r="I313" s="26" t="s">
        <v>212</v>
      </c>
      <c r="J313" s="28">
        <v>8.1999999999999993</v>
      </c>
      <c r="K313" s="28">
        <v>8.1999999999999993</v>
      </c>
      <c r="L313" s="28">
        <v>8.1999999999999993</v>
      </c>
      <c r="M313" s="28">
        <v>6.5</v>
      </c>
      <c r="N313" s="28">
        <v>5.8</v>
      </c>
      <c r="O313" s="28">
        <v>4.8</v>
      </c>
      <c r="P313" s="28">
        <v>5.7</v>
      </c>
      <c r="Q313" s="28">
        <v>9.3000000000000007</v>
      </c>
      <c r="R313" s="28">
        <v>0</v>
      </c>
      <c r="S313" s="28" t="s">
        <v>393</v>
      </c>
      <c r="T313" s="28" t="s">
        <v>393</v>
      </c>
      <c r="U313" s="28" t="s">
        <v>393</v>
      </c>
      <c r="V313" s="28" t="s">
        <v>393</v>
      </c>
      <c r="W313" s="28">
        <v>8.3000000000000007</v>
      </c>
      <c r="X313" s="28">
        <v>4.5999999999999996</v>
      </c>
      <c r="Y313" s="28">
        <v>9.5</v>
      </c>
      <c r="Z313" s="28">
        <v>8.9</v>
      </c>
      <c r="AA313" s="28">
        <v>7.1</v>
      </c>
      <c r="AB313" s="28">
        <v>5.9</v>
      </c>
      <c r="AC313" s="28">
        <v>6.2</v>
      </c>
      <c r="AD313" s="28">
        <v>8.1</v>
      </c>
      <c r="AE313" s="28" t="s">
        <v>219</v>
      </c>
      <c r="AF313" s="28">
        <v>5.9</v>
      </c>
      <c r="AG313" s="28">
        <v>6.2</v>
      </c>
      <c r="AH313" s="28">
        <v>6.9</v>
      </c>
      <c r="AI313" s="28" t="s">
        <v>393</v>
      </c>
      <c r="AJ313" s="28">
        <v>4.4000000000000004</v>
      </c>
      <c r="AK313" s="28">
        <v>6.6</v>
      </c>
      <c r="AL313" s="28">
        <v>6.7</v>
      </c>
      <c r="AM313" s="33">
        <v>47</v>
      </c>
      <c r="AN313" s="36">
        <v>4</v>
      </c>
      <c r="AO313" s="32">
        <v>6</v>
      </c>
      <c r="AP313" s="32">
        <v>7.6</v>
      </c>
      <c r="AQ313" s="32" t="s">
        <v>393</v>
      </c>
      <c r="AR313" s="32" t="s">
        <v>393</v>
      </c>
      <c r="AS313" s="32" t="s">
        <v>393</v>
      </c>
      <c r="AT313" s="32" t="s">
        <v>393</v>
      </c>
      <c r="AU313" s="32" t="s">
        <v>393</v>
      </c>
      <c r="AV313" s="32">
        <v>6.2</v>
      </c>
      <c r="AW313" s="32" t="s">
        <v>393</v>
      </c>
      <c r="AX313" s="32" t="s">
        <v>393</v>
      </c>
      <c r="AY313" s="32" t="s">
        <v>393</v>
      </c>
      <c r="AZ313" s="32" t="s">
        <v>393</v>
      </c>
      <c r="BA313" s="32" t="s">
        <v>393</v>
      </c>
      <c r="BB313" s="32">
        <v>6.1</v>
      </c>
      <c r="BC313" s="32">
        <v>5.9</v>
      </c>
      <c r="BD313" s="33">
        <v>5</v>
      </c>
      <c r="BE313" s="36">
        <v>0</v>
      </c>
      <c r="BF313" s="28">
        <v>4</v>
      </c>
      <c r="BG313" s="28">
        <v>5.3</v>
      </c>
      <c r="BH313" s="28">
        <v>5.0999999999999996</v>
      </c>
      <c r="BI313" s="28">
        <v>5</v>
      </c>
      <c r="BJ313" s="28">
        <v>6.6</v>
      </c>
      <c r="BK313" s="28">
        <v>6</v>
      </c>
      <c r="BL313" s="28">
        <v>6.5</v>
      </c>
      <c r="BM313" s="28">
        <v>6.1</v>
      </c>
      <c r="BN313" s="28">
        <v>5</v>
      </c>
      <c r="BO313" s="28">
        <v>4.5999999999999996</v>
      </c>
      <c r="BP313" s="28">
        <v>5.5</v>
      </c>
      <c r="BQ313" s="28">
        <v>5.3</v>
      </c>
      <c r="BR313" s="28">
        <v>6.3</v>
      </c>
      <c r="BS313" s="28" t="s">
        <v>393</v>
      </c>
      <c r="BT313" s="28" t="s">
        <v>219</v>
      </c>
      <c r="BU313" s="28">
        <v>8.3000000000000007</v>
      </c>
      <c r="BV313" s="28">
        <v>6</v>
      </c>
      <c r="BW313" s="28" t="s">
        <v>219</v>
      </c>
      <c r="BX313" s="28">
        <v>6.4</v>
      </c>
      <c r="BY313" s="28" t="s">
        <v>219</v>
      </c>
      <c r="BZ313" s="33">
        <v>43</v>
      </c>
      <c r="CA313" s="36">
        <v>7</v>
      </c>
      <c r="CB313" s="28">
        <v>8.9</v>
      </c>
      <c r="CC313" s="28" t="s">
        <v>393</v>
      </c>
      <c r="CD313" s="28">
        <v>7.2</v>
      </c>
      <c r="CE313" s="28" t="s">
        <v>393</v>
      </c>
      <c r="CF313" s="28">
        <v>5.6</v>
      </c>
      <c r="CG313" s="28">
        <v>5.2</v>
      </c>
      <c r="CH313" s="28">
        <v>7.2</v>
      </c>
      <c r="CI313" s="28" t="s">
        <v>219</v>
      </c>
      <c r="CJ313" s="28">
        <v>7.3</v>
      </c>
      <c r="CK313" s="28" t="s">
        <v>393</v>
      </c>
      <c r="CL313" s="28" t="s">
        <v>393</v>
      </c>
      <c r="CM313" s="28" t="s">
        <v>393</v>
      </c>
      <c r="CN313" s="28" t="s">
        <v>393</v>
      </c>
      <c r="CO313" s="28" t="s">
        <v>393</v>
      </c>
      <c r="CP313" s="28" t="s">
        <v>393</v>
      </c>
      <c r="CQ313" s="28" t="s">
        <v>393</v>
      </c>
      <c r="CR313" s="28" t="s">
        <v>393</v>
      </c>
      <c r="CS313" s="28" t="s">
        <v>219</v>
      </c>
      <c r="CT313" s="28">
        <v>8.6999999999999993</v>
      </c>
      <c r="CU313" s="33">
        <v>15</v>
      </c>
      <c r="CV313" s="36">
        <v>12</v>
      </c>
      <c r="CW313" s="38">
        <v>105</v>
      </c>
      <c r="CX313" s="38">
        <v>23</v>
      </c>
      <c r="CY313" s="38">
        <v>0</v>
      </c>
      <c r="CZ313" s="38">
        <v>128</v>
      </c>
      <c r="DA313" s="38">
        <v>5.19</v>
      </c>
      <c r="DB313" s="38">
        <v>2</v>
      </c>
      <c r="DC313" s="28" t="s">
        <v>393</v>
      </c>
      <c r="DD313" s="28" t="s">
        <v>393</v>
      </c>
      <c r="DE313" s="28" t="s">
        <v>393</v>
      </c>
      <c r="DF313" s="28" t="s">
        <v>393</v>
      </c>
      <c r="DG313" s="38"/>
      <c r="DH313" s="38">
        <v>0</v>
      </c>
      <c r="DI313" s="38">
        <v>0</v>
      </c>
      <c r="DJ313" s="33">
        <v>0</v>
      </c>
      <c r="DK313" s="36">
        <v>5</v>
      </c>
      <c r="DL313" s="38">
        <v>105</v>
      </c>
      <c r="DM313" s="38">
        <v>28</v>
      </c>
      <c r="DN313" s="38">
        <v>5</v>
      </c>
      <c r="DO313" s="38">
        <v>1.92</v>
      </c>
      <c r="DP313" s="33">
        <v>110</v>
      </c>
      <c r="DQ313" s="36">
        <v>28</v>
      </c>
      <c r="DR313" s="28">
        <v>137</v>
      </c>
      <c r="DS313" s="28">
        <v>112</v>
      </c>
      <c r="DT313" s="28">
        <v>6.21</v>
      </c>
      <c r="DU313" s="28">
        <v>2.39</v>
      </c>
      <c r="DV313" s="28" t="s">
        <v>0</v>
      </c>
      <c r="DW313" s="168">
        <v>0.1796875</v>
      </c>
    </row>
    <row r="314" spans="1:127" ht="18.75" customHeight="1" x14ac:dyDescent="0.2">
      <c r="A314" s="102">
        <v>36</v>
      </c>
      <c r="B314" s="629"/>
      <c r="C314" s="45">
        <v>2220727395</v>
      </c>
      <c r="D314" s="26" t="s">
        <v>6</v>
      </c>
      <c r="E314" s="26" t="s">
        <v>48</v>
      </c>
      <c r="F314" s="26" t="s">
        <v>178</v>
      </c>
      <c r="G314" s="27">
        <v>36076</v>
      </c>
      <c r="H314" s="26" t="s">
        <v>209</v>
      </c>
      <c r="I314" s="26" t="s">
        <v>212</v>
      </c>
      <c r="J314" s="28">
        <v>8</v>
      </c>
      <c r="K314" s="28">
        <v>6.8</v>
      </c>
      <c r="L314" s="28">
        <v>4</v>
      </c>
      <c r="M314" s="28">
        <v>6.5</v>
      </c>
      <c r="N314" s="28">
        <v>7.6</v>
      </c>
      <c r="O314" s="28">
        <v>5.3</v>
      </c>
      <c r="P314" s="28">
        <v>4.9000000000000004</v>
      </c>
      <c r="Q314" s="28" t="s">
        <v>393</v>
      </c>
      <c r="R314" s="28">
        <v>5.6</v>
      </c>
      <c r="S314" s="28" t="s">
        <v>393</v>
      </c>
      <c r="T314" s="28" t="s">
        <v>393</v>
      </c>
      <c r="U314" s="28" t="s">
        <v>393</v>
      </c>
      <c r="V314" s="28" t="s">
        <v>393</v>
      </c>
      <c r="W314" s="28">
        <v>7.5</v>
      </c>
      <c r="X314" s="28">
        <v>6.4</v>
      </c>
      <c r="Y314" s="28">
        <v>8.3000000000000007</v>
      </c>
      <c r="Z314" s="28">
        <v>8.5</v>
      </c>
      <c r="AA314" s="28" t="s">
        <v>219</v>
      </c>
      <c r="AB314" s="28">
        <v>5.2</v>
      </c>
      <c r="AC314" s="28">
        <v>4.9000000000000004</v>
      </c>
      <c r="AD314" s="28">
        <v>4.5999999999999996</v>
      </c>
      <c r="AE314" s="28">
        <v>5.9</v>
      </c>
      <c r="AF314" s="28">
        <v>5.0999999999999996</v>
      </c>
      <c r="AG314" s="28">
        <v>5.0999999999999996</v>
      </c>
      <c r="AH314" s="28">
        <v>5.4</v>
      </c>
      <c r="AI314" s="28">
        <v>4.8</v>
      </c>
      <c r="AJ314" s="28" t="s">
        <v>219</v>
      </c>
      <c r="AK314" s="28">
        <v>6.3</v>
      </c>
      <c r="AL314" s="28">
        <v>5.5</v>
      </c>
      <c r="AM314" s="33">
        <v>46</v>
      </c>
      <c r="AN314" s="36">
        <v>5</v>
      </c>
      <c r="AO314" s="32">
        <v>5.0999999999999996</v>
      </c>
      <c r="AP314" s="32">
        <v>6</v>
      </c>
      <c r="AQ314" s="32">
        <v>8.1</v>
      </c>
      <c r="AR314" s="32" t="s">
        <v>393</v>
      </c>
      <c r="AS314" s="32">
        <v>0</v>
      </c>
      <c r="AT314" s="32" t="s">
        <v>393</v>
      </c>
      <c r="AU314" s="32" t="s">
        <v>393</v>
      </c>
      <c r="AV314" s="32" t="s">
        <v>393</v>
      </c>
      <c r="AW314" s="32">
        <v>6.5</v>
      </c>
      <c r="AX314" s="32" t="s">
        <v>393</v>
      </c>
      <c r="AY314" s="32" t="s">
        <v>393</v>
      </c>
      <c r="AZ314" s="32" t="s">
        <v>393</v>
      </c>
      <c r="BA314" s="32" t="s">
        <v>393</v>
      </c>
      <c r="BB314" s="32" t="s">
        <v>393</v>
      </c>
      <c r="BC314" s="32" t="s">
        <v>219</v>
      </c>
      <c r="BD314" s="33">
        <v>4</v>
      </c>
      <c r="BE314" s="36">
        <v>1</v>
      </c>
      <c r="BF314" s="28">
        <v>4.2</v>
      </c>
      <c r="BG314" s="28" t="s">
        <v>219</v>
      </c>
      <c r="BH314" s="28" t="s">
        <v>219</v>
      </c>
      <c r="BI314" s="28">
        <v>7</v>
      </c>
      <c r="BJ314" s="28">
        <v>6.5</v>
      </c>
      <c r="BK314" s="28">
        <v>5</v>
      </c>
      <c r="BL314" s="28">
        <v>7.3</v>
      </c>
      <c r="BM314" s="28">
        <v>5.0999999999999996</v>
      </c>
      <c r="BN314" s="28" t="s">
        <v>219</v>
      </c>
      <c r="BO314" s="28">
        <v>5.0999999999999996</v>
      </c>
      <c r="BP314" s="28">
        <v>4.3</v>
      </c>
      <c r="BQ314" s="28" t="s">
        <v>219</v>
      </c>
      <c r="BR314" s="28">
        <v>5.3</v>
      </c>
      <c r="BS314" s="28" t="s">
        <v>393</v>
      </c>
      <c r="BT314" s="28">
        <v>6.8</v>
      </c>
      <c r="BU314" s="28">
        <v>5.8</v>
      </c>
      <c r="BV314" s="28">
        <v>5</v>
      </c>
      <c r="BW314" s="28">
        <v>5.7</v>
      </c>
      <c r="BX314" s="28">
        <v>5.8</v>
      </c>
      <c r="BY314" s="28">
        <v>7.9</v>
      </c>
      <c r="BZ314" s="33">
        <v>40</v>
      </c>
      <c r="CA314" s="36">
        <v>10</v>
      </c>
      <c r="CB314" s="28">
        <v>8.4</v>
      </c>
      <c r="CC314" s="28" t="s">
        <v>393</v>
      </c>
      <c r="CD314" s="28">
        <v>5.9</v>
      </c>
      <c r="CE314" s="28" t="s">
        <v>393</v>
      </c>
      <c r="CF314" s="28">
        <v>6.5</v>
      </c>
      <c r="CG314" s="28">
        <v>5.2</v>
      </c>
      <c r="CH314" s="28" t="s">
        <v>393</v>
      </c>
      <c r="CI314" s="28">
        <v>6.1</v>
      </c>
      <c r="CJ314" s="28" t="s">
        <v>393</v>
      </c>
      <c r="CK314" s="28">
        <v>5.5</v>
      </c>
      <c r="CL314" s="28" t="s">
        <v>393</v>
      </c>
      <c r="CM314" s="28" t="s">
        <v>393</v>
      </c>
      <c r="CN314" s="28" t="s">
        <v>393</v>
      </c>
      <c r="CO314" s="28" t="s">
        <v>393</v>
      </c>
      <c r="CP314" s="28">
        <v>4.9000000000000004</v>
      </c>
      <c r="CQ314" s="28" t="s">
        <v>393</v>
      </c>
      <c r="CR314" s="28" t="s">
        <v>393</v>
      </c>
      <c r="CS314" s="28" t="s">
        <v>219</v>
      </c>
      <c r="CT314" s="28">
        <v>6.4</v>
      </c>
      <c r="CU314" s="33">
        <v>19</v>
      </c>
      <c r="CV314" s="36">
        <v>8</v>
      </c>
      <c r="CW314" s="38">
        <v>105</v>
      </c>
      <c r="CX314" s="38">
        <v>23</v>
      </c>
      <c r="CY314" s="38">
        <v>0</v>
      </c>
      <c r="CZ314" s="38">
        <v>128</v>
      </c>
      <c r="DA314" s="38">
        <v>4.78</v>
      </c>
      <c r="DB314" s="38">
        <v>1.74</v>
      </c>
      <c r="DC314" s="28" t="s">
        <v>393</v>
      </c>
      <c r="DD314" s="28" t="s">
        <v>393</v>
      </c>
      <c r="DE314" s="28" t="s">
        <v>393</v>
      </c>
      <c r="DF314" s="28" t="s">
        <v>393</v>
      </c>
      <c r="DG314" s="38"/>
      <c r="DH314" s="38">
        <v>0</v>
      </c>
      <c r="DI314" s="38">
        <v>0</v>
      </c>
      <c r="DJ314" s="33">
        <v>0</v>
      </c>
      <c r="DK314" s="36">
        <v>5</v>
      </c>
      <c r="DL314" s="38">
        <v>105</v>
      </c>
      <c r="DM314" s="38">
        <v>28</v>
      </c>
      <c r="DN314" s="38">
        <v>4.5999999999999996</v>
      </c>
      <c r="DO314" s="38">
        <v>1.67</v>
      </c>
      <c r="DP314" s="33">
        <v>109</v>
      </c>
      <c r="DQ314" s="36">
        <v>29</v>
      </c>
      <c r="DR314" s="28">
        <v>137</v>
      </c>
      <c r="DS314" s="28">
        <v>115</v>
      </c>
      <c r="DT314" s="28">
        <v>5.69</v>
      </c>
      <c r="DU314" s="28">
        <v>2</v>
      </c>
      <c r="DV314" s="28" t="s">
        <v>393</v>
      </c>
      <c r="DW314" s="168">
        <v>0.1796875</v>
      </c>
    </row>
    <row r="315" spans="1:127" ht="18.75" customHeight="1" x14ac:dyDescent="0.2">
      <c r="A315" s="102">
        <v>37</v>
      </c>
      <c r="B315" s="629"/>
      <c r="C315" s="45">
        <v>2221728915</v>
      </c>
      <c r="D315" s="26" t="s">
        <v>6</v>
      </c>
      <c r="E315" s="26" t="s">
        <v>112</v>
      </c>
      <c r="F315" s="26" t="s">
        <v>194</v>
      </c>
      <c r="G315" s="27">
        <v>35838</v>
      </c>
      <c r="H315" s="26" t="s">
        <v>210</v>
      </c>
      <c r="I315" s="26" t="s">
        <v>212</v>
      </c>
      <c r="J315" s="28">
        <v>8.5</v>
      </c>
      <c r="K315" s="28">
        <v>7</v>
      </c>
      <c r="L315" s="28">
        <v>8</v>
      </c>
      <c r="M315" s="28">
        <v>9</v>
      </c>
      <c r="N315" s="28">
        <v>5.4</v>
      </c>
      <c r="O315" s="28">
        <v>8.4</v>
      </c>
      <c r="P315" s="28" t="s">
        <v>219</v>
      </c>
      <c r="Q315" s="28" t="s">
        <v>393</v>
      </c>
      <c r="R315" s="28">
        <v>7.6</v>
      </c>
      <c r="S315" s="28" t="s">
        <v>393</v>
      </c>
      <c r="T315" s="28" t="s">
        <v>393</v>
      </c>
      <c r="U315" s="28" t="s">
        <v>393</v>
      </c>
      <c r="V315" s="28" t="s">
        <v>393</v>
      </c>
      <c r="W315" s="28">
        <v>7.5</v>
      </c>
      <c r="X315" s="28">
        <v>8.1</v>
      </c>
      <c r="Y315" s="28">
        <v>8.6</v>
      </c>
      <c r="Z315" s="28">
        <v>8.5</v>
      </c>
      <c r="AA315" s="28">
        <v>8</v>
      </c>
      <c r="AB315" s="28">
        <v>7.1</v>
      </c>
      <c r="AC315" s="28">
        <v>4.7</v>
      </c>
      <c r="AD315" s="28">
        <v>5.5</v>
      </c>
      <c r="AE315" s="28">
        <v>7.3</v>
      </c>
      <c r="AF315" s="28">
        <v>5.7</v>
      </c>
      <c r="AG315" s="28">
        <v>4.7</v>
      </c>
      <c r="AH315" s="28">
        <v>7</v>
      </c>
      <c r="AI315" s="28">
        <v>5.7</v>
      </c>
      <c r="AJ315" s="28">
        <v>6.7</v>
      </c>
      <c r="AK315" s="28">
        <v>5</v>
      </c>
      <c r="AL315" s="28" t="s">
        <v>393</v>
      </c>
      <c r="AM315" s="33">
        <v>47</v>
      </c>
      <c r="AN315" s="36">
        <v>4</v>
      </c>
      <c r="AO315" s="32">
        <v>8.1</v>
      </c>
      <c r="AP315" s="32">
        <v>6.9</v>
      </c>
      <c r="AQ315" s="32" t="s">
        <v>393</v>
      </c>
      <c r="AR315" s="32" t="s">
        <v>393</v>
      </c>
      <c r="AS315" s="32">
        <v>5.7</v>
      </c>
      <c r="AT315" s="32" t="s">
        <v>393</v>
      </c>
      <c r="AU315" s="32" t="s">
        <v>393</v>
      </c>
      <c r="AV315" s="32" t="s">
        <v>393</v>
      </c>
      <c r="AW315" s="32" t="s">
        <v>393</v>
      </c>
      <c r="AX315" s="32">
        <v>8.6</v>
      </c>
      <c r="AY315" s="32" t="s">
        <v>393</v>
      </c>
      <c r="AZ315" s="32" t="s">
        <v>393</v>
      </c>
      <c r="BA315" s="32" t="s">
        <v>393</v>
      </c>
      <c r="BB315" s="32" t="s">
        <v>393</v>
      </c>
      <c r="BC315" s="32">
        <v>7.4</v>
      </c>
      <c r="BD315" s="33">
        <v>5</v>
      </c>
      <c r="BE315" s="36">
        <v>0</v>
      </c>
      <c r="BF315" s="28">
        <v>4.7</v>
      </c>
      <c r="BG315" s="28" t="s">
        <v>219</v>
      </c>
      <c r="BH315" s="28">
        <v>7.5</v>
      </c>
      <c r="BI315" s="28">
        <v>7.7</v>
      </c>
      <c r="BJ315" s="28">
        <v>6.6</v>
      </c>
      <c r="BK315" s="28">
        <v>4.4000000000000004</v>
      </c>
      <c r="BL315" s="28">
        <v>7.9</v>
      </c>
      <c r="BM315" s="28">
        <v>6.9</v>
      </c>
      <c r="BN315" s="28" t="s">
        <v>219</v>
      </c>
      <c r="BO315" s="28">
        <v>4.5</v>
      </c>
      <c r="BP315" s="28" t="s">
        <v>219</v>
      </c>
      <c r="BQ315" s="28" t="s">
        <v>393</v>
      </c>
      <c r="BR315" s="28">
        <v>6.5</v>
      </c>
      <c r="BS315" s="28" t="s">
        <v>393</v>
      </c>
      <c r="BT315" s="28">
        <v>5.4</v>
      </c>
      <c r="BU315" s="28">
        <v>4.5999999999999996</v>
      </c>
      <c r="BV315" s="28">
        <v>4.5999999999999996</v>
      </c>
      <c r="BW315" s="28">
        <v>5.7</v>
      </c>
      <c r="BX315" s="28">
        <v>5.7</v>
      </c>
      <c r="BY315" s="28">
        <v>8</v>
      </c>
      <c r="BZ315" s="33">
        <v>39</v>
      </c>
      <c r="CA315" s="36">
        <v>11</v>
      </c>
      <c r="CB315" s="28" t="s">
        <v>393</v>
      </c>
      <c r="CC315" s="28" t="s">
        <v>393</v>
      </c>
      <c r="CD315" s="28">
        <v>6</v>
      </c>
      <c r="CE315" s="28" t="s">
        <v>393</v>
      </c>
      <c r="CF315" s="28">
        <v>6.1</v>
      </c>
      <c r="CG315" s="28">
        <v>5.3</v>
      </c>
      <c r="CH315" s="28">
        <v>0</v>
      </c>
      <c r="CI315" s="28" t="s">
        <v>219</v>
      </c>
      <c r="CJ315" s="28" t="s">
        <v>393</v>
      </c>
      <c r="CK315" s="28">
        <v>5.7</v>
      </c>
      <c r="CL315" s="28" t="s">
        <v>393</v>
      </c>
      <c r="CM315" s="28" t="s">
        <v>393</v>
      </c>
      <c r="CN315" s="28" t="s">
        <v>393</v>
      </c>
      <c r="CO315" s="28" t="s">
        <v>393</v>
      </c>
      <c r="CP315" s="28">
        <v>4.2</v>
      </c>
      <c r="CQ315" s="28" t="s">
        <v>393</v>
      </c>
      <c r="CR315" s="28">
        <v>7.5</v>
      </c>
      <c r="CS315" s="28">
        <v>7.6</v>
      </c>
      <c r="CT315" s="28">
        <v>7.3</v>
      </c>
      <c r="CU315" s="33">
        <v>17</v>
      </c>
      <c r="CV315" s="36">
        <v>10</v>
      </c>
      <c r="CW315" s="38">
        <v>103</v>
      </c>
      <c r="CX315" s="38">
        <v>25</v>
      </c>
      <c r="CY315" s="38">
        <v>0</v>
      </c>
      <c r="CZ315" s="38">
        <v>128</v>
      </c>
      <c r="DA315" s="38">
        <v>5.1100000000000003</v>
      </c>
      <c r="DB315" s="38">
        <v>2.0099999999999998</v>
      </c>
      <c r="DC315" s="28" t="s">
        <v>393</v>
      </c>
      <c r="DD315" s="28" t="s">
        <v>393</v>
      </c>
      <c r="DE315" s="28" t="s">
        <v>393</v>
      </c>
      <c r="DF315" s="28" t="s">
        <v>393</v>
      </c>
      <c r="DG315" s="38"/>
      <c r="DH315" s="38">
        <v>0</v>
      </c>
      <c r="DI315" s="38">
        <v>0</v>
      </c>
      <c r="DJ315" s="33">
        <v>0</v>
      </c>
      <c r="DK315" s="36">
        <v>5</v>
      </c>
      <c r="DL315" s="38">
        <v>103</v>
      </c>
      <c r="DM315" s="38">
        <v>30</v>
      </c>
      <c r="DN315" s="38">
        <v>4.92</v>
      </c>
      <c r="DO315" s="38">
        <v>1.94</v>
      </c>
      <c r="DP315" s="33">
        <v>108</v>
      </c>
      <c r="DQ315" s="36">
        <v>30</v>
      </c>
      <c r="DR315" s="28">
        <v>137</v>
      </c>
      <c r="DS315" s="28">
        <v>118</v>
      </c>
      <c r="DT315" s="28">
        <v>6.08</v>
      </c>
      <c r="DU315" s="28">
        <v>2.2799999999999998</v>
      </c>
      <c r="DV315" s="28" t="s">
        <v>393</v>
      </c>
      <c r="DW315" s="168">
        <v>0.1953125</v>
      </c>
    </row>
    <row r="316" spans="1:127" ht="18.75" customHeight="1" x14ac:dyDescent="0.2">
      <c r="A316" s="102">
        <v>38</v>
      </c>
      <c r="B316" s="629"/>
      <c r="C316" s="45">
        <v>2221727386</v>
      </c>
      <c r="D316" s="26" t="s">
        <v>6</v>
      </c>
      <c r="E316" s="26" t="s">
        <v>101</v>
      </c>
      <c r="F316" s="26" t="s">
        <v>77</v>
      </c>
      <c r="G316" s="27">
        <v>35797</v>
      </c>
      <c r="H316" s="26" t="s">
        <v>210</v>
      </c>
      <c r="I316" s="26" t="s">
        <v>213</v>
      </c>
      <c r="J316" s="28">
        <v>8</v>
      </c>
      <c r="K316" s="28" t="s">
        <v>219</v>
      </c>
      <c r="L316" s="28">
        <v>4</v>
      </c>
      <c r="M316" s="28">
        <v>7.9</v>
      </c>
      <c r="N316" s="28">
        <v>4.4000000000000004</v>
      </c>
      <c r="O316" s="28">
        <v>6.1</v>
      </c>
      <c r="P316" s="28">
        <v>6</v>
      </c>
      <c r="Q316" s="28" t="s">
        <v>393</v>
      </c>
      <c r="R316" s="28" t="s">
        <v>219</v>
      </c>
      <c r="S316" s="28" t="s">
        <v>393</v>
      </c>
      <c r="T316" s="28" t="s">
        <v>393</v>
      </c>
      <c r="U316" s="28" t="s">
        <v>393</v>
      </c>
      <c r="V316" s="28" t="s">
        <v>393</v>
      </c>
      <c r="W316" s="28">
        <v>7.7</v>
      </c>
      <c r="X316" s="28">
        <v>6.9</v>
      </c>
      <c r="Y316" s="28">
        <v>8.5</v>
      </c>
      <c r="Z316" s="28">
        <v>8.3000000000000007</v>
      </c>
      <c r="AA316" s="28">
        <v>6.5</v>
      </c>
      <c r="AB316" s="28">
        <v>5.4</v>
      </c>
      <c r="AC316" s="28" t="s">
        <v>219</v>
      </c>
      <c r="AD316" s="28">
        <v>6.5</v>
      </c>
      <c r="AE316" s="28">
        <v>4.4000000000000004</v>
      </c>
      <c r="AF316" s="28" t="s">
        <v>219</v>
      </c>
      <c r="AG316" s="28">
        <v>6.1</v>
      </c>
      <c r="AH316" s="28">
        <v>5.8</v>
      </c>
      <c r="AI316" s="28" t="s">
        <v>219</v>
      </c>
      <c r="AJ316" s="28" t="s">
        <v>393</v>
      </c>
      <c r="AK316" s="28" t="s">
        <v>219</v>
      </c>
      <c r="AL316" s="28" t="s">
        <v>219</v>
      </c>
      <c r="AM316" s="33">
        <v>34</v>
      </c>
      <c r="AN316" s="36">
        <v>17</v>
      </c>
      <c r="AO316" s="32">
        <v>8.3000000000000007</v>
      </c>
      <c r="AP316" s="32">
        <v>7.6</v>
      </c>
      <c r="AQ316" s="32" t="s">
        <v>393</v>
      </c>
      <c r="AR316" s="32" t="s">
        <v>393</v>
      </c>
      <c r="AS316" s="32" t="s">
        <v>393</v>
      </c>
      <c r="AT316" s="32" t="s">
        <v>393</v>
      </c>
      <c r="AU316" s="32">
        <v>8</v>
      </c>
      <c r="AV316" s="32" t="s">
        <v>393</v>
      </c>
      <c r="AW316" s="32" t="s">
        <v>393</v>
      </c>
      <c r="AX316" s="32" t="s">
        <v>393</v>
      </c>
      <c r="AY316" s="32" t="s">
        <v>393</v>
      </c>
      <c r="AZ316" s="32" t="s">
        <v>393</v>
      </c>
      <c r="BA316" s="32">
        <v>6.3</v>
      </c>
      <c r="BB316" s="32" t="s">
        <v>393</v>
      </c>
      <c r="BC316" s="32">
        <v>7.6</v>
      </c>
      <c r="BD316" s="33">
        <v>5</v>
      </c>
      <c r="BE316" s="36">
        <v>0</v>
      </c>
      <c r="BF316" s="28">
        <v>5</v>
      </c>
      <c r="BG316" s="28">
        <v>4.0999999999999996</v>
      </c>
      <c r="BH316" s="28">
        <v>7.3</v>
      </c>
      <c r="BI316" s="28">
        <v>5.5</v>
      </c>
      <c r="BJ316" s="28">
        <v>6.7</v>
      </c>
      <c r="BK316" s="28">
        <v>7.5</v>
      </c>
      <c r="BL316" s="28" t="s">
        <v>219</v>
      </c>
      <c r="BM316" s="28">
        <v>5.8</v>
      </c>
      <c r="BN316" s="28" t="s">
        <v>393</v>
      </c>
      <c r="BO316" s="28">
        <v>6</v>
      </c>
      <c r="BP316" s="28">
        <v>4.7</v>
      </c>
      <c r="BQ316" s="28">
        <v>5.4</v>
      </c>
      <c r="BR316" s="28">
        <v>5.4</v>
      </c>
      <c r="BS316" s="28" t="s">
        <v>393</v>
      </c>
      <c r="BT316" s="28">
        <v>7.5</v>
      </c>
      <c r="BU316" s="28">
        <v>6.1</v>
      </c>
      <c r="BV316" s="28">
        <v>4.9000000000000004</v>
      </c>
      <c r="BW316" s="28">
        <v>5.9</v>
      </c>
      <c r="BX316" s="28">
        <v>5</v>
      </c>
      <c r="BY316" s="28">
        <v>7.6</v>
      </c>
      <c r="BZ316" s="33">
        <v>45</v>
      </c>
      <c r="CA316" s="36">
        <v>5</v>
      </c>
      <c r="CB316" s="28">
        <v>7</v>
      </c>
      <c r="CC316" s="28" t="s">
        <v>393</v>
      </c>
      <c r="CD316" s="28">
        <v>6.5</v>
      </c>
      <c r="CE316" s="28" t="s">
        <v>393</v>
      </c>
      <c r="CF316" s="28" t="s">
        <v>393</v>
      </c>
      <c r="CG316" s="28">
        <v>4.5</v>
      </c>
      <c r="CH316" s="28">
        <v>6.5</v>
      </c>
      <c r="CI316" s="28">
        <v>7.2</v>
      </c>
      <c r="CJ316" s="28" t="s">
        <v>393</v>
      </c>
      <c r="CK316" s="28">
        <v>5.8</v>
      </c>
      <c r="CL316" s="28" t="s">
        <v>393</v>
      </c>
      <c r="CM316" s="28" t="s">
        <v>393</v>
      </c>
      <c r="CN316" s="28" t="s">
        <v>393</v>
      </c>
      <c r="CO316" s="28" t="s">
        <v>393</v>
      </c>
      <c r="CP316" s="28">
        <v>5.4</v>
      </c>
      <c r="CQ316" s="28">
        <v>6.4</v>
      </c>
      <c r="CR316" s="28" t="s">
        <v>393</v>
      </c>
      <c r="CS316" s="28">
        <v>5.4</v>
      </c>
      <c r="CT316" s="28">
        <v>7.2</v>
      </c>
      <c r="CU316" s="33">
        <v>22</v>
      </c>
      <c r="CV316" s="36">
        <v>5</v>
      </c>
      <c r="CW316" s="38">
        <v>101</v>
      </c>
      <c r="CX316" s="38">
        <v>27</v>
      </c>
      <c r="CY316" s="38">
        <v>0</v>
      </c>
      <c r="CZ316" s="38">
        <v>128</v>
      </c>
      <c r="DA316" s="38">
        <v>4.75</v>
      </c>
      <c r="DB316" s="38">
        <v>1.78</v>
      </c>
      <c r="DC316" s="28" t="s">
        <v>393</v>
      </c>
      <c r="DD316" s="28" t="s">
        <v>393</v>
      </c>
      <c r="DE316" s="28" t="s">
        <v>393</v>
      </c>
      <c r="DF316" s="28" t="s">
        <v>393</v>
      </c>
      <c r="DG316" s="38"/>
      <c r="DH316" s="38">
        <v>0</v>
      </c>
      <c r="DI316" s="38">
        <v>0</v>
      </c>
      <c r="DJ316" s="33">
        <v>0</v>
      </c>
      <c r="DK316" s="36">
        <v>5</v>
      </c>
      <c r="DL316" s="38">
        <v>101</v>
      </c>
      <c r="DM316" s="38">
        <v>32</v>
      </c>
      <c r="DN316" s="38">
        <v>4.58</v>
      </c>
      <c r="DO316" s="38">
        <v>1.71</v>
      </c>
      <c r="DP316" s="33">
        <v>106</v>
      </c>
      <c r="DQ316" s="36">
        <v>32</v>
      </c>
      <c r="DR316" s="28">
        <v>137</v>
      </c>
      <c r="DS316" s="28">
        <v>110</v>
      </c>
      <c r="DT316" s="28">
        <v>5.92</v>
      </c>
      <c r="DU316" s="28">
        <v>2.17</v>
      </c>
      <c r="DV316" s="28" t="s">
        <v>376</v>
      </c>
      <c r="DW316" s="168">
        <v>0.2109375</v>
      </c>
    </row>
    <row r="317" spans="1:127" ht="18.75" customHeight="1" x14ac:dyDescent="0.2">
      <c r="A317" s="102">
        <v>39</v>
      </c>
      <c r="B317" s="629"/>
      <c r="C317" s="45">
        <v>2221727440</v>
      </c>
      <c r="D317" s="26" t="s">
        <v>37</v>
      </c>
      <c r="E317" s="26" t="s">
        <v>120</v>
      </c>
      <c r="F317" s="26" t="s">
        <v>16</v>
      </c>
      <c r="G317" s="27">
        <v>35952</v>
      </c>
      <c r="H317" s="26" t="s">
        <v>210</v>
      </c>
      <c r="I317" s="26" t="s">
        <v>212</v>
      </c>
      <c r="J317" s="28">
        <v>7.4</v>
      </c>
      <c r="K317" s="28">
        <v>7.1</v>
      </c>
      <c r="L317" s="28">
        <v>7.8</v>
      </c>
      <c r="M317" s="28">
        <v>7.3</v>
      </c>
      <c r="N317" s="28">
        <v>6.4</v>
      </c>
      <c r="O317" s="28">
        <v>6.1</v>
      </c>
      <c r="P317" s="28">
        <v>5.9</v>
      </c>
      <c r="Q317" s="28" t="s">
        <v>393</v>
      </c>
      <c r="R317" s="28">
        <v>6</v>
      </c>
      <c r="S317" s="28" t="s">
        <v>393</v>
      </c>
      <c r="T317" s="28">
        <v>6.8</v>
      </c>
      <c r="U317" s="28" t="s">
        <v>393</v>
      </c>
      <c r="V317" s="28" t="s">
        <v>393</v>
      </c>
      <c r="W317" s="28">
        <v>8.1</v>
      </c>
      <c r="X317" s="28" t="s">
        <v>393</v>
      </c>
      <c r="Y317" s="28">
        <v>8.4</v>
      </c>
      <c r="Z317" s="28">
        <v>8.8000000000000007</v>
      </c>
      <c r="AA317" s="28">
        <v>6.3</v>
      </c>
      <c r="AB317" s="28">
        <v>6.3</v>
      </c>
      <c r="AC317" s="28">
        <v>5.9</v>
      </c>
      <c r="AD317" s="28">
        <v>6</v>
      </c>
      <c r="AE317" s="28">
        <v>6.5</v>
      </c>
      <c r="AF317" s="28">
        <v>6.4</v>
      </c>
      <c r="AG317" s="28">
        <v>6.3</v>
      </c>
      <c r="AH317" s="28">
        <v>6</v>
      </c>
      <c r="AI317" s="28">
        <v>5.2</v>
      </c>
      <c r="AJ317" s="28">
        <v>5.3</v>
      </c>
      <c r="AK317" s="28">
        <v>5.4</v>
      </c>
      <c r="AL317" s="28">
        <v>0</v>
      </c>
      <c r="AM317" s="33">
        <v>49</v>
      </c>
      <c r="AN317" s="36">
        <v>2</v>
      </c>
      <c r="AO317" s="32">
        <v>6.7</v>
      </c>
      <c r="AP317" s="32">
        <v>9.1</v>
      </c>
      <c r="AQ317" s="32">
        <v>7.2</v>
      </c>
      <c r="AR317" s="32" t="s">
        <v>393</v>
      </c>
      <c r="AS317" s="32" t="s">
        <v>393</v>
      </c>
      <c r="AT317" s="32" t="s">
        <v>393</v>
      </c>
      <c r="AU317" s="32" t="s">
        <v>393</v>
      </c>
      <c r="AV317" s="32" t="s">
        <v>393</v>
      </c>
      <c r="AW317" s="32" t="s">
        <v>393</v>
      </c>
      <c r="AX317" s="32" t="s">
        <v>393</v>
      </c>
      <c r="AY317" s="32">
        <v>7.4</v>
      </c>
      <c r="AZ317" s="32" t="s">
        <v>393</v>
      </c>
      <c r="BA317" s="32" t="s">
        <v>393</v>
      </c>
      <c r="BB317" s="32" t="s">
        <v>393</v>
      </c>
      <c r="BC317" s="32">
        <v>7.9</v>
      </c>
      <c r="BD317" s="33">
        <v>5</v>
      </c>
      <c r="BE317" s="36">
        <v>0</v>
      </c>
      <c r="BF317" s="28">
        <v>0</v>
      </c>
      <c r="BG317" s="28">
        <v>5.4</v>
      </c>
      <c r="BH317" s="28" t="s">
        <v>393</v>
      </c>
      <c r="BI317" s="28">
        <v>7.1</v>
      </c>
      <c r="BJ317" s="28">
        <v>5.0999999999999996</v>
      </c>
      <c r="BK317" s="28">
        <v>5</v>
      </c>
      <c r="BL317" s="28">
        <v>7.7</v>
      </c>
      <c r="BM317" s="28">
        <v>5.5</v>
      </c>
      <c r="BN317" s="28" t="s">
        <v>219</v>
      </c>
      <c r="BO317" s="28">
        <v>4.7</v>
      </c>
      <c r="BP317" s="28">
        <v>0</v>
      </c>
      <c r="BQ317" s="28" t="s">
        <v>393</v>
      </c>
      <c r="BR317" s="28">
        <v>4.5999999999999996</v>
      </c>
      <c r="BS317" s="28" t="s">
        <v>393</v>
      </c>
      <c r="BT317" s="28">
        <v>6.6</v>
      </c>
      <c r="BU317" s="28">
        <v>6.1</v>
      </c>
      <c r="BV317" s="28">
        <v>5.5</v>
      </c>
      <c r="BW317" s="28" t="s">
        <v>393</v>
      </c>
      <c r="BX317" s="28">
        <v>6</v>
      </c>
      <c r="BY317" s="28">
        <v>8.4</v>
      </c>
      <c r="BZ317" s="33">
        <v>34</v>
      </c>
      <c r="CA317" s="36">
        <v>16</v>
      </c>
      <c r="CB317" s="28">
        <v>0</v>
      </c>
      <c r="CC317" s="28" t="s">
        <v>393</v>
      </c>
      <c r="CD317" s="28">
        <v>6.3</v>
      </c>
      <c r="CE317" s="28" t="s">
        <v>393</v>
      </c>
      <c r="CF317" s="28">
        <v>6.7</v>
      </c>
      <c r="CG317" s="28">
        <v>5.9</v>
      </c>
      <c r="CH317" s="28">
        <v>0</v>
      </c>
      <c r="CI317" s="28">
        <v>5.4</v>
      </c>
      <c r="CJ317" s="28" t="s">
        <v>393</v>
      </c>
      <c r="CK317" s="28">
        <v>5.2</v>
      </c>
      <c r="CL317" s="28" t="s">
        <v>393</v>
      </c>
      <c r="CM317" s="28" t="s">
        <v>393</v>
      </c>
      <c r="CN317" s="28" t="s">
        <v>393</v>
      </c>
      <c r="CO317" s="28" t="s">
        <v>393</v>
      </c>
      <c r="CP317" s="28">
        <v>0</v>
      </c>
      <c r="CQ317" s="28" t="s">
        <v>393</v>
      </c>
      <c r="CR317" s="28">
        <v>7.4</v>
      </c>
      <c r="CS317" s="28">
        <v>7.9</v>
      </c>
      <c r="CT317" s="28">
        <v>0</v>
      </c>
      <c r="CU317" s="33">
        <v>16</v>
      </c>
      <c r="CV317" s="36">
        <v>11</v>
      </c>
      <c r="CW317" s="38">
        <v>99</v>
      </c>
      <c r="CX317" s="38">
        <v>29</v>
      </c>
      <c r="CY317" s="38">
        <v>0</v>
      </c>
      <c r="CZ317" s="38">
        <v>128</v>
      </c>
      <c r="DA317" s="38">
        <v>4.8099999999999996</v>
      </c>
      <c r="DB317" s="38">
        <v>1.82</v>
      </c>
      <c r="DC317" s="28" t="s">
        <v>393</v>
      </c>
      <c r="DD317" s="28" t="s">
        <v>393</v>
      </c>
      <c r="DE317" s="28" t="s">
        <v>393</v>
      </c>
      <c r="DF317" s="28" t="s">
        <v>393</v>
      </c>
      <c r="DG317" s="38"/>
      <c r="DH317" s="38">
        <v>0</v>
      </c>
      <c r="DI317" s="38">
        <v>0</v>
      </c>
      <c r="DJ317" s="33">
        <v>0</v>
      </c>
      <c r="DK317" s="36">
        <v>5</v>
      </c>
      <c r="DL317" s="38">
        <v>99</v>
      </c>
      <c r="DM317" s="38">
        <v>34</v>
      </c>
      <c r="DN317" s="38">
        <v>4.63</v>
      </c>
      <c r="DO317" s="38">
        <v>1.75</v>
      </c>
      <c r="DP317" s="33">
        <v>104</v>
      </c>
      <c r="DQ317" s="36">
        <v>34</v>
      </c>
      <c r="DR317" s="28">
        <v>137</v>
      </c>
      <c r="DS317" s="28">
        <v>120</v>
      </c>
      <c r="DT317" s="28">
        <v>5.54</v>
      </c>
      <c r="DU317" s="28">
        <v>2.02</v>
      </c>
      <c r="DV317" s="28" t="s">
        <v>367</v>
      </c>
      <c r="DW317" s="168">
        <v>0.2265625</v>
      </c>
    </row>
    <row r="318" spans="1:127" ht="18.75" customHeight="1" x14ac:dyDescent="0.2">
      <c r="A318" s="102">
        <v>40</v>
      </c>
      <c r="B318" s="629"/>
      <c r="C318" s="45">
        <v>2220865953</v>
      </c>
      <c r="D318" s="26" t="s">
        <v>6</v>
      </c>
      <c r="E318" s="26" t="s">
        <v>72</v>
      </c>
      <c r="F318" s="26" t="s">
        <v>152</v>
      </c>
      <c r="G318" s="27">
        <v>36049</v>
      </c>
      <c r="H318" s="26" t="s">
        <v>210</v>
      </c>
      <c r="I318" s="26" t="s">
        <v>212</v>
      </c>
      <c r="J318" s="28">
        <v>6.9</v>
      </c>
      <c r="K318" s="28">
        <v>6.3</v>
      </c>
      <c r="L318" s="28">
        <v>6.3</v>
      </c>
      <c r="M318" s="28">
        <v>6.2</v>
      </c>
      <c r="N318" s="28">
        <v>6.1</v>
      </c>
      <c r="O318" s="28">
        <v>7.1</v>
      </c>
      <c r="P318" s="28">
        <v>5.6</v>
      </c>
      <c r="Q318" s="28" t="s">
        <v>393</v>
      </c>
      <c r="R318" s="28">
        <v>4.7</v>
      </c>
      <c r="S318" s="28" t="s">
        <v>393</v>
      </c>
      <c r="T318" s="28" t="s">
        <v>393</v>
      </c>
      <c r="U318" s="28" t="s">
        <v>393</v>
      </c>
      <c r="V318" s="28" t="s">
        <v>393</v>
      </c>
      <c r="W318" s="28">
        <v>7</v>
      </c>
      <c r="X318" s="28">
        <v>5.4</v>
      </c>
      <c r="Y318" s="28">
        <v>8.4</v>
      </c>
      <c r="Z318" s="28">
        <v>7.2</v>
      </c>
      <c r="AA318" s="28">
        <v>6.5</v>
      </c>
      <c r="AB318" s="28">
        <v>6.2</v>
      </c>
      <c r="AC318" s="28">
        <v>5.3</v>
      </c>
      <c r="AD318" s="28">
        <v>7</v>
      </c>
      <c r="AE318" s="28">
        <v>5.0999999999999996</v>
      </c>
      <c r="AF318" s="28">
        <v>4.3</v>
      </c>
      <c r="AG318" s="28">
        <v>5.5</v>
      </c>
      <c r="AH318" s="28">
        <v>6.2</v>
      </c>
      <c r="AI318" s="28" t="s">
        <v>219</v>
      </c>
      <c r="AJ318" s="28">
        <v>5.5</v>
      </c>
      <c r="AK318" s="28" t="s">
        <v>219</v>
      </c>
      <c r="AL318" s="28" t="s">
        <v>219</v>
      </c>
      <c r="AM318" s="33">
        <v>45</v>
      </c>
      <c r="AN318" s="36">
        <v>6</v>
      </c>
      <c r="AO318" s="32">
        <v>6.2</v>
      </c>
      <c r="AP318" s="32">
        <v>6.6</v>
      </c>
      <c r="AQ318" s="32">
        <v>8.6999999999999993</v>
      </c>
      <c r="AR318" s="32" t="s">
        <v>393</v>
      </c>
      <c r="AS318" s="32" t="s">
        <v>393</v>
      </c>
      <c r="AT318" s="32" t="s">
        <v>393</v>
      </c>
      <c r="AU318" s="32" t="s">
        <v>393</v>
      </c>
      <c r="AV318" s="32" t="s">
        <v>393</v>
      </c>
      <c r="AW318" s="32">
        <v>7.3</v>
      </c>
      <c r="AX318" s="32" t="s">
        <v>393</v>
      </c>
      <c r="AY318" s="32" t="s">
        <v>393</v>
      </c>
      <c r="AZ318" s="32" t="s">
        <v>393</v>
      </c>
      <c r="BA318" s="32" t="s">
        <v>393</v>
      </c>
      <c r="BB318" s="32" t="s">
        <v>393</v>
      </c>
      <c r="BC318" s="32">
        <v>4.8</v>
      </c>
      <c r="BD318" s="33">
        <v>5</v>
      </c>
      <c r="BE318" s="36">
        <v>0</v>
      </c>
      <c r="BF318" s="28">
        <v>6.7</v>
      </c>
      <c r="BG318" s="28">
        <v>5.7</v>
      </c>
      <c r="BH318" s="28">
        <v>6.5</v>
      </c>
      <c r="BI318" s="28" t="s">
        <v>219</v>
      </c>
      <c r="BJ318" s="28">
        <v>5.6</v>
      </c>
      <c r="BK318" s="28">
        <v>4.8</v>
      </c>
      <c r="BL318" s="28">
        <v>6.8</v>
      </c>
      <c r="BM318" s="28">
        <v>5.3</v>
      </c>
      <c r="BN318" s="28" t="s">
        <v>393</v>
      </c>
      <c r="BO318" s="28">
        <v>5.8</v>
      </c>
      <c r="BP318" s="28" t="s">
        <v>219</v>
      </c>
      <c r="BQ318" s="28" t="s">
        <v>393</v>
      </c>
      <c r="BR318" s="28">
        <v>6.7</v>
      </c>
      <c r="BS318" s="28" t="s">
        <v>393</v>
      </c>
      <c r="BT318" s="28">
        <v>4.5</v>
      </c>
      <c r="BU318" s="28">
        <v>5.8</v>
      </c>
      <c r="BV318" s="28">
        <v>4.9000000000000004</v>
      </c>
      <c r="BW318" s="28" t="s">
        <v>219</v>
      </c>
      <c r="BX318" s="28">
        <v>5.8</v>
      </c>
      <c r="BY318" s="28">
        <v>7.8</v>
      </c>
      <c r="BZ318" s="33">
        <v>36</v>
      </c>
      <c r="CA318" s="36">
        <v>14</v>
      </c>
      <c r="CB318" s="28">
        <v>6.2</v>
      </c>
      <c r="CC318" s="28" t="s">
        <v>393</v>
      </c>
      <c r="CD318" s="28">
        <v>0</v>
      </c>
      <c r="CE318" s="28" t="s">
        <v>393</v>
      </c>
      <c r="CF318" s="28">
        <v>5.9</v>
      </c>
      <c r="CG318" s="28" t="s">
        <v>393</v>
      </c>
      <c r="CH318" s="28">
        <v>6.2</v>
      </c>
      <c r="CI318" s="28">
        <v>5.6</v>
      </c>
      <c r="CJ318" s="28" t="s">
        <v>393</v>
      </c>
      <c r="CK318" s="28">
        <v>5.2</v>
      </c>
      <c r="CL318" s="28" t="s">
        <v>393</v>
      </c>
      <c r="CM318" s="28" t="s">
        <v>393</v>
      </c>
      <c r="CN318" s="28" t="s">
        <v>393</v>
      </c>
      <c r="CO318" s="28" t="s">
        <v>393</v>
      </c>
      <c r="CP318" s="28">
        <v>5</v>
      </c>
      <c r="CQ318" s="28" t="s">
        <v>393</v>
      </c>
      <c r="CR318" s="28">
        <v>5.4</v>
      </c>
      <c r="CS318" s="28">
        <v>6.8</v>
      </c>
      <c r="CT318" s="28" t="s">
        <v>393</v>
      </c>
      <c r="CU318" s="33">
        <v>18</v>
      </c>
      <c r="CV318" s="36">
        <v>9</v>
      </c>
      <c r="CW318" s="38">
        <v>99</v>
      </c>
      <c r="CX318" s="38">
        <v>29</v>
      </c>
      <c r="CY318" s="38">
        <v>0</v>
      </c>
      <c r="CZ318" s="38">
        <v>128</v>
      </c>
      <c r="DA318" s="38">
        <v>4.5599999999999996</v>
      </c>
      <c r="DB318" s="38">
        <v>1.67</v>
      </c>
      <c r="DC318" s="28" t="s">
        <v>393</v>
      </c>
      <c r="DD318" s="28" t="s">
        <v>393</v>
      </c>
      <c r="DE318" s="28" t="s">
        <v>393</v>
      </c>
      <c r="DF318" s="28" t="s">
        <v>393</v>
      </c>
      <c r="DG318" s="38"/>
      <c r="DH318" s="38">
        <v>0</v>
      </c>
      <c r="DI318" s="38">
        <v>0</v>
      </c>
      <c r="DJ318" s="33">
        <v>0</v>
      </c>
      <c r="DK318" s="36">
        <v>5</v>
      </c>
      <c r="DL318" s="38">
        <v>99</v>
      </c>
      <c r="DM318" s="38">
        <v>34</v>
      </c>
      <c r="DN318" s="38">
        <v>4.3899999999999997</v>
      </c>
      <c r="DO318" s="38">
        <v>1.61</v>
      </c>
      <c r="DP318" s="33">
        <v>104</v>
      </c>
      <c r="DQ318" s="36">
        <v>34</v>
      </c>
      <c r="DR318" s="28">
        <v>137</v>
      </c>
      <c r="DS318" s="28">
        <v>119</v>
      </c>
      <c r="DT318" s="28">
        <v>5.25</v>
      </c>
      <c r="DU318" s="28">
        <v>1.88</v>
      </c>
      <c r="DV318" s="28" t="s">
        <v>393</v>
      </c>
      <c r="DW318" s="168">
        <v>0.2265625</v>
      </c>
    </row>
    <row r="319" spans="1:127" ht="18.75" customHeight="1" x14ac:dyDescent="0.2">
      <c r="A319" s="102">
        <v>41</v>
      </c>
      <c r="B319" s="629"/>
      <c r="C319" s="45">
        <v>2220716741</v>
      </c>
      <c r="D319" s="26" t="s">
        <v>12</v>
      </c>
      <c r="E319" s="26" t="s">
        <v>73</v>
      </c>
      <c r="F319" s="26" t="s">
        <v>147</v>
      </c>
      <c r="G319" s="27">
        <v>36005</v>
      </c>
      <c r="H319" s="26" t="s">
        <v>209</v>
      </c>
      <c r="I319" s="26" t="s">
        <v>213</v>
      </c>
      <c r="J319" s="28">
        <v>8.3000000000000007</v>
      </c>
      <c r="K319" s="28">
        <v>7.1</v>
      </c>
      <c r="L319" s="28">
        <v>8.1</v>
      </c>
      <c r="M319" s="28">
        <v>7.3</v>
      </c>
      <c r="N319" s="28">
        <v>7</v>
      </c>
      <c r="O319" s="28">
        <v>5.5</v>
      </c>
      <c r="P319" s="28">
        <v>0</v>
      </c>
      <c r="Q319" s="28" t="s">
        <v>393</v>
      </c>
      <c r="R319" s="28">
        <v>7.6</v>
      </c>
      <c r="S319" s="28" t="s">
        <v>393</v>
      </c>
      <c r="T319" s="28" t="s">
        <v>393</v>
      </c>
      <c r="U319" s="28" t="s">
        <v>393</v>
      </c>
      <c r="V319" s="28">
        <v>7.9</v>
      </c>
      <c r="W319" s="28">
        <v>7.3</v>
      </c>
      <c r="X319" s="28" t="s">
        <v>393</v>
      </c>
      <c r="Y319" s="28">
        <v>8.4</v>
      </c>
      <c r="Z319" s="28">
        <v>8.6</v>
      </c>
      <c r="AA319" s="28">
        <v>7</v>
      </c>
      <c r="AB319" s="28">
        <v>7.4</v>
      </c>
      <c r="AC319" s="28">
        <v>5.2</v>
      </c>
      <c r="AD319" s="28">
        <v>6.9</v>
      </c>
      <c r="AE319" s="28">
        <v>7.5</v>
      </c>
      <c r="AF319" s="28">
        <v>8</v>
      </c>
      <c r="AG319" s="28">
        <v>7.6</v>
      </c>
      <c r="AH319" s="28">
        <v>9.1999999999999993</v>
      </c>
      <c r="AI319" s="28">
        <v>7.8</v>
      </c>
      <c r="AJ319" s="28">
        <v>8.8000000000000007</v>
      </c>
      <c r="AK319" s="28" t="s">
        <v>393</v>
      </c>
      <c r="AL319" s="28" t="s">
        <v>393</v>
      </c>
      <c r="AM319" s="33">
        <v>45</v>
      </c>
      <c r="AN319" s="36">
        <v>6</v>
      </c>
      <c r="AO319" s="32">
        <v>6.8</v>
      </c>
      <c r="AP319" s="32">
        <v>7.1</v>
      </c>
      <c r="AQ319" s="32" t="s">
        <v>393</v>
      </c>
      <c r="AR319" s="32" t="s">
        <v>393</v>
      </c>
      <c r="AS319" s="32" t="s">
        <v>393</v>
      </c>
      <c r="AT319" s="32" t="s">
        <v>393</v>
      </c>
      <c r="AU319" s="32" t="s">
        <v>393</v>
      </c>
      <c r="AV319" s="32">
        <v>6.5</v>
      </c>
      <c r="AW319" s="32" t="s">
        <v>393</v>
      </c>
      <c r="AX319" s="32" t="s">
        <v>393</v>
      </c>
      <c r="AY319" s="32" t="s">
        <v>393</v>
      </c>
      <c r="AZ319" s="32" t="s">
        <v>393</v>
      </c>
      <c r="BA319" s="32" t="s">
        <v>393</v>
      </c>
      <c r="BB319" s="32">
        <v>5.8</v>
      </c>
      <c r="BC319" s="32">
        <v>7.2</v>
      </c>
      <c r="BD319" s="33">
        <v>5</v>
      </c>
      <c r="BE319" s="36">
        <v>0</v>
      </c>
      <c r="BF319" s="28">
        <v>4.4000000000000004</v>
      </c>
      <c r="BG319" s="28">
        <v>0</v>
      </c>
      <c r="BH319" s="28" t="s">
        <v>393</v>
      </c>
      <c r="BI319" s="28">
        <v>5.0999999999999996</v>
      </c>
      <c r="BJ319" s="28">
        <v>6.2</v>
      </c>
      <c r="BK319" s="28">
        <v>5.6</v>
      </c>
      <c r="BL319" s="28">
        <v>7.3</v>
      </c>
      <c r="BM319" s="28">
        <v>6</v>
      </c>
      <c r="BN319" s="28">
        <v>4.7</v>
      </c>
      <c r="BO319" s="28">
        <v>4.4000000000000004</v>
      </c>
      <c r="BP319" s="28">
        <v>4.7</v>
      </c>
      <c r="BQ319" s="28" t="s">
        <v>393</v>
      </c>
      <c r="BR319" s="28">
        <v>4.5999999999999996</v>
      </c>
      <c r="BS319" s="28" t="s">
        <v>393</v>
      </c>
      <c r="BT319" s="28">
        <v>6.6</v>
      </c>
      <c r="BU319" s="28">
        <v>5.8</v>
      </c>
      <c r="BV319" s="28" t="s">
        <v>393</v>
      </c>
      <c r="BW319" s="28" t="s">
        <v>393</v>
      </c>
      <c r="BX319" s="28">
        <v>6.2</v>
      </c>
      <c r="BY319" s="28">
        <v>7.4</v>
      </c>
      <c r="BZ319" s="33">
        <v>37</v>
      </c>
      <c r="CA319" s="36">
        <v>13</v>
      </c>
      <c r="CB319" s="28" t="s">
        <v>393</v>
      </c>
      <c r="CC319" s="28" t="s">
        <v>393</v>
      </c>
      <c r="CD319" s="28" t="s">
        <v>393</v>
      </c>
      <c r="CE319" s="28" t="s">
        <v>393</v>
      </c>
      <c r="CF319" s="28">
        <v>5.2</v>
      </c>
      <c r="CG319" s="28">
        <v>5.9</v>
      </c>
      <c r="CH319" s="28" t="s">
        <v>393</v>
      </c>
      <c r="CI319" s="28">
        <v>5.7</v>
      </c>
      <c r="CJ319" s="28" t="s">
        <v>393</v>
      </c>
      <c r="CK319" s="28">
        <v>5.8</v>
      </c>
      <c r="CL319" s="28" t="s">
        <v>393</v>
      </c>
      <c r="CM319" s="28" t="s">
        <v>393</v>
      </c>
      <c r="CN319" s="28" t="s">
        <v>393</v>
      </c>
      <c r="CO319" s="28" t="s">
        <v>393</v>
      </c>
      <c r="CP319" s="28">
        <v>6.4</v>
      </c>
      <c r="CQ319" s="28" t="s">
        <v>393</v>
      </c>
      <c r="CR319" s="28" t="s">
        <v>393</v>
      </c>
      <c r="CS319" s="28">
        <v>8.1</v>
      </c>
      <c r="CT319" s="28" t="s">
        <v>393</v>
      </c>
      <c r="CU319" s="33">
        <v>15</v>
      </c>
      <c r="CV319" s="36">
        <v>13</v>
      </c>
      <c r="CW319" s="38">
        <v>97</v>
      </c>
      <c r="CX319" s="38">
        <v>32</v>
      </c>
      <c r="CY319" s="38">
        <v>0</v>
      </c>
      <c r="CZ319" s="38">
        <v>129</v>
      </c>
      <c r="DA319" s="38">
        <v>4.84</v>
      </c>
      <c r="DB319" s="38">
        <v>1.88</v>
      </c>
      <c r="DC319" s="28" t="s">
        <v>393</v>
      </c>
      <c r="DD319" s="28" t="s">
        <v>393</v>
      </c>
      <c r="DE319" s="28" t="s">
        <v>393</v>
      </c>
      <c r="DF319" s="28" t="s">
        <v>393</v>
      </c>
      <c r="DG319" s="38"/>
      <c r="DH319" s="38">
        <v>0</v>
      </c>
      <c r="DI319" s="38">
        <v>0</v>
      </c>
      <c r="DJ319" s="33">
        <v>0</v>
      </c>
      <c r="DK319" s="36">
        <v>5</v>
      </c>
      <c r="DL319" s="38">
        <v>97</v>
      </c>
      <c r="DM319" s="38">
        <v>37</v>
      </c>
      <c r="DN319" s="38">
        <v>4.66</v>
      </c>
      <c r="DO319" s="38">
        <v>1.81</v>
      </c>
      <c r="DP319" s="33">
        <v>102</v>
      </c>
      <c r="DQ319" s="36">
        <v>37</v>
      </c>
      <c r="DR319" s="28">
        <v>137</v>
      </c>
      <c r="DS319" s="28">
        <v>107</v>
      </c>
      <c r="DT319" s="28">
        <v>6.22</v>
      </c>
      <c r="DU319" s="28">
        <v>2.38</v>
      </c>
      <c r="DV319" s="28" t="s">
        <v>393</v>
      </c>
      <c r="DW319" s="168">
        <v>0.24806201550387597</v>
      </c>
    </row>
    <row r="320" spans="1:127" ht="18.75" customHeight="1" x14ac:dyDescent="0.2">
      <c r="A320" s="102">
        <v>42</v>
      </c>
      <c r="B320" s="629"/>
      <c r="C320" s="45">
        <v>2120715623</v>
      </c>
      <c r="D320" s="26" t="s">
        <v>20</v>
      </c>
      <c r="E320" s="26" t="s">
        <v>67</v>
      </c>
      <c r="F320" s="26" t="s">
        <v>144</v>
      </c>
      <c r="G320" s="27">
        <v>35711</v>
      </c>
      <c r="H320" s="26" t="s">
        <v>209</v>
      </c>
      <c r="I320" s="26" t="s">
        <v>213</v>
      </c>
      <c r="J320" s="28">
        <v>7.6</v>
      </c>
      <c r="K320" s="28">
        <v>8</v>
      </c>
      <c r="L320" s="28">
        <v>6.4</v>
      </c>
      <c r="M320" s="28">
        <v>8.6</v>
      </c>
      <c r="N320" s="28">
        <v>7.7</v>
      </c>
      <c r="O320" s="28">
        <v>6.6</v>
      </c>
      <c r="P320" s="28">
        <v>6.7</v>
      </c>
      <c r="Q320" s="28" t="s">
        <v>393</v>
      </c>
      <c r="R320" s="28">
        <v>5.5</v>
      </c>
      <c r="S320" s="28" t="s">
        <v>393</v>
      </c>
      <c r="T320" s="28" t="s">
        <v>393</v>
      </c>
      <c r="U320" s="28" t="s">
        <v>393</v>
      </c>
      <c r="V320" s="28" t="s">
        <v>393</v>
      </c>
      <c r="W320" s="28">
        <v>5.9</v>
      </c>
      <c r="X320" s="28">
        <v>7.9</v>
      </c>
      <c r="Y320" s="28">
        <v>8.6</v>
      </c>
      <c r="Z320" s="28">
        <v>7.4</v>
      </c>
      <c r="AA320" s="28" t="s">
        <v>393</v>
      </c>
      <c r="AB320" s="28">
        <v>6.7</v>
      </c>
      <c r="AC320" s="28">
        <v>5.7</v>
      </c>
      <c r="AD320" s="28">
        <v>7.7</v>
      </c>
      <c r="AE320" s="28">
        <v>5.6</v>
      </c>
      <c r="AF320" s="28">
        <v>7.4</v>
      </c>
      <c r="AG320" s="28">
        <v>7.9</v>
      </c>
      <c r="AH320" s="28">
        <v>6.5</v>
      </c>
      <c r="AI320" s="28">
        <v>5.5</v>
      </c>
      <c r="AJ320" s="28">
        <v>6</v>
      </c>
      <c r="AK320" s="28">
        <v>0</v>
      </c>
      <c r="AL320" s="28">
        <v>0</v>
      </c>
      <c r="AM320" s="33">
        <v>44</v>
      </c>
      <c r="AN320" s="36">
        <v>7</v>
      </c>
      <c r="AO320" s="32">
        <v>4.8</v>
      </c>
      <c r="AP320" s="32">
        <v>6.2</v>
      </c>
      <c r="AQ320" s="32">
        <v>7</v>
      </c>
      <c r="AR320" s="32" t="s">
        <v>393</v>
      </c>
      <c r="AS320" s="32" t="s">
        <v>393</v>
      </c>
      <c r="AT320" s="32" t="s">
        <v>393</v>
      </c>
      <c r="AU320" s="32" t="s">
        <v>393</v>
      </c>
      <c r="AV320" s="32" t="s">
        <v>393</v>
      </c>
      <c r="AW320" s="32" t="s">
        <v>393</v>
      </c>
      <c r="AX320" s="32" t="s">
        <v>393</v>
      </c>
      <c r="AY320" s="32" t="s">
        <v>393</v>
      </c>
      <c r="AZ320" s="32" t="s">
        <v>393</v>
      </c>
      <c r="BA320" s="32" t="s">
        <v>393</v>
      </c>
      <c r="BB320" s="32" t="s">
        <v>393</v>
      </c>
      <c r="BC320" s="32" t="s">
        <v>393</v>
      </c>
      <c r="BD320" s="33">
        <v>3</v>
      </c>
      <c r="BE320" s="36">
        <v>2</v>
      </c>
      <c r="BF320" s="28">
        <v>8.6</v>
      </c>
      <c r="BG320" s="28">
        <v>5.3</v>
      </c>
      <c r="BH320" s="28">
        <v>7.7</v>
      </c>
      <c r="BI320" s="28">
        <v>6.8</v>
      </c>
      <c r="BJ320" s="28">
        <v>4.7</v>
      </c>
      <c r="BK320" s="28">
        <v>5.8</v>
      </c>
      <c r="BL320" s="28">
        <v>8.6</v>
      </c>
      <c r="BM320" s="28">
        <v>6.6</v>
      </c>
      <c r="BN320" s="28" t="s">
        <v>393</v>
      </c>
      <c r="BO320" s="28">
        <v>7.6</v>
      </c>
      <c r="BP320" s="28">
        <v>8.8000000000000007</v>
      </c>
      <c r="BQ320" s="28">
        <v>6.6</v>
      </c>
      <c r="BR320" s="28">
        <v>8.1999999999999993</v>
      </c>
      <c r="BS320" s="28" t="s">
        <v>393</v>
      </c>
      <c r="BT320" s="28">
        <v>9.1</v>
      </c>
      <c r="BU320" s="28">
        <v>6.7</v>
      </c>
      <c r="BV320" s="28">
        <v>5.4</v>
      </c>
      <c r="BW320" s="28">
        <v>5.3</v>
      </c>
      <c r="BX320" s="28" t="s">
        <v>393</v>
      </c>
      <c r="BY320" s="28">
        <v>8.3000000000000007</v>
      </c>
      <c r="BZ320" s="33">
        <v>44</v>
      </c>
      <c r="CA320" s="36">
        <v>6</v>
      </c>
      <c r="CB320" s="28" t="s">
        <v>393</v>
      </c>
      <c r="CC320" s="28" t="s">
        <v>393</v>
      </c>
      <c r="CD320" s="28">
        <v>0</v>
      </c>
      <c r="CE320" s="28" t="s">
        <v>393</v>
      </c>
      <c r="CF320" s="28">
        <v>7.3</v>
      </c>
      <c r="CG320" s="28" t="s">
        <v>393</v>
      </c>
      <c r="CH320" s="28" t="s">
        <v>393</v>
      </c>
      <c r="CI320" s="28">
        <v>0</v>
      </c>
      <c r="CJ320" s="28" t="s">
        <v>393</v>
      </c>
      <c r="CK320" s="28" t="s">
        <v>393</v>
      </c>
      <c r="CL320" s="28" t="s">
        <v>393</v>
      </c>
      <c r="CM320" s="28" t="s">
        <v>393</v>
      </c>
      <c r="CN320" s="28" t="s">
        <v>393</v>
      </c>
      <c r="CO320" s="28">
        <v>8.6999999999999993</v>
      </c>
      <c r="CP320" s="28">
        <v>5.7</v>
      </c>
      <c r="CQ320" s="28" t="s">
        <v>393</v>
      </c>
      <c r="CR320" s="28" t="s">
        <v>393</v>
      </c>
      <c r="CS320" s="28" t="s">
        <v>393</v>
      </c>
      <c r="CT320" s="28" t="s">
        <v>393</v>
      </c>
      <c r="CU320" s="33">
        <v>8</v>
      </c>
      <c r="CV320" s="36">
        <v>19</v>
      </c>
      <c r="CW320" s="38">
        <v>96</v>
      </c>
      <c r="CX320" s="38">
        <v>32</v>
      </c>
      <c r="CY320" s="38">
        <v>0</v>
      </c>
      <c r="CZ320" s="38">
        <v>128</v>
      </c>
      <c r="DA320" s="38">
        <v>5.24</v>
      </c>
      <c r="DB320" s="38">
        <v>2.13</v>
      </c>
      <c r="DC320" s="28" t="s">
        <v>393</v>
      </c>
      <c r="DD320" s="28" t="s">
        <v>393</v>
      </c>
      <c r="DE320" s="28" t="s">
        <v>393</v>
      </c>
      <c r="DF320" s="28" t="s">
        <v>393</v>
      </c>
      <c r="DG320" s="38"/>
      <c r="DH320" s="38">
        <v>0</v>
      </c>
      <c r="DI320" s="38">
        <v>0</v>
      </c>
      <c r="DJ320" s="33">
        <v>0</v>
      </c>
      <c r="DK320" s="36">
        <v>5</v>
      </c>
      <c r="DL320" s="38">
        <v>96</v>
      </c>
      <c r="DM320" s="38">
        <v>37</v>
      </c>
      <c r="DN320" s="38">
        <v>5.04</v>
      </c>
      <c r="DO320" s="38">
        <v>2.0499999999999998</v>
      </c>
      <c r="DP320" s="33">
        <v>99</v>
      </c>
      <c r="DQ320" s="36">
        <v>39</v>
      </c>
      <c r="DR320" s="28">
        <v>137</v>
      </c>
      <c r="DS320" s="28">
        <v>111</v>
      </c>
      <c r="DT320" s="28">
        <v>6.4</v>
      </c>
      <c r="DU320" s="28">
        <v>2.61</v>
      </c>
      <c r="DV320" s="28" t="s">
        <v>369</v>
      </c>
      <c r="DW320" s="168">
        <v>0.25</v>
      </c>
    </row>
    <row r="321" spans="1:127" ht="18.75" customHeight="1" x14ac:dyDescent="0.2">
      <c r="A321" s="102">
        <v>43</v>
      </c>
      <c r="B321" s="629"/>
      <c r="C321" s="45">
        <v>2121725927</v>
      </c>
      <c r="D321" s="26" t="s">
        <v>6</v>
      </c>
      <c r="E321" s="26" t="s">
        <v>117</v>
      </c>
      <c r="F321" s="26" t="s">
        <v>199</v>
      </c>
      <c r="G321" s="27">
        <v>35628</v>
      </c>
      <c r="H321" s="26" t="s">
        <v>210</v>
      </c>
      <c r="I321" s="26" t="s">
        <v>214</v>
      </c>
      <c r="J321" s="28">
        <v>9.6</v>
      </c>
      <c r="K321" s="28">
        <v>5.9</v>
      </c>
      <c r="L321" s="28">
        <v>8</v>
      </c>
      <c r="M321" s="28">
        <v>7.3</v>
      </c>
      <c r="N321" s="28">
        <v>6.4</v>
      </c>
      <c r="O321" s="28">
        <v>5.8</v>
      </c>
      <c r="P321" s="28">
        <v>5.2</v>
      </c>
      <c r="Q321" s="28" t="s">
        <v>393</v>
      </c>
      <c r="R321" s="28">
        <v>5.9</v>
      </c>
      <c r="S321" s="28" t="s">
        <v>393</v>
      </c>
      <c r="T321" s="28" t="s">
        <v>393</v>
      </c>
      <c r="U321" s="28" t="s">
        <v>393</v>
      </c>
      <c r="V321" s="28" t="s">
        <v>393</v>
      </c>
      <c r="W321" s="28">
        <v>5.8</v>
      </c>
      <c r="X321" s="28">
        <v>5.5</v>
      </c>
      <c r="Y321" s="28">
        <v>7.4</v>
      </c>
      <c r="Z321" s="28">
        <v>5.5</v>
      </c>
      <c r="AA321" s="28">
        <v>5.2</v>
      </c>
      <c r="AB321" s="28">
        <v>4.9000000000000004</v>
      </c>
      <c r="AC321" s="28">
        <v>4</v>
      </c>
      <c r="AD321" s="28">
        <v>7</v>
      </c>
      <c r="AE321" s="28" t="s">
        <v>219</v>
      </c>
      <c r="AF321" s="28">
        <v>5.5</v>
      </c>
      <c r="AG321" s="28">
        <v>6.6</v>
      </c>
      <c r="AH321" s="28">
        <v>6</v>
      </c>
      <c r="AI321" s="28" t="s">
        <v>393</v>
      </c>
      <c r="AJ321" s="28">
        <v>4.2</v>
      </c>
      <c r="AK321" s="28">
        <v>6.3</v>
      </c>
      <c r="AL321" s="28">
        <v>6.9</v>
      </c>
      <c r="AM321" s="33">
        <v>47</v>
      </c>
      <c r="AN321" s="36">
        <v>4</v>
      </c>
      <c r="AO321" s="32">
        <v>4.5</v>
      </c>
      <c r="AP321" s="32">
        <v>6</v>
      </c>
      <c r="AQ321" s="32" t="s">
        <v>393</v>
      </c>
      <c r="AR321" s="32" t="s">
        <v>393</v>
      </c>
      <c r="AS321" s="32" t="s">
        <v>393</v>
      </c>
      <c r="AT321" s="32" t="s">
        <v>393</v>
      </c>
      <c r="AU321" s="32" t="s">
        <v>393</v>
      </c>
      <c r="AV321" s="32">
        <v>9.1</v>
      </c>
      <c r="AW321" s="32" t="s">
        <v>393</v>
      </c>
      <c r="AX321" s="32" t="s">
        <v>393</v>
      </c>
      <c r="AY321" s="32" t="s">
        <v>393</v>
      </c>
      <c r="AZ321" s="32" t="s">
        <v>393</v>
      </c>
      <c r="BA321" s="32" t="s">
        <v>393</v>
      </c>
      <c r="BB321" s="32">
        <v>9.8000000000000007</v>
      </c>
      <c r="BC321" s="32">
        <v>7.7</v>
      </c>
      <c r="BD321" s="33">
        <v>5</v>
      </c>
      <c r="BE321" s="36">
        <v>0</v>
      </c>
      <c r="BF321" s="28">
        <v>5.7</v>
      </c>
      <c r="BG321" s="28" t="s">
        <v>219</v>
      </c>
      <c r="BH321" s="28" t="s">
        <v>219</v>
      </c>
      <c r="BI321" s="28" t="s">
        <v>219</v>
      </c>
      <c r="BJ321" s="28">
        <v>5.9</v>
      </c>
      <c r="BK321" s="28">
        <v>4.2</v>
      </c>
      <c r="BL321" s="28">
        <v>6.4</v>
      </c>
      <c r="BM321" s="28">
        <v>6.4</v>
      </c>
      <c r="BN321" s="28" t="s">
        <v>393</v>
      </c>
      <c r="BO321" s="28">
        <v>4</v>
      </c>
      <c r="BP321" s="28" t="s">
        <v>219</v>
      </c>
      <c r="BQ321" s="28" t="s">
        <v>393</v>
      </c>
      <c r="BR321" s="28">
        <v>4.5999999999999996</v>
      </c>
      <c r="BS321" s="28" t="s">
        <v>393</v>
      </c>
      <c r="BT321" s="28">
        <v>6.4</v>
      </c>
      <c r="BU321" s="28" t="s">
        <v>219</v>
      </c>
      <c r="BV321" s="28" t="s">
        <v>219</v>
      </c>
      <c r="BW321" s="28" t="s">
        <v>219</v>
      </c>
      <c r="BX321" s="28">
        <v>6.6</v>
      </c>
      <c r="BY321" s="28">
        <v>8.6999999999999993</v>
      </c>
      <c r="BZ321" s="33">
        <v>25</v>
      </c>
      <c r="CA321" s="36">
        <v>25</v>
      </c>
      <c r="CB321" s="28">
        <v>8.1999999999999993</v>
      </c>
      <c r="CC321" s="28" t="s">
        <v>393</v>
      </c>
      <c r="CD321" s="28">
        <v>5.2</v>
      </c>
      <c r="CE321" s="28" t="s">
        <v>393</v>
      </c>
      <c r="CF321" s="28">
        <v>6.6</v>
      </c>
      <c r="CG321" s="28">
        <v>7.1</v>
      </c>
      <c r="CH321" s="28">
        <v>7.3</v>
      </c>
      <c r="CI321" s="28">
        <v>4.8</v>
      </c>
      <c r="CJ321" s="28" t="s">
        <v>393</v>
      </c>
      <c r="CK321" s="28">
        <v>6.2</v>
      </c>
      <c r="CL321" s="28" t="s">
        <v>393</v>
      </c>
      <c r="CM321" s="28" t="s">
        <v>393</v>
      </c>
      <c r="CN321" s="28" t="s">
        <v>393</v>
      </c>
      <c r="CO321" s="28" t="s">
        <v>393</v>
      </c>
      <c r="CP321" s="28">
        <v>5.6</v>
      </c>
      <c r="CQ321" s="28" t="s">
        <v>393</v>
      </c>
      <c r="CR321" s="28">
        <v>6</v>
      </c>
      <c r="CS321" s="28">
        <v>5.8</v>
      </c>
      <c r="CT321" s="28">
        <v>7.6</v>
      </c>
      <c r="CU321" s="33">
        <v>24</v>
      </c>
      <c r="CV321" s="36">
        <v>3</v>
      </c>
      <c r="CW321" s="38">
        <v>96</v>
      </c>
      <c r="CX321" s="38">
        <v>32</v>
      </c>
      <c r="CY321" s="38">
        <v>0</v>
      </c>
      <c r="CZ321" s="38">
        <v>128</v>
      </c>
      <c r="DA321" s="38">
        <v>4.51</v>
      </c>
      <c r="DB321" s="38">
        <v>1.67</v>
      </c>
      <c r="DC321" s="28" t="s">
        <v>393</v>
      </c>
      <c r="DD321" s="28" t="s">
        <v>393</v>
      </c>
      <c r="DE321" s="28" t="s">
        <v>393</v>
      </c>
      <c r="DF321" s="28" t="s">
        <v>393</v>
      </c>
      <c r="DG321" s="38"/>
      <c r="DH321" s="38">
        <v>0</v>
      </c>
      <c r="DI321" s="38">
        <v>0</v>
      </c>
      <c r="DJ321" s="33">
        <v>0</v>
      </c>
      <c r="DK321" s="36">
        <v>5</v>
      </c>
      <c r="DL321" s="38">
        <v>96</v>
      </c>
      <c r="DM321" s="38">
        <v>37</v>
      </c>
      <c r="DN321" s="38">
        <v>4.34</v>
      </c>
      <c r="DO321" s="38">
        <v>1.6</v>
      </c>
      <c r="DP321" s="33">
        <v>101</v>
      </c>
      <c r="DQ321" s="36">
        <v>37</v>
      </c>
      <c r="DR321" s="28">
        <v>137</v>
      </c>
      <c r="DS321" s="28">
        <v>115</v>
      </c>
      <c r="DT321" s="28">
        <v>5.45</v>
      </c>
      <c r="DU321" s="28">
        <v>1.94</v>
      </c>
      <c r="DV321" s="28" t="s">
        <v>374</v>
      </c>
      <c r="DW321" s="168">
        <v>0.25</v>
      </c>
    </row>
    <row r="322" spans="1:127" ht="18.75" customHeight="1" x14ac:dyDescent="0.2">
      <c r="A322" s="102">
        <v>44</v>
      </c>
      <c r="B322" s="629"/>
      <c r="C322" s="45">
        <v>2221727295</v>
      </c>
      <c r="D322" s="26" t="s">
        <v>14</v>
      </c>
      <c r="E322" s="26" t="s">
        <v>63</v>
      </c>
      <c r="F322" s="26" t="s">
        <v>139</v>
      </c>
      <c r="G322" s="27">
        <v>35551</v>
      </c>
      <c r="H322" s="26" t="s">
        <v>210</v>
      </c>
      <c r="I322" s="26" t="s">
        <v>212</v>
      </c>
      <c r="J322" s="28">
        <v>7.6</v>
      </c>
      <c r="K322" s="28">
        <v>5.6</v>
      </c>
      <c r="L322" s="28">
        <v>7.9</v>
      </c>
      <c r="M322" s="28">
        <v>7.2</v>
      </c>
      <c r="N322" s="28">
        <v>5.6</v>
      </c>
      <c r="O322" s="28">
        <v>6.4</v>
      </c>
      <c r="P322" s="28">
        <v>4.8</v>
      </c>
      <c r="Q322" s="28" t="s">
        <v>393</v>
      </c>
      <c r="R322" s="28">
        <v>4.5</v>
      </c>
      <c r="S322" s="28" t="s">
        <v>393</v>
      </c>
      <c r="T322" s="28" t="s">
        <v>393</v>
      </c>
      <c r="U322" s="28" t="s">
        <v>393</v>
      </c>
      <c r="V322" s="28">
        <v>7.3</v>
      </c>
      <c r="W322" s="28">
        <v>7.2</v>
      </c>
      <c r="X322" s="28" t="s">
        <v>393</v>
      </c>
      <c r="Y322" s="28">
        <v>7.2</v>
      </c>
      <c r="Z322" s="28">
        <v>7.6</v>
      </c>
      <c r="AA322" s="28">
        <v>5.2</v>
      </c>
      <c r="AB322" s="28">
        <v>5.6</v>
      </c>
      <c r="AC322" s="28">
        <v>5.3</v>
      </c>
      <c r="AD322" s="28">
        <v>5.0999999999999996</v>
      </c>
      <c r="AE322" s="28">
        <v>6.5</v>
      </c>
      <c r="AF322" s="28">
        <v>4</v>
      </c>
      <c r="AG322" s="28">
        <v>4.9000000000000004</v>
      </c>
      <c r="AH322" s="28">
        <v>6.1</v>
      </c>
      <c r="AI322" s="28">
        <v>5.4</v>
      </c>
      <c r="AJ322" s="28" t="s">
        <v>393</v>
      </c>
      <c r="AK322" s="28" t="s">
        <v>393</v>
      </c>
      <c r="AL322" s="28">
        <v>6.8</v>
      </c>
      <c r="AM322" s="33">
        <v>47</v>
      </c>
      <c r="AN322" s="36">
        <v>4</v>
      </c>
      <c r="AO322" s="32">
        <v>6.8</v>
      </c>
      <c r="AP322" s="32">
        <v>7.1</v>
      </c>
      <c r="AQ322" s="32">
        <v>7</v>
      </c>
      <c r="AR322" s="32" t="s">
        <v>393</v>
      </c>
      <c r="AS322" s="32" t="s">
        <v>393</v>
      </c>
      <c r="AT322" s="32" t="s">
        <v>393</v>
      </c>
      <c r="AU322" s="32" t="s">
        <v>393</v>
      </c>
      <c r="AV322" s="32" t="s">
        <v>393</v>
      </c>
      <c r="AW322" s="32">
        <v>5.9</v>
      </c>
      <c r="AX322" s="32" t="s">
        <v>393</v>
      </c>
      <c r="AY322" s="32" t="s">
        <v>393</v>
      </c>
      <c r="AZ322" s="32" t="s">
        <v>393</v>
      </c>
      <c r="BA322" s="32" t="s">
        <v>393</v>
      </c>
      <c r="BB322" s="32" t="s">
        <v>393</v>
      </c>
      <c r="BC322" s="32">
        <v>7.1</v>
      </c>
      <c r="BD322" s="33">
        <v>5</v>
      </c>
      <c r="BE322" s="36">
        <v>0</v>
      </c>
      <c r="BF322" s="28">
        <v>6.6</v>
      </c>
      <c r="BG322" s="28">
        <v>5.5</v>
      </c>
      <c r="BH322" s="28">
        <v>5.3</v>
      </c>
      <c r="BI322" s="28">
        <v>5.0999999999999996</v>
      </c>
      <c r="BJ322" s="28">
        <v>5.2</v>
      </c>
      <c r="BK322" s="28">
        <v>5</v>
      </c>
      <c r="BL322" s="28">
        <v>6.7</v>
      </c>
      <c r="BM322" s="28">
        <v>5.2</v>
      </c>
      <c r="BN322" s="28">
        <v>5.6</v>
      </c>
      <c r="BO322" s="28">
        <v>7.1</v>
      </c>
      <c r="BP322" s="28">
        <v>0</v>
      </c>
      <c r="BQ322" s="28" t="s">
        <v>393</v>
      </c>
      <c r="BR322" s="28">
        <v>4.8</v>
      </c>
      <c r="BS322" s="28" t="s">
        <v>393</v>
      </c>
      <c r="BT322" s="28">
        <v>7.2</v>
      </c>
      <c r="BU322" s="28">
        <v>5.0999999999999996</v>
      </c>
      <c r="BV322" s="28">
        <v>0</v>
      </c>
      <c r="BW322" s="28">
        <v>0</v>
      </c>
      <c r="BX322" s="28">
        <v>5.5</v>
      </c>
      <c r="BY322" s="28">
        <v>7.2</v>
      </c>
      <c r="BZ322" s="33">
        <v>39</v>
      </c>
      <c r="CA322" s="36">
        <v>11</v>
      </c>
      <c r="CB322" s="28" t="s">
        <v>393</v>
      </c>
      <c r="CC322" s="28" t="s">
        <v>393</v>
      </c>
      <c r="CD322" s="28" t="s">
        <v>393</v>
      </c>
      <c r="CE322" s="28" t="s">
        <v>393</v>
      </c>
      <c r="CF322" s="28">
        <v>0</v>
      </c>
      <c r="CG322" s="28" t="s">
        <v>393</v>
      </c>
      <c r="CH322" s="28" t="s">
        <v>393</v>
      </c>
      <c r="CI322" s="28">
        <v>4.9000000000000004</v>
      </c>
      <c r="CJ322" s="28" t="s">
        <v>393</v>
      </c>
      <c r="CK322" s="28">
        <v>4.9000000000000004</v>
      </c>
      <c r="CL322" s="28" t="s">
        <v>393</v>
      </c>
      <c r="CM322" s="28" t="s">
        <v>393</v>
      </c>
      <c r="CN322" s="28" t="s">
        <v>393</v>
      </c>
      <c r="CO322" s="28" t="s">
        <v>393</v>
      </c>
      <c r="CP322" s="28" t="s">
        <v>393</v>
      </c>
      <c r="CQ322" s="28" t="s">
        <v>393</v>
      </c>
      <c r="CR322" s="28">
        <v>4.4000000000000004</v>
      </c>
      <c r="CS322" s="28">
        <v>7.9</v>
      </c>
      <c r="CT322" s="28">
        <v>8</v>
      </c>
      <c r="CU322" s="33">
        <v>9</v>
      </c>
      <c r="CV322" s="36">
        <v>17</v>
      </c>
      <c r="CW322" s="38">
        <v>95</v>
      </c>
      <c r="CX322" s="38">
        <v>32</v>
      </c>
      <c r="CY322" s="38">
        <v>0</v>
      </c>
      <c r="CZ322" s="38">
        <v>127</v>
      </c>
      <c r="DA322" s="38">
        <v>4.38</v>
      </c>
      <c r="DB322" s="38">
        <v>1.61</v>
      </c>
      <c r="DC322" s="28" t="s">
        <v>393</v>
      </c>
      <c r="DD322" s="28" t="s">
        <v>393</v>
      </c>
      <c r="DE322" s="28" t="s">
        <v>393</v>
      </c>
      <c r="DF322" s="28" t="s">
        <v>393</v>
      </c>
      <c r="DG322" s="38"/>
      <c r="DH322" s="38">
        <v>0</v>
      </c>
      <c r="DI322" s="38">
        <v>0</v>
      </c>
      <c r="DJ322" s="33">
        <v>0</v>
      </c>
      <c r="DK322" s="36">
        <v>5</v>
      </c>
      <c r="DL322" s="38">
        <v>95</v>
      </c>
      <c r="DM322" s="38">
        <v>37</v>
      </c>
      <c r="DN322" s="38">
        <v>4.21</v>
      </c>
      <c r="DO322" s="38">
        <v>1.55</v>
      </c>
      <c r="DP322" s="33">
        <v>100</v>
      </c>
      <c r="DQ322" s="36">
        <v>37</v>
      </c>
      <c r="DR322" s="28">
        <v>137</v>
      </c>
      <c r="DS322" s="28">
        <v>112</v>
      </c>
      <c r="DT322" s="28">
        <v>5.2</v>
      </c>
      <c r="DU322" s="28">
        <v>1.91</v>
      </c>
      <c r="DV322" s="28" t="s">
        <v>393</v>
      </c>
      <c r="DW322" s="168">
        <v>0.25196850393700787</v>
      </c>
    </row>
    <row r="323" spans="1:127" ht="18.75" customHeight="1" x14ac:dyDescent="0.2">
      <c r="A323" s="102">
        <v>45</v>
      </c>
      <c r="B323" s="629"/>
      <c r="C323" s="45">
        <v>2220727306</v>
      </c>
      <c r="D323" s="26" t="s">
        <v>14</v>
      </c>
      <c r="E323" s="26" t="s">
        <v>70</v>
      </c>
      <c r="F323" s="26" t="s">
        <v>21</v>
      </c>
      <c r="G323" s="27">
        <v>36084</v>
      </c>
      <c r="H323" s="26" t="s">
        <v>209</v>
      </c>
      <c r="I323" s="26" t="s">
        <v>212</v>
      </c>
      <c r="J323" s="28">
        <v>9.1</v>
      </c>
      <c r="K323" s="28">
        <v>6.4</v>
      </c>
      <c r="L323" s="28">
        <v>7.8</v>
      </c>
      <c r="M323" s="28">
        <v>8.9</v>
      </c>
      <c r="N323" s="28">
        <v>7.8</v>
      </c>
      <c r="O323" s="28">
        <v>6.1</v>
      </c>
      <c r="P323" s="28" t="s">
        <v>219</v>
      </c>
      <c r="Q323" s="28" t="s">
        <v>393</v>
      </c>
      <c r="R323" s="28">
        <v>7</v>
      </c>
      <c r="S323" s="28" t="s">
        <v>393</v>
      </c>
      <c r="T323" s="28" t="s">
        <v>393</v>
      </c>
      <c r="U323" s="28" t="s">
        <v>393</v>
      </c>
      <c r="V323" s="28" t="s">
        <v>393</v>
      </c>
      <c r="W323" s="28">
        <v>6.6</v>
      </c>
      <c r="X323" s="28">
        <v>5.9</v>
      </c>
      <c r="Y323" s="28">
        <v>8.6</v>
      </c>
      <c r="Z323" s="28">
        <v>8.6999999999999993</v>
      </c>
      <c r="AA323" s="28">
        <v>6.5</v>
      </c>
      <c r="AB323" s="28">
        <v>6.9</v>
      </c>
      <c r="AC323" s="28">
        <v>5.3</v>
      </c>
      <c r="AD323" s="28" t="s">
        <v>219</v>
      </c>
      <c r="AE323" s="28">
        <v>7.8</v>
      </c>
      <c r="AF323" s="28">
        <v>6.8</v>
      </c>
      <c r="AG323" s="28" t="s">
        <v>219</v>
      </c>
      <c r="AH323" s="28" t="s">
        <v>219</v>
      </c>
      <c r="AI323" s="28">
        <v>7.3</v>
      </c>
      <c r="AJ323" s="28">
        <v>8</v>
      </c>
      <c r="AK323" s="28" t="s">
        <v>393</v>
      </c>
      <c r="AL323" s="28" t="s">
        <v>393</v>
      </c>
      <c r="AM323" s="33">
        <v>39</v>
      </c>
      <c r="AN323" s="36">
        <v>12</v>
      </c>
      <c r="AO323" s="32">
        <v>4.8</v>
      </c>
      <c r="AP323" s="32">
        <v>6.3</v>
      </c>
      <c r="AQ323" s="32">
        <v>9.5</v>
      </c>
      <c r="AR323" s="32" t="s">
        <v>393</v>
      </c>
      <c r="AS323" s="32" t="s">
        <v>393</v>
      </c>
      <c r="AT323" s="32" t="s">
        <v>393</v>
      </c>
      <c r="AU323" s="32" t="s">
        <v>393</v>
      </c>
      <c r="AV323" s="32">
        <v>0</v>
      </c>
      <c r="AW323" s="32" t="s">
        <v>393</v>
      </c>
      <c r="AX323" s="32" t="s">
        <v>393</v>
      </c>
      <c r="AY323" s="32" t="s">
        <v>393</v>
      </c>
      <c r="AZ323" s="32" t="s">
        <v>393</v>
      </c>
      <c r="BA323" s="32">
        <v>0</v>
      </c>
      <c r="BB323" s="32" t="s">
        <v>393</v>
      </c>
      <c r="BC323" s="32" t="s">
        <v>219</v>
      </c>
      <c r="BD323" s="33">
        <v>3</v>
      </c>
      <c r="BE323" s="36">
        <v>2</v>
      </c>
      <c r="BF323" s="28" t="s">
        <v>219</v>
      </c>
      <c r="BG323" s="28">
        <v>6</v>
      </c>
      <c r="BH323" s="28" t="s">
        <v>393</v>
      </c>
      <c r="BI323" s="28">
        <v>6.4</v>
      </c>
      <c r="BJ323" s="28">
        <v>6</v>
      </c>
      <c r="BK323" s="28">
        <v>4.5999999999999996</v>
      </c>
      <c r="BL323" s="28">
        <v>8</v>
      </c>
      <c r="BM323" s="28">
        <v>5.5</v>
      </c>
      <c r="BN323" s="28" t="s">
        <v>393</v>
      </c>
      <c r="BO323" s="28">
        <v>6</v>
      </c>
      <c r="BP323" s="28">
        <v>5.4</v>
      </c>
      <c r="BQ323" s="28">
        <v>7.6</v>
      </c>
      <c r="BR323" s="28">
        <v>7.5</v>
      </c>
      <c r="BS323" s="28" t="s">
        <v>393</v>
      </c>
      <c r="BT323" s="28">
        <v>8.1</v>
      </c>
      <c r="BU323" s="28">
        <v>6.3</v>
      </c>
      <c r="BV323" s="28">
        <v>7.5</v>
      </c>
      <c r="BW323" s="28" t="s">
        <v>393</v>
      </c>
      <c r="BX323" s="28">
        <v>7.6</v>
      </c>
      <c r="BY323" s="28">
        <v>7.6</v>
      </c>
      <c r="BZ323" s="33">
        <v>39</v>
      </c>
      <c r="CA323" s="36">
        <v>11</v>
      </c>
      <c r="CB323" s="28" t="s">
        <v>393</v>
      </c>
      <c r="CC323" s="28" t="s">
        <v>393</v>
      </c>
      <c r="CD323" s="28">
        <v>7.2</v>
      </c>
      <c r="CE323" s="28" t="s">
        <v>393</v>
      </c>
      <c r="CF323" s="28">
        <v>7.8</v>
      </c>
      <c r="CG323" s="28">
        <v>7</v>
      </c>
      <c r="CH323" s="28">
        <v>8.8000000000000007</v>
      </c>
      <c r="CI323" s="28" t="s">
        <v>219</v>
      </c>
      <c r="CJ323" s="28" t="s">
        <v>219</v>
      </c>
      <c r="CK323" s="28" t="s">
        <v>393</v>
      </c>
      <c r="CL323" s="28" t="s">
        <v>393</v>
      </c>
      <c r="CM323" s="28" t="s">
        <v>393</v>
      </c>
      <c r="CN323" s="28" t="s">
        <v>393</v>
      </c>
      <c r="CO323" s="28" t="s">
        <v>393</v>
      </c>
      <c r="CP323" s="28">
        <v>5.7</v>
      </c>
      <c r="CQ323" s="28" t="s">
        <v>393</v>
      </c>
      <c r="CR323" s="28">
        <v>6.8</v>
      </c>
      <c r="CS323" s="28">
        <v>8.3000000000000007</v>
      </c>
      <c r="CT323" s="28">
        <v>8.6999999999999993</v>
      </c>
      <c r="CU323" s="33">
        <v>17</v>
      </c>
      <c r="CV323" s="36">
        <v>10</v>
      </c>
      <c r="CW323" s="38">
        <v>95</v>
      </c>
      <c r="CX323" s="38">
        <v>33</v>
      </c>
      <c r="CY323" s="38">
        <v>0</v>
      </c>
      <c r="CZ323" s="38">
        <v>128</v>
      </c>
      <c r="DA323" s="38">
        <v>5.18</v>
      </c>
      <c r="DB323" s="38">
        <v>2.12</v>
      </c>
      <c r="DC323" s="28" t="s">
        <v>393</v>
      </c>
      <c r="DD323" s="28" t="s">
        <v>393</v>
      </c>
      <c r="DE323" s="28" t="s">
        <v>393</v>
      </c>
      <c r="DF323" s="28" t="s">
        <v>393</v>
      </c>
      <c r="DG323" s="38"/>
      <c r="DH323" s="38">
        <v>0</v>
      </c>
      <c r="DI323" s="38">
        <v>0</v>
      </c>
      <c r="DJ323" s="33">
        <v>0</v>
      </c>
      <c r="DK323" s="36">
        <v>5</v>
      </c>
      <c r="DL323" s="38">
        <v>95</v>
      </c>
      <c r="DM323" s="38">
        <v>38</v>
      </c>
      <c r="DN323" s="38">
        <v>4.9800000000000004</v>
      </c>
      <c r="DO323" s="38">
        <v>2.04</v>
      </c>
      <c r="DP323" s="33">
        <v>98</v>
      </c>
      <c r="DQ323" s="36">
        <v>40</v>
      </c>
      <c r="DR323" s="28">
        <v>137</v>
      </c>
      <c r="DS323" s="28">
        <v>107</v>
      </c>
      <c r="DT323" s="28">
        <v>6.37</v>
      </c>
      <c r="DU323" s="28">
        <v>2.61</v>
      </c>
      <c r="DV323" s="28" t="s">
        <v>393</v>
      </c>
      <c r="DW323" s="168">
        <v>0.2578125</v>
      </c>
    </row>
    <row r="324" spans="1:127" ht="18.75" customHeight="1" x14ac:dyDescent="0.2">
      <c r="A324" s="102">
        <v>46</v>
      </c>
      <c r="B324" s="629"/>
      <c r="C324" s="45">
        <v>2220717174</v>
      </c>
      <c r="D324" s="26" t="s">
        <v>18</v>
      </c>
      <c r="E324" s="26" t="s">
        <v>121</v>
      </c>
      <c r="F324" s="26" t="s">
        <v>203</v>
      </c>
      <c r="G324" s="27">
        <v>36138</v>
      </c>
      <c r="H324" s="26" t="s">
        <v>209</v>
      </c>
      <c r="I324" s="26" t="s">
        <v>212</v>
      </c>
      <c r="J324" s="28">
        <v>8.8000000000000007</v>
      </c>
      <c r="K324" s="28">
        <v>6.6</v>
      </c>
      <c r="L324" s="28">
        <v>6.3</v>
      </c>
      <c r="M324" s="28">
        <v>6.7</v>
      </c>
      <c r="N324" s="28">
        <v>6.8</v>
      </c>
      <c r="O324" s="28">
        <v>6.2</v>
      </c>
      <c r="P324" s="28">
        <v>6.2</v>
      </c>
      <c r="Q324" s="28" t="s">
        <v>393</v>
      </c>
      <c r="R324" s="28">
        <v>6.1</v>
      </c>
      <c r="S324" s="28" t="s">
        <v>393</v>
      </c>
      <c r="T324" s="28" t="s">
        <v>393</v>
      </c>
      <c r="U324" s="28" t="s">
        <v>393</v>
      </c>
      <c r="V324" s="28" t="s">
        <v>393</v>
      </c>
      <c r="W324" s="28">
        <v>8.1</v>
      </c>
      <c r="X324" s="28">
        <v>5.7</v>
      </c>
      <c r="Y324" s="28">
        <v>9</v>
      </c>
      <c r="Z324" s="28">
        <v>9</v>
      </c>
      <c r="AA324" s="28">
        <v>7.4</v>
      </c>
      <c r="AB324" s="28">
        <v>5.5</v>
      </c>
      <c r="AC324" s="28">
        <v>7.3</v>
      </c>
      <c r="AD324" s="28">
        <v>5.6</v>
      </c>
      <c r="AE324" s="28">
        <v>6.2</v>
      </c>
      <c r="AF324" s="28">
        <v>7.6</v>
      </c>
      <c r="AG324" s="28">
        <v>5.5</v>
      </c>
      <c r="AH324" s="28">
        <v>6.6</v>
      </c>
      <c r="AI324" s="28">
        <v>6.7</v>
      </c>
      <c r="AJ324" s="28">
        <v>6.5</v>
      </c>
      <c r="AK324" s="28" t="s">
        <v>393</v>
      </c>
      <c r="AL324" s="28">
        <v>0</v>
      </c>
      <c r="AM324" s="33">
        <v>47</v>
      </c>
      <c r="AN324" s="36">
        <v>4</v>
      </c>
      <c r="AO324" s="32">
        <v>5.3</v>
      </c>
      <c r="AP324" s="32">
        <v>5.6</v>
      </c>
      <c r="AQ324" s="32" t="s">
        <v>393</v>
      </c>
      <c r="AR324" s="32" t="s">
        <v>393</v>
      </c>
      <c r="AS324" s="32" t="s">
        <v>393</v>
      </c>
      <c r="AT324" s="32" t="s">
        <v>393</v>
      </c>
      <c r="AU324" s="32" t="s">
        <v>393</v>
      </c>
      <c r="AV324" s="32">
        <v>6.6</v>
      </c>
      <c r="AW324" s="32">
        <v>7.1</v>
      </c>
      <c r="AX324" s="32" t="s">
        <v>393</v>
      </c>
      <c r="AY324" s="32" t="s">
        <v>393</v>
      </c>
      <c r="AZ324" s="32" t="s">
        <v>393</v>
      </c>
      <c r="BA324" s="32" t="s">
        <v>393</v>
      </c>
      <c r="BB324" s="32" t="s">
        <v>393</v>
      </c>
      <c r="BC324" s="32">
        <v>6</v>
      </c>
      <c r="BD324" s="33">
        <v>5</v>
      </c>
      <c r="BE324" s="36">
        <v>0</v>
      </c>
      <c r="BF324" s="28">
        <v>4.4000000000000004</v>
      </c>
      <c r="BG324" s="28">
        <v>5.3</v>
      </c>
      <c r="BH324" s="28">
        <v>0</v>
      </c>
      <c r="BI324" s="28">
        <v>7.2</v>
      </c>
      <c r="BJ324" s="28">
        <v>5.6</v>
      </c>
      <c r="BK324" s="28">
        <v>6</v>
      </c>
      <c r="BL324" s="28">
        <v>7.7</v>
      </c>
      <c r="BM324" s="28">
        <v>5.3</v>
      </c>
      <c r="BN324" s="28">
        <v>5.4</v>
      </c>
      <c r="BO324" s="28">
        <v>4.0999999999999996</v>
      </c>
      <c r="BP324" s="28">
        <v>0</v>
      </c>
      <c r="BQ324" s="28" t="s">
        <v>393</v>
      </c>
      <c r="BR324" s="28">
        <v>7.2</v>
      </c>
      <c r="BS324" s="28" t="s">
        <v>393</v>
      </c>
      <c r="BT324" s="28">
        <v>7.9</v>
      </c>
      <c r="BU324" s="28">
        <v>0</v>
      </c>
      <c r="BV324" s="28">
        <v>4.5999999999999996</v>
      </c>
      <c r="BW324" s="28">
        <v>0</v>
      </c>
      <c r="BX324" s="28" t="s">
        <v>393</v>
      </c>
      <c r="BY324" s="28">
        <v>7.9</v>
      </c>
      <c r="BZ324" s="33">
        <v>34</v>
      </c>
      <c r="CA324" s="36">
        <v>16</v>
      </c>
      <c r="CB324" s="28" t="s">
        <v>393</v>
      </c>
      <c r="CC324" s="28" t="s">
        <v>393</v>
      </c>
      <c r="CD324" s="28">
        <v>6.6</v>
      </c>
      <c r="CE324" s="28" t="s">
        <v>393</v>
      </c>
      <c r="CF324" s="28">
        <v>8.6999999999999993</v>
      </c>
      <c r="CG324" s="28">
        <v>5.7</v>
      </c>
      <c r="CH324" s="28" t="s">
        <v>393</v>
      </c>
      <c r="CI324" s="28">
        <v>5.3</v>
      </c>
      <c r="CJ324" s="28" t="s">
        <v>393</v>
      </c>
      <c r="CK324" s="28" t="s">
        <v>393</v>
      </c>
      <c r="CL324" s="28" t="s">
        <v>393</v>
      </c>
      <c r="CM324" s="28">
        <v>6.9</v>
      </c>
      <c r="CN324" s="28" t="s">
        <v>393</v>
      </c>
      <c r="CO324" s="28" t="s">
        <v>393</v>
      </c>
      <c r="CP324" s="28" t="s">
        <v>393</v>
      </c>
      <c r="CQ324" s="28" t="s">
        <v>393</v>
      </c>
      <c r="CR324" s="28" t="s">
        <v>393</v>
      </c>
      <c r="CS324" s="28">
        <v>7.1</v>
      </c>
      <c r="CT324" s="28">
        <v>0</v>
      </c>
      <c r="CU324" s="33">
        <v>14</v>
      </c>
      <c r="CV324" s="36">
        <v>13</v>
      </c>
      <c r="CW324" s="38">
        <v>95</v>
      </c>
      <c r="CX324" s="38">
        <v>33</v>
      </c>
      <c r="CY324" s="38">
        <v>0</v>
      </c>
      <c r="CZ324" s="38">
        <v>128</v>
      </c>
      <c r="DA324" s="38">
        <v>4.78</v>
      </c>
      <c r="DB324" s="38">
        <v>1.85</v>
      </c>
      <c r="DC324" s="28" t="s">
        <v>393</v>
      </c>
      <c r="DD324" s="28" t="s">
        <v>393</v>
      </c>
      <c r="DE324" s="28" t="s">
        <v>393</v>
      </c>
      <c r="DF324" s="28" t="s">
        <v>393</v>
      </c>
      <c r="DG324" s="38"/>
      <c r="DH324" s="38">
        <v>0</v>
      </c>
      <c r="DI324" s="38">
        <v>0</v>
      </c>
      <c r="DJ324" s="33">
        <v>0</v>
      </c>
      <c r="DK324" s="36">
        <v>5</v>
      </c>
      <c r="DL324" s="38">
        <v>95</v>
      </c>
      <c r="DM324" s="38">
        <v>38</v>
      </c>
      <c r="DN324" s="38">
        <v>4.5999999999999996</v>
      </c>
      <c r="DO324" s="38">
        <v>1.78</v>
      </c>
      <c r="DP324" s="33">
        <v>100</v>
      </c>
      <c r="DQ324" s="36">
        <v>38</v>
      </c>
      <c r="DR324" s="28">
        <v>137</v>
      </c>
      <c r="DS324" s="28">
        <v>114</v>
      </c>
      <c r="DT324" s="28">
        <v>5.68</v>
      </c>
      <c r="DU324" s="28">
        <v>2.17</v>
      </c>
      <c r="DV324" s="28" t="s">
        <v>393</v>
      </c>
      <c r="DW324" s="168">
        <v>0.2578125</v>
      </c>
    </row>
    <row r="325" spans="1:127" ht="18.75" customHeight="1" x14ac:dyDescent="0.2">
      <c r="A325" s="102">
        <v>47</v>
      </c>
      <c r="B325" s="629"/>
      <c r="C325" s="45">
        <v>2221728478</v>
      </c>
      <c r="D325" s="26" t="s">
        <v>15</v>
      </c>
      <c r="E325" s="26" t="s">
        <v>66</v>
      </c>
      <c r="F325" s="26" t="s">
        <v>143</v>
      </c>
      <c r="G325" s="27">
        <v>35944</v>
      </c>
      <c r="H325" s="26" t="s">
        <v>210</v>
      </c>
      <c r="I325" s="26" t="s">
        <v>212</v>
      </c>
      <c r="J325" s="28">
        <v>8</v>
      </c>
      <c r="K325" s="28">
        <v>6.8</v>
      </c>
      <c r="L325" s="28">
        <v>4</v>
      </c>
      <c r="M325" s="28">
        <v>5.9</v>
      </c>
      <c r="N325" s="28">
        <v>5.6</v>
      </c>
      <c r="O325" s="28">
        <v>5.3</v>
      </c>
      <c r="P325" s="28">
        <v>0</v>
      </c>
      <c r="Q325" s="28" t="s">
        <v>393</v>
      </c>
      <c r="R325" s="28">
        <v>4.7</v>
      </c>
      <c r="S325" s="28" t="s">
        <v>393</v>
      </c>
      <c r="T325" s="28" t="s">
        <v>393</v>
      </c>
      <c r="U325" s="28" t="s">
        <v>393</v>
      </c>
      <c r="V325" s="28" t="s">
        <v>393</v>
      </c>
      <c r="W325" s="28">
        <v>7.7</v>
      </c>
      <c r="X325" s="28">
        <v>5.4</v>
      </c>
      <c r="Y325" s="28">
        <v>8.8000000000000007</v>
      </c>
      <c r="Z325" s="28">
        <v>6.5</v>
      </c>
      <c r="AA325" s="28">
        <v>4.5999999999999996</v>
      </c>
      <c r="AB325" s="28">
        <v>4.5999999999999996</v>
      </c>
      <c r="AC325" s="28">
        <v>4.8</v>
      </c>
      <c r="AD325" s="28">
        <v>5.7</v>
      </c>
      <c r="AE325" s="28">
        <v>5.7</v>
      </c>
      <c r="AF325" s="28">
        <v>5.3</v>
      </c>
      <c r="AG325" s="28">
        <v>6.6</v>
      </c>
      <c r="AH325" s="28">
        <v>6.8</v>
      </c>
      <c r="AI325" s="28">
        <v>5.3</v>
      </c>
      <c r="AJ325" s="28">
        <v>4.5</v>
      </c>
      <c r="AK325" s="28">
        <v>5.8</v>
      </c>
      <c r="AL325" s="28">
        <v>4.9000000000000004</v>
      </c>
      <c r="AM325" s="33">
        <v>49</v>
      </c>
      <c r="AN325" s="36">
        <v>2</v>
      </c>
      <c r="AO325" s="32">
        <v>8</v>
      </c>
      <c r="AP325" s="32">
        <v>9.1</v>
      </c>
      <c r="AQ325" s="32">
        <v>8.6999999999999993</v>
      </c>
      <c r="AR325" s="32" t="s">
        <v>393</v>
      </c>
      <c r="AS325" s="32" t="s">
        <v>393</v>
      </c>
      <c r="AT325" s="32" t="s">
        <v>393</v>
      </c>
      <c r="AU325" s="32" t="s">
        <v>393</v>
      </c>
      <c r="AV325" s="32" t="s">
        <v>393</v>
      </c>
      <c r="AW325" s="32">
        <v>7.2</v>
      </c>
      <c r="AX325" s="32" t="s">
        <v>393</v>
      </c>
      <c r="AY325" s="32" t="s">
        <v>393</v>
      </c>
      <c r="AZ325" s="32" t="s">
        <v>393</v>
      </c>
      <c r="BA325" s="32" t="s">
        <v>393</v>
      </c>
      <c r="BB325" s="32" t="s">
        <v>393</v>
      </c>
      <c r="BC325" s="32">
        <v>5.4</v>
      </c>
      <c r="BD325" s="33">
        <v>5</v>
      </c>
      <c r="BE325" s="36">
        <v>0</v>
      </c>
      <c r="BF325" s="28">
        <v>0</v>
      </c>
      <c r="BG325" s="28">
        <v>4.2</v>
      </c>
      <c r="BH325" s="28" t="s">
        <v>393</v>
      </c>
      <c r="BI325" s="28">
        <v>4.3</v>
      </c>
      <c r="BJ325" s="28">
        <v>4</v>
      </c>
      <c r="BK325" s="28">
        <v>5.2</v>
      </c>
      <c r="BL325" s="28">
        <v>5.9</v>
      </c>
      <c r="BM325" s="28">
        <v>5.4</v>
      </c>
      <c r="BN325" s="28">
        <v>4.4000000000000004</v>
      </c>
      <c r="BO325" s="28">
        <v>4.4000000000000004</v>
      </c>
      <c r="BP325" s="28">
        <v>0</v>
      </c>
      <c r="BQ325" s="28" t="s">
        <v>393</v>
      </c>
      <c r="BR325" s="28">
        <v>5.7</v>
      </c>
      <c r="BS325" s="28">
        <v>0</v>
      </c>
      <c r="BT325" s="28">
        <v>0</v>
      </c>
      <c r="BU325" s="28">
        <v>5.4</v>
      </c>
      <c r="BV325" s="28">
        <v>5.9</v>
      </c>
      <c r="BW325" s="28" t="s">
        <v>393</v>
      </c>
      <c r="BX325" s="28">
        <v>5.6</v>
      </c>
      <c r="BY325" s="28">
        <v>8.1999999999999993</v>
      </c>
      <c r="BZ325" s="33">
        <v>34</v>
      </c>
      <c r="CA325" s="36">
        <v>16</v>
      </c>
      <c r="CB325" s="28">
        <v>5.2</v>
      </c>
      <c r="CC325" s="28" t="s">
        <v>393</v>
      </c>
      <c r="CD325" s="28">
        <v>0</v>
      </c>
      <c r="CE325" s="28" t="s">
        <v>393</v>
      </c>
      <c r="CF325" s="28">
        <v>6.5</v>
      </c>
      <c r="CG325" s="28" t="s">
        <v>393</v>
      </c>
      <c r="CH325" s="28" t="s">
        <v>393</v>
      </c>
      <c r="CI325" s="28">
        <v>4.7</v>
      </c>
      <c r="CJ325" s="28" t="s">
        <v>393</v>
      </c>
      <c r="CK325" s="28">
        <v>5.6</v>
      </c>
      <c r="CL325" s="28" t="s">
        <v>393</v>
      </c>
      <c r="CM325" s="28" t="s">
        <v>393</v>
      </c>
      <c r="CN325" s="28" t="s">
        <v>393</v>
      </c>
      <c r="CO325" s="28" t="s">
        <v>393</v>
      </c>
      <c r="CP325" s="28" t="s">
        <v>393</v>
      </c>
      <c r="CQ325" s="28">
        <v>0</v>
      </c>
      <c r="CR325" s="28">
        <v>0</v>
      </c>
      <c r="CS325" s="28">
        <v>6.3</v>
      </c>
      <c r="CT325" s="28">
        <v>7</v>
      </c>
      <c r="CU325" s="33">
        <v>12</v>
      </c>
      <c r="CV325" s="36">
        <v>15</v>
      </c>
      <c r="CW325" s="38">
        <v>95</v>
      </c>
      <c r="CX325" s="38">
        <v>33</v>
      </c>
      <c r="CY325" s="38">
        <v>0</v>
      </c>
      <c r="CZ325" s="38">
        <v>128</v>
      </c>
      <c r="DA325" s="38">
        <v>4.0599999999999996</v>
      </c>
      <c r="DB325" s="38">
        <v>1.4</v>
      </c>
      <c r="DC325" s="28" t="s">
        <v>393</v>
      </c>
      <c r="DD325" s="28" t="s">
        <v>393</v>
      </c>
      <c r="DE325" s="28" t="s">
        <v>393</v>
      </c>
      <c r="DF325" s="28" t="s">
        <v>393</v>
      </c>
      <c r="DG325" s="38"/>
      <c r="DH325" s="38">
        <v>0</v>
      </c>
      <c r="DI325" s="38">
        <v>0</v>
      </c>
      <c r="DJ325" s="33">
        <v>0</v>
      </c>
      <c r="DK325" s="36">
        <v>5</v>
      </c>
      <c r="DL325" s="38">
        <v>95</v>
      </c>
      <c r="DM325" s="38">
        <v>38</v>
      </c>
      <c r="DN325" s="38">
        <v>3.91</v>
      </c>
      <c r="DO325" s="38">
        <v>1.34</v>
      </c>
      <c r="DP325" s="33">
        <v>100</v>
      </c>
      <c r="DQ325" s="36">
        <v>38</v>
      </c>
      <c r="DR325" s="28">
        <v>137</v>
      </c>
      <c r="DS325" s="28">
        <v>121</v>
      </c>
      <c r="DT325" s="28">
        <v>4.7300000000000004</v>
      </c>
      <c r="DU325" s="28">
        <v>1.54</v>
      </c>
      <c r="DV325" s="28" t="s">
        <v>393</v>
      </c>
      <c r="DW325" s="168">
        <v>0.2578125</v>
      </c>
    </row>
    <row r="326" spans="1:127" ht="18.75" customHeight="1" x14ac:dyDescent="0.2">
      <c r="A326" s="102">
        <v>48</v>
      </c>
      <c r="B326" s="629"/>
      <c r="C326" s="45">
        <v>2221727363</v>
      </c>
      <c r="D326" s="26" t="s">
        <v>26</v>
      </c>
      <c r="E326" s="26" t="s">
        <v>93</v>
      </c>
      <c r="F326" s="26" t="s">
        <v>165</v>
      </c>
      <c r="G326" s="27">
        <v>35653</v>
      </c>
      <c r="H326" s="26" t="s">
        <v>210</v>
      </c>
      <c r="I326" s="26" t="s">
        <v>212</v>
      </c>
      <c r="J326" s="28">
        <v>6</v>
      </c>
      <c r="K326" s="28">
        <v>5.2</v>
      </c>
      <c r="L326" s="28">
        <v>8.1999999999999993</v>
      </c>
      <c r="M326" s="28">
        <v>5.5</v>
      </c>
      <c r="N326" s="28">
        <v>4.2</v>
      </c>
      <c r="O326" s="28">
        <v>5.6</v>
      </c>
      <c r="P326" s="28">
        <v>4.5</v>
      </c>
      <c r="Q326" s="28" t="s">
        <v>393</v>
      </c>
      <c r="R326" s="28">
        <v>5.4</v>
      </c>
      <c r="S326" s="28" t="s">
        <v>393</v>
      </c>
      <c r="T326" s="28" t="s">
        <v>393</v>
      </c>
      <c r="U326" s="28" t="s">
        <v>393</v>
      </c>
      <c r="V326" s="28" t="s">
        <v>393</v>
      </c>
      <c r="W326" s="28">
        <v>6.3</v>
      </c>
      <c r="X326" s="28">
        <v>5.0999999999999996</v>
      </c>
      <c r="Y326" s="28">
        <v>7.9</v>
      </c>
      <c r="Z326" s="28">
        <v>8.5</v>
      </c>
      <c r="AA326" s="28">
        <v>4.2</v>
      </c>
      <c r="AB326" s="28">
        <v>4.9000000000000004</v>
      </c>
      <c r="AC326" s="28">
        <v>4.0999999999999996</v>
      </c>
      <c r="AD326" s="28">
        <v>4.2</v>
      </c>
      <c r="AE326" s="28">
        <v>5.9</v>
      </c>
      <c r="AF326" s="28" t="s">
        <v>219</v>
      </c>
      <c r="AG326" s="28">
        <v>0</v>
      </c>
      <c r="AH326" s="28">
        <v>6.5</v>
      </c>
      <c r="AI326" s="28">
        <v>5.3</v>
      </c>
      <c r="AJ326" s="28" t="s">
        <v>393</v>
      </c>
      <c r="AK326" s="28" t="s">
        <v>393</v>
      </c>
      <c r="AL326" s="28" t="s">
        <v>219</v>
      </c>
      <c r="AM326" s="33">
        <v>41</v>
      </c>
      <c r="AN326" s="36">
        <v>10</v>
      </c>
      <c r="AO326" s="32">
        <v>7.5</v>
      </c>
      <c r="AP326" s="32">
        <v>7.2</v>
      </c>
      <c r="AQ326" s="32" t="s">
        <v>393</v>
      </c>
      <c r="AR326" s="32" t="s">
        <v>393</v>
      </c>
      <c r="AS326" s="32">
        <v>4.2</v>
      </c>
      <c r="AT326" s="32" t="s">
        <v>393</v>
      </c>
      <c r="AU326" s="32" t="s">
        <v>393</v>
      </c>
      <c r="AV326" s="32" t="s">
        <v>393</v>
      </c>
      <c r="AW326" s="32">
        <v>4.5999999999999996</v>
      </c>
      <c r="AX326" s="32" t="s">
        <v>393</v>
      </c>
      <c r="AY326" s="32" t="s">
        <v>393</v>
      </c>
      <c r="AZ326" s="32" t="s">
        <v>393</v>
      </c>
      <c r="BA326" s="32" t="s">
        <v>393</v>
      </c>
      <c r="BB326" s="32" t="s">
        <v>393</v>
      </c>
      <c r="BC326" s="32" t="s">
        <v>219</v>
      </c>
      <c r="BD326" s="33">
        <v>4</v>
      </c>
      <c r="BE326" s="36">
        <v>1</v>
      </c>
      <c r="BF326" s="28">
        <v>4.9000000000000004</v>
      </c>
      <c r="BG326" s="28">
        <v>4.0999999999999996</v>
      </c>
      <c r="BH326" s="28">
        <v>5.6</v>
      </c>
      <c r="BI326" s="28">
        <v>7.1</v>
      </c>
      <c r="BJ326" s="28">
        <v>4.5999999999999996</v>
      </c>
      <c r="BK326" s="28" t="s">
        <v>219</v>
      </c>
      <c r="BL326" s="28">
        <v>6.2</v>
      </c>
      <c r="BM326" s="28">
        <v>4.5</v>
      </c>
      <c r="BN326" s="28" t="s">
        <v>219</v>
      </c>
      <c r="BO326" s="28">
        <v>6.7</v>
      </c>
      <c r="BP326" s="28" t="s">
        <v>219</v>
      </c>
      <c r="BQ326" s="28" t="s">
        <v>393</v>
      </c>
      <c r="BR326" s="28">
        <v>4.9000000000000004</v>
      </c>
      <c r="BS326" s="28" t="s">
        <v>393</v>
      </c>
      <c r="BT326" s="28">
        <v>6.8</v>
      </c>
      <c r="BU326" s="28">
        <v>6</v>
      </c>
      <c r="BV326" s="28">
        <v>5.0999999999999996</v>
      </c>
      <c r="BW326" s="28" t="s">
        <v>219</v>
      </c>
      <c r="BX326" s="28">
        <v>4.4000000000000004</v>
      </c>
      <c r="BY326" s="28">
        <v>6.9</v>
      </c>
      <c r="BZ326" s="33">
        <v>36</v>
      </c>
      <c r="CA326" s="36">
        <v>14</v>
      </c>
      <c r="CB326" s="28">
        <v>0</v>
      </c>
      <c r="CC326" s="28" t="s">
        <v>393</v>
      </c>
      <c r="CD326" s="28">
        <v>5.3</v>
      </c>
      <c r="CE326" s="28" t="s">
        <v>393</v>
      </c>
      <c r="CF326" s="28">
        <v>4.5</v>
      </c>
      <c r="CG326" s="28" t="s">
        <v>393</v>
      </c>
      <c r="CH326" s="28">
        <v>5.5</v>
      </c>
      <c r="CI326" s="28" t="s">
        <v>219</v>
      </c>
      <c r="CJ326" s="28" t="s">
        <v>393</v>
      </c>
      <c r="CK326" s="28">
        <v>5.4</v>
      </c>
      <c r="CL326" s="28" t="s">
        <v>393</v>
      </c>
      <c r="CM326" s="28" t="s">
        <v>393</v>
      </c>
      <c r="CN326" s="28" t="s">
        <v>393</v>
      </c>
      <c r="CO326" s="28" t="s">
        <v>393</v>
      </c>
      <c r="CP326" s="28">
        <v>4</v>
      </c>
      <c r="CQ326" s="28" t="s">
        <v>393</v>
      </c>
      <c r="CR326" s="28" t="s">
        <v>393</v>
      </c>
      <c r="CS326" s="28">
        <v>6</v>
      </c>
      <c r="CT326" s="28">
        <v>4.2</v>
      </c>
      <c r="CU326" s="33">
        <v>14</v>
      </c>
      <c r="CV326" s="36">
        <v>13</v>
      </c>
      <c r="CW326" s="38">
        <v>91</v>
      </c>
      <c r="CX326" s="38">
        <v>37</v>
      </c>
      <c r="CY326" s="38">
        <v>0</v>
      </c>
      <c r="CZ326" s="38">
        <v>128</v>
      </c>
      <c r="DA326" s="38">
        <v>3.82</v>
      </c>
      <c r="DB326" s="38">
        <v>1.32</v>
      </c>
      <c r="DC326" s="28" t="s">
        <v>393</v>
      </c>
      <c r="DD326" s="28" t="s">
        <v>393</v>
      </c>
      <c r="DE326" s="28" t="s">
        <v>393</v>
      </c>
      <c r="DF326" s="28" t="s">
        <v>393</v>
      </c>
      <c r="DG326" s="38"/>
      <c r="DH326" s="38">
        <v>0</v>
      </c>
      <c r="DI326" s="38">
        <v>0</v>
      </c>
      <c r="DJ326" s="33">
        <v>0</v>
      </c>
      <c r="DK326" s="36">
        <v>5</v>
      </c>
      <c r="DL326" s="38">
        <v>91</v>
      </c>
      <c r="DM326" s="38">
        <v>42</v>
      </c>
      <c r="DN326" s="38">
        <v>3.68</v>
      </c>
      <c r="DO326" s="38">
        <v>1.27</v>
      </c>
      <c r="DP326" s="33">
        <v>95</v>
      </c>
      <c r="DQ326" s="36">
        <v>43</v>
      </c>
      <c r="DR326" s="28">
        <v>137</v>
      </c>
      <c r="DS326" s="28">
        <v>107</v>
      </c>
      <c r="DT326" s="28">
        <v>5.07</v>
      </c>
      <c r="DU326" s="28">
        <v>1.64</v>
      </c>
      <c r="DV326" s="28" t="s">
        <v>367</v>
      </c>
      <c r="DW326" s="168">
        <v>0.2890625</v>
      </c>
    </row>
    <row r="327" spans="1:127" ht="18.75" customHeight="1" x14ac:dyDescent="0.2">
      <c r="A327" s="102">
        <v>49</v>
      </c>
      <c r="B327" s="629"/>
      <c r="C327" s="45">
        <v>2220717077</v>
      </c>
      <c r="D327" s="26" t="s">
        <v>6</v>
      </c>
      <c r="E327" s="26" t="s">
        <v>111</v>
      </c>
      <c r="F327" s="26" t="s">
        <v>188</v>
      </c>
      <c r="G327" s="27">
        <v>36028</v>
      </c>
      <c r="H327" s="26" t="s">
        <v>209</v>
      </c>
      <c r="I327" s="26" t="s">
        <v>213</v>
      </c>
      <c r="J327" s="28">
        <v>8.5</v>
      </c>
      <c r="K327" s="28">
        <v>6.9</v>
      </c>
      <c r="L327" s="28">
        <v>6.3</v>
      </c>
      <c r="M327" s="28">
        <v>6.9</v>
      </c>
      <c r="N327" s="28">
        <v>7.3</v>
      </c>
      <c r="O327" s="28">
        <v>5.9</v>
      </c>
      <c r="P327" s="28">
        <v>6</v>
      </c>
      <c r="Q327" s="28" t="s">
        <v>393</v>
      </c>
      <c r="R327" s="28">
        <v>6.7</v>
      </c>
      <c r="S327" s="28" t="s">
        <v>393</v>
      </c>
      <c r="T327" s="28" t="s">
        <v>393</v>
      </c>
      <c r="U327" s="28" t="s">
        <v>393</v>
      </c>
      <c r="V327" s="28" t="s">
        <v>393</v>
      </c>
      <c r="W327" s="28">
        <v>7.5</v>
      </c>
      <c r="X327" s="28">
        <v>9.1999999999999993</v>
      </c>
      <c r="Y327" s="28">
        <v>8.3000000000000007</v>
      </c>
      <c r="Z327" s="28">
        <v>8.3000000000000007</v>
      </c>
      <c r="AA327" s="28">
        <v>5.2</v>
      </c>
      <c r="AB327" s="28">
        <v>5.3</v>
      </c>
      <c r="AC327" s="28">
        <v>5</v>
      </c>
      <c r="AD327" s="28" t="s">
        <v>393</v>
      </c>
      <c r="AE327" s="28">
        <v>7.5</v>
      </c>
      <c r="AF327" s="28">
        <v>6.7</v>
      </c>
      <c r="AG327" s="28">
        <v>5.8</v>
      </c>
      <c r="AH327" s="28">
        <v>9.1999999999999993</v>
      </c>
      <c r="AI327" s="28">
        <v>6</v>
      </c>
      <c r="AJ327" s="28" t="s">
        <v>219</v>
      </c>
      <c r="AK327" s="28">
        <v>7.5</v>
      </c>
      <c r="AL327" s="28" t="s">
        <v>393</v>
      </c>
      <c r="AM327" s="33">
        <v>45</v>
      </c>
      <c r="AN327" s="36">
        <v>6</v>
      </c>
      <c r="AO327" s="32">
        <v>7.3</v>
      </c>
      <c r="AP327" s="32">
        <v>4.9000000000000004</v>
      </c>
      <c r="AQ327" s="32">
        <v>7.9</v>
      </c>
      <c r="AR327" s="32" t="s">
        <v>393</v>
      </c>
      <c r="AS327" s="32" t="s">
        <v>393</v>
      </c>
      <c r="AT327" s="32" t="s">
        <v>393</v>
      </c>
      <c r="AU327" s="32" t="s">
        <v>393</v>
      </c>
      <c r="AV327" s="32" t="s">
        <v>393</v>
      </c>
      <c r="AW327" s="32">
        <v>7.8</v>
      </c>
      <c r="AX327" s="32" t="s">
        <v>393</v>
      </c>
      <c r="AY327" s="32" t="s">
        <v>393</v>
      </c>
      <c r="AZ327" s="32" t="s">
        <v>393</v>
      </c>
      <c r="BA327" s="32" t="s">
        <v>393</v>
      </c>
      <c r="BB327" s="32" t="s">
        <v>393</v>
      </c>
      <c r="BC327" s="32" t="s">
        <v>219</v>
      </c>
      <c r="BD327" s="33">
        <v>4</v>
      </c>
      <c r="BE327" s="36">
        <v>1</v>
      </c>
      <c r="BF327" s="28">
        <v>6.9</v>
      </c>
      <c r="BG327" s="28">
        <v>4.2</v>
      </c>
      <c r="BH327" s="28">
        <v>7.1</v>
      </c>
      <c r="BI327" s="28">
        <v>7.5</v>
      </c>
      <c r="BJ327" s="28">
        <v>6.2</v>
      </c>
      <c r="BK327" s="28">
        <v>7.1</v>
      </c>
      <c r="BL327" s="28">
        <v>7.6</v>
      </c>
      <c r="BM327" s="28">
        <v>6.6</v>
      </c>
      <c r="BN327" s="28" t="s">
        <v>393</v>
      </c>
      <c r="BO327" s="28">
        <v>5.6</v>
      </c>
      <c r="BP327" s="28">
        <v>6.3</v>
      </c>
      <c r="BQ327" s="28" t="s">
        <v>219</v>
      </c>
      <c r="BR327" s="28">
        <v>6.5</v>
      </c>
      <c r="BS327" s="28" t="s">
        <v>393</v>
      </c>
      <c r="BT327" s="28">
        <v>7.2</v>
      </c>
      <c r="BU327" s="28">
        <v>5.4</v>
      </c>
      <c r="BV327" s="28" t="s">
        <v>219</v>
      </c>
      <c r="BW327" s="28" t="s">
        <v>219</v>
      </c>
      <c r="BX327" s="28" t="s">
        <v>219</v>
      </c>
      <c r="BY327" s="28">
        <v>8.6999999999999993</v>
      </c>
      <c r="BZ327" s="33">
        <v>36</v>
      </c>
      <c r="CA327" s="36">
        <v>14</v>
      </c>
      <c r="CB327" s="28" t="s">
        <v>393</v>
      </c>
      <c r="CC327" s="28" t="s">
        <v>393</v>
      </c>
      <c r="CD327" s="28" t="s">
        <v>393</v>
      </c>
      <c r="CE327" s="28" t="s">
        <v>393</v>
      </c>
      <c r="CF327" s="28" t="s">
        <v>219</v>
      </c>
      <c r="CG327" s="28" t="s">
        <v>393</v>
      </c>
      <c r="CH327" s="28">
        <v>8.1999999999999993</v>
      </c>
      <c r="CI327" s="28" t="s">
        <v>219</v>
      </c>
      <c r="CJ327" s="28" t="s">
        <v>393</v>
      </c>
      <c r="CK327" s="28" t="s">
        <v>393</v>
      </c>
      <c r="CL327" s="28" t="s">
        <v>393</v>
      </c>
      <c r="CM327" s="28">
        <v>8.3000000000000007</v>
      </c>
      <c r="CN327" s="28" t="s">
        <v>393</v>
      </c>
      <c r="CO327" s="28" t="s">
        <v>393</v>
      </c>
      <c r="CP327" s="28">
        <v>7.2</v>
      </c>
      <c r="CQ327" s="28" t="s">
        <v>393</v>
      </c>
      <c r="CR327" s="28">
        <v>8.5</v>
      </c>
      <c r="CS327" s="28" t="s">
        <v>219</v>
      </c>
      <c r="CT327" s="28" t="s">
        <v>393</v>
      </c>
      <c r="CU327" s="33">
        <v>9</v>
      </c>
      <c r="CV327" s="36">
        <v>17</v>
      </c>
      <c r="CW327" s="38">
        <v>90</v>
      </c>
      <c r="CX327" s="38">
        <v>37</v>
      </c>
      <c r="CY327" s="38">
        <v>0</v>
      </c>
      <c r="CZ327" s="38">
        <v>127</v>
      </c>
      <c r="DA327" s="38">
        <v>4.8099999999999996</v>
      </c>
      <c r="DB327" s="38">
        <v>1.92</v>
      </c>
      <c r="DC327" s="28" t="s">
        <v>393</v>
      </c>
      <c r="DD327" s="28" t="s">
        <v>393</v>
      </c>
      <c r="DE327" s="28" t="s">
        <v>393</v>
      </c>
      <c r="DF327" s="28" t="s">
        <v>393</v>
      </c>
      <c r="DG327" s="38"/>
      <c r="DH327" s="38">
        <v>0</v>
      </c>
      <c r="DI327" s="38">
        <v>0</v>
      </c>
      <c r="DJ327" s="33">
        <v>0</v>
      </c>
      <c r="DK327" s="36">
        <v>5</v>
      </c>
      <c r="DL327" s="38">
        <v>90</v>
      </c>
      <c r="DM327" s="38">
        <v>42</v>
      </c>
      <c r="DN327" s="38">
        <v>4.63</v>
      </c>
      <c r="DO327" s="38">
        <v>1.85</v>
      </c>
      <c r="DP327" s="33">
        <v>94</v>
      </c>
      <c r="DQ327" s="36">
        <v>43</v>
      </c>
      <c r="DR327" s="28">
        <v>137</v>
      </c>
      <c r="DS327" s="28">
        <v>94</v>
      </c>
      <c r="DT327" s="28">
        <v>6.79</v>
      </c>
      <c r="DU327" s="28">
        <v>2.72</v>
      </c>
      <c r="DV327" s="28" t="s">
        <v>393</v>
      </c>
      <c r="DW327" s="168">
        <v>0.29133858267716534</v>
      </c>
    </row>
    <row r="328" spans="1:127" ht="18.75" customHeight="1" x14ac:dyDescent="0.2">
      <c r="A328" s="102">
        <v>50</v>
      </c>
      <c r="B328" s="629"/>
      <c r="C328" s="45">
        <v>2221727408</v>
      </c>
      <c r="D328" s="26" t="s">
        <v>6</v>
      </c>
      <c r="E328" s="26" t="s">
        <v>108</v>
      </c>
      <c r="F328" s="26" t="s">
        <v>185</v>
      </c>
      <c r="G328" s="27">
        <v>36059</v>
      </c>
      <c r="H328" s="26" t="s">
        <v>210</v>
      </c>
      <c r="I328" s="26" t="s">
        <v>212</v>
      </c>
      <c r="J328" s="28">
        <v>8.3000000000000007</v>
      </c>
      <c r="K328" s="28">
        <v>7</v>
      </c>
      <c r="L328" s="28">
        <v>5.9</v>
      </c>
      <c r="M328" s="28">
        <v>6.9</v>
      </c>
      <c r="N328" s="28">
        <v>5.7</v>
      </c>
      <c r="O328" s="28">
        <v>5.7</v>
      </c>
      <c r="P328" s="28">
        <v>4.7</v>
      </c>
      <c r="Q328" s="28" t="s">
        <v>393</v>
      </c>
      <c r="R328" s="28">
        <v>6.1</v>
      </c>
      <c r="S328" s="28" t="s">
        <v>393</v>
      </c>
      <c r="T328" s="28" t="s">
        <v>393</v>
      </c>
      <c r="U328" s="28" t="s">
        <v>393</v>
      </c>
      <c r="V328" s="28" t="s">
        <v>393</v>
      </c>
      <c r="W328" s="28">
        <v>7.3</v>
      </c>
      <c r="X328" s="28">
        <v>8.8000000000000007</v>
      </c>
      <c r="Y328" s="28">
        <v>8</v>
      </c>
      <c r="Z328" s="28">
        <v>7.7</v>
      </c>
      <c r="AA328" s="28">
        <v>5.4</v>
      </c>
      <c r="AB328" s="28">
        <v>5.2</v>
      </c>
      <c r="AC328" s="28">
        <v>5.2</v>
      </c>
      <c r="AD328" s="28">
        <v>4.8</v>
      </c>
      <c r="AE328" s="28">
        <v>5.8</v>
      </c>
      <c r="AF328" s="28">
        <v>5.7</v>
      </c>
      <c r="AG328" s="28">
        <v>5.7</v>
      </c>
      <c r="AH328" s="28">
        <v>6.2</v>
      </c>
      <c r="AI328" s="28">
        <v>5.4</v>
      </c>
      <c r="AJ328" s="28">
        <v>4.8</v>
      </c>
      <c r="AK328" s="28" t="s">
        <v>393</v>
      </c>
      <c r="AL328" s="28">
        <v>6.2</v>
      </c>
      <c r="AM328" s="33">
        <v>49</v>
      </c>
      <c r="AN328" s="36">
        <v>2</v>
      </c>
      <c r="AO328" s="32" t="s">
        <v>219</v>
      </c>
      <c r="AP328" s="32">
        <v>5</v>
      </c>
      <c r="AQ328" s="32" t="s">
        <v>393</v>
      </c>
      <c r="AR328" s="32" t="s">
        <v>393</v>
      </c>
      <c r="AS328" s="32">
        <v>4</v>
      </c>
      <c r="AT328" s="32" t="s">
        <v>393</v>
      </c>
      <c r="AU328" s="32" t="s">
        <v>393</v>
      </c>
      <c r="AV328" s="32" t="s">
        <v>393</v>
      </c>
      <c r="AW328" s="32" t="s">
        <v>393</v>
      </c>
      <c r="AX328" s="32" t="s">
        <v>393</v>
      </c>
      <c r="AY328" s="32">
        <v>6.1</v>
      </c>
      <c r="AZ328" s="32" t="s">
        <v>393</v>
      </c>
      <c r="BA328" s="32" t="s">
        <v>393</v>
      </c>
      <c r="BB328" s="32" t="s">
        <v>393</v>
      </c>
      <c r="BC328" s="32">
        <v>5.4</v>
      </c>
      <c r="BD328" s="33">
        <v>4</v>
      </c>
      <c r="BE328" s="36">
        <v>1</v>
      </c>
      <c r="BF328" s="28">
        <v>4.5999999999999996</v>
      </c>
      <c r="BG328" s="28" t="s">
        <v>219</v>
      </c>
      <c r="BH328" s="28" t="s">
        <v>219</v>
      </c>
      <c r="BI328" s="28" t="s">
        <v>219</v>
      </c>
      <c r="BJ328" s="28">
        <v>5.8</v>
      </c>
      <c r="BK328" s="28">
        <v>5</v>
      </c>
      <c r="BL328" s="28">
        <v>7.3</v>
      </c>
      <c r="BM328" s="28">
        <v>6</v>
      </c>
      <c r="BN328" s="28" t="s">
        <v>219</v>
      </c>
      <c r="BO328" s="28">
        <v>5.8</v>
      </c>
      <c r="BP328" s="28" t="s">
        <v>219</v>
      </c>
      <c r="BQ328" s="28" t="s">
        <v>393</v>
      </c>
      <c r="BR328" s="28">
        <v>4.7</v>
      </c>
      <c r="BS328" s="28" t="s">
        <v>393</v>
      </c>
      <c r="BT328" s="28">
        <v>6.4</v>
      </c>
      <c r="BU328" s="28">
        <v>5.3</v>
      </c>
      <c r="BV328" s="28">
        <v>4.8</v>
      </c>
      <c r="BW328" s="28" t="s">
        <v>219</v>
      </c>
      <c r="BX328" s="28" t="s">
        <v>393</v>
      </c>
      <c r="BY328" s="28" t="s">
        <v>219</v>
      </c>
      <c r="BZ328" s="33">
        <v>27</v>
      </c>
      <c r="CA328" s="36">
        <v>23</v>
      </c>
      <c r="CB328" s="28">
        <v>8</v>
      </c>
      <c r="CC328" s="28" t="s">
        <v>393</v>
      </c>
      <c r="CD328" s="28">
        <v>6</v>
      </c>
      <c r="CE328" s="28" t="s">
        <v>393</v>
      </c>
      <c r="CF328" s="28" t="s">
        <v>393</v>
      </c>
      <c r="CG328" s="28">
        <v>0</v>
      </c>
      <c r="CH328" s="28" t="s">
        <v>393</v>
      </c>
      <c r="CI328" s="28">
        <v>5.0999999999999996</v>
      </c>
      <c r="CJ328" s="28" t="s">
        <v>393</v>
      </c>
      <c r="CK328" s="28">
        <v>4.9000000000000004</v>
      </c>
      <c r="CL328" s="28" t="s">
        <v>393</v>
      </c>
      <c r="CM328" s="28" t="s">
        <v>393</v>
      </c>
      <c r="CN328" s="28" t="s">
        <v>393</v>
      </c>
      <c r="CO328" s="28" t="s">
        <v>393</v>
      </c>
      <c r="CP328" s="28">
        <v>4.5999999999999996</v>
      </c>
      <c r="CQ328" s="28" t="s">
        <v>393</v>
      </c>
      <c r="CR328" s="28" t="s">
        <v>393</v>
      </c>
      <c r="CS328" s="28">
        <v>6.9</v>
      </c>
      <c r="CT328" s="28" t="s">
        <v>393</v>
      </c>
      <c r="CU328" s="33">
        <v>13</v>
      </c>
      <c r="CV328" s="36">
        <v>13</v>
      </c>
      <c r="CW328" s="38">
        <v>89</v>
      </c>
      <c r="CX328" s="38">
        <v>38</v>
      </c>
      <c r="CY328" s="38">
        <v>0</v>
      </c>
      <c r="CZ328" s="38">
        <v>127</v>
      </c>
      <c r="DA328" s="38">
        <v>4.09</v>
      </c>
      <c r="DB328" s="38">
        <v>1.5</v>
      </c>
      <c r="DC328" s="28" t="s">
        <v>393</v>
      </c>
      <c r="DD328" s="28" t="s">
        <v>393</v>
      </c>
      <c r="DE328" s="28" t="s">
        <v>393</v>
      </c>
      <c r="DF328" s="28" t="s">
        <v>393</v>
      </c>
      <c r="DG328" s="38"/>
      <c r="DH328" s="38">
        <v>0</v>
      </c>
      <c r="DI328" s="38">
        <v>0</v>
      </c>
      <c r="DJ328" s="33">
        <v>0</v>
      </c>
      <c r="DK328" s="36">
        <v>5</v>
      </c>
      <c r="DL328" s="38">
        <v>89</v>
      </c>
      <c r="DM328" s="38">
        <v>43</v>
      </c>
      <c r="DN328" s="38">
        <v>3.94</v>
      </c>
      <c r="DO328" s="38">
        <v>1.45</v>
      </c>
      <c r="DP328" s="33">
        <v>93</v>
      </c>
      <c r="DQ328" s="36">
        <v>44</v>
      </c>
      <c r="DR328" s="28">
        <v>137</v>
      </c>
      <c r="DS328" s="28">
        <v>106</v>
      </c>
      <c r="DT328" s="28">
        <v>5.32</v>
      </c>
      <c r="DU328" s="28">
        <v>1.87</v>
      </c>
      <c r="DV328" s="28" t="s">
        <v>393</v>
      </c>
      <c r="DW328" s="168">
        <v>0.29921259842519687</v>
      </c>
    </row>
    <row r="329" spans="1:127" ht="18.75" customHeight="1" x14ac:dyDescent="0.2">
      <c r="A329" s="102">
        <v>51</v>
      </c>
      <c r="B329" s="629"/>
      <c r="C329" s="45">
        <v>2220727406</v>
      </c>
      <c r="D329" s="26" t="s">
        <v>23</v>
      </c>
      <c r="E329" s="26" t="s">
        <v>48</v>
      </c>
      <c r="F329" s="26" t="s">
        <v>183</v>
      </c>
      <c r="G329" s="27">
        <v>35953</v>
      </c>
      <c r="H329" s="26" t="s">
        <v>209</v>
      </c>
      <c r="I329" s="26" t="s">
        <v>212</v>
      </c>
      <c r="J329" s="28">
        <v>8.4</v>
      </c>
      <c r="K329" s="28">
        <v>6.4</v>
      </c>
      <c r="L329" s="28">
        <v>4.5</v>
      </c>
      <c r="M329" s="28">
        <v>6.9</v>
      </c>
      <c r="N329" s="28">
        <v>7.1</v>
      </c>
      <c r="O329" s="28">
        <v>6.6</v>
      </c>
      <c r="P329" s="28">
        <v>0</v>
      </c>
      <c r="Q329" s="28" t="s">
        <v>393</v>
      </c>
      <c r="R329" s="28">
        <v>8.3000000000000007</v>
      </c>
      <c r="S329" s="28" t="s">
        <v>393</v>
      </c>
      <c r="T329" s="28" t="s">
        <v>393</v>
      </c>
      <c r="U329" s="28" t="s">
        <v>393</v>
      </c>
      <c r="V329" s="28" t="s">
        <v>393</v>
      </c>
      <c r="W329" s="28">
        <v>7.5</v>
      </c>
      <c r="X329" s="28">
        <v>4.5999999999999996</v>
      </c>
      <c r="Y329" s="28">
        <v>8.5</v>
      </c>
      <c r="Z329" s="28">
        <v>7.2</v>
      </c>
      <c r="AA329" s="28">
        <v>0</v>
      </c>
      <c r="AB329" s="28">
        <v>4</v>
      </c>
      <c r="AC329" s="28">
        <v>4.7</v>
      </c>
      <c r="AD329" s="28">
        <v>5.5</v>
      </c>
      <c r="AE329" s="28">
        <v>7.8</v>
      </c>
      <c r="AF329" s="28">
        <v>5.5</v>
      </c>
      <c r="AG329" s="28">
        <v>6.2</v>
      </c>
      <c r="AH329" s="28">
        <v>6.9</v>
      </c>
      <c r="AI329" s="28">
        <v>6.4</v>
      </c>
      <c r="AJ329" s="28">
        <v>6</v>
      </c>
      <c r="AK329" s="28">
        <v>5.0999999999999996</v>
      </c>
      <c r="AL329" s="28">
        <v>0</v>
      </c>
      <c r="AM329" s="33">
        <v>44</v>
      </c>
      <c r="AN329" s="36">
        <v>7</v>
      </c>
      <c r="AO329" s="32">
        <v>5.5</v>
      </c>
      <c r="AP329" s="32">
        <v>6.3</v>
      </c>
      <c r="AQ329" s="32">
        <v>8.6</v>
      </c>
      <c r="AR329" s="32" t="s">
        <v>393</v>
      </c>
      <c r="AS329" s="32" t="s">
        <v>393</v>
      </c>
      <c r="AT329" s="32" t="s">
        <v>393</v>
      </c>
      <c r="AU329" s="32" t="s">
        <v>393</v>
      </c>
      <c r="AV329" s="32" t="s">
        <v>393</v>
      </c>
      <c r="AW329" s="32" t="s">
        <v>393</v>
      </c>
      <c r="AX329" s="32">
        <v>6.2</v>
      </c>
      <c r="AY329" s="32" t="s">
        <v>393</v>
      </c>
      <c r="AZ329" s="32" t="s">
        <v>393</v>
      </c>
      <c r="BA329" s="32" t="s">
        <v>393</v>
      </c>
      <c r="BB329" s="32" t="s">
        <v>393</v>
      </c>
      <c r="BC329" s="32">
        <v>7.2</v>
      </c>
      <c r="BD329" s="33">
        <v>5</v>
      </c>
      <c r="BE329" s="36">
        <v>0</v>
      </c>
      <c r="BF329" s="28">
        <v>5.2</v>
      </c>
      <c r="BG329" s="28">
        <v>6.1</v>
      </c>
      <c r="BH329" s="28">
        <v>4.4000000000000004</v>
      </c>
      <c r="BI329" s="28">
        <v>6.3</v>
      </c>
      <c r="BJ329" s="28">
        <v>6.4</v>
      </c>
      <c r="BK329" s="28">
        <v>5.7</v>
      </c>
      <c r="BL329" s="28">
        <v>6.3</v>
      </c>
      <c r="BM329" s="28">
        <v>4.4000000000000004</v>
      </c>
      <c r="BN329" s="28">
        <v>0</v>
      </c>
      <c r="BO329" s="28">
        <v>4.8</v>
      </c>
      <c r="BP329" s="28">
        <v>0</v>
      </c>
      <c r="BQ329" s="28" t="s">
        <v>393</v>
      </c>
      <c r="BR329" s="28">
        <v>4.9000000000000004</v>
      </c>
      <c r="BS329" s="28" t="s">
        <v>393</v>
      </c>
      <c r="BT329" s="28">
        <v>5.9</v>
      </c>
      <c r="BU329" s="28">
        <v>0</v>
      </c>
      <c r="BV329" s="28">
        <v>5.5</v>
      </c>
      <c r="BW329" s="28">
        <v>0</v>
      </c>
      <c r="BX329" s="28">
        <v>5.9</v>
      </c>
      <c r="BY329" s="28">
        <v>7.3</v>
      </c>
      <c r="BZ329" s="33">
        <v>36</v>
      </c>
      <c r="CA329" s="36">
        <v>14</v>
      </c>
      <c r="CB329" s="28" t="s">
        <v>393</v>
      </c>
      <c r="CC329" s="28" t="s">
        <v>393</v>
      </c>
      <c r="CD329" s="28">
        <v>6.7</v>
      </c>
      <c r="CE329" s="28" t="s">
        <v>393</v>
      </c>
      <c r="CF329" s="28">
        <v>0</v>
      </c>
      <c r="CG329" s="28" t="s">
        <v>393</v>
      </c>
      <c r="CH329" s="28" t="s">
        <v>393</v>
      </c>
      <c r="CI329" s="28">
        <v>5.2</v>
      </c>
      <c r="CJ329" s="28" t="s">
        <v>393</v>
      </c>
      <c r="CK329" s="28">
        <v>5.8</v>
      </c>
      <c r="CL329" s="28" t="s">
        <v>393</v>
      </c>
      <c r="CM329" s="28" t="s">
        <v>393</v>
      </c>
      <c r="CN329" s="28" t="s">
        <v>393</v>
      </c>
      <c r="CO329" s="28" t="s">
        <v>393</v>
      </c>
      <c r="CP329" s="28">
        <v>0</v>
      </c>
      <c r="CQ329" s="28" t="s">
        <v>393</v>
      </c>
      <c r="CR329" s="28">
        <v>0</v>
      </c>
      <c r="CS329" s="28">
        <v>0</v>
      </c>
      <c r="CT329" s="28">
        <v>0</v>
      </c>
      <c r="CU329" s="33">
        <v>7</v>
      </c>
      <c r="CV329" s="36">
        <v>19</v>
      </c>
      <c r="CW329" s="38">
        <v>87</v>
      </c>
      <c r="CX329" s="38">
        <v>40</v>
      </c>
      <c r="CY329" s="38">
        <v>0</v>
      </c>
      <c r="CZ329" s="38">
        <v>127</v>
      </c>
      <c r="DA329" s="38">
        <v>4.09</v>
      </c>
      <c r="DB329" s="38">
        <v>1.51</v>
      </c>
      <c r="DC329" s="28" t="s">
        <v>393</v>
      </c>
      <c r="DD329" s="28" t="s">
        <v>393</v>
      </c>
      <c r="DE329" s="28" t="s">
        <v>393</v>
      </c>
      <c r="DF329" s="28" t="s">
        <v>393</v>
      </c>
      <c r="DG329" s="38"/>
      <c r="DH329" s="38">
        <v>0</v>
      </c>
      <c r="DI329" s="38">
        <v>0</v>
      </c>
      <c r="DJ329" s="33">
        <v>0</v>
      </c>
      <c r="DK329" s="36">
        <v>5</v>
      </c>
      <c r="DL329" s="38">
        <v>87</v>
      </c>
      <c r="DM329" s="38">
        <v>45</v>
      </c>
      <c r="DN329" s="38">
        <v>3.94</v>
      </c>
      <c r="DO329" s="38">
        <v>1.45</v>
      </c>
      <c r="DP329" s="33">
        <v>92</v>
      </c>
      <c r="DQ329" s="36">
        <v>45</v>
      </c>
      <c r="DR329" s="28">
        <v>137</v>
      </c>
      <c r="DS329" s="28">
        <v>121</v>
      </c>
      <c r="DT329" s="28">
        <v>4.5999999999999996</v>
      </c>
      <c r="DU329" s="28">
        <v>1.66</v>
      </c>
      <c r="DV329" s="28" t="s">
        <v>393</v>
      </c>
      <c r="DW329" s="168">
        <v>0.31496062992125984</v>
      </c>
    </row>
    <row r="330" spans="1:127" ht="18.75" customHeight="1" x14ac:dyDescent="0.2">
      <c r="A330" s="102">
        <v>52</v>
      </c>
      <c r="B330" s="629"/>
      <c r="C330" s="45">
        <v>2221727287</v>
      </c>
      <c r="D330" s="26" t="s">
        <v>12</v>
      </c>
      <c r="E330" s="26" t="s">
        <v>42</v>
      </c>
      <c r="F330" s="26" t="s">
        <v>136</v>
      </c>
      <c r="G330" s="27">
        <v>36053</v>
      </c>
      <c r="H330" s="26" t="s">
        <v>210</v>
      </c>
      <c r="I330" s="26" t="s">
        <v>212</v>
      </c>
      <c r="J330" s="28">
        <v>7.7</v>
      </c>
      <c r="K330" s="28">
        <v>6.7</v>
      </c>
      <c r="L330" s="28">
        <v>5.9</v>
      </c>
      <c r="M330" s="28">
        <v>7.2</v>
      </c>
      <c r="N330" s="28">
        <v>6.7</v>
      </c>
      <c r="O330" s="28">
        <v>5.5</v>
      </c>
      <c r="P330" s="28">
        <v>9.1</v>
      </c>
      <c r="Q330" s="28" t="s">
        <v>393</v>
      </c>
      <c r="R330" s="28">
        <v>5.7</v>
      </c>
      <c r="S330" s="28" t="s">
        <v>393</v>
      </c>
      <c r="T330" s="28" t="s">
        <v>393</v>
      </c>
      <c r="U330" s="28" t="s">
        <v>393</v>
      </c>
      <c r="V330" s="28" t="s">
        <v>393</v>
      </c>
      <c r="W330" s="28">
        <v>6.9</v>
      </c>
      <c r="X330" s="28">
        <v>6.1</v>
      </c>
      <c r="Y330" s="28">
        <v>8.3000000000000007</v>
      </c>
      <c r="Z330" s="28">
        <v>7.8</v>
      </c>
      <c r="AA330" s="28">
        <v>7</v>
      </c>
      <c r="AB330" s="28">
        <v>5.5</v>
      </c>
      <c r="AC330" s="28">
        <v>5.8</v>
      </c>
      <c r="AD330" s="28">
        <v>6</v>
      </c>
      <c r="AE330" s="28">
        <v>7</v>
      </c>
      <c r="AF330" s="28">
        <v>0</v>
      </c>
      <c r="AG330" s="28">
        <v>5.2</v>
      </c>
      <c r="AH330" s="28">
        <v>7.3</v>
      </c>
      <c r="AI330" s="28">
        <v>0</v>
      </c>
      <c r="AJ330" s="28" t="s">
        <v>393</v>
      </c>
      <c r="AK330" s="28">
        <v>0</v>
      </c>
      <c r="AL330" s="28" t="s">
        <v>393</v>
      </c>
      <c r="AM330" s="33">
        <v>41</v>
      </c>
      <c r="AN330" s="36">
        <v>10</v>
      </c>
      <c r="AO330" s="32">
        <v>8.1999999999999993</v>
      </c>
      <c r="AP330" s="32">
        <v>6.7</v>
      </c>
      <c r="AQ330" s="32" t="s">
        <v>393</v>
      </c>
      <c r="AR330" s="32" t="s">
        <v>393</v>
      </c>
      <c r="AS330" s="32" t="s">
        <v>393</v>
      </c>
      <c r="AT330" s="32" t="s">
        <v>393</v>
      </c>
      <c r="AU330" s="32">
        <v>6.9</v>
      </c>
      <c r="AV330" s="32" t="s">
        <v>393</v>
      </c>
      <c r="AW330" s="32">
        <v>6.8</v>
      </c>
      <c r="AX330" s="32" t="s">
        <v>393</v>
      </c>
      <c r="AY330" s="32" t="s">
        <v>393</v>
      </c>
      <c r="AZ330" s="32" t="s">
        <v>393</v>
      </c>
      <c r="BA330" s="32" t="s">
        <v>393</v>
      </c>
      <c r="BB330" s="32" t="s">
        <v>393</v>
      </c>
      <c r="BC330" s="32">
        <v>7.7</v>
      </c>
      <c r="BD330" s="33">
        <v>5</v>
      </c>
      <c r="BE330" s="36">
        <v>0</v>
      </c>
      <c r="BF330" s="28">
        <v>4.2</v>
      </c>
      <c r="BG330" s="28">
        <v>5.6</v>
      </c>
      <c r="BH330" s="28">
        <v>6.8</v>
      </c>
      <c r="BI330" s="28">
        <v>6.6</v>
      </c>
      <c r="BJ330" s="28">
        <v>4.4000000000000004</v>
      </c>
      <c r="BK330" s="28">
        <v>0</v>
      </c>
      <c r="BL330" s="28">
        <v>8.6999999999999993</v>
      </c>
      <c r="BM330" s="28">
        <v>6</v>
      </c>
      <c r="BN330" s="28" t="s">
        <v>393</v>
      </c>
      <c r="BO330" s="28">
        <v>5.2</v>
      </c>
      <c r="BP330" s="28">
        <v>0</v>
      </c>
      <c r="BQ330" s="28" t="s">
        <v>393</v>
      </c>
      <c r="BR330" s="28">
        <v>5.0999999999999996</v>
      </c>
      <c r="BS330" s="28" t="s">
        <v>393</v>
      </c>
      <c r="BT330" s="28">
        <v>7.5</v>
      </c>
      <c r="BU330" s="28" t="s">
        <v>393</v>
      </c>
      <c r="BV330" s="28">
        <v>5.7</v>
      </c>
      <c r="BW330" s="28">
        <v>5</v>
      </c>
      <c r="BX330" s="28">
        <v>7.4</v>
      </c>
      <c r="BY330" s="28">
        <v>9</v>
      </c>
      <c r="BZ330" s="33">
        <v>36</v>
      </c>
      <c r="CA330" s="36">
        <v>14</v>
      </c>
      <c r="CB330" s="28">
        <v>0</v>
      </c>
      <c r="CC330" s="28" t="s">
        <v>393</v>
      </c>
      <c r="CD330" s="28">
        <v>7.1</v>
      </c>
      <c r="CE330" s="28" t="s">
        <v>393</v>
      </c>
      <c r="CF330" s="28">
        <v>6.2</v>
      </c>
      <c r="CG330" s="28" t="s">
        <v>393</v>
      </c>
      <c r="CH330" s="28">
        <v>0</v>
      </c>
      <c r="CI330" s="28">
        <v>0</v>
      </c>
      <c r="CJ330" s="28" t="s">
        <v>393</v>
      </c>
      <c r="CK330" s="28">
        <v>5.6</v>
      </c>
      <c r="CL330" s="28" t="s">
        <v>393</v>
      </c>
      <c r="CM330" s="28" t="s">
        <v>393</v>
      </c>
      <c r="CN330" s="28" t="s">
        <v>393</v>
      </c>
      <c r="CO330" s="28" t="s">
        <v>393</v>
      </c>
      <c r="CP330" s="28" t="s">
        <v>393</v>
      </c>
      <c r="CQ330" s="28" t="s">
        <v>393</v>
      </c>
      <c r="CR330" s="28">
        <v>0</v>
      </c>
      <c r="CS330" s="28" t="s">
        <v>393</v>
      </c>
      <c r="CT330" s="28">
        <v>8</v>
      </c>
      <c r="CU330" s="33">
        <v>8</v>
      </c>
      <c r="CV330" s="36">
        <v>19</v>
      </c>
      <c r="CW330" s="38">
        <v>85</v>
      </c>
      <c r="CX330" s="38">
        <v>43</v>
      </c>
      <c r="CY330" s="38">
        <v>0</v>
      </c>
      <c r="CZ330" s="38">
        <v>128</v>
      </c>
      <c r="DA330" s="38">
        <v>4.22</v>
      </c>
      <c r="DB330" s="38">
        <v>1.63</v>
      </c>
      <c r="DC330" s="28" t="s">
        <v>393</v>
      </c>
      <c r="DD330" s="28" t="s">
        <v>393</v>
      </c>
      <c r="DE330" s="28" t="s">
        <v>393</v>
      </c>
      <c r="DF330" s="28" t="s">
        <v>393</v>
      </c>
      <c r="DG330" s="38"/>
      <c r="DH330" s="38">
        <v>0</v>
      </c>
      <c r="DI330" s="38">
        <v>0</v>
      </c>
      <c r="DJ330" s="33">
        <v>0</v>
      </c>
      <c r="DK330" s="36">
        <v>5</v>
      </c>
      <c r="DL330" s="38">
        <v>85</v>
      </c>
      <c r="DM330" s="38">
        <v>48</v>
      </c>
      <c r="DN330" s="38">
        <v>4.0599999999999996</v>
      </c>
      <c r="DO330" s="38">
        <v>1.57</v>
      </c>
      <c r="DP330" s="33">
        <v>90</v>
      </c>
      <c r="DQ330" s="36">
        <v>48</v>
      </c>
      <c r="DR330" s="28">
        <v>137</v>
      </c>
      <c r="DS330" s="28">
        <v>111</v>
      </c>
      <c r="DT330" s="28">
        <v>5.2</v>
      </c>
      <c r="DU330" s="28">
        <v>1.96</v>
      </c>
      <c r="DV330" s="28" t="s">
        <v>393</v>
      </c>
      <c r="DW330" s="168">
        <v>0.3359375</v>
      </c>
    </row>
    <row r="331" spans="1:127" ht="18.75" customHeight="1" x14ac:dyDescent="0.2">
      <c r="A331" s="102">
        <v>53</v>
      </c>
      <c r="B331" s="629"/>
      <c r="C331" s="45">
        <v>2220716805</v>
      </c>
      <c r="D331" s="26" t="s">
        <v>13</v>
      </c>
      <c r="E331" s="26" t="s">
        <v>83</v>
      </c>
      <c r="F331" s="26" t="s">
        <v>154</v>
      </c>
      <c r="G331" s="27">
        <v>36141</v>
      </c>
      <c r="H331" s="26" t="s">
        <v>209</v>
      </c>
      <c r="I331" s="26" t="s">
        <v>212</v>
      </c>
      <c r="J331" s="28">
        <v>9</v>
      </c>
      <c r="K331" s="28">
        <v>6.8</v>
      </c>
      <c r="L331" s="28">
        <v>6.5</v>
      </c>
      <c r="M331" s="28">
        <v>6.1</v>
      </c>
      <c r="N331" s="28">
        <v>5.6</v>
      </c>
      <c r="O331" s="28">
        <v>5.5</v>
      </c>
      <c r="P331" s="28" t="s">
        <v>219</v>
      </c>
      <c r="Q331" s="28" t="s">
        <v>393</v>
      </c>
      <c r="R331" s="28">
        <v>5.4</v>
      </c>
      <c r="S331" s="28" t="s">
        <v>393</v>
      </c>
      <c r="T331" s="28" t="s">
        <v>393</v>
      </c>
      <c r="U331" s="28" t="s">
        <v>393</v>
      </c>
      <c r="V331" s="28" t="s">
        <v>393</v>
      </c>
      <c r="W331" s="28">
        <v>7.8</v>
      </c>
      <c r="X331" s="28">
        <v>4.5999999999999996</v>
      </c>
      <c r="Y331" s="28">
        <v>8.3000000000000007</v>
      </c>
      <c r="Z331" s="28">
        <v>7.7</v>
      </c>
      <c r="AA331" s="28" t="s">
        <v>219</v>
      </c>
      <c r="AB331" s="28">
        <v>5.8</v>
      </c>
      <c r="AC331" s="28">
        <v>6.3</v>
      </c>
      <c r="AD331" s="28">
        <v>0</v>
      </c>
      <c r="AE331" s="28">
        <v>7.8</v>
      </c>
      <c r="AF331" s="28">
        <v>6.7</v>
      </c>
      <c r="AG331" s="28">
        <v>7.2</v>
      </c>
      <c r="AH331" s="28">
        <v>5.7</v>
      </c>
      <c r="AI331" s="28">
        <v>6.7</v>
      </c>
      <c r="AJ331" s="28">
        <v>6.5</v>
      </c>
      <c r="AK331" s="28">
        <v>6.8</v>
      </c>
      <c r="AL331" s="28">
        <v>6.7</v>
      </c>
      <c r="AM331" s="33">
        <v>44</v>
      </c>
      <c r="AN331" s="36">
        <v>7</v>
      </c>
      <c r="AO331" s="32">
        <v>5.8</v>
      </c>
      <c r="AP331" s="32">
        <v>5.5</v>
      </c>
      <c r="AQ331" s="32">
        <v>7.2</v>
      </c>
      <c r="AR331" s="32" t="s">
        <v>393</v>
      </c>
      <c r="AS331" s="32" t="s">
        <v>393</v>
      </c>
      <c r="AT331" s="32" t="s">
        <v>393</v>
      </c>
      <c r="AU331" s="32" t="s">
        <v>393</v>
      </c>
      <c r="AV331" s="32" t="s">
        <v>393</v>
      </c>
      <c r="AW331" s="32">
        <v>5.3</v>
      </c>
      <c r="AX331" s="32" t="s">
        <v>393</v>
      </c>
      <c r="AY331" s="32" t="s">
        <v>393</v>
      </c>
      <c r="AZ331" s="32" t="s">
        <v>393</v>
      </c>
      <c r="BA331" s="32" t="s">
        <v>393</v>
      </c>
      <c r="BB331" s="32" t="s">
        <v>393</v>
      </c>
      <c r="BC331" s="32">
        <v>7.1</v>
      </c>
      <c r="BD331" s="33">
        <v>5</v>
      </c>
      <c r="BE331" s="36">
        <v>0</v>
      </c>
      <c r="BF331" s="28">
        <v>5.5</v>
      </c>
      <c r="BG331" s="28">
        <v>4.5999999999999996</v>
      </c>
      <c r="BH331" s="28" t="s">
        <v>219</v>
      </c>
      <c r="BI331" s="28">
        <v>4.8</v>
      </c>
      <c r="BJ331" s="28">
        <v>5</v>
      </c>
      <c r="BK331" s="28">
        <v>6.4</v>
      </c>
      <c r="BL331" s="28">
        <v>7.6</v>
      </c>
      <c r="BM331" s="28">
        <v>4.0999999999999996</v>
      </c>
      <c r="BN331" s="28" t="s">
        <v>393</v>
      </c>
      <c r="BO331" s="28">
        <v>0</v>
      </c>
      <c r="BP331" s="28" t="s">
        <v>393</v>
      </c>
      <c r="BQ331" s="28" t="s">
        <v>393</v>
      </c>
      <c r="BR331" s="28" t="s">
        <v>393</v>
      </c>
      <c r="BS331" s="28" t="s">
        <v>393</v>
      </c>
      <c r="BT331" s="28">
        <v>7.3</v>
      </c>
      <c r="BU331" s="28" t="s">
        <v>219</v>
      </c>
      <c r="BV331" s="28">
        <v>5.8</v>
      </c>
      <c r="BW331" s="28" t="s">
        <v>219</v>
      </c>
      <c r="BX331" s="28" t="s">
        <v>393</v>
      </c>
      <c r="BY331" s="28">
        <v>5.7</v>
      </c>
      <c r="BZ331" s="33">
        <v>25</v>
      </c>
      <c r="CA331" s="36">
        <v>25</v>
      </c>
      <c r="CB331" s="28">
        <v>8.8000000000000007</v>
      </c>
      <c r="CC331" s="28" t="s">
        <v>393</v>
      </c>
      <c r="CD331" s="28">
        <v>0</v>
      </c>
      <c r="CE331" s="28" t="s">
        <v>393</v>
      </c>
      <c r="CF331" s="28">
        <v>6.4</v>
      </c>
      <c r="CG331" s="28" t="s">
        <v>393</v>
      </c>
      <c r="CH331" s="28" t="s">
        <v>393</v>
      </c>
      <c r="CI331" s="28" t="s">
        <v>219</v>
      </c>
      <c r="CJ331" s="28" t="s">
        <v>393</v>
      </c>
      <c r="CK331" s="28">
        <v>5.2</v>
      </c>
      <c r="CL331" s="28" t="s">
        <v>393</v>
      </c>
      <c r="CM331" s="28" t="s">
        <v>393</v>
      </c>
      <c r="CN331" s="28" t="s">
        <v>393</v>
      </c>
      <c r="CO331" s="28" t="s">
        <v>393</v>
      </c>
      <c r="CP331" s="28" t="s">
        <v>219</v>
      </c>
      <c r="CQ331" s="28">
        <v>5.7</v>
      </c>
      <c r="CR331" s="28" t="s">
        <v>393</v>
      </c>
      <c r="CS331" s="28">
        <v>8.1</v>
      </c>
      <c r="CT331" s="28" t="s">
        <v>393</v>
      </c>
      <c r="CU331" s="33">
        <v>11</v>
      </c>
      <c r="CV331" s="36">
        <v>16</v>
      </c>
      <c r="CW331" s="38">
        <v>80</v>
      </c>
      <c r="CX331" s="38">
        <v>48</v>
      </c>
      <c r="CY331" s="38">
        <v>0</v>
      </c>
      <c r="CZ331" s="38">
        <v>128</v>
      </c>
      <c r="DA331" s="38">
        <v>3.92</v>
      </c>
      <c r="DB331" s="38">
        <v>1.5</v>
      </c>
      <c r="DC331" s="28" t="s">
        <v>393</v>
      </c>
      <c r="DD331" s="28" t="s">
        <v>393</v>
      </c>
      <c r="DE331" s="28" t="s">
        <v>393</v>
      </c>
      <c r="DF331" s="28" t="s">
        <v>393</v>
      </c>
      <c r="DG331" s="38"/>
      <c r="DH331" s="38">
        <v>0</v>
      </c>
      <c r="DI331" s="38">
        <v>0</v>
      </c>
      <c r="DJ331" s="33">
        <v>0</v>
      </c>
      <c r="DK331" s="36">
        <v>5</v>
      </c>
      <c r="DL331" s="38">
        <v>80</v>
      </c>
      <c r="DM331" s="38">
        <v>53</v>
      </c>
      <c r="DN331" s="38">
        <v>3.77</v>
      </c>
      <c r="DO331" s="38">
        <v>1.44</v>
      </c>
      <c r="DP331" s="33">
        <v>85</v>
      </c>
      <c r="DQ331" s="36">
        <v>53</v>
      </c>
      <c r="DR331" s="28">
        <v>137</v>
      </c>
      <c r="DS331" s="28">
        <v>97</v>
      </c>
      <c r="DT331" s="28">
        <v>5.45</v>
      </c>
      <c r="DU331" s="28">
        <v>2.08</v>
      </c>
      <c r="DV331" s="28" t="s">
        <v>393</v>
      </c>
      <c r="DW331" s="168">
        <v>0.375</v>
      </c>
    </row>
    <row r="332" spans="1:127" ht="18.75" customHeight="1" x14ac:dyDescent="0.2">
      <c r="A332" s="102">
        <v>54</v>
      </c>
      <c r="B332" s="629"/>
      <c r="C332" s="45">
        <v>2221716966</v>
      </c>
      <c r="D332" s="26" t="s">
        <v>31</v>
      </c>
      <c r="E332" s="26"/>
      <c r="F332" s="26" t="s">
        <v>76</v>
      </c>
      <c r="G332" s="27">
        <v>35968</v>
      </c>
      <c r="H332" s="26" t="s">
        <v>210</v>
      </c>
      <c r="I332" s="26" t="s">
        <v>212</v>
      </c>
      <c r="J332" s="28">
        <v>9</v>
      </c>
      <c r="K332" s="28">
        <v>7.6</v>
      </c>
      <c r="L332" s="28">
        <v>7.8</v>
      </c>
      <c r="M332" s="28">
        <v>8.6999999999999993</v>
      </c>
      <c r="N332" s="28">
        <v>5.4</v>
      </c>
      <c r="O332" s="28">
        <v>7.3</v>
      </c>
      <c r="P332" s="28">
        <v>5.2</v>
      </c>
      <c r="Q332" s="28" t="s">
        <v>393</v>
      </c>
      <c r="R332" s="28">
        <v>5.9</v>
      </c>
      <c r="S332" s="28" t="s">
        <v>393</v>
      </c>
      <c r="T332" s="28" t="s">
        <v>393</v>
      </c>
      <c r="U332" s="28" t="s">
        <v>393</v>
      </c>
      <c r="V332" s="28" t="s">
        <v>393</v>
      </c>
      <c r="W332" s="28">
        <v>7.5</v>
      </c>
      <c r="X332" s="28">
        <v>7.8</v>
      </c>
      <c r="Y332" s="28">
        <v>9.3000000000000007</v>
      </c>
      <c r="Z332" s="28">
        <v>8.1999999999999993</v>
      </c>
      <c r="AA332" s="28" t="s">
        <v>393</v>
      </c>
      <c r="AB332" s="28">
        <v>4.0999999999999996</v>
      </c>
      <c r="AC332" s="28">
        <v>4.9000000000000004</v>
      </c>
      <c r="AD332" s="28">
        <v>6.1</v>
      </c>
      <c r="AE332" s="28">
        <v>6.7</v>
      </c>
      <c r="AF332" s="28">
        <v>0</v>
      </c>
      <c r="AG332" s="28">
        <v>6.7</v>
      </c>
      <c r="AH332" s="28">
        <v>6.5</v>
      </c>
      <c r="AI332" s="28">
        <v>0</v>
      </c>
      <c r="AJ332" s="28" t="s">
        <v>393</v>
      </c>
      <c r="AK332" s="28" t="s">
        <v>393</v>
      </c>
      <c r="AL332" s="28" t="s">
        <v>393</v>
      </c>
      <c r="AM332" s="33">
        <v>38</v>
      </c>
      <c r="AN332" s="36">
        <v>13</v>
      </c>
      <c r="AO332" s="32">
        <v>9</v>
      </c>
      <c r="AP332" s="32">
        <v>6.6</v>
      </c>
      <c r="AQ332" s="32" t="s">
        <v>393</v>
      </c>
      <c r="AR332" s="32" t="s">
        <v>393</v>
      </c>
      <c r="AS332" s="32">
        <v>5.6</v>
      </c>
      <c r="AT332" s="32" t="s">
        <v>393</v>
      </c>
      <c r="AU332" s="32" t="s">
        <v>393</v>
      </c>
      <c r="AV332" s="32" t="s">
        <v>393</v>
      </c>
      <c r="AW332" s="32">
        <v>6</v>
      </c>
      <c r="AX332" s="32" t="s">
        <v>393</v>
      </c>
      <c r="AY332" s="32" t="s">
        <v>393</v>
      </c>
      <c r="AZ332" s="32" t="s">
        <v>393</v>
      </c>
      <c r="BA332" s="32" t="s">
        <v>393</v>
      </c>
      <c r="BB332" s="32" t="s">
        <v>393</v>
      </c>
      <c r="BC332" s="32">
        <v>6.5</v>
      </c>
      <c r="BD332" s="33">
        <v>5</v>
      </c>
      <c r="BE332" s="36">
        <v>0</v>
      </c>
      <c r="BF332" s="28" t="s">
        <v>219</v>
      </c>
      <c r="BG332" s="28">
        <v>4.5</v>
      </c>
      <c r="BH332" s="28" t="s">
        <v>393</v>
      </c>
      <c r="BI332" s="28">
        <v>7.2</v>
      </c>
      <c r="BJ332" s="28">
        <v>6.5</v>
      </c>
      <c r="BK332" s="28">
        <v>0</v>
      </c>
      <c r="BL332" s="28">
        <v>8.9</v>
      </c>
      <c r="BM332" s="28">
        <v>4.7</v>
      </c>
      <c r="BN332" s="28" t="s">
        <v>219</v>
      </c>
      <c r="BO332" s="28">
        <v>4.8</v>
      </c>
      <c r="BP332" s="28" t="s">
        <v>219</v>
      </c>
      <c r="BQ332" s="28" t="s">
        <v>393</v>
      </c>
      <c r="BR332" s="28">
        <v>5.7</v>
      </c>
      <c r="BS332" s="28" t="s">
        <v>393</v>
      </c>
      <c r="BT332" s="28">
        <v>6.6</v>
      </c>
      <c r="BU332" s="28">
        <v>5.4</v>
      </c>
      <c r="BV332" s="28" t="s">
        <v>219</v>
      </c>
      <c r="BW332" s="28" t="s">
        <v>393</v>
      </c>
      <c r="BX332" s="28">
        <v>7.2</v>
      </c>
      <c r="BY332" s="28">
        <v>8.1999999999999993</v>
      </c>
      <c r="BZ332" s="33">
        <v>28</v>
      </c>
      <c r="CA332" s="36">
        <v>22</v>
      </c>
      <c r="CB332" s="28" t="s">
        <v>393</v>
      </c>
      <c r="CC332" s="28" t="s">
        <v>393</v>
      </c>
      <c r="CD332" s="28">
        <v>5.9</v>
      </c>
      <c r="CE332" s="28" t="s">
        <v>393</v>
      </c>
      <c r="CF332" s="28">
        <v>7</v>
      </c>
      <c r="CG332" s="28">
        <v>4.5999999999999996</v>
      </c>
      <c r="CH332" s="28" t="s">
        <v>393</v>
      </c>
      <c r="CI332" s="28" t="s">
        <v>219</v>
      </c>
      <c r="CJ332" s="28" t="s">
        <v>393</v>
      </c>
      <c r="CK332" s="28">
        <v>6.1</v>
      </c>
      <c r="CL332" s="28" t="s">
        <v>393</v>
      </c>
      <c r="CM332" s="28" t="s">
        <v>393</v>
      </c>
      <c r="CN332" s="28" t="s">
        <v>393</v>
      </c>
      <c r="CO332" s="28" t="s">
        <v>393</v>
      </c>
      <c r="CP332" s="28" t="s">
        <v>393</v>
      </c>
      <c r="CQ332" s="28" t="s">
        <v>393</v>
      </c>
      <c r="CR332" s="28">
        <v>7.8</v>
      </c>
      <c r="CS332" s="28">
        <v>5.2</v>
      </c>
      <c r="CT332" s="28" t="s">
        <v>393</v>
      </c>
      <c r="CU332" s="33">
        <v>13</v>
      </c>
      <c r="CV332" s="36">
        <v>14</v>
      </c>
      <c r="CW332" s="38">
        <v>79</v>
      </c>
      <c r="CX332" s="38">
        <v>49</v>
      </c>
      <c r="CY332" s="38">
        <v>0</v>
      </c>
      <c r="CZ332" s="38">
        <v>128</v>
      </c>
      <c r="DA332" s="38">
        <v>3.99</v>
      </c>
      <c r="DB332" s="38">
        <v>1.57</v>
      </c>
      <c r="DC332" s="28" t="s">
        <v>393</v>
      </c>
      <c r="DD332" s="28" t="s">
        <v>393</v>
      </c>
      <c r="DE332" s="28" t="s">
        <v>393</v>
      </c>
      <c r="DF332" s="28" t="s">
        <v>393</v>
      </c>
      <c r="DG332" s="38"/>
      <c r="DH332" s="38">
        <v>0</v>
      </c>
      <c r="DI332" s="38">
        <v>0</v>
      </c>
      <c r="DJ332" s="33">
        <v>0</v>
      </c>
      <c r="DK332" s="36">
        <v>5</v>
      </c>
      <c r="DL332" s="38">
        <v>79</v>
      </c>
      <c r="DM332" s="38">
        <v>54</v>
      </c>
      <c r="DN332" s="38">
        <v>3.84</v>
      </c>
      <c r="DO332" s="38">
        <v>1.51</v>
      </c>
      <c r="DP332" s="33">
        <v>84</v>
      </c>
      <c r="DQ332" s="36">
        <v>54</v>
      </c>
      <c r="DR332" s="28">
        <v>137</v>
      </c>
      <c r="DS332" s="28">
        <v>100</v>
      </c>
      <c r="DT332" s="28">
        <v>5.74</v>
      </c>
      <c r="DU332" s="28">
        <v>2.12</v>
      </c>
      <c r="DV332" s="28" t="s">
        <v>375</v>
      </c>
      <c r="DW332" s="168">
        <v>0.3828125</v>
      </c>
    </row>
    <row r="333" spans="1:127" ht="18.75" customHeight="1" x14ac:dyDescent="0.2">
      <c r="A333" s="102">
        <v>55</v>
      </c>
      <c r="B333" s="629"/>
      <c r="C333" s="45">
        <v>2220716846</v>
      </c>
      <c r="D333" s="26" t="s">
        <v>26</v>
      </c>
      <c r="E333" s="26" t="s">
        <v>48</v>
      </c>
      <c r="F333" s="26" t="s">
        <v>156</v>
      </c>
      <c r="G333" s="27">
        <v>35903</v>
      </c>
      <c r="H333" s="26" t="s">
        <v>209</v>
      </c>
      <c r="I333" s="26" t="s">
        <v>212</v>
      </c>
      <c r="J333" s="28">
        <v>7.7</v>
      </c>
      <c r="K333" s="28">
        <v>6.6</v>
      </c>
      <c r="L333" s="28">
        <v>5.9</v>
      </c>
      <c r="M333" s="28">
        <v>6.1</v>
      </c>
      <c r="N333" s="28">
        <v>6.4</v>
      </c>
      <c r="O333" s="28">
        <v>5.9</v>
      </c>
      <c r="P333" s="28" t="s">
        <v>219</v>
      </c>
      <c r="Q333" s="28" t="s">
        <v>393</v>
      </c>
      <c r="R333" s="28">
        <v>5.6</v>
      </c>
      <c r="S333" s="28" t="s">
        <v>393</v>
      </c>
      <c r="T333" s="28" t="s">
        <v>393</v>
      </c>
      <c r="U333" s="28">
        <v>6</v>
      </c>
      <c r="V333" s="28" t="s">
        <v>393</v>
      </c>
      <c r="W333" s="28">
        <v>7.8</v>
      </c>
      <c r="X333" s="28">
        <v>0</v>
      </c>
      <c r="Y333" s="28">
        <v>8.1</v>
      </c>
      <c r="Z333" s="28">
        <v>8.6</v>
      </c>
      <c r="AA333" s="28" t="s">
        <v>393</v>
      </c>
      <c r="AB333" s="28">
        <v>6.8</v>
      </c>
      <c r="AC333" s="28">
        <v>0</v>
      </c>
      <c r="AD333" s="28" t="s">
        <v>393</v>
      </c>
      <c r="AE333" s="28">
        <v>6.2</v>
      </c>
      <c r="AF333" s="28">
        <v>6.1</v>
      </c>
      <c r="AG333" s="28">
        <v>5</v>
      </c>
      <c r="AH333" s="28" t="s">
        <v>219</v>
      </c>
      <c r="AI333" s="28" t="s">
        <v>219</v>
      </c>
      <c r="AJ333" s="28">
        <v>4.3</v>
      </c>
      <c r="AK333" s="28">
        <v>0</v>
      </c>
      <c r="AL333" s="28" t="s">
        <v>393</v>
      </c>
      <c r="AM333" s="33">
        <v>33</v>
      </c>
      <c r="AN333" s="36">
        <v>18</v>
      </c>
      <c r="AO333" s="32">
        <v>6.5</v>
      </c>
      <c r="AP333" s="32">
        <v>5.5</v>
      </c>
      <c r="AQ333" s="32">
        <v>6.4</v>
      </c>
      <c r="AR333" s="32" t="s">
        <v>393</v>
      </c>
      <c r="AS333" s="32" t="s">
        <v>393</v>
      </c>
      <c r="AT333" s="32" t="s">
        <v>393</v>
      </c>
      <c r="AU333" s="32">
        <v>0</v>
      </c>
      <c r="AV333" s="32" t="s">
        <v>393</v>
      </c>
      <c r="AW333" s="32">
        <v>5.7</v>
      </c>
      <c r="AX333" s="32" t="s">
        <v>393</v>
      </c>
      <c r="AY333" s="32" t="s">
        <v>393</v>
      </c>
      <c r="AZ333" s="32" t="s">
        <v>393</v>
      </c>
      <c r="BA333" s="32" t="s">
        <v>393</v>
      </c>
      <c r="BB333" s="32" t="s">
        <v>393</v>
      </c>
      <c r="BC333" s="32" t="s">
        <v>219</v>
      </c>
      <c r="BD333" s="33">
        <v>4</v>
      </c>
      <c r="BE333" s="36">
        <v>1</v>
      </c>
      <c r="BF333" s="28">
        <v>0</v>
      </c>
      <c r="BG333" s="28">
        <v>4.8</v>
      </c>
      <c r="BH333" s="28" t="s">
        <v>393</v>
      </c>
      <c r="BI333" s="28">
        <v>4.5</v>
      </c>
      <c r="BJ333" s="28">
        <v>4.4000000000000004</v>
      </c>
      <c r="BK333" s="28">
        <v>6.1</v>
      </c>
      <c r="BL333" s="28">
        <v>7.3</v>
      </c>
      <c r="BM333" s="28">
        <v>6.1</v>
      </c>
      <c r="BN333" s="28">
        <v>5.7</v>
      </c>
      <c r="BO333" s="28">
        <v>5.8</v>
      </c>
      <c r="BP333" s="28">
        <v>4.5999999999999996</v>
      </c>
      <c r="BQ333" s="28">
        <v>7</v>
      </c>
      <c r="BR333" s="28">
        <v>4.3</v>
      </c>
      <c r="BS333" s="28">
        <v>0</v>
      </c>
      <c r="BT333" s="28" t="s">
        <v>219</v>
      </c>
      <c r="BU333" s="28">
        <v>5</v>
      </c>
      <c r="BV333" s="28" t="s">
        <v>219</v>
      </c>
      <c r="BW333" s="28" t="s">
        <v>393</v>
      </c>
      <c r="BX333" s="28">
        <v>5.5</v>
      </c>
      <c r="BY333" s="28" t="s">
        <v>219</v>
      </c>
      <c r="BZ333" s="33">
        <v>35</v>
      </c>
      <c r="CA333" s="36">
        <v>15</v>
      </c>
      <c r="CB333" s="28" t="s">
        <v>393</v>
      </c>
      <c r="CC333" s="28" t="s">
        <v>393</v>
      </c>
      <c r="CD333" s="28">
        <v>6.7</v>
      </c>
      <c r="CE333" s="28" t="s">
        <v>393</v>
      </c>
      <c r="CF333" s="28">
        <v>7.3</v>
      </c>
      <c r="CG333" s="28" t="s">
        <v>393</v>
      </c>
      <c r="CH333" s="28" t="s">
        <v>393</v>
      </c>
      <c r="CI333" s="28" t="s">
        <v>219</v>
      </c>
      <c r="CJ333" s="28" t="s">
        <v>393</v>
      </c>
      <c r="CK333" s="28" t="s">
        <v>393</v>
      </c>
      <c r="CL333" s="28" t="s">
        <v>393</v>
      </c>
      <c r="CM333" s="28" t="s">
        <v>393</v>
      </c>
      <c r="CN333" s="28" t="s">
        <v>393</v>
      </c>
      <c r="CO333" s="28" t="s">
        <v>393</v>
      </c>
      <c r="CP333" s="28" t="s">
        <v>393</v>
      </c>
      <c r="CQ333" s="28">
        <v>7</v>
      </c>
      <c r="CR333" s="28">
        <v>6.7</v>
      </c>
      <c r="CS333" s="28" t="s">
        <v>219</v>
      </c>
      <c r="CT333" s="28">
        <v>7.9</v>
      </c>
      <c r="CU333" s="33">
        <v>11</v>
      </c>
      <c r="CV333" s="36">
        <v>16</v>
      </c>
      <c r="CW333" s="38">
        <v>79</v>
      </c>
      <c r="CX333" s="38">
        <v>49</v>
      </c>
      <c r="CY333" s="38">
        <v>0</v>
      </c>
      <c r="CZ333" s="38">
        <v>128</v>
      </c>
      <c r="DA333" s="38">
        <v>3.7</v>
      </c>
      <c r="DB333" s="38">
        <v>1.38</v>
      </c>
      <c r="DC333" s="28" t="s">
        <v>393</v>
      </c>
      <c r="DD333" s="28" t="s">
        <v>393</v>
      </c>
      <c r="DE333" s="28" t="s">
        <v>393</v>
      </c>
      <c r="DF333" s="28" t="s">
        <v>393</v>
      </c>
      <c r="DG333" s="38"/>
      <c r="DH333" s="38">
        <v>0</v>
      </c>
      <c r="DI333" s="38">
        <v>0</v>
      </c>
      <c r="DJ333" s="33">
        <v>0</v>
      </c>
      <c r="DK333" s="36">
        <v>5</v>
      </c>
      <c r="DL333" s="38">
        <v>79</v>
      </c>
      <c r="DM333" s="38">
        <v>54</v>
      </c>
      <c r="DN333" s="38">
        <v>3.56</v>
      </c>
      <c r="DO333" s="38">
        <v>1.33</v>
      </c>
      <c r="DP333" s="33">
        <v>83</v>
      </c>
      <c r="DQ333" s="36">
        <v>55</v>
      </c>
      <c r="DR333" s="28">
        <v>137</v>
      </c>
      <c r="DS333" s="28">
        <v>108</v>
      </c>
      <c r="DT333" s="28">
        <v>4.92</v>
      </c>
      <c r="DU333" s="28">
        <v>1.7</v>
      </c>
      <c r="DV333" s="28" t="s">
        <v>373</v>
      </c>
      <c r="DW333" s="168">
        <v>0.3828125</v>
      </c>
    </row>
    <row r="334" spans="1:127" ht="18.75" customHeight="1" x14ac:dyDescent="0.2">
      <c r="A334" s="102">
        <v>56</v>
      </c>
      <c r="B334" s="629"/>
      <c r="C334" s="45">
        <v>2221727438</v>
      </c>
      <c r="D334" s="26" t="s">
        <v>26</v>
      </c>
      <c r="E334" s="26" t="s">
        <v>118</v>
      </c>
      <c r="F334" s="26" t="s">
        <v>201</v>
      </c>
      <c r="G334" s="27">
        <v>36079</v>
      </c>
      <c r="H334" s="26" t="s">
        <v>210</v>
      </c>
      <c r="I334" s="26" t="s">
        <v>212</v>
      </c>
      <c r="J334" s="28">
        <v>8.5</v>
      </c>
      <c r="K334" s="28">
        <v>6.4</v>
      </c>
      <c r="L334" s="28">
        <v>5.8</v>
      </c>
      <c r="M334" s="28">
        <v>7.1</v>
      </c>
      <c r="N334" s="28">
        <v>5.0999999999999996</v>
      </c>
      <c r="O334" s="28">
        <v>7.9</v>
      </c>
      <c r="P334" s="28" t="s">
        <v>219</v>
      </c>
      <c r="Q334" s="28" t="s">
        <v>393</v>
      </c>
      <c r="R334" s="28">
        <v>6.5</v>
      </c>
      <c r="S334" s="28" t="s">
        <v>393</v>
      </c>
      <c r="T334" s="28" t="s">
        <v>393</v>
      </c>
      <c r="U334" s="28" t="s">
        <v>393</v>
      </c>
      <c r="V334" s="28" t="s">
        <v>393</v>
      </c>
      <c r="W334" s="28">
        <v>7.3</v>
      </c>
      <c r="X334" s="28" t="s">
        <v>219</v>
      </c>
      <c r="Y334" s="28">
        <v>8.3000000000000007</v>
      </c>
      <c r="Z334" s="28">
        <v>7.8</v>
      </c>
      <c r="AA334" s="28">
        <v>7.6</v>
      </c>
      <c r="AB334" s="28">
        <v>6.7</v>
      </c>
      <c r="AC334" s="28">
        <v>7.4</v>
      </c>
      <c r="AD334" s="28">
        <v>4.2</v>
      </c>
      <c r="AE334" s="28">
        <v>5.8</v>
      </c>
      <c r="AF334" s="28">
        <v>6</v>
      </c>
      <c r="AG334" s="28">
        <v>6.1</v>
      </c>
      <c r="AH334" s="28">
        <v>7.2</v>
      </c>
      <c r="AI334" s="28">
        <v>6.1</v>
      </c>
      <c r="AJ334" s="28" t="s">
        <v>219</v>
      </c>
      <c r="AK334" s="28">
        <v>5.4</v>
      </c>
      <c r="AL334" s="28">
        <v>7.6</v>
      </c>
      <c r="AM334" s="33">
        <v>45</v>
      </c>
      <c r="AN334" s="36">
        <v>6</v>
      </c>
      <c r="AO334" s="32">
        <v>8.6</v>
      </c>
      <c r="AP334" s="32">
        <v>8</v>
      </c>
      <c r="AQ334" s="32">
        <v>8.1</v>
      </c>
      <c r="AR334" s="32" t="s">
        <v>393</v>
      </c>
      <c r="AS334" s="32" t="s">
        <v>393</v>
      </c>
      <c r="AT334" s="32" t="s">
        <v>393</v>
      </c>
      <c r="AU334" s="32" t="s">
        <v>393</v>
      </c>
      <c r="AV334" s="32" t="s">
        <v>393</v>
      </c>
      <c r="AW334" s="32">
        <v>8.5</v>
      </c>
      <c r="AX334" s="32" t="s">
        <v>393</v>
      </c>
      <c r="AY334" s="32" t="s">
        <v>393</v>
      </c>
      <c r="AZ334" s="32" t="s">
        <v>393</v>
      </c>
      <c r="BA334" s="32" t="s">
        <v>393</v>
      </c>
      <c r="BB334" s="32" t="s">
        <v>393</v>
      </c>
      <c r="BC334" s="32">
        <v>6.6</v>
      </c>
      <c r="BD334" s="33">
        <v>5</v>
      </c>
      <c r="BE334" s="36">
        <v>0</v>
      </c>
      <c r="BF334" s="28">
        <v>7</v>
      </c>
      <c r="BG334" s="28">
        <v>5</v>
      </c>
      <c r="BH334" s="28" t="s">
        <v>219</v>
      </c>
      <c r="BI334" s="28">
        <v>0</v>
      </c>
      <c r="BJ334" s="28">
        <v>6</v>
      </c>
      <c r="BK334" s="28">
        <v>5.0999999999999996</v>
      </c>
      <c r="BL334" s="28">
        <v>7.5</v>
      </c>
      <c r="BM334" s="28">
        <v>0</v>
      </c>
      <c r="BN334" s="28" t="s">
        <v>393</v>
      </c>
      <c r="BO334" s="28">
        <v>4.3</v>
      </c>
      <c r="BP334" s="28" t="s">
        <v>393</v>
      </c>
      <c r="BQ334" s="28" t="s">
        <v>393</v>
      </c>
      <c r="BR334" s="28" t="s">
        <v>393</v>
      </c>
      <c r="BS334" s="28" t="s">
        <v>393</v>
      </c>
      <c r="BT334" s="28">
        <v>7.9</v>
      </c>
      <c r="BU334" s="28" t="s">
        <v>219</v>
      </c>
      <c r="BV334" s="28">
        <v>4.2</v>
      </c>
      <c r="BW334" s="28" t="s">
        <v>219</v>
      </c>
      <c r="BX334" s="28" t="s">
        <v>393</v>
      </c>
      <c r="BY334" s="28">
        <v>5.5</v>
      </c>
      <c r="BZ334" s="33">
        <v>23</v>
      </c>
      <c r="CA334" s="36">
        <v>27</v>
      </c>
      <c r="CB334" s="28">
        <v>8.1999999999999993</v>
      </c>
      <c r="CC334" s="28" t="s">
        <v>393</v>
      </c>
      <c r="CD334" s="28">
        <v>0</v>
      </c>
      <c r="CE334" s="28" t="s">
        <v>393</v>
      </c>
      <c r="CF334" s="28">
        <v>5.3</v>
      </c>
      <c r="CG334" s="28" t="s">
        <v>393</v>
      </c>
      <c r="CH334" s="28" t="s">
        <v>393</v>
      </c>
      <c r="CI334" s="28" t="s">
        <v>219</v>
      </c>
      <c r="CJ334" s="28" t="s">
        <v>393</v>
      </c>
      <c r="CK334" s="28">
        <v>6.5</v>
      </c>
      <c r="CL334" s="28" t="s">
        <v>393</v>
      </c>
      <c r="CM334" s="28" t="s">
        <v>393</v>
      </c>
      <c r="CN334" s="28" t="s">
        <v>393</v>
      </c>
      <c r="CO334" s="28" t="s">
        <v>393</v>
      </c>
      <c r="CP334" s="28">
        <v>4.9000000000000004</v>
      </c>
      <c r="CQ334" s="28" t="s">
        <v>393</v>
      </c>
      <c r="CR334" s="28" t="s">
        <v>393</v>
      </c>
      <c r="CS334" s="28" t="s">
        <v>219</v>
      </c>
      <c r="CT334" s="28" t="s">
        <v>393</v>
      </c>
      <c r="CU334" s="33">
        <v>10</v>
      </c>
      <c r="CV334" s="36">
        <v>17</v>
      </c>
      <c r="CW334" s="38">
        <v>78</v>
      </c>
      <c r="CX334" s="38">
        <v>50</v>
      </c>
      <c r="CY334" s="38">
        <v>0</v>
      </c>
      <c r="CZ334" s="38">
        <v>128</v>
      </c>
      <c r="DA334" s="38">
        <v>3.86</v>
      </c>
      <c r="DB334" s="38">
        <v>1.48</v>
      </c>
      <c r="DC334" s="28" t="s">
        <v>393</v>
      </c>
      <c r="DD334" s="28" t="s">
        <v>393</v>
      </c>
      <c r="DE334" s="28" t="s">
        <v>393</v>
      </c>
      <c r="DF334" s="28" t="s">
        <v>393</v>
      </c>
      <c r="DG334" s="38"/>
      <c r="DH334" s="38">
        <v>0</v>
      </c>
      <c r="DI334" s="38">
        <v>0</v>
      </c>
      <c r="DJ334" s="33">
        <v>0</v>
      </c>
      <c r="DK334" s="36">
        <v>5</v>
      </c>
      <c r="DL334" s="38">
        <v>78</v>
      </c>
      <c r="DM334" s="38">
        <v>55</v>
      </c>
      <c r="DN334" s="38">
        <v>3.71</v>
      </c>
      <c r="DO334" s="38">
        <v>1.43</v>
      </c>
      <c r="DP334" s="33">
        <v>83</v>
      </c>
      <c r="DQ334" s="36">
        <v>55</v>
      </c>
      <c r="DR334" s="28">
        <v>137</v>
      </c>
      <c r="DS334" s="28">
        <v>95</v>
      </c>
      <c r="DT334" s="28">
        <v>5.49</v>
      </c>
      <c r="DU334" s="28">
        <v>2.11</v>
      </c>
      <c r="DV334" s="28" t="s">
        <v>393</v>
      </c>
      <c r="DW334" s="168">
        <v>0.390625</v>
      </c>
    </row>
    <row r="335" spans="1:127" ht="18.75" customHeight="1" x14ac:dyDescent="0.2">
      <c r="A335" s="102">
        <v>57</v>
      </c>
      <c r="B335" s="629"/>
      <c r="C335" s="45">
        <v>2221727307</v>
      </c>
      <c r="D335" s="26" t="s">
        <v>6</v>
      </c>
      <c r="E335" s="26" t="s">
        <v>71</v>
      </c>
      <c r="F335" s="26" t="s">
        <v>21</v>
      </c>
      <c r="G335" s="27">
        <v>36058</v>
      </c>
      <c r="H335" s="26" t="s">
        <v>210</v>
      </c>
      <c r="I335" s="26" t="s">
        <v>212</v>
      </c>
      <c r="J335" s="28">
        <v>8.1</v>
      </c>
      <c r="K335" s="28">
        <v>5.9</v>
      </c>
      <c r="L335" s="28">
        <v>7.7</v>
      </c>
      <c r="M335" s="28">
        <v>8.6999999999999993</v>
      </c>
      <c r="N335" s="28">
        <v>8.1</v>
      </c>
      <c r="O335" s="28">
        <v>5</v>
      </c>
      <c r="P335" s="28">
        <v>6.3</v>
      </c>
      <c r="Q335" s="28" t="s">
        <v>393</v>
      </c>
      <c r="R335" s="28">
        <v>7.4</v>
      </c>
      <c r="S335" s="28" t="s">
        <v>393</v>
      </c>
      <c r="T335" s="28" t="s">
        <v>393</v>
      </c>
      <c r="U335" s="28" t="s">
        <v>393</v>
      </c>
      <c r="V335" s="28" t="s">
        <v>393</v>
      </c>
      <c r="W335" s="28">
        <v>7</v>
      </c>
      <c r="X335" s="28">
        <v>0</v>
      </c>
      <c r="Y335" s="28">
        <v>8.3000000000000007</v>
      </c>
      <c r="Z335" s="28">
        <v>8.3000000000000007</v>
      </c>
      <c r="AA335" s="28" t="s">
        <v>219</v>
      </c>
      <c r="AB335" s="28">
        <v>7.7</v>
      </c>
      <c r="AC335" s="28">
        <v>4</v>
      </c>
      <c r="AD335" s="28">
        <v>5.7</v>
      </c>
      <c r="AE335" s="28">
        <v>6.3</v>
      </c>
      <c r="AF335" s="28">
        <v>6.5</v>
      </c>
      <c r="AG335" s="28">
        <v>4.7</v>
      </c>
      <c r="AH335" s="28">
        <v>7.1</v>
      </c>
      <c r="AI335" s="28">
        <v>0</v>
      </c>
      <c r="AJ335" s="28">
        <v>0</v>
      </c>
      <c r="AK335" s="28" t="s">
        <v>393</v>
      </c>
      <c r="AL335" s="28">
        <v>0</v>
      </c>
      <c r="AM335" s="33">
        <v>38</v>
      </c>
      <c r="AN335" s="36">
        <v>13</v>
      </c>
      <c r="AO335" s="32">
        <v>6.5</v>
      </c>
      <c r="AP335" s="32">
        <v>0</v>
      </c>
      <c r="AQ335" s="32">
        <v>0</v>
      </c>
      <c r="AR335" s="32" t="s">
        <v>393</v>
      </c>
      <c r="AS335" s="32" t="s">
        <v>393</v>
      </c>
      <c r="AT335" s="32" t="s">
        <v>393</v>
      </c>
      <c r="AU335" s="32" t="s">
        <v>393</v>
      </c>
      <c r="AV335" s="32" t="s">
        <v>393</v>
      </c>
      <c r="AW335" s="32" t="s">
        <v>393</v>
      </c>
      <c r="AX335" s="32" t="s">
        <v>393</v>
      </c>
      <c r="AY335" s="32" t="s">
        <v>393</v>
      </c>
      <c r="AZ335" s="32" t="s">
        <v>393</v>
      </c>
      <c r="BA335" s="32" t="s">
        <v>393</v>
      </c>
      <c r="BB335" s="32" t="s">
        <v>393</v>
      </c>
      <c r="BC335" s="32" t="s">
        <v>393</v>
      </c>
      <c r="BD335" s="33">
        <v>1</v>
      </c>
      <c r="BE335" s="36">
        <v>4</v>
      </c>
      <c r="BF335" s="28">
        <v>4.8</v>
      </c>
      <c r="BG335" s="28">
        <v>4.9000000000000004</v>
      </c>
      <c r="BH335" s="28" t="s">
        <v>219</v>
      </c>
      <c r="BI335" s="28">
        <v>5.2</v>
      </c>
      <c r="BJ335" s="28">
        <v>4</v>
      </c>
      <c r="BK335" s="28">
        <v>6.6</v>
      </c>
      <c r="BL335" s="28">
        <v>8.1</v>
      </c>
      <c r="BM335" s="28">
        <v>5.5</v>
      </c>
      <c r="BN335" s="28" t="s">
        <v>393</v>
      </c>
      <c r="BO335" s="28">
        <v>5.4</v>
      </c>
      <c r="BP335" s="28" t="s">
        <v>393</v>
      </c>
      <c r="BQ335" s="28" t="s">
        <v>393</v>
      </c>
      <c r="BR335" s="28">
        <v>0</v>
      </c>
      <c r="BS335" s="28" t="s">
        <v>393</v>
      </c>
      <c r="BT335" s="28">
        <v>4.7</v>
      </c>
      <c r="BU335" s="28" t="s">
        <v>219</v>
      </c>
      <c r="BV335" s="28" t="s">
        <v>219</v>
      </c>
      <c r="BW335" s="28">
        <v>0</v>
      </c>
      <c r="BX335" s="28">
        <v>6.2</v>
      </c>
      <c r="BY335" s="28">
        <v>7.7</v>
      </c>
      <c r="BZ335" s="33">
        <v>28</v>
      </c>
      <c r="CA335" s="36">
        <v>22</v>
      </c>
      <c r="CB335" s="28">
        <v>7</v>
      </c>
      <c r="CC335" s="28" t="s">
        <v>393</v>
      </c>
      <c r="CD335" s="28">
        <v>5.0999999999999996</v>
      </c>
      <c r="CE335" s="28" t="s">
        <v>393</v>
      </c>
      <c r="CF335" s="28" t="s">
        <v>393</v>
      </c>
      <c r="CG335" s="28" t="s">
        <v>393</v>
      </c>
      <c r="CH335" s="28" t="s">
        <v>393</v>
      </c>
      <c r="CI335" s="28">
        <v>0</v>
      </c>
      <c r="CJ335" s="28" t="s">
        <v>393</v>
      </c>
      <c r="CK335" s="28">
        <v>7.2</v>
      </c>
      <c r="CL335" s="28" t="s">
        <v>393</v>
      </c>
      <c r="CM335" s="28" t="s">
        <v>393</v>
      </c>
      <c r="CN335" s="28" t="s">
        <v>393</v>
      </c>
      <c r="CO335" s="28" t="s">
        <v>393</v>
      </c>
      <c r="CP335" s="28" t="s">
        <v>393</v>
      </c>
      <c r="CQ335" s="28" t="s">
        <v>393</v>
      </c>
      <c r="CR335" s="28" t="s">
        <v>393</v>
      </c>
      <c r="CS335" s="28">
        <v>0</v>
      </c>
      <c r="CT335" s="28" t="s">
        <v>393</v>
      </c>
      <c r="CU335" s="33">
        <v>6</v>
      </c>
      <c r="CV335" s="36">
        <v>20</v>
      </c>
      <c r="CW335" s="38">
        <v>72</v>
      </c>
      <c r="CX335" s="38">
        <v>55</v>
      </c>
      <c r="CY335" s="38">
        <v>0</v>
      </c>
      <c r="CZ335" s="38">
        <v>127</v>
      </c>
      <c r="DA335" s="38">
        <v>3.54</v>
      </c>
      <c r="DB335" s="38">
        <v>1.37</v>
      </c>
      <c r="DC335" s="28" t="s">
        <v>393</v>
      </c>
      <c r="DD335" s="28" t="s">
        <v>393</v>
      </c>
      <c r="DE335" s="28" t="s">
        <v>393</v>
      </c>
      <c r="DF335" s="28" t="s">
        <v>393</v>
      </c>
      <c r="DG335" s="38"/>
      <c r="DH335" s="38">
        <v>0</v>
      </c>
      <c r="DI335" s="38">
        <v>0</v>
      </c>
      <c r="DJ335" s="33">
        <v>0</v>
      </c>
      <c r="DK335" s="36">
        <v>5</v>
      </c>
      <c r="DL335" s="38">
        <v>72</v>
      </c>
      <c r="DM335" s="38">
        <v>60</v>
      </c>
      <c r="DN335" s="38">
        <v>3.41</v>
      </c>
      <c r="DO335" s="38">
        <v>1.32</v>
      </c>
      <c r="DP335" s="33">
        <v>73</v>
      </c>
      <c r="DQ335" s="36">
        <v>64</v>
      </c>
      <c r="DR335" s="28">
        <v>137</v>
      </c>
      <c r="DS335" s="28">
        <v>102</v>
      </c>
      <c r="DT335" s="28">
        <v>4.45</v>
      </c>
      <c r="DU335" s="28">
        <v>1.73</v>
      </c>
      <c r="DV335" s="28" t="s">
        <v>393</v>
      </c>
      <c r="DW335" s="168">
        <v>0.43307086614173229</v>
      </c>
    </row>
    <row r="336" spans="1:127" ht="18.75" customHeight="1" x14ac:dyDescent="0.2">
      <c r="A336" s="102">
        <v>58</v>
      </c>
      <c r="B336" s="629"/>
      <c r="C336" s="45">
        <v>2220727422</v>
      </c>
      <c r="D336" s="26" t="s">
        <v>6</v>
      </c>
      <c r="E336" s="26" t="s">
        <v>60</v>
      </c>
      <c r="F336" s="26" t="s">
        <v>193</v>
      </c>
      <c r="G336" s="27">
        <v>35870</v>
      </c>
      <c r="H336" s="26" t="s">
        <v>209</v>
      </c>
      <c r="I336" s="26" t="s">
        <v>212</v>
      </c>
      <c r="J336" s="28">
        <v>7.4</v>
      </c>
      <c r="K336" s="28">
        <v>6.5</v>
      </c>
      <c r="L336" s="28">
        <v>6.1</v>
      </c>
      <c r="M336" s="28">
        <v>6.1</v>
      </c>
      <c r="N336" s="28">
        <v>5.2</v>
      </c>
      <c r="O336" s="28">
        <v>5.5</v>
      </c>
      <c r="P336" s="28">
        <v>0</v>
      </c>
      <c r="Q336" s="28" t="s">
        <v>393</v>
      </c>
      <c r="R336" s="28">
        <v>5.7</v>
      </c>
      <c r="S336" s="28" t="s">
        <v>393</v>
      </c>
      <c r="T336" s="28" t="s">
        <v>393</v>
      </c>
      <c r="U336" s="28" t="s">
        <v>393</v>
      </c>
      <c r="V336" s="28">
        <v>6.2</v>
      </c>
      <c r="W336" s="28">
        <v>6.3</v>
      </c>
      <c r="X336" s="28" t="s">
        <v>393</v>
      </c>
      <c r="Y336" s="28">
        <v>8.6999999999999993</v>
      </c>
      <c r="Z336" s="28">
        <v>6.5</v>
      </c>
      <c r="AA336" s="28">
        <v>5.9</v>
      </c>
      <c r="AB336" s="28">
        <v>4</v>
      </c>
      <c r="AC336" s="28">
        <v>4.7</v>
      </c>
      <c r="AD336" s="28">
        <v>8</v>
      </c>
      <c r="AE336" s="28">
        <v>5.8</v>
      </c>
      <c r="AF336" s="28">
        <v>4.0999999999999996</v>
      </c>
      <c r="AG336" s="28">
        <v>5.7</v>
      </c>
      <c r="AH336" s="28">
        <v>0</v>
      </c>
      <c r="AI336" s="28">
        <v>0</v>
      </c>
      <c r="AJ336" s="28">
        <v>0</v>
      </c>
      <c r="AK336" s="28">
        <v>0</v>
      </c>
      <c r="AL336" s="28" t="s">
        <v>393</v>
      </c>
      <c r="AM336" s="33">
        <v>39</v>
      </c>
      <c r="AN336" s="36">
        <v>12</v>
      </c>
      <c r="AO336" s="32">
        <v>0</v>
      </c>
      <c r="AP336" s="32">
        <v>4.9000000000000004</v>
      </c>
      <c r="AQ336" s="32">
        <v>5.6</v>
      </c>
      <c r="AR336" s="32" t="s">
        <v>393</v>
      </c>
      <c r="AS336" s="32" t="s">
        <v>393</v>
      </c>
      <c r="AT336" s="32" t="s">
        <v>393</v>
      </c>
      <c r="AU336" s="32" t="s">
        <v>393</v>
      </c>
      <c r="AV336" s="32" t="s">
        <v>393</v>
      </c>
      <c r="AW336" s="32">
        <v>6.3</v>
      </c>
      <c r="AX336" s="32" t="s">
        <v>393</v>
      </c>
      <c r="AY336" s="32" t="s">
        <v>393</v>
      </c>
      <c r="AZ336" s="32" t="s">
        <v>393</v>
      </c>
      <c r="BA336" s="32" t="s">
        <v>393</v>
      </c>
      <c r="BB336" s="32" t="s">
        <v>393</v>
      </c>
      <c r="BC336" s="32">
        <v>0</v>
      </c>
      <c r="BD336" s="33">
        <v>3</v>
      </c>
      <c r="BE336" s="36">
        <v>2</v>
      </c>
      <c r="BF336" s="28">
        <v>0</v>
      </c>
      <c r="BG336" s="28">
        <v>0</v>
      </c>
      <c r="BH336" s="28" t="s">
        <v>393</v>
      </c>
      <c r="BI336" s="28">
        <v>5.3</v>
      </c>
      <c r="BJ336" s="28">
        <v>6</v>
      </c>
      <c r="BK336" s="28">
        <v>5.2</v>
      </c>
      <c r="BL336" s="28">
        <v>7.1</v>
      </c>
      <c r="BM336" s="28">
        <v>4.4000000000000004</v>
      </c>
      <c r="BN336" s="28" t="s">
        <v>393</v>
      </c>
      <c r="BO336" s="28">
        <v>0</v>
      </c>
      <c r="BP336" s="28" t="s">
        <v>393</v>
      </c>
      <c r="BQ336" s="28" t="s">
        <v>393</v>
      </c>
      <c r="BR336" s="28" t="s">
        <v>393</v>
      </c>
      <c r="BS336" s="28" t="s">
        <v>393</v>
      </c>
      <c r="BT336" s="28">
        <v>4.3</v>
      </c>
      <c r="BU336" s="28">
        <v>4.7</v>
      </c>
      <c r="BV336" s="28">
        <v>4.5</v>
      </c>
      <c r="BW336" s="28" t="s">
        <v>393</v>
      </c>
      <c r="BX336" s="28">
        <v>5.6</v>
      </c>
      <c r="BY336" s="28">
        <v>6.8</v>
      </c>
      <c r="BZ336" s="33">
        <v>25</v>
      </c>
      <c r="CA336" s="36">
        <v>25</v>
      </c>
      <c r="CB336" s="28">
        <v>6.8</v>
      </c>
      <c r="CC336" s="28" t="s">
        <v>393</v>
      </c>
      <c r="CD336" s="28" t="s">
        <v>393</v>
      </c>
      <c r="CE336" s="28" t="s">
        <v>393</v>
      </c>
      <c r="CF336" s="28" t="s">
        <v>393</v>
      </c>
      <c r="CG336" s="28">
        <v>0</v>
      </c>
      <c r="CH336" s="28" t="s">
        <v>393</v>
      </c>
      <c r="CI336" s="28">
        <v>5.8</v>
      </c>
      <c r="CJ336" s="28" t="s">
        <v>393</v>
      </c>
      <c r="CK336" s="28">
        <v>5.4</v>
      </c>
      <c r="CL336" s="28" t="s">
        <v>393</v>
      </c>
      <c r="CM336" s="28" t="s">
        <v>393</v>
      </c>
      <c r="CN336" s="28" t="s">
        <v>393</v>
      </c>
      <c r="CO336" s="28" t="s">
        <v>393</v>
      </c>
      <c r="CP336" s="28" t="s">
        <v>393</v>
      </c>
      <c r="CQ336" s="28" t="s">
        <v>393</v>
      </c>
      <c r="CR336" s="28" t="s">
        <v>393</v>
      </c>
      <c r="CS336" s="28">
        <v>6.3</v>
      </c>
      <c r="CT336" s="28" t="s">
        <v>393</v>
      </c>
      <c r="CU336" s="33">
        <v>8</v>
      </c>
      <c r="CV336" s="36">
        <v>18</v>
      </c>
      <c r="CW336" s="38">
        <v>72</v>
      </c>
      <c r="CX336" s="38">
        <v>55</v>
      </c>
      <c r="CY336" s="38">
        <v>0</v>
      </c>
      <c r="CZ336" s="38">
        <v>127</v>
      </c>
      <c r="DA336" s="38">
        <v>3.21</v>
      </c>
      <c r="DB336" s="38">
        <v>1.1399999999999999</v>
      </c>
      <c r="DC336" s="28" t="s">
        <v>393</v>
      </c>
      <c r="DD336" s="28" t="s">
        <v>393</v>
      </c>
      <c r="DE336" s="28" t="s">
        <v>393</v>
      </c>
      <c r="DF336" s="28" t="s">
        <v>393</v>
      </c>
      <c r="DG336" s="38"/>
      <c r="DH336" s="38">
        <v>0</v>
      </c>
      <c r="DI336" s="38">
        <v>0</v>
      </c>
      <c r="DJ336" s="33">
        <v>0</v>
      </c>
      <c r="DK336" s="36">
        <v>5</v>
      </c>
      <c r="DL336" s="38">
        <v>72</v>
      </c>
      <c r="DM336" s="38">
        <v>60</v>
      </c>
      <c r="DN336" s="38">
        <v>3.09</v>
      </c>
      <c r="DO336" s="38">
        <v>1.1000000000000001</v>
      </c>
      <c r="DP336" s="33">
        <v>75</v>
      </c>
      <c r="DQ336" s="36">
        <v>62</v>
      </c>
      <c r="DR336" s="28">
        <v>137</v>
      </c>
      <c r="DS336" s="28">
        <v>97</v>
      </c>
      <c r="DT336" s="28">
        <v>4.51</v>
      </c>
      <c r="DU336" s="28">
        <v>1.54</v>
      </c>
      <c r="DV336" s="28" t="s">
        <v>393</v>
      </c>
      <c r="DW336" s="168">
        <v>0.43307086614173229</v>
      </c>
    </row>
    <row r="337" spans="1:127" ht="18.75" customHeight="1" x14ac:dyDescent="0.2">
      <c r="A337" s="102">
        <v>59</v>
      </c>
      <c r="B337" s="629"/>
      <c r="C337" s="45">
        <v>2220727326</v>
      </c>
      <c r="D337" s="26" t="s">
        <v>28</v>
      </c>
      <c r="E337" s="26" t="s">
        <v>65</v>
      </c>
      <c r="F337" s="26" t="s">
        <v>154</v>
      </c>
      <c r="G337" s="27">
        <v>35870</v>
      </c>
      <c r="H337" s="26" t="s">
        <v>209</v>
      </c>
      <c r="I337" s="26" t="s">
        <v>212</v>
      </c>
      <c r="J337" s="28">
        <v>7.3</v>
      </c>
      <c r="K337" s="28">
        <v>8.1</v>
      </c>
      <c r="L337" s="28">
        <v>8</v>
      </c>
      <c r="M337" s="28">
        <v>5.2</v>
      </c>
      <c r="N337" s="28">
        <v>4.0999999999999996</v>
      </c>
      <c r="O337" s="28">
        <v>6.2</v>
      </c>
      <c r="P337" s="28">
        <v>7.2</v>
      </c>
      <c r="Q337" s="28" t="s">
        <v>393</v>
      </c>
      <c r="R337" s="28">
        <v>7</v>
      </c>
      <c r="S337" s="28" t="s">
        <v>393</v>
      </c>
      <c r="T337" s="28" t="s">
        <v>393</v>
      </c>
      <c r="U337" s="28" t="s">
        <v>393</v>
      </c>
      <c r="V337" s="28" t="s">
        <v>393</v>
      </c>
      <c r="W337" s="28">
        <v>7.5</v>
      </c>
      <c r="X337" s="28">
        <v>7.4</v>
      </c>
      <c r="Y337" s="28">
        <v>8.4</v>
      </c>
      <c r="Z337" s="28">
        <v>8.6999999999999993</v>
      </c>
      <c r="AA337" s="28">
        <v>6.7</v>
      </c>
      <c r="AB337" s="28">
        <v>6.2</v>
      </c>
      <c r="AC337" s="28">
        <v>7.2</v>
      </c>
      <c r="AD337" s="28">
        <v>5.8</v>
      </c>
      <c r="AE337" s="28">
        <v>4.8</v>
      </c>
      <c r="AF337" s="28">
        <v>4</v>
      </c>
      <c r="AG337" s="28">
        <v>5.7</v>
      </c>
      <c r="AH337" s="28" t="s">
        <v>393</v>
      </c>
      <c r="AI337" s="28" t="s">
        <v>393</v>
      </c>
      <c r="AJ337" s="28" t="s">
        <v>219</v>
      </c>
      <c r="AK337" s="28">
        <v>0</v>
      </c>
      <c r="AL337" s="28" t="s">
        <v>393</v>
      </c>
      <c r="AM337" s="33">
        <v>41</v>
      </c>
      <c r="AN337" s="36">
        <v>10</v>
      </c>
      <c r="AO337" s="32">
        <v>5.2</v>
      </c>
      <c r="AP337" s="32" t="s">
        <v>219</v>
      </c>
      <c r="AQ337" s="32" t="s">
        <v>393</v>
      </c>
      <c r="AR337" s="32" t="s">
        <v>393</v>
      </c>
      <c r="AS337" s="32" t="s">
        <v>393</v>
      </c>
      <c r="AT337" s="32" t="s">
        <v>393</v>
      </c>
      <c r="AU337" s="32" t="s">
        <v>393</v>
      </c>
      <c r="AV337" s="32">
        <v>6.3</v>
      </c>
      <c r="AW337" s="32" t="s">
        <v>393</v>
      </c>
      <c r="AX337" s="32" t="s">
        <v>393</v>
      </c>
      <c r="AY337" s="32" t="s">
        <v>393</v>
      </c>
      <c r="AZ337" s="32" t="s">
        <v>393</v>
      </c>
      <c r="BA337" s="32" t="s">
        <v>393</v>
      </c>
      <c r="BB337" s="32">
        <v>7.1</v>
      </c>
      <c r="BC337" s="32" t="s">
        <v>393</v>
      </c>
      <c r="BD337" s="33">
        <v>3</v>
      </c>
      <c r="BE337" s="36">
        <v>2</v>
      </c>
      <c r="BF337" s="28">
        <v>0</v>
      </c>
      <c r="BG337" s="28">
        <v>6.8</v>
      </c>
      <c r="BH337" s="28" t="s">
        <v>393</v>
      </c>
      <c r="BI337" s="28">
        <v>6.3</v>
      </c>
      <c r="BJ337" s="28">
        <v>5.5</v>
      </c>
      <c r="BK337" s="28">
        <v>6.4</v>
      </c>
      <c r="BL337" s="28" t="s">
        <v>219</v>
      </c>
      <c r="BM337" s="28">
        <v>6</v>
      </c>
      <c r="BN337" s="28" t="s">
        <v>219</v>
      </c>
      <c r="BO337" s="28">
        <v>6.1</v>
      </c>
      <c r="BP337" s="28" t="s">
        <v>219</v>
      </c>
      <c r="BQ337" s="28" t="s">
        <v>393</v>
      </c>
      <c r="BR337" s="28" t="s">
        <v>219</v>
      </c>
      <c r="BS337" s="28" t="s">
        <v>393</v>
      </c>
      <c r="BT337" s="28" t="s">
        <v>219</v>
      </c>
      <c r="BU337" s="28">
        <v>5</v>
      </c>
      <c r="BV337" s="28" t="s">
        <v>393</v>
      </c>
      <c r="BW337" s="28" t="s">
        <v>393</v>
      </c>
      <c r="BX337" s="28">
        <v>5.6</v>
      </c>
      <c r="BY337" s="28">
        <v>6.3</v>
      </c>
      <c r="BZ337" s="33">
        <v>23</v>
      </c>
      <c r="CA337" s="36">
        <v>27</v>
      </c>
      <c r="CB337" s="28">
        <v>0</v>
      </c>
      <c r="CC337" s="28" t="s">
        <v>393</v>
      </c>
      <c r="CD337" s="28" t="s">
        <v>393</v>
      </c>
      <c r="CE337" s="28" t="s">
        <v>393</v>
      </c>
      <c r="CF337" s="28" t="s">
        <v>393</v>
      </c>
      <c r="CG337" s="28" t="s">
        <v>393</v>
      </c>
      <c r="CH337" s="28">
        <v>5.0999999999999996</v>
      </c>
      <c r="CI337" s="28" t="s">
        <v>219</v>
      </c>
      <c r="CJ337" s="28" t="s">
        <v>393</v>
      </c>
      <c r="CK337" s="28">
        <v>7.5</v>
      </c>
      <c r="CL337" s="28" t="s">
        <v>393</v>
      </c>
      <c r="CM337" s="28" t="s">
        <v>393</v>
      </c>
      <c r="CN337" s="28" t="s">
        <v>393</v>
      </c>
      <c r="CO337" s="28" t="s">
        <v>393</v>
      </c>
      <c r="CP337" s="28" t="s">
        <v>393</v>
      </c>
      <c r="CQ337" s="28" t="s">
        <v>393</v>
      </c>
      <c r="CR337" s="28" t="s">
        <v>393</v>
      </c>
      <c r="CS337" s="28" t="s">
        <v>219</v>
      </c>
      <c r="CT337" s="28" t="s">
        <v>393</v>
      </c>
      <c r="CU337" s="33">
        <v>4</v>
      </c>
      <c r="CV337" s="36">
        <v>22</v>
      </c>
      <c r="CW337" s="38">
        <v>68</v>
      </c>
      <c r="CX337" s="38">
        <v>59</v>
      </c>
      <c r="CY337" s="38">
        <v>0</v>
      </c>
      <c r="CZ337" s="38">
        <v>127</v>
      </c>
      <c r="DA337" s="38">
        <v>3.36</v>
      </c>
      <c r="DB337" s="38">
        <v>1.29</v>
      </c>
      <c r="DC337" s="28" t="s">
        <v>393</v>
      </c>
      <c r="DD337" s="28" t="s">
        <v>393</v>
      </c>
      <c r="DE337" s="28" t="s">
        <v>393</v>
      </c>
      <c r="DF337" s="28" t="s">
        <v>393</v>
      </c>
      <c r="DG337" s="38"/>
      <c r="DH337" s="38">
        <v>0</v>
      </c>
      <c r="DI337" s="38">
        <v>0</v>
      </c>
      <c r="DJ337" s="33">
        <v>0</v>
      </c>
      <c r="DK337" s="36">
        <v>5</v>
      </c>
      <c r="DL337" s="38">
        <v>68</v>
      </c>
      <c r="DM337" s="38">
        <v>64</v>
      </c>
      <c r="DN337" s="38">
        <v>3.23</v>
      </c>
      <c r="DO337" s="38">
        <v>1.24</v>
      </c>
      <c r="DP337" s="33">
        <v>71</v>
      </c>
      <c r="DQ337" s="36">
        <v>66</v>
      </c>
      <c r="DR337" s="28">
        <v>137</v>
      </c>
      <c r="DS337" s="28">
        <v>78</v>
      </c>
      <c r="DT337" s="28">
        <v>5.69</v>
      </c>
      <c r="DU337" s="28">
        <v>2.1800000000000002</v>
      </c>
      <c r="DV337" s="28" t="s">
        <v>393</v>
      </c>
      <c r="DW337" s="168">
        <v>0.46456692913385828</v>
      </c>
    </row>
    <row r="338" spans="1:127" ht="18.75" customHeight="1" x14ac:dyDescent="0.2">
      <c r="A338" s="102">
        <v>60</v>
      </c>
      <c r="B338" s="629"/>
      <c r="C338" s="45">
        <v>2220727376</v>
      </c>
      <c r="D338" s="26" t="s">
        <v>10</v>
      </c>
      <c r="E338" s="26" t="s">
        <v>99</v>
      </c>
      <c r="F338" s="26" t="s">
        <v>169</v>
      </c>
      <c r="G338" s="27">
        <v>36038</v>
      </c>
      <c r="H338" s="26" t="s">
        <v>209</v>
      </c>
      <c r="I338" s="26" t="s">
        <v>213</v>
      </c>
      <c r="J338" s="28">
        <v>7.4</v>
      </c>
      <c r="K338" s="28">
        <v>5.8</v>
      </c>
      <c r="L338" s="28">
        <v>5.9</v>
      </c>
      <c r="M338" s="28">
        <v>6.1</v>
      </c>
      <c r="N338" s="28">
        <v>6.1</v>
      </c>
      <c r="O338" s="28">
        <v>5.8</v>
      </c>
      <c r="P338" s="28">
        <v>4.8</v>
      </c>
      <c r="Q338" s="28" t="s">
        <v>393</v>
      </c>
      <c r="R338" s="28">
        <v>6</v>
      </c>
      <c r="S338" s="28" t="s">
        <v>393</v>
      </c>
      <c r="T338" s="28">
        <v>0</v>
      </c>
      <c r="U338" s="28" t="s">
        <v>393</v>
      </c>
      <c r="V338" s="28" t="s">
        <v>393</v>
      </c>
      <c r="W338" s="28">
        <v>8.1</v>
      </c>
      <c r="X338" s="28">
        <v>6.2</v>
      </c>
      <c r="Y338" s="28">
        <v>8.3000000000000007</v>
      </c>
      <c r="Z338" s="28">
        <v>7.4</v>
      </c>
      <c r="AA338" s="28">
        <v>0</v>
      </c>
      <c r="AB338" s="28">
        <v>7.4</v>
      </c>
      <c r="AC338" s="28" t="s">
        <v>393</v>
      </c>
      <c r="AD338" s="28">
        <v>0</v>
      </c>
      <c r="AE338" s="28">
        <v>6.2</v>
      </c>
      <c r="AF338" s="28">
        <v>7.3</v>
      </c>
      <c r="AG338" s="28">
        <v>5.8</v>
      </c>
      <c r="AH338" s="28">
        <v>0</v>
      </c>
      <c r="AI338" s="28">
        <v>5</v>
      </c>
      <c r="AJ338" s="28" t="s">
        <v>393</v>
      </c>
      <c r="AK338" s="28" t="s">
        <v>393</v>
      </c>
      <c r="AL338" s="28" t="s">
        <v>393</v>
      </c>
      <c r="AM338" s="33">
        <v>35</v>
      </c>
      <c r="AN338" s="36">
        <v>16</v>
      </c>
      <c r="AO338" s="32">
        <v>7</v>
      </c>
      <c r="AP338" s="32">
        <v>0</v>
      </c>
      <c r="AQ338" s="32" t="s">
        <v>393</v>
      </c>
      <c r="AR338" s="32" t="s">
        <v>393</v>
      </c>
      <c r="AS338" s="32" t="s">
        <v>393</v>
      </c>
      <c r="AT338" s="32" t="s">
        <v>393</v>
      </c>
      <c r="AU338" s="32" t="s">
        <v>393</v>
      </c>
      <c r="AV338" s="32">
        <v>7.1</v>
      </c>
      <c r="AW338" s="32" t="s">
        <v>393</v>
      </c>
      <c r="AX338" s="32" t="s">
        <v>393</v>
      </c>
      <c r="AY338" s="32" t="s">
        <v>393</v>
      </c>
      <c r="AZ338" s="32" t="s">
        <v>393</v>
      </c>
      <c r="BA338" s="32" t="s">
        <v>393</v>
      </c>
      <c r="BB338" s="32" t="s">
        <v>219</v>
      </c>
      <c r="BC338" s="32" t="s">
        <v>393</v>
      </c>
      <c r="BD338" s="33">
        <v>2</v>
      </c>
      <c r="BE338" s="36">
        <v>3</v>
      </c>
      <c r="BF338" s="28">
        <v>5.8</v>
      </c>
      <c r="BG338" s="28">
        <v>4.7</v>
      </c>
      <c r="BH338" s="28" t="s">
        <v>393</v>
      </c>
      <c r="BI338" s="28">
        <v>5.0999999999999996</v>
      </c>
      <c r="BJ338" s="28">
        <v>5.6</v>
      </c>
      <c r="BK338" s="28">
        <v>5.0999999999999996</v>
      </c>
      <c r="BL338" s="28">
        <v>7.1</v>
      </c>
      <c r="BM338" s="28">
        <v>6.6</v>
      </c>
      <c r="BN338" s="28" t="s">
        <v>219</v>
      </c>
      <c r="BO338" s="28">
        <v>4</v>
      </c>
      <c r="BP338" s="28">
        <v>0</v>
      </c>
      <c r="BQ338" s="28" t="s">
        <v>393</v>
      </c>
      <c r="BR338" s="28" t="s">
        <v>219</v>
      </c>
      <c r="BS338" s="28" t="s">
        <v>393</v>
      </c>
      <c r="BT338" s="28">
        <v>6.8</v>
      </c>
      <c r="BU338" s="28">
        <v>0</v>
      </c>
      <c r="BV338" s="28">
        <v>4.8</v>
      </c>
      <c r="BW338" s="28" t="s">
        <v>393</v>
      </c>
      <c r="BX338" s="28" t="s">
        <v>219</v>
      </c>
      <c r="BY338" s="28">
        <v>6.4</v>
      </c>
      <c r="BZ338" s="33">
        <v>28</v>
      </c>
      <c r="CA338" s="36">
        <v>22</v>
      </c>
      <c r="CB338" s="28" t="s">
        <v>219</v>
      </c>
      <c r="CC338" s="28" t="s">
        <v>393</v>
      </c>
      <c r="CD338" s="28" t="s">
        <v>393</v>
      </c>
      <c r="CE338" s="28" t="s">
        <v>393</v>
      </c>
      <c r="CF338" s="28">
        <v>0</v>
      </c>
      <c r="CG338" s="28" t="s">
        <v>393</v>
      </c>
      <c r="CH338" s="28" t="s">
        <v>219</v>
      </c>
      <c r="CI338" s="28" t="s">
        <v>393</v>
      </c>
      <c r="CJ338" s="28" t="s">
        <v>393</v>
      </c>
      <c r="CK338" s="28" t="s">
        <v>393</v>
      </c>
      <c r="CL338" s="28" t="s">
        <v>393</v>
      </c>
      <c r="CM338" s="28" t="s">
        <v>393</v>
      </c>
      <c r="CN338" s="28" t="s">
        <v>393</v>
      </c>
      <c r="CO338" s="28" t="s">
        <v>393</v>
      </c>
      <c r="CP338" s="28">
        <v>0</v>
      </c>
      <c r="CQ338" s="28" t="s">
        <v>393</v>
      </c>
      <c r="CR338" s="28" t="s">
        <v>393</v>
      </c>
      <c r="CS338" s="28" t="s">
        <v>393</v>
      </c>
      <c r="CT338" s="28" t="s">
        <v>393</v>
      </c>
      <c r="CU338" s="33">
        <v>0</v>
      </c>
      <c r="CV338" s="36">
        <v>26</v>
      </c>
      <c r="CW338" s="38">
        <v>63</v>
      </c>
      <c r="CX338" s="38">
        <v>64</v>
      </c>
      <c r="CY338" s="38">
        <v>0</v>
      </c>
      <c r="CZ338" s="38">
        <v>127</v>
      </c>
      <c r="DA338" s="38">
        <v>2.96</v>
      </c>
      <c r="DB338" s="38">
        <v>1.0900000000000001</v>
      </c>
      <c r="DC338" s="28" t="s">
        <v>393</v>
      </c>
      <c r="DD338" s="28" t="s">
        <v>393</v>
      </c>
      <c r="DE338" s="28" t="s">
        <v>393</v>
      </c>
      <c r="DF338" s="28" t="s">
        <v>393</v>
      </c>
      <c r="DG338" s="38"/>
      <c r="DH338" s="38">
        <v>0</v>
      </c>
      <c r="DI338" s="38">
        <v>0</v>
      </c>
      <c r="DJ338" s="33">
        <v>0</v>
      </c>
      <c r="DK338" s="36">
        <v>5</v>
      </c>
      <c r="DL338" s="38">
        <v>63</v>
      </c>
      <c r="DM338" s="38">
        <v>69</v>
      </c>
      <c r="DN338" s="38">
        <v>2.84</v>
      </c>
      <c r="DO338" s="38">
        <v>1.05</v>
      </c>
      <c r="DP338" s="33">
        <v>65</v>
      </c>
      <c r="DQ338" s="36">
        <v>72</v>
      </c>
      <c r="DR338" s="28">
        <v>137</v>
      </c>
      <c r="DS338" s="28">
        <v>88</v>
      </c>
      <c r="DT338" s="28">
        <v>4.46</v>
      </c>
      <c r="DU338" s="28">
        <v>1.62</v>
      </c>
      <c r="DV338" s="28" t="s">
        <v>393</v>
      </c>
      <c r="DW338" s="168">
        <v>0.50393700787401574</v>
      </c>
    </row>
    <row r="339" spans="1:127" ht="18.75" customHeight="1" x14ac:dyDescent="0.2">
      <c r="A339" s="102">
        <v>61</v>
      </c>
      <c r="B339" s="629"/>
      <c r="C339" s="45">
        <v>2221727360</v>
      </c>
      <c r="D339" s="26" t="s">
        <v>26</v>
      </c>
      <c r="E339" s="26" t="s">
        <v>91</v>
      </c>
      <c r="F339" s="26" t="s">
        <v>164</v>
      </c>
      <c r="G339" s="27">
        <v>35889</v>
      </c>
      <c r="H339" s="26" t="s">
        <v>210</v>
      </c>
      <c r="I339" s="26" t="s">
        <v>212</v>
      </c>
      <c r="J339" s="28">
        <v>8.5</v>
      </c>
      <c r="K339" s="28">
        <v>6.7</v>
      </c>
      <c r="L339" s="28">
        <v>4</v>
      </c>
      <c r="M339" s="28">
        <v>8.1999999999999993</v>
      </c>
      <c r="N339" s="28">
        <v>4.9000000000000004</v>
      </c>
      <c r="O339" s="28">
        <v>9.6</v>
      </c>
      <c r="P339" s="28">
        <v>7.5</v>
      </c>
      <c r="Q339" s="28" t="s">
        <v>393</v>
      </c>
      <c r="R339" s="28">
        <v>7.3</v>
      </c>
      <c r="S339" s="28" t="s">
        <v>393</v>
      </c>
      <c r="T339" s="28">
        <v>5.7</v>
      </c>
      <c r="U339" s="28" t="s">
        <v>393</v>
      </c>
      <c r="V339" s="28" t="s">
        <v>393</v>
      </c>
      <c r="W339" s="28">
        <v>7.6</v>
      </c>
      <c r="X339" s="28" t="s">
        <v>393</v>
      </c>
      <c r="Y339" s="28">
        <v>9.3000000000000007</v>
      </c>
      <c r="Z339" s="28">
        <v>7.8</v>
      </c>
      <c r="AA339" s="28">
        <v>0</v>
      </c>
      <c r="AB339" s="28">
        <v>5.9</v>
      </c>
      <c r="AC339" s="28">
        <v>0</v>
      </c>
      <c r="AD339" s="28">
        <v>6.4</v>
      </c>
      <c r="AE339" s="28">
        <v>6.6</v>
      </c>
      <c r="AF339" s="28">
        <v>0</v>
      </c>
      <c r="AG339" s="28">
        <v>5.2</v>
      </c>
      <c r="AH339" s="28">
        <v>6.8</v>
      </c>
      <c r="AI339" s="28">
        <v>0</v>
      </c>
      <c r="AJ339" s="28" t="s">
        <v>393</v>
      </c>
      <c r="AK339" s="28" t="s">
        <v>393</v>
      </c>
      <c r="AL339" s="28" t="s">
        <v>393</v>
      </c>
      <c r="AM339" s="33">
        <v>35</v>
      </c>
      <c r="AN339" s="36">
        <v>16</v>
      </c>
      <c r="AO339" s="32">
        <v>7.8</v>
      </c>
      <c r="AP339" s="32">
        <v>9.6</v>
      </c>
      <c r="AQ339" s="32">
        <v>7</v>
      </c>
      <c r="AR339" s="32" t="s">
        <v>393</v>
      </c>
      <c r="AS339" s="32" t="s">
        <v>393</v>
      </c>
      <c r="AT339" s="32" t="s">
        <v>393</v>
      </c>
      <c r="AU339" s="32" t="s">
        <v>393</v>
      </c>
      <c r="AV339" s="32" t="s">
        <v>393</v>
      </c>
      <c r="AW339" s="32" t="s">
        <v>393</v>
      </c>
      <c r="AX339" s="32" t="s">
        <v>393</v>
      </c>
      <c r="AY339" s="32">
        <v>0</v>
      </c>
      <c r="AZ339" s="32" t="s">
        <v>393</v>
      </c>
      <c r="BA339" s="32" t="s">
        <v>393</v>
      </c>
      <c r="BB339" s="32" t="s">
        <v>393</v>
      </c>
      <c r="BC339" s="32">
        <v>0</v>
      </c>
      <c r="BD339" s="33">
        <v>3</v>
      </c>
      <c r="BE339" s="36">
        <v>2</v>
      </c>
      <c r="BF339" s="28">
        <v>6</v>
      </c>
      <c r="BG339" s="28">
        <v>6.3</v>
      </c>
      <c r="BH339" s="28">
        <v>0</v>
      </c>
      <c r="BI339" s="28">
        <v>6.2</v>
      </c>
      <c r="BJ339" s="28">
        <v>5.3</v>
      </c>
      <c r="BK339" s="28">
        <v>0</v>
      </c>
      <c r="BL339" s="28">
        <v>7</v>
      </c>
      <c r="BM339" s="28">
        <v>5.7</v>
      </c>
      <c r="BN339" s="28" t="s">
        <v>393</v>
      </c>
      <c r="BO339" s="28">
        <v>7.5</v>
      </c>
      <c r="BP339" s="28">
        <v>0</v>
      </c>
      <c r="BQ339" s="28" t="s">
        <v>393</v>
      </c>
      <c r="BR339" s="28">
        <v>5.2</v>
      </c>
      <c r="BS339" s="28" t="s">
        <v>393</v>
      </c>
      <c r="BT339" s="28">
        <v>0</v>
      </c>
      <c r="BU339" s="28" t="s">
        <v>393</v>
      </c>
      <c r="BV339" s="28">
        <v>0</v>
      </c>
      <c r="BW339" s="28">
        <v>0</v>
      </c>
      <c r="BX339" s="28" t="s">
        <v>393</v>
      </c>
      <c r="BY339" s="28">
        <v>6.8</v>
      </c>
      <c r="BZ339" s="33">
        <v>22</v>
      </c>
      <c r="CA339" s="36">
        <v>28</v>
      </c>
      <c r="CB339" s="28" t="s">
        <v>393</v>
      </c>
      <c r="CC339" s="28" t="s">
        <v>393</v>
      </c>
      <c r="CD339" s="28">
        <v>0</v>
      </c>
      <c r="CE339" s="28" t="s">
        <v>393</v>
      </c>
      <c r="CF339" s="28" t="s">
        <v>393</v>
      </c>
      <c r="CG339" s="28" t="s">
        <v>393</v>
      </c>
      <c r="CH339" s="28" t="s">
        <v>393</v>
      </c>
      <c r="CI339" s="28" t="s">
        <v>393</v>
      </c>
      <c r="CJ339" s="28" t="s">
        <v>393</v>
      </c>
      <c r="CK339" s="28">
        <v>5.2</v>
      </c>
      <c r="CL339" s="28" t="s">
        <v>393</v>
      </c>
      <c r="CM339" s="28" t="s">
        <v>393</v>
      </c>
      <c r="CN339" s="28" t="s">
        <v>393</v>
      </c>
      <c r="CO339" s="28" t="s">
        <v>393</v>
      </c>
      <c r="CP339" s="28" t="s">
        <v>393</v>
      </c>
      <c r="CQ339" s="28" t="s">
        <v>393</v>
      </c>
      <c r="CR339" s="28" t="s">
        <v>393</v>
      </c>
      <c r="CS339" s="28">
        <v>0</v>
      </c>
      <c r="CT339" s="28" t="s">
        <v>393</v>
      </c>
      <c r="CU339" s="33">
        <v>2</v>
      </c>
      <c r="CV339" s="36">
        <v>24</v>
      </c>
      <c r="CW339" s="38">
        <v>59</v>
      </c>
      <c r="CX339" s="38">
        <v>68</v>
      </c>
      <c r="CY339" s="38">
        <v>0</v>
      </c>
      <c r="CZ339" s="38">
        <v>127</v>
      </c>
      <c r="DA339" s="38">
        <v>3.06</v>
      </c>
      <c r="DB339" s="38">
        <v>1.19</v>
      </c>
      <c r="DC339" s="28" t="s">
        <v>393</v>
      </c>
      <c r="DD339" s="28" t="s">
        <v>393</v>
      </c>
      <c r="DE339" s="28" t="s">
        <v>393</v>
      </c>
      <c r="DF339" s="28" t="s">
        <v>393</v>
      </c>
      <c r="DG339" s="38"/>
      <c r="DH339" s="38">
        <v>0</v>
      </c>
      <c r="DI339" s="38">
        <v>0</v>
      </c>
      <c r="DJ339" s="33">
        <v>0</v>
      </c>
      <c r="DK339" s="36">
        <v>5</v>
      </c>
      <c r="DL339" s="38">
        <v>59</v>
      </c>
      <c r="DM339" s="38">
        <v>73</v>
      </c>
      <c r="DN339" s="38">
        <v>2.94</v>
      </c>
      <c r="DO339" s="38">
        <v>1.1499999999999999</v>
      </c>
      <c r="DP339" s="33">
        <v>62</v>
      </c>
      <c r="DQ339" s="36">
        <v>75</v>
      </c>
      <c r="DR339" s="28">
        <v>137</v>
      </c>
      <c r="DS339" s="28">
        <v>92</v>
      </c>
      <c r="DT339" s="28">
        <v>4.5</v>
      </c>
      <c r="DU339" s="28">
        <v>1.7</v>
      </c>
      <c r="DV339" s="28" t="s">
        <v>393</v>
      </c>
      <c r="DW339" s="168">
        <v>0.53543307086614178</v>
      </c>
    </row>
    <row r="340" spans="1:127" ht="18.75" customHeight="1" x14ac:dyDescent="0.2">
      <c r="A340" s="102">
        <v>62</v>
      </c>
      <c r="B340" s="629"/>
      <c r="C340" s="45">
        <v>2220716690</v>
      </c>
      <c r="D340" s="26" t="s">
        <v>7</v>
      </c>
      <c r="E340" s="26" t="s">
        <v>64</v>
      </c>
      <c r="F340" s="26" t="s">
        <v>141</v>
      </c>
      <c r="G340" s="27">
        <v>35961</v>
      </c>
      <c r="H340" s="26" t="s">
        <v>209</v>
      </c>
      <c r="I340" s="26" t="s">
        <v>212</v>
      </c>
      <c r="J340" s="28">
        <v>7.2</v>
      </c>
      <c r="K340" s="28">
        <v>4.7</v>
      </c>
      <c r="L340" s="28">
        <v>6</v>
      </c>
      <c r="M340" s="28">
        <v>5.9</v>
      </c>
      <c r="N340" s="28">
        <v>6.3</v>
      </c>
      <c r="O340" s="28">
        <v>5</v>
      </c>
      <c r="P340" s="28" t="s">
        <v>219</v>
      </c>
      <c r="Q340" s="28" t="s">
        <v>393</v>
      </c>
      <c r="R340" s="28">
        <v>7.2</v>
      </c>
      <c r="S340" s="28" t="s">
        <v>393</v>
      </c>
      <c r="T340" s="28" t="s">
        <v>393</v>
      </c>
      <c r="U340" s="28" t="s">
        <v>393</v>
      </c>
      <c r="V340" s="28" t="s">
        <v>393</v>
      </c>
      <c r="W340" s="28">
        <v>6.9</v>
      </c>
      <c r="X340" s="28">
        <v>6.6</v>
      </c>
      <c r="Y340" s="28">
        <v>8</v>
      </c>
      <c r="Z340" s="28">
        <v>6.7</v>
      </c>
      <c r="AA340" s="28" t="s">
        <v>219</v>
      </c>
      <c r="AB340" s="28">
        <v>5.4</v>
      </c>
      <c r="AC340" s="28">
        <v>4.2</v>
      </c>
      <c r="AD340" s="28">
        <v>6.4</v>
      </c>
      <c r="AE340" s="28">
        <v>4.3</v>
      </c>
      <c r="AF340" s="28">
        <v>4.5</v>
      </c>
      <c r="AG340" s="28">
        <v>0</v>
      </c>
      <c r="AH340" s="28" t="s">
        <v>219</v>
      </c>
      <c r="AI340" s="28" t="s">
        <v>393</v>
      </c>
      <c r="AJ340" s="28" t="s">
        <v>219</v>
      </c>
      <c r="AK340" s="28" t="s">
        <v>393</v>
      </c>
      <c r="AL340" s="28" t="s">
        <v>393</v>
      </c>
      <c r="AM340" s="33">
        <v>34</v>
      </c>
      <c r="AN340" s="36">
        <v>17</v>
      </c>
      <c r="AO340" s="32">
        <v>4.5999999999999996</v>
      </c>
      <c r="AP340" s="32">
        <v>0</v>
      </c>
      <c r="AQ340" s="32" t="s">
        <v>393</v>
      </c>
      <c r="AR340" s="32" t="s">
        <v>393</v>
      </c>
      <c r="AS340" s="32" t="s">
        <v>393</v>
      </c>
      <c r="AT340" s="32" t="s">
        <v>393</v>
      </c>
      <c r="AU340" s="32">
        <v>0</v>
      </c>
      <c r="AV340" s="32" t="s">
        <v>393</v>
      </c>
      <c r="AW340" s="32" t="s">
        <v>393</v>
      </c>
      <c r="AX340" s="32" t="s">
        <v>393</v>
      </c>
      <c r="AY340" s="32" t="s">
        <v>393</v>
      </c>
      <c r="AZ340" s="32" t="s">
        <v>393</v>
      </c>
      <c r="BA340" s="32">
        <v>6.1</v>
      </c>
      <c r="BB340" s="32" t="s">
        <v>393</v>
      </c>
      <c r="BC340" s="32" t="s">
        <v>219</v>
      </c>
      <c r="BD340" s="33">
        <v>2</v>
      </c>
      <c r="BE340" s="36">
        <v>3</v>
      </c>
      <c r="BF340" s="28">
        <v>4.3</v>
      </c>
      <c r="BG340" s="28" t="s">
        <v>219</v>
      </c>
      <c r="BH340" s="28" t="s">
        <v>219</v>
      </c>
      <c r="BI340" s="28" t="s">
        <v>219</v>
      </c>
      <c r="BJ340" s="28">
        <v>4.8</v>
      </c>
      <c r="BK340" s="28">
        <v>4.8</v>
      </c>
      <c r="BL340" s="28">
        <v>6.4</v>
      </c>
      <c r="BM340" s="28">
        <v>4.9000000000000004</v>
      </c>
      <c r="BN340" s="28" t="s">
        <v>393</v>
      </c>
      <c r="BO340" s="28">
        <v>5.5</v>
      </c>
      <c r="BP340" s="28" t="s">
        <v>219</v>
      </c>
      <c r="BQ340" s="28" t="s">
        <v>393</v>
      </c>
      <c r="BR340" s="28" t="s">
        <v>393</v>
      </c>
      <c r="BS340" s="28">
        <v>0</v>
      </c>
      <c r="BT340" s="28" t="s">
        <v>219</v>
      </c>
      <c r="BU340" s="28" t="s">
        <v>393</v>
      </c>
      <c r="BV340" s="28" t="s">
        <v>219</v>
      </c>
      <c r="BW340" s="28" t="s">
        <v>393</v>
      </c>
      <c r="BX340" s="28">
        <v>8.1</v>
      </c>
      <c r="BY340" s="28" t="s">
        <v>219</v>
      </c>
      <c r="BZ340" s="33">
        <v>18</v>
      </c>
      <c r="CA340" s="36">
        <v>32</v>
      </c>
      <c r="CB340" s="28">
        <v>7.6</v>
      </c>
      <c r="CC340" s="28" t="s">
        <v>393</v>
      </c>
      <c r="CD340" s="28" t="s">
        <v>393</v>
      </c>
      <c r="CE340" s="28" t="s">
        <v>393</v>
      </c>
      <c r="CF340" s="28" t="s">
        <v>393</v>
      </c>
      <c r="CG340" s="28" t="s">
        <v>393</v>
      </c>
      <c r="CH340" s="28" t="s">
        <v>393</v>
      </c>
      <c r="CI340" s="28">
        <v>4.5999999999999996</v>
      </c>
      <c r="CJ340" s="28" t="s">
        <v>393</v>
      </c>
      <c r="CK340" s="28" t="s">
        <v>219</v>
      </c>
      <c r="CL340" s="28" t="s">
        <v>393</v>
      </c>
      <c r="CM340" s="28">
        <v>0</v>
      </c>
      <c r="CN340" s="28" t="s">
        <v>393</v>
      </c>
      <c r="CO340" s="28" t="s">
        <v>393</v>
      </c>
      <c r="CP340" s="28" t="s">
        <v>393</v>
      </c>
      <c r="CQ340" s="28" t="s">
        <v>393</v>
      </c>
      <c r="CR340" s="28" t="s">
        <v>393</v>
      </c>
      <c r="CS340" s="28" t="s">
        <v>219</v>
      </c>
      <c r="CT340" s="28" t="s">
        <v>393</v>
      </c>
      <c r="CU340" s="33">
        <v>5</v>
      </c>
      <c r="CV340" s="36">
        <v>21</v>
      </c>
      <c r="CW340" s="38">
        <v>57</v>
      </c>
      <c r="CX340" s="38">
        <v>70</v>
      </c>
      <c r="CY340" s="38">
        <v>0</v>
      </c>
      <c r="CZ340" s="38">
        <v>127</v>
      </c>
      <c r="DA340" s="38">
        <v>2.57</v>
      </c>
      <c r="DB340" s="38">
        <v>0.94</v>
      </c>
      <c r="DC340" s="28" t="s">
        <v>393</v>
      </c>
      <c r="DD340" s="28" t="s">
        <v>393</v>
      </c>
      <c r="DE340" s="28" t="s">
        <v>393</v>
      </c>
      <c r="DF340" s="28" t="s">
        <v>393</v>
      </c>
      <c r="DG340" s="38"/>
      <c r="DH340" s="38">
        <v>0</v>
      </c>
      <c r="DI340" s="38">
        <v>0</v>
      </c>
      <c r="DJ340" s="33">
        <v>0</v>
      </c>
      <c r="DK340" s="36">
        <v>5</v>
      </c>
      <c r="DL340" s="38">
        <v>57</v>
      </c>
      <c r="DM340" s="38">
        <v>75</v>
      </c>
      <c r="DN340" s="38">
        <v>2.4700000000000002</v>
      </c>
      <c r="DO340" s="38">
        <v>0.9</v>
      </c>
      <c r="DP340" s="33">
        <v>59</v>
      </c>
      <c r="DQ340" s="36">
        <v>78</v>
      </c>
      <c r="DR340" s="28">
        <v>137</v>
      </c>
      <c r="DS340" s="28">
        <v>87</v>
      </c>
      <c r="DT340" s="28">
        <v>4.3099999999999996</v>
      </c>
      <c r="DU340" s="28">
        <v>1.4</v>
      </c>
      <c r="DV340" s="28" t="s">
        <v>367</v>
      </c>
      <c r="DW340" s="168">
        <v>0.55118110236220474</v>
      </c>
    </row>
    <row r="341" spans="1:127" ht="18.75" customHeight="1" x14ac:dyDescent="0.2">
      <c r="A341" s="102">
        <v>63</v>
      </c>
      <c r="B341" s="629"/>
      <c r="C341" s="45">
        <v>2221728745</v>
      </c>
      <c r="D341" s="26" t="s">
        <v>6</v>
      </c>
      <c r="E341" s="26" t="s">
        <v>107</v>
      </c>
      <c r="F341" s="26" t="s">
        <v>190</v>
      </c>
      <c r="G341" s="27">
        <v>36145</v>
      </c>
      <c r="H341" s="26" t="s">
        <v>210</v>
      </c>
      <c r="I341" s="26" t="s">
        <v>213</v>
      </c>
      <c r="J341" s="28">
        <v>7.5</v>
      </c>
      <c r="K341" s="28">
        <v>7.6</v>
      </c>
      <c r="L341" s="28">
        <v>8.1</v>
      </c>
      <c r="M341" s="28">
        <v>6.8</v>
      </c>
      <c r="N341" s="28">
        <v>6.5</v>
      </c>
      <c r="O341" s="28">
        <v>5.2</v>
      </c>
      <c r="P341" s="28" t="s">
        <v>393</v>
      </c>
      <c r="Q341" s="28" t="s">
        <v>393</v>
      </c>
      <c r="R341" s="28">
        <v>5.0999999999999996</v>
      </c>
      <c r="S341" s="28" t="s">
        <v>393</v>
      </c>
      <c r="T341" s="28" t="s">
        <v>393</v>
      </c>
      <c r="U341" s="28" t="s">
        <v>393</v>
      </c>
      <c r="V341" s="28" t="s">
        <v>393</v>
      </c>
      <c r="W341" s="28">
        <v>7.8</v>
      </c>
      <c r="X341" s="28">
        <v>6.6</v>
      </c>
      <c r="Y341" s="28">
        <v>8.4</v>
      </c>
      <c r="Z341" s="28">
        <v>6.8</v>
      </c>
      <c r="AA341" s="28" t="s">
        <v>393</v>
      </c>
      <c r="AB341" s="28">
        <v>6.2</v>
      </c>
      <c r="AC341" s="28">
        <v>5.3</v>
      </c>
      <c r="AD341" s="28">
        <v>7.4</v>
      </c>
      <c r="AE341" s="28">
        <v>6.1</v>
      </c>
      <c r="AF341" s="28" t="s">
        <v>393</v>
      </c>
      <c r="AG341" s="28" t="s">
        <v>393</v>
      </c>
      <c r="AH341" s="28" t="s">
        <v>393</v>
      </c>
      <c r="AI341" s="28" t="s">
        <v>393</v>
      </c>
      <c r="AJ341" s="28" t="s">
        <v>393</v>
      </c>
      <c r="AK341" s="28" t="s">
        <v>393</v>
      </c>
      <c r="AL341" s="28" t="s">
        <v>393</v>
      </c>
      <c r="AM341" s="33">
        <v>32</v>
      </c>
      <c r="AN341" s="36">
        <v>19</v>
      </c>
      <c r="AO341" s="32">
        <v>7.5</v>
      </c>
      <c r="AP341" s="32">
        <v>7.4</v>
      </c>
      <c r="AQ341" s="32" t="s">
        <v>219</v>
      </c>
      <c r="AR341" s="32" t="s">
        <v>393</v>
      </c>
      <c r="AS341" s="32" t="s">
        <v>393</v>
      </c>
      <c r="AT341" s="32" t="s">
        <v>393</v>
      </c>
      <c r="AU341" s="32" t="s">
        <v>393</v>
      </c>
      <c r="AV341" s="32" t="s">
        <v>393</v>
      </c>
      <c r="AW341" s="32" t="s">
        <v>393</v>
      </c>
      <c r="AX341" s="32" t="s">
        <v>393</v>
      </c>
      <c r="AY341" s="32" t="s">
        <v>393</v>
      </c>
      <c r="AZ341" s="32" t="s">
        <v>393</v>
      </c>
      <c r="BA341" s="32" t="s">
        <v>393</v>
      </c>
      <c r="BB341" s="32" t="s">
        <v>393</v>
      </c>
      <c r="BC341" s="32" t="s">
        <v>393</v>
      </c>
      <c r="BD341" s="33">
        <v>2</v>
      </c>
      <c r="BE341" s="36">
        <v>3</v>
      </c>
      <c r="BF341" s="28" t="s">
        <v>393</v>
      </c>
      <c r="BG341" s="28" t="s">
        <v>393</v>
      </c>
      <c r="BH341" s="28" t="s">
        <v>393</v>
      </c>
      <c r="BI341" s="28" t="s">
        <v>393</v>
      </c>
      <c r="BJ341" s="28">
        <v>4.5999999999999996</v>
      </c>
      <c r="BK341" s="28" t="s">
        <v>393</v>
      </c>
      <c r="BL341" s="28">
        <v>6.2</v>
      </c>
      <c r="BM341" s="28">
        <v>6.5</v>
      </c>
      <c r="BN341" s="28" t="s">
        <v>393</v>
      </c>
      <c r="BO341" s="28">
        <v>6.1</v>
      </c>
      <c r="BP341" s="28" t="s">
        <v>393</v>
      </c>
      <c r="BQ341" s="28" t="s">
        <v>393</v>
      </c>
      <c r="BR341" s="28" t="s">
        <v>393</v>
      </c>
      <c r="BS341" s="28" t="s">
        <v>393</v>
      </c>
      <c r="BT341" s="28" t="s">
        <v>393</v>
      </c>
      <c r="BU341" s="28">
        <v>6.1</v>
      </c>
      <c r="BV341" s="28" t="s">
        <v>393</v>
      </c>
      <c r="BW341" s="28" t="s">
        <v>393</v>
      </c>
      <c r="BX341" s="28" t="s">
        <v>393</v>
      </c>
      <c r="BY341" s="28">
        <v>8.1999999999999993</v>
      </c>
      <c r="BZ341" s="33">
        <v>13</v>
      </c>
      <c r="CA341" s="36">
        <v>37</v>
      </c>
      <c r="CB341" s="28" t="s">
        <v>393</v>
      </c>
      <c r="CC341" s="28" t="s">
        <v>393</v>
      </c>
      <c r="CD341" s="28" t="s">
        <v>393</v>
      </c>
      <c r="CE341" s="28" t="s">
        <v>393</v>
      </c>
      <c r="CF341" s="28" t="s">
        <v>393</v>
      </c>
      <c r="CG341" s="28" t="s">
        <v>393</v>
      </c>
      <c r="CH341" s="28" t="s">
        <v>393</v>
      </c>
      <c r="CI341" s="28" t="s">
        <v>219</v>
      </c>
      <c r="CJ341" s="28" t="s">
        <v>393</v>
      </c>
      <c r="CK341" s="28">
        <v>7.2</v>
      </c>
      <c r="CL341" s="28" t="s">
        <v>393</v>
      </c>
      <c r="CM341" s="28" t="s">
        <v>393</v>
      </c>
      <c r="CN341" s="28" t="s">
        <v>393</v>
      </c>
      <c r="CO341" s="28" t="s">
        <v>393</v>
      </c>
      <c r="CP341" s="28">
        <v>4.8</v>
      </c>
      <c r="CQ341" s="28" t="s">
        <v>393</v>
      </c>
      <c r="CR341" s="28" t="s">
        <v>393</v>
      </c>
      <c r="CS341" s="28" t="s">
        <v>393</v>
      </c>
      <c r="CT341" s="28" t="s">
        <v>393</v>
      </c>
      <c r="CU341" s="33">
        <v>5</v>
      </c>
      <c r="CV341" s="36">
        <v>21</v>
      </c>
      <c r="CW341" s="38">
        <v>50</v>
      </c>
      <c r="CX341" s="38">
        <v>77</v>
      </c>
      <c r="CY341" s="38">
        <v>0</v>
      </c>
      <c r="CZ341" s="38">
        <v>127</v>
      </c>
      <c r="DA341" s="38">
        <v>2.52</v>
      </c>
      <c r="DB341" s="38">
        <v>0.99</v>
      </c>
      <c r="DC341" s="28" t="s">
        <v>393</v>
      </c>
      <c r="DD341" s="28" t="s">
        <v>393</v>
      </c>
      <c r="DE341" s="28" t="s">
        <v>393</v>
      </c>
      <c r="DF341" s="28" t="s">
        <v>393</v>
      </c>
      <c r="DG341" s="38"/>
      <c r="DH341" s="38">
        <v>0</v>
      </c>
      <c r="DI341" s="38">
        <v>0</v>
      </c>
      <c r="DJ341" s="33">
        <v>0</v>
      </c>
      <c r="DK341" s="36">
        <v>5</v>
      </c>
      <c r="DL341" s="38">
        <v>50</v>
      </c>
      <c r="DM341" s="38">
        <v>82</v>
      </c>
      <c r="DN341" s="38">
        <v>2.42</v>
      </c>
      <c r="DO341" s="38">
        <v>0.95</v>
      </c>
      <c r="DP341" s="33">
        <v>52</v>
      </c>
      <c r="DQ341" s="36">
        <v>85</v>
      </c>
      <c r="DR341" s="28">
        <v>137</v>
      </c>
      <c r="DS341" s="28">
        <v>52</v>
      </c>
      <c r="DT341" s="28">
        <v>6.39</v>
      </c>
      <c r="DU341" s="28">
        <v>2.5</v>
      </c>
      <c r="DV341" s="28" t="s">
        <v>393</v>
      </c>
      <c r="DW341" s="168">
        <v>0.60629921259842523</v>
      </c>
    </row>
    <row r="342" spans="1:127" ht="18.75" customHeight="1" x14ac:dyDescent="0.2">
      <c r="A342" s="102">
        <v>64</v>
      </c>
      <c r="B342" s="629"/>
      <c r="C342" s="45">
        <v>2221727332</v>
      </c>
      <c r="D342" s="26" t="s">
        <v>29</v>
      </c>
      <c r="E342" s="26" t="s">
        <v>85</v>
      </c>
      <c r="F342" s="26" t="s">
        <v>156</v>
      </c>
      <c r="G342" s="27">
        <v>36089</v>
      </c>
      <c r="H342" s="26" t="s">
        <v>210</v>
      </c>
      <c r="I342" s="26" t="s">
        <v>212</v>
      </c>
      <c r="J342" s="28">
        <v>5.9</v>
      </c>
      <c r="K342" s="28">
        <v>0</v>
      </c>
      <c r="L342" s="28">
        <v>0</v>
      </c>
      <c r="M342" s="28">
        <v>4.3</v>
      </c>
      <c r="N342" s="28">
        <v>5.9</v>
      </c>
      <c r="O342" s="28">
        <v>4.5</v>
      </c>
      <c r="P342" s="28">
        <v>4.9000000000000004</v>
      </c>
      <c r="Q342" s="28" t="s">
        <v>393</v>
      </c>
      <c r="R342" s="28">
        <v>0</v>
      </c>
      <c r="S342" s="28" t="s">
        <v>393</v>
      </c>
      <c r="T342" s="28" t="s">
        <v>393</v>
      </c>
      <c r="U342" s="28" t="s">
        <v>393</v>
      </c>
      <c r="V342" s="28" t="s">
        <v>393</v>
      </c>
      <c r="W342" s="28">
        <v>4.2</v>
      </c>
      <c r="X342" s="28" t="s">
        <v>393</v>
      </c>
      <c r="Y342" s="28">
        <v>8</v>
      </c>
      <c r="Z342" s="28">
        <v>8</v>
      </c>
      <c r="AA342" s="28" t="s">
        <v>393</v>
      </c>
      <c r="AB342" s="28">
        <v>5.4</v>
      </c>
      <c r="AC342" s="28">
        <v>4.2</v>
      </c>
      <c r="AD342" s="28">
        <v>5.8</v>
      </c>
      <c r="AE342" s="28">
        <v>6.7</v>
      </c>
      <c r="AF342" s="28">
        <v>5</v>
      </c>
      <c r="AG342" s="28" t="s">
        <v>393</v>
      </c>
      <c r="AH342" s="28">
        <v>5.7</v>
      </c>
      <c r="AI342" s="28">
        <v>6.4</v>
      </c>
      <c r="AJ342" s="28" t="s">
        <v>219</v>
      </c>
      <c r="AK342" s="28" t="s">
        <v>393</v>
      </c>
      <c r="AL342" s="28" t="s">
        <v>393</v>
      </c>
      <c r="AM342" s="33">
        <v>32</v>
      </c>
      <c r="AN342" s="36">
        <v>19</v>
      </c>
      <c r="AO342" s="32">
        <v>5.3</v>
      </c>
      <c r="AP342" s="32">
        <v>5.4</v>
      </c>
      <c r="AQ342" s="32" t="s">
        <v>393</v>
      </c>
      <c r="AR342" s="32" t="s">
        <v>393</v>
      </c>
      <c r="AS342" s="32">
        <v>4</v>
      </c>
      <c r="AT342" s="32" t="s">
        <v>393</v>
      </c>
      <c r="AU342" s="32" t="s">
        <v>393</v>
      </c>
      <c r="AV342" s="32" t="s">
        <v>393</v>
      </c>
      <c r="AW342" s="32">
        <v>6.4</v>
      </c>
      <c r="AX342" s="32" t="s">
        <v>393</v>
      </c>
      <c r="AY342" s="32" t="s">
        <v>393</v>
      </c>
      <c r="AZ342" s="32" t="s">
        <v>393</v>
      </c>
      <c r="BA342" s="32" t="s">
        <v>393</v>
      </c>
      <c r="BB342" s="32" t="s">
        <v>393</v>
      </c>
      <c r="BC342" s="32">
        <v>0</v>
      </c>
      <c r="BD342" s="33">
        <v>4</v>
      </c>
      <c r="BE342" s="36">
        <v>1</v>
      </c>
      <c r="BF342" s="28">
        <v>0</v>
      </c>
      <c r="BG342" s="28" t="s">
        <v>219</v>
      </c>
      <c r="BH342" s="28" t="s">
        <v>393</v>
      </c>
      <c r="BI342" s="28">
        <v>0</v>
      </c>
      <c r="BJ342" s="28">
        <v>0</v>
      </c>
      <c r="BK342" s="28">
        <v>0</v>
      </c>
      <c r="BL342" s="28">
        <v>6.1</v>
      </c>
      <c r="BM342" s="28">
        <v>5.4</v>
      </c>
      <c r="BN342" s="28" t="s">
        <v>219</v>
      </c>
      <c r="BO342" s="28">
        <v>5.6</v>
      </c>
      <c r="BP342" s="28">
        <v>0</v>
      </c>
      <c r="BQ342" s="28" t="s">
        <v>393</v>
      </c>
      <c r="BR342" s="28">
        <v>0</v>
      </c>
      <c r="BS342" s="28" t="s">
        <v>393</v>
      </c>
      <c r="BT342" s="28">
        <v>6.1</v>
      </c>
      <c r="BU342" s="28" t="s">
        <v>219</v>
      </c>
      <c r="BV342" s="28">
        <v>0</v>
      </c>
      <c r="BW342" s="28" t="s">
        <v>393</v>
      </c>
      <c r="BX342" s="28">
        <v>5.9</v>
      </c>
      <c r="BY342" s="28">
        <v>0</v>
      </c>
      <c r="BZ342" s="33">
        <v>13</v>
      </c>
      <c r="CA342" s="36">
        <v>37</v>
      </c>
      <c r="CB342" s="28" t="s">
        <v>393</v>
      </c>
      <c r="CC342" s="28" t="s">
        <v>393</v>
      </c>
      <c r="CD342" s="28">
        <v>4.3</v>
      </c>
      <c r="CE342" s="28" t="s">
        <v>393</v>
      </c>
      <c r="CF342" s="28" t="s">
        <v>393</v>
      </c>
      <c r="CG342" s="28">
        <v>0</v>
      </c>
      <c r="CH342" s="28" t="s">
        <v>393</v>
      </c>
      <c r="CI342" s="28" t="s">
        <v>393</v>
      </c>
      <c r="CJ342" s="28" t="s">
        <v>393</v>
      </c>
      <c r="CK342" s="28">
        <v>4.8</v>
      </c>
      <c r="CL342" s="28" t="s">
        <v>393</v>
      </c>
      <c r="CM342" s="28" t="s">
        <v>393</v>
      </c>
      <c r="CN342" s="28" t="s">
        <v>393</v>
      </c>
      <c r="CO342" s="28" t="s">
        <v>393</v>
      </c>
      <c r="CP342" s="28" t="s">
        <v>393</v>
      </c>
      <c r="CQ342" s="28" t="s">
        <v>393</v>
      </c>
      <c r="CR342" s="28" t="s">
        <v>393</v>
      </c>
      <c r="CS342" s="28">
        <v>0</v>
      </c>
      <c r="CT342" s="28">
        <v>4</v>
      </c>
      <c r="CU342" s="33">
        <v>5</v>
      </c>
      <c r="CV342" s="36">
        <v>21</v>
      </c>
      <c r="CW342" s="38">
        <v>50</v>
      </c>
      <c r="CX342" s="38">
        <v>77</v>
      </c>
      <c r="CY342" s="38">
        <v>0</v>
      </c>
      <c r="CZ342" s="38">
        <v>127</v>
      </c>
      <c r="DA342" s="38">
        <v>2.13</v>
      </c>
      <c r="DB342" s="38">
        <v>0.72</v>
      </c>
      <c r="DC342" s="28" t="s">
        <v>393</v>
      </c>
      <c r="DD342" s="28" t="s">
        <v>393</v>
      </c>
      <c r="DE342" s="28" t="s">
        <v>393</v>
      </c>
      <c r="DF342" s="28" t="s">
        <v>393</v>
      </c>
      <c r="DG342" s="38"/>
      <c r="DH342" s="38">
        <v>0</v>
      </c>
      <c r="DI342" s="38">
        <v>0</v>
      </c>
      <c r="DJ342" s="33">
        <v>0</v>
      </c>
      <c r="DK342" s="36">
        <v>5</v>
      </c>
      <c r="DL342" s="38">
        <v>50</v>
      </c>
      <c r="DM342" s="38">
        <v>82</v>
      </c>
      <c r="DN342" s="38">
        <v>2.0499999999999998</v>
      </c>
      <c r="DO342" s="38">
        <v>0.69</v>
      </c>
      <c r="DP342" s="33">
        <v>54</v>
      </c>
      <c r="DQ342" s="36">
        <v>83</v>
      </c>
      <c r="DR342" s="28">
        <v>137</v>
      </c>
      <c r="DS342" s="28">
        <v>90</v>
      </c>
      <c r="DT342" s="28">
        <v>3.48</v>
      </c>
      <c r="DU342" s="28">
        <v>1.06</v>
      </c>
      <c r="DV342" s="28" t="s">
        <v>393</v>
      </c>
      <c r="DW342" s="168">
        <v>0.60629921259842523</v>
      </c>
    </row>
    <row r="343" spans="1:127" ht="18.75" customHeight="1" x14ac:dyDescent="0.2">
      <c r="A343" s="102">
        <v>65</v>
      </c>
      <c r="B343" s="629"/>
      <c r="C343" s="45">
        <v>2220716875</v>
      </c>
      <c r="D343" s="26" t="s">
        <v>6</v>
      </c>
      <c r="E343" s="26" t="s">
        <v>87</v>
      </c>
      <c r="F343" s="26" t="s">
        <v>159</v>
      </c>
      <c r="G343" s="27">
        <v>36053</v>
      </c>
      <c r="H343" s="26" t="s">
        <v>209</v>
      </c>
      <c r="I343" s="26" t="s">
        <v>212</v>
      </c>
      <c r="J343" s="28">
        <v>8.1</v>
      </c>
      <c r="K343" s="28">
        <v>6.6</v>
      </c>
      <c r="L343" s="28" t="s">
        <v>219</v>
      </c>
      <c r="M343" s="28">
        <v>6</v>
      </c>
      <c r="N343" s="28">
        <v>5.3</v>
      </c>
      <c r="O343" s="28">
        <v>4.0999999999999996</v>
      </c>
      <c r="P343" s="28">
        <v>5.2</v>
      </c>
      <c r="Q343" s="28" t="s">
        <v>219</v>
      </c>
      <c r="R343" s="28">
        <v>0</v>
      </c>
      <c r="S343" s="28" t="s">
        <v>393</v>
      </c>
      <c r="T343" s="28" t="s">
        <v>393</v>
      </c>
      <c r="U343" s="28" t="s">
        <v>393</v>
      </c>
      <c r="V343" s="28" t="s">
        <v>393</v>
      </c>
      <c r="W343" s="28">
        <v>6.7</v>
      </c>
      <c r="X343" s="28" t="s">
        <v>219</v>
      </c>
      <c r="Y343" s="28">
        <v>8.6</v>
      </c>
      <c r="Z343" s="28">
        <v>8.1999999999999993</v>
      </c>
      <c r="AA343" s="28" t="s">
        <v>219</v>
      </c>
      <c r="AB343" s="28">
        <v>5.0999999999999996</v>
      </c>
      <c r="AC343" s="28">
        <v>5.8</v>
      </c>
      <c r="AD343" s="28" t="s">
        <v>393</v>
      </c>
      <c r="AE343" s="28">
        <v>4.7</v>
      </c>
      <c r="AF343" s="28">
        <v>5.9</v>
      </c>
      <c r="AG343" s="28">
        <v>5.4</v>
      </c>
      <c r="AH343" s="28">
        <v>7.6</v>
      </c>
      <c r="AI343" s="28">
        <v>4.7</v>
      </c>
      <c r="AJ343" s="28">
        <v>6.4</v>
      </c>
      <c r="AK343" s="28" t="s">
        <v>393</v>
      </c>
      <c r="AL343" s="28">
        <v>5.0999999999999996</v>
      </c>
      <c r="AM343" s="33">
        <v>38</v>
      </c>
      <c r="AN343" s="36">
        <v>13</v>
      </c>
      <c r="AO343" s="32">
        <v>4.5</v>
      </c>
      <c r="AP343" s="32">
        <v>0</v>
      </c>
      <c r="AQ343" s="32" t="s">
        <v>393</v>
      </c>
      <c r="AR343" s="32" t="s">
        <v>393</v>
      </c>
      <c r="AS343" s="32" t="s">
        <v>393</v>
      </c>
      <c r="AT343" s="32" t="s">
        <v>393</v>
      </c>
      <c r="AU343" s="32">
        <v>6.7</v>
      </c>
      <c r="AV343" s="32" t="s">
        <v>393</v>
      </c>
      <c r="AW343" s="32" t="s">
        <v>393</v>
      </c>
      <c r="AX343" s="32" t="s">
        <v>393</v>
      </c>
      <c r="AY343" s="32" t="s">
        <v>393</v>
      </c>
      <c r="AZ343" s="32" t="s">
        <v>393</v>
      </c>
      <c r="BA343" s="32" t="s">
        <v>393</v>
      </c>
      <c r="BB343" s="32" t="s">
        <v>393</v>
      </c>
      <c r="BC343" s="32" t="s">
        <v>219</v>
      </c>
      <c r="BD343" s="33">
        <v>2</v>
      </c>
      <c r="BE343" s="36">
        <v>3</v>
      </c>
      <c r="BF343" s="28">
        <v>5.5</v>
      </c>
      <c r="BG343" s="28" t="s">
        <v>219</v>
      </c>
      <c r="BH343" s="28" t="s">
        <v>393</v>
      </c>
      <c r="BI343" s="28">
        <v>0</v>
      </c>
      <c r="BJ343" s="28">
        <v>4.2</v>
      </c>
      <c r="BK343" s="28">
        <v>4.9000000000000004</v>
      </c>
      <c r="BL343" s="28">
        <v>7.4</v>
      </c>
      <c r="BM343" s="28" t="s">
        <v>219</v>
      </c>
      <c r="BN343" s="28" t="s">
        <v>393</v>
      </c>
      <c r="BO343" s="28">
        <v>0</v>
      </c>
      <c r="BP343" s="28" t="s">
        <v>393</v>
      </c>
      <c r="BQ343" s="28" t="s">
        <v>393</v>
      </c>
      <c r="BR343" s="28" t="s">
        <v>219</v>
      </c>
      <c r="BS343" s="28" t="s">
        <v>393</v>
      </c>
      <c r="BT343" s="28" t="s">
        <v>219</v>
      </c>
      <c r="BU343" s="28" t="s">
        <v>393</v>
      </c>
      <c r="BV343" s="28">
        <v>0</v>
      </c>
      <c r="BW343" s="28" t="s">
        <v>393</v>
      </c>
      <c r="BX343" s="28" t="s">
        <v>393</v>
      </c>
      <c r="BY343" s="28" t="s">
        <v>219</v>
      </c>
      <c r="BZ343" s="33">
        <v>10</v>
      </c>
      <c r="CA343" s="36">
        <v>40</v>
      </c>
      <c r="CB343" s="28" t="s">
        <v>393</v>
      </c>
      <c r="CC343" s="28" t="s">
        <v>393</v>
      </c>
      <c r="CD343" s="28" t="s">
        <v>393</v>
      </c>
      <c r="CE343" s="28" t="s">
        <v>393</v>
      </c>
      <c r="CF343" s="28" t="s">
        <v>393</v>
      </c>
      <c r="CG343" s="28" t="s">
        <v>393</v>
      </c>
      <c r="CH343" s="28" t="s">
        <v>393</v>
      </c>
      <c r="CI343" s="28" t="s">
        <v>393</v>
      </c>
      <c r="CJ343" s="28" t="s">
        <v>393</v>
      </c>
      <c r="CK343" s="28" t="s">
        <v>393</v>
      </c>
      <c r="CL343" s="28" t="s">
        <v>393</v>
      </c>
      <c r="CM343" s="28" t="s">
        <v>393</v>
      </c>
      <c r="CN343" s="28" t="s">
        <v>393</v>
      </c>
      <c r="CO343" s="28" t="s">
        <v>393</v>
      </c>
      <c r="CP343" s="28" t="s">
        <v>393</v>
      </c>
      <c r="CQ343" s="28" t="s">
        <v>393</v>
      </c>
      <c r="CR343" s="28" t="s">
        <v>393</v>
      </c>
      <c r="CS343" s="28" t="s">
        <v>393</v>
      </c>
      <c r="CT343" s="28" t="s">
        <v>393</v>
      </c>
      <c r="CU343" s="33">
        <v>0</v>
      </c>
      <c r="CV343" s="36">
        <v>26</v>
      </c>
      <c r="CW343" s="38">
        <v>48</v>
      </c>
      <c r="CX343" s="38">
        <v>79</v>
      </c>
      <c r="CY343" s="38">
        <v>0</v>
      </c>
      <c r="CZ343" s="38">
        <v>127</v>
      </c>
      <c r="DA343" s="38">
        <v>2.19</v>
      </c>
      <c r="DB343" s="38">
        <v>0.79</v>
      </c>
      <c r="DC343" s="28" t="s">
        <v>393</v>
      </c>
      <c r="DD343" s="28" t="s">
        <v>393</v>
      </c>
      <c r="DE343" s="28" t="s">
        <v>393</v>
      </c>
      <c r="DF343" s="28" t="s">
        <v>393</v>
      </c>
      <c r="DG343" s="38"/>
      <c r="DH343" s="38">
        <v>0</v>
      </c>
      <c r="DI343" s="38">
        <v>0</v>
      </c>
      <c r="DJ343" s="33">
        <v>0</v>
      </c>
      <c r="DK343" s="36">
        <v>5</v>
      </c>
      <c r="DL343" s="38">
        <v>48</v>
      </c>
      <c r="DM343" s="38">
        <v>84</v>
      </c>
      <c r="DN343" s="38">
        <v>2.1</v>
      </c>
      <c r="DO343" s="38">
        <v>0.76</v>
      </c>
      <c r="DP343" s="33">
        <v>50</v>
      </c>
      <c r="DQ343" s="36">
        <v>87</v>
      </c>
      <c r="DR343" s="28">
        <v>137</v>
      </c>
      <c r="DS343" s="28">
        <v>68</v>
      </c>
      <c r="DT343" s="28">
        <v>4.32</v>
      </c>
      <c r="DU343" s="28">
        <v>1.52</v>
      </c>
      <c r="DV343" s="28" t="s">
        <v>393</v>
      </c>
      <c r="DW343" s="168">
        <v>0.62204724409448819</v>
      </c>
    </row>
    <row r="344" spans="1:127" ht="18.75" customHeight="1" x14ac:dyDescent="0.2">
      <c r="A344" s="102">
        <v>66</v>
      </c>
      <c r="B344" s="629"/>
      <c r="C344" s="45">
        <v>2221727260</v>
      </c>
      <c r="D344" s="26" t="s">
        <v>8</v>
      </c>
      <c r="E344" s="26" t="s">
        <v>43</v>
      </c>
      <c r="F344" s="26" t="s">
        <v>124</v>
      </c>
      <c r="G344" s="27">
        <v>36008</v>
      </c>
      <c r="H344" s="26" t="s">
        <v>210</v>
      </c>
      <c r="I344" s="26" t="s">
        <v>212</v>
      </c>
      <c r="J344" s="28">
        <v>7</v>
      </c>
      <c r="K344" s="28">
        <v>0</v>
      </c>
      <c r="L344" s="28">
        <v>0</v>
      </c>
      <c r="M344" s="28">
        <v>6.7</v>
      </c>
      <c r="N344" s="28">
        <v>6.1</v>
      </c>
      <c r="O344" s="28">
        <v>5.8</v>
      </c>
      <c r="P344" s="28">
        <v>6.3</v>
      </c>
      <c r="Q344" s="28" t="s">
        <v>393</v>
      </c>
      <c r="R344" s="28">
        <v>5.8</v>
      </c>
      <c r="S344" s="28" t="s">
        <v>393</v>
      </c>
      <c r="T344" s="28" t="s">
        <v>393</v>
      </c>
      <c r="U344" s="28" t="s">
        <v>393</v>
      </c>
      <c r="V344" s="28" t="s">
        <v>393</v>
      </c>
      <c r="W344" s="28">
        <v>7.7</v>
      </c>
      <c r="X344" s="28">
        <v>0</v>
      </c>
      <c r="Y344" s="28">
        <v>8.8000000000000007</v>
      </c>
      <c r="Z344" s="28">
        <v>6.6</v>
      </c>
      <c r="AA344" s="28" t="s">
        <v>393</v>
      </c>
      <c r="AB344" s="28">
        <v>4.5999999999999996</v>
      </c>
      <c r="AC344" s="28">
        <v>5.9</v>
      </c>
      <c r="AD344" s="28">
        <v>7.5</v>
      </c>
      <c r="AE344" s="28">
        <v>7.2</v>
      </c>
      <c r="AF344" s="28">
        <v>0</v>
      </c>
      <c r="AG344" s="28">
        <v>8.5</v>
      </c>
      <c r="AH344" s="28">
        <v>0</v>
      </c>
      <c r="AI344" s="28">
        <v>6.2</v>
      </c>
      <c r="AJ344" s="28" t="s">
        <v>393</v>
      </c>
      <c r="AK344" s="28">
        <v>0</v>
      </c>
      <c r="AL344" s="28" t="s">
        <v>393</v>
      </c>
      <c r="AM344" s="33">
        <v>32</v>
      </c>
      <c r="AN344" s="36">
        <v>19</v>
      </c>
      <c r="AO344" s="32">
        <v>0</v>
      </c>
      <c r="AP344" s="32">
        <v>7.9</v>
      </c>
      <c r="AQ344" s="32" t="s">
        <v>393</v>
      </c>
      <c r="AR344" s="32" t="s">
        <v>393</v>
      </c>
      <c r="AS344" s="32" t="s">
        <v>393</v>
      </c>
      <c r="AT344" s="32" t="s">
        <v>393</v>
      </c>
      <c r="AU344" s="32" t="s">
        <v>393</v>
      </c>
      <c r="AV344" s="32">
        <v>0</v>
      </c>
      <c r="AW344" s="32">
        <v>0</v>
      </c>
      <c r="AX344" s="32" t="s">
        <v>393</v>
      </c>
      <c r="AY344" s="32" t="s">
        <v>393</v>
      </c>
      <c r="AZ344" s="32" t="s">
        <v>393</v>
      </c>
      <c r="BA344" s="32" t="s">
        <v>393</v>
      </c>
      <c r="BB344" s="32" t="s">
        <v>393</v>
      </c>
      <c r="BC344" s="32">
        <v>0</v>
      </c>
      <c r="BD344" s="33">
        <v>1</v>
      </c>
      <c r="BE344" s="36">
        <v>4</v>
      </c>
      <c r="BF344" s="28">
        <v>0</v>
      </c>
      <c r="BG344" s="28">
        <v>0</v>
      </c>
      <c r="BH344" s="28" t="s">
        <v>393</v>
      </c>
      <c r="BI344" s="28">
        <v>5.9</v>
      </c>
      <c r="BJ344" s="28">
        <v>4</v>
      </c>
      <c r="BK344" s="28">
        <v>0</v>
      </c>
      <c r="BL344" s="28">
        <v>6.3</v>
      </c>
      <c r="BM344" s="28">
        <v>4.8</v>
      </c>
      <c r="BN344" s="28" t="s">
        <v>393</v>
      </c>
      <c r="BO344" s="28">
        <v>0</v>
      </c>
      <c r="BP344" s="28" t="s">
        <v>393</v>
      </c>
      <c r="BQ344" s="28" t="s">
        <v>393</v>
      </c>
      <c r="BR344" s="28">
        <v>5.2</v>
      </c>
      <c r="BS344" s="28" t="s">
        <v>393</v>
      </c>
      <c r="BT344" s="28">
        <v>0</v>
      </c>
      <c r="BU344" s="28" t="s">
        <v>393</v>
      </c>
      <c r="BV344" s="28" t="s">
        <v>393</v>
      </c>
      <c r="BW344" s="28" t="s">
        <v>393</v>
      </c>
      <c r="BX344" s="28" t="s">
        <v>393</v>
      </c>
      <c r="BY344" s="28">
        <v>0</v>
      </c>
      <c r="BZ344" s="33">
        <v>12</v>
      </c>
      <c r="CA344" s="36">
        <v>38</v>
      </c>
      <c r="CB344" s="28" t="s">
        <v>393</v>
      </c>
      <c r="CC344" s="28" t="s">
        <v>393</v>
      </c>
      <c r="CD344" s="28" t="s">
        <v>393</v>
      </c>
      <c r="CE344" s="28" t="s">
        <v>393</v>
      </c>
      <c r="CF344" s="28" t="s">
        <v>393</v>
      </c>
      <c r="CG344" s="28" t="s">
        <v>393</v>
      </c>
      <c r="CH344" s="28" t="s">
        <v>393</v>
      </c>
      <c r="CI344" s="28" t="s">
        <v>393</v>
      </c>
      <c r="CJ344" s="28" t="s">
        <v>393</v>
      </c>
      <c r="CK344" s="28">
        <v>4.7</v>
      </c>
      <c r="CL344" s="28" t="s">
        <v>393</v>
      </c>
      <c r="CM344" s="28" t="s">
        <v>393</v>
      </c>
      <c r="CN344" s="28" t="s">
        <v>393</v>
      </c>
      <c r="CO344" s="28" t="s">
        <v>393</v>
      </c>
      <c r="CP344" s="28" t="s">
        <v>393</v>
      </c>
      <c r="CQ344" s="28" t="s">
        <v>393</v>
      </c>
      <c r="CR344" s="28" t="s">
        <v>393</v>
      </c>
      <c r="CS344" s="28" t="s">
        <v>393</v>
      </c>
      <c r="CT344" s="28">
        <v>0</v>
      </c>
      <c r="CU344" s="33">
        <v>2</v>
      </c>
      <c r="CV344" s="36">
        <v>24</v>
      </c>
      <c r="CW344" s="38">
        <v>46</v>
      </c>
      <c r="CX344" s="38">
        <v>81</v>
      </c>
      <c r="CY344" s="38">
        <v>0</v>
      </c>
      <c r="CZ344" s="38">
        <v>127</v>
      </c>
      <c r="DA344" s="38">
        <v>2.23</v>
      </c>
      <c r="DB344" s="38">
        <v>0.85</v>
      </c>
      <c r="DC344" s="28" t="s">
        <v>393</v>
      </c>
      <c r="DD344" s="28" t="s">
        <v>393</v>
      </c>
      <c r="DE344" s="28" t="s">
        <v>393</v>
      </c>
      <c r="DF344" s="28" t="s">
        <v>393</v>
      </c>
      <c r="DG344" s="38"/>
      <c r="DH344" s="38">
        <v>0</v>
      </c>
      <c r="DI344" s="38">
        <v>0</v>
      </c>
      <c r="DJ344" s="33">
        <v>0</v>
      </c>
      <c r="DK344" s="36">
        <v>5</v>
      </c>
      <c r="DL344" s="38">
        <v>46</v>
      </c>
      <c r="DM344" s="38">
        <v>86</v>
      </c>
      <c r="DN344" s="38">
        <v>2.15</v>
      </c>
      <c r="DO344" s="38">
        <v>0.82</v>
      </c>
      <c r="DP344" s="33">
        <v>47</v>
      </c>
      <c r="DQ344" s="36">
        <v>90</v>
      </c>
      <c r="DR344" s="28">
        <v>137</v>
      </c>
      <c r="DS344" s="28">
        <v>76</v>
      </c>
      <c r="DT344" s="28">
        <v>3.9</v>
      </c>
      <c r="DU344" s="28">
        <v>1.44</v>
      </c>
      <c r="DV344" s="28" t="s">
        <v>393</v>
      </c>
      <c r="DW344" s="168">
        <v>0.63779527559055116</v>
      </c>
    </row>
    <row r="345" spans="1:127" ht="18.75" customHeight="1" x14ac:dyDescent="0.2">
      <c r="A345" s="102">
        <v>67</v>
      </c>
      <c r="B345" s="629"/>
      <c r="C345" s="45">
        <v>2120713538</v>
      </c>
      <c r="D345" s="26" t="s">
        <v>6</v>
      </c>
      <c r="E345" s="26" t="s">
        <v>82</v>
      </c>
      <c r="F345" s="26" t="s">
        <v>154</v>
      </c>
      <c r="G345" s="27">
        <v>35448</v>
      </c>
      <c r="H345" s="26" t="s">
        <v>209</v>
      </c>
      <c r="I345" s="26" t="s">
        <v>214</v>
      </c>
      <c r="J345" s="28">
        <v>0</v>
      </c>
      <c r="K345" s="28">
        <v>6.5</v>
      </c>
      <c r="L345" s="28">
        <v>0</v>
      </c>
      <c r="M345" s="28">
        <v>7</v>
      </c>
      <c r="N345" s="28">
        <v>0</v>
      </c>
      <c r="O345" s="28">
        <v>5.5</v>
      </c>
      <c r="P345" s="28">
        <v>5.6</v>
      </c>
      <c r="Q345" s="28" t="s">
        <v>393</v>
      </c>
      <c r="R345" s="28">
        <v>0</v>
      </c>
      <c r="S345" s="28" t="s">
        <v>393</v>
      </c>
      <c r="T345" s="28" t="s">
        <v>393</v>
      </c>
      <c r="U345" s="28" t="s">
        <v>393</v>
      </c>
      <c r="V345" s="28">
        <v>0</v>
      </c>
      <c r="W345" s="28">
        <v>0</v>
      </c>
      <c r="X345" s="28" t="s">
        <v>393</v>
      </c>
      <c r="Y345" s="28">
        <v>8.3000000000000007</v>
      </c>
      <c r="Z345" s="28">
        <v>9.8000000000000007</v>
      </c>
      <c r="AA345" s="28" t="s">
        <v>393</v>
      </c>
      <c r="AB345" s="28">
        <v>0</v>
      </c>
      <c r="AC345" s="28" t="s">
        <v>393</v>
      </c>
      <c r="AD345" s="28" t="s">
        <v>393</v>
      </c>
      <c r="AE345" s="28">
        <v>7.5</v>
      </c>
      <c r="AF345" s="28">
        <v>7.4</v>
      </c>
      <c r="AG345" s="28">
        <v>6.2</v>
      </c>
      <c r="AH345" s="28">
        <v>6.4</v>
      </c>
      <c r="AI345" s="28">
        <v>6.3</v>
      </c>
      <c r="AJ345" s="28">
        <v>5.4</v>
      </c>
      <c r="AK345" s="28">
        <v>8</v>
      </c>
      <c r="AL345" s="28">
        <v>5.9</v>
      </c>
      <c r="AM345" s="33">
        <v>28</v>
      </c>
      <c r="AN345" s="36">
        <v>23</v>
      </c>
      <c r="AO345" s="32">
        <v>0</v>
      </c>
      <c r="AP345" s="32">
        <v>0</v>
      </c>
      <c r="AQ345" s="32" t="s">
        <v>393</v>
      </c>
      <c r="AR345" s="32">
        <v>0</v>
      </c>
      <c r="AS345" s="32" t="s">
        <v>393</v>
      </c>
      <c r="AT345" s="32" t="s">
        <v>393</v>
      </c>
      <c r="AU345" s="32" t="s">
        <v>393</v>
      </c>
      <c r="AV345" s="32" t="s">
        <v>393</v>
      </c>
      <c r="AW345" s="32" t="s">
        <v>393</v>
      </c>
      <c r="AX345" s="32">
        <v>0</v>
      </c>
      <c r="AY345" s="32" t="s">
        <v>393</v>
      </c>
      <c r="AZ345" s="32" t="s">
        <v>393</v>
      </c>
      <c r="BA345" s="32">
        <v>0</v>
      </c>
      <c r="BB345" s="32" t="s">
        <v>393</v>
      </c>
      <c r="BC345" s="32">
        <v>0</v>
      </c>
      <c r="BD345" s="33">
        <v>0</v>
      </c>
      <c r="BE345" s="36">
        <v>5</v>
      </c>
      <c r="BF345" s="28">
        <v>6.2</v>
      </c>
      <c r="BG345" s="28">
        <v>0</v>
      </c>
      <c r="BH345" s="28">
        <v>0</v>
      </c>
      <c r="BI345" s="28">
        <v>4.0999999999999996</v>
      </c>
      <c r="BJ345" s="28">
        <v>0</v>
      </c>
      <c r="BK345" s="28">
        <v>0</v>
      </c>
      <c r="BL345" s="28">
        <v>0</v>
      </c>
      <c r="BM345" s="28">
        <v>4.7</v>
      </c>
      <c r="BN345" s="28" t="s">
        <v>393</v>
      </c>
      <c r="BO345" s="28">
        <v>0</v>
      </c>
      <c r="BP345" s="28" t="s">
        <v>393</v>
      </c>
      <c r="BQ345" s="28" t="s">
        <v>393</v>
      </c>
      <c r="BR345" s="28">
        <v>0</v>
      </c>
      <c r="BS345" s="28" t="s">
        <v>393</v>
      </c>
      <c r="BT345" s="28">
        <v>0</v>
      </c>
      <c r="BU345" s="28">
        <v>0</v>
      </c>
      <c r="BV345" s="28" t="s">
        <v>393</v>
      </c>
      <c r="BW345" s="28">
        <v>0</v>
      </c>
      <c r="BX345" s="28" t="s">
        <v>393</v>
      </c>
      <c r="BY345" s="28">
        <v>0</v>
      </c>
      <c r="BZ345" s="33">
        <v>8</v>
      </c>
      <c r="CA345" s="36">
        <v>42</v>
      </c>
      <c r="CB345" s="28">
        <v>0</v>
      </c>
      <c r="CC345" s="28" t="s">
        <v>393</v>
      </c>
      <c r="CD345" s="28" t="s">
        <v>393</v>
      </c>
      <c r="CE345" s="28" t="s">
        <v>393</v>
      </c>
      <c r="CF345" s="28" t="s">
        <v>393</v>
      </c>
      <c r="CG345" s="28" t="s">
        <v>393</v>
      </c>
      <c r="CH345" s="28">
        <v>0</v>
      </c>
      <c r="CI345" s="28" t="s">
        <v>393</v>
      </c>
      <c r="CJ345" s="28">
        <v>0</v>
      </c>
      <c r="CK345" s="28" t="s">
        <v>393</v>
      </c>
      <c r="CL345" s="28" t="s">
        <v>393</v>
      </c>
      <c r="CM345" s="28" t="s">
        <v>393</v>
      </c>
      <c r="CN345" s="28" t="s">
        <v>393</v>
      </c>
      <c r="CO345" s="28" t="s">
        <v>393</v>
      </c>
      <c r="CP345" s="28" t="s">
        <v>393</v>
      </c>
      <c r="CQ345" s="28" t="s">
        <v>393</v>
      </c>
      <c r="CR345" s="28" t="s">
        <v>393</v>
      </c>
      <c r="CS345" s="28">
        <v>0</v>
      </c>
      <c r="CT345" s="28" t="s">
        <v>393</v>
      </c>
      <c r="CU345" s="33">
        <v>0</v>
      </c>
      <c r="CV345" s="36">
        <v>26</v>
      </c>
      <c r="CW345" s="38">
        <v>36</v>
      </c>
      <c r="CX345" s="38">
        <v>91</v>
      </c>
      <c r="CY345" s="38">
        <v>0</v>
      </c>
      <c r="CZ345" s="38">
        <v>127</v>
      </c>
      <c r="DA345" s="38">
        <v>1.78</v>
      </c>
      <c r="DB345" s="38">
        <v>0.68</v>
      </c>
      <c r="DC345" s="28" t="s">
        <v>393</v>
      </c>
      <c r="DD345" s="28" t="s">
        <v>393</v>
      </c>
      <c r="DE345" s="28" t="s">
        <v>393</v>
      </c>
      <c r="DF345" s="28" t="s">
        <v>393</v>
      </c>
      <c r="DG345" s="38"/>
      <c r="DH345" s="38">
        <v>0</v>
      </c>
      <c r="DI345" s="38">
        <v>0</v>
      </c>
      <c r="DJ345" s="33">
        <v>0</v>
      </c>
      <c r="DK345" s="36">
        <v>5</v>
      </c>
      <c r="DL345" s="38">
        <v>36</v>
      </c>
      <c r="DM345" s="38">
        <v>96</v>
      </c>
      <c r="DN345" s="38">
        <v>1.71</v>
      </c>
      <c r="DO345" s="38">
        <v>0.66</v>
      </c>
      <c r="DP345" s="33">
        <v>36</v>
      </c>
      <c r="DQ345" s="36">
        <v>101</v>
      </c>
      <c r="DR345" s="28">
        <v>137</v>
      </c>
      <c r="DS345" s="28">
        <v>92</v>
      </c>
      <c r="DT345" s="28">
        <v>2.5499999999999998</v>
      </c>
      <c r="DU345" s="28">
        <v>0.94</v>
      </c>
      <c r="DV345" s="28" t="s">
        <v>372</v>
      </c>
      <c r="DW345" s="168">
        <v>0.71653543307086609</v>
      </c>
    </row>
    <row r="346" spans="1:127" ht="18.75" customHeight="1" x14ac:dyDescent="0.2">
      <c r="A346" s="102">
        <v>68</v>
      </c>
      <c r="B346" s="629"/>
      <c r="C346" s="45">
        <v>2221727267</v>
      </c>
      <c r="D346" s="26" t="s">
        <v>12</v>
      </c>
      <c r="E346" s="26" t="s">
        <v>20</v>
      </c>
      <c r="F346" s="26" t="s">
        <v>127</v>
      </c>
      <c r="G346" s="27">
        <v>35263</v>
      </c>
      <c r="H346" s="26" t="s">
        <v>210</v>
      </c>
      <c r="I346" s="26" t="s">
        <v>213</v>
      </c>
      <c r="J346" s="28">
        <v>7.8</v>
      </c>
      <c r="K346" s="28">
        <v>7.9</v>
      </c>
      <c r="L346" s="28">
        <v>4.2</v>
      </c>
      <c r="M346" s="28">
        <v>5</v>
      </c>
      <c r="N346" s="28">
        <v>0</v>
      </c>
      <c r="O346" s="28">
        <v>7</v>
      </c>
      <c r="P346" s="28" t="s">
        <v>393</v>
      </c>
      <c r="Q346" s="28" t="s">
        <v>393</v>
      </c>
      <c r="R346" s="28">
        <v>7.5</v>
      </c>
      <c r="S346" s="28" t="s">
        <v>393</v>
      </c>
      <c r="T346" s="28" t="s">
        <v>393</v>
      </c>
      <c r="U346" s="28" t="s">
        <v>393</v>
      </c>
      <c r="V346" s="28" t="s">
        <v>393</v>
      </c>
      <c r="W346" s="28">
        <v>8.1</v>
      </c>
      <c r="X346" s="28">
        <v>6.6</v>
      </c>
      <c r="Y346" s="28">
        <v>7.7</v>
      </c>
      <c r="Z346" s="28">
        <v>7.8</v>
      </c>
      <c r="AA346" s="28" t="s">
        <v>393</v>
      </c>
      <c r="AB346" s="28">
        <v>7</v>
      </c>
      <c r="AC346" s="28">
        <v>0</v>
      </c>
      <c r="AD346" s="28" t="s">
        <v>393</v>
      </c>
      <c r="AE346" s="28">
        <v>7.1</v>
      </c>
      <c r="AF346" s="28" t="s">
        <v>393</v>
      </c>
      <c r="AG346" s="28">
        <v>0</v>
      </c>
      <c r="AH346" s="28" t="s">
        <v>393</v>
      </c>
      <c r="AI346" s="28" t="s">
        <v>393</v>
      </c>
      <c r="AJ346" s="28" t="s">
        <v>393</v>
      </c>
      <c r="AK346" s="28" t="s">
        <v>393</v>
      </c>
      <c r="AL346" s="28" t="s">
        <v>393</v>
      </c>
      <c r="AM346" s="33">
        <v>24</v>
      </c>
      <c r="AN346" s="36">
        <v>27</v>
      </c>
      <c r="AO346" s="32">
        <v>7.6</v>
      </c>
      <c r="AP346" s="32">
        <v>0</v>
      </c>
      <c r="AQ346" s="32" t="s">
        <v>393</v>
      </c>
      <c r="AR346" s="32" t="s">
        <v>393</v>
      </c>
      <c r="AS346" s="32" t="s">
        <v>393</v>
      </c>
      <c r="AT346" s="32" t="s">
        <v>393</v>
      </c>
      <c r="AU346" s="32" t="s">
        <v>393</v>
      </c>
      <c r="AV346" s="32" t="s">
        <v>393</v>
      </c>
      <c r="AW346" s="32" t="s">
        <v>393</v>
      </c>
      <c r="AX346" s="32" t="s">
        <v>393</v>
      </c>
      <c r="AY346" s="32" t="s">
        <v>393</v>
      </c>
      <c r="AZ346" s="32" t="s">
        <v>393</v>
      </c>
      <c r="BA346" s="32" t="s">
        <v>393</v>
      </c>
      <c r="BB346" s="32" t="s">
        <v>393</v>
      </c>
      <c r="BC346" s="32" t="s">
        <v>393</v>
      </c>
      <c r="BD346" s="33">
        <v>1</v>
      </c>
      <c r="BE346" s="36">
        <v>4</v>
      </c>
      <c r="BF346" s="28" t="s">
        <v>393</v>
      </c>
      <c r="BG346" s="28" t="s">
        <v>393</v>
      </c>
      <c r="BH346" s="28" t="s">
        <v>393</v>
      </c>
      <c r="BI346" s="28" t="s">
        <v>393</v>
      </c>
      <c r="BJ346" s="28">
        <v>6.1</v>
      </c>
      <c r="BK346" s="28" t="s">
        <v>393</v>
      </c>
      <c r="BL346" s="28">
        <v>8.6999999999999993</v>
      </c>
      <c r="BM346" s="28" t="s">
        <v>393</v>
      </c>
      <c r="BN346" s="28">
        <v>0</v>
      </c>
      <c r="BO346" s="28">
        <v>0</v>
      </c>
      <c r="BP346" s="28" t="s">
        <v>393</v>
      </c>
      <c r="BQ346" s="28" t="s">
        <v>393</v>
      </c>
      <c r="BR346" s="28" t="s">
        <v>393</v>
      </c>
      <c r="BS346" s="28" t="s">
        <v>393</v>
      </c>
      <c r="BT346" s="28" t="s">
        <v>393</v>
      </c>
      <c r="BU346" s="28" t="s">
        <v>393</v>
      </c>
      <c r="BV346" s="28" t="s">
        <v>393</v>
      </c>
      <c r="BW346" s="28" t="s">
        <v>393</v>
      </c>
      <c r="BX346" s="28" t="s">
        <v>219</v>
      </c>
      <c r="BY346" s="28" t="s">
        <v>393</v>
      </c>
      <c r="BZ346" s="33">
        <v>4</v>
      </c>
      <c r="CA346" s="36">
        <v>46</v>
      </c>
      <c r="CB346" s="28">
        <v>0</v>
      </c>
      <c r="CC346" s="28" t="s">
        <v>393</v>
      </c>
      <c r="CD346" s="28" t="s">
        <v>393</v>
      </c>
      <c r="CE346" s="28" t="s">
        <v>393</v>
      </c>
      <c r="CF346" s="28" t="s">
        <v>393</v>
      </c>
      <c r="CG346" s="28" t="s">
        <v>393</v>
      </c>
      <c r="CH346" s="28" t="s">
        <v>393</v>
      </c>
      <c r="CI346" s="28" t="s">
        <v>393</v>
      </c>
      <c r="CJ346" s="28" t="s">
        <v>393</v>
      </c>
      <c r="CK346" s="28" t="s">
        <v>393</v>
      </c>
      <c r="CL346" s="28" t="s">
        <v>393</v>
      </c>
      <c r="CM346" s="28" t="s">
        <v>393</v>
      </c>
      <c r="CN346" s="28" t="s">
        <v>393</v>
      </c>
      <c r="CO346" s="28" t="s">
        <v>393</v>
      </c>
      <c r="CP346" s="28" t="s">
        <v>393</v>
      </c>
      <c r="CQ346" s="28" t="s">
        <v>393</v>
      </c>
      <c r="CR346" s="28" t="s">
        <v>393</v>
      </c>
      <c r="CS346" s="28" t="s">
        <v>393</v>
      </c>
      <c r="CT346" s="28" t="s">
        <v>393</v>
      </c>
      <c r="CU346" s="33">
        <v>0</v>
      </c>
      <c r="CV346" s="36">
        <v>26</v>
      </c>
      <c r="CW346" s="38">
        <v>28</v>
      </c>
      <c r="CX346" s="38">
        <v>99</v>
      </c>
      <c r="CY346" s="38">
        <v>0</v>
      </c>
      <c r="CZ346" s="38">
        <v>127</v>
      </c>
      <c r="DA346" s="38">
        <v>1.52</v>
      </c>
      <c r="DB346" s="38">
        <v>0.63</v>
      </c>
      <c r="DC346" s="28" t="s">
        <v>393</v>
      </c>
      <c r="DD346" s="28" t="s">
        <v>393</v>
      </c>
      <c r="DE346" s="28" t="s">
        <v>393</v>
      </c>
      <c r="DF346" s="28" t="s">
        <v>393</v>
      </c>
      <c r="DG346" s="38"/>
      <c r="DH346" s="38">
        <v>0</v>
      </c>
      <c r="DI346" s="38">
        <v>0</v>
      </c>
      <c r="DJ346" s="33">
        <v>0</v>
      </c>
      <c r="DK346" s="36">
        <v>5</v>
      </c>
      <c r="DL346" s="38">
        <v>28</v>
      </c>
      <c r="DM346" s="38">
        <v>104</v>
      </c>
      <c r="DN346" s="38">
        <v>1.47</v>
      </c>
      <c r="DO346" s="38">
        <v>0.6</v>
      </c>
      <c r="DP346" s="33">
        <v>29</v>
      </c>
      <c r="DQ346" s="36">
        <v>108</v>
      </c>
      <c r="DR346" s="28">
        <v>137</v>
      </c>
      <c r="DS346" s="28">
        <v>45</v>
      </c>
      <c r="DT346" s="28">
        <v>4.62</v>
      </c>
      <c r="DU346" s="28">
        <v>1.81</v>
      </c>
      <c r="DV346" s="28" t="s">
        <v>393</v>
      </c>
      <c r="DW346" s="168">
        <v>0.77952755905511806</v>
      </c>
    </row>
    <row r="347" spans="1:127" ht="18.75" customHeight="1" x14ac:dyDescent="0.2">
      <c r="A347" s="102">
        <v>69</v>
      </c>
      <c r="B347" s="629"/>
      <c r="C347" s="45">
        <v>2221728649</v>
      </c>
      <c r="D347" s="26" t="s">
        <v>6</v>
      </c>
      <c r="E347" s="26" t="s">
        <v>113</v>
      </c>
      <c r="F347" s="26" t="s">
        <v>195</v>
      </c>
      <c r="G347" s="27">
        <v>36120</v>
      </c>
      <c r="H347" s="26" t="s">
        <v>210</v>
      </c>
      <c r="I347" s="26" t="s">
        <v>213</v>
      </c>
      <c r="J347" s="28">
        <v>8.4</v>
      </c>
      <c r="K347" s="28" t="s">
        <v>219</v>
      </c>
      <c r="L347" s="28" t="s">
        <v>219</v>
      </c>
      <c r="M347" s="28">
        <v>8.8000000000000007</v>
      </c>
      <c r="N347" s="28" t="s">
        <v>219</v>
      </c>
      <c r="O347" s="28">
        <v>9.3000000000000007</v>
      </c>
      <c r="P347" s="28" t="s">
        <v>393</v>
      </c>
      <c r="Q347" s="28" t="s">
        <v>393</v>
      </c>
      <c r="R347" s="28" t="s">
        <v>219</v>
      </c>
      <c r="S347" s="28" t="s">
        <v>393</v>
      </c>
      <c r="T347" s="28" t="s">
        <v>393</v>
      </c>
      <c r="U347" s="28" t="s">
        <v>393</v>
      </c>
      <c r="V347" s="28" t="s">
        <v>393</v>
      </c>
      <c r="W347" s="28">
        <v>7.8</v>
      </c>
      <c r="X347" s="28" t="s">
        <v>393</v>
      </c>
      <c r="Y347" s="28">
        <v>8.1999999999999993</v>
      </c>
      <c r="Z347" s="28" t="s">
        <v>219</v>
      </c>
      <c r="AA347" s="28" t="s">
        <v>393</v>
      </c>
      <c r="AB347" s="28" t="s">
        <v>219</v>
      </c>
      <c r="AC347" s="28" t="s">
        <v>393</v>
      </c>
      <c r="AD347" s="28" t="s">
        <v>393</v>
      </c>
      <c r="AE347" s="28" t="s">
        <v>219</v>
      </c>
      <c r="AF347" s="28" t="s">
        <v>393</v>
      </c>
      <c r="AG347" s="28" t="s">
        <v>393</v>
      </c>
      <c r="AH347" s="28" t="s">
        <v>393</v>
      </c>
      <c r="AI347" s="28" t="s">
        <v>393</v>
      </c>
      <c r="AJ347" s="28" t="s">
        <v>393</v>
      </c>
      <c r="AK347" s="28" t="s">
        <v>393</v>
      </c>
      <c r="AL347" s="28" t="s">
        <v>393</v>
      </c>
      <c r="AM347" s="33">
        <v>11</v>
      </c>
      <c r="AN347" s="36">
        <v>40</v>
      </c>
      <c r="AO347" s="32" t="s">
        <v>219</v>
      </c>
      <c r="AP347" s="32" t="s">
        <v>393</v>
      </c>
      <c r="AQ347" s="32" t="s">
        <v>393</v>
      </c>
      <c r="AR347" s="32" t="s">
        <v>393</v>
      </c>
      <c r="AS347" s="32" t="s">
        <v>393</v>
      </c>
      <c r="AT347" s="32" t="s">
        <v>393</v>
      </c>
      <c r="AU347" s="32" t="s">
        <v>393</v>
      </c>
      <c r="AV347" s="32" t="s">
        <v>393</v>
      </c>
      <c r="AW347" s="32" t="s">
        <v>393</v>
      </c>
      <c r="AX347" s="32" t="s">
        <v>393</v>
      </c>
      <c r="AY347" s="32" t="s">
        <v>393</v>
      </c>
      <c r="AZ347" s="32" t="s">
        <v>393</v>
      </c>
      <c r="BA347" s="32" t="s">
        <v>393</v>
      </c>
      <c r="BB347" s="32" t="s">
        <v>393</v>
      </c>
      <c r="BC347" s="32" t="s">
        <v>393</v>
      </c>
      <c r="BD347" s="33">
        <v>0</v>
      </c>
      <c r="BE347" s="36">
        <v>5</v>
      </c>
      <c r="BF347" s="28" t="s">
        <v>393</v>
      </c>
      <c r="BG347" s="28" t="s">
        <v>393</v>
      </c>
      <c r="BH347" s="28" t="s">
        <v>393</v>
      </c>
      <c r="BI347" s="28" t="s">
        <v>393</v>
      </c>
      <c r="BJ347" s="28">
        <v>6.7</v>
      </c>
      <c r="BK347" s="28" t="s">
        <v>393</v>
      </c>
      <c r="BL347" s="28" t="s">
        <v>219</v>
      </c>
      <c r="BM347" s="28" t="s">
        <v>393</v>
      </c>
      <c r="BN347" s="28" t="s">
        <v>393</v>
      </c>
      <c r="BO347" s="28" t="s">
        <v>393</v>
      </c>
      <c r="BP347" s="28" t="s">
        <v>393</v>
      </c>
      <c r="BQ347" s="28" t="s">
        <v>393</v>
      </c>
      <c r="BR347" s="28" t="s">
        <v>393</v>
      </c>
      <c r="BS347" s="28" t="s">
        <v>393</v>
      </c>
      <c r="BT347" s="28" t="s">
        <v>393</v>
      </c>
      <c r="BU347" s="28" t="s">
        <v>393</v>
      </c>
      <c r="BV347" s="28" t="s">
        <v>393</v>
      </c>
      <c r="BW347" s="28" t="s">
        <v>393</v>
      </c>
      <c r="BX347" s="28" t="s">
        <v>393</v>
      </c>
      <c r="BY347" s="28" t="s">
        <v>393</v>
      </c>
      <c r="BZ347" s="33">
        <v>2</v>
      </c>
      <c r="CA347" s="36">
        <v>48</v>
      </c>
      <c r="CB347" s="28" t="s">
        <v>393</v>
      </c>
      <c r="CC347" s="28" t="s">
        <v>393</v>
      </c>
      <c r="CD347" s="28" t="s">
        <v>393</v>
      </c>
      <c r="CE347" s="28" t="s">
        <v>393</v>
      </c>
      <c r="CF347" s="28" t="s">
        <v>393</v>
      </c>
      <c r="CG347" s="28" t="s">
        <v>393</v>
      </c>
      <c r="CH347" s="28" t="s">
        <v>393</v>
      </c>
      <c r="CI347" s="28" t="s">
        <v>393</v>
      </c>
      <c r="CJ347" s="28" t="s">
        <v>393</v>
      </c>
      <c r="CK347" s="28" t="s">
        <v>393</v>
      </c>
      <c r="CL347" s="28" t="s">
        <v>393</v>
      </c>
      <c r="CM347" s="28" t="s">
        <v>393</v>
      </c>
      <c r="CN347" s="28" t="s">
        <v>393</v>
      </c>
      <c r="CO347" s="28" t="s">
        <v>393</v>
      </c>
      <c r="CP347" s="28" t="s">
        <v>393</v>
      </c>
      <c r="CQ347" s="28" t="s">
        <v>393</v>
      </c>
      <c r="CR347" s="28" t="s">
        <v>393</v>
      </c>
      <c r="CS347" s="28" t="s">
        <v>393</v>
      </c>
      <c r="CT347" s="28" t="s">
        <v>393</v>
      </c>
      <c r="CU347" s="33">
        <v>0</v>
      </c>
      <c r="CV347" s="36">
        <v>26</v>
      </c>
      <c r="CW347" s="38">
        <v>13</v>
      </c>
      <c r="CX347" s="38">
        <v>114</v>
      </c>
      <c r="CY347" s="38">
        <v>0</v>
      </c>
      <c r="CZ347" s="38">
        <v>127</v>
      </c>
      <c r="DA347" s="38">
        <v>0.85</v>
      </c>
      <c r="DB347" s="38">
        <v>0.37</v>
      </c>
      <c r="DC347" s="28" t="s">
        <v>393</v>
      </c>
      <c r="DD347" s="28" t="s">
        <v>393</v>
      </c>
      <c r="DE347" s="28" t="s">
        <v>393</v>
      </c>
      <c r="DF347" s="28" t="s">
        <v>393</v>
      </c>
      <c r="DG347" s="38"/>
      <c r="DH347" s="38">
        <v>0</v>
      </c>
      <c r="DI347" s="38">
        <v>0</v>
      </c>
      <c r="DJ347" s="33">
        <v>0</v>
      </c>
      <c r="DK347" s="36">
        <v>5</v>
      </c>
      <c r="DL347" s="38">
        <v>13</v>
      </c>
      <c r="DM347" s="38">
        <v>119</v>
      </c>
      <c r="DN347" s="38">
        <v>0.82</v>
      </c>
      <c r="DO347" s="38">
        <v>0.36</v>
      </c>
      <c r="DP347" s="33">
        <v>13</v>
      </c>
      <c r="DQ347" s="36">
        <v>124</v>
      </c>
      <c r="DR347" s="28">
        <v>137</v>
      </c>
      <c r="DS347" s="28">
        <v>13</v>
      </c>
      <c r="DT347" s="28">
        <v>8.33</v>
      </c>
      <c r="DU347" s="28">
        <v>3.61</v>
      </c>
      <c r="DV347" s="28" t="s">
        <v>393</v>
      </c>
      <c r="DW347" s="168">
        <v>0.89763779527559051</v>
      </c>
    </row>
    <row r="348" spans="1:127" ht="18.75" customHeight="1" x14ac:dyDescent="0.2">
      <c r="A348" s="102">
        <v>70</v>
      </c>
      <c r="B348" s="629"/>
      <c r="C348" s="45">
        <v>2221724270</v>
      </c>
      <c r="D348" s="26" t="s">
        <v>7</v>
      </c>
      <c r="E348" s="26" t="s">
        <v>20</v>
      </c>
      <c r="F348" s="26" t="s">
        <v>202</v>
      </c>
      <c r="G348" s="27">
        <v>36107</v>
      </c>
      <c r="H348" s="26" t="s">
        <v>210</v>
      </c>
      <c r="I348" s="26" t="s">
        <v>213</v>
      </c>
      <c r="J348" s="28">
        <v>8.6</v>
      </c>
      <c r="K348" s="28" t="s">
        <v>219</v>
      </c>
      <c r="L348" s="28" t="s">
        <v>219</v>
      </c>
      <c r="M348" s="28">
        <v>8.6</v>
      </c>
      <c r="N348" s="28" t="s">
        <v>219</v>
      </c>
      <c r="O348" s="28">
        <v>5.3</v>
      </c>
      <c r="P348" s="28" t="s">
        <v>393</v>
      </c>
      <c r="Q348" s="28" t="s">
        <v>393</v>
      </c>
      <c r="R348" s="28" t="s">
        <v>219</v>
      </c>
      <c r="S348" s="28" t="s">
        <v>393</v>
      </c>
      <c r="T348" s="28" t="s">
        <v>393</v>
      </c>
      <c r="U348" s="28" t="s">
        <v>393</v>
      </c>
      <c r="V348" s="28" t="s">
        <v>393</v>
      </c>
      <c r="W348" s="28">
        <v>6.7</v>
      </c>
      <c r="X348" s="28" t="s">
        <v>393</v>
      </c>
      <c r="Y348" s="28">
        <v>6.2</v>
      </c>
      <c r="Z348" s="28" t="s">
        <v>219</v>
      </c>
      <c r="AA348" s="28" t="s">
        <v>393</v>
      </c>
      <c r="AB348" s="28" t="s">
        <v>219</v>
      </c>
      <c r="AC348" s="28" t="s">
        <v>393</v>
      </c>
      <c r="AD348" s="28" t="s">
        <v>393</v>
      </c>
      <c r="AE348" s="28" t="s">
        <v>219</v>
      </c>
      <c r="AF348" s="28" t="s">
        <v>393</v>
      </c>
      <c r="AG348" s="28" t="s">
        <v>393</v>
      </c>
      <c r="AH348" s="28" t="s">
        <v>393</v>
      </c>
      <c r="AI348" s="28" t="s">
        <v>393</v>
      </c>
      <c r="AJ348" s="28" t="s">
        <v>393</v>
      </c>
      <c r="AK348" s="28" t="s">
        <v>393</v>
      </c>
      <c r="AL348" s="28" t="s">
        <v>393</v>
      </c>
      <c r="AM348" s="33">
        <v>11</v>
      </c>
      <c r="AN348" s="36">
        <v>40</v>
      </c>
      <c r="AO348" s="32" t="s">
        <v>219</v>
      </c>
      <c r="AP348" s="32" t="s">
        <v>393</v>
      </c>
      <c r="AQ348" s="32" t="s">
        <v>393</v>
      </c>
      <c r="AR348" s="32" t="s">
        <v>393</v>
      </c>
      <c r="AS348" s="32" t="s">
        <v>393</v>
      </c>
      <c r="AT348" s="32" t="s">
        <v>393</v>
      </c>
      <c r="AU348" s="32" t="s">
        <v>393</v>
      </c>
      <c r="AV348" s="32" t="s">
        <v>393</v>
      </c>
      <c r="AW348" s="32" t="s">
        <v>393</v>
      </c>
      <c r="AX348" s="32" t="s">
        <v>393</v>
      </c>
      <c r="AY348" s="32" t="s">
        <v>393</v>
      </c>
      <c r="AZ348" s="32" t="s">
        <v>393</v>
      </c>
      <c r="BA348" s="32" t="s">
        <v>393</v>
      </c>
      <c r="BB348" s="32" t="s">
        <v>393</v>
      </c>
      <c r="BC348" s="32" t="s">
        <v>393</v>
      </c>
      <c r="BD348" s="33">
        <v>0</v>
      </c>
      <c r="BE348" s="36">
        <v>5</v>
      </c>
      <c r="BF348" s="28" t="s">
        <v>393</v>
      </c>
      <c r="BG348" s="28" t="s">
        <v>393</v>
      </c>
      <c r="BH348" s="28" t="s">
        <v>393</v>
      </c>
      <c r="BI348" s="28" t="s">
        <v>393</v>
      </c>
      <c r="BJ348" s="28">
        <v>6.8</v>
      </c>
      <c r="BK348" s="28" t="s">
        <v>393</v>
      </c>
      <c r="BL348" s="28" t="s">
        <v>219</v>
      </c>
      <c r="BM348" s="28" t="s">
        <v>393</v>
      </c>
      <c r="BN348" s="28" t="s">
        <v>393</v>
      </c>
      <c r="BO348" s="28" t="s">
        <v>393</v>
      </c>
      <c r="BP348" s="28" t="s">
        <v>393</v>
      </c>
      <c r="BQ348" s="28" t="s">
        <v>393</v>
      </c>
      <c r="BR348" s="28" t="s">
        <v>393</v>
      </c>
      <c r="BS348" s="28" t="s">
        <v>393</v>
      </c>
      <c r="BT348" s="28" t="s">
        <v>393</v>
      </c>
      <c r="BU348" s="28" t="s">
        <v>393</v>
      </c>
      <c r="BV348" s="28" t="s">
        <v>393</v>
      </c>
      <c r="BW348" s="28" t="s">
        <v>393</v>
      </c>
      <c r="BX348" s="28" t="s">
        <v>393</v>
      </c>
      <c r="BY348" s="28" t="s">
        <v>393</v>
      </c>
      <c r="BZ348" s="33">
        <v>2</v>
      </c>
      <c r="CA348" s="36">
        <v>48</v>
      </c>
      <c r="CB348" s="28" t="s">
        <v>393</v>
      </c>
      <c r="CC348" s="28" t="s">
        <v>393</v>
      </c>
      <c r="CD348" s="28" t="s">
        <v>393</v>
      </c>
      <c r="CE348" s="28" t="s">
        <v>393</v>
      </c>
      <c r="CF348" s="28" t="s">
        <v>393</v>
      </c>
      <c r="CG348" s="28" t="s">
        <v>393</v>
      </c>
      <c r="CH348" s="28" t="s">
        <v>393</v>
      </c>
      <c r="CI348" s="28" t="s">
        <v>393</v>
      </c>
      <c r="CJ348" s="28" t="s">
        <v>393</v>
      </c>
      <c r="CK348" s="28" t="s">
        <v>393</v>
      </c>
      <c r="CL348" s="28" t="s">
        <v>393</v>
      </c>
      <c r="CM348" s="28" t="s">
        <v>393</v>
      </c>
      <c r="CN348" s="28" t="s">
        <v>393</v>
      </c>
      <c r="CO348" s="28" t="s">
        <v>393</v>
      </c>
      <c r="CP348" s="28" t="s">
        <v>393</v>
      </c>
      <c r="CQ348" s="28" t="s">
        <v>393</v>
      </c>
      <c r="CR348" s="28" t="s">
        <v>393</v>
      </c>
      <c r="CS348" s="28" t="s">
        <v>393</v>
      </c>
      <c r="CT348" s="28" t="s">
        <v>393</v>
      </c>
      <c r="CU348" s="33">
        <v>0</v>
      </c>
      <c r="CV348" s="36">
        <v>26</v>
      </c>
      <c r="CW348" s="38">
        <v>13</v>
      </c>
      <c r="CX348" s="38">
        <v>114</v>
      </c>
      <c r="CY348" s="38">
        <v>0</v>
      </c>
      <c r="CZ348" s="38">
        <v>127</v>
      </c>
      <c r="DA348" s="38">
        <v>0.73</v>
      </c>
      <c r="DB348" s="38">
        <v>0.3</v>
      </c>
      <c r="DC348" s="28" t="s">
        <v>393</v>
      </c>
      <c r="DD348" s="28" t="s">
        <v>393</v>
      </c>
      <c r="DE348" s="28" t="s">
        <v>393</v>
      </c>
      <c r="DF348" s="28" t="s">
        <v>393</v>
      </c>
      <c r="DG348" s="38"/>
      <c r="DH348" s="38">
        <v>0</v>
      </c>
      <c r="DI348" s="38">
        <v>0</v>
      </c>
      <c r="DJ348" s="33">
        <v>0</v>
      </c>
      <c r="DK348" s="36">
        <v>5</v>
      </c>
      <c r="DL348" s="38">
        <v>13</v>
      </c>
      <c r="DM348" s="38">
        <v>119</v>
      </c>
      <c r="DN348" s="38">
        <v>0.7</v>
      </c>
      <c r="DO348" s="38">
        <v>0.28999999999999998</v>
      </c>
      <c r="DP348" s="33">
        <v>13</v>
      </c>
      <c r="DQ348" s="36">
        <v>124</v>
      </c>
      <c r="DR348" s="28">
        <v>137</v>
      </c>
      <c r="DS348" s="28">
        <v>13</v>
      </c>
      <c r="DT348" s="28">
        <v>7.08</v>
      </c>
      <c r="DU348" s="28">
        <v>2.91</v>
      </c>
      <c r="DV348" s="28" t="s">
        <v>393</v>
      </c>
      <c r="DW348" s="168">
        <v>0.89763779527559051</v>
      </c>
    </row>
    <row r="349" spans="1:127" ht="18.75" customHeight="1" x14ac:dyDescent="0.2">
      <c r="A349" s="102">
        <v>71</v>
      </c>
      <c r="B349" s="629"/>
      <c r="C349" s="45">
        <v>2220728924</v>
      </c>
      <c r="D349" s="26" t="s">
        <v>7</v>
      </c>
      <c r="E349" s="26" t="s">
        <v>65</v>
      </c>
      <c r="F349" s="26" t="s">
        <v>142</v>
      </c>
      <c r="G349" s="27">
        <v>35853</v>
      </c>
      <c r="H349" s="26" t="s">
        <v>209</v>
      </c>
      <c r="I349" s="26" t="s">
        <v>213</v>
      </c>
      <c r="J349" s="28">
        <v>7.9</v>
      </c>
      <c r="K349" s="28" t="s">
        <v>219</v>
      </c>
      <c r="L349" s="28" t="s">
        <v>219</v>
      </c>
      <c r="M349" s="28">
        <v>5.6</v>
      </c>
      <c r="N349" s="28" t="s">
        <v>219</v>
      </c>
      <c r="O349" s="28">
        <v>4.5</v>
      </c>
      <c r="P349" s="28" t="s">
        <v>393</v>
      </c>
      <c r="Q349" s="28" t="s">
        <v>393</v>
      </c>
      <c r="R349" s="28" t="s">
        <v>219</v>
      </c>
      <c r="S349" s="28" t="s">
        <v>393</v>
      </c>
      <c r="T349" s="28" t="s">
        <v>393</v>
      </c>
      <c r="U349" s="28" t="s">
        <v>393</v>
      </c>
      <c r="V349" s="28" t="s">
        <v>393</v>
      </c>
      <c r="W349" s="28">
        <v>7.6</v>
      </c>
      <c r="X349" s="28" t="s">
        <v>393</v>
      </c>
      <c r="Y349" s="28">
        <v>8.4</v>
      </c>
      <c r="Z349" s="28" t="s">
        <v>219</v>
      </c>
      <c r="AA349" s="28" t="s">
        <v>393</v>
      </c>
      <c r="AB349" s="28" t="s">
        <v>219</v>
      </c>
      <c r="AC349" s="28" t="s">
        <v>393</v>
      </c>
      <c r="AD349" s="28" t="s">
        <v>393</v>
      </c>
      <c r="AE349" s="28" t="s">
        <v>219</v>
      </c>
      <c r="AF349" s="28" t="s">
        <v>393</v>
      </c>
      <c r="AG349" s="28">
        <v>0</v>
      </c>
      <c r="AH349" s="28" t="s">
        <v>393</v>
      </c>
      <c r="AI349" s="28" t="s">
        <v>393</v>
      </c>
      <c r="AJ349" s="28" t="s">
        <v>393</v>
      </c>
      <c r="AK349" s="28" t="s">
        <v>393</v>
      </c>
      <c r="AL349" s="28" t="s">
        <v>393</v>
      </c>
      <c r="AM349" s="33">
        <v>11</v>
      </c>
      <c r="AN349" s="36">
        <v>40</v>
      </c>
      <c r="AO349" s="32" t="s">
        <v>219</v>
      </c>
      <c r="AP349" s="32" t="s">
        <v>393</v>
      </c>
      <c r="AQ349" s="32" t="s">
        <v>393</v>
      </c>
      <c r="AR349" s="32" t="s">
        <v>393</v>
      </c>
      <c r="AS349" s="32" t="s">
        <v>393</v>
      </c>
      <c r="AT349" s="32" t="s">
        <v>393</v>
      </c>
      <c r="AU349" s="32" t="s">
        <v>393</v>
      </c>
      <c r="AV349" s="32" t="s">
        <v>393</v>
      </c>
      <c r="AW349" s="32" t="s">
        <v>393</v>
      </c>
      <c r="AX349" s="32" t="s">
        <v>393</v>
      </c>
      <c r="AY349" s="32" t="s">
        <v>393</v>
      </c>
      <c r="AZ349" s="32" t="s">
        <v>393</v>
      </c>
      <c r="BA349" s="32" t="s">
        <v>393</v>
      </c>
      <c r="BB349" s="32" t="s">
        <v>393</v>
      </c>
      <c r="BC349" s="32" t="s">
        <v>393</v>
      </c>
      <c r="BD349" s="33">
        <v>0</v>
      </c>
      <c r="BE349" s="36">
        <v>5</v>
      </c>
      <c r="BF349" s="28" t="s">
        <v>393</v>
      </c>
      <c r="BG349" s="28" t="s">
        <v>393</v>
      </c>
      <c r="BH349" s="28" t="s">
        <v>393</v>
      </c>
      <c r="BI349" s="28" t="s">
        <v>393</v>
      </c>
      <c r="BJ349" s="28">
        <v>4.5999999999999996</v>
      </c>
      <c r="BK349" s="28" t="s">
        <v>393</v>
      </c>
      <c r="BL349" s="28" t="s">
        <v>219</v>
      </c>
      <c r="BM349" s="28" t="s">
        <v>393</v>
      </c>
      <c r="BN349" s="28" t="s">
        <v>393</v>
      </c>
      <c r="BO349" s="28" t="s">
        <v>393</v>
      </c>
      <c r="BP349" s="28" t="s">
        <v>393</v>
      </c>
      <c r="BQ349" s="28" t="s">
        <v>393</v>
      </c>
      <c r="BR349" s="28" t="s">
        <v>393</v>
      </c>
      <c r="BS349" s="28" t="s">
        <v>393</v>
      </c>
      <c r="BT349" s="28" t="s">
        <v>393</v>
      </c>
      <c r="BU349" s="28" t="s">
        <v>393</v>
      </c>
      <c r="BV349" s="28" t="s">
        <v>393</v>
      </c>
      <c r="BW349" s="28" t="s">
        <v>393</v>
      </c>
      <c r="BX349" s="28" t="s">
        <v>393</v>
      </c>
      <c r="BY349" s="28" t="s">
        <v>393</v>
      </c>
      <c r="BZ349" s="33">
        <v>2</v>
      </c>
      <c r="CA349" s="36">
        <v>48</v>
      </c>
      <c r="CB349" s="28" t="s">
        <v>393</v>
      </c>
      <c r="CC349" s="28" t="s">
        <v>393</v>
      </c>
      <c r="CD349" s="28" t="s">
        <v>393</v>
      </c>
      <c r="CE349" s="28" t="s">
        <v>393</v>
      </c>
      <c r="CF349" s="28" t="s">
        <v>393</v>
      </c>
      <c r="CG349" s="28" t="s">
        <v>393</v>
      </c>
      <c r="CH349" s="28" t="s">
        <v>393</v>
      </c>
      <c r="CI349" s="28" t="s">
        <v>393</v>
      </c>
      <c r="CJ349" s="28" t="s">
        <v>393</v>
      </c>
      <c r="CK349" s="28" t="s">
        <v>393</v>
      </c>
      <c r="CL349" s="28" t="s">
        <v>393</v>
      </c>
      <c r="CM349" s="28" t="s">
        <v>393</v>
      </c>
      <c r="CN349" s="28" t="s">
        <v>393</v>
      </c>
      <c r="CO349" s="28" t="s">
        <v>393</v>
      </c>
      <c r="CP349" s="28" t="s">
        <v>393</v>
      </c>
      <c r="CQ349" s="28" t="s">
        <v>393</v>
      </c>
      <c r="CR349" s="28" t="s">
        <v>393</v>
      </c>
      <c r="CS349" s="28" t="s">
        <v>393</v>
      </c>
      <c r="CT349" s="28" t="s">
        <v>393</v>
      </c>
      <c r="CU349" s="33">
        <v>0</v>
      </c>
      <c r="CV349" s="36">
        <v>26</v>
      </c>
      <c r="CW349" s="38">
        <v>13</v>
      </c>
      <c r="CX349" s="38">
        <v>114</v>
      </c>
      <c r="CY349" s="38">
        <v>0</v>
      </c>
      <c r="CZ349" s="38">
        <v>127</v>
      </c>
      <c r="DA349" s="38">
        <v>0.62</v>
      </c>
      <c r="DB349" s="38">
        <v>0.25</v>
      </c>
      <c r="DC349" s="28" t="s">
        <v>393</v>
      </c>
      <c r="DD349" s="28" t="s">
        <v>393</v>
      </c>
      <c r="DE349" s="28" t="s">
        <v>393</v>
      </c>
      <c r="DF349" s="28" t="s">
        <v>393</v>
      </c>
      <c r="DG349" s="38"/>
      <c r="DH349" s="38">
        <v>0</v>
      </c>
      <c r="DI349" s="38">
        <v>0</v>
      </c>
      <c r="DJ349" s="33">
        <v>0</v>
      </c>
      <c r="DK349" s="36">
        <v>5</v>
      </c>
      <c r="DL349" s="38">
        <v>13</v>
      </c>
      <c r="DM349" s="38">
        <v>119</v>
      </c>
      <c r="DN349" s="38">
        <v>0.6</v>
      </c>
      <c r="DO349" s="38">
        <v>0.24</v>
      </c>
      <c r="DP349" s="33">
        <v>13</v>
      </c>
      <c r="DQ349" s="36">
        <v>124</v>
      </c>
      <c r="DR349" s="28">
        <v>137</v>
      </c>
      <c r="DS349" s="28">
        <v>25</v>
      </c>
      <c r="DT349" s="28">
        <v>3.16</v>
      </c>
      <c r="DU349" s="28">
        <v>1.25</v>
      </c>
      <c r="DV349" s="28" t="s">
        <v>393</v>
      </c>
      <c r="DW349" s="168">
        <v>0.89763779527559051</v>
      </c>
    </row>
    <row r="352" spans="1:127" x14ac:dyDescent="0.2">
      <c r="CZ352" s="64" t="s">
        <v>4601</v>
      </c>
    </row>
    <row r="353" spans="1:127" ht="18.75" x14ac:dyDescent="0.2">
      <c r="D353" s="62" t="s">
        <v>4595</v>
      </c>
      <c r="V353" s="62" t="s">
        <v>4597</v>
      </c>
      <c r="BI353" s="62" t="s">
        <v>4598</v>
      </c>
      <c r="CE353" s="62" t="s">
        <v>4599</v>
      </c>
      <c r="CZ353" s="62" t="s">
        <v>4602</v>
      </c>
    </row>
    <row r="354" spans="1:127" ht="18.75" x14ac:dyDescent="0.2">
      <c r="D354" s="63"/>
      <c r="CE354" s="63"/>
    </row>
    <row r="355" spans="1:127" ht="18.75" x14ac:dyDescent="0.2">
      <c r="D355" s="63"/>
      <c r="CE355" s="63"/>
    </row>
    <row r="356" spans="1:127" ht="18.75" x14ac:dyDescent="0.2">
      <c r="D356" s="63"/>
      <c r="CE356" s="63"/>
    </row>
    <row r="357" spans="1:127" ht="18.75" x14ac:dyDescent="0.2">
      <c r="D357" s="63"/>
      <c r="CE357" s="63"/>
    </row>
    <row r="358" spans="1:127" ht="18.75" x14ac:dyDescent="0.2">
      <c r="D358" s="63"/>
      <c r="CE358" s="63"/>
    </row>
    <row r="359" spans="1:127" ht="18.75" x14ac:dyDescent="0.2">
      <c r="D359" s="63"/>
      <c r="CE359" s="63"/>
    </row>
    <row r="360" spans="1:127" ht="18.75" x14ac:dyDescent="0.2">
      <c r="D360" s="63"/>
      <c r="CE360" s="63"/>
    </row>
    <row r="361" spans="1:127" ht="18.75" x14ac:dyDescent="0.2">
      <c r="D361" s="63" t="s">
        <v>4596</v>
      </c>
      <c r="CE361" s="63" t="s">
        <v>4600</v>
      </c>
    </row>
    <row r="365" spans="1:127" ht="21" customHeight="1" x14ac:dyDescent="0.2">
      <c r="C365" s="180" t="s">
        <v>4607</v>
      </c>
    </row>
    <row r="366" spans="1:127" ht="18.75" customHeight="1" x14ac:dyDescent="0.2">
      <c r="A366" s="52"/>
      <c r="B366" s="625"/>
      <c r="C366" s="45">
        <v>2221727336</v>
      </c>
      <c r="D366" s="26" t="s">
        <v>22</v>
      </c>
      <c r="E366" s="26" t="s">
        <v>86</v>
      </c>
      <c r="F366" s="26" t="s">
        <v>57</v>
      </c>
      <c r="G366" s="27">
        <v>36156</v>
      </c>
      <c r="H366" s="26" t="s">
        <v>210</v>
      </c>
      <c r="I366" s="26" t="s">
        <v>212</v>
      </c>
      <c r="J366" s="28">
        <v>7.8</v>
      </c>
      <c r="K366" s="28">
        <v>6.8</v>
      </c>
      <c r="L366" s="28">
        <v>7.3</v>
      </c>
      <c r="M366" s="28">
        <v>7.2</v>
      </c>
      <c r="N366" s="28">
        <v>7.5</v>
      </c>
      <c r="O366" s="28">
        <v>7.1</v>
      </c>
      <c r="P366" s="28">
        <v>6.8</v>
      </c>
      <c r="Q366" s="28" t="s">
        <v>393</v>
      </c>
      <c r="R366" s="28">
        <v>6.1</v>
      </c>
      <c r="S366" s="28" t="s">
        <v>393</v>
      </c>
      <c r="T366" s="28">
        <v>7.9</v>
      </c>
      <c r="U366" s="28" t="s">
        <v>393</v>
      </c>
      <c r="V366" s="28" t="s">
        <v>393</v>
      </c>
      <c r="W366" s="28">
        <v>7.1</v>
      </c>
      <c r="X366" s="28" t="s">
        <v>393</v>
      </c>
      <c r="Y366" s="28">
        <v>9.1</v>
      </c>
      <c r="Z366" s="28">
        <v>8.1</v>
      </c>
      <c r="AA366" s="28">
        <v>6.5</v>
      </c>
      <c r="AB366" s="28">
        <v>7</v>
      </c>
      <c r="AC366" s="28">
        <v>7.9</v>
      </c>
      <c r="AD366" s="28">
        <v>7.2</v>
      </c>
      <c r="AE366" s="28">
        <v>5.0999999999999996</v>
      </c>
      <c r="AF366" s="28">
        <v>7.3</v>
      </c>
      <c r="AG366" s="28">
        <v>4.5999999999999996</v>
      </c>
      <c r="AH366" s="28">
        <v>6.1</v>
      </c>
      <c r="AI366" s="28">
        <v>5</v>
      </c>
      <c r="AJ366" s="28">
        <v>6.3</v>
      </c>
      <c r="AK366" s="28">
        <v>6.5</v>
      </c>
      <c r="AL366" s="28">
        <v>6.5</v>
      </c>
      <c r="AM366" s="33">
        <v>51</v>
      </c>
      <c r="AN366" s="36">
        <v>0</v>
      </c>
      <c r="AO366" s="32">
        <v>5.2</v>
      </c>
      <c r="AP366" s="32">
        <v>5</v>
      </c>
      <c r="AQ366" s="32">
        <v>7.2</v>
      </c>
      <c r="AR366" s="32" t="s">
        <v>393</v>
      </c>
      <c r="AS366" s="32" t="s">
        <v>393</v>
      </c>
      <c r="AT366" s="32" t="s">
        <v>393</v>
      </c>
      <c r="AU366" s="32" t="s">
        <v>393</v>
      </c>
      <c r="AV366" s="32" t="s">
        <v>393</v>
      </c>
      <c r="AW366" s="32">
        <v>5.8</v>
      </c>
      <c r="AX366" s="32" t="s">
        <v>393</v>
      </c>
      <c r="AY366" s="32" t="s">
        <v>393</v>
      </c>
      <c r="AZ366" s="32" t="s">
        <v>393</v>
      </c>
      <c r="BA366" s="32" t="s">
        <v>393</v>
      </c>
      <c r="BB366" s="32" t="s">
        <v>393</v>
      </c>
      <c r="BC366" s="32">
        <v>7.4</v>
      </c>
      <c r="BD366" s="33">
        <v>5</v>
      </c>
      <c r="BE366" s="36">
        <v>0</v>
      </c>
      <c r="BF366" s="28">
        <v>5.7</v>
      </c>
      <c r="BG366" s="28">
        <v>6.2</v>
      </c>
      <c r="BH366" s="28">
        <v>4.4000000000000004</v>
      </c>
      <c r="BI366" s="28">
        <v>8.4</v>
      </c>
      <c r="BJ366" s="28">
        <v>5.4</v>
      </c>
      <c r="BK366" s="28">
        <v>5.5</v>
      </c>
      <c r="BL366" s="28">
        <v>8.3000000000000007</v>
      </c>
      <c r="BM366" s="28">
        <v>5.6</v>
      </c>
      <c r="BN366" s="28">
        <v>7.3</v>
      </c>
      <c r="BO366" s="28">
        <v>6.7</v>
      </c>
      <c r="BP366" s="28">
        <v>7</v>
      </c>
      <c r="BQ366" s="28" t="s">
        <v>219</v>
      </c>
      <c r="BR366" s="28">
        <v>6.4</v>
      </c>
      <c r="BS366" s="28" t="s">
        <v>393</v>
      </c>
      <c r="BT366" s="28">
        <v>7.3</v>
      </c>
      <c r="BU366" s="28">
        <v>5.2</v>
      </c>
      <c r="BV366" s="28">
        <v>5.8</v>
      </c>
      <c r="BW366" s="28">
        <v>7.7</v>
      </c>
      <c r="BX366" s="28">
        <v>7.5</v>
      </c>
      <c r="BY366" s="28">
        <v>8.1999999999999993</v>
      </c>
      <c r="BZ366" s="33">
        <v>48</v>
      </c>
      <c r="CA366" s="36">
        <v>2</v>
      </c>
      <c r="CB366" s="28">
        <v>6.5</v>
      </c>
      <c r="CC366" s="28" t="s">
        <v>393</v>
      </c>
      <c r="CD366" s="28">
        <v>8.9</v>
      </c>
      <c r="CE366" s="28" t="s">
        <v>393</v>
      </c>
      <c r="CF366" s="28">
        <v>5.8</v>
      </c>
      <c r="CG366" s="28">
        <v>7.7</v>
      </c>
      <c r="CH366" s="28">
        <v>8.5</v>
      </c>
      <c r="CI366" s="28">
        <v>4.3</v>
      </c>
      <c r="CJ366" s="28" t="s">
        <v>393</v>
      </c>
      <c r="CK366" s="28">
        <v>6.1</v>
      </c>
      <c r="CL366" s="28" t="s">
        <v>393</v>
      </c>
      <c r="CM366" s="28" t="s">
        <v>393</v>
      </c>
      <c r="CN366" s="28" t="s">
        <v>393</v>
      </c>
      <c r="CO366" s="28" t="s">
        <v>393</v>
      </c>
      <c r="CP366" s="28" t="s">
        <v>219</v>
      </c>
      <c r="CQ366" s="28">
        <v>5.9</v>
      </c>
      <c r="CR366" s="28">
        <v>6.9</v>
      </c>
      <c r="CS366" s="28">
        <v>7</v>
      </c>
      <c r="CT366" s="28">
        <v>7</v>
      </c>
      <c r="CU366" s="33">
        <v>24</v>
      </c>
      <c r="CV366" s="36">
        <v>3</v>
      </c>
      <c r="CW366" s="38">
        <v>123</v>
      </c>
      <c r="CX366" s="38">
        <v>5</v>
      </c>
      <c r="CY366" s="38">
        <v>0</v>
      </c>
      <c r="CZ366" s="38">
        <v>128</v>
      </c>
      <c r="DA366" s="38">
        <v>6.43</v>
      </c>
      <c r="DB366" s="38">
        <v>2.56</v>
      </c>
      <c r="DC366" s="28" t="s">
        <v>393</v>
      </c>
      <c r="DD366" s="28" t="s">
        <v>393</v>
      </c>
      <c r="DE366" s="28" t="s">
        <v>393</v>
      </c>
      <c r="DF366" s="28" t="s">
        <v>393</v>
      </c>
      <c r="DG366" s="38"/>
      <c r="DH366" s="38">
        <v>0</v>
      </c>
      <c r="DI366" s="38">
        <v>0</v>
      </c>
      <c r="DJ366" s="33">
        <v>0</v>
      </c>
      <c r="DK366" s="36">
        <v>5</v>
      </c>
      <c r="DL366" s="38">
        <v>123</v>
      </c>
      <c r="DM366" s="38">
        <v>10</v>
      </c>
      <c r="DN366" s="38">
        <v>6.19</v>
      </c>
      <c r="DO366" s="38">
        <v>2.46</v>
      </c>
      <c r="DP366" s="33">
        <v>128</v>
      </c>
      <c r="DQ366" s="36">
        <v>10</v>
      </c>
      <c r="DR366" s="28">
        <v>137</v>
      </c>
      <c r="DS366" s="28">
        <v>128</v>
      </c>
      <c r="DT366" s="28">
        <v>6.69</v>
      </c>
      <c r="DU366" s="28">
        <v>2.66</v>
      </c>
      <c r="DV366" s="28" t="s">
        <v>393</v>
      </c>
      <c r="DW366" s="42">
        <v>3.90625E-2</v>
      </c>
    </row>
    <row r="369" spans="1:130" x14ac:dyDescent="0.2">
      <c r="CZ369" s="64" t="s">
        <v>4601</v>
      </c>
    </row>
    <row r="370" spans="1:130" ht="18.75" x14ac:dyDescent="0.2">
      <c r="D370" s="62" t="s">
        <v>4595</v>
      </c>
      <c r="V370" s="62" t="s">
        <v>4597</v>
      </c>
      <c r="BI370" s="62" t="s">
        <v>4598</v>
      </c>
      <c r="CE370" s="62" t="s">
        <v>4599</v>
      </c>
      <c r="CZ370" s="62" t="s">
        <v>4602</v>
      </c>
    </row>
    <row r="371" spans="1:130" ht="18.75" x14ac:dyDescent="0.2">
      <c r="D371" s="63"/>
      <c r="CE371" s="63"/>
    </row>
    <row r="372" spans="1:130" ht="18.75" x14ac:dyDescent="0.2">
      <c r="D372" s="63"/>
      <c r="CE372" s="63"/>
    </row>
    <row r="373" spans="1:130" ht="18.75" x14ac:dyDescent="0.2">
      <c r="D373" s="63"/>
      <c r="CE373" s="63"/>
    </row>
    <row r="374" spans="1:130" ht="18.75" x14ac:dyDescent="0.2">
      <c r="D374" s="63"/>
      <c r="CE374" s="63"/>
    </row>
    <row r="375" spans="1:130" ht="18.75" x14ac:dyDescent="0.2">
      <c r="D375" s="63"/>
      <c r="CE375" s="63"/>
    </row>
    <row r="376" spans="1:130" ht="18.75" x14ac:dyDescent="0.2">
      <c r="D376" s="63"/>
      <c r="CE376" s="63"/>
    </row>
    <row r="377" spans="1:130" ht="18.75" x14ac:dyDescent="0.2">
      <c r="D377" s="63"/>
      <c r="CE377" s="63"/>
    </row>
    <row r="378" spans="1:130" ht="18.75" x14ac:dyDescent="0.2">
      <c r="D378" s="63" t="s">
        <v>4596</v>
      </c>
      <c r="CE378" s="63" t="s">
        <v>4600</v>
      </c>
    </row>
    <row r="381" spans="1:130" s="207" customFormat="1" ht="22.5" customHeight="1" x14ac:dyDescent="0.2">
      <c r="A381" s="206"/>
      <c r="B381" s="206"/>
      <c r="C381" s="180" t="s">
        <v>4787</v>
      </c>
      <c r="DW381" s="208"/>
    </row>
    <row r="382" spans="1:130" ht="18.75" customHeight="1" x14ac:dyDescent="0.2">
      <c r="A382" s="59">
        <v>1</v>
      </c>
      <c r="B382" s="59"/>
      <c r="C382" s="65">
        <v>2220326437</v>
      </c>
      <c r="D382" s="66" t="s">
        <v>32</v>
      </c>
      <c r="E382" s="66" t="s">
        <v>61</v>
      </c>
      <c r="F382" s="66" t="s">
        <v>171</v>
      </c>
      <c r="G382" s="67">
        <v>35951</v>
      </c>
      <c r="H382" s="66" t="s">
        <v>209</v>
      </c>
      <c r="I382" s="66" t="s">
        <v>212</v>
      </c>
      <c r="J382" s="68">
        <v>7.8</v>
      </c>
      <c r="K382" s="68">
        <v>7.8</v>
      </c>
      <c r="L382" s="68">
        <v>7.6</v>
      </c>
      <c r="M382" s="68">
        <v>6.8</v>
      </c>
      <c r="N382" s="68">
        <v>6.2</v>
      </c>
      <c r="O382" s="68">
        <v>6.2</v>
      </c>
      <c r="P382" s="68">
        <v>6.8</v>
      </c>
      <c r="Q382" s="68" t="s">
        <v>393</v>
      </c>
      <c r="R382" s="68">
        <v>6.4</v>
      </c>
      <c r="S382" s="68" t="s">
        <v>393</v>
      </c>
      <c r="T382" s="68" t="s">
        <v>393</v>
      </c>
      <c r="U382" s="68" t="s">
        <v>393</v>
      </c>
      <c r="V382" s="68">
        <v>8.9</v>
      </c>
      <c r="W382" s="68">
        <v>7.8</v>
      </c>
      <c r="X382" s="68" t="s">
        <v>393</v>
      </c>
      <c r="Y382" s="68">
        <v>8.8000000000000007</v>
      </c>
      <c r="Z382" s="68">
        <v>7.9</v>
      </c>
      <c r="AA382" s="68">
        <v>6.7</v>
      </c>
      <c r="AB382" s="68">
        <v>7.3</v>
      </c>
      <c r="AC382" s="68">
        <v>7.5</v>
      </c>
      <c r="AD382" s="68">
        <v>7.1</v>
      </c>
      <c r="AE382" s="68">
        <v>7.7</v>
      </c>
      <c r="AF382" s="68">
        <v>8.1</v>
      </c>
      <c r="AG382" s="68">
        <v>5.7</v>
      </c>
      <c r="AH382" s="68">
        <v>8.1</v>
      </c>
      <c r="AI382" s="68">
        <v>7.1</v>
      </c>
      <c r="AJ382" s="68">
        <v>7.4</v>
      </c>
      <c r="AK382" s="68">
        <v>5.9</v>
      </c>
      <c r="AL382" s="68">
        <v>8.6999999999999993</v>
      </c>
      <c r="AM382" s="69">
        <v>51</v>
      </c>
      <c r="AN382" s="70">
        <v>0</v>
      </c>
      <c r="AO382" s="71">
        <v>5.6</v>
      </c>
      <c r="AP382" s="71">
        <v>7.1</v>
      </c>
      <c r="AQ382" s="71" t="s">
        <v>393</v>
      </c>
      <c r="AR382" s="71" t="s">
        <v>393</v>
      </c>
      <c r="AS382" s="71" t="s">
        <v>393</v>
      </c>
      <c r="AT382" s="71" t="s">
        <v>393</v>
      </c>
      <c r="AU382" s="71" t="s">
        <v>393</v>
      </c>
      <c r="AV382" s="71">
        <v>6.7</v>
      </c>
      <c r="AW382" s="71" t="s">
        <v>393</v>
      </c>
      <c r="AX382" s="71" t="s">
        <v>393</v>
      </c>
      <c r="AY382" s="71" t="s">
        <v>393</v>
      </c>
      <c r="AZ382" s="71" t="s">
        <v>393</v>
      </c>
      <c r="BA382" s="71" t="s">
        <v>393</v>
      </c>
      <c r="BB382" s="71">
        <v>7.6</v>
      </c>
      <c r="BC382" s="71">
        <v>6.7</v>
      </c>
      <c r="BD382" s="69">
        <v>5</v>
      </c>
      <c r="BE382" s="70">
        <v>0</v>
      </c>
      <c r="BF382" s="68">
        <v>5.7</v>
      </c>
      <c r="BG382" s="68">
        <v>5.9</v>
      </c>
      <c r="BH382" s="68">
        <v>8.9</v>
      </c>
      <c r="BI382" s="68">
        <v>5.7</v>
      </c>
      <c r="BJ382" s="68">
        <v>6.2</v>
      </c>
      <c r="BK382" s="68">
        <v>6.7</v>
      </c>
      <c r="BL382" s="68">
        <v>7.6</v>
      </c>
      <c r="BM382" s="68">
        <v>7</v>
      </c>
      <c r="BN382" s="68">
        <v>6.9</v>
      </c>
      <c r="BO382" s="68">
        <v>8.6</v>
      </c>
      <c r="BP382" s="68">
        <v>6.6</v>
      </c>
      <c r="BQ382" s="68">
        <v>7.5</v>
      </c>
      <c r="BR382" s="68">
        <v>7.7</v>
      </c>
      <c r="BS382" s="68" t="s">
        <v>393</v>
      </c>
      <c r="BT382" s="68">
        <v>8.8000000000000007</v>
      </c>
      <c r="BU382" s="68">
        <v>8.8000000000000007</v>
      </c>
      <c r="BV382" s="68">
        <v>7.7</v>
      </c>
      <c r="BW382" s="68">
        <v>6.7</v>
      </c>
      <c r="BX382" s="68">
        <v>8.4</v>
      </c>
      <c r="BY382" s="68">
        <v>8.1999999999999993</v>
      </c>
      <c r="BZ382" s="69">
        <v>50</v>
      </c>
      <c r="CA382" s="70">
        <v>0</v>
      </c>
      <c r="CB382" s="68">
        <v>8.1</v>
      </c>
      <c r="CC382" s="68" t="s">
        <v>393</v>
      </c>
      <c r="CD382" s="68">
        <v>8.5</v>
      </c>
      <c r="CE382" s="68" t="s">
        <v>393</v>
      </c>
      <c r="CF382" s="68">
        <v>8.3000000000000007</v>
      </c>
      <c r="CG382" s="68">
        <v>8.5</v>
      </c>
      <c r="CH382" s="68">
        <v>8.6999999999999993</v>
      </c>
      <c r="CI382" s="68">
        <v>8.1999999999999993</v>
      </c>
      <c r="CJ382" s="68" t="s">
        <v>393</v>
      </c>
      <c r="CK382" s="68" t="s">
        <v>393</v>
      </c>
      <c r="CL382" s="68" t="s">
        <v>393</v>
      </c>
      <c r="CM382" s="68" t="s">
        <v>393</v>
      </c>
      <c r="CN382" s="68" t="s">
        <v>393</v>
      </c>
      <c r="CO382" s="68">
        <v>9.1999999999999993</v>
      </c>
      <c r="CP382" s="68">
        <v>8</v>
      </c>
      <c r="CQ382" s="68">
        <v>7</v>
      </c>
      <c r="CR382" s="68">
        <v>8.6999999999999993</v>
      </c>
      <c r="CS382" s="68">
        <v>8.6999999999999993</v>
      </c>
      <c r="CT382" s="68">
        <v>8.5</v>
      </c>
      <c r="CU382" s="69">
        <v>27</v>
      </c>
      <c r="CV382" s="70">
        <v>0</v>
      </c>
      <c r="CW382" s="72">
        <v>128</v>
      </c>
      <c r="CX382" s="72">
        <v>0</v>
      </c>
      <c r="CY382" s="72">
        <v>0</v>
      </c>
      <c r="CZ382" s="72">
        <v>128</v>
      </c>
      <c r="DA382" s="72">
        <v>7.49</v>
      </c>
      <c r="DB382" s="72">
        <v>3.18</v>
      </c>
      <c r="DC382" s="68" t="s">
        <v>393</v>
      </c>
      <c r="DD382" s="68" t="s">
        <v>393</v>
      </c>
      <c r="DE382" s="68" t="s">
        <v>393</v>
      </c>
      <c r="DF382" s="68" t="s">
        <v>393</v>
      </c>
      <c r="DG382" s="72"/>
      <c r="DH382" s="72">
        <v>0</v>
      </c>
      <c r="DI382" s="72">
        <v>0</v>
      </c>
      <c r="DJ382" s="69">
        <v>0</v>
      </c>
      <c r="DK382" s="70">
        <v>5</v>
      </c>
      <c r="DL382" s="72">
        <v>128</v>
      </c>
      <c r="DM382" s="72">
        <v>5</v>
      </c>
      <c r="DN382" s="72">
        <v>7.2</v>
      </c>
      <c r="DO382" s="72">
        <v>3.06</v>
      </c>
      <c r="DP382" s="69">
        <v>133</v>
      </c>
      <c r="DQ382" s="70">
        <v>5</v>
      </c>
      <c r="DR382" s="68">
        <v>137</v>
      </c>
      <c r="DS382" s="68">
        <v>133</v>
      </c>
      <c r="DT382" s="68">
        <v>7.49</v>
      </c>
      <c r="DU382" s="68">
        <v>3.18</v>
      </c>
      <c r="DV382" s="68" t="s">
        <v>393</v>
      </c>
      <c r="DW382" s="73">
        <v>0</v>
      </c>
      <c r="DX382" s="16">
        <v>2220326437</v>
      </c>
      <c r="DY382" s="16" t="e">
        <v>#N/A</v>
      </c>
      <c r="DZ382" s="16" t="e">
        <v>#N/A</v>
      </c>
    </row>
    <row r="383" spans="1:130" ht="18.75" customHeight="1" x14ac:dyDescent="0.2">
      <c r="A383" s="59">
        <v>2</v>
      </c>
      <c r="B383" s="59"/>
      <c r="C383" s="65">
        <v>2221724200</v>
      </c>
      <c r="D383" s="66" t="s">
        <v>32</v>
      </c>
      <c r="E383" s="66" t="s">
        <v>96</v>
      </c>
      <c r="F383" s="66" t="s">
        <v>76</v>
      </c>
      <c r="G383" s="67">
        <v>36114</v>
      </c>
      <c r="H383" s="66" t="s">
        <v>210</v>
      </c>
      <c r="I383" s="66" t="s">
        <v>212</v>
      </c>
      <c r="J383" s="68">
        <v>8.4</v>
      </c>
      <c r="K383" s="68">
        <v>7</v>
      </c>
      <c r="L383" s="68">
        <v>6.4</v>
      </c>
      <c r="M383" s="68">
        <v>9.9</v>
      </c>
      <c r="N383" s="68">
        <v>8.4</v>
      </c>
      <c r="O383" s="68">
        <v>8.9</v>
      </c>
      <c r="P383" s="68">
        <v>7.2</v>
      </c>
      <c r="Q383" s="68" t="s">
        <v>393</v>
      </c>
      <c r="R383" s="68">
        <v>8.3000000000000007</v>
      </c>
      <c r="S383" s="68" t="s">
        <v>393</v>
      </c>
      <c r="T383" s="68" t="s">
        <v>393</v>
      </c>
      <c r="U383" s="68" t="s">
        <v>393</v>
      </c>
      <c r="V383" s="68" t="s">
        <v>393</v>
      </c>
      <c r="W383" s="68">
        <v>8.8000000000000007</v>
      </c>
      <c r="X383" s="68">
        <v>7.3</v>
      </c>
      <c r="Y383" s="68">
        <v>8.6</v>
      </c>
      <c r="Z383" s="68">
        <v>9</v>
      </c>
      <c r="AA383" s="68">
        <v>7.3</v>
      </c>
      <c r="AB383" s="68">
        <v>7.1</v>
      </c>
      <c r="AC383" s="68">
        <v>6.6</v>
      </c>
      <c r="AD383" s="68">
        <v>6.6</v>
      </c>
      <c r="AE383" s="68" t="s">
        <v>250</v>
      </c>
      <c r="AF383" s="68" t="s">
        <v>250</v>
      </c>
      <c r="AG383" s="68">
        <v>9.6</v>
      </c>
      <c r="AH383" s="68">
        <v>9.3000000000000007</v>
      </c>
      <c r="AI383" s="68">
        <v>8</v>
      </c>
      <c r="AJ383" s="68">
        <v>8.6999999999999993</v>
      </c>
      <c r="AK383" s="68">
        <v>8.1</v>
      </c>
      <c r="AL383" s="68">
        <v>8.9</v>
      </c>
      <c r="AM383" s="69">
        <v>51</v>
      </c>
      <c r="AN383" s="70">
        <v>0</v>
      </c>
      <c r="AO383" s="71">
        <v>7.9</v>
      </c>
      <c r="AP383" s="71">
        <v>8</v>
      </c>
      <c r="AQ383" s="71" t="s">
        <v>393</v>
      </c>
      <c r="AR383" s="71">
        <v>6</v>
      </c>
      <c r="AS383" s="71" t="s">
        <v>393</v>
      </c>
      <c r="AT383" s="71" t="s">
        <v>393</v>
      </c>
      <c r="AU383" s="71" t="s">
        <v>393</v>
      </c>
      <c r="AV383" s="71" t="s">
        <v>393</v>
      </c>
      <c r="AW383" s="71">
        <v>5.5</v>
      </c>
      <c r="AX383" s="71" t="s">
        <v>393</v>
      </c>
      <c r="AY383" s="71" t="s">
        <v>393</v>
      </c>
      <c r="AZ383" s="71" t="s">
        <v>393</v>
      </c>
      <c r="BA383" s="71" t="s">
        <v>393</v>
      </c>
      <c r="BB383" s="71" t="s">
        <v>393</v>
      </c>
      <c r="BC383" s="71">
        <v>4.8</v>
      </c>
      <c r="BD383" s="69">
        <v>5</v>
      </c>
      <c r="BE383" s="70">
        <v>0</v>
      </c>
      <c r="BF383" s="68">
        <v>5.9</v>
      </c>
      <c r="BG383" s="68">
        <v>7.8</v>
      </c>
      <c r="BH383" s="68">
        <v>7.6</v>
      </c>
      <c r="BI383" s="68">
        <v>8.6999999999999993</v>
      </c>
      <c r="BJ383" s="68">
        <v>6.8</v>
      </c>
      <c r="BK383" s="68">
        <v>7.3</v>
      </c>
      <c r="BL383" s="68">
        <v>7.9</v>
      </c>
      <c r="BM383" s="68">
        <v>5.2</v>
      </c>
      <c r="BN383" s="68">
        <v>6.5</v>
      </c>
      <c r="BO383" s="68">
        <v>8.1999999999999993</v>
      </c>
      <c r="BP383" s="68">
        <v>8.1</v>
      </c>
      <c r="BQ383" s="68">
        <v>6.7</v>
      </c>
      <c r="BR383" s="68">
        <v>7.9</v>
      </c>
      <c r="BS383" s="68" t="s">
        <v>393</v>
      </c>
      <c r="BT383" s="68">
        <v>5.9</v>
      </c>
      <c r="BU383" s="68">
        <v>7.2</v>
      </c>
      <c r="BV383" s="68">
        <v>6.6</v>
      </c>
      <c r="BW383" s="68">
        <v>6.5</v>
      </c>
      <c r="BX383" s="68">
        <v>6.9</v>
      </c>
      <c r="BY383" s="68">
        <v>7.5</v>
      </c>
      <c r="BZ383" s="69">
        <v>50</v>
      </c>
      <c r="CA383" s="70">
        <v>0</v>
      </c>
      <c r="CB383" s="68" t="s">
        <v>393</v>
      </c>
      <c r="CC383" s="68">
        <v>7.3</v>
      </c>
      <c r="CD383" s="68">
        <v>8.1</v>
      </c>
      <c r="CE383" s="68" t="s">
        <v>393</v>
      </c>
      <c r="CF383" s="68">
        <v>7.2</v>
      </c>
      <c r="CG383" s="68">
        <v>7.8</v>
      </c>
      <c r="CH383" s="68">
        <v>9</v>
      </c>
      <c r="CI383" s="68">
        <v>5.8</v>
      </c>
      <c r="CJ383" s="68" t="s">
        <v>393</v>
      </c>
      <c r="CK383" s="68">
        <v>8.3000000000000007</v>
      </c>
      <c r="CL383" s="68" t="s">
        <v>393</v>
      </c>
      <c r="CM383" s="68" t="s">
        <v>393</v>
      </c>
      <c r="CN383" s="68" t="s">
        <v>393</v>
      </c>
      <c r="CO383" s="68" t="s">
        <v>393</v>
      </c>
      <c r="CP383" s="68">
        <v>6.1</v>
      </c>
      <c r="CQ383" s="68">
        <v>6.9</v>
      </c>
      <c r="CR383" s="68">
        <v>8.6</v>
      </c>
      <c r="CS383" s="68">
        <v>9.1999999999999993</v>
      </c>
      <c r="CT383" s="68">
        <v>8.1</v>
      </c>
      <c r="CU383" s="69">
        <v>27</v>
      </c>
      <c r="CV383" s="70">
        <v>0</v>
      </c>
      <c r="CW383" s="72">
        <v>128</v>
      </c>
      <c r="CX383" s="72">
        <v>0</v>
      </c>
      <c r="CY383" s="72">
        <v>4</v>
      </c>
      <c r="CZ383" s="72">
        <v>124</v>
      </c>
      <c r="DA383" s="72">
        <v>7.56</v>
      </c>
      <c r="DB383" s="72">
        <v>3.17</v>
      </c>
      <c r="DC383" s="68" t="s">
        <v>393</v>
      </c>
      <c r="DD383" s="68" t="s">
        <v>393</v>
      </c>
      <c r="DE383" s="68" t="s">
        <v>393</v>
      </c>
      <c r="DF383" s="68" t="s">
        <v>393</v>
      </c>
      <c r="DG383" s="72"/>
      <c r="DH383" s="72">
        <v>0</v>
      </c>
      <c r="DI383" s="72">
        <v>0</v>
      </c>
      <c r="DJ383" s="69">
        <v>0</v>
      </c>
      <c r="DK383" s="70">
        <v>5</v>
      </c>
      <c r="DL383" s="72">
        <v>124</v>
      </c>
      <c r="DM383" s="72">
        <v>5</v>
      </c>
      <c r="DN383" s="72">
        <v>7.27</v>
      </c>
      <c r="DO383" s="72">
        <v>3.05</v>
      </c>
      <c r="DP383" s="69">
        <v>133</v>
      </c>
      <c r="DQ383" s="70">
        <v>5</v>
      </c>
      <c r="DR383" s="68">
        <v>137</v>
      </c>
      <c r="DS383" s="68">
        <v>133</v>
      </c>
      <c r="DT383" s="68">
        <v>7.56</v>
      </c>
      <c r="DU383" s="68">
        <v>3.17</v>
      </c>
      <c r="DV383" s="68" t="s">
        <v>393</v>
      </c>
      <c r="DW383" s="73">
        <v>0</v>
      </c>
      <c r="DX383" s="16">
        <v>2221724200</v>
      </c>
      <c r="DY383" s="16" t="e">
        <v>#N/A</v>
      </c>
      <c r="DZ383" s="16" t="e">
        <v>#N/A</v>
      </c>
    </row>
    <row r="384" spans="1:130" ht="18.75" customHeight="1" x14ac:dyDescent="0.2">
      <c r="A384" s="59">
        <v>3</v>
      </c>
      <c r="B384" s="59"/>
      <c r="C384" s="65">
        <v>2220729375</v>
      </c>
      <c r="D384" s="66" t="s">
        <v>14</v>
      </c>
      <c r="E384" s="66" t="s">
        <v>75</v>
      </c>
      <c r="F384" s="66" t="s">
        <v>147</v>
      </c>
      <c r="G384" s="67">
        <v>35776</v>
      </c>
      <c r="H384" s="66" t="s">
        <v>209</v>
      </c>
      <c r="I384" s="66" t="s">
        <v>212</v>
      </c>
      <c r="J384" s="68">
        <v>8.3000000000000007</v>
      </c>
      <c r="K384" s="68">
        <v>7.6</v>
      </c>
      <c r="L384" s="68">
        <v>7.9</v>
      </c>
      <c r="M384" s="68">
        <v>8.1999999999999993</v>
      </c>
      <c r="N384" s="68">
        <v>7.1</v>
      </c>
      <c r="O384" s="68">
        <v>8.3000000000000007</v>
      </c>
      <c r="P384" s="68">
        <v>8.8000000000000007</v>
      </c>
      <c r="Q384" s="68" t="s">
        <v>393</v>
      </c>
      <c r="R384" s="68">
        <v>6.4</v>
      </c>
      <c r="S384" s="68" t="s">
        <v>393</v>
      </c>
      <c r="T384" s="68">
        <v>8.3000000000000007</v>
      </c>
      <c r="U384" s="68" t="s">
        <v>393</v>
      </c>
      <c r="V384" s="68" t="s">
        <v>393</v>
      </c>
      <c r="W384" s="68">
        <v>8</v>
      </c>
      <c r="X384" s="68" t="s">
        <v>393</v>
      </c>
      <c r="Y384" s="68">
        <v>9.3000000000000007</v>
      </c>
      <c r="Z384" s="68">
        <v>8</v>
      </c>
      <c r="AA384" s="68">
        <v>8.3000000000000007</v>
      </c>
      <c r="AB384" s="68">
        <v>7.9</v>
      </c>
      <c r="AC384" s="68">
        <v>7.8</v>
      </c>
      <c r="AD384" s="68">
        <v>9.1999999999999993</v>
      </c>
      <c r="AE384" s="68">
        <v>7.4</v>
      </c>
      <c r="AF384" s="68">
        <v>6.7</v>
      </c>
      <c r="AG384" s="68">
        <v>5.0999999999999996</v>
      </c>
      <c r="AH384" s="68">
        <v>6.8</v>
      </c>
      <c r="AI384" s="68">
        <v>5.3</v>
      </c>
      <c r="AJ384" s="68">
        <v>5</v>
      </c>
      <c r="AK384" s="68">
        <v>5.2</v>
      </c>
      <c r="AL384" s="68">
        <v>7.4</v>
      </c>
      <c r="AM384" s="69">
        <v>51</v>
      </c>
      <c r="AN384" s="70">
        <v>0</v>
      </c>
      <c r="AO384" s="71">
        <v>6.5</v>
      </c>
      <c r="AP384" s="71">
        <v>7.9</v>
      </c>
      <c r="AQ384" s="71" t="s">
        <v>393</v>
      </c>
      <c r="AR384" s="71" t="s">
        <v>393</v>
      </c>
      <c r="AS384" s="71" t="s">
        <v>393</v>
      </c>
      <c r="AT384" s="71" t="s">
        <v>393</v>
      </c>
      <c r="AU384" s="71">
        <v>4.2</v>
      </c>
      <c r="AV384" s="71" t="s">
        <v>393</v>
      </c>
      <c r="AW384" s="71" t="s">
        <v>393</v>
      </c>
      <c r="AX384" s="71" t="s">
        <v>393</v>
      </c>
      <c r="AY384" s="71" t="s">
        <v>393</v>
      </c>
      <c r="AZ384" s="71" t="s">
        <v>393</v>
      </c>
      <c r="BA384" s="71">
        <v>6.1</v>
      </c>
      <c r="BB384" s="71" t="s">
        <v>393</v>
      </c>
      <c r="BC384" s="71">
        <v>7.3</v>
      </c>
      <c r="BD384" s="69">
        <v>5</v>
      </c>
      <c r="BE384" s="70">
        <v>0</v>
      </c>
      <c r="BF384" s="68">
        <v>5.6</v>
      </c>
      <c r="BG384" s="68">
        <v>6.5</v>
      </c>
      <c r="BH384" s="68">
        <v>8.3000000000000007</v>
      </c>
      <c r="BI384" s="68">
        <v>7.2</v>
      </c>
      <c r="BJ384" s="68">
        <v>6.5</v>
      </c>
      <c r="BK384" s="68">
        <v>6.8</v>
      </c>
      <c r="BL384" s="68">
        <v>7.2</v>
      </c>
      <c r="BM384" s="68">
        <v>6.4</v>
      </c>
      <c r="BN384" s="68">
        <v>7.8</v>
      </c>
      <c r="BO384" s="68">
        <v>9.1</v>
      </c>
      <c r="BP384" s="68">
        <v>6.9</v>
      </c>
      <c r="BQ384" s="68">
        <v>7.8</v>
      </c>
      <c r="BR384" s="68">
        <v>6.8</v>
      </c>
      <c r="BS384" s="68" t="s">
        <v>393</v>
      </c>
      <c r="BT384" s="68">
        <v>6.2</v>
      </c>
      <c r="BU384" s="68">
        <v>8.9</v>
      </c>
      <c r="BV384" s="68">
        <v>7</v>
      </c>
      <c r="BW384" s="68">
        <v>6.2</v>
      </c>
      <c r="BX384" s="68">
        <v>8</v>
      </c>
      <c r="BY384" s="68">
        <v>8.5</v>
      </c>
      <c r="BZ384" s="69">
        <v>50</v>
      </c>
      <c r="CA384" s="70">
        <v>0</v>
      </c>
      <c r="CB384" s="68">
        <v>8.6</v>
      </c>
      <c r="CC384" s="68" t="s">
        <v>393</v>
      </c>
      <c r="CD384" s="68">
        <v>8.3000000000000007</v>
      </c>
      <c r="CE384" s="68" t="s">
        <v>393</v>
      </c>
      <c r="CF384" s="68">
        <v>7.9</v>
      </c>
      <c r="CG384" s="68">
        <v>8.8000000000000007</v>
      </c>
      <c r="CH384" s="68">
        <v>7.7</v>
      </c>
      <c r="CI384" s="68">
        <v>8.1</v>
      </c>
      <c r="CJ384" s="68" t="s">
        <v>393</v>
      </c>
      <c r="CK384" s="68" t="s">
        <v>393</v>
      </c>
      <c r="CL384" s="68" t="s">
        <v>393</v>
      </c>
      <c r="CM384" s="68" t="s">
        <v>393</v>
      </c>
      <c r="CN384" s="68" t="s">
        <v>393</v>
      </c>
      <c r="CO384" s="68">
        <v>9</v>
      </c>
      <c r="CP384" s="68">
        <v>6.7</v>
      </c>
      <c r="CQ384" s="68">
        <v>8</v>
      </c>
      <c r="CR384" s="68">
        <v>8.9</v>
      </c>
      <c r="CS384" s="68">
        <v>9.6</v>
      </c>
      <c r="CT384" s="68">
        <v>8</v>
      </c>
      <c r="CU384" s="69">
        <v>27</v>
      </c>
      <c r="CV384" s="70">
        <v>0</v>
      </c>
      <c r="CW384" s="72">
        <v>128</v>
      </c>
      <c r="CX384" s="72">
        <v>0</v>
      </c>
      <c r="CY384" s="72">
        <v>0</v>
      </c>
      <c r="CZ384" s="72">
        <v>128</v>
      </c>
      <c r="DA384" s="72">
        <v>7.5</v>
      </c>
      <c r="DB384" s="72">
        <v>3.16</v>
      </c>
      <c r="DC384" s="68" t="s">
        <v>393</v>
      </c>
      <c r="DD384" s="68" t="s">
        <v>393</v>
      </c>
      <c r="DE384" s="68" t="s">
        <v>393</v>
      </c>
      <c r="DF384" s="68" t="s">
        <v>393</v>
      </c>
      <c r="DG384" s="72"/>
      <c r="DH384" s="72">
        <v>0</v>
      </c>
      <c r="DI384" s="72">
        <v>0</v>
      </c>
      <c r="DJ384" s="69">
        <v>0</v>
      </c>
      <c r="DK384" s="70">
        <v>5</v>
      </c>
      <c r="DL384" s="72">
        <v>128</v>
      </c>
      <c r="DM384" s="72">
        <v>5</v>
      </c>
      <c r="DN384" s="72">
        <v>7.22</v>
      </c>
      <c r="DO384" s="72">
        <v>3.04</v>
      </c>
      <c r="DP384" s="69">
        <v>133</v>
      </c>
      <c r="DQ384" s="70">
        <v>5</v>
      </c>
      <c r="DR384" s="68">
        <v>137</v>
      </c>
      <c r="DS384" s="68">
        <v>133</v>
      </c>
      <c r="DT384" s="68">
        <v>7.5</v>
      </c>
      <c r="DU384" s="68">
        <v>3.16</v>
      </c>
      <c r="DV384" s="68" t="s">
        <v>393</v>
      </c>
      <c r="DW384" s="73">
        <v>0</v>
      </c>
      <c r="DX384" s="16">
        <v>2220729375</v>
      </c>
      <c r="DY384" s="16" t="e">
        <v>#N/A</v>
      </c>
      <c r="DZ384" s="16" t="e">
        <v>#N/A</v>
      </c>
    </row>
    <row r="385" spans="1:130" ht="18.75" customHeight="1" x14ac:dyDescent="0.2">
      <c r="A385" s="59">
        <v>4</v>
      </c>
      <c r="B385" s="59"/>
      <c r="C385" s="65">
        <v>2220718233</v>
      </c>
      <c r="D385" s="66" t="s">
        <v>6</v>
      </c>
      <c r="E385" s="66" t="s">
        <v>51</v>
      </c>
      <c r="F385" s="66" t="s">
        <v>189</v>
      </c>
      <c r="G385" s="67">
        <v>36090</v>
      </c>
      <c r="H385" s="66" t="s">
        <v>209</v>
      </c>
      <c r="I385" s="66" t="s">
        <v>212</v>
      </c>
      <c r="J385" s="68">
        <v>8.9</v>
      </c>
      <c r="K385" s="68">
        <v>8</v>
      </c>
      <c r="L385" s="68">
        <v>6.2</v>
      </c>
      <c r="M385" s="68">
        <v>7.1</v>
      </c>
      <c r="N385" s="68">
        <v>7.3</v>
      </c>
      <c r="O385" s="68">
        <v>9.1</v>
      </c>
      <c r="P385" s="68">
        <v>4.5999999999999996</v>
      </c>
      <c r="Q385" s="68" t="s">
        <v>393</v>
      </c>
      <c r="R385" s="68">
        <v>8.4</v>
      </c>
      <c r="S385" s="68" t="s">
        <v>393</v>
      </c>
      <c r="T385" s="68">
        <v>8.1</v>
      </c>
      <c r="U385" s="68" t="s">
        <v>393</v>
      </c>
      <c r="V385" s="68" t="s">
        <v>393</v>
      </c>
      <c r="W385" s="68">
        <v>8.1999999999999993</v>
      </c>
      <c r="X385" s="68" t="s">
        <v>393</v>
      </c>
      <c r="Y385" s="68">
        <v>8.3000000000000007</v>
      </c>
      <c r="Z385" s="68">
        <v>9.1999999999999993</v>
      </c>
      <c r="AA385" s="68">
        <v>7.5</v>
      </c>
      <c r="AB385" s="68">
        <v>7.7</v>
      </c>
      <c r="AC385" s="68">
        <v>6.2</v>
      </c>
      <c r="AD385" s="68">
        <v>8.6</v>
      </c>
      <c r="AE385" s="68">
        <v>5.4</v>
      </c>
      <c r="AF385" s="68">
        <v>8</v>
      </c>
      <c r="AG385" s="68">
        <v>6.4</v>
      </c>
      <c r="AH385" s="68">
        <v>7.8</v>
      </c>
      <c r="AI385" s="68">
        <v>6</v>
      </c>
      <c r="AJ385" s="68">
        <v>7.2</v>
      </c>
      <c r="AK385" s="68">
        <v>5.8</v>
      </c>
      <c r="AL385" s="68">
        <v>8.5</v>
      </c>
      <c r="AM385" s="69">
        <v>51</v>
      </c>
      <c r="AN385" s="70">
        <v>0</v>
      </c>
      <c r="AO385" s="71">
        <v>7.5</v>
      </c>
      <c r="AP385" s="71">
        <v>6.5</v>
      </c>
      <c r="AQ385" s="71" t="s">
        <v>393</v>
      </c>
      <c r="AR385" s="71" t="s">
        <v>393</v>
      </c>
      <c r="AS385" s="71" t="s">
        <v>393</v>
      </c>
      <c r="AT385" s="71" t="s">
        <v>393</v>
      </c>
      <c r="AU385" s="71">
        <v>10</v>
      </c>
      <c r="AV385" s="71" t="s">
        <v>393</v>
      </c>
      <c r="AW385" s="71" t="s">
        <v>393</v>
      </c>
      <c r="AX385" s="71" t="s">
        <v>393</v>
      </c>
      <c r="AY385" s="71" t="s">
        <v>393</v>
      </c>
      <c r="AZ385" s="71" t="s">
        <v>393</v>
      </c>
      <c r="BA385" s="71">
        <v>5</v>
      </c>
      <c r="BB385" s="71" t="s">
        <v>393</v>
      </c>
      <c r="BC385" s="71">
        <v>7.6</v>
      </c>
      <c r="BD385" s="69">
        <v>5</v>
      </c>
      <c r="BE385" s="70">
        <v>0</v>
      </c>
      <c r="BF385" s="68">
        <v>7.5</v>
      </c>
      <c r="BG385" s="68">
        <v>8</v>
      </c>
      <c r="BH385" s="68">
        <v>8.6999999999999993</v>
      </c>
      <c r="BI385" s="68">
        <v>9.1999999999999993</v>
      </c>
      <c r="BJ385" s="68">
        <v>6.9</v>
      </c>
      <c r="BK385" s="68">
        <v>7.5</v>
      </c>
      <c r="BL385" s="68">
        <v>7.9</v>
      </c>
      <c r="BM385" s="68">
        <v>7</v>
      </c>
      <c r="BN385" s="68">
        <v>7</v>
      </c>
      <c r="BO385" s="68">
        <v>7</v>
      </c>
      <c r="BP385" s="68">
        <v>6.2</v>
      </c>
      <c r="BQ385" s="68">
        <v>7.2</v>
      </c>
      <c r="BR385" s="68">
        <v>7.3</v>
      </c>
      <c r="BS385" s="68" t="s">
        <v>393</v>
      </c>
      <c r="BT385" s="68">
        <v>9.3000000000000007</v>
      </c>
      <c r="BU385" s="68">
        <v>5.3</v>
      </c>
      <c r="BV385" s="68">
        <v>6.5</v>
      </c>
      <c r="BW385" s="68">
        <v>7</v>
      </c>
      <c r="BX385" s="68">
        <v>8.1999999999999993</v>
      </c>
      <c r="BY385" s="68">
        <v>8.6</v>
      </c>
      <c r="BZ385" s="69">
        <v>50</v>
      </c>
      <c r="CA385" s="70">
        <v>0</v>
      </c>
      <c r="CB385" s="68" t="s">
        <v>393</v>
      </c>
      <c r="CC385" s="68">
        <v>7.6</v>
      </c>
      <c r="CD385" s="68">
        <v>8.6</v>
      </c>
      <c r="CE385" s="68" t="s">
        <v>393</v>
      </c>
      <c r="CF385" s="68">
        <v>7.3</v>
      </c>
      <c r="CG385" s="68">
        <v>8.1999999999999993</v>
      </c>
      <c r="CH385" s="68">
        <v>8.1</v>
      </c>
      <c r="CI385" s="68">
        <v>7.5</v>
      </c>
      <c r="CJ385" s="68" t="s">
        <v>393</v>
      </c>
      <c r="CK385" s="68" t="s">
        <v>393</v>
      </c>
      <c r="CL385" s="68" t="s">
        <v>393</v>
      </c>
      <c r="CM385" s="68" t="s">
        <v>393</v>
      </c>
      <c r="CN385" s="68" t="s">
        <v>393</v>
      </c>
      <c r="CO385" s="68">
        <v>8.1</v>
      </c>
      <c r="CP385" s="68">
        <v>5.6</v>
      </c>
      <c r="CQ385" s="68">
        <v>6.9</v>
      </c>
      <c r="CR385" s="68">
        <v>9</v>
      </c>
      <c r="CS385" s="68">
        <v>7.7</v>
      </c>
      <c r="CT385" s="68">
        <v>8.1999999999999993</v>
      </c>
      <c r="CU385" s="69">
        <v>27</v>
      </c>
      <c r="CV385" s="70">
        <v>0</v>
      </c>
      <c r="CW385" s="72">
        <v>128</v>
      </c>
      <c r="CX385" s="72">
        <v>0</v>
      </c>
      <c r="CY385" s="72">
        <v>0</v>
      </c>
      <c r="CZ385" s="72">
        <v>128</v>
      </c>
      <c r="DA385" s="72">
        <v>7.45</v>
      </c>
      <c r="DB385" s="72">
        <v>3.16</v>
      </c>
      <c r="DC385" s="68" t="s">
        <v>393</v>
      </c>
      <c r="DD385" s="68" t="s">
        <v>393</v>
      </c>
      <c r="DE385" s="68" t="s">
        <v>393</v>
      </c>
      <c r="DF385" s="68" t="s">
        <v>393</v>
      </c>
      <c r="DG385" s="72"/>
      <c r="DH385" s="72">
        <v>0</v>
      </c>
      <c r="DI385" s="72">
        <v>0</v>
      </c>
      <c r="DJ385" s="69">
        <v>0</v>
      </c>
      <c r="DK385" s="70">
        <v>5</v>
      </c>
      <c r="DL385" s="72">
        <v>128</v>
      </c>
      <c r="DM385" s="72">
        <v>5</v>
      </c>
      <c r="DN385" s="72">
        <v>7.17</v>
      </c>
      <c r="DO385" s="72">
        <v>3.04</v>
      </c>
      <c r="DP385" s="69">
        <v>133</v>
      </c>
      <c r="DQ385" s="70">
        <v>5</v>
      </c>
      <c r="DR385" s="68">
        <v>137</v>
      </c>
      <c r="DS385" s="68">
        <v>133</v>
      </c>
      <c r="DT385" s="68">
        <v>7.45</v>
      </c>
      <c r="DU385" s="68">
        <v>3.16</v>
      </c>
      <c r="DV385" s="68" t="s">
        <v>364</v>
      </c>
      <c r="DW385" s="73">
        <v>0</v>
      </c>
      <c r="DX385" s="16">
        <v>2220718233</v>
      </c>
      <c r="DY385" s="16" t="e">
        <v>#N/A</v>
      </c>
      <c r="DZ385" s="16" t="e">
        <v>#N/A</v>
      </c>
    </row>
    <row r="386" spans="1:130" ht="18.75" customHeight="1" x14ac:dyDescent="0.2">
      <c r="A386" s="59">
        <v>5</v>
      </c>
      <c r="B386" s="59"/>
      <c r="C386" s="65">
        <v>2221728803</v>
      </c>
      <c r="D386" s="66" t="s">
        <v>27</v>
      </c>
      <c r="E386" s="66" t="s">
        <v>20</v>
      </c>
      <c r="F386" s="66" t="s">
        <v>151</v>
      </c>
      <c r="G386" s="67">
        <v>35879</v>
      </c>
      <c r="H386" s="66" t="s">
        <v>210</v>
      </c>
      <c r="I386" s="66" t="s">
        <v>212</v>
      </c>
      <c r="J386" s="68">
        <v>9.1</v>
      </c>
      <c r="K386" s="68">
        <v>8</v>
      </c>
      <c r="L386" s="68">
        <v>8</v>
      </c>
      <c r="M386" s="68">
        <v>7.9</v>
      </c>
      <c r="N386" s="68">
        <v>8.1</v>
      </c>
      <c r="O386" s="68">
        <v>9</v>
      </c>
      <c r="P386" s="68">
        <v>6.8</v>
      </c>
      <c r="Q386" s="68" t="s">
        <v>393</v>
      </c>
      <c r="R386" s="68">
        <v>7</v>
      </c>
      <c r="S386" s="68" t="s">
        <v>393</v>
      </c>
      <c r="T386" s="68" t="s">
        <v>393</v>
      </c>
      <c r="U386" s="68" t="s">
        <v>393</v>
      </c>
      <c r="V386" s="68" t="s">
        <v>393</v>
      </c>
      <c r="W386" s="68">
        <v>7.5</v>
      </c>
      <c r="X386" s="68">
        <v>7.2</v>
      </c>
      <c r="Y386" s="68">
        <v>9.1</v>
      </c>
      <c r="Z386" s="68">
        <v>8.6</v>
      </c>
      <c r="AA386" s="68">
        <v>8.4</v>
      </c>
      <c r="AB386" s="68">
        <v>6.8</v>
      </c>
      <c r="AC386" s="68">
        <v>6</v>
      </c>
      <c r="AD386" s="68">
        <v>7.5</v>
      </c>
      <c r="AE386" s="68">
        <v>8</v>
      </c>
      <c r="AF386" s="68">
        <v>8.3000000000000007</v>
      </c>
      <c r="AG386" s="68">
        <v>6.5</v>
      </c>
      <c r="AH386" s="68">
        <v>8.6</v>
      </c>
      <c r="AI386" s="68">
        <v>6.5</v>
      </c>
      <c r="AJ386" s="68">
        <v>7.2</v>
      </c>
      <c r="AK386" s="68">
        <v>6.7</v>
      </c>
      <c r="AL386" s="68">
        <v>8.9</v>
      </c>
      <c r="AM386" s="69">
        <v>51</v>
      </c>
      <c r="AN386" s="70">
        <v>0</v>
      </c>
      <c r="AO386" s="71">
        <v>7.2</v>
      </c>
      <c r="AP386" s="71">
        <v>7.6</v>
      </c>
      <c r="AQ386" s="71" t="s">
        <v>393</v>
      </c>
      <c r="AR386" s="71" t="s">
        <v>393</v>
      </c>
      <c r="AS386" s="71">
        <v>7.1</v>
      </c>
      <c r="AT386" s="71" t="s">
        <v>393</v>
      </c>
      <c r="AU386" s="71" t="s">
        <v>393</v>
      </c>
      <c r="AV386" s="71" t="s">
        <v>393</v>
      </c>
      <c r="AW386" s="71">
        <v>8.1999999999999993</v>
      </c>
      <c r="AX386" s="71" t="s">
        <v>393</v>
      </c>
      <c r="AY386" s="71" t="s">
        <v>393</v>
      </c>
      <c r="AZ386" s="71" t="s">
        <v>393</v>
      </c>
      <c r="BA386" s="71" t="s">
        <v>393</v>
      </c>
      <c r="BB386" s="71" t="s">
        <v>393</v>
      </c>
      <c r="BC386" s="71">
        <v>6.6</v>
      </c>
      <c r="BD386" s="69">
        <v>5</v>
      </c>
      <c r="BE386" s="70">
        <v>0</v>
      </c>
      <c r="BF386" s="68">
        <v>8</v>
      </c>
      <c r="BG386" s="68">
        <v>6.7</v>
      </c>
      <c r="BH386" s="68">
        <v>7.5</v>
      </c>
      <c r="BI386" s="68">
        <v>7.5</v>
      </c>
      <c r="BJ386" s="68">
        <v>5.8</v>
      </c>
      <c r="BK386" s="68">
        <v>7</v>
      </c>
      <c r="BL386" s="68">
        <v>7.6</v>
      </c>
      <c r="BM386" s="68">
        <v>7.1</v>
      </c>
      <c r="BN386" s="68">
        <v>7</v>
      </c>
      <c r="BO386" s="68">
        <v>5.3</v>
      </c>
      <c r="BP386" s="68">
        <v>7.6</v>
      </c>
      <c r="BQ386" s="68">
        <v>6.7</v>
      </c>
      <c r="BR386" s="68">
        <v>8.4</v>
      </c>
      <c r="BS386" s="68" t="s">
        <v>393</v>
      </c>
      <c r="BT386" s="68">
        <v>6.3</v>
      </c>
      <c r="BU386" s="68">
        <v>6.6</v>
      </c>
      <c r="BV386" s="68">
        <v>6.8</v>
      </c>
      <c r="BW386" s="68">
        <v>7</v>
      </c>
      <c r="BX386" s="68">
        <v>8</v>
      </c>
      <c r="BY386" s="68">
        <v>8.3000000000000007</v>
      </c>
      <c r="BZ386" s="69">
        <v>50</v>
      </c>
      <c r="CA386" s="70">
        <v>0</v>
      </c>
      <c r="CB386" s="68">
        <v>7.3</v>
      </c>
      <c r="CC386" s="68" t="s">
        <v>393</v>
      </c>
      <c r="CD386" s="68">
        <v>9.5</v>
      </c>
      <c r="CE386" s="68" t="s">
        <v>393</v>
      </c>
      <c r="CF386" s="68">
        <v>6.5</v>
      </c>
      <c r="CG386" s="68">
        <v>7.4</v>
      </c>
      <c r="CH386" s="68">
        <v>7.4</v>
      </c>
      <c r="CI386" s="68">
        <v>6</v>
      </c>
      <c r="CJ386" s="68" t="s">
        <v>393</v>
      </c>
      <c r="CK386" s="68">
        <v>7.4</v>
      </c>
      <c r="CL386" s="68" t="s">
        <v>393</v>
      </c>
      <c r="CM386" s="68" t="s">
        <v>393</v>
      </c>
      <c r="CN386" s="68" t="s">
        <v>393</v>
      </c>
      <c r="CO386" s="68" t="s">
        <v>393</v>
      </c>
      <c r="CP386" s="68">
        <v>6.5</v>
      </c>
      <c r="CQ386" s="68">
        <v>8</v>
      </c>
      <c r="CR386" s="68">
        <v>7</v>
      </c>
      <c r="CS386" s="68">
        <v>9.3000000000000007</v>
      </c>
      <c r="CT386" s="68">
        <v>7.6</v>
      </c>
      <c r="CU386" s="69">
        <v>27</v>
      </c>
      <c r="CV386" s="70">
        <v>0</v>
      </c>
      <c r="CW386" s="72">
        <v>128</v>
      </c>
      <c r="CX386" s="72">
        <v>0</v>
      </c>
      <c r="CY386" s="72">
        <v>0</v>
      </c>
      <c r="CZ386" s="72">
        <v>128</v>
      </c>
      <c r="DA386" s="72">
        <v>7.38</v>
      </c>
      <c r="DB386" s="72">
        <v>3.12</v>
      </c>
      <c r="DC386" s="68" t="s">
        <v>393</v>
      </c>
      <c r="DD386" s="68" t="s">
        <v>393</v>
      </c>
      <c r="DE386" s="68" t="s">
        <v>393</v>
      </c>
      <c r="DF386" s="68" t="s">
        <v>393</v>
      </c>
      <c r="DG386" s="72"/>
      <c r="DH386" s="72">
        <v>0</v>
      </c>
      <c r="DI386" s="72">
        <v>0</v>
      </c>
      <c r="DJ386" s="69">
        <v>0</v>
      </c>
      <c r="DK386" s="70">
        <v>5</v>
      </c>
      <c r="DL386" s="72">
        <v>128</v>
      </c>
      <c r="DM386" s="72">
        <v>5</v>
      </c>
      <c r="DN386" s="72">
        <v>7.1</v>
      </c>
      <c r="DO386" s="72">
        <v>3.01</v>
      </c>
      <c r="DP386" s="69">
        <v>133</v>
      </c>
      <c r="DQ386" s="70">
        <v>5</v>
      </c>
      <c r="DR386" s="68">
        <v>137</v>
      </c>
      <c r="DS386" s="68">
        <v>133</v>
      </c>
      <c r="DT386" s="68">
        <v>7.38</v>
      </c>
      <c r="DU386" s="68">
        <v>3.12</v>
      </c>
      <c r="DV386" s="68" t="s">
        <v>393</v>
      </c>
      <c r="DW386" s="73">
        <v>0</v>
      </c>
      <c r="DX386" s="16">
        <v>2221728803</v>
      </c>
      <c r="DY386" s="16" t="e">
        <v>#N/A</v>
      </c>
      <c r="DZ386" s="16" t="e">
        <v>#N/A</v>
      </c>
    </row>
    <row r="387" spans="1:130" ht="15.95" customHeight="1" x14ac:dyDescent="0.2">
      <c r="A387" s="59">
        <v>6</v>
      </c>
      <c r="B387" s="626"/>
      <c r="C387" s="45">
        <v>2220724305</v>
      </c>
      <c r="D387" s="198" t="s">
        <v>6</v>
      </c>
      <c r="E387" s="198" t="s">
        <v>58</v>
      </c>
      <c r="F387" s="198" t="s">
        <v>138</v>
      </c>
      <c r="G387" s="199">
        <v>35643</v>
      </c>
      <c r="H387" s="198" t="s">
        <v>209</v>
      </c>
      <c r="I387" s="198" t="s">
        <v>212</v>
      </c>
      <c r="J387" s="200">
        <v>8.4</v>
      </c>
      <c r="K387" s="200">
        <v>7.5</v>
      </c>
      <c r="L387" s="200">
        <v>6.1</v>
      </c>
      <c r="M387" s="200">
        <v>7.7</v>
      </c>
      <c r="N387" s="200">
        <v>6.9</v>
      </c>
      <c r="O387" s="200">
        <v>6.6</v>
      </c>
      <c r="P387" s="200">
        <v>6.2</v>
      </c>
      <c r="Q387" s="200" t="s">
        <v>393</v>
      </c>
      <c r="R387" s="200">
        <v>7.3</v>
      </c>
      <c r="S387" s="200" t="s">
        <v>393</v>
      </c>
      <c r="T387" s="200">
        <v>6.6</v>
      </c>
      <c r="U387" s="200" t="s">
        <v>393</v>
      </c>
      <c r="V387" s="200" t="s">
        <v>393</v>
      </c>
      <c r="W387" s="200">
        <v>8.6</v>
      </c>
      <c r="X387" s="200" t="s">
        <v>393</v>
      </c>
      <c r="Y387" s="200">
        <v>8.8000000000000007</v>
      </c>
      <c r="Z387" s="200">
        <v>8.4</v>
      </c>
      <c r="AA387" s="200">
        <v>7.1</v>
      </c>
      <c r="AB387" s="200">
        <v>8.1</v>
      </c>
      <c r="AC387" s="200">
        <v>5.6</v>
      </c>
      <c r="AD387" s="200">
        <v>8.6</v>
      </c>
      <c r="AE387" s="200">
        <v>6.2</v>
      </c>
      <c r="AF387" s="200">
        <v>7.3</v>
      </c>
      <c r="AG387" s="200">
        <v>5.2</v>
      </c>
      <c r="AH387" s="200">
        <v>8.1999999999999993</v>
      </c>
      <c r="AI387" s="200">
        <v>5.4</v>
      </c>
      <c r="AJ387" s="200">
        <v>7.1</v>
      </c>
      <c r="AK387" s="200">
        <v>6.8</v>
      </c>
      <c r="AL387" s="200">
        <v>7.7</v>
      </c>
      <c r="AM387" s="201">
        <v>51</v>
      </c>
      <c r="AN387" s="202">
        <v>0</v>
      </c>
      <c r="AO387" s="203">
        <v>6.8</v>
      </c>
      <c r="AP387" s="203">
        <v>6.4</v>
      </c>
      <c r="AQ387" s="203" t="s">
        <v>393</v>
      </c>
      <c r="AR387" s="203" t="s">
        <v>393</v>
      </c>
      <c r="AS387" s="203" t="s">
        <v>393</v>
      </c>
      <c r="AT387" s="203" t="s">
        <v>393</v>
      </c>
      <c r="AU387" s="203" t="s">
        <v>393</v>
      </c>
      <c r="AV387" s="203">
        <v>7.5</v>
      </c>
      <c r="AW387" s="203" t="s">
        <v>393</v>
      </c>
      <c r="AX387" s="203" t="s">
        <v>393</v>
      </c>
      <c r="AY387" s="203" t="s">
        <v>393</v>
      </c>
      <c r="AZ387" s="203" t="s">
        <v>393</v>
      </c>
      <c r="BA387" s="203" t="s">
        <v>393</v>
      </c>
      <c r="BB387" s="203">
        <v>5.8</v>
      </c>
      <c r="BC387" s="203">
        <v>4.8</v>
      </c>
      <c r="BD387" s="201">
        <v>5</v>
      </c>
      <c r="BE387" s="202">
        <v>0</v>
      </c>
      <c r="BF387" s="200">
        <v>7.6</v>
      </c>
      <c r="BG387" s="200">
        <v>6</v>
      </c>
      <c r="BH387" s="200">
        <v>7.7</v>
      </c>
      <c r="BI387" s="200">
        <v>8.6</v>
      </c>
      <c r="BJ387" s="200">
        <v>7.5</v>
      </c>
      <c r="BK387" s="200">
        <v>8.3000000000000007</v>
      </c>
      <c r="BL387" s="200">
        <v>8.1</v>
      </c>
      <c r="BM387" s="200">
        <v>7.5</v>
      </c>
      <c r="BN387" s="200">
        <v>6.9</v>
      </c>
      <c r="BO387" s="200">
        <v>8.1999999999999993</v>
      </c>
      <c r="BP387" s="200">
        <v>8.6</v>
      </c>
      <c r="BQ387" s="200">
        <v>7.5</v>
      </c>
      <c r="BR387" s="200">
        <v>8</v>
      </c>
      <c r="BS387" s="200" t="s">
        <v>393</v>
      </c>
      <c r="BT387" s="200">
        <v>8.5</v>
      </c>
      <c r="BU387" s="200">
        <v>6.8</v>
      </c>
      <c r="BV387" s="200">
        <v>5.7</v>
      </c>
      <c r="BW387" s="200">
        <v>6.2</v>
      </c>
      <c r="BX387" s="200">
        <v>8.3000000000000007</v>
      </c>
      <c r="BY387" s="200">
        <v>8.5</v>
      </c>
      <c r="BZ387" s="201">
        <v>50</v>
      </c>
      <c r="CA387" s="202">
        <v>0</v>
      </c>
      <c r="CB387" s="200">
        <v>7.4</v>
      </c>
      <c r="CC387" s="200" t="s">
        <v>393</v>
      </c>
      <c r="CD387" s="200">
        <v>8.1999999999999993</v>
      </c>
      <c r="CE387" s="200" t="s">
        <v>393</v>
      </c>
      <c r="CF387" s="200">
        <v>7.8</v>
      </c>
      <c r="CG387" s="200">
        <v>6.7</v>
      </c>
      <c r="CH387" s="200">
        <v>7.9</v>
      </c>
      <c r="CI387" s="200">
        <v>7.4</v>
      </c>
      <c r="CJ387" s="200" t="s">
        <v>393</v>
      </c>
      <c r="CK387" s="200">
        <v>8.3000000000000007</v>
      </c>
      <c r="CL387" s="200" t="s">
        <v>393</v>
      </c>
      <c r="CM387" s="200" t="s">
        <v>393</v>
      </c>
      <c r="CN387" s="200" t="s">
        <v>393</v>
      </c>
      <c r="CO387" s="200" t="s">
        <v>393</v>
      </c>
      <c r="CP387" s="200">
        <v>6.9</v>
      </c>
      <c r="CQ387" s="200">
        <v>6.7</v>
      </c>
      <c r="CR387" s="200">
        <v>8.6999999999999993</v>
      </c>
      <c r="CS387" s="200">
        <v>9.1999999999999993</v>
      </c>
      <c r="CT387" s="200">
        <v>8.1</v>
      </c>
      <c r="CU387" s="201">
        <v>27</v>
      </c>
      <c r="CV387" s="202">
        <v>0</v>
      </c>
      <c r="CW387" s="204">
        <v>128</v>
      </c>
      <c r="CX387" s="204">
        <v>0</v>
      </c>
      <c r="CY387" s="204">
        <v>0</v>
      </c>
      <c r="CZ387" s="204">
        <v>128</v>
      </c>
      <c r="DA387" s="204">
        <v>7.38</v>
      </c>
      <c r="DB387" s="204">
        <v>3.11</v>
      </c>
      <c r="DC387" s="200" t="s">
        <v>393</v>
      </c>
      <c r="DD387" s="200" t="s">
        <v>393</v>
      </c>
      <c r="DE387" s="200" t="s">
        <v>393</v>
      </c>
      <c r="DF387" s="200" t="s">
        <v>393</v>
      </c>
      <c r="DG387" s="204"/>
      <c r="DH387" s="204">
        <v>0</v>
      </c>
      <c r="DI387" s="204">
        <v>0</v>
      </c>
      <c r="DJ387" s="201">
        <v>0</v>
      </c>
      <c r="DK387" s="202">
        <v>5</v>
      </c>
      <c r="DL387" s="204">
        <v>128</v>
      </c>
      <c r="DM387" s="204">
        <v>5</v>
      </c>
      <c r="DN387" s="204">
        <v>7.1</v>
      </c>
      <c r="DO387" s="204">
        <v>2.99</v>
      </c>
      <c r="DP387" s="201">
        <v>133</v>
      </c>
      <c r="DQ387" s="202">
        <v>5</v>
      </c>
      <c r="DR387" s="200">
        <v>137</v>
      </c>
      <c r="DS387" s="200">
        <v>130</v>
      </c>
      <c r="DT387" s="200">
        <v>7.39</v>
      </c>
      <c r="DU387" s="200">
        <v>3.12</v>
      </c>
      <c r="DV387" s="200" t="s">
        <v>393</v>
      </c>
      <c r="DW387" s="205">
        <v>0</v>
      </c>
      <c r="DX387" s="16">
        <v>2220724305</v>
      </c>
      <c r="DY387" s="16" t="e">
        <v>#N/A</v>
      </c>
      <c r="DZ387" s="16" t="e">
        <v>#N/A</v>
      </c>
    </row>
    <row r="388" spans="1:130" ht="18.75" customHeight="1" x14ac:dyDescent="0.2">
      <c r="A388" s="59">
        <v>7</v>
      </c>
      <c r="B388" s="59"/>
      <c r="C388" s="65">
        <v>2220729536</v>
      </c>
      <c r="D388" s="66" t="s">
        <v>17</v>
      </c>
      <c r="E388" s="66" t="s">
        <v>58</v>
      </c>
      <c r="F388" s="66" t="s">
        <v>140</v>
      </c>
      <c r="G388" s="67">
        <v>35551</v>
      </c>
      <c r="H388" s="66" t="s">
        <v>209</v>
      </c>
      <c r="I388" s="66" t="s">
        <v>212</v>
      </c>
      <c r="J388" s="68">
        <v>8</v>
      </c>
      <c r="K388" s="68">
        <v>7.9</v>
      </c>
      <c r="L388" s="68">
        <v>8.6999999999999993</v>
      </c>
      <c r="M388" s="68">
        <v>7.7</v>
      </c>
      <c r="N388" s="68">
        <v>6.2</v>
      </c>
      <c r="O388" s="68">
        <v>9.5</v>
      </c>
      <c r="P388" s="68">
        <v>9.1999999999999993</v>
      </c>
      <c r="Q388" s="68" t="s">
        <v>393</v>
      </c>
      <c r="R388" s="68">
        <v>5</v>
      </c>
      <c r="S388" s="68" t="s">
        <v>393</v>
      </c>
      <c r="T388" s="68">
        <v>6.9</v>
      </c>
      <c r="U388" s="68" t="s">
        <v>393</v>
      </c>
      <c r="V388" s="68" t="s">
        <v>393</v>
      </c>
      <c r="W388" s="68">
        <v>7.2</v>
      </c>
      <c r="X388" s="68" t="s">
        <v>393</v>
      </c>
      <c r="Y388" s="68">
        <v>8.1999999999999993</v>
      </c>
      <c r="Z388" s="68">
        <v>8.5</v>
      </c>
      <c r="AA388" s="68">
        <v>8</v>
      </c>
      <c r="AB388" s="68">
        <v>6</v>
      </c>
      <c r="AC388" s="68">
        <v>6</v>
      </c>
      <c r="AD388" s="68">
        <v>8.1</v>
      </c>
      <c r="AE388" s="68">
        <v>5.6</v>
      </c>
      <c r="AF388" s="68">
        <v>6.1</v>
      </c>
      <c r="AG388" s="68">
        <v>6.5</v>
      </c>
      <c r="AH388" s="68">
        <v>8.3000000000000007</v>
      </c>
      <c r="AI388" s="68">
        <v>6.1</v>
      </c>
      <c r="AJ388" s="68">
        <v>7.1</v>
      </c>
      <c r="AK388" s="68">
        <v>6</v>
      </c>
      <c r="AL388" s="68">
        <v>6.1</v>
      </c>
      <c r="AM388" s="69">
        <v>51</v>
      </c>
      <c r="AN388" s="70">
        <v>0</v>
      </c>
      <c r="AO388" s="71">
        <v>7</v>
      </c>
      <c r="AP388" s="71">
        <v>6.8</v>
      </c>
      <c r="AQ388" s="71" t="s">
        <v>393</v>
      </c>
      <c r="AR388" s="71" t="s">
        <v>393</v>
      </c>
      <c r="AS388" s="71" t="s">
        <v>393</v>
      </c>
      <c r="AT388" s="71" t="s">
        <v>393</v>
      </c>
      <c r="AU388" s="71">
        <v>9</v>
      </c>
      <c r="AV388" s="71" t="s">
        <v>393</v>
      </c>
      <c r="AW388" s="71" t="s">
        <v>393</v>
      </c>
      <c r="AX388" s="71" t="s">
        <v>393</v>
      </c>
      <c r="AY388" s="71" t="s">
        <v>393</v>
      </c>
      <c r="AZ388" s="71" t="s">
        <v>393</v>
      </c>
      <c r="BA388" s="71">
        <v>5.4</v>
      </c>
      <c r="BB388" s="71" t="s">
        <v>393</v>
      </c>
      <c r="BC388" s="71">
        <v>6.8</v>
      </c>
      <c r="BD388" s="69">
        <v>5</v>
      </c>
      <c r="BE388" s="70">
        <v>0</v>
      </c>
      <c r="BF388" s="68">
        <v>6.8</v>
      </c>
      <c r="BG388" s="68">
        <v>8.3000000000000007</v>
      </c>
      <c r="BH388" s="68">
        <v>7.1</v>
      </c>
      <c r="BI388" s="68">
        <v>9.1999999999999993</v>
      </c>
      <c r="BJ388" s="68">
        <v>7.9</v>
      </c>
      <c r="BK388" s="68">
        <v>7</v>
      </c>
      <c r="BL388" s="68">
        <v>8.6</v>
      </c>
      <c r="BM388" s="68">
        <v>6.4</v>
      </c>
      <c r="BN388" s="68">
        <v>7</v>
      </c>
      <c r="BO388" s="68">
        <v>8.1999999999999993</v>
      </c>
      <c r="BP388" s="68">
        <v>9.4</v>
      </c>
      <c r="BQ388" s="68">
        <v>7.2</v>
      </c>
      <c r="BR388" s="68">
        <v>8.4</v>
      </c>
      <c r="BS388" s="68" t="s">
        <v>393</v>
      </c>
      <c r="BT388" s="68">
        <v>6.4</v>
      </c>
      <c r="BU388" s="68">
        <v>5.0999999999999996</v>
      </c>
      <c r="BV388" s="68">
        <v>6.3</v>
      </c>
      <c r="BW388" s="68">
        <v>7.8</v>
      </c>
      <c r="BX388" s="68">
        <v>8.6</v>
      </c>
      <c r="BY388" s="68">
        <v>8.1999999999999993</v>
      </c>
      <c r="BZ388" s="69">
        <v>50</v>
      </c>
      <c r="CA388" s="70">
        <v>0</v>
      </c>
      <c r="CB388" s="68">
        <v>10</v>
      </c>
      <c r="CC388" s="68" t="s">
        <v>393</v>
      </c>
      <c r="CD388" s="68">
        <v>6.1</v>
      </c>
      <c r="CE388" s="68" t="s">
        <v>393</v>
      </c>
      <c r="CF388" s="68">
        <v>6.5</v>
      </c>
      <c r="CG388" s="68">
        <v>7.6</v>
      </c>
      <c r="CH388" s="68">
        <v>8.1</v>
      </c>
      <c r="CI388" s="68">
        <v>8</v>
      </c>
      <c r="CJ388" s="68" t="s">
        <v>393</v>
      </c>
      <c r="CK388" s="68" t="s">
        <v>393</v>
      </c>
      <c r="CL388" s="68" t="s">
        <v>393</v>
      </c>
      <c r="CM388" s="68">
        <v>7.9</v>
      </c>
      <c r="CN388" s="68" t="s">
        <v>393</v>
      </c>
      <c r="CO388" s="68" t="s">
        <v>393</v>
      </c>
      <c r="CP388" s="68">
        <v>5.8</v>
      </c>
      <c r="CQ388" s="68">
        <v>7.2</v>
      </c>
      <c r="CR388" s="68">
        <v>8.8000000000000007</v>
      </c>
      <c r="CS388" s="68">
        <v>8.6</v>
      </c>
      <c r="CT388" s="68">
        <v>8</v>
      </c>
      <c r="CU388" s="69">
        <v>27</v>
      </c>
      <c r="CV388" s="70">
        <v>0</v>
      </c>
      <c r="CW388" s="72">
        <v>128</v>
      </c>
      <c r="CX388" s="72">
        <v>0</v>
      </c>
      <c r="CY388" s="72">
        <v>0</v>
      </c>
      <c r="CZ388" s="72">
        <v>128</v>
      </c>
      <c r="DA388" s="72">
        <v>7.41</v>
      </c>
      <c r="DB388" s="72">
        <v>3.1</v>
      </c>
      <c r="DC388" s="68" t="s">
        <v>393</v>
      </c>
      <c r="DD388" s="68" t="s">
        <v>393</v>
      </c>
      <c r="DE388" s="68" t="s">
        <v>393</v>
      </c>
      <c r="DF388" s="68" t="s">
        <v>393</v>
      </c>
      <c r="DG388" s="72"/>
      <c r="DH388" s="72">
        <v>0</v>
      </c>
      <c r="DI388" s="72">
        <v>0</v>
      </c>
      <c r="DJ388" s="69">
        <v>0</v>
      </c>
      <c r="DK388" s="70">
        <v>5</v>
      </c>
      <c r="DL388" s="72">
        <v>128</v>
      </c>
      <c r="DM388" s="72">
        <v>5</v>
      </c>
      <c r="DN388" s="72">
        <v>7.13</v>
      </c>
      <c r="DO388" s="72">
        <v>2.99</v>
      </c>
      <c r="DP388" s="69">
        <v>133</v>
      </c>
      <c r="DQ388" s="70">
        <v>5</v>
      </c>
      <c r="DR388" s="68">
        <v>137</v>
      </c>
      <c r="DS388" s="68">
        <v>133</v>
      </c>
      <c r="DT388" s="68">
        <v>7.41</v>
      </c>
      <c r="DU388" s="68">
        <v>3.1</v>
      </c>
      <c r="DV388" s="68" t="s">
        <v>393</v>
      </c>
      <c r="DW388" s="73">
        <v>0</v>
      </c>
      <c r="DX388" s="16" t="e">
        <v>#N/A</v>
      </c>
      <c r="DY388" s="16" t="e">
        <v>#N/A</v>
      </c>
      <c r="DZ388" s="16">
        <v>2220729536</v>
      </c>
    </row>
    <row r="389" spans="1:130" ht="18.75" customHeight="1" x14ac:dyDescent="0.2">
      <c r="A389" s="59">
        <v>8</v>
      </c>
      <c r="B389" s="59"/>
      <c r="C389" s="65">
        <v>2220727355</v>
      </c>
      <c r="D389" s="66" t="s">
        <v>18</v>
      </c>
      <c r="E389" s="66" t="s">
        <v>90</v>
      </c>
      <c r="F389" s="66" t="s">
        <v>161</v>
      </c>
      <c r="G389" s="67">
        <v>35853</v>
      </c>
      <c r="H389" s="66" t="s">
        <v>209</v>
      </c>
      <c r="I389" s="66" t="s">
        <v>212</v>
      </c>
      <c r="J389" s="68">
        <v>9</v>
      </c>
      <c r="K389" s="68">
        <v>7.1</v>
      </c>
      <c r="L389" s="68">
        <v>7.5</v>
      </c>
      <c r="M389" s="68">
        <v>7.2</v>
      </c>
      <c r="N389" s="68">
        <v>8.1999999999999993</v>
      </c>
      <c r="O389" s="68">
        <v>8.3000000000000007</v>
      </c>
      <c r="P389" s="68">
        <v>5.2</v>
      </c>
      <c r="Q389" s="68" t="s">
        <v>393</v>
      </c>
      <c r="R389" s="68">
        <v>6.5</v>
      </c>
      <c r="S389" s="68" t="s">
        <v>393</v>
      </c>
      <c r="T389" s="68" t="s">
        <v>393</v>
      </c>
      <c r="U389" s="68" t="s">
        <v>393</v>
      </c>
      <c r="V389" s="68" t="s">
        <v>393</v>
      </c>
      <c r="W389" s="68">
        <v>7.8</v>
      </c>
      <c r="X389" s="68">
        <v>6.8</v>
      </c>
      <c r="Y389" s="68">
        <v>9.1</v>
      </c>
      <c r="Z389" s="68">
        <v>8.6999999999999993</v>
      </c>
      <c r="AA389" s="68">
        <v>8.1</v>
      </c>
      <c r="AB389" s="68">
        <v>8.5</v>
      </c>
      <c r="AC389" s="68">
        <v>7.8</v>
      </c>
      <c r="AD389" s="68">
        <v>8.9</v>
      </c>
      <c r="AE389" s="68">
        <v>8.9</v>
      </c>
      <c r="AF389" s="68">
        <v>9.8000000000000007</v>
      </c>
      <c r="AG389" s="68">
        <v>7.3</v>
      </c>
      <c r="AH389" s="68">
        <v>7.6</v>
      </c>
      <c r="AI389" s="68">
        <v>6.4</v>
      </c>
      <c r="AJ389" s="68">
        <v>7.4</v>
      </c>
      <c r="AK389" s="68">
        <v>5.6</v>
      </c>
      <c r="AL389" s="68">
        <v>8.1999999999999993</v>
      </c>
      <c r="AM389" s="69">
        <v>51</v>
      </c>
      <c r="AN389" s="70">
        <v>0</v>
      </c>
      <c r="AO389" s="71">
        <v>7.5</v>
      </c>
      <c r="AP389" s="71">
        <v>8.3000000000000007</v>
      </c>
      <c r="AQ389" s="71" t="s">
        <v>393</v>
      </c>
      <c r="AR389" s="71" t="s">
        <v>393</v>
      </c>
      <c r="AS389" s="71">
        <v>6.4</v>
      </c>
      <c r="AT389" s="71" t="s">
        <v>393</v>
      </c>
      <c r="AU389" s="71" t="s">
        <v>393</v>
      </c>
      <c r="AV389" s="71" t="s">
        <v>393</v>
      </c>
      <c r="AW389" s="71" t="s">
        <v>393</v>
      </c>
      <c r="AX389" s="71" t="s">
        <v>393</v>
      </c>
      <c r="AY389" s="71">
        <v>8.6</v>
      </c>
      <c r="AZ389" s="71" t="s">
        <v>393</v>
      </c>
      <c r="BA389" s="71" t="s">
        <v>393</v>
      </c>
      <c r="BB389" s="71" t="s">
        <v>393</v>
      </c>
      <c r="BC389" s="71">
        <v>6.4</v>
      </c>
      <c r="BD389" s="69">
        <v>5</v>
      </c>
      <c r="BE389" s="70">
        <v>0</v>
      </c>
      <c r="BF389" s="68">
        <v>6.5</v>
      </c>
      <c r="BG389" s="68">
        <v>5.8</v>
      </c>
      <c r="BH389" s="68">
        <v>9.4</v>
      </c>
      <c r="BI389" s="68">
        <v>6.7</v>
      </c>
      <c r="BJ389" s="68">
        <v>6.2</v>
      </c>
      <c r="BK389" s="68">
        <v>7.2</v>
      </c>
      <c r="BL389" s="68">
        <v>7.7</v>
      </c>
      <c r="BM389" s="68">
        <v>6.4</v>
      </c>
      <c r="BN389" s="68">
        <v>6.5</v>
      </c>
      <c r="BO389" s="68">
        <v>8.1</v>
      </c>
      <c r="BP389" s="68">
        <v>7.8</v>
      </c>
      <c r="BQ389" s="68">
        <v>6.3</v>
      </c>
      <c r="BR389" s="68">
        <v>7.5</v>
      </c>
      <c r="BS389" s="68" t="s">
        <v>393</v>
      </c>
      <c r="BT389" s="68">
        <v>5.8</v>
      </c>
      <c r="BU389" s="68">
        <v>6.8</v>
      </c>
      <c r="BV389" s="68">
        <v>6.9</v>
      </c>
      <c r="BW389" s="68">
        <v>6.3</v>
      </c>
      <c r="BX389" s="68">
        <v>8.1</v>
      </c>
      <c r="BY389" s="68">
        <v>8</v>
      </c>
      <c r="BZ389" s="69">
        <v>50</v>
      </c>
      <c r="CA389" s="70">
        <v>0</v>
      </c>
      <c r="CB389" s="68">
        <v>9.1999999999999993</v>
      </c>
      <c r="CC389" s="68" t="s">
        <v>393</v>
      </c>
      <c r="CD389" s="68">
        <v>7.6</v>
      </c>
      <c r="CE389" s="68" t="s">
        <v>393</v>
      </c>
      <c r="CF389" s="68">
        <v>8.1999999999999993</v>
      </c>
      <c r="CG389" s="68">
        <v>7.5</v>
      </c>
      <c r="CH389" s="68">
        <v>5.7</v>
      </c>
      <c r="CI389" s="68">
        <v>6.7</v>
      </c>
      <c r="CJ389" s="68" t="s">
        <v>393</v>
      </c>
      <c r="CK389" s="68">
        <v>8</v>
      </c>
      <c r="CL389" s="68" t="s">
        <v>393</v>
      </c>
      <c r="CM389" s="68" t="s">
        <v>393</v>
      </c>
      <c r="CN389" s="68" t="s">
        <v>393</v>
      </c>
      <c r="CO389" s="68" t="s">
        <v>393</v>
      </c>
      <c r="CP389" s="68">
        <v>7.4</v>
      </c>
      <c r="CQ389" s="68">
        <v>6.5</v>
      </c>
      <c r="CR389" s="68">
        <v>8.1999999999999993</v>
      </c>
      <c r="CS389" s="68">
        <v>6.3</v>
      </c>
      <c r="CT389" s="68">
        <v>7.3</v>
      </c>
      <c r="CU389" s="69">
        <v>27</v>
      </c>
      <c r="CV389" s="70">
        <v>0</v>
      </c>
      <c r="CW389" s="72">
        <v>128</v>
      </c>
      <c r="CX389" s="72">
        <v>0</v>
      </c>
      <c r="CY389" s="72">
        <v>0</v>
      </c>
      <c r="CZ389" s="72">
        <v>128</v>
      </c>
      <c r="DA389" s="72">
        <v>7.37</v>
      </c>
      <c r="DB389" s="72">
        <v>3.08</v>
      </c>
      <c r="DC389" s="68" t="s">
        <v>393</v>
      </c>
      <c r="DD389" s="68" t="s">
        <v>393</v>
      </c>
      <c r="DE389" s="68" t="s">
        <v>393</v>
      </c>
      <c r="DF389" s="68" t="s">
        <v>393</v>
      </c>
      <c r="DG389" s="72"/>
      <c r="DH389" s="72">
        <v>0</v>
      </c>
      <c r="DI389" s="72">
        <v>0</v>
      </c>
      <c r="DJ389" s="69">
        <v>0</v>
      </c>
      <c r="DK389" s="70">
        <v>5</v>
      </c>
      <c r="DL389" s="72">
        <v>128</v>
      </c>
      <c r="DM389" s="72">
        <v>5</v>
      </c>
      <c r="DN389" s="72">
        <v>7.09</v>
      </c>
      <c r="DO389" s="72">
        <v>2.96</v>
      </c>
      <c r="DP389" s="69">
        <v>133</v>
      </c>
      <c r="DQ389" s="70">
        <v>5</v>
      </c>
      <c r="DR389" s="68">
        <v>137</v>
      </c>
      <c r="DS389" s="68">
        <v>133</v>
      </c>
      <c r="DT389" s="68">
        <v>7.37</v>
      </c>
      <c r="DU389" s="68">
        <v>3.08</v>
      </c>
      <c r="DV389" s="68" t="s">
        <v>393</v>
      </c>
      <c r="DW389" s="73">
        <v>0</v>
      </c>
      <c r="DX389" s="16">
        <v>2220727355</v>
      </c>
      <c r="DY389" s="16" t="e">
        <v>#N/A</v>
      </c>
      <c r="DZ389" s="16" t="e">
        <v>#N/A</v>
      </c>
    </row>
    <row r="390" spans="1:130" ht="18.75" customHeight="1" x14ac:dyDescent="0.2">
      <c r="A390" s="59">
        <v>9</v>
      </c>
      <c r="B390" s="59"/>
      <c r="C390" s="65">
        <v>2220728551</v>
      </c>
      <c r="D390" s="66" t="s">
        <v>23</v>
      </c>
      <c r="E390" s="66" t="s">
        <v>72</v>
      </c>
      <c r="F390" s="66" t="s">
        <v>186</v>
      </c>
      <c r="G390" s="67">
        <v>36094</v>
      </c>
      <c r="H390" s="66" t="s">
        <v>209</v>
      </c>
      <c r="I390" s="66" t="s">
        <v>212</v>
      </c>
      <c r="J390" s="68">
        <v>8.5</v>
      </c>
      <c r="K390" s="68">
        <v>7.3</v>
      </c>
      <c r="L390" s="68">
        <v>7.9</v>
      </c>
      <c r="M390" s="68">
        <v>7.4</v>
      </c>
      <c r="N390" s="68">
        <v>5.8</v>
      </c>
      <c r="O390" s="68">
        <v>8.1999999999999993</v>
      </c>
      <c r="P390" s="68">
        <v>7.1</v>
      </c>
      <c r="Q390" s="68" t="s">
        <v>393</v>
      </c>
      <c r="R390" s="68">
        <v>6.1</v>
      </c>
      <c r="S390" s="68" t="s">
        <v>393</v>
      </c>
      <c r="T390" s="68">
        <v>7</v>
      </c>
      <c r="U390" s="68" t="s">
        <v>393</v>
      </c>
      <c r="V390" s="68" t="s">
        <v>393</v>
      </c>
      <c r="W390" s="68">
        <v>6.5</v>
      </c>
      <c r="X390" s="68" t="s">
        <v>393</v>
      </c>
      <c r="Y390" s="68">
        <v>9.1</v>
      </c>
      <c r="Z390" s="68">
        <v>8.4</v>
      </c>
      <c r="AA390" s="68">
        <v>7.3</v>
      </c>
      <c r="AB390" s="68">
        <v>5.0999999999999996</v>
      </c>
      <c r="AC390" s="68">
        <v>7.4</v>
      </c>
      <c r="AD390" s="68">
        <v>7.8</v>
      </c>
      <c r="AE390" s="68" t="s">
        <v>250</v>
      </c>
      <c r="AF390" s="68" t="s">
        <v>250</v>
      </c>
      <c r="AG390" s="68">
        <v>7</v>
      </c>
      <c r="AH390" s="68">
        <v>8.1</v>
      </c>
      <c r="AI390" s="68">
        <v>6.3</v>
      </c>
      <c r="AJ390" s="68">
        <v>6</v>
      </c>
      <c r="AK390" s="68">
        <v>5.3</v>
      </c>
      <c r="AL390" s="68">
        <v>8.8000000000000007</v>
      </c>
      <c r="AM390" s="69">
        <v>51</v>
      </c>
      <c r="AN390" s="70">
        <v>0</v>
      </c>
      <c r="AO390" s="71">
        <v>6.9</v>
      </c>
      <c r="AP390" s="71">
        <v>5.5</v>
      </c>
      <c r="AQ390" s="71" t="s">
        <v>393</v>
      </c>
      <c r="AR390" s="71" t="s">
        <v>393</v>
      </c>
      <c r="AS390" s="71" t="s">
        <v>393</v>
      </c>
      <c r="AT390" s="71" t="s">
        <v>393</v>
      </c>
      <c r="AU390" s="71" t="s">
        <v>393</v>
      </c>
      <c r="AV390" s="71">
        <v>6.8</v>
      </c>
      <c r="AW390" s="71" t="s">
        <v>393</v>
      </c>
      <c r="AX390" s="71" t="s">
        <v>393</v>
      </c>
      <c r="AY390" s="71" t="s">
        <v>393</v>
      </c>
      <c r="AZ390" s="71" t="s">
        <v>393</v>
      </c>
      <c r="BA390" s="71" t="s">
        <v>393</v>
      </c>
      <c r="BB390" s="71">
        <v>5.9</v>
      </c>
      <c r="BC390" s="71">
        <v>5.3</v>
      </c>
      <c r="BD390" s="69">
        <v>5</v>
      </c>
      <c r="BE390" s="70">
        <v>0</v>
      </c>
      <c r="BF390" s="68">
        <v>6.9</v>
      </c>
      <c r="BG390" s="68">
        <v>7.5</v>
      </c>
      <c r="BH390" s="68">
        <v>7.4</v>
      </c>
      <c r="BI390" s="68">
        <v>6.1</v>
      </c>
      <c r="BJ390" s="68">
        <v>7.5</v>
      </c>
      <c r="BK390" s="68">
        <v>6.8</v>
      </c>
      <c r="BL390" s="68">
        <v>7.9</v>
      </c>
      <c r="BM390" s="68">
        <v>6.4</v>
      </c>
      <c r="BN390" s="68">
        <v>7.9</v>
      </c>
      <c r="BO390" s="68">
        <v>6.4</v>
      </c>
      <c r="BP390" s="68">
        <v>7.6</v>
      </c>
      <c r="BQ390" s="68">
        <v>6.2</v>
      </c>
      <c r="BR390" s="68">
        <v>8.1</v>
      </c>
      <c r="BS390" s="68" t="s">
        <v>393</v>
      </c>
      <c r="BT390" s="68">
        <v>9.1</v>
      </c>
      <c r="BU390" s="68">
        <v>6</v>
      </c>
      <c r="BV390" s="68">
        <v>7.5</v>
      </c>
      <c r="BW390" s="68">
        <v>8</v>
      </c>
      <c r="BX390" s="68">
        <v>8.4</v>
      </c>
      <c r="BY390" s="68">
        <v>7.1</v>
      </c>
      <c r="BZ390" s="69">
        <v>50</v>
      </c>
      <c r="CA390" s="70">
        <v>0</v>
      </c>
      <c r="CB390" s="68">
        <v>8.6</v>
      </c>
      <c r="CC390" s="68" t="s">
        <v>393</v>
      </c>
      <c r="CD390" s="68">
        <v>8.5</v>
      </c>
      <c r="CE390" s="68" t="s">
        <v>393</v>
      </c>
      <c r="CF390" s="68">
        <v>7.1</v>
      </c>
      <c r="CG390" s="68">
        <v>7.6</v>
      </c>
      <c r="CH390" s="68">
        <v>9.3000000000000007</v>
      </c>
      <c r="CI390" s="68">
        <v>6.5</v>
      </c>
      <c r="CJ390" s="68" t="s">
        <v>393</v>
      </c>
      <c r="CK390" s="68">
        <v>8.4</v>
      </c>
      <c r="CL390" s="68" t="s">
        <v>393</v>
      </c>
      <c r="CM390" s="68" t="s">
        <v>393</v>
      </c>
      <c r="CN390" s="68" t="s">
        <v>393</v>
      </c>
      <c r="CO390" s="68" t="s">
        <v>393</v>
      </c>
      <c r="CP390" s="68">
        <v>6.9</v>
      </c>
      <c r="CQ390" s="68">
        <v>7</v>
      </c>
      <c r="CR390" s="68">
        <v>7.8</v>
      </c>
      <c r="CS390" s="68">
        <v>9.6999999999999993</v>
      </c>
      <c r="CT390" s="68">
        <v>8</v>
      </c>
      <c r="CU390" s="69">
        <v>27</v>
      </c>
      <c r="CV390" s="70">
        <v>0</v>
      </c>
      <c r="CW390" s="72">
        <v>128</v>
      </c>
      <c r="CX390" s="72">
        <v>0</v>
      </c>
      <c r="CY390" s="72">
        <v>4</v>
      </c>
      <c r="CZ390" s="72">
        <v>124</v>
      </c>
      <c r="DA390" s="72">
        <v>7.34</v>
      </c>
      <c r="DB390" s="72">
        <v>3.07</v>
      </c>
      <c r="DC390" s="68" t="s">
        <v>393</v>
      </c>
      <c r="DD390" s="68" t="s">
        <v>393</v>
      </c>
      <c r="DE390" s="68" t="s">
        <v>393</v>
      </c>
      <c r="DF390" s="68" t="s">
        <v>393</v>
      </c>
      <c r="DG390" s="72"/>
      <c r="DH390" s="72">
        <v>0</v>
      </c>
      <c r="DI390" s="72">
        <v>0</v>
      </c>
      <c r="DJ390" s="69">
        <v>0</v>
      </c>
      <c r="DK390" s="70">
        <v>5</v>
      </c>
      <c r="DL390" s="72">
        <v>124</v>
      </c>
      <c r="DM390" s="72">
        <v>5</v>
      </c>
      <c r="DN390" s="72">
        <v>7.06</v>
      </c>
      <c r="DO390" s="72">
        <v>2.95</v>
      </c>
      <c r="DP390" s="69">
        <v>133</v>
      </c>
      <c r="DQ390" s="70">
        <v>5</v>
      </c>
      <c r="DR390" s="68">
        <v>137</v>
      </c>
      <c r="DS390" s="68">
        <v>133</v>
      </c>
      <c r="DT390" s="68">
        <v>7.34</v>
      </c>
      <c r="DU390" s="68">
        <v>3.07</v>
      </c>
      <c r="DV390" s="68" t="s">
        <v>393</v>
      </c>
      <c r="DW390" s="73">
        <v>0</v>
      </c>
      <c r="DX390" s="16">
        <v>2220728551</v>
      </c>
      <c r="DY390" s="16" t="e">
        <v>#N/A</v>
      </c>
      <c r="DZ390" s="16" t="e">
        <v>#N/A</v>
      </c>
    </row>
    <row r="391" spans="1:130" ht="18.75" customHeight="1" x14ac:dyDescent="0.2">
      <c r="A391" s="59">
        <v>10</v>
      </c>
      <c r="B391" s="59"/>
      <c r="C391" s="65">
        <v>2220727384</v>
      </c>
      <c r="D391" s="66" t="s">
        <v>6</v>
      </c>
      <c r="E391" s="66" t="s">
        <v>48</v>
      </c>
      <c r="F391" s="66" t="s">
        <v>173</v>
      </c>
      <c r="G391" s="67">
        <v>35796</v>
      </c>
      <c r="H391" s="66" t="s">
        <v>209</v>
      </c>
      <c r="I391" s="66" t="s">
        <v>212</v>
      </c>
      <c r="J391" s="68">
        <v>7.9</v>
      </c>
      <c r="K391" s="68">
        <v>7</v>
      </c>
      <c r="L391" s="68">
        <v>8.3000000000000007</v>
      </c>
      <c r="M391" s="68">
        <v>7.1</v>
      </c>
      <c r="N391" s="68">
        <v>5.6</v>
      </c>
      <c r="O391" s="68">
        <v>6.5</v>
      </c>
      <c r="P391" s="68">
        <v>5.7</v>
      </c>
      <c r="Q391" s="68" t="s">
        <v>393</v>
      </c>
      <c r="R391" s="68">
        <v>8.4</v>
      </c>
      <c r="S391" s="68" t="s">
        <v>393</v>
      </c>
      <c r="T391" s="68" t="s">
        <v>393</v>
      </c>
      <c r="U391" s="68" t="s">
        <v>393</v>
      </c>
      <c r="V391" s="68" t="s">
        <v>393</v>
      </c>
      <c r="W391" s="68">
        <v>8.3000000000000007</v>
      </c>
      <c r="X391" s="68">
        <v>6.4</v>
      </c>
      <c r="Y391" s="68">
        <v>8.4</v>
      </c>
      <c r="Z391" s="68">
        <v>8.3000000000000007</v>
      </c>
      <c r="AA391" s="68">
        <v>8.6999999999999993</v>
      </c>
      <c r="AB391" s="68">
        <v>8.1999999999999993</v>
      </c>
      <c r="AC391" s="68">
        <v>8.1</v>
      </c>
      <c r="AD391" s="68">
        <v>9.1</v>
      </c>
      <c r="AE391" s="68">
        <v>7.2</v>
      </c>
      <c r="AF391" s="68">
        <v>8.4</v>
      </c>
      <c r="AG391" s="68">
        <v>6.8</v>
      </c>
      <c r="AH391" s="68">
        <v>7</v>
      </c>
      <c r="AI391" s="68">
        <v>6.9</v>
      </c>
      <c r="AJ391" s="68">
        <v>8.5</v>
      </c>
      <c r="AK391" s="68">
        <v>5.9</v>
      </c>
      <c r="AL391" s="68">
        <v>8.8000000000000007</v>
      </c>
      <c r="AM391" s="69">
        <v>51</v>
      </c>
      <c r="AN391" s="70">
        <v>0</v>
      </c>
      <c r="AO391" s="71">
        <v>6.8</v>
      </c>
      <c r="AP391" s="71">
        <v>5.2</v>
      </c>
      <c r="AQ391" s="71" t="s">
        <v>393</v>
      </c>
      <c r="AR391" s="71" t="s">
        <v>393</v>
      </c>
      <c r="AS391" s="71" t="s">
        <v>393</v>
      </c>
      <c r="AT391" s="71" t="s">
        <v>393</v>
      </c>
      <c r="AU391" s="71" t="s">
        <v>393</v>
      </c>
      <c r="AV391" s="71">
        <v>8.1999999999999993</v>
      </c>
      <c r="AW391" s="71" t="s">
        <v>393</v>
      </c>
      <c r="AX391" s="71" t="s">
        <v>393</v>
      </c>
      <c r="AY391" s="71" t="s">
        <v>393</v>
      </c>
      <c r="AZ391" s="71" t="s">
        <v>393</v>
      </c>
      <c r="BA391" s="71" t="s">
        <v>393</v>
      </c>
      <c r="BB391" s="71">
        <v>7.1</v>
      </c>
      <c r="BC391" s="71">
        <v>6.2</v>
      </c>
      <c r="BD391" s="69">
        <v>5</v>
      </c>
      <c r="BE391" s="70">
        <v>0</v>
      </c>
      <c r="BF391" s="68">
        <v>5.9</v>
      </c>
      <c r="BG391" s="68">
        <v>6.2</v>
      </c>
      <c r="BH391" s="68">
        <v>7.5</v>
      </c>
      <c r="BI391" s="68">
        <v>5.4</v>
      </c>
      <c r="BJ391" s="68">
        <v>5.8</v>
      </c>
      <c r="BK391" s="68">
        <v>8.3000000000000007</v>
      </c>
      <c r="BL391" s="68">
        <v>6.7</v>
      </c>
      <c r="BM391" s="68">
        <v>5.3</v>
      </c>
      <c r="BN391" s="68">
        <v>5.9</v>
      </c>
      <c r="BO391" s="68">
        <v>6.4</v>
      </c>
      <c r="BP391" s="68">
        <v>5.5</v>
      </c>
      <c r="BQ391" s="68">
        <v>7.1</v>
      </c>
      <c r="BR391" s="68">
        <v>7.3</v>
      </c>
      <c r="BS391" s="68" t="s">
        <v>393</v>
      </c>
      <c r="BT391" s="68">
        <v>8.1999999999999993</v>
      </c>
      <c r="BU391" s="68">
        <v>6.1</v>
      </c>
      <c r="BV391" s="68">
        <v>7.6</v>
      </c>
      <c r="BW391" s="68">
        <v>7.3</v>
      </c>
      <c r="BX391" s="68">
        <v>9.1999999999999993</v>
      </c>
      <c r="BY391" s="68">
        <v>8.3000000000000007</v>
      </c>
      <c r="BZ391" s="69">
        <v>50</v>
      </c>
      <c r="CA391" s="70">
        <v>0</v>
      </c>
      <c r="CB391" s="68" t="s">
        <v>393</v>
      </c>
      <c r="CC391" s="68">
        <v>7</v>
      </c>
      <c r="CD391" s="68">
        <v>7.8</v>
      </c>
      <c r="CE391" s="68" t="s">
        <v>393</v>
      </c>
      <c r="CF391" s="68">
        <v>7.7</v>
      </c>
      <c r="CG391" s="68">
        <v>7.7</v>
      </c>
      <c r="CH391" s="68">
        <v>9.3000000000000007</v>
      </c>
      <c r="CI391" s="68">
        <v>8.3000000000000007</v>
      </c>
      <c r="CJ391" s="68" t="s">
        <v>393</v>
      </c>
      <c r="CK391" s="68" t="s">
        <v>393</v>
      </c>
      <c r="CL391" s="68" t="s">
        <v>393</v>
      </c>
      <c r="CM391" s="68" t="s">
        <v>393</v>
      </c>
      <c r="CN391" s="68" t="s">
        <v>393</v>
      </c>
      <c r="CO391" s="68">
        <v>8.8000000000000007</v>
      </c>
      <c r="CP391" s="68">
        <v>6.2</v>
      </c>
      <c r="CQ391" s="68">
        <v>8.6</v>
      </c>
      <c r="CR391" s="68">
        <v>8.1</v>
      </c>
      <c r="CS391" s="68">
        <v>9.6</v>
      </c>
      <c r="CT391" s="68">
        <v>8.1999999999999993</v>
      </c>
      <c r="CU391" s="69">
        <v>27</v>
      </c>
      <c r="CV391" s="70">
        <v>0</v>
      </c>
      <c r="CW391" s="72">
        <v>128</v>
      </c>
      <c r="CX391" s="72">
        <v>0</v>
      </c>
      <c r="CY391" s="72">
        <v>0</v>
      </c>
      <c r="CZ391" s="72">
        <v>128</v>
      </c>
      <c r="DA391" s="72">
        <v>7.33</v>
      </c>
      <c r="DB391" s="72">
        <v>3.05</v>
      </c>
      <c r="DC391" s="68" t="s">
        <v>393</v>
      </c>
      <c r="DD391" s="68" t="s">
        <v>393</v>
      </c>
      <c r="DE391" s="68" t="s">
        <v>393</v>
      </c>
      <c r="DF391" s="68" t="s">
        <v>393</v>
      </c>
      <c r="DG391" s="72"/>
      <c r="DH391" s="72">
        <v>0</v>
      </c>
      <c r="DI391" s="72">
        <v>0</v>
      </c>
      <c r="DJ391" s="69">
        <v>0</v>
      </c>
      <c r="DK391" s="70">
        <v>5</v>
      </c>
      <c r="DL391" s="72">
        <v>128</v>
      </c>
      <c r="DM391" s="72">
        <v>5</v>
      </c>
      <c r="DN391" s="72">
        <v>7.06</v>
      </c>
      <c r="DO391" s="72">
        <v>2.93</v>
      </c>
      <c r="DP391" s="69">
        <v>133</v>
      </c>
      <c r="DQ391" s="70">
        <v>5</v>
      </c>
      <c r="DR391" s="68">
        <v>137</v>
      </c>
      <c r="DS391" s="68">
        <v>133</v>
      </c>
      <c r="DT391" s="68">
        <v>7.33</v>
      </c>
      <c r="DU391" s="68">
        <v>3.05</v>
      </c>
      <c r="DV391" s="68" t="s">
        <v>393</v>
      </c>
      <c r="DW391" s="73">
        <v>0</v>
      </c>
      <c r="DX391" s="16">
        <v>2220727384</v>
      </c>
      <c r="DY391" s="16" t="e">
        <v>#N/A</v>
      </c>
      <c r="DZ391" s="16" t="e">
        <v>#N/A</v>
      </c>
    </row>
    <row r="392" spans="1:130" ht="18.75" customHeight="1" x14ac:dyDescent="0.2">
      <c r="A392" s="59">
        <v>11</v>
      </c>
      <c r="B392" s="59"/>
      <c r="C392" s="65">
        <v>2220727364</v>
      </c>
      <c r="D392" s="66" t="s">
        <v>18</v>
      </c>
      <c r="E392" s="66" t="s">
        <v>94</v>
      </c>
      <c r="F392" s="66" t="s">
        <v>166</v>
      </c>
      <c r="G392" s="67">
        <v>35927</v>
      </c>
      <c r="H392" s="66" t="s">
        <v>209</v>
      </c>
      <c r="I392" s="66" t="s">
        <v>212</v>
      </c>
      <c r="J392" s="68">
        <v>8.8000000000000007</v>
      </c>
      <c r="K392" s="68">
        <v>8</v>
      </c>
      <c r="L392" s="68">
        <v>8.6999999999999993</v>
      </c>
      <c r="M392" s="68">
        <v>8.8000000000000007</v>
      </c>
      <c r="N392" s="68">
        <v>7</v>
      </c>
      <c r="O392" s="68">
        <v>7.5</v>
      </c>
      <c r="P392" s="68">
        <v>7.5</v>
      </c>
      <c r="Q392" s="68" t="s">
        <v>393</v>
      </c>
      <c r="R392" s="68">
        <v>7.7</v>
      </c>
      <c r="S392" s="68" t="s">
        <v>393</v>
      </c>
      <c r="T392" s="68" t="s">
        <v>393</v>
      </c>
      <c r="U392" s="68" t="s">
        <v>393</v>
      </c>
      <c r="V392" s="68" t="s">
        <v>393</v>
      </c>
      <c r="W392" s="68">
        <v>7.8</v>
      </c>
      <c r="X392" s="68">
        <v>8.6</v>
      </c>
      <c r="Y392" s="68">
        <v>9.3000000000000007</v>
      </c>
      <c r="Z392" s="68">
        <v>8.3000000000000007</v>
      </c>
      <c r="AA392" s="68">
        <v>7.6</v>
      </c>
      <c r="AB392" s="68">
        <v>8.1999999999999993</v>
      </c>
      <c r="AC392" s="68">
        <v>7.5</v>
      </c>
      <c r="AD392" s="68">
        <v>8.3000000000000007</v>
      </c>
      <c r="AE392" s="68">
        <v>7.6</v>
      </c>
      <c r="AF392" s="68">
        <v>6.5</v>
      </c>
      <c r="AG392" s="68">
        <v>4.9000000000000004</v>
      </c>
      <c r="AH392" s="68">
        <v>7.7</v>
      </c>
      <c r="AI392" s="68">
        <v>5.9</v>
      </c>
      <c r="AJ392" s="68">
        <v>7.2</v>
      </c>
      <c r="AK392" s="68">
        <v>5.8</v>
      </c>
      <c r="AL392" s="68">
        <v>8.1</v>
      </c>
      <c r="AM392" s="69">
        <v>51</v>
      </c>
      <c r="AN392" s="70">
        <v>0</v>
      </c>
      <c r="AO392" s="71">
        <v>7</v>
      </c>
      <c r="AP392" s="71">
        <v>6</v>
      </c>
      <c r="AQ392" s="71">
        <v>7.1</v>
      </c>
      <c r="AR392" s="71" t="s">
        <v>393</v>
      </c>
      <c r="AS392" s="71" t="s">
        <v>393</v>
      </c>
      <c r="AT392" s="71" t="s">
        <v>393</v>
      </c>
      <c r="AU392" s="71" t="s">
        <v>393</v>
      </c>
      <c r="AV392" s="71" t="s">
        <v>393</v>
      </c>
      <c r="AW392" s="71" t="s">
        <v>393</v>
      </c>
      <c r="AX392" s="71" t="s">
        <v>393</v>
      </c>
      <c r="AY392" s="71" t="s">
        <v>393</v>
      </c>
      <c r="AZ392" s="71" t="s">
        <v>393</v>
      </c>
      <c r="BA392" s="71">
        <v>6.2</v>
      </c>
      <c r="BB392" s="71" t="s">
        <v>393</v>
      </c>
      <c r="BC392" s="71">
        <v>8.4</v>
      </c>
      <c r="BD392" s="69">
        <v>5</v>
      </c>
      <c r="BE392" s="70">
        <v>0</v>
      </c>
      <c r="BF392" s="68">
        <v>4.0999999999999996</v>
      </c>
      <c r="BG392" s="68">
        <v>5.5</v>
      </c>
      <c r="BH392" s="68">
        <v>8.6</v>
      </c>
      <c r="BI392" s="68">
        <v>5.6</v>
      </c>
      <c r="BJ392" s="68">
        <v>7.4</v>
      </c>
      <c r="BK392" s="68">
        <v>6.8</v>
      </c>
      <c r="BL392" s="68">
        <v>8.1999999999999993</v>
      </c>
      <c r="BM392" s="68">
        <v>7.4</v>
      </c>
      <c r="BN392" s="68">
        <v>7.5</v>
      </c>
      <c r="BO392" s="68">
        <v>5.2</v>
      </c>
      <c r="BP392" s="68">
        <v>4.7</v>
      </c>
      <c r="BQ392" s="68">
        <v>6.8</v>
      </c>
      <c r="BR392" s="68">
        <v>7.8</v>
      </c>
      <c r="BS392" s="68" t="s">
        <v>393</v>
      </c>
      <c r="BT392" s="68">
        <v>7.5</v>
      </c>
      <c r="BU392" s="68">
        <v>6.3</v>
      </c>
      <c r="BV392" s="68">
        <v>6.6</v>
      </c>
      <c r="BW392" s="68">
        <v>6.7</v>
      </c>
      <c r="BX392" s="68">
        <v>7.4</v>
      </c>
      <c r="BY392" s="68">
        <v>7.9</v>
      </c>
      <c r="BZ392" s="69">
        <v>50</v>
      </c>
      <c r="CA392" s="70">
        <v>0</v>
      </c>
      <c r="CB392" s="68" t="s">
        <v>393</v>
      </c>
      <c r="CC392" s="68">
        <v>7.1</v>
      </c>
      <c r="CD392" s="68">
        <v>7.3</v>
      </c>
      <c r="CE392" s="68" t="s">
        <v>393</v>
      </c>
      <c r="CF392" s="68">
        <v>8</v>
      </c>
      <c r="CG392" s="68">
        <v>7.8</v>
      </c>
      <c r="CH392" s="68">
        <v>9.3000000000000007</v>
      </c>
      <c r="CI392" s="68">
        <v>6.5</v>
      </c>
      <c r="CJ392" s="68" t="s">
        <v>393</v>
      </c>
      <c r="CK392" s="68">
        <v>7.9</v>
      </c>
      <c r="CL392" s="68" t="s">
        <v>393</v>
      </c>
      <c r="CM392" s="68" t="s">
        <v>393</v>
      </c>
      <c r="CN392" s="68" t="s">
        <v>393</v>
      </c>
      <c r="CO392" s="68" t="s">
        <v>393</v>
      </c>
      <c r="CP392" s="68">
        <v>8</v>
      </c>
      <c r="CQ392" s="68">
        <v>7.6</v>
      </c>
      <c r="CR392" s="68">
        <v>8.8000000000000007</v>
      </c>
      <c r="CS392" s="68">
        <v>8.1</v>
      </c>
      <c r="CT392" s="68">
        <v>7.3</v>
      </c>
      <c r="CU392" s="69">
        <v>27</v>
      </c>
      <c r="CV392" s="70">
        <v>0</v>
      </c>
      <c r="CW392" s="72">
        <v>128</v>
      </c>
      <c r="CX392" s="72">
        <v>0</v>
      </c>
      <c r="CY392" s="72">
        <v>0</v>
      </c>
      <c r="CZ392" s="72">
        <v>128</v>
      </c>
      <c r="DA392" s="72">
        <v>7.24</v>
      </c>
      <c r="DB392" s="72">
        <v>3.04</v>
      </c>
      <c r="DC392" s="68" t="s">
        <v>393</v>
      </c>
      <c r="DD392" s="68" t="s">
        <v>393</v>
      </c>
      <c r="DE392" s="68" t="s">
        <v>393</v>
      </c>
      <c r="DF392" s="68" t="s">
        <v>393</v>
      </c>
      <c r="DG392" s="72"/>
      <c r="DH392" s="72">
        <v>0</v>
      </c>
      <c r="DI392" s="72">
        <v>0</v>
      </c>
      <c r="DJ392" s="69">
        <v>0</v>
      </c>
      <c r="DK392" s="70">
        <v>5</v>
      </c>
      <c r="DL392" s="72">
        <v>128</v>
      </c>
      <c r="DM392" s="72">
        <v>5</v>
      </c>
      <c r="DN392" s="72">
        <v>6.97</v>
      </c>
      <c r="DO392" s="72">
        <v>2.93</v>
      </c>
      <c r="DP392" s="69">
        <v>133</v>
      </c>
      <c r="DQ392" s="70">
        <v>5</v>
      </c>
      <c r="DR392" s="68">
        <v>137</v>
      </c>
      <c r="DS392" s="68">
        <v>133</v>
      </c>
      <c r="DT392" s="68">
        <v>7.24</v>
      </c>
      <c r="DU392" s="68">
        <v>3.04</v>
      </c>
      <c r="DV392" s="68" t="s">
        <v>393</v>
      </c>
      <c r="DW392" s="73">
        <v>0</v>
      </c>
      <c r="DX392" s="16">
        <v>2220727364</v>
      </c>
      <c r="DY392" s="16" t="e">
        <v>#N/A</v>
      </c>
      <c r="DZ392" s="16" t="e">
        <v>#N/A</v>
      </c>
    </row>
    <row r="393" spans="1:130" ht="18.75" customHeight="1" x14ac:dyDescent="0.2">
      <c r="A393" s="59">
        <v>12</v>
      </c>
      <c r="B393" s="59"/>
      <c r="C393" s="65">
        <v>2220729441</v>
      </c>
      <c r="D393" s="66" t="s">
        <v>21</v>
      </c>
      <c r="E393" s="66" t="s">
        <v>48</v>
      </c>
      <c r="F393" s="66" t="s">
        <v>184</v>
      </c>
      <c r="G393" s="67">
        <v>36084</v>
      </c>
      <c r="H393" s="66" t="s">
        <v>209</v>
      </c>
      <c r="I393" s="66" t="s">
        <v>212</v>
      </c>
      <c r="J393" s="68">
        <v>8.6</v>
      </c>
      <c r="K393" s="68">
        <v>8.6</v>
      </c>
      <c r="L393" s="68">
        <v>8.6</v>
      </c>
      <c r="M393" s="68">
        <v>7.9</v>
      </c>
      <c r="N393" s="68">
        <v>7.7</v>
      </c>
      <c r="O393" s="68">
        <v>9.9</v>
      </c>
      <c r="P393" s="68">
        <v>9.1</v>
      </c>
      <c r="Q393" s="68" t="s">
        <v>393</v>
      </c>
      <c r="R393" s="68">
        <v>8.5</v>
      </c>
      <c r="S393" s="68" t="s">
        <v>393</v>
      </c>
      <c r="T393" s="68" t="s">
        <v>393</v>
      </c>
      <c r="U393" s="68" t="s">
        <v>393</v>
      </c>
      <c r="V393" s="68" t="s">
        <v>393</v>
      </c>
      <c r="W393" s="68">
        <v>7.7</v>
      </c>
      <c r="X393" s="68">
        <v>7</v>
      </c>
      <c r="Y393" s="68">
        <v>9.1</v>
      </c>
      <c r="Z393" s="68">
        <v>8.1999999999999993</v>
      </c>
      <c r="AA393" s="68">
        <v>5.9</v>
      </c>
      <c r="AB393" s="68">
        <v>7.5</v>
      </c>
      <c r="AC393" s="68">
        <v>5.2</v>
      </c>
      <c r="AD393" s="68">
        <v>5.7</v>
      </c>
      <c r="AE393" s="68">
        <v>7.3</v>
      </c>
      <c r="AF393" s="68">
        <v>8.1999999999999993</v>
      </c>
      <c r="AG393" s="68">
        <v>5.7</v>
      </c>
      <c r="AH393" s="68">
        <v>7.6</v>
      </c>
      <c r="AI393" s="68">
        <v>6.4</v>
      </c>
      <c r="AJ393" s="68">
        <v>5.5</v>
      </c>
      <c r="AK393" s="68">
        <v>4.5</v>
      </c>
      <c r="AL393" s="68">
        <v>7.8</v>
      </c>
      <c r="AM393" s="69">
        <v>51</v>
      </c>
      <c r="AN393" s="70">
        <v>0</v>
      </c>
      <c r="AO393" s="71">
        <v>6.5</v>
      </c>
      <c r="AP393" s="71">
        <v>9.1999999999999993</v>
      </c>
      <c r="AQ393" s="71" t="s">
        <v>393</v>
      </c>
      <c r="AR393" s="71" t="s">
        <v>393</v>
      </c>
      <c r="AS393" s="71">
        <v>6</v>
      </c>
      <c r="AT393" s="71" t="s">
        <v>393</v>
      </c>
      <c r="AU393" s="71" t="s">
        <v>393</v>
      </c>
      <c r="AV393" s="71" t="s">
        <v>393</v>
      </c>
      <c r="AW393" s="71" t="s">
        <v>393</v>
      </c>
      <c r="AX393" s="71" t="s">
        <v>393</v>
      </c>
      <c r="AY393" s="71">
        <v>6.4</v>
      </c>
      <c r="AZ393" s="71" t="s">
        <v>393</v>
      </c>
      <c r="BA393" s="71" t="s">
        <v>393</v>
      </c>
      <c r="BB393" s="71" t="s">
        <v>393</v>
      </c>
      <c r="BC393" s="71">
        <v>8.4</v>
      </c>
      <c r="BD393" s="69">
        <v>5</v>
      </c>
      <c r="BE393" s="70">
        <v>0</v>
      </c>
      <c r="BF393" s="68">
        <v>5.2</v>
      </c>
      <c r="BG393" s="68">
        <v>6.2</v>
      </c>
      <c r="BH393" s="68">
        <v>7.7</v>
      </c>
      <c r="BI393" s="68">
        <v>6</v>
      </c>
      <c r="BJ393" s="68">
        <v>6.5</v>
      </c>
      <c r="BK393" s="68">
        <v>7.6</v>
      </c>
      <c r="BL393" s="68">
        <v>8.3000000000000007</v>
      </c>
      <c r="BM393" s="68">
        <v>7.1</v>
      </c>
      <c r="BN393" s="68">
        <v>7</v>
      </c>
      <c r="BO393" s="68">
        <v>6.1</v>
      </c>
      <c r="BP393" s="68">
        <v>6.6</v>
      </c>
      <c r="BQ393" s="68">
        <v>8.1999999999999993</v>
      </c>
      <c r="BR393" s="68">
        <v>7.2</v>
      </c>
      <c r="BS393" s="68" t="s">
        <v>393</v>
      </c>
      <c r="BT393" s="68">
        <v>5.7</v>
      </c>
      <c r="BU393" s="68">
        <v>6.7</v>
      </c>
      <c r="BV393" s="68">
        <v>6.6</v>
      </c>
      <c r="BW393" s="68">
        <v>8.8000000000000007</v>
      </c>
      <c r="BX393" s="68">
        <v>9</v>
      </c>
      <c r="BY393" s="68">
        <v>8.4</v>
      </c>
      <c r="BZ393" s="69">
        <v>50</v>
      </c>
      <c r="CA393" s="70">
        <v>0</v>
      </c>
      <c r="CB393" s="68">
        <v>8</v>
      </c>
      <c r="CC393" s="68" t="s">
        <v>393</v>
      </c>
      <c r="CD393" s="68">
        <v>7.6</v>
      </c>
      <c r="CE393" s="68" t="s">
        <v>393</v>
      </c>
      <c r="CF393" s="68">
        <v>5.2</v>
      </c>
      <c r="CG393" s="68">
        <v>8.5</v>
      </c>
      <c r="CH393" s="68">
        <v>9</v>
      </c>
      <c r="CI393" s="68">
        <v>6.6</v>
      </c>
      <c r="CJ393" s="68" t="s">
        <v>393</v>
      </c>
      <c r="CK393" s="68">
        <v>7.3</v>
      </c>
      <c r="CL393" s="68" t="s">
        <v>393</v>
      </c>
      <c r="CM393" s="68" t="s">
        <v>393</v>
      </c>
      <c r="CN393" s="68" t="s">
        <v>393</v>
      </c>
      <c r="CO393" s="68" t="s">
        <v>393</v>
      </c>
      <c r="CP393" s="68">
        <v>6.7</v>
      </c>
      <c r="CQ393" s="68">
        <v>8.1999999999999993</v>
      </c>
      <c r="CR393" s="68">
        <v>7.9</v>
      </c>
      <c r="CS393" s="68">
        <v>8.4</v>
      </c>
      <c r="CT393" s="68">
        <v>7.3</v>
      </c>
      <c r="CU393" s="69">
        <v>27</v>
      </c>
      <c r="CV393" s="70">
        <v>0</v>
      </c>
      <c r="CW393" s="72">
        <v>128</v>
      </c>
      <c r="CX393" s="72">
        <v>0</v>
      </c>
      <c r="CY393" s="72">
        <v>0</v>
      </c>
      <c r="CZ393" s="72">
        <v>128</v>
      </c>
      <c r="DA393" s="72">
        <v>7.24</v>
      </c>
      <c r="DB393" s="72">
        <v>3.01</v>
      </c>
      <c r="DC393" s="68" t="s">
        <v>393</v>
      </c>
      <c r="DD393" s="68" t="s">
        <v>393</v>
      </c>
      <c r="DE393" s="68" t="s">
        <v>393</v>
      </c>
      <c r="DF393" s="68" t="s">
        <v>393</v>
      </c>
      <c r="DG393" s="72"/>
      <c r="DH393" s="72">
        <v>0</v>
      </c>
      <c r="DI393" s="72">
        <v>0</v>
      </c>
      <c r="DJ393" s="69">
        <v>0</v>
      </c>
      <c r="DK393" s="70">
        <v>5</v>
      </c>
      <c r="DL393" s="72">
        <v>128</v>
      </c>
      <c r="DM393" s="72">
        <v>5</v>
      </c>
      <c r="DN393" s="72">
        <v>6.97</v>
      </c>
      <c r="DO393" s="72">
        <v>2.9</v>
      </c>
      <c r="DP393" s="69">
        <v>133</v>
      </c>
      <c r="DQ393" s="70">
        <v>5</v>
      </c>
      <c r="DR393" s="68">
        <v>137</v>
      </c>
      <c r="DS393" s="68">
        <v>133</v>
      </c>
      <c r="DT393" s="68">
        <v>7.24</v>
      </c>
      <c r="DU393" s="68">
        <v>3.01</v>
      </c>
      <c r="DV393" s="68" t="s">
        <v>378</v>
      </c>
      <c r="DW393" s="73">
        <v>0</v>
      </c>
      <c r="DX393" s="16">
        <v>2220729441</v>
      </c>
      <c r="DY393" s="16" t="e">
        <v>#N/A</v>
      </c>
      <c r="DZ393" s="16" t="e">
        <v>#N/A</v>
      </c>
    </row>
    <row r="394" spans="1:130" ht="18.75" customHeight="1" x14ac:dyDescent="0.2">
      <c r="A394" s="59">
        <v>13</v>
      </c>
      <c r="B394" s="59"/>
      <c r="C394" s="65">
        <v>2220727388</v>
      </c>
      <c r="D394" s="66" t="s">
        <v>6</v>
      </c>
      <c r="E394" s="66" t="s">
        <v>47</v>
      </c>
      <c r="F394" s="66" t="s">
        <v>175</v>
      </c>
      <c r="G394" s="67">
        <v>36095</v>
      </c>
      <c r="H394" s="66" t="s">
        <v>209</v>
      </c>
      <c r="I394" s="66" t="s">
        <v>212</v>
      </c>
      <c r="J394" s="68">
        <v>8</v>
      </c>
      <c r="K394" s="68">
        <v>6.9</v>
      </c>
      <c r="L394" s="68">
        <v>8.1</v>
      </c>
      <c r="M394" s="68">
        <v>6.7</v>
      </c>
      <c r="N394" s="68">
        <v>6.8</v>
      </c>
      <c r="O394" s="68">
        <v>8.5</v>
      </c>
      <c r="P394" s="68">
        <v>8.9</v>
      </c>
      <c r="Q394" s="68" t="s">
        <v>393</v>
      </c>
      <c r="R394" s="68">
        <v>8.9</v>
      </c>
      <c r="S394" s="68" t="s">
        <v>393</v>
      </c>
      <c r="T394" s="68" t="s">
        <v>393</v>
      </c>
      <c r="U394" s="68" t="s">
        <v>393</v>
      </c>
      <c r="V394" s="68" t="s">
        <v>393</v>
      </c>
      <c r="W394" s="68">
        <v>8.3000000000000007</v>
      </c>
      <c r="X394" s="68">
        <v>7.5</v>
      </c>
      <c r="Y394" s="68">
        <v>9.3000000000000007</v>
      </c>
      <c r="Z394" s="68">
        <v>8.1999999999999993</v>
      </c>
      <c r="AA394" s="68">
        <v>7</v>
      </c>
      <c r="AB394" s="68">
        <v>6.2</v>
      </c>
      <c r="AC394" s="68">
        <v>6.9</v>
      </c>
      <c r="AD394" s="68">
        <v>8.6</v>
      </c>
      <c r="AE394" s="68">
        <v>7</v>
      </c>
      <c r="AF394" s="68">
        <v>8</v>
      </c>
      <c r="AG394" s="68">
        <v>5.7</v>
      </c>
      <c r="AH394" s="68">
        <v>8.5</v>
      </c>
      <c r="AI394" s="68">
        <v>6.9</v>
      </c>
      <c r="AJ394" s="68">
        <v>6</v>
      </c>
      <c r="AK394" s="68">
        <v>7.9</v>
      </c>
      <c r="AL394" s="68">
        <v>7.5</v>
      </c>
      <c r="AM394" s="69">
        <v>51</v>
      </c>
      <c r="AN394" s="70">
        <v>0</v>
      </c>
      <c r="AO394" s="71">
        <v>7.8</v>
      </c>
      <c r="AP394" s="71">
        <v>6.7</v>
      </c>
      <c r="AQ394" s="71">
        <v>10</v>
      </c>
      <c r="AR394" s="71" t="s">
        <v>393</v>
      </c>
      <c r="AS394" s="71" t="s">
        <v>393</v>
      </c>
      <c r="AT394" s="71" t="s">
        <v>393</v>
      </c>
      <c r="AU394" s="71" t="s">
        <v>393</v>
      </c>
      <c r="AV394" s="71" t="s">
        <v>393</v>
      </c>
      <c r="AW394" s="71" t="s">
        <v>393</v>
      </c>
      <c r="AX394" s="71" t="s">
        <v>393</v>
      </c>
      <c r="AY394" s="71" t="s">
        <v>393</v>
      </c>
      <c r="AZ394" s="71" t="s">
        <v>393</v>
      </c>
      <c r="BA394" s="71">
        <v>5.3</v>
      </c>
      <c r="BB394" s="71" t="s">
        <v>393</v>
      </c>
      <c r="BC394" s="71">
        <v>7.2</v>
      </c>
      <c r="BD394" s="69">
        <v>5</v>
      </c>
      <c r="BE394" s="70">
        <v>0</v>
      </c>
      <c r="BF394" s="68">
        <v>6.4</v>
      </c>
      <c r="BG394" s="68">
        <v>6</v>
      </c>
      <c r="BH394" s="68">
        <v>8.1999999999999993</v>
      </c>
      <c r="BI394" s="68">
        <v>5.0999999999999996</v>
      </c>
      <c r="BJ394" s="68">
        <v>7.4</v>
      </c>
      <c r="BK394" s="68">
        <v>6.5</v>
      </c>
      <c r="BL394" s="68">
        <v>7.5</v>
      </c>
      <c r="BM394" s="68">
        <v>6.3</v>
      </c>
      <c r="BN394" s="68">
        <v>7.8</v>
      </c>
      <c r="BO394" s="68">
        <v>7.6</v>
      </c>
      <c r="BP394" s="68">
        <v>7.8</v>
      </c>
      <c r="BQ394" s="68">
        <v>6.8</v>
      </c>
      <c r="BR394" s="68">
        <v>7.3</v>
      </c>
      <c r="BS394" s="68" t="s">
        <v>393</v>
      </c>
      <c r="BT394" s="68">
        <v>6.4</v>
      </c>
      <c r="BU394" s="68">
        <v>5.6</v>
      </c>
      <c r="BV394" s="68">
        <v>6.8</v>
      </c>
      <c r="BW394" s="68">
        <v>6.2</v>
      </c>
      <c r="BX394" s="68">
        <v>8.1999999999999993</v>
      </c>
      <c r="BY394" s="68">
        <v>8.1999999999999993</v>
      </c>
      <c r="BZ394" s="69">
        <v>50</v>
      </c>
      <c r="CA394" s="70">
        <v>0</v>
      </c>
      <c r="CB394" s="68" t="s">
        <v>393</v>
      </c>
      <c r="CC394" s="68">
        <v>6.7</v>
      </c>
      <c r="CD394" s="68">
        <v>7.6</v>
      </c>
      <c r="CE394" s="68" t="s">
        <v>393</v>
      </c>
      <c r="CF394" s="68">
        <v>7.6</v>
      </c>
      <c r="CG394" s="68">
        <v>7.7</v>
      </c>
      <c r="CH394" s="68">
        <v>8.6999999999999993</v>
      </c>
      <c r="CI394" s="68">
        <v>5.6</v>
      </c>
      <c r="CJ394" s="68" t="s">
        <v>393</v>
      </c>
      <c r="CK394" s="68">
        <v>7.6</v>
      </c>
      <c r="CL394" s="68" t="s">
        <v>393</v>
      </c>
      <c r="CM394" s="68" t="s">
        <v>393</v>
      </c>
      <c r="CN394" s="68" t="s">
        <v>393</v>
      </c>
      <c r="CO394" s="68" t="s">
        <v>393</v>
      </c>
      <c r="CP394" s="68">
        <v>6.7</v>
      </c>
      <c r="CQ394" s="68">
        <v>7.4</v>
      </c>
      <c r="CR394" s="68">
        <v>7.9</v>
      </c>
      <c r="CS394" s="68">
        <v>7.7</v>
      </c>
      <c r="CT394" s="68">
        <v>7.3</v>
      </c>
      <c r="CU394" s="69">
        <v>27</v>
      </c>
      <c r="CV394" s="70">
        <v>0</v>
      </c>
      <c r="CW394" s="72">
        <v>128</v>
      </c>
      <c r="CX394" s="72">
        <v>0</v>
      </c>
      <c r="CY394" s="72">
        <v>0</v>
      </c>
      <c r="CZ394" s="72">
        <v>128</v>
      </c>
      <c r="DA394" s="72">
        <v>7.22</v>
      </c>
      <c r="DB394" s="72">
        <v>3</v>
      </c>
      <c r="DC394" s="68" t="s">
        <v>393</v>
      </c>
      <c r="DD394" s="68" t="s">
        <v>393</v>
      </c>
      <c r="DE394" s="68" t="s">
        <v>393</v>
      </c>
      <c r="DF394" s="68" t="s">
        <v>393</v>
      </c>
      <c r="DG394" s="72"/>
      <c r="DH394" s="72">
        <v>0</v>
      </c>
      <c r="DI394" s="72">
        <v>0</v>
      </c>
      <c r="DJ394" s="69">
        <v>0</v>
      </c>
      <c r="DK394" s="70">
        <v>5</v>
      </c>
      <c r="DL394" s="72">
        <v>128</v>
      </c>
      <c r="DM394" s="72">
        <v>5</v>
      </c>
      <c r="DN394" s="72">
        <v>6.95</v>
      </c>
      <c r="DO394" s="72">
        <v>2.89</v>
      </c>
      <c r="DP394" s="69">
        <v>133</v>
      </c>
      <c r="DQ394" s="70">
        <v>5</v>
      </c>
      <c r="DR394" s="68">
        <v>137</v>
      </c>
      <c r="DS394" s="68">
        <v>133</v>
      </c>
      <c r="DT394" s="68">
        <v>7.22</v>
      </c>
      <c r="DU394" s="68">
        <v>3</v>
      </c>
      <c r="DV394" s="68" t="s">
        <v>393</v>
      </c>
      <c r="DW394" s="73">
        <v>0</v>
      </c>
      <c r="DX394" s="16">
        <v>2220727388</v>
      </c>
      <c r="DY394" s="16" t="e">
        <v>#N/A</v>
      </c>
      <c r="DZ394" s="16" t="e">
        <v>#N/A</v>
      </c>
    </row>
    <row r="395" spans="1:130" ht="18.75" customHeight="1" x14ac:dyDescent="0.2">
      <c r="A395" s="59">
        <v>14</v>
      </c>
      <c r="B395" s="59"/>
      <c r="C395" s="65">
        <v>2220326390</v>
      </c>
      <c r="D395" s="66" t="s">
        <v>23</v>
      </c>
      <c r="E395" s="66" t="s">
        <v>48</v>
      </c>
      <c r="F395" s="66" t="s">
        <v>21</v>
      </c>
      <c r="G395" s="67">
        <v>35778</v>
      </c>
      <c r="H395" s="66" t="s">
        <v>209</v>
      </c>
      <c r="I395" s="66" t="s">
        <v>212</v>
      </c>
      <c r="J395" s="68">
        <v>9.5</v>
      </c>
      <c r="K395" s="68">
        <v>8.3000000000000007</v>
      </c>
      <c r="L395" s="68">
        <v>7.9</v>
      </c>
      <c r="M395" s="68">
        <v>6.6</v>
      </c>
      <c r="N395" s="68">
        <v>7.9</v>
      </c>
      <c r="O395" s="68">
        <v>6.8</v>
      </c>
      <c r="P395" s="68">
        <v>7.5</v>
      </c>
      <c r="Q395" s="68" t="s">
        <v>393</v>
      </c>
      <c r="R395" s="68">
        <v>8.9</v>
      </c>
      <c r="S395" s="68" t="s">
        <v>393</v>
      </c>
      <c r="T395" s="68" t="s">
        <v>393</v>
      </c>
      <c r="U395" s="68" t="s">
        <v>393</v>
      </c>
      <c r="V395" s="68" t="s">
        <v>393</v>
      </c>
      <c r="W395" s="68">
        <v>7.6</v>
      </c>
      <c r="X395" s="68">
        <v>6</v>
      </c>
      <c r="Y395" s="68">
        <v>8.5</v>
      </c>
      <c r="Z395" s="68">
        <v>6.2</v>
      </c>
      <c r="AA395" s="68">
        <v>8.4</v>
      </c>
      <c r="AB395" s="68">
        <v>7.3</v>
      </c>
      <c r="AC395" s="68">
        <v>7.2</v>
      </c>
      <c r="AD395" s="68">
        <v>9.1999999999999993</v>
      </c>
      <c r="AE395" s="68">
        <v>6.1</v>
      </c>
      <c r="AF395" s="68">
        <v>6.7</v>
      </c>
      <c r="AG395" s="68">
        <v>6</v>
      </c>
      <c r="AH395" s="68">
        <v>6.6</v>
      </c>
      <c r="AI395" s="68">
        <v>6.8</v>
      </c>
      <c r="AJ395" s="68">
        <v>6.9</v>
      </c>
      <c r="AK395" s="68">
        <v>6.1</v>
      </c>
      <c r="AL395" s="68">
        <v>6.3</v>
      </c>
      <c r="AM395" s="69">
        <v>51</v>
      </c>
      <c r="AN395" s="70">
        <v>0</v>
      </c>
      <c r="AO395" s="71">
        <v>6.8</v>
      </c>
      <c r="AP395" s="71">
        <v>6.9</v>
      </c>
      <c r="AQ395" s="71" t="s">
        <v>393</v>
      </c>
      <c r="AR395" s="71" t="s">
        <v>393</v>
      </c>
      <c r="AS395" s="71" t="s">
        <v>393</v>
      </c>
      <c r="AT395" s="71" t="s">
        <v>393</v>
      </c>
      <c r="AU395" s="71">
        <v>5.3</v>
      </c>
      <c r="AV395" s="71" t="s">
        <v>393</v>
      </c>
      <c r="AW395" s="71" t="s">
        <v>393</v>
      </c>
      <c r="AX395" s="71" t="s">
        <v>393</v>
      </c>
      <c r="AY395" s="71" t="s">
        <v>393</v>
      </c>
      <c r="AZ395" s="71" t="s">
        <v>393</v>
      </c>
      <c r="BA395" s="71">
        <v>5.2</v>
      </c>
      <c r="BB395" s="71" t="s">
        <v>393</v>
      </c>
      <c r="BC395" s="71">
        <v>7.3</v>
      </c>
      <c r="BD395" s="69">
        <v>5</v>
      </c>
      <c r="BE395" s="70">
        <v>0</v>
      </c>
      <c r="BF395" s="68">
        <v>5.9</v>
      </c>
      <c r="BG395" s="68">
        <v>5.4</v>
      </c>
      <c r="BH395" s="68">
        <v>8.5</v>
      </c>
      <c r="BI395" s="68">
        <v>6.5</v>
      </c>
      <c r="BJ395" s="68">
        <v>6.2</v>
      </c>
      <c r="BK395" s="68">
        <v>7.5</v>
      </c>
      <c r="BL395" s="68">
        <v>8.3000000000000007</v>
      </c>
      <c r="BM395" s="68">
        <v>5.5</v>
      </c>
      <c r="BN395" s="68">
        <v>7.8</v>
      </c>
      <c r="BO395" s="68">
        <v>7</v>
      </c>
      <c r="BP395" s="68">
        <v>7.5</v>
      </c>
      <c r="BQ395" s="68">
        <v>5.8</v>
      </c>
      <c r="BR395" s="68">
        <v>7.8</v>
      </c>
      <c r="BS395" s="68" t="s">
        <v>393</v>
      </c>
      <c r="BT395" s="68">
        <v>5</v>
      </c>
      <c r="BU395" s="68">
        <v>8.6999999999999993</v>
      </c>
      <c r="BV395" s="68">
        <v>7.3</v>
      </c>
      <c r="BW395" s="68">
        <v>7.4</v>
      </c>
      <c r="BX395" s="68">
        <v>7.9</v>
      </c>
      <c r="BY395" s="68">
        <v>8</v>
      </c>
      <c r="BZ395" s="69">
        <v>50</v>
      </c>
      <c r="CA395" s="70">
        <v>0</v>
      </c>
      <c r="CB395" s="68">
        <v>8.3000000000000007</v>
      </c>
      <c r="CC395" s="68" t="s">
        <v>393</v>
      </c>
      <c r="CD395" s="68">
        <v>7.1</v>
      </c>
      <c r="CE395" s="68" t="s">
        <v>393</v>
      </c>
      <c r="CF395" s="68">
        <v>6.4</v>
      </c>
      <c r="CG395" s="68">
        <v>6.3</v>
      </c>
      <c r="CH395" s="68">
        <v>8.9</v>
      </c>
      <c r="CI395" s="68">
        <v>6.8</v>
      </c>
      <c r="CJ395" s="68" t="s">
        <v>393</v>
      </c>
      <c r="CK395" s="68">
        <v>8.1999999999999993</v>
      </c>
      <c r="CL395" s="68" t="s">
        <v>393</v>
      </c>
      <c r="CM395" s="68" t="s">
        <v>393</v>
      </c>
      <c r="CN395" s="68" t="s">
        <v>393</v>
      </c>
      <c r="CO395" s="68" t="s">
        <v>393</v>
      </c>
      <c r="CP395" s="68">
        <v>8.1</v>
      </c>
      <c r="CQ395" s="68">
        <v>7.5</v>
      </c>
      <c r="CR395" s="68">
        <v>8.5</v>
      </c>
      <c r="CS395" s="68">
        <v>6.2</v>
      </c>
      <c r="CT395" s="68">
        <v>6.1</v>
      </c>
      <c r="CU395" s="69">
        <v>27</v>
      </c>
      <c r="CV395" s="70">
        <v>0</v>
      </c>
      <c r="CW395" s="72">
        <v>128</v>
      </c>
      <c r="CX395" s="72">
        <v>0</v>
      </c>
      <c r="CY395" s="72">
        <v>0</v>
      </c>
      <c r="CZ395" s="72">
        <v>128</v>
      </c>
      <c r="DA395" s="72">
        <v>7.22</v>
      </c>
      <c r="DB395" s="72">
        <v>2.99</v>
      </c>
      <c r="DC395" s="68" t="s">
        <v>393</v>
      </c>
      <c r="DD395" s="68" t="s">
        <v>393</v>
      </c>
      <c r="DE395" s="68" t="s">
        <v>393</v>
      </c>
      <c r="DF395" s="68" t="s">
        <v>393</v>
      </c>
      <c r="DG395" s="72"/>
      <c r="DH395" s="72">
        <v>0</v>
      </c>
      <c r="DI395" s="72">
        <v>0</v>
      </c>
      <c r="DJ395" s="69">
        <v>0</v>
      </c>
      <c r="DK395" s="70">
        <v>5</v>
      </c>
      <c r="DL395" s="72">
        <v>128</v>
      </c>
      <c r="DM395" s="72">
        <v>5</v>
      </c>
      <c r="DN395" s="72">
        <v>6.95</v>
      </c>
      <c r="DO395" s="72">
        <v>2.88</v>
      </c>
      <c r="DP395" s="69">
        <v>133</v>
      </c>
      <c r="DQ395" s="70">
        <v>5</v>
      </c>
      <c r="DR395" s="68">
        <v>137</v>
      </c>
      <c r="DS395" s="68">
        <v>133</v>
      </c>
      <c r="DT395" s="68">
        <v>7.22</v>
      </c>
      <c r="DU395" s="68">
        <v>2.99</v>
      </c>
      <c r="DV395" s="68" t="s">
        <v>371</v>
      </c>
      <c r="DW395" s="73">
        <v>0</v>
      </c>
      <c r="DX395" s="16">
        <v>2220326390</v>
      </c>
      <c r="DY395" s="16" t="e">
        <v>#N/A</v>
      </c>
      <c r="DZ395" s="16" t="e">
        <v>#N/A</v>
      </c>
    </row>
    <row r="396" spans="1:130" ht="18.75" customHeight="1" x14ac:dyDescent="0.2">
      <c r="A396" s="59">
        <v>15</v>
      </c>
      <c r="B396" s="59"/>
      <c r="C396" s="65">
        <v>2220729356</v>
      </c>
      <c r="D396" s="66" t="s">
        <v>6</v>
      </c>
      <c r="E396" s="66" t="s">
        <v>61</v>
      </c>
      <c r="F396" s="66" t="s">
        <v>24</v>
      </c>
      <c r="G396" s="67">
        <v>35664</v>
      </c>
      <c r="H396" s="66" t="s">
        <v>209</v>
      </c>
      <c r="I396" s="66" t="s">
        <v>212</v>
      </c>
      <c r="J396" s="68">
        <v>9</v>
      </c>
      <c r="K396" s="68">
        <v>7.3</v>
      </c>
      <c r="L396" s="68">
        <v>6.4</v>
      </c>
      <c r="M396" s="68">
        <v>7.2</v>
      </c>
      <c r="N396" s="68">
        <v>4</v>
      </c>
      <c r="O396" s="68">
        <v>8</v>
      </c>
      <c r="P396" s="68">
        <v>7</v>
      </c>
      <c r="Q396" s="68" t="s">
        <v>393</v>
      </c>
      <c r="R396" s="68">
        <v>7.2</v>
      </c>
      <c r="S396" s="68" t="s">
        <v>393</v>
      </c>
      <c r="T396" s="68" t="s">
        <v>393</v>
      </c>
      <c r="U396" s="68" t="s">
        <v>393</v>
      </c>
      <c r="V396" s="68" t="s">
        <v>393</v>
      </c>
      <c r="W396" s="68">
        <v>7.3</v>
      </c>
      <c r="X396" s="68">
        <v>8.5</v>
      </c>
      <c r="Y396" s="68">
        <v>8.3000000000000007</v>
      </c>
      <c r="Z396" s="68">
        <v>8.1999999999999993</v>
      </c>
      <c r="AA396" s="68">
        <v>7.1</v>
      </c>
      <c r="AB396" s="68">
        <v>7.9</v>
      </c>
      <c r="AC396" s="68">
        <v>6.6</v>
      </c>
      <c r="AD396" s="68">
        <v>8.6999999999999993</v>
      </c>
      <c r="AE396" s="68">
        <v>6.8</v>
      </c>
      <c r="AF396" s="68">
        <v>7.3</v>
      </c>
      <c r="AG396" s="68">
        <v>5.3</v>
      </c>
      <c r="AH396" s="68">
        <v>8.4</v>
      </c>
      <c r="AI396" s="68">
        <v>6.4</v>
      </c>
      <c r="AJ396" s="68">
        <v>7.3</v>
      </c>
      <c r="AK396" s="68">
        <v>7.5</v>
      </c>
      <c r="AL396" s="68">
        <v>8.9</v>
      </c>
      <c r="AM396" s="69">
        <v>51</v>
      </c>
      <c r="AN396" s="70">
        <v>0</v>
      </c>
      <c r="AO396" s="71">
        <v>6.2</v>
      </c>
      <c r="AP396" s="71">
        <v>5</v>
      </c>
      <c r="AQ396" s="71">
        <v>6.7</v>
      </c>
      <c r="AR396" s="71" t="s">
        <v>393</v>
      </c>
      <c r="AS396" s="71" t="s">
        <v>393</v>
      </c>
      <c r="AT396" s="71" t="s">
        <v>393</v>
      </c>
      <c r="AU396" s="71" t="s">
        <v>393</v>
      </c>
      <c r="AV396" s="71" t="s">
        <v>393</v>
      </c>
      <c r="AW396" s="71" t="s">
        <v>393</v>
      </c>
      <c r="AX396" s="71" t="s">
        <v>393</v>
      </c>
      <c r="AY396" s="71" t="s">
        <v>393</v>
      </c>
      <c r="AZ396" s="71" t="s">
        <v>393</v>
      </c>
      <c r="BA396" s="71">
        <v>5.8</v>
      </c>
      <c r="BB396" s="71" t="s">
        <v>393</v>
      </c>
      <c r="BC396" s="71">
        <v>6.3</v>
      </c>
      <c r="BD396" s="69">
        <v>5</v>
      </c>
      <c r="BE396" s="70">
        <v>0</v>
      </c>
      <c r="BF396" s="68">
        <v>4.9000000000000004</v>
      </c>
      <c r="BG396" s="68">
        <v>5.7</v>
      </c>
      <c r="BH396" s="68">
        <v>8.5</v>
      </c>
      <c r="BI396" s="68">
        <v>7.3</v>
      </c>
      <c r="BJ396" s="68">
        <v>8.1999999999999993</v>
      </c>
      <c r="BK396" s="68">
        <v>7.7</v>
      </c>
      <c r="BL396" s="68">
        <v>8.3000000000000007</v>
      </c>
      <c r="BM396" s="68">
        <v>6.6</v>
      </c>
      <c r="BN396" s="68">
        <v>8.1</v>
      </c>
      <c r="BO396" s="68">
        <v>6.6</v>
      </c>
      <c r="BP396" s="68">
        <v>6</v>
      </c>
      <c r="BQ396" s="68">
        <v>6.7</v>
      </c>
      <c r="BR396" s="68">
        <v>6.4</v>
      </c>
      <c r="BS396" s="68" t="s">
        <v>393</v>
      </c>
      <c r="BT396" s="68">
        <v>5.9</v>
      </c>
      <c r="BU396" s="68">
        <v>6</v>
      </c>
      <c r="BV396" s="68">
        <v>7.1</v>
      </c>
      <c r="BW396" s="68">
        <v>7.4</v>
      </c>
      <c r="BX396" s="68">
        <v>8.1</v>
      </c>
      <c r="BY396" s="68">
        <v>8.1</v>
      </c>
      <c r="BZ396" s="69">
        <v>50</v>
      </c>
      <c r="CA396" s="70">
        <v>0</v>
      </c>
      <c r="CB396" s="68" t="s">
        <v>393</v>
      </c>
      <c r="CC396" s="68">
        <v>7</v>
      </c>
      <c r="CD396" s="68">
        <v>6.3</v>
      </c>
      <c r="CE396" s="68" t="s">
        <v>393</v>
      </c>
      <c r="CF396" s="68">
        <v>8.4</v>
      </c>
      <c r="CG396" s="68">
        <v>8.3000000000000007</v>
      </c>
      <c r="CH396" s="68">
        <v>9.1</v>
      </c>
      <c r="CI396" s="68">
        <v>5.3</v>
      </c>
      <c r="CJ396" s="68" t="s">
        <v>393</v>
      </c>
      <c r="CK396" s="68">
        <v>7.7</v>
      </c>
      <c r="CL396" s="68" t="s">
        <v>393</v>
      </c>
      <c r="CM396" s="68" t="s">
        <v>393</v>
      </c>
      <c r="CN396" s="68" t="s">
        <v>393</v>
      </c>
      <c r="CO396" s="68" t="s">
        <v>393</v>
      </c>
      <c r="CP396" s="68">
        <v>7.1</v>
      </c>
      <c r="CQ396" s="68">
        <v>6.3</v>
      </c>
      <c r="CR396" s="68">
        <v>7.5</v>
      </c>
      <c r="CS396" s="68">
        <v>7.9</v>
      </c>
      <c r="CT396" s="68">
        <v>7.3</v>
      </c>
      <c r="CU396" s="69">
        <v>27</v>
      </c>
      <c r="CV396" s="70">
        <v>0</v>
      </c>
      <c r="CW396" s="72">
        <v>128</v>
      </c>
      <c r="CX396" s="72">
        <v>0</v>
      </c>
      <c r="CY396" s="72">
        <v>0</v>
      </c>
      <c r="CZ396" s="72">
        <v>128</v>
      </c>
      <c r="DA396" s="72">
        <v>7.13</v>
      </c>
      <c r="DB396" s="72">
        <v>2.94</v>
      </c>
      <c r="DC396" s="68" t="s">
        <v>393</v>
      </c>
      <c r="DD396" s="68" t="s">
        <v>393</v>
      </c>
      <c r="DE396" s="68" t="s">
        <v>393</v>
      </c>
      <c r="DF396" s="68" t="s">
        <v>393</v>
      </c>
      <c r="DG396" s="72"/>
      <c r="DH396" s="72">
        <v>0</v>
      </c>
      <c r="DI396" s="72">
        <v>0</v>
      </c>
      <c r="DJ396" s="69">
        <v>0</v>
      </c>
      <c r="DK396" s="70">
        <v>5</v>
      </c>
      <c r="DL396" s="72">
        <v>128</v>
      </c>
      <c r="DM396" s="72">
        <v>5</v>
      </c>
      <c r="DN396" s="72">
        <v>6.86</v>
      </c>
      <c r="DO396" s="72">
        <v>2.83</v>
      </c>
      <c r="DP396" s="69">
        <v>133</v>
      </c>
      <c r="DQ396" s="70">
        <v>5</v>
      </c>
      <c r="DR396" s="68">
        <v>137</v>
      </c>
      <c r="DS396" s="68">
        <v>133</v>
      </c>
      <c r="DT396" s="68">
        <v>7.13</v>
      </c>
      <c r="DU396" s="68">
        <v>2.94</v>
      </c>
      <c r="DV396" s="68" t="s">
        <v>393</v>
      </c>
      <c r="DW396" s="73">
        <v>0</v>
      </c>
      <c r="DX396" s="16">
        <v>2220729356</v>
      </c>
      <c r="DY396" s="16" t="e">
        <v>#N/A</v>
      </c>
      <c r="DZ396" s="16" t="e">
        <v>#N/A</v>
      </c>
    </row>
    <row r="397" spans="1:130" ht="18.75" customHeight="1" x14ac:dyDescent="0.2">
      <c r="A397" s="59">
        <v>16</v>
      </c>
      <c r="B397" s="59"/>
      <c r="C397" s="65">
        <v>2221727320</v>
      </c>
      <c r="D397" s="66" t="s">
        <v>22</v>
      </c>
      <c r="E397" s="66" t="s">
        <v>81</v>
      </c>
      <c r="F397" s="66" t="s">
        <v>55</v>
      </c>
      <c r="G397" s="67">
        <v>36090</v>
      </c>
      <c r="H397" s="66" t="s">
        <v>210</v>
      </c>
      <c r="I397" s="66" t="s">
        <v>212</v>
      </c>
      <c r="J397" s="68">
        <v>8</v>
      </c>
      <c r="K397" s="68">
        <v>7.9</v>
      </c>
      <c r="L397" s="68">
        <v>8.1</v>
      </c>
      <c r="M397" s="68">
        <v>7.4</v>
      </c>
      <c r="N397" s="68">
        <v>6.3</v>
      </c>
      <c r="O397" s="68">
        <v>5.7</v>
      </c>
      <c r="P397" s="68">
        <v>7.3</v>
      </c>
      <c r="Q397" s="68" t="s">
        <v>393</v>
      </c>
      <c r="R397" s="68">
        <v>6.5</v>
      </c>
      <c r="S397" s="68" t="s">
        <v>393</v>
      </c>
      <c r="T397" s="68" t="s">
        <v>393</v>
      </c>
      <c r="U397" s="68" t="s">
        <v>393</v>
      </c>
      <c r="V397" s="68" t="s">
        <v>393</v>
      </c>
      <c r="W397" s="68">
        <v>7.7</v>
      </c>
      <c r="X397" s="68">
        <v>6.9</v>
      </c>
      <c r="Y397" s="68">
        <v>8.8000000000000007</v>
      </c>
      <c r="Z397" s="68">
        <v>7.4</v>
      </c>
      <c r="AA397" s="68">
        <v>6.5</v>
      </c>
      <c r="AB397" s="68">
        <v>6.3</v>
      </c>
      <c r="AC397" s="68">
        <v>5.9</v>
      </c>
      <c r="AD397" s="68">
        <v>6.3</v>
      </c>
      <c r="AE397" s="68">
        <v>7.3</v>
      </c>
      <c r="AF397" s="68">
        <v>6.3</v>
      </c>
      <c r="AG397" s="68">
        <v>6.4</v>
      </c>
      <c r="AH397" s="68">
        <v>6.6</v>
      </c>
      <c r="AI397" s="68">
        <v>6.4</v>
      </c>
      <c r="AJ397" s="68">
        <v>7.8</v>
      </c>
      <c r="AK397" s="68">
        <v>7.1</v>
      </c>
      <c r="AL397" s="68">
        <v>7.2</v>
      </c>
      <c r="AM397" s="69">
        <v>51</v>
      </c>
      <c r="AN397" s="70">
        <v>0</v>
      </c>
      <c r="AO397" s="71">
        <v>8.3000000000000007</v>
      </c>
      <c r="AP397" s="71">
        <v>7.7</v>
      </c>
      <c r="AQ397" s="71" t="s">
        <v>393</v>
      </c>
      <c r="AR397" s="71" t="s">
        <v>393</v>
      </c>
      <c r="AS397" s="71" t="s">
        <v>393</v>
      </c>
      <c r="AT397" s="71" t="s">
        <v>393</v>
      </c>
      <c r="AU397" s="71" t="s">
        <v>393</v>
      </c>
      <c r="AV397" s="71">
        <v>7.9</v>
      </c>
      <c r="AW397" s="71" t="s">
        <v>393</v>
      </c>
      <c r="AX397" s="71" t="s">
        <v>393</v>
      </c>
      <c r="AY397" s="71" t="s">
        <v>393</v>
      </c>
      <c r="AZ397" s="71" t="s">
        <v>393</v>
      </c>
      <c r="BA397" s="71" t="s">
        <v>393</v>
      </c>
      <c r="BB397" s="71">
        <v>6.8</v>
      </c>
      <c r="BC397" s="71">
        <v>6</v>
      </c>
      <c r="BD397" s="69">
        <v>5</v>
      </c>
      <c r="BE397" s="70">
        <v>0</v>
      </c>
      <c r="BF397" s="68">
        <v>7.7</v>
      </c>
      <c r="BG397" s="68">
        <v>6</v>
      </c>
      <c r="BH397" s="68">
        <v>7.7</v>
      </c>
      <c r="BI397" s="68">
        <v>7.1</v>
      </c>
      <c r="BJ397" s="68">
        <v>6.4</v>
      </c>
      <c r="BK397" s="68">
        <v>8.5</v>
      </c>
      <c r="BL397" s="68">
        <v>8.1</v>
      </c>
      <c r="BM397" s="68">
        <v>6.6</v>
      </c>
      <c r="BN397" s="68">
        <v>7.7</v>
      </c>
      <c r="BO397" s="68">
        <v>6.6</v>
      </c>
      <c r="BP397" s="68">
        <v>7</v>
      </c>
      <c r="BQ397" s="68">
        <v>6.9</v>
      </c>
      <c r="BR397" s="68">
        <v>8.3000000000000007</v>
      </c>
      <c r="BS397" s="68" t="s">
        <v>393</v>
      </c>
      <c r="BT397" s="68">
        <v>6.9</v>
      </c>
      <c r="BU397" s="68">
        <v>7</v>
      </c>
      <c r="BV397" s="68">
        <v>5.6</v>
      </c>
      <c r="BW397" s="68">
        <v>6.5</v>
      </c>
      <c r="BX397" s="68">
        <v>8.4</v>
      </c>
      <c r="BY397" s="68">
        <v>8.6999999999999993</v>
      </c>
      <c r="BZ397" s="69">
        <v>50</v>
      </c>
      <c r="CA397" s="70">
        <v>0</v>
      </c>
      <c r="CB397" s="68" t="s">
        <v>393</v>
      </c>
      <c r="CC397" s="68">
        <v>8.3000000000000007</v>
      </c>
      <c r="CD397" s="68">
        <v>7.6</v>
      </c>
      <c r="CE397" s="68" t="s">
        <v>393</v>
      </c>
      <c r="CF397" s="68">
        <v>7.9</v>
      </c>
      <c r="CG397" s="68">
        <v>6.8</v>
      </c>
      <c r="CH397" s="68">
        <v>9</v>
      </c>
      <c r="CI397" s="68">
        <v>6.9</v>
      </c>
      <c r="CJ397" s="68" t="s">
        <v>393</v>
      </c>
      <c r="CK397" s="68">
        <v>9.1</v>
      </c>
      <c r="CL397" s="68" t="s">
        <v>393</v>
      </c>
      <c r="CM397" s="68" t="s">
        <v>393</v>
      </c>
      <c r="CN397" s="68" t="s">
        <v>393</v>
      </c>
      <c r="CO397" s="68" t="s">
        <v>393</v>
      </c>
      <c r="CP397" s="68">
        <v>4.5</v>
      </c>
      <c r="CQ397" s="68">
        <v>7.8</v>
      </c>
      <c r="CR397" s="68">
        <v>8.3000000000000007</v>
      </c>
      <c r="CS397" s="68">
        <v>8.4</v>
      </c>
      <c r="CT397" s="68">
        <v>7.3</v>
      </c>
      <c r="CU397" s="69">
        <v>27</v>
      </c>
      <c r="CV397" s="70">
        <v>0</v>
      </c>
      <c r="CW397" s="72">
        <v>128</v>
      </c>
      <c r="CX397" s="72">
        <v>0</v>
      </c>
      <c r="CY397" s="72">
        <v>0</v>
      </c>
      <c r="CZ397" s="72">
        <v>128</v>
      </c>
      <c r="DA397" s="72">
        <v>7.14</v>
      </c>
      <c r="DB397" s="72">
        <v>2.94</v>
      </c>
      <c r="DC397" s="68" t="s">
        <v>393</v>
      </c>
      <c r="DD397" s="68" t="s">
        <v>393</v>
      </c>
      <c r="DE397" s="68" t="s">
        <v>393</v>
      </c>
      <c r="DF397" s="68" t="s">
        <v>393</v>
      </c>
      <c r="DG397" s="72"/>
      <c r="DH397" s="72">
        <v>0</v>
      </c>
      <c r="DI397" s="72">
        <v>0</v>
      </c>
      <c r="DJ397" s="69">
        <v>0</v>
      </c>
      <c r="DK397" s="70">
        <v>5</v>
      </c>
      <c r="DL397" s="72">
        <v>128</v>
      </c>
      <c r="DM397" s="72">
        <v>5</v>
      </c>
      <c r="DN397" s="72">
        <v>6.87</v>
      </c>
      <c r="DO397" s="72">
        <v>2.83</v>
      </c>
      <c r="DP397" s="69">
        <v>133</v>
      </c>
      <c r="DQ397" s="70">
        <v>5</v>
      </c>
      <c r="DR397" s="68">
        <v>137</v>
      </c>
      <c r="DS397" s="68">
        <v>133</v>
      </c>
      <c r="DT397" s="68">
        <v>7.14</v>
      </c>
      <c r="DU397" s="68">
        <v>2.94</v>
      </c>
      <c r="DV397" s="68" t="s">
        <v>393</v>
      </c>
      <c r="DW397" s="73">
        <v>0</v>
      </c>
      <c r="DX397" s="16">
        <v>2221727320</v>
      </c>
      <c r="DY397" s="16" t="e">
        <v>#N/A</v>
      </c>
      <c r="DZ397" s="16" t="e">
        <v>#N/A</v>
      </c>
    </row>
    <row r="398" spans="1:130" ht="18.75" customHeight="1" x14ac:dyDescent="0.2">
      <c r="A398" s="59">
        <v>17</v>
      </c>
      <c r="B398" s="59"/>
      <c r="C398" s="65">
        <v>2220729054</v>
      </c>
      <c r="D398" s="66" t="s">
        <v>6</v>
      </c>
      <c r="E398" s="66" t="s">
        <v>45</v>
      </c>
      <c r="F398" s="66" t="s">
        <v>128</v>
      </c>
      <c r="G398" s="67">
        <v>35966</v>
      </c>
      <c r="H398" s="66" t="s">
        <v>209</v>
      </c>
      <c r="I398" s="66" t="s">
        <v>212</v>
      </c>
      <c r="J398" s="68">
        <v>7.6</v>
      </c>
      <c r="K398" s="68">
        <v>6.9</v>
      </c>
      <c r="L398" s="68">
        <v>8.5</v>
      </c>
      <c r="M398" s="68">
        <v>8.1999999999999993</v>
      </c>
      <c r="N398" s="68">
        <v>7.3</v>
      </c>
      <c r="O398" s="68">
        <v>7.5</v>
      </c>
      <c r="P398" s="68">
        <v>7.7</v>
      </c>
      <c r="Q398" s="68" t="s">
        <v>393</v>
      </c>
      <c r="R398" s="68">
        <v>6.2</v>
      </c>
      <c r="S398" s="68" t="s">
        <v>393</v>
      </c>
      <c r="T398" s="68">
        <v>8</v>
      </c>
      <c r="U398" s="68" t="s">
        <v>393</v>
      </c>
      <c r="V398" s="68" t="s">
        <v>393</v>
      </c>
      <c r="W398" s="68">
        <v>8.1999999999999993</v>
      </c>
      <c r="X398" s="68" t="s">
        <v>393</v>
      </c>
      <c r="Y398" s="68">
        <v>8.8000000000000007</v>
      </c>
      <c r="Z398" s="68">
        <v>8.1999999999999993</v>
      </c>
      <c r="AA398" s="68">
        <v>6.4</v>
      </c>
      <c r="AB398" s="68">
        <v>7.1</v>
      </c>
      <c r="AC398" s="68">
        <v>7.3</v>
      </c>
      <c r="AD398" s="68">
        <v>7.5</v>
      </c>
      <c r="AE398" s="68">
        <v>6.4</v>
      </c>
      <c r="AF398" s="68">
        <v>5.9</v>
      </c>
      <c r="AG398" s="68">
        <v>5.3</v>
      </c>
      <c r="AH398" s="68">
        <v>5</v>
      </c>
      <c r="AI398" s="68">
        <v>6.4</v>
      </c>
      <c r="AJ398" s="68">
        <v>6</v>
      </c>
      <c r="AK398" s="68">
        <v>5.6</v>
      </c>
      <c r="AL398" s="68">
        <v>6.3</v>
      </c>
      <c r="AM398" s="69">
        <v>51</v>
      </c>
      <c r="AN398" s="70">
        <v>0</v>
      </c>
      <c r="AO398" s="71">
        <v>7.5</v>
      </c>
      <c r="AP398" s="71">
        <v>8.6999999999999993</v>
      </c>
      <c r="AQ398" s="71" t="s">
        <v>393</v>
      </c>
      <c r="AR398" s="71" t="s">
        <v>393</v>
      </c>
      <c r="AS398" s="71" t="s">
        <v>393</v>
      </c>
      <c r="AT398" s="71" t="s">
        <v>393</v>
      </c>
      <c r="AU398" s="71" t="s">
        <v>393</v>
      </c>
      <c r="AV398" s="71">
        <v>7.6</v>
      </c>
      <c r="AW398" s="71" t="s">
        <v>393</v>
      </c>
      <c r="AX398" s="71" t="s">
        <v>393</v>
      </c>
      <c r="AY398" s="71" t="s">
        <v>393</v>
      </c>
      <c r="AZ398" s="71" t="s">
        <v>393</v>
      </c>
      <c r="BA398" s="71" t="s">
        <v>393</v>
      </c>
      <c r="BB398" s="71">
        <v>7.3</v>
      </c>
      <c r="BC398" s="71">
        <v>6.8</v>
      </c>
      <c r="BD398" s="69">
        <v>5</v>
      </c>
      <c r="BE398" s="70">
        <v>0</v>
      </c>
      <c r="BF398" s="68">
        <v>6.7</v>
      </c>
      <c r="BG398" s="68">
        <v>7.2</v>
      </c>
      <c r="BH398" s="68">
        <v>8.9</v>
      </c>
      <c r="BI398" s="68">
        <v>7.4</v>
      </c>
      <c r="BJ398" s="68">
        <v>7.9</v>
      </c>
      <c r="BK398" s="68">
        <v>7</v>
      </c>
      <c r="BL398" s="68">
        <v>6.4</v>
      </c>
      <c r="BM398" s="68">
        <v>7.1</v>
      </c>
      <c r="BN398" s="68">
        <v>5.6</v>
      </c>
      <c r="BO398" s="68">
        <v>6.7</v>
      </c>
      <c r="BP398" s="68">
        <v>6.3</v>
      </c>
      <c r="BQ398" s="68">
        <v>7.9</v>
      </c>
      <c r="BR398" s="68">
        <v>7.1</v>
      </c>
      <c r="BS398" s="68" t="s">
        <v>393</v>
      </c>
      <c r="BT398" s="68">
        <v>6.3</v>
      </c>
      <c r="BU398" s="68">
        <v>5.3</v>
      </c>
      <c r="BV398" s="68">
        <v>6.9</v>
      </c>
      <c r="BW398" s="68">
        <v>6.8</v>
      </c>
      <c r="BX398" s="68">
        <v>8</v>
      </c>
      <c r="BY398" s="68">
        <v>8.8000000000000007</v>
      </c>
      <c r="BZ398" s="69">
        <v>50</v>
      </c>
      <c r="CA398" s="70">
        <v>0</v>
      </c>
      <c r="CB398" s="68" t="s">
        <v>393</v>
      </c>
      <c r="CC398" s="68">
        <v>7.1</v>
      </c>
      <c r="CD398" s="68">
        <v>8</v>
      </c>
      <c r="CE398" s="68" t="s">
        <v>393</v>
      </c>
      <c r="CF398" s="68">
        <v>7.3</v>
      </c>
      <c r="CG398" s="68">
        <v>7.7</v>
      </c>
      <c r="CH398" s="68">
        <v>7.6</v>
      </c>
      <c r="CI398" s="68">
        <v>7.9</v>
      </c>
      <c r="CJ398" s="68" t="s">
        <v>393</v>
      </c>
      <c r="CK398" s="68" t="s">
        <v>393</v>
      </c>
      <c r="CL398" s="68" t="s">
        <v>393</v>
      </c>
      <c r="CM398" s="68" t="s">
        <v>393</v>
      </c>
      <c r="CN398" s="68" t="s">
        <v>393</v>
      </c>
      <c r="CO398" s="68">
        <v>9</v>
      </c>
      <c r="CP398" s="68">
        <v>6.6</v>
      </c>
      <c r="CQ398" s="68">
        <v>7.4</v>
      </c>
      <c r="CR398" s="68">
        <v>7.5</v>
      </c>
      <c r="CS398" s="68">
        <v>7.8</v>
      </c>
      <c r="CT398" s="68">
        <v>8</v>
      </c>
      <c r="CU398" s="69">
        <v>27</v>
      </c>
      <c r="CV398" s="70">
        <v>0</v>
      </c>
      <c r="CW398" s="72">
        <v>128</v>
      </c>
      <c r="CX398" s="72">
        <v>0</v>
      </c>
      <c r="CY398" s="72">
        <v>0</v>
      </c>
      <c r="CZ398" s="72">
        <v>128</v>
      </c>
      <c r="DA398" s="72">
        <v>7.1</v>
      </c>
      <c r="DB398" s="72">
        <v>2.91</v>
      </c>
      <c r="DC398" s="68" t="s">
        <v>393</v>
      </c>
      <c r="DD398" s="68" t="s">
        <v>393</v>
      </c>
      <c r="DE398" s="68" t="s">
        <v>393</v>
      </c>
      <c r="DF398" s="68" t="s">
        <v>393</v>
      </c>
      <c r="DG398" s="72"/>
      <c r="DH398" s="72">
        <v>0</v>
      </c>
      <c r="DI398" s="72">
        <v>0</v>
      </c>
      <c r="DJ398" s="69">
        <v>0</v>
      </c>
      <c r="DK398" s="70">
        <v>5</v>
      </c>
      <c r="DL398" s="72">
        <v>128</v>
      </c>
      <c r="DM398" s="72">
        <v>5</v>
      </c>
      <c r="DN398" s="72">
        <v>6.83</v>
      </c>
      <c r="DO398" s="72">
        <v>2.8</v>
      </c>
      <c r="DP398" s="69">
        <v>133</v>
      </c>
      <c r="DQ398" s="70">
        <v>5</v>
      </c>
      <c r="DR398" s="68">
        <v>137</v>
      </c>
      <c r="DS398" s="68">
        <v>133</v>
      </c>
      <c r="DT398" s="68">
        <v>7.1</v>
      </c>
      <c r="DU398" s="68">
        <v>2.91</v>
      </c>
      <c r="DV398" s="68" t="s">
        <v>364</v>
      </c>
      <c r="DW398" s="73">
        <v>0</v>
      </c>
      <c r="DX398" s="16">
        <v>2220729054</v>
      </c>
      <c r="DY398" s="16" t="e">
        <v>#N/A</v>
      </c>
      <c r="DZ398" s="16" t="e">
        <v>#N/A</v>
      </c>
    </row>
    <row r="399" spans="1:130" ht="18.75" customHeight="1" x14ac:dyDescent="0.2">
      <c r="A399" s="59">
        <v>18</v>
      </c>
      <c r="B399" s="59"/>
      <c r="C399" s="65">
        <v>2221729533</v>
      </c>
      <c r="D399" s="66" t="s">
        <v>6</v>
      </c>
      <c r="E399" s="66" t="s">
        <v>76</v>
      </c>
      <c r="F399" s="66" t="s">
        <v>91</v>
      </c>
      <c r="G399" s="67">
        <v>36158</v>
      </c>
      <c r="H399" s="66" t="s">
        <v>210</v>
      </c>
      <c r="I399" s="66" t="s">
        <v>212</v>
      </c>
      <c r="J399" s="68">
        <v>8.6999999999999993</v>
      </c>
      <c r="K399" s="68">
        <v>7.7</v>
      </c>
      <c r="L399" s="68">
        <v>7.2</v>
      </c>
      <c r="M399" s="68">
        <v>8.6999999999999993</v>
      </c>
      <c r="N399" s="68">
        <v>8.6999999999999993</v>
      </c>
      <c r="O399" s="68">
        <v>7.1</v>
      </c>
      <c r="P399" s="68">
        <v>5.4</v>
      </c>
      <c r="Q399" s="68" t="s">
        <v>393</v>
      </c>
      <c r="R399" s="68">
        <v>7.3</v>
      </c>
      <c r="S399" s="68" t="s">
        <v>393</v>
      </c>
      <c r="T399" s="68" t="s">
        <v>393</v>
      </c>
      <c r="U399" s="68" t="s">
        <v>393</v>
      </c>
      <c r="V399" s="68" t="s">
        <v>393</v>
      </c>
      <c r="W399" s="68">
        <v>7.8</v>
      </c>
      <c r="X399" s="68">
        <v>8.1999999999999993</v>
      </c>
      <c r="Y399" s="68">
        <v>8.4</v>
      </c>
      <c r="Z399" s="68">
        <v>9.1</v>
      </c>
      <c r="AA399" s="68">
        <v>6</v>
      </c>
      <c r="AB399" s="68">
        <v>7.4</v>
      </c>
      <c r="AC399" s="68">
        <v>8.1</v>
      </c>
      <c r="AD399" s="68">
        <v>6.2</v>
      </c>
      <c r="AE399" s="68">
        <v>6.9</v>
      </c>
      <c r="AF399" s="68">
        <v>7.1</v>
      </c>
      <c r="AG399" s="68">
        <v>6.9</v>
      </c>
      <c r="AH399" s="68">
        <v>7.3</v>
      </c>
      <c r="AI399" s="68">
        <v>7.6</v>
      </c>
      <c r="AJ399" s="68">
        <v>7.1</v>
      </c>
      <c r="AK399" s="68">
        <v>7.4</v>
      </c>
      <c r="AL399" s="68">
        <v>8.1</v>
      </c>
      <c r="AM399" s="69">
        <v>51</v>
      </c>
      <c r="AN399" s="70">
        <v>0</v>
      </c>
      <c r="AO399" s="71">
        <v>4.9000000000000004</v>
      </c>
      <c r="AP399" s="71">
        <v>7.5</v>
      </c>
      <c r="AQ399" s="71">
        <v>8.5</v>
      </c>
      <c r="AR399" s="71" t="s">
        <v>393</v>
      </c>
      <c r="AS399" s="71" t="s">
        <v>393</v>
      </c>
      <c r="AT399" s="71" t="s">
        <v>393</v>
      </c>
      <c r="AU399" s="71" t="s">
        <v>393</v>
      </c>
      <c r="AV399" s="71" t="s">
        <v>393</v>
      </c>
      <c r="AW399" s="71" t="s">
        <v>393</v>
      </c>
      <c r="AX399" s="71" t="s">
        <v>393</v>
      </c>
      <c r="AY399" s="71" t="s">
        <v>393</v>
      </c>
      <c r="AZ399" s="71" t="s">
        <v>393</v>
      </c>
      <c r="BA399" s="71">
        <v>5.4</v>
      </c>
      <c r="BB399" s="71" t="s">
        <v>393</v>
      </c>
      <c r="BC399" s="71">
        <v>5.0999999999999996</v>
      </c>
      <c r="BD399" s="69">
        <v>5</v>
      </c>
      <c r="BE399" s="70">
        <v>0</v>
      </c>
      <c r="BF399" s="68">
        <v>6.4</v>
      </c>
      <c r="BG399" s="68">
        <v>6.3</v>
      </c>
      <c r="BH399" s="68">
        <v>7</v>
      </c>
      <c r="BI399" s="68">
        <v>4.8</v>
      </c>
      <c r="BJ399" s="68">
        <v>4.8</v>
      </c>
      <c r="BK399" s="68">
        <v>5.6</v>
      </c>
      <c r="BL399" s="68">
        <v>8.9</v>
      </c>
      <c r="BM399" s="68">
        <v>6.5</v>
      </c>
      <c r="BN399" s="68">
        <v>5.9</v>
      </c>
      <c r="BO399" s="68">
        <v>8.4</v>
      </c>
      <c r="BP399" s="68">
        <v>7</v>
      </c>
      <c r="BQ399" s="68">
        <v>6.7</v>
      </c>
      <c r="BR399" s="68">
        <v>5.9</v>
      </c>
      <c r="BS399" s="68" t="s">
        <v>393</v>
      </c>
      <c r="BT399" s="68">
        <v>8</v>
      </c>
      <c r="BU399" s="68">
        <v>5.5</v>
      </c>
      <c r="BV399" s="68">
        <v>6.8</v>
      </c>
      <c r="BW399" s="68">
        <v>6.4</v>
      </c>
      <c r="BX399" s="68">
        <v>7</v>
      </c>
      <c r="BY399" s="68">
        <v>8.1</v>
      </c>
      <c r="BZ399" s="69">
        <v>50</v>
      </c>
      <c r="CA399" s="70">
        <v>0</v>
      </c>
      <c r="CB399" s="68">
        <v>8.1</v>
      </c>
      <c r="CC399" s="68" t="s">
        <v>393</v>
      </c>
      <c r="CD399" s="68">
        <v>6.8</v>
      </c>
      <c r="CE399" s="68" t="s">
        <v>393</v>
      </c>
      <c r="CF399" s="68">
        <v>6.7</v>
      </c>
      <c r="CG399" s="68">
        <v>8.6</v>
      </c>
      <c r="CH399" s="68">
        <v>7.9</v>
      </c>
      <c r="CI399" s="68">
        <v>6.5</v>
      </c>
      <c r="CJ399" s="68" t="s">
        <v>393</v>
      </c>
      <c r="CK399" s="68">
        <v>7.5</v>
      </c>
      <c r="CL399" s="68" t="s">
        <v>393</v>
      </c>
      <c r="CM399" s="68" t="s">
        <v>393</v>
      </c>
      <c r="CN399" s="68" t="s">
        <v>393</v>
      </c>
      <c r="CO399" s="68" t="s">
        <v>393</v>
      </c>
      <c r="CP399" s="68">
        <v>5.0999999999999996</v>
      </c>
      <c r="CQ399" s="68">
        <v>8.1999999999999993</v>
      </c>
      <c r="CR399" s="68">
        <v>7.2</v>
      </c>
      <c r="CS399" s="68">
        <v>6.2</v>
      </c>
      <c r="CT399" s="68">
        <v>8.8000000000000007</v>
      </c>
      <c r="CU399" s="69">
        <v>27</v>
      </c>
      <c r="CV399" s="70">
        <v>0</v>
      </c>
      <c r="CW399" s="72">
        <v>128</v>
      </c>
      <c r="CX399" s="72">
        <v>0</v>
      </c>
      <c r="CY399" s="72">
        <v>0</v>
      </c>
      <c r="CZ399" s="72">
        <v>128</v>
      </c>
      <c r="DA399" s="72">
        <v>7.07</v>
      </c>
      <c r="DB399" s="72">
        <v>2.91</v>
      </c>
      <c r="DC399" s="68" t="s">
        <v>393</v>
      </c>
      <c r="DD399" s="68" t="s">
        <v>393</v>
      </c>
      <c r="DE399" s="68" t="s">
        <v>393</v>
      </c>
      <c r="DF399" s="68" t="s">
        <v>393</v>
      </c>
      <c r="DG399" s="72"/>
      <c r="DH399" s="72">
        <v>0</v>
      </c>
      <c r="DI399" s="72">
        <v>0</v>
      </c>
      <c r="DJ399" s="69">
        <v>0</v>
      </c>
      <c r="DK399" s="70">
        <v>5</v>
      </c>
      <c r="DL399" s="72">
        <v>128</v>
      </c>
      <c r="DM399" s="72">
        <v>5</v>
      </c>
      <c r="DN399" s="72">
        <v>6.81</v>
      </c>
      <c r="DO399" s="72">
        <v>2.81</v>
      </c>
      <c r="DP399" s="69">
        <v>133</v>
      </c>
      <c r="DQ399" s="70">
        <v>5</v>
      </c>
      <c r="DR399" s="68">
        <v>137</v>
      </c>
      <c r="DS399" s="68">
        <v>133</v>
      </c>
      <c r="DT399" s="68">
        <v>7.07</v>
      </c>
      <c r="DU399" s="68">
        <v>2.91</v>
      </c>
      <c r="DV399" s="68" t="s">
        <v>393</v>
      </c>
      <c r="DW399" s="73">
        <v>0</v>
      </c>
      <c r="DX399" s="16">
        <v>2221729533</v>
      </c>
      <c r="DY399" s="16" t="e">
        <v>#N/A</v>
      </c>
      <c r="DZ399" s="16" t="e">
        <v>#N/A</v>
      </c>
    </row>
    <row r="400" spans="1:130" ht="15.95" customHeight="1" x14ac:dyDescent="0.2">
      <c r="A400" s="59">
        <v>19</v>
      </c>
      <c r="B400" s="626"/>
      <c r="C400" s="45">
        <v>2221724248</v>
      </c>
      <c r="D400" s="198" t="s">
        <v>16</v>
      </c>
      <c r="E400" s="198" t="s">
        <v>69</v>
      </c>
      <c r="F400" s="198" t="s">
        <v>74</v>
      </c>
      <c r="G400" s="199">
        <v>35854</v>
      </c>
      <c r="H400" s="198" t="s">
        <v>210</v>
      </c>
      <c r="I400" s="198" t="s">
        <v>212</v>
      </c>
      <c r="J400" s="200">
        <v>7.7</v>
      </c>
      <c r="K400" s="200">
        <v>7.4</v>
      </c>
      <c r="L400" s="200">
        <v>7.7</v>
      </c>
      <c r="M400" s="200">
        <v>9.5</v>
      </c>
      <c r="N400" s="200">
        <v>6.7</v>
      </c>
      <c r="O400" s="200">
        <v>9.3000000000000007</v>
      </c>
      <c r="P400" s="200">
        <v>7.5</v>
      </c>
      <c r="Q400" s="200" t="s">
        <v>393</v>
      </c>
      <c r="R400" s="200">
        <v>9</v>
      </c>
      <c r="S400" s="200" t="s">
        <v>393</v>
      </c>
      <c r="T400" s="200" t="s">
        <v>393</v>
      </c>
      <c r="U400" s="200" t="s">
        <v>393</v>
      </c>
      <c r="V400" s="200">
        <v>7.9</v>
      </c>
      <c r="W400" s="200">
        <v>6.7</v>
      </c>
      <c r="X400" s="200" t="s">
        <v>393</v>
      </c>
      <c r="Y400" s="200">
        <v>8.3000000000000007</v>
      </c>
      <c r="Z400" s="200">
        <v>8.4</v>
      </c>
      <c r="AA400" s="200">
        <v>5.3</v>
      </c>
      <c r="AB400" s="200">
        <v>6</v>
      </c>
      <c r="AC400" s="200">
        <v>5.2</v>
      </c>
      <c r="AD400" s="200">
        <v>8</v>
      </c>
      <c r="AE400" s="200">
        <v>7.4</v>
      </c>
      <c r="AF400" s="200">
        <v>8.6</v>
      </c>
      <c r="AG400" s="200">
        <v>7.8</v>
      </c>
      <c r="AH400" s="200">
        <v>8.4</v>
      </c>
      <c r="AI400" s="200">
        <v>7.1</v>
      </c>
      <c r="AJ400" s="200">
        <v>7.2</v>
      </c>
      <c r="AK400" s="200">
        <v>6.2</v>
      </c>
      <c r="AL400" s="200">
        <v>8.1</v>
      </c>
      <c r="AM400" s="201">
        <v>51</v>
      </c>
      <c r="AN400" s="202">
        <v>0</v>
      </c>
      <c r="AO400" s="203">
        <v>6.3</v>
      </c>
      <c r="AP400" s="203">
        <v>7.1</v>
      </c>
      <c r="AQ400" s="203">
        <v>7.7</v>
      </c>
      <c r="AR400" s="203" t="s">
        <v>393</v>
      </c>
      <c r="AS400" s="203" t="s">
        <v>393</v>
      </c>
      <c r="AT400" s="203" t="s">
        <v>393</v>
      </c>
      <c r="AU400" s="203" t="s">
        <v>393</v>
      </c>
      <c r="AV400" s="203" t="s">
        <v>393</v>
      </c>
      <c r="AW400" s="203">
        <v>7.2</v>
      </c>
      <c r="AX400" s="203" t="s">
        <v>393</v>
      </c>
      <c r="AY400" s="203" t="s">
        <v>393</v>
      </c>
      <c r="AZ400" s="203" t="s">
        <v>393</v>
      </c>
      <c r="BA400" s="203" t="s">
        <v>393</v>
      </c>
      <c r="BB400" s="203" t="s">
        <v>393</v>
      </c>
      <c r="BC400" s="203">
        <v>5.4</v>
      </c>
      <c r="BD400" s="201">
        <v>5</v>
      </c>
      <c r="BE400" s="202">
        <v>0</v>
      </c>
      <c r="BF400" s="200">
        <v>4.5</v>
      </c>
      <c r="BG400" s="200">
        <v>7</v>
      </c>
      <c r="BH400" s="200">
        <v>4.7</v>
      </c>
      <c r="BI400" s="200">
        <v>7.1</v>
      </c>
      <c r="BJ400" s="200">
        <v>7.1</v>
      </c>
      <c r="BK400" s="200">
        <v>7.1</v>
      </c>
      <c r="BL400" s="200">
        <v>8.3000000000000007</v>
      </c>
      <c r="BM400" s="200">
        <v>5.0999999999999996</v>
      </c>
      <c r="BN400" s="200">
        <v>4.8</v>
      </c>
      <c r="BO400" s="200">
        <v>7</v>
      </c>
      <c r="BP400" s="200">
        <v>4.9000000000000004</v>
      </c>
      <c r="BQ400" s="200">
        <v>6.8</v>
      </c>
      <c r="BR400" s="200">
        <v>6</v>
      </c>
      <c r="BS400" s="200" t="s">
        <v>393</v>
      </c>
      <c r="BT400" s="200">
        <v>8.8000000000000007</v>
      </c>
      <c r="BU400" s="200">
        <v>5.6</v>
      </c>
      <c r="BV400" s="200">
        <v>6.5</v>
      </c>
      <c r="BW400" s="200">
        <v>5.5</v>
      </c>
      <c r="BX400" s="200">
        <v>6.5</v>
      </c>
      <c r="BY400" s="200">
        <v>8</v>
      </c>
      <c r="BZ400" s="201">
        <v>50</v>
      </c>
      <c r="CA400" s="202">
        <v>0</v>
      </c>
      <c r="CB400" s="200" t="s">
        <v>393</v>
      </c>
      <c r="CC400" s="200">
        <v>7.3</v>
      </c>
      <c r="CD400" s="200">
        <v>8.1</v>
      </c>
      <c r="CE400" s="200" t="s">
        <v>393</v>
      </c>
      <c r="CF400" s="200">
        <v>5.7</v>
      </c>
      <c r="CG400" s="200">
        <v>5.8</v>
      </c>
      <c r="CH400" s="200">
        <v>8.5</v>
      </c>
      <c r="CI400" s="200">
        <v>5.5</v>
      </c>
      <c r="CJ400" s="200" t="s">
        <v>393</v>
      </c>
      <c r="CK400" s="200" t="s">
        <v>393</v>
      </c>
      <c r="CL400" s="200" t="s">
        <v>393</v>
      </c>
      <c r="CM400" s="200" t="s">
        <v>393</v>
      </c>
      <c r="CN400" s="200" t="s">
        <v>393</v>
      </c>
      <c r="CO400" s="200">
        <v>6.3</v>
      </c>
      <c r="CP400" s="200">
        <v>4.8</v>
      </c>
      <c r="CQ400" s="200">
        <v>8.6</v>
      </c>
      <c r="CR400" s="200">
        <v>6.8</v>
      </c>
      <c r="CS400" s="200">
        <v>9.1999999999999993</v>
      </c>
      <c r="CT400" s="200">
        <v>7.9</v>
      </c>
      <c r="CU400" s="201">
        <v>27</v>
      </c>
      <c r="CV400" s="202">
        <v>0</v>
      </c>
      <c r="CW400" s="204">
        <v>128</v>
      </c>
      <c r="CX400" s="204">
        <v>0</v>
      </c>
      <c r="CY400" s="204">
        <v>0</v>
      </c>
      <c r="CZ400" s="204">
        <v>128</v>
      </c>
      <c r="DA400" s="204">
        <v>6.88</v>
      </c>
      <c r="DB400" s="204">
        <v>2.81</v>
      </c>
      <c r="DC400" s="200" t="s">
        <v>393</v>
      </c>
      <c r="DD400" s="200" t="s">
        <v>393</v>
      </c>
      <c r="DE400" s="200" t="s">
        <v>393</v>
      </c>
      <c r="DF400" s="200" t="s">
        <v>393</v>
      </c>
      <c r="DG400" s="204"/>
      <c r="DH400" s="204">
        <v>0</v>
      </c>
      <c r="DI400" s="204">
        <v>0</v>
      </c>
      <c r="DJ400" s="201">
        <v>0</v>
      </c>
      <c r="DK400" s="202">
        <v>5</v>
      </c>
      <c r="DL400" s="204">
        <v>128</v>
      </c>
      <c r="DM400" s="204">
        <v>5</v>
      </c>
      <c r="DN400" s="204">
        <v>6.62</v>
      </c>
      <c r="DO400" s="204">
        <v>2.7</v>
      </c>
      <c r="DP400" s="201">
        <v>133</v>
      </c>
      <c r="DQ400" s="202">
        <v>5</v>
      </c>
      <c r="DR400" s="200">
        <v>137</v>
      </c>
      <c r="DS400" s="200">
        <v>130</v>
      </c>
      <c r="DT400" s="200">
        <v>6.93</v>
      </c>
      <c r="DU400" s="200">
        <v>2.83</v>
      </c>
      <c r="DV400" s="200" t="s">
        <v>393</v>
      </c>
      <c r="DW400" s="205">
        <v>0</v>
      </c>
      <c r="DX400" s="16">
        <v>2221724248</v>
      </c>
      <c r="DY400" s="16" t="e">
        <v>#N/A</v>
      </c>
      <c r="DZ400" s="16" t="e">
        <v>#N/A</v>
      </c>
    </row>
    <row r="401" spans="1:130" ht="18.75" customHeight="1" x14ac:dyDescent="0.2">
      <c r="A401" s="59">
        <v>20</v>
      </c>
      <c r="B401" s="59"/>
      <c r="C401" s="65">
        <v>2220727373</v>
      </c>
      <c r="D401" s="66" t="s">
        <v>18</v>
      </c>
      <c r="E401" s="66" t="s">
        <v>97</v>
      </c>
      <c r="F401" s="66" t="s">
        <v>168</v>
      </c>
      <c r="G401" s="67">
        <v>36106</v>
      </c>
      <c r="H401" s="66" t="s">
        <v>209</v>
      </c>
      <c r="I401" s="66" t="s">
        <v>212</v>
      </c>
      <c r="J401" s="68">
        <v>8</v>
      </c>
      <c r="K401" s="68">
        <v>7.5</v>
      </c>
      <c r="L401" s="68">
        <v>8.1</v>
      </c>
      <c r="M401" s="68">
        <v>7.6</v>
      </c>
      <c r="N401" s="68">
        <v>6.6</v>
      </c>
      <c r="O401" s="68">
        <v>7.5</v>
      </c>
      <c r="P401" s="68">
        <v>7</v>
      </c>
      <c r="Q401" s="68" t="s">
        <v>393</v>
      </c>
      <c r="R401" s="68">
        <v>6.4</v>
      </c>
      <c r="S401" s="68" t="s">
        <v>393</v>
      </c>
      <c r="T401" s="68" t="s">
        <v>393</v>
      </c>
      <c r="U401" s="68" t="s">
        <v>393</v>
      </c>
      <c r="V401" s="68">
        <v>9.3000000000000007</v>
      </c>
      <c r="W401" s="68">
        <v>8.3000000000000007</v>
      </c>
      <c r="X401" s="68" t="s">
        <v>393</v>
      </c>
      <c r="Y401" s="68">
        <v>9.3000000000000007</v>
      </c>
      <c r="Z401" s="68">
        <v>7.4</v>
      </c>
      <c r="AA401" s="68">
        <v>7.2</v>
      </c>
      <c r="AB401" s="68">
        <v>8.5</v>
      </c>
      <c r="AC401" s="68">
        <v>6.3</v>
      </c>
      <c r="AD401" s="68">
        <v>7</v>
      </c>
      <c r="AE401" s="68">
        <v>7.4</v>
      </c>
      <c r="AF401" s="68">
        <v>5.6</v>
      </c>
      <c r="AG401" s="68">
        <v>5.5</v>
      </c>
      <c r="AH401" s="68">
        <v>7.3</v>
      </c>
      <c r="AI401" s="68">
        <v>6.9</v>
      </c>
      <c r="AJ401" s="68">
        <v>6.6</v>
      </c>
      <c r="AK401" s="68">
        <v>6</v>
      </c>
      <c r="AL401" s="68">
        <v>6.5</v>
      </c>
      <c r="AM401" s="69">
        <v>51</v>
      </c>
      <c r="AN401" s="70">
        <v>0</v>
      </c>
      <c r="AO401" s="71">
        <v>6.6</v>
      </c>
      <c r="AP401" s="71">
        <v>5.2</v>
      </c>
      <c r="AQ401" s="71">
        <v>6.2</v>
      </c>
      <c r="AR401" s="71" t="s">
        <v>393</v>
      </c>
      <c r="AS401" s="71" t="s">
        <v>393</v>
      </c>
      <c r="AT401" s="71" t="s">
        <v>393</v>
      </c>
      <c r="AU401" s="71" t="s">
        <v>393</v>
      </c>
      <c r="AV401" s="71" t="s">
        <v>393</v>
      </c>
      <c r="AW401" s="71">
        <v>6.6</v>
      </c>
      <c r="AX401" s="71" t="s">
        <v>393</v>
      </c>
      <c r="AY401" s="71" t="s">
        <v>393</v>
      </c>
      <c r="AZ401" s="71" t="s">
        <v>393</v>
      </c>
      <c r="BA401" s="71" t="s">
        <v>393</v>
      </c>
      <c r="BB401" s="71" t="s">
        <v>393</v>
      </c>
      <c r="BC401" s="71">
        <v>6.6</v>
      </c>
      <c r="BD401" s="69">
        <v>5</v>
      </c>
      <c r="BE401" s="70">
        <v>0</v>
      </c>
      <c r="BF401" s="68">
        <v>5.5</v>
      </c>
      <c r="BG401" s="68">
        <v>5.7</v>
      </c>
      <c r="BH401" s="68">
        <v>7.8</v>
      </c>
      <c r="BI401" s="68">
        <v>5.3</v>
      </c>
      <c r="BJ401" s="68">
        <v>5.6</v>
      </c>
      <c r="BK401" s="68">
        <v>6.3</v>
      </c>
      <c r="BL401" s="68">
        <v>7.3</v>
      </c>
      <c r="BM401" s="68">
        <v>6.1</v>
      </c>
      <c r="BN401" s="68">
        <v>5.7</v>
      </c>
      <c r="BO401" s="68">
        <v>5.6</v>
      </c>
      <c r="BP401" s="68">
        <v>6.1</v>
      </c>
      <c r="BQ401" s="68">
        <v>5.7</v>
      </c>
      <c r="BR401" s="68">
        <v>7</v>
      </c>
      <c r="BS401" s="68" t="s">
        <v>393</v>
      </c>
      <c r="BT401" s="68">
        <v>7.6</v>
      </c>
      <c r="BU401" s="68">
        <v>5.3</v>
      </c>
      <c r="BV401" s="68">
        <v>7</v>
      </c>
      <c r="BW401" s="68">
        <v>7.1</v>
      </c>
      <c r="BX401" s="68">
        <v>8.1</v>
      </c>
      <c r="BY401" s="68">
        <v>8.3000000000000007</v>
      </c>
      <c r="BZ401" s="69">
        <v>50</v>
      </c>
      <c r="CA401" s="70">
        <v>0</v>
      </c>
      <c r="CB401" s="68">
        <v>8.4</v>
      </c>
      <c r="CC401" s="68" t="s">
        <v>393</v>
      </c>
      <c r="CD401" s="68">
        <v>8</v>
      </c>
      <c r="CE401" s="68" t="s">
        <v>393</v>
      </c>
      <c r="CF401" s="68">
        <v>7</v>
      </c>
      <c r="CG401" s="68">
        <v>6.7</v>
      </c>
      <c r="CH401" s="68">
        <v>7.9</v>
      </c>
      <c r="CI401" s="68">
        <v>6.2</v>
      </c>
      <c r="CJ401" s="68" t="s">
        <v>393</v>
      </c>
      <c r="CK401" s="68" t="s">
        <v>393</v>
      </c>
      <c r="CL401" s="68" t="s">
        <v>393</v>
      </c>
      <c r="CM401" s="68">
        <v>7.2</v>
      </c>
      <c r="CN401" s="68" t="s">
        <v>393</v>
      </c>
      <c r="CO401" s="68" t="s">
        <v>393</v>
      </c>
      <c r="CP401" s="68">
        <v>6.2</v>
      </c>
      <c r="CQ401" s="68">
        <v>6.9</v>
      </c>
      <c r="CR401" s="68">
        <v>8</v>
      </c>
      <c r="CS401" s="68">
        <v>8.1</v>
      </c>
      <c r="CT401" s="68">
        <v>6.7</v>
      </c>
      <c r="CU401" s="69">
        <v>27</v>
      </c>
      <c r="CV401" s="70">
        <v>0</v>
      </c>
      <c r="CW401" s="72">
        <v>128</v>
      </c>
      <c r="CX401" s="72">
        <v>0</v>
      </c>
      <c r="CY401" s="72">
        <v>0</v>
      </c>
      <c r="CZ401" s="72">
        <v>128</v>
      </c>
      <c r="DA401" s="72">
        <v>6.87</v>
      </c>
      <c r="DB401" s="72">
        <v>2.79</v>
      </c>
      <c r="DC401" s="68" t="s">
        <v>393</v>
      </c>
      <c r="DD401" s="68" t="s">
        <v>393</v>
      </c>
      <c r="DE401" s="68" t="s">
        <v>393</v>
      </c>
      <c r="DF401" s="68" t="s">
        <v>393</v>
      </c>
      <c r="DG401" s="72"/>
      <c r="DH401" s="72">
        <v>0</v>
      </c>
      <c r="DI401" s="72">
        <v>0</v>
      </c>
      <c r="DJ401" s="69">
        <v>0</v>
      </c>
      <c r="DK401" s="70">
        <v>5</v>
      </c>
      <c r="DL401" s="72">
        <v>128</v>
      </c>
      <c r="DM401" s="72">
        <v>5</v>
      </c>
      <c r="DN401" s="72">
        <v>6.61</v>
      </c>
      <c r="DO401" s="72">
        <v>2.69</v>
      </c>
      <c r="DP401" s="69">
        <v>133</v>
      </c>
      <c r="DQ401" s="70">
        <v>5</v>
      </c>
      <c r="DR401" s="68">
        <v>137</v>
      </c>
      <c r="DS401" s="68">
        <v>133</v>
      </c>
      <c r="DT401" s="68">
        <v>6.87</v>
      </c>
      <c r="DU401" s="68">
        <v>2.79</v>
      </c>
      <c r="DV401" s="68" t="s">
        <v>393</v>
      </c>
      <c r="DW401" s="73">
        <v>0</v>
      </c>
      <c r="DX401" s="16">
        <v>2220727373</v>
      </c>
      <c r="DY401" s="16" t="e">
        <v>#N/A</v>
      </c>
      <c r="DZ401" s="16" t="e">
        <v>#N/A</v>
      </c>
    </row>
    <row r="402" spans="1:130" ht="18.75" customHeight="1" x14ac:dyDescent="0.2">
      <c r="A402" s="59">
        <v>21</v>
      </c>
      <c r="B402" s="59"/>
      <c r="C402" s="65">
        <v>2220724227</v>
      </c>
      <c r="D402" s="66" t="s">
        <v>6</v>
      </c>
      <c r="E402" s="66" t="s">
        <v>78</v>
      </c>
      <c r="F402" s="66" t="s">
        <v>149</v>
      </c>
      <c r="G402" s="67">
        <v>35986</v>
      </c>
      <c r="H402" s="66" t="s">
        <v>209</v>
      </c>
      <c r="I402" s="66" t="s">
        <v>212</v>
      </c>
      <c r="J402" s="68">
        <v>8.3000000000000007</v>
      </c>
      <c r="K402" s="68">
        <v>6.6</v>
      </c>
      <c r="L402" s="68">
        <v>6.5</v>
      </c>
      <c r="M402" s="68">
        <v>8.5</v>
      </c>
      <c r="N402" s="68">
        <v>8.1</v>
      </c>
      <c r="O402" s="68">
        <v>9.4</v>
      </c>
      <c r="P402" s="68">
        <v>4.5999999999999996</v>
      </c>
      <c r="Q402" s="68" t="s">
        <v>393</v>
      </c>
      <c r="R402" s="68">
        <v>8.6</v>
      </c>
      <c r="S402" s="68" t="s">
        <v>393</v>
      </c>
      <c r="T402" s="68" t="s">
        <v>393</v>
      </c>
      <c r="U402" s="68" t="s">
        <v>393</v>
      </c>
      <c r="V402" s="68" t="s">
        <v>393</v>
      </c>
      <c r="W402" s="68">
        <v>6.9</v>
      </c>
      <c r="X402" s="68">
        <v>6.7</v>
      </c>
      <c r="Y402" s="68">
        <v>8.5</v>
      </c>
      <c r="Z402" s="68">
        <v>7.6</v>
      </c>
      <c r="AA402" s="68">
        <v>6.8</v>
      </c>
      <c r="AB402" s="68">
        <v>6.7</v>
      </c>
      <c r="AC402" s="68">
        <v>5.4</v>
      </c>
      <c r="AD402" s="68">
        <v>5.4</v>
      </c>
      <c r="AE402" s="68">
        <v>7.2</v>
      </c>
      <c r="AF402" s="68">
        <v>5.6</v>
      </c>
      <c r="AG402" s="68">
        <v>6.1</v>
      </c>
      <c r="AH402" s="68">
        <v>7</v>
      </c>
      <c r="AI402" s="68">
        <v>7.9</v>
      </c>
      <c r="AJ402" s="68">
        <v>4.8</v>
      </c>
      <c r="AK402" s="68">
        <v>5.4</v>
      </c>
      <c r="AL402" s="68">
        <v>7.7</v>
      </c>
      <c r="AM402" s="69">
        <v>51</v>
      </c>
      <c r="AN402" s="70">
        <v>0</v>
      </c>
      <c r="AO402" s="71">
        <v>7.3</v>
      </c>
      <c r="AP402" s="71">
        <v>6.5</v>
      </c>
      <c r="AQ402" s="71">
        <v>9.1999999999999993</v>
      </c>
      <c r="AR402" s="71" t="s">
        <v>393</v>
      </c>
      <c r="AS402" s="71" t="s">
        <v>393</v>
      </c>
      <c r="AT402" s="71" t="s">
        <v>393</v>
      </c>
      <c r="AU402" s="71">
        <v>0</v>
      </c>
      <c r="AV402" s="71" t="s">
        <v>393</v>
      </c>
      <c r="AW402" s="71">
        <v>6.7</v>
      </c>
      <c r="AX402" s="71" t="s">
        <v>393</v>
      </c>
      <c r="AY402" s="71" t="s">
        <v>393</v>
      </c>
      <c r="AZ402" s="71" t="s">
        <v>393</v>
      </c>
      <c r="BA402" s="71" t="s">
        <v>393</v>
      </c>
      <c r="BB402" s="71" t="s">
        <v>393</v>
      </c>
      <c r="BC402" s="71">
        <v>7.9</v>
      </c>
      <c r="BD402" s="69">
        <v>5</v>
      </c>
      <c r="BE402" s="70">
        <v>0</v>
      </c>
      <c r="BF402" s="68">
        <v>6.2</v>
      </c>
      <c r="BG402" s="68">
        <v>6.3</v>
      </c>
      <c r="BH402" s="68">
        <v>9.1999999999999993</v>
      </c>
      <c r="BI402" s="68">
        <v>4.9000000000000004</v>
      </c>
      <c r="BJ402" s="68">
        <v>6.3</v>
      </c>
      <c r="BK402" s="68">
        <v>7</v>
      </c>
      <c r="BL402" s="68">
        <v>7.9</v>
      </c>
      <c r="BM402" s="68">
        <v>6.1</v>
      </c>
      <c r="BN402" s="68">
        <v>7.1</v>
      </c>
      <c r="BO402" s="68">
        <v>7.3</v>
      </c>
      <c r="BP402" s="68">
        <v>7.3</v>
      </c>
      <c r="BQ402" s="68">
        <v>7.7</v>
      </c>
      <c r="BR402" s="68">
        <v>7.1</v>
      </c>
      <c r="BS402" s="68">
        <v>6.8</v>
      </c>
      <c r="BT402" s="68" t="s">
        <v>393</v>
      </c>
      <c r="BU402" s="68">
        <v>4.9000000000000004</v>
      </c>
      <c r="BV402" s="68">
        <v>6.4</v>
      </c>
      <c r="BW402" s="68">
        <v>6.3</v>
      </c>
      <c r="BX402" s="68">
        <v>7.7</v>
      </c>
      <c r="BY402" s="68">
        <v>6.4</v>
      </c>
      <c r="BZ402" s="69">
        <v>50</v>
      </c>
      <c r="CA402" s="70">
        <v>0</v>
      </c>
      <c r="CB402" s="68">
        <v>9</v>
      </c>
      <c r="CC402" s="68" t="s">
        <v>393</v>
      </c>
      <c r="CD402" s="68">
        <v>8.5</v>
      </c>
      <c r="CE402" s="68" t="s">
        <v>393</v>
      </c>
      <c r="CF402" s="68">
        <v>6.4</v>
      </c>
      <c r="CG402" s="68">
        <v>7.4</v>
      </c>
      <c r="CH402" s="68">
        <v>8.6999999999999993</v>
      </c>
      <c r="CI402" s="68">
        <v>4.5</v>
      </c>
      <c r="CJ402" s="68" t="s">
        <v>393</v>
      </c>
      <c r="CK402" s="68">
        <v>6.1</v>
      </c>
      <c r="CL402" s="68" t="s">
        <v>393</v>
      </c>
      <c r="CM402" s="68" t="s">
        <v>393</v>
      </c>
      <c r="CN402" s="68" t="s">
        <v>393</v>
      </c>
      <c r="CO402" s="68" t="s">
        <v>393</v>
      </c>
      <c r="CP402" s="68">
        <v>5.5</v>
      </c>
      <c r="CQ402" s="68">
        <v>6.9</v>
      </c>
      <c r="CR402" s="68">
        <v>8.5</v>
      </c>
      <c r="CS402" s="68">
        <v>5.6</v>
      </c>
      <c r="CT402" s="68">
        <v>8</v>
      </c>
      <c r="CU402" s="69">
        <v>27</v>
      </c>
      <c r="CV402" s="70">
        <v>0</v>
      </c>
      <c r="CW402" s="72">
        <v>128</v>
      </c>
      <c r="CX402" s="72">
        <v>0</v>
      </c>
      <c r="CY402" s="72">
        <v>0</v>
      </c>
      <c r="CZ402" s="72">
        <v>128</v>
      </c>
      <c r="DA402" s="72">
        <v>6.86</v>
      </c>
      <c r="DB402" s="72">
        <v>2.77</v>
      </c>
      <c r="DC402" s="68" t="s">
        <v>393</v>
      </c>
      <c r="DD402" s="68" t="s">
        <v>393</v>
      </c>
      <c r="DE402" s="68" t="s">
        <v>393</v>
      </c>
      <c r="DF402" s="68" t="s">
        <v>393</v>
      </c>
      <c r="DG402" s="72"/>
      <c r="DH402" s="72">
        <v>0</v>
      </c>
      <c r="DI402" s="72">
        <v>0</v>
      </c>
      <c r="DJ402" s="69">
        <v>0</v>
      </c>
      <c r="DK402" s="70">
        <v>5</v>
      </c>
      <c r="DL402" s="72">
        <v>128</v>
      </c>
      <c r="DM402" s="72">
        <v>5</v>
      </c>
      <c r="DN402" s="72">
        <v>6.61</v>
      </c>
      <c r="DO402" s="72">
        <v>2.67</v>
      </c>
      <c r="DP402" s="69">
        <v>133</v>
      </c>
      <c r="DQ402" s="70">
        <v>5</v>
      </c>
      <c r="DR402" s="68">
        <v>137</v>
      </c>
      <c r="DS402" s="68">
        <v>133</v>
      </c>
      <c r="DT402" s="68">
        <v>6.86</v>
      </c>
      <c r="DU402" s="68">
        <v>2.77</v>
      </c>
      <c r="DV402" s="68" t="s">
        <v>393</v>
      </c>
      <c r="DW402" s="73">
        <v>0</v>
      </c>
      <c r="DX402" s="16">
        <v>2220724227</v>
      </c>
      <c r="DY402" s="16" t="e">
        <v>#N/A</v>
      </c>
      <c r="DZ402" s="16" t="e">
        <v>#N/A</v>
      </c>
    </row>
    <row r="403" spans="1:130" ht="18.75" customHeight="1" x14ac:dyDescent="0.2">
      <c r="A403" s="59">
        <v>22</v>
      </c>
      <c r="B403" s="59"/>
      <c r="C403" s="65">
        <v>2220716844</v>
      </c>
      <c r="D403" s="66" t="s">
        <v>6</v>
      </c>
      <c r="E403" s="66" t="s">
        <v>85</v>
      </c>
      <c r="F403" s="66" t="s">
        <v>156</v>
      </c>
      <c r="G403" s="67">
        <v>36064</v>
      </c>
      <c r="H403" s="66" t="s">
        <v>209</v>
      </c>
      <c r="I403" s="66" t="s">
        <v>212</v>
      </c>
      <c r="J403" s="68">
        <v>8.4</v>
      </c>
      <c r="K403" s="68">
        <v>6.9</v>
      </c>
      <c r="L403" s="68">
        <v>6.1</v>
      </c>
      <c r="M403" s="68">
        <v>7</v>
      </c>
      <c r="N403" s="68">
        <v>6.9</v>
      </c>
      <c r="O403" s="68">
        <v>4.5999999999999996</v>
      </c>
      <c r="P403" s="68">
        <v>6.1</v>
      </c>
      <c r="Q403" s="68" t="s">
        <v>393</v>
      </c>
      <c r="R403" s="68">
        <v>6.7</v>
      </c>
      <c r="S403" s="68" t="s">
        <v>393</v>
      </c>
      <c r="T403" s="68" t="s">
        <v>393</v>
      </c>
      <c r="U403" s="68" t="s">
        <v>393</v>
      </c>
      <c r="V403" s="68" t="s">
        <v>393</v>
      </c>
      <c r="W403" s="68">
        <v>8.1</v>
      </c>
      <c r="X403" s="68">
        <v>7.4</v>
      </c>
      <c r="Y403" s="68">
        <v>9.3000000000000007</v>
      </c>
      <c r="Z403" s="68">
        <v>8.3000000000000007</v>
      </c>
      <c r="AA403" s="68">
        <v>7.5</v>
      </c>
      <c r="AB403" s="68">
        <v>7.3</v>
      </c>
      <c r="AC403" s="68">
        <v>5</v>
      </c>
      <c r="AD403" s="68">
        <v>8.5</v>
      </c>
      <c r="AE403" s="68">
        <v>8.1</v>
      </c>
      <c r="AF403" s="68">
        <v>8.6</v>
      </c>
      <c r="AG403" s="68">
        <v>7.2</v>
      </c>
      <c r="AH403" s="68">
        <v>8.8000000000000007</v>
      </c>
      <c r="AI403" s="68">
        <v>6.4</v>
      </c>
      <c r="AJ403" s="68">
        <v>8.4</v>
      </c>
      <c r="AK403" s="68">
        <v>6.2</v>
      </c>
      <c r="AL403" s="68">
        <v>8.4</v>
      </c>
      <c r="AM403" s="69">
        <v>51</v>
      </c>
      <c r="AN403" s="70">
        <v>0</v>
      </c>
      <c r="AO403" s="71">
        <v>7.3</v>
      </c>
      <c r="AP403" s="71">
        <v>6</v>
      </c>
      <c r="AQ403" s="71">
        <v>8.4</v>
      </c>
      <c r="AR403" s="71" t="s">
        <v>393</v>
      </c>
      <c r="AS403" s="71" t="s">
        <v>393</v>
      </c>
      <c r="AT403" s="71" t="s">
        <v>393</v>
      </c>
      <c r="AU403" s="71" t="s">
        <v>393</v>
      </c>
      <c r="AV403" s="71" t="s">
        <v>393</v>
      </c>
      <c r="AW403" s="71">
        <v>6</v>
      </c>
      <c r="AX403" s="71" t="s">
        <v>393</v>
      </c>
      <c r="AY403" s="71" t="s">
        <v>393</v>
      </c>
      <c r="AZ403" s="71" t="s">
        <v>393</v>
      </c>
      <c r="BA403" s="71" t="s">
        <v>393</v>
      </c>
      <c r="BB403" s="71" t="s">
        <v>393</v>
      </c>
      <c r="BC403" s="71">
        <v>4.5</v>
      </c>
      <c r="BD403" s="69">
        <v>5</v>
      </c>
      <c r="BE403" s="70">
        <v>0</v>
      </c>
      <c r="BF403" s="68">
        <v>4.5999999999999996</v>
      </c>
      <c r="BG403" s="68">
        <v>5.2</v>
      </c>
      <c r="BH403" s="68">
        <v>5.3</v>
      </c>
      <c r="BI403" s="68">
        <v>7.8</v>
      </c>
      <c r="BJ403" s="68">
        <v>6.7</v>
      </c>
      <c r="BK403" s="68">
        <v>6.7</v>
      </c>
      <c r="BL403" s="68">
        <v>8.1999999999999993</v>
      </c>
      <c r="BM403" s="68">
        <v>6.8</v>
      </c>
      <c r="BN403" s="68">
        <v>5.3</v>
      </c>
      <c r="BO403" s="68">
        <v>5.9</v>
      </c>
      <c r="BP403" s="68">
        <v>5.5</v>
      </c>
      <c r="BQ403" s="68">
        <v>6.9</v>
      </c>
      <c r="BR403" s="68">
        <v>8</v>
      </c>
      <c r="BS403" s="68" t="s">
        <v>393</v>
      </c>
      <c r="BT403" s="68">
        <v>9.3000000000000007</v>
      </c>
      <c r="BU403" s="68">
        <v>7.5</v>
      </c>
      <c r="BV403" s="68">
        <v>6.2</v>
      </c>
      <c r="BW403" s="68">
        <v>6.1</v>
      </c>
      <c r="BX403" s="68">
        <v>6.6</v>
      </c>
      <c r="BY403" s="68">
        <v>8.6999999999999993</v>
      </c>
      <c r="BZ403" s="69">
        <v>50</v>
      </c>
      <c r="CA403" s="70">
        <v>0</v>
      </c>
      <c r="CB403" s="68" t="s">
        <v>393</v>
      </c>
      <c r="CC403" s="68">
        <v>6.3</v>
      </c>
      <c r="CD403" s="68">
        <v>7.2</v>
      </c>
      <c r="CE403" s="68" t="s">
        <v>393</v>
      </c>
      <c r="CF403" s="68">
        <v>7.6</v>
      </c>
      <c r="CG403" s="68">
        <v>6.6</v>
      </c>
      <c r="CH403" s="68">
        <v>7.8</v>
      </c>
      <c r="CI403" s="68">
        <v>4.4000000000000004</v>
      </c>
      <c r="CJ403" s="68" t="s">
        <v>393</v>
      </c>
      <c r="CK403" s="68" t="s">
        <v>393</v>
      </c>
      <c r="CL403" s="68" t="s">
        <v>393</v>
      </c>
      <c r="CM403" s="68">
        <v>6.6</v>
      </c>
      <c r="CN403" s="68" t="s">
        <v>393</v>
      </c>
      <c r="CO403" s="68" t="s">
        <v>393</v>
      </c>
      <c r="CP403" s="68">
        <v>5.4</v>
      </c>
      <c r="CQ403" s="68">
        <v>5.7</v>
      </c>
      <c r="CR403" s="68">
        <v>8.1</v>
      </c>
      <c r="CS403" s="68">
        <v>8.1</v>
      </c>
      <c r="CT403" s="68">
        <v>7.5</v>
      </c>
      <c r="CU403" s="69">
        <v>27</v>
      </c>
      <c r="CV403" s="70">
        <v>0</v>
      </c>
      <c r="CW403" s="72">
        <v>128</v>
      </c>
      <c r="CX403" s="72">
        <v>0</v>
      </c>
      <c r="CY403" s="72">
        <v>0</v>
      </c>
      <c r="CZ403" s="72">
        <v>128</v>
      </c>
      <c r="DA403" s="72">
        <v>6.82</v>
      </c>
      <c r="DB403" s="72">
        <v>2.74</v>
      </c>
      <c r="DC403" s="68" t="s">
        <v>393</v>
      </c>
      <c r="DD403" s="68" t="s">
        <v>393</v>
      </c>
      <c r="DE403" s="68" t="s">
        <v>393</v>
      </c>
      <c r="DF403" s="68" t="s">
        <v>393</v>
      </c>
      <c r="DG403" s="72"/>
      <c r="DH403" s="72">
        <v>0</v>
      </c>
      <c r="DI403" s="72">
        <v>0</v>
      </c>
      <c r="DJ403" s="69">
        <v>0</v>
      </c>
      <c r="DK403" s="70">
        <v>5</v>
      </c>
      <c r="DL403" s="72">
        <v>128</v>
      </c>
      <c r="DM403" s="72">
        <v>5</v>
      </c>
      <c r="DN403" s="72">
        <v>6.56</v>
      </c>
      <c r="DO403" s="72">
        <v>2.64</v>
      </c>
      <c r="DP403" s="69">
        <v>133</v>
      </c>
      <c r="DQ403" s="70">
        <v>5</v>
      </c>
      <c r="DR403" s="68">
        <v>137</v>
      </c>
      <c r="DS403" s="68">
        <v>133</v>
      </c>
      <c r="DT403" s="68">
        <v>6.82</v>
      </c>
      <c r="DU403" s="68">
        <v>2.74</v>
      </c>
      <c r="DV403" s="68" t="s">
        <v>393</v>
      </c>
      <c r="DW403" s="73">
        <v>0</v>
      </c>
      <c r="DX403" s="16">
        <v>2220716844</v>
      </c>
      <c r="DY403" s="16" t="e">
        <v>#N/A</v>
      </c>
      <c r="DZ403" s="16" t="e">
        <v>#N/A</v>
      </c>
    </row>
    <row r="404" spans="1:130" ht="18.75" customHeight="1" x14ac:dyDescent="0.2">
      <c r="A404" s="59">
        <v>23</v>
      </c>
      <c r="B404" s="59"/>
      <c r="C404" s="65">
        <v>2220316313</v>
      </c>
      <c r="D404" s="66" t="s">
        <v>6</v>
      </c>
      <c r="E404" s="66" t="s">
        <v>51</v>
      </c>
      <c r="F404" s="66" t="s">
        <v>187</v>
      </c>
      <c r="G404" s="67">
        <v>35956</v>
      </c>
      <c r="H404" s="66" t="s">
        <v>209</v>
      </c>
      <c r="I404" s="66" t="s">
        <v>212</v>
      </c>
      <c r="J404" s="68">
        <v>7.8</v>
      </c>
      <c r="K404" s="68">
        <v>8.1999999999999993</v>
      </c>
      <c r="L404" s="68">
        <v>8.4</v>
      </c>
      <c r="M404" s="68">
        <v>6.4</v>
      </c>
      <c r="N404" s="68">
        <v>8</v>
      </c>
      <c r="O404" s="68">
        <v>5.5</v>
      </c>
      <c r="P404" s="68">
        <v>5.8</v>
      </c>
      <c r="Q404" s="68" t="s">
        <v>393</v>
      </c>
      <c r="R404" s="68">
        <v>7.1</v>
      </c>
      <c r="S404" s="68" t="s">
        <v>393</v>
      </c>
      <c r="T404" s="68" t="s">
        <v>393</v>
      </c>
      <c r="U404" s="68" t="s">
        <v>393</v>
      </c>
      <c r="V404" s="68" t="s">
        <v>393</v>
      </c>
      <c r="W404" s="68">
        <v>8.1</v>
      </c>
      <c r="X404" s="68">
        <v>7.1</v>
      </c>
      <c r="Y404" s="68">
        <v>8.8000000000000007</v>
      </c>
      <c r="Z404" s="68">
        <v>7.4</v>
      </c>
      <c r="AA404" s="68">
        <v>7.2</v>
      </c>
      <c r="AB404" s="68">
        <v>7.7</v>
      </c>
      <c r="AC404" s="68">
        <v>5.6</v>
      </c>
      <c r="AD404" s="68">
        <v>5.2</v>
      </c>
      <c r="AE404" s="68">
        <v>6</v>
      </c>
      <c r="AF404" s="68">
        <v>4.9000000000000004</v>
      </c>
      <c r="AG404" s="68">
        <v>6.1</v>
      </c>
      <c r="AH404" s="68">
        <v>5.2</v>
      </c>
      <c r="AI404" s="68">
        <v>6.4</v>
      </c>
      <c r="AJ404" s="68">
        <v>4.4000000000000004</v>
      </c>
      <c r="AK404" s="68">
        <v>6</v>
      </c>
      <c r="AL404" s="68">
        <v>6</v>
      </c>
      <c r="AM404" s="69">
        <v>51</v>
      </c>
      <c r="AN404" s="70">
        <v>0</v>
      </c>
      <c r="AO404" s="71">
        <v>6.4</v>
      </c>
      <c r="AP404" s="71">
        <v>6.1</v>
      </c>
      <c r="AQ404" s="71" t="s">
        <v>393</v>
      </c>
      <c r="AR404" s="71" t="s">
        <v>393</v>
      </c>
      <c r="AS404" s="71" t="s">
        <v>393</v>
      </c>
      <c r="AT404" s="71" t="s">
        <v>393</v>
      </c>
      <c r="AU404" s="71" t="s">
        <v>393</v>
      </c>
      <c r="AV404" s="71">
        <v>6.8</v>
      </c>
      <c r="AW404" s="71" t="s">
        <v>393</v>
      </c>
      <c r="AX404" s="71" t="s">
        <v>393</v>
      </c>
      <c r="AY404" s="71" t="s">
        <v>393</v>
      </c>
      <c r="AZ404" s="71" t="s">
        <v>393</v>
      </c>
      <c r="BA404" s="71" t="s">
        <v>393</v>
      </c>
      <c r="BB404" s="71">
        <v>6.2</v>
      </c>
      <c r="BC404" s="71">
        <v>5.8</v>
      </c>
      <c r="BD404" s="69">
        <v>5</v>
      </c>
      <c r="BE404" s="70">
        <v>0</v>
      </c>
      <c r="BF404" s="68">
        <v>5.6</v>
      </c>
      <c r="BG404" s="68">
        <v>5.8</v>
      </c>
      <c r="BH404" s="68">
        <v>8.5</v>
      </c>
      <c r="BI404" s="68">
        <v>4.9000000000000004</v>
      </c>
      <c r="BJ404" s="68">
        <v>5.5</v>
      </c>
      <c r="BK404" s="68">
        <v>6.6</v>
      </c>
      <c r="BL404" s="68">
        <v>8.6999999999999993</v>
      </c>
      <c r="BM404" s="68">
        <v>6.2</v>
      </c>
      <c r="BN404" s="68">
        <v>7.9</v>
      </c>
      <c r="BO404" s="68">
        <v>6</v>
      </c>
      <c r="BP404" s="68">
        <v>8.1</v>
      </c>
      <c r="BQ404" s="68">
        <v>6.4</v>
      </c>
      <c r="BR404" s="68">
        <v>7.9</v>
      </c>
      <c r="BS404" s="68" t="s">
        <v>393</v>
      </c>
      <c r="BT404" s="68">
        <v>5</v>
      </c>
      <c r="BU404" s="68">
        <v>7.9</v>
      </c>
      <c r="BV404" s="68">
        <v>6.1</v>
      </c>
      <c r="BW404" s="68">
        <v>5.9</v>
      </c>
      <c r="BX404" s="68">
        <v>7.7</v>
      </c>
      <c r="BY404" s="68">
        <v>7.4</v>
      </c>
      <c r="BZ404" s="69">
        <v>47</v>
      </c>
      <c r="CA404" s="70">
        <v>3</v>
      </c>
      <c r="CB404" s="68">
        <v>8.6</v>
      </c>
      <c r="CC404" s="68" t="s">
        <v>393</v>
      </c>
      <c r="CD404" s="68">
        <v>7.5</v>
      </c>
      <c r="CE404" s="68" t="s">
        <v>393</v>
      </c>
      <c r="CF404" s="68">
        <v>7.6</v>
      </c>
      <c r="CG404" s="68">
        <v>7</v>
      </c>
      <c r="CH404" s="68">
        <v>6.9</v>
      </c>
      <c r="CI404" s="68">
        <v>6</v>
      </c>
      <c r="CJ404" s="68" t="s">
        <v>393</v>
      </c>
      <c r="CK404" s="68" t="s">
        <v>393</v>
      </c>
      <c r="CL404" s="68" t="s">
        <v>393</v>
      </c>
      <c r="CM404" s="68">
        <v>6.2</v>
      </c>
      <c r="CN404" s="68" t="s">
        <v>393</v>
      </c>
      <c r="CO404" s="68" t="s">
        <v>393</v>
      </c>
      <c r="CP404" s="68">
        <v>8.1</v>
      </c>
      <c r="CQ404" s="68">
        <v>7.1</v>
      </c>
      <c r="CR404" s="68">
        <v>7.9</v>
      </c>
      <c r="CS404" s="68">
        <v>8.6999999999999993</v>
      </c>
      <c r="CT404" s="68">
        <v>6.2</v>
      </c>
      <c r="CU404" s="69">
        <v>27</v>
      </c>
      <c r="CV404" s="70">
        <v>0</v>
      </c>
      <c r="CW404" s="72">
        <v>125</v>
      </c>
      <c r="CX404" s="72">
        <v>3</v>
      </c>
      <c r="CY404" s="72">
        <v>0</v>
      </c>
      <c r="CZ404" s="72">
        <v>128</v>
      </c>
      <c r="DA404" s="72">
        <v>6.76</v>
      </c>
      <c r="DB404" s="72">
        <v>2.73</v>
      </c>
      <c r="DC404" s="68" t="s">
        <v>393</v>
      </c>
      <c r="DD404" s="68" t="s">
        <v>393</v>
      </c>
      <c r="DE404" s="68" t="s">
        <v>393</v>
      </c>
      <c r="DF404" s="68" t="s">
        <v>393</v>
      </c>
      <c r="DG404" s="72"/>
      <c r="DH404" s="72">
        <v>0</v>
      </c>
      <c r="DI404" s="72">
        <v>0</v>
      </c>
      <c r="DJ404" s="69">
        <v>0</v>
      </c>
      <c r="DK404" s="70">
        <v>5</v>
      </c>
      <c r="DL404" s="72">
        <v>125</v>
      </c>
      <c r="DM404" s="72">
        <v>8</v>
      </c>
      <c r="DN404" s="72">
        <v>6.37</v>
      </c>
      <c r="DO404" s="72">
        <v>2.57</v>
      </c>
      <c r="DP404" s="69">
        <v>130</v>
      </c>
      <c r="DQ404" s="70">
        <v>8</v>
      </c>
      <c r="DR404" s="68">
        <v>137</v>
      </c>
      <c r="DS404" s="68">
        <v>130</v>
      </c>
      <c r="DT404" s="68">
        <v>6.78</v>
      </c>
      <c r="DU404" s="68">
        <v>2.74</v>
      </c>
      <c r="DV404" s="68" t="s">
        <v>375</v>
      </c>
      <c r="DW404" s="73">
        <v>0</v>
      </c>
      <c r="DX404" s="16">
        <v>2220316313</v>
      </c>
      <c r="DY404" s="16" t="e">
        <v>#N/A</v>
      </c>
      <c r="DZ404" s="16" t="e">
        <v>#N/A</v>
      </c>
    </row>
    <row r="405" spans="1:130" ht="18.75" customHeight="1" x14ac:dyDescent="0.2">
      <c r="A405" s="59">
        <v>24</v>
      </c>
      <c r="B405" s="59"/>
      <c r="C405" s="65">
        <v>2220727448</v>
      </c>
      <c r="D405" s="66" t="s">
        <v>6</v>
      </c>
      <c r="E405" s="66" t="s">
        <v>121</v>
      </c>
      <c r="F405" s="66" t="s">
        <v>205</v>
      </c>
      <c r="G405" s="67">
        <v>35821</v>
      </c>
      <c r="H405" s="66" t="s">
        <v>209</v>
      </c>
      <c r="I405" s="66" t="s">
        <v>212</v>
      </c>
      <c r="J405" s="68">
        <v>7.2</v>
      </c>
      <c r="K405" s="68">
        <v>7.6</v>
      </c>
      <c r="L405" s="68">
        <v>7.6</v>
      </c>
      <c r="M405" s="68">
        <v>7.2</v>
      </c>
      <c r="N405" s="68">
        <v>7.8</v>
      </c>
      <c r="O405" s="68">
        <v>8.3000000000000007</v>
      </c>
      <c r="P405" s="68">
        <v>6.2</v>
      </c>
      <c r="Q405" s="68" t="s">
        <v>393</v>
      </c>
      <c r="R405" s="68">
        <v>6.9</v>
      </c>
      <c r="S405" s="68" t="s">
        <v>393</v>
      </c>
      <c r="T405" s="68" t="s">
        <v>393</v>
      </c>
      <c r="U405" s="68" t="s">
        <v>393</v>
      </c>
      <c r="V405" s="68" t="s">
        <v>393</v>
      </c>
      <c r="W405" s="68">
        <v>8.1</v>
      </c>
      <c r="X405" s="68">
        <v>7.8</v>
      </c>
      <c r="Y405" s="68">
        <v>8.6</v>
      </c>
      <c r="Z405" s="68">
        <v>8.8000000000000007</v>
      </c>
      <c r="AA405" s="68">
        <v>8.1999999999999993</v>
      </c>
      <c r="AB405" s="68">
        <v>7.7</v>
      </c>
      <c r="AC405" s="68">
        <v>6.2</v>
      </c>
      <c r="AD405" s="68">
        <v>7.8</v>
      </c>
      <c r="AE405" s="68">
        <v>6.6</v>
      </c>
      <c r="AF405" s="68">
        <v>6.9</v>
      </c>
      <c r="AG405" s="68">
        <v>4.8</v>
      </c>
      <c r="AH405" s="68">
        <v>5.9</v>
      </c>
      <c r="AI405" s="68">
        <v>6.5</v>
      </c>
      <c r="AJ405" s="68">
        <v>5.4</v>
      </c>
      <c r="AK405" s="68">
        <v>5.3</v>
      </c>
      <c r="AL405" s="68">
        <v>6.4</v>
      </c>
      <c r="AM405" s="69">
        <v>51</v>
      </c>
      <c r="AN405" s="70">
        <v>0</v>
      </c>
      <c r="AO405" s="71">
        <v>7.3</v>
      </c>
      <c r="AP405" s="71">
        <v>7.2</v>
      </c>
      <c r="AQ405" s="71">
        <v>7.4</v>
      </c>
      <c r="AR405" s="71" t="s">
        <v>393</v>
      </c>
      <c r="AS405" s="71" t="s">
        <v>393</v>
      </c>
      <c r="AT405" s="71" t="s">
        <v>393</v>
      </c>
      <c r="AU405" s="71" t="s">
        <v>393</v>
      </c>
      <c r="AV405" s="71" t="s">
        <v>393</v>
      </c>
      <c r="AW405" s="71">
        <v>7.5</v>
      </c>
      <c r="AX405" s="71" t="s">
        <v>393</v>
      </c>
      <c r="AY405" s="71" t="s">
        <v>393</v>
      </c>
      <c r="AZ405" s="71" t="s">
        <v>393</v>
      </c>
      <c r="BA405" s="71" t="s">
        <v>393</v>
      </c>
      <c r="BB405" s="71" t="s">
        <v>393</v>
      </c>
      <c r="BC405" s="71">
        <v>7.1</v>
      </c>
      <c r="BD405" s="69">
        <v>5</v>
      </c>
      <c r="BE405" s="70">
        <v>0</v>
      </c>
      <c r="BF405" s="68">
        <v>5.7</v>
      </c>
      <c r="BG405" s="68">
        <v>6.6</v>
      </c>
      <c r="BH405" s="68">
        <v>6.5</v>
      </c>
      <c r="BI405" s="68">
        <v>4.5</v>
      </c>
      <c r="BJ405" s="68">
        <v>6.6</v>
      </c>
      <c r="BK405" s="68">
        <v>7.1</v>
      </c>
      <c r="BL405" s="68">
        <v>8.6999999999999993</v>
      </c>
      <c r="BM405" s="68">
        <v>4.9000000000000004</v>
      </c>
      <c r="BN405" s="68">
        <v>4.4000000000000004</v>
      </c>
      <c r="BO405" s="68">
        <v>7.9</v>
      </c>
      <c r="BP405" s="68">
        <v>4.9000000000000004</v>
      </c>
      <c r="BQ405" s="68">
        <v>5.4</v>
      </c>
      <c r="BR405" s="68">
        <v>7.3</v>
      </c>
      <c r="BS405" s="68" t="s">
        <v>393</v>
      </c>
      <c r="BT405" s="68">
        <v>6</v>
      </c>
      <c r="BU405" s="68">
        <v>6.8</v>
      </c>
      <c r="BV405" s="68">
        <v>6.4</v>
      </c>
      <c r="BW405" s="68">
        <v>6.1</v>
      </c>
      <c r="BX405" s="68">
        <v>7</v>
      </c>
      <c r="BY405" s="68">
        <v>8.3000000000000007</v>
      </c>
      <c r="BZ405" s="69">
        <v>50</v>
      </c>
      <c r="CA405" s="70">
        <v>0</v>
      </c>
      <c r="CB405" s="68" t="s">
        <v>393</v>
      </c>
      <c r="CC405" s="68">
        <v>7</v>
      </c>
      <c r="CD405" s="68">
        <v>6.6</v>
      </c>
      <c r="CE405" s="68" t="s">
        <v>393</v>
      </c>
      <c r="CF405" s="68">
        <v>6.6</v>
      </c>
      <c r="CG405" s="68">
        <v>5.6</v>
      </c>
      <c r="CH405" s="68">
        <v>9.1</v>
      </c>
      <c r="CI405" s="68">
        <v>8.6</v>
      </c>
      <c r="CJ405" s="68" t="s">
        <v>393</v>
      </c>
      <c r="CK405" s="68">
        <v>7.8</v>
      </c>
      <c r="CL405" s="68" t="s">
        <v>393</v>
      </c>
      <c r="CM405" s="68" t="s">
        <v>393</v>
      </c>
      <c r="CN405" s="68" t="s">
        <v>393</v>
      </c>
      <c r="CO405" s="68" t="s">
        <v>393</v>
      </c>
      <c r="CP405" s="68">
        <v>5.8</v>
      </c>
      <c r="CQ405" s="68">
        <v>6.8</v>
      </c>
      <c r="CR405" s="68">
        <v>8.1999999999999993</v>
      </c>
      <c r="CS405" s="68">
        <v>8.6999999999999993</v>
      </c>
      <c r="CT405" s="68">
        <v>6.4</v>
      </c>
      <c r="CU405" s="69">
        <v>27</v>
      </c>
      <c r="CV405" s="70">
        <v>0</v>
      </c>
      <c r="CW405" s="72">
        <v>128</v>
      </c>
      <c r="CX405" s="72">
        <v>0</v>
      </c>
      <c r="CY405" s="72">
        <v>0</v>
      </c>
      <c r="CZ405" s="72">
        <v>128</v>
      </c>
      <c r="DA405" s="72">
        <v>6.78</v>
      </c>
      <c r="DB405" s="72">
        <v>2.72</v>
      </c>
      <c r="DC405" s="68" t="s">
        <v>393</v>
      </c>
      <c r="DD405" s="68" t="s">
        <v>393</v>
      </c>
      <c r="DE405" s="68" t="s">
        <v>393</v>
      </c>
      <c r="DF405" s="68" t="s">
        <v>393</v>
      </c>
      <c r="DG405" s="72"/>
      <c r="DH405" s="72">
        <v>0</v>
      </c>
      <c r="DI405" s="72">
        <v>0</v>
      </c>
      <c r="DJ405" s="69">
        <v>0</v>
      </c>
      <c r="DK405" s="70">
        <v>5</v>
      </c>
      <c r="DL405" s="72">
        <v>128</v>
      </c>
      <c r="DM405" s="72">
        <v>5</v>
      </c>
      <c r="DN405" s="72">
        <v>6.52</v>
      </c>
      <c r="DO405" s="72">
        <v>2.62</v>
      </c>
      <c r="DP405" s="69">
        <v>133</v>
      </c>
      <c r="DQ405" s="70">
        <v>5</v>
      </c>
      <c r="DR405" s="68">
        <v>137</v>
      </c>
      <c r="DS405" s="68">
        <v>133</v>
      </c>
      <c r="DT405" s="68">
        <v>6.78</v>
      </c>
      <c r="DU405" s="68">
        <v>2.72</v>
      </c>
      <c r="DV405" s="68" t="s">
        <v>393</v>
      </c>
      <c r="DW405" s="73">
        <v>0</v>
      </c>
      <c r="DX405" s="16">
        <v>2220727448</v>
      </c>
      <c r="DY405" s="16" t="e">
        <v>#N/A</v>
      </c>
      <c r="DZ405" s="16" t="e">
        <v>#N/A</v>
      </c>
    </row>
    <row r="406" spans="1:130" ht="18.75" customHeight="1" x14ac:dyDescent="0.2">
      <c r="A406" s="59">
        <v>25</v>
      </c>
      <c r="B406" s="59"/>
      <c r="C406" s="65">
        <v>2220724335</v>
      </c>
      <c r="D406" s="66" t="s">
        <v>16</v>
      </c>
      <c r="E406" s="66" t="s">
        <v>59</v>
      </c>
      <c r="F406" s="66" t="s">
        <v>24</v>
      </c>
      <c r="G406" s="67">
        <v>36075</v>
      </c>
      <c r="H406" s="66" t="s">
        <v>209</v>
      </c>
      <c r="I406" s="66" t="s">
        <v>212</v>
      </c>
      <c r="J406" s="68">
        <v>8.1999999999999993</v>
      </c>
      <c r="K406" s="68">
        <v>7</v>
      </c>
      <c r="L406" s="68">
        <v>8.5</v>
      </c>
      <c r="M406" s="68">
        <v>8.1</v>
      </c>
      <c r="N406" s="68">
        <v>6.3</v>
      </c>
      <c r="O406" s="68">
        <v>7.4</v>
      </c>
      <c r="P406" s="68">
        <v>7.8</v>
      </c>
      <c r="Q406" s="68" t="s">
        <v>393</v>
      </c>
      <c r="R406" s="68">
        <v>7.6</v>
      </c>
      <c r="S406" s="68" t="s">
        <v>393</v>
      </c>
      <c r="T406" s="68" t="s">
        <v>393</v>
      </c>
      <c r="U406" s="68" t="s">
        <v>393</v>
      </c>
      <c r="V406" s="68" t="s">
        <v>393</v>
      </c>
      <c r="W406" s="68">
        <v>8.1</v>
      </c>
      <c r="X406" s="68">
        <v>6.5</v>
      </c>
      <c r="Y406" s="68">
        <v>8.3000000000000007</v>
      </c>
      <c r="Z406" s="68">
        <v>8.3000000000000007</v>
      </c>
      <c r="AA406" s="68">
        <v>7.8</v>
      </c>
      <c r="AB406" s="68">
        <v>7.4</v>
      </c>
      <c r="AC406" s="68">
        <v>6.1</v>
      </c>
      <c r="AD406" s="68">
        <v>7.4</v>
      </c>
      <c r="AE406" s="68">
        <v>7.4</v>
      </c>
      <c r="AF406" s="68">
        <v>8.3000000000000007</v>
      </c>
      <c r="AG406" s="68">
        <v>6</v>
      </c>
      <c r="AH406" s="68">
        <v>8.6999999999999993</v>
      </c>
      <c r="AI406" s="68">
        <v>6.6</v>
      </c>
      <c r="AJ406" s="68">
        <v>7.1</v>
      </c>
      <c r="AK406" s="68">
        <v>7</v>
      </c>
      <c r="AL406" s="68">
        <v>6.5</v>
      </c>
      <c r="AM406" s="69">
        <v>51</v>
      </c>
      <c r="AN406" s="70">
        <v>0</v>
      </c>
      <c r="AO406" s="71">
        <v>6.8</v>
      </c>
      <c r="AP406" s="71">
        <v>5.7</v>
      </c>
      <c r="AQ406" s="71">
        <v>8.6</v>
      </c>
      <c r="AR406" s="71" t="s">
        <v>393</v>
      </c>
      <c r="AS406" s="71" t="s">
        <v>393</v>
      </c>
      <c r="AT406" s="71" t="s">
        <v>393</v>
      </c>
      <c r="AU406" s="71" t="s">
        <v>393</v>
      </c>
      <c r="AV406" s="71" t="s">
        <v>393</v>
      </c>
      <c r="AW406" s="71">
        <v>6.2</v>
      </c>
      <c r="AX406" s="71" t="s">
        <v>393</v>
      </c>
      <c r="AY406" s="71" t="s">
        <v>393</v>
      </c>
      <c r="AZ406" s="71" t="s">
        <v>393</v>
      </c>
      <c r="BA406" s="71" t="s">
        <v>393</v>
      </c>
      <c r="BB406" s="71" t="s">
        <v>393</v>
      </c>
      <c r="BC406" s="71">
        <v>6.3</v>
      </c>
      <c r="BD406" s="69">
        <v>5</v>
      </c>
      <c r="BE406" s="70">
        <v>0</v>
      </c>
      <c r="BF406" s="68">
        <v>4.7</v>
      </c>
      <c r="BG406" s="68">
        <v>4.3</v>
      </c>
      <c r="BH406" s="68">
        <v>6.8</v>
      </c>
      <c r="BI406" s="68">
        <v>6.2</v>
      </c>
      <c r="BJ406" s="68">
        <v>7.2</v>
      </c>
      <c r="BK406" s="68">
        <v>7.1</v>
      </c>
      <c r="BL406" s="68">
        <v>8.6</v>
      </c>
      <c r="BM406" s="68">
        <v>6.3</v>
      </c>
      <c r="BN406" s="68">
        <v>5.4</v>
      </c>
      <c r="BO406" s="68">
        <v>7</v>
      </c>
      <c r="BP406" s="68">
        <v>4</v>
      </c>
      <c r="BQ406" s="68">
        <v>6.5</v>
      </c>
      <c r="BR406" s="68">
        <v>6.2</v>
      </c>
      <c r="BS406" s="68" t="s">
        <v>393</v>
      </c>
      <c r="BT406" s="68">
        <v>5.5</v>
      </c>
      <c r="BU406" s="68">
        <v>6.7</v>
      </c>
      <c r="BV406" s="68">
        <v>6.1</v>
      </c>
      <c r="BW406" s="68">
        <v>4.8</v>
      </c>
      <c r="BX406" s="68">
        <v>6.7</v>
      </c>
      <c r="BY406" s="68">
        <v>8.3000000000000007</v>
      </c>
      <c r="BZ406" s="69">
        <v>50</v>
      </c>
      <c r="CA406" s="70">
        <v>0</v>
      </c>
      <c r="CB406" s="68">
        <v>9.5</v>
      </c>
      <c r="CC406" s="68" t="s">
        <v>393</v>
      </c>
      <c r="CD406" s="68">
        <v>6.4</v>
      </c>
      <c r="CE406" s="68" t="s">
        <v>393</v>
      </c>
      <c r="CF406" s="68">
        <v>7.7</v>
      </c>
      <c r="CG406" s="68">
        <v>6.7</v>
      </c>
      <c r="CH406" s="68">
        <v>8.4</v>
      </c>
      <c r="CI406" s="68">
        <v>4</v>
      </c>
      <c r="CJ406" s="68" t="s">
        <v>393</v>
      </c>
      <c r="CK406" s="68">
        <v>7.3</v>
      </c>
      <c r="CL406" s="68" t="s">
        <v>393</v>
      </c>
      <c r="CM406" s="68" t="s">
        <v>393</v>
      </c>
      <c r="CN406" s="68" t="s">
        <v>393</v>
      </c>
      <c r="CO406" s="68" t="s">
        <v>393</v>
      </c>
      <c r="CP406" s="68">
        <v>7.3</v>
      </c>
      <c r="CQ406" s="68">
        <v>6</v>
      </c>
      <c r="CR406" s="68">
        <v>6.6</v>
      </c>
      <c r="CS406" s="68">
        <v>5.4</v>
      </c>
      <c r="CT406" s="68">
        <v>7.3</v>
      </c>
      <c r="CU406" s="69">
        <v>27</v>
      </c>
      <c r="CV406" s="70">
        <v>0</v>
      </c>
      <c r="CW406" s="72">
        <v>128</v>
      </c>
      <c r="CX406" s="72">
        <v>0</v>
      </c>
      <c r="CY406" s="72">
        <v>0</v>
      </c>
      <c r="CZ406" s="72">
        <v>128</v>
      </c>
      <c r="DA406" s="72">
        <v>6.74</v>
      </c>
      <c r="DB406" s="72">
        <v>2.71</v>
      </c>
      <c r="DC406" s="68" t="s">
        <v>393</v>
      </c>
      <c r="DD406" s="68" t="s">
        <v>393</v>
      </c>
      <c r="DE406" s="68" t="s">
        <v>393</v>
      </c>
      <c r="DF406" s="68" t="s">
        <v>393</v>
      </c>
      <c r="DG406" s="72"/>
      <c r="DH406" s="72">
        <v>0</v>
      </c>
      <c r="DI406" s="72">
        <v>0</v>
      </c>
      <c r="DJ406" s="69">
        <v>0</v>
      </c>
      <c r="DK406" s="70">
        <v>5</v>
      </c>
      <c r="DL406" s="72">
        <v>128</v>
      </c>
      <c r="DM406" s="72">
        <v>5</v>
      </c>
      <c r="DN406" s="72">
        <v>6.49</v>
      </c>
      <c r="DO406" s="72">
        <v>2.61</v>
      </c>
      <c r="DP406" s="69">
        <v>133</v>
      </c>
      <c r="DQ406" s="70">
        <v>5</v>
      </c>
      <c r="DR406" s="68">
        <v>137</v>
      </c>
      <c r="DS406" s="68">
        <v>133</v>
      </c>
      <c r="DT406" s="68">
        <v>6.74</v>
      </c>
      <c r="DU406" s="68">
        <v>2.71</v>
      </c>
      <c r="DV406" s="68" t="s">
        <v>393</v>
      </c>
      <c r="DW406" s="73">
        <v>0</v>
      </c>
      <c r="DX406" s="16">
        <v>2220724335</v>
      </c>
      <c r="DY406" s="16" t="e">
        <v>#N/A</v>
      </c>
      <c r="DZ406" s="16" t="e">
        <v>#N/A</v>
      </c>
    </row>
    <row r="407" spans="1:130" ht="18.75" customHeight="1" x14ac:dyDescent="0.2">
      <c r="A407" s="59">
        <v>26</v>
      </c>
      <c r="B407" s="59"/>
      <c r="C407" s="65">
        <v>2220728396</v>
      </c>
      <c r="D407" s="66" t="s">
        <v>19</v>
      </c>
      <c r="E407" s="66" t="s">
        <v>47</v>
      </c>
      <c r="F407" s="66" t="s">
        <v>141</v>
      </c>
      <c r="G407" s="67">
        <v>35979</v>
      </c>
      <c r="H407" s="66" t="s">
        <v>209</v>
      </c>
      <c r="I407" s="66" t="s">
        <v>212</v>
      </c>
      <c r="J407" s="68">
        <v>8.6</v>
      </c>
      <c r="K407" s="68">
        <v>7.6</v>
      </c>
      <c r="L407" s="68">
        <v>8</v>
      </c>
      <c r="M407" s="68">
        <v>5.8</v>
      </c>
      <c r="N407" s="68">
        <v>6.8</v>
      </c>
      <c r="O407" s="68">
        <v>6</v>
      </c>
      <c r="P407" s="68">
        <v>6.8</v>
      </c>
      <c r="Q407" s="68" t="s">
        <v>393</v>
      </c>
      <c r="R407" s="68">
        <v>7.9</v>
      </c>
      <c r="S407" s="68" t="s">
        <v>393</v>
      </c>
      <c r="T407" s="68" t="s">
        <v>393</v>
      </c>
      <c r="U407" s="68" t="s">
        <v>393</v>
      </c>
      <c r="V407" s="68" t="s">
        <v>393</v>
      </c>
      <c r="W407" s="68">
        <v>7.9</v>
      </c>
      <c r="X407" s="68">
        <v>5.7</v>
      </c>
      <c r="Y407" s="68">
        <v>8</v>
      </c>
      <c r="Z407" s="68">
        <v>8.3000000000000007</v>
      </c>
      <c r="AA407" s="68">
        <v>7.3</v>
      </c>
      <c r="AB407" s="68">
        <v>8.1999999999999993</v>
      </c>
      <c r="AC407" s="68">
        <v>6.7</v>
      </c>
      <c r="AD407" s="68">
        <v>6.8</v>
      </c>
      <c r="AE407" s="68">
        <v>6.9</v>
      </c>
      <c r="AF407" s="68">
        <v>7.8</v>
      </c>
      <c r="AG407" s="68">
        <v>8.6999999999999993</v>
      </c>
      <c r="AH407" s="68">
        <v>9.1999999999999993</v>
      </c>
      <c r="AI407" s="68">
        <v>6.6</v>
      </c>
      <c r="AJ407" s="68">
        <v>7.3</v>
      </c>
      <c r="AK407" s="68">
        <v>5.9</v>
      </c>
      <c r="AL407" s="68">
        <v>8.6</v>
      </c>
      <c r="AM407" s="69">
        <v>51</v>
      </c>
      <c r="AN407" s="70">
        <v>0</v>
      </c>
      <c r="AO407" s="71">
        <v>6.8</v>
      </c>
      <c r="AP407" s="71">
        <v>5.7</v>
      </c>
      <c r="AQ407" s="71" t="s">
        <v>393</v>
      </c>
      <c r="AR407" s="71" t="s">
        <v>393</v>
      </c>
      <c r="AS407" s="71" t="s">
        <v>393</v>
      </c>
      <c r="AT407" s="71" t="s">
        <v>393</v>
      </c>
      <c r="AU407" s="71">
        <v>6.2</v>
      </c>
      <c r="AV407" s="71" t="s">
        <v>393</v>
      </c>
      <c r="AW407" s="71" t="s">
        <v>393</v>
      </c>
      <c r="AX407" s="71" t="s">
        <v>393</v>
      </c>
      <c r="AY407" s="71" t="s">
        <v>393</v>
      </c>
      <c r="AZ407" s="71" t="s">
        <v>393</v>
      </c>
      <c r="BA407" s="71">
        <v>5.4</v>
      </c>
      <c r="BB407" s="71" t="s">
        <v>393</v>
      </c>
      <c r="BC407" s="71">
        <v>5.9</v>
      </c>
      <c r="BD407" s="69">
        <v>5</v>
      </c>
      <c r="BE407" s="70">
        <v>0</v>
      </c>
      <c r="BF407" s="68">
        <v>4.8</v>
      </c>
      <c r="BG407" s="68">
        <v>5.0999999999999996</v>
      </c>
      <c r="BH407" s="68">
        <v>7.2</v>
      </c>
      <c r="BI407" s="68">
        <v>5.7</v>
      </c>
      <c r="BJ407" s="68">
        <v>6.7</v>
      </c>
      <c r="BK407" s="68">
        <v>6.3</v>
      </c>
      <c r="BL407" s="68">
        <v>7.5</v>
      </c>
      <c r="BM407" s="68">
        <v>6.8</v>
      </c>
      <c r="BN407" s="68">
        <v>5</v>
      </c>
      <c r="BO407" s="68">
        <v>5.9</v>
      </c>
      <c r="BP407" s="68">
        <v>7.3</v>
      </c>
      <c r="BQ407" s="68">
        <v>6.3</v>
      </c>
      <c r="BR407" s="68">
        <v>6</v>
      </c>
      <c r="BS407" s="68" t="s">
        <v>393</v>
      </c>
      <c r="BT407" s="68">
        <v>6.1</v>
      </c>
      <c r="BU407" s="68">
        <v>6.6</v>
      </c>
      <c r="BV407" s="68">
        <v>7.4</v>
      </c>
      <c r="BW407" s="68">
        <v>5.4</v>
      </c>
      <c r="BX407" s="68">
        <v>6.8</v>
      </c>
      <c r="BY407" s="68">
        <v>8.1999999999999993</v>
      </c>
      <c r="BZ407" s="69">
        <v>50</v>
      </c>
      <c r="CA407" s="70">
        <v>0</v>
      </c>
      <c r="CB407" s="68">
        <v>7.6</v>
      </c>
      <c r="CC407" s="68" t="s">
        <v>393</v>
      </c>
      <c r="CD407" s="68">
        <v>6.6</v>
      </c>
      <c r="CE407" s="68" t="s">
        <v>393</v>
      </c>
      <c r="CF407" s="68">
        <v>6.1</v>
      </c>
      <c r="CG407" s="68">
        <v>8.3000000000000007</v>
      </c>
      <c r="CH407" s="68">
        <v>7.2</v>
      </c>
      <c r="CI407" s="68">
        <v>6</v>
      </c>
      <c r="CJ407" s="68" t="s">
        <v>393</v>
      </c>
      <c r="CK407" s="68" t="s">
        <v>393</v>
      </c>
      <c r="CL407" s="68" t="s">
        <v>393</v>
      </c>
      <c r="CM407" s="68" t="s">
        <v>393</v>
      </c>
      <c r="CN407" s="68" t="s">
        <v>393</v>
      </c>
      <c r="CO407" s="68">
        <v>6.7</v>
      </c>
      <c r="CP407" s="68">
        <v>5.9</v>
      </c>
      <c r="CQ407" s="68">
        <v>6.2</v>
      </c>
      <c r="CR407" s="68">
        <v>7.6</v>
      </c>
      <c r="CS407" s="68">
        <v>7.6</v>
      </c>
      <c r="CT407" s="68">
        <v>9.4</v>
      </c>
      <c r="CU407" s="69">
        <v>27</v>
      </c>
      <c r="CV407" s="70">
        <v>0</v>
      </c>
      <c r="CW407" s="72">
        <v>128</v>
      </c>
      <c r="CX407" s="72">
        <v>0</v>
      </c>
      <c r="CY407" s="72">
        <v>0</v>
      </c>
      <c r="CZ407" s="72">
        <v>128</v>
      </c>
      <c r="DA407" s="72">
        <v>6.79</v>
      </c>
      <c r="DB407" s="72">
        <v>2.71</v>
      </c>
      <c r="DC407" s="68" t="s">
        <v>393</v>
      </c>
      <c r="DD407" s="68" t="s">
        <v>393</v>
      </c>
      <c r="DE407" s="68" t="s">
        <v>393</v>
      </c>
      <c r="DF407" s="68" t="s">
        <v>393</v>
      </c>
      <c r="DG407" s="72"/>
      <c r="DH407" s="72">
        <v>0</v>
      </c>
      <c r="DI407" s="72">
        <v>0</v>
      </c>
      <c r="DJ407" s="69">
        <v>0</v>
      </c>
      <c r="DK407" s="70">
        <v>5</v>
      </c>
      <c r="DL407" s="72">
        <v>128</v>
      </c>
      <c r="DM407" s="72">
        <v>5</v>
      </c>
      <c r="DN407" s="72">
        <v>6.54</v>
      </c>
      <c r="DO407" s="72">
        <v>2.61</v>
      </c>
      <c r="DP407" s="69">
        <v>133</v>
      </c>
      <c r="DQ407" s="70">
        <v>5</v>
      </c>
      <c r="DR407" s="68">
        <v>137</v>
      </c>
      <c r="DS407" s="68">
        <v>133</v>
      </c>
      <c r="DT407" s="68">
        <v>6.79</v>
      </c>
      <c r="DU407" s="68">
        <v>2.71</v>
      </c>
      <c r="DV407" s="68" t="s">
        <v>393</v>
      </c>
      <c r="DW407" s="73">
        <v>0</v>
      </c>
      <c r="DX407" s="16">
        <v>2220728396</v>
      </c>
      <c r="DY407" s="16" t="e">
        <v>#N/A</v>
      </c>
      <c r="DZ407" s="16" t="e">
        <v>#N/A</v>
      </c>
    </row>
    <row r="408" spans="1:130" ht="18.75" customHeight="1" x14ac:dyDescent="0.2">
      <c r="A408" s="59">
        <v>27</v>
      </c>
      <c r="B408" s="59"/>
      <c r="C408" s="65">
        <v>2220724273</v>
      </c>
      <c r="D408" s="66" t="s">
        <v>25</v>
      </c>
      <c r="E408" s="66" t="s">
        <v>47</v>
      </c>
      <c r="F408" s="66" t="s">
        <v>110</v>
      </c>
      <c r="G408" s="67">
        <v>35942</v>
      </c>
      <c r="H408" s="66" t="s">
        <v>209</v>
      </c>
      <c r="I408" s="66" t="s">
        <v>212</v>
      </c>
      <c r="J408" s="68">
        <v>8.5</v>
      </c>
      <c r="K408" s="68">
        <v>7</v>
      </c>
      <c r="L408" s="68">
        <v>6.5</v>
      </c>
      <c r="M408" s="68">
        <v>7.2</v>
      </c>
      <c r="N408" s="68">
        <v>7</v>
      </c>
      <c r="O408" s="68">
        <v>7.5</v>
      </c>
      <c r="P408" s="68">
        <v>4.4000000000000004</v>
      </c>
      <c r="Q408" s="68" t="s">
        <v>393</v>
      </c>
      <c r="R408" s="68">
        <v>6.6</v>
      </c>
      <c r="S408" s="68" t="s">
        <v>393</v>
      </c>
      <c r="T408" s="68" t="s">
        <v>393</v>
      </c>
      <c r="U408" s="68" t="s">
        <v>393</v>
      </c>
      <c r="V408" s="68" t="s">
        <v>393</v>
      </c>
      <c r="W408" s="68">
        <v>8.3000000000000007</v>
      </c>
      <c r="X408" s="68">
        <v>6.9</v>
      </c>
      <c r="Y408" s="68">
        <v>8.3000000000000007</v>
      </c>
      <c r="Z408" s="68">
        <v>7.9</v>
      </c>
      <c r="AA408" s="68">
        <v>7.3</v>
      </c>
      <c r="AB408" s="68">
        <v>7.7</v>
      </c>
      <c r="AC408" s="68">
        <v>7.8</v>
      </c>
      <c r="AD408" s="68">
        <v>6.7</v>
      </c>
      <c r="AE408" s="68">
        <v>7.3</v>
      </c>
      <c r="AF408" s="68">
        <v>7.7</v>
      </c>
      <c r="AG408" s="68">
        <v>6.2</v>
      </c>
      <c r="AH408" s="68">
        <v>7.7</v>
      </c>
      <c r="AI408" s="68">
        <v>6.1</v>
      </c>
      <c r="AJ408" s="68">
        <v>6.8</v>
      </c>
      <c r="AK408" s="68">
        <v>6.5</v>
      </c>
      <c r="AL408" s="68">
        <v>7.7</v>
      </c>
      <c r="AM408" s="69">
        <v>51</v>
      </c>
      <c r="AN408" s="70">
        <v>0</v>
      </c>
      <c r="AO408" s="71">
        <v>6.4</v>
      </c>
      <c r="AP408" s="71">
        <v>6.8</v>
      </c>
      <c r="AQ408" s="71" t="s">
        <v>393</v>
      </c>
      <c r="AR408" s="71" t="s">
        <v>393</v>
      </c>
      <c r="AS408" s="71">
        <v>6.9</v>
      </c>
      <c r="AT408" s="71" t="s">
        <v>393</v>
      </c>
      <c r="AU408" s="71" t="s">
        <v>393</v>
      </c>
      <c r="AV408" s="71" t="s">
        <v>393</v>
      </c>
      <c r="AW408" s="71" t="s">
        <v>393</v>
      </c>
      <c r="AX408" s="71" t="s">
        <v>393</v>
      </c>
      <c r="AY408" s="71">
        <v>4.5</v>
      </c>
      <c r="AZ408" s="71" t="s">
        <v>393</v>
      </c>
      <c r="BA408" s="71" t="s">
        <v>393</v>
      </c>
      <c r="BB408" s="71" t="s">
        <v>393</v>
      </c>
      <c r="BC408" s="71">
        <v>6.3</v>
      </c>
      <c r="BD408" s="69">
        <v>5</v>
      </c>
      <c r="BE408" s="70">
        <v>0</v>
      </c>
      <c r="BF408" s="68">
        <v>5.8</v>
      </c>
      <c r="BG408" s="68">
        <v>4.2</v>
      </c>
      <c r="BH408" s="68">
        <v>7</v>
      </c>
      <c r="BI408" s="68">
        <v>6.4</v>
      </c>
      <c r="BJ408" s="68">
        <v>5.6</v>
      </c>
      <c r="BK408" s="68">
        <v>6.8</v>
      </c>
      <c r="BL408" s="68">
        <v>7.6</v>
      </c>
      <c r="BM408" s="68">
        <v>5.5</v>
      </c>
      <c r="BN408" s="68">
        <v>5.7</v>
      </c>
      <c r="BO408" s="68">
        <v>4.8</v>
      </c>
      <c r="BP408" s="68">
        <v>6.9</v>
      </c>
      <c r="BQ408" s="68">
        <v>6.7</v>
      </c>
      <c r="BR408" s="68">
        <v>6.6</v>
      </c>
      <c r="BS408" s="68" t="s">
        <v>393</v>
      </c>
      <c r="BT408" s="68">
        <v>5.7</v>
      </c>
      <c r="BU408" s="68">
        <v>5.2</v>
      </c>
      <c r="BV408" s="68">
        <v>6.9</v>
      </c>
      <c r="BW408" s="68">
        <v>6</v>
      </c>
      <c r="BX408" s="68">
        <v>7.2</v>
      </c>
      <c r="BY408" s="68">
        <v>5.8</v>
      </c>
      <c r="BZ408" s="69">
        <v>50</v>
      </c>
      <c r="CA408" s="70">
        <v>0</v>
      </c>
      <c r="CB408" s="68" t="s">
        <v>393</v>
      </c>
      <c r="CC408" s="68">
        <v>7.6</v>
      </c>
      <c r="CD408" s="68">
        <v>8.1</v>
      </c>
      <c r="CE408" s="68" t="s">
        <v>393</v>
      </c>
      <c r="CF408" s="68">
        <v>7</v>
      </c>
      <c r="CG408" s="68">
        <v>7.5</v>
      </c>
      <c r="CH408" s="68">
        <v>9.1999999999999993</v>
      </c>
      <c r="CI408" s="68">
        <v>6.4</v>
      </c>
      <c r="CJ408" s="68" t="s">
        <v>393</v>
      </c>
      <c r="CK408" s="68">
        <v>6.2</v>
      </c>
      <c r="CL408" s="68" t="s">
        <v>393</v>
      </c>
      <c r="CM408" s="68" t="s">
        <v>393</v>
      </c>
      <c r="CN408" s="68" t="s">
        <v>393</v>
      </c>
      <c r="CO408" s="68" t="s">
        <v>393</v>
      </c>
      <c r="CP408" s="68">
        <v>5</v>
      </c>
      <c r="CQ408" s="68">
        <v>7.7</v>
      </c>
      <c r="CR408" s="68">
        <v>8.4</v>
      </c>
      <c r="CS408" s="68">
        <v>8.1</v>
      </c>
      <c r="CT408" s="68">
        <v>7.3</v>
      </c>
      <c r="CU408" s="69">
        <v>27</v>
      </c>
      <c r="CV408" s="70">
        <v>0</v>
      </c>
      <c r="CW408" s="72">
        <v>128</v>
      </c>
      <c r="CX408" s="72">
        <v>0</v>
      </c>
      <c r="CY408" s="72">
        <v>0</v>
      </c>
      <c r="CZ408" s="72">
        <v>128</v>
      </c>
      <c r="DA408" s="72">
        <v>6.75</v>
      </c>
      <c r="DB408" s="72">
        <v>2.7</v>
      </c>
      <c r="DC408" s="68" t="s">
        <v>393</v>
      </c>
      <c r="DD408" s="68" t="s">
        <v>393</v>
      </c>
      <c r="DE408" s="68" t="s">
        <v>393</v>
      </c>
      <c r="DF408" s="68" t="s">
        <v>393</v>
      </c>
      <c r="DG408" s="72"/>
      <c r="DH408" s="72">
        <v>0</v>
      </c>
      <c r="DI408" s="72">
        <v>0</v>
      </c>
      <c r="DJ408" s="69">
        <v>0</v>
      </c>
      <c r="DK408" s="70">
        <v>5</v>
      </c>
      <c r="DL408" s="72">
        <v>128</v>
      </c>
      <c r="DM408" s="72">
        <v>5</v>
      </c>
      <c r="DN408" s="72">
        <v>6.5</v>
      </c>
      <c r="DO408" s="72">
        <v>2.6</v>
      </c>
      <c r="DP408" s="69">
        <v>133</v>
      </c>
      <c r="DQ408" s="70">
        <v>5</v>
      </c>
      <c r="DR408" s="68">
        <v>137</v>
      </c>
      <c r="DS408" s="68">
        <v>133</v>
      </c>
      <c r="DT408" s="68">
        <v>6.75</v>
      </c>
      <c r="DU408" s="68">
        <v>2.7</v>
      </c>
      <c r="DV408" s="68" t="s">
        <v>393</v>
      </c>
      <c r="DW408" s="73">
        <v>0</v>
      </c>
      <c r="DX408" s="16">
        <v>2220724273</v>
      </c>
      <c r="DY408" s="16" t="e">
        <v>#N/A</v>
      </c>
      <c r="DZ408" s="16" t="e">
        <v>#N/A</v>
      </c>
    </row>
    <row r="409" spans="1:130" ht="18.75" customHeight="1" x14ac:dyDescent="0.2">
      <c r="A409" s="59">
        <v>28</v>
      </c>
      <c r="B409" s="59"/>
      <c r="C409" s="65">
        <v>2220727410</v>
      </c>
      <c r="D409" s="66" t="s">
        <v>14</v>
      </c>
      <c r="E409" s="66" t="s">
        <v>109</v>
      </c>
      <c r="F409" s="66" t="s">
        <v>187</v>
      </c>
      <c r="G409" s="67">
        <v>35953</v>
      </c>
      <c r="H409" s="66" t="s">
        <v>209</v>
      </c>
      <c r="I409" s="66" t="s">
        <v>212</v>
      </c>
      <c r="J409" s="68">
        <v>8.1999999999999993</v>
      </c>
      <c r="K409" s="68">
        <v>7.5</v>
      </c>
      <c r="L409" s="68">
        <v>6.2</v>
      </c>
      <c r="M409" s="68">
        <v>8.1999999999999993</v>
      </c>
      <c r="N409" s="68">
        <v>6.9</v>
      </c>
      <c r="O409" s="68">
        <v>5.0999999999999996</v>
      </c>
      <c r="P409" s="68">
        <v>6.8</v>
      </c>
      <c r="Q409" s="68" t="s">
        <v>393</v>
      </c>
      <c r="R409" s="68">
        <v>8.5</v>
      </c>
      <c r="S409" s="68" t="s">
        <v>393</v>
      </c>
      <c r="T409" s="68" t="s">
        <v>393</v>
      </c>
      <c r="U409" s="68" t="s">
        <v>393</v>
      </c>
      <c r="V409" s="68" t="s">
        <v>393</v>
      </c>
      <c r="W409" s="68">
        <v>7.3</v>
      </c>
      <c r="X409" s="68">
        <v>8.1</v>
      </c>
      <c r="Y409" s="68">
        <v>9.3000000000000007</v>
      </c>
      <c r="Z409" s="68">
        <v>8.5</v>
      </c>
      <c r="AA409" s="68">
        <v>7.2</v>
      </c>
      <c r="AB409" s="68">
        <v>7.4</v>
      </c>
      <c r="AC409" s="68">
        <v>4.2</v>
      </c>
      <c r="AD409" s="68">
        <v>7.7</v>
      </c>
      <c r="AE409" s="68">
        <v>7.5</v>
      </c>
      <c r="AF409" s="68">
        <v>8.4</v>
      </c>
      <c r="AG409" s="68">
        <v>6.1</v>
      </c>
      <c r="AH409" s="68">
        <v>9.4</v>
      </c>
      <c r="AI409" s="68">
        <v>7.1</v>
      </c>
      <c r="AJ409" s="68">
        <v>6.5</v>
      </c>
      <c r="AK409" s="68">
        <v>6.8</v>
      </c>
      <c r="AL409" s="68">
        <v>8.1999999999999993</v>
      </c>
      <c r="AM409" s="69">
        <v>51</v>
      </c>
      <c r="AN409" s="70">
        <v>0</v>
      </c>
      <c r="AO409" s="71">
        <v>7</v>
      </c>
      <c r="AP409" s="71">
        <v>5.5</v>
      </c>
      <c r="AQ409" s="71">
        <v>7.5</v>
      </c>
      <c r="AR409" s="71" t="s">
        <v>393</v>
      </c>
      <c r="AS409" s="71" t="s">
        <v>393</v>
      </c>
      <c r="AT409" s="71" t="s">
        <v>393</v>
      </c>
      <c r="AU409" s="71" t="s">
        <v>393</v>
      </c>
      <c r="AV409" s="71" t="s">
        <v>393</v>
      </c>
      <c r="AW409" s="71">
        <v>9</v>
      </c>
      <c r="AX409" s="71" t="s">
        <v>393</v>
      </c>
      <c r="AY409" s="71" t="s">
        <v>393</v>
      </c>
      <c r="AZ409" s="71" t="s">
        <v>393</v>
      </c>
      <c r="BA409" s="71" t="s">
        <v>393</v>
      </c>
      <c r="BB409" s="71" t="s">
        <v>393</v>
      </c>
      <c r="BC409" s="71">
        <v>6.6</v>
      </c>
      <c r="BD409" s="69">
        <v>5</v>
      </c>
      <c r="BE409" s="70">
        <v>0</v>
      </c>
      <c r="BF409" s="68">
        <v>6.7</v>
      </c>
      <c r="BG409" s="68">
        <v>5</v>
      </c>
      <c r="BH409" s="68">
        <v>4.8</v>
      </c>
      <c r="BI409" s="68">
        <v>7.1</v>
      </c>
      <c r="BJ409" s="68">
        <v>5.0999999999999996</v>
      </c>
      <c r="BK409" s="68">
        <v>7.5</v>
      </c>
      <c r="BL409" s="68">
        <v>7.8</v>
      </c>
      <c r="BM409" s="68">
        <v>6.9</v>
      </c>
      <c r="BN409" s="68">
        <v>5.6</v>
      </c>
      <c r="BO409" s="68">
        <v>6.2</v>
      </c>
      <c r="BP409" s="68">
        <v>5.7</v>
      </c>
      <c r="BQ409" s="68">
        <v>7.1</v>
      </c>
      <c r="BR409" s="68">
        <v>6.3</v>
      </c>
      <c r="BS409" s="68" t="s">
        <v>393</v>
      </c>
      <c r="BT409" s="68">
        <v>8.1999999999999993</v>
      </c>
      <c r="BU409" s="68">
        <v>6.1</v>
      </c>
      <c r="BV409" s="68">
        <v>6.2</v>
      </c>
      <c r="BW409" s="68">
        <v>5.4</v>
      </c>
      <c r="BX409" s="68">
        <v>5.5</v>
      </c>
      <c r="BY409" s="68">
        <v>8.4</v>
      </c>
      <c r="BZ409" s="69">
        <v>50</v>
      </c>
      <c r="CA409" s="70">
        <v>0</v>
      </c>
      <c r="CB409" s="68" t="s">
        <v>393</v>
      </c>
      <c r="CC409" s="68">
        <v>7.4</v>
      </c>
      <c r="CD409" s="68">
        <v>7.8</v>
      </c>
      <c r="CE409" s="68" t="s">
        <v>393</v>
      </c>
      <c r="CF409" s="68">
        <v>7</v>
      </c>
      <c r="CG409" s="68">
        <v>7</v>
      </c>
      <c r="CH409" s="68">
        <v>6.7</v>
      </c>
      <c r="CI409" s="68">
        <v>5.0999999999999996</v>
      </c>
      <c r="CJ409" s="68" t="s">
        <v>393</v>
      </c>
      <c r="CK409" s="68" t="s">
        <v>393</v>
      </c>
      <c r="CL409" s="68" t="s">
        <v>393</v>
      </c>
      <c r="CM409" s="68">
        <v>6.8</v>
      </c>
      <c r="CN409" s="68" t="s">
        <v>393</v>
      </c>
      <c r="CO409" s="68" t="s">
        <v>393</v>
      </c>
      <c r="CP409" s="68">
        <v>6</v>
      </c>
      <c r="CQ409" s="68">
        <v>5.4</v>
      </c>
      <c r="CR409" s="68">
        <v>7.7</v>
      </c>
      <c r="CS409" s="68">
        <v>8.1</v>
      </c>
      <c r="CT409" s="68">
        <v>7.8</v>
      </c>
      <c r="CU409" s="69">
        <v>27</v>
      </c>
      <c r="CV409" s="70">
        <v>0</v>
      </c>
      <c r="CW409" s="72">
        <v>128</v>
      </c>
      <c r="CX409" s="72">
        <v>0</v>
      </c>
      <c r="CY409" s="72">
        <v>0</v>
      </c>
      <c r="CZ409" s="72">
        <v>128</v>
      </c>
      <c r="DA409" s="72">
        <v>6.75</v>
      </c>
      <c r="DB409" s="72">
        <v>2.7</v>
      </c>
      <c r="DC409" s="68" t="s">
        <v>393</v>
      </c>
      <c r="DD409" s="68" t="s">
        <v>393</v>
      </c>
      <c r="DE409" s="68" t="s">
        <v>393</v>
      </c>
      <c r="DF409" s="68" t="s">
        <v>393</v>
      </c>
      <c r="DG409" s="72"/>
      <c r="DH409" s="72">
        <v>0</v>
      </c>
      <c r="DI409" s="72">
        <v>0</v>
      </c>
      <c r="DJ409" s="69">
        <v>0</v>
      </c>
      <c r="DK409" s="70">
        <v>5</v>
      </c>
      <c r="DL409" s="72">
        <v>128</v>
      </c>
      <c r="DM409" s="72">
        <v>5</v>
      </c>
      <c r="DN409" s="72">
        <v>6.5</v>
      </c>
      <c r="DO409" s="72">
        <v>2.6</v>
      </c>
      <c r="DP409" s="69">
        <v>133</v>
      </c>
      <c r="DQ409" s="70">
        <v>5</v>
      </c>
      <c r="DR409" s="68">
        <v>137</v>
      </c>
      <c r="DS409" s="68">
        <v>133</v>
      </c>
      <c r="DT409" s="68">
        <v>6.75</v>
      </c>
      <c r="DU409" s="68">
        <v>2.7</v>
      </c>
      <c r="DV409" s="68" t="s">
        <v>393</v>
      </c>
      <c r="DW409" s="73">
        <v>0</v>
      </c>
      <c r="DX409" s="16">
        <v>2220727410</v>
      </c>
      <c r="DY409" s="16" t="e">
        <v>#N/A</v>
      </c>
      <c r="DZ409" s="16" t="e">
        <v>#N/A</v>
      </c>
    </row>
    <row r="410" spans="1:130" ht="18.75" customHeight="1" x14ac:dyDescent="0.2">
      <c r="A410" s="59">
        <v>29</v>
      </c>
      <c r="B410" s="59"/>
      <c r="C410" s="65">
        <v>2220727419</v>
      </c>
      <c r="D410" s="66" t="s">
        <v>21</v>
      </c>
      <c r="E410" s="66" t="s">
        <v>106</v>
      </c>
      <c r="F410" s="66" t="s">
        <v>192</v>
      </c>
      <c r="G410" s="67">
        <v>35942</v>
      </c>
      <c r="H410" s="66" t="s">
        <v>209</v>
      </c>
      <c r="I410" s="66" t="s">
        <v>212</v>
      </c>
      <c r="J410" s="68">
        <v>8.8000000000000007</v>
      </c>
      <c r="K410" s="68">
        <v>7.5</v>
      </c>
      <c r="L410" s="68">
        <v>8.1999999999999993</v>
      </c>
      <c r="M410" s="68">
        <v>6.8</v>
      </c>
      <c r="N410" s="68">
        <v>7.7</v>
      </c>
      <c r="O410" s="68">
        <v>6.8</v>
      </c>
      <c r="P410" s="68">
        <v>6</v>
      </c>
      <c r="Q410" s="68" t="s">
        <v>393</v>
      </c>
      <c r="R410" s="68">
        <v>5.9</v>
      </c>
      <c r="S410" s="68" t="s">
        <v>393</v>
      </c>
      <c r="T410" s="68" t="s">
        <v>393</v>
      </c>
      <c r="U410" s="68" t="s">
        <v>393</v>
      </c>
      <c r="V410" s="68">
        <v>7.4</v>
      </c>
      <c r="W410" s="68">
        <v>8.3000000000000007</v>
      </c>
      <c r="X410" s="68" t="s">
        <v>393</v>
      </c>
      <c r="Y410" s="68">
        <v>8.5</v>
      </c>
      <c r="Z410" s="68">
        <v>8.9</v>
      </c>
      <c r="AA410" s="68">
        <v>7.8</v>
      </c>
      <c r="AB410" s="68">
        <v>8.8000000000000007</v>
      </c>
      <c r="AC410" s="68">
        <v>7</v>
      </c>
      <c r="AD410" s="68">
        <v>6.3</v>
      </c>
      <c r="AE410" s="68">
        <v>6</v>
      </c>
      <c r="AF410" s="68">
        <v>6.6</v>
      </c>
      <c r="AG410" s="68">
        <v>6.5</v>
      </c>
      <c r="AH410" s="68">
        <v>7.5</v>
      </c>
      <c r="AI410" s="68">
        <v>5.9</v>
      </c>
      <c r="AJ410" s="68">
        <v>6.5</v>
      </c>
      <c r="AK410" s="68">
        <v>7</v>
      </c>
      <c r="AL410" s="68">
        <v>7.6</v>
      </c>
      <c r="AM410" s="69">
        <v>51</v>
      </c>
      <c r="AN410" s="70">
        <v>0</v>
      </c>
      <c r="AO410" s="71">
        <v>7.1</v>
      </c>
      <c r="AP410" s="71">
        <v>7.2</v>
      </c>
      <c r="AQ410" s="71">
        <v>9.5</v>
      </c>
      <c r="AR410" s="71" t="s">
        <v>393</v>
      </c>
      <c r="AS410" s="71" t="s">
        <v>393</v>
      </c>
      <c r="AT410" s="71" t="s">
        <v>393</v>
      </c>
      <c r="AU410" s="71" t="s">
        <v>393</v>
      </c>
      <c r="AV410" s="71" t="s">
        <v>393</v>
      </c>
      <c r="AW410" s="71">
        <v>7.8</v>
      </c>
      <c r="AX410" s="71" t="s">
        <v>393</v>
      </c>
      <c r="AY410" s="71" t="s">
        <v>393</v>
      </c>
      <c r="AZ410" s="71" t="s">
        <v>393</v>
      </c>
      <c r="BA410" s="71" t="s">
        <v>393</v>
      </c>
      <c r="BB410" s="71" t="s">
        <v>393</v>
      </c>
      <c r="BC410" s="71">
        <v>7.2</v>
      </c>
      <c r="BD410" s="69">
        <v>5</v>
      </c>
      <c r="BE410" s="70">
        <v>0</v>
      </c>
      <c r="BF410" s="68">
        <v>5.2</v>
      </c>
      <c r="BG410" s="68">
        <v>5.3</v>
      </c>
      <c r="BH410" s="68">
        <v>7.3</v>
      </c>
      <c r="BI410" s="68">
        <v>6.9</v>
      </c>
      <c r="BJ410" s="68">
        <v>6.7</v>
      </c>
      <c r="BK410" s="68">
        <v>5.6</v>
      </c>
      <c r="BL410" s="68">
        <v>8.4</v>
      </c>
      <c r="BM410" s="68">
        <v>6</v>
      </c>
      <c r="BN410" s="68">
        <v>6.3</v>
      </c>
      <c r="BO410" s="68">
        <v>5.9</v>
      </c>
      <c r="BP410" s="68">
        <v>6</v>
      </c>
      <c r="BQ410" s="68">
        <v>5.5</v>
      </c>
      <c r="BR410" s="68">
        <v>7</v>
      </c>
      <c r="BS410" s="68" t="s">
        <v>393</v>
      </c>
      <c r="BT410" s="68">
        <v>5.4</v>
      </c>
      <c r="BU410" s="68">
        <v>5.9</v>
      </c>
      <c r="BV410" s="68">
        <v>6.2</v>
      </c>
      <c r="BW410" s="68">
        <v>4.8</v>
      </c>
      <c r="BX410" s="68">
        <v>6.1</v>
      </c>
      <c r="BY410" s="68">
        <v>8.3000000000000007</v>
      </c>
      <c r="BZ410" s="69">
        <v>50</v>
      </c>
      <c r="CA410" s="70">
        <v>0</v>
      </c>
      <c r="CB410" s="68" t="s">
        <v>393</v>
      </c>
      <c r="CC410" s="68">
        <v>7.8</v>
      </c>
      <c r="CD410" s="68">
        <v>7.1</v>
      </c>
      <c r="CE410" s="68" t="s">
        <v>393</v>
      </c>
      <c r="CF410" s="68">
        <v>7.7</v>
      </c>
      <c r="CG410" s="68">
        <v>6.8</v>
      </c>
      <c r="CH410" s="68">
        <v>9.1</v>
      </c>
      <c r="CI410" s="68">
        <v>7.2</v>
      </c>
      <c r="CJ410" s="68" t="s">
        <v>393</v>
      </c>
      <c r="CK410" s="68">
        <v>7.2</v>
      </c>
      <c r="CL410" s="68" t="s">
        <v>393</v>
      </c>
      <c r="CM410" s="68" t="s">
        <v>393</v>
      </c>
      <c r="CN410" s="68" t="s">
        <v>393</v>
      </c>
      <c r="CO410" s="68" t="s">
        <v>393</v>
      </c>
      <c r="CP410" s="68">
        <v>5.4</v>
      </c>
      <c r="CQ410" s="68">
        <v>6.4</v>
      </c>
      <c r="CR410" s="68">
        <v>7.4</v>
      </c>
      <c r="CS410" s="68">
        <v>8.4</v>
      </c>
      <c r="CT410" s="68">
        <v>6.4</v>
      </c>
      <c r="CU410" s="69">
        <v>27</v>
      </c>
      <c r="CV410" s="70">
        <v>0</v>
      </c>
      <c r="CW410" s="72">
        <v>128</v>
      </c>
      <c r="CX410" s="72">
        <v>0</v>
      </c>
      <c r="CY410" s="72">
        <v>0</v>
      </c>
      <c r="CZ410" s="72">
        <v>128</v>
      </c>
      <c r="DA410" s="72">
        <v>6.76</v>
      </c>
      <c r="DB410" s="72">
        <v>2.69</v>
      </c>
      <c r="DC410" s="68" t="s">
        <v>393</v>
      </c>
      <c r="DD410" s="68" t="s">
        <v>393</v>
      </c>
      <c r="DE410" s="68" t="s">
        <v>393</v>
      </c>
      <c r="DF410" s="68" t="s">
        <v>393</v>
      </c>
      <c r="DG410" s="72"/>
      <c r="DH410" s="72">
        <v>0</v>
      </c>
      <c r="DI410" s="72">
        <v>0</v>
      </c>
      <c r="DJ410" s="69">
        <v>0</v>
      </c>
      <c r="DK410" s="70">
        <v>5</v>
      </c>
      <c r="DL410" s="72">
        <v>128</v>
      </c>
      <c r="DM410" s="72">
        <v>5</v>
      </c>
      <c r="DN410" s="72">
        <v>6.51</v>
      </c>
      <c r="DO410" s="72">
        <v>2.59</v>
      </c>
      <c r="DP410" s="69">
        <v>133</v>
      </c>
      <c r="DQ410" s="70">
        <v>5</v>
      </c>
      <c r="DR410" s="68">
        <v>137</v>
      </c>
      <c r="DS410" s="68">
        <v>133</v>
      </c>
      <c r="DT410" s="68">
        <v>6.76</v>
      </c>
      <c r="DU410" s="68">
        <v>2.69</v>
      </c>
      <c r="DV410" s="68" t="s">
        <v>393</v>
      </c>
      <c r="DW410" s="73">
        <v>0</v>
      </c>
      <c r="DX410" s="16">
        <v>2220727419</v>
      </c>
      <c r="DY410" s="16" t="e">
        <v>#N/A</v>
      </c>
      <c r="DZ410" s="16" t="e">
        <v>#N/A</v>
      </c>
    </row>
    <row r="411" spans="1:130" ht="18.75" customHeight="1" x14ac:dyDescent="0.2">
      <c r="A411" s="59">
        <v>30</v>
      </c>
      <c r="B411" s="59"/>
      <c r="C411" s="65">
        <v>2220729058</v>
      </c>
      <c r="D411" s="66" t="s">
        <v>17</v>
      </c>
      <c r="E411" s="66" t="s">
        <v>60</v>
      </c>
      <c r="F411" s="66" t="s">
        <v>24</v>
      </c>
      <c r="G411" s="67">
        <v>36104</v>
      </c>
      <c r="H411" s="66" t="s">
        <v>209</v>
      </c>
      <c r="I411" s="66" t="s">
        <v>212</v>
      </c>
      <c r="J411" s="68">
        <v>7.8</v>
      </c>
      <c r="K411" s="68">
        <v>6.9</v>
      </c>
      <c r="L411" s="68">
        <v>4.3</v>
      </c>
      <c r="M411" s="68">
        <v>6.3</v>
      </c>
      <c r="N411" s="68">
        <v>4.8</v>
      </c>
      <c r="O411" s="68">
        <v>8.3000000000000007</v>
      </c>
      <c r="P411" s="68">
        <v>5.7</v>
      </c>
      <c r="Q411" s="68" t="s">
        <v>393</v>
      </c>
      <c r="R411" s="68">
        <v>7.4</v>
      </c>
      <c r="S411" s="68" t="s">
        <v>393</v>
      </c>
      <c r="T411" s="68" t="s">
        <v>393</v>
      </c>
      <c r="U411" s="68" t="s">
        <v>393</v>
      </c>
      <c r="V411" s="68" t="s">
        <v>393</v>
      </c>
      <c r="W411" s="68">
        <v>7.7</v>
      </c>
      <c r="X411" s="68">
        <v>6.3</v>
      </c>
      <c r="Y411" s="68">
        <v>8.1</v>
      </c>
      <c r="Z411" s="68">
        <v>8.1</v>
      </c>
      <c r="AA411" s="68">
        <v>6.1</v>
      </c>
      <c r="AB411" s="68">
        <v>6</v>
      </c>
      <c r="AC411" s="68">
        <v>7.4</v>
      </c>
      <c r="AD411" s="68">
        <v>7.3</v>
      </c>
      <c r="AE411" s="68">
        <v>5.0999999999999996</v>
      </c>
      <c r="AF411" s="68">
        <v>6.5</v>
      </c>
      <c r="AG411" s="68">
        <v>5.6</v>
      </c>
      <c r="AH411" s="68">
        <v>6.8</v>
      </c>
      <c r="AI411" s="68">
        <v>7.3</v>
      </c>
      <c r="AJ411" s="68">
        <v>6.7</v>
      </c>
      <c r="AK411" s="68">
        <v>7</v>
      </c>
      <c r="AL411" s="68">
        <v>9.5</v>
      </c>
      <c r="AM411" s="69">
        <v>51</v>
      </c>
      <c r="AN411" s="70">
        <v>0</v>
      </c>
      <c r="AO411" s="71">
        <v>4.5</v>
      </c>
      <c r="AP411" s="71">
        <v>4.3</v>
      </c>
      <c r="AQ411" s="71" t="s">
        <v>393</v>
      </c>
      <c r="AR411" s="71" t="s">
        <v>393</v>
      </c>
      <c r="AS411" s="71" t="s">
        <v>393</v>
      </c>
      <c r="AT411" s="71" t="s">
        <v>393</v>
      </c>
      <c r="AU411" s="71">
        <v>6.7</v>
      </c>
      <c r="AV411" s="71" t="s">
        <v>393</v>
      </c>
      <c r="AW411" s="71" t="s">
        <v>393</v>
      </c>
      <c r="AX411" s="71" t="s">
        <v>393</v>
      </c>
      <c r="AY411" s="71" t="s">
        <v>393</v>
      </c>
      <c r="AZ411" s="71" t="s">
        <v>393</v>
      </c>
      <c r="BA411" s="71">
        <v>6.9</v>
      </c>
      <c r="BB411" s="71" t="s">
        <v>393</v>
      </c>
      <c r="BC411" s="71">
        <v>6.3</v>
      </c>
      <c r="BD411" s="69">
        <v>5</v>
      </c>
      <c r="BE411" s="70">
        <v>0</v>
      </c>
      <c r="BF411" s="68">
        <v>5.8</v>
      </c>
      <c r="BG411" s="68">
        <v>6</v>
      </c>
      <c r="BH411" s="68">
        <v>7.2</v>
      </c>
      <c r="BI411" s="68">
        <v>7.3</v>
      </c>
      <c r="BJ411" s="68">
        <v>5.7</v>
      </c>
      <c r="BK411" s="68">
        <v>6.9</v>
      </c>
      <c r="BL411" s="68">
        <v>8.6999999999999993</v>
      </c>
      <c r="BM411" s="68">
        <v>5.9</v>
      </c>
      <c r="BN411" s="68">
        <v>6.1</v>
      </c>
      <c r="BO411" s="68">
        <v>5.9</v>
      </c>
      <c r="BP411" s="68">
        <v>8.1</v>
      </c>
      <c r="BQ411" s="68">
        <v>7.1</v>
      </c>
      <c r="BR411" s="68">
        <v>8.1999999999999993</v>
      </c>
      <c r="BS411" s="68" t="s">
        <v>393</v>
      </c>
      <c r="BT411" s="68">
        <v>5</v>
      </c>
      <c r="BU411" s="68">
        <v>6.3</v>
      </c>
      <c r="BV411" s="68">
        <v>5.5</v>
      </c>
      <c r="BW411" s="68">
        <v>5.4</v>
      </c>
      <c r="BX411" s="68">
        <v>5.2</v>
      </c>
      <c r="BY411" s="68">
        <v>6.9</v>
      </c>
      <c r="BZ411" s="69">
        <v>50</v>
      </c>
      <c r="CA411" s="70">
        <v>0</v>
      </c>
      <c r="CB411" s="68">
        <v>8</v>
      </c>
      <c r="CC411" s="68" t="s">
        <v>393</v>
      </c>
      <c r="CD411" s="68">
        <v>8.5</v>
      </c>
      <c r="CE411" s="68" t="s">
        <v>393</v>
      </c>
      <c r="CF411" s="68">
        <v>7.3</v>
      </c>
      <c r="CG411" s="68">
        <v>5.7</v>
      </c>
      <c r="CH411" s="68">
        <v>8.6</v>
      </c>
      <c r="CI411" s="68">
        <v>5.2</v>
      </c>
      <c r="CJ411" s="68" t="s">
        <v>393</v>
      </c>
      <c r="CK411" s="68">
        <v>6.6</v>
      </c>
      <c r="CL411" s="68" t="s">
        <v>393</v>
      </c>
      <c r="CM411" s="68" t="s">
        <v>393</v>
      </c>
      <c r="CN411" s="68" t="s">
        <v>393</v>
      </c>
      <c r="CO411" s="68" t="s">
        <v>393</v>
      </c>
      <c r="CP411" s="68">
        <v>7</v>
      </c>
      <c r="CQ411" s="68">
        <v>7.8</v>
      </c>
      <c r="CR411" s="68">
        <v>8.3000000000000007</v>
      </c>
      <c r="CS411" s="68">
        <v>5.0999999999999996</v>
      </c>
      <c r="CT411" s="68">
        <v>7</v>
      </c>
      <c r="CU411" s="69">
        <v>27</v>
      </c>
      <c r="CV411" s="70">
        <v>0</v>
      </c>
      <c r="CW411" s="72">
        <v>128</v>
      </c>
      <c r="CX411" s="72">
        <v>0</v>
      </c>
      <c r="CY411" s="72">
        <v>0</v>
      </c>
      <c r="CZ411" s="72">
        <v>128</v>
      </c>
      <c r="DA411" s="72">
        <v>6.68</v>
      </c>
      <c r="DB411" s="72">
        <v>2.64</v>
      </c>
      <c r="DC411" s="68" t="s">
        <v>393</v>
      </c>
      <c r="DD411" s="68" t="s">
        <v>393</v>
      </c>
      <c r="DE411" s="68" t="s">
        <v>393</v>
      </c>
      <c r="DF411" s="68" t="s">
        <v>393</v>
      </c>
      <c r="DG411" s="72"/>
      <c r="DH411" s="72">
        <v>0</v>
      </c>
      <c r="DI411" s="72">
        <v>0</v>
      </c>
      <c r="DJ411" s="69">
        <v>0</v>
      </c>
      <c r="DK411" s="70">
        <v>5</v>
      </c>
      <c r="DL411" s="72">
        <v>128</v>
      </c>
      <c r="DM411" s="72">
        <v>5</v>
      </c>
      <c r="DN411" s="72">
        <v>6.43</v>
      </c>
      <c r="DO411" s="72">
        <v>2.54</v>
      </c>
      <c r="DP411" s="69">
        <v>133</v>
      </c>
      <c r="DQ411" s="70">
        <v>5</v>
      </c>
      <c r="DR411" s="68">
        <v>137</v>
      </c>
      <c r="DS411" s="68">
        <v>133</v>
      </c>
      <c r="DT411" s="68">
        <v>6.68</v>
      </c>
      <c r="DU411" s="68">
        <v>2.64</v>
      </c>
      <c r="DV411" s="68" t="s">
        <v>393</v>
      </c>
      <c r="DW411" s="73">
        <v>0</v>
      </c>
      <c r="DX411" s="16">
        <v>2220729058</v>
      </c>
      <c r="DY411" s="16" t="e">
        <v>#N/A</v>
      </c>
      <c r="DZ411" s="16" t="e">
        <v>#N/A</v>
      </c>
    </row>
    <row r="412" spans="1:130" ht="15.95" customHeight="1" x14ac:dyDescent="0.2">
      <c r="A412" s="59">
        <v>31</v>
      </c>
      <c r="B412" s="626"/>
      <c r="C412" s="45">
        <v>2220724223</v>
      </c>
      <c r="D412" s="198" t="s">
        <v>7</v>
      </c>
      <c r="E412" s="198" t="s">
        <v>64</v>
      </c>
      <c r="F412" s="198" t="s">
        <v>157</v>
      </c>
      <c r="G412" s="199">
        <v>35803</v>
      </c>
      <c r="H412" s="198" t="s">
        <v>209</v>
      </c>
      <c r="I412" s="198" t="s">
        <v>212</v>
      </c>
      <c r="J412" s="200">
        <v>7.9</v>
      </c>
      <c r="K412" s="200">
        <v>5.0999999999999996</v>
      </c>
      <c r="L412" s="200">
        <v>6.1</v>
      </c>
      <c r="M412" s="200">
        <v>7.4</v>
      </c>
      <c r="N412" s="200">
        <v>4.8</v>
      </c>
      <c r="O412" s="200">
        <v>7.2</v>
      </c>
      <c r="P412" s="200">
        <v>5.7</v>
      </c>
      <c r="Q412" s="200" t="s">
        <v>393</v>
      </c>
      <c r="R412" s="200">
        <v>4.7</v>
      </c>
      <c r="S412" s="200" t="s">
        <v>393</v>
      </c>
      <c r="T412" s="200" t="s">
        <v>393</v>
      </c>
      <c r="U412" s="200" t="s">
        <v>393</v>
      </c>
      <c r="V412" s="200">
        <v>8.3000000000000007</v>
      </c>
      <c r="W412" s="200">
        <v>8.5</v>
      </c>
      <c r="X412" s="200" t="s">
        <v>393</v>
      </c>
      <c r="Y412" s="200">
        <v>8</v>
      </c>
      <c r="Z412" s="200">
        <v>6.9</v>
      </c>
      <c r="AA412" s="200">
        <v>6.7</v>
      </c>
      <c r="AB412" s="200">
        <v>7.1</v>
      </c>
      <c r="AC412" s="200">
        <v>5.0999999999999996</v>
      </c>
      <c r="AD412" s="200">
        <v>8.6</v>
      </c>
      <c r="AE412" s="200">
        <v>7.4</v>
      </c>
      <c r="AF412" s="200">
        <v>8.9</v>
      </c>
      <c r="AG412" s="200">
        <v>7.6</v>
      </c>
      <c r="AH412" s="200">
        <v>7.6</v>
      </c>
      <c r="AI412" s="200">
        <v>6.8</v>
      </c>
      <c r="AJ412" s="200">
        <v>7.7</v>
      </c>
      <c r="AK412" s="200">
        <v>6.9</v>
      </c>
      <c r="AL412" s="200">
        <v>9.1999999999999993</v>
      </c>
      <c r="AM412" s="201">
        <v>51</v>
      </c>
      <c r="AN412" s="202">
        <v>0</v>
      </c>
      <c r="AO412" s="203">
        <v>5.0999999999999996</v>
      </c>
      <c r="AP412" s="203">
        <v>7.5</v>
      </c>
      <c r="AQ412" s="203" t="s">
        <v>393</v>
      </c>
      <c r="AR412" s="203" t="s">
        <v>393</v>
      </c>
      <c r="AS412" s="203" t="s">
        <v>393</v>
      </c>
      <c r="AT412" s="203" t="s">
        <v>393</v>
      </c>
      <c r="AU412" s="203">
        <v>5.4</v>
      </c>
      <c r="AV412" s="203" t="s">
        <v>393</v>
      </c>
      <c r="AW412" s="203" t="s">
        <v>393</v>
      </c>
      <c r="AX412" s="203" t="s">
        <v>393</v>
      </c>
      <c r="AY412" s="203" t="s">
        <v>393</v>
      </c>
      <c r="AZ412" s="203" t="s">
        <v>393</v>
      </c>
      <c r="BA412" s="203">
        <v>4.3</v>
      </c>
      <c r="BB412" s="203" t="s">
        <v>393</v>
      </c>
      <c r="BC412" s="203">
        <v>7.6</v>
      </c>
      <c r="BD412" s="201">
        <v>5</v>
      </c>
      <c r="BE412" s="202">
        <v>0</v>
      </c>
      <c r="BF412" s="200">
        <v>5.7</v>
      </c>
      <c r="BG412" s="200">
        <v>5.7</v>
      </c>
      <c r="BH412" s="200">
        <v>6.6</v>
      </c>
      <c r="BI412" s="200">
        <v>7</v>
      </c>
      <c r="BJ412" s="200">
        <v>5.9</v>
      </c>
      <c r="BK412" s="200">
        <v>5.0999999999999996</v>
      </c>
      <c r="BL412" s="200">
        <v>7.3</v>
      </c>
      <c r="BM412" s="200">
        <v>4.0999999999999996</v>
      </c>
      <c r="BN412" s="200">
        <v>6.7</v>
      </c>
      <c r="BO412" s="200">
        <v>5.0999999999999996</v>
      </c>
      <c r="BP412" s="200">
        <v>6.3</v>
      </c>
      <c r="BQ412" s="200">
        <v>6.4</v>
      </c>
      <c r="BR412" s="200">
        <v>5.5</v>
      </c>
      <c r="BS412" s="200" t="s">
        <v>393</v>
      </c>
      <c r="BT412" s="200">
        <v>4.5</v>
      </c>
      <c r="BU412" s="200">
        <v>5.7</v>
      </c>
      <c r="BV412" s="200">
        <v>6.1</v>
      </c>
      <c r="BW412" s="200">
        <v>6.7</v>
      </c>
      <c r="BX412" s="200">
        <v>6.4</v>
      </c>
      <c r="BY412" s="200">
        <v>8</v>
      </c>
      <c r="BZ412" s="201">
        <v>50</v>
      </c>
      <c r="CA412" s="202">
        <v>0</v>
      </c>
      <c r="CB412" s="200">
        <v>8.6999999999999993</v>
      </c>
      <c r="CC412" s="200" t="s">
        <v>393</v>
      </c>
      <c r="CD412" s="200">
        <v>8.5</v>
      </c>
      <c r="CE412" s="200" t="s">
        <v>393</v>
      </c>
      <c r="CF412" s="200">
        <v>6.3</v>
      </c>
      <c r="CG412" s="200">
        <v>6.1</v>
      </c>
      <c r="CH412" s="200">
        <v>8.6</v>
      </c>
      <c r="CI412" s="200">
        <v>5.8</v>
      </c>
      <c r="CJ412" s="200" t="s">
        <v>393</v>
      </c>
      <c r="CK412" s="200">
        <v>5.9</v>
      </c>
      <c r="CL412" s="200" t="s">
        <v>393</v>
      </c>
      <c r="CM412" s="200" t="s">
        <v>393</v>
      </c>
      <c r="CN412" s="200" t="s">
        <v>393</v>
      </c>
      <c r="CO412" s="200" t="s">
        <v>393</v>
      </c>
      <c r="CP412" s="200">
        <v>6.9</v>
      </c>
      <c r="CQ412" s="200">
        <v>7.5</v>
      </c>
      <c r="CR412" s="200">
        <v>8.1999999999999993</v>
      </c>
      <c r="CS412" s="200">
        <v>6.7</v>
      </c>
      <c r="CT412" s="200">
        <v>7.2</v>
      </c>
      <c r="CU412" s="201">
        <v>27</v>
      </c>
      <c r="CV412" s="202">
        <v>0</v>
      </c>
      <c r="CW412" s="204">
        <v>128</v>
      </c>
      <c r="CX412" s="204">
        <v>0</v>
      </c>
      <c r="CY412" s="204">
        <v>0</v>
      </c>
      <c r="CZ412" s="204">
        <v>128</v>
      </c>
      <c r="DA412" s="204">
        <v>6.61</v>
      </c>
      <c r="DB412" s="204">
        <v>2.62</v>
      </c>
      <c r="DC412" s="200" t="s">
        <v>393</v>
      </c>
      <c r="DD412" s="200" t="s">
        <v>393</v>
      </c>
      <c r="DE412" s="200" t="s">
        <v>393</v>
      </c>
      <c r="DF412" s="200" t="s">
        <v>393</v>
      </c>
      <c r="DG412" s="204"/>
      <c r="DH412" s="204">
        <v>0</v>
      </c>
      <c r="DI412" s="204">
        <v>0</v>
      </c>
      <c r="DJ412" s="201">
        <v>0</v>
      </c>
      <c r="DK412" s="202">
        <v>5</v>
      </c>
      <c r="DL412" s="204">
        <v>128</v>
      </c>
      <c r="DM412" s="204">
        <v>5</v>
      </c>
      <c r="DN412" s="204">
        <v>6.36</v>
      </c>
      <c r="DO412" s="204">
        <v>2.52</v>
      </c>
      <c r="DP412" s="201">
        <v>133</v>
      </c>
      <c r="DQ412" s="202">
        <v>5</v>
      </c>
      <c r="DR412" s="200">
        <v>137</v>
      </c>
      <c r="DS412" s="200">
        <v>130</v>
      </c>
      <c r="DT412" s="200">
        <v>6.61</v>
      </c>
      <c r="DU412" s="200">
        <v>2.62</v>
      </c>
      <c r="DV412" s="200" t="s">
        <v>393</v>
      </c>
      <c r="DW412" s="205">
        <v>0</v>
      </c>
      <c r="DX412" s="16">
        <v>2220724223</v>
      </c>
      <c r="DY412" s="16" t="e">
        <v>#N/A</v>
      </c>
      <c r="DZ412" s="16" t="e">
        <v>#N/A</v>
      </c>
    </row>
    <row r="413" spans="1:130" ht="18.75" customHeight="1" x14ac:dyDescent="0.2">
      <c r="A413" s="59">
        <v>32</v>
      </c>
      <c r="B413" s="59"/>
      <c r="C413" s="65">
        <v>2221724244</v>
      </c>
      <c r="D413" s="66" t="s">
        <v>18</v>
      </c>
      <c r="E413" s="66" t="s">
        <v>62</v>
      </c>
      <c r="F413" s="66" t="s">
        <v>24</v>
      </c>
      <c r="G413" s="67">
        <v>36147</v>
      </c>
      <c r="H413" s="66" t="s">
        <v>210</v>
      </c>
      <c r="I413" s="66" t="s">
        <v>212</v>
      </c>
      <c r="J413" s="68">
        <v>8.6</v>
      </c>
      <c r="K413" s="68">
        <v>6.5</v>
      </c>
      <c r="L413" s="68">
        <v>4</v>
      </c>
      <c r="M413" s="68">
        <v>8.6</v>
      </c>
      <c r="N413" s="68">
        <v>8.8000000000000007</v>
      </c>
      <c r="O413" s="68">
        <v>8.9</v>
      </c>
      <c r="P413" s="68">
        <v>6.4</v>
      </c>
      <c r="Q413" s="68" t="s">
        <v>393</v>
      </c>
      <c r="R413" s="68">
        <v>8.1999999999999993</v>
      </c>
      <c r="S413" s="68" t="s">
        <v>393</v>
      </c>
      <c r="T413" s="68" t="s">
        <v>393</v>
      </c>
      <c r="U413" s="68" t="s">
        <v>393</v>
      </c>
      <c r="V413" s="68" t="s">
        <v>393</v>
      </c>
      <c r="W413" s="68">
        <v>7.3</v>
      </c>
      <c r="X413" s="68">
        <v>5.2</v>
      </c>
      <c r="Y413" s="68">
        <v>8.4</v>
      </c>
      <c r="Z413" s="68">
        <v>7.1</v>
      </c>
      <c r="AA413" s="68">
        <v>6.8</v>
      </c>
      <c r="AB413" s="68">
        <v>6.2</v>
      </c>
      <c r="AC413" s="68">
        <v>4.5</v>
      </c>
      <c r="AD413" s="68">
        <v>6.6</v>
      </c>
      <c r="AE413" s="68">
        <v>6.3</v>
      </c>
      <c r="AF413" s="68">
        <v>7.4</v>
      </c>
      <c r="AG413" s="68">
        <v>8.5</v>
      </c>
      <c r="AH413" s="68">
        <v>8.8000000000000007</v>
      </c>
      <c r="AI413" s="68">
        <v>4.3</v>
      </c>
      <c r="AJ413" s="68">
        <v>6</v>
      </c>
      <c r="AK413" s="68">
        <v>7.9</v>
      </c>
      <c r="AL413" s="68">
        <v>7</v>
      </c>
      <c r="AM413" s="69">
        <v>51</v>
      </c>
      <c r="AN413" s="70">
        <v>0</v>
      </c>
      <c r="AO413" s="71">
        <v>5.7</v>
      </c>
      <c r="AP413" s="71">
        <v>4.8</v>
      </c>
      <c r="AQ413" s="71" t="s">
        <v>393</v>
      </c>
      <c r="AR413" s="71">
        <v>5.7</v>
      </c>
      <c r="AS413" s="71" t="s">
        <v>393</v>
      </c>
      <c r="AT413" s="71" t="s">
        <v>393</v>
      </c>
      <c r="AU413" s="71" t="s">
        <v>393</v>
      </c>
      <c r="AV413" s="71" t="s">
        <v>393</v>
      </c>
      <c r="AW413" s="71" t="s">
        <v>393</v>
      </c>
      <c r="AX413" s="71">
        <v>4.0999999999999996</v>
      </c>
      <c r="AY413" s="71" t="s">
        <v>393</v>
      </c>
      <c r="AZ413" s="71" t="s">
        <v>393</v>
      </c>
      <c r="BA413" s="71" t="s">
        <v>393</v>
      </c>
      <c r="BB413" s="71" t="s">
        <v>393</v>
      </c>
      <c r="BC413" s="71">
        <v>7.5</v>
      </c>
      <c r="BD413" s="69">
        <v>5</v>
      </c>
      <c r="BE413" s="70">
        <v>0</v>
      </c>
      <c r="BF413" s="68">
        <v>4.7</v>
      </c>
      <c r="BG413" s="68">
        <v>6.8</v>
      </c>
      <c r="BH413" s="68">
        <v>5.8</v>
      </c>
      <c r="BI413" s="68">
        <v>5.5</v>
      </c>
      <c r="BJ413" s="68">
        <v>5.9</v>
      </c>
      <c r="BK413" s="68">
        <v>5.3</v>
      </c>
      <c r="BL413" s="68">
        <v>7.9</v>
      </c>
      <c r="BM413" s="68">
        <v>5.5</v>
      </c>
      <c r="BN413" s="68">
        <v>6.4</v>
      </c>
      <c r="BO413" s="68">
        <v>5.8</v>
      </c>
      <c r="BP413" s="68">
        <v>6.7</v>
      </c>
      <c r="BQ413" s="68">
        <v>5.6</v>
      </c>
      <c r="BR413" s="68">
        <v>6.3</v>
      </c>
      <c r="BS413" s="68" t="s">
        <v>393</v>
      </c>
      <c r="BT413" s="68">
        <v>7.1</v>
      </c>
      <c r="BU413" s="68">
        <v>6.4</v>
      </c>
      <c r="BV413" s="68">
        <v>7.1</v>
      </c>
      <c r="BW413" s="68">
        <v>6.7</v>
      </c>
      <c r="BX413" s="68">
        <v>5.8</v>
      </c>
      <c r="BY413" s="68">
        <v>7.3</v>
      </c>
      <c r="BZ413" s="69">
        <v>50</v>
      </c>
      <c r="CA413" s="70">
        <v>0</v>
      </c>
      <c r="CB413" s="68">
        <v>7.4</v>
      </c>
      <c r="CC413" s="68" t="s">
        <v>393</v>
      </c>
      <c r="CD413" s="68">
        <v>7.6</v>
      </c>
      <c r="CE413" s="68" t="s">
        <v>393</v>
      </c>
      <c r="CF413" s="68">
        <v>6.4</v>
      </c>
      <c r="CG413" s="68">
        <v>5.9</v>
      </c>
      <c r="CH413" s="68">
        <v>7.8</v>
      </c>
      <c r="CI413" s="68">
        <v>5.8</v>
      </c>
      <c r="CJ413" s="68" t="s">
        <v>393</v>
      </c>
      <c r="CK413" s="68">
        <v>6</v>
      </c>
      <c r="CL413" s="68" t="s">
        <v>393</v>
      </c>
      <c r="CM413" s="68" t="s">
        <v>393</v>
      </c>
      <c r="CN413" s="68" t="s">
        <v>393</v>
      </c>
      <c r="CO413" s="68" t="s">
        <v>393</v>
      </c>
      <c r="CP413" s="68">
        <v>4.7</v>
      </c>
      <c r="CQ413" s="68">
        <v>7.7</v>
      </c>
      <c r="CR413" s="68">
        <v>5.4</v>
      </c>
      <c r="CS413" s="68">
        <v>5</v>
      </c>
      <c r="CT413" s="68">
        <v>8</v>
      </c>
      <c r="CU413" s="69">
        <v>27</v>
      </c>
      <c r="CV413" s="70">
        <v>0</v>
      </c>
      <c r="CW413" s="72">
        <v>128</v>
      </c>
      <c r="CX413" s="72">
        <v>0</v>
      </c>
      <c r="CY413" s="72">
        <v>0</v>
      </c>
      <c r="CZ413" s="72">
        <v>128</v>
      </c>
      <c r="DA413" s="72">
        <v>6.58</v>
      </c>
      <c r="DB413" s="72">
        <v>2.59</v>
      </c>
      <c r="DC413" s="68" t="s">
        <v>393</v>
      </c>
      <c r="DD413" s="68" t="s">
        <v>393</v>
      </c>
      <c r="DE413" s="68" t="s">
        <v>393</v>
      </c>
      <c r="DF413" s="68" t="s">
        <v>393</v>
      </c>
      <c r="DG413" s="72"/>
      <c r="DH413" s="72">
        <v>0</v>
      </c>
      <c r="DI413" s="72">
        <v>0</v>
      </c>
      <c r="DJ413" s="69">
        <v>0</v>
      </c>
      <c r="DK413" s="70">
        <v>5</v>
      </c>
      <c r="DL413" s="72">
        <v>128</v>
      </c>
      <c r="DM413" s="72">
        <v>5</v>
      </c>
      <c r="DN413" s="72">
        <v>6.33</v>
      </c>
      <c r="DO413" s="72">
        <v>2.4900000000000002</v>
      </c>
      <c r="DP413" s="69">
        <v>133</v>
      </c>
      <c r="DQ413" s="70">
        <v>5</v>
      </c>
      <c r="DR413" s="68">
        <v>137</v>
      </c>
      <c r="DS413" s="68">
        <v>133</v>
      </c>
      <c r="DT413" s="68">
        <v>6.58</v>
      </c>
      <c r="DU413" s="68">
        <v>2.59</v>
      </c>
      <c r="DV413" s="68" t="s">
        <v>393</v>
      </c>
      <c r="DW413" s="73">
        <v>0</v>
      </c>
      <c r="DX413" s="16">
        <v>2221724244</v>
      </c>
      <c r="DY413" s="16" t="e">
        <v>#N/A</v>
      </c>
      <c r="DZ413" s="16" t="e">
        <v>#N/A</v>
      </c>
    </row>
    <row r="414" spans="1:130" ht="18.75" customHeight="1" x14ac:dyDescent="0.2">
      <c r="A414" s="59">
        <v>33</v>
      </c>
      <c r="B414" s="59"/>
      <c r="C414" s="65">
        <v>2220727257</v>
      </c>
      <c r="D414" s="66" t="s">
        <v>6</v>
      </c>
      <c r="E414" s="66" t="s">
        <v>41</v>
      </c>
      <c r="F414" s="66" t="s">
        <v>124</v>
      </c>
      <c r="G414" s="67">
        <v>36067</v>
      </c>
      <c r="H414" s="66" t="s">
        <v>209</v>
      </c>
      <c r="I414" s="66" t="s">
        <v>212</v>
      </c>
      <c r="J414" s="68">
        <v>7.7</v>
      </c>
      <c r="K414" s="68">
        <v>7.4</v>
      </c>
      <c r="L414" s="68">
        <v>6.4</v>
      </c>
      <c r="M414" s="68">
        <v>8.1999999999999993</v>
      </c>
      <c r="N414" s="68">
        <v>8</v>
      </c>
      <c r="O414" s="68">
        <v>7</v>
      </c>
      <c r="P414" s="68">
        <v>4.9000000000000004</v>
      </c>
      <c r="Q414" s="68" t="s">
        <v>393</v>
      </c>
      <c r="R414" s="68">
        <v>7.1</v>
      </c>
      <c r="S414" s="68" t="s">
        <v>393</v>
      </c>
      <c r="T414" s="68" t="s">
        <v>393</v>
      </c>
      <c r="U414" s="68" t="s">
        <v>393</v>
      </c>
      <c r="V414" s="68" t="s">
        <v>393</v>
      </c>
      <c r="W414" s="68">
        <v>8</v>
      </c>
      <c r="X414" s="68">
        <v>7.3</v>
      </c>
      <c r="Y414" s="68">
        <v>9</v>
      </c>
      <c r="Z414" s="68">
        <v>8.9</v>
      </c>
      <c r="AA414" s="68">
        <v>7</v>
      </c>
      <c r="AB414" s="68">
        <v>7.9</v>
      </c>
      <c r="AC414" s="68">
        <v>5.0999999999999996</v>
      </c>
      <c r="AD414" s="68">
        <v>7.6</v>
      </c>
      <c r="AE414" s="68">
        <v>7</v>
      </c>
      <c r="AF414" s="68">
        <v>5.8</v>
      </c>
      <c r="AG414" s="68">
        <v>6.5</v>
      </c>
      <c r="AH414" s="68">
        <v>6.9</v>
      </c>
      <c r="AI414" s="68">
        <v>6</v>
      </c>
      <c r="AJ414" s="68">
        <v>6.9</v>
      </c>
      <c r="AK414" s="68">
        <v>6.4</v>
      </c>
      <c r="AL414" s="68">
        <v>6.1</v>
      </c>
      <c r="AM414" s="69">
        <v>51</v>
      </c>
      <c r="AN414" s="70">
        <v>0</v>
      </c>
      <c r="AO414" s="71">
        <v>7.1</v>
      </c>
      <c r="AP414" s="71">
        <v>6.1</v>
      </c>
      <c r="AQ414" s="71" t="s">
        <v>393</v>
      </c>
      <c r="AR414" s="71" t="s">
        <v>393</v>
      </c>
      <c r="AS414" s="71">
        <v>5.9</v>
      </c>
      <c r="AT414" s="71" t="s">
        <v>393</v>
      </c>
      <c r="AU414" s="71" t="s">
        <v>393</v>
      </c>
      <c r="AV414" s="71" t="s">
        <v>393</v>
      </c>
      <c r="AW414" s="71" t="s">
        <v>393</v>
      </c>
      <c r="AX414" s="71" t="s">
        <v>393</v>
      </c>
      <c r="AY414" s="71" t="s">
        <v>393</v>
      </c>
      <c r="AZ414" s="71" t="s">
        <v>393</v>
      </c>
      <c r="BA414" s="71">
        <v>5.7</v>
      </c>
      <c r="BB414" s="71" t="s">
        <v>393</v>
      </c>
      <c r="BC414" s="71">
        <v>8.6999999999999993</v>
      </c>
      <c r="BD414" s="69">
        <v>5</v>
      </c>
      <c r="BE414" s="70">
        <v>0</v>
      </c>
      <c r="BF414" s="68">
        <v>5.8</v>
      </c>
      <c r="BG414" s="68">
        <v>5.5</v>
      </c>
      <c r="BH414" s="68">
        <v>6.9</v>
      </c>
      <c r="BI414" s="68">
        <v>4.9000000000000004</v>
      </c>
      <c r="BJ414" s="68">
        <v>6.5</v>
      </c>
      <c r="BK414" s="68">
        <v>5.9</v>
      </c>
      <c r="BL414" s="68">
        <v>8.1</v>
      </c>
      <c r="BM414" s="68">
        <v>6</v>
      </c>
      <c r="BN414" s="68">
        <v>6.3</v>
      </c>
      <c r="BO414" s="68">
        <v>5.0999999999999996</v>
      </c>
      <c r="BP414" s="68">
        <v>6.1</v>
      </c>
      <c r="BQ414" s="68">
        <v>5</v>
      </c>
      <c r="BR414" s="68">
        <v>6.8</v>
      </c>
      <c r="BS414" s="68" t="s">
        <v>393</v>
      </c>
      <c r="BT414" s="68">
        <v>4.3</v>
      </c>
      <c r="BU414" s="68">
        <v>5.4</v>
      </c>
      <c r="BV414" s="68">
        <v>6.2</v>
      </c>
      <c r="BW414" s="68">
        <v>4.5999999999999996</v>
      </c>
      <c r="BX414" s="68">
        <v>7.1</v>
      </c>
      <c r="BY414" s="68">
        <v>7.3</v>
      </c>
      <c r="BZ414" s="69">
        <v>50</v>
      </c>
      <c r="CA414" s="70">
        <v>0</v>
      </c>
      <c r="CB414" s="68">
        <v>8.3000000000000007</v>
      </c>
      <c r="CC414" s="68" t="s">
        <v>393</v>
      </c>
      <c r="CD414" s="68">
        <v>6.6</v>
      </c>
      <c r="CE414" s="68" t="s">
        <v>393</v>
      </c>
      <c r="CF414" s="68">
        <v>6.4</v>
      </c>
      <c r="CG414" s="68">
        <v>7.6</v>
      </c>
      <c r="CH414" s="68">
        <v>9</v>
      </c>
      <c r="CI414" s="68">
        <v>4.4000000000000004</v>
      </c>
      <c r="CJ414" s="68" t="s">
        <v>393</v>
      </c>
      <c r="CK414" s="68">
        <v>7.7</v>
      </c>
      <c r="CL414" s="68" t="s">
        <v>393</v>
      </c>
      <c r="CM414" s="68" t="s">
        <v>393</v>
      </c>
      <c r="CN414" s="68" t="s">
        <v>393</v>
      </c>
      <c r="CO414" s="68" t="s">
        <v>393</v>
      </c>
      <c r="CP414" s="68">
        <v>7</v>
      </c>
      <c r="CQ414" s="68">
        <v>7.1</v>
      </c>
      <c r="CR414" s="68">
        <v>6.3</v>
      </c>
      <c r="CS414" s="68">
        <v>6.3</v>
      </c>
      <c r="CT414" s="68">
        <v>7.1</v>
      </c>
      <c r="CU414" s="69">
        <v>27</v>
      </c>
      <c r="CV414" s="70">
        <v>0</v>
      </c>
      <c r="CW414" s="72">
        <v>128</v>
      </c>
      <c r="CX414" s="72">
        <v>0</v>
      </c>
      <c r="CY414" s="72">
        <v>0</v>
      </c>
      <c r="CZ414" s="72">
        <v>128</v>
      </c>
      <c r="DA414" s="72">
        <v>6.54</v>
      </c>
      <c r="DB414" s="72">
        <v>2.57</v>
      </c>
      <c r="DC414" s="68" t="s">
        <v>393</v>
      </c>
      <c r="DD414" s="68" t="s">
        <v>393</v>
      </c>
      <c r="DE414" s="68" t="s">
        <v>393</v>
      </c>
      <c r="DF414" s="68" t="s">
        <v>393</v>
      </c>
      <c r="DG414" s="72"/>
      <c r="DH414" s="72">
        <v>0</v>
      </c>
      <c r="DI414" s="72">
        <v>0</v>
      </c>
      <c r="DJ414" s="69">
        <v>0</v>
      </c>
      <c r="DK414" s="70">
        <v>5</v>
      </c>
      <c r="DL414" s="72">
        <v>128</v>
      </c>
      <c r="DM414" s="72">
        <v>5</v>
      </c>
      <c r="DN414" s="72">
        <v>6.29</v>
      </c>
      <c r="DO414" s="72">
        <v>2.4700000000000002</v>
      </c>
      <c r="DP414" s="69">
        <v>133</v>
      </c>
      <c r="DQ414" s="70">
        <v>5</v>
      </c>
      <c r="DR414" s="68">
        <v>137</v>
      </c>
      <c r="DS414" s="68">
        <v>133</v>
      </c>
      <c r="DT414" s="68">
        <v>6.54</v>
      </c>
      <c r="DU414" s="68">
        <v>2.57</v>
      </c>
      <c r="DV414" s="68" t="s">
        <v>393</v>
      </c>
      <c r="DW414" s="73">
        <v>0</v>
      </c>
      <c r="DX414" s="16">
        <v>2220727257</v>
      </c>
      <c r="DY414" s="16" t="e">
        <v>#N/A</v>
      </c>
      <c r="DZ414" s="16" t="e">
        <v>#N/A</v>
      </c>
    </row>
    <row r="415" spans="1:130" ht="18.75" customHeight="1" x14ac:dyDescent="0.2">
      <c r="A415" s="59">
        <v>34</v>
      </c>
      <c r="B415" s="59"/>
      <c r="C415" s="65">
        <v>2220728838</v>
      </c>
      <c r="D415" s="66" t="s">
        <v>22</v>
      </c>
      <c r="E415" s="66" t="s">
        <v>46</v>
      </c>
      <c r="F415" s="66" t="s">
        <v>144</v>
      </c>
      <c r="G415" s="67">
        <v>36081</v>
      </c>
      <c r="H415" s="66" t="s">
        <v>209</v>
      </c>
      <c r="I415" s="66" t="s">
        <v>212</v>
      </c>
      <c r="J415" s="68">
        <v>8.5</v>
      </c>
      <c r="K415" s="68">
        <v>6.7</v>
      </c>
      <c r="L415" s="68">
        <v>6.4</v>
      </c>
      <c r="M415" s="68">
        <v>4.5999999999999996</v>
      </c>
      <c r="N415" s="68">
        <v>4.3</v>
      </c>
      <c r="O415" s="68">
        <v>4.5999999999999996</v>
      </c>
      <c r="P415" s="68">
        <v>6.2</v>
      </c>
      <c r="Q415" s="68" t="s">
        <v>393</v>
      </c>
      <c r="R415" s="68">
        <v>5.9</v>
      </c>
      <c r="S415" s="68" t="s">
        <v>393</v>
      </c>
      <c r="T415" s="68" t="s">
        <v>393</v>
      </c>
      <c r="U415" s="68" t="s">
        <v>393</v>
      </c>
      <c r="V415" s="68">
        <v>8.3000000000000007</v>
      </c>
      <c r="W415" s="68">
        <v>7.1</v>
      </c>
      <c r="X415" s="68" t="s">
        <v>393</v>
      </c>
      <c r="Y415" s="68">
        <v>8.3000000000000007</v>
      </c>
      <c r="Z415" s="68">
        <v>8</v>
      </c>
      <c r="AA415" s="68">
        <v>8.6999999999999993</v>
      </c>
      <c r="AB415" s="68">
        <v>7</v>
      </c>
      <c r="AC415" s="68">
        <v>5.5</v>
      </c>
      <c r="AD415" s="68">
        <v>7.5</v>
      </c>
      <c r="AE415" s="68">
        <v>6.5</v>
      </c>
      <c r="AF415" s="68">
        <v>8.5</v>
      </c>
      <c r="AG415" s="68">
        <v>6.4</v>
      </c>
      <c r="AH415" s="68">
        <v>6.7</v>
      </c>
      <c r="AI415" s="68">
        <v>5.2</v>
      </c>
      <c r="AJ415" s="68">
        <v>6.2</v>
      </c>
      <c r="AK415" s="68">
        <v>4.7</v>
      </c>
      <c r="AL415" s="68">
        <v>7.4</v>
      </c>
      <c r="AM415" s="69">
        <v>51</v>
      </c>
      <c r="AN415" s="70">
        <v>0</v>
      </c>
      <c r="AO415" s="71">
        <v>8</v>
      </c>
      <c r="AP415" s="71">
        <v>6.9</v>
      </c>
      <c r="AQ415" s="71">
        <v>9.1999999999999993</v>
      </c>
      <c r="AR415" s="71" t="s">
        <v>393</v>
      </c>
      <c r="AS415" s="71" t="s">
        <v>393</v>
      </c>
      <c r="AT415" s="71" t="s">
        <v>393</v>
      </c>
      <c r="AU415" s="71" t="s">
        <v>393</v>
      </c>
      <c r="AV415" s="71" t="s">
        <v>393</v>
      </c>
      <c r="AW415" s="71">
        <v>7.1</v>
      </c>
      <c r="AX415" s="71" t="s">
        <v>393</v>
      </c>
      <c r="AY415" s="71" t="s">
        <v>393</v>
      </c>
      <c r="AZ415" s="71" t="s">
        <v>393</v>
      </c>
      <c r="BA415" s="71" t="s">
        <v>393</v>
      </c>
      <c r="BB415" s="71" t="s">
        <v>393</v>
      </c>
      <c r="BC415" s="71">
        <v>6.4</v>
      </c>
      <c r="BD415" s="69">
        <v>5</v>
      </c>
      <c r="BE415" s="70">
        <v>0</v>
      </c>
      <c r="BF415" s="68">
        <v>5.7</v>
      </c>
      <c r="BG415" s="68">
        <v>6.3</v>
      </c>
      <c r="BH415" s="68">
        <v>6.8</v>
      </c>
      <c r="BI415" s="68">
        <v>4.3</v>
      </c>
      <c r="BJ415" s="68">
        <v>5.8</v>
      </c>
      <c r="BK415" s="68">
        <v>7.2</v>
      </c>
      <c r="BL415" s="68">
        <v>7.9</v>
      </c>
      <c r="BM415" s="68">
        <v>6.9</v>
      </c>
      <c r="BN415" s="68">
        <v>5.7</v>
      </c>
      <c r="BO415" s="68">
        <v>6.6</v>
      </c>
      <c r="BP415" s="68">
        <v>4.0999999999999996</v>
      </c>
      <c r="BQ415" s="68">
        <v>6.3</v>
      </c>
      <c r="BR415" s="68">
        <v>6.6</v>
      </c>
      <c r="BS415" s="68" t="s">
        <v>393</v>
      </c>
      <c r="BT415" s="68">
        <v>5.5</v>
      </c>
      <c r="BU415" s="68">
        <v>7.2</v>
      </c>
      <c r="BV415" s="68">
        <v>6.3</v>
      </c>
      <c r="BW415" s="68">
        <v>5.9</v>
      </c>
      <c r="BX415" s="68">
        <v>5.7</v>
      </c>
      <c r="BY415" s="68">
        <v>8.6</v>
      </c>
      <c r="BZ415" s="69">
        <v>50</v>
      </c>
      <c r="CA415" s="70">
        <v>0</v>
      </c>
      <c r="CB415" s="68">
        <v>8.4</v>
      </c>
      <c r="CC415" s="68" t="s">
        <v>393</v>
      </c>
      <c r="CD415" s="68">
        <v>7.5</v>
      </c>
      <c r="CE415" s="68" t="s">
        <v>393</v>
      </c>
      <c r="CF415" s="68">
        <v>7.7</v>
      </c>
      <c r="CG415" s="68">
        <v>7.6</v>
      </c>
      <c r="CH415" s="68">
        <v>5.8</v>
      </c>
      <c r="CI415" s="68">
        <v>5.4</v>
      </c>
      <c r="CJ415" s="68" t="s">
        <v>393</v>
      </c>
      <c r="CK415" s="68">
        <v>7.8</v>
      </c>
      <c r="CL415" s="68" t="s">
        <v>393</v>
      </c>
      <c r="CM415" s="68" t="s">
        <v>393</v>
      </c>
      <c r="CN415" s="68" t="s">
        <v>393</v>
      </c>
      <c r="CO415" s="68" t="s">
        <v>393</v>
      </c>
      <c r="CP415" s="68">
        <v>7</v>
      </c>
      <c r="CQ415" s="68">
        <v>7.4</v>
      </c>
      <c r="CR415" s="68">
        <v>8.1999999999999993</v>
      </c>
      <c r="CS415" s="68">
        <v>7.7</v>
      </c>
      <c r="CT415" s="68">
        <v>8.9</v>
      </c>
      <c r="CU415" s="69">
        <v>27</v>
      </c>
      <c r="CV415" s="70">
        <v>0</v>
      </c>
      <c r="CW415" s="72">
        <v>128</v>
      </c>
      <c r="CX415" s="72">
        <v>0</v>
      </c>
      <c r="CY415" s="72">
        <v>0</v>
      </c>
      <c r="CZ415" s="72">
        <v>128</v>
      </c>
      <c r="DA415" s="72">
        <v>6.52</v>
      </c>
      <c r="DB415" s="72">
        <v>2.56</v>
      </c>
      <c r="DC415" s="68" t="s">
        <v>393</v>
      </c>
      <c r="DD415" s="68" t="s">
        <v>393</v>
      </c>
      <c r="DE415" s="68" t="s">
        <v>393</v>
      </c>
      <c r="DF415" s="68" t="s">
        <v>393</v>
      </c>
      <c r="DG415" s="72"/>
      <c r="DH415" s="72">
        <v>0</v>
      </c>
      <c r="DI415" s="72">
        <v>0</v>
      </c>
      <c r="DJ415" s="69">
        <v>0</v>
      </c>
      <c r="DK415" s="70">
        <v>5</v>
      </c>
      <c r="DL415" s="72">
        <v>128</v>
      </c>
      <c r="DM415" s="72">
        <v>5</v>
      </c>
      <c r="DN415" s="72">
        <v>6.27</v>
      </c>
      <c r="DO415" s="72">
        <v>2.46</v>
      </c>
      <c r="DP415" s="69">
        <v>133</v>
      </c>
      <c r="DQ415" s="70">
        <v>5</v>
      </c>
      <c r="DR415" s="68">
        <v>137</v>
      </c>
      <c r="DS415" s="68">
        <v>133</v>
      </c>
      <c r="DT415" s="68">
        <v>6.52</v>
      </c>
      <c r="DU415" s="68">
        <v>2.56</v>
      </c>
      <c r="DV415" s="68" t="s">
        <v>393</v>
      </c>
      <c r="DW415" s="73">
        <v>0</v>
      </c>
      <c r="DX415" s="16">
        <v>2220728838</v>
      </c>
      <c r="DY415" s="16" t="e">
        <v>#N/A</v>
      </c>
      <c r="DZ415" s="16" t="e">
        <v>#N/A</v>
      </c>
    </row>
    <row r="416" spans="1:130" ht="18.75" customHeight="1" x14ac:dyDescent="0.2">
      <c r="A416" s="59">
        <v>35</v>
      </c>
      <c r="B416" s="59"/>
      <c r="C416" s="65">
        <v>2220727314</v>
      </c>
      <c r="D416" s="66" t="s">
        <v>14</v>
      </c>
      <c r="E416" s="66" t="s">
        <v>60</v>
      </c>
      <c r="F416" s="66" t="s">
        <v>148</v>
      </c>
      <c r="G416" s="67">
        <v>36094</v>
      </c>
      <c r="H416" s="66" t="s">
        <v>209</v>
      </c>
      <c r="I416" s="66" t="s">
        <v>212</v>
      </c>
      <c r="J416" s="68">
        <v>7.9</v>
      </c>
      <c r="K416" s="68">
        <v>7.6</v>
      </c>
      <c r="L416" s="68">
        <v>7.8</v>
      </c>
      <c r="M416" s="68">
        <v>5.4</v>
      </c>
      <c r="N416" s="68">
        <v>7.1</v>
      </c>
      <c r="O416" s="68">
        <v>6.9</v>
      </c>
      <c r="P416" s="68">
        <v>8.4</v>
      </c>
      <c r="Q416" s="68" t="s">
        <v>393</v>
      </c>
      <c r="R416" s="68">
        <v>7.5</v>
      </c>
      <c r="S416" s="68" t="s">
        <v>393</v>
      </c>
      <c r="T416" s="68" t="s">
        <v>393</v>
      </c>
      <c r="U416" s="68" t="s">
        <v>393</v>
      </c>
      <c r="V416" s="68" t="s">
        <v>393</v>
      </c>
      <c r="W416" s="68">
        <v>7.9</v>
      </c>
      <c r="X416" s="68">
        <v>5.7</v>
      </c>
      <c r="Y416" s="68">
        <v>9.3000000000000007</v>
      </c>
      <c r="Z416" s="68">
        <v>8</v>
      </c>
      <c r="AA416" s="68">
        <v>7.2</v>
      </c>
      <c r="AB416" s="68">
        <v>7.4</v>
      </c>
      <c r="AC416" s="68">
        <v>6.7</v>
      </c>
      <c r="AD416" s="68">
        <v>5.7</v>
      </c>
      <c r="AE416" s="68">
        <v>8.5</v>
      </c>
      <c r="AF416" s="68">
        <v>4.4000000000000004</v>
      </c>
      <c r="AG416" s="68">
        <v>6.3</v>
      </c>
      <c r="AH416" s="68">
        <v>6.5</v>
      </c>
      <c r="AI416" s="68">
        <v>5.3</v>
      </c>
      <c r="AJ416" s="68">
        <v>6.4</v>
      </c>
      <c r="AK416" s="68">
        <v>6.6</v>
      </c>
      <c r="AL416" s="68">
        <v>6.9</v>
      </c>
      <c r="AM416" s="69">
        <v>51</v>
      </c>
      <c r="AN416" s="70">
        <v>0</v>
      </c>
      <c r="AO416" s="71">
        <v>7.3</v>
      </c>
      <c r="AP416" s="71">
        <v>8.1999999999999993</v>
      </c>
      <c r="AQ416" s="71" t="s">
        <v>393</v>
      </c>
      <c r="AR416" s="71" t="s">
        <v>393</v>
      </c>
      <c r="AS416" s="71" t="s">
        <v>393</v>
      </c>
      <c r="AT416" s="71" t="s">
        <v>393</v>
      </c>
      <c r="AU416" s="71" t="s">
        <v>393</v>
      </c>
      <c r="AV416" s="71">
        <v>6.5</v>
      </c>
      <c r="AW416" s="71" t="s">
        <v>393</v>
      </c>
      <c r="AX416" s="71" t="s">
        <v>393</v>
      </c>
      <c r="AY416" s="71" t="s">
        <v>393</v>
      </c>
      <c r="AZ416" s="71" t="s">
        <v>393</v>
      </c>
      <c r="BA416" s="71" t="s">
        <v>393</v>
      </c>
      <c r="BB416" s="71">
        <v>5.0999999999999996</v>
      </c>
      <c r="BC416" s="71">
        <v>6.4</v>
      </c>
      <c r="BD416" s="69">
        <v>5</v>
      </c>
      <c r="BE416" s="70">
        <v>0</v>
      </c>
      <c r="BF416" s="68">
        <v>5.6</v>
      </c>
      <c r="BG416" s="68">
        <v>5.9</v>
      </c>
      <c r="BH416" s="68">
        <v>6.3</v>
      </c>
      <c r="BI416" s="68">
        <v>8.1</v>
      </c>
      <c r="BJ416" s="68">
        <v>6.3</v>
      </c>
      <c r="BK416" s="68">
        <v>6.2</v>
      </c>
      <c r="BL416" s="68">
        <v>8</v>
      </c>
      <c r="BM416" s="68">
        <v>5.2</v>
      </c>
      <c r="BN416" s="68">
        <v>5.6</v>
      </c>
      <c r="BO416" s="68">
        <v>4.2</v>
      </c>
      <c r="BP416" s="68">
        <v>5.4</v>
      </c>
      <c r="BQ416" s="68">
        <v>6.9</v>
      </c>
      <c r="BR416" s="68">
        <v>7</v>
      </c>
      <c r="BS416" s="68" t="s">
        <v>393</v>
      </c>
      <c r="BT416" s="68">
        <v>6.3</v>
      </c>
      <c r="BU416" s="68">
        <v>5</v>
      </c>
      <c r="BV416" s="68">
        <v>5.9</v>
      </c>
      <c r="BW416" s="68">
        <v>5.5</v>
      </c>
      <c r="BX416" s="68">
        <v>7.6</v>
      </c>
      <c r="BY416" s="68">
        <v>6.5</v>
      </c>
      <c r="BZ416" s="69">
        <v>50</v>
      </c>
      <c r="CA416" s="70">
        <v>0</v>
      </c>
      <c r="CB416" s="68">
        <v>8.9</v>
      </c>
      <c r="CC416" s="68" t="s">
        <v>393</v>
      </c>
      <c r="CD416" s="68">
        <v>7.3</v>
      </c>
      <c r="CE416" s="68" t="s">
        <v>393</v>
      </c>
      <c r="CF416" s="68">
        <v>6.5</v>
      </c>
      <c r="CG416" s="68">
        <v>6.7</v>
      </c>
      <c r="CH416" s="68">
        <v>6.9</v>
      </c>
      <c r="CI416" s="68">
        <v>6.3</v>
      </c>
      <c r="CJ416" s="68" t="s">
        <v>393</v>
      </c>
      <c r="CK416" s="68">
        <v>7.2</v>
      </c>
      <c r="CL416" s="68" t="s">
        <v>393</v>
      </c>
      <c r="CM416" s="68" t="s">
        <v>393</v>
      </c>
      <c r="CN416" s="68" t="s">
        <v>393</v>
      </c>
      <c r="CO416" s="68" t="s">
        <v>393</v>
      </c>
      <c r="CP416" s="68">
        <v>5.2</v>
      </c>
      <c r="CQ416" s="68">
        <v>6.3</v>
      </c>
      <c r="CR416" s="68">
        <v>7.7</v>
      </c>
      <c r="CS416" s="68">
        <v>7.1</v>
      </c>
      <c r="CT416" s="68">
        <v>7.2</v>
      </c>
      <c r="CU416" s="69">
        <v>27</v>
      </c>
      <c r="CV416" s="70">
        <v>0</v>
      </c>
      <c r="CW416" s="72">
        <v>128</v>
      </c>
      <c r="CX416" s="72">
        <v>0</v>
      </c>
      <c r="CY416" s="72">
        <v>0</v>
      </c>
      <c r="CZ416" s="72">
        <v>128</v>
      </c>
      <c r="DA416" s="72">
        <v>6.57</v>
      </c>
      <c r="DB416" s="72">
        <v>2.56</v>
      </c>
      <c r="DC416" s="68" t="s">
        <v>393</v>
      </c>
      <c r="DD416" s="68" t="s">
        <v>393</v>
      </c>
      <c r="DE416" s="68" t="s">
        <v>393</v>
      </c>
      <c r="DF416" s="68" t="s">
        <v>393</v>
      </c>
      <c r="DG416" s="72"/>
      <c r="DH416" s="72">
        <v>0</v>
      </c>
      <c r="DI416" s="72">
        <v>0</v>
      </c>
      <c r="DJ416" s="69">
        <v>0</v>
      </c>
      <c r="DK416" s="70">
        <v>5</v>
      </c>
      <c r="DL416" s="72">
        <v>128</v>
      </c>
      <c r="DM416" s="72">
        <v>5</v>
      </c>
      <c r="DN416" s="72">
        <v>6.32</v>
      </c>
      <c r="DO416" s="72">
        <v>2.46</v>
      </c>
      <c r="DP416" s="69">
        <v>133</v>
      </c>
      <c r="DQ416" s="70">
        <v>5</v>
      </c>
      <c r="DR416" s="68">
        <v>137</v>
      </c>
      <c r="DS416" s="68">
        <v>133</v>
      </c>
      <c r="DT416" s="68">
        <v>6.57</v>
      </c>
      <c r="DU416" s="68">
        <v>2.56</v>
      </c>
      <c r="DV416" s="68" t="s">
        <v>393</v>
      </c>
      <c r="DW416" s="73">
        <v>0</v>
      </c>
      <c r="DX416" s="16">
        <v>2220727314</v>
      </c>
      <c r="DY416" s="16" t="e">
        <v>#N/A</v>
      </c>
      <c r="DZ416" s="16" t="e">
        <v>#N/A</v>
      </c>
    </row>
    <row r="417" spans="1:130" ht="18.75" customHeight="1" x14ac:dyDescent="0.2">
      <c r="A417" s="59">
        <v>36</v>
      </c>
      <c r="B417" s="59"/>
      <c r="C417" s="65">
        <v>2220717058</v>
      </c>
      <c r="D417" s="66" t="s">
        <v>12</v>
      </c>
      <c r="E417" s="66" t="s">
        <v>105</v>
      </c>
      <c r="F417" s="66" t="s">
        <v>181</v>
      </c>
      <c r="G417" s="67">
        <v>36148</v>
      </c>
      <c r="H417" s="66" t="s">
        <v>209</v>
      </c>
      <c r="I417" s="66" t="s">
        <v>212</v>
      </c>
      <c r="J417" s="68">
        <v>7.2</v>
      </c>
      <c r="K417" s="68">
        <v>7.6</v>
      </c>
      <c r="L417" s="68">
        <v>7.3</v>
      </c>
      <c r="M417" s="68">
        <v>7.1</v>
      </c>
      <c r="N417" s="68">
        <v>7.2</v>
      </c>
      <c r="O417" s="68">
        <v>4.9000000000000004</v>
      </c>
      <c r="P417" s="68">
        <v>5.4</v>
      </c>
      <c r="Q417" s="68" t="s">
        <v>393</v>
      </c>
      <c r="R417" s="68">
        <v>6.8</v>
      </c>
      <c r="S417" s="68" t="s">
        <v>393</v>
      </c>
      <c r="T417" s="68" t="s">
        <v>393</v>
      </c>
      <c r="U417" s="68" t="s">
        <v>393</v>
      </c>
      <c r="V417" s="68" t="s">
        <v>393</v>
      </c>
      <c r="W417" s="68">
        <v>6.4</v>
      </c>
      <c r="X417" s="68">
        <v>9.1999999999999993</v>
      </c>
      <c r="Y417" s="68">
        <v>8.6999999999999993</v>
      </c>
      <c r="Z417" s="68">
        <v>8.5</v>
      </c>
      <c r="AA417" s="68">
        <v>7</v>
      </c>
      <c r="AB417" s="68">
        <v>6.3</v>
      </c>
      <c r="AC417" s="68">
        <v>4.7</v>
      </c>
      <c r="AD417" s="68">
        <v>7.5</v>
      </c>
      <c r="AE417" s="68">
        <v>7.1</v>
      </c>
      <c r="AF417" s="68">
        <v>7.1</v>
      </c>
      <c r="AG417" s="68">
        <v>7.9</v>
      </c>
      <c r="AH417" s="68">
        <v>7.8</v>
      </c>
      <c r="AI417" s="68">
        <v>6</v>
      </c>
      <c r="AJ417" s="68">
        <v>8</v>
      </c>
      <c r="AK417" s="68">
        <v>6.5</v>
      </c>
      <c r="AL417" s="68">
        <v>7.1</v>
      </c>
      <c r="AM417" s="69">
        <v>51</v>
      </c>
      <c r="AN417" s="70">
        <v>0</v>
      </c>
      <c r="AO417" s="71">
        <v>6.4</v>
      </c>
      <c r="AP417" s="71">
        <v>5.8</v>
      </c>
      <c r="AQ417" s="71">
        <v>6.9</v>
      </c>
      <c r="AR417" s="71" t="s">
        <v>393</v>
      </c>
      <c r="AS417" s="71" t="s">
        <v>393</v>
      </c>
      <c r="AT417" s="71" t="s">
        <v>393</v>
      </c>
      <c r="AU417" s="71" t="s">
        <v>393</v>
      </c>
      <c r="AV417" s="71" t="s">
        <v>393</v>
      </c>
      <c r="AW417" s="71">
        <v>7.4</v>
      </c>
      <c r="AX417" s="71" t="s">
        <v>393</v>
      </c>
      <c r="AY417" s="71" t="s">
        <v>393</v>
      </c>
      <c r="AZ417" s="71" t="s">
        <v>393</v>
      </c>
      <c r="BA417" s="71" t="s">
        <v>393</v>
      </c>
      <c r="BB417" s="71" t="s">
        <v>393</v>
      </c>
      <c r="BC417" s="71">
        <v>5.3</v>
      </c>
      <c r="BD417" s="69">
        <v>5</v>
      </c>
      <c r="BE417" s="70">
        <v>0</v>
      </c>
      <c r="BF417" s="68">
        <v>5.5</v>
      </c>
      <c r="BG417" s="68">
        <v>4.7</v>
      </c>
      <c r="BH417" s="68">
        <v>5.5</v>
      </c>
      <c r="BI417" s="68">
        <v>7.6</v>
      </c>
      <c r="BJ417" s="68">
        <v>7</v>
      </c>
      <c r="BK417" s="68">
        <v>5.6</v>
      </c>
      <c r="BL417" s="68">
        <v>6.1</v>
      </c>
      <c r="BM417" s="68">
        <v>6</v>
      </c>
      <c r="BN417" s="68">
        <v>6.9</v>
      </c>
      <c r="BO417" s="68">
        <v>5</v>
      </c>
      <c r="BP417" s="68">
        <v>6.6</v>
      </c>
      <c r="BQ417" s="68">
        <v>4.9000000000000004</v>
      </c>
      <c r="BR417" s="68">
        <v>5.3</v>
      </c>
      <c r="BS417" s="68" t="s">
        <v>393</v>
      </c>
      <c r="BT417" s="68">
        <v>5.8</v>
      </c>
      <c r="BU417" s="68">
        <v>7.3</v>
      </c>
      <c r="BV417" s="68">
        <v>6.3</v>
      </c>
      <c r="BW417" s="68">
        <v>5.5</v>
      </c>
      <c r="BX417" s="68">
        <v>7.6</v>
      </c>
      <c r="BY417" s="68">
        <v>7.5</v>
      </c>
      <c r="BZ417" s="69">
        <v>50</v>
      </c>
      <c r="CA417" s="70">
        <v>0</v>
      </c>
      <c r="CB417" s="68" t="s">
        <v>393</v>
      </c>
      <c r="CC417" s="68">
        <v>6.5</v>
      </c>
      <c r="CD417" s="68">
        <v>6.8</v>
      </c>
      <c r="CE417" s="68" t="s">
        <v>393</v>
      </c>
      <c r="CF417" s="68">
        <v>5.9</v>
      </c>
      <c r="CG417" s="68">
        <v>6</v>
      </c>
      <c r="CH417" s="68">
        <v>8.8000000000000007</v>
      </c>
      <c r="CI417" s="68">
        <v>6</v>
      </c>
      <c r="CJ417" s="68" t="s">
        <v>393</v>
      </c>
      <c r="CK417" s="68">
        <v>6.2</v>
      </c>
      <c r="CL417" s="68" t="s">
        <v>393</v>
      </c>
      <c r="CM417" s="68" t="s">
        <v>393</v>
      </c>
      <c r="CN417" s="68" t="s">
        <v>393</v>
      </c>
      <c r="CO417" s="68" t="s">
        <v>393</v>
      </c>
      <c r="CP417" s="68">
        <v>5.5</v>
      </c>
      <c r="CQ417" s="68">
        <v>5.5</v>
      </c>
      <c r="CR417" s="68">
        <v>7</v>
      </c>
      <c r="CS417" s="68">
        <v>5.4</v>
      </c>
      <c r="CT417" s="68">
        <v>6.2</v>
      </c>
      <c r="CU417" s="69">
        <v>27</v>
      </c>
      <c r="CV417" s="70">
        <v>0</v>
      </c>
      <c r="CW417" s="72">
        <v>128</v>
      </c>
      <c r="CX417" s="72">
        <v>0</v>
      </c>
      <c r="CY417" s="72">
        <v>0</v>
      </c>
      <c r="CZ417" s="72">
        <v>128</v>
      </c>
      <c r="DA417" s="72">
        <v>6.46</v>
      </c>
      <c r="DB417" s="72">
        <v>2.5499999999999998</v>
      </c>
      <c r="DC417" s="68" t="s">
        <v>393</v>
      </c>
      <c r="DD417" s="68" t="s">
        <v>393</v>
      </c>
      <c r="DE417" s="68" t="s">
        <v>393</v>
      </c>
      <c r="DF417" s="68" t="s">
        <v>393</v>
      </c>
      <c r="DG417" s="72"/>
      <c r="DH417" s="72">
        <v>0</v>
      </c>
      <c r="DI417" s="72">
        <v>0</v>
      </c>
      <c r="DJ417" s="69">
        <v>0</v>
      </c>
      <c r="DK417" s="70">
        <v>5</v>
      </c>
      <c r="DL417" s="72">
        <v>128</v>
      </c>
      <c r="DM417" s="72">
        <v>5</v>
      </c>
      <c r="DN417" s="72">
        <v>6.22</v>
      </c>
      <c r="DO417" s="72">
        <v>2.46</v>
      </c>
      <c r="DP417" s="69">
        <v>133</v>
      </c>
      <c r="DQ417" s="70">
        <v>5</v>
      </c>
      <c r="DR417" s="68">
        <v>137</v>
      </c>
      <c r="DS417" s="68">
        <v>133</v>
      </c>
      <c r="DT417" s="68">
        <v>6.46</v>
      </c>
      <c r="DU417" s="68">
        <v>2.5499999999999998</v>
      </c>
      <c r="DV417" s="68" t="s">
        <v>393</v>
      </c>
      <c r="DW417" s="73">
        <v>0</v>
      </c>
      <c r="DX417" s="16">
        <v>2220717058</v>
      </c>
      <c r="DY417" s="16" t="e">
        <v>#N/A</v>
      </c>
      <c r="DZ417" s="16" t="e">
        <v>#N/A</v>
      </c>
    </row>
    <row r="418" spans="1:130" ht="18.75" customHeight="1" x14ac:dyDescent="0.2">
      <c r="A418" s="59">
        <v>37</v>
      </c>
      <c r="B418" s="59"/>
      <c r="C418" s="65">
        <v>2221718606</v>
      </c>
      <c r="D418" s="66" t="s">
        <v>6</v>
      </c>
      <c r="E418" s="66"/>
      <c r="F418" s="66" t="s">
        <v>71</v>
      </c>
      <c r="G418" s="67">
        <v>36062</v>
      </c>
      <c r="H418" s="66" t="s">
        <v>210</v>
      </c>
      <c r="I418" s="66" t="s">
        <v>212</v>
      </c>
      <c r="J418" s="68">
        <v>7.7</v>
      </c>
      <c r="K418" s="68">
        <v>7.5</v>
      </c>
      <c r="L418" s="68">
        <v>8.1</v>
      </c>
      <c r="M418" s="68">
        <v>8.1999999999999993</v>
      </c>
      <c r="N418" s="68">
        <v>6.1</v>
      </c>
      <c r="O418" s="68">
        <v>8.9</v>
      </c>
      <c r="P418" s="68">
        <v>5.4</v>
      </c>
      <c r="Q418" s="68" t="s">
        <v>393</v>
      </c>
      <c r="R418" s="68">
        <v>6.9</v>
      </c>
      <c r="S418" s="68" t="s">
        <v>393</v>
      </c>
      <c r="T418" s="68" t="s">
        <v>393</v>
      </c>
      <c r="U418" s="68" t="s">
        <v>393</v>
      </c>
      <c r="V418" s="68" t="s">
        <v>393</v>
      </c>
      <c r="W418" s="68">
        <v>7.8</v>
      </c>
      <c r="X418" s="68">
        <v>6.5</v>
      </c>
      <c r="Y418" s="68">
        <v>8.1999999999999993</v>
      </c>
      <c r="Z418" s="68">
        <v>7.5</v>
      </c>
      <c r="AA418" s="68">
        <v>7</v>
      </c>
      <c r="AB418" s="68">
        <v>7.2</v>
      </c>
      <c r="AC418" s="68">
        <v>6</v>
      </c>
      <c r="AD418" s="68">
        <v>7.2</v>
      </c>
      <c r="AE418" s="68">
        <v>6</v>
      </c>
      <c r="AF418" s="68">
        <v>5.8</v>
      </c>
      <c r="AG418" s="68">
        <v>4.8</v>
      </c>
      <c r="AH418" s="68">
        <v>6.8</v>
      </c>
      <c r="AI418" s="68">
        <v>4.8</v>
      </c>
      <c r="AJ418" s="68">
        <v>5.8</v>
      </c>
      <c r="AK418" s="68">
        <v>6</v>
      </c>
      <c r="AL418" s="68">
        <v>6.4</v>
      </c>
      <c r="AM418" s="69">
        <v>51</v>
      </c>
      <c r="AN418" s="70">
        <v>0</v>
      </c>
      <c r="AO418" s="71">
        <v>7.6</v>
      </c>
      <c r="AP418" s="71">
        <v>8.1</v>
      </c>
      <c r="AQ418" s="71" t="s">
        <v>393</v>
      </c>
      <c r="AR418" s="71">
        <v>7.5</v>
      </c>
      <c r="AS418" s="71" t="s">
        <v>393</v>
      </c>
      <c r="AT418" s="71" t="s">
        <v>393</v>
      </c>
      <c r="AU418" s="71" t="s">
        <v>393</v>
      </c>
      <c r="AV418" s="71" t="s">
        <v>393</v>
      </c>
      <c r="AW418" s="71" t="s">
        <v>393</v>
      </c>
      <c r="AX418" s="71">
        <v>8.6999999999999993</v>
      </c>
      <c r="AY418" s="71" t="s">
        <v>393</v>
      </c>
      <c r="AZ418" s="71" t="s">
        <v>393</v>
      </c>
      <c r="BA418" s="71" t="s">
        <v>393</v>
      </c>
      <c r="BB418" s="71" t="s">
        <v>393</v>
      </c>
      <c r="BC418" s="71">
        <v>6.5</v>
      </c>
      <c r="BD418" s="69">
        <v>5</v>
      </c>
      <c r="BE418" s="70">
        <v>0</v>
      </c>
      <c r="BF418" s="68">
        <v>5</v>
      </c>
      <c r="BG418" s="68">
        <v>6</v>
      </c>
      <c r="BH418" s="68">
        <v>8.9</v>
      </c>
      <c r="BI418" s="68">
        <v>6.3</v>
      </c>
      <c r="BJ418" s="68">
        <v>5.6</v>
      </c>
      <c r="BK418" s="68">
        <v>5.7</v>
      </c>
      <c r="BL418" s="68">
        <v>7.3</v>
      </c>
      <c r="BM418" s="68">
        <v>5.0999999999999996</v>
      </c>
      <c r="BN418" s="68">
        <v>5.8</v>
      </c>
      <c r="BO418" s="68">
        <v>6.7</v>
      </c>
      <c r="BP418" s="68">
        <v>6.7</v>
      </c>
      <c r="BQ418" s="68">
        <v>6.3</v>
      </c>
      <c r="BR418" s="68">
        <v>5.0999999999999996</v>
      </c>
      <c r="BS418" s="68" t="s">
        <v>393</v>
      </c>
      <c r="BT418" s="68">
        <v>4.5</v>
      </c>
      <c r="BU418" s="68">
        <v>7.4</v>
      </c>
      <c r="BV418" s="68">
        <v>5.6</v>
      </c>
      <c r="BW418" s="68">
        <v>6.1</v>
      </c>
      <c r="BX418" s="68">
        <v>5.7</v>
      </c>
      <c r="BY418" s="68">
        <v>8.5</v>
      </c>
      <c r="BZ418" s="69">
        <v>50</v>
      </c>
      <c r="CA418" s="70">
        <v>0</v>
      </c>
      <c r="CB418" s="68">
        <v>6.3</v>
      </c>
      <c r="CC418" s="68" t="s">
        <v>393</v>
      </c>
      <c r="CD418" s="68">
        <v>6.6</v>
      </c>
      <c r="CE418" s="68" t="s">
        <v>393</v>
      </c>
      <c r="CF418" s="68">
        <v>6.3</v>
      </c>
      <c r="CG418" s="68">
        <v>6.3</v>
      </c>
      <c r="CH418" s="68">
        <v>5.4</v>
      </c>
      <c r="CI418" s="68">
        <v>4.8</v>
      </c>
      <c r="CJ418" s="68" t="s">
        <v>393</v>
      </c>
      <c r="CK418" s="68">
        <v>6.5</v>
      </c>
      <c r="CL418" s="68" t="s">
        <v>393</v>
      </c>
      <c r="CM418" s="68" t="s">
        <v>393</v>
      </c>
      <c r="CN418" s="68" t="s">
        <v>393</v>
      </c>
      <c r="CO418" s="68" t="s">
        <v>393</v>
      </c>
      <c r="CP418" s="68">
        <v>5.2</v>
      </c>
      <c r="CQ418" s="68">
        <v>5.8</v>
      </c>
      <c r="CR418" s="68">
        <v>6.1</v>
      </c>
      <c r="CS418" s="68">
        <v>8.9</v>
      </c>
      <c r="CT418" s="68">
        <v>6.4</v>
      </c>
      <c r="CU418" s="69">
        <v>27</v>
      </c>
      <c r="CV418" s="70">
        <v>0</v>
      </c>
      <c r="CW418" s="72">
        <v>128</v>
      </c>
      <c r="CX418" s="72">
        <v>0</v>
      </c>
      <c r="CY418" s="72">
        <v>0</v>
      </c>
      <c r="CZ418" s="72">
        <v>128</v>
      </c>
      <c r="DA418" s="72">
        <v>6.35</v>
      </c>
      <c r="DB418" s="72">
        <v>2.4500000000000002</v>
      </c>
      <c r="DC418" s="68" t="s">
        <v>393</v>
      </c>
      <c r="DD418" s="68" t="s">
        <v>393</v>
      </c>
      <c r="DE418" s="68" t="s">
        <v>393</v>
      </c>
      <c r="DF418" s="68" t="s">
        <v>393</v>
      </c>
      <c r="DG418" s="72"/>
      <c r="DH418" s="72">
        <v>0</v>
      </c>
      <c r="DI418" s="72">
        <v>0</v>
      </c>
      <c r="DJ418" s="69">
        <v>0</v>
      </c>
      <c r="DK418" s="70">
        <v>5</v>
      </c>
      <c r="DL418" s="72">
        <v>128</v>
      </c>
      <c r="DM418" s="72">
        <v>5</v>
      </c>
      <c r="DN418" s="72">
        <v>6.11</v>
      </c>
      <c r="DO418" s="72">
        <v>2.36</v>
      </c>
      <c r="DP418" s="69">
        <v>133</v>
      </c>
      <c r="DQ418" s="70">
        <v>5</v>
      </c>
      <c r="DR418" s="68">
        <v>137</v>
      </c>
      <c r="DS418" s="68">
        <v>133</v>
      </c>
      <c r="DT418" s="68">
        <v>6.35</v>
      </c>
      <c r="DU418" s="68">
        <v>2.4500000000000002</v>
      </c>
      <c r="DV418" s="68" t="s">
        <v>393</v>
      </c>
      <c r="DW418" s="73">
        <v>0</v>
      </c>
      <c r="DX418" s="16">
        <v>2221718606</v>
      </c>
      <c r="DY418" s="16" t="e">
        <v>#N/A</v>
      </c>
      <c r="DZ418" s="16" t="e">
        <v>#N/A</v>
      </c>
    </row>
    <row r="419" spans="1:130" ht="18.75" customHeight="1" x14ac:dyDescent="0.2">
      <c r="A419" s="59">
        <v>38</v>
      </c>
      <c r="B419" s="59"/>
      <c r="C419" s="65">
        <v>2221729505</v>
      </c>
      <c r="D419" s="66" t="s">
        <v>6</v>
      </c>
      <c r="E419" s="66" t="s">
        <v>20</v>
      </c>
      <c r="F419" s="66" t="s">
        <v>118</v>
      </c>
      <c r="G419" s="67">
        <v>35796</v>
      </c>
      <c r="H419" s="66" t="s">
        <v>210</v>
      </c>
      <c r="I419" s="66" t="s">
        <v>212</v>
      </c>
      <c r="J419" s="68">
        <v>8.1999999999999993</v>
      </c>
      <c r="K419" s="68">
        <v>6.6</v>
      </c>
      <c r="L419" s="68">
        <v>7.8</v>
      </c>
      <c r="M419" s="68">
        <v>6.6</v>
      </c>
      <c r="N419" s="68">
        <v>6.8</v>
      </c>
      <c r="O419" s="68">
        <v>4.4000000000000004</v>
      </c>
      <c r="P419" s="68">
        <v>5.5</v>
      </c>
      <c r="Q419" s="68" t="s">
        <v>393</v>
      </c>
      <c r="R419" s="68">
        <v>7.7</v>
      </c>
      <c r="S419" s="68" t="s">
        <v>393</v>
      </c>
      <c r="T419" s="68" t="s">
        <v>393</v>
      </c>
      <c r="U419" s="68" t="s">
        <v>393</v>
      </c>
      <c r="V419" s="68" t="s">
        <v>393</v>
      </c>
      <c r="W419" s="68">
        <v>7.8</v>
      </c>
      <c r="X419" s="68">
        <v>6.9</v>
      </c>
      <c r="Y419" s="68">
        <v>8.6999999999999993</v>
      </c>
      <c r="Z419" s="68">
        <v>7.6</v>
      </c>
      <c r="AA419" s="68">
        <v>6.9</v>
      </c>
      <c r="AB419" s="68">
        <v>7</v>
      </c>
      <c r="AC419" s="68">
        <v>5.5</v>
      </c>
      <c r="AD419" s="68">
        <v>7.3</v>
      </c>
      <c r="AE419" s="68">
        <v>5.3</v>
      </c>
      <c r="AF419" s="68">
        <v>5.8</v>
      </c>
      <c r="AG419" s="68">
        <v>5.0999999999999996</v>
      </c>
      <c r="AH419" s="68">
        <v>5.6</v>
      </c>
      <c r="AI419" s="68">
        <v>5.7</v>
      </c>
      <c r="AJ419" s="68">
        <v>5.7</v>
      </c>
      <c r="AK419" s="68">
        <v>6.5</v>
      </c>
      <c r="AL419" s="68">
        <v>5.8</v>
      </c>
      <c r="AM419" s="69">
        <v>51</v>
      </c>
      <c r="AN419" s="70">
        <v>0</v>
      </c>
      <c r="AO419" s="71">
        <v>6.6</v>
      </c>
      <c r="AP419" s="71">
        <v>8.5</v>
      </c>
      <c r="AQ419" s="71">
        <v>8.4</v>
      </c>
      <c r="AR419" s="71" t="s">
        <v>393</v>
      </c>
      <c r="AS419" s="71" t="s">
        <v>393</v>
      </c>
      <c r="AT419" s="71" t="s">
        <v>393</v>
      </c>
      <c r="AU419" s="71" t="s">
        <v>393</v>
      </c>
      <c r="AV419" s="71" t="s">
        <v>393</v>
      </c>
      <c r="AW419" s="71">
        <v>7.9</v>
      </c>
      <c r="AX419" s="71" t="s">
        <v>393</v>
      </c>
      <c r="AY419" s="71" t="s">
        <v>393</v>
      </c>
      <c r="AZ419" s="71" t="s">
        <v>393</v>
      </c>
      <c r="BA419" s="71" t="s">
        <v>393</v>
      </c>
      <c r="BB419" s="71" t="s">
        <v>393</v>
      </c>
      <c r="BC419" s="71">
        <v>5.5</v>
      </c>
      <c r="BD419" s="69">
        <v>5</v>
      </c>
      <c r="BE419" s="70">
        <v>0</v>
      </c>
      <c r="BF419" s="68">
        <v>6</v>
      </c>
      <c r="BG419" s="68">
        <v>4.7</v>
      </c>
      <c r="BH419" s="68">
        <v>7.5</v>
      </c>
      <c r="BI419" s="68">
        <v>4.9000000000000004</v>
      </c>
      <c r="BJ419" s="68">
        <v>6.2</v>
      </c>
      <c r="BK419" s="68">
        <v>7.5</v>
      </c>
      <c r="BL419" s="68">
        <v>6.4</v>
      </c>
      <c r="BM419" s="68">
        <v>5.5</v>
      </c>
      <c r="BN419" s="68">
        <v>6.2</v>
      </c>
      <c r="BO419" s="68">
        <v>4.3</v>
      </c>
      <c r="BP419" s="68">
        <v>5.2</v>
      </c>
      <c r="BQ419" s="68">
        <v>5.7</v>
      </c>
      <c r="BR419" s="68">
        <v>6.6</v>
      </c>
      <c r="BS419" s="68" t="s">
        <v>393</v>
      </c>
      <c r="BT419" s="68">
        <v>6.8</v>
      </c>
      <c r="BU419" s="68">
        <v>5.8</v>
      </c>
      <c r="BV419" s="68">
        <v>6</v>
      </c>
      <c r="BW419" s="68">
        <v>6</v>
      </c>
      <c r="BX419" s="68">
        <v>7</v>
      </c>
      <c r="BY419" s="68">
        <v>8.5</v>
      </c>
      <c r="BZ419" s="69">
        <v>50</v>
      </c>
      <c r="CA419" s="70">
        <v>0</v>
      </c>
      <c r="CB419" s="68" t="s">
        <v>393</v>
      </c>
      <c r="CC419" s="68">
        <v>6.8</v>
      </c>
      <c r="CD419" s="68">
        <v>6.4</v>
      </c>
      <c r="CE419" s="68" t="s">
        <v>393</v>
      </c>
      <c r="CF419" s="68">
        <v>8.4</v>
      </c>
      <c r="CG419" s="68">
        <v>5.5</v>
      </c>
      <c r="CH419" s="68">
        <v>7.2</v>
      </c>
      <c r="CI419" s="68">
        <v>6.3</v>
      </c>
      <c r="CJ419" s="68" t="s">
        <v>393</v>
      </c>
      <c r="CK419" s="68">
        <v>7.9</v>
      </c>
      <c r="CL419" s="68" t="s">
        <v>393</v>
      </c>
      <c r="CM419" s="68" t="s">
        <v>393</v>
      </c>
      <c r="CN419" s="68" t="s">
        <v>393</v>
      </c>
      <c r="CO419" s="68" t="s">
        <v>393</v>
      </c>
      <c r="CP419" s="68">
        <v>5.2</v>
      </c>
      <c r="CQ419" s="68">
        <v>6.6</v>
      </c>
      <c r="CR419" s="68">
        <v>7.2</v>
      </c>
      <c r="CS419" s="68">
        <v>8.4</v>
      </c>
      <c r="CT419" s="68">
        <v>7</v>
      </c>
      <c r="CU419" s="69">
        <v>27</v>
      </c>
      <c r="CV419" s="70">
        <v>0</v>
      </c>
      <c r="CW419" s="72">
        <v>128</v>
      </c>
      <c r="CX419" s="72">
        <v>0</v>
      </c>
      <c r="CY419" s="72">
        <v>0</v>
      </c>
      <c r="CZ419" s="72">
        <v>128</v>
      </c>
      <c r="DA419" s="72">
        <v>6.34</v>
      </c>
      <c r="DB419" s="72">
        <v>2.44</v>
      </c>
      <c r="DC419" s="68" t="s">
        <v>393</v>
      </c>
      <c r="DD419" s="68" t="s">
        <v>393</v>
      </c>
      <c r="DE419" s="68" t="s">
        <v>393</v>
      </c>
      <c r="DF419" s="68" t="s">
        <v>393</v>
      </c>
      <c r="DG419" s="72"/>
      <c r="DH419" s="72">
        <v>0</v>
      </c>
      <c r="DI419" s="72">
        <v>0</v>
      </c>
      <c r="DJ419" s="69">
        <v>0</v>
      </c>
      <c r="DK419" s="70">
        <v>5</v>
      </c>
      <c r="DL419" s="72">
        <v>128</v>
      </c>
      <c r="DM419" s="72">
        <v>5</v>
      </c>
      <c r="DN419" s="72">
        <v>6.11</v>
      </c>
      <c r="DO419" s="72">
        <v>2.35</v>
      </c>
      <c r="DP419" s="69">
        <v>133</v>
      </c>
      <c r="DQ419" s="70">
        <v>5</v>
      </c>
      <c r="DR419" s="68">
        <v>137</v>
      </c>
      <c r="DS419" s="68">
        <v>133</v>
      </c>
      <c r="DT419" s="68">
        <v>6.34</v>
      </c>
      <c r="DU419" s="68">
        <v>2.44</v>
      </c>
      <c r="DV419" s="68" t="s">
        <v>393</v>
      </c>
      <c r="DW419" s="73">
        <v>0</v>
      </c>
      <c r="DX419" s="16">
        <v>2221729505</v>
      </c>
      <c r="DY419" s="16" t="e">
        <v>#N/A</v>
      </c>
      <c r="DZ419" s="16" t="e">
        <v>#N/A</v>
      </c>
    </row>
    <row r="420" spans="1:130" ht="18.75" customHeight="1" x14ac:dyDescent="0.2">
      <c r="A420" s="59">
        <v>39</v>
      </c>
      <c r="B420" s="59"/>
      <c r="C420" s="65">
        <v>2220718158</v>
      </c>
      <c r="D420" s="66" t="s">
        <v>6</v>
      </c>
      <c r="E420" s="66" t="s">
        <v>39</v>
      </c>
      <c r="F420" s="66" t="s">
        <v>123</v>
      </c>
      <c r="G420" s="67">
        <v>36013</v>
      </c>
      <c r="H420" s="66" t="s">
        <v>209</v>
      </c>
      <c r="I420" s="66" t="s">
        <v>212</v>
      </c>
      <c r="J420" s="68">
        <v>8.4</v>
      </c>
      <c r="K420" s="68">
        <v>7.5</v>
      </c>
      <c r="L420" s="68">
        <v>8.1</v>
      </c>
      <c r="M420" s="68">
        <v>7.5</v>
      </c>
      <c r="N420" s="68">
        <v>7.2</v>
      </c>
      <c r="O420" s="68">
        <v>5.7</v>
      </c>
      <c r="P420" s="68">
        <v>8.1999999999999993</v>
      </c>
      <c r="Q420" s="68" t="s">
        <v>393</v>
      </c>
      <c r="R420" s="68">
        <v>6.7</v>
      </c>
      <c r="S420" s="68" t="s">
        <v>393</v>
      </c>
      <c r="T420" s="68" t="s">
        <v>393</v>
      </c>
      <c r="U420" s="68" t="s">
        <v>393</v>
      </c>
      <c r="V420" s="68" t="s">
        <v>393</v>
      </c>
      <c r="W420" s="68">
        <v>8</v>
      </c>
      <c r="X420" s="68">
        <v>5.7</v>
      </c>
      <c r="Y420" s="68">
        <v>8.6999999999999993</v>
      </c>
      <c r="Z420" s="68">
        <v>8.6</v>
      </c>
      <c r="AA420" s="68">
        <v>6.1</v>
      </c>
      <c r="AB420" s="68">
        <v>4.4000000000000004</v>
      </c>
      <c r="AC420" s="68">
        <v>5.4</v>
      </c>
      <c r="AD420" s="68">
        <v>7</v>
      </c>
      <c r="AE420" s="68">
        <v>6.9</v>
      </c>
      <c r="AF420" s="68">
        <v>7</v>
      </c>
      <c r="AG420" s="68">
        <v>6.1</v>
      </c>
      <c r="AH420" s="68">
        <v>6.1</v>
      </c>
      <c r="AI420" s="68">
        <v>6.1</v>
      </c>
      <c r="AJ420" s="68">
        <v>6.7</v>
      </c>
      <c r="AK420" s="68">
        <v>6.5</v>
      </c>
      <c r="AL420" s="68">
        <v>6.3</v>
      </c>
      <c r="AM420" s="69">
        <v>51</v>
      </c>
      <c r="AN420" s="70">
        <v>0</v>
      </c>
      <c r="AO420" s="71">
        <v>6.4</v>
      </c>
      <c r="AP420" s="71">
        <v>6.1</v>
      </c>
      <c r="AQ420" s="71" t="s">
        <v>393</v>
      </c>
      <c r="AR420" s="71" t="s">
        <v>393</v>
      </c>
      <c r="AS420" s="71">
        <v>4.3</v>
      </c>
      <c r="AT420" s="71" t="s">
        <v>393</v>
      </c>
      <c r="AU420" s="71" t="s">
        <v>393</v>
      </c>
      <c r="AV420" s="71" t="s">
        <v>393</v>
      </c>
      <c r="AW420" s="71" t="s">
        <v>393</v>
      </c>
      <c r="AX420" s="71" t="s">
        <v>393</v>
      </c>
      <c r="AY420" s="71" t="s">
        <v>393</v>
      </c>
      <c r="AZ420" s="71" t="s">
        <v>393</v>
      </c>
      <c r="BA420" s="71">
        <v>6.2</v>
      </c>
      <c r="BB420" s="71" t="s">
        <v>393</v>
      </c>
      <c r="BC420" s="71">
        <v>6.8</v>
      </c>
      <c r="BD420" s="69">
        <v>5</v>
      </c>
      <c r="BE420" s="70">
        <v>0</v>
      </c>
      <c r="BF420" s="68">
        <v>4.7</v>
      </c>
      <c r="BG420" s="68">
        <v>5.0999999999999996</v>
      </c>
      <c r="BH420" s="68">
        <v>4.2</v>
      </c>
      <c r="BI420" s="68">
        <v>5.6</v>
      </c>
      <c r="BJ420" s="68">
        <v>8.1</v>
      </c>
      <c r="BK420" s="68">
        <v>5.7</v>
      </c>
      <c r="BL420" s="68">
        <v>7</v>
      </c>
      <c r="BM420" s="68">
        <v>6</v>
      </c>
      <c r="BN420" s="68">
        <v>7</v>
      </c>
      <c r="BO420" s="68">
        <v>4</v>
      </c>
      <c r="BP420" s="68">
        <v>5.2</v>
      </c>
      <c r="BQ420" s="68">
        <v>4.7</v>
      </c>
      <c r="BR420" s="68">
        <v>5.9</v>
      </c>
      <c r="BS420" s="68" t="s">
        <v>393</v>
      </c>
      <c r="BT420" s="68">
        <v>8.5</v>
      </c>
      <c r="BU420" s="68">
        <v>5.9</v>
      </c>
      <c r="BV420" s="68">
        <v>6.6</v>
      </c>
      <c r="BW420" s="68">
        <v>5.4</v>
      </c>
      <c r="BX420" s="68">
        <v>5.0999999999999996</v>
      </c>
      <c r="BY420" s="68">
        <v>7.1</v>
      </c>
      <c r="BZ420" s="69">
        <v>50</v>
      </c>
      <c r="CA420" s="70">
        <v>0</v>
      </c>
      <c r="CB420" s="68">
        <v>8.8000000000000007</v>
      </c>
      <c r="CC420" s="68" t="s">
        <v>393</v>
      </c>
      <c r="CD420" s="68">
        <v>5</v>
      </c>
      <c r="CE420" s="68" t="s">
        <v>393</v>
      </c>
      <c r="CF420" s="68">
        <v>5.9</v>
      </c>
      <c r="CG420" s="68">
        <v>8.5</v>
      </c>
      <c r="CH420" s="68">
        <v>6.2</v>
      </c>
      <c r="CI420" s="68">
        <v>4.0999999999999996</v>
      </c>
      <c r="CJ420" s="68" t="s">
        <v>393</v>
      </c>
      <c r="CK420" s="68">
        <v>5.2</v>
      </c>
      <c r="CL420" s="68" t="s">
        <v>393</v>
      </c>
      <c r="CM420" s="68" t="s">
        <v>393</v>
      </c>
      <c r="CN420" s="68" t="s">
        <v>393</v>
      </c>
      <c r="CO420" s="68" t="s">
        <v>393</v>
      </c>
      <c r="CP420" s="68">
        <v>5.0999999999999996</v>
      </c>
      <c r="CQ420" s="68">
        <v>6.9</v>
      </c>
      <c r="CR420" s="68">
        <v>6.1</v>
      </c>
      <c r="CS420" s="68">
        <v>6.3</v>
      </c>
      <c r="CT420" s="68">
        <v>7.1</v>
      </c>
      <c r="CU420" s="69">
        <v>27</v>
      </c>
      <c r="CV420" s="70">
        <v>0</v>
      </c>
      <c r="CW420" s="72">
        <v>128</v>
      </c>
      <c r="CX420" s="72">
        <v>0</v>
      </c>
      <c r="CY420" s="72">
        <v>0</v>
      </c>
      <c r="CZ420" s="72">
        <v>128</v>
      </c>
      <c r="DA420" s="72">
        <v>6.27</v>
      </c>
      <c r="DB420" s="72">
        <v>2.41</v>
      </c>
      <c r="DC420" s="68" t="s">
        <v>393</v>
      </c>
      <c r="DD420" s="68" t="s">
        <v>393</v>
      </c>
      <c r="DE420" s="68" t="s">
        <v>393</v>
      </c>
      <c r="DF420" s="68" t="s">
        <v>393</v>
      </c>
      <c r="DG420" s="72"/>
      <c r="DH420" s="72">
        <v>0</v>
      </c>
      <c r="DI420" s="72">
        <v>0</v>
      </c>
      <c r="DJ420" s="69">
        <v>0</v>
      </c>
      <c r="DK420" s="70">
        <v>5</v>
      </c>
      <c r="DL420" s="72">
        <v>128</v>
      </c>
      <c r="DM420" s="72">
        <v>5</v>
      </c>
      <c r="DN420" s="72">
        <v>6.04</v>
      </c>
      <c r="DO420" s="72">
        <v>2.3199999999999998</v>
      </c>
      <c r="DP420" s="69">
        <v>133</v>
      </c>
      <c r="DQ420" s="70">
        <v>5</v>
      </c>
      <c r="DR420" s="68">
        <v>137</v>
      </c>
      <c r="DS420" s="68">
        <v>133</v>
      </c>
      <c r="DT420" s="68">
        <v>6.27</v>
      </c>
      <c r="DU420" s="68">
        <v>2.41</v>
      </c>
      <c r="DV420" s="68" t="s">
        <v>393</v>
      </c>
      <c r="DW420" s="73">
        <v>0</v>
      </c>
      <c r="DX420" s="16">
        <v>2220718158</v>
      </c>
      <c r="DY420" s="16" t="e">
        <v>#N/A</v>
      </c>
      <c r="DZ420" s="16" t="e">
        <v>#N/A</v>
      </c>
    </row>
    <row r="421" spans="1:130" ht="18.75" customHeight="1" x14ac:dyDescent="0.2">
      <c r="A421" s="59">
        <v>40</v>
      </c>
      <c r="B421" s="59"/>
      <c r="C421" s="65">
        <v>2220727402</v>
      </c>
      <c r="D421" s="66" t="s">
        <v>6</v>
      </c>
      <c r="E421" s="66" t="s">
        <v>104</v>
      </c>
      <c r="F421" s="66" t="s">
        <v>180</v>
      </c>
      <c r="G421" s="67">
        <v>35942</v>
      </c>
      <c r="H421" s="66" t="s">
        <v>209</v>
      </c>
      <c r="I421" s="66" t="s">
        <v>212</v>
      </c>
      <c r="J421" s="68">
        <v>8.1999999999999993</v>
      </c>
      <c r="K421" s="68">
        <v>7.1</v>
      </c>
      <c r="L421" s="68">
        <v>8</v>
      </c>
      <c r="M421" s="68">
        <v>6.8</v>
      </c>
      <c r="N421" s="68">
        <v>6.8</v>
      </c>
      <c r="O421" s="68">
        <v>6.7</v>
      </c>
      <c r="P421" s="68">
        <v>5.0999999999999996</v>
      </c>
      <c r="Q421" s="68" t="s">
        <v>393</v>
      </c>
      <c r="R421" s="68">
        <v>6.1</v>
      </c>
      <c r="S421" s="68" t="s">
        <v>393</v>
      </c>
      <c r="T421" s="68" t="s">
        <v>393</v>
      </c>
      <c r="U421" s="68" t="s">
        <v>393</v>
      </c>
      <c r="V421" s="68">
        <v>8.1</v>
      </c>
      <c r="W421" s="68">
        <v>7.5</v>
      </c>
      <c r="X421" s="68" t="s">
        <v>393</v>
      </c>
      <c r="Y421" s="68">
        <v>8.5</v>
      </c>
      <c r="Z421" s="68">
        <v>8.6999999999999993</v>
      </c>
      <c r="AA421" s="68">
        <v>8</v>
      </c>
      <c r="AB421" s="68">
        <v>6.6</v>
      </c>
      <c r="AC421" s="68">
        <v>7</v>
      </c>
      <c r="AD421" s="68">
        <v>5.0999999999999996</v>
      </c>
      <c r="AE421" s="68">
        <v>6.6</v>
      </c>
      <c r="AF421" s="68">
        <v>7.3</v>
      </c>
      <c r="AG421" s="68">
        <v>4.9000000000000004</v>
      </c>
      <c r="AH421" s="68">
        <v>5.6</v>
      </c>
      <c r="AI421" s="68">
        <v>5.3</v>
      </c>
      <c r="AJ421" s="68">
        <v>5.5</v>
      </c>
      <c r="AK421" s="68">
        <v>4</v>
      </c>
      <c r="AL421" s="68">
        <v>4.5999999999999996</v>
      </c>
      <c r="AM421" s="69">
        <v>51</v>
      </c>
      <c r="AN421" s="70">
        <v>0</v>
      </c>
      <c r="AO421" s="71">
        <v>5.3</v>
      </c>
      <c r="AP421" s="71">
        <v>7.2</v>
      </c>
      <c r="AQ421" s="71">
        <v>9.1999999999999993</v>
      </c>
      <c r="AR421" s="71" t="s">
        <v>393</v>
      </c>
      <c r="AS421" s="71" t="s">
        <v>393</v>
      </c>
      <c r="AT421" s="71" t="s">
        <v>393</v>
      </c>
      <c r="AU421" s="71" t="s">
        <v>393</v>
      </c>
      <c r="AV421" s="71" t="s">
        <v>393</v>
      </c>
      <c r="AW421" s="71">
        <v>8</v>
      </c>
      <c r="AX421" s="71" t="s">
        <v>393</v>
      </c>
      <c r="AY421" s="71" t="s">
        <v>393</v>
      </c>
      <c r="AZ421" s="71" t="s">
        <v>393</v>
      </c>
      <c r="BA421" s="71" t="s">
        <v>393</v>
      </c>
      <c r="BB421" s="71" t="s">
        <v>393</v>
      </c>
      <c r="BC421" s="71">
        <v>6.7</v>
      </c>
      <c r="BD421" s="69">
        <v>5</v>
      </c>
      <c r="BE421" s="70">
        <v>0</v>
      </c>
      <c r="BF421" s="68">
        <v>5.8</v>
      </c>
      <c r="BG421" s="68">
        <v>4.2</v>
      </c>
      <c r="BH421" s="68">
        <v>5.0999999999999996</v>
      </c>
      <c r="BI421" s="68">
        <v>6</v>
      </c>
      <c r="BJ421" s="68">
        <v>5.0999999999999996</v>
      </c>
      <c r="BK421" s="68">
        <v>4.7</v>
      </c>
      <c r="BL421" s="68">
        <v>7.7</v>
      </c>
      <c r="BM421" s="68">
        <v>6</v>
      </c>
      <c r="BN421" s="68">
        <v>4.3</v>
      </c>
      <c r="BO421" s="68">
        <v>4.7</v>
      </c>
      <c r="BP421" s="68">
        <v>6</v>
      </c>
      <c r="BQ421" s="68">
        <v>6.3</v>
      </c>
      <c r="BR421" s="68">
        <v>7.2</v>
      </c>
      <c r="BS421" s="68" t="s">
        <v>393</v>
      </c>
      <c r="BT421" s="68">
        <v>6.3</v>
      </c>
      <c r="BU421" s="68">
        <v>5.3</v>
      </c>
      <c r="BV421" s="68">
        <v>7.1</v>
      </c>
      <c r="BW421" s="68">
        <v>5.5</v>
      </c>
      <c r="BX421" s="68">
        <v>6.2</v>
      </c>
      <c r="BY421" s="68">
        <v>7.7</v>
      </c>
      <c r="BZ421" s="69">
        <v>50</v>
      </c>
      <c r="CA421" s="70">
        <v>0</v>
      </c>
      <c r="CB421" s="68" t="s">
        <v>393</v>
      </c>
      <c r="CC421" s="68">
        <v>6.9</v>
      </c>
      <c r="CD421" s="68">
        <v>6.3</v>
      </c>
      <c r="CE421" s="68" t="s">
        <v>393</v>
      </c>
      <c r="CF421" s="68">
        <v>6.3</v>
      </c>
      <c r="CG421" s="68">
        <v>5.4</v>
      </c>
      <c r="CH421" s="68">
        <v>6.9</v>
      </c>
      <c r="CI421" s="68">
        <v>5.9</v>
      </c>
      <c r="CJ421" s="68" t="s">
        <v>393</v>
      </c>
      <c r="CK421" s="68">
        <v>6.8</v>
      </c>
      <c r="CL421" s="68" t="s">
        <v>393</v>
      </c>
      <c r="CM421" s="68" t="s">
        <v>393</v>
      </c>
      <c r="CN421" s="68" t="s">
        <v>393</v>
      </c>
      <c r="CO421" s="68" t="s">
        <v>393</v>
      </c>
      <c r="CP421" s="68">
        <v>4.7</v>
      </c>
      <c r="CQ421" s="68">
        <v>5.8</v>
      </c>
      <c r="CR421" s="68">
        <v>7</v>
      </c>
      <c r="CS421" s="68">
        <v>6.3</v>
      </c>
      <c r="CT421" s="68">
        <v>7.3</v>
      </c>
      <c r="CU421" s="69">
        <v>27</v>
      </c>
      <c r="CV421" s="70">
        <v>0</v>
      </c>
      <c r="CW421" s="72">
        <v>128</v>
      </c>
      <c r="CX421" s="72">
        <v>0</v>
      </c>
      <c r="CY421" s="72">
        <v>0</v>
      </c>
      <c r="CZ421" s="72">
        <v>128</v>
      </c>
      <c r="DA421" s="72">
        <v>6.16</v>
      </c>
      <c r="DB421" s="72">
        <v>2.34</v>
      </c>
      <c r="DC421" s="68" t="s">
        <v>393</v>
      </c>
      <c r="DD421" s="68" t="s">
        <v>393</v>
      </c>
      <c r="DE421" s="68" t="s">
        <v>393</v>
      </c>
      <c r="DF421" s="68" t="s">
        <v>393</v>
      </c>
      <c r="DG421" s="72"/>
      <c r="DH421" s="72">
        <v>0</v>
      </c>
      <c r="DI421" s="72">
        <v>0</v>
      </c>
      <c r="DJ421" s="69">
        <v>0</v>
      </c>
      <c r="DK421" s="70">
        <v>5</v>
      </c>
      <c r="DL421" s="72">
        <v>128</v>
      </c>
      <c r="DM421" s="72">
        <v>5</v>
      </c>
      <c r="DN421" s="72">
        <v>5.92</v>
      </c>
      <c r="DO421" s="72">
        <v>2.25</v>
      </c>
      <c r="DP421" s="69">
        <v>133</v>
      </c>
      <c r="DQ421" s="70">
        <v>5</v>
      </c>
      <c r="DR421" s="68">
        <v>137</v>
      </c>
      <c r="DS421" s="68">
        <v>133</v>
      </c>
      <c r="DT421" s="68">
        <v>6.16</v>
      </c>
      <c r="DU421" s="68">
        <v>2.34</v>
      </c>
      <c r="DV421" s="68" t="s">
        <v>393</v>
      </c>
      <c r="DW421" s="73">
        <v>0</v>
      </c>
      <c r="DX421" s="16">
        <v>2220727402</v>
      </c>
      <c r="DY421" s="16" t="e">
        <v>#N/A</v>
      </c>
      <c r="DZ421" s="16" t="e">
        <v>#N/A</v>
      </c>
    </row>
    <row r="422" spans="1:130" ht="18.75" customHeight="1" x14ac:dyDescent="0.2">
      <c r="A422" s="59">
        <v>41</v>
      </c>
      <c r="B422" s="59"/>
      <c r="C422" s="65">
        <v>2220727450</v>
      </c>
      <c r="D422" s="66" t="s">
        <v>17</v>
      </c>
      <c r="E422" s="66" t="s">
        <v>60</v>
      </c>
      <c r="F422" s="66" t="s">
        <v>206</v>
      </c>
      <c r="G422" s="67">
        <v>35879</v>
      </c>
      <c r="H422" s="66" t="s">
        <v>209</v>
      </c>
      <c r="I422" s="66" t="s">
        <v>212</v>
      </c>
      <c r="J422" s="68">
        <v>7.9</v>
      </c>
      <c r="K422" s="68">
        <v>6.4</v>
      </c>
      <c r="L422" s="68">
        <v>8.4</v>
      </c>
      <c r="M422" s="68">
        <v>5.8</v>
      </c>
      <c r="N422" s="68">
        <v>5.2</v>
      </c>
      <c r="O422" s="68">
        <v>4.5</v>
      </c>
      <c r="P422" s="68">
        <v>4.9000000000000004</v>
      </c>
      <c r="Q422" s="68" t="s">
        <v>393</v>
      </c>
      <c r="R422" s="68">
        <v>6</v>
      </c>
      <c r="S422" s="68" t="s">
        <v>393</v>
      </c>
      <c r="T422" s="68" t="s">
        <v>393</v>
      </c>
      <c r="U422" s="68" t="s">
        <v>393</v>
      </c>
      <c r="V422" s="68">
        <v>7.2</v>
      </c>
      <c r="W422" s="68">
        <v>8.3000000000000007</v>
      </c>
      <c r="X422" s="68" t="s">
        <v>393</v>
      </c>
      <c r="Y422" s="68">
        <v>7.7</v>
      </c>
      <c r="Z422" s="68">
        <v>7.6</v>
      </c>
      <c r="AA422" s="68">
        <v>7</v>
      </c>
      <c r="AB422" s="68">
        <v>6</v>
      </c>
      <c r="AC422" s="68">
        <v>6.5</v>
      </c>
      <c r="AD422" s="68">
        <v>7</v>
      </c>
      <c r="AE422" s="68">
        <v>7</v>
      </c>
      <c r="AF422" s="68">
        <v>6</v>
      </c>
      <c r="AG422" s="68">
        <v>5</v>
      </c>
      <c r="AH422" s="68">
        <v>6.7</v>
      </c>
      <c r="AI422" s="68">
        <v>6</v>
      </c>
      <c r="AJ422" s="68">
        <v>5.2</v>
      </c>
      <c r="AK422" s="68">
        <v>5.4</v>
      </c>
      <c r="AL422" s="68">
        <v>6.1</v>
      </c>
      <c r="AM422" s="69">
        <v>51</v>
      </c>
      <c r="AN422" s="70">
        <v>0</v>
      </c>
      <c r="AO422" s="71">
        <v>7</v>
      </c>
      <c r="AP422" s="71">
        <v>6.5</v>
      </c>
      <c r="AQ422" s="71" t="s">
        <v>393</v>
      </c>
      <c r="AR422" s="71" t="s">
        <v>393</v>
      </c>
      <c r="AS422" s="71">
        <v>6.3</v>
      </c>
      <c r="AT422" s="71" t="s">
        <v>393</v>
      </c>
      <c r="AU422" s="71" t="s">
        <v>393</v>
      </c>
      <c r="AV422" s="71" t="s">
        <v>393</v>
      </c>
      <c r="AW422" s="71" t="s">
        <v>393</v>
      </c>
      <c r="AX422" s="71" t="s">
        <v>393</v>
      </c>
      <c r="AY422" s="71">
        <v>6.8</v>
      </c>
      <c r="AZ422" s="71" t="s">
        <v>393</v>
      </c>
      <c r="BA422" s="71" t="s">
        <v>393</v>
      </c>
      <c r="BB422" s="71" t="s">
        <v>393</v>
      </c>
      <c r="BC422" s="71">
        <v>7.6</v>
      </c>
      <c r="BD422" s="69">
        <v>5</v>
      </c>
      <c r="BE422" s="70">
        <v>0</v>
      </c>
      <c r="BF422" s="68">
        <v>5.4</v>
      </c>
      <c r="BG422" s="68">
        <v>5.8</v>
      </c>
      <c r="BH422" s="68">
        <v>4.7</v>
      </c>
      <c r="BI422" s="68">
        <v>5.6</v>
      </c>
      <c r="BJ422" s="68">
        <v>5.6</v>
      </c>
      <c r="BK422" s="68">
        <v>5</v>
      </c>
      <c r="BL422" s="68">
        <v>8</v>
      </c>
      <c r="BM422" s="68">
        <v>6.4</v>
      </c>
      <c r="BN422" s="68">
        <v>6.9</v>
      </c>
      <c r="BO422" s="68">
        <v>5.3</v>
      </c>
      <c r="BP422" s="68">
        <v>4.4000000000000004</v>
      </c>
      <c r="BQ422" s="68">
        <v>6.5</v>
      </c>
      <c r="BR422" s="68">
        <v>6</v>
      </c>
      <c r="BS422" s="68" t="s">
        <v>393</v>
      </c>
      <c r="BT422" s="68">
        <v>7.1</v>
      </c>
      <c r="BU422" s="68">
        <v>5.5</v>
      </c>
      <c r="BV422" s="68">
        <v>5.7</v>
      </c>
      <c r="BW422" s="68">
        <v>6.5</v>
      </c>
      <c r="BX422" s="68">
        <v>6</v>
      </c>
      <c r="BY422" s="68">
        <v>7.8</v>
      </c>
      <c r="BZ422" s="69">
        <v>50</v>
      </c>
      <c r="CA422" s="70">
        <v>0</v>
      </c>
      <c r="CB422" s="68">
        <v>6.5</v>
      </c>
      <c r="CC422" s="68" t="s">
        <v>393</v>
      </c>
      <c r="CD422" s="68">
        <v>6.5</v>
      </c>
      <c r="CE422" s="68" t="s">
        <v>393</v>
      </c>
      <c r="CF422" s="68">
        <v>6.7</v>
      </c>
      <c r="CG422" s="68">
        <v>5.9</v>
      </c>
      <c r="CH422" s="68">
        <v>5.9</v>
      </c>
      <c r="CI422" s="68">
        <v>4.4000000000000004</v>
      </c>
      <c r="CJ422" s="68" t="s">
        <v>393</v>
      </c>
      <c r="CK422" s="68">
        <v>5.5</v>
      </c>
      <c r="CL422" s="68" t="s">
        <v>393</v>
      </c>
      <c r="CM422" s="68" t="s">
        <v>393</v>
      </c>
      <c r="CN422" s="68" t="s">
        <v>393</v>
      </c>
      <c r="CO422" s="68" t="s">
        <v>393</v>
      </c>
      <c r="CP422" s="68">
        <v>6</v>
      </c>
      <c r="CQ422" s="68">
        <v>6.8</v>
      </c>
      <c r="CR422" s="68">
        <v>7</v>
      </c>
      <c r="CS422" s="68">
        <v>5.2</v>
      </c>
      <c r="CT422" s="68">
        <v>6.4</v>
      </c>
      <c r="CU422" s="69">
        <v>27</v>
      </c>
      <c r="CV422" s="70">
        <v>0</v>
      </c>
      <c r="CW422" s="72">
        <v>128</v>
      </c>
      <c r="CX422" s="72">
        <v>0</v>
      </c>
      <c r="CY422" s="72">
        <v>0</v>
      </c>
      <c r="CZ422" s="72">
        <v>128</v>
      </c>
      <c r="DA422" s="72">
        <v>6.1</v>
      </c>
      <c r="DB422" s="72">
        <v>2.2999999999999998</v>
      </c>
      <c r="DC422" s="68" t="s">
        <v>393</v>
      </c>
      <c r="DD422" s="68" t="s">
        <v>393</v>
      </c>
      <c r="DE422" s="68" t="s">
        <v>393</v>
      </c>
      <c r="DF422" s="68" t="s">
        <v>393</v>
      </c>
      <c r="DG422" s="72"/>
      <c r="DH422" s="72">
        <v>0</v>
      </c>
      <c r="DI422" s="72">
        <v>0</v>
      </c>
      <c r="DJ422" s="69">
        <v>0</v>
      </c>
      <c r="DK422" s="70">
        <v>5</v>
      </c>
      <c r="DL422" s="72">
        <v>128</v>
      </c>
      <c r="DM422" s="72">
        <v>5</v>
      </c>
      <c r="DN422" s="72">
        <v>5.87</v>
      </c>
      <c r="DO422" s="72">
        <v>2.21</v>
      </c>
      <c r="DP422" s="69">
        <v>133</v>
      </c>
      <c r="DQ422" s="70">
        <v>5</v>
      </c>
      <c r="DR422" s="68">
        <v>137</v>
      </c>
      <c r="DS422" s="68">
        <v>133</v>
      </c>
      <c r="DT422" s="68">
        <v>6.1</v>
      </c>
      <c r="DU422" s="68">
        <v>2.2999999999999998</v>
      </c>
      <c r="DV422" s="68" t="s">
        <v>393</v>
      </c>
      <c r="DW422" s="73">
        <v>0</v>
      </c>
      <c r="DX422" s="16">
        <v>2220727450</v>
      </c>
      <c r="DY422" s="16" t="e">
        <v>#N/A</v>
      </c>
      <c r="DZ422" s="16" t="e">
        <v>#N/A</v>
      </c>
    </row>
    <row r="423" spans="1:130" ht="18.75" customHeight="1" x14ac:dyDescent="0.2">
      <c r="A423" s="59">
        <v>42</v>
      </c>
      <c r="B423" s="59"/>
      <c r="C423" s="65">
        <v>2220716830</v>
      </c>
      <c r="D423" s="66" t="s">
        <v>23</v>
      </c>
      <c r="E423" s="66" t="s">
        <v>84</v>
      </c>
      <c r="F423" s="66" t="s">
        <v>155</v>
      </c>
      <c r="G423" s="67">
        <v>36066</v>
      </c>
      <c r="H423" s="66" t="s">
        <v>209</v>
      </c>
      <c r="I423" s="66" t="s">
        <v>212</v>
      </c>
      <c r="J423" s="68">
        <v>7.4</v>
      </c>
      <c r="K423" s="68">
        <v>7.5</v>
      </c>
      <c r="L423" s="68">
        <v>7</v>
      </c>
      <c r="M423" s="68">
        <v>6.8</v>
      </c>
      <c r="N423" s="68">
        <v>6.3</v>
      </c>
      <c r="O423" s="68">
        <v>4.4000000000000004</v>
      </c>
      <c r="P423" s="68">
        <v>5.8</v>
      </c>
      <c r="Q423" s="68" t="s">
        <v>393</v>
      </c>
      <c r="R423" s="68">
        <v>5.2</v>
      </c>
      <c r="S423" s="68" t="s">
        <v>393</v>
      </c>
      <c r="T423" s="68" t="s">
        <v>393</v>
      </c>
      <c r="U423" s="68" t="s">
        <v>393</v>
      </c>
      <c r="V423" s="68" t="s">
        <v>393</v>
      </c>
      <c r="W423" s="68">
        <v>7</v>
      </c>
      <c r="X423" s="68">
        <v>7.7</v>
      </c>
      <c r="Y423" s="68">
        <v>8.6999999999999993</v>
      </c>
      <c r="Z423" s="68">
        <v>8.1999999999999993</v>
      </c>
      <c r="AA423" s="68">
        <v>6.7</v>
      </c>
      <c r="AB423" s="68">
        <v>6</v>
      </c>
      <c r="AC423" s="68">
        <v>4.7</v>
      </c>
      <c r="AD423" s="68">
        <v>7</v>
      </c>
      <c r="AE423" s="68">
        <v>6.1</v>
      </c>
      <c r="AF423" s="68">
        <v>4.7</v>
      </c>
      <c r="AG423" s="68">
        <v>4.0999999999999996</v>
      </c>
      <c r="AH423" s="68">
        <v>5.3</v>
      </c>
      <c r="AI423" s="68">
        <v>5.3</v>
      </c>
      <c r="AJ423" s="68">
        <v>6.4</v>
      </c>
      <c r="AK423" s="68">
        <v>4.7</v>
      </c>
      <c r="AL423" s="68">
        <v>5.9</v>
      </c>
      <c r="AM423" s="69">
        <v>51</v>
      </c>
      <c r="AN423" s="70">
        <v>0</v>
      </c>
      <c r="AO423" s="71">
        <v>5.8</v>
      </c>
      <c r="AP423" s="71">
        <v>4.9000000000000004</v>
      </c>
      <c r="AQ423" s="71">
        <v>6.9</v>
      </c>
      <c r="AR423" s="71" t="s">
        <v>393</v>
      </c>
      <c r="AS423" s="71" t="s">
        <v>393</v>
      </c>
      <c r="AT423" s="71" t="s">
        <v>393</v>
      </c>
      <c r="AU423" s="71" t="s">
        <v>393</v>
      </c>
      <c r="AV423" s="71" t="s">
        <v>393</v>
      </c>
      <c r="AW423" s="71">
        <v>5.9</v>
      </c>
      <c r="AX423" s="71" t="s">
        <v>393</v>
      </c>
      <c r="AY423" s="71" t="s">
        <v>393</v>
      </c>
      <c r="AZ423" s="71" t="s">
        <v>393</v>
      </c>
      <c r="BA423" s="71" t="s">
        <v>393</v>
      </c>
      <c r="BB423" s="71" t="s">
        <v>393</v>
      </c>
      <c r="BC423" s="71">
        <v>8.6</v>
      </c>
      <c r="BD423" s="69">
        <v>5</v>
      </c>
      <c r="BE423" s="70">
        <v>0</v>
      </c>
      <c r="BF423" s="68">
        <v>5.5</v>
      </c>
      <c r="BG423" s="68">
        <v>4.5999999999999996</v>
      </c>
      <c r="BH423" s="68">
        <v>4.9000000000000004</v>
      </c>
      <c r="BI423" s="68">
        <v>6</v>
      </c>
      <c r="BJ423" s="68">
        <v>5.8</v>
      </c>
      <c r="BK423" s="68">
        <v>5.7</v>
      </c>
      <c r="BL423" s="68">
        <v>5.0999999999999996</v>
      </c>
      <c r="BM423" s="68">
        <v>6.2</v>
      </c>
      <c r="BN423" s="68">
        <v>5.8</v>
      </c>
      <c r="BO423" s="68">
        <v>4.4000000000000004</v>
      </c>
      <c r="BP423" s="68">
        <v>6.3</v>
      </c>
      <c r="BQ423" s="68">
        <v>4.8</v>
      </c>
      <c r="BR423" s="68">
        <v>5.7</v>
      </c>
      <c r="BS423" s="68" t="s">
        <v>393</v>
      </c>
      <c r="BT423" s="68">
        <v>5.2</v>
      </c>
      <c r="BU423" s="68">
        <v>5.6</v>
      </c>
      <c r="BV423" s="68">
        <v>6</v>
      </c>
      <c r="BW423" s="68">
        <v>5.2</v>
      </c>
      <c r="BX423" s="68">
        <v>6.6</v>
      </c>
      <c r="BY423" s="68">
        <v>7.2</v>
      </c>
      <c r="BZ423" s="69">
        <v>50</v>
      </c>
      <c r="CA423" s="70">
        <v>0</v>
      </c>
      <c r="CB423" s="68" t="s">
        <v>393</v>
      </c>
      <c r="CC423" s="68">
        <v>7.5</v>
      </c>
      <c r="CD423" s="68">
        <v>6.7</v>
      </c>
      <c r="CE423" s="68" t="s">
        <v>393</v>
      </c>
      <c r="CF423" s="68">
        <v>6.7</v>
      </c>
      <c r="CG423" s="68">
        <v>6.1</v>
      </c>
      <c r="CH423" s="68">
        <v>7.9</v>
      </c>
      <c r="CI423" s="68">
        <v>4.5</v>
      </c>
      <c r="CJ423" s="68" t="s">
        <v>393</v>
      </c>
      <c r="CK423" s="68">
        <v>6.8</v>
      </c>
      <c r="CL423" s="68" t="s">
        <v>393</v>
      </c>
      <c r="CM423" s="68" t="s">
        <v>393</v>
      </c>
      <c r="CN423" s="68" t="s">
        <v>393</v>
      </c>
      <c r="CO423" s="68" t="s">
        <v>393</v>
      </c>
      <c r="CP423" s="68">
        <v>5.8</v>
      </c>
      <c r="CQ423" s="68">
        <v>6.6</v>
      </c>
      <c r="CR423" s="68">
        <v>8.1999999999999993</v>
      </c>
      <c r="CS423" s="68">
        <v>6.2</v>
      </c>
      <c r="CT423" s="68">
        <v>6.4</v>
      </c>
      <c r="CU423" s="69">
        <v>27</v>
      </c>
      <c r="CV423" s="70">
        <v>0</v>
      </c>
      <c r="CW423" s="72">
        <v>128</v>
      </c>
      <c r="CX423" s="72">
        <v>0</v>
      </c>
      <c r="CY423" s="72">
        <v>0</v>
      </c>
      <c r="CZ423" s="72">
        <v>128</v>
      </c>
      <c r="DA423" s="72">
        <v>5.97</v>
      </c>
      <c r="DB423" s="72">
        <v>2.2200000000000002</v>
      </c>
      <c r="DC423" s="68" t="s">
        <v>393</v>
      </c>
      <c r="DD423" s="68" t="s">
        <v>393</v>
      </c>
      <c r="DE423" s="68" t="s">
        <v>393</v>
      </c>
      <c r="DF423" s="68" t="s">
        <v>393</v>
      </c>
      <c r="DG423" s="72"/>
      <c r="DH423" s="72">
        <v>0</v>
      </c>
      <c r="DI423" s="72">
        <v>0</v>
      </c>
      <c r="DJ423" s="69">
        <v>0</v>
      </c>
      <c r="DK423" s="70">
        <v>5</v>
      </c>
      <c r="DL423" s="72">
        <v>128</v>
      </c>
      <c r="DM423" s="72">
        <v>5</v>
      </c>
      <c r="DN423" s="72">
        <v>5.75</v>
      </c>
      <c r="DO423" s="72">
        <v>2.14</v>
      </c>
      <c r="DP423" s="69">
        <v>133</v>
      </c>
      <c r="DQ423" s="70">
        <v>5</v>
      </c>
      <c r="DR423" s="68">
        <v>137</v>
      </c>
      <c r="DS423" s="68">
        <v>133</v>
      </c>
      <c r="DT423" s="68">
        <v>5.97</v>
      </c>
      <c r="DU423" s="68">
        <v>2.2200000000000002</v>
      </c>
      <c r="DV423" s="68" t="s">
        <v>393</v>
      </c>
      <c r="DW423" s="73">
        <v>0</v>
      </c>
      <c r="DX423" s="16">
        <v>2220716830</v>
      </c>
      <c r="DY423" s="16" t="e">
        <v>#N/A</v>
      </c>
      <c r="DZ423" s="16" t="e">
        <v>#N/A</v>
      </c>
    </row>
    <row r="424" spans="1:130" s="210" customFormat="1" ht="22.5" customHeight="1" x14ac:dyDescent="0.2">
      <c r="A424" s="209"/>
      <c r="B424" s="209"/>
      <c r="C424" s="210" t="s">
        <v>4788</v>
      </c>
      <c r="DW424" s="209"/>
    </row>
    <row r="425" spans="1:130" ht="18.75" customHeight="1" x14ac:dyDescent="0.2">
      <c r="A425" s="59">
        <v>1</v>
      </c>
      <c r="B425" s="59"/>
      <c r="C425" s="65">
        <v>2220727291</v>
      </c>
      <c r="D425" s="66" t="s">
        <v>12</v>
      </c>
      <c r="E425" s="66" t="s">
        <v>57</v>
      </c>
      <c r="F425" s="66" t="s">
        <v>137</v>
      </c>
      <c r="G425" s="67">
        <v>36034</v>
      </c>
      <c r="H425" s="66" t="s">
        <v>209</v>
      </c>
      <c r="I425" s="66" t="s">
        <v>212</v>
      </c>
      <c r="J425" s="68">
        <v>7.9</v>
      </c>
      <c r="K425" s="68">
        <v>8.1999999999999993</v>
      </c>
      <c r="L425" s="68">
        <v>8.6999999999999993</v>
      </c>
      <c r="M425" s="68">
        <v>6.4</v>
      </c>
      <c r="N425" s="68">
        <v>5.3</v>
      </c>
      <c r="O425" s="68">
        <v>8.4</v>
      </c>
      <c r="P425" s="68">
        <v>8</v>
      </c>
      <c r="Q425" s="68" t="s">
        <v>393</v>
      </c>
      <c r="R425" s="68">
        <v>9.3000000000000007</v>
      </c>
      <c r="S425" s="68" t="s">
        <v>393</v>
      </c>
      <c r="T425" s="68" t="s">
        <v>393</v>
      </c>
      <c r="U425" s="68" t="s">
        <v>393</v>
      </c>
      <c r="V425" s="68" t="s">
        <v>393</v>
      </c>
      <c r="W425" s="68">
        <v>8.1</v>
      </c>
      <c r="X425" s="68">
        <v>6.5</v>
      </c>
      <c r="Y425" s="68">
        <v>9.3000000000000007</v>
      </c>
      <c r="Z425" s="68">
        <v>7.7</v>
      </c>
      <c r="AA425" s="68">
        <v>8.1999999999999993</v>
      </c>
      <c r="AB425" s="68">
        <v>8.5</v>
      </c>
      <c r="AC425" s="68">
        <v>7.1</v>
      </c>
      <c r="AD425" s="68">
        <v>8.1</v>
      </c>
      <c r="AE425" s="68">
        <v>6.2</v>
      </c>
      <c r="AF425" s="68">
        <v>8.1999999999999993</v>
      </c>
      <c r="AG425" s="68">
        <v>4.5</v>
      </c>
      <c r="AH425" s="68">
        <v>6.9</v>
      </c>
      <c r="AI425" s="68">
        <v>6.1</v>
      </c>
      <c r="AJ425" s="68">
        <v>6.2</v>
      </c>
      <c r="AK425" s="68">
        <v>6.9</v>
      </c>
      <c r="AL425" s="68">
        <v>8.5</v>
      </c>
      <c r="AM425" s="69">
        <v>51</v>
      </c>
      <c r="AN425" s="70">
        <v>0</v>
      </c>
      <c r="AO425" s="71">
        <v>7</v>
      </c>
      <c r="AP425" s="71">
        <v>6</v>
      </c>
      <c r="AQ425" s="71">
        <v>7.1</v>
      </c>
      <c r="AR425" s="71" t="s">
        <v>393</v>
      </c>
      <c r="AS425" s="71" t="s">
        <v>393</v>
      </c>
      <c r="AT425" s="71" t="s">
        <v>393</v>
      </c>
      <c r="AU425" s="71" t="s">
        <v>393</v>
      </c>
      <c r="AV425" s="71" t="s">
        <v>393</v>
      </c>
      <c r="AW425" s="71">
        <v>7.7</v>
      </c>
      <c r="AX425" s="71" t="s">
        <v>393</v>
      </c>
      <c r="AY425" s="71" t="s">
        <v>393</v>
      </c>
      <c r="AZ425" s="71" t="s">
        <v>393</v>
      </c>
      <c r="BA425" s="71" t="s">
        <v>393</v>
      </c>
      <c r="BB425" s="71" t="s">
        <v>393</v>
      </c>
      <c r="BC425" s="71">
        <v>6</v>
      </c>
      <c r="BD425" s="69">
        <v>5</v>
      </c>
      <c r="BE425" s="70">
        <v>0</v>
      </c>
      <c r="BF425" s="68">
        <v>6.5</v>
      </c>
      <c r="BG425" s="68">
        <v>6.2</v>
      </c>
      <c r="BH425" s="68">
        <v>8.6999999999999993</v>
      </c>
      <c r="BI425" s="68">
        <v>5.8</v>
      </c>
      <c r="BJ425" s="68">
        <v>7.2</v>
      </c>
      <c r="BK425" s="68">
        <v>7.4</v>
      </c>
      <c r="BL425" s="68">
        <v>8.6</v>
      </c>
      <c r="BM425" s="68">
        <v>5.8</v>
      </c>
      <c r="BN425" s="68">
        <v>6.3</v>
      </c>
      <c r="BO425" s="68">
        <v>5.4</v>
      </c>
      <c r="BP425" s="68">
        <v>5.9</v>
      </c>
      <c r="BQ425" s="68">
        <v>5.3</v>
      </c>
      <c r="BR425" s="68">
        <v>8.4</v>
      </c>
      <c r="BS425" s="68" t="s">
        <v>393</v>
      </c>
      <c r="BT425" s="68">
        <v>4.5999999999999996</v>
      </c>
      <c r="BU425" s="68">
        <v>6.7</v>
      </c>
      <c r="BV425" s="68">
        <v>6.7</v>
      </c>
      <c r="BW425" s="68">
        <v>6.4</v>
      </c>
      <c r="BX425" s="68">
        <v>5.7</v>
      </c>
      <c r="BY425" s="68">
        <v>7.1</v>
      </c>
      <c r="BZ425" s="69">
        <v>50</v>
      </c>
      <c r="CA425" s="70">
        <v>0</v>
      </c>
      <c r="CB425" s="68">
        <v>8.1999999999999993</v>
      </c>
      <c r="CC425" s="68" t="s">
        <v>393</v>
      </c>
      <c r="CD425" s="68">
        <v>7.5</v>
      </c>
      <c r="CE425" s="68" t="s">
        <v>393</v>
      </c>
      <c r="CF425" s="68">
        <v>7.7</v>
      </c>
      <c r="CG425" s="68">
        <v>6.9</v>
      </c>
      <c r="CH425" s="68">
        <v>7.2</v>
      </c>
      <c r="CI425" s="68">
        <v>7.4</v>
      </c>
      <c r="CJ425" s="68" t="s">
        <v>393</v>
      </c>
      <c r="CK425" s="68">
        <v>6.1</v>
      </c>
      <c r="CL425" s="68" t="s">
        <v>393</v>
      </c>
      <c r="CM425" s="68" t="s">
        <v>393</v>
      </c>
      <c r="CN425" s="68" t="s">
        <v>393</v>
      </c>
      <c r="CO425" s="68" t="s">
        <v>393</v>
      </c>
      <c r="CP425" s="68">
        <v>5.7</v>
      </c>
      <c r="CQ425" s="68">
        <v>7.5</v>
      </c>
      <c r="CR425" s="68">
        <v>7.4</v>
      </c>
      <c r="CS425" s="68" t="s">
        <v>219</v>
      </c>
      <c r="CT425" s="68">
        <v>7.5</v>
      </c>
      <c r="CU425" s="69">
        <v>26</v>
      </c>
      <c r="CV425" s="70">
        <v>1</v>
      </c>
      <c r="CW425" s="72">
        <v>127</v>
      </c>
      <c r="CX425" s="72">
        <v>1</v>
      </c>
      <c r="CY425" s="72">
        <v>0</v>
      </c>
      <c r="CZ425" s="72">
        <v>128</v>
      </c>
      <c r="DA425" s="72">
        <v>6.93</v>
      </c>
      <c r="DB425" s="72">
        <v>2.82</v>
      </c>
      <c r="DC425" s="68" t="s">
        <v>393</v>
      </c>
      <c r="DD425" s="68" t="s">
        <v>393</v>
      </c>
      <c r="DE425" s="68" t="s">
        <v>393</v>
      </c>
      <c r="DF425" s="68" t="s">
        <v>393</v>
      </c>
      <c r="DG425" s="72"/>
      <c r="DH425" s="72">
        <v>0</v>
      </c>
      <c r="DI425" s="72">
        <v>0</v>
      </c>
      <c r="DJ425" s="69">
        <v>0</v>
      </c>
      <c r="DK425" s="70">
        <v>5</v>
      </c>
      <c r="DL425" s="72">
        <v>127</v>
      </c>
      <c r="DM425" s="72">
        <v>6</v>
      </c>
      <c r="DN425" s="72">
        <v>6.67</v>
      </c>
      <c r="DO425" s="72">
        <v>2.71</v>
      </c>
      <c r="DP425" s="69">
        <v>132</v>
      </c>
      <c r="DQ425" s="70">
        <v>6</v>
      </c>
      <c r="DR425" s="68">
        <v>137</v>
      </c>
      <c r="DS425" s="68">
        <v>132</v>
      </c>
      <c r="DT425" s="68">
        <v>6.98</v>
      </c>
      <c r="DU425" s="68">
        <v>2.84</v>
      </c>
      <c r="DV425" s="68" t="s">
        <v>393</v>
      </c>
      <c r="DW425" s="73">
        <v>7.8125E-3</v>
      </c>
      <c r="DX425" s="16">
        <v>2220727291</v>
      </c>
      <c r="DY425" s="16" t="e">
        <v>#N/A</v>
      </c>
      <c r="DZ425" s="16" t="e">
        <v>#N/A</v>
      </c>
    </row>
    <row r="426" spans="1:130" ht="18.75" customHeight="1" x14ac:dyDescent="0.2">
      <c r="A426" s="59">
        <v>2</v>
      </c>
      <c r="B426" s="59"/>
      <c r="C426" s="65">
        <v>2220716656</v>
      </c>
      <c r="D426" s="66" t="s">
        <v>15</v>
      </c>
      <c r="E426" s="66" t="s">
        <v>55</v>
      </c>
      <c r="F426" s="66" t="s">
        <v>137</v>
      </c>
      <c r="G426" s="67">
        <v>36041</v>
      </c>
      <c r="H426" s="66" t="s">
        <v>209</v>
      </c>
      <c r="I426" s="66" t="s">
        <v>212</v>
      </c>
      <c r="J426" s="68">
        <v>8.6999999999999993</v>
      </c>
      <c r="K426" s="68">
        <v>6.8</v>
      </c>
      <c r="L426" s="68">
        <v>4.2</v>
      </c>
      <c r="M426" s="68">
        <v>5.5</v>
      </c>
      <c r="N426" s="68">
        <v>6.5</v>
      </c>
      <c r="O426" s="68">
        <v>5.6</v>
      </c>
      <c r="P426" s="68">
        <v>7.4</v>
      </c>
      <c r="Q426" s="68" t="s">
        <v>393</v>
      </c>
      <c r="R426" s="68">
        <v>6.3</v>
      </c>
      <c r="S426" s="68" t="s">
        <v>393</v>
      </c>
      <c r="T426" s="68" t="s">
        <v>393</v>
      </c>
      <c r="U426" s="68" t="s">
        <v>393</v>
      </c>
      <c r="V426" s="68">
        <v>7.9</v>
      </c>
      <c r="W426" s="68">
        <v>6.3</v>
      </c>
      <c r="X426" s="68" t="s">
        <v>393</v>
      </c>
      <c r="Y426" s="68">
        <v>9.3000000000000007</v>
      </c>
      <c r="Z426" s="68">
        <v>7.6</v>
      </c>
      <c r="AA426" s="68">
        <v>8.1999999999999993</v>
      </c>
      <c r="AB426" s="68">
        <v>6.7</v>
      </c>
      <c r="AC426" s="68">
        <v>7.7</v>
      </c>
      <c r="AD426" s="68">
        <v>8.9</v>
      </c>
      <c r="AE426" s="68">
        <v>7.5</v>
      </c>
      <c r="AF426" s="68">
        <v>6.7</v>
      </c>
      <c r="AG426" s="68">
        <v>6.1</v>
      </c>
      <c r="AH426" s="68">
        <v>7.7</v>
      </c>
      <c r="AI426" s="68">
        <v>6.5</v>
      </c>
      <c r="AJ426" s="68">
        <v>8</v>
      </c>
      <c r="AK426" s="68">
        <v>7</v>
      </c>
      <c r="AL426" s="68">
        <v>8.4</v>
      </c>
      <c r="AM426" s="69">
        <v>51</v>
      </c>
      <c r="AN426" s="70">
        <v>0</v>
      </c>
      <c r="AO426" s="71">
        <v>6</v>
      </c>
      <c r="AP426" s="71">
        <v>4.5</v>
      </c>
      <c r="AQ426" s="71" t="s">
        <v>393</v>
      </c>
      <c r="AR426" s="71" t="s">
        <v>393</v>
      </c>
      <c r="AS426" s="71" t="s">
        <v>393</v>
      </c>
      <c r="AT426" s="71" t="s">
        <v>393</v>
      </c>
      <c r="AU426" s="71" t="s">
        <v>393</v>
      </c>
      <c r="AV426" s="71">
        <v>6.4</v>
      </c>
      <c r="AW426" s="71">
        <v>6.2</v>
      </c>
      <c r="AX426" s="71" t="s">
        <v>393</v>
      </c>
      <c r="AY426" s="71" t="s">
        <v>393</v>
      </c>
      <c r="AZ426" s="71" t="s">
        <v>393</v>
      </c>
      <c r="BA426" s="71" t="s">
        <v>393</v>
      </c>
      <c r="BB426" s="71" t="s">
        <v>393</v>
      </c>
      <c r="BC426" s="71">
        <v>6.8</v>
      </c>
      <c r="BD426" s="69">
        <v>5</v>
      </c>
      <c r="BE426" s="70">
        <v>0</v>
      </c>
      <c r="BF426" s="68">
        <v>5.8</v>
      </c>
      <c r="BG426" s="68">
        <v>5</v>
      </c>
      <c r="BH426" s="68">
        <v>8.1</v>
      </c>
      <c r="BI426" s="68">
        <v>6.1</v>
      </c>
      <c r="BJ426" s="68">
        <v>5.2</v>
      </c>
      <c r="BK426" s="68">
        <v>6.5</v>
      </c>
      <c r="BL426" s="68">
        <v>8.1</v>
      </c>
      <c r="BM426" s="68">
        <v>7.3</v>
      </c>
      <c r="BN426" s="68">
        <v>6.4</v>
      </c>
      <c r="BO426" s="68">
        <v>5.7</v>
      </c>
      <c r="BP426" s="68">
        <v>5.3</v>
      </c>
      <c r="BQ426" s="68">
        <v>5.7</v>
      </c>
      <c r="BR426" s="68">
        <v>8.3000000000000007</v>
      </c>
      <c r="BS426" s="68" t="s">
        <v>393</v>
      </c>
      <c r="BT426" s="68">
        <v>7.9</v>
      </c>
      <c r="BU426" s="68">
        <v>6.7</v>
      </c>
      <c r="BV426" s="68">
        <v>7.3</v>
      </c>
      <c r="BW426" s="68">
        <v>5.8</v>
      </c>
      <c r="BX426" s="68">
        <v>5.3</v>
      </c>
      <c r="BY426" s="68">
        <v>8.3000000000000007</v>
      </c>
      <c r="BZ426" s="69">
        <v>50</v>
      </c>
      <c r="CA426" s="70">
        <v>0</v>
      </c>
      <c r="CB426" s="68">
        <v>8.4</v>
      </c>
      <c r="CC426" s="68" t="s">
        <v>393</v>
      </c>
      <c r="CD426" s="68">
        <v>8.3000000000000007</v>
      </c>
      <c r="CE426" s="68" t="s">
        <v>393</v>
      </c>
      <c r="CF426" s="68">
        <v>7.1</v>
      </c>
      <c r="CG426" s="68">
        <v>7.6</v>
      </c>
      <c r="CH426" s="68">
        <v>5.2</v>
      </c>
      <c r="CI426" s="68">
        <v>8.1999999999999993</v>
      </c>
      <c r="CJ426" s="68" t="s">
        <v>393</v>
      </c>
      <c r="CK426" s="68">
        <v>7.1</v>
      </c>
      <c r="CL426" s="68" t="s">
        <v>393</v>
      </c>
      <c r="CM426" s="68" t="s">
        <v>393</v>
      </c>
      <c r="CN426" s="68" t="s">
        <v>393</v>
      </c>
      <c r="CO426" s="68" t="s">
        <v>393</v>
      </c>
      <c r="CP426" s="68">
        <v>6.3</v>
      </c>
      <c r="CQ426" s="68">
        <v>7.5</v>
      </c>
      <c r="CR426" s="68">
        <v>7.3</v>
      </c>
      <c r="CS426" s="68" t="s">
        <v>219</v>
      </c>
      <c r="CT426" s="68">
        <v>7.5</v>
      </c>
      <c r="CU426" s="69">
        <v>26</v>
      </c>
      <c r="CV426" s="70">
        <v>1</v>
      </c>
      <c r="CW426" s="72">
        <v>127</v>
      </c>
      <c r="CX426" s="72">
        <v>1</v>
      </c>
      <c r="CY426" s="72">
        <v>0</v>
      </c>
      <c r="CZ426" s="72">
        <v>128</v>
      </c>
      <c r="DA426" s="72">
        <v>6.82</v>
      </c>
      <c r="DB426" s="72">
        <v>2.75</v>
      </c>
      <c r="DC426" s="68" t="s">
        <v>393</v>
      </c>
      <c r="DD426" s="68" t="s">
        <v>393</v>
      </c>
      <c r="DE426" s="68" t="s">
        <v>393</v>
      </c>
      <c r="DF426" s="68" t="s">
        <v>393</v>
      </c>
      <c r="DG426" s="72"/>
      <c r="DH426" s="72">
        <v>0</v>
      </c>
      <c r="DI426" s="72">
        <v>0</v>
      </c>
      <c r="DJ426" s="69">
        <v>0</v>
      </c>
      <c r="DK426" s="70">
        <v>5</v>
      </c>
      <c r="DL426" s="72">
        <v>127</v>
      </c>
      <c r="DM426" s="72">
        <v>6</v>
      </c>
      <c r="DN426" s="72">
        <v>6.57</v>
      </c>
      <c r="DO426" s="72">
        <v>2.65</v>
      </c>
      <c r="DP426" s="69">
        <v>132</v>
      </c>
      <c r="DQ426" s="70">
        <v>6</v>
      </c>
      <c r="DR426" s="68">
        <v>137</v>
      </c>
      <c r="DS426" s="68">
        <v>132</v>
      </c>
      <c r="DT426" s="68">
        <v>6.88</v>
      </c>
      <c r="DU426" s="68">
        <v>2.77</v>
      </c>
      <c r="DV426" s="68" t="s">
        <v>393</v>
      </c>
      <c r="DW426" s="73">
        <v>7.8125E-3</v>
      </c>
      <c r="DX426" s="16">
        <v>2220716656</v>
      </c>
      <c r="DY426" s="16" t="e">
        <v>#N/A</v>
      </c>
      <c r="DZ426" s="16" t="e">
        <v>#N/A</v>
      </c>
    </row>
    <row r="427" spans="1:130" ht="18.75" customHeight="1" x14ac:dyDescent="0.2">
      <c r="A427" s="59">
        <v>3</v>
      </c>
      <c r="B427" s="59"/>
      <c r="C427" s="65">
        <v>2220716951</v>
      </c>
      <c r="D427" s="66" t="s">
        <v>10</v>
      </c>
      <c r="E427" s="66" t="s">
        <v>48</v>
      </c>
      <c r="F427" s="66" t="s">
        <v>166</v>
      </c>
      <c r="G427" s="67">
        <v>35577</v>
      </c>
      <c r="H427" s="66" t="s">
        <v>209</v>
      </c>
      <c r="I427" s="66" t="s">
        <v>212</v>
      </c>
      <c r="J427" s="68">
        <v>8.4</v>
      </c>
      <c r="K427" s="68">
        <v>6.6</v>
      </c>
      <c r="L427" s="68">
        <v>7.5</v>
      </c>
      <c r="M427" s="68">
        <v>6.9</v>
      </c>
      <c r="N427" s="68">
        <v>5.9</v>
      </c>
      <c r="O427" s="68">
        <v>5.6</v>
      </c>
      <c r="P427" s="68">
        <v>5.5</v>
      </c>
      <c r="Q427" s="68" t="s">
        <v>393</v>
      </c>
      <c r="R427" s="68">
        <v>6.5</v>
      </c>
      <c r="S427" s="68" t="s">
        <v>393</v>
      </c>
      <c r="T427" s="68" t="s">
        <v>393</v>
      </c>
      <c r="U427" s="68" t="s">
        <v>393</v>
      </c>
      <c r="V427" s="68" t="s">
        <v>393</v>
      </c>
      <c r="W427" s="68">
        <v>8.3000000000000007</v>
      </c>
      <c r="X427" s="68">
        <v>6.5</v>
      </c>
      <c r="Y427" s="68">
        <v>8.3000000000000007</v>
      </c>
      <c r="Z427" s="68">
        <v>8.1</v>
      </c>
      <c r="AA427" s="68">
        <v>7.1</v>
      </c>
      <c r="AB427" s="68">
        <v>6.2</v>
      </c>
      <c r="AC427" s="68">
        <v>7.4</v>
      </c>
      <c r="AD427" s="68">
        <v>8.1</v>
      </c>
      <c r="AE427" s="68">
        <v>6.5</v>
      </c>
      <c r="AF427" s="68">
        <v>5.7</v>
      </c>
      <c r="AG427" s="68">
        <v>5.5</v>
      </c>
      <c r="AH427" s="68">
        <v>7.3</v>
      </c>
      <c r="AI427" s="68">
        <v>5.4</v>
      </c>
      <c r="AJ427" s="68">
        <v>5.6</v>
      </c>
      <c r="AK427" s="68">
        <v>6</v>
      </c>
      <c r="AL427" s="68">
        <v>5.9</v>
      </c>
      <c r="AM427" s="69">
        <v>51</v>
      </c>
      <c r="AN427" s="70">
        <v>0</v>
      </c>
      <c r="AO427" s="71">
        <v>6.8</v>
      </c>
      <c r="AP427" s="71">
        <v>7.6</v>
      </c>
      <c r="AQ427" s="71" t="s">
        <v>393</v>
      </c>
      <c r="AR427" s="71" t="s">
        <v>393</v>
      </c>
      <c r="AS427" s="71" t="s">
        <v>393</v>
      </c>
      <c r="AT427" s="71" t="s">
        <v>393</v>
      </c>
      <c r="AU427" s="71">
        <v>6.3</v>
      </c>
      <c r="AV427" s="71" t="s">
        <v>393</v>
      </c>
      <c r="AW427" s="71" t="s">
        <v>393</v>
      </c>
      <c r="AX427" s="71" t="s">
        <v>393</v>
      </c>
      <c r="AY427" s="71" t="s">
        <v>393</v>
      </c>
      <c r="AZ427" s="71" t="s">
        <v>393</v>
      </c>
      <c r="BA427" s="71">
        <v>0</v>
      </c>
      <c r="BB427" s="71">
        <v>6.5</v>
      </c>
      <c r="BC427" s="71">
        <v>6.6</v>
      </c>
      <c r="BD427" s="69">
        <v>5</v>
      </c>
      <c r="BE427" s="70">
        <v>0</v>
      </c>
      <c r="BF427" s="68">
        <v>4.9000000000000004</v>
      </c>
      <c r="BG427" s="68">
        <v>5.9</v>
      </c>
      <c r="BH427" s="68">
        <v>7.6</v>
      </c>
      <c r="BI427" s="68">
        <v>6.5</v>
      </c>
      <c r="BJ427" s="68">
        <v>6.3</v>
      </c>
      <c r="BK427" s="68">
        <v>5</v>
      </c>
      <c r="BL427" s="68">
        <v>6.5</v>
      </c>
      <c r="BM427" s="68">
        <v>6.2</v>
      </c>
      <c r="BN427" s="68">
        <v>6.2</v>
      </c>
      <c r="BO427" s="68">
        <v>5.3</v>
      </c>
      <c r="BP427" s="68">
        <v>5.0999999999999996</v>
      </c>
      <c r="BQ427" s="68">
        <v>5.9</v>
      </c>
      <c r="BR427" s="68">
        <v>5</v>
      </c>
      <c r="BS427" s="68" t="s">
        <v>393</v>
      </c>
      <c r="BT427" s="68">
        <v>9.1999999999999993</v>
      </c>
      <c r="BU427" s="68">
        <v>6.6</v>
      </c>
      <c r="BV427" s="68">
        <v>5.7</v>
      </c>
      <c r="BW427" s="68">
        <v>5.8</v>
      </c>
      <c r="BX427" s="68">
        <v>8.3000000000000007</v>
      </c>
      <c r="BY427" s="68" t="s">
        <v>219</v>
      </c>
      <c r="BZ427" s="69">
        <v>49</v>
      </c>
      <c r="CA427" s="70">
        <v>1</v>
      </c>
      <c r="CB427" s="68" t="s">
        <v>393</v>
      </c>
      <c r="CC427" s="68">
        <v>6.7</v>
      </c>
      <c r="CD427" s="68">
        <v>7</v>
      </c>
      <c r="CE427" s="68" t="s">
        <v>393</v>
      </c>
      <c r="CF427" s="68">
        <v>7.6</v>
      </c>
      <c r="CG427" s="68">
        <v>7.2</v>
      </c>
      <c r="CH427" s="68">
        <v>7.5</v>
      </c>
      <c r="CI427" s="68">
        <v>7.7</v>
      </c>
      <c r="CJ427" s="68" t="s">
        <v>393</v>
      </c>
      <c r="CK427" s="68">
        <v>6.1</v>
      </c>
      <c r="CL427" s="68" t="s">
        <v>393</v>
      </c>
      <c r="CM427" s="68" t="s">
        <v>393</v>
      </c>
      <c r="CN427" s="68" t="s">
        <v>393</v>
      </c>
      <c r="CO427" s="68" t="s">
        <v>393</v>
      </c>
      <c r="CP427" s="68">
        <v>5.7</v>
      </c>
      <c r="CQ427" s="68">
        <v>6.5</v>
      </c>
      <c r="CR427" s="68">
        <v>6.7</v>
      </c>
      <c r="CS427" s="68">
        <v>7.1</v>
      </c>
      <c r="CT427" s="68">
        <v>7.8</v>
      </c>
      <c r="CU427" s="69">
        <v>27</v>
      </c>
      <c r="CV427" s="70">
        <v>0</v>
      </c>
      <c r="CW427" s="72">
        <v>127</v>
      </c>
      <c r="CX427" s="72">
        <v>1</v>
      </c>
      <c r="CY427" s="72">
        <v>0</v>
      </c>
      <c r="CZ427" s="72">
        <v>128</v>
      </c>
      <c r="DA427" s="72">
        <v>6.47</v>
      </c>
      <c r="DB427" s="72">
        <v>2.54</v>
      </c>
      <c r="DC427" s="68" t="s">
        <v>393</v>
      </c>
      <c r="DD427" s="68" t="s">
        <v>393</v>
      </c>
      <c r="DE427" s="68" t="s">
        <v>393</v>
      </c>
      <c r="DF427" s="68" t="s">
        <v>393</v>
      </c>
      <c r="DG427" s="72"/>
      <c r="DH427" s="72">
        <v>0</v>
      </c>
      <c r="DI427" s="72">
        <v>0</v>
      </c>
      <c r="DJ427" s="69">
        <v>0</v>
      </c>
      <c r="DK427" s="70">
        <v>5</v>
      </c>
      <c r="DL427" s="72">
        <v>127</v>
      </c>
      <c r="DM427" s="72">
        <v>6</v>
      </c>
      <c r="DN427" s="72">
        <v>6.23</v>
      </c>
      <c r="DO427" s="72">
        <v>2.44</v>
      </c>
      <c r="DP427" s="69">
        <v>132</v>
      </c>
      <c r="DQ427" s="70">
        <v>6</v>
      </c>
      <c r="DR427" s="68">
        <v>137</v>
      </c>
      <c r="DS427" s="68">
        <v>132</v>
      </c>
      <c r="DT427" s="68">
        <v>6.52</v>
      </c>
      <c r="DU427" s="68">
        <v>2.56</v>
      </c>
      <c r="DV427" s="68" t="s">
        <v>393</v>
      </c>
      <c r="DW427" s="73">
        <v>7.8125E-3</v>
      </c>
      <c r="DX427" s="16">
        <v>2220716951</v>
      </c>
      <c r="DY427" s="16" t="e">
        <v>#N/A</v>
      </c>
      <c r="DZ427" s="16" t="e">
        <v>#N/A</v>
      </c>
    </row>
    <row r="428" spans="1:130" ht="18.75" customHeight="1" x14ac:dyDescent="0.2">
      <c r="A428" s="59">
        <v>4</v>
      </c>
      <c r="B428" s="59"/>
      <c r="C428" s="65">
        <v>2221717159</v>
      </c>
      <c r="D428" s="66" t="s">
        <v>12</v>
      </c>
      <c r="E428" s="66" t="s">
        <v>116</v>
      </c>
      <c r="F428" s="66" t="s">
        <v>198</v>
      </c>
      <c r="G428" s="67">
        <v>35797</v>
      </c>
      <c r="H428" s="66" t="s">
        <v>210</v>
      </c>
      <c r="I428" s="66" t="s">
        <v>212</v>
      </c>
      <c r="J428" s="68">
        <v>9.5</v>
      </c>
      <c r="K428" s="68">
        <v>9.6999999999999993</v>
      </c>
      <c r="L428" s="68">
        <v>8.1999999999999993</v>
      </c>
      <c r="M428" s="68">
        <v>7.6</v>
      </c>
      <c r="N428" s="68">
        <v>7.4</v>
      </c>
      <c r="O428" s="68">
        <v>6.6</v>
      </c>
      <c r="P428" s="68">
        <v>5.7</v>
      </c>
      <c r="Q428" s="68" t="s">
        <v>393</v>
      </c>
      <c r="R428" s="68">
        <v>8.4</v>
      </c>
      <c r="S428" s="68" t="s">
        <v>393</v>
      </c>
      <c r="T428" s="68" t="s">
        <v>393</v>
      </c>
      <c r="U428" s="68" t="s">
        <v>393</v>
      </c>
      <c r="V428" s="68" t="s">
        <v>219</v>
      </c>
      <c r="W428" s="68">
        <v>8.5</v>
      </c>
      <c r="X428" s="68" t="s">
        <v>393</v>
      </c>
      <c r="Y428" s="68">
        <v>9.4</v>
      </c>
      <c r="Z428" s="68">
        <v>9.5</v>
      </c>
      <c r="AA428" s="68">
        <v>7.5</v>
      </c>
      <c r="AB428" s="68">
        <v>8.1999999999999993</v>
      </c>
      <c r="AC428" s="68">
        <v>5.4</v>
      </c>
      <c r="AD428" s="68">
        <v>5.7</v>
      </c>
      <c r="AE428" s="68">
        <v>8.9</v>
      </c>
      <c r="AF428" s="68">
        <v>8.9</v>
      </c>
      <c r="AG428" s="68">
        <v>6.7</v>
      </c>
      <c r="AH428" s="68">
        <v>8.9</v>
      </c>
      <c r="AI428" s="68">
        <v>5.5</v>
      </c>
      <c r="AJ428" s="68">
        <v>5.0999999999999996</v>
      </c>
      <c r="AK428" s="68">
        <v>6.2</v>
      </c>
      <c r="AL428" s="68">
        <v>5.4</v>
      </c>
      <c r="AM428" s="69">
        <v>49</v>
      </c>
      <c r="AN428" s="70">
        <v>2</v>
      </c>
      <c r="AO428" s="71">
        <v>6.2</v>
      </c>
      <c r="AP428" s="71">
        <v>7.1</v>
      </c>
      <c r="AQ428" s="71" t="s">
        <v>393</v>
      </c>
      <c r="AR428" s="71" t="s">
        <v>393</v>
      </c>
      <c r="AS428" s="71" t="s">
        <v>393</v>
      </c>
      <c r="AT428" s="71" t="s">
        <v>393</v>
      </c>
      <c r="AU428" s="71" t="s">
        <v>393</v>
      </c>
      <c r="AV428" s="71">
        <v>7.6</v>
      </c>
      <c r="AW428" s="71" t="s">
        <v>393</v>
      </c>
      <c r="AX428" s="71" t="s">
        <v>393</v>
      </c>
      <c r="AY428" s="71" t="s">
        <v>393</v>
      </c>
      <c r="AZ428" s="71" t="s">
        <v>393</v>
      </c>
      <c r="BA428" s="71" t="s">
        <v>393</v>
      </c>
      <c r="BB428" s="71">
        <v>6.8</v>
      </c>
      <c r="BC428" s="71">
        <v>4.5</v>
      </c>
      <c r="BD428" s="69">
        <v>5</v>
      </c>
      <c r="BE428" s="70">
        <v>0</v>
      </c>
      <c r="BF428" s="68">
        <v>5.8</v>
      </c>
      <c r="BG428" s="68">
        <v>5.6</v>
      </c>
      <c r="BH428" s="68">
        <v>4</v>
      </c>
      <c r="BI428" s="68">
        <v>6.6</v>
      </c>
      <c r="BJ428" s="68">
        <v>7.1</v>
      </c>
      <c r="BK428" s="68">
        <v>8.1999999999999993</v>
      </c>
      <c r="BL428" s="68">
        <v>8.6</v>
      </c>
      <c r="BM428" s="68">
        <v>5.4</v>
      </c>
      <c r="BN428" s="68">
        <v>4.7</v>
      </c>
      <c r="BO428" s="68">
        <v>6.5</v>
      </c>
      <c r="BP428" s="68">
        <v>5.2</v>
      </c>
      <c r="BQ428" s="68">
        <v>6.1</v>
      </c>
      <c r="BR428" s="68">
        <v>7.8</v>
      </c>
      <c r="BS428" s="68" t="s">
        <v>393</v>
      </c>
      <c r="BT428" s="68">
        <v>7.9</v>
      </c>
      <c r="BU428" s="68">
        <v>5.9</v>
      </c>
      <c r="BV428" s="68">
        <v>5.7</v>
      </c>
      <c r="BW428" s="68">
        <v>4.3</v>
      </c>
      <c r="BX428" s="68">
        <v>8.1999999999999993</v>
      </c>
      <c r="BY428" s="68">
        <v>7.8</v>
      </c>
      <c r="BZ428" s="69">
        <v>50</v>
      </c>
      <c r="CA428" s="70">
        <v>0</v>
      </c>
      <c r="CB428" s="68">
        <v>9.6999999999999993</v>
      </c>
      <c r="CC428" s="68" t="s">
        <v>393</v>
      </c>
      <c r="CD428" s="68">
        <v>9.1999999999999993</v>
      </c>
      <c r="CE428" s="68" t="s">
        <v>393</v>
      </c>
      <c r="CF428" s="68">
        <v>7.4</v>
      </c>
      <c r="CG428" s="68">
        <v>5.8</v>
      </c>
      <c r="CH428" s="68">
        <v>6.7</v>
      </c>
      <c r="CI428" s="68">
        <v>5.0999999999999996</v>
      </c>
      <c r="CJ428" s="68" t="s">
        <v>393</v>
      </c>
      <c r="CK428" s="68" t="s">
        <v>393</v>
      </c>
      <c r="CL428" s="68" t="s">
        <v>393</v>
      </c>
      <c r="CM428" s="68" t="s">
        <v>393</v>
      </c>
      <c r="CN428" s="68" t="s">
        <v>393</v>
      </c>
      <c r="CO428" s="68">
        <v>8.4</v>
      </c>
      <c r="CP428" s="68">
        <v>5.8</v>
      </c>
      <c r="CQ428" s="68">
        <v>6.6</v>
      </c>
      <c r="CR428" s="68">
        <v>8.6999999999999993</v>
      </c>
      <c r="CS428" s="68">
        <v>5.2</v>
      </c>
      <c r="CT428" s="68">
        <v>6.4</v>
      </c>
      <c r="CU428" s="69">
        <v>27</v>
      </c>
      <c r="CV428" s="70">
        <v>0</v>
      </c>
      <c r="CW428" s="72">
        <v>126</v>
      </c>
      <c r="CX428" s="72">
        <v>2</v>
      </c>
      <c r="CY428" s="72">
        <v>0</v>
      </c>
      <c r="CZ428" s="72">
        <v>128</v>
      </c>
      <c r="DA428" s="72">
        <v>6.78</v>
      </c>
      <c r="DB428" s="72">
        <v>2.69</v>
      </c>
      <c r="DC428" s="68" t="s">
        <v>393</v>
      </c>
      <c r="DD428" s="68" t="s">
        <v>393</v>
      </c>
      <c r="DE428" s="68" t="s">
        <v>393</v>
      </c>
      <c r="DF428" s="68" t="s">
        <v>393</v>
      </c>
      <c r="DG428" s="72"/>
      <c r="DH428" s="72">
        <v>0</v>
      </c>
      <c r="DI428" s="72">
        <v>0</v>
      </c>
      <c r="DJ428" s="69">
        <v>0</v>
      </c>
      <c r="DK428" s="70">
        <v>5</v>
      </c>
      <c r="DL428" s="72">
        <v>126</v>
      </c>
      <c r="DM428" s="72">
        <v>7</v>
      </c>
      <c r="DN428" s="72">
        <v>6.53</v>
      </c>
      <c r="DO428" s="72">
        <v>2.59</v>
      </c>
      <c r="DP428" s="69">
        <v>131</v>
      </c>
      <c r="DQ428" s="70">
        <v>7</v>
      </c>
      <c r="DR428" s="68">
        <v>137</v>
      </c>
      <c r="DS428" s="68">
        <v>131</v>
      </c>
      <c r="DT428" s="68">
        <v>6.89</v>
      </c>
      <c r="DU428" s="68">
        <v>2.74</v>
      </c>
      <c r="DV428" s="68" t="s">
        <v>393</v>
      </c>
      <c r="DW428" s="73">
        <v>1.5625E-2</v>
      </c>
      <c r="DX428" s="16">
        <v>2221717159</v>
      </c>
      <c r="DY428" s="16" t="e">
        <v>#N/A</v>
      </c>
      <c r="DZ428" s="16" t="e">
        <v>#N/A</v>
      </c>
    </row>
    <row r="429" spans="1:130" ht="15.95" customHeight="1" x14ac:dyDescent="0.2">
      <c r="A429" s="59">
        <v>5</v>
      </c>
      <c r="B429" s="626"/>
      <c r="C429" s="45">
        <v>2220729639</v>
      </c>
      <c r="D429" s="198" t="s">
        <v>6</v>
      </c>
      <c r="E429" s="198" t="s">
        <v>110</v>
      </c>
      <c r="F429" s="198" t="s">
        <v>187</v>
      </c>
      <c r="G429" s="199">
        <v>36077</v>
      </c>
      <c r="H429" s="198" t="s">
        <v>209</v>
      </c>
      <c r="I429" s="198" t="s">
        <v>212</v>
      </c>
      <c r="J429" s="200">
        <v>6.5</v>
      </c>
      <c r="K429" s="200">
        <v>7.2</v>
      </c>
      <c r="L429" s="200">
        <v>6.3</v>
      </c>
      <c r="M429" s="200">
        <v>6.4</v>
      </c>
      <c r="N429" s="200">
        <v>4.8</v>
      </c>
      <c r="O429" s="200">
        <v>4.8</v>
      </c>
      <c r="P429" s="200">
        <v>5.2</v>
      </c>
      <c r="Q429" s="200" t="s">
        <v>393</v>
      </c>
      <c r="R429" s="200">
        <v>5.9</v>
      </c>
      <c r="S429" s="200" t="s">
        <v>393</v>
      </c>
      <c r="T429" s="200" t="s">
        <v>393</v>
      </c>
      <c r="U429" s="200" t="s">
        <v>393</v>
      </c>
      <c r="V429" s="200" t="s">
        <v>393</v>
      </c>
      <c r="W429" s="200">
        <v>8</v>
      </c>
      <c r="X429" s="200">
        <v>8.3000000000000007</v>
      </c>
      <c r="Y429" s="200">
        <v>7.3</v>
      </c>
      <c r="Z429" s="200">
        <v>9.1</v>
      </c>
      <c r="AA429" s="200">
        <v>7.4</v>
      </c>
      <c r="AB429" s="200">
        <v>6.3</v>
      </c>
      <c r="AC429" s="200">
        <v>4.2</v>
      </c>
      <c r="AD429" s="200">
        <v>7.7</v>
      </c>
      <c r="AE429" s="200">
        <v>6.1</v>
      </c>
      <c r="AF429" s="200">
        <v>6.7</v>
      </c>
      <c r="AG429" s="200">
        <v>6.1</v>
      </c>
      <c r="AH429" s="200">
        <v>6.6</v>
      </c>
      <c r="AI429" s="200">
        <v>6.2</v>
      </c>
      <c r="AJ429" s="200">
        <v>5.5</v>
      </c>
      <c r="AK429" s="200">
        <v>6.7</v>
      </c>
      <c r="AL429" s="200">
        <v>7.4</v>
      </c>
      <c r="AM429" s="201">
        <v>51</v>
      </c>
      <c r="AN429" s="202">
        <v>0</v>
      </c>
      <c r="AO429" s="203">
        <v>6.2</v>
      </c>
      <c r="AP429" s="203">
        <v>5.7</v>
      </c>
      <c r="AQ429" s="203" t="s">
        <v>219</v>
      </c>
      <c r="AR429" s="203" t="s">
        <v>393</v>
      </c>
      <c r="AS429" s="203">
        <v>4.5</v>
      </c>
      <c r="AT429" s="203" t="s">
        <v>393</v>
      </c>
      <c r="AU429" s="203" t="s">
        <v>393</v>
      </c>
      <c r="AV429" s="203" t="s">
        <v>393</v>
      </c>
      <c r="AW429" s="203">
        <v>5.6</v>
      </c>
      <c r="AX429" s="203" t="s">
        <v>393</v>
      </c>
      <c r="AY429" s="203">
        <v>4.5999999999999996</v>
      </c>
      <c r="AZ429" s="203" t="s">
        <v>393</v>
      </c>
      <c r="BA429" s="203" t="s">
        <v>393</v>
      </c>
      <c r="BB429" s="203" t="s">
        <v>393</v>
      </c>
      <c r="BC429" s="203">
        <v>5.4</v>
      </c>
      <c r="BD429" s="201">
        <v>6</v>
      </c>
      <c r="BE429" s="202">
        <v>0</v>
      </c>
      <c r="BF429" s="200">
        <v>5.4</v>
      </c>
      <c r="BG429" s="200">
        <v>4.0999999999999996</v>
      </c>
      <c r="BH429" s="200">
        <v>4.5999999999999996</v>
      </c>
      <c r="BI429" s="200">
        <v>7.1</v>
      </c>
      <c r="BJ429" s="200">
        <v>5.7</v>
      </c>
      <c r="BK429" s="200">
        <v>6.4</v>
      </c>
      <c r="BL429" s="200">
        <v>6.9</v>
      </c>
      <c r="BM429" s="200">
        <v>5.7</v>
      </c>
      <c r="BN429" s="200">
        <v>7.2</v>
      </c>
      <c r="BO429" s="200">
        <v>5.0999999999999996</v>
      </c>
      <c r="BP429" s="200">
        <v>6.7</v>
      </c>
      <c r="BQ429" s="200" t="s">
        <v>219</v>
      </c>
      <c r="BR429" s="200">
        <v>5.4</v>
      </c>
      <c r="BS429" s="200" t="s">
        <v>393</v>
      </c>
      <c r="BT429" s="200">
        <v>6.1</v>
      </c>
      <c r="BU429" s="200">
        <v>5.0999999999999996</v>
      </c>
      <c r="BV429" s="200">
        <v>5.7</v>
      </c>
      <c r="BW429" s="200">
        <v>5.5</v>
      </c>
      <c r="BX429" s="200">
        <v>5.4</v>
      </c>
      <c r="BY429" s="200">
        <v>8.6999999999999993</v>
      </c>
      <c r="BZ429" s="201">
        <v>48</v>
      </c>
      <c r="CA429" s="202">
        <v>2</v>
      </c>
      <c r="CB429" s="200" t="s">
        <v>393</v>
      </c>
      <c r="CC429" s="200">
        <v>7.8</v>
      </c>
      <c r="CD429" s="200">
        <v>6.6</v>
      </c>
      <c r="CE429" s="200" t="s">
        <v>393</v>
      </c>
      <c r="CF429" s="200">
        <v>7.1</v>
      </c>
      <c r="CG429" s="200">
        <v>6.1</v>
      </c>
      <c r="CH429" s="200">
        <v>7.1</v>
      </c>
      <c r="CI429" s="200">
        <v>5.2</v>
      </c>
      <c r="CJ429" s="200" t="s">
        <v>393</v>
      </c>
      <c r="CK429" s="200" t="s">
        <v>393</v>
      </c>
      <c r="CL429" s="200" t="s">
        <v>393</v>
      </c>
      <c r="CM429" s="200">
        <v>4.8</v>
      </c>
      <c r="CN429" s="200" t="s">
        <v>393</v>
      </c>
      <c r="CO429" s="200" t="s">
        <v>393</v>
      </c>
      <c r="CP429" s="200">
        <v>6.2</v>
      </c>
      <c r="CQ429" s="200">
        <v>7.1</v>
      </c>
      <c r="CR429" s="200">
        <v>8</v>
      </c>
      <c r="CS429" s="200">
        <v>7.1</v>
      </c>
      <c r="CT429" s="200">
        <v>7.3</v>
      </c>
      <c r="CU429" s="201">
        <v>27</v>
      </c>
      <c r="CV429" s="202">
        <v>0</v>
      </c>
      <c r="CW429" s="204">
        <v>126</v>
      </c>
      <c r="CX429" s="204">
        <v>2</v>
      </c>
      <c r="CY429" s="204">
        <v>0</v>
      </c>
      <c r="CZ429" s="204">
        <v>128</v>
      </c>
      <c r="DA429" s="204">
        <v>6.12</v>
      </c>
      <c r="DB429" s="204">
        <v>2.3199999999999998</v>
      </c>
      <c r="DC429" s="200" t="s">
        <v>393</v>
      </c>
      <c r="DD429" s="200" t="s">
        <v>393</v>
      </c>
      <c r="DE429" s="200" t="s">
        <v>393</v>
      </c>
      <c r="DF429" s="200" t="s">
        <v>393</v>
      </c>
      <c r="DG429" s="204"/>
      <c r="DH429" s="204">
        <v>0</v>
      </c>
      <c r="DI429" s="204">
        <v>0</v>
      </c>
      <c r="DJ429" s="201">
        <v>0</v>
      </c>
      <c r="DK429" s="202">
        <v>5</v>
      </c>
      <c r="DL429" s="204">
        <v>126</v>
      </c>
      <c r="DM429" s="204">
        <v>7</v>
      </c>
      <c r="DN429" s="204">
        <v>5.89</v>
      </c>
      <c r="DO429" s="204">
        <v>2.23</v>
      </c>
      <c r="DP429" s="201">
        <v>132</v>
      </c>
      <c r="DQ429" s="202">
        <v>7</v>
      </c>
      <c r="DR429" s="200">
        <v>137</v>
      </c>
      <c r="DS429" s="200">
        <v>126</v>
      </c>
      <c r="DT429" s="200">
        <v>6.2</v>
      </c>
      <c r="DU429" s="200">
        <v>2.35</v>
      </c>
      <c r="DV429" s="200" t="s">
        <v>393</v>
      </c>
      <c r="DW429" s="205">
        <v>1.5625E-2</v>
      </c>
      <c r="DX429" s="16">
        <v>2220729639</v>
      </c>
      <c r="DY429" s="16" t="e">
        <v>#N/A</v>
      </c>
      <c r="DZ429" s="16" t="e">
        <v>#N/A</v>
      </c>
    </row>
    <row r="430" spans="1:130" ht="18.75" customHeight="1" x14ac:dyDescent="0.2">
      <c r="A430" s="59">
        <v>6</v>
      </c>
      <c r="B430" s="59"/>
      <c r="C430" s="65">
        <v>2220728780</v>
      </c>
      <c r="D430" s="66" t="s">
        <v>14</v>
      </c>
      <c r="E430" s="66" t="s">
        <v>51</v>
      </c>
      <c r="F430" s="66" t="s">
        <v>134</v>
      </c>
      <c r="G430" s="67">
        <v>35953</v>
      </c>
      <c r="H430" s="66" t="s">
        <v>209</v>
      </c>
      <c r="I430" s="66" t="s">
        <v>212</v>
      </c>
      <c r="J430" s="68">
        <v>8</v>
      </c>
      <c r="K430" s="68">
        <v>8.1</v>
      </c>
      <c r="L430" s="68">
        <v>7.7</v>
      </c>
      <c r="M430" s="68">
        <v>7.9</v>
      </c>
      <c r="N430" s="68">
        <v>6.5</v>
      </c>
      <c r="O430" s="68">
        <v>5.3</v>
      </c>
      <c r="P430" s="68">
        <v>5.6</v>
      </c>
      <c r="Q430" s="68" t="s">
        <v>393</v>
      </c>
      <c r="R430" s="68">
        <v>7.4</v>
      </c>
      <c r="S430" s="68" t="s">
        <v>393</v>
      </c>
      <c r="T430" s="68" t="s">
        <v>393</v>
      </c>
      <c r="U430" s="68" t="s">
        <v>393</v>
      </c>
      <c r="V430" s="68" t="s">
        <v>393</v>
      </c>
      <c r="W430" s="68">
        <v>8</v>
      </c>
      <c r="X430" s="68">
        <v>7.8</v>
      </c>
      <c r="Y430" s="68">
        <v>8.6999999999999993</v>
      </c>
      <c r="Z430" s="68">
        <v>8</v>
      </c>
      <c r="AA430" s="68">
        <v>5.6</v>
      </c>
      <c r="AB430" s="68">
        <v>6.6</v>
      </c>
      <c r="AC430" s="68">
        <v>7.1</v>
      </c>
      <c r="AD430" s="68">
        <v>7.5</v>
      </c>
      <c r="AE430" s="68">
        <v>7</v>
      </c>
      <c r="AF430" s="68">
        <v>5.9</v>
      </c>
      <c r="AG430" s="68">
        <v>4.9000000000000004</v>
      </c>
      <c r="AH430" s="68">
        <v>6.7</v>
      </c>
      <c r="AI430" s="68">
        <v>5.7</v>
      </c>
      <c r="AJ430" s="68">
        <v>5.6</v>
      </c>
      <c r="AK430" s="68">
        <v>5.4</v>
      </c>
      <c r="AL430" s="68">
        <v>6.2</v>
      </c>
      <c r="AM430" s="69">
        <v>51</v>
      </c>
      <c r="AN430" s="70">
        <v>0</v>
      </c>
      <c r="AO430" s="71">
        <v>5.8</v>
      </c>
      <c r="AP430" s="71">
        <v>7.3</v>
      </c>
      <c r="AQ430" s="71">
        <v>6.1</v>
      </c>
      <c r="AR430" s="71" t="s">
        <v>393</v>
      </c>
      <c r="AS430" s="71" t="s">
        <v>393</v>
      </c>
      <c r="AT430" s="71" t="s">
        <v>393</v>
      </c>
      <c r="AU430" s="71" t="s">
        <v>393</v>
      </c>
      <c r="AV430" s="71" t="s">
        <v>393</v>
      </c>
      <c r="AW430" s="71">
        <v>5.5</v>
      </c>
      <c r="AX430" s="71" t="s">
        <v>393</v>
      </c>
      <c r="AY430" s="71" t="s">
        <v>393</v>
      </c>
      <c r="AZ430" s="71" t="s">
        <v>393</v>
      </c>
      <c r="BA430" s="71" t="s">
        <v>393</v>
      </c>
      <c r="BB430" s="71" t="s">
        <v>393</v>
      </c>
      <c r="BC430" s="71">
        <v>6.2</v>
      </c>
      <c r="BD430" s="69">
        <v>5</v>
      </c>
      <c r="BE430" s="70">
        <v>0</v>
      </c>
      <c r="BF430" s="68">
        <v>5.0999999999999996</v>
      </c>
      <c r="BG430" s="68">
        <v>4.9000000000000004</v>
      </c>
      <c r="BH430" s="68">
        <v>6.2</v>
      </c>
      <c r="BI430" s="68">
        <v>6.8</v>
      </c>
      <c r="BJ430" s="68">
        <v>5</v>
      </c>
      <c r="BK430" s="68">
        <v>4.7</v>
      </c>
      <c r="BL430" s="68">
        <v>6.7</v>
      </c>
      <c r="BM430" s="68">
        <v>5.5</v>
      </c>
      <c r="BN430" s="68">
        <v>5.3</v>
      </c>
      <c r="BO430" s="68">
        <v>4.8</v>
      </c>
      <c r="BP430" s="68">
        <v>6.1</v>
      </c>
      <c r="BQ430" s="68" t="s">
        <v>219</v>
      </c>
      <c r="BR430" s="68">
        <v>4.7</v>
      </c>
      <c r="BS430" s="68" t="s">
        <v>393</v>
      </c>
      <c r="BT430" s="68">
        <v>5.3</v>
      </c>
      <c r="BU430" s="68">
        <v>5.8</v>
      </c>
      <c r="BV430" s="68">
        <v>4.5999999999999996</v>
      </c>
      <c r="BW430" s="68">
        <v>5.7</v>
      </c>
      <c r="BX430" s="68">
        <v>6.1</v>
      </c>
      <c r="BY430" s="68">
        <v>7.4</v>
      </c>
      <c r="BZ430" s="69">
        <v>48</v>
      </c>
      <c r="CA430" s="70">
        <v>2</v>
      </c>
      <c r="CB430" s="68" t="s">
        <v>393</v>
      </c>
      <c r="CC430" s="68">
        <v>6.4</v>
      </c>
      <c r="CD430" s="68">
        <v>5.6</v>
      </c>
      <c r="CE430" s="68" t="s">
        <v>393</v>
      </c>
      <c r="CF430" s="68">
        <v>5.8</v>
      </c>
      <c r="CG430" s="68">
        <v>6.2</v>
      </c>
      <c r="CH430" s="68">
        <v>6.4</v>
      </c>
      <c r="CI430" s="68">
        <v>6.1</v>
      </c>
      <c r="CJ430" s="68" t="s">
        <v>393</v>
      </c>
      <c r="CK430" s="68">
        <v>7.5</v>
      </c>
      <c r="CL430" s="68" t="s">
        <v>393</v>
      </c>
      <c r="CM430" s="68" t="s">
        <v>393</v>
      </c>
      <c r="CN430" s="68" t="s">
        <v>393</v>
      </c>
      <c r="CO430" s="68" t="s">
        <v>393</v>
      </c>
      <c r="CP430" s="68">
        <v>5.8</v>
      </c>
      <c r="CQ430" s="68">
        <v>5.8</v>
      </c>
      <c r="CR430" s="68">
        <v>7.9</v>
      </c>
      <c r="CS430" s="68">
        <v>7.1</v>
      </c>
      <c r="CT430" s="68">
        <v>6.4</v>
      </c>
      <c r="CU430" s="69">
        <v>27</v>
      </c>
      <c r="CV430" s="70">
        <v>0</v>
      </c>
      <c r="CW430" s="72">
        <v>126</v>
      </c>
      <c r="CX430" s="72">
        <v>2</v>
      </c>
      <c r="CY430" s="72">
        <v>0</v>
      </c>
      <c r="CZ430" s="72">
        <v>128</v>
      </c>
      <c r="DA430" s="72">
        <v>6.06</v>
      </c>
      <c r="DB430" s="72">
        <v>2.2999999999999998</v>
      </c>
      <c r="DC430" s="68" t="s">
        <v>393</v>
      </c>
      <c r="DD430" s="68" t="s">
        <v>393</v>
      </c>
      <c r="DE430" s="68" t="s">
        <v>393</v>
      </c>
      <c r="DF430" s="68" t="s">
        <v>393</v>
      </c>
      <c r="DG430" s="72"/>
      <c r="DH430" s="72">
        <v>0</v>
      </c>
      <c r="DI430" s="72">
        <v>0</v>
      </c>
      <c r="DJ430" s="69">
        <v>0</v>
      </c>
      <c r="DK430" s="70">
        <v>5</v>
      </c>
      <c r="DL430" s="72">
        <v>126</v>
      </c>
      <c r="DM430" s="72">
        <v>7</v>
      </c>
      <c r="DN430" s="72">
        <v>5.84</v>
      </c>
      <c r="DO430" s="72">
        <v>2.2200000000000002</v>
      </c>
      <c r="DP430" s="69">
        <v>131</v>
      </c>
      <c r="DQ430" s="70">
        <v>7</v>
      </c>
      <c r="DR430" s="68">
        <v>137</v>
      </c>
      <c r="DS430" s="68">
        <v>131</v>
      </c>
      <c r="DT430" s="68">
        <v>6.16</v>
      </c>
      <c r="DU430" s="68">
        <v>2.34</v>
      </c>
      <c r="DV430" s="68" t="s">
        <v>393</v>
      </c>
      <c r="DW430" s="73">
        <v>1.5625E-2</v>
      </c>
      <c r="DX430" s="16">
        <v>2220728780</v>
      </c>
      <c r="DY430" s="16" t="e">
        <v>#N/A</v>
      </c>
      <c r="DZ430" s="16" t="e">
        <v>#N/A</v>
      </c>
    </row>
    <row r="431" spans="1:130" ht="18.75" customHeight="1" x14ac:dyDescent="0.2">
      <c r="A431" s="59">
        <v>7</v>
      </c>
      <c r="B431" s="59"/>
      <c r="C431" s="65">
        <v>2220727362</v>
      </c>
      <c r="D431" s="66" t="s">
        <v>7</v>
      </c>
      <c r="E431" s="66" t="s">
        <v>48</v>
      </c>
      <c r="F431" s="66" t="s">
        <v>166</v>
      </c>
      <c r="G431" s="67">
        <v>35903</v>
      </c>
      <c r="H431" s="66" t="s">
        <v>209</v>
      </c>
      <c r="I431" s="66" t="s">
        <v>212</v>
      </c>
      <c r="J431" s="68">
        <v>8.5</v>
      </c>
      <c r="K431" s="68">
        <v>6.6</v>
      </c>
      <c r="L431" s="68">
        <v>7.8</v>
      </c>
      <c r="M431" s="68">
        <v>7.9</v>
      </c>
      <c r="N431" s="68">
        <v>6.8</v>
      </c>
      <c r="O431" s="68">
        <v>8.6</v>
      </c>
      <c r="P431" s="68">
        <v>9.1999999999999993</v>
      </c>
      <c r="Q431" s="68" t="s">
        <v>393</v>
      </c>
      <c r="R431" s="68">
        <v>6.8</v>
      </c>
      <c r="S431" s="68" t="s">
        <v>393</v>
      </c>
      <c r="T431" s="68" t="s">
        <v>393</v>
      </c>
      <c r="U431" s="68" t="s">
        <v>393</v>
      </c>
      <c r="V431" s="68" t="s">
        <v>393</v>
      </c>
      <c r="W431" s="68">
        <v>8.3000000000000007</v>
      </c>
      <c r="X431" s="68">
        <v>6.7</v>
      </c>
      <c r="Y431" s="68">
        <v>9.3000000000000007</v>
      </c>
      <c r="Z431" s="68">
        <v>8.3000000000000007</v>
      </c>
      <c r="AA431" s="68">
        <v>6.5</v>
      </c>
      <c r="AB431" s="68">
        <v>8.1999999999999993</v>
      </c>
      <c r="AC431" s="68">
        <v>7.8</v>
      </c>
      <c r="AD431" s="68">
        <v>8.1</v>
      </c>
      <c r="AE431" s="68">
        <v>8.3000000000000007</v>
      </c>
      <c r="AF431" s="68">
        <v>9.3000000000000007</v>
      </c>
      <c r="AG431" s="68">
        <v>6.1</v>
      </c>
      <c r="AH431" s="68">
        <v>7.6</v>
      </c>
      <c r="AI431" s="68">
        <v>6.9</v>
      </c>
      <c r="AJ431" s="68">
        <v>8.1999999999999993</v>
      </c>
      <c r="AK431" s="68">
        <v>6.7</v>
      </c>
      <c r="AL431" s="68">
        <v>6.3</v>
      </c>
      <c r="AM431" s="69">
        <v>51</v>
      </c>
      <c r="AN431" s="70">
        <v>0</v>
      </c>
      <c r="AO431" s="71">
        <v>7</v>
      </c>
      <c r="AP431" s="71">
        <v>5.6</v>
      </c>
      <c r="AQ431" s="71">
        <v>6.5</v>
      </c>
      <c r="AR431" s="71" t="s">
        <v>393</v>
      </c>
      <c r="AS431" s="71" t="s">
        <v>393</v>
      </c>
      <c r="AT431" s="71" t="s">
        <v>393</v>
      </c>
      <c r="AU431" s="71" t="s">
        <v>393</v>
      </c>
      <c r="AV431" s="71" t="s">
        <v>393</v>
      </c>
      <c r="AW431" s="71">
        <v>5.8</v>
      </c>
      <c r="AX431" s="71" t="s">
        <v>393</v>
      </c>
      <c r="AY431" s="71" t="s">
        <v>393</v>
      </c>
      <c r="AZ431" s="71" t="s">
        <v>393</v>
      </c>
      <c r="BA431" s="71" t="s">
        <v>393</v>
      </c>
      <c r="BB431" s="71" t="s">
        <v>393</v>
      </c>
      <c r="BC431" s="71">
        <v>7.5</v>
      </c>
      <c r="BD431" s="69">
        <v>5</v>
      </c>
      <c r="BE431" s="70">
        <v>0</v>
      </c>
      <c r="BF431" s="68">
        <v>6</v>
      </c>
      <c r="BG431" s="68">
        <v>7.5</v>
      </c>
      <c r="BH431" s="68">
        <v>8.4</v>
      </c>
      <c r="BI431" s="68">
        <v>6.8</v>
      </c>
      <c r="BJ431" s="68">
        <v>7.1</v>
      </c>
      <c r="BK431" s="68">
        <v>6.1</v>
      </c>
      <c r="BL431" s="68">
        <v>8.6</v>
      </c>
      <c r="BM431" s="68">
        <v>6.9</v>
      </c>
      <c r="BN431" s="68">
        <v>6.1</v>
      </c>
      <c r="BO431" s="68">
        <v>7.3</v>
      </c>
      <c r="BP431" s="68">
        <v>5.0999999999999996</v>
      </c>
      <c r="BQ431" s="68">
        <v>7.4</v>
      </c>
      <c r="BR431" s="68">
        <v>7.1</v>
      </c>
      <c r="BS431" s="68" t="s">
        <v>393</v>
      </c>
      <c r="BT431" s="68">
        <v>5</v>
      </c>
      <c r="BU431" s="68">
        <v>6</v>
      </c>
      <c r="BV431" s="68">
        <v>5.3</v>
      </c>
      <c r="BW431" s="68">
        <v>6.8</v>
      </c>
      <c r="BX431" s="68">
        <v>8.6999999999999993</v>
      </c>
      <c r="BY431" s="68">
        <v>8.3000000000000007</v>
      </c>
      <c r="BZ431" s="69">
        <v>50</v>
      </c>
      <c r="CA431" s="70">
        <v>0</v>
      </c>
      <c r="CB431" s="68">
        <v>7.5</v>
      </c>
      <c r="CC431" s="68" t="s">
        <v>393</v>
      </c>
      <c r="CD431" s="68">
        <v>7.7</v>
      </c>
      <c r="CE431" s="68" t="s">
        <v>393</v>
      </c>
      <c r="CF431" s="68">
        <v>8.3000000000000007</v>
      </c>
      <c r="CG431" s="68">
        <v>5.7</v>
      </c>
      <c r="CH431" s="68">
        <v>9.1</v>
      </c>
      <c r="CI431" s="68" t="s">
        <v>219</v>
      </c>
      <c r="CJ431" s="68" t="s">
        <v>393</v>
      </c>
      <c r="CK431" s="68">
        <v>7.7</v>
      </c>
      <c r="CL431" s="68" t="s">
        <v>393</v>
      </c>
      <c r="CM431" s="68" t="s">
        <v>393</v>
      </c>
      <c r="CN431" s="68" t="s">
        <v>393</v>
      </c>
      <c r="CO431" s="68" t="s">
        <v>393</v>
      </c>
      <c r="CP431" s="68">
        <v>8.1</v>
      </c>
      <c r="CQ431" s="68">
        <v>7.5</v>
      </c>
      <c r="CR431" s="68">
        <v>8.5</v>
      </c>
      <c r="CS431" s="68">
        <v>5.4</v>
      </c>
      <c r="CT431" s="68">
        <v>7.6</v>
      </c>
      <c r="CU431" s="69">
        <v>24</v>
      </c>
      <c r="CV431" s="70">
        <v>3</v>
      </c>
      <c r="CW431" s="72">
        <v>125</v>
      </c>
      <c r="CX431" s="72">
        <v>3</v>
      </c>
      <c r="CY431" s="72">
        <v>0</v>
      </c>
      <c r="CZ431" s="72">
        <v>128</v>
      </c>
      <c r="DA431" s="72">
        <v>7.1</v>
      </c>
      <c r="DB431" s="72">
        <v>2.96</v>
      </c>
      <c r="DC431" s="68" t="s">
        <v>393</v>
      </c>
      <c r="DD431" s="68" t="s">
        <v>393</v>
      </c>
      <c r="DE431" s="68" t="s">
        <v>393</v>
      </c>
      <c r="DF431" s="68" t="s">
        <v>393</v>
      </c>
      <c r="DG431" s="72"/>
      <c r="DH431" s="72">
        <v>0</v>
      </c>
      <c r="DI431" s="72">
        <v>0</v>
      </c>
      <c r="DJ431" s="69">
        <v>0</v>
      </c>
      <c r="DK431" s="70">
        <v>5</v>
      </c>
      <c r="DL431" s="72">
        <v>125</v>
      </c>
      <c r="DM431" s="72">
        <v>8</v>
      </c>
      <c r="DN431" s="72">
        <v>6.83</v>
      </c>
      <c r="DO431" s="72">
        <v>2.85</v>
      </c>
      <c r="DP431" s="69">
        <v>130</v>
      </c>
      <c r="DQ431" s="70">
        <v>8</v>
      </c>
      <c r="DR431" s="68">
        <v>137</v>
      </c>
      <c r="DS431" s="68">
        <v>133</v>
      </c>
      <c r="DT431" s="68">
        <v>7.1</v>
      </c>
      <c r="DU431" s="68">
        <v>2.96</v>
      </c>
      <c r="DV431" s="68" t="s">
        <v>393</v>
      </c>
      <c r="DW431" s="73">
        <v>2.34375E-2</v>
      </c>
      <c r="DX431" s="16">
        <v>2220727362</v>
      </c>
      <c r="DY431" s="16" t="e">
        <v>#N/A</v>
      </c>
      <c r="DZ431" s="16" t="e">
        <v>#N/A</v>
      </c>
    </row>
    <row r="432" spans="1:130" ht="18.75" customHeight="1" x14ac:dyDescent="0.2">
      <c r="A432" s="59">
        <v>8</v>
      </c>
      <c r="B432" s="59"/>
      <c r="C432" s="65">
        <v>2120719565</v>
      </c>
      <c r="D432" s="66" t="s">
        <v>13</v>
      </c>
      <c r="E432" s="66" t="s">
        <v>64</v>
      </c>
      <c r="F432" s="66" t="s">
        <v>145</v>
      </c>
      <c r="G432" s="67">
        <v>35560</v>
      </c>
      <c r="H432" s="66" t="s">
        <v>209</v>
      </c>
      <c r="I432" s="66" t="s">
        <v>214</v>
      </c>
      <c r="J432" s="68">
        <v>7.4</v>
      </c>
      <c r="K432" s="68">
        <v>8</v>
      </c>
      <c r="L432" s="68">
        <v>6.4</v>
      </c>
      <c r="M432" s="68">
        <v>7.2</v>
      </c>
      <c r="N432" s="68">
        <v>8.4</v>
      </c>
      <c r="O432" s="68">
        <v>8.6</v>
      </c>
      <c r="P432" s="68">
        <v>7.6</v>
      </c>
      <c r="Q432" s="68" t="s">
        <v>393</v>
      </c>
      <c r="R432" s="68">
        <v>8.1</v>
      </c>
      <c r="S432" s="68" t="s">
        <v>393</v>
      </c>
      <c r="T432" s="68" t="s">
        <v>393</v>
      </c>
      <c r="U432" s="68" t="s">
        <v>393</v>
      </c>
      <c r="V432" s="68" t="s">
        <v>393</v>
      </c>
      <c r="W432" s="68">
        <v>5.7</v>
      </c>
      <c r="X432" s="68">
        <v>8.1</v>
      </c>
      <c r="Y432" s="68">
        <v>7.7</v>
      </c>
      <c r="Z432" s="68">
        <v>7.1</v>
      </c>
      <c r="AA432" s="68">
        <v>7.7</v>
      </c>
      <c r="AB432" s="68">
        <v>6.7</v>
      </c>
      <c r="AC432" s="68">
        <v>7.4</v>
      </c>
      <c r="AD432" s="68">
        <v>8.9</v>
      </c>
      <c r="AE432" s="68">
        <v>5.5</v>
      </c>
      <c r="AF432" s="68">
        <v>4.4000000000000004</v>
      </c>
      <c r="AG432" s="68">
        <v>6.9</v>
      </c>
      <c r="AH432" s="68">
        <v>7.8</v>
      </c>
      <c r="AI432" s="68">
        <v>5.4</v>
      </c>
      <c r="AJ432" s="68">
        <v>6.7</v>
      </c>
      <c r="AK432" s="68">
        <v>5.5</v>
      </c>
      <c r="AL432" s="68">
        <v>5.8</v>
      </c>
      <c r="AM432" s="69">
        <v>51</v>
      </c>
      <c r="AN432" s="70">
        <v>0</v>
      </c>
      <c r="AO432" s="71">
        <v>6.2</v>
      </c>
      <c r="AP432" s="71">
        <v>9.4</v>
      </c>
      <c r="AQ432" s="71" t="s">
        <v>393</v>
      </c>
      <c r="AR432" s="71" t="s">
        <v>393</v>
      </c>
      <c r="AS432" s="71">
        <v>8.4</v>
      </c>
      <c r="AT432" s="71" t="s">
        <v>393</v>
      </c>
      <c r="AU432" s="71" t="s">
        <v>393</v>
      </c>
      <c r="AV432" s="71" t="s">
        <v>393</v>
      </c>
      <c r="AW432" s="71" t="s">
        <v>393</v>
      </c>
      <c r="AX432" s="71" t="s">
        <v>393</v>
      </c>
      <c r="AY432" s="71">
        <v>9.8000000000000007</v>
      </c>
      <c r="AZ432" s="71" t="s">
        <v>393</v>
      </c>
      <c r="BA432" s="71" t="s">
        <v>393</v>
      </c>
      <c r="BB432" s="71" t="s">
        <v>393</v>
      </c>
      <c r="BC432" s="71">
        <v>8.5</v>
      </c>
      <c r="BD432" s="69">
        <v>5</v>
      </c>
      <c r="BE432" s="70">
        <v>0</v>
      </c>
      <c r="BF432" s="68">
        <v>5.0999999999999996</v>
      </c>
      <c r="BG432" s="68">
        <v>7.6</v>
      </c>
      <c r="BH432" s="68">
        <v>8.6</v>
      </c>
      <c r="BI432" s="68">
        <v>9.4</v>
      </c>
      <c r="BJ432" s="68">
        <v>8.1</v>
      </c>
      <c r="BK432" s="68">
        <v>6.8</v>
      </c>
      <c r="BL432" s="68">
        <v>6.3</v>
      </c>
      <c r="BM432" s="68">
        <v>7.1</v>
      </c>
      <c r="BN432" s="68">
        <v>6.3</v>
      </c>
      <c r="BO432" s="68">
        <v>8.1999999999999993</v>
      </c>
      <c r="BP432" s="68">
        <v>8.1999999999999993</v>
      </c>
      <c r="BQ432" s="68">
        <v>6.9</v>
      </c>
      <c r="BR432" s="68">
        <v>8.6999999999999993</v>
      </c>
      <c r="BS432" s="68" t="s">
        <v>393</v>
      </c>
      <c r="BT432" s="68">
        <v>8.6999999999999993</v>
      </c>
      <c r="BU432" s="68">
        <v>5.8</v>
      </c>
      <c r="BV432" s="68" t="s">
        <v>219</v>
      </c>
      <c r="BW432" s="68">
        <v>5.4</v>
      </c>
      <c r="BX432" s="68">
        <v>8.4</v>
      </c>
      <c r="BY432" s="68">
        <v>8.6</v>
      </c>
      <c r="BZ432" s="69">
        <v>47</v>
      </c>
      <c r="CA432" s="70">
        <v>3</v>
      </c>
      <c r="CB432" s="68">
        <v>8.3000000000000007</v>
      </c>
      <c r="CC432" s="68" t="s">
        <v>393</v>
      </c>
      <c r="CD432" s="68">
        <v>7.7</v>
      </c>
      <c r="CE432" s="68" t="s">
        <v>393</v>
      </c>
      <c r="CF432" s="68">
        <v>8.5</v>
      </c>
      <c r="CG432" s="68">
        <v>6.4</v>
      </c>
      <c r="CH432" s="68">
        <v>7.8</v>
      </c>
      <c r="CI432" s="68">
        <v>8.1</v>
      </c>
      <c r="CJ432" s="68" t="s">
        <v>393</v>
      </c>
      <c r="CK432" s="68">
        <v>7.2</v>
      </c>
      <c r="CL432" s="68" t="s">
        <v>393</v>
      </c>
      <c r="CM432" s="68" t="s">
        <v>393</v>
      </c>
      <c r="CN432" s="68" t="s">
        <v>393</v>
      </c>
      <c r="CO432" s="68" t="s">
        <v>393</v>
      </c>
      <c r="CP432" s="68">
        <v>6.9</v>
      </c>
      <c r="CQ432" s="68">
        <v>6.5</v>
      </c>
      <c r="CR432" s="68">
        <v>7.9</v>
      </c>
      <c r="CS432" s="68">
        <v>6.1</v>
      </c>
      <c r="CT432" s="68">
        <v>7.5</v>
      </c>
      <c r="CU432" s="69">
        <v>27</v>
      </c>
      <c r="CV432" s="70">
        <v>0</v>
      </c>
      <c r="CW432" s="72">
        <v>125</v>
      </c>
      <c r="CX432" s="72">
        <v>3</v>
      </c>
      <c r="CY432" s="72">
        <v>0</v>
      </c>
      <c r="CZ432" s="72">
        <v>128</v>
      </c>
      <c r="DA432" s="72">
        <v>7.12</v>
      </c>
      <c r="DB432" s="72">
        <v>2.95</v>
      </c>
      <c r="DC432" s="68" t="s">
        <v>393</v>
      </c>
      <c r="DD432" s="68" t="s">
        <v>393</v>
      </c>
      <c r="DE432" s="68" t="s">
        <v>393</v>
      </c>
      <c r="DF432" s="68" t="s">
        <v>393</v>
      </c>
      <c r="DG432" s="72"/>
      <c r="DH432" s="72">
        <v>0</v>
      </c>
      <c r="DI432" s="72">
        <v>0</v>
      </c>
      <c r="DJ432" s="69">
        <v>0</v>
      </c>
      <c r="DK432" s="70">
        <v>5</v>
      </c>
      <c r="DL432" s="72">
        <v>125</v>
      </c>
      <c r="DM432" s="72">
        <v>8</v>
      </c>
      <c r="DN432" s="72">
        <v>6.85</v>
      </c>
      <c r="DO432" s="72">
        <v>2.84</v>
      </c>
      <c r="DP432" s="69">
        <v>130</v>
      </c>
      <c r="DQ432" s="70">
        <v>8</v>
      </c>
      <c r="DR432" s="68">
        <v>137</v>
      </c>
      <c r="DS432" s="68">
        <v>130</v>
      </c>
      <c r="DT432" s="68">
        <v>7.29</v>
      </c>
      <c r="DU432" s="68">
        <v>3.02</v>
      </c>
      <c r="DV432" s="68" t="s">
        <v>370</v>
      </c>
      <c r="DW432" s="73">
        <v>2.34375E-2</v>
      </c>
      <c r="DX432" s="16">
        <v>2120719565</v>
      </c>
      <c r="DY432" s="16" t="e">
        <v>#N/A</v>
      </c>
      <c r="DZ432" s="16" t="e">
        <v>#N/A</v>
      </c>
    </row>
    <row r="433" spans="1:130" ht="18.75" customHeight="1" x14ac:dyDescent="0.2">
      <c r="A433" s="59">
        <v>9</v>
      </c>
      <c r="B433" s="59"/>
      <c r="C433" s="65">
        <v>2221727275</v>
      </c>
      <c r="D433" s="66" t="s">
        <v>10</v>
      </c>
      <c r="E433" s="66"/>
      <c r="F433" s="66" t="s">
        <v>131</v>
      </c>
      <c r="G433" s="67">
        <v>35871</v>
      </c>
      <c r="H433" s="66" t="s">
        <v>210</v>
      </c>
      <c r="I433" s="66" t="s">
        <v>212</v>
      </c>
      <c r="J433" s="68">
        <v>7.8</v>
      </c>
      <c r="K433" s="68">
        <v>6.9</v>
      </c>
      <c r="L433" s="68">
        <v>5.9</v>
      </c>
      <c r="M433" s="68">
        <v>6.7</v>
      </c>
      <c r="N433" s="68">
        <v>6.9</v>
      </c>
      <c r="O433" s="68">
        <v>4.3</v>
      </c>
      <c r="P433" s="68">
        <v>7.5</v>
      </c>
      <c r="Q433" s="68" t="s">
        <v>393</v>
      </c>
      <c r="R433" s="68">
        <v>6.6</v>
      </c>
      <c r="S433" s="68" t="s">
        <v>393</v>
      </c>
      <c r="T433" s="68" t="s">
        <v>393</v>
      </c>
      <c r="U433" s="68" t="s">
        <v>393</v>
      </c>
      <c r="V433" s="68" t="s">
        <v>393</v>
      </c>
      <c r="W433" s="68">
        <v>7.3</v>
      </c>
      <c r="X433" s="68">
        <v>6.4</v>
      </c>
      <c r="Y433" s="68">
        <v>8.5</v>
      </c>
      <c r="Z433" s="68">
        <v>7.9</v>
      </c>
      <c r="AA433" s="68">
        <v>6.5</v>
      </c>
      <c r="AB433" s="68">
        <v>7.7</v>
      </c>
      <c r="AC433" s="68">
        <v>5.3</v>
      </c>
      <c r="AD433" s="68">
        <v>7.9</v>
      </c>
      <c r="AE433" s="68">
        <v>6.8</v>
      </c>
      <c r="AF433" s="68">
        <v>5.8</v>
      </c>
      <c r="AG433" s="68">
        <v>7.2</v>
      </c>
      <c r="AH433" s="68">
        <v>7.4</v>
      </c>
      <c r="AI433" s="68">
        <v>6.2</v>
      </c>
      <c r="AJ433" s="68" t="s">
        <v>219</v>
      </c>
      <c r="AK433" s="68">
        <v>7.1</v>
      </c>
      <c r="AL433" s="68">
        <v>6.5</v>
      </c>
      <c r="AM433" s="69">
        <v>49</v>
      </c>
      <c r="AN433" s="70">
        <v>2</v>
      </c>
      <c r="AO433" s="71">
        <v>8</v>
      </c>
      <c r="AP433" s="71">
        <v>9.4</v>
      </c>
      <c r="AQ433" s="71">
        <v>10</v>
      </c>
      <c r="AR433" s="71" t="s">
        <v>393</v>
      </c>
      <c r="AS433" s="71" t="s">
        <v>393</v>
      </c>
      <c r="AT433" s="71" t="s">
        <v>393</v>
      </c>
      <c r="AU433" s="71" t="s">
        <v>393</v>
      </c>
      <c r="AV433" s="71" t="s">
        <v>393</v>
      </c>
      <c r="AW433" s="71">
        <v>7.4</v>
      </c>
      <c r="AX433" s="71" t="s">
        <v>393</v>
      </c>
      <c r="AY433" s="71" t="s">
        <v>393</v>
      </c>
      <c r="AZ433" s="71" t="s">
        <v>393</v>
      </c>
      <c r="BA433" s="71" t="s">
        <v>393</v>
      </c>
      <c r="BB433" s="71" t="s">
        <v>393</v>
      </c>
      <c r="BC433" s="71">
        <v>6.8</v>
      </c>
      <c r="BD433" s="69">
        <v>5</v>
      </c>
      <c r="BE433" s="70">
        <v>0</v>
      </c>
      <c r="BF433" s="68">
        <v>7.3</v>
      </c>
      <c r="BG433" s="68">
        <v>5.8</v>
      </c>
      <c r="BH433" s="68">
        <v>7.7</v>
      </c>
      <c r="BI433" s="68">
        <v>5.5</v>
      </c>
      <c r="BJ433" s="68">
        <v>5.3</v>
      </c>
      <c r="BK433" s="68">
        <v>8.8000000000000007</v>
      </c>
      <c r="BL433" s="68">
        <v>8.1999999999999993</v>
      </c>
      <c r="BM433" s="68">
        <v>5.6</v>
      </c>
      <c r="BN433" s="68">
        <v>7.3</v>
      </c>
      <c r="BO433" s="68">
        <v>5.5</v>
      </c>
      <c r="BP433" s="68">
        <v>5.6</v>
      </c>
      <c r="BQ433" s="68">
        <v>5.0999999999999996</v>
      </c>
      <c r="BR433" s="68">
        <v>8.1999999999999993</v>
      </c>
      <c r="BS433" s="68" t="s">
        <v>393</v>
      </c>
      <c r="BT433" s="68">
        <v>7.1</v>
      </c>
      <c r="BU433" s="68">
        <v>5.7</v>
      </c>
      <c r="BV433" s="68">
        <v>4.4000000000000004</v>
      </c>
      <c r="BW433" s="68">
        <v>6.1</v>
      </c>
      <c r="BX433" s="68">
        <v>7.9</v>
      </c>
      <c r="BY433" s="68" t="s">
        <v>219</v>
      </c>
      <c r="BZ433" s="69">
        <v>49</v>
      </c>
      <c r="CA433" s="70">
        <v>1</v>
      </c>
      <c r="CB433" s="68" t="s">
        <v>393</v>
      </c>
      <c r="CC433" s="68">
        <v>8.6</v>
      </c>
      <c r="CD433" s="68">
        <v>6.9</v>
      </c>
      <c r="CE433" s="68" t="s">
        <v>393</v>
      </c>
      <c r="CF433" s="68">
        <v>8.3000000000000007</v>
      </c>
      <c r="CG433" s="68">
        <v>5.6</v>
      </c>
      <c r="CH433" s="68">
        <v>9</v>
      </c>
      <c r="CI433" s="68">
        <v>5.8</v>
      </c>
      <c r="CJ433" s="68" t="s">
        <v>393</v>
      </c>
      <c r="CK433" s="68">
        <v>8.9</v>
      </c>
      <c r="CL433" s="68" t="s">
        <v>393</v>
      </c>
      <c r="CM433" s="68" t="s">
        <v>393</v>
      </c>
      <c r="CN433" s="68" t="s">
        <v>393</v>
      </c>
      <c r="CO433" s="68" t="s">
        <v>393</v>
      </c>
      <c r="CP433" s="68">
        <v>5.4</v>
      </c>
      <c r="CQ433" s="68">
        <v>6.8</v>
      </c>
      <c r="CR433" s="68">
        <v>8.4</v>
      </c>
      <c r="CS433" s="68">
        <v>7.6</v>
      </c>
      <c r="CT433" s="68">
        <v>7.1</v>
      </c>
      <c r="CU433" s="69">
        <v>27</v>
      </c>
      <c r="CV433" s="70">
        <v>0</v>
      </c>
      <c r="CW433" s="72">
        <v>125</v>
      </c>
      <c r="CX433" s="72">
        <v>3</v>
      </c>
      <c r="CY433" s="72">
        <v>0</v>
      </c>
      <c r="CZ433" s="72">
        <v>128</v>
      </c>
      <c r="DA433" s="72">
        <v>6.57</v>
      </c>
      <c r="DB433" s="72">
        <v>2.59</v>
      </c>
      <c r="DC433" s="68" t="s">
        <v>393</v>
      </c>
      <c r="DD433" s="68" t="s">
        <v>393</v>
      </c>
      <c r="DE433" s="68" t="s">
        <v>393</v>
      </c>
      <c r="DF433" s="68" t="s">
        <v>393</v>
      </c>
      <c r="DG433" s="72"/>
      <c r="DH433" s="72">
        <v>0</v>
      </c>
      <c r="DI433" s="72">
        <v>0</v>
      </c>
      <c r="DJ433" s="69">
        <v>0</v>
      </c>
      <c r="DK433" s="70">
        <v>5</v>
      </c>
      <c r="DL433" s="72">
        <v>125</v>
      </c>
      <c r="DM433" s="72">
        <v>8</v>
      </c>
      <c r="DN433" s="72">
        <v>6.32</v>
      </c>
      <c r="DO433" s="72">
        <v>2.4900000000000002</v>
      </c>
      <c r="DP433" s="69">
        <v>130</v>
      </c>
      <c r="DQ433" s="70">
        <v>8</v>
      </c>
      <c r="DR433" s="68">
        <v>137</v>
      </c>
      <c r="DS433" s="68">
        <v>133</v>
      </c>
      <c r="DT433" s="68">
        <v>6.57</v>
      </c>
      <c r="DU433" s="68">
        <v>2.59</v>
      </c>
      <c r="DV433" s="68" t="s">
        <v>393</v>
      </c>
      <c r="DW433" s="73">
        <v>2.34375E-2</v>
      </c>
      <c r="DX433" s="16">
        <v>2221727275</v>
      </c>
      <c r="DY433" s="16" t="e">
        <v>#N/A</v>
      </c>
      <c r="DZ433" s="16" t="e">
        <v>#N/A</v>
      </c>
    </row>
    <row r="434" spans="1:130" ht="18.75" customHeight="1" x14ac:dyDescent="0.2">
      <c r="A434" s="59">
        <v>10</v>
      </c>
      <c r="B434" s="59"/>
      <c r="C434" s="65">
        <v>2220727273</v>
      </c>
      <c r="D434" s="66" t="s">
        <v>13</v>
      </c>
      <c r="E434" s="66" t="s">
        <v>48</v>
      </c>
      <c r="F434" s="66" t="s">
        <v>129</v>
      </c>
      <c r="G434" s="67">
        <v>36023</v>
      </c>
      <c r="H434" s="66" t="s">
        <v>209</v>
      </c>
      <c r="I434" s="66" t="s">
        <v>212</v>
      </c>
      <c r="J434" s="68">
        <v>9.1</v>
      </c>
      <c r="K434" s="68">
        <v>7.8</v>
      </c>
      <c r="L434" s="68">
        <v>7.7</v>
      </c>
      <c r="M434" s="68">
        <v>6.3</v>
      </c>
      <c r="N434" s="68">
        <v>7.5</v>
      </c>
      <c r="O434" s="68">
        <v>6</v>
      </c>
      <c r="P434" s="68">
        <v>7.2</v>
      </c>
      <c r="Q434" s="68" t="s">
        <v>393</v>
      </c>
      <c r="R434" s="68">
        <v>6.8</v>
      </c>
      <c r="S434" s="68" t="s">
        <v>393</v>
      </c>
      <c r="T434" s="68" t="s">
        <v>393</v>
      </c>
      <c r="U434" s="68" t="s">
        <v>393</v>
      </c>
      <c r="V434" s="68" t="s">
        <v>393</v>
      </c>
      <c r="W434" s="68">
        <v>6.7</v>
      </c>
      <c r="X434" s="68">
        <v>9</v>
      </c>
      <c r="Y434" s="68">
        <v>8.4</v>
      </c>
      <c r="Z434" s="68">
        <v>8.6999999999999993</v>
      </c>
      <c r="AA434" s="68">
        <v>6.2</v>
      </c>
      <c r="AB434" s="68">
        <v>7.1</v>
      </c>
      <c r="AC434" s="68">
        <v>6.1</v>
      </c>
      <c r="AD434" s="68">
        <v>9.1999999999999993</v>
      </c>
      <c r="AE434" s="68">
        <v>7.2</v>
      </c>
      <c r="AF434" s="68">
        <v>5.3</v>
      </c>
      <c r="AG434" s="68">
        <v>5.7</v>
      </c>
      <c r="AH434" s="68">
        <v>6.7</v>
      </c>
      <c r="AI434" s="68">
        <v>5.4</v>
      </c>
      <c r="AJ434" s="68">
        <v>6.6</v>
      </c>
      <c r="AK434" s="68">
        <v>6.2</v>
      </c>
      <c r="AL434" s="68">
        <v>7.8</v>
      </c>
      <c r="AM434" s="69">
        <v>51</v>
      </c>
      <c r="AN434" s="70">
        <v>0</v>
      </c>
      <c r="AO434" s="71">
        <v>5.6</v>
      </c>
      <c r="AP434" s="71">
        <v>6.2</v>
      </c>
      <c r="AQ434" s="71" t="s">
        <v>393</v>
      </c>
      <c r="AR434" s="71" t="s">
        <v>393</v>
      </c>
      <c r="AS434" s="71">
        <v>4.9000000000000004</v>
      </c>
      <c r="AT434" s="71" t="s">
        <v>393</v>
      </c>
      <c r="AU434" s="71" t="s">
        <v>393</v>
      </c>
      <c r="AV434" s="71" t="s">
        <v>393</v>
      </c>
      <c r="AW434" s="71" t="s">
        <v>393</v>
      </c>
      <c r="AX434" s="71" t="s">
        <v>393</v>
      </c>
      <c r="AY434" s="71">
        <v>7.7</v>
      </c>
      <c r="AZ434" s="71" t="s">
        <v>393</v>
      </c>
      <c r="BA434" s="71" t="s">
        <v>393</v>
      </c>
      <c r="BB434" s="71" t="s">
        <v>393</v>
      </c>
      <c r="BC434" s="71">
        <v>8.4</v>
      </c>
      <c r="BD434" s="69">
        <v>5</v>
      </c>
      <c r="BE434" s="70">
        <v>0</v>
      </c>
      <c r="BF434" s="68">
        <v>5.5</v>
      </c>
      <c r="BG434" s="68">
        <v>5.6</v>
      </c>
      <c r="BH434" s="68">
        <v>5.2</v>
      </c>
      <c r="BI434" s="68">
        <v>6.1</v>
      </c>
      <c r="BJ434" s="68">
        <v>4.9000000000000004</v>
      </c>
      <c r="BK434" s="68">
        <v>6.4</v>
      </c>
      <c r="BL434" s="68">
        <v>8.1999999999999993</v>
      </c>
      <c r="BM434" s="68">
        <v>5.5</v>
      </c>
      <c r="BN434" s="68">
        <v>5.3</v>
      </c>
      <c r="BO434" s="68">
        <v>4.9000000000000004</v>
      </c>
      <c r="BP434" s="68">
        <v>4.8</v>
      </c>
      <c r="BQ434" s="68">
        <v>6.2</v>
      </c>
      <c r="BR434" s="68">
        <v>5.6</v>
      </c>
      <c r="BS434" s="68" t="s">
        <v>393</v>
      </c>
      <c r="BT434" s="68">
        <v>7.2</v>
      </c>
      <c r="BU434" s="68">
        <v>4.9000000000000004</v>
      </c>
      <c r="BV434" s="68">
        <v>6.5</v>
      </c>
      <c r="BW434" s="68">
        <v>6</v>
      </c>
      <c r="BX434" s="68">
        <v>7.8</v>
      </c>
      <c r="BY434" s="68">
        <v>7.6</v>
      </c>
      <c r="BZ434" s="69">
        <v>50</v>
      </c>
      <c r="CA434" s="70">
        <v>0</v>
      </c>
      <c r="CB434" s="68">
        <v>8.3000000000000007</v>
      </c>
      <c r="CC434" s="68" t="s">
        <v>393</v>
      </c>
      <c r="CD434" s="68">
        <v>6.3</v>
      </c>
      <c r="CE434" s="68" t="s">
        <v>393</v>
      </c>
      <c r="CF434" s="68">
        <v>8.6</v>
      </c>
      <c r="CG434" s="68">
        <v>7</v>
      </c>
      <c r="CH434" s="68">
        <v>9.3000000000000007</v>
      </c>
      <c r="CI434" s="68" t="s">
        <v>219</v>
      </c>
      <c r="CJ434" s="68" t="s">
        <v>393</v>
      </c>
      <c r="CK434" s="68">
        <v>6.7</v>
      </c>
      <c r="CL434" s="68" t="s">
        <v>393</v>
      </c>
      <c r="CM434" s="68" t="s">
        <v>393</v>
      </c>
      <c r="CN434" s="68" t="s">
        <v>393</v>
      </c>
      <c r="CO434" s="68" t="s">
        <v>393</v>
      </c>
      <c r="CP434" s="68">
        <v>5.8</v>
      </c>
      <c r="CQ434" s="68">
        <v>7.5</v>
      </c>
      <c r="CR434" s="68">
        <v>8.6</v>
      </c>
      <c r="CS434" s="68">
        <v>5.3</v>
      </c>
      <c r="CT434" s="68">
        <v>7.8</v>
      </c>
      <c r="CU434" s="69">
        <v>24</v>
      </c>
      <c r="CV434" s="70">
        <v>3</v>
      </c>
      <c r="CW434" s="72">
        <v>125</v>
      </c>
      <c r="CX434" s="72">
        <v>3</v>
      </c>
      <c r="CY434" s="72">
        <v>0</v>
      </c>
      <c r="CZ434" s="72">
        <v>128</v>
      </c>
      <c r="DA434" s="72">
        <v>6.5</v>
      </c>
      <c r="DB434" s="72">
        <v>2.58</v>
      </c>
      <c r="DC434" s="68" t="s">
        <v>393</v>
      </c>
      <c r="DD434" s="68" t="s">
        <v>393</v>
      </c>
      <c r="DE434" s="68" t="s">
        <v>393</v>
      </c>
      <c r="DF434" s="68" t="s">
        <v>393</v>
      </c>
      <c r="DG434" s="72"/>
      <c r="DH434" s="72">
        <v>0</v>
      </c>
      <c r="DI434" s="72">
        <v>0</v>
      </c>
      <c r="DJ434" s="69">
        <v>0</v>
      </c>
      <c r="DK434" s="70">
        <v>5</v>
      </c>
      <c r="DL434" s="72">
        <v>125</v>
      </c>
      <c r="DM434" s="72">
        <v>8</v>
      </c>
      <c r="DN434" s="72">
        <v>6.26</v>
      </c>
      <c r="DO434" s="72">
        <v>2.4900000000000002</v>
      </c>
      <c r="DP434" s="69">
        <v>130</v>
      </c>
      <c r="DQ434" s="70">
        <v>8</v>
      </c>
      <c r="DR434" s="68">
        <v>137</v>
      </c>
      <c r="DS434" s="68">
        <v>133</v>
      </c>
      <c r="DT434" s="68">
        <v>6.5</v>
      </c>
      <c r="DU434" s="68">
        <v>2.58</v>
      </c>
      <c r="DV434" s="68" t="s">
        <v>393</v>
      </c>
      <c r="DW434" s="73">
        <v>2.34375E-2</v>
      </c>
      <c r="DX434" s="16">
        <v>2220727273</v>
      </c>
      <c r="DY434" s="16" t="e">
        <v>#N/A</v>
      </c>
      <c r="DZ434" s="16" t="e">
        <v>#N/A</v>
      </c>
    </row>
    <row r="435" spans="1:130" ht="18.75" customHeight="1" x14ac:dyDescent="0.2">
      <c r="A435" s="59">
        <v>11</v>
      </c>
      <c r="B435" s="59"/>
      <c r="C435" s="65">
        <v>2220727316</v>
      </c>
      <c r="D435" s="66" t="s">
        <v>13</v>
      </c>
      <c r="E435" s="66" t="s">
        <v>79</v>
      </c>
      <c r="F435" s="66" t="s">
        <v>149</v>
      </c>
      <c r="G435" s="67">
        <v>35936</v>
      </c>
      <c r="H435" s="66" t="s">
        <v>209</v>
      </c>
      <c r="I435" s="66" t="s">
        <v>212</v>
      </c>
      <c r="J435" s="68">
        <v>8.6999999999999993</v>
      </c>
      <c r="K435" s="68">
        <v>6.7</v>
      </c>
      <c r="L435" s="68">
        <v>7.4</v>
      </c>
      <c r="M435" s="68">
        <v>8.6</v>
      </c>
      <c r="N435" s="68">
        <v>6.5</v>
      </c>
      <c r="O435" s="68">
        <v>7</v>
      </c>
      <c r="P435" s="68">
        <v>7.4</v>
      </c>
      <c r="Q435" s="68" t="s">
        <v>393</v>
      </c>
      <c r="R435" s="68">
        <v>6.4</v>
      </c>
      <c r="S435" s="68" t="s">
        <v>393</v>
      </c>
      <c r="T435" s="68" t="s">
        <v>393</v>
      </c>
      <c r="U435" s="68" t="s">
        <v>393</v>
      </c>
      <c r="V435" s="68" t="s">
        <v>393</v>
      </c>
      <c r="W435" s="68">
        <v>7.3</v>
      </c>
      <c r="X435" s="68">
        <v>5.5</v>
      </c>
      <c r="Y435" s="68">
        <v>9.3000000000000007</v>
      </c>
      <c r="Z435" s="68">
        <v>7.9</v>
      </c>
      <c r="AA435" s="68">
        <v>7.1</v>
      </c>
      <c r="AB435" s="68">
        <v>6.9</v>
      </c>
      <c r="AC435" s="68">
        <v>6.1</v>
      </c>
      <c r="AD435" s="68">
        <v>5.0999999999999996</v>
      </c>
      <c r="AE435" s="68">
        <v>6.8</v>
      </c>
      <c r="AF435" s="68">
        <v>5</v>
      </c>
      <c r="AG435" s="68">
        <v>6.2</v>
      </c>
      <c r="AH435" s="68">
        <v>7.3</v>
      </c>
      <c r="AI435" s="68">
        <v>4.0999999999999996</v>
      </c>
      <c r="AJ435" s="68">
        <v>6.1</v>
      </c>
      <c r="AK435" s="68">
        <v>6.4</v>
      </c>
      <c r="AL435" s="68">
        <v>5.2</v>
      </c>
      <c r="AM435" s="69">
        <v>51</v>
      </c>
      <c r="AN435" s="70">
        <v>0</v>
      </c>
      <c r="AO435" s="71">
        <v>7.9</v>
      </c>
      <c r="AP435" s="71">
        <v>10</v>
      </c>
      <c r="AQ435" s="71">
        <v>8.9</v>
      </c>
      <c r="AR435" s="71" t="s">
        <v>393</v>
      </c>
      <c r="AS435" s="71" t="s">
        <v>393</v>
      </c>
      <c r="AT435" s="71" t="s">
        <v>393</v>
      </c>
      <c r="AU435" s="71" t="s">
        <v>393</v>
      </c>
      <c r="AV435" s="71" t="s">
        <v>393</v>
      </c>
      <c r="AW435" s="71">
        <v>8.9</v>
      </c>
      <c r="AX435" s="71" t="s">
        <v>393</v>
      </c>
      <c r="AY435" s="71" t="s">
        <v>393</v>
      </c>
      <c r="AZ435" s="71" t="s">
        <v>393</v>
      </c>
      <c r="BA435" s="71" t="s">
        <v>393</v>
      </c>
      <c r="BB435" s="71" t="s">
        <v>393</v>
      </c>
      <c r="BC435" s="71">
        <v>7.4</v>
      </c>
      <c r="BD435" s="69">
        <v>5</v>
      </c>
      <c r="BE435" s="70">
        <v>0</v>
      </c>
      <c r="BF435" s="68">
        <v>4.7</v>
      </c>
      <c r="BG435" s="68">
        <v>4.9000000000000004</v>
      </c>
      <c r="BH435" s="68">
        <v>7.4</v>
      </c>
      <c r="BI435" s="68">
        <v>5.8</v>
      </c>
      <c r="BJ435" s="68">
        <v>6</v>
      </c>
      <c r="BK435" s="68">
        <v>5.8</v>
      </c>
      <c r="BL435" s="68">
        <v>7.3</v>
      </c>
      <c r="BM435" s="68">
        <v>6.8</v>
      </c>
      <c r="BN435" s="68">
        <v>5.6</v>
      </c>
      <c r="BO435" s="68">
        <v>4.7</v>
      </c>
      <c r="BP435" s="68">
        <v>5</v>
      </c>
      <c r="BQ435" s="68">
        <v>6.5</v>
      </c>
      <c r="BR435" s="68">
        <v>5.4</v>
      </c>
      <c r="BS435" s="68" t="s">
        <v>393</v>
      </c>
      <c r="BT435" s="68">
        <v>5.9</v>
      </c>
      <c r="BU435" s="68">
        <v>5.7</v>
      </c>
      <c r="BV435" s="68">
        <v>6.6</v>
      </c>
      <c r="BW435" s="68">
        <v>6</v>
      </c>
      <c r="BX435" s="68">
        <v>8</v>
      </c>
      <c r="BY435" s="68">
        <v>7.9</v>
      </c>
      <c r="BZ435" s="69">
        <v>50</v>
      </c>
      <c r="CA435" s="70">
        <v>0</v>
      </c>
      <c r="CB435" s="68">
        <v>8.6</v>
      </c>
      <c r="CC435" s="68" t="s">
        <v>393</v>
      </c>
      <c r="CD435" s="68">
        <v>8.4</v>
      </c>
      <c r="CE435" s="68" t="s">
        <v>393</v>
      </c>
      <c r="CF435" s="68">
        <v>7</v>
      </c>
      <c r="CG435" s="68">
        <v>7.2</v>
      </c>
      <c r="CH435" s="68">
        <v>6.9</v>
      </c>
      <c r="CI435" s="68" t="s">
        <v>219</v>
      </c>
      <c r="CJ435" s="68" t="s">
        <v>393</v>
      </c>
      <c r="CK435" s="68">
        <v>8.4</v>
      </c>
      <c r="CL435" s="68" t="s">
        <v>393</v>
      </c>
      <c r="CM435" s="68" t="s">
        <v>393</v>
      </c>
      <c r="CN435" s="68" t="s">
        <v>393</v>
      </c>
      <c r="CO435" s="68" t="s">
        <v>393</v>
      </c>
      <c r="CP435" s="68">
        <v>5.8</v>
      </c>
      <c r="CQ435" s="68">
        <v>7.5</v>
      </c>
      <c r="CR435" s="68">
        <v>8.8000000000000007</v>
      </c>
      <c r="CS435" s="68">
        <v>8.4</v>
      </c>
      <c r="CT435" s="68">
        <v>7.6</v>
      </c>
      <c r="CU435" s="69">
        <v>24</v>
      </c>
      <c r="CV435" s="70">
        <v>3</v>
      </c>
      <c r="CW435" s="72">
        <v>125</v>
      </c>
      <c r="CX435" s="72">
        <v>3</v>
      </c>
      <c r="CY435" s="72">
        <v>0</v>
      </c>
      <c r="CZ435" s="72">
        <v>128</v>
      </c>
      <c r="DA435" s="72">
        <v>6.4</v>
      </c>
      <c r="DB435" s="72">
        <v>2.52</v>
      </c>
      <c r="DC435" s="68" t="s">
        <v>393</v>
      </c>
      <c r="DD435" s="68" t="s">
        <v>393</v>
      </c>
      <c r="DE435" s="68" t="s">
        <v>393</v>
      </c>
      <c r="DF435" s="68" t="s">
        <v>393</v>
      </c>
      <c r="DG435" s="72"/>
      <c r="DH435" s="72">
        <v>0</v>
      </c>
      <c r="DI435" s="72">
        <v>0</v>
      </c>
      <c r="DJ435" s="69">
        <v>0</v>
      </c>
      <c r="DK435" s="70">
        <v>5</v>
      </c>
      <c r="DL435" s="72">
        <v>125</v>
      </c>
      <c r="DM435" s="72">
        <v>8</v>
      </c>
      <c r="DN435" s="72">
        <v>6.16</v>
      </c>
      <c r="DO435" s="72">
        <v>2.4300000000000002</v>
      </c>
      <c r="DP435" s="69">
        <v>130</v>
      </c>
      <c r="DQ435" s="70">
        <v>8</v>
      </c>
      <c r="DR435" s="68">
        <v>137</v>
      </c>
      <c r="DS435" s="68">
        <v>130</v>
      </c>
      <c r="DT435" s="68">
        <v>6.55</v>
      </c>
      <c r="DU435" s="68">
        <v>2.58</v>
      </c>
      <c r="DV435" s="68" t="s">
        <v>393</v>
      </c>
      <c r="DW435" s="73">
        <v>2.34375E-2</v>
      </c>
      <c r="DX435" s="16">
        <v>2220727316</v>
      </c>
      <c r="DY435" s="16" t="e">
        <v>#N/A</v>
      </c>
      <c r="DZ435" s="16" t="e">
        <v>#N/A</v>
      </c>
    </row>
    <row r="436" spans="1:130" ht="18.75" customHeight="1" x14ac:dyDescent="0.2">
      <c r="A436" s="59">
        <v>12</v>
      </c>
      <c r="B436" s="59"/>
      <c r="C436" s="65">
        <v>2221724190</v>
      </c>
      <c r="D436" s="66" t="s">
        <v>6</v>
      </c>
      <c r="E436" s="66" t="s">
        <v>42</v>
      </c>
      <c r="F436" s="66" t="s">
        <v>124</v>
      </c>
      <c r="G436" s="67">
        <v>36014</v>
      </c>
      <c r="H436" s="66" t="s">
        <v>210</v>
      </c>
      <c r="I436" s="66" t="s">
        <v>212</v>
      </c>
      <c r="J436" s="68">
        <v>8.3000000000000007</v>
      </c>
      <c r="K436" s="68">
        <v>6</v>
      </c>
      <c r="L436" s="68">
        <v>5.8</v>
      </c>
      <c r="M436" s="68">
        <v>7.8</v>
      </c>
      <c r="N436" s="68">
        <v>4.2</v>
      </c>
      <c r="O436" s="68">
        <v>6.9</v>
      </c>
      <c r="P436" s="68">
        <v>7.7</v>
      </c>
      <c r="Q436" s="68" t="s">
        <v>393</v>
      </c>
      <c r="R436" s="68">
        <v>6.2</v>
      </c>
      <c r="S436" s="68" t="s">
        <v>393</v>
      </c>
      <c r="T436" s="68" t="s">
        <v>393</v>
      </c>
      <c r="U436" s="68" t="s">
        <v>393</v>
      </c>
      <c r="V436" s="68" t="s">
        <v>393</v>
      </c>
      <c r="W436" s="68">
        <v>8.5</v>
      </c>
      <c r="X436" s="68">
        <v>6.4</v>
      </c>
      <c r="Y436" s="68">
        <v>8.1999999999999993</v>
      </c>
      <c r="Z436" s="68">
        <v>9.1999999999999993</v>
      </c>
      <c r="AA436" s="68">
        <v>6.3</v>
      </c>
      <c r="AB436" s="68">
        <v>6.2</v>
      </c>
      <c r="AC436" s="68">
        <v>5.5</v>
      </c>
      <c r="AD436" s="68">
        <v>4.4000000000000004</v>
      </c>
      <c r="AE436" s="68">
        <v>5.4</v>
      </c>
      <c r="AF436" s="68">
        <v>6.9</v>
      </c>
      <c r="AG436" s="68">
        <v>7.3</v>
      </c>
      <c r="AH436" s="68">
        <v>7.9</v>
      </c>
      <c r="AI436" s="68">
        <v>6.2</v>
      </c>
      <c r="AJ436" s="68">
        <v>5.0999999999999996</v>
      </c>
      <c r="AK436" s="68">
        <v>5.8</v>
      </c>
      <c r="AL436" s="68">
        <v>6.5</v>
      </c>
      <c r="AM436" s="69">
        <v>51</v>
      </c>
      <c r="AN436" s="70">
        <v>0</v>
      </c>
      <c r="AO436" s="71">
        <v>7.9</v>
      </c>
      <c r="AP436" s="71">
        <v>7.9</v>
      </c>
      <c r="AQ436" s="71" t="s">
        <v>393</v>
      </c>
      <c r="AR436" s="71" t="s">
        <v>393</v>
      </c>
      <c r="AS436" s="71">
        <v>8.6</v>
      </c>
      <c r="AT436" s="71" t="s">
        <v>393</v>
      </c>
      <c r="AU436" s="71" t="s">
        <v>393</v>
      </c>
      <c r="AV436" s="71" t="s">
        <v>393</v>
      </c>
      <c r="AW436" s="71">
        <v>4.8</v>
      </c>
      <c r="AX436" s="71" t="s">
        <v>393</v>
      </c>
      <c r="AY436" s="71" t="s">
        <v>393</v>
      </c>
      <c r="AZ436" s="71" t="s">
        <v>393</v>
      </c>
      <c r="BA436" s="71" t="s">
        <v>393</v>
      </c>
      <c r="BB436" s="71" t="s">
        <v>393</v>
      </c>
      <c r="BC436" s="71">
        <v>7.6</v>
      </c>
      <c r="BD436" s="69">
        <v>5</v>
      </c>
      <c r="BE436" s="70">
        <v>0</v>
      </c>
      <c r="BF436" s="68">
        <v>5.2</v>
      </c>
      <c r="BG436" s="68">
        <v>4.5999999999999996</v>
      </c>
      <c r="BH436" s="68">
        <v>4.2</v>
      </c>
      <c r="BI436" s="68">
        <v>4.5999999999999996</v>
      </c>
      <c r="BJ436" s="68">
        <v>5.6</v>
      </c>
      <c r="BK436" s="68">
        <v>6.4</v>
      </c>
      <c r="BL436" s="68">
        <v>7.3</v>
      </c>
      <c r="BM436" s="68">
        <v>5.0999999999999996</v>
      </c>
      <c r="BN436" s="68">
        <v>4</v>
      </c>
      <c r="BO436" s="68">
        <v>4.4000000000000004</v>
      </c>
      <c r="BP436" s="68">
        <v>4.2</v>
      </c>
      <c r="BQ436" s="68">
        <v>5.5</v>
      </c>
      <c r="BR436" s="68">
        <v>5.4</v>
      </c>
      <c r="BS436" s="68" t="s">
        <v>393</v>
      </c>
      <c r="BT436" s="68">
        <v>4.5999999999999996</v>
      </c>
      <c r="BU436" s="68">
        <v>5</v>
      </c>
      <c r="BV436" s="68">
        <v>5.6</v>
      </c>
      <c r="BW436" s="68" t="s">
        <v>219</v>
      </c>
      <c r="BX436" s="68">
        <v>6.2</v>
      </c>
      <c r="BY436" s="68">
        <v>7.9</v>
      </c>
      <c r="BZ436" s="69">
        <v>47</v>
      </c>
      <c r="CA436" s="70">
        <v>3</v>
      </c>
      <c r="CB436" s="68">
        <v>7.8</v>
      </c>
      <c r="CC436" s="68" t="s">
        <v>393</v>
      </c>
      <c r="CD436" s="68">
        <v>7.6</v>
      </c>
      <c r="CE436" s="68" t="s">
        <v>393</v>
      </c>
      <c r="CF436" s="68">
        <v>6</v>
      </c>
      <c r="CG436" s="68">
        <v>7</v>
      </c>
      <c r="CH436" s="68">
        <v>7.3</v>
      </c>
      <c r="CI436" s="68">
        <v>4.3</v>
      </c>
      <c r="CJ436" s="68" t="s">
        <v>393</v>
      </c>
      <c r="CK436" s="68">
        <v>6.2</v>
      </c>
      <c r="CL436" s="68" t="s">
        <v>393</v>
      </c>
      <c r="CM436" s="68" t="s">
        <v>393</v>
      </c>
      <c r="CN436" s="68" t="s">
        <v>393</v>
      </c>
      <c r="CO436" s="68" t="s">
        <v>393</v>
      </c>
      <c r="CP436" s="68">
        <v>5.0999999999999996</v>
      </c>
      <c r="CQ436" s="68">
        <v>6.5</v>
      </c>
      <c r="CR436" s="68">
        <v>6.4</v>
      </c>
      <c r="CS436" s="68">
        <v>6.7</v>
      </c>
      <c r="CT436" s="68">
        <v>7.8</v>
      </c>
      <c r="CU436" s="69">
        <v>27</v>
      </c>
      <c r="CV436" s="70">
        <v>0</v>
      </c>
      <c r="CW436" s="72">
        <v>125</v>
      </c>
      <c r="CX436" s="72">
        <v>3</v>
      </c>
      <c r="CY436" s="72">
        <v>0</v>
      </c>
      <c r="CZ436" s="72">
        <v>128</v>
      </c>
      <c r="DA436" s="72">
        <v>5.83</v>
      </c>
      <c r="DB436" s="72">
        <v>2.14</v>
      </c>
      <c r="DC436" s="68" t="s">
        <v>393</v>
      </c>
      <c r="DD436" s="68" t="s">
        <v>393</v>
      </c>
      <c r="DE436" s="68" t="s">
        <v>393</v>
      </c>
      <c r="DF436" s="68" t="s">
        <v>393</v>
      </c>
      <c r="DG436" s="72"/>
      <c r="DH436" s="72">
        <v>0</v>
      </c>
      <c r="DI436" s="72">
        <v>0</v>
      </c>
      <c r="DJ436" s="69">
        <v>0</v>
      </c>
      <c r="DK436" s="70">
        <v>5</v>
      </c>
      <c r="DL436" s="72">
        <v>125</v>
      </c>
      <c r="DM436" s="72">
        <v>8</v>
      </c>
      <c r="DN436" s="72">
        <v>5.61</v>
      </c>
      <c r="DO436" s="72">
        <v>2.06</v>
      </c>
      <c r="DP436" s="69">
        <v>130</v>
      </c>
      <c r="DQ436" s="70">
        <v>8</v>
      </c>
      <c r="DR436" s="68">
        <v>137</v>
      </c>
      <c r="DS436" s="68">
        <v>133</v>
      </c>
      <c r="DT436" s="68">
        <v>5.92</v>
      </c>
      <c r="DU436" s="68">
        <v>2.14</v>
      </c>
      <c r="DV436" s="68" t="s">
        <v>393</v>
      </c>
      <c r="DW436" s="73">
        <v>2.34375E-2</v>
      </c>
      <c r="DX436" s="16">
        <v>2221724190</v>
      </c>
      <c r="DY436" s="16" t="e">
        <v>#N/A</v>
      </c>
      <c r="DZ436" s="16" t="e">
        <v>#N/A</v>
      </c>
    </row>
    <row r="437" spans="1:130" ht="18.75" customHeight="1" x14ac:dyDescent="0.2">
      <c r="A437" s="59">
        <v>13</v>
      </c>
      <c r="B437" s="59"/>
      <c r="C437" s="65">
        <v>2221727323</v>
      </c>
      <c r="D437" s="66" t="s">
        <v>26</v>
      </c>
      <c r="E437" s="66" t="s">
        <v>53</v>
      </c>
      <c r="F437" s="66" t="s">
        <v>153</v>
      </c>
      <c r="G437" s="67">
        <v>35871</v>
      </c>
      <c r="H437" s="66" t="s">
        <v>210</v>
      </c>
      <c r="I437" s="66" t="s">
        <v>212</v>
      </c>
      <c r="J437" s="68">
        <v>7</v>
      </c>
      <c r="K437" s="68">
        <v>7.4</v>
      </c>
      <c r="L437" s="68">
        <v>6.2</v>
      </c>
      <c r="M437" s="68">
        <v>8.6999999999999993</v>
      </c>
      <c r="N437" s="68">
        <v>7.4</v>
      </c>
      <c r="O437" s="68">
        <v>5.9</v>
      </c>
      <c r="P437" s="68">
        <v>6.8</v>
      </c>
      <c r="Q437" s="68" t="s">
        <v>393</v>
      </c>
      <c r="R437" s="68">
        <v>5.9</v>
      </c>
      <c r="S437" s="68" t="s">
        <v>393</v>
      </c>
      <c r="T437" s="68" t="s">
        <v>393</v>
      </c>
      <c r="U437" s="68" t="s">
        <v>393</v>
      </c>
      <c r="V437" s="68">
        <v>6.9</v>
      </c>
      <c r="W437" s="68">
        <v>7.8</v>
      </c>
      <c r="X437" s="68" t="s">
        <v>393</v>
      </c>
      <c r="Y437" s="68">
        <v>8.3000000000000007</v>
      </c>
      <c r="Z437" s="68">
        <v>7.8</v>
      </c>
      <c r="AA437" s="68">
        <v>6</v>
      </c>
      <c r="AB437" s="68">
        <v>5.8</v>
      </c>
      <c r="AC437" s="68">
        <v>6.3</v>
      </c>
      <c r="AD437" s="68">
        <v>5.7</v>
      </c>
      <c r="AE437" s="68">
        <v>7.2</v>
      </c>
      <c r="AF437" s="68">
        <v>6.6</v>
      </c>
      <c r="AG437" s="68">
        <v>6.8</v>
      </c>
      <c r="AH437" s="68">
        <v>7.3</v>
      </c>
      <c r="AI437" s="68">
        <v>5.4</v>
      </c>
      <c r="AJ437" s="68" t="s">
        <v>219</v>
      </c>
      <c r="AK437" s="68">
        <v>6.2</v>
      </c>
      <c r="AL437" s="68">
        <v>7.5</v>
      </c>
      <c r="AM437" s="69">
        <v>49</v>
      </c>
      <c r="AN437" s="70">
        <v>2</v>
      </c>
      <c r="AO437" s="71">
        <v>8.1</v>
      </c>
      <c r="AP437" s="71">
        <v>6.7</v>
      </c>
      <c r="AQ437" s="71">
        <v>8</v>
      </c>
      <c r="AR437" s="71" t="s">
        <v>393</v>
      </c>
      <c r="AS437" s="71" t="s">
        <v>393</v>
      </c>
      <c r="AT437" s="71" t="s">
        <v>393</v>
      </c>
      <c r="AU437" s="71" t="s">
        <v>393</v>
      </c>
      <c r="AV437" s="71" t="s">
        <v>393</v>
      </c>
      <c r="AW437" s="71">
        <v>9</v>
      </c>
      <c r="AX437" s="71" t="s">
        <v>393</v>
      </c>
      <c r="AY437" s="71" t="s">
        <v>393</v>
      </c>
      <c r="AZ437" s="71" t="s">
        <v>393</v>
      </c>
      <c r="BA437" s="71" t="s">
        <v>393</v>
      </c>
      <c r="BB437" s="71" t="s">
        <v>393</v>
      </c>
      <c r="BC437" s="71">
        <v>6.4</v>
      </c>
      <c r="BD437" s="69">
        <v>5</v>
      </c>
      <c r="BE437" s="70">
        <v>0</v>
      </c>
      <c r="BF437" s="68">
        <v>6.8</v>
      </c>
      <c r="BG437" s="68">
        <v>5.7</v>
      </c>
      <c r="BH437" s="68">
        <v>6.1</v>
      </c>
      <c r="BI437" s="68">
        <v>6</v>
      </c>
      <c r="BJ437" s="68">
        <v>6.7</v>
      </c>
      <c r="BK437" s="68">
        <v>6.6</v>
      </c>
      <c r="BL437" s="68">
        <v>7.3</v>
      </c>
      <c r="BM437" s="68">
        <v>6.4</v>
      </c>
      <c r="BN437" s="68">
        <v>6.1</v>
      </c>
      <c r="BO437" s="68">
        <v>6.1</v>
      </c>
      <c r="BP437" s="68">
        <v>4.7</v>
      </c>
      <c r="BQ437" s="68" t="s">
        <v>219</v>
      </c>
      <c r="BR437" s="68">
        <v>7.1</v>
      </c>
      <c r="BS437" s="68" t="s">
        <v>393</v>
      </c>
      <c r="BT437" s="68">
        <v>7.7</v>
      </c>
      <c r="BU437" s="68">
        <v>5.9</v>
      </c>
      <c r="BV437" s="68">
        <v>6.3</v>
      </c>
      <c r="BW437" s="68">
        <v>5.2</v>
      </c>
      <c r="BX437" s="68">
        <v>7.7</v>
      </c>
      <c r="BY437" s="68">
        <v>7.3</v>
      </c>
      <c r="BZ437" s="69">
        <v>48</v>
      </c>
      <c r="CA437" s="70">
        <v>2</v>
      </c>
      <c r="CB437" s="68">
        <v>8.4</v>
      </c>
      <c r="CC437" s="68" t="s">
        <v>393</v>
      </c>
      <c r="CD437" s="68">
        <v>7.2</v>
      </c>
      <c r="CE437" s="68" t="s">
        <v>393</v>
      </c>
      <c r="CF437" s="68">
        <v>5.6</v>
      </c>
      <c r="CG437" s="68">
        <v>5.9</v>
      </c>
      <c r="CH437" s="68">
        <v>7.3</v>
      </c>
      <c r="CI437" s="68">
        <v>5.7</v>
      </c>
      <c r="CJ437" s="68" t="s">
        <v>393</v>
      </c>
      <c r="CK437" s="68">
        <v>7</v>
      </c>
      <c r="CL437" s="68" t="s">
        <v>393</v>
      </c>
      <c r="CM437" s="68" t="s">
        <v>393</v>
      </c>
      <c r="CN437" s="68" t="s">
        <v>393</v>
      </c>
      <c r="CO437" s="68" t="s">
        <v>393</v>
      </c>
      <c r="CP437" s="68">
        <v>6.4</v>
      </c>
      <c r="CQ437" s="68">
        <v>5.0999999999999996</v>
      </c>
      <c r="CR437" s="68">
        <v>6.7</v>
      </c>
      <c r="CS437" s="68">
        <v>8.1</v>
      </c>
      <c r="CT437" s="68">
        <v>7</v>
      </c>
      <c r="CU437" s="69">
        <v>27</v>
      </c>
      <c r="CV437" s="70">
        <v>0</v>
      </c>
      <c r="CW437" s="72">
        <v>124</v>
      </c>
      <c r="CX437" s="72">
        <v>4</v>
      </c>
      <c r="CY437" s="72">
        <v>0</v>
      </c>
      <c r="CZ437" s="72">
        <v>128</v>
      </c>
      <c r="DA437" s="72">
        <v>6.35</v>
      </c>
      <c r="DB437" s="72">
        <v>2.4700000000000002</v>
      </c>
      <c r="DC437" s="68" t="s">
        <v>393</v>
      </c>
      <c r="DD437" s="68" t="s">
        <v>393</v>
      </c>
      <c r="DE437" s="68" t="s">
        <v>393</v>
      </c>
      <c r="DF437" s="68" t="s">
        <v>393</v>
      </c>
      <c r="DG437" s="72"/>
      <c r="DH437" s="72">
        <v>0</v>
      </c>
      <c r="DI437" s="72">
        <v>0</v>
      </c>
      <c r="DJ437" s="69">
        <v>0</v>
      </c>
      <c r="DK437" s="70">
        <v>5</v>
      </c>
      <c r="DL437" s="72">
        <v>124</v>
      </c>
      <c r="DM437" s="72">
        <v>9</v>
      </c>
      <c r="DN437" s="72">
        <v>6.11</v>
      </c>
      <c r="DO437" s="72">
        <v>2.38</v>
      </c>
      <c r="DP437" s="69">
        <v>129</v>
      </c>
      <c r="DQ437" s="70">
        <v>9</v>
      </c>
      <c r="DR437" s="68">
        <v>137</v>
      </c>
      <c r="DS437" s="68">
        <v>129</v>
      </c>
      <c r="DT437" s="68">
        <v>6.55</v>
      </c>
      <c r="DU437" s="68">
        <v>2.5499999999999998</v>
      </c>
      <c r="DV437" s="68" t="s">
        <v>393</v>
      </c>
      <c r="DW437" s="73">
        <v>3.125E-2</v>
      </c>
      <c r="DX437" s="16">
        <v>2221727323</v>
      </c>
      <c r="DY437" s="16" t="e">
        <v>#N/A</v>
      </c>
      <c r="DZ437" s="16" t="e">
        <v>#N/A</v>
      </c>
    </row>
    <row r="438" spans="1:130" ht="18.75" customHeight="1" x14ac:dyDescent="0.2">
      <c r="A438" s="59">
        <v>14</v>
      </c>
      <c r="B438" s="59"/>
      <c r="C438" s="65">
        <v>2220728616</v>
      </c>
      <c r="D438" s="66" t="s">
        <v>7</v>
      </c>
      <c r="E438" s="66" t="s">
        <v>47</v>
      </c>
      <c r="F438" s="66" t="s">
        <v>126</v>
      </c>
      <c r="G438" s="67">
        <v>35927</v>
      </c>
      <c r="H438" s="66" t="s">
        <v>209</v>
      </c>
      <c r="I438" s="66" t="s">
        <v>212</v>
      </c>
      <c r="J438" s="68">
        <v>8.1999999999999993</v>
      </c>
      <c r="K438" s="68">
        <v>6.6</v>
      </c>
      <c r="L438" s="68">
        <v>4</v>
      </c>
      <c r="M438" s="68">
        <v>5.6</v>
      </c>
      <c r="N438" s="68">
        <v>4.3</v>
      </c>
      <c r="O438" s="68">
        <v>8.5</v>
      </c>
      <c r="P438" s="68">
        <v>5.3</v>
      </c>
      <c r="Q438" s="68" t="s">
        <v>393</v>
      </c>
      <c r="R438" s="68">
        <v>6.5</v>
      </c>
      <c r="S438" s="68" t="s">
        <v>393</v>
      </c>
      <c r="T438" s="68" t="s">
        <v>393</v>
      </c>
      <c r="U438" s="68" t="s">
        <v>393</v>
      </c>
      <c r="V438" s="68">
        <v>6.5</v>
      </c>
      <c r="W438" s="68">
        <v>7.8</v>
      </c>
      <c r="X438" s="68" t="s">
        <v>393</v>
      </c>
      <c r="Y438" s="68">
        <v>9.1999999999999993</v>
      </c>
      <c r="Z438" s="68">
        <v>7.1</v>
      </c>
      <c r="AA438" s="68">
        <v>6.7</v>
      </c>
      <c r="AB438" s="68">
        <v>7.3</v>
      </c>
      <c r="AC438" s="68">
        <v>4.7</v>
      </c>
      <c r="AD438" s="68">
        <v>8.5</v>
      </c>
      <c r="AE438" s="68">
        <v>5.9</v>
      </c>
      <c r="AF438" s="68">
        <v>8.6999999999999993</v>
      </c>
      <c r="AG438" s="68">
        <v>5.3</v>
      </c>
      <c r="AH438" s="68">
        <v>6.7</v>
      </c>
      <c r="AI438" s="68">
        <v>7</v>
      </c>
      <c r="AJ438" s="68">
        <v>7.7</v>
      </c>
      <c r="AK438" s="68">
        <v>4.9000000000000004</v>
      </c>
      <c r="AL438" s="68">
        <v>7.9</v>
      </c>
      <c r="AM438" s="69">
        <v>51</v>
      </c>
      <c r="AN438" s="70">
        <v>0</v>
      </c>
      <c r="AO438" s="71">
        <v>6.1</v>
      </c>
      <c r="AP438" s="71">
        <v>6.4</v>
      </c>
      <c r="AQ438" s="71" t="s">
        <v>393</v>
      </c>
      <c r="AR438" s="71" t="s">
        <v>393</v>
      </c>
      <c r="AS438" s="71" t="s">
        <v>393</v>
      </c>
      <c r="AT438" s="71" t="s">
        <v>393</v>
      </c>
      <c r="AU438" s="71">
        <v>6.1</v>
      </c>
      <c r="AV438" s="71" t="s">
        <v>393</v>
      </c>
      <c r="AW438" s="71" t="s">
        <v>393</v>
      </c>
      <c r="AX438" s="71" t="s">
        <v>393</v>
      </c>
      <c r="AY438" s="71" t="s">
        <v>393</v>
      </c>
      <c r="AZ438" s="71" t="s">
        <v>393</v>
      </c>
      <c r="BA438" s="71">
        <v>5.4</v>
      </c>
      <c r="BB438" s="71" t="s">
        <v>393</v>
      </c>
      <c r="BC438" s="71">
        <v>7.8</v>
      </c>
      <c r="BD438" s="69">
        <v>5</v>
      </c>
      <c r="BE438" s="70">
        <v>0</v>
      </c>
      <c r="BF438" s="68">
        <v>5.7</v>
      </c>
      <c r="BG438" s="68">
        <v>5.2</v>
      </c>
      <c r="BH438" s="68">
        <v>6.3</v>
      </c>
      <c r="BI438" s="68">
        <v>4.3</v>
      </c>
      <c r="BJ438" s="68">
        <v>5.6</v>
      </c>
      <c r="BK438" s="68">
        <v>6.8</v>
      </c>
      <c r="BL438" s="68">
        <v>6.7</v>
      </c>
      <c r="BM438" s="68">
        <v>6</v>
      </c>
      <c r="BN438" s="68" t="s">
        <v>219</v>
      </c>
      <c r="BO438" s="68">
        <v>6.6</v>
      </c>
      <c r="BP438" s="68">
        <v>4.5</v>
      </c>
      <c r="BQ438" s="68">
        <v>4.8</v>
      </c>
      <c r="BR438" s="68">
        <v>5.6</v>
      </c>
      <c r="BS438" s="68" t="s">
        <v>393</v>
      </c>
      <c r="BT438" s="68">
        <v>4.5999999999999996</v>
      </c>
      <c r="BU438" s="68">
        <v>6.4</v>
      </c>
      <c r="BV438" s="68">
        <v>7.6</v>
      </c>
      <c r="BW438" s="68">
        <v>6.3</v>
      </c>
      <c r="BX438" s="68">
        <v>6.5</v>
      </c>
      <c r="BY438" s="68">
        <v>7.6</v>
      </c>
      <c r="BZ438" s="69">
        <v>47</v>
      </c>
      <c r="CA438" s="70">
        <v>3</v>
      </c>
      <c r="CB438" s="68">
        <v>8.4</v>
      </c>
      <c r="CC438" s="68" t="s">
        <v>393</v>
      </c>
      <c r="CD438" s="68">
        <v>7.9</v>
      </c>
      <c r="CE438" s="68" t="s">
        <v>393</v>
      </c>
      <c r="CF438" s="68">
        <v>7</v>
      </c>
      <c r="CG438" s="68">
        <v>6.1</v>
      </c>
      <c r="CH438" s="68">
        <v>6.5</v>
      </c>
      <c r="CI438" s="68">
        <v>4.5999999999999996</v>
      </c>
      <c r="CJ438" s="68" t="s">
        <v>393</v>
      </c>
      <c r="CK438" s="68">
        <v>6.6</v>
      </c>
      <c r="CL438" s="68" t="s">
        <v>393</v>
      </c>
      <c r="CM438" s="68" t="s">
        <v>393</v>
      </c>
      <c r="CN438" s="68" t="s">
        <v>393</v>
      </c>
      <c r="CO438" s="68" t="s">
        <v>393</v>
      </c>
      <c r="CP438" s="68">
        <v>6.5</v>
      </c>
      <c r="CQ438" s="68">
        <v>8.3000000000000007</v>
      </c>
      <c r="CR438" s="68">
        <v>7.9</v>
      </c>
      <c r="CS438" s="68" t="s">
        <v>219</v>
      </c>
      <c r="CT438" s="68">
        <v>7.1</v>
      </c>
      <c r="CU438" s="69">
        <v>26</v>
      </c>
      <c r="CV438" s="70">
        <v>1</v>
      </c>
      <c r="CW438" s="72">
        <v>124</v>
      </c>
      <c r="CX438" s="72">
        <v>4</v>
      </c>
      <c r="CY438" s="72">
        <v>0</v>
      </c>
      <c r="CZ438" s="72">
        <v>128</v>
      </c>
      <c r="DA438" s="72">
        <v>6.18</v>
      </c>
      <c r="DB438" s="72">
        <v>2.42</v>
      </c>
      <c r="DC438" s="68" t="s">
        <v>393</v>
      </c>
      <c r="DD438" s="68" t="s">
        <v>393</v>
      </c>
      <c r="DE438" s="68" t="s">
        <v>393</v>
      </c>
      <c r="DF438" s="68" t="s">
        <v>393</v>
      </c>
      <c r="DG438" s="72"/>
      <c r="DH438" s="72">
        <v>0</v>
      </c>
      <c r="DI438" s="72">
        <v>0</v>
      </c>
      <c r="DJ438" s="69">
        <v>0</v>
      </c>
      <c r="DK438" s="70">
        <v>5</v>
      </c>
      <c r="DL438" s="72">
        <v>124</v>
      </c>
      <c r="DM438" s="72">
        <v>9</v>
      </c>
      <c r="DN438" s="72">
        <v>5.95</v>
      </c>
      <c r="DO438" s="72">
        <v>2.33</v>
      </c>
      <c r="DP438" s="69">
        <v>129</v>
      </c>
      <c r="DQ438" s="70">
        <v>9</v>
      </c>
      <c r="DR438" s="68">
        <v>137</v>
      </c>
      <c r="DS438" s="68">
        <v>129</v>
      </c>
      <c r="DT438" s="68">
        <v>6.38</v>
      </c>
      <c r="DU438" s="68">
        <v>2.5</v>
      </c>
      <c r="DV438" s="68" t="s">
        <v>393</v>
      </c>
      <c r="DW438" s="73">
        <v>3.125E-2</v>
      </c>
      <c r="DX438" s="16">
        <v>2220728616</v>
      </c>
      <c r="DY438" s="16" t="e">
        <v>#N/A</v>
      </c>
      <c r="DZ438" s="16" t="e">
        <v>#N/A</v>
      </c>
    </row>
    <row r="439" spans="1:130" ht="18.75" customHeight="1" x14ac:dyDescent="0.2">
      <c r="A439" s="59">
        <v>15</v>
      </c>
      <c r="B439" s="59"/>
      <c r="C439" s="65">
        <v>2220716703</v>
      </c>
      <c r="D439" s="66" t="s">
        <v>6</v>
      </c>
      <c r="E439" s="66" t="s">
        <v>48</v>
      </c>
      <c r="F439" s="66" t="s">
        <v>143</v>
      </c>
      <c r="G439" s="67">
        <v>36022</v>
      </c>
      <c r="H439" s="66" t="s">
        <v>209</v>
      </c>
      <c r="I439" s="66" t="s">
        <v>212</v>
      </c>
      <c r="J439" s="68">
        <v>7.8</v>
      </c>
      <c r="K439" s="68">
        <v>4.9000000000000004</v>
      </c>
      <c r="L439" s="68">
        <v>7.3</v>
      </c>
      <c r="M439" s="68">
        <v>7</v>
      </c>
      <c r="N439" s="68">
        <v>6.7</v>
      </c>
      <c r="O439" s="68">
        <v>5.8</v>
      </c>
      <c r="P439" s="68">
        <v>8.6999999999999993</v>
      </c>
      <c r="Q439" s="68" t="s">
        <v>393</v>
      </c>
      <c r="R439" s="68">
        <v>4.9000000000000004</v>
      </c>
      <c r="S439" s="68" t="s">
        <v>393</v>
      </c>
      <c r="T439" s="68">
        <v>6.1</v>
      </c>
      <c r="U439" s="68" t="s">
        <v>393</v>
      </c>
      <c r="V439" s="68" t="s">
        <v>393</v>
      </c>
      <c r="W439" s="68">
        <v>5.5</v>
      </c>
      <c r="X439" s="68" t="s">
        <v>393</v>
      </c>
      <c r="Y439" s="68">
        <v>5.8</v>
      </c>
      <c r="Z439" s="68">
        <v>8.3000000000000007</v>
      </c>
      <c r="AA439" s="68">
        <v>6.1</v>
      </c>
      <c r="AB439" s="68">
        <v>6</v>
      </c>
      <c r="AC439" s="68">
        <v>5.4</v>
      </c>
      <c r="AD439" s="68" t="s">
        <v>219</v>
      </c>
      <c r="AE439" s="68">
        <v>6.6</v>
      </c>
      <c r="AF439" s="68">
        <v>4.9000000000000004</v>
      </c>
      <c r="AG439" s="68">
        <v>6.2</v>
      </c>
      <c r="AH439" s="68">
        <v>7.1</v>
      </c>
      <c r="AI439" s="68">
        <v>5.7</v>
      </c>
      <c r="AJ439" s="68">
        <v>5.9</v>
      </c>
      <c r="AK439" s="68">
        <v>4.5999999999999996</v>
      </c>
      <c r="AL439" s="68">
        <v>5.6</v>
      </c>
      <c r="AM439" s="69">
        <v>49</v>
      </c>
      <c r="AN439" s="70">
        <v>2</v>
      </c>
      <c r="AO439" s="71">
        <v>6.4</v>
      </c>
      <c r="AP439" s="71">
        <v>8.6999999999999993</v>
      </c>
      <c r="AQ439" s="71">
        <v>6.3</v>
      </c>
      <c r="AR439" s="71" t="s">
        <v>393</v>
      </c>
      <c r="AS439" s="71" t="s">
        <v>393</v>
      </c>
      <c r="AT439" s="71" t="s">
        <v>393</v>
      </c>
      <c r="AU439" s="71" t="s">
        <v>393</v>
      </c>
      <c r="AV439" s="71" t="s">
        <v>393</v>
      </c>
      <c r="AW439" s="71" t="s">
        <v>393</v>
      </c>
      <c r="AX439" s="71" t="s">
        <v>393</v>
      </c>
      <c r="AY439" s="71" t="s">
        <v>393</v>
      </c>
      <c r="AZ439" s="71" t="s">
        <v>393</v>
      </c>
      <c r="BA439" s="71" t="s">
        <v>393</v>
      </c>
      <c r="BB439" s="71">
        <v>6</v>
      </c>
      <c r="BC439" s="71">
        <v>5</v>
      </c>
      <c r="BD439" s="69">
        <v>5</v>
      </c>
      <c r="BE439" s="70">
        <v>0</v>
      </c>
      <c r="BF439" s="68">
        <v>5.9</v>
      </c>
      <c r="BG439" s="68">
        <v>5</v>
      </c>
      <c r="BH439" s="68">
        <v>4.9000000000000004</v>
      </c>
      <c r="BI439" s="68">
        <v>8.1999999999999993</v>
      </c>
      <c r="BJ439" s="68">
        <v>7.7</v>
      </c>
      <c r="BK439" s="68">
        <v>6.1</v>
      </c>
      <c r="BL439" s="68">
        <v>8</v>
      </c>
      <c r="BM439" s="68">
        <v>7.4</v>
      </c>
      <c r="BN439" s="68">
        <v>5.4</v>
      </c>
      <c r="BO439" s="68">
        <v>5.7</v>
      </c>
      <c r="BP439" s="68">
        <v>5</v>
      </c>
      <c r="BQ439" s="68" t="s">
        <v>219</v>
      </c>
      <c r="BR439" s="68">
        <v>5.8</v>
      </c>
      <c r="BS439" s="68" t="s">
        <v>393</v>
      </c>
      <c r="BT439" s="68">
        <v>8</v>
      </c>
      <c r="BU439" s="68">
        <v>7</v>
      </c>
      <c r="BV439" s="68">
        <v>7.4</v>
      </c>
      <c r="BW439" s="68">
        <v>5.7</v>
      </c>
      <c r="BX439" s="68">
        <v>6.4</v>
      </c>
      <c r="BY439" s="68">
        <v>7.1</v>
      </c>
      <c r="BZ439" s="69">
        <v>48</v>
      </c>
      <c r="CA439" s="70">
        <v>2</v>
      </c>
      <c r="CB439" s="68" t="s">
        <v>393</v>
      </c>
      <c r="CC439" s="68">
        <v>7.3</v>
      </c>
      <c r="CD439" s="68">
        <v>7.5</v>
      </c>
      <c r="CE439" s="68" t="s">
        <v>393</v>
      </c>
      <c r="CF439" s="68">
        <v>8.1999999999999993</v>
      </c>
      <c r="CG439" s="68">
        <v>6.3</v>
      </c>
      <c r="CH439" s="68">
        <v>6.5</v>
      </c>
      <c r="CI439" s="68">
        <v>6.7</v>
      </c>
      <c r="CJ439" s="68" t="s">
        <v>393</v>
      </c>
      <c r="CK439" s="68">
        <v>6.8</v>
      </c>
      <c r="CL439" s="68" t="s">
        <v>393</v>
      </c>
      <c r="CM439" s="68" t="s">
        <v>393</v>
      </c>
      <c r="CN439" s="68" t="s">
        <v>393</v>
      </c>
      <c r="CO439" s="68" t="s">
        <v>393</v>
      </c>
      <c r="CP439" s="68">
        <v>5.8</v>
      </c>
      <c r="CQ439" s="68">
        <v>7.5</v>
      </c>
      <c r="CR439" s="68">
        <v>6.7</v>
      </c>
      <c r="CS439" s="68">
        <v>6.1</v>
      </c>
      <c r="CT439" s="68">
        <v>6.4</v>
      </c>
      <c r="CU439" s="69">
        <v>27</v>
      </c>
      <c r="CV439" s="70">
        <v>0</v>
      </c>
      <c r="CW439" s="72">
        <v>124</v>
      </c>
      <c r="CX439" s="72">
        <v>4</v>
      </c>
      <c r="CY439" s="72">
        <v>0</v>
      </c>
      <c r="CZ439" s="72">
        <v>128</v>
      </c>
      <c r="DA439" s="72">
        <v>6.22</v>
      </c>
      <c r="DB439" s="72">
        <v>2.42</v>
      </c>
      <c r="DC439" s="68" t="s">
        <v>393</v>
      </c>
      <c r="DD439" s="68" t="s">
        <v>393</v>
      </c>
      <c r="DE439" s="68" t="s">
        <v>393</v>
      </c>
      <c r="DF439" s="68" t="s">
        <v>393</v>
      </c>
      <c r="DG439" s="72"/>
      <c r="DH439" s="72">
        <v>0</v>
      </c>
      <c r="DI439" s="72">
        <v>0</v>
      </c>
      <c r="DJ439" s="69">
        <v>0</v>
      </c>
      <c r="DK439" s="70">
        <v>5</v>
      </c>
      <c r="DL439" s="72">
        <v>124</v>
      </c>
      <c r="DM439" s="72">
        <v>9</v>
      </c>
      <c r="DN439" s="72">
        <v>5.99</v>
      </c>
      <c r="DO439" s="72">
        <v>2.33</v>
      </c>
      <c r="DP439" s="69">
        <v>129</v>
      </c>
      <c r="DQ439" s="70">
        <v>9</v>
      </c>
      <c r="DR439" s="68">
        <v>137</v>
      </c>
      <c r="DS439" s="68">
        <v>129</v>
      </c>
      <c r="DT439" s="68">
        <v>6.42</v>
      </c>
      <c r="DU439" s="68">
        <v>2.5</v>
      </c>
      <c r="DV439" s="68" t="s">
        <v>368</v>
      </c>
      <c r="DW439" s="73">
        <v>3.125E-2</v>
      </c>
      <c r="DX439" s="16">
        <v>2220716703</v>
      </c>
      <c r="DY439" s="16" t="e">
        <v>#N/A</v>
      </c>
      <c r="DZ439" s="16" t="e">
        <v>#N/A</v>
      </c>
    </row>
    <row r="440" spans="1:130" ht="15.95" customHeight="1" x14ac:dyDescent="0.2">
      <c r="A440" s="59">
        <v>16</v>
      </c>
      <c r="B440" s="626"/>
      <c r="C440" s="45">
        <v>2220728722</v>
      </c>
      <c r="D440" s="198" t="s">
        <v>6</v>
      </c>
      <c r="E440" s="198" t="s">
        <v>114</v>
      </c>
      <c r="F440" s="198" t="s">
        <v>196</v>
      </c>
      <c r="G440" s="199">
        <v>35854</v>
      </c>
      <c r="H440" s="198" t="s">
        <v>209</v>
      </c>
      <c r="I440" s="198" t="s">
        <v>212</v>
      </c>
      <c r="J440" s="200">
        <v>8</v>
      </c>
      <c r="K440" s="200">
        <v>7.7</v>
      </c>
      <c r="L440" s="200">
        <v>8.1999999999999993</v>
      </c>
      <c r="M440" s="200">
        <v>6.6</v>
      </c>
      <c r="N440" s="200">
        <v>7.2</v>
      </c>
      <c r="O440" s="200">
        <v>5.9</v>
      </c>
      <c r="P440" s="200">
        <v>5.5</v>
      </c>
      <c r="Q440" s="200" t="s">
        <v>393</v>
      </c>
      <c r="R440" s="200">
        <v>6.4</v>
      </c>
      <c r="S440" s="200" t="s">
        <v>393</v>
      </c>
      <c r="T440" s="200" t="s">
        <v>393</v>
      </c>
      <c r="U440" s="200" t="s">
        <v>393</v>
      </c>
      <c r="V440" s="200" t="s">
        <v>219</v>
      </c>
      <c r="W440" s="200">
        <v>8.3000000000000007</v>
      </c>
      <c r="X440" s="200" t="s">
        <v>393</v>
      </c>
      <c r="Y440" s="200">
        <v>9</v>
      </c>
      <c r="Z440" s="200">
        <v>7.9</v>
      </c>
      <c r="AA440" s="200">
        <v>6.8</v>
      </c>
      <c r="AB440" s="200">
        <v>7.1</v>
      </c>
      <c r="AC440" s="200">
        <v>6.8</v>
      </c>
      <c r="AD440" s="200">
        <v>7.2</v>
      </c>
      <c r="AE440" s="200">
        <v>5.4</v>
      </c>
      <c r="AF440" s="200">
        <v>7.4</v>
      </c>
      <c r="AG440" s="200">
        <v>4.0999999999999996</v>
      </c>
      <c r="AH440" s="200">
        <v>5.6</v>
      </c>
      <c r="AI440" s="200">
        <v>5.2</v>
      </c>
      <c r="AJ440" s="200">
        <v>6.2</v>
      </c>
      <c r="AK440" s="200" t="s">
        <v>219</v>
      </c>
      <c r="AL440" s="200">
        <v>6.1</v>
      </c>
      <c r="AM440" s="201">
        <v>47</v>
      </c>
      <c r="AN440" s="202">
        <v>4</v>
      </c>
      <c r="AO440" s="203">
        <v>5.8</v>
      </c>
      <c r="AP440" s="203">
        <v>5.5</v>
      </c>
      <c r="AQ440" s="203" t="s">
        <v>393</v>
      </c>
      <c r="AR440" s="203" t="s">
        <v>393</v>
      </c>
      <c r="AS440" s="203" t="s">
        <v>393</v>
      </c>
      <c r="AT440" s="203" t="s">
        <v>393</v>
      </c>
      <c r="AU440" s="203" t="s">
        <v>393</v>
      </c>
      <c r="AV440" s="203">
        <v>5.9</v>
      </c>
      <c r="AW440" s="203" t="s">
        <v>393</v>
      </c>
      <c r="AX440" s="203" t="s">
        <v>393</v>
      </c>
      <c r="AY440" s="203" t="s">
        <v>393</v>
      </c>
      <c r="AZ440" s="203" t="s">
        <v>393</v>
      </c>
      <c r="BA440" s="203" t="s">
        <v>393</v>
      </c>
      <c r="BB440" s="203">
        <v>6.5</v>
      </c>
      <c r="BC440" s="203">
        <v>6.2</v>
      </c>
      <c r="BD440" s="201">
        <v>5</v>
      </c>
      <c r="BE440" s="202">
        <v>0</v>
      </c>
      <c r="BF440" s="200">
        <v>4.5999999999999996</v>
      </c>
      <c r="BG440" s="200">
        <v>4.8</v>
      </c>
      <c r="BH440" s="200">
        <v>6.1</v>
      </c>
      <c r="BI440" s="200">
        <v>4.2</v>
      </c>
      <c r="BJ440" s="200">
        <v>6.2</v>
      </c>
      <c r="BK440" s="200">
        <v>6.2</v>
      </c>
      <c r="BL440" s="200">
        <v>8.5</v>
      </c>
      <c r="BM440" s="200">
        <v>6.1</v>
      </c>
      <c r="BN440" s="200">
        <v>5.8</v>
      </c>
      <c r="BO440" s="200">
        <v>4.9000000000000004</v>
      </c>
      <c r="BP440" s="200">
        <v>6.2</v>
      </c>
      <c r="BQ440" s="200">
        <v>7.4</v>
      </c>
      <c r="BR440" s="200">
        <v>6</v>
      </c>
      <c r="BS440" s="200" t="s">
        <v>393</v>
      </c>
      <c r="BT440" s="200">
        <v>6.4</v>
      </c>
      <c r="BU440" s="200">
        <v>6.5</v>
      </c>
      <c r="BV440" s="200">
        <v>4.7</v>
      </c>
      <c r="BW440" s="200">
        <v>5.2</v>
      </c>
      <c r="BX440" s="200">
        <v>8.8000000000000007</v>
      </c>
      <c r="BY440" s="200">
        <v>7.5</v>
      </c>
      <c r="BZ440" s="201">
        <v>50</v>
      </c>
      <c r="CA440" s="202">
        <v>0</v>
      </c>
      <c r="CB440" s="200">
        <v>6.4</v>
      </c>
      <c r="CC440" s="200" t="s">
        <v>393</v>
      </c>
      <c r="CD440" s="200">
        <v>5.9</v>
      </c>
      <c r="CE440" s="200" t="s">
        <v>393</v>
      </c>
      <c r="CF440" s="200">
        <v>5.8</v>
      </c>
      <c r="CG440" s="200">
        <v>8.1</v>
      </c>
      <c r="CH440" s="200">
        <v>5.4</v>
      </c>
      <c r="CI440" s="200">
        <v>5</v>
      </c>
      <c r="CJ440" s="200" t="s">
        <v>393</v>
      </c>
      <c r="CK440" s="200" t="s">
        <v>393</v>
      </c>
      <c r="CL440" s="200" t="s">
        <v>393</v>
      </c>
      <c r="CM440" s="200" t="s">
        <v>393</v>
      </c>
      <c r="CN440" s="200" t="s">
        <v>393</v>
      </c>
      <c r="CO440" s="200">
        <v>8.1999999999999993</v>
      </c>
      <c r="CP440" s="200">
        <v>6.6</v>
      </c>
      <c r="CQ440" s="200">
        <v>8.1999999999999993</v>
      </c>
      <c r="CR440" s="200">
        <v>7.6</v>
      </c>
      <c r="CS440" s="200">
        <v>5.3</v>
      </c>
      <c r="CT440" s="200">
        <v>6.4</v>
      </c>
      <c r="CU440" s="201">
        <v>27</v>
      </c>
      <c r="CV440" s="202">
        <v>0</v>
      </c>
      <c r="CW440" s="204">
        <v>124</v>
      </c>
      <c r="CX440" s="204">
        <v>4</v>
      </c>
      <c r="CY440" s="204">
        <v>0</v>
      </c>
      <c r="CZ440" s="204">
        <v>128</v>
      </c>
      <c r="DA440" s="204">
        <v>6.19</v>
      </c>
      <c r="DB440" s="204">
        <v>2.4</v>
      </c>
      <c r="DC440" s="200" t="s">
        <v>393</v>
      </c>
      <c r="DD440" s="200" t="s">
        <v>393</v>
      </c>
      <c r="DE440" s="200" t="s">
        <v>393</v>
      </c>
      <c r="DF440" s="200" t="s">
        <v>393</v>
      </c>
      <c r="DG440" s="204"/>
      <c r="DH440" s="204">
        <v>0</v>
      </c>
      <c r="DI440" s="204">
        <v>0</v>
      </c>
      <c r="DJ440" s="201">
        <v>0</v>
      </c>
      <c r="DK440" s="202">
        <v>5</v>
      </c>
      <c r="DL440" s="204">
        <v>124</v>
      </c>
      <c r="DM440" s="204">
        <v>9</v>
      </c>
      <c r="DN440" s="204">
        <v>5.96</v>
      </c>
      <c r="DO440" s="204">
        <v>2.31</v>
      </c>
      <c r="DP440" s="201">
        <v>129</v>
      </c>
      <c r="DQ440" s="202">
        <v>9</v>
      </c>
      <c r="DR440" s="200">
        <v>137</v>
      </c>
      <c r="DS440" s="200">
        <v>126</v>
      </c>
      <c r="DT440" s="200">
        <v>6.38</v>
      </c>
      <c r="DU440" s="200">
        <v>2.4700000000000002</v>
      </c>
      <c r="DV440" s="200" t="s">
        <v>393</v>
      </c>
      <c r="DW440" s="205">
        <v>3.125E-2</v>
      </c>
      <c r="DX440" s="16">
        <v>2220728722</v>
      </c>
      <c r="DY440" s="16" t="e">
        <v>#N/A</v>
      </c>
      <c r="DZ440" s="16" t="e">
        <v>#N/A</v>
      </c>
    </row>
    <row r="441" spans="1:130" ht="18.75" customHeight="1" x14ac:dyDescent="0.2">
      <c r="A441" s="59">
        <v>17</v>
      </c>
      <c r="B441" s="59"/>
      <c r="C441" s="65">
        <v>2220724193</v>
      </c>
      <c r="D441" s="66" t="s">
        <v>6</v>
      </c>
      <c r="E441" s="66" t="s">
        <v>56</v>
      </c>
      <c r="F441" s="66" t="s">
        <v>137</v>
      </c>
      <c r="G441" s="67">
        <v>35956</v>
      </c>
      <c r="H441" s="66" t="s">
        <v>209</v>
      </c>
      <c r="I441" s="66" t="s">
        <v>212</v>
      </c>
      <c r="J441" s="68">
        <v>8.5</v>
      </c>
      <c r="K441" s="68">
        <v>7.1</v>
      </c>
      <c r="L441" s="68">
        <v>4.2</v>
      </c>
      <c r="M441" s="68">
        <v>6.6</v>
      </c>
      <c r="N441" s="68">
        <v>6.1</v>
      </c>
      <c r="O441" s="68">
        <v>5.7</v>
      </c>
      <c r="P441" s="68">
        <v>7.1</v>
      </c>
      <c r="Q441" s="68" t="s">
        <v>393</v>
      </c>
      <c r="R441" s="68">
        <v>6.2</v>
      </c>
      <c r="S441" s="68" t="s">
        <v>393</v>
      </c>
      <c r="T441" s="68" t="s">
        <v>393</v>
      </c>
      <c r="U441" s="68" t="s">
        <v>393</v>
      </c>
      <c r="V441" s="68" t="s">
        <v>393</v>
      </c>
      <c r="W441" s="68">
        <v>6.8</v>
      </c>
      <c r="X441" s="68">
        <v>6.5</v>
      </c>
      <c r="Y441" s="68">
        <v>9.3000000000000007</v>
      </c>
      <c r="Z441" s="68">
        <v>7.7</v>
      </c>
      <c r="AA441" s="68">
        <v>6.6</v>
      </c>
      <c r="AB441" s="68">
        <v>6.6</v>
      </c>
      <c r="AC441" s="68">
        <v>7.7</v>
      </c>
      <c r="AD441" s="68">
        <v>9.1999999999999993</v>
      </c>
      <c r="AE441" s="68">
        <v>6.9</v>
      </c>
      <c r="AF441" s="68">
        <v>4.4000000000000004</v>
      </c>
      <c r="AG441" s="68">
        <v>4.7</v>
      </c>
      <c r="AH441" s="68">
        <v>5.9</v>
      </c>
      <c r="AI441" s="68">
        <v>5.2</v>
      </c>
      <c r="AJ441" s="68" t="s">
        <v>219</v>
      </c>
      <c r="AK441" s="68">
        <v>6.3</v>
      </c>
      <c r="AL441" s="68">
        <v>7.5</v>
      </c>
      <c r="AM441" s="69">
        <v>49</v>
      </c>
      <c r="AN441" s="70">
        <v>2</v>
      </c>
      <c r="AO441" s="71">
        <v>7.8</v>
      </c>
      <c r="AP441" s="71">
        <v>6.8</v>
      </c>
      <c r="AQ441" s="71">
        <v>7</v>
      </c>
      <c r="AR441" s="71" t="s">
        <v>393</v>
      </c>
      <c r="AS441" s="71" t="s">
        <v>393</v>
      </c>
      <c r="AT441" s="71" t="s">
        <v>393</v>
      </c>
      <c r="AU441" s="71" t="s">
        <v>393</v>
      </c>
      <c r="AV441" s="71" t="s">
        <v>393</v>
      </c>
      <c r="AW441" s="71">
        <v>5.5</v>
      </c>
      <c r="AX441" s="71" t="s">
        <v>393</v>
      </c>
      <c r="AY441" s="71" t="s">
        <v>393</v>
      </c>
      <c r="AZ441" s="71" t="s">
        <v>393</v>
      </c>
      <c r="BA441" s="71" t="s">
        <v>393</v>
      </c>
      <c r="BB441" s="71" t="s">
        <v>393</v>
      </c>
      <c r="BC441" s="71">
        <v>7.6</v>
      </c>
      <c r="BD441" s="69">
        <v>5</v>
      </c>
      <c r="BE441" s="70">
        <v>0</v>
      </c>
      <c r="BF441" s="68">
        <v>5.7</v>
      </c>
      <c r="BG441" s="68">
        <v>5.7</v>
      </c>
      <c r="BH441" s="68">
        <v>8.4</v>
      </c>
      <c r="BI441" s="68">
        <v>4.9000000000000004</v>
      </c>
      <c r="BJ441" s="68">
        <v>6.3</v>
      </c>
      <c r="BK441" s="68">
        <v>6.9</v>
      </c>
      <c r="BL441" s="68">
        <v>7.7</v>
      </c>
      <c r="BM441" s="68">
        <v>5.2</v>
      </c>
      <c r="BN441" s="68">
        <v>5.8</v>
      </c>
      <c r="BO441" s="68">
        <v>5.7</v>
      </c>
      <c r="BP441" s="68">
        <v>4.2</v>
      </c>
      <c r="BQ441" s="68">
        <v>5.3</v>
      </c>
      <c r="BR441" s="68">
        <v>7.4</v>
      </c>
      <c r="BS441" s="68" t="s">
        <v>393</v>
      </c>
      <c r="BT441" s="68">
        <v>4.3</v>
      </c>
      <c r="BU441" s="68">
        <v>6</v>
      </c>
      <c r="BV441" s="68">
        <v>7.1</v>
      </c>
      <c r="BW441" s="68">
        <v>5.9</v>
      </c>
      <c r="BX441" s="68">
        <v>5.3</v>
      </c>
      <c r="BY441" s="68" t="s">
        <v>219</v>
      </c>
      <c r="BZ441" s="69">
        <v>49</v>
      </c>
      <c r="CA441" s="70">
        <v>1</v>
      </c>
      <c r="CB441" s="68">
        <v>7.8</v>
      </c>
      <c r="CC441" s="68" t="s">
        <v>393</v>
      </c>
      <c r="CD441" s="68">
        <v>8.6999999999999993</v>
      </c>
      <c r="CE441" s="68" t="s">
        <v>393</v>
      </c>
      <c r="CF441" s="68">
        <v>6.7</v>
      </c>
      <c r="CG441" s="68">
        <v>7.1</v>
      </c>
      <c r="CH441" s="68">
        <v>5.5</v>
      </c>
      <c r="CI441" s="68">
        <v>6.8</v>
      </c>
      <c r="CJ441" s="68" t="s">
        <v>393</v>
      </c>
      <c r="CK441" s="68">
        <v>6.1</v>
      </c>
      <c r="CL441" s="68" t="s">
        <v>393</v>
      </c>
      <c r="CM441" s="68" t="s">
        <v>393</v>
      </c>
      <c r="CN441" s="68" t="s">
        <v>393</v>
      </c>
      <c r="CO441" s="68" t="s">
        <v>393</v>
      </c>
      <c r="CP441" s="68">
        <v>6.6</v>
      </c>
      <c r="CQ441" s="68">
        <v>7.7</v>
      </c>
      <c r="CR441" s="68">
        <v>7.1</v>
      </c>
      <c r="CS441" s="68" t="s">
        <v>219</v>
      </c>
      <c r="CT441" s="68">
        <v>7.5</v>
      </c>
      <c r="CU441" s="69">
        <v>26</v>
      </c>
      <c r="CV441" s="70">
        <v>1</v>
      </c>
      <c r="CW441" s="72">
        <v>124</v>
      </c>
      <c r="CX441" s="72">
        <v>4</v>
      </c>
      <c r="CY441" s="72">
        <v>0</v>
      </c>
      <c r="CZ441" s="72">
        <v>128</v>
      </c>
      <c r="DA441" s="72">
        <v>6.21</v>
      </c>
      <c r="DB441" s="72">
        <v>2.39</v>
      </c>
      <c r="DC441" s="68" t="s">
        <v>393</v>
      </c>
      <c r="DD441" s="68" t="s">
        <v>393</v>
      </c>
      <c r="DE441" s="68" t="s">
        <v>393</v>
      </c>
      <c r="DF441" s="68" t="s">
        <v>393</v>
      </c>
      <c r="DG441" s="72"/>
      <c r="DH441" s="72">
        <v>0</v>
      </c>
      <c r="DI441" s="72">
        <v>0</v>
      </c>
      <c r="DJ441" s="69">
        <v>0</v>
      </c>
      <c r="DK441" s="70">
        <v>5</v>
      </c>
      <c r="DL441" s="72">
        <v>124</v>
      </c>
      <c r="DM441" s="72">
        <v>9</v>
      </c>
      <c r="DN441" s="72">
        <v>5.97</v>
      </c>
      <c r="DO441" s="72">
        <v>2.2999999999999998</v>
      </c>
      <c r="DP441" s="69">
        <v>129</v>
      </c>
      <c r="DQ441" s="70">
        <v>9</v>
      </c>
      <c r="DR441" s="68">
        <v>137</v>
      </c>
      <c r="DS441" s="68">
        <v>129</v>
      </c>
      <c r="DT441" s="68">
        <v>6.41</v>
      </c>
      <c r="DU441" s="68">
        <v>2.46</v>
      </c>
      <c r="DV441" s="68" t="s">
        <v>393</v>
      </c>
      <c r="DW441" s="73">
        <v>3.125E-2</v>
      </c>
      <c r="DX441" s="16">
        <v>2220724193</v>
      </c>
      <c r="DY441" s="16" t="e">
        <v>#N/A</v>
      </c>
      <c r="DZ441" s="16" t="e">
        <v>#N/A</v>
      </c>
    </row>
    <row r="442" spans="1:130" ht="18.75" customHeight="1" x14ac:dyDescent="0.2">
      <c r="A442" s="59">
        <v>18</v>
      </c>
      <c r="B442" s="59"/>
      <c r="C442" s="65">
        <v>2220727394</v>
      </c>
      <c r="D442" s="66" t="s">
        <v>7</v>
      </c>
      <c r="E442" s="66" t="s">
        <v>65</v>
      </c>
      <c r="F442" s="66" t="s">
        <v>176</v>
      </c>
      <c r="G442" s="67">
        <v>36141</v>
      </c>
      <c r="H442" s="66" t="s">
        <v>209</v>
      </c>
      <c r="I442" s="66" t="s">
        <v>212</v>
      </c>
      <c r="J442" s="68">
        <v>8</v>
      </c>
      <c r="K442" s="68">
        <v>7.9</v>
      </c>
      <c r="L442" s="68">
        <v>7.6</v>
      </c>
      <c r="M442" s="68">
        <v>7.8</v>
      </c>
      <c r="N442" s="68">
        <v>6.7</v>
      </c>
      <c r="O442" s="68">
        <v>8.9</v>
      </c>
      <c r="P442" s="68">
        <v>4.0999999999999996</v>
      </c>
      <c r="Q442" s="68" t="s">
        <v>393</v>
      </c>
      <c r="R442" s="68">
        <v>6.8</v>
      </c>
      <c r="S442" s="68" t="s">
        <v>393</v>
      </c>
      <c r="T442" s="68" t="s">
        <v>393</v>
      </c>
      <c r="U442" s="68" t="s">
        <v>393</v>
      </c>
      <c r="V442" s="68">
        <v>6.8</v>
      </c>
      <c r="W442" s="68">
        <v>8</v>
      </c>
      <c r="X442" s="68" t="s">
        <v>393</v>
      </c>
      <c r="Y442" s="68">
        <v>8.3000000000000007</v>
      </c>
      <c r="Z442" s="68">
        <v>7.7</v>
      </c>
      <c r="AA442" s="68">
        <v>8.1</v>
      </c>
      <c r="AB442" s="68">
        <v>6.9</v>
      </c>
      <c r="AC442" s="68">
        <v>6.2</v>
      </c>
      <c r="AD442" s="68">
        <v>7.9</v>
      </c>
      <c r="AE442" s="68">
        <v>7.2</v>
      </c>
      <c r="AF442" s="68">
        <v>7.8</v>
      </c>
      <c r="AG442" s="68">
        <v>5.2</v>
      </c>
      <c r="AH442" s="68">
        <v>7</v>
      </c>
      <c r="AI442" s="68">
        <v>5.0999999999999996</v>
      </c>
      <c r="AJ442" s="68">
        <v>4.5</v>
      </c>
      <c r="AK442" s="68" t="s">
        <v>219</v>
      </c>
      <c r="AL442" s="68">
        <v>6.1</v>
      </c>
      <c r="AM442" s="69">
        <v>49</v>
      </c>
      <c r="AN442" s="70">
        <v>2</v>
      </c>
      <c r="AO442" s="71">
        <v>6.8</v>
      </c>
      <c r="AP442" s="71">
        <v>8.8000000000000007</v>
      </c>
      <c r="AQ442" s="71" t="s">
        <v>393</v>
      </c>
      <c r="AR442" s="71" t="s">
        <v>393</v>
      </c>
      <c r="AS442" s="71">
        <v>6.3</v>
      </c>
      <c r="AT442" s="71" t="s">
        <v>393</v>
      </c>
      <c r="AU442" s="71" t="s">
        <v>393</v>
      </c>
      <c r="AV442" s="71" t="s">
        <v>393</v>
      </c>
      <c r="AW442" s="71" t="s">
        <v>393</v>
      </c>
      <c r="AX442" s="71" t="s">
        <v>393</v>
      </c>
      <c r="AY442" s="71">
        <v>8.1999999999999993</v>
      </c>
      <c r="AZ442" s="71" t="s">
        <v>393</v>
      </c>
      <c r="BA442" s="71" t="s">
        <v>393</v>
      </c>
      <c r="BB442" s="71" t="s">
        <v>393</v>
      </c>
      <c r="BC442" s="71">
        <v>6.1</v>
      </c>
      <c r="BD442" s="69">
        <v>5</v>
      </c>
      <c r="BE442" s="70">
        <v>0</v>
      </c>
      <c r="BF442" s="68">
        <v>5.3</v>
      </c>
      <c r="BG442" s="68">
        <v>5</v>
      </c>
      <c r="BH442" s="68">
        <v>5.5</v>
      </c>
      <c r="BI442" s="68">
        <v>5</v>
      </c>
      <c r="BJ442" s="68">
        <v>5.3</v>
      </c>
      <c r="BK442" s="68">
        <v>7.7</v>
      </c>
      <c r="BL442" s="68">
        <v>7</v>
      </c>
      <c r="BM442" s="68">
        <v>5.4</v>
      </c>
      <c r="BN442" s="68">
        <v>6</v>
      </c>
      <c r="BO442" s="68">
        <v>5.9</v>
      </c>
      <c r="BP442" s="68">
        <v>4.5</v>
      </c>
      <c r="BQ442" s="68">
        <v>4.9000000000000004</v>
      </c>
      <c r="BR442" s="68">
        <v>7.9</v>
      </c>
      <c r="BS442" s="68">
        <v>6.4</v>
      </c>
      <c r="BT442" s="68" t="s">
        <v>393</v>
      </c>
      <c r="BU442" s="68">
        <v>5.9</v>
      </c>
      <c r="BV442" s="68">
        <v>5.9</v>
      </c>
      <c r="BW442" s="68">
        <v>6</v>
      </c>
      <c r="BX442" s="68">
        <v>9.1999999999999993</v>
      </c>
      <c r="BY442" s="68">
        <v>8.9</v>
      </c>
      <c r="BZ442" s="69">
        <v>50</v>
      </c>
      <c r="CA442" s="70">
        <v>0</v>
      </c>
      <c r="CB442" s="68">
        <v>9.1999999999999993</v>
      </c>
      <c r="CC442" s="68" t="s">
        <v>393</v>
      </c>
      <c r="CD442" s="68">
        <v>8.8000000000000007</v>
      </c>
      <c r="CE442" s="68" t="s">
        <v>393</v>
      </c>
      <c r="CF442" s="68">
        <v>6.1</v>
      </c>
      <c r="CG442" s="68">
        <v>6.9</v>
      </c>
      <c r="CH442" s="68">
        <v>8.8000000000000007</v>
      </c>
      <c r="CI442" s="68" t="s">
        <v>219</v>
      </c>
      <c r="CJ442" s="68" t="s">
        <v>393</v>
      </c>
      <c r="CK442" s="68">
        <v>7.4</v>
      </c>
      <c r="CL442" s="68" t="s">
        <v>393</v>
      </c>
      <c r="CM442" s="68" t="s">
        <v>393</v>
      </c>
      <c r="CN442" s="68" t="s">
        <v>393</v>
      </c>
      <c r="CO442" s="68" t="s">
        <v>393</v>
      </c>
      <c r="CP442" s="68">
        <v>6.6</v>
      </c>
      <c r="CQ442" s="68">
        <v>7.1</v>
      </c>
      <c r="CR442" s="68">
        <v>8.3000000000000007</v>
      </c>
      <c r="CS442" s="68">
        <v>7.7</v>
      </c>
      <c r="CT442" s="68">
        <v>9.1</v>
      </c>
      <c r="CU442" s="69">
        <v>24</v>
      </c>
      <c r="CV442" s="70">
        <v>3</v>
      </c>
      <c r="CW442" s="72">
        <v>123</v>
      </c>
      <c r="CX442" s="72">
        <v>5</v>
      </c>
      <c r="CY442" s="72">
        <v>0</v>
      </c>
      <c r="CZ442" s="72">
        <v>128</v>
      </c>
      <c r="DA442" s="72">
        <v>6.5</v>
      </c>
      <c r="DB442" s="72">
        <v>2.59</v>
      </c>
      <c r="DC442" s="68" t="s">
        <v>393</v>
      </c>
      <c r="DD442" s="68" t="s">
        <v>393</v>
      </c>
      <c r="DE442" s="68" t="s">
        <v>393</v>
      </c>
      <c r="DF442" s="68" t="s">
        <v>393</v>
      </c>
      <c r="DG442" s="72"/>
      <c r="DH442" s="72">
        <v>0</v>
      </c>
      <c r="DI442" s="72">
        <v>0</v>
      </c>
      <c r="DJ442" s="69">
        <v>0</v>
      </c>
      <c r="DK442" s="70">
        <v>5</v>
      </c>
      <c r="DL442" s="72">
        <v>123</v>
      </c>
      <c r="DM442" s="72">
        <v>10</v>
      </c>
      <c r="DN442" s="72">
        <v>6.26</v>
      </c>
      <c r="DO442" s="72">
        <v>2.4900000000000002</v>
      </c>
      <c r="DP442" s="69">
        <v>128</v>
      </c>
      <c r="DQ442" s="70">
        <v>10</v>
      </c>
      <c r="DR442" s="68">
        <v>137</v>
      </c>
      <c r="DS442" s="68">
        <v>128</v>
      </c>
      <c r="DT442" s="68">
        <v>6.76</v>
      </c>
      <c r="DU442" s="68">
        <v>2.7</v>
      </c>
      <c r="DV442" s="68" t="s">
        <v>377</v>
      </c>
      <c r="DW442" s="73">
        <v>3.90625E-2</v>
      </c>
      <c r="DX442" s="16">
        <v>2220727394</v>
      </c>
      <c r="DY442" s="16" t="e">
        <v>#N/A</v>
      </c>
      <c r="DZ442" s="16" t="e">
        <v>#N/A</v>
      </c>
    </row>
    <row r="443" spans="1:130" ht="18.75" customHeight="1" x14ac:dyDescent="0.2">
      <c r="A443" s="59">
        <v>19</v>
      </c>
      <c r="B443" s="626"/>
      <c r="C443" s="45">
        <v>2221727336</v>
      </c>
      <c r="D443" s="26" t="s">
        <v>22</v>
      </c>
      <c r="E443" s="26" t="s">
        <v>86</v>
      </c>
      <c r="F443" s="26" t="s">
        <v>57</v>
      </c>
      <c r="G443" s="27">
        <v>36156</v>
      </c>
      <c r="H443" s="26" t="s">
        <v>210</v>
      </c>
      <c r="I443" s="26" t="s">
        <v>212</v>
      </c>
      <c r="J443" s="28">
        <v>7.8</v>
      </c>
      <c r="K443" s="28">
        <v>6.8</v>
      </c>
      <c r="L443" s="28">
        <v>7.3</v>
      </c>
      <c r="M443" s="28">
        <v>7.2</v>
      </c>
      <c r="N443" s="28">
        <v>7.5</v>
      </c>
      <c r="O443" s="28">
        <v>7.1</v>
      </c>
      <c r="P443" s="28">
        <v>6.8</v>
      </c>
      <c r="Q443" s="28" t="s">
        <v>393</v>
      </c>
      <c r="R443" s="28">
        <v>6.1</v>
      </c>
      <c r="S443" s="28" t="s">
        <v>393</v>
      </c>
      <c r="T443" s="28">
        <v>7.9</v>
      </c>
      <c r="U443" s="28" t="s">
        <v>393</v>
      </c>
      <c r="V443" s="28" t="s">
        <v>393</v>
      </c>
      <c r="W443" s="28">
        <v>7.1</v>
      </c>
      <c r="X443" s="28" t="s">
        <v>393</v>
      </c>
      <c r="Y443" s="28">
        <v>9.1</v>
      </c>
      <c r="Z443" s="28">
        <v>8.1</v>
      </c>
      <c r="AA443" s="28">
        <v>6.5</v>
      </c>
      <c r="AB443" s="28">
        <v>7</v>
      </c>
      <c r="AC443" s="28">
        <v>7.9</v>
      </c>
      <c r="AD443" s="28">
        <v>7.2</v>
      </c>
      <c r="AE443" s="28">
        <v>5.0999999999999996</v>
      </c>
      <c r="AF443" s="28">
        <v>7.3</v>
      </c>
      <c r="AG443" s="28">
        <v>4.5999999999999996</v>
      </c>
      <c r="AH443" s="28">
        <v>6.1</v>
      </c>
      <c r="AI443" s="28">
        <v>5</v>
      </c>
      <c r="AJ443" s="28">
        <v>6.3</v>
      </c>
      <c r="AK443" s="28">
        <v>6.5</v>
      </c>
      <c r="AL443" s="28">
        <v>6.5</v>
      </c>
      <c r="AM443" s="33">
        <v>51</v>
      </c>
      <c r="AN443" s="36">
        <v>0</v>
      </c>
      <c r="AO443" s="32">
        <v>5.2</v>
      </c>
      <c r="AP443" s="32">
        <v>5</v>
      </c>
      <c r="AQ443" s="32">
        <v>7.2</v>
      </c>
      <c r="AR443" s="32" t="s">
        <v>393</v>
      </c>
      <c r="AS443" s="32" t="s">
        <v>393</v>
      </c>
      <c r="AT443" s="32" t="s">
        <v>393</v>
      </c>
      <c r="AU443" s="32" t="s">
        <v>393</v>
      </c>
      <c r="AV443" s="32" t="s">
        <v>393</v>
      </c>
      <c r="AW443" s="32">
        <v>5.8</v>
      </c>
      <c r="AX443" s="32" t="s">
        <v>393</v>
      </c>
      <c r="AY443" s="32" t="s">
        <v>393</v>
      </c>
      <c r="AZ443" s="32" t="s">
        <v>393</v>
      </c>
      <c r="BA443" s="32" t="s">
        <v>393</v>
      </c>
      <c r="BB443" s="32" t="s">
        <v>393</v>
      </c>
      <c r="BC443" s="32">
        <v>7.4</v>
      </c>
      <c r="BD443" s="33">
        <v>5</v>
      </c>
      <c r="BE443" s="36">
        <v>0</v>
      </c>
      <c r="BF443" s="28">
        <v>5.7</v>
      </c>
      <c r="BG443" s="28">
        <v>6.2</v>
      </c>
      <c r="BH443" s="28">
        <v>4.4000000000000004</v>
      </c>
      <c r="BI443" s="28">
        <v>8.4</v>
      </c>
      <c r="BJ443" s="28">
        <v>5.4</v>
      </c>
      <c r="BK443" s="28">
        <v>5.5</v>
      </c>
      <c r="BL443" s="28">
        <v>8.3000000000000007</v>
      </c>
      <c r="BM443" s="28">
        <v>5.6</v>
      </c>
      <c r="BN443" s="28">
        <v>7.3</v>
      </c>
      <c r="BO443" s="28">
        <v>6.7</v>
      </c>
      <c r="BP443" s="28">
        <v>7</v>
      </c>
      <c r="BQ443" s="28" t="s">
        <v>219</v>
      </c>
      <c r="BR443" s="28">
        <v>6.4</v>
      </c>
      <c r="BS443" s="28" t="s">
        <v>393</v>
      </c>
      <c r="BT443" s="28">
        <v>7.3</v>
      </c>
      <c r="BU443" s="28">
        <v>5.2</v>
      </c>
      <c r="BV443" s="28">
        <v>5.8</v>
      </c>
      <c r="BW443" s="28">
        <v>7.7</v>
      </c>
      <c r="BX443" s="28">
        <v>7.5</v>
      </c>
      <c r="BY443" s="28">
        <v>8.1999999999999993</v>
      </c>
      <c r="BZ443" s="33">
        <v>48</v>
      </c>
      <c r="CA443" s="36">
        <v>2</v>
      </c>
      <c r="CB443" s="28">
        <v>6.5</v>
      </c>
      <c r="CC443" s="28" t="s">
        <v>393</v>
      </c>
      <c r="CD443" s="28">
        <v>8.9</v>
      </c>
      <c r="CE443" s="28" t="s">
        <v>393</v>
      </c>
      <c r="CF443" s="28">
        <v>5.8</v>
      </c>
      <c r="CG443" s="28">
        <v>7.7</v>
      </c>
      <c r="CH443" s="28">
        <v>8.5</v>
      </c>
      <c r="CI443" s="28">
        <v>4.3</v>
      </c>
      <c r="CJ443" s="28" t="s">
        <v>393</v>
      </c>
      <c r="CK443" s="28">
        <v>6.1</v>
      </c>
      <c r="CL443" s="28" t="s">
        <v>393</v>
      </c>
      <c r="CM443" s="28" t="s">
        <v>393</v>
      </c>
      <c r="CN443" s="28" t="s">
        <v>393</v>
      </c>
      <c r="CO443" s="28" t="s">
        <v>393</v>
      </c>
      <c r="CP443" s="28" t="s">
        <v>219</v>
      </c>
      <c r="CQ443" s="28">
        <v>5.9</v>
      </c>
      <c r="CR443" s="28">
        <v>6.9</v>
      </c>
      <c r="CS443" s="28">
        <v>7</v>
      </c>
      <c r="CT443" s="28">
        <v>7</v>
      </c>
      <c r="CU443" s="33">
        <v>24</v>
      </c>
      <c r="CV443" s="36">
        <v>3</v>
      </c>
      <c r="CW443" s="38">
        <v>123</v>
      </c>
      <c r="CX443" s="38">
        <v>5</v>
      </c>
      <c r="CY443" s="38">
        <v>0</v>
      </c>
      <c r="CZ443" s="38">
        <v>128</v>
      </c>
      <c r="DA443" s="38">
        <v>6.43</v>
      </c>
      <c r="DB443" s="38">
        <v>2.56</v>
      </c>
      <c r="DC443" s="28" t="s">
        <v>393</v>
      </c>
      <c r="DD443" s="28" t="s">
        <v>393</v>
      </c>
      <c r="DE443" s="28" t="s">
        <v>393</v>
      </c>
      <c r="DF443" s="28" t="s">
        <v>393</v>
      </c>
      <c r="DG443" s="38"/>
      <c r="DH443" s="38">
        <v>0</v>
      </c>
      <c r="DI443" s="38">
        <v>0</v>
      </c>
      <c r="DJ443" s="33">
        <v>0</v>
      </c>
      <c r="DK443" s="36">
        <v>5</v>
      </c>
      <c r="DL443" s="38">
        <v>123</v>
      </c>
      <c r="DM443" s="38">
        <v>10</v>
      </c>
      <c r="DN443" s="38">
        <v>6.19</v>
      </c>
      <c r="DO443" s="38">
        <v>2.46</v>
      </c>
      <c r="DP443" s="33">
        <v>128</v>
      </c>
      <c r="DQ443" s="36">
        <v>10</v>
      </c>
      <c r="DR443" s="28">
        <v>137</v>
      </c>
      <c r="DS443" s="28">
        <v>128</v>
      </c>
      <c r="DT443" s="28">
        <v>6.69</v>
      </c>
      <c r="DU443" s="28">
        <v>2.66</v>
      </c>
      <c r="DV443" s="28" t="s">
        <v>393</v>
      </c>
      <c r="DW443" s="42">
        <v>3.90625E-2</v>
      </c>
    </row>
    <row r="444" spans="1:130" ht="18.75" customHeight="1" x14ac:dyDescent="0.2">
      <c r="A444" s="59">
        <v>20</v>
      </c>
      <c r="B444" s="59"/>
      <c r="C444" s="65">
        <v>2220717168</v>
      </c>
      <c r="D444" s="66" t="s">
        <v>6</v>
      </c>
      <c r="E444" s="66" t="s">
        <v>90</v>
      </c>
      <c r="F444" s="66" t="s">
        <v>203</v>
      </c>
      <c r="G444" s="67">
        <v>35937</v>
      </c>
      <c r="H444" s="66" t="s">
        <v>209</v>
      </c>
      <c r="I444" s="66" t="s">
        <v>212</v>
      </c>
      <c r="J444" s="68">
        <v>8.1999999999999993</v>
      </c>
      <c r="K444" s="68">
        <v>6.7</v>
      </c>
      <c r="L444" s="68">
        <v>6.4</v>
      </c>
      <c r="M444" s="68">
        <v>6.1</v>
      </c>
      <c r="N444" s="68">
        <v>8.9</v>
      </c>
      <c r="O444" s="68">
        <v>5.5</v>
      </c>
      <c r="P444" s="68">
        <v>5.2</v>
      </c>
      <c r="Q444" s="68" t="s">
        <v>393</v>
      </c>
      <c r="R444" s="68">
        <v>5.4</v>
      </c>
      <c r="S444" s="68" t="s">
        <v>393</v>
      </c>
      <c r="T444" s="68" t="s">
        <v>393</v>
      </c>
      <c r="U444" s="68" t="s">
        <v>393</v>
      </c>
      <c r="V444" s="68">
        <v>7.8</v>
      </c>
      <c r="W444" s="68">
        <v>9</v>
      </c>
      <c r="X444" s="68" t="s">
        <v>393</v>
      </c>
      <c r="Y444" s="68">
        <v>8.3000000000000007</v>
      </c>
      <c r="Z444" s="68">
        <v>7.1</v>
      </c>
      <c r="AA444" s="68">
        <v>5.5</v>
      </c>
      <c r="AB444" s="68">
        <v>5.8</v>
      </c>
      <c r="AC444" s="68">
        <v>4.5</v>
      </c>
      <c r="AD444" s="68">
        <v>7.3</v>
      </c>
      <c r="AE444" s="68">
        <v>7.1</v>
      </c>
      <c r="AF444" s="68">
        <v>8.8000000000000007</v>
      </c>
      <c r="AG444" s="68">
        <v>7.2</v>
      </c>
      <c r="AH444" s="68">
        <v>8.4</v>
      </c>
      <c r="AI444" s="68">
        <v>6.6</v>
      </c>
      <c r="AJ444" s="68">
        <v>6.7</v>
      </c>
      <c r="AK444" s="68">
        <v>7.7</v>
      </c>
      <c r="AL444" s="68">
        <v>5.8</v>
      </c>
      <c r="AM444" s="69">
        <v>51</v>
      </c>
      <c r="AN444" s="70">
        <v>0</v>
      </c>
      <c r="AO444" s="71">
        <v>6.4</v>
      </c>
      <c r="AP444" s="71">
        <v>7.3</v>
      </c>
      <c r="AQ444" s="71">
        <v>8.9</v>
      </c>
      <c r="AR444" s="71" t="s">
        <v>393</v>
      </c>
      <c r="AS444" s="71" t="s">
        <v>393</v>
      </c>
      <c r="AT444" s="71" t="s">
        <v>393</v>
      </c>
      <c r="AU444" s="71" t="s">
        <v>393</v>
      </c>
      <c r="AV444" s="71" t="s">
        <v>393</v>
      </c>
      <c r="AW444" s="71">
        <v>7.3</v>
      </c>
      <c r="AX444" s="71" t="s">
        <v>393</v>
      </c>
      <c r="AY444" s="71" t="s">
        <v>393</v>
      </c>
      <c r="AZ444" s="71" t="s">
        <v>393</v>
      </c>
      <c r="BA444" s="71" t="s">
        <v>393</v>
      </c>
      <c r="BB444" s="71" t="s">
        <v>393</v>
      </c>
      <c r="BC444" s="71">
        <v>6.7</v>
      </c>
      <c r="BD444" s="69">
        <v>5</v>
      </c>
      <c r="BE444" s="70">
        <v>0</v>
      </c>
      <c r="BF444" s="68">
        <v>5.9</v>
      </c>
      <c r="BG444" s="68">
        <v>5.6</v>
      </c>
      <c r="BH444" s="68">
        <v>4.4000000000000004</v>
      </c>
      <c r="BI444" s="68">
        <v>7.5</v>
      </c>
      <c r="BJ444" s="68">
        <v>6.9</v>
      </c>
      <c r="BK444" s="68">
        <v>4.9000000000000004</v>
      </c>
      <c r="BL444" s="68">
        <v>7</v>
      </c>
      <c r="BM444" s="68">
        <v>5.6</v>
      </c>
      <c r="BN444" s="68">
        <v>5.7</v>
      </c>
      <c r="BO444" s="68">
        <v>5.6</v>
      </c>
      <c r="BP444" s="68">
        <v>5.5</v>
      </c>
      <c r="BQ444" s="68" t="s">
        <v>219</v>
      </c>
      <c r="BR444" s="68">
        <v>6.1</v>
      </c>
      <c r="BS444" s="68" t="s">
        <v>393</v>
      </c>
      <c r="BT444" s="68">
        <v>6.3</v>
      </c>
      <c r="BU444" s="68">
        <v>5.8</v>
      </c>
      <c r="BV444" s="68">
        <v>6.7</v>
      </c>
      <c r="BW444" s="68">
        <v>5.5</v>
      </c>
      <c r="BX444" s="68">
        <v>6.7</v>
      </c>
      <c r="BY444" s="68">
        <v>7.1</v>
      </c>
      <c r="BZ444" s="69">
        <v>48</v>
      </c>
      <c r="CA444" s="70">
        <v>2</v>
      </c>
      <c r="CB444" s="68">
        <v>8.6</v>
      </c>
      <c r="CC444" s="68" t="s">
        <v>393</v>
      </c>
      <c r="CD444" s="68">
        <v>7.1</v>
      </c>
      <c r="CE444" s="68" t="s">
        <v>393</v>
      </c>
      <c r="CF444" s="68">
        <v>5.9</v>
      </c>
      <c r="CG444" s="68">
        <v>6</v>
      </c>
      <c r="CH444" s="68">
        <v>6</v>
      </c>
      <c r="CI444" s="68" t="s">
        <v>219</v>
      </c>
      <c r="CJ444" s="68" t="s">
        <v>393</v>
      </c>
      <c r="CK444" s="68">
        <v>6.4</v>
      </c>
      <c r="CL444" s="68" t="s">
        <v>393</v>
      </c>
      <c r="CM444" s="68" t="s">
        <v>393</v>
      </c>
      <c r="CN444" s="68" t="s">
        <v>393</v>
      </c>
      <c r="CO444" s="68" t="s">
        <v>393</v>
      </c>
      <c r="CP444" s="68">
        <v>5.5</v>
      </c>
      <c r="CQ444" s="68">
        <v>5</v>
      </c>
      <c r="CR444" s="68">
        <v>6</v>
      </c>
      <c r="CS444" s="68">
        <v>8.1</v>
      </c>
      <c r="CT444" s="68">
        <v>7.1</v>
      </c>
      <c r="CU444" s="69">
        <v>24</v>
      </c>
      <c r="CV444" s="70">
        <v>3</v>
      </c>
      <c r="CW444" s="72">
        <v>123</v>
      </c>
      <c r="CX444" s="72">
        <v>5</v>
      </c>
      <c r="CY444" s="72">
        <v>0</v>
      </c>
      <c r="CZ444" s="72">
        <v>128</v>
      </c>
      <c r="DA444" s="72">
        <v>6.14</v>
      </c>
      <c r="DB444" s="72">
        <v>2.39</v>
      </c>
      <c r="DC444" s="68" t="s">
        <v>393</v>
      </c>
      <c r="DD444" s="68" t="s">
        <v>393</v>
      </c>
      <c r="DE444" s="68" t="s">
        <v>393</v>
      </c>
      <c r="DF444" s="68" t="s">
        <v>393</v>
      </c>
      <c r="DG444" s="72"/>
      <c r="DH444" s="72">
        <v>0</v>
      </c>
      <c r="DI444" s="72">
        <v>0</v>
      </c>
      <c r="DJ444" s="69">
        <v>0</v>
      </c>
      <c r="DK444" s="70">
        <v>5</v>
      </c>
      <c r="DL444" s="72">
        <v>123</v>
      </c>
      <c r="DM444" s="72">
        <v>10</v>
      </c>
      <c r="DN444" s="72">
        <v>5.91</v>
      </c>
      <c r="DO444" s="72">
        <v>2.2999999999999998</v>
      </c>
      <c r="DP444" s="69">
        <v>128</v>
      </c>
      <c r="DQ444" s="70">
        <v>10</v>
      </c>
      <c r="DR444" s="68">
        <v>137</v>
      </c>
      <c r="DS444" s="68">
        <v>128</v>
      </c>
      <c r="DT444" s="68">
        <v>6.39</v>
      </c>
      <c r="DU444" s="68">
        <v>2.48</v>
      </c>
      <c r="DV444" s="68" t="s">
        <v>393</v>
      </c>
      <c r="DW444" s="73">
        <v>3.90625E-2</v>
      </c>
      <c r="DX444" s="16">
        <v>2220717168</v>
      </c>
      <c r="DY444" s="16" t="e">
        <v>#N/A</v>
      </c>
      <c r="DZ444" s="16" t="e">
        <v>#N/A</v>
      </c>
    </row>
    <row r="445" spans="1:130" ht="18.75" customHeight="1" x14ac:dyDescent="0.2">
      <c r="A445" s="59">
        <v>21</v>
      </c>
      <c r="B445" s="59"/>
      <c r="C445" s="65">
        <v>2220729194</v>
      </c>
      <c r="D445" s="66" t="s">
        <v>12</v>
      </c>
      <c r="E445" s="66" t="s">
        <v>48</v>
      </c>
      <c r="F445" s="66" t="s">
        <v>138</v>
      </c>
      <c r="G445" s="67">
        <v>36157</v>
      </c>
      <c r="H445" s="66" t="s">
        <v>209</v>
      </c>
      <c r="I445" s="66" t="s">
        <v>212</v>
      </c>
      <c r="J445" s="68">
        <v>7.6</v>
      </c>
      <c r="K445" s="68">
        <v>7.1</v>
      </c>
      <c r="L445" s="68">
        <v>7.3</v>
      </c>
      <c r="M445" s="68">
        <v>5.7</v>
      </c>
      <c r="N445" s="68">
        <v>6.1</v>
      </c>
      <c r="O445" s="68">
        <v>6.8</v>
      </c>
      <c r="P445" s="68">
        <v>4.0999999999999996</v>
      </c>
      <c r="Q445" s="68" t="s">
        <v>393</v>
      </c>
      <c r="R445" s="68">
        <v>6.8</v>
      </c>
      <c r="S445" s="68" t="s">
        <v>393</v>
      </c>
      <c r="T445" s="68" t="s">
        <v>393</v>
      </c>
      <c r="U445" s="68" t="s">
        <v>393</v>
      </c>
      <c r="V445" s="68">
        <v>6.4</v>
      </c>
      <c r="W445" s="68">
        <v>7.8</v>
      </c>
      <c r="X445" s="68" t="s">
        <v>393</v>
      </c>
      <c r="Y445" s="68">
        <v>9.5</v>
      </c>
      <c r="Z445" s="68">
        <v>8.4</v>
      </c>
      <c r="AA445" s="68">
        <v>7.3</v>
      </c>
      <c r="AB445" s="68">
        <v>8.3000000000000007</v>
      </c>
      <c r="AC445" s="68">
        <v>5.8</v>
      </c>
      <c r="AD445" s="68">
        <v>6.4</v>
      </c>
      <c r="AE445" s="68">
        <v>4.7</v>
      </c>
      <c r="AF445" s="68">
        <v>5.6</v>
      </c>
      <c r="AG445" s="68">
        <v>4.9000000000000004</v>
      </c>
      <c r="AH445" s="68">
        <v>4.7</v>
      </c>
      <c r="AI445" s="68">
        <v>4.9000000000000004</v>
      </c>
      <c r="AJ445" s="68" t="s">
        <v>219</v>
      </c>
      <c r="AK445" s="68">
        <v>6.2</v>
      </c>
      <c r="AL445" s="68">
        <v>4.7</v>
      </c>
      <c r="AM445" s="69">
        <v>49</v>
      </c>
      <c r="AN445" s="70">
        <v>2</v>
      </c>
      <c r="AO445" s="71">
        <v>7</v>
      </c>
      <c r="AP445" s="71">
        <v>7.7</v>
      </c>
      <c r="AQ445" s="71" t="s">
        <v>393</v>
      </c>
      <c r="AR445" s="71" t="s">
        <v>393</v>
      </c>
      <c r="AS445" s="71">
        <v>5.8</v>
      </c>
      <c r="AT445" s="71" t="s">
        <v>393</v>
      </c>
      <c r="AU445" s="71" t="s">
        <v>393</v>
      </c>
      <c r="AV445" s="71" t="s">
        <v>393</v>
      </c>
      <c r="AW445" s="71" t="s">
        <v>393</v>
      </c>
      <c r="AX445" s="71" t="s">
        <v>393</v>
      </c>
      <c r="AY445" s="71">
        <v>7.7</v>
      </c>
      <c r="AZ445" s="71" t="s">
        <v>393</v>
      </c>
      <c r="BA445" s="71" t="s">
        <v>393</v>
      </c>
      <c r="BB445" s="71" t="s">
        <v>393</v>
      </c>
      <c r="BC445" s="71">
        <v>7.4</v>
      </c>
      <c r="BD445" s="69">
        <v>5</v>
      </c>
      <c r="BE445" s="70">
        <v>0</v>
      </c>
      <c r="BF445" s="68">
        <v>4.9000000000000004</v>
      </c>
      <c r="BG445" s="68">
        <v>5</v>
      </c>
      <c r="BH445" s="68">
        <v>6</v>
      </c>
      <c r="BI445" s="68">
        <v>5.7</v>
      </c>
      <c r="BJ445" s="68">
        <v>5.6</v>
      </c>
      <c r="BK445" s="68">
        <v>7</v>
      </c>
      <c r="BL445" s="68">
        <v>7.9</v>
      </c>
      <c r="BM445" s="68">
        <v>5.9</v>
      </c>
      <c r="BN445" s="68">
        <v>5.2</v>
      </c>
      <c r="BO445" s="68">
        <v>5.3</v>
      </c>
      <c r="BP445" s="68">
        <v>5.5</v>
      </c>
      <c r="BQ445" s="68" t="s">
        <v>219</v>
      </c>
      <c r="BR445" s="68">
        <v>5.3</v>
      </c>
      <c r="BS445" s="68" t="s">
        <v>393</v>
      </c>
      <c r="BT445" s="68">
        <v>7.9</v>
      </c>
      <c r="BU445" s="68">
        <v>6.7</v>
      </c>
      <c r="BV445" s="68">
        <v>5.5</v>
      </c>
      <c r="BW445" s="68">
        <v>6.5</v>
      </c>
      <c r="BX445" s="68">
        <v>6.5</v>
      </c>
      <c r="BY445" s="68">
        <v>7.3</v>
      </c>
      <c r="BZ445" s="69">
        <v>48</v>
      </c>
      <c r="CA445" s="70">
        <v>2</v>
      </c>
      <c r="CB445" s="68" t="s">
        <v>393</v>
      </c>
      <c r="CC445" s="68">
        <v>6.7</v>
      </c>
      <c r="CD445" s="68">
        <v>6.9</v>
      </c>
      <c r="CE445" s="68" t="s">
        <v>393</v>
      </c>
      <c r="CF445" s="68">
        <v>7</v>
      </c>
      <c r="CG445" s="68">
        <v>6.3</v>
      </c>
      <c r="CH445" s="68">
        <v>6.4</v>
      </c>
      <c r="CI445" s="68">
        <v>4.5</v>
      </c>
      <c r="CJ445" s="68" t="s">
        <v>393</v>
      </c>
      <c r="CK445" s="68">
        <v>6.6</v>
      </c>
      <c r="CL445" s="68" t="s">
        <v>393</v>
      </c>
      <c r="CM445" s="68" t="s">
        <v>393</v>
      </c>
      <c r="CN445" s="68" t="s">
        <v>393</v>
      </c>
      <c r="CO445" s="68" t="s">
        <v>393</v>
      </c>
      <c r="CP445" s="68">
        <v>6.8</v>
      </c>
      <c r="CQ445" s="68">
        <v>7.2</v>
      </c>
      <c r="CR445" s="68">
        <v>7.4</v>
      </c>
      <c r="CS445" s="68" t="s">
        <v>219</v>
      </c>
      <c r="CT445" s="68">
        <v>6.1</v>
      </c>
      <c r="CU445" s="69">
        <v>26</v>
      </c>
      <c r="CV445" s="70">
        <v>1</v>
      </c>
      <c r="CW445" s="72">
        <v>123</v>
      </c>
      <c r="CX445" s="72">
        <v>5</v>
      </c>
      <c r="CY445" s="72">
        <v>0</v>
      </c>
      <c r="CZ445" s="72">
        <v>128</v>
      </c>
      <c r="DA445" s="72">
        <v>5.99</v>
      </c>
      <c r="DB445" s="72">
        <v>2.29</v>
      </c>
      <c r="DC445" s="68" t="s">
        <v>393</v>
      </c>
      <c r="DD445" s="68" t="s">
        <v>393</v>
      </c>
      <c r="DE445" s="68" t="s">
        <v>393</v>
      </c>
      <c r="DF445" s="68" t="s">
        <v>393</v>
      </c>
      <c r="DG445" s="72"/>
      <c r="DH445" s="72">
        <v>0</v>
      </c>
      <c r="DI445" s="72">
        <v>0</v>
      </c>
      <c r="DJ445" s="69">
        <v>0</v>
      </c>
      <c r="DK445" s="70">
        <v>5</v>
      </c>
      <c r="DL445" s="72">
        <v>123</v>
      </c>
      <c r="DM445" s="72">
        <v>10</v>
      </c>
      <c r="DN445" s="72">
        <v>5.76</v>
      </c>
      <c r="DO445" s="72">
        <v>2.2000000000000002</v>
      </c>
      <c r="DP445" s="69">
        <v>128</v>
      </c>
      <c r="DQ445" s="70">
        <v>10</v>
      </c>
      <c r="DR445" s="68">
        <v>137</v>
      </c>
      <c r="DS445" s="68">
        <v>128</v>
      </c>
      <c r="DT445" s="68">
        <v>6.23</v>
      </c>
      <c r="DU445" s="68">
        <v>2.38</v>
      </c>
      <c r="DV445" s="68" t="s">
        <v>393</v>
      </c>
      <c r="DW445" s="73">
        <v>3.90625E-2</v>
      </c>
      <c r="DX445" s="16">
        <v>2220729194</v>
      </c>
      <c r="DY445" s="16" t="e">
        <v>#N/A</v>
      </c>
      <c r="DZ445" s="16" t="e">
        <v>#N/A</v>
      </c>
    </row>
    <row r="446" spans="1:130" ht="18.75" customHeight="1" x14ac:dyDescent="0.2">
      <c r="A446" s="59">
        <v>22</v>
      </c>
      <c r="B446" s="59"/>
      <c r="C446" s="65">
        <v>2220727302</v>
      </c>
      <c r="D446" s="66" t="s">
        <v>21</v>
      </c>
      <c r="E446" s="66" t="s">
        <v>64</v>
      </c>
      <c r="F446" s="66" t="s">
        <v>144</v>
      </c>
      <c r="G446" s="67">
        <v>36139</v>
      </c>
      <c r="H446" s="66" t="s">
        <v>209</v>
      </c>
      <c r="I446" s="66" t="s">
        <v>212</v>
      </c>
      <c r="J446" s="68">
        <v>7.8</v>
      </c>
      <c r="K446" s="68">
        <v>7.8</v>
      </c>
      <c r="L446" s="68">
        <v>8.1999999999999993</v>
      </c>
      <c r="M446" s="68">
        <v>5.7</v>
      </c>
      <c r="N446" s="68">
        <v>6.5</v>
      </c>
      <c r="O446" s="68">
        <v>4</v>
      </c>
      <c r="P446" s="68">
        <v>6.8</v>
      </c>
      <c r="Q446" s="68" t="s">
        <v>393</v>
      </c>
      <c r="R446" s="68">
        <v>6.1</v>
      </c>
      <c r="S446" s="68" t="s">
        <v>393</v>
      </c>
      <c r="T446" s="68" t="s">
        <v>393</v>
      </c>
      <c r="U446" s="68" t="s">
        <v>393</v>
      </c>
      <c r="V446" s="68" t="s">
        <v>393</v>
      </c>
      <c r="W446" s="68">
        <v>6.8</v>
      </c>
      <c r="X446" s="68">
        <v>6.3</v>
      </c>
      <c r="Y446" s="68">
        <v>9</v>
      </c>
      <c r="Z446" s="68">
        <v>5.4</v>
      </c>
      <c r="AA446" s="68">
        <v>8.4</v>
      </c>
      <c r="AB446" s="68">
        <v>6.2</v>
      </c>
      <c r="AC446" s="68">
        <v>5.3</v>
      </c>
      <c r="AD446" s="68">
        <v>8.1</v>
      </c>
      <c r="AE446" s="68">
        <v>4.8</v>
      </c>
      <c r="AF446" s="68">
        <v>8.1999999999999993</v>
      </c>
      <c r="AG446" s="68">
        <v>5</v>
      </c>
      <c r="AH446" s="68">
        <v>6.1</v>
      </c>
      <c r="AI446" s="68">
        <v>5.4</v>
      </c>
      <c r="AJ446" s="68">
        <v>6.1</v>
      </c>
      <c r="AK446" s="68">
        <v>5.7</v>
      </c>
      <c r="AL446" s="68">
        <v>6.5</v>
      </c>
      <c r="AM446" s="69">
        <v>51</v>
      </c>
      <c r="AN446" s="70">
        <v>0</v>
      </c>
      <c r="AO446" s="71">
        <v>6</v>
      </c>
      <c r="AP446" s="71">
        <v>7.2</v>
      </c>
      <c r="AQ446" s="71" t="s">
        <v>393</v>
      </c>
      <c r="AR446" s="71" t="s">
        <v>393</v>
      </c>
      <c r="AS446" s="71" t="s">
        <v>393</v>
      </c>
      <c r="AT446" s="71" t="s">
        <v>393</v>
      </c>
      <c r="AU446" s="71" t="s">
        <v>393</v>
      </c>
      <c r="AV446" s="71">
        <v>6.8</v>
      </c>
      <c r="AW446" s="71" t="s">
        <v>393</v>
      </c>
      <c r="AX446" s="71" t="s">
        <v>393</v>
      </c>
      <c r="AY446" s="71" t="s">
        <v>393</v>
      </c>
      <c r="AZ446" s="71" t="s">
        <v>393</v>
      </c>
      <c r="BA446" s="71" t="s">
        <v>393</v>
      </c>
      <c r="BB446" s="71">
        <v>7.3</v>
      </c>
      <c r="BC446" s="71">
        <v>7.1</v>
      </c>
      <c r="BD446" s="69">
        <v>5</v>
      </c>
      <c r="BE446" s="70">
        <v>0</v>
      </c>
      <c r="BF446" s="68">
        <v>5</v>
      </c>
      <c r="BG446" s="68">
        <v>5.7</v>
      </c>
      <c r="BH446" s="68">
        <v>6.6</v>
      </c>
      <c r="BI446" s="68">
        <v>6.1</v>
      </c>
      <c r="BJ446" s="68">
        <v>5.9</v>
      </c>
      <c r="BK446" s="68" t="s">
        <v>393</v>
      </c>
      <c r="BL446" s="68">
        <v>7.4</v>
      </c>
      <c r="BM446" s="68">
        <v>5.5</v>
      </c>
      <c r="BN446" s="68">
        <v>4.9000000000000004</v>
      </c>
      <c r="BO446" s="68">
        <v>4.9000000000000004</v>
      </c>
      <c r="BP446" s="68">
        <v>6.3</v>
      </c>
      <c r="BQ446" s="68">
        <v>4.5999999999999996</v>
      </c>
      <c r="BR446" s="68">
        <v>6.9</v>
      </c>
      <c r="BS446" s="68" t="s">
        <v>393</v>
      </c>
      <c r="BT446" s="68">
        <v>4</v>
      </c>
      <c r="BU446" s="68">
        <v>5.8</v>
      </c>
      <c r="BV446" s="68">
        <v>6.3</v>
      </c>
      <c r="BW446" s="68">
        <v>4.7</v>
      </c>
      <c r="BX446" s="68">
        <v>7.3</v>
      </c>
      <c r="BY446" s="68">
        <v>8.1</v>
      </c>
      <c r="BZ446" s="69">
        <v>47</v>
      </c>
      <c r="CA446" s="70">
        <v>3</v>
      </c>
      <c r="CB446" s="68">
        <v>7.8</v>
      </c>
      <c r="CC446" s="68" t="s">
        <v>393</v>
      </c>
      <c r="CD446" s="68">
        <v>6.9</v>
      </c>
      <c r="CE446" s="68" t="s">
        <v>393</v>
      </c>
      <c r="CF446" s="68">
        <v>6.3</v>
      </c>
      <c r="CG446" s="68">
        <v>6.9</v>
      </c>
      <c r="CH446" s="68">
        <v>7.2</v>
      </c>
      <c r="CI446" s="68" t="s">
        <v>219</v>
      </c>
      <c r="CJ446" s="68" t="s">
        <v>393</v>
      </c>
      <c r="CK446" s="68">
        <v>6.9</v>
      </c>
      <c r="CL446" s="68" t="s">
        <v>393</v>
      </c>
      <c r="CM446" s="68" t="s">
        <v>393</v>
      </c>
      <c r="CN446" s="68" t="s">
        <v>393</v>
      </c>
      <c r="CO446" s="68" t="s">
        <v>393</v>
      </c>
      <c r="CP446" s="68">
        <v>7.6</v>
      </c>
      <c r="CQ446" s="68">
        <v>5</v>
      </c>
      <c r="CR446" s="68">
        <v>7.1</v>
      </c>
      <c r="CS446" s="68">
        <v>5.3</v>
      </c>
      <c r="CT446" s="68">
        <v>6.4</v>
      </c>
      <c r="CU446" s="69">
        <v>24</v>
      </c>
      <c r="CV446" s="70">
        <v>3</v>
      </c>
      <c r="CW446" s="72">
        <v>122</v>
      </c>
      <c r="CX446" s="72">
        <v>6</v>
      </c>
      <c r="CY446" s="72">
        <v>0</v>
      </c>
      <c r="CZ446" s="72">
        <v>128</v>
      </c>
      <c r="DA446" s="72">
        <v>5.94</v>
      </c>
      <c r="DB446" s="72">
        <v>2.2599999999999998</v>
      </c>
      <c r="DC446" s="68" t="s">
        <v>393</v>
      </c>
      <c r="DD446" s="68" t="s">
        <v>393</v>
      </c>
      <c r="DE446" s="68" t="s">
        <v>393</v>
      </c>
      <c r="DF446" s="68" t="s">
        <v>393</v>
      </c>
      <c r="DG446" s="72"/>
      <c r="DH446" s="72">
        <v>0</v>
      </c>
      <c r="DI446" s="72">
        <v>0</v>
      </c>
      <c r="DJ446" s="69">
        <v>0</v>
      </c>
      <c r="DK446" s="70">
        <v>5</v>
      </c>
      <c r="DL446" s="72">
        <v>122</v>
      </c>
      <c r="DM446" s="72">
        <v>11</v>
      </c>
      <c r="DN446" s="72">
        <v>5.72</v>
      </c>
      <c r="DO446" s="72">
        <v>2.17</v>
      </c>
      <c r="DP446" s="69">
        <v>127</v>
      </c>
      <c r="DQ446" s="70">
        <v>11</v>
      </c>
      <c r="DR446" s="68">
        <v>137</v>
      </c>
      <c r="DS446" s="68">
        <v>130</v>
      </c>
      <c r="DT446" s="68">
        <v>6.27</v>
      </c>
      <c r="DU446" s="68">
        <v>2.39</v>
      </c>
      <c r="DV446" s="68" t="s">
        <v>367</v>
      </c>
      <c r="DW446" s="73">
        <v>4.6875E-2</v>
      </c>
      <c r="DX446" s="16">
        <v>2220727302</v>
      </c>
      <c r="DY446" s="16" t="e">
        <v>#N/A</v>
      </c>
      <c r="DZ446" s="16" t="e">
        <v>#N/A</v>
      </c>
    </row>
    <row r="449" spans="1:127" x14ac:dyDescent="0.2">
      <c r="CZ449" s="64" t="s">
        <v>4601</v>
      </c>
    </row>
    <row r="450" spans="1:127" ht="18.75" x14ac:dyDescent="0.2">
      <c r="D450" s="62" t="s">
        <v>4595</v>
      </c>
      <c r="V450" s="62" t="s">
        <v>4597</v>
      </c>
      <c r="BI450" s="62" t="s">
        <v>4598</v>
      </c>
      <c r="CE450" s="62" t="s">
        <v>4599</v>
      </c>
      <c r="CZ450" s="62" t="s">
        <v>4602</v>
      </c>
    </row>
    <row r="451" spans="1:127" ht="18.75" x14ac:dyDescent="0.2">
      <c r="D451" s="63"/>
      <c r="CE451" s="63"/>
    </row>
    <row r="452" spans="1:127" ht="18.75" x14ac:dyDescent="0.2">
      <c r="D452" s="63"/>
      <c r="CE452" s="63"/>
    </row>
    <row r="453" spans="1:127" ht="18.75" x14ac:dyDescent="0.2">
      <c r="D453" s="63"/>
      <c r="CE453" s="63"/>
    </row>
    <row r="454" spans="1:127" ht="18.75" x14ac:dyDescent="0.2">
      <c r="D454" s="63"/>
      <c r="CE454" s="63"/>
    </row>
    <row r="455" spans="1:127" ht="18.75" x14ac:dyDescent="0.2">
      <c r="D455" s="63"/>
      <c r="CE455" s="63"/>
    </row>
    <row r="456" spans="1:127" ht="18.75" x14ac:dyDescent="0.2">
      <c r="D456" s="63"/>
      <c r="CE456" s="63"/>
    </row>
    <row r="457" spans="1:127" ht="18.75" x14ac:dyDescent="0.2">
      <c r="D457" s="63"/>
      <c r="CE457" s="63"/>
    </row>
    <row r="458" spans="1:127" ht="18.75" x14ac:dyDescent="0.2">
      <c r="D458" s="63" t="s">
        <v>4596</v>
      </c>
      <c r="CE458" s="63" t="s">
        <v>4600</v>
      </c>
    </row>
    <row r="461" spans="1:127" s="424" customFormat="1" ht="18.75" x14ac:dyDescent="0.25">
      <c r="A461" s="423"/>
      <c r="B461" s="423"/>
      <c r="C461" s="426" t="s">
        <v>4855</v>
      </c>
      <c r="DW461" s="425"/>
    </row>
    <row r="462" spans="1:127" ht="22.5" customHeight="1" x14ac:dyDescent="0.2">
      <c r="C462" s="427" t="s">
        <v>4862</v>
      </c>
    </row>
    <row r="463" spans="1:127" ht="18.75" customHeight="1" x14ac:dyDescent="0.2">
      <c r="A463" s="102">
        <v>1</v>
      </c>
      <c r="B463" s="629"/>
      <c r="C463" s="45">
        <v>2220724192</v>
      </c>
      <c r="D463" s="26" t="s">
        <v>24</v>
      </c>
      <c r="E463" s="26" t="s">
        <v>74</v>
      </c>
      <c r="F463" s="26" t="s">
        <v>147</v>
      </c>
      <c r="G463" s="27">
        <v>36047</v>
      </c>
      <c r="H463" s="26" t="s">
        <v>209</v>
      </c>
      <c r="I463" s="26" t="s">
        <v>212</v>
      </c>
      <c r="J463" s="28">
        <v>8.1999999999999993</v>
      </c>
      <c r="K463" s="28">
        <v>6.7</v>
      </c>
      <c r="L463" s="28">
        <v>8.3000000000000007</v>
      </c>
      <c r="M463" s="28">
        <v>8.3000000000000007</v>
      </c>
      <c r="N463" s="28">
        <v>8.6</v>
      </c>
      <c r="O463" s="28">
        <v>9.1</v>
      </c>
      <c r="P463" s="28">
        <v>8.6</v>
      </c>
      <c r="Q463" s="28" t="s">
        <v>393</v>
      </c>
      <c r="R463" s="28">
        <v>9.1</v>
      </c>
      <c r="S463" s="28" t="s">
        <v>393</v>
      </c>
      <c r="T463" s="28" t="s">
        <v>393</v>
      </c>
      <c r="U463" s="28" t="s">
        <v>393</v>
      </c>
      <c r="V463" s="28" t="s">
        <v>393</v>
      </c>
      <c r="W463" s="28">
        <v>7.1</v>
      </c>
      <c r="X463" s="28">
        <v>7</v>
      </c>
      <c r="Y463" s="28">
        <v>8</v>
      </c>
      <c r="Z463" s="28">
        <v>8.3000000000000007</v>
      </c>
      <c r="AA463" s="28">
        <v>8.4</v>
      </c>
      <c r="AB463" s="28">
        <v>7.7</v>
      </c>
      <c r="AC463" s="28">
        <v>7.1</v>
      </c>
      <c r="AD463" s="28">
        <v>7.5</v>
      </c>
      <c r="AE463" s="28">
        <v>7.7</v>
      </c>
      <c r="AF463" s="28">
        <v>8.6</v>
      </c>
      <c r="AG463" s="28">
        <v>6.7</v>
      </c>
      <c r="AH463" s="28">
        <v>9.1</v>
      </c>
      <c r="AI463" s="28">
        <v>7.1</v>
      </c>
      <c r="AJ463" s="28">
        <v>7.7</v>
      </c>
      <c r="AK463" s="28">
        <v>6.2</v>
      </c>
      <c r="AL463" s="28">
        <v>7.9</v>
      </c>
      <c r="AM463" s="33">
        <v>51</v>
      </c>
      <c r="AN463" s="36">
        <v>0</v>
      </c>
      <c r="AO463" s="32">
        <v>6.8</v>
      </c>
      <c r="AP463" s="32">
        <v>5.5</v>
      </c>
      <c r="AQ463" s="32">
        <v>7.9</v>
      </c>
      <c r="AR463" s="32" t="s">
        <v>393</v>
      </c>
      <c r="AS463" s="32">
        <v>0</v>
      </c>
      <c r="AT463" s="32" t="s">
        <v>393</v>
      </c>
      <c r="AU463" s="32" t="s">
        <v>393</v>
      </c>
      <c r="AV463" s="32" t="s">
        <v>393</v>
      </c>
      <c r="AW463" s="32">
        <v>5.0999999999999996</v>
      </c>
      <c r="AX463" s="32" t="s">
        <v>393</v>
      </c>
      <c r="AY463" s="32" t="s">
        <v>393</v>
      </c>
      <c r="AZ463" s="32" t="s">
        <v>393</v>
      </c>
      <c r="BA463" s="32" t="s">
        <v>393</v>
      </c>
      <c r="BB463" s="32" t="s">
        <v>393</v>
      </c>
      <c r="BC463" s="32">
        <v>6.6</v>
      </c>
      <c r="BD463" s="33">
        <v>5</v>
      </c>
      <c r="BE463" s="36">
        <v>0</v>
      </c>
      <c r="BF463" s="28">
        <v>6.3</v>
      </c>
      <c r="BG463" s="28">
        <v>5.2</v>
      </c>
      <c r="BH463" s="28">
        <v>8.5</v>
      </c>
      <c r="BI463" s="28">
        <v>7.8</v>
      </c>
      <c r="BJ463" s="28">
        <v>6.6</v>
      </c>
      <c r="BK463" s="28">
        <v>7.1</v>
      </c>
      <c r="BL463" s="28">
        <v>8.3000000000000007</v>
      </c>
      <c r="BM463" s="28">
        <v>7.6</v>
      </c>
      <c r="BN463" s="28">
        <v>7.3</v>
      </c>
      <c r="BO463" s="28">
        <v>6.9</v>
      </c>
      <c r="BP463" s="28">
        <v>6.5</v>
      </c>
      <c r="BQ463" s="28">
        <v>7</v>
      </c>
      <c r="BR463" s="28">
        <v>9.1999999999999993</v>
      </c>
      <c r="BS463" s="28" t="s">
        <v>393</v>
      </c>
      <c r="BT463" s="28">
        <v>5.9</v>
      </c>
      <c r="BU463" s="28">
        <v>9.5</v>
      </c>
      <c r="BV463" s="28">
        <v>6.4</v>
      </c>
      <c r="BW463" s="28">
        <v>7.5</v>
      </c>
      <c r="BX463" s="28">
        <v>7.5</v>
      </c>
      <c r="BY463" s="28">
        <v>8.9</v>
      </c>
      <c r="BZ463" s="33">
        <v>50</v>
      </c>
      <c r="CA463" s="36">
        <v>0</v>
      </c>
      <c r="CB463" s="28">
        <v>8.6</v>
      </c>
      <c r="CC463" s="28" t="s">
        <v>393</v>
      </c>
      <c r="CD463" s="28">
        <v>8.3000000000000007</v>
      </c>
      <c r="CE463" s="28" t="s">
        <v>393</v>
      </c>
      <c r="CF463" s="28">
        <v>8.6</v>
      </c>
      <c r="CG463" s="28">
        <v>7.5</v>
      </c>
      <c r="CH463" s="28">
        <v>9.1</v>
      </c>
      <c r="CI463" s="28">
        <v>6.6</v>
      </c>
      <c r="CJ463" s="28" t="s">
        <v>393</v>
      </c>
      <c r="CK463" s="28">
        <v>7.4</v>
      </c>
      <c r="CL463" s="28" t="s">
        <v>393</v>
      </c>
      <c r="CM463" s="28" t="s">
        <v>393</v>
      </c>
      <c r="CN463" s="28" t="s">
        <v>393</v>
      </c>
      <c r="CO463" s="28" t="s">
        <v>393</v>
      </c>
      <c r="CP463" s="28">
        <v>6.7</v>
      </c>
      <c r="CQ463" s="28">
        <v>8.1999999999999993</v>
      </c>
      <c r="CR463" s="28">
        <v>8.8000000000000007</v>
      </c>
      <c r="CS463" s="28">
        <v>8</v>
      </c>
      <c r="CT463" s="28">
        <v>8.1</v>
      </c>
      <c r="CU463" s="33">
        <v>27</v>
      </c>
      <c r="CV463" s="36">
        <v>0</v>
      </c>
      <c r="CW463" s="38">
        <v>128</v>
      </c>
      <c r="CX463" s="38">
        <v>0</v>
      </c>
      <c r="CY463" s="38">
        <v>0</v>
      </c>
      <c r="CZ463" s="38">
        <v>128</v>
      </c>
      <c r="DA463" s="38">
        <v>7.66</v>
      </c>
      <c r="DB463" s="38">
        <v>3.27</v>
      </c>
      <c r="DC463" s="28" t="s">
        <v>393</v>
      </c>
      <c r="DD463" s="28" t="s">
        <v>393</v>
      </c>
      <c r="DE463" s="28" t="s">
        <v>393</v>
      </c>
      <c r="DF463" s="28" t="s">
        <v>393</v>
      </c>
      <c r="DG463" s="38"/>
      <c r="DH463" s="38">
        <v>0</v>
      </c>
      <c r="DI463" s="38">
        <v>0</v>
      </c>
      <c r="DJ463" s="33">
        <v>0</v>
      </c>
      <c r="DK463" s="36">
        <v>5</v>
      </c>
      <c r="DL463" s="38">
        <v>128</v>
      </c>
      <c r="DM463" s="38">
        <v>5</v>
      </c>
      <c r="DN463" s="38">
        <v>7.37</v>
      </c>
      <c r="DO463" s="38">
        <v>3.15</v>
      </c>
      <c r="DP463" s="33">
        <v>133</v>
      </c>
      <c r="DQ463" s="36">
        <v>5</v>
      </c>
      <c r="DR463" s="28">
        <v>137</v>
      </c>
      <c r="DS463" s="28">
        <v>133</v>
      </c>
      <c r="DT463" s="28">
        <v>7.66</v>
      </c>
      <c r="DU463" s="28">
        <v>3.27</v>
      </c>
      <c r="DV463" s="28" t="s">
        <v>393</v>
      </c>
      <c r="DW463" s="168">
        <v>0</v>
      </c>
    </row>
    <row r="464" spans="1:127" ht="22.5" customHeight="1" x14ac:dyDescent="0.2">
      <c r="C464" s="427" t="s">
        <v>4856</v>
      </c>
    </row>
    <row r="465" spans="1:127" ht="18.75" customHeight="1" x14ac:dyDescent="0.2">
      <c r="A465" s="59">
        <v>1</v>
      </c>
      <c r="B465" s="626"/>
      <c r="C465" s="45">
        <v>2220724213</v>
      </c>
      <c r="D465" s="26" t="s">
        <v>7</v>
      </c>
      <c r="E465" s="26" t="s">
        <v>40</v>
      </c>
      <c r="F465" s="26" t="s">
        <v>124</v>
      </c>
      <c r="G465" s="27">
        <v>35449</v>
      </c>
      <c r="H465" s="26" t="s">
        <v>209</v>
      </c>
      <c r="I465" s="26" t="s">
        <v>212</v>
      </c>
      <c r="J465" s="28">
        <v>8.9</v>
      </c>
      <c r="K465" s="28">
        <v>7.3</v>
      </c>
      <c r="L465" s="28">
        <v>5.8</v>
      </c>
      <c r="M465" s="28">
        <v>7.7</v>
      </c>
      <c r="N465" s="28">
        <v>6.6</v>
      </c>
      <c r="O465" s="28">
        <v>7.3</v>
      </c>
      <c r="P465" s="28">
        <v>7.8</v>
      </c>
      <c r="Q465" s="28" t="s">
        <v>393</v>
      </c>
      <c r="R465" s="28">
        <v>8.3000000000000007</v>
      </c>
      <c r="S465" s="28" t="s">
        <v>393</v>
      </c>
      <c r="T465" s="28" t="s">
        <v>393</v>
      </c>
      <c r="U465" s="28" t="s">
        <v>393</v>
      </c>
      <c r="V465" s="28" t="s">
        <v>393</v>
      </c>
      <c r="W465" s="28">
        <v>7.9</v>
      </c>
      <c r="X465" s="28">
        <v>8.6</v>
      </c>
      <c r="Y465" s="28">
        <v>8.5</v>
      </c>
      <c r="Z465" s="28">
        <v>8.6999999999999993</v>
      </c>
      <c r="AA465" s="28">
        <v>6.4</v>
      </c>
      <c r="AB465" s="28">
        <v>7.5</v>
      </c>
      <c r="AC465" s="28">
        <v>7.6</v>
      </c>
      <c r="AD465" s="28">
        <v>6.1</v>
      </c>
      <c r="AE465" s="28">
        <v>5.6</v>
      </c>
      <c r="AF465" s="28">
        <v>6.6</v>
      </c>
      <c r="AG465" s="28">
        <v>5.7</v>
      </c>
      <c r="AH465" s="28">
        <v>7.3</v>
      </c>
      <c r="AI465" s="28">
        <v>6.3</v>
      </c>
      <c r="AJ465" s="28">
        <v>8.3000000000000007</v>
      </c>
      <c r="AK465" s="28">
        <v>7.8</v>
      </c>
      <c r="AL465" s="28">
        <v>8.4</v>
      </c>
      <c r="AM465" s="33">
        <v>51</v>
      </c>
      <c r="AN465" s="36">
        <v>0</v>
      </c>
      <c r="AO465" s="32">
        <v>6.8</v>
      </c>
      <c r="AP465" s="32">
        <v>4.9000000000000004</v>
      </c>
      <c r="AQ465" s="32" t="s">
        <v>393</v>
      </c>
      <c r="AR465" s="32" t="s">
        <v>393</v>
      </c>
      <c r="AS465" s="32" t="s">
        <v>393</v>
      </c>
      <c r="AT465" s="32" t="s">
        <v>393</v>
      </c>
      <c r="AU465" s="32" t="s">
        <v>393</v>
      </c>
      <c r="AV465" s="32">
        <v>6.8</v>
      </c>
      <c r="AW465" s="32" t="s">
        <v>393</v>
      </c>
      <c r="AX465" s="32" t="s">
        <v>393</v>
      </c>
      <c r="AY465" s="32" t="s">
        <v>393</v>
      </c>
      <c r="AZ465" s="32" t="s">
        <v>393</v>
      </c>
      <c r="BA465" s="32" t="s">
        <v>393</v>
      </c>
      <c r="BB465" s="32">
        <v>4.7</v>
      </c>
      <c r="BC465" s="32" t="s">
        <v>219</v>
      </c>
      <c r="BD465" s="33">
        <v>4</v>
      </c>
      <c r="BE465" s="36">
        <v>1</v>
      </c>
      <c r="BF465" s="28">
        <v>6.4</v>
      </c>
      <c r="BG465" s="28">
        <v>6.2</v>
      </c>
      <c r="BH465" s="28">
        <v>6.1</v>
      </c>
      <c r="BI465" s="28">
        <v>8.6</v>
      </c>
      <c r="BJ465" s="28">
        <v>5.2</v>
      </c>
      <c r="BK465" s="28">
        <v>5.7</v>
      </c>
      <c r="BL465" s="28">
        <v>8.3000000000000007</v>
      </c>
      <c r="BM465" s="28">
        <v>7.2</v>
      </c>
      <c r="BN465" s="28">
        <v>6.6</v>
      </c>
      <c r="BO465" s="28">
        <v>5.3</v>
      </c>
      <c r="BP465" s="28">
        <v>6.5</v>
      </c>
      <c r="BQ465" s="28">
        <v>7.6</v>
      </c>
      <c r="BR465" s="28">
        <v>7.9</v>
      </c>
      <c r="BS465" s="28" t="s">
        <v>393</v>
      </c>
      <c r="BT465" s="28">
        <v>8.1</v>
      </c>
      <c r="BU465" s="28">
        <v>5.8</v>
      </c>
      <c r="BV465" s="28">
        <v>5.6</v>
      </c>
      <c r="BW465" s="28">
        <v>5.4</v>
      </c>
      <c r="BX465" s="28">
        <v>9</v>
      </c>
      <c r="BY465" s="28">
        <v>6.6</v>
      </c>
      <c r="BZ465" s="33">
        <v>50</v>
      </c>
      <c r="CA465" s="36">
        <v>0</v>
      </c>
      <c r="CB465" s="28">
        <v>8.6</v>
      </c>
      <c r="CC465" s="28" t="s">
        <v>393</v>
      </c>
      <c r="CD465" s="28">
        <v>8.4</v>
      </c>
      <c r="CE465" s="28" t="s">
        <v>393</v>
      </c>
      <c r="CF465" s="28">
        <v>7.2</v>
      </c>
      <c r="CG465" s="28">
        <v>8.1999999999999993</v>
      </c>
      <c r="CH465" s="28">
        <v>5.7</v>
      </c>
      <c r="CI465" s="28">
        <v>5.6</v>
      </c>
      <c r="CJ465" s="28" t="s">
        <v>393</v>
      </c>
      <c r="CK465" s="28">
        <v>7.4</v>
      </c>
      <c r="CL465" s="28" t="s">
        <v>393</v>
      </c>
      <c r="CM465" s="28" t="s">
        <v>393</v>
      </c>
      <c r="CN465" s="28" t="s">
        <v>393</v>
      </c>
      <c r="CO465" s="28" t="s">
        <v>393</v>
      </c>
      <c r="CP465" s="28">
        <v>4.9000000000000004</v>
      </c>
      <c r="CQ465" s="28">
        <v>6.9</v>
      </c>
      <c r="CR465" s="28">
        <v>7.3</v>
      </c>
      <c r="CS465" s="28">
        <v>6.1</v>
      </c>
      <c r="CT465" s="28">
        <v>7</v>
      </c>
      <c r="CU465" s="33">
        <v>27</v>
      </c>
      <c r="CV465" s="36">
        <v>0</v>
      </c>
      <c r="CW465" s="38">
        <v>128</v>
      </c>
      <c r="CX465" s="38">
        <v>0</v>
      </c>
      <c r="CY465" s="38">
        <v>0</v>
      </c>
      <c r="CZ465" s="38">
        <v>128</v>
      </c>
      <c r="DA465" s="38">
        <v>7</v>
      </c>
      <c r="DB465" s="38">
        <v>2.84</v>
      </c>
      <c r="DC465" s="28" t="s">
        <v>393</v>
      </c>
      <c r="DD465" s="28" t="s">
        <v>393</v>
      </c>
      <c r="DE465" s="28" t="s">
        <v>393</v>
      </c>
      <c r="DF465" s="28" t="s">
        <v>393</v>
      </c>
      <c r="DG465" s="38"/>
      <c r="DH465" s="38">
        <v>0</v>
      </c>
      <c r="DI465" s="38">
        <v>0</v>
      </c>
      <c r="DJ465" s="33">
        <v>0</v>
      </c>
      <c r="DK465" s="36">
        <v>5</v>
      </c>
      <c r="DL465" s="38">
        <v>128</v>
      </c>
      <c r="DM465" s="38">
        <v>5</v>
      </c>
      <c r="DN465" s="38">
        <v>6.73</v>
      </c>
      <c r="DO465" s="38">
        <v>2.74</v>
      </c>
      <c r="DP465" s="33">
        <v>132</v>
      </c>
      <c r="DQ465" s="36">
        <v>6</v>
      </c>
      <c r="DR465" s="28">
        <v>137</v>
      </c>
      <c r="DS465" s="28">
        <v>132</v>
      </c>
      <c r="DT465" s="28">
        <v>7</v>
      </c>
      <c r="DU465" s="28">
        <v>2.84</v>
      </c>
      <c r="DV465" s="28" t="s">
        <v>393</v>
      </c>
      <c r="DW465" s="168">
        <v>0</v>
      </c>
    </row>
    <row r="466" spans="1:127" ht="18.75" customHeight="1" x14ac:dyDescent="0.2">
      <c r="A466" s="59">
        <v>2</v>
      </c>
      <c r="B466" s="626"/>
      <c r="C466" s="45">
        <v>2221716767</v>
      </c>
      <c r="D466" s="26" t="s">
        <v>24</v>
      </c>
      <c r="E466" s="26" t="s">
        <v>80</v>
      </c>
      <c r="F466" s="26" t="s">
        <v>55</v>
      </c>
      <c r="G466" s="27">
        <v>36146</v>
      </c>
      <c r="H466" s="26" t="s">
        <v>210</v>
      </c>
      <c r="I466" s="26" t="s">
        <v>212</v>
      </c>
      <c r="J466" s="28">
        <v>9.1</v>
      </c>
      <c r="K466" s="28">
        <v>8.1</v>
      </c>
      <c r="L466" s="28">
        <v>8.5</v>
      </c>
      <c r="M466" s="28">
        <v>7.1</v>
      </c>
      <c r="N466" s="28">
        <v>7.6</v>
      </c>
      <c r="O466" s="28">
        <v>6.5</v>
      </c>
      <c r="P466" s="28">
        <v>6.3</v>
      </c>
      <c r="Q466" s="28" t="s">
        <v>393</v>
      </c>
      <c r="R466" s="28">
        <v>9.5</v>
      </c>
      <c r="S466" s="28" t="s">
        <v>393</v>
      </c>
      <c r="T466" s="28" t="s">
        <v>393</v>
      </c>
      <c r="U466" s="28" t="s">
        <v>393</v>
      </c>
      <c r="V466" s="28">
        <v>6.3</v>
      </c>
      <c r="W466" s="28">
        <v>7.2</v>
      </c>
      <c r="X466" s="28" t="s">
        <v>393</v>
      </c>
      <c r="Y466" s="28">
        <v>8.3000000000000007</v>
      </c>
      <c r="Z466" s="28">
        <v>7.1</v>
      </c>
      <c r="AA466" s="28">
        <v>4.9000000000000004</v>
      </c>
      <c r="AB466" s="28">
        <v>7.7</v>
      </c>
      <c r="AC466" s="28">
        <v>7.2</v>
      </c>
      <c r="AD466" s="28">
        <v>6.4</v>
      </c>
      <c r="AE466" s="28">
        <v>6.7</v>
      </c>
      <c r="AF466" s="28">
        <v>5.9</v>
      </c>
      <c r="AG466" s="28">
        <v>6.8</v>
      </c>
      <c r="AH466" s="28">
        <v>8.5</v>
      </c>
      <c r="AI466" s="28">
        <v>5.9</v>
      </c>
      <c r="AJ466" s="28">
        <v>5.7</v>
      </c>
      <c r="AK466" s="28">
        <v>6.5</v>
      </c>
      <c r="AL466" s="28">
        <v>8.6999999999999993</v>
      </c>
      <c r="AM466" s="33">
        <v>51</v>
      </c>
      <c r="AN466" s="36">
        <v>0</v>
      </c>
      <c r="AO466" s="32">
        <v>7.6</v>
      </c>
      <c r="AP466" s="32">
        <v>8.6999999999999993</v>
      </c>
      <c r="AQ466" s="32" t="s">
        <v>393</v>
      </c>
      <c r="AR466" s="32" t="s">
        <v>393</v>
      </c>
      <c r="AS466" s="32">
        <v>6.3</v>
      </c>
      <c r="AT466" s="32" t="s">
        <v>393</v>
      </c>
      <c r="AU466" s="32" t="s">
        <v>393</v>
      </c>
      <c r="AV466" s="32" t="s">
        <v>393</v>
      </c>
      <c r="AW466" s="32">
        <v>5.6</v>
      </c>
      <c r="AX466" s="32" t="s">
        <v>393</v>
      </c>
      <c r="AY466" s="32" t="s">
        <v>393</v>
      </c>
      <c r="AZ466" s="32" t="s">
        <v>393</v>
      </c>
      <c r="BA466" s="32" t="s">
        <v>393</v>
      </c>
      <c r="BB466" s="32" t="s">
        <v>393</v>
      </c>
      <c r="BC466" s="32">
        <v>5.6</v>
      </c>
      <c r="BD466" s="33">
        <v>5</v>
      </c>
      <c r="BE466" s="36">
        <v>0</v>
      </c>
      <c r="BF466" s="28">
        <v>5.3</v>
      </c>
      <c r="BG466" s="28">
        <v>5.5</v>
      </c>
      <c r="BH466" s="28">
        <v>5.6</v>
      </c>
      <c r="BI466" s="28">
        <v>6.9</v>
      </c>
      <c r="BJ466" s="28">
        <v>6</v>
      </c>
      <c r="BK466" s="28">
        <v>7</v>
      </c>
      <c r="BL466" s="28">
        <v>6.9</v>
      </c>
      <c r="BM466" s="28">
        <v>7.5</v>
      </c>
      <c r="BN466" s="28">
        <v>6.6</v>
      </c>
      <c r="BO466" s="28">
        <v>6.3</v>
      </c>
      <c r="BP466" s="28">
        <v>5.5</v>
      </c>
      <c r="BQ466" s="28">
        <v>5.8</v>
      </c>
      <c r="BR466" s="28">
        <v>6.3</v>
      </c>
      <c r="BS466" s="28">
        <v>8.1999999999999993</v>
      </c>
      <c r="BT466" s="28" t="s">
        <v>393</v>
      </c>
      <c r="BU466" s="28">
        <v>8.4</v>
      </c>
      <c r="BV466" s="28">
        <v>5.0999999999999996</v>
      </c>
      <c r="BW466" s="28">
        <v>6.1</v>
      </c>
      <c r="BX466" s="28">
        <v>8.1</v>
      </c>
      <c r="BY466" s="28">
        <v>8.1</v>
      </c>
      <c r="BZ466" s="33">
        <v>50</v>
      </c>
      <c r="CA466" s="36">
        <v>0</v>
      </c>
      <c r="CB466" s="28" t="s">
        <v>393</v>
      </c>
      <c r="CC466" s="28">
        <v>7.1</v>
      </c>
      <c r="CD466" s="28">
        <v>8.8000000000000007</v>
      </c>
      <c r="CE466" s="28" t="s">
        <v>393</v>
      </c>
      <c r="CF466" s="28">
        <v>7.3</v>
      </c>
      <c r="CG466" s="28">
        <v>8.6999999999999993</v>
      </c>
      <c r="CH466" s="28">
        <v>6.5</v>
      </c>
      <c r="CI466" s="28">
        <v>7.1</v>
      </c>
      <c r="CJ466" s="28" t="s">
        <v>393</v>
      </c>
      <c r="CK466" s="28">
        <v>7.1</v>
      </c>
      <c r="CL466" s="28" t="s">
        <v>393</v>
      </c>
      <c r="CM466" s="28" t="s">
        <v>393</v>
      </c>
      <c r="CN466" s="28" t="s">
        <v>393</v>
      </c>
      <c r="CO466" s="28" t="s">
        <v>393</v>
      </c>
      <c r="CP466" s="28">
        <v>5.4</v>
      </c>
      <c r="CQ466" s="28">
        <v>7.9</v>
      </c>
      <c r="CR466" s="28">
        <v>7.7</v>
      </c>
      <c r="CS466" s="28">
        <v>8</v>
      </c>
      <c r="CT466" s="28">
        <v>9.6</v>
      </c>
      <c r="CU466" s="33">
        <v>27</v>
      </c>
      <c r="CV466" s="36">
        <v>0</v>
      </c>
      <c r="CW466" s="38">
        <v>128</v>
      </c>
      <c r="CX466" s="38">
        <v>0</v>
      </c>
      <c r="CY466" s="38">
        <v>0</v>
      </c>
      <c r="CZ466" s="38">
        <v>128</v>
      </c>
      <c r="DA466" s="38">
        <v>6.97</v>
      </c>
      <c r="DB466" s="38">
        <v>2.83</v>
      </c>
      <c r="DC466" s="28" t="s">
        <v>393</v>
      </c>
      <c r="DD466" s="28" t="s">
        <v>393</v>
      </c>
      <c r="DE466" s="28" t="s">
        <v>393</v>
      </c>
      <c r="DF466" s="28" t="s">
        <v>393</v>
      </c>
      <c r="DG466" s="38"/>
      <c r="DH466" s="38">
        <v>0</v>
      </c>
      <c r="DI466" s="38">
        <v>0</v>
      </c>
      <c r="DJ466" s="33">
        <v>0</v>
      </c>
      <c r="DK466" s="36">
        <v>5</v>
      </c>
      <c r="DL466" s="38">
        <v>128</v>
      </c>
      <c r="DM466" s="38">
        <v>5</v>
      </c>
      <c r="DN466" s="38">
        <v>6.7</v>
      </c>
      <c r="DO466" s="38">
        <v>2.73</v>
      </c>
      <c r="DP466" s="33">
        <v>133</v>
      </c>
      <c r="DQ466" s="36">
        <v>5</v>
      </c>
      <c r="DR466" s="28">
        <v>137</v>
      </c>
      <c r="DS466" s="28">
        <v>133</v>
      </c>
      <c r="DT466" s="28">
        <v>6.97</v>
      </c>
      <c r="DU466" s="28">
        <v>2.83</v>
      </c>
      <c r="DV466" s="28" t="s">
        <v>393</v>
      </c>
      <c r="DW466" s="168">
        <v>0</v>
      </c>
    </row>
    <row r="467" spans="1:127" ht="18.75" customHeight="1" x14ac:dyDescent="0.2">
      <c r="A467" s="59">
        <v>3</v>
      </c>
      <c r="B467" s="626"/>
      <c r="C467" s="45">
        <v>2220724329</v>
      </c>
      <c r="D467" s="26" t="s">
        <v>14</v>
      </c>
      <c r="E467" s="26" t="s">
        <v>68</v>
      </c>
      <c r="F467" s="26" t="s">
        <v>74</v>
      </c>
      <c r="G467" s="27">
        <v>35928</v>
      </c>
      <c r="H467" s="26" t="s">
        <v>209</v>
      </c>
      <c r="I467" s="26" t="s">
        <v>212</v>
      </c>
      <c r="J467" s="28">
        <v>7.8</v>
      </c>
      <c r="K467" s="28">
        <v>6.4</v>
      </c>
      <c r="L467" s="28">
        <v>7.6</v>
      </c>
      <c r="M467" s="28">
        <v>7.1</v>
      </c>
      <c r="N467" s="28">
        <v>6.1</v>
      </c>
      <c r="O467" s="28">
        <v>7.5</v>
      </c>
      <c r="P467" s="28">
        <v>4.8</v>
      </c>
      <c r="Q467" s="28" t="s">
        <v>393</v>
      </c>
      <c r="R467" s="28">
        <v>7.3</v>
      </c>
      <c r="S467" s="28" t="s">
        <v>393</v>
      </c>
      <c r="T467" s="28" t="s">
        <v>393</v>
      </c>
      <c r="U467" s="28" t="s">
        <v>393</v>
      </c>
      <c r="V467" s="28" t="s">
        <v>393</v>
      </c>
      <c r="W467" s="28">
        <v>7.5</v>
      </c>
      <c r="X467" s="28">
        <v>6</v>
      </c>
      <c r="Y467" s="28">
        <v>8.3000000000000007</v>
      </c>
      <c r="Z467" s="28">
        <v>8.4</v>
      </c>
      <c r="AA467" s="28">
        <v>5.7</v>
      </c>
      <c r="AB467" s="28">
        <v>7.5</v>
      </c>
      <c r="AC467" s="28">
        <v>5</v>
      </c>
      <c r="AD467" s="28">
        <v>5.5</v>
      </c>
      <c r="AE467" s="28">
        <v>5</v>
      </c>
      <c r="AF467" s="28">
        <v>7.2</v>
      </c>
      <c r="AG467" s="28">
        <v>7.9</v>
      </c>
      <c r="AH467" s="28">
        <v>7.2</v>
      </c>
      <c r="AI467" s="28">
        <v>8.3000000000000007</v>
      </c>
      <c r="AJ467" s="28">
        <v>6.6</v>
      </c>
      <c r="AK467" s="28">
        <v>7.1</v>
      </c>
      <c r="AL467" s="28">
        <v>8.1</v>
      </c>
      <c r="AM467" s="33">
        <v>51</v>
      </c>
      <c r="AN467" s="36">
        <v>0</v>
      </c>
      <c r="AO467" s="32">
        <v>7.2</v>
      </c>
      <c r="AP467" s="32">
        <v>6.5</v>
      </c>
      <c r="AQ467" s="32" t="s">
        <v>393</v>
      </c>
      <c r="AR467" s="32">
        <v>9.6</v>
      </c>
      <c r="AS467" s="32" t="s">
        <v>393</v>
      </c>
      <c r="AT467" s="32" t="s">
        <v>393</v>
      </c>
      <c r="AU467" s="32" t="s">
        <v>393</v>
      </c>
      <c r="AV467" s="32" t="s">
        <v>393</v>
      </c>
      <c r="AW467" s="32" t="s">
        <v>393</v>
      </c>
      <c r="AX467" s="32">
        <v>8.4</v>
      </c>
      <c r="AY467" s="32" t="s">
        <v>393</v>
      </c>
      <c r="AZ467" s="32" t="s">
        <v>393</v>
      </c>
      <c r="BA467" s="32" t="s">
        <v>393</v>
      </c>
      <c r="BB467" s="32" t="s">
        <v>393</v>
      </c>
      <c r="BC467" s="32">
        <v>8.5</v>
      </c>
      <c r="BD467" s="33">
        <v>5</v>
      </c>
      <c r="BE467" s="36">
        <v>0</v>
      </c>
      <c r="BF467" s="28">
        <v>5.4</v>
      </c>
      <c r="BG467" s="28">
        <v>6.9</v>
      </c>
      <c r="BH467" s="28">
        <v>7.2</v>
      </c>
      <c r="BI467" s="28">
        <v>6.2</v>
      </c>
      <c r="BJ467" s="28">
        <v>7.3</v>
      </c>
      <c r="BK467" s="28">
        <v>5.9</v>
      </c>
      <c r="BL467" s="28">
        <v>7.3</v>
      </c>
      <c r="BM467" s="28">
        <v>5.5</v>
      </c>
      <c r="BN467" s="28">
        <v>5.4</v>
      </c>
      <c r="BO467" s="28">
        <v>5.9</v>
      </c>
      <c r="BP467" s="28">
        <v>6</v>
      </c>
      <c r="BQ467" s="28">
        <v>6</v>
      </c>
      <c r="BR467" s="28">
        <v>6.4</v>
      </c>
      <c r="BS467" s="28" t="s">
        <v>393</v>
      </c>
      <c r="BT467" s="28">
        <v>5.0999999999999996</v>
      </c>
      <c r="BU467" s="28">
        <v>5.2</v>
      </c>
      <c r="BV467" s="28">
        <v>6.9</v>
      </c>
      <c r="BW467" s="28">
        <v>5.9</v>
      </c>
      <c r="BX467" s="28">
        <v>6</v>
      </c>
      <c r="BY467" s="28">
        <v>8.1999999999999993</v>
      </c>
      <c r="BZ467" s="33">
        <v>50</v>
      </c>
      <c r="CA467" s="36">
        <v>0</v>
      </c>
      <c r="CB467" s="28">
        <v>7.7</v>
      </c>
      <c r="CC467" s="28" t="s">
        <v>393</v>
      </c>
      <c r="CD467" s="28">
        <v>7.1</v>
      </c>
      <c r="CE467" s="28" t="s">
        <v>393</v>
      </c>
      <c r="CF467" s="28">
        <v>6.2</v>
      </c>
      <c r="CG467" s="28">
        <v>8.5</v>
      </c>
      <c r="CH467" s="28">
        <v>9</v>
      </c>
      <c r="CI467" s="28">
        <v>5.5</v>
      </c>
      <c r="CJ467" s="28" t="s">
        <v>393</v>
      </c>
      <c r="CK467" s="28">
        <v>8.3000000000000007</v>
      </c>
      <c r="CL467" s="28" t="s">
        <v>393</v>
      </c>
      <c r="CM467" s="28" t="s">
        <v>393</v>
      </c>
      <c r="CN467" s="28" t="s">
        <v>393</v>
      </c>
      <c r="CO467" s="28" t="s">
        <v>393</v>
      </c>
      <c r="CP467" s="28">
        <v>5.9</v>
      </c>
      <c r="CQ467" s="28">
        <v>6.7</v>
      </c>
      <c r="CR467" s="28">
        <v>8.4</v>
      </c>
      <c r="CS467" s="28">
        <v>5.7</v>
      </c>
      <c r="CT467" s="28">
        <v>8.1</v>
      </c>
      <c r="CU467" s="33">
        <v>27</v>
      </c>
      <c r="CV467" s="36">
        <v>0</v>
      </c>
      <c r="CW467" s="38">
        <v>128</v>
      </c>
      <c r="CX467" s="38">
        <v>0</v>
      </c>
      <c r="CY467" s="38">
        <v>0</v>
      </c>
      <c r="CZ467" s="38">
        <v>128</v>
      </c>
      <c r="DA467" s="38">
        <v>6.61</v>
      </c>
      <c r="DB467" s="38">
        <v>2.6</v>
      </c>
      <c r="DC467" s="28" t="s">
        <v>393</v>
      </c>
      <c r="DD467" s="28" t="s">
        <v>393</v>
      </c>
      <c r="DE467" s="28" t="s">
        <v>393</v>
      </c>
      <c r="DF467" s="28" t="s">
        <v>393</v>
      </c>
      <c r="DG467" s="38"/>
      <c r="DH467" s="38">
        <v>0</v>
      </c>
      <c r="DI467" s="38">
        <v>0</v>
      </c>
      <c r="DJ467" s="33">
        <v>0</v>
      </c>
      <c r="DK467" s="36">
        <v>5</v>
      </c>
      <c r="DL467" s="38">
        <v>128</v>
      </c>
      <c r="DM467" s="38">
        <v>5</v>
      </c>
      <c r="DN467" s="38">
        <v>6.36</v>
      </c>
      <c r="DO467" s="38">
        <v>2.5099999999999998</v>
      </c>
      <c r="DP467" s="33">
        <v>133</v>
      </c>
      <c r="DQ467" s="36">
        <v>5</v>
      </c>
      <c r="DR467" s="28">
        <v>137</v>
      </c>
      <c r="DS467" s="28">
        <v>133</v>
      </c>
      <c r="DT467" s="28">
        <v>6.61</v>
      </c>
      <c r="DU467" s="28">
        <v>2.6</v>
      </c>
      <c r="DV467" s="28" t="s">
        <v>393</v>
      </c>
      <c r="DW467" s="168">
        <v>0</v>
      </c>
    </row>
    <row r="468" spans="1:127" ht="18.75" customHeight="1" x14ac:dyDescent="0.2">
      <c r="A468" s="59">
        <v>4</v>
      </c>
      <c r="B468" s="626"/>
      <c r="C468" s="45">
        <v>2221724268</v>
      </c>
      <c r="D468" s="26" t="s">
        <v>6</v>
      </c>
      <c r="E468" s="26" t="s">
        <v>53</v>
      </c>
      <c r="F468" s="26" t="s">
        <v>136</v>
      </c>
      <c r="G468" s="27">
        <v>35926</v>
      </c>
      <c r="H468" s="26" t="s">
        <v>210</v>
      </c>
      <c r="I468" s="26" t="s">
        <v>212</v>
      </c>
      <c r="J468" s="28">
        <v>7.9</v>
      </c>
      <c r="K468" s="28">
        <v>6.5</v>
      </c>
      <c r="L468" s="28">
        <v>5.6</v>
      </c>
      <c r="M468" s="28">
        <v>7.4</v>
      </c>
      <c r="N468" s="28">
        <v>6.5</v>
      </c>
      <c r="O468" s="28">
        <v>7.3</v>
      </c>
      <c r="P468" s="28">
        <v>6.6</v>
      </c>
      <c r="Q468" s="28" t="s">
        <v>393</v>
      </c>
      <c r="R468" s="28">
        <v>5.7</v>
      </c>
      <c r="S468" s="28" t="s">
        <v>393</v>
      </c>
      <c r="T468" s="28" t="s">
        <v>393</v>
      </c>
      <c r="U468" s="28" t="s">
        <v>393</v>
      </c>
      <c r="V468" s="28" t="s">
        <v>393</v>
      </c>
      <c r="W468" s="28">
        <v>6.5</v>
      </c>
      <c r="X468" s="28">
        <v>4.9000000000000004</v>
      </c>
      <c r="Y468" s="28">
        <v>8.8000000000000007</v>
      </c>
      <c r="Z468" s="28">
        <v>7.4</v>
      </c>
      <c r="AA468" s="28">
        <v>5.3</v>
      </c>
      <c r="AB468" s="28">
        <v>5.9</v>
      </c>
      <c r="AC468" s="28">
        <v>4.0999999999999996</v>
      </c>
      <c r="AD468" s="28">
        <v>5.9</v>
      </c>
      <c r="AE468" s="28">
        <v>7.7</v>
      </c>
      <c r="AF468" s="28">
        <v>8.6999999999999993</v>
      </c>
      <c r="AG468" s="28">
        <v>8.9</v>
      </c>
      <c r="AH468" s="28">
        <v>8.4</v>
      </c>
      <c r="AI468" s="28">
        <v>9.3000000000000007</v>
      </c>
      <c r="AJ468" s="28">
        <v>8.1999999999999993</v>
      </c>
      <c r="AK468" s="28">
        <v>7.9</v>
      </c>
      <c r="AL468" s="28">
        <v>10</v>
      </c>
      <c r="AM468" s="33">
        <v>51</v>
      </c>
      <c r="AN468" s="36">
        <v>0</v>
      </c>
      <c r="AO468" s="32">
        <v>7.3</v>
      </c>
      <c r="AP468" s="32">
        <v>5.9</v>
      </c>
      <c r="AQ468" s="32" t="s">
        <v>393</v>
      </c>
      <c r="AR468" s="32">
        <v>6.2</v>
      </c>
      <c r="AS468" s="32" t="s">
        <v>393</v>
      </c>
      <c r="AT468" s="32" t="s">
        <v>393</v>
      </c>
      <c r="AU468" s="32" t="s">
        <v>393</v>
      </c>
      <c r="AV468" s="32" t="s">
        <v>393</v>
      </c>
      <c r="AW468" s="32" t="s">
        <v>393</v>
      </c>
      <c r="AX468" s="32">
        <v>5.9</v>
      </c>
      <c r="AY468" s="32" t="s">
        <v>393</v>
      </c>
      <c r="AZ468" s="32" t="s">
        <v>393</v>
      </c>
      <c r="BA468" s="32" t="s">
        <v>393</v>
      </c>
      <c r="BB468" s="32" t="s">
        <v>393</v>
      </c>
      <c r="BC468" s="32">
        <v>4.9000000000000004</v>
      </c>
      <c r="BD468" s="33">
        <v>5</v>
      </c>
      <c r="BE468" s="36">
        <v>0</v>
      </c>
      <c r="BF468" s="28">
        <v>4.8</v>
      </c>
      <c r="BG468" s="28">
        <v>6.6</v>
      </c>
      <c r="BH468" s="28">
        <v>6.2</v>
      </c>
      <c r="BI468" s="28">
        <v>5.8</v>
      </c>
      <c r="BJ468" s="28">
        <v>7.4</v>
      </c>
      <c r="BK468" s="28">
        <v>6</v>
      </c>
      <c r="BL468" s="28">
        <v>7.3</v>
      </c>
      <c r="BM468" s="28">
        <v>5.0999999999999996</v>
      </c>
      <c r="BN468" s="28">
        <v>5.0999999999999996</v>
      </c>
      <c r="BO468" s="28">
        <v>7.7</v>
      </c>
      <c r="BP468" s="28">
        <v>5.8</v>
      </c>
      <c r="BQ468" s="28">
        <v>5.7</v>
      </c>
      <c r="BR468" s="28">
        <v>5.7</v>
      </c>
      <c r="BS468" s="28" t="s">
        <v>393</v>
      </c>
      <c r="BT468" s="28">
        <v>6.4</v>
      </c>
      <c r="BU468" s="28">
        <v>5.6</v>
      </c>
      <c r="BV468" s="28">
        <v>6.6</v>
      </c>
      <c r="BW468" s="28">
        <v>5.5</v>
      </c>
      <c r="BX468" s="28">
        <v>4.4000000000000004</v>
      </c>
      <c r="BY468" s="28">
        <v>7.9</v>
      </c>
      <c r="BZ468" s="33">
        <v>50</v>
      </c>
      <c r="CA468" s="36">
        <v>0</v>
      </c>
      <c r="CB468" s="28">
        <v>7.8</v>
      </c>
      <c r="CC468" s="28" t="s">
        <v>393</v>
      </c>
      <c r="CD468" s="28">
        <v>6.8</v>
      </c>
      <c r="CE468" s="28" t="s">
        <v>393</v>
      </c>
      <c r="CF468" s="28">
        <v>6.4</v>
      </c>
      <c r="CG468" s="28">
        <v>7.3</v>
      </c>
      <c r="CH468" s="28">
        <v>8.9</v>
      </c>
      <c r="CI468" s="28">
        <v>5.2</v>
      </c>
      <c r="CJ468" s="28" t="s">
        <v>393</v>
      </c>
      <c r="CK468" s="28">
        <v>6.4</v>
      </c>
      <c r="CL468" s="28" t="s">
        <v>393</v>
      </c>
      <c r="CM468" s="28" t="s">
        <v>393</v>
      </c>
      <c r="CN468" s="28" t="s">
        <v>393</v>
      </c>
      <c r="CO468" s="28" t="s">
        <v>393</v>
      </c>
      <c r="CP468" s="28">
        <v>4</v>
      </c>
      <c r="CQ468" s="28">
        <v>6.9</v>
      </c>
      <c r="CR468" s="28">
        <v>7.2</v>
      </c>
      <c r="CS468" s="28">
        <v>8</v>
      </c>
      <c r="CT468" s="28">
        <v>8.1</v>
      </c>
      <c r="CU468" s="33">
        <v>27</v>
      </c>
      <c r="CV468" s="36">
        <v>0</v>
      </c>
      <c r="CW468" s="38">
        <v>128</v>
      </c>
      <c r="CX468" s="38">
        <v>0</v>
      </c>
      <c r="CY468" s="38">
        <v>0</v>
      </c>
      <c r="CZ468" s="38">
        <v>128</v>
      </c>
      <c r="DA468" s="38">
        <v>6.53</v>
      </c>
      <c r="DB468" s="38">
        <v>2.52</v>
      </c>
      <c r="DC468" s="28" t="s">
        <v>393</v>
      </c>
      <c r="DD468" s="28" t="s">
        <v>393</v>
      </c>
      <c r="DE468" s="28" t="s">
        <v>393</v>
      </c>
      <c r="DF468" s="28" t="s">
        <v>393</v>
      </c>
      <c r="DG468" s="38"/>
      <c r="DH468" s="38">
        <v>0</v>
      </c>
      <c r="DI468" s="38">
        <v>0</v>
      </c>
      <c r="DJ468" s="33">
        <v>0</v>
      </c>
      <c r="DK468" s="36">
        <v>5</v>
      </c>
      <c r="DL468" s="38">
        <v>128</v>
      </c>
      <c r="DM468" s="38">
        <v>5</v>
      </c>
      <c r="DN468" s="38">
        <v>6.29</v>
      </c>
      <c r="DO468" s="38">
        <v>2.4300000000000002</v>
      </c>
      <c r="DP468" s="33">
        <v>133</v>
      </c>
      <c r="DQ468" s="36">
        <v>5</v>
      </c>
      <c r="DR468" s="28">
        <v>137</v>
      </c>
      <c r="DS468" s="28">
        <v>133</v>
      </c>
      <c r="DT468" s="28">
        <v>6.53</v>
      </c>
      <c r="DU468" s="28">
        <v>2.52</v>
      </c>
      <c r="DV468" s="28" t="s">
        <v>393</v>
      </c>
      <c r="DW468" s="168">
        <v>0</v>
      </c>
    </row>
    <row r="469" spans="1:127" ht="18.75" customHeight="1" x14ac:dyDescent="0.2">
      <c r="A469" s="59">
        <v>5</v>
      </c>
      <c r="B469" s="626"/>
      <c r="C469" s="45">
        <v>2221724323</v>
      </c>
      <c r="D469" s="26" t="s">
        <v>14</v>
      </c>
      <c r="E469" s="26" t="s">
        <v>102</v>
      </c>
      <c r="F469" s="26" t="s">
        <v>177</v>
      </c>
      <c r="G469" s="27">
        <v>35355</v>
      </c>
      <c r="H469" s="26" t="s">
        <v>210</v>
      </c>
      <c r="I469" s="26" t="s">
        <v>212</v>
      </c>
      <c r="J469" s="28">
        <v>6.8</v>
      </c>
      <c r="K469" s="28">
        <v>6.5</v>
      </c>
      <c r="L469" s="28">
        <v>5.8</v>
      </c>
      <c r="M469" s="28">
        <v>7.2</v>
      </c>
      <c r="N469" s="28">
        <v>6.6</v>
      </c>
      <c r="O469" s="28">
        <v>7.8</v>
      </c>
      <c r="P469" s="28">
        <v>8.3000000000000007</v>
      </c>
      <c r="Q469" s="28" t="s">
        <v>393</v>
      </c>
      <c r="R469" s="28">
        <v>5.3</v>
      </c>
      <c r="S469" s="28" t="s">
        <v>393</v>
      </c>
      <c r="T469" s="28" t="s">
        <v>393</v>
      </c>
      <c r="U469" s="28" t="s">
        <v>393</v>
      </c>
      <c r="V469" s="28" t="s">
        <v>393</v>
      </c>
      <c r="W469" s="28">
        <v>6.9</v>
      </c>
      <c r="X469" s="28">
        <v>4.8</v>
      </c>
      <c r="Y469" s="28">
        <v>8</v>
      </c>
      <c r="Z469" s="28">
        <v>7.4</v>
      </c>
      <c r="AA469" s="28">
        <v>4.5</v>
      </c>
      <c r="AB469" s="28">
        <v>6.4</v>
      </c>
      <c r="AC469" s="28">
        <v>6</v>
      </c>
      <c r="AD469" s="28">
        <v>8</v>
      </c>
      <c r="AE469" s="28">
        <v>5.7</v>
      </c>
      <c r="AF469" s="28">
        <v>7.6</v>
      </c>
      <c r="AG469" s="28">
        <v>5.6</v>
      </c>
      <c r="AH469" s="28">
        <v>6.8</v>
      </c>
      <c r="AI469" s="28">
        <v>5.7</v>
      </c>
      <c r="AJ469" s="28">
        <v>6.1</v>
      </c>
      <c r="AK469" s="28">
        <v>5.7</v>
      </c>
      <c r="AL469" s="28">
        <v>9</v>
      </c>
      <c r="AM469" s="33">
        <v>51</v>
      </c>
      <c r="AN469" s="36">
        <v>0</v>
      </c>
      <c r="AO469" s="32">
        <v>7.8</v>
      </c>
      <c r="AP469" s="32">
        <v>5.9</v>
      </c>
      <c r="AQ469" s="32" t="s">
        <v>393</v>
      </c>
      <c r="AR469" s="32">
        <v>4.3</v>
      </c>
      <c r="AS469" s="32" t="s">
        <v>393</v>
      </c>
      <c r="AT469" s="32" t="s">
        <v>393</v>
      </c>
      <c r="AU469" s="32" t="s">
        <v>393</v>
      </c>
      <c r="AV469" s="32" t="s">
        <v>393</v>
      </c>
      <c r="AW469" s="32">
        <v>7.5</v>
      </c>
      <c r="AX469" s="32" t="s">
        <v>393</v>
      </c>
      <c r="AY469" s="32" t="s">
        <v>393</v>
      </c>
      <c r="AZ469" s="32" t="s">
        <v>393</v>
      </c>
      <c r="BA469" s="32" t="s">
        <v>393</v>
      </c>
      <c r="BB469" s="32" t="s">
        <v>393</v>
      </c>
      <c r="BC469" s="32">
        <v>5.6</v>
      </c>
      <c r="BD469" s="33">
        <v>5</v>
      </c>
      <c r="BE469" s="36">
        <v>0</v>
      </c>
      <c r="BF469" s="28">
        <v>7.2</v>
      </c>
      <c r="BG469" s="28">
        <v>4.7</v>
      </c>
      <c r="BH469" s="28">
        <v>7.8</v>
      </c>
      <c r="BI469" s="28">
        <v>5</v>
      </c>
      <c r="BJ469" s="28">
        <v>6.4</v>
      </c>
      <c r="BK469" s="28">
        <v>4.5999999999999996</v>
      </c>
      <c r="BL469" s="28">
        <v>7</v>
      </c>
      <c r="BM469" s="28">
        <v>7.2</v>
      </c>
      <c r="BN469" s="28">
        <v>5.6</v>
      </c>
      <c r="BO469" s="28">
        <v>6.7</v>
      </c>
      <c r="BP469" s="28">
        <v>4</v>
      </c>
      <c r="BQ469" s="28">
        <v>5.2</v>
      </c>
      <c r="BR469" s="28">
        <v>6.9</v>
      </c>
      <c r="BS469" s="28" t="s">
        <v>393</v>
      </c>
      <c r="BT469" s="28">
        <v>4.0999999999999996</v>
      </c>
      <c r="BU469" s="28">
        <v>9.1999999999999993</v>
      </c>
      <c r="BV469" s="28">
        <v>4.5</v>
      </c>
      <c r="BW469" s="28">
        <v>5.9</v>
      </c>
      <c r="BX469" s="28">
        <v>5.6</v>
      </c>
      <c r="BY469" s="28">
        <v>7.8</v>
      </c>
      <c r="BZ469" s="33">
        <v>50</v>
      </c>
      <c r="CA469" s="36">
        <v>0</v>
      </c>
      <c r="CB469" s="28">
        <v>9.6999999999999993</v>
      </c>
      <c r="CC469" s="28" t="s">
        <v>393</v>
      </c>
      <c r="CD469" s="28">
        <v>7.3</v>
      </c>
      <c r="CE469" s="28" t="s">
        <v>393</v>
      </c>
      <c r="CF469" s="28">
        <v>7</v>
      </c>
      <c r="CG469" s="28">
        <v>5.8</v>
      </c>
      <c r="CH469" s="28">
        <v>8.1999999999999993</v>
      </c>
      <c r="CI469" s="28">
        <v>5.3</v>
      </c>
      <c r="CJ469" s="28" t="s">
        <v>393</v>
      </c>
      <c r="CK469" s="28">
        <v>6.1</v>
      </c>
      <c r="CL469" s="28" t="s">
        <v>393</v>
      </c>
      <c r="CM469" s="28" t="s">
        <v>393</v>
      </c>
      <c r="CN469" s="28" t="s">
        <v>393</v>
      </c>
      <c r="CO469" s="28" t="s">
        <v>393</v>
      </c>
      <c r="CP469" s="28">
        <v>4.8</v>
      </c>
      <c r="CQ469" s="28">
        <v>6.6</v>
      </c>
      <c r="CR469" s="28">
        <v>7.9</v>
      </c>
      <c r="CS469" s="28">
        <v>7.1</v>
      </c>
      <c r="CT469" s="28">
        <v>6.2</v>
      </c>
      <c r="CU469" s="33">
        <v>27</v>
      </c>
      <c r="CV469" s="36">
        <v>0</v>
      </c>
      <c r="CW469" s="38">
        <v>128</v>
      </c>
      <c r="CX469" s="38">
        <v>0</v>
      </c>
      <c r="CY469" s="38">
        <v>0</v>
      </c>
      <c r="CZ469" s="38">
        <v>128</v>
      </c>
      <c r="DA469" s="38">
        <v>6.34</v>
      </c>
      <c r="DB469" s="38">
        <v>2.4500000000000002</v>
      </c>
      <c r="DC469" s="28" t="s">
        <v>393</v>
      </c>
      <c r="DD469" s="28" t="s">
        <v>393</v>
      </c>
      <c r="DE469" s="28" t="s">
        <v>393</v>
      </c>
      <c r="DF469" s="28" t="s">
        <v>393</v>
      </c>
      <c r="DG469" s="38"/>
      <c r="DH469" s="38">
        <v>0</v>
      </c>
      <c r="DI469" s="38">
        <v>0</v>
      </c>
      <c r="DJ469" s="33">
        <v>0</v>
      </c>
      <c r="DK469" s="36">
        <v>5</v>
      </c>
      <c r="DL469" s="38">
        <v>128</v>
      </c>
      <c r="DM469" s="38">
        <v>5</v>
      </c>
      <c r="DN469" s="38">
        <v>6.1</v>
      </c>
      <c r="DO469" s="38">
        <v>2.36</v>
      </c>
      <c r="DP469" s="33">
        <v>133</v>
      </c>
      <c r="DQ469" s="36">
        <v>5</v>
      </c>
      <c r="DR469" s="28">
        <v>137</v>
      </c>
      <c r="DS469" s="28">
        <v>133</v>
      </c>
      <c r="DT469" s="28">
        <v>6.34</v>
      </c>
      <c r="DU469" s="28">
        <v>2.4500000000000002</v>
      </c>
      <c r="DV469" s="28" t="s">
        <v>393</v>
      </c>
      <c r="DW469" s="168">
        <v>0</v>
      </c>
    </row>
    <row r="470" spans="1:127" ht="18.75" customHeight="1" x14ac:dyDescent="0.2">
      <c r="A470" s="59">
        <v>6</v>
      </c>
      <c r="B470" s="626"/>
      <c r="C470" s="45">
        <v>2220727313</v>
      </c>
      <c r="D470" s="26" t="s">
        <v>25</v>
      </c>
      <c r="E470" s="26" t="s">
        <v>47</v>
      </c>
      <c r="F470" s="26" t="s">
        <v>147</v>
      </c>
      <c r="G470" s="27">
        <v>35864</v>
      </c>
      <c r="H470" s="26" t="s">
        <v>209</v>
      </c>
      <c r="I470" s="26" t="s">
        <v>212</v>
      </c>
      <c r="J470" s="28">
        <v>8</v>
      </c>
      <c r="K470" s="28">
        <v>6.5</v>
      </c>
      <c r="L470" s="28">
        <v>7.9</v>
      </c>
      <c r="M470" s="28">
        <v>7.6</v>
      </c>
      <c r="N470" s="28">
        <v>6.9</v>
      </c>
      <c r="O470" s="28">
        <v>5.7</v>
      </c>
      <c r="P470" s="28">
        <v>6.3</v>
      </c>
      <c r="Q470" s="28" t="s">
        <v>393</v>
      </c>
      <c r="R470" s="28">
        <v>6.3</v>
      </c>
      <c r="S470" s="28" t="s">
        <v>393</v>
      </c>
      <c r="T470" s="28" t="s">
        <v>393</v>
      </c>
      <c r="U470" s="28" t="s">
        <v>393</v>
      </c>
      <c r="V470" s="28" t="s">
        <v>393</v>
      </c>
      <c r="W470" s="28">
        <v>7</v>
      </c>
      <c r="X470" s="28">
        <v>6.2</v>
      </c>
      <c r="Y470" s="28">
        <v>8.4</v>
      </c>
      <c r="Z470" s="28">
        <v>7.7</v>
      </c>
      <c r="AA470" s="28">
        <v>7</v>
      </c>
      <c r="AB470" s="28">
        <v>6</v>
      </c>
      <c r="AC470" s="28">
        <v>6.9</v>
      </c>
      <c r="AD470" s="28">
        <v>7.1</v>
      </c>
      <c r="AE470" s="28">
        <v>6.2</v>
      </c>
      <c r="AF470" s="28">
        <v>5</v>
      </c>
      <c r="AG470" s="28">
        <v>4.7</v>
      </c>
      <c r="AH470" s="28">
        <v>7.4</v>
      </c>
      <c r="AI470" s="28">
        <v>5.4</v>
      </c>
      <c r="AJ470" s="28">
        <v>5.5</v>
      </c>
      <c r="AK470" s="28">
        <v>6</v>
      </c>
      <c r="AL470" s="28">
        <v>6.2</v>
      </c>
      <c r="AM470" s="33">
        <v>51</v>
      </c>
      <c r="AN470" s="36">
        <v>0</v>
      </c>
      <c r="AO470" s="32">
        <v>4</v>
      </c>
      <c r="AP470" s="32">
        <v>4.5999999999999996</v>
      </c>
      <c r="AQ470" s="32">
        <v>7.5</v>
      </c>
      <c r="AR470" s="32" t="s">
        <v>393</v>
      </c>
      <c r="AS470" s="32" t="s">
        <v>393</v>
      </c>
      <c r="AT470" s="32" t="s">
        <v>393</v>
      </c>
      <c r="AU470" s="32" t="s">
        <v>393</v>
      </c>
      <c r="AV470" s="32" t="s">
        <v>393</v>
      </c>
      <c r="AW470" s="32">
        <v>4.7</v>
      </c>
      <c r="AX470" s="32" t="s">
        <v>393</v>
      </c>
      <c r="AY470" s="32" t="s">
        <v>393</v>
      </c>
      <c r="AZ470" s="32" t="s">
        <v>393</v>
      </c>
      <c r="BA470" s="32" t="s">
        <v>393</v>
      </c>
      <c r="BB470" s="32" t="s">
        <v>393</v>
      </c>
      <c r="BC470" s="32">
        <v>8.6</v>
      </c>
      <c r="BD470" s="33">
        <v>5</v>
      </c>
      <c r="BE470" s="36">
        <v>0</v>
      </c>
      <c r="BF470" s="28">
        <v>7.2</v>
      </c>
      <c r="BG470" s="28">
        <v>5.9</v>
      </c>
      <c r="BH470" s="28">
        <v>4.3</v>
      </c>
      <c r="BI470" s="28">
        <v>7.3</v>
      </c>
      <c r="BJ470" s="28">
        <v>6.3</v>
      </c>
      <c r="BK470" s="28">
        <v>6.1</v>
      </c>
      <c r="BL470" s="28">
        <v>8</v>
      </c>
      <c r="BM470" s="28">
        <v>4.9000000000000004</v>
      </c>
      <c r="BN470" s="28">
        <v>5.9</v>
      </c>
      <c r="BO470" s="28">
        <v>5.3</v>
      </c>
      <c r="BP470" s="28">
        <v>4.4000000000000004</v>
      </c>
      <c r="BQ470" s="28">
        <v>7.2</v>
      </c>
      <c r="BR470" s="28">
        <v>4.4000000000000004</v>
      </c>
      <c r="BS470" s="28" t="s">
        <v>393</v>
      </c>
      <c r="BT470" s="28">
        <v>4.0999999999999996</v>
      </c>
      <c r="BU470" s="28">
        <v>4.2</v>
      </c>
      <c r="BV470" s="28">
        <v>4.4000000000000004</v>
      </c>
      <c r="BW470" s="28">
        <v>4.7</v>
      </c>
      <c r="BX470" s="28">
        <v>6.7</v>
      </c>
      <c r="BY470" s="28">
        <v>8.1999999999999993</v>
      </c>
      <c r="BZ470" s="33">
        <v>50</v>
      </c>
      <c r="CA470" s="36">
        <v>0</v>
      </c>
      <c r="CB470" s="28" t="s">
        <v>393</v>
      </c>
      <c r="CC470" s="28">
        <v>6.9</v>
      </c>
      <c r="CD470" s="28">
        <v>5.6</v>
      </c>
      <c r="CE470" s="28" t="s">
        <v>393</v>
      </c>
      <c r="CF470" s="28">
        <v>5.3</v>
      </c>
      <c r="CG470" s="28">
        <v>7.6</v>
      </c>
      <c r="CH470" s="28">
        <v>5.6</v>
      </c>
      <c r="CI470" s="28">
        <v>4.2</v>
      </c>
      <c r="CJ470" s="28" t="s">
        <v>393</v>
      </c>
      <c r="CK470" s="28">
        <v>7.4</v>
      </c>
      <c r="CL470" s="28" t="s">
        <v>393</v>
      </c>
      <c r="CM470" s="28" t="s">
        <v>393</v>
      </c>
      <c r="CN470" s="28" t="s">
        <v>393</v>
      </c>
      <c r="CO470" s="28" t="s">
        <v>393</v>
      </c>
      <c r="CP470" s="28">
        <v>5</v>
      </c>
      <c r="CQ470" s="28">
        <v>6</v>
      </c>
      <c r="CR470" s="28">
        <v>6.1</v>
      </c>
      <c r="CS470" s="28">
        <v>6.2</v>
      </c>
      <c r="CT470" s="28">
        <v>6.2</v>
      </c>
      <c r="CU470" s="33">
        <v>27</v>
      </c>
      <c r="CV470" s="36">
        <v>0</v>
      </c>
      <c r="CW470" s="38">
        <v>128</v>
      </c>
      <c r="CX470" s="38">
        <v>0</v>
      </c>
      <c r="CY470" s="38">
        <v>0</v>
      </c>
      <c r="CZ470" s="38">
        <v>128</v>
      </c>
      <c r="DA470" s="38">
        <v>6.06</v>
      </c>
      <c r="DB470" s="38">
        <v>2.2400000000000002</v>
      </c>
      <c r="DC470" s="28" t="s">
        <v>393</v>
      </c>
      <c r="DD470" s="28" t="s">
        <v>393</v>
      </c>
      <c r="DE470" s="28" t="s">
        <v>393</v>
      </c>
      <c r="DF470" s="28" t="s">
        <v>393</v>
      </c>
      <c r="DG470" s="38"/>
      <c r="DH470" s="38">
        <v>0</v>
      </c>
      <c r="DI470" s="38">
        <v>0</v>
      </c>
      <c r="DJ470" s="33">
        <v>0</v>
      </c>
      <c r="DK470" s="36">
        <v>5</v>
      </c>
      <c r="DL470" s="38">
        <v>128</v>
      </c>
      <c r="DM470" s="38">
        <v>5</v>
      </c>
      <c r="DN470" s="38">
        <v>5.83</v>
      </c>
      <c r="DO470" s="38">
        <v>2.16</v>
      </c>
      <c r="DP470" s="33">
        <v>133</v>
      </c>
      <c r="DQ470" s="36">
        <v>5</v>
      </c>
      <c r="DR470" s="28">
        <v>137</v>
      </c>
      <c r="DS470" s="28">
        <v>133</v>
      </c>
      <c r="DT470" s="28">
        <v>6.06</v>
      </c>
      <c r="DU470" s="28">
        <v>2.2400000000000002</v>
      </c>
      <c r="DV470" s="28" t="s">
        <v>393</v>
      </c>
      <c r="DW470" s="168">
        <v>0</v>
      </c>
    </row>
    <row r="471" spans="1:127" ht="22.5" customHeight="1" x14ac:dyDescent="0.2">
      <c r="C471" s="427" t="s">
        <v>4857</v>
      </c>
    </row>
    <row r="472" spans="1:127" ht="18.75" customHeight="1" x14ac:dyDescent="0.2">
      <c r="A472" s="59">
        <v>1</v>
      </c>
      <c r="B472" s="626"/>
      <c r="C472" s="45">
        <v>2221724321</v>
      </c>
      <c r="D472" s="26" t="s">
        <v>6</v>
      </c>
      <c r="E472" s="26" t="s">
        <v>20</v>
      </c>
      <c r="F472" s="26" t="s">
        <v>133</v>
      </c>
      <c r="G472" s="27">
        <v>36019</v>
      </c>
      <c r="H472" s="26" t="s">
        <v>210</v>
      </c>
      <c r="I472" s="26" t="s">
        <v>212</v>
      </c>
      <c r="J472" s="28">
        <v>8.6999999999999993</v>
      </c>
      <c r="K472" s="28">
        <v>6.8</v>
      </c>
      <c r="L472" s="28">
        <v>8.1</v>
      </c>
      <c r="M472" s="28">
        <v>8.1</v>
      </c>
      <c r="N472" s="28">
        <v>6.5</v>
      </c>
      <c r="O472" s="28">
        <v>8.6</v>
      </c>
      <c r="P472" s="28">
        <v>7.7</v>
      </c>
      <c r="Q472" s="28" t="s">
        <v>393</v>
      </c>
      <c r="R472" s="28">
        <v>7.7</v>
      </c>
      <c r="S472" s="28" t="s">
        <v>393</v>
      </c>
      <c r="T472" s="28" t="s">
        <v>393</v>
      </c>
      <c r="U472" s="28" t="s">
        <v>393</v>
      </c>
      <c r="V472" s="28" t="s">
        <v>393</v>
      </c>
      <c r="W472" s="28">
        <v>6.7</v>
      </c>
      <c r="X472" s="28">
        <v>7</v>
      </c>
      <c r="Y472" s="28">
        <v>8</v>
      </c>
      <c r="Z472" s="28">
        <v>8.3000000000000007</v>
      </c>
      <c r="AA472" s="28">
        <v>6.3</v>
      </c>
      <c r="AB472" s="28">
        <v>7.8</v>
      </c>
      <c r="AC472" s="28">
        <v>5.3</v>
      </c>
      <c r="AD472" s="28">
        <v>7.2</v>
      </c>
      <c r="AE472" s="28">
        <v>5.8</v>
      </c>
      <c r="AF472" s="28">
        <v>8.3000000000000007</v>
      </c>
      <c r="AG472" s="28">
        <v>5.8</v>
      </c>
      <c r="AH472" s="28">
        <v>6.6</v>
      </c>
      <c r="AI472" s="28">
        <v>6.3</v>
      </c>
      <c r="AJ472" s="28">
        <v>4.5</v>
      </c>
      <c r="AK472" s="28">
        <v>7.1</v>
      </c>
      <c r="AL472" s="28">
        <v>6.5</v>
      </c>
      <c r="AM472" s="33">
        <v>51</v>
      </c>
      <c r="AN472" s="36">
        <v>0</v>
      </c>
      <c r="AO472" s="32">
        <v>8.5</v>
      </c>
      <c r="AP472" s="32">
        <v>9.6</v>
      </c>
      <c r="AQ472" s="32" t="s">
        <v>393</v>
      </c>
      <c r="AR472" s="32">
        <v>8</v>
      </c>
      <c r="AS472" s="32" t="s">
        <v>393</v>
      </c>
      <c r="AT472" s="32" t="s">
        <v>393</v>
      </c>
      <c r="AU472" s="32" t="s">
        <v>393</v>
      </c>
      <c r="AV472" s="32" t="s">
        <v>393</v>
      </c>
      <c r="AW472" s="32">
        <v>6.7</v>
      </c>
      <c r="AX472" s="32" t="s">
        <v>393</v>
      </c>
      <c r="AY472" s="32" t="s">
        <v>393</v>
      </c>
      <c r="AZ472" s="32" t="s">
        <v>393</v>
      </c>
      <c r="BA472" s="32" t="s">
        <v>393</v>
      </c>
      <c r="BB472" s="32" t="s">
        <v>393</v>
      </c>
      <c r="BC472" s="32">
        <v>8.9</v>
      </c>
      <c r="BD472" s="33">
        <v>5</v>
      </c>
      <c r="BE472" s="36">
        <v>0</v>
      </c>
      <c r="BF472" s="28">
        <v>5.4</v>
      </c>
      <c r="BG472" s="28">
        <v>6.7</v>
      </c>
      <c r="BH472" s="28">
        <v>9.6</v>
      </c>
      <c r="BI472" s="28">
        <v>4.9000000000000004</v>
      </c>
      <c r="BJ472" s="28">
        <v>5.0999999999999996</v>
      </c>
      <c r="BK472" s="28">
        <v>7.3</v>
      </c>
      <c r="BL472" s="28">
        <v>7.9</v>
      </c>
      <c r="BM472" s="28">
        <v>4.5999999999999996</v>
      </c>
      <c r="BN472" s="28">
        <v>7.6</v>
      </c>
      <c r="BO472" s="28">
        <v>5.9</v>
      </c>
      <c r="BP472" s="28">
        <v>5.5</v>
      </c>
      <c r="BQ472" s="28">
        <v>5.7</v>
      </c>
      <c r="BR472" s="28">
        <v>6.5</v>
      </c>
      <c r="BS472" s="28" t="s">
        <v>393</v>
      </c>
      <c r="BT472" s="28">
        <v>4.8</v>
      </c>
      <c r="BU472" s="28">
        <v>5.7</v>
      </c>
      <c r="BV472" s="28">
        <v>7.3</v>
      </c>
      <c r="BW472" s="28">
        <v>5.3</v>
      </c>
      <c r="BX472" s="28">
        <v>8.8000000000000007</v>
      </c>
      <c r="BY472" s="28">
        <v>7.4</v>
      </c>
      <c r="BZ472" s="33">
        <v>50</v>
      </c>
      <c r="CA472" s="36">
        <v>0</v>
      </c>
      <c r="CB472" s="28">
        <v>8.9</v>
      </c>
      <c r="CC472" s="28" t="s">
        <v>393</v>
      </c>
      <c r="CD472" s="28">
        <v>8.3000000000000007</v>
      </c>
      <c r="CE472" s="28" t="s">
        <v>393</v>
      </c>
      <c r="CF472" s="28">
        <v>7.9</v>
      </c>
      <c r="CG472" s="28">
        <v>9</v>
      </c>
      <c r="CH472" s="28">
        <v>7.8</v>
      </c>
      <c r="CI472" s="28">
        <v>7.8</v>
      </c>
      <c r="CJ472" s="28" t="s">
        <v>393</v>
      </c>
      <c r="CK472" s="28">
        <v>7.7</v>
      </c>
      <c r="CL472" s="28" t="s">
        <v>393</v>
      </c>
      <c r="CM472" s="28" t="s">
        <v>393</v>
      </c>
      <c r="CN472" s="28" t="s">
        <v>393</v>
      </c>
      <c r="CO472" s="28" t="s">
        <v>393</v>
      </c>
      <c r="CP472" s="28">
        <v>6</v>
      </c>
      <c r="CQ472" s="28">
        <v>7.6</v>
      </c>
      <c r="CR472" s="28" t="s">
        <v>219</v>
      </c>
      <c r="CS472" s="28">
        <v>7.7</v>
      </c>
      <c r="CT472" s="28">
        <v>7.8</v>
      </c>
      <c r="CU472" s="33">
        <v>25</v>
      </c>
      <c r="CV472" s="36">
        <v>2</v>
      </c>
      <c r="CW472" s="38">
        <v>126</v>
      </c>
      <c r="CX472" s="38">
        <v>2</v>
      </c>
      <c r="CY472" s="38">
        <v>0</v>
      </c>
      <c r="CZ472" s="38">
        <v>128</v>
      </c>
      <c r="DA472" s="38">
        <v>6.81</v>
      </c>
      <c r="DB472" s="38">
        <v>2.77</v>
      </c>
      <c r="DC472" s="28" t="s">
        <v>393</v>
      </c>
      <c r="DD472" s="28" t="s">
        <v>393</v>
      </c>
      <c r="DE472" s="28" t="s">
        <v>393</v>
      </c>
      <c r="DF472" s="28" t="s">
        <v>393</v>
      </c>
      <c r="DG472" s="38"/>
      <c r="DH472" s="38">
        <v>0</v>
      </c>
      <c r="DI472" s="38">
        <v>0</v>
      </c>
      <c r="DJ472" s="33">
        <v>0</v>
      </c>
      <c r="DK472" s="36">
        <v>5</v>
      </c>
      <c r="DL472" s="38">
        <v>126</v>
      </c>
      <c r="DM472" s="38">
        <v>7</v>
      </c>
      <c r="DN472" s="38">
        <v>6.56</v>
      </c>
      <c r="DO472" s="38">
        <v>2.66</v>
      </c>
      <c r="DP472" s="33">
        <v>131</v>
      </c>
      <c r="DQ472" s="36">
        <v>7</v>
      </c>
      <c r="DR472" s="28">
        <v>137</v>
      </c>
      <c r="DS472" s="28">
        <v>131</v>
      </c>
      <c r="DT472" s="28">
        <v>6.92</v>
      </c>
      <c r="DU472" s="28">
        <v>2.81</v>
      </c>
      <c r="DV472" s="28" t="s">
        <v>393</v>
      </c>
      <c r="DW472" s="168">
        <v>1.5625E-2</v>
      </c>
    </row>
    <row r="473" spans="1:127" ht="18.75" customHeight="1" x14ac:dyDescent="0.2">
      <c r="A473" s="59">
        <v>2</v>
      </c>
      <c r="B473" s="626"/>
      <c r="C473" s="45">
        <v>2221724195</v>
      </c>
      <c r="D473" s="26" t="s">
        <v>7</v>
      </c>
      <c r="E473" s="26" t="s">
        <v>20</v>
      </c>
      <c r="F473" s="26" t="s">
        <v>204</v>
      </c>
      <c r="G473" s="27">
        <v>35917</v>
      </c>
      <c r="H473" s="26" t="s">
        <v>210</v>
      </c>
      <c r="I473" s="26" t="s">
        <v>212</v>
      </c>
      <c r="J473" s="28">
        <v>8.1</v>
      </c>
      <c r="K473" s="28">
        <v>5.9</v>
      </c>
      <c r="L473" s="28">
        <v>4</v>
      </c>
      <c r="M473" s="28">
        <v>6.4</v>
      </c>
      <c r="N473" s="28">
        <v>7.4</v>
      </c>
      <c r="O473" s="28">
        <v>6.4</v>
      </c>
      <c r="P473" s="28">
        <v>5</v>
      </c>
      <c r="Q473" s="28" t="s">
        <v>393</v>
      </c>
      <c r="R473" s="28">
        <v>7.9</v>
      </c>
      <c r="S473" s="28" t="s">
        <v>393</v>
      </c>
      <c r="T473" s="28">
        <v>5.9</v>
      </c>
      <c r="U473" s="28" t="s">
        <v>393</v>
      </c>
      <c r="V473" s="28" t="s">
        <v>393</v>
      </c>
      <c r="W473" s="28">
        <v>7.5</v>
      </c>
      <c r="X473" s="28" t="s">
        <v>393</v>
      </c>
      <c r="Y473" s="28">
        <v>9.1</v>
      </c>
      <c r="Z473" s="28">
        <v>7.9</v>
      </c>
      <c r="AA473" s="28">
        <v>7.8</v>
      </c>
      <c r="AB473" s="28">
        <v>6.2</v>
      </c>
      <c r="AC473" s="28">
        <v>7.6</v>
      </c>
      <c r="AD473" s="28">
        <v>7</v>
      </c>
      <c r="AE473" s="28">
        <v>6.6</v>
      </c>
      <c r="AF473" s="28">
        <v>6.2</v>
      </c>
      <c r="AG473" s="28">
        <v>6.2</v>
      </c>
      <c r="AH473" s="28">
        <v>7.6</v>
      </c>
      <c r="AI473" s="28">
        <v>5.8</v>
      </c>
      <c r="AJ473" s="28">
        <v>8</v>
      </c>
      <c r="AK473" s="28">
        <v>6.6</v>
      </c>
      <c r="AL473" s="28">
        <v>6.6</v>
      </c>
      <c r="AM473" s="33">
        <v>51</v>
      </c>
      <c r="AN473" s="36">
        <v>0</v>
      </c>
      <c r="AO473" s="32">
        <v>7.8</v>
      </c>
      <c r="AP473" s="32">
        <v>5.5</v>
      </c>
      <c r="AQ473" s="32" t="s">
        <v>393</v>
      </c>
      <c r="AR473" s="32" t="s">
        <v>393</v>
      </c>
      <c r="AS473" s="32">
        <v>4.2</v>
      </c>
      <c r="AT473" s="32" t="s">
        <v>393</v>
      </c>
      <c r="AU473" s="32" t="s">
        <v>393</v>
      </c>
      <c r="AV473" s="32" t="s">
        <v>393</v>
      </c>
      <c r="AW473" s="32" t="s">
        <v>393</v>
      </c>
      <c r="AX473" s="32" t="s">
        <v>393</v>
      </c>
      <c r="AY473" s="32">
        <v>5.5</v>
      </c>
      <c r="AZ473" s="32" t="s">
        <v>393</v>
      </c>
      <c r="BA473" s="32" t="s">
        <v>393</v>
      </c>
      <c r="BB473" s="32" t="s">
        <v>393</v>
      </c>
      <c r="BC473" s="32">
        <v>4.5</v>
      </c>
      <c r="BD473" s="33">
        <v>5</v>
      </c>
      <c r="BE473" s="36">
        <v>0</v>
      </c>
      <c r="BF473" s="28">
        <v>5.9</v>
      </c>
      <c r="BG473" s="28">
        <v>5.5</v>
      </c>
      <c r="BH473" s="28">
        <v>7.4</v>
      </c>
      <c r="BI473" s="28">
        <v>6.1</v>
      </c>
      <c r="BJ473" s="28">
        <v>6.1</v>
      </c>
      <c r="BK473" s="28">
        <v>7.3</v>
      </c>
      <c r="BL473" s="28">
        <v>8.1</v>
      </c>
      <c r="BM473" s="28">
        <v>6.5</v>
      </c>
      <c r="BN473" s="28">
        <v>6.3</v>
      </c>
      <c r="BO473" s="28">
        <v>5.0999999999999996</v>
      </c>
      <c r="BP473" s="28">
        <v>5</v>
      </c>
      <c r="BQ473" s="28">
        <v>4.9000000000000004</v>
      </c>
      <c r="BR473" s="28">
        <v>8.3000000000000007</v>
      </c>
      <c r="BS473" s="28" t="s">
        <v>393</v>
      </c>
      <c r="BT473" s="28">
        <v>6</v>
      </c>
      <c r="BU473" s="28">
        <v>6.6</v>
      </c>
      <c r="BV473" s="28">
        <v>6.3</v>
      </c>
      <c r="BW473" s="28">
        <v>5.4</v>
      </c>
      <c r="BX473" s="28">
        <v>6.8</v>
      </c>
      <c r="BY473" s="28">
        <v>8.1999999999999993</v>
      </c>
      <c r="BZ473" s="33">
        <v>50</v>
      </c>
      <c r="CA473" s="36">
        <v>0</v>
      </c>
      <c r="CB473" s="28">
        <v>8.5</v>
      </c>
      <c r="CC473" s="28" t="s">
        <v>393</v>
      </c>
      <c r="CD473" s="28">
        <v>8.8000000000000007</v>
      </c>
      <c r="CE473" s="28" t="s">
        <v>393</v>
      </c>
      <c r="CF473" s="28">
        <v>7.1</v>
      </c>
      <c r="CG473" s="28">
        <v>6.2</v>
      </c>
      <c r="CH473" s="28">
        <v>7.6</v>
      </c>
      <c r="CI473" s="28">
        <v>5.5</v>
      </c>
      <c r="CJ473" s="28" t="s">
        <v>393</v>
      </c>
      <c r="CK473" s="28">
        <v>4.7</v>
      </c>
      <c r="CL473" s="28" t="s">
        <v>393</v>
      </c>
      <c r="CM473" s="28" t="s">
        <v>393</v>
      </c>
      <c r="CN473" s="28" t="s">
        <v>393</v>
      </c>
      <c r="CO473" s="28" t="s">
        <v>393</v>
      </c>
      <c r="CP473" s="28">
        <v>6.2</v>
      </c>
      <c r="CQ473" s="28">
        <v>8.1</v>
      </c>
      <c r="CR473" s="28" t="s">
        <v>219</v>
      </c>
      <c r="CS473" s="28">
        <v>8.4</v>
      </c>
      <c r="CT473" s="28">
        <v>7.6</v>
      </c>
      <c r="CU473" s="33">
        <v>25</v>
      </c>
      <c r="CV473" s="36">
        <v>2</v>
      </c>
      <c r="CW473" s="38">
        <v>126</v>
      </c>
      <c r="CX473" s="38">
        <v>2</v>
      </c>
      <c r="CY473" s="38">
        <v>0</v>
      </c>
      <c r="CZ473" s="38">
        <v>128</v>
      </c>
      <c r="DA473" s="38">
        <v>6.54</v>
      </c>
      <c r="DB473" s="38">
        <v>2.59</v>
      </c>
      <c r="DC473" s="28" t="s">
        <v>393</v>
      </c>
      <c r="DD473" s="28" t="s">
        <v>393</v>
      </c>
      <c r="DE473" s="28" t="s">
        <v>393</v>
      </c>
      <c r="DF473" s="28" t="s">
        <v>393</v>
      </c>
      <c r="DG473" s="38"/>
      <c r="DH473" s="38">
        <v>0</v>
      </c>
      <c r="DI473" s="38">
        <v>0</v>
      </c>
      <c r="DJ473" s="33">
        <v>0</v>
      </c>
      <c r="DK473" s="36">
        <v>5</v>
      </c>
      <c r="DL473" s="38">
        <v>126</v>
      </c>
      <c r="DM473" s="38">
        <v>7</v>
      </c>
      <c r="DN473" s="38">
        <v>6.29</v>
      </c>
      <c r="DO473" s="38">
        <v>2.4900000000000002</v>
      </c>
      <c r="DP473" s="33">
        <v>131</v>
      </c>
      <c r="DQ473" s="36">
        <v>7</v>
      </c>
      <c r="DR473" s="28">
        <v>137</v>
      </c>
      <c r="DS473" s="28">
        <v>131</v>
      </c>
      <c r="DT473" s="28">
        <v>6.64</v>
      </c>
      <c r="DU473" s="28">
        <v>2.63</v>
      </c>
      <c r="DV473" s="28" t="s">
        <v>393</v>
      </c>
      <c r="DW473" s="168">
        <v>1.5625E-2</v>
      </c>
    </row>
    <row r="474" spans="1:127" ht="18.75" customHeight="1" x14ac:dyDescent="0.2">
      <c r="A474" s="59">
        <v>3</v>
      </c>
      <c r="B474" s="626"/>
      <c r="C474" s="45">
        <v>2221728957</v>
      </c>
      <c r="D474" s="26" t="s">
        <v>6</v>
      </c>
      <c r="E474" s="26" t="s">
        <v>20</v>
      </c>
      <c r="F474" s="26" t="s">
        <v>174</v>
      </c>
      <c r="G474" s="27">
        <v>35914</v>
      </c>
      <c r="H474" s="26" t="s">
        <v>210</v>
      </c>
      <c r="I474" s="26" t="s">
        <v>212</v>
      </c>
      <c r="J474" s="28">
        <v>7.9</v>
      </c>
      <c r="K474" s="28">
        <v>7.6</v>
      </c>
      <c r="L474" s="28">
        <v>8</v>
      </c>
      <c r="M474" s="28">
        <v>7.4</v>
      </c>
      <c r="N474" s="28">
        <v>5.4</v>
      </c>
      <c r="O474" s="28">
        <v>9.1</v>
      </c>
      <c r="P474" s="28">
        <v>7.7</v>
      </c>
      <c r="Q474" s="28" t="s">
        <v>393</v>
      </c>
      <c r="R474" s="28">
        <v>7.1</v>
      </c>
      <c r="S474" s="28" t="s">
        <v>393</v>
      </c>
      <c r="T474" s="28" t="s">
        <v>393</v>
      </c>
      <c r="U474" s="28" t="s">
        <v>393</v>
      </c>
      <c r="V474" s="28" t="s">
        <v>393</v>
      </c>
      <c r="W474" s="28">
        <v>7.9</v>
      </c>
      <c r="X474" s="28">
        <v>7.5</v>
      </c>
      <c r="Y474" s="28">
        <v>8.4</v>
      </c>
      <c r="Z474" s="28">
        <v>8.1999999999999993</v>
      </c>
      <c r="AA474" s="28">
        <v>5.7</v>
      </c>
      <c r="AB474" s="28">
        <v>7.1</v>
      </c>
      <c r="AC474" s="28">
        <v>6</v>
      </c>
      <c r="AD474" s="28">
        <v>5</v>
      </c>
      <c r="AE474" s="28">
        <v>6.5</v>
      </c>
      <c r="AF474" s="28">
        <v>8.1</v>
      </c>
      <c r="AG474" s="28">
        <v>5.6</v>
      </c>
      <c r="AH474" s="28">
        <v>8</v>
      </c>
      <c r="AI474" s="28">
        <v>6.2</v>
      </c>
      <c r="AJ474" s="28">
        <v>5.4</v>
      </c>
      <c r="AK474" s="28">
        <v>6.1</v>
      </c>
      <c r="AL474" s="28">
        <v>7.3</v>
      </c>
      <c r="AM474" s="33">
        <v>51</v>
      </c>
      <c r="AN474" s="36">
        <v>0</v>
      </c>
      <c r="AO474" s="32">
        <v>6.1</v>
      </c>
      <c r="AP474" s="32">
        <v>5.4</v>
      </c>
      <c r="AQ474" s="32">
        <v>5.2</v>
      </c>
      <c r="AR474" s="32">
        <v>0</v>
      </c>
      <c r="AS474" s="32" t="s">
        <v>393</v>
      </c>
      <c r="AT474" s="32" t="s">
        <v>393</v>
      </c>
      <c r="AU474" s="32" t="s">
        <v>393</v>
      </c>
      <c r="AV474" s="32" t="s">
        <v>393</v>
      </c>
      <c r="AW474" s="32">
        <v>5.6</v>
      </c>
      <c r="AX474" s="32" t="s">
        <v>393</v>
      </c>
      <c r="AY474" s="32" t="s">
        <v>393</v>
      </c>
      <c r="AZ474" s="32" t="s">
        <v>393</v>
      </c>
      <c r="BA474" s="32" t="s">
        <v>393</v>
      </c>
      <c r="BB474" s="32" t="s">
        <v>393</v>
      </c>
      <c r="BC474" s="32">
        <v>5.5</v>
      </c>
      <c r="BD474" s="33">
        <v>5</v>
      </c>
      <c r="BE474" s="36">
        <v>0</v>
      </c>
      <c r="BF474" s="28">
        <v>4.2</v>
      </c>
      <c r="BG474" s="28">
        <v>5.0999999999999996</v>
      </c>
      <c r="BH474" s="28">
        <v>7.6</v>
      </c>
      <c r="BI474" s="28">
        <v>6.2</v>
      </c>
      <c r="BJ474" s="28">
        <v>6.5</v>
      </c>
      <c r="BK474" s="28">
        <v>4.5999999999999996</v>
      </c>
      <c r="BL474" s="28">
        <v>8</v>
      </c>
      <c r="BM474" s="28">
        <v>5.0999999999999996</v>
      </c>
      <c r="BN474" s="28">
        <v>6.5</v>
      </c>
      <c r="BO474" s="28">
        <v>7.3</v>
      </c>
      <c r="BP474" s="28">
        <v>4.2</v>
      </c>
      <c r="BQ474" s="28">
        <v>4.7</v>
      </c>
      <c r="BR474" s="28">
        <v>7.1</v>
      </c>
      <c r="BS474" s="28" t="s">
        <v>393</v>
      </c>
      <c r="BT474" s="28">
        <v>5.2</v>
      </c>
      <c r="BU474" s="28">
        <v>4.9000000000000004</v>
      </c>
      <c r="BV474" s="28">
        <v>4.7</v>
      </c>
      <c r="BW474" s="28">
        <v>6.9</v>
      </c>
      <c r="BX474" s="28">
        <v>9.1999999999999993</v>
      </c>
      <c r="BY474" s="28">
        <v>6.9</v>
      </c>
      <c r="BZ474" s="33">
        <v>50</v>
      </c>
      <c r="CA474" s="36">
        <v>0</v>
      </c>
      <c r="CB474" s="28">
        <v>9.6999999999999993</v>
      </c>
      <c r="CC474" s="28" t="s">
        <v>393</v>
      </c>
      <c r="CD474" s="28">
        <v>7.4</v>
      </c>
      <c r="CE474" s="28" t="s">
        <v>393</v>
      </c>
      <c r="CF474" s="28">
        <v>6.1</v>
      </c>
      <c r="CG474" s="28">
        <v>6.8</v>
      </c>
      <c r="CH474" s="28">
        <v>8.6999999999999993</v>
      </c>
      <c r="CI474" s="28">
        <v>6.9</v>
      </c>
      <c r="CJ474" s="28" t="s">
        <v>393</v>
      </c>
      <c r="CK474" s="28">
        <v>6.8</v>
      </c>
      <c r="CL474" s="28" t="s">
        <v>393</v>
      </c>
      <c r="CM474" s="28" t="s">
        <v>393</v>
      </c>
      <c r="CN474" s="28" t="s">
        <v>393</v>
      </c>
      <c r="CO474" s="28" t="s">
        <v>393</v>
      </c>
      <c r="CP474" s="28">
        <v>5.5</v>
      </c>
      <c r="CQ474" s="28">
        <v>6.9</v>
      </c>
      <c r="CR474" s="28" t="s">
        <v>219</v>
      </c>
      <c r="CS474" s="28">
        <v>7.5</v>
      </c>
      <c r="CT474" s="28">
        <v>7.5</v>
      </c>
      <c r="CU474" s="33">
        <v>25</v>
      </c>
      <c r="CV474" s="36">
        <v>2</v>
      </c>
      <c r="CW474" s="38">
        <v>126</v>
      </c>
      <c r="CX474" s="38">
        <v>2</v>
      </c>
      <c r="CY474" s="38">
        <v>0</v>
      </c>
      <c r="CZ474" s="38">
        <v>128</v>
      </c>
      <c r="DA474" s="38">
        <v>6.49</v>
      </c>
      <c r="DB474" s="38">
        <v>2.56</v>
      </c>
      <c r="DC474" s="28" t="s">
        <v>393</v>
      </c>
      <c r="DD474" s="28" t="s">
        <v>393</v>
      </c>
      <c r="DE474" s="28" t="s">
        <v>393</v>
      </c>
      <c r="DF474" s="28" t="s">
        <v>393</v>
      </c>
      <c r="DG474" s="38"/>
      <c r="DH474" s="38">
        <v>0</v>
      </c>
      <c r="DI474" s="38">
        <v>0</v>
      </c>
      <c r="DJ474" s="33">
        <v>0</v>
      </c>
      <c r="DK474" s="36">
        <v>5</v>
      </c>
      <c r="DL474" s="38">
        <v>126</v>
      </c>
      <c r="DM474" s="38">
        <v>7</v>
      </c>
      <c r="DN474" s="38">
        <v>6.25</v>
      </c>
      <c r="DO474" s="38">
        <v>2.46</v>
      </c>
      <c r="DP474" s="33">
        <v>131</v>
      </c>
      <c r="DQ474" s="36">
        <v>7</v>
      </c>
      <c r="DR474" s="28">
        <v>137</v>
      </c>
      <c r="DS474" s="28">
        <v>131</v>
      </c>
      <c r="DT474" s="28">
        <v>6.6</v>
      </c>
      <c r="DU474" s="28">
        <v>2.6</v>
      </c>
      <c r="DV474" s="28" t="s">
        <v>393</v>
      </c>
      <c r="DW474" s="168">
        <v>1.5625E-2</v>
      </c>
    </row>
    <row r="475" spans="1:127" ht="18.75" customHeight="1" x14ac:dyDescent="0.2">
      <c r="A475" s="59">
        <v>4</v>
      </c>
      <c r="B475" s="626"/>
      <c r="C475" s="45">
        <v>2220716758</v>
      </c>
      <c r="D475" s="26" t="s">
        <v>15</v>
      </c>
      <c r="E475" s="26" t="s">
        <v>77</v>
      </c>
      <c r="F475" s="26" t="s">
        <v>149</v>
      </c>
      <c r="G475" s="27">
        <v>35636</v>
      </c>
      <c r="H475" s="26" t="s">
        <v>209</v>
      </c>
      <c r="I475" s="26" t="s">
        <v>212</v>
      </c>
      <c r="J475" s="28">
        <v>7.9</v>
      </c>
      <c r="K475" s="28">
        <v>8</v>
      </c>
      <c r="L475" s="28">
        <v>7.8</v>
      </c>
      <c r="M475" s="28">
        <v>6.4</v>
      </c>
      <c r="N475" s="28">
        <v>7.3</v>
      </c>
      <c r="O475" s="28">
        <v>5.6</v>
      </c>
      <c r="P475" s="28">
        <v>6</v>
      </c>
      <c r="Q475" s="28" t="s">
        <v>393</v>
      </c>
      <c r="R475" s="28">
        <v>6.2</v>
      </c>
      <c r="S475" s="28" t="s">
        <v>393</v>
      </c>
      <c r="T475" s="28" t="s">
        <v>393</v>
      </c>
      <c r="U475" s="28" t="s">
        <v>393</v>
      </c>
      <c r="V475" s="28" t="s">
        <v>393</v>
      </c>
      <c r="W475" s="28">
        <v>6.3</v>
      </c>
      <c r="X475" s="28">
        <v>7.7</v>
      </c>
      <c r="Y475" s="28">
        <v>9.1999999999999993</v>
      </c>
      <c r="Z475" s="28">
        <v>9.8000000000000007</v>
      </c>
      <c r="AA475" s="28">
        <v>6.2</v>
      </c>
      <c r="AB475" s="28">
        <v>6.3</v>
      </c>
      <c r="AC475" s="28">
        <v>5.2</v>
      </c>
      <c r="AD475" s="28">
        <v>8.1</v>
      </c>
      <c r="AE475" s="28">
        <v>7.4</v>
      </c>
      <c r="AF475" s="28">
        <v>5.8</v>
      </c>
      <c r="AG475" s="28">
        <v>8.1</v>
      </c>
      <c r="AH475" s="28">
        <v>5.6</v>
      </c>
      <c r="AI475" s="28">
        <v>4.8</v>
      </c>
      <c r="AJ475" s="28">
        <v>4.9000000000000004</v>
      </c>
      <c r="AK475" s="28">
        <v>6.6</v>
      </c>
      <c r="AL475" s="28">
        <v>5.6</v>
      </c>
      <c r="AM475" s="33">
        <v>51</v>
      </c>
      <c r="AN475" s="36">
        <v>0</v>
      </c>
      <c r="AO475" s="32">
        <v>7.3</v>
      </c>
      <c r="AP475" s="32">
        <v>8.5</v>
      </c>
      <c r="AQ475" s="32" t="s">
        <v>393</v>
      </c>
      <c r="AR475" s="32" t="s">
        <v>393</v>
      </c>
      <c r="AS475" s="32">
        <v>6.9</v>
      </c>
      <c r="AT475" s="32" t="s">
        <v>393</v>
      </c>
      <c r="AU475" s="32" t="s">
        <v>393</v>
      </c>
      <c r="AV475" s="32" t="s">
        <v>393</v>
      </c>
      <c r="AW475" s="32" t="s">
        <v>393</v>
      </c>
      <c r="AX475" s="32" t="s">
        <v>393</v>
      </c>
      <c r="AY475" s="32">
        <v>5.0999999999999996</v>
      </c>
      <c r="AZ475" s="32" t="s">
        <v>393</v>
      </c>
      <c r="BA475" s="32" t="s">
        <v>393</v>
      </c>
      <c r="BB475" s="32" t="s">
        <v>393</v>
      </c>
      <c r="BC475" s="32">
        <v>7</v>
      </c>
      <c r="BD475" s="33">
        <v>5</v>
      </c>
      <c r="BE475" s="36">
        <v>0</v>
      </c>
      <c r="BF475" s="28">
        <v>4.7</v>
      </c>
      <c r="BG475" s="28">
        <v>5.7</v>
      </c>
      <c r="BH475" s="28">
        <v>4.5</v>
      </c>
      <c r="BI475" s="28">
        <v>6</v>
      </c>
      <c r="BJ475" s="28">
        <v>4.7</v>
      </c>
      <c r="BK475" s="28">
        <v>5.3</v>
      </c>
      <c r="BL475" s="28">
        <v>7.8</v>
      </c>
      <c r="BM475" s="28">
        <v>5.6</v>
      </c>
      <c r="BN475" s="28">
        <v>6.4</v>
      </c>
      <c r="BO475" s="28">
        <v>6.8</v>
      </c>
      <c r="BP475" s="28">
        <v>5.2</v>
      </c>
      <c r="BQ475" s="28">
        <v>5.3</v>
      </c>
      <c r="BR475" s="28">
        <v>8.3000000000000007</v>
      </c>
      <c r="BS475" s="28" t="s">
        <v>393</v>
      </c>
      <c r="BT475" s="28">
        <v>6.3</v>
      </c>
      <c r="BU475" s="28">
        <v>8.8000000000000007</v>
      </c>
      <c r="BV475" s="28">
        <v>4.9000000000000004</v>
      </c>
      <c r="BW475" s="28">
        <v>7.2</v>
      </c>
      <c r="BX475" s="28">
        <v>6.3</v>
      </c>
      <c r="BY475" s="28">
        <v>7.7</v>
      </c>
      <c r="BZ475" s="33">
        <v>50</v>
      </c>
      <c r="CA475" s="36">
        <v>0</v>
      </c>
      <c r="CB475" s="28">
        <v>7.9</v>
      </c>
      <c r="CC475" s="28" t="s">
        <v>393</v>
      </c>
      <c r="CD475" s="28">
        <v>5.8</v>
      </c>
      <c r="CE475" s="28" t="s">
        <v>393</v>
      </c>
      <c r="CF475" s="28">
        <v>7.1</v>
      </c>
      <c r="CG475" s="28">
        <v>5.8</v>
      </c>
      <c r="CH475" s="28">
        <v>7.1</v>
      </c>
      <c r="CI475" s="28">
        <v>5.2</v>
      </c>
      <c r="CJ475" s="28" t="s">
        <v>393</v>
      </c>
      <c r="CK475" s="28">
        <v>7.1</v>
      </c>
      <c r="CL475" s="28" t="s">
        <v>393</v>
      </c>
      <c r="CM475" s="28" t="s">
        <v>393</v>
      </c>
      <c r="CN475" s="28" t="s">
        <v>393</v>
      </c>
      <c r="CO475" s="28" t="s">
        <v>393</v>
      </c>
      <c r="CP475" s="28">
        <v>6.8</v>
      </c>
      <c r="CQ475" s="28">
        <v>7</v>
      </c>
      <c r="CR475" s="28" t="s">
        <v>219</v>
      </c>
      <c r="CS475" s="28">
        <v>5.0999999999999996</v>
      </c>
      <c r="CT475" s="28">
        <v>6.7</v>
      </c>
      <c r="CU475" s="33">
        <v>25</v>
      </c>
      <c r="CV475" s="36">
        <v>2</v>
      </c>
      <c r="CW475" s="38">
        <v>126</v>
      </c>
      <c r="CX475" s="38">
        <v>2</v>
      </c>
      <c r="CY475" s="38">
        <v>0</v>
      </c>
      <c r="CZ475" s="38">
        <v>128</v>
      </c>
      <c r="DA475" s="38">
        <v>6.33</v>
      </c>
      <c r="DB475" s="38">
        <v>2.4500000000000002</v>
      </c>
      <c r="DC475" s="28" t="s">
        <v>393</v>
      </c>
      <c r="DD475" s="28" t="s">
        <v>393</v>
      </c>
      <c r="DE475" s="28" t="s">
        <v>393</v>
      </c>
      <c r="DF475" s="28" t="s">
        <v>393</v>
      </c>
      <c r="DG475" s="38"/>
      <c r="DH475" s="38">
        <v>0</v>
      </c>
      <c r="DI475" s="38">
        <v>0</v>
      </c>
      <c r="DJ475" s="33">
        <v>0</v>
      </c>
      <c r="DK475" s="36">
        <v>5</v>
      </c>
      <c r="DL475" s="38">
        <v>126</v>
      </c>
      <c r="DM475" s="38">
        <v>7</v>
      </c>
      <c r="DN475" s="38">
        <v>6.09</v>
      </c>
      <c r="DO475" s="38">
        <v>2.36</v>
      </c>
      <c r="DP475" s="33">
        <v>131</v>
      </c>
      <c r="DQ475" s="36">
        <v>7</v>
      </c>
      <c r="DR475" s="28">
        <v>137</v>
      </c>
      <c r="DS475" s="28">
        <v>131</v>
      </c>
      <c r="DT475" s="28">
        <v>6.43</v>
      </c>
      <c r="DU475" s="28">
        <v>2.4900000000000002</v>
      </c>
      <c r="DV475" s="28" t="s">
        <v>393</v>
      </c>
      <c r="DW475" s="168">
        <v>1.5625E-2</v>
      </c>
    </row>
    <row r="476" spans="1:127" ht="18.75" customHeight="1" x14ac:dyDescent="0.2">
      <c r="A476" s="59">
        <v>5</v>
      </c>
      <c r="B476" s="626"/>
      <c r="C476" s="45">
        <v>2221724218</v>
      </c>
      <c r="D476" s="26" t="s">
        <v>14</v>
      </c>
      <c r="E476" s="26" t="s">
        <v>96</v>
      </c>
      <c r="F476" s="26" t="s">
        <v>172</v>
      </c>
      <c r="G476" s="27">
        <v>35813</v>
      </c>
      <c r="H476" s="26" t="s">
        <v>210</v>
      </c>
      <c r="I476" s="26" t="s">
        <v>212</v>
      </c>
      <c r="J476" s="28">
        <v>7.3</v>
      </c>
      <c r="K476" s="28">
        <v>7</v>
      </c>
      <c r="L476" s="28">
        <v>8.1</v>
      </c>
      <c r="M476" s="28">
        <v>6.9</v>
      </c>
      <c r="N476" s="28">
        <v>4.0999999999999996</v>
      </c>
      <c r="O476" s="28">
        <v>7.1</v>
      </c>
      <c r="P476" s="28">
        <v>7.2</v>
      </c>
      <c r="Q476" s="28" t="s">
        <v>393</v>
      </c>
      <c r="R476" s="28">
        <v>5</v>
      </c>
      <c r="S476" s="28" t="s">
        <v>393</v>
      </c>
      <c r="T476" s="28" t="s">
        <v>393</v>
      </c>
      <c r="U476" s="28" t="s">
        <v>393</v>
      </c>
      <c r="V476" s="28" t="s">
        <v>393</v>
      </c>
      <c r="W476" s="28">
        <v>6.5</v>
      </c>
      <c r="X476" s="28">
        <v>6.4</v>
      </c>
      <c r="Y476" s="28">
        <v>6.8</v>
      </c>
      <c r="Z476" s="28">
        <v>9.1999999999999993</v>
      </c>
      <c r="AA476" s="28">
        <v>5.4</v>
      </c>
      <c r="AB476" s="28">
        <v>6</v>
      </c>
      <c r="AC476" s="28">
        <v>4</v>
      </c>
      <c r="AD476" s="28">
        <v>5.5</v>
      </c>
      <c r="AE476" s="28">
        <v>5.2</v>
      </c>
      <c r="AF476" s="28">
        <v>5.5</v>
      </c>
      <c r="AG476" s="28">
        <v>6.6</v>
      </c>
      <c r="AH476" s="28">
        <v>7.3</v>
      </c>
      <c r="AI476" s="28">
        <v>5.3</v>
      </c>
      <c r="AJ476" s="28">
        <v>5.6</v>
      </c>
      <c r="AK476" s="28">
        <v>6.8</v>
      </c>
      <c r="AL476" s="28">
        <v>5.8</v>
      </c>
      <c r="AM476" s="33">
        <v>51</v>
      </c>
      <c r="AN476" s="36">
        <v>0</v>
      </c>
      <c r="AO476" s="32">
        <v>7.2</v>
      </c>
      <c r="AP476" s="32">
        <v>6.5</v>
      </c>
      <c r="AQ476" s="32" t="s">
        <v>393</v>
      </c>
      <c r="AR476" s="32">
        <v>7.6</v>
      </c>
      <c r="AS476" s="32" t="s">
        <v>393</v>
      </c>
      <c r="AT476" s="32" t="s">
        <v>393</v>
      </c>
      <c r="AU476" s="32" t="s">
        <v>393</v>
      </c>
      <c r="AV476" s="32" t="s">
        <v>393</v>
      </c>
      <c r="AW476" s="32">
        <v>6.3</v>
      </c>
      <c r="AX476" s="32" t="s">
        <v>393</v>
      </c>
      <c r="AY476" s="32" t="s">
        <v>393</v>
      </c>
      <c r="AZ476" s="32" t="s">
        <v>393</v>
      </c>
      <c r="BA476" s="32" t="s">
        <v>393</v>
      </c>
      <c r="BB476" s="32" t="s">
        <v>393</v>
      </c>
      <c r="BC476" s="32">
        <v>5.4</v>
      </c>
      <c r="BD476" s="33">
        <v>5</v>
      </c>
      <c r="BE476" s="36">
        <v>0</v>
      </c>
      <c r="BF476" s="28">
        <v>5.3</v>
      </c>
      <c r="BG476" s="28">
        <v>5.0999999999999996</v>
      </c>
      <c r="BH476" s="28">
        <v>8.1999999999999993</v>
      </c>
      <c r="BI476" s="28">
        <v>5.9</v>
      </c>
      <c r="BJ476" s="28">
        <v>5.2</v>
      </c>
      <c r="BK476" s="28">
        <v>7</v>
      </c>
      <c r="BL476" s="28">
        <v>8.3000000000000007</v>
      </c>
      <c r="BM476" s="28">
        <v>4.9000000000000004</v>
      </c>
      <c r="BN476" s="28">
        <v>7</v>
      </c>
      <c r="BO476" s="28">
        <v>7.1</v>
      </c>
      <c r="BP476" s="28">
        <v>4.5</v>
      </c>
      <c r="BQ476" s="28">
        <v>4.9000000000000004</v>
      </c>
      <c r="BR476" s="28">
        <v>6</v>
      </c>
      <c r="BS476" s="28" t="s">
        <v>393</v>
      </c>
      <c r="BT476" s="28">
        <v>4</v>
      </c>
      <c r="BU476" s="28">
        <v>4.4000000000000004</v>
      </c>
      <c r="BV476" s="28">
        <v>4.4000000000000004</v>
      </c>
      <c r="BW476" s="28">
        <v>7.6</v>
      </c>
      <c r="BX476" s="28">
        <v>9.1</v>
      </c>
      <c r="BY476" s="28">
        <v>7.2</v>
      </c>
      <c r="BZ476" s="33">
        <v>50</v>
      </c>
      <c r="CA476" s="36">
        <v>0</v>
      </c>
      <c r="CB476" s="28">
        <v>8.6</v>
      </c>
      <c r="CC476" s="28" t="s">
        <v>393</v>
      </c>
      <c r="CD476" s="28">
        <v>8.1999999999999993</v>
      </c>
      <c r="CE476" s="28" t="s">
        <v>393</v>
      </c>
      <c r="CF476" s="28">
        <v>6.6</v>
      </c>
      <c r="CG476" s="28">
        <v>5.9</v>
      </c>
      <c r="CH476" s="28">
        <v>6.6</v>
      </c>
      <c r="CI476" s="28">
        <v>5.4</v>
      </c>
      <c r="CJ476" s="28" t="s">
        <v>393</v>
      </c>
      <c r="CK476" s="28">
        <v>7.1</v>
      </c>
      <c r="CL476" s="28" t="s">
        <v>393</v>
      </c>
      <c r="CM476" s="28" t="s">
        <v>393</v>
      </c>
      <c r="CN476" s="28" t="s">
        <v>393</v>
      </c>
      <c r="CO476" s="28" t="s">
        <v>393</v>
      </c>
      <c r="CP476" s="28">
        <v>4.4000000000000004</v>
      </c>
      <c r="CQ476" s="28">
        <v>7</v>
      </c>
      <c r="CR476" s="28" t="s">
        <v>219</v>
      </c>
      <c r="CS476" s="28">
        <v>7.7</v>
      </c>
      <c r="CT476" s="28">
        <v>7.8</v>
      </c>
      <c r="CU476" s="33">
        <v>25</v>
      </c>
      <c r="CV476" s="36">
        <v>2</v>
      </c>
      <c r="CW476" s="38">
        <v>126</v>
      </c>
      <c r="CX476" s="38">
        <v>2</v>
      </c>
      <c r="CY476" s="38">
        <v>0</v>
      </c>
      <c r="CZ476" s="38">
        <v>128</v>
      </c>
      <c r="DA476" s="38">
        <v>6.09</v>
      </c>
      <c r="DB476" s="38">
        <v>2.2999999999999998</v>
      </c>
      <c r="DC476" s="28" t="s">
        <v>393</v>
      </c>
      <c r="DD476" s="28" t="s">
        <v>393</v>
      </c>
      <c r="DE476" s="28" t="s">
        <v>393</v>
      </c>
      <c r="DF476" s="28" t="s">
        <v>393</v>
      </c>
      <c r="DG476" s="38"/>
      <c r="DH476" s="38">
        <v>0</v>
      </c>
      <c r="DI476" s="38">
        <v>0</v>
      </c>
      <c r="DJ476" s="33">
        <v>0</v>
      </c>
      <c r="DK476" s="36">
        <v>5</v>
      </c>
      <c r="DL476" s="38">
        <v>126</v>
      </c>
      <c r="DM476" s="38">
        <v>7</v>
      </c>
      <c r="DN476" s="38">
        <v>5.86</v>
      </c>
      <c r="DO476" s="38">
        <v>2.21</v>
      </c>
      <c r="DP476" s="33">
        <v>131</v>
      </c>
      <c r="DQ476" s="36">
        <v>7</v>
      </c>
      <c r="DR476" s="28">
        <v>137</v>
      </c>
      <c r="DS476" s="28">
        <v>131</v>
      </c>
      <c r="DT476" s="28">
        <v>6.19</v>
      </c>
      <c r="DU476" s="28">
        <v>2.34</v>
      </c>
      <c r="DV476" s="28" t="s">
        <v>393</v>
      </c>
      <c r="DW476" s="168">
        <v>1.5625E-2</v>
      </c>
    </row>
    <row r="477" spans="1:127" ht="18.75" customHeight="1" x14ac:dyDescent="0.2">
      <c r="A477" s="59">
        <v>6</v>
      </c>
      <c r="B477" s="626"/>
      <c r="C477" s="45">
        <v>2221724235</v>
      </c>
      <c r="D477" s="26" t="s">
        <v>6</v>
      </c>
      <c r="E477" s="26" t="s">
        <v>86</v>
      </c>
      <c r="F477" s="26" t="s">
        <v>162</v>
      </c>
      <c r="G477" s="27">
        <v>36120</v>
      </c>
      <c r="H477" s="26" t="s">
        <v>210</v>
      </c>
      <c r="I477" s="26" t="s">
        <v>212</v>
      </c>
      <c r="J477" s="28">
        <v>8.9</v>
      </c>
      <c r="K477" s="28">
        <v>7</v>
      </c>
      <c r="L477" s="28">
        <v>6.1</v>
      </c>
      <c r="M477" s="28">
        <v>8</v>
      </c>
      <c r="N477" s="28">
        <v>5.4</v>
      </c>
      <c r="O477" s="28">
        <v>8.9</v>
      </c>
      <c r="P477" s="28">
        <v>5.4</v>
      </c>
      <c r="Q477" s="28" t="s">
        <v>393</v>
      </c>
      <c r="R477" s="28">
        <v>7.4</v>
      </c>
      <c r="S477" s="28" t="s">
        <v>393</v>
      </c>
      <c r="T477" s="28">
        <v>0</v>
      </c>
      <c r="U477" s="28" t="s">
        <v>393</v>
      </c>
      <c r="V477" s="28">
        <v>8.8000000000000007</v>
      </c>
      <c r="W477" s="28">
        <v>7.2</v>
      </c>
      <c r="X477" s="28" t="s">
        <v>393</v>
      </c>
      <c r="Y477" s="28">
        <v>8.1999999999999993</v>
      </c>
      <c r="Z477" s="28">
        <v>8.1999999999999993</v>
      </c>
      <c r="AA477" s="28">
        <v>7.3</v>
      </c>
      <c r="AB477" s="28">
        <v>6.6</v>
      </c>
      <c r="AC477" s="28">
        <v>7</v>
      </c>
      <c r="AD477" s="28">
        <v>8.3000000000000007</v>
      </c>
      <c r="AE477" s="28">
        <v>6.3</v>
      </c>
      <c r="AF477" s="28">
        <v>5.3</v>
      </c>
      <c r="AG477" s="28">
        <v>6.1</v>
      </c>
      <c r="AH477" s="28">
        <v>7.7</v>
      </c>
      <c r="AI477" s="28">
        <v>6.2</v>
      </c>
      <c r="AJ477" s="28">
        <v>4.8</v>
      </c>
      <c r="AK477" s="28">
        <v>7.2</v>
      </c>
      <c r="AL477" s="28">
        <v>6.2</v>
      </c>
      <c r="AM477" s="33">
        <v>51</v>
      </c>
      <c r="AN477" s="36">
        <v>0</v>
      </c>
      <c r="AO477" s="32">
        <v>6.4</v>
      </c>
      <c r="AP477" s="32">
        <v>6.1</v>
      </c>
      <c r="AQ477" s="32" t="s">
        <v>393</v>
      </c>
      <c r="AR477" s="32" t="s">
        <v>393</v>
      </c>
      <c r="AS477" s="32">
        <v>7</v>
      </c>
      <c r="AT477" s="32" t="s">
        <v>393</v>
      </c>
      <c r="AU477" s="32" t="s">
        <v>393</v>
      </c>
      <c r="AV477" s="32" t="s">
        <v>393</v>
      </c>
      <c r="AW477" s="32" t="s">
        <v>393</v>
      </c>
      <c r="AX477" s="32" t="s">
        <v>393</v>
      </c>
      <c r="AY477" s="32">
        <v>5.8</v>
      </c>
      <c r="AZ477" s="32" t="s">
        <v>393</v>
      </c>
      <c r="BA477" s="32" t="s">
        <v>393</v>
      </c>
      <c r="BB477" s="32" t="s">
        <v>393</v>
      </c>
      <c r="BC477" s="32">
        <v>5.2</v>
      </c>
      <c r="BD477" s="33">
        <v>5</v>
      </c>
      <c r="BE477" s="36">
        <v>0</v>
      </c>
      <c r="BF477" s="28">
        <v>5.7</v>
      </c>
      <c r="BG477" s="28">
        <v>5.0999999999999996</v>
      </c>
      <c r="BH477" s="28">
        <v>7.4</v>
      </c>
      <c r="BI477" s="28">
        <v>7</v>
      </c>
      <c r="BJ477" s="28">
        <v>6.9</v>
      </c>
      <c r="BK477" s="28">
        <v>6.8</v>
      </c>
      <c r="BL477" s="28">
        <v>6.6</v>
      </c>
      <c r="BM477" s="28">
        <v>6.4</v>
      </c>
      <c r="BN477" s="28">
        <v>4.8</v>
      </c>
      <c r="BO477" s="28">
        <v>8.1</v>
      </c>
      <c r="BP477" s="28">
        <v>4.8</v>
      </c>
      <c r="BQ477" s="28">
        <v>5.5</v>
      </c>
      <c r="BR477" s="28">
        <v>5.8</v>
      </c>
      <c r="BS477" s="28" t="s">
        <v>393</v>
      </c>
      <c r="BT477" s="28">
        <v>4.3</v>
      </c>
      <c r="BU477" s="28">
        <v>5.8</v>
      </c>
      <c r="BV477" s="28" t="s">
        <v>219</v>
      </c>
      <c r="BW477" s="28">
        <v>6.8</v>
      </c>
      <c r="BX477" s="28">
        <v>6</v>
      </c>
      <c r="BY477" s="28">
        <v>7.5</v>
      </c>
      <c r="BZ477" s="33">
        <v>47</v>
      </c>
      <c r="CA477" s="36">
        <v>3</v>
      </c>
      <c r="CB477" s="28" t="s">
        <v>393</v>
      </c>
      <c r="CC477" s="28">
        <v>8.1999999999999993</v>
      </c>
      <c r="CD477" s="28">
        <v>9.3000000000000007</v>
      </c>
      <c r="CE477" s="28" t="s">
        <v>393</v>
      </c>
      <c r="CF477" s="28">
        <v>8.6999999999999993</v>
      </c>
      <c r="CG477" s="28">
        <v>5.5</v>
      </c>
      <c r="CH477" s="28">
        <v>9.1</v>
      </c>
      <c r="CI477" s="28">
        <v>5.9</v>
      </c>
      <c r="CJ477" s="28" t="s">
        <v>393</v>
      </c>
      <c r="CK477" s="28" t="s">
        <v>393</v>
      </c>
      <c r="CL477" s="28" t="s">
        <v>393</v>
      </c>
      <c r="CM477" s="28">
        <v>6.6</v>
      </c>
      <c r="CN477" s="28" t="s">
        <v>393</v>
      </c>
      <c r="CO477" s="28" t="s">
        <v>393</v>
      </c>
      <c r="CP477" s="28">
        <v>6.1</v>
      </c>
      <c r="CQ477" s="28">
        <v>6.7</v>
      </c>
      <c r="CR477" s="28">
        <v>7.5</v>
      </c>
      <c r="CS477" s="28">
        <v>6</v>
      </c>
      <c r="CT477" s="28">
        <v>7.9</v>
      </c>
      <c r="CU477" s="33">
        <v>27</v>
      </c>
      <c r="CV477" s="36">
        <v>0</v>
      </c>
      <c r="CW477" s="38">
        <v>125</v>
      </c>
      <c r="CX477" s="38">
        <v>3</v>
      </c>
      <c r="CY477" s="38">
        <v>0</v>
      </c>
      <c r="CZ477" s="38">
        <v>128</v>
      </c>
      <c r="DA477" s="38">
        <v>6.54</v>
      </c>
      <c r="DB477" s="38">
        <v>2.6</v>
      </c>
      <c r="DC477" s="28" t="s">
        <v>393</v>
      </c>
      <c r="DD477" s="28" t="s">
        <v>393</v>
      </c>
      <c r="DE477" s="28" t="s">
        <v>393</v>
      </c>
      <c r="DF477" s="28" t="s">
        <v>393</v>
      </c>
      <c r="DG477" s="38"/>
      <c r="DH477" s="38">
        <v>0</v>
      </c>
      <c r="DI477" s="38">
        <v>0</v>
      </c>
      <c r="DJ477" s="33">
        <v>0</v>
      </c>
      <c r="DK477" s="36">
        <v>5</v>
      </c>
      <c r="DL477" s="38">
        <v>125</v>
      </c>
      <c r="DM477" s="38">
        <v>8</v>
      </c>
      <c r="DN477" s="38">
        <v>6.3</v>
      </c>
      <c r="DO477" s="38">
        <v>2.5</v>
      </c>
      <c r="DP477" s="33">
        <v>130</v>
      </c>
      <c r="DQ477" s="36">
        <v>8</v>
      </c>
      <c r="DR477" s="28">
        <v>137</v>
      </c>
      <c r="DS477" s="28">
        <v>135</v>
      </c>
      <c r="DT477" s="28">
        <v>6.53</v>
      </c>
      <c r="DU477" s="28">
        <v>2.56</v>
      </c>
      <c r="DV477" s="28" t="s">
        <v>393</v>
      </c>
      <c r="DW477" s="168">
        <v>2.34375E-2</v>
      </c>
    </row>
    <row r="478" spans="1:127" ht="18.75" customHeight="1" x14ac:dyDescent="0.2">
      <c r="A478" s="59">
        <v>7</v>
      </c>
      <c r="B478" s="626"/>
      <c r="C478" s="45">
        <v>2220247920</v>
      </c>
      <c r="D478" s="26" t="s">
        <v>7</v>
      </c>
      <c r="E478" s="26" t="s">
        <v>49</v>
      </c>
      <c r="F478" s="26" t="s">
        <v>130</v>
      </c>
      <c r="G478" s="27">
        <v>35860</v>
      </c>
      <c r="H478" s="26" t="s">
        <v>209</v>
      </c>
      <c r="I478" s="26" t="s">
        <v>212</v>
      </c>
      <c r="J478" s="28">
        <v>8.6</v>
      </c>
      <c r="K478" s="28">
        <v>7.3</v>
      </c>
      <c r="L478" s="28">
        <v>8.1</v>
      </c>
      <c r="M478" s="28">
        <v>6.6</v>
      </c>
      <c r="N478" s="28">
        <v>6.7</v>
      </c>
      <c r="O478" s="28">
        <v>6.5</v>
      </c>
      <c r="P478" s="28">
        <v>4</v>
      </c>
      <c r="Q478" s="28" t="s">
        <v>393</v>
      </c>
      <c r="R478" s="28">
        <v>7.8</v>
      </c>
      <c r="S478" s="28" t="s">
        <v>393</v>
      </c>
      <c r="T478" s="28" t="s">
        <v>393</v>
      </c>
      <c r="U478" s="28" t="s">
        <v>393</v>
      </c>
      <c r="V478" s="28" t="s">
        <v>393</v>
      </c>
      <c r="W478" s="28">
        <v>7.9</v>
      </c>
      <c r="X478" s="28">
        <v>6</v>
      </c>
      <c r="Y478" s="28">
        <v>8.9</v>
      </c>
      <c r="Z478" s="28">
        <v>8.4</v>
      </c>
      <c r="AA478" s="28">
        <v>5.7</v>
      </c>
      <c r="AB478" s="28">
        <v>6.5</v>
      </c>
      <c r="AC478" s="28">
        <v>4.8</v>
      </c>
      <c r="AD478" s="28">
        <v>7.9</v>
      </c>
      <c r="AE478" s="28">
        <v>6.7</v>
      </c>
      <c r="AF478" s="28">
        <v>6.4</v>
      </c>
      <c r="AG478" s="28">
        <v>5.2</v>
      </c>
      <c r="AH478" s="28">
        <v>8.1999999999999993</v>
      </c>
      <c r="AI478" s="28">
        <v>6.3</v>
      </c>
      <c r="AJ478" s="28">
        <v>5.5</v>
      </c>
      <c r="AK478" s="28">
        <v>7.1</v>
      </c>
      <c r="AL478" s="28">
        <v>6.9</v>
      </c>
      <c r="AM478" s="33">
        <v>51</v>
      </c>
      <c r="AN478" s="36">
        <v>0</v>
      </c>
      <c r="AO478" s="32">
        <v>7.2</v>
      </c>
      <c r="AP478" s="32">
        <v>7.1</v>
      </c>
      <c r="AQ478" s="32">
        <v>9.6</v>
      </c>
      <c r="AR478" s="32" t="s">
        <v>393</v>
      </c>
      <c r="AS478" s="32" t="s">
        <v>393</v>
      </c>
      <c r="AT478" s="32" t="s">
        <v>393</v>
      </c>
      <c r="AU478" s="32" t="s">
        <v>393</v>
      </c>
      <c r="AV478" s="32" t="s">
        <v>393</v>
      </c>
      <c r="AW478" s="32" t="s">
        <v>393</v>
      </c>
      <c r="AX478" s="32" t="s">
        <v>393</v>
      </c>
      <c r="AY478" s="32" t="s">
        <v>393</v>
      </c>
      <c r="AZ478" s="32" t="s">
        <v>393</v>
      </c>
      <c r="BA478" s="32">
        <v>7.4</v>
      </c>
      <c r="BB478" s="32" t="s">
        <v>393</v>
      </c>
      <c r="BC478" s="32">
        <v>8.8000000000000007</v>
      </c>
      <c r="BD478" s="33">
        <v>5</v>
      </c>
      <c r="BE478" s="36">
        <v>0</v>
      </c>
      <c r="BF478" s="28">
        <v>4</v>
      </c>
      <c r="BG478" s="28">
        <v>5.0999999999999996</v>
      </c>
      <c r="BH478" s="28">
        <v>6.9</v>
      </c>
      <c r="BI478" s="28">
        <v>5.7</v>
      </c>
      <c r="BJ478" s="28">
        <v>5.0999999999999996</v>
      </c>
      <c r="BK478" s="28">
        <v>5.4</v>
      </c>
      <c r="BL478" s="28">
        <v>7</v>
      </c>
      <c r="BM478" s="28">
        <v>5.8</v>
      </c>
      <c r="BN478" s="28" t="s">
        <v>219</v>
      </c>
      <c r="BO478" s="28">
        <v>5.8</v>
      </c>
      <c r="BP478" s="28">
        <v>6.1</v>
      </c>
      <c r="BQ478" s="28">
        <v>5.3</v>
      </c>
      <c r="BR478" s="28">
        <v>6.7</v>
      </c>
      <c r="BS478" s="28" t="s">
        <v>393</v>
      </c>
      <c r="BT478" s="28">
        <v>7.4</v>
      </c>
      <c r="BU478" s="28">
        <v>8.3000000000000007</v>
      </c>
      <c r="BV478" s="28">
        <v>6.6</v>
      </c>
      <c r="BW478" s="28">
        <v>5.9</v>
      </c>
      <c r="BX478" s="28">
        <v>5.9</v>
      </c>
      <c r="BY478" s="28">
        <v>7.5</v>
      </c>
      <c r="BZ478" s="33">
        <v>47</v>
      </c>
      <c r="CA478" s="36">
        <v>3</v>
      </c>
      <c r="CB478" s="28">
        <v>7</v>
      </c>
      <c r="CC478" s="28" t="s">
        <v>393</v>
      </c>
      <c r="CD478" s="28">
        <v>6.3</v>
      </c>
      <c r="CE478" s="28" t="s">
        <v>393</v>
      </c>
      <c r="CF478" s="28">
        <v>7.4</v>
      </c>
      <c r="CG478" s="28">
        <v>6.9</v>
      </c>
      <c r="CH478" s="28">
        <v>8</v>
      </c>
      <c r="CI478" s="28">
        <v>6.6</v>
      </c>
      <c r="CJ478" s="28" t="s">
        <v>393</v>
      </c>
      <c r="CK478" s="28">
        <v>6.4</v>
      </c>
      <c r="CL478" s="28" t="s">
        <v>393</v>
      </c>
      <c r="CM478" s="28" t="s">
        <v>393</v>
      </c>
      <c r="CN478" s="28" t="s">
        <v>393</v>
      </c>
      <c r="CO478" s="28" t="s">
        <v>393</v>
      </c>
      <c r="CP478" s="28">
        <v>4.5</v>
      </c>
      <c r="CQ478" s="28">
        <v>6.5</v>
      </c>
      <c r="CR478" s="28">
        <v>7.6</v>
      </c>
      <c r="CS478" s="28">
        <v>8.4</v>
      </c>
      <c r="CT478" s="28">
        <v>8.8000000000000007</v>
      </c>
      <c r="CU478" s="33">
        <v>27</v>
      </c>
      <c r="CV478" s="36">
        <v>0</v>
      </c>
      <c r="CW478" s="38">
        <v>125</v>
      </c>
      <c r="CX478" s="38">
        <v>3</v>
      </c>
      <c r="CY478" s="38">
        <v>0</v>
      </c>
      <c r="CZ478" s="38">
        <v>128</v>
      </c>
      <c r="DA478" s="38">
        <v>6.34</v>
      </c>
      <c r="DB478" s="38">
        <v>2.4700000000000002</v>
      </c>
      <c r="DC478" s="28" t="s">
        <v>393</v>
      </c>
      <c r="DD478" s="28" t="s">
        <v>393</v>
      </c>
      <c r="DE478" s="28" t="s">
        <v>393</v>
      </c>
      <c r="DF478" s="28" t="s">
        <v>393</v>
      </c>
      <c r="DG478" s="38"/>
      <c r="DH478" s="38">
        <v>0</v>
      </c>
      <c r="DI478" s="38">
        <v>0</v>
      </c>
      <c r="DJ478" s="33">
        <v>0</v>
      </c>
      <c r="DK478" s="36">
        <v>5</v>
      </c>
      <c r="DL478" s="38">
        <v>125</v>
      </c>
      <c r="DM478" s="38">
        <v>8</v>
      </c>
      <c r="DN478" s="38">
        <v>6.1</v>
      </c>
      <c r="DO478" s="38">
        <v>2.38</v>
      </c>
      <c r="DP478" s="33">
        <v>130</v>
      </c>
      <c r="DQ478" s="36">
        <v>8</v>
      </c>
      <c r="DR478" s="28">
        <v>137</v>
      </c>
      <c r="DS478" s="28">
        <v>130</v>
      </c>
      <c r="DT478" s="28">
        <v>6.49</v>
      </c>
      <c r="DU478" s="28">
        <v>2.5299999999999998</v>
      </c>
      <c r="DV478" s="28" t="s">
        <v>393</v>
      </c>
      <c r="DW478" s="168">
        <v>2.34375E-2</v>
      </c>
    </row>
    <row r="479" spans="1:127" ht="18.75" customHeight="1" x14ac:dyDescent="0.2">
      <c r="A479" s="59">
        <v>8</v>
      </c>
      <c r="B479" s="626"/>
      <c r="C479" s="45">
        <v>2220729637</v>
      </c>
      <c r="D479" s="26" t="s">
        <v>6</v>
      </c>
      <c r="E479" s="26" t="s">
        <v>64</v>
      </c>
      <c r="F479" s="26" t="s">
        <v>203</v>
      </c>
      <c r="G479" s="27">
        <v>35874</v>
      </c>
      <c r="H479" s="26" t="s">
        <v>209</v>
      </c>
      <c r="I479" s="26" t="s">
        <v>212</v>
      </c>
      <c r="J479" s="28">
        <v>8</v>
      </c>
      <c r="K479" s="28">
        <v>7.8</v>
      </c>
      <c r="L479" s="28">
        <v>7.9</v>
      </c>
      <c r="M479" s="28">
        <v>8.5</v>
      </c>
      <c r="N479" s="28">
        <v>4.5</v>
      </c>
      <c r="O479" s="28">
        <v>9.3000000000000007</v>
      </c>
      <c r="P479" s="28">
        <v>4.9000000000000004</v>
      </c>
      <c r="Q479" s="28" t="s">
        <v>393</v>
      </c>
      <c r="R479" s="28">
        <v>7.2</v>
      </c>
      <c r="S479" s="28" t="s">
        <v>393</v>
      </c>
      <c r="T479" s="28" t="s">
        <v>393</v>
      </c>
      <c r="U479" s="28" t="s">
        <v>393</v>
      </c>
      <c r="V479" s="28">
        <v>7.8</v>
      </c>
      <c r="W479" s="28">
        <v>8.1999999999999993</v>
      </c>
      <c r="X479" s="28" t="s">
        <v>393</v>
      </c>
      <c r="Y479" s="28">
        <v>7.8</v>
      </c>
      <c r="Z479" s="28">
        <v>8.3000000000000007</v>
      </c>
      <c r="AA479" s="28">
        <v>8.4</v>
      </c>
      <c r="AB479" s="28">
        <v>8.1999999999999993</v>
      </c>
      <c r="AC479" s="28">
        <v>4.9000000000000004</v>
      </c>
      <c r="AD479" s="28">
        <v>8.9</v>
      </c>
      <c r="AE479" s="28">
        <v>6.1</v>
      </c>
      <c r="AF479" s="28">
        <v>5.6</v>
      </c>
      <c r="AG479" s="28">
        <v>6.2</v>
      </c>
      <c r="AH479" s="28">
        <v>7.4</v>
      </c>
      <c r="AI479" s="28">
        <v>5</v>
      </c>
      <c r="AJ479" s="28">
        <v>8.4</v>
      </c>
      <c r="AK479" s="28">
        <v>6.7</v>
      </c>
      <c r="AL479" s="28">
        <v>9.3000000000000007</v>
      </c>
      <c r="AM479" s="33">
        <v>51</v>
      </c>
      <c r="AN479" s="36">
        <v>0</v>
      </c>
      <c r="AO479" s="32">
        <v>6</v>
      </c>
      <c r="AP479" s="32">
        <v>6.9</v>
      </c>
      <c r="AQ479" s="32">
        <v>5.7</v>
      </c>
      <c r="AR479" s="32" t="s">
        <v>393</v>
      </c>
      <c r="AS479" s="32" t="s">
        <v>393</v>
      </c>
      <c r="AT479" s="32" t="s">
        <v>393</v>
      </c>
      <c r="AU479" s="32" t="s">
        <v>393</v>
      </c>
      <c r="AV479" s="32" t="s">
        <v>393</v>
      </c>
      <c r="AW479" s="32">
        <v>4.2</v>
      </c>
      <c r="AX479" s="32" t="s">
        <v>393</v>
      </c>
      <c r="AY479" s="32" t="s">
        <v>393</v>
      </c>
      <c r="AZ479" s="32" t="s">
        <v>393</v>
      </c>
      <c r="BA479" s="32" t="s">
        <v>393</v>
      </c>
      <c r="BB479" s="32" t="s">
        <v>393</v>
      </c>
      <c r="BC479" s="32" t="s">
        <v>219</v>
      </c>
      <c r="BD479" s="33">
        <v>4</v>
      </c>
      <c r="BE479" s="36">
        <v>1</v>
      </c>
      <c r="BF479" s="28">
        <v>7.6</v>
      </c>
      <c r="BG479" s="28">
        <v>5.4</v>
      </c>
      <c r="BH479" s="28">
        <v>6.6</v>
      </c>
      <c r="BI479" s="28">
        <v>5.9</v>
      </c>
      <c r="BJ479" s="28">
        <v>7</v>
      </c>
      <c r="BK479" s="28">
        <v>7.1</v>
      </c>
      <c r="BL479" s="28">
        <v>7.1</v>
      </c>
      <c r="BM479" s="28">
        <v>5.5</v>
      </c>
      <c r="BN479" s="28">
        <v>6.1</v>
      </c>
      <c r="BO479" s="28">
        <v>6.1</v>
      </c>
      <c r="BP479" s="28">
        <v>5.2</v>
      </c>
      <c r="BQ479" s="28">
        <v>8</v>
      </c>
      <c r="BR479" s="28">
        <v>6.9</v>
      </c>
      <c r="BS479" s="28">
        <v>6.4</v>
      </c>
      <c r="BT479" s="28">
        <v>0</v>
      </c>
      <c r="BU479" s="28">
        <v>7.3</v>
      </c>
      <c r="BV479" s="28">
        <v>6.5</v>
      </c>
      <c r="BW479" s="28">
        <v>6.2</v>
      </c>
      <c r="BX479" s="28">
        <v>6.3</v>
      </c>
      <c r="BY479" s="28">
        <v>7.5</v>
      </c>
      <c r="BZ479" s="33">
        <v>50</v>
      </c>
      <c r="CA479" s="36">
        <v>0</v>
      </c>
      <c r="CB479" s="28">
        <v>8.4</v>
      </c>
      <c r="CC479" s="28" t="s">
        <v>393</v>
      </c>
      <c r="CD479" s="28">
        <v>7.7</v>
      </c>
      <c r="CE479" s="28" t="s">
        <v>393</v>
      </c>
      <c r="CF479" s="28">
        <v>6.7</v>
      </c>
      <c r="CG479" s="28">
        <v>5.8</v>
      </c>
      <c r="CH479" s="28">
        <v>8.9</v>
      </c>
      <c r="CI479" s="28">
        <v>6.6</v>
      </c>
      <c r="CJ479" s="28" t="s">
        <v>393</v>
      </c>
      <c r="CK479" s="28">
        <v>4.4000000000000004</v>
      </c>
      <c r="CL479" s="28" t="s">
        <v>393</v>
      </c>
      <c r="CM479" s="28" t="s">
        <v>393</v>
      </c>
      <c r="CN479" s="28" t="s">
        <v>393</v>
      </c>
      <c r="CO479" s="28" t="s">
        <v>393</v>
      </c>
      <c r="CP479" s="28">
        <v>7.6</v>
      </c>
      <c r="CQ479" s="28" t="s">
        <v>219</v>
      </c>
      <c r="CR479" s="28">
        <v>5.9</v>
      </c>
      <c r="CS479" s="28">
        <v>7.6</v>
      </c>
      <c r="CT479" s="28" t="s">
        <v>219</v>
      </c>
      <c r="CU479" s="33">
        <v>23</v>
      </c>
      <c r="CV479" s="36">
        <v>4</v>
      </c>
      <c r="CW479" s="38">
        <v>124</v>
      </c>
      <c r="CX479" s="38">
        <v>4</v>
      </c>
      <c r="CY479" s="38">
        <v>0</v>
      </c>
      <c r="CZ479" s="38">
        <v>128</v>
      </c>
      <c r="DA479" s="38">
        <v>6.67</v>
      </c>
      <c r="DB479" s="38">
        <v>2.69</v>
      </c>
      <c r="DC479" s="28" t="s">
        <v>393</v>
      </c>
      <c r="DD479" s="28" t="s">
        <v>393</v>
      </c>
      <c r="DE479" s="28" t="s">
        <v>393</v>
      </c>
      <c r="DF479" s="28" t="s">
        <v>393</v>
      </c>
      <c r="DG479" s="38"/>
      <c r="DH479" s="38">
        <v>0</v>
      </c>
      <c r="DI479" s="38">
        <v>0</v>
      </c>
      <c r="DJ479" s="33">
        <v>0</v>
      </c>
      <c r="DK479" s="36">
        <v>5</v>
      </c>
      <c r="DL479" s="38">
        <v>124</v>
      </c>
      <c r="DM479" s="38">
        <v>9</v>
      </c>
      <c r="DN479" s="38">
        <v>6.42</v>
      </c>
      <c r="DO479" s="38">
        <v>2.59</v>
      </c>
      <c r="DP479" s="33">
        <v>128</v>
      </c>
      <c r="DQ479" s="36">
        <v>10</v>
      </c>
      <c r="DR479" s="28">
        <v>137</v>
      </c>
      <c r="DS479" s="28">
        <v>131</v>
      </c>
      <c r="DT479" s="28">
        <v>6.72</v>
      </c>
      <c r="DU479" s="28">
        <v>2.71</v>
      </c>
      <c r="DV479" s="28" t="s">
        <v>393</v>
      </c>
      <c r="DW479" s="168">
        <v>3.125E-2</v>
      </c>
    </row>
    <row r="480" spans="1:127" ht="18.75" customHeight="1" x14ac:dyDescent="0.2">
      <c r="A480" s="59">
        <v>9</v>
      </c>
      <c r="B480" s="626"/>
      <c r="C480" s="45">
        <v>2221727264</v>
      </c>
      <c r="D480" s="26" t="s">
        <v>9</v>
      </c>
      <c r="E480" s="26" t="s">
        <v>44</v>
      </c>
      <c r="F480" s="26" t="s">
        <v>80</v>
      </c>
      <c r="G480" s="27">
        <v>36118</v>
      </c>
      <c r="H480" s="26" t="s">
        <v>210</v>
      </c>
      <c r="I480" s="26" t="s">
        <v>212</v>
      </c>
      <c r="J480" s="28">
        <v>7.9</v>
      </c>
      <c r="K480" s="28">
        <v>5.2</v>
      </c>
      <c r="L480" s="28">
        <v>7.5</v>
      </c>
      <c r="M480" s="28">
        <v>8</v>
      </c>
      <c r="N480" s="28">
        <v>6.6</v>
      </c>
      <c r="O480" s="28">
        <v>5.2</v>
      </c>
      <c r="P480" s="28">
        <v>5</v>
      </c>
      <c r="Q480" s="28" t="s">
        <v>393</v>
      </c>
      <c r="R480" s="28">
        <v>6.4</v>
      </c>
      <c r="S480" s="28" t="s">
        <v>393</v>
      </c>
      <c r="T480" s="28">
        <v>0</v>
      </c>
      <c r="U480" s="28" t="s">
        <v>393</v>
      </c>
      <c r="V480" s="28">
        <v>9.1</v>
      </c>
      <c r="W480" s="28">
        <v>8.1999999999999993</v>
      </c>
      <c r="X480" s="28" t="s">
        <v>393</v>
      </c>
      <c r="Y480" s="28">
        <v>8.1</v>
      </c>
      <c r="Z480" s="28">
        <v>4.5999999999999996</v>
      </c>
      <c r="AA480" s="28">
        <v>7.4</v>
      </c>
      <c r="AB480" s="28">
        <v>6.9</v>
      </c>
      <c r="AC480" s="28">
        <v>6.1</v>
      </c>
      <c r="AD480" s="28">
        <v>4.9000000000000004</v>
      </c>
      <c r="AE480" s="28">
        <v>4.7</v>
      </c>
      <c r="AF480" s="28">
        <v>6.2</v>
      </c>
      <c r="AG480" s="28">
        <v>5.5</v>
      </c>
      <c r="AH480" s="28">
        <v>4.9000000000000004</v>
      </c>
      <c r="AI480" s="28">
        <v>4.8</v>
      </c>
      <c r="AJ480" s="28">
        <v>6.1</v>
      </c>
      <c r="AK480" s="28">
        <v>6.5</v>
      </c>
      <c r="AL480" s="28">
        <v>7.7</v>
      </c>
      <c r="AM480" s="33">
        <v>51</v>
      </c>
      <c r="AN480" s="36">
        <v>0</v>
      </c>
      <c r="AO480" s="32">
        <v>7.7</v>
      </c>
      <c r="AP480" s="32">
        <v>7.9</v>
      </c>
      <c r="AQ480" s="32">
        <v>9.1999999999999993</v>
      </c>
      <c r="AR480" s="32" t="s">
        <v>393</v>
      </c>
      <c r="AS480" s="32" t="s">
        <v>393</v>
      </c>
      <c r="AT480" s="32" t="s">
        <v>393</v>
      </c>
      <c r="AU480" s="32" t="s">
        <v>393</v>
      </c>
      <c r="AV480" s="32" t="s">
        <v>393</v>
      </c>
      <c r="AW480" s="32">
        <v>6.7</v>
      </c>
      <c r="AX480" s="32" t="s">
        <v>393</v>
      </c>
      <c r="AY480" s="32" t="s">
        <v>393</v>
      </c>
      <c r="AZ480" s="32" t="s">
        <v>393</v>
      </c>
      <c r="BA480" s="32" t="s">
        <v>393</v>
      </c>
      <c r="BB480" s="32" t="s">
        <v>393</v>
      </c>
      <c r="BC480" s="32">
        <v>4.0999999999999996</v>
      </c>
      <c r="BD480" s="33">
        <v>5</v>
      </c>
      <c r="BE480" s="36">
        <v>0</v>
      </c>
      <c r="BF480" s="28">
        <v>4.5999999999999996</v>
      </c>
      <c r="BG480" s="28" t="s">
        <v>219</v>
      </c>
      <c r="BH480" s="28">
        <v>6.6</v>
      </c>
      <c r="BI480" s="28">
        <v>5.4</v>
      </c>
      <c r="BJ480" s="28">
        <v>7.1</v>
      </c>
      <c r="BK480" s="28">
        <v>6.5</v>
      </c>
      <c r="BL480" s="28">
        <v>6.5</v>
      </c>
      <c r="BM480" s="28">
        <v>6</v>
      </c>
      <c r="BN480" s="28">
        <v>5</v>
      </c>
      <c r="BO480" s="28">
        <v>5.2</v>
      </c>
      <c r="BP480" s="28">
        <v>6.4</v>
      </c>
      <c r="BQ480" s="28" t="s">
        <v>219</v>
      </c>
      <c r="BR480" s="28">
        <v>7.2</v>
      </c>
      <c r="BS480" s="28" t="s">
        <v>393</v>
      </c>
      <c r="BT480" s="28">
        <v>8</v>
      </c>
      <c r="BU480" s="28">
        <v>5.9</v>
      </c>
      <c r="BV480" s="28">
        <v>4.8</v>
      </c>
      <c r="BW480" s="28">
        <v>5</v>
      </c>
      <c r="BX480" s="28">
        <v>6.4</v>
      </c>
      <c r="BY480" s="28">
        <v>6.5</v>
      </c>
      <c r="BZ480" s="33">
        <v>45</v>
      </c>
      <c r="CA480" s="36">
        <v>5</v>
      </c>
      <c r="CB480" s="28">
        <v>7.2</v>
      </c>
      <c r="CC480" s="28" t="s">
        <v>393</v>
      </c>
      <c r="CD480" s="28">
        <v>7.9</v>
      </c>
      <c r="CE480" s="28" t="s">
        <v>393</v>
      </c>
      <c r="CF480" s="28">
        <v>6.9</v>
      </c>
      <c r="CG480" s="28">
        <v>6.8</v>
      </c>
      <c r="CH480" s="28">
        <v>6.9</v>
      </c>
      <c r="CI480" s="28">
        <v>5.9</v>
      </c>
      <c r="CJ480" s="28" t="s">
        <v>393</v>
      </c>
      <c r="CK480" s="28">
        <v>5.8</v>
      </c>
      <c r="CL480" s="28" t="s">
        <v>393</v>
      </c>
      <c r="CM480" s="28" t="s">
        <v>393</v>
      </c>
      <c r="CN480" s="28" t="s">
        <v>393</v>
      </c>
      <c r="CO480" s="28" t="s">
        <v>393</v>
      </c>
      <c r="CP480" s="28">
        <v>5.5</v>
      </c>
      <c r="CQ480" s="28">
        <v>5.2</v>
      </c>
      <c r="CR480" s="28">
        <v>6.9</v>
      </c>
      <c r="CS480" s="28">
        <v>7</v>
      </c>
      <c r="CT480" s="28">
        <v>7</v>
      </c>
      <c r="CU480" s="33">
        <v>27</v>
      </c>
      <c r="CV480" s="36">
        <v>0</v>
      </c>
      <c r="CW480" s="38">
        <v>123</v>
      </c>
      <c r="CX480" s="38">
        <v>5</v>
      </c>
      <c r="CY480" s="38">
        <v>0</v>
      </c>
      <c r="CZ480" s="38">
        <v>128</v>
      </c>
      <c r="DA480" s="38">
        <v>6.03</v>
      </c>
      <c r="DB480" s="38">
        <v>2.3199999999999998</v>
      </c>
      <c r="DC480" s="28" t="s">
        <v>393</v>
      </c>
      <c r="DD480" s="28" t="s">
        <v>393</v>
      </c>
      <c r="DE480" s="28" t="s">
        <v>393</v>
      </c>
      <c r="DF480" s="28" t="s">
        <v>393</v>
      </c>
      <c r="DG480" s="38"/>
      <c r="DH480" s="38">
        <v>0</v>
      </c>
      <c r="DI480" s="38">
        <v>0</v>
      </c>
      <c r="DJ480" s="33">
        <v>0</v>
      </c>
      <c r="DK480" s="36">
        <v>5</v>
      </c>
      <c r="DL480" s="38">
        <v>123</v>
      </c>
      <c r="DM480" s="38">
        <v>10</v>
      </c>
      <c r="DN480" s="38">
        <v>5.8</v>
      </c>
      <c r="DO480" s="38">
        <v>2.23</v>
      </c>
      <c r="DP480" s="33">
        <v>128</v>
      </c>
      <c r="DQ480" s="36">
        <v>10</v>
      </c>
      <c r="DR480" s="28">
        <v>137</v>
      </c>
      <c r="DS480" s="28">
        <v>133</v>
      </c>
      <c r="DT480" s="28">
        <v>6.07</v>
      </c>
      <c r="DU480" s="28">
        <v>2.3199999999999998</v>
      </c>
      <c r="DV480" s="28" t="s">
        <v>393</v>
      </c>
      <c r="DW480" s="168">
        <v>3.90625E-2</v>
      </c>
    </row>
    <row r="481" spans="1:127" ht="18.75" customHeight="1" x14ac:dyDescent="0.2">
      <c r="A481" s="59">
        <v>10</v>
      </c>
      <c r="B481" s="626"/>
      <c r="C481" s="45">
        <v>2221729413</v>
      </c>
      <c r="D481" s="26" t="s">
        <v>15</v>
      </c>
      <c r="E481" s="26" t="s">
        <v>20</v>
      </c>
      <c r="F481" s="26" t="s">
        <v>91</v>
      </c>
      <c r="G481" s="27">
        <v>35913</v>
      </c>
      <c r="H481" s="26" t="s">
        <v>210</v>
      </c>
      <c r="I481" s="26" t="s">
        <v>212</v>
      </c>
      <c r="J481" s="28">
        <v>8.6999999999999993</v>
      </c>
      <c r="K481" s="28">
        <v>7.1</v>
      </c>
      <c r="L481" s="28">
        <v>7.2</v>
      </c>
      <c r="M481" s="28">
        <v>8.1</v>
      </c>
      <c r="N481" s="28">
        <v>7</v>
      </c>
      <c r="O481" s="28">
        <v>6.7</v>
      </c>
      <c r="P481" s="28">
        <v>5</v>
      </c>
      <c r="Q481" s="28" t="s">
        <v>393</v>
      </c>
      <c r="R481" s="28">
        <v>6.1</v>
      </c>
      <c r="S481" s="28" t="s">
        <v>393</v>
      </c>
      <c r="T481" s="28" t="s">
        <v>393</v>
      </c>
      <c r="U481" s="28" t="s">
        <v>393</v>
      </c>
      <c r="V481" s="28" t="s">
        <v>393</v>
      </c>
      <c r="W481" s="28">
        <v>6.7</v>
      </c>
      <c r="X481" s="28">
        <v>5.0999999999999996</v>
      </c>
      <c r="Y481" s="28">
        <v>8.5</v>
      </c>
      <c r="Z481" s="28">
        <v>7.9</v>
      </c>
      <c r="AA481" s="28">
        <v>4.9000000000000004</v>
      </c>
      <c r="AB481" s="28">
        <v>6.6</v>
      </c>
      <c r="AC481" s="28">
        <v>4.2</v>
      </c>
      <c r="AD481" s="28">
        <v>4.7</v>
      </c>
      <c r="AE481" s="28">
        <v>5.7</v>
      </c>
      <c r="AF481" s="28">
        <v>6</v>
      </c>
      <c r="AG481" s="28">
        <v>6.4</v>
      </c>
      <c r="AH481" s="28">
        <v>6.1</v>
      </c>
      <c r="AI481" s="28">
        <v>5.6</v>
      </c>
      <c r="AJ481" s="28">
        <v>4.5</v>
      </c>
      <c r="AK481" s="28">
        <v>6.2</v>
      </c>
      <c r="AL481" s="28">
        <v>4.7</v>
      </c>
      <c r="AM481" s="33">
        <v>51</v>
      </c>
      <c r="AN481" s="36">
        <v>0</v>
      </c>
      <c r="AO481" s="32">
        <v>7.7</v>
      </c>
      <c r="AP481" s="32">
        <v>6.8</v>
      </c>
      <c r="AQ481" s="32">
        <v>8.1999999999999993</v>
      </c>
      <c r="AR481" s="32" t="s">
        <v>393</v>
      </c>
      <c r="AS481" s="32" t="s">
        <v>393</v>
      </c>
      <c r="AT481" s="32" t="s">
        <v>393</v>
      </c>
      <c r="AU481" s="32" t="s">
        <v>393</v>
      </c>
      <c r="AV481" s="32" t="s">
        <v>393</v>
      </c>
      <c r="AW481" s="32">
        <v>6.9</v>
      </c>
      <c r="AX481" s="32" t="s">
        <v>393</v>
      </c>
      <c r="AY481" s="32" t="s">
        <v>393</v>
      </c>
      <c r="AZ481" s="32" t="s">
        <v>393</v>
      </c>
      <c r="BA481" s="32" t="s">
        <v>393</v>
      </c>
      <c r="BB481" s="32" t="s">
        <v>393</v>
      </c>
      <c r="BC481" s="32">
        <v>4.3</v>
      </c>
      <c r="BD481" s="33">
        <v>5</v>
      </c>
      <c r="BE481" s="36">
        <v>0</v>
      </c>
      <c r="BF481" s="28">
        <v>6.5</v>
      </c>
      <c r="BG481" s="28">
        <v>4.8</v>
      </c>
      <c r="BH481" s="28">
        <v>8.1999999999999993</v>
      </c>
      <c r="BI481" s="28">
        <v>5.7</v>
      </c>
      <c r="BJ481" s="28">
        <v>5.4</v>
      </c>
      <c r="BK481" s="28">
        <v>6.7</v>
      </c>
      <c r="BL481" s="28">
        <v>5.8</v>
      </c>
      <c r="BM481" s="28">
        <v>5.0999999999999996</v>
      </c>
      <c r="BN481" s="28" t="s">
        <v>219</v>
      </c>
      <c r="BO481" s="28">
        <v>5.4</v>
      </c>
      <c r="BP481" s="28">
        <v>5.0999999999999996</v>
      </c>
      <c r="BQ481" s="28">
        <v>4.2</v>
      </c>
      <c r="BR481" s="28">
        <v>7.6</v>
      </c>
      <c r="BS481" s="28" t="s">
        <v>393</v>
      </c>
      <c r="BT481" s="28">
        <v>4.5999999999999996</v>
      </c>
      <c r="BU481" s="28">
        <v>5.6</v>
      </c>
      <c r="BV481" s="28">
        <v>6.6</v>
      </c>
      <c r="BW481" s="28">
        <v>6.2</v>
      </c>
      <c r="BX481" s="28">
        <v>6.5</v>
      </c>
      <c r="BY481" s="28">
        <v>8.3000000000000007</v>
      </c>
      <c r="BZ481" s="33">
        <v>47</v>
      </c>
      <c r="CA481" s="36">
        <v>3</v>
      </c>
      <c r="CB481" s="28">
        <v>6.9</v>
      </c>
      <c r="CC481" s="28" t="s">
        <v>393</v>
      </c>
      <c r="CD481" s="28">
        <v>7.7</v>
      </c>
      <c r="CE481" s="28" t="s">
        <v>393</v>
      </c>
      <c r="CF481" s="28">
        <v>6.3</v>
      </c>
      <c r="CG481" s="28">
        <v>5</v>
      </c>
      <c r="CH481" s="28">
        <v>5.5</v>
      </c>
      <c r="CI481" s="28">
        <v>5.4</v>
      </c>
      <c r="CJ481" s="28" t="s">
        <v>393</v>
      </c>
      <c r="CK481" s="28">
        <v>6.3</v>
      </c>
      <c r="CL481" s="28" t="s">
        <v>393</v>
      </c>
      <c r="CM481" s="28" t="s">
        <v>393</v>
      </c>
      <c r="CN481" s="28" t="s">
        <v>393</v>
      </c>
      <c r="CO481" s="28" t="s">
        <v>393</v>
      </c>
      <c r="CP481" s="28">
        <v>4.8</v>
      </c>
      <c r="CQ481" s="28">
        <v>8</v>
      </c>
      <c r="CR481" s="28" t="s">
        <v>219</v>
      </c>
      <c r="CS481" s="28">
        <v>4.9000000000000004</v>
      </c>
      <c r="CT481" s="28">
        <v>7.3</v>
      </c>
      <c r="CU481" s="33">
        <v>25</v>
      </c>
      <c r="CV481" s="36">
        <v>2</v>
      </c>
      <c r="CW481" s="38">
        <v>123</v>
      </c>
      <c r="CX481" s="38">
        <v>5</v>
      </c>
      <c r="CY481" s="38">
        <v>0</v>
      </c>
      <c r="CZ481" s="38">
        <v>128</v>
      </c>
      <c r="DA481" s="38">
        <v>5.84</v>
      </c>
      <c r="DB481" s="38">
        <v>2.2200000000000002</v>
      </c>
      <c r="DC481" s="28" t="s">
        <v>393</v>
      </c>
      <c r="DD481" s="28" t="s">
        <v>393</v>
      </c>
      <c r="DE481" s="28" t="s">
        <v>393</v>
      </c>
      <c r="DF481" s="28" t="s">
        <v>393</v>
      </c>
      <c r="DG481" s="38"/>
      <c r="DH481" s="38">
        <v>0</v>
      </c>
      <c r="DI481" s="38">
        <v>0</v>
      </c>
      <c r="DJ481" s="33">
        <v>0</v>
      </c>
      <c r="DK481" s="36">
        <v>5</v>
      </c>
      <c r="DL481" s="38">
        <v>123</v>
      </c>
      <c r="DM481" s="38">
        <v>10</v>
      </c>
      <c r="DN481" s="38">
        <v>5.62</v>
      </c>
      <c r="DO481" s="38">
        <v>2.13</v>
      </c>
      <c r="DP481" s="33">
        <v>128</v>
      </c>
      <c r="DQ481" s="36">
        <v>10</v>
      </c>
      <c r="DR481" s="28">
        <v>137</v>
      </c>
      <c r="DS481" s="28">
        <v>131</v>
      </c>
      <c r="DT481" s="28">
        <v>5.93</v>
      </c>
      <c r="DU481" s="28">
        <v>2.25</v>
      </c>
      <c r="DV481" s="28" t="s">
        <v>393</v>
      </c>
      <c r="DW481" s="168">
        <v>3.90625E-2</v>
      </c>
    </row>
    <row r="484" spans="1:127" x14ac:dyDescent="0.2">
      <c r="CZ484" s="64" t="s">
        <v>4601</v>
      </c>
    </row>
    <row r="485" spans="1:127" ht="18.75" x14ac:dyDescent="0.2">
      <c r="D485" s="62" t="s">
        <v>4595</v>
      </c>
      <c r="V485" s="62" t="s">
        <v>4597</v>
      </c>
      <c r="BI485" s="62" t="s">
        <v>4598</v>
      </c>
      <c r="CE485" s="62" t="s">
        <v>4599</v>
      </c>
      <c r="CZ485" s="62" t="s">
        <v>4602</v>
      </c>
    </row>
    <row r="486" spans="1:127" ht="18.75" x14ac:dyDescent="0.2">
      <c r="D486" s="63"/>
      <c r="CE486" s="63"/>
    </row>
    <row r="487" spans="1:127" ht="18.75" x14ac:dyDescent="0.2">
      <c r="D487" s="63"/>
      <c r="CE487" s="63"/>
    </row>
    <row r="488" spans="1:127" ht="18.75" x14ac:dyDescent="0.2">
      <c r="D488" s="63"/>
      <c r="CE488" s="63"/>
    </row>
    <row r="489" spans="1:127" ht="18.75" x14ac:dyDescent="0.2">
      <c r="D489" s="63"/>
      <c r="CE489" s="63"/>
    </row>
    <row r="490" spans="1:127" ht="18.75" x14ac:dyDescent="0.2">
      <c r="D490" s="63"/>
      <c r="CE490" s="63"/>
    </row>
    <row r="491" spans="1:127" ht="18.75" x14ac:dyDescent="0.2">
      <c r="D491" s="63"/>
      <c r="CE491" s="63"/>
    </row>
    <row r="492" spans="1:127" ht="18.75" x14ac:dyDescent="0.2">
      <c r="D492" s="63"/>
      <c r="CE492" s="63"/>
    </row>
    <row r="493" spans="1:127" ht="18.75" x14ac:dyDescent="0.2">
      <c r="D493" s="63" t="s">
        <v>4596</v>
      </c>
      <c r="CE493" s="63" t="s">
        <v>4600</v>
      </c>
    </row>
    <row r="498" spans="1:127" ht="22.5" customHeight="1" x14ac:dyDescent="0.2">
      <c r="C498" s="427" t="s">
        <v>4859</v>
      </c>
    </row>
    <row r="499" spans="1:127" ht="21" customHeight="1" x14ac:dyDescent="0.2">
      <c r="A499" s="102">
        <v>1</v>
      </c>
      <c r="B499" s="629"/>
      <c r="C499" s="45">
        <v>2220724335</v>
      </c>
      <c r="D499" s="26" t="s">
        <v>16</v>
      </c>
      <c r="E499" s="26" t="s">
        <v>59</v>
      </c>
      <c r="F499" s="26" t="s">
        <v>24</v>
      </c>
      <c r="G499" s="27">
        <v>36075</v>
      </c>
      <c r="H499" s="26" t="s">
        <v>209</v>
      </c>
      <c r="I499" s="26" t="s">
        <v>212</v>
      </c>
      <c r="J499" s="28">
        <v>8.1999999999999993</v>
      </c>
      <c r="K499" s="28">
        <v>7</v>
      </c>
      <c r="L499" s="28">
        <v>8.5</v>
      </c>
      <c r="M499" s="28">
        <v>8.1</v>
      </c>
      <c r="N499" s="28">
        <v>6.3</v>
      </c>
      <c r="O499" s="28">
        <v>7.4</v>
      </c>
      <c r="P499" s="28">
        <v>7.8</v>
      </c>
      <c r="Q499" s="28" t="s">
        <v>393</v>
      </c>
      <c r="R499" s="28">
        <v>7.6</v>
      </c>
      <c r="S499" s="28" t="s">
        <v>393</v>
      </c>
      <c r="T499" s="28" t="s">
        <v>393</v>
      </c>
      <c r="U499" s="28" t="s">
        <v>393</v>
      </c>
      <c r="V499" s="28" t="s">
        <v>393</v>
      </c>
      <c r="W499" s="28">
        <v>8.1</v>
      </c>
      <c r="X499" s="28">
        <v>6.5</v>
      </c>
      <c r="Y499" s="28">
        <v>8.3000000000000007</v>
      </c>
      <c r="Z499" s="28">
        <v>8.3000000000000007</v>
      </c>
      <c r="AA499" s="28">
        <v>7.8</v>
      </c>
      <c r="AB499" s="28">
        <v>7.4</v>
      </c>
      <c r="AC499" s="28">
        <v>6.1</v>
      </c>
      <c r="AD499" s="28">
        <v>7.4</v>
      </c>
      <c r="AE499" s="28">
        <v>7.4</v>
      </c>
      <c r="AF499" s="28">
        <v>8.3000000000000007</v>
      </c>
      <c r="AG499" s="28">
        <v>6</v>
      </c>
      <c r="AH499" s="28">
        <v>8.6999999999999993</v>
      </c>
      <c r="AI499" s="28">
        <v>6.6</v>
      </c>
      <c r="AJ499" s="28">
        <v>7.1</v>
      </c>
      <c r="AK499" s="28">
        <v>7</v>
      </c>
      <c r="AL499" s="28">
        <v>6.5</v>
      </c>
      <c r="AM499" s="33">
        <v>51</v>
      </c>
      <c r="AN499" s="36">
        <v>0</v>
      </c>
      <c r="AO499" s="32">
        <v>6.8</v>
      </c>
      <c r="AP499" s="32">
        <v>5.7</v>
      </c>
      <c r="AQ499" s="32">
        <v>8.6</v>
      </c>
      <c r="AR499" s="32" t="s">
        <v>393</v>
      </c>
      <c r="AS499" s="32" t="s">
        <v>393</v>
      </c>
      <c r="AT499" s="32" t="s">
        <v>393</v>
      </c>
      <c r="AU499" s="32" t="s">
        <v>393</v>
      </c>
      <c r="AV499" s="32" t="s">
        <v>393</v>
      </c>
      <c r="AW499" s="32">
        <v>6.2</v>
      </c>
      <c r="AX499" s="32" t="s">
        <v>393</v>
      </c>
      <c r="AY499" s="32" t="s">
        <v>393</v>
      </c>
      <c r="AZ499" s="32" t="s">
        <v>393</v>
      </c>
      <c r="BA499" s="32" t="s">
        <v>393</v>
      </c>
      <c r="BB499" s="32" t="s">
        <v>393</v>
      </c>
      <c r="BC499" s="32">
        <v>6.3</v>
      </c>
      <c r="BD499" s="33">
        <v>5</v>
      </c>
      <c r="BE499" s="36">
        <v>0</v>
      </c>
      <c r="BF499" s="28">
        <v>4.7</v>
      </c>
      <c r="BG499" s="28">
        <v>4.3</v>
      </c>
      <c r="BH499" s="28">
        <v>6.8</v>
      </c>
      <c r="BI499" s="28">
        <v>6.2</v>
      </c>
      <c r="BJ499" s="28">
        <v>7.2</v>
      </c>
      <c r="BK499" s="28">
        <v>7.1</v>
      </c>
      <c r="BL499" s="28">
        <v>8.6</v>
      </c>
      <c r="BM499" s="28">
        <v>6.3</v>
      </c>
      <c r="BN499" s="28">
        <v>5.4</v>
      </c>
      <c r="BO499" s="28">
        <v>7</v>
      </c>
      <c r="BP499" s="28">
        <v>4</v>
      </c>
      <c r="BQ499" s="28">
        <v>6.5</v>
      </c>
      <c r="BR499" s="28">
        <v>6.2</v>
      </c>
      <c r="BS499" s="28" t="s">
        <v>393</v>
      </c>
      <c r="BT499" s="28">
        <v>5.5</v>
      </c>
      <c r="BU499" s="28">
        <v>6.7</v>
      </c>
      <c r="BV499" s="28">
        <v>6.1</v>
      </c>
      <c r="BW499" s="28">
        <v>4.8</v>
      </c>
      <c r="BX499" s="28">
        <v>6.7</v>
      </c>
      <c r="BY499" s="28">
        <v>8.3000000000000007</v>
      </c>
      <c r="BZ499" s="33">
        <v>50</v>
      </c>
      <c r="CA499" s="36">
        <v>0</v>
      </c>
      <c r="CB499" s="28">
        <v>9.5</v>
      </c>
      <c r="CC499" s="28" t="s">
        <v>393</v>
      </c>
      <c r="CD499" s="28">
        <v>6.4</v>
      </c>
      <c r="CE499" s="28" t="s">
        <v>393</v>
      </c>
      <c r="CF499" s="28">
        <v>7.7</v>
      </c>
      <c r="CG499" s="28">
        <v>6.7</v>
      </c>
      <c r="CH499" s="28">
        <v>8.4</v>
      </c>
      <c r="CI499" s="28">
        <v>7.4</v>
      </c>
      <c r="CJ499" s="28" t="s">
        <v>393</v>
      </c>
      <c r="CK499" s="28">
        <v>7.3</v>
      </c>
      <c r="CL499" s="28" t="s">
        <v>393</v>
      </c>
      <c r="CM499" s="28" t="s">
        <v>393</v>
      </c>
      <c r="CN499" s="28" t="s">
        <v>393</v>
      </c>
      <c r="CO499" s="28" t="s">
        <v>393</v>
      </c>
      <c r="CP499" s="28">
        <v>7.3</v>
      </c>
      <c r="CQ499" s="28">
        <v>6</v>
      </c>
      <c r="CR499" s="28">
        <v>6.6</v>
      </c>
      <c r="CS499" s="28">
        <v>5.4</v>
      </c>
      <c r="CT499" s="28">
        <v>7.3</v>
      </c>
      <c r="CU499" s="33">
        <v>27</v>
      </c>
      <c r="CV499" s="36">
        <v>0</v>
      </c>
      <c r="CW499" s="38">
        <v>128</v>
      </c>
      <c r="CX499" s="38">
        <v>0</v>
      </c>
      <c r="CY499" s="38">
        <v>0</v>
      </c>
      <c r="CZ499" s="38">
        <v>128</v>
      </c>
      <c r="DA499" s="38">
        <v>6.82</v>
      </c>
      <c r="DB499" s="38">
        <v>2.75</v>
      </c>
      <c r="DC499" s="28" t="s">
        <v>393</v>
      </c>
      <c r="DD499" s="28" t="s">
        <v>393</v>
      </c>
      <c r="DE499" s="28">
        <v>7.9</v>
      </c>
      <c r="DF499" s="28" t="s">
        <v>393</v>
      </c>
      <c r="DG499" s="38"/>
      <c r="DH499" s="38">
        <v>7.9</v>
      </c>
      <c r="DI499" s="38">
        <v>3.33</v>
      </c>
      <c r="DJ499" s="33">
        <v>5</v>
      </c>
      <c r="DK499" s="36">
        <v>0</v>
      </c>
      <c r="DL499" s="38">
        <v>133</v>
      </c>
      <c r="DM499" s="38">
        <v>0</v>
      </c>
      <c r="DN499" s="38">
        <v>6.86</v>
      </c>
      <c r="DO499" s="38">
        <v>2.78</v>
      </c>
      <c r="DP499" s="33">
        <v>138</v>
      </c>
      <c r="DQ499" s="36">
        <v>0</v>
      </c>
      <c r="DR499" s="28">
        <v>137</v>
      </c>
      <c r="DS499" s="28">
        <v>138</v>
      </c>
      <c r="DT499" s="28">
        <v>6.86</v>
      </c>
      <c r="DU499" s="28">
        <v>2.78</v>
      </c>
      <c r="DV499" s="28" t="s">
        <v>393</v>
      </c>
      <c r="DW499" s="168">
        <v>0</v>
      </c>
    </row>
    <row r="500" spans="1:127" ht="21" customHeight="1" x14ac:dyDescent="0.2">
      <c r="A500" s="102">
        <v>2</v>
      </c>
      <c r="B500" s="629"/>
      <c r="C500" s="45">
        <v>2220729058</v>
      </c>
      <c r="D500" s="26" t="s">
        <v>17</v>
      </c>
      <c r="E500" s="26" t="s">
        <v>60</v>
      </c>
      <c r="F500" s="26" t="s">
        <v>24</v>
      </c>
      <c r="G500" s="27">
        <v>36104</v>
      </c>
      <c r="H500" s="26" t="s">
        <v>209</v>
      </c>
      <c r="I500" s="26" t="s">
        <v>212</v>
      </c>
      <c r="J500" s="28">
        <v>7.8</v>
      </c>
      <c r="K500" s="28">
        <v>6.9</v>
      </c>
      <c r="L500" s="28">
        <v>4.3</v>
      </c>
      <c r="M500" s="28">
        <v>6.3</v>
      </c>
      <c r="N500" s="28">
        <v>4.8</v>
      </c>
      <c r="O500" s="28">
        <v>8.3000000000000007</v>
      </c>
      <c r="P500" s="28">
        <v>5.7</v>
      </c>
      <c r="Q500" s="28" t="s">
        <v>393</v>
      </c>
      <c r="R500" s="28">
        <v>7.4</v>
      </c>
      <c r="S500" s="28" t="s">
        <v>393</v>
      </c>
      <c r="T500" s="28" t="s">
        <v>393</v>
      </c>
      <c r="U500" s="28" t="s">
        <v>393</v>
      </c>
      <c r="V500" s="28" t="s">
        <v>393</v>
      </c>
      <c r="W500" s="28">
        <v>7.7</v>
      </c>
      <c r="X500" s="28">
        <v>6.3</v>
      </c>
      <c r="Y500" s="28">
        <v>8.1</v>
      </c>
      <c r="Z500" s="28">
        <v>8.1</v>
      </c>
      <c r="AA500" s="28">
        <v>6.1</v>
      </c>
      <c r="AB500" s="28">
        <v>6</v>
      </c>
      <c r="AC500" s="28">
        <v>7.4</v>
      </c>
      <c r="AD500" s="28">
        <v>7.3</v>
      </c>
      <c r="AE500" s="28">
        <v>5.0999999999999996</v>
      </c>
      <c r="AF500" s="28">
        <v>6.5</v>
      </c>
      <c r="AG500" s="28">
        <v>5.6</v>
      </c>
      <c r="AH500" s="28">
        <v>6.8</v>
      </c>
      <c r="AI500" s="28">
        <v>7.3</v>
      </c>
      <c r="AJ500" s="28">
        <v>6.7</v>
      </c>
      <c r="AK500" s="28">
        <v>7</v>
      </c>
      <c r="AL500" s="28">
        <v>9.5</v>
      </c>
      <c r="AM500" s="33">
        <v>51</v>
      </c>
      <c r="AN500" s="36">
        <v>0</v>
      </c>
      <c r="AO500" s="32">
        <v>4.5</v>
      </c>
      <c r="AP500" s="32">
        <v>4.3</v>
      </c>
      <c r="AQ500" s="32" t="s">
        <v>393</v>
      </c>
      <c r="AR500" s="32" t="s">
        <v>393</v>
      </c>
      <c r="AS500" s="32" t="s">
        <v>393</v>
      </c>
      <c r="AT500" s="32" t="s">
        <v>393</v>
      </c>
      <c r="AU500" s="32">
        <v>6.7</v>
      </c>
      <c r="AV500" s="32" t="s">
        <v>393</v>
      </c>
      <c r="AW500" s="32" t="s">
        <v>393</v>
      </c>
      <c r="AX500" s="32" t="s">
        <v>393</v>
      </c>
      <c r="AY500" s="32" t="s">
        <v>393</v>
      </c>
      <c r="AZ500" s="32" t="s">
        <v>393</v>
      </c>
      <c r="BA500" s="32">
        <v>6.9</v>
      </c>
      <c r="BB500" s="32" t="s">
        <v>393</v>
      </c>
      <c r="BC500" s="32">
        <v>6.3</v>
      </c>
      <c r="BD500" s="33">
        <v>5</v>
      </c>
      <c r="BE500" s="36">
        <v>0</v>
      </c>
      <c r="BF500" s="28">
        <v>5.8</v>
      </c>
      <c r="BG500" s="28">
        <v>6</v>
      </c>
      <c r="BH500" s="28">
        <v>7.2</v>
      </c>
      <c r="BI500" s="28">
        <v>7.3</v>
      </c>
      <c r="BJ500" s="28">
        <v>5.7</v>
      </c>
      <c r="BK500" s="28">
        <v>6.9</v>
      </c>
      <c r="BL500" s="28">
        <v>8.6999999999999993</v>
      </c>
      <c r="BM500" s="28">
        <v>5.9</v>
      </c>
      <c r="BN500" s="28">
        <v>6.1</v>
      </c>
      <c r="BO500" s="28">
        <v>5.9</v>
      </c>
      <c r="BP500" s="28">
        <v>8.1</v>
      </c>
      <c r="BQ500" s="28">
        <v>7.1</v>
      </c>
      <c r="BR500" s="28">
        <v>8.1999999999999993</v>
      </c>
      <c r="BS500" s="28" t="s">
        <v>393</v>
      </c>
      <c r="BT500" s="28">
        <v>5</v>
      </c>
      <c r="BU500" s="28">
        <v>6.3</v>
      </c>
      <c r="BV500" s="28">
        <v>5.5</v>
      </c>
      <c r="BW500" s="28">
        <v>5.4</v>
      </c>
      <c r="BX500" s="28">
        <v>5.2</v>
      </c>
      <c r="BY500" s="28">
        <v>6.9</v>
      </c>
      <c r="BZ500" s="33">
        <v>50</v>
      </c>
      <c r="CA500" s="36">
        <v>0</v>
      </c>
      <c r="CB500" s="28">
        <v>8</v>
      </c>
      <c r="CC500" s="28" t="s">
        <v>393</v>
      </c>
      <c r="CD500" s="28">
        <v>8.5</v>
      </c>
      <c r="CE500" s="28" t="s">
        <v>393</v>
      </c>
      <c r="CF500" s="28">
        <v>7.3</v>
      </c>
      <c r="CG500" s="28">
        <v>5.7</v>
      </c>
      <c r="CH500" s="28">
        <v>8.6</v>
      </c>
      <c r="CI500" s="28">
        <v>5.2</v>
      </c>
      <c r="CJ500" s="28" t="s">
        <v>393</v>
      </c>
      <c r="CK500" s="28">
        <v>6.6</v>
      </c>
      <c r="CL500" s="28" t="s">
        <v>393</v>
      </c>
      <c r="CM500" s="28" t="s">
        <v>393</v>
      </c>
      <c r="CN500" s="28" t="s">
        <v>393</v>
      </c>
      <c r="CO500" s="28" t="s">
        <v>393</v>
      </c>
      <c r="CP500" s="28">
        <v>7</v>
      </c>
      <c r="CQ500" s="28">
        <v>7.8</v>
      </c>
      <c r="CR500" s="28">
        <v>8.3000000000000007</v>
      </c>
      <c r="CS500" s="28">
        <v>5.0999999999999996</v>
      </c>
      <c r="CT500" s="28">
        <v>7</v>
      </c>
      <c r="CU500" s="33">
        <v>27</v>
      </c>
      <c r="CV500" s="36">
        <v>0</v>
      </c>
      <c r="CW500" s="38">
        <v>128</v>
      </c>
      <c r="CX500" s="38">
        <v>0</v>
      </c>
      <c r="CY500" s="38">
        <v>0</v>
      </c>
      <c r="CZ500" s="38">
        <v>128</v>
      </c>
      <c r="DA500" s="38">
        <v>6.68</v>
      </c>
      <c r="DB500" s="38">
        <v>2.64</v>
      </c>
      <c r="DC500" s="28" t="s">
        <v>393</v>
      </c>
      <c r="DD500" s="28" t="s">
        <v>393</v>
      </c>
      <c r="DE500" s="28">
        <v>7.7</v>
      </c>
      <c r="DF500" s="28" t="s">
        <v>393</v>
      </c>
      <c r="DG500" s="38"/>
      <c r="DH500" s="38">
        <v>7.7</v>
      </c>
      <c r="DI500" s="38">
        <v>3.33</v>
      </c>
      <c r="DJ500" s="33">
        <v>5</v>
      </c>
      <c r="DK500" s="36">
        <v>0</v>
      </c>
      <c r="DL500" s="38">
        <v>133</v>
      </c>
      <c r="DM500" s="38">
        <v>0</v>
      </c>
      <c r="DN500" s="38">
        <v>6.72</v>
      </c>
      <c r="DO500" s="38">
        <v>2.67</v>
      </c>
      <c r="DP500" s="33">
        <v>138</v>
      </c>
      <c r="DQ500" s="36">
        <v>0</v>
      </c>
      <c r="DR500" s="28">
        <v>137</v>
      </c>
      <c r="DS500" s="28">
        <v>138</v>
      </c>
      <c r="DT500" s="28">
        <v>6.72</v>
      </c>
      <c r="DU500" s="28">
        <v>2.67</v>
      </c>
      <c r="DV500" s="28" t="s">
        <v>393</v>
      </c>
      <c r="DW500" s="168">
        <v>0</v>
      </c>
    </row>
    <row r="501" spans="1:127" ht="21" customHeight="1" x14ac:dyDescent="0.2">
      <c r="A501" s="102">
        <v>3</v>
      </c>
      <c r="B501" s="629"/>
      <c r="C501" s="45">
        <v>2220716830</v>
      </c>
      <c r="D501" s="26" t="s">
        <v>23</v>
      </c>
      <c r="E501" s="26" t="s">
        <v>84</v>
      </c>
      <c r="F501" s="26" t="s">
        <v>155</v>
      </c>
      <c r="G501" s="27">
        <v>36066</v>
      </c>
      <c r="H501" s="26" t="s">
        <v>209</v>
      </c>
      <c r="I501" s="26" t="s">
        <v>212</v>
      </c>
      <c r="J501" s="28">
        <v>7.4</v>
      </c>
      <c r="K501" s="28">
        <v>7.5</v>
      </c>
      <c r="L501" s="28">
        <v>7</v>
      </c>
      <c r="M501" s="28">
        <v>6.8</v>
      </c>
      <c r="N501" s="28">
        <v>6.3</v>
      </c>
      <c r="O501" s="28">
        <v>4.4000000000000004</v>
      </c>
      <c r="P501" s="28">
        <v>5.8</v>
      </c>
      <c r="Q501" s="28" t="s">
        <v>393</v>
      </c>
      <c r="R501" s="28">
        <v>5.2</v>
      </c>
      <c r="S501" s="28" t="s">
        <v>393</v>
      </c>
      <c r="T501" s="28" t="s">
        <v>393</v>
      </c>
      <c r="U501" s="28" t="s">
        <v>393</v>
      </c>
      <c r="V501" s="28" t="s">
        <v>393</v>
      </c>
      <c r="W501" s="28">
        <v>7</v>
      </c>
      <c r="X501" s="28">
        <v>7.7</v>
      </c>
      <c r="Y501" s="28">
        <v>8.6999999999999993</v>
      </c>
      <c r="Z501" s="28">
        <v>8.1999999999999993</v>
      </c>
      <c r="AA501" s="28">
        <v>6.7</v>
      </c>
      <c r="AB501" s="28">
        <v>6</v>
      </c>
      <c r="AC501" s="28">
        <v>4.7</v>
      </c>
      <c r="AD501" s="28">
        <v>7</v>
      </c>
      <c r="AE501" s="28">
        <v>6.1</v>
      </c>
      <c r="AF501" s="28">
        <v>4.7</v>
      </c>
      <c r="AG501" s="28">
        <v>4.0999999999999996</v>
      </c>
      <c r="AH501" s="28">
        <v>5.3</v>
      </c>
      <c r="AI501" s="28">
        <v>5.3</v>
      </c>
      <c r="AJ501" s="28">
        <v>6.4</v>
      </c>
      <c r="AK501" s="28">
        <v>4.7</v>
      </c>
      <c r="AL501" s="28">
        <v>5.9</v>
      </c>
      <c r="AM501" s="33">
        <v>51</v>
      </c>
      <c r="AN501" s="36">
        <v>0</v>
      </c>
      <c r="AO501" s="32">
        <v>5.8</v>
      </c>
      <c r="AP501" s="32">
        <v>4.9000000000000004</v>
      </c>
      <c r="AQ501" s="32">
        <v>6.9</v>
      </c>
      <c r="AR501" s="32" t="s">
        <v>393</v>
      </c>
      <c r="AS501" s="32" t="s">
        <v>393</v>
      </c>
      <c r="AT501" s="32" t="s">
        <v>393</v>
      </c>
      <c r="AU501" s="32" t="s">
        <v>393</v>
      </c>
      <c r="AV501" s="32" t="s">
        <v>393</v>
      </c>
      <c r="AW501" s="32">
        <v>5.9</v>
      </c>
      <c r="AX501" s="32" t="s">
        <v>393</v>
      </c>
      <c r="AY501" s="32" t="s">
        <v>393</v>
      </c>
      <c r="AZ501" s="32" t="s">
        <v>393</v>
      </c>
      <c r="BA501" s="32" t="s">
        <v>393</v>
      </c>
      <c r="BB501" s="32" t="s">
        <v>393</v>
      </c>
      <c r="BC501" s="32">
        <v>8.6</v>
      </c>
      <c r="BD501" s="33">
        <v>5</v>
      </c>
      <c r="BE501" s="36">
        <v>0</v>
      </c>
      <c r="BF501" s="28">
        <v>5.5</v>
      </c>
      <c r="BG501" s="28">
        <v>4.5999999999999996</v>
      </c>
      <c r="BH501" s="28">
        <v>4.9000000000000004</v>
      </c>
      <c r="BI501" s="28">
        <v>6</v>
      </c>
      <c r="BJ501" s="28">
        <v>5.8</v>
      </c>
      <c r="BK501" s="28">
        <v>5.7</v>
      </c>
      <c r="BL501" s="28">
        <v>5.0999999999999996</v>
      </c>
      <c r="BM501" s="28">
        <v>6.2</v>
      </c>
      <c r="BN501" s="28">
        <v>5.8</v>
      </c>
      <c r="BO501" s="28">
        <v>4.4000000000000004</v>
      </c>
      <c r="BP501" s="28">
        <v>6.3</v>
      </c>
      <c r="BQ501" s="28">
        <v>4.8</v>
      </c>
      <c r="BR501" s="28">
        <v>5.7</v>
      </c>
      <c r="BS501" s="28" t="s">
        <v>393</v>
      </c>
      <c r="BT501" s="28">
        <v>5.2</v>
      </c>
      <c r="BU501" s="28">
        <v>5.6</v>
      </c>
      <c r="BV501" s="28">
        <v>6</v>
      </c>
      <c r="BW501" s="28">
        <v>5.2</v>
      </c>
      <c r="BX501" s="28">
        <v>6.6</v>
      </c>
      <c r="BY501" s="28">
        <v>7.2</v>
      </c>
      <c r="BZ501" s="33">
        <v>50</v>
      </c>
      <c r="CA501" s="36">
        <v>0</v>
      </c>
      <c r="CB501" s="28" t="s">
        <v>393</v>
      </c>
      <c r="CC501" s="28">
        <v>7.5</v>
      </c>
      <c r="CD501" s="28">
        <v>6.7</v>
      </c>
      <c r="CE501" s="28" t="s">
        <v>393</v>
      </c>
      <c r="CF501" s="28">
        <v>6.7</v>
      </c>
      <c r="CG501" s="28">
        <v>6.1</v>
      </c>
      <c r="CH501" s="28">
        <v>7.9</v>
      </c>
      <c r="CI501" s="28">
        <v>4.5</v>
      </c>
      <c r="CJ501" s="28" t="s">
        <v>393</v>
      </c>
      <c r="CK501" s="28">
        <v>6.8</v>
      </c>
      <c r="CL501" s="28" t="s">
        <v>393</v>
      </c>
      <c r="CM501" s="28" t="s">
        <v>393</v>
      </c>
      <c r="CN501" s="28" t="s">
        <v>393</v>
      </c>
      <c r="CO501" s="28" t="s">
        <v>393</v>
      </c>
      <c r="CP501" s="28">
        <v>5.8</v>
      </c>
      <c r="CQ501" s="28">
        <v>6.6</v>
      </c>
      <c r="CR501" s="28">
        <v>8.1999999999999993</v>
      </c>
      <c r="CS501" s="28">
        <v>6.2</v>
      </c>
      <c r="CT501" s="28">
        <v>6.4</v>
      </c>
      <c r="CU501" s="33">
        <v>27</v>
      </c>
      <c r="CV501" s="36">
        <v>0</v>
      </c>
      <c r="CW501" s="38">
        <v>128</v>
      </c>
      <c r="CX501" s="38">
        <v>0</v>
      </c>
      <c r="CY501" s="38">
        <v>0</v>
      </c>
      <c r="CZ501" s="38">
        <v>128</v>
      </c>
      <c r="DA501" s="38">
        <v>5.97</v>
      </c>
      <c r="DB501" s="38">
        <v>2.2200000000000002</v>
      </c>
      <c r="DC501" s="28" t="s">
        <v>393</v>
      </c>
      <c r="DD501" s="28" t="s">
        <v>393</v>
      </c>
      <c r="DE501" s="28">
        <v>7.5</v>
      </c>
      <c r="DF501" s="28" t="s">
        <v>393</v>
      </c>
      <c r="DG501" s="38"/>
      <c r="DH501" s="38">
        <v>7.5</v>
      </c>
      <c r="DI501" s="38">
        <v>3.33</v>
      </c>
      <c r="DJ501" s="33">
        <v>5</v>
      </c>
      <c r="DK501" s="36">
        <v>0</v>
      </c>
      <c r="DL501" s="38">
        <v>133</v>
      </c>
      <c r="DM501" s="38">
        <v>0</v>
      </c>
      <c r="DN501" s="38">
        <v>6.03</v>
      </c>
      <c r="DO501" s="38">
        <v>2.2599999999999998</v>
      </c>
      <c r="DP501" s="33">
        <v>138</v>
      </c>
      <c r="DQ501" s="36">
        <v>0</v>
      </c>
      <c r="DR501" s="28">
        <v>137</v>
      </c>
      <c r="DS501" s="28">
        <v>138</v>
      </c>
      <c r="DT501" s="28">
        <v>6.03</v>
      </c>
      <c r="DU501" s="28">
        <v>2.2599999999999998</v>
      </c>
      <c r="DV501" s="28" t="s">
        <v>393</v>
      </c>
      <c r="DW501" s="168">
        <v>0</v>
      </c>
    </row>
    <row r="502" spans="1:127" ht="21" customHeight="1" x14ac:dyDescent="0.2">
      <c r="A502" s="102">
        <v>4</v>
      </c>
      <c r="B502" s="629"/>
      <c r="C502" s="45">
        <v>2221717159</v>
      </c>
      <c r="D502" s="26" t="s">
        <v>12</v>
      </c>
      <c r="E502" s="26" t="s">
        <v>116</v>
      </c>
      <c r="F502" s="26" t="s">
        <v>198</v>
      </c>
      <c r="G502" s="27">
        <v>35797</v>
      </c>
      <c r="H502" s="26" t="s">
        <v>210</v>
      </c>
      <c r="I502" s="26" t="s">
        <v>212</v>
      </c>
      <c r="J502" s="28">
        <v>9.5</v>
      </c>
      <c r="K502" s="28">
        <v>9.6999999999999993</v>
      </c>
      <c r="L502" s="28">
        <v>8.1999999999999993</v>
      </c>
      <c r="M502" s="28">
        <v>7.6</v>
      </c>
      <c r="N502" s="28">
        <v>7.4</v>
      </c>
      <c r="O502" s="28">
        <v>6.6</v>
      </c>
      <c r="P502" s="28">
        <v>5.7</v>
      </c>
      <c r="Q502" s="28" t="s">
        <v>393</v>
      </c>
      <c r="R502" s="28">
        <v>8.4</v>
      </c>
      <c r="S502" s="28" t="s">
        <v>393</v>
      </c>
      <c r="T502" s="28" t="s">
        <v>393</v>
      </c>
      <c r="U502" s="28" t="s">
        <v>393</v>
      </c>
      <c r="V502" s="28">
        <v>9</v>
      </c>
      <c r="W502" s="28">
        <v>8.5</v>
      </c>
      <c r="X502" s="28" t="s">
        <v>393</v>
      </c>
      <c r="Y502" s="28">
        <v>9.4</v>
      </c>
      <c r="Z502" s="28">
        <v>9.5</v>
      </c>
      <c r="AA502" s="28">
        <v>7.5</v>
      </c>
      <c r="AB502" s="28">
        <v>8.1999999999999993</v>
      </c>
      <c r="AC502" s="28">
        <v>5.4</v>
      </c>
      <c r="AD502" s="28">
        <v>5.7</v>
      </c>
      <c r="AE502" s="28">
        <v>8.9</v>
      </c>
      <c r="AF502" s="28">
        <v>8.9</v>
      </c>
      <c r="AG502" s="28">
        <v>6.7</v>
      </c>
      <c r="AH502" s="28">
        <v>8.9</v>
      </c>
      <c r="AI502" s="28">
        <v>5.5</v>
      </c>
      <c r="AJ502" s="28">
        <v>5.0999999999999996</v>
      </c>
      <c r="AK502" s="28">
        <v>6.2</v>
      </c>
      <c r="AL502" s="28">
        <v>5.4</v>
      </c>
      <c r="AM502" s="33">
        <v>51</v>
      </c>
      <c r="AN502" s="36">
        <v>0</v>
      </c>
      <c r="AO502" s="32">
        <v>6.2</v>
      </c>
      <c r="AP502" s="32">
        <v>7.1</v>
      </c>
      <c r="AQ502" s="32" t="s">
        <v>393</v>
      </c>
      <c r="AR502" s="32" t="s">
        <v>393</v>
      </c>
      <c r="AS502" s="32" t="s">
        <v>393</v>
      </c>
      <c r="AT502" s="32" t="s">
        <v>393</v>
      </c>
      <c r="AU502" s="32" t="s">
        <v>393</v>
      </c>
      <c r="AV502" s="32">
        <v>7.6</v>
      </c>
      <c r="AW502" s="32" t="s">
        <v>393</v>
      </c>
      <c r="AX502" s="32" t="s">
        <v>393</v>
      </c>
      <c r="AY502" s="32" t="s">
        <v>393</v>
      </c>
      <c r="AZ502" s="32" t="s">
        <v>393</v>
      </c>
      <c r="BA502" s="32" t="s">
        <v>393</v>
      </c>
      <c r="BB502" s="32">
        <v>6.8</v>
      </c>
      <c r="BC502" s="32">
        <v>4.5</v>
      </c>
      <c r="BD502" s="33">
        <v>5</v>
      </c>
      <c r="BE502" s="36">
        <v>0</v>
      </c>
      <c r="BF502" s="28">
        <v>5.8</v>
      </c>
      <c r="BG502" s="28">
        <v>5.6</v>
      </c>
      <c r="BH502" s="28">
        <v>4</v>
      </c>
      <c r="BI502" s="28">
        <v>6.6</v>
      </c>
      <c r="BJ502" s="28">
        <v>7.1</v>
      </c>
      <c r="BK502" s="28">
        <v>8.1999999999999993</v>
      </c>
      <c r="BL502" s="28">
        <v>8.6</v>
      </c>
      <c r="BM502" s="28">
        <v>5.4</v>
      </c>
      <c r="BN502" s="28">
        <v>4.7</v>
      </c>
      <c r="BO502" s="28">
        <v>6.5</v>
      </c>
      <c r="BP502" s="28">
        <v>5.2</v>
      </c>
      <c r="BQ502" s="28">
        <v>6.1</v>
      </c>
      <c r="BR502" s="28">
        <v>7.8</v>
      </c>
      <c r="BS502" s="28" t="s">
        <v>393</v>
      </c>
      <c r="BT502" s="28">
        <v>7.9</v>
      </c>
      <c r="BU502" s="28">
        <v>5.9</v>
      </c>
      <c r="BV502" s="28">
        <v>5.7</v>
      </c>
      <c r="BW502" s="28">
        <v>4.3</v>
      </c>
      <c r="BX502" s="28">
        <v>8.1999999999999993</v>
      </c>
      <c r="BY502" s="28">
        <v>7.8</v>
      </c>
      <c r="BZ502" s="33">
        <v>50</v>
      </c>
      <c r="CA502" s="36">
        <v>0</v>
      </c>
      <c r="CB502" s="28">
        <v>9.6999999999999993</v>
      </c>
      <c r="CC502" s="28" t="s">
        <v>393</v>
      </c>
      <c r="CD502" s="28">
        <v>9.1999999999999993</v>
      </c>
      <c r="CE502" s="28" t="s">
        <v>393</v>
      </c>
      <c r="CF502" s="28">
        <v>7.4</v>
      </c>
      <c r="CG502" s="28">
        <v>5.8</v>
      </c>
      <c r="CH502" s="28">
        <v>6.7</v>
      </c>
      <c r="CI502" s="28">
        <v>5.0999999999999996</v>
      </c>
      <c r="CJ502" s="28" t="s">
        <v>393</v>
      </c>
      <c r="CK502" s="28" t="s">
        <v>393</v>
      </c>
      <c r="CL502" s="28" t="s">
        <v>393</v>
      </c>
      <c r="CM502" s="28" t="s">
        <v>393</v>
      </c>
      <c r="CN502" s="28" t="s">
        <v>393</v>
      </c>
      <c r="CO502" s="28">
        <v>8.4</v>
      </c>
      <c r="CP502" s="28">
        <v>5.8</v>
      </c>
      <c r="CQ502" s="28">
        <v>6.6</v>
      </c>
      <c r="CR502" s="28">
        <v>8.6999999999999993</v>
      </c>
      <c r="CS502" s="28">
        <v>5.2</v>
      </c>
      <c r="CT502" s="28">
        <v>6.4</v>
      </c>
      <c r="CU502" s="33">
        <v>27</v>
      </c>
      <c r="CV502" s="36">
        <v>0</v>
      </c>
      <c r="CW502" s="38">
        <v>128</v>
      </c>
      <c r="CX502" s="38">
        <v>0</v>
      </c>
      <c r="CY502" s="38">
        <v>0</v>
      </c>
      <c r="CZ502" s="38">
        <v>128</v>
      </c>
      <c r="DA502" s="38">
        <v>6.92</v>
      </c>
      <c r="DB502" s="38">
        <v>2.76</v>
      </c>
      <c r="DC502" s="28" t="s">
        <v>393</v>
      </c>
      <c r="DD502" s="28" t="s">
        <v>393</v>
      </c>
      <c r="DE502" s="28">
        <v>7</v>
      </c>
      <c r="DF502" s="28" t="s">
        <v>393</v>
      </c>
      <c r="DG502" s="38"/>
      <c r="DH502" s="38">
        <v>7</v>
      </c>
      <c r="DI502" s="38">
        <v>3</v>
      </c>
      <c r="DJ502" s="33">
        <v>5</v>
      </c>
      <c r="DK502" s="36">
        <v>0</v>
      </c>
      <c r="DL502" s="38">
        <v>133</v>
      </c>
      <c r="DM502" s="38">
        <v>0</v>
      </c>
      <c r="DN502" s="38">
        <v>6.92</v>
      </c>
      <c r="DO502" s="38">
        <v>2.77</v>
      </c>
      <c r="DP502" s="33">
        <v>138</v>
      </c>
      <c r="DQ502" s="36">
        <v>0</v>
      </c>
      <c r="DR502" s="28">
        <v>137</v>
      </c>
      <c r="DS502" s="28">
        <v>138</v>
      </c>
      <c r="DT502" s="28">
        <v>6.92</v>
      </c>
      <c r="DU502" s="28">
        <v>2.77</v>
      </c>
      <c r="DV502" s="28" t="s">
        <v>393</v>
      </c>
      <c r="DW502" s="168">
        <v>0</v>
      </c>
    </row>
    <row r="504" spans="1:127" ht="21.75" customHeight="1" x14ac:dyDescent="0.2">
      <c r="A504" s="59">
        <v>1</v>
      </c>
      <c r="B504" s="626"/>
      <c r="C504" s="45">
        <v>2220729639</v>
      </c>
      <c r="D504" s="26" t="s">
        <v>6</v>
      </c>
      <c r="E504" s="26" t="s">
        <v>110</v>
      </c>
      <c r="F504" s="26" t="s">
        <v>187</v>
      </c>
      <c r="G504" s="27">
        <v>36077</v>
      </c>
      <c r="H504" s="26" t="s">
        <v>209</v>
      </c>
      <c r="I504" s="26" t="s">
        <v>212</v>
      </c>
      <c r="J504" s="28">
        <v>6.5</v>
      </c>
      <c r="K504" s="28">
        <v>7.2</v>
      </c>
      <c r="L504" s="28">
        <v>6.3</v>
      </c>
      <c r="M504" s="28">
        <v>6.4</v>
      </c>
      <c r="N504" s="28">
        <v>4.8</v>
      </c>
      <c r="O504" s="28">
        <v>4.8</v>
      </c>
      <c r="P504" s="28">
        <v>5.2</v>
      </c>
      <c r="Q504" s="28" t="s">
        <v>393</v>
      </c>
      <c r="R504" s="28">
        <v>5.9</v>
      </c>
      <c r="S504" s="28" t="s">
        <v>393</v>
      </c>
      <c r="T504" s="28" t="s">
        <v>393</v>
      </c>
      <c r="U504" s="28" t="s">
        <v>393</v>
      </c>
      <c r="V504" s="28" t="s">
        <v>393</v>
      </c>
      <c r="W504" s="28">
        <v>8</v>
      </c>
      <c r="X504" s="28">
        <v>8.3000000000000007</v>
      </c>
      <c r="Y504" s="28">
        <v>7.3</v>
      </c>
      <c r="Z504" s="28">
        <v>9.1</v>
      </c>
      <c r="AA504" s="28">
        <v>7.4</v>
      </c>
      <c r="AB504" s="28">
        <v>6.3</v>
      </c>
      <c r="AC504" s="28">
        <v>4.2</v>
      </c>
      <c r="AD504" s="28">
        <v>7.7</v>
      </c>
      <c r="AE504" s="28">
        <v>6.1</v>
      </c>
      <c r="AF504" s="28">
        <v>6.7</v>
      </c>
      <c r="AG504" s="28">
        <v>6.1</v>
      </c>
      <c r="AH504" s="28">
        <v>6.6</v>
      </c>
      <c r="AI504" s="28">
        <v>6.2</v>
      </c>
      <c r="AJ504" s="28">
        <v>5.5</v>
      </c>
      <c r="AK504" s="28">
        <v>6.7</v>
      </c>
      <c r="AL504" s="28">
        <v>7.4</v>
      </c>
      <c r="AM504" s="33">
        <v>51</v>
      </c>
      <c r="AN504" s="36">
        <v>0</v>
      </c>
      <c r="AO504" s="32">
        <v>6.2</v>
      </c>
      <c r="AP504" s="32">
        <v>5.7</v>
      </c>
      <c r="AQ504" s="32">
        <v>7.6</v>
      </c>
      <c r="AR504" s="32" t="s">
        <v>393</v>
      </c>
      <c r="AS504" s="32">
        <v>4.5</v>
      </c>
      <c r="AT504" s="32" t="s">
        <v>393</v>
      </c>
      <c r="AU504" s="32" t="s">
        <v>393</v>
      </c>
      <c r="AV504" s="32" t="s">
        <v>393</v>
      </c>
      <c r="AW504" s="32">
        <v>5.6</v>
      </c>
      <c r="AX504" s="32" t="s">
        <v>393</v>
      </c>
      <c r="AY504" s="32">
        <v>4.5999999999999996</v>
      </c>
      <c r="AZ504" s="32" t="s">
        <v>393</v>
      </c>
      <c r="BA504" s="32" t="s">
        <v>393</v>
      </c>
      <c r="BB504" s="32" t="s">
        <v>393</v>
      </c>
      <c r="BC504" s="32">
        <v>5.4</v>
      </c>
      <c r="BD504" s="33">
        <v>7</v>
      </c>
      <c r="BE504" s="36">
        <v>0</v>
      </c>
      <c r="BF504" s="28">
        <v>5.4</v>
      </c>
      <c r="BG504" s="28">
        <v>4.0999999999999996</v>
      </c>
      <c r="BH504" s="28">
        <v>4.5999999999999996</v>
      </c>
      <c r="BI504" s="28">
        <v>7.1</v>
      </c>
      <c r="BJ504" s="28">
        <v>5.7</v>
      </c>
      <c r="BK504" s="28">
        <v>6.4</v>
      </c>
      <c r="BL504" s="28">
        <v>6.9</v>
      </c>
      <c r="BM504" s="28">
        <v>5.7</v>
      </c>
      <c r="BN504" s="28">
        <v>7.2</v>
      </c>
      <c r="BO504" s="28">
        <v>5.0999999999999996</v>
      </c>
      <c r="BP504" s="28">
        <v>6.7</v>
      </c>
      <c r="BQ504" s="28">
        <v>5.6</v>
      </c>
      <c r="BR504" s="28">
        <v>5.4</v>
      </c>
      <c r="BS504" s="28" t="s">
        <v>393</v>
      </c>
      <c r="BT504" s="28">
        <v>6.1</v>
      </c>
      <c r="BU504" s="28">
        <v>5.0999999999999996</v>
      </c>
      <c r="BV504" s="28">
        <v>5.7</v>
      </c>
      <c r="BW504" s="28">
        <v>5.5</v>
      </c>
      <c r="BX504" s="28">
        <v>5.4</v>
      </c>
      <c r="BY504" s="28">
        <v>8.6999999999999993</v>
      </c>
      <c r="BZ504" s="33">
        <v>50</v>
      </c>
      <c r="CA504" s="36">
        <v>0</v>
      </c>
      <c r="CB504" s="28" t="s">
        <v>393</v>
      </c>
      <c r="CC504" s="28">
        <v>7.8</v>
      </c>
      <c r="CD504" s="28">
        <v>6.6</v>
      </c>
      <c r="CE504" s="28" t="s">
        <v>393</v>
      </c>
      <c r="CF504" s="28">
        <v>7.1</v>
      </c>
      <c r="CG504" s="28">
        <v>6.1</v>
      </c>
      <c r="CH504" s="28">
        <v>7.1</v>
      </c>
      <c r="CI504" s="28">
        <v>5.2</v>
      </c>
      <c r="CJ504" s="28" t="s">
        <v>393</v>
      </c>
      <c r="CK504" s="28" t="s">
        <v>393</v>
      </c>
      <c r="CL504" s="28" t="s">
        <v>393</v>
      </c>
      <c r="CM504" s="28">
        <v>4.8</v>
      </c>
      <c r="CN504" s="28" t="s">
        <v>393</v>
      </c>
      <c r="CO504" s="28" t="s">
        <v>393</v>
      </c>
      <c r="CP504" s="28">
        <v>6.2</v>
      </c>
      <c r="CQ504" s="28">
        <v>7.1</v>
      </c>
      <c r="CR504" s="28">
        <v>8</v>
      </c>
      <c r="CS504" s="28">
        <v>7.1</v>
      </c>
      <c r="CT504" s="28">
        <v>7.3</v>
      </c>
      <c r="CU504" s="33">
        <v>27</v>
      </c>
      <c r="CV504" s="36">
        <v>0</v>
      </c>
      <c r="CW504" s="38">
        <v>128</v>
      </c>
      <c r="CX504" s="38">
        <v>0</v>
      </c>
      <c r="CY504" s="38">
        <v>0</v>
      </c>
      <c r="CZ504" s="38">
        <v>128</v>
      </c>
      <c r="DA504" s="38">
        <v>6.2</v>
      </c>
      <c r="DB504" s="38">
        <v>2.35</v>
      </c>
      <c r="DC504" s="28" t="s">
        <v>393</v>
      </c>
      <c r="DD504" s="28" t="s">
        <v>393</v>
      </c>
      <c r="DE504" s="28">
        <v>8.1999999999999993</v>
      </c>
      <c r="DF504" s="28" t="s">
        <v>393</v>
      </c>
      <c r="DG504" s="38"/>
      <c r="DH504" s="38">
        <v>8.1999999999999993</v>
      </c>
      <c r="DI504" s="38">
        <v>3.65</v>
      </c>
      <c r="DJ504" s="33">
        <v>5</v>
      </c>
      <c r="DK504" s="36">
        <v>0</v>
      </c>
      <c r="DL504" s="38">
        <v>133</v>
      </c>
      <c r="DM504" s="38">
        <v>0</v>
      </c>
      <c r="DN504" s="38">
        <v>6.28</v>
      </c>
      <c r="DO504" s="38">
        <v>2.4</v>
      </c>
      <c r="DP504" s="33">
        <v>140</v>
      </c>
      <c r="DQ504" s="36">
        <v>0</v>
      </c>
      <c r="DR504" s="28">
        <v>137</v>
      </c>
      <c r="DS504" s="28">
        <v>140</v>
      </c>
      <c r="DT504" s="28">
        <v>6.28</v>
      </c>
      <c r="DU504" s="28">
        <v>2.4</v>
      </c>
      <c r="DV504" s="28" t="s">
        <v>393</v>
      </c>
      <c r="DW504" s="168">
        <v>0</v>
      </c>
    </row>
    <row r="506" spans="1:127" x14ac:dyDescent="0.2">
      <c r="CZ506" s="64" t="s">
        <v>4601</v>
      </c>
    </row>
    <row r="507" spans="1:127" ht="18.75" x14ac:dyDescent="0.2">
      <c r="D507" s="62" t="s">
        <v>4595</v>
      </c>
      <c r="V507" s="62" t="s">
        <v>4597</v>
      </c>
      <c r="BI507" s="62" t="s">
        <v>4598</v>
      </c>
      <c r="CE507" s="62" t="s">
        <v>4599</v>
      </c>
      <c r="CZ507" s="62" t="s">
        <v>4602</v>
      </c>
    </row>
    <row r="508" spans="1:127" ht="18.75" x14ac:dyDescent="0.2">
      <c r="D508" s="63"/>
      <c r="CE508" s="63"/>
    </row>
    <row r="509" spans="1:127" ht="18.75" x14ac:dyDescent="0.2">
      <c r="D509" s="63"/>
      <c r="CE509" s="63"/>
    </row>
    <row r="510" spans="1:127" ht="18.75" x14ac:dyDescent="0.2">
      <c r="D510" s="63"/>
      <c r="CE510" s="63"/>
    </row>
    <row r="511" spans="1:127" ht="18.75" x14ac:dyDescent="0.2">
      <c r="D511" s="63"/>
      <c r="CE511" s="63"/>
    </row>
    <row r="512" spans="1:127" ht="18.75" x14ac:dyDescent="0.2">
      <c r="D512" s="63"/>
      <c r="CE512" s="63"/>
    </row>
    <row r="513" spans="1:128" ht="18.75" x14ac:dyDescent="0.2">
      <c r="D513" s="63"/>
      <c r="CE513" s="63"/>
    </row>
    <row r="514" spans="1:128" ht="18.75" x14ac:dyDescent="0.2">
      <c r="D514" s="63"/>
      <c r="CE514" s="63"/>
    </row>
    <row r="515" spans="1:128" ht="18.75" x14ac:dyDescent="0.2">
      <c r="D515" s="63" t="s">
        <v>4596</v>
      </c>
      <c r="CE515" s="63" t="s">
        <v>4600</v>
      </c>
    </row>
    <row r="519" spans="1:128" s="424" customFormat="1" ht="18.75" x14ac:dyDescent="0.25">
      <c r="A519" s="423"/>
      <c r="B519" s="423"/>
      <c r="C519" s="426" t="s">
        <v>4871</v>
      </c>
      <c r="DW519" s="425"/>
    </row>
    <row r="520" spans="1:128" ht="22.5" customHeight="1" x14ac:dyDescent="0.2">
      <c r="C520" s="427"/>
    </row>
    <row r="521" spans="1:128" ht="15.95" customHeight="1" x14ac:dyDescent="0.2">
      <c r="A521" s="102">
        <v>1</v>
      </c>
      <c r="B521" s="630" t="s">
        <v>4856</v>
      </c>
      <c r="C521" s="45">
        <v>2221724255</v>
      </c>
      <c r="D521" s="26" t="s">
        <v>35</v>
      </c>
      <c r="E521" s="26" t="s">
        <v>77</v>
      </c>
      <c r="F521" s="26" t="s">
        <v>100</v>
      </c>
      <c r="G521" s="27">
        <v>36043</v>
      </c>
      <c r="H521" s="26" t="s">
        <v>210</v>
      </c>
      <c r="I521" s="26" t="s">
        <v>212</v>
      </c>
      <c r="J521" s="28">
        <v>8</v>
      </c>
      <c r="K521" s="28">
        <v>8.3000000000000007</v>
      </c>
      <c r="L521" s="28">
        <v>8.5</v>
      </c>
      <c r="M521" s="28">
        <v>7.1</v>
      </c>
      <c r="N521" s="28">
        <v>5.6</v>
      </c>
      <c r="O521" s="28">
        <v>8.8000000000000007</v>
      </c>
      <c r="P521" s="28">
        <v>6</v>
      </c>
      <c r="Q521" s="28" t="s">
        <v>393</v>
      </c>
      <c r="R521" s="28">
        <v>7.5</v>
      </c>
      <c r="S521" s="28" t="s">
        <v>393</v>
      </c>
      <c r="T521" s="28" t="s">
        <v>393</v>
      </c>
      <c r="U521" s="28" t="s">
        <v>393</v>
      </c>
      <c r="V521" s="28">
        <v>8.3000000000000007</v>
      </c>
      <c r="W521" s="28">
        <v>8.6999999999999993</v>
      </c>
      <c r="X521" s="28" t="s">
        <v>393</v>
      </c>
      <c r="Y521" s="28">
        <v>7.8</v>
      </c>
      <c r="Z521" s="28">
        <v>7.7</v>
      </c>
      <c r="AA521" s="28">
        <v>7.8</v>
      </c>
      <c r="AB521" s="28">
        <v>7.1</v>
      </c>
      <c r="AC521" s="28">
        <v>6.7</v>
      </c>
      <c r="AD521" s="28">
        <v>6.3</v>
      </c>
      <c r="AE521" s="28">
        <v>7.3</v>
      </c>
      <c r="AF521" s="28">
        <v>7.7</v>
      </c>
      <c r="AG521" s="28">
        <v>5.7</v>
      </c>
      <c r="AH521" s="28">
        <v>8.1</v>
      </c>
      <c r="AI521" s="28">
        <v>6.7</v>
      </c>
      <c r="AJ521" s="28">
        <v>6.7</v>
      </c>
      <c r="AK521" s="28">
        <v>7</v>
      </c>
      <c r="AL521" s="28">
        <v>6.3</v>
      </c>
      <c r="AM521" s="33">
        <v>51</v>
      </c>
      <c r="AN521" s="36">
        <v>0</v>
      </c>
      <c r="AO521" s="32">
        <v>6.3</v>
      </c>
      <c r="AP521" s="32">
        <v>4.4000000000000004</v>
      </c>
      <c r="AQ521" s="32">
        <v>4.9000000000000004</v>
      </c>
      <c r="AR521" s="32" t="s">
        <v>393</v>
      </c>
      <c r="AS521" s="32" t="s">
        <v>393</v>
      </c>
      <c r="AT521" s="32" t="s">
        <v>393</v>
      </c>
      <c r="AU521" s="32" t="s">
        <v>393</v>
      </c>
      <c r="AV521" s="32">
        <v>7.1</v>
      </c>
      <c r="AW521" s="32" t="s">
        <v>393</v>
      </c>
      <c r="AX521" s="32" t="s">
        <v>393</v>
      </c>
      <c r="AY521" s="32" t="s">
        <v>393</v>
      </c>
      <c r="AZ521" s="32" t="s">
        <v>393</v>
      </c>
      <c r="BA521" s="32">
        <v>4.7</v>
      </c>
      <c r="BB521" s="32" t="s">
        <v>393</v>
      </c>
      <c r="BC521" s="32">
        <v>6.5</v>
      </c>
      <c r="BD521" s="33">
        <v>6</v>
      </c>
      <c r="BE521" s="36">
        <v>0</v>
      </c>
      <c r="BF521" s="28">
        <v>5.6</v>
      </c>
      <c r="BG521" s="28">
        <v>6.6</v>
      </c>
      <c r="BH521" s="28">
        <v>7.8</v>
      </c>
      <c r="BI521" s="28">
        <v>5.6</v>
      </c>
      <c r="BJ521" s="28">
        <v>7.9</v>
      </c>
      <c r="BK521" s="28">
        <v>6.8</v>
      </c>
      <c r="BL521" s="28">
        <v>8.5</v>
      </c>
      <c r="BM521" s="28">
        <v>5.8</v>
      </c>
      <c r="BN521" s="28">
        <v>5.7</v>
      </c>
      <c r="BO521" s="28">
        <v>5.0999999999999996</v>
      </c>
      <c r="BP521" s="28">
        <v>4.7</v>
      </c>
      <c r="BQ521" s="28">
        <v>6.1</v>
      </c>
      <c r="BR521" s="28">
        <v>9.1</v>
      </c>
      <c r="BS521" s="28" t="s">
        <v>393</v>
      </c>
      <c r="BT521" s="28">
        <v>9.1</v>
      </c>
      <c r="BU521" s="28">
        <v>5.3</v>
      </c>
      <c r="BV521" s="28">
        <v>5.4</v>
      </c>
      <c r="BW521" s="28">
        <v>6.2</v>
      </c>
      <c r="BX521" s="28">
        <v>6.7</v>
      </c>
      <c r="BY521" s="28">
        <v>8.4</v>
      </c>
      <c r="BZ521" s="33">
        <v>50</v>
      </c>
      <c r="CA521" s="36">
        <v>0</v>
      </c>
      <c r="CB521" s="28">
        <v>8.1999999999999993</v>
      </c>
      <c r="CC521" s="28" t="s">
        <v>393</v>
      </c>
      <c r="CD521" s="28">
        <v>8</v>
      </c>
      <c r="CE521" s="28" t="s">
        <v>393</v>
      </c>
      <c r="CF521" s="28">
        <v>5.8</v>
      </c>
      <c r="CG521" s="28">
        <v>5.6</v>
      </c>
      <c r="CH521" s="28">
        <v>7.2</v>
      </c>
      <c r="CI521" s="28">
        <v>6.9</v>
      </c>
      <c r="CJ521" s="28" t="s">
        <v>393</v>
      </c>
      <c r="CK521" s="28">
        <v>8.6</v>
      </c>
      <c r="CL521" s="28" t="s">
        <v>393</v>
      </c>
      <c r="CM521" s="28" t="s">
        <v>393</v>
      </c>
      <c r="CN521" s="28" t="s">
        <v>393</v>
      </c>
      <c r="CO521" s="28" t="s">
        <v>393</v>
      </c>
      <c r="CP521" s="28">
        <v>6.2</v>
      </c>
      <c r="CQ521" s="28">
        <v>6.3</v>
      </c>
      <c r="CR521" s="28">
        <v>8.4</v>
      </c>
      <c r="CS521" s="28">
        <v>8.3000000000000007</v>
      </c>
      <c r="CT521" s="28">
        <v>7.3</v>
      </c>
      <c r="CU521" s="33">
        <v>27</v>
      </c>
      <c r="CV521" s="36">
        <v>0</v>
      </c>
      <c r="CW521" s="38">
        <v>128</v>
      </c>
      <c r="CX521" s="38">
        <v>0</v>
      </c>
      <c r="CY521" s="38">
        <v>0</v>
      </c>
      <c r="CZ521" s="38">
        <v>128</v>
      </c>
      <c r="DA521" s="38">
        <v>6.93</v>
      </c>
      <c r="DB521" s="38">
        <v>2.81</v>
      </c>
      <c r="DC521" s="28" t="s">
        <v>393</v>
      </c>
      <c r="DD521" s="28" t="s">
        <v>393</v>
      </c>
      <c r="DE521" s="28" t="s">
        <v>393</v>
      </c>
      <c r="DF521" s="28" t="s">
        <v>393</v>
      </c>
      <c r="DG521" s="38"/>
      <c r="DH521" s="38">
        <v>0</v>
      </c>
      <c r="DI521" s="38">
        <v>0</v>
      </c>
      <c r="DJ521" s="33">
        <v>0</v>
      </c>
      <c r="DK521" s="36">
        <v>5</v>
      </c>
      <c r="DL521" s="38">
        <v>128</v>
      </c>
      <c r="DM521" s="38">
        <v>5</v>
      </c>
      <c r="DN521" s="38">
        <v>6.67</v>
      </c>
      <c r="DO521" s="38">
        <v>2.7</v>
      </c>
      <c r="DP521" s="33">
        <v>134</v>
      </c>
      <c r="DQ521" s="36">
        <v>5</v>
      </c>
      <c r="DR521" s="28">
        <v>137</v>
      </c>
      <c r="DS521" s="28">
        <v>134</v>
      </c>
      <c r="DT521" s="28">
        <v>6.93</v>
      </c>
      <c r="DU521" s="28">
        <v>2.81</v>
      </c>
      <c r="DV521" s="28" t="s">
        <v>393</v>
      </c>
      <c r="DW521" s="168">
        <v>0</v>
      </c>
      <c r="DX521" s="427" t="s">
        <v>4856</v>
      </c>
    </row>
    <row r="522" spans="1:128" ht="15.95" customHeight="1" x14ac:dyDescent="0.2">
      <c r="A522" s="102">
        <v>2</v>
      </c>
      <c r="B522" s="630"/>
      <c r="C522" s="45">
        <v>2121713629</v>
      </c>
      <c r="D522" s="26" t="s">
        <v>6</v>
      </c>
      <c r="E522" s="26" t="s">
        <v>95</v>
      </c>
      <c r="F522" s="26" t="s">
        <v>167</v>
      </c>
      <c r="G522" s="27">
        <v>35740</v>
      </c>
      <c r="H522" s="26" t="s">
        <v>210</v>
      </c>
      <c r="I522" s="26" t="s">
        <v>214</v>
      </c>
      <c r="J522" s="28">
        <v>8.1999999999999993</v>
      </c>
      <c r="K522" s="28">
        <v>7.3</v>
      </c>
      <c r="L522" s="28">
        <v>8</v>
      </c>
      <c r="M522" s="28">
        <v>9</v>
      </c>
      <c r="N522" s="28">
        <v>7.8</v>
      </c>
      <c r="O522" s="28">
        <v>6.3</v>
      </c>
      <c r="P522" s="28">
        <v>7.5</v>
      </c>
      <c r="Q522" s="28" t="s">
        <v>393</v>
      </c>
      <c r="R522" s="28">
        <v>6.9</v>
      </c>
      <c r="S522" s="28" t="s">
        <v>393</v>
      </c>
      <c r="T522" s="28" t="s">
        <v>393</v>
      </c>
      <c r="U522" s="28" t="s">
        <v>393</v>
      </c>
      <c r="V522" s="28" t="s">
        <v>393</v>
      </c>
      <c r="W522" s="28">
        <v>6.2</v>
      </c>
      <c r="X522" s="28">
        <v>6.6</v>
      </c>
      <c r="Y522" s="28">
        <v>8.3000000000000007</v>
      </c>
      <c r="Z522" s="28">
        <v>8.6</v>
      </c>
      <c r="AA522" s="28">
        <v>6.9</v>
      </c>
      <c r="AB522" s="28">
        <v>7.4</v>
      </c>
      <c r="AC522" s="28">
        <v>7.3</v>
      </c>
      <c r="AD522" s="28">
        <v>7.5</v>
      </c>
      <c r="AE522" s="28">
        <v>6</v>
      </c>
      <c r="AF522" s="28">
        <v>6.2</v>
      </c>
      <c r="AG522" s="28">
        <v>7.3</v>
      </c>
      <c r="AH522" s="28">
        <v>8.3000000000000007</v>
      </c>
      <c r="AI522" s="28">
        <v>6.7</v>
      </c>
      <c r="AJ522" s="28">
        <v>6.3</v>
      </c>
      <c r="AK522" s="28">
        <v>6.7</v>
      </c>
      <c r="AL522" s="28">
        <v>7.7</v>
      </c>
      <c r="AM522" s="33">
        <v>51</v>
      </c>
      <c r="AN522" s="36">
        <v>0</v>
      </c>
      <c r="AO522" s="32">
        <v>8.4</v>
      </c>
      <c r="AP522" s="32">
        <v>7</v>
      </c>
      <c r="AQ522" s="32" t="s">
        <v>219</v>
      </c>
      <c r="AR522" s="32" t="s">
        <v>393</v>
      </c>
      <c r="AS522" s="32">
        <v>4.8</v>
      </c>
      <c r="AT522" s="32" t="s">
        <v>393</v>
      </c>
      <c r="AU522" s="32" t="s">
        <v>393</v>
      </c>
      <c r="AV522" s="32" t="s">
        <v>393</v>
      </c>
      <c r="AW522" s="32" t="s">
        <v>393</v>
      </c>
      <c r="AX522" s="32" t="s">
        <v>393</v>
      </c>
      <c r="AY522" s="32">
        <v>7.5</v>
      </c>
      <c r="AZ522" s="32" t="s">
        <v>393</v>
      </c>
      <c r="BA522" s="32" t="s">
        <v>393</v>
      </c>
      <c r="BB522" s="32" t="s">
        <v>393</v>
      </c>
      <c r="BC522" s="32">
        <v>5</v>
      </c>
      <c r="BD522" s="33">
        <v>5</v>
      </c>
      <c r="BE522" s="36">
        <v>0</v>
      </c>
      <c r="BF522" s="28">
        <v>4.5999999999999996</v>
      </c>
      <c r="BG522" s="28">
        <v>5.3</v>
      </c>
      <c r="BH522" s="28">
        <v>5.5</v>
      </c>
      <c r="BI522" s="28">
        <v>6.8</v>
      </c>
      <c r="BJ522" s="28">
        <v>7.4</v>
      </c>
      <c r="BK522" s="28">
        <v>6.1</v>
      </c>
      <c r="BL522" s="28">
        <v>7.3</v>
      </c>
      <c r="BM522" s="28">
        <v>5.8</v>
      </c>
      <c r="BN522" s="28">
        <v>4.7</v>
      </c>
      <c r="BO522" s="28">
        <v>6.2</v>
      </c>
      <c r="BP522" s="28">
        <v>7.4</v>
      </c>
      <c r="BQ522" s="28">
        <v>6.4</v>
      </c>
      <c r="BR522" s="28">
        <v>7.9</v>
      </c>
      <c r="BS522" s="28" t="s">
        <v>393</v>
      </c>
      <c r="BT522" s="28">
        <v>6.1</v>
      </c>
      <c r="BU522" s="28">
        <v>5.5</v>
      </c>
      <c r="BV522" s="28">
        <v>6.1</v>
      </c>
      <c r="BW522" s="28">
        <v>5.6</v>
      </c>
      <c r="BX522" s="28">
        <v>7.4</v>
      </c>
      <c r="BY522" s="28">
        <v>9.1999999999999993</v>
      </c>
      <c r="BZ522" s="33">
        <v>50</v>
      </c>
      <c r="CA522" s="36">
        <v>0</v>
      </c>
      <c r="CB522" s="28">
        <v>7.7</v>
      </c>
      <c r="CC522" s="28" t="s">
        <v>393</v>
      </c>
      <c r="CD522" s="28">
        <v>6.5</v>
      </c>
      <c r="CE522" s="28" t="s">
        <v>393</v>
      </c>
      <c r="CF522" s="28">
        <v>6.7</v>
      </c>
      <c r="CG522" s="28">
        <v>6</v>
      </c>
      <c r="CH522" s="28">
        <v>7.4</v>
      </c>
      <c r="CI522" s="28">
        <v>6</v>
      </c>
      <c r="CJ522" s="28" t="s">
        <v>393</v>
      </c>
      <c r="CK522" s="28">
        <v>6.8</v>
      </c>
      <c r="CL522" s="28" t="s">
        <v>393</v>
      </c>
      <c r="CM522" s="28" t="s">
        <v>393</v>
      </c>
      <c r="CN522" s="28" t="s">
        <v>393</v>
      </c>
      <c r="CO522" s="28" t="s">
        <v>393</v>
      </c>
      <c r="CP522" s="28">
        <v>5.4</v>
      </c>
      <c r="CQ522" s="28">
        <v>5.8</v>
      </c>
      <c r="CR522" s="28">
        <v>7.7</v>
      </c>
      <c r="CS522" s="28">
        <v>5.6</v>
      </c>
      <c r="CT522" s="28">
        <v>7.4</v>
      </c>
      <c r="CU522" s="33">
        <v>27</v>
      </c>
      <c r="CV522" s="36">
        <v>0</v>
      </c>
      <c r="CW522" s="38">
        <v>128</v>
      </c>
      <c r="CX522" s="38">
        <v>0</v>
      </c>
      <c r="CY522" s="38">
        <v>0</v>
      </c>
      <c r="CZ522" s="38">
        <v>128</v>
      </c>
      <c r="DA522" s="38">
        <v>6.71</v>
      </c>
      <c r="DB522" s="38">
        <v>2.66</v>
      </c>
      <c r="DC522" s="28" t="s">
        <v>393</v>
      </c>
      <c r="DD522" s="28" t="s">
        <v>393</v>
      </c>
      <c r="DE522" s="28" t="s">
        <v>393</v>
      </c>
      <c r="DF522" s="28" t="s">
        <v>393</v>
      </c>
      <c r="DG522" s="38"/>
      <c r="DH522" s="38">
        <v>0</v>
      </c>
      <c r="DI522" s="38">
        <v>0</v>
      </c>
      <c r="DJ522" s="33">
        <v>0</v>
      </c>
      <c r="DK522" s="36">
        <v>5</v>
      </c>
      <c r="DL522" s="38">
        <v>128</v>
      </c>
      <c r="DM522" s="38">
        <v>5</v>
      </c>
      <c r="DN522" s="38">
        <v>6.45</v>
      </c>
      <c r="DO522" s="38">
        <v>2.56</v>
      </c>
      <c r="DP522" s="33">
        <v>133</v>
      </c>
      <c r="DQ522" s="36">
        <v>5</v>
      </c>
      <c r="DR522" s="28">
        <v>137</v>
      </c>
      <c r="DS522" s="28">
        <v>133</v>
      </c>
      <c r="DT522" s="28">
        <v>6.71</v>
      </c>
      <c r="DU522" s="28">
        <v>2.66</v>
      </c>
      <c r="DV522" s="28" t="s">
        <v>374</v>
      </c>
      <c r="DW522" s="168">
        <v>0</v>
      </c>
      <c r="DX522" s="427" t="s">
        <v>4856</v>
      </c>
    </row>
    <row r="523" spans="1:128" ht="15.95" customHeight="1" x14ac:dyDescent="0.2">
      <c r="A523" s="102">
        <v>3</v>
      </c>
      <c r="B523" s="630"/>
      <c r="C523" s="45">
        <v>2220728715</v>
      </c>
      <c r="D523" s="26" t="s">
        <v>7</v>
      </c>
      <c r="E523" s="26" t="s">
        <v>98</v>
      </c>
      <c r="F523" s="26" t="s">
        <v>168</v>
      </c>
      <c r="G523" s="27">
        <v>36095</v>
      </c>
      <c r="H523" s="26" t="s">
        <v>209</v>
      </c>
      <c r="I523" s="26" t="s">
        <v>212</v>
      </c>
      <c r="J523" s="28">
        <v>8.1</v>
      </c>
      <c r="K523" s="28">
        <v>7.1</v>
      </c>
      <c r="L523" s="28">
        <v>7.8</v>
      </c>
      <c r="M523" s="28">
        <v>6.5</v>
      </c>
      <c r="N523" s="28">
        <v>6</v>
      </c>
      <c r="O523" s="28">
        <v>5.3</v>
      </c>
      <c r="P523" s="28">
        <v>4.8</v>
      </c>
      <c r="Q523" s="28" t="s">
        <v>393</v>
      </c>
      <c r="R523" s="28">
        <v>6.3</v>
      </c>
      <c r="S523" s="28" t="s">
        <v>393</v>
      </c>
      <c r="T523" s="28" t="s">
        <v>393</v>
      </c>
      <c r="U523" s="28" t="s">
        <v>393</v>
      </c>
      <c r="V523" s="28" t="s">
        <v>393</v>
      </c>
      <c r="W523" s="28">
        <v>7.6</v>
      </c>
      <c r="X523" s="28">
        <v>8</v>
      </c>
      <c r="Y523" s="28">
        <v>8.4</v>
      </c>
      <c r="Z523" s="28">
        <v>7.7</v>
      </c>
      <c r="AA523" s="28">
        <v>6.1</v>
      </c>
      <c r="AB523" s="28">
        <v>6.6</v>
      </c>
      <c r="AC523" s="28">
        <v>7</v>
      </c>
      <c r="AD523" s="28">
        <v>7.4</v>
      </c>
      <c r="AE523" s="28">
        <v>6.3</v>
      </c>
      <c r="AF523" s="28">
        <v>4.4000000000000004</v>
      </c>
      <c r="AG523" s="28">
        <v>6.6</v>
      </c>
      <c r="AH523" s="28">
        <v>5.9</v>
      </c>
      <c r="AI523" s="28">
        <v>5.2</v>
      </c>
      <c r="AJ523" s="28">
        <v>4</v>
      </c>
      <c r="AK523" s="28">
        <v>5.5</v>
      </c>
      <c r="AL523" s="28">
        <v>4.7</v>
      </c>
      <c r="AM523" s="33">
        <v>51</v>
      </c>
      <c r="AN523" s="36">
        <v>0</v>
      </c>
      <c r="AO523" s="32">
        <v>4.2</v>
      </c>
      <c r="AP523" s="32">
        <v>5.7</v>
      </c>
      <c r="AQ523" s="32" t="s">
        <v>393</v>
      </c>
      <c r="AR523" s="32" t="s">
        <v>393</v>
      </c>
      <c r="AS523" s="32">
        <v>5.3</v>
      </c>
      <c r="AT523" s="32" t="s">
        <v>393</v>
      </c>
      <c r="AU523" s="32" t="s">
        <v>393</v>
      </c>
      <c r="AV523" s="32" t="s">
        <v>393</v>
      </c>
      <c r="AW523" s="32" t="s">
        <v>393</v>
      </c>
      <c r="AX523" s="32" t="s">
        <v>393</v>
      </c>
      <c r="AY523" s="32">
        <v>4</v>
      </c>
      <c r="AZ523" s="32" t="s">
        <v>393</v>
      </c>
      <c r="BA523" s="32" t="s">
        <v>393</v>
      </c>
      <c r="BB523" s="32" t="s">
        <v>393</v>
      </c>
      <c r="BC523" s="32">
        <v>6.6</v>
      </c>
      <c r="BD523" s="33">
        <v>5</v>
      </c>
      <c r="BE523" s="36">
        <v>0</v>
      </c>
      <c r="BF523" s="28">
        <v>5.0999999999999996</v>
      </c>
      <c r="BG523" s="28">
        <v>7.4</v>
      </c>
      <c r="BH523" s="28">
        <v>6.7</v>
      </c>
      <c r="BI523" s="28">
        <v>7.6</v>
      </c>
      <c r="BJ523" s="28">
        <v>5.8</v>
      </c>
      <c r="BK523" s="28">
        <v>5.0999999999999996</v>
      </c>
      <c r="BL523" s="28">
        <v>7</v>
      </c>
      <c r="BM523" s="28">
        <v>5.6</v>
      </c>
      <c r="BN523" s="28">
        <v>6.6</v>
      </c>
      <c r="BO523" s="28">
        <v>7.3</v>
      </c>
      <c r="BP523" s="28">
        <v>4.4000000000000004</v>
      </c>
      <c r="BQ523" s="28">
        <v>6.9</v>
      </c>
      <c r="BR523" s="28">
        <v>6.1</v>
      </c>
      <c r="BS523" s="28" t="s">
        <v>393</v>
      </c>
      <c r="BT523" s="28">
        <v>5.8</v>
      </c>
      <c r="BU523" s="28">
        <v>6.2</v>
      </c>
      <c r="BV523" s="28">
        <v>6.2</v>
      </c>
      <c r="BW523" s="28">
        <v>6.1</v>
      </c>
      <c r="BX523" s="28">
        <v>7.3</v>
      </c>
      <c r="BY523" s="28">
        <v>7.2</v>
      </c>
      <c r="BZ523" s="33">
        <v>50</v>
      </c>
      <c r="CA523" s="36">
        <v>0</v>
      </c>
      <c r="CB523" s="28">
        <v>6.8</v>
      </c>
      <c r="CC523" s="28" t="s">
        <v>393</v>
      </c>
      <c r="CD523" s="28">
        <v>6.2</v>
      </c>
      <c r="CE523" s="28" t="s">
        <v>393</v>
      </c>
      <c r="CF523" s="28">
        <v>6.1</v>
      </c>
      <c r="CG523" s="28">
        <v>7.7</v>
      </c>
      <c r="CH523" s="28">
        <v>7.7</v>
      </c>
      <c r="CI523" s="28">
        <v>7.4</v>
      </c>
      <c r="CJ523" s="28" t="s">
        <v>393</v>
      </c>
      <c r="CK523" s="28">
        <v>4.5999999999999996</v>
      </c>
      <c r="CL523" s="28" t="s">
        <v>393</v>
      </c>
      <c r="CM523" s="28" t="s">
        <v>393</v>
      </c>
      <c r="CN523" s="28" t="s">
        <v>393</v>
      </c>
      <c r="CO523" s="28" t="s">
        <v>393</v>
      </c>
      <c r="CP523" s="28">
        <v>4.2</v>
      </c>
      <c r="CQ523" s="28">
        <v>7.7</v>
      </c>
      <c r="CR523" s="28">
        <v>7.5</v>
      </c>
      <c r="CS523" s="28">
        <v>6.2</v>
      </c>
      <c r="CT523" s="28">
        <v>8</v>
      </c>
      <c r="CU523" s="33">
        <v>27</v>
      </c>
      <c r="CV523" s="36">
        <v>0</v>
      </c>
      <c r="CW523" s="38">
        <v>128</v>
      </c>
      <c r="CX523" s="38">
        <v>0</v>
      </c>
      <c r="CY523" s="38">
        <v>0</v>
      </c>
      <c r="CZ523" s="38">
        <v>128</v>
      </c>
      <c r="DA523" s="38">
        <v>6.37</v>
      </c>
      <c r="DB523" s="38">
        <v>2.4700000000000002</v>
      </c>
      <c r="DC523" s="28" t="s">
        <v>393</v>
      </c>
      <c r="DD523" s="28" t="s">
        <v>393</v>
      </c>
      <c r="DE523" s="28" t="s">
        <v>393</v>
      </c>
      <c r="DF523" s="28" t="s">
        <v>393</v>
      </c>
      <c r="DG523" s="38"/>
      <c r="DH523" s="38">
        <v>0</v>
      </c>
      <c r="DI523" s="38">
        <v>0</v>
      </c>
      <c r="DJ523" s="33">
        <v>0</v>
      </c>
      <c r="DK523" s="36">
        <v>5</v>
      </c>
      <c r="DL523" s="38">
        <v>128</v>
      </c>
      <c r="DM523" s="38">
        <v>5</v>
      </c>
      <c r="DN523" s="38">
        <v>6.13</v>
      </c>
      <c r="DO523" s="38">
        <v>2.37</v>
      </c>
      <c r="DP523" s="33">
        <v>133</v>
      </c>
      <c r="DQ523" s="36">
        <v>5</v>
      </c>
      <c r="DR523" s="28">
        <v>137</v>
      </c>
      <c r="DS523" s="28">
        <v>133</v>
      </c>
      <c r="DT523" s="28">
        <v>6.37</v>
      </c>
      <c r="DU523" s="28">
        <v>2.4700000000000002</v>
      </c>
      <c r="DV523" s="28" t="s">
        <v>393</v>
      </c>
      <c r="DW523" s="168">
        <v>0</v>
      </c>
      <c r="DX523" s="427" t="s">
        <v>4856</v>
      </c>
    </row>
    <row r="524" spans="1:128" ht="15.95" customHeight="1" x14ac:dyDescent="0.2">
      <c r="A524" s="102">
        <v>4</v>
      </c>
      <c r="B524" s="630"/>
      <c r="C524" s="45">
        <v>2221728915</v>
      </c>
      <c r="D524" s="26" t="s">
        <v>6</v>
      </c>
      <c r="E524" s="26" t="s">
        <v>112</v>
      </c>
      <c r="F524" s="26" t="s">
        <v>194</v>
      </c>
      <c r="G524" s="27">
        <v>35838</v>
      </c>
      <c r="H524" s="26" t="s">
        <v>210</v>
      </c>
      <c r="I524" s="26" t="s">
        <v>212</v>
      </c>
      <c r="J524" s="28">
        <v>8.5</v>
      </c>
      <c r="K524" s="28">
        <v>7</v>
      </c>
      <c r="L524" s="28">
        <v>8</v>
      </c>
      <c r="M524" s="28">
        <v>9</v>
      </c>
      <c r="N524" s="28">
        <v>5.4</v>
      </c>
      <c r="O524" s="28">
        <v>8.4</v>
      </c>
      <c r="P524" s="28">
        <v>7</v>
      </c>
      <c r="Q524" s="28" t="s">
        <v>393</v>
      </c>
      <c r="R524" s="28">
        <v>7.6</v>
      </c>
      <c r="S524" s="28" t="s">
        <v>393</v>
      </c>
      <c r="T524" s="28" t="s">
        <v>393</v>
      </c>
      <c r="U524" s="28" t="s">
        <v>393</v>
      </c>
      <c r="V524" s="28" t="s">
        <v>393</v>
      </c>
      <c r="W524" s="28">
        <v>7.5</v>
      </c>
      <c r="X524" s="28">
        <v>8.1</v>
      </c>
      <c r="Y524" s="28">
        <v>8.6</v>
      </c>
      <c r="Z524" s="28">
        <v>8.5</v>
      </c>
      <c r="AA524" s="28">
        <v>8</v>
      </c>
      <c r="AB524" s="28">
        <v>7.1</v>
      </c>
      <c r="AC524" s="28">
        <v>4.7</v>
      </c>
      <c r="AD524" s="28">
        <v>5.5</v>
      </c>
      <c r="AE524" s="28">
        <v>7.3</v>
      </c>
      <c r="AF524" s="28">
        <v>5.7</v>
      </c>
      <c r="AG524" s="28">
        <v>4.7</v>
      </c>
      <c r="AH524" s="28">
        <v>7</v>
      </c>
      <c r="AI524" s="28">
        <v>5.7</v>
      </c>
      <c r="AJ524" s="28">
        <v>6.7</v>
      </c>
      <c r="AK524" s="28">
        <v>5</v>
      </c>
      <c r="AL524" s="28">
        <v>6.8</v>
      </c>
      <c r="AM524" s="33">
        <v>51</v>
      </c>
      <c r="AN524" s="36">
        <v>0</v>
      </c>
      <c r="AO524" s="32">
        <v>8.1</v>
      </c>
      <c r="AP524" s="32">
        <v>6.9</v>
      </c>
      <c r="AQ524" s="32" t="s">
        <v>393</v>
      </c>
      <c r="AR524" s="32" t="s">
        <v>393</v>
      </c>
      <c r="AS524" s="32">
        <v>5.7</v>
      </c>
      <c r="AT524" s="32" t="s">
        <v>393</v>
      </c>
      <c r="AU524" s="32" t="s">
        <v>393</v>
      </c>
      <c r="AV524" s="32" t="s">
        <v>393</v>
      </c>
      <c r="AW524" s="32" t="s">
        <v>393</v>
      </c>
      <c r="AX524" s="32">
        <v>8.6</v>
      </c>
      <c r="AY524" s="32" t="s">
        <v>393</v>
      </c>
      <c r="AZ524" s="32" t="s">
        <v>393</v>
      </c>
      <c r="BA524" s="32" t="s">
        <v>393</v>
      </c>
      <c r="BB524" s="32" t="s">
        <v>393</v>
      </c>
      <c r="BC524" s="32">
        <v>7.4</v>
      </c>
      <c r="BD524" s="33">
        <v>5</v>
      </c>
      <c r="BE524" s="36">
        <v>0</v>
      </c>
      <c r="BF524" s="28">
        <v>4.7</v>
      </c>
      <c r="BG524" s="28">
        <v>5.2</v>
      </c>
      <c r="BH524" s="28">
        <v>7.5</v>
      </c>
      <c r="BI524" s="28">
        <v>7.7</v>
      </c>
      <c r="BJ524" s="28">
        <v>6.6</v>
      </c>
      <c r="BK524" s="28">
        <v>4.4000000000000004</v>
      </c>
      <c r="BL524" s="28">
        <v>7.9</v>
      </c>
      <c r="BM524" s="28">
        <v>6.9</v>
      </c>
      <c r="BN524" s="28">
        <v>5.2</v>
      </c>
      <c r="BO524" s="28">
        <v>4.5</v>
      </c>
      <c r="BP524" s="28">
        <v>5.3</v>
      </c>
      <c r="BQ524" s="28">
        <v>4.7</v>
      </c>
      <c r="BR524" s="28">
        <v>6.5</v>
      </c>
      <c r="BS524" s="28" t="s">
        <v>393</v>
      </c>
      <c r="BT524" s="28">
        <v>5.4</v>
      </c>
      <c r="BU524" s="28">
        <v>4.5999999999999996</v>
      </c>
      <c r="BV524" s="28">
        <v>4.5999999999999996</v>
      </c>
      <c r="BW524" s="28">
        <v>5.7</v>
      </c>
      <c r="BX524" s="28">
        <v>5.7</v>
      </c>
      <c r="BY524" s="28">
        <v>8</v>
      </c>
      <c r="BZ524" s="33">
        <v>50</v>
      </c>
      <c r="CA524" s="36">
        <v>0</v>
      </c>
      <c r="CB524" s="28">
        <v>7.2</v>
      </c>
      <c r="CC524" s="28" t="s">
        <v>393</v>
      </c>
      <c r="CD524" s="28">
        <v>6</v>
      </c>
      <c r="CE524" s="28" t="s">
        <v>393</v>
      </c>
      <c r="CF524" s="28">
        <v>6.1</v>
      </c>
      <c r="CG524" s="28">
        <v>5.3</v>
      </c>
      <c r="CH524" s="28">
        <v>7.5</v>
      </c>
      <c r="CI524" s="28">
        <v>6.1</v>
      </c>
      <c r="CJ524" s="28" t="s">
        <v>393</v>
      </c>
      <c r="CK524" s="28">
        <v>5.7</v>
      </c>
      <c r="CL524" s="28" t="s">
        <v>393</v>
      </c>
      <c r="CM524" s="28" t="s">
        <v>393</v>
      </c>
      <c r="CN524" s="28" t="s">
        <v>393</v>
      </c>
      <c r="CO524" s="28" t="s">
        <v>393</v>
      </c>
      <c r="CP524" s="28">
        <v>4.2</v>
      </c>
      <c r="CQ524" s="28">
        <v>7</v>
      </c>
      <c r="CR524" s="28">
        <v>7.5</v>
      </c>
      <c r="CS524" s="28">
        <v>7.6</v>
      </c>
      <c r="CT524" s="28">
        <v>7.3</v>
      </c>
      <c r="CU524" s="33">
        <v>27</v>
      </c>
      <c r="CV524" s="36">
        <v>0</v>
      </c>
      <c r="CW524" s="38">
        <v>128</v>
      </c>
      <c r="CX524" s="38">
        <v>0</v>
      </c>
      <c r="CY524" s="38">
        <v>0</v>
      </c>
      <c r="CZ524" s="38">
        <v>128</v>
      </c>
      <c r="DA524" s="38">
        <v>6.3</v>
      </c>
      <c r="DB524" s="38">
        <v>2.4700000000000002</v>
      </c>
      <c r="DC524" s="28" t="s">
        <v>393</v>
      </c>
      <c r="DD524" s="28" t="s">
        <v>393</v>
      </c>
      <c r="DE524" s="28" t="s">
        <v>393</v>
      </c>
      <c r="DF524" s="28" t="s">
        <v>393</v>
      </c>
      <c r="DG524" s="38"/>
      <c r="DH524" s="38">
        <v>0</v>
      </c>
      <c r="DI524" s="38">
        <v>0</v>
      </c>
      <c r="DJ524" s="33">
        <v>0</v>
      </c>
      <c r="DK524" s="36">
        <v>5</v>
      </c>
      <c r="DL524" s="38">
        <v>128</v>
      </c>
      <c r="DM524" s="38">
        <v>5</v>
      </c>
      <c r="DN524" s="38">
        <v>6.06</v>
      </c>
      <c r="DO524" s="38">
        <v>2.37</v>
      </c>
      <c r="DP524" s="33">
        <v>133</v>
      </c>
      <c r="DQ524" s="36">
        <v>5</v>
      </c>
      <c r="DR524" s="28">
        <v>137</v>
      </c>
      <c r="DS524" s="28">
        <v>133</v>
      </c>
      <c r="DT524" s="28">
        <v>6.3</v>
      </c>
      <c r="DU524" s="28">
        <v>2.4700000000000002</v>
      </c>
      <c r="DV524" s="28" t="s">
        <v>393</v>
      </c>
      <c r="DW524" s="168">
        <v>0</v>
      </c>
      <c r="DX524" s="427" t="s">
        <v>4856</v>
      </c>
    </row>
    <row r="525" spans="1:128" ht="15.95" customHeight="1" x14ac:dyDescent="0.2">
      <c r="A525" s="102">
        <v>5</v>
      </c>
      <c r="B525" s="630"/>
      <c r="C525" s="45">
        <v>2221729535</v>
      </c>
      <c r="D525" s="26" t="s">
        <v>6</v>
      </c>
      <c r="E525" s="26" t="s">
        <v>53</v>
      </c>
      <c r="F525" s="26" t="s">
        <v>146</v>
      </c>
      <c r="G525" s="27">
        <v>35868</v>
      </c>
      <c r="H525" s="26" t="s">
        <v>210</v>
      </c>
      <c r="I525" s="26" t="s">
        <v>212</v>
      </c>
      <c r="J525" s="28">
        <v>7.6</v>
      </c>
      <c r="K525" s="28">
        <v>6.8</v>
      </c>
      <c r="L525" s="28">
        <v>7.5</v>
      </c>
      <c r="M525" s="28">
        <v>7.6</v>
      </c>
      <c r="N525" s="28">
        <v>7.6</v>
      </c>
      <c r="O525" s="28">
        <v>6.2</v>
      </c>
      <c r="P525" s="28">
        <v>4.4000000000000004</v>
      </c>
      <c r="Q525" s="28" t="s">
        <v>393</v>
      </c>
      <c r="R525" s="28">
        <v>5.6</v>
      </c>
      <c r="S525" s="28" t="s">
        <v>393</v>
      </c>
      <c r="T525" s="28" t="s">
        <v>393</v>
      </c>
      <c r="U525" s="28" t="s">
        <v>393</v>
      </c>
      <c r="V525" s="28" t="s">
        <v>393</v>
      </c>
      <c r="W525" s="28">
        <v>7.2</v>
      </c>
      <c r="X525" s="28">
        <v>8.1999999999999993</v>
      </c>
      <c r="Y525" s="28">
        <v>8.1999999999999993</v>
      </c>
      <c r="Z525" s="28">
        <v>8.6999999999999993</v>
      </c>
      <c r="AA525" s="28">
        <v>8</v>
      </c>
      <c r="AB525" s="28">
        <v>5.7</v>
      </c>
      <c r="AC525" s="28">
        <v>4.0999999999999996</v>
      </c>
      <c r="AD525" s="28">
        <v>6</v>
      </c>
      <c r="AE525" s="28">
        <v>5.7</v>
      </c>
      <c r="AF525" s="28">
        <v>4.5</v>
      </c>
      <c r="AG525" s="28">
        <v>5</v>
      </c>
      <c r="AH525" s="28">
        <v>5.8</v>
      </c>
      <c r="AI525" s="28">
        <v>6.8</v>
      </c>
      <c r="AJ525" s="28">
        <v>7</v>
      </c>
      <c r="AK525" s="28">
        <v>6.7</v>
      </c>
      <c r="AL525" s="28">
        <v>5.6</v>
      </c>
      <c r="AM525" s="33">
        <v>51</v>
      </c>
      <c r="AN525" s="36">
        <v>0</v>
      </c>
      <c r="AO525" s="32">
        <v>6.1</v>
      </c>
      <c r="AP525" s="32">
        <v>5.9</v>
      </c>
      <c r="AQ525" s="32" t="s">
        <v>393</v>
      </c>
      <c r="AR525" s="32" t="s">
        <v>393</v>
      </c>
      <c r="AS525" s="32">
        <v>5.8</v>
      </c>
      <c r="AT525" s="32" t="s">
        <v>393</v>
      </c>
      <c r="AU525" s="32" t="s">
        <v>393</v>
      </c>
      <c r="AV525" s="32" t="s">
        <v>393</v>
      </c>
      <c r="AW525" s="32" t="s">
        <v>393</v>
      </c>
      <c r="AX525" s="32" t="s">
        <v>393</v>
      </c>
      <c r="AY525" s="32">
        <v>5.0999999999999996</v>
      </c>
      <c r="AZ525" s="32" t="s">
        <v>393</v>
      </c>
      <c r="BA525" s="32" t="s">
        <v>393</v>
      </c>
      <c r="BB525" s="32" t="s">
        <v>393</v>
      </c>
      <c r="BC525" s="32">
        <v>6.6</v>
      </c>
      <c r="BD525" s="33">
        <v>5</v>
      </c>
      <c r="BE525" s="36">
        <v>0</v>
      </c>
      <c r="BF525" s="28">
        <v>6.9</v>
      </c>
      <c r="BG525" s="28">
        <v>5.2</v>
      </c>
      <c r="BH525" s="28">
        <v>4.8</v>
      </c>
      <c r="BI525" s="28">
        <v>6.8</v>
      </c>
      <c r="BJ525" s="28">
        <v>4.3</v>
      </c>
      <c r="BK525" s="28">
        <v>4.9000000000000004</v>
      </c>
      <c r="BL525" s="28">
        <v>6.6</v>
      </c>
      <c r="BM525" s="28">
        <v>5.8</v>
      </c>
      <c r="BN525" s="28">
        <v>5.3</v>
      </c>
      <c r="BO525" s="28">
        <v>6</v>
      </c>
      <c r="BP525" s="28">
        <v>4.7</v>
      </c>
      <c r="BQ525" s="28">
        <v>6.8</v>
      </c>
      <c r="BR525" s="28">
        <v>6</v>
      </c>
      <c r="BS525" s="28" t="s">
        <v>393</v>
      </c>
      <c r="BT525" s="28">
        <v>6.5</v>
      </c>
      <c r="BU525" s="28">
        <v>6</v>
      </c>
      <c r="BV525" s="28">
        <v>6.7</v>
      </c>
      <c r="BW525" s="28">
        <v>4.7</v>
      </c>
      <c r="BX525" s="28">
        <v>5.4</v>
      </c>
      <c r="BY525" s="28">
        <v>8.3000000000000007</v>
      </c>
      <c r="BZ525" s="33">
        <v>50</v>
      </c>
      <c r="CA525" s="36">
        <v>0</v>
      </c>
      <c r="CB525" s="28">
        <v>6.8</v>
      </c>
      <c r="CC525" s="28" t="s">
        <v>393</v>
      </c>
      <c r="CD525" s="28">
        <v>5.7</v>
      </c>
      <c r="CE525" s="28" t="s">
        <v>393</v>
      </c>
      <c r="CF525" s="28">
        <v>6.2</v>
      </c>
      <c r="CG525" s="28">
        <v>7.4</v>
      </c>
      <c r="CH525" s="28">
        <v>7.4</v>
      </c>
      <c r="CI525" s="28">
        <v>4.3</v>
      </c>
      <c r="CJ525" s="28" t="s">
        <v>393</v>
      </c>
      <c r="CK525" s="28">
        <v>6</v>
      </c>
      <c r="CL525" s="28" t="s">
        <v>393</v>
      </c>
      <c r="CM525" s="28" t="s">
        <v>393</v>
      </c>
      <c r="CN525" s="28" t="s">
        <v>393</v>
      </c>
      <c r="CO525" s="28" t="s">
        <v>393</v>
      </c>
      <c r="CP525" s="28">
        <v>4.2</v>
      </c>
      <c r="CQ525" s="28">
        <v>7.5</v>
      </c>
      <c r="CR525" s="28">
        <v>6.7</v>
      </c>
      <c r="CS525" s="28">
        <v>5.4</v>
      </c>
      <c r="CT525" s="28">
        <v>4.0999999999999996</v>
      </c>
      <c r="CU525" s="33">
        <v>27</v>
      </c>
      <c r="CV525" s="36">
        <v>0</v>
      </c>
      <c r="CW525" s="38">
        <v>128</v>
      </c>
      <c r="CX525" s="38">
        <v>0</v>
      </c>
      <c r="CY525" s="38">
        <v>0</v>
      </c>
      <c r="CZ525" s="38">
        <v>128</v>
      </c>
      <c r="DA525" s="38">
        <v>6.12</v>
      </c>
      <c r="DB525" s="38">
        <v>2.31</v>
      </c>
      <c r="DC525" s="28" t="s">
        <v>393</v>
      </c>
      <c r="DD525" s="28" t="s">
        <v>393</v>
      </c>
      <c r="DE525" s="28" t="s">
        <v>393</v>
      </c>
      <c r="DF525" s="28" t="s">
        <v>393</v>
      </c>
      <c r="DG525" s="38"/>
      <c r="DH525" s="38">
        <v>0</v>
      </c>
      <c r="DI525" s="38">
        <v>0</v>
      </c>
      <c r="DJ525" s="33">
        <v>0</v>
      </c>
      <c r="DK525" s="36">
        <v>5</v>
      </c>
      <c r="DL525" s="38">
        <v>128</v>
      </c>
      <c r="DM525" s="38">
        <v>5</v>
      </c>
      <c r="DN525" s="38">
        <v>5.89</v>
      </c>
      <c r="DO525" s="38">
        <v>2.23</v>
      </c>
      <c r="DP525" s="33">
        <v>133</v>
      </c>
      <c r="DQ525" s="36">
        <v>5</v>
      </c>
      <c r="DR525" s="28">
        <v>137</v>
      </c>
      <c r="DS525" s="28">
        <v>133</v>
      </c>
      <c r="DT525" s="28">
        <v>6.12</v>
      </c>
      <c r="DU525" s="28">
        <v>2.31</v>
      </c>
      <c r="DV525" s="28" t="s">
        <v>393</v>
      </c>
      <c r="DW525" s="168">
        <v>0</v>
      </c>
      <c r="DX525" s="427" t="s">
        <v>4856</v>
      </c>
    </row>
    <row r="526" spans="1:128" ht="15.95" customHeight="1" x14ac:dyDescent="0.2">
      <c r="A526" s="102">
        <v>6</v>
      </c>
      <c r="B526" s="630"/>
      <c r="C526" s="45">
        <v>2221724201</v>
      </c>
      <c r="D526" s="26" t="s">
        <v>7</v>
      </c>
      <c r="E526" s="26" t="s">
        <v>119</v>
      </c>
      <c r="F526" s="26" t="s">
        <v>16</v>
      </c>
      <c r="G526" s="27">
        <v>35796</v>
      </c>
      <c r="H526" s="26" t="s">
        <v>210</v>
      </c>
      <c r="I526" s="26" t="s">
        <v>212</v>
      </c>
      <c r="J526" s="28">
        <v>6.6</v>
      </c>
      <c r="K526" s="28">
        <v>6.1</v>
      </c>
      <c r="L526" s="28">
        <v>4.0999999999999996</v>
      </c>
      <c r="M526" s="28">
        <v>7.2</v>
      </c>
      <c r="N526" s="28">
        <v>4.5999999999999996</v>
      </c>
      <c r="O526" s="28">
        <v>6</v>
      </c>
      <c r="P526" s="28">
        <v>7.2</v>
      </c>
      <c r="Q526" s="28" t="s">
        <v>393</v>
      </c>
      <c r="R526" s="28">
        <v>6</v>
      </c>
      <c r="S526" s="28" t="s">
        <v>393</v>
      </c>
      <c r="T526" s="28" t="s">
        <v>393</v>
      </c>
      <c r="U526" s="28" t="s">
        <v>393</v>
      </c>
      <c r="V526" s="28" t="s">
        <v>393</v>
      </c>
      <c r="W526" s="28">
        <v>6.7</v>
      </c>
      <c r="X526" s="28">
        <v>4.3</v>
      </c>
      <c r="Y526" s="28">
        <v>7.5</v>
      </c>
      <c r="Z526" s="28">
        <v>8</v>
      </c>
      <c r="AA526" s="28">
        <v>4.8</v>
      </c>
      <c r="AB526" s="28">
        <v>5.2</v>
      </c>
      <c r="AC526" s="28">
        <v>5.0999999999999996</v>
      </c>
      <c r="AD526" s="28">
        <v>7.7</v>
      </c>
      <c r="AE526" s="28">
        <v>5</v>
      </c>
      <c r="AF526" s="28">
        <v>5.3</v>
      </c>
      <c r="AG526" s="28">
        <v>5</v>
      </c>
      <c r="AH526" s="28">
        <v>5.8</v>
      </c>
      <c r="AI526" s="28">
        <v>5.0999999999999996</v>
      </c>
      <c r="AJ526" s="28">
        <v>5.7</v>
      </c>
      <c r="AK526" s="28">
        <v>6.2</v>
      </c>
      <c r="AL526" s="28">
        <v>6</v>
      </c>
      <c r="AM526" s="33">
        <v>51</v>
      </c>
      <c r="AN526" s="36">
        <v>0</v>
      </c>
      <c r="AO526" s="32">
        <v>6.5</v>
      </c>
      <c r="AP526" s="32">
        <v>6</v>
      </c>
      <c r="AQ526" s="32" t="s">
        <v>393</v>
      </c>
      <c r="AR526" s="32">
        <v>6</v>
      </c>
      <c r="AS526" s="32" t="s">
        <v>393</v>
      </c>
      <c r="AT526" s="32" t="s">
        <v>393</v>
      </c>
      <c r="AU526" s="32" t="s">
        <v>393</v>
      </c>
      <c r="AV526" s="32" t="s">
        <v>393</v>
      </c>
      <c r="AW526" s="32">
        <v>7.6</v>
      </c>
      <c r="AX526" s="32" t="s">
        <v>393</v>
      </c>
      <c r="AY526" s="32" t="s">
        <v>393</v>
      </c>
      <c r="AZ526" s="32" t="s">
        <v>393</v>
      </c>
      <c r="BA526" s="32" t="s">
        <v>393</v>
      </c>
      <c r="BB526" s="32" t="s">
        <v>393</v>
      </c>
      <c r="BC526" s="32">
        <v>6.9</v>
      </c>
      <c r="BD526" s="33">
        <v>5</v>
      </c>
      <c r="BE526" s="36">
        <v>0</v>
      </c>
      <c r="BF526" s="28">
        <v>5.2</v>
      </c>
      <c r="BG526" s="28">
        <v>4.5999999999999996</v>
      </c>
      <c r="BH526" s="28">
        <v>9</v>
      </c>
      <c r="BI526" s="28">
        <v>6.1</v>
      </c>
      <c r="BJ526" s="28">
        <v>6.6</v>
      </c>
      <c r="BK526" s="28">
        <v>5.4</v>
      </c>
      <c r="BL526" s="28">
        <v>8.1</v>
      </c>
      <c r="BM526" s="28">
        <v>6</v>
      </c>
      <c r="BN526" s="28">
        <v>6.7</v>
      </c>
      <c r="BO526" s="28">
        <v>6.2</v>
      </c>
      <c r="BP526" s="28">
        <v>4.5999999999999996</v>
      </c>
      <c r="BQ526" s="28">
        <v>5.9</v>
      </c>
      <c r="BR526" s="28">
        <v>4.8</v>
      </c>
      <c r="BS526" s="28" t="s">
        <v>393</v>
      </c>
      <c r="BT526" s="28">
        <v>4.5</v>
      </c>
      <c r="BU526" s="28">
        <v>6.5</v>
      </c>
      <c r="BV526" s="28">
        <v>5.0999999999999996</v>
      </c>
      <c r="BW526" s="28">
        <v>5</v>
      </c>
      <c r="BX526" s="28">
        <v>5.2</v>
      </c>
      <c r="BY526" s="28">
        <v>7.8</v>
      </c>
      <c r="BZ526" s="33">
        <v>50</v>
      </c>
      <c r="CA526" s="36">
        <v>0</v>
      </c>
      <c r="CB526" s="28">
        <v>7.8</v>
      </c>
      <c r="CC526" s="28" t="s">
        <v>393</v>
      </c>
      <c r="CD526" s="28">
        <v>6.8</v>
      </c>
      <c r="CE526" s="28" t="s">
        <v>393</v>
      </c>
      <c r="CF526" s="28">
        <v>5.3</v>
      </c>
      <c r="CG526" s="28">
        <v>7.8</v>
      </c>
      <c r="CH526" s="28">
        <v>7.8</v>
      </c>
      <c r="CI526" s="28">
        <v>5.2</v>
      </c>
      <c r="CJ526" s="28" t="s">
        <v>393</v>
      </c>
      <c r="CK526" s="28">
        <v>4.8</v>
      </c>
      <c r="CL526" s="28" t="s">
        <v>393</v>
      </c>
      <c r="CM526" s="28" t="s">
        <v>393</v>
      </c>
      <c r="CN526" s="28" t="s">
        <v>393</v>
      </c>
      <c r="CO526" s="28" t="s">
        <v>393</v>
      </c>
      <c r="CP526" s="28">
        <v>5.4</v>
      </c>
      <c r="CQ526" s="28">
        <v>7</v>
      </c>
      <c r="CR526" s="28">
        <v>7.4</v>
      </c>
      <c r="CS526" s="28">
        <v>7</v>
      </c>
      <c r="CT526" s="28">
        <v>6.2</v>
      </c>
      <c r="CU526" s="33">
        <v>27</v>
      </c>
      <c r="CV526" s="36">
        <v>0</v>
      </c>
      <c r="CW526" s="38">
        <v>128</v>
      </c>
      <c r="CX526" s="38">
        <v>0</v>
      </c>
      <c r="CY526" s="38">
        <v>0</v>
      </c>
      <c r="CZ526" s="38">
        <v>128</v>
      </c>
      <c r="DA526" s="38">
        <v>5.92</v>
      </c>
      <c r="DB526" s="38">
        <v>2.21</v>
      </c>
      <c r="DC526" s="28" t="s">
        <v>393</v>
      </c>
      <c r="DD526" s="28" t="s">
        <v>393</v>
      </c>
      <c r="DE526" s="28" t="s">
        <v>393</v>
      </c>
      <c r="DF526" s="28" t="s">
        <v>393</v>
      </c>
      <c r="DG526" s="38"/>
      <c r="DH526" s="38">
        <v>0</v>
      </c>
      <c r="DI526" s="38">
        <v>0</v>
      </c>
      <c r="DJ526" s="33">
        <v>0</v>
      </c>
      <c r="DK526" s="36">
        <v>5</v>
      </c>
      <c r="DL526" s="38">
        <v>128</v>
      </c>
      <c r="DM526" s="38">
        <v>5</v>
      </c>
      <c r="DN526" s="38">
        <v>5.7</v>
      </c>
      <c r="DO526" s="38">
        <v>2.12</v>
      </c>
      <c r="DP526" s="33">
        <v>133</v>
      </c>
      <c r="DQ526" s="36">
        <v>5</v>
      </c>
      <c r="DR526" s="28">
        <v>137</v>
      </c>
      <c r="DS526" s="28">
        <v>133</v>
      </c>
      <c r="DT526" s="28">
        <v>5.92</v>
      </c>
      <c r="DU526" s="28">
        <v>2.21</v>
      </c>
      <c r="DV526" s="28" t="s">
        <v>378</v>
      </c>
      <c r="DW526" s="168">
        <v>0</v>
      </c>
      <c r="DX526" s="427" t="s">
        <v>4856</v>
      </c>
    </row>
    <row r="527" spans="1:128" ht="15.95" customHeight="1" x14ac:dyDescent="0.2">
      <c r="A527" s="102">
        <v>7</v>
      </c>
      <c r="B527" s="630"/>
      <c r="C527" s="45">
        <v>2221724191</v>
      </c>
      <c r="D527" s="26" t="s">
        <v>18</v>
      </c>
      <c r="E527" s="26" t="s">
        <v>77</v>
      </c>
      <c r="F527" s="26" t="s">
        <v>170</v>
      </c>
      <c r="G527" s="27">
        <v>35864</v>
      </c>
      <c r="H527" s="26" t="s">
        <v>210</v>
      </c>
      <c r="I527" s="26" t="s">
        <v>212</v>
      </c>
      <c r="J527" s="28">
        <v>7.7</v>
      </c>
      <c r="K527" s="28">
        <v>5.5</v>
      </c>
      <c r="L527" s="28">
        <v>5.3</v>
      </c>
      <c r="M527" s="28">
        <v>7.1</v>
      </c>
      <c r="N527" s="28">
        <v>4.9000000000000004</v>
      </c>
      <c r="O527" s="28">
        <v>6</v>
      </c>
      <c r="P527" s="28">
        <v>6.2</v>
      </c>
      <c r="Q527" s="28" t="s">
        <v>393</v>
      </c>
      <c r="R527" s="28">
        <v>5.9</v>
      </c>
      <c r="S527" s="28" t="s">
        <v>393</v>
      </c>
      <c r="T527" s="28" t="s">
        <v>393</v>
      </c>
      <c r="U527" s="28" t="s">
        <v>393</v>
      </c>
      <c r="V527" s="28" t="s">
        <v>393</v>
      </c>
      <c r="W527" s="28">
        <v>7.2</v>
      </c>
      <c r="X527" s="28">
        <v>5.6</v>
      </c>
      <c r="Y527" s="28">
        <v>8.3000000000000007</v>
      </c>
      <c r="Z527" s="28">
        <v>7.6</v>
      </c>
      <c r="AA527" s="28">
        <v>6.5</v>
      </c>
      <c r="AB527" s="28">
        <v>6</v>
      </c>
      <c r="AC527" s="28">
        <v>5.5</v>
      </c>
      <c r="AD527" s="28">
        <v>5.5</v>
      </c>
      <c r="AE527" s="28">
        <v>7.3</v>
      </c>
      <c r="AF527" s="28">
        <v>6.7</v>
      </c>
      <c r="AG527" s="28">
        <v>5.7</v>
      </c>
      <c r="AH527" s="28">
        <v>5.4</v>
      </c>
      <c r="AI527" s="28">
        <v>6.3</v>
      </c>
      <c r="AJ527" s="28">
        <v>5.4</v>
      </c>
      <c r="AK527" s="28">
        <v>6.9</v>
      </c>
      <c r="AL527" s="28">
        <v>4.5999999999999996</v>
      </c>
      <c r="AM527" s="33">
        <v>51</v>
      </c>
      <c r="AN527" s="36">
        <v>0</v>
      </c>
      <c r="AO527" s="32">
        <v>4.7</v>
      </c>
      <c r="AP527" s="32">
        <v>5.9</v>
      </c>
      <c r="AQ527" s="32" t="s">
        <v>393</v>
      </c>
      <c r="AR527" s="32" t="s">
        <v>393</v>
      </c>
      <c r="AS527" s="32" t="s">
        <v>393</v>
      </c>
      <c r="AT527" s="32" t="s">
        <v>393</v>
      </c>
      <c r="AU527" s="32">
        <v>6.3</v>
      </c>
      <c r="AV527" s="32" t="s">
        <v>393</v>
      </c>
      <c r="AW527" s="32" t="s">
        <v>393</v>
      </c>
      <c r="AX527" s="32" t="s">
        <v>393</v>
      </c>
      <c r="AY527" s="32" t="s">
        <v>393</v>
      </c>
      <c r="AZ527" s="32" t="s">
        <v>393</v>
      </c>
      <c r="BA527" s="32">
        <v>5.9</v>
      </c>
      <c r="BB527" s="32" t="s">
        <v>393</v>
      </c>
      <c r="BC527" s="32">
        <v>7</v>
      </c>
      <c r="BD527" s="33">
        <v>5</v>
      </c>
      <c r="BE527" s="36">
        <v>0</v>
      </c>
      <c r="BF527" s="28">
        <v>4.0999999999999996</v>
      </c>
      <c r="BG527" s="28">
        <v>5.0999999999999996</v>
      </c>
      <c r="BH527" s="28">
        <v>6.4</v>
      </c>
      <c r="BI527" s="28">
        <v>6.2</v>
      </c>
      <c r="BJ527" s="28">
        <v>4.2</v>
      </c>
      <c r="BK527" s="28">
        <v>5.8</v>
      </c>
      <c r="BL527" s="28">
        <v>5.9</v>
      </c>
      <c r="BM527" s="28">
        <v>5.9</v>
      </c>
      <c r="BN527" s="28">
        <v>4.5</v>
      </c>
      <c r="BO527" s="28">
        <v>5.9</v>
      </c>
      <c r="BP527" s="28">
        <v>4.5999999999999996</v>
      </c>
      <c r="BQ527" s="28">
        <v>5.6</v>
      </c>
      <c r="BR527" s="28">
        <v>6.3</v>
      </c>
      <c r="BS527" s="28" t="s">
        <v>393</v>
      </c>
      <c r="BT527" s="28">
        <v>5.9</v>
      </c>
      <c r="BU527" s="28">
        <v>5.3</v>
      </c>
      <c r="BV527" s="28">
        <v>6</v>
      </c>
      <c r="BW527" s="28">
        <v>6.4</v>
      </c>
      <c r="BX527" s="28">
        <v>7.6</v>
      </c>
      <c r="BY527" s="28">
        <v>8.3000000000000007</v>
      </c>
      <c r="BZ527" s="33">
        <v>50</v>
      </c>
      <c r="CA527" s="36">
        <v>0</v>
      </c>
      <c r="CB527" s="28">
        <v>7.5</v>
      </c>
      <c r="CC527" s="28" t="s">
        <v>393</v>
      </c>
      <c r="CD527" s="28">
        <v>5.0999999999999996</v>
      </c>
      <c r="CE527" s="28" t="s">
        <v>393</v>
      </c>
      <c r="CF527" s="28">
        <v>6.9</v>
      </c>
      <c r="CG527" s="28">
        <v>5.3</v>
      </c>
      <c r="CH527" s="28">
        <v>5.9</v>
      </c>
      <c r="CI527" s="28">
        <v>5.2</v>
      </c>
      <c r="CJ527" s="28" t="s">
        <v>393</v>
      </c>
      <c r="CK527" s="28">
        <v>5.8</v>
      </c>
      <c r="CL527" s="28" t="s">
        <v>393</v>
      </c>
      <c r="CM527" s="28" t="s">
        <v>393</v>
      </c>
      <c r="CN527" s="28" t="s">
        <v>393</v>
      </c>
      <c r="CO527" s="28" t="s">
        <v>393</v>
      </c>
      <c r="CP527" s="28">
        <v>5.3</v>
      </c>
      <c r="CQ527" s="28">
        <v>6.3</v>
      </c>
      <c r="CR527" s="28">
        <v>6.9</v>
      </c>
      <c r="CS527" s="28">
        <v>7.5</v>
      </c>
      <c r="CT527" s="28">
        <v>7.1</v>
      </c>
      <c r="CU527" s="33">
        <v>27</v>
      </c>
      <c r="CV527" s="36">
        <v>0</v>
      </c>
      <c r="CW527" s="38">
        <v>128</v>
      </c>
      <c r="CX527" s="38">
        <v>0</v>
      </c>
      <c r="CY527" s="38">
        <v>0</v>
      </c>
      <c r="CZ527" s="38">
        <v>128</v>
      </c>
      <c r="DA527" s="38">
        <v>5.95</v>
      </c>
      <c r="DB527" s="38">
        <v>2.1800000000000002</v>
      </c>
      <c r="DC527" s="28" t="s">
        <v>393</v>
      </c>
      <c r="DD527" s="28" t="s">
        <v>393</v>
      </c>
      <c r="DE527" s="28" t="s">
        <v>393</v>
      </c>
      <c r="DF527" s="28" t="s">
        <v>393</v>
      </c>
      <c r="DG527" s="38"/>
      <c r="DH527" s="38">
        <v>0</v>
      </c>
      <c r="DI527" s="38">
        <v>0</v>
      </c>
      <c r="DJ527" s="33">
        <v>0</v>
      </c>
      <c r="DK527" s="36">
        <v>5</v>
      </c>
      <c r="DL527" s="38">
        <v>128</v>
      </c>
      <c r="DM527" s="38">
        <v>5</v>
      </c>
      <c r="DN527" s="38">
        <v>5.73</v>
      </c>
      <c r="DO527" s="38">
        <v>2.1</v>
      </c>
      <c r="DP527" s="33">
        <v>133</v>
      </c>
      <c r="DQ527" s="36">
        <v>5</v>
      </c>
      <c r="DR527" s="28">
        <v>137</v>
      </c>
      <c r="DS527" s="28">
        <v>133</v>
      </c>
      <c r="DT527" s="28">
        <v>5.95</v>
      </c>
      <c r="DU527" s="28">
        <v>2.1800000000000002</v>
      </c>
      <c r="DV527" s="28" t="s">
        <v>393</v>
      </c>
      <c r="DW527" s="168">
        <v>0</v>
      </c>
      <c r="DX527" s="427" t="s">
        <v>4856</v>
      </c>
    </row>
    <row r="528" spans="1:128" ht="15.95" customHeight="1" x14ac:dyDescent="0.2">
      <c r="A528" s="102">
        <v>8</v>
      </c>
      <c r="B528" s="630"/>
      <c r="C528" s="45">
        <v>2220727395</v>
      </c>
      <c r="D528" s="26" t="s">
        <v>6</v>
      </c>
      <c r="E528" s="26" t="s">
        <v>48</v>
      </c>
      <c r="F528" s="26" t="s">
        <v>178</v>
      </c>
      <c r="G528" s="27">
        <v>36076</v>
      </c>
      <c r="H528" s="26" t="s">
        <v>209</v>
      </c>
      <c r="I528" s="26" t="s">
        <v>212</v>
      </c>
      <c r="J528" s="28">
        <v>8</v>
      </c>
      <c r="K528" s="28">
        <v>6.8</v>
      </c>
      <c r="L528" s="28">
        <v>4</v>
      </c>
      <c r="M528" s="28">
        <v>6.5</v>
      </c>
      <c r="N528" s="28">
        <v>7.6</v>
      </c>
      <c r="O528" s="28">
        <v>5.3</v>
      </c>
      <c r="P528" s="28">
        <v>4.9000000000000004</v>
      </c>
      <c r="Q528" s="28" t="s">
        <v>393</v>
      </c>
      <c r="R528" s="28">
        <v>5.6</v>
      </c>
      <c r="S528" s="28" t="s">
        <v>393</v>
      </c>
      <c r="T528" s="28" t="s">
        <v>393</v>
      </c>
      <c r="U528" s="28" t="s">
        <v>393</v>
      </c>
      <c r="V528" s="28" t="s">
        <v>393</v>
      </c>
      <c r="W528" s="28">
        <v>7.5</v>
      </c>
      <c r="X528" s="28">
        <v>6.4</v>
      </c>
      <c r="Y528" s="28">
        <v>8.3000000000000007</v>
      </c>
      <c r="Z528" s="28">
        <v>8.5</v>
      </c>
      <c r="AA528" s="28">
        <v>6.2</v>
      </c>
      <c r="AB528" s="28">
        <v>5.2</v>
      </c>
      <c r="AC528" s="28">
        <v>4.9000000000000004</v>
      </c>
      <c r="AD528" s="28">
        <v>4.5999999999999996</v>
      </c>
      <c r="AE528" s="28">
        <v>5.9</v>
      </c>
      <c r="AF528" s="28">
        <v>5.0999999999999996</v>
      </c>
      <c r="AG528" s="28">
        <v>5.0999999999999996</v>
      </c>
      <c r="AH528" s="28">
        <v>5.4</v>
      </c>
      <c r="AI528" s="28">
        <v>4.8</v>
      </c>
      <c r="AJ528" s="28">
        <v>7.2</v>
      </c>
      <c r="AK528" s="28">
        <v>6.3</v>
      </c>
      <c r="AL528" s="28">
        <v>5.5</v>
      </c>
      <c r="AM528" s="33">
        <v>51</v>
      </c>
      <c r="AN528" s="36">
        <v>0</v>
      </c>
      <c r="AO528" s="32">
        <v>5.0999999999999996</v>
      </c>
      <c r="AP528" s="32">
        <v>6</v>
      </c>
      <c r="AQ528" s="32">
        <v>8.1</v>
      </c>
      <c r="AR528" s="32" t="s">
        <v>393</v>
      </c>
      <c r="AS528" s="32">
        <v>0</v>
      </c>
      <c r="AT528" s="32" t="s">
        <v>393</v>
      </c>
      <c r="AU528" s="32" t="s">
        <v>393</v>
      </c>
      <c r="AV528" s="32" t="s">
        <v>393</v>
      </c>
      <c r="AW528" s="32">
        <v>6.5</v>
      </c>
      <c r="AX528" s="32" t="s">
        <v>393</v>
      </c>
      <c r="AY528" s="32" t="s">
        <v>393</v>
      </c>
      <c r="AZ528" s="32" t="s">
        <v>393</v>
      </c>
      <c r="BA528" s="32" t="s">
        <v>393</v>
      </c>
      <c r="BB528" s="32" t="s">
        <v>393</v>
      </c>
      <c r="BC528" s="32">
        <v>7.2</v>
      </c>
      <c r="BD528" s="33">
        <v>5</v>
      </c>
      <c r="BE528" s="36">
        <v>0</v>
      </c>
      <c r="BF528" s="28">
        <v>4.2</v>
      </c>
      <c r="BG528" s="28">
        <v>5.8</v>
      </c>
      <c r="BH528" s="28">
        <v>5.0999999999999996</v>
      </c>
      <c r="BI528" s="28">
        <v>7</v>
      </c>
      <c r="BJ528" s="28">
        <v>6.5</v>
      </c>
      <c r="BK528" s="28">
        <v>5</v>
      </c>
      <c r="BL528" s="28">
        <v>7.3</v>
      </c>
      <c r="BM528" s="28">
        <v>5.0999999999999996</v>
      </c>
      <c r="BN528" s="28">
        <v>5.0999999999999996</v>
      </c>
      <c r="BO528" s="28">
        <v>5.0999999999999996</v>
      </c>
      <c r="BP528" s="28">
        <v>4.3</v>
      </c>
      <c r="BQ528" s="28">
        <v>4.7</v>
      </c>
      <c r="BR528" s="28">
        <v>5.3</v>
      </c>
      <c r="BS528" s="28" t="s">
        <v>393</v>
      </c>
      <c r="BT528" s="28">
        <v>6.8</v>
      </c>
      <c r="BU528" s="28">
        <v>5.8</v>
      </c>
      <c r="BV528" s="28">
        <v>5</v>
      </c>
      <c r="BW528" s="28">
        <v>5.7</v>
      </c>
      <c r="BX528" s="28">
        <v>5.8</v>
      </c>
      <c r="BY528" s="28">
        <v>7.9</v>
      </c>
      <c r="BZ528" s="33">
        <v>50</v>
      </c>
      <c r="CA528" s="36">
        <v>0</v>
      </c>
      <c r="CB528" s="28">
        <v>8.4</v>
      </c>
      <c r="CC528" s="28" t="s">
        <v>393</v>
      </c>
      <c r="CD528" s="28">
        <v>5.9</v>
      </c>
      <c r="CE528" s="28" t="s">
        <v>393</v>
      </c>
      <c r="CF528" s="28">
        <v>6.5</v>
      </c>
      <c r="CG528" s="28">
        <v>5.2</v>
      </c>
      <c r="CH528" s="28">
        <v>6</v>
      </c>
      <c r="CI528" s="28">
        <v>6.1</v>
      </c>
      <c r="CJ528" s="28" t="s">
        <v>393</v>
      </c>
      <c r="CK528" s="28">
        <v>5.5</v>
      </c>
      <c r="CL528" s="28" t="s">
        <v>393</v>
      </c>
      <c r="CM528" s="28" t="s">
        <v>393</v>
      </c>
      <c r="CN528" s="28" t="s">
        <v>393</v>
      </c>
      <c r="CO528" s="28" t="s">
        <v>393</v>
      </c>
      <c r="CP528" s="28">
        <v>4.9000000000000004</v>
      </c>
      <c r="CQ528" s="28">
        <v>7</v>
      </c>
      <c r="CR528" s="28">
        <v>6.4</v>
      </c>
      <c r="CS528" s="28">
        <v>5.0999999999999996</v>
      </c>
      <c r="CT528" s="28">
        <v>6.4</v>
      </c>
      <c r="CU528" s="33">
        <v>27</v>
      </c>
      <c r="CV528" s="36">
        <v>0</v>
      </c>
      <c r="CW528" s="38">
        <v>128</v>
      </c>
      <c r="CX528" s="38">
        <v>0</v>
      </c>
      <c r="CY528" s="38">
        <v>0</v>
      </c>
      <c r="CZ528" s="38">
        <v>128</v>
      </c>
      <c r="DA528" s="38">
        <v>5.84</v>
      </c>
      <c r="DB528" s="38">
        <v>2.13</v>
      </c>
      <c r="DC528" s="28" t="s">
        <v>393</v>
      </c>
      <c r="DD528" s="28" t="s">
        <v>393</v>
      </c>
      <c r="DE528" s="28" t="s">
        <v>393</v>
      </c>
      <c r="DF528" s="28" t="s">
        <v>393</v>
      </c>
      <c r="DG528" s="38"/>
      <c r="DH528" s="38">
        <v>0</v>
      </c>
      <c r="DI528" s="38">
        <v>0</v>
      </c>
      <c r="DJ528" s="33">
        <v>0</v>
      </c>
      <c r="DK528" s="36">
        <v>5</v>
      </c>
      <c r="DL528" s="38">
        <v>128</v>
      </c>
      <c r="DM528" s="38">
        <v>5</v>
      </c>
      <c r="DN528" s="38">
        <v>5.62</v>
      </c>
      <c r="DO528" s="38">
        <v>2.0499999999999998</v>
      </c>
      <c r="DP528" s="33">
        <v>133</v>
      </c>
      <c r="DQ528" s="36">
        <v>5</v>
      </c>
      <c r="DR528" s="28">
        <v>137</v>
      </c>
      <c r="DS528" s="28">
        <v>133</v>
      </c>
      <c r="DT528" s="28">
        <v>5.84</v>
      </c>
      <c r="DU528" s="28">
        <v>2.13</v>
      </c>
      <c r="DV528" s="28" t="s">
        <v>393</v>
      </c>
      <c r="DW528" s="168">
        <v>0</v>
      </c>
      <c r="DX528" s="427" t="s">
        <v>4856</v>
      </c>
    </row>
    <row r="529" spans="1:128" ht="15.95" customHeight="1" x14ac:dyDescent="0.2">
      <c r="A529" s="102">
        <v>9</v>
      </c>
      <c r="B529" s="630"/>
      <c r="C529" s="557">
        <v>2221724198</v>
      </c>
      <c r="D529" s="26" t="s">
        <v>14</v>
      </c>
      <c r="E529" s="26" t="s">
        <v>20</v>
      </c>
      <c r="F529" s="26" t="s">
        <v>81</v>
      </c>
      <c r="G529" s="27">
        <v>36059</v>
      </c>
      <c r="H529" s="26" t="s">
        <v>210</v>
      </c>
      <c r="I529" s="26" t="s">
        <v>212</v>
      </c>
      <c r="J529" s="28">
        <v>7.2</v>
      </c>
      <c r="K529" s="28">
        <v>6.3</v>
      </c>
      <c r="L529" s="28">
        <v>5.6</v>
      </c>
      <c r="M529" s="28">
        <v>6.8</v>
      </c>
      <c r="N529" s="28">
        <v>4.9000000000000004</v>
      </c>
      <c r="O529" s="28">
        <v>5.0999999999999996</v>
      </c>
      <c r="P529" s="28">
        <v>7.5</v>
      </c>
      <c r="Q529" s="28" t="s">
        <v>393</v>
      </c>
      <c r="R529" s="28">
        <v>6</v>
      </c>
      <c r="S529" s="28" t="s">
        <v>393</v>
      </c>
      <c r="T529" s="28" t="s">
        <v>393</v>
      </c>
      <c r="U529" s="28" t="s">
        <v>393</v>
      </c>
      <c r="V529" s="28" t="s">
        <v>393</v>
      </c>
      <c r="W529" s="28">
        <v>6.6</v>
      </c>
      <c r="X529" s="28">
        <v>6.3</v>
      </c>
      <c r="Y529" s="28">
        <v>7.7</v>
      </c>
      <c r="Z529" s="28">
        <v>7.2</v>
      </c>
      <c r="AA529" s="28">
        <v>5.4</v>
      </c>
      <c r="AB529" s="28">
        <v>6</v>
      </c>
      <c r="AC529" s="28">
        <v>4.4000000000000004</v>
      </c>
      <c r="AD529" s="28">
        <v>4.4000000000000004</v>
      </c>
      <c r="AE529" s="28">
        <v>7.4</v>
      </c>
      <c r="AF529" s="28">
        <v>6.5</v>
      </c>
      <c r="AG529" s="28">
        <v>6.7</v>
      </c>
      <c r="AH529" s="28">
        <v>7.4</v>
      </c>
      <c r="AI529" s="28">
        <v>5.5</v>
      </c>
      <c r="AJ529" s="28">
        <v>5.6</v>
      </c>
      <c r="AK529" s="28">
        <v>7.4</v>
      </c>
      <c r="AL529" s="28">
        <v>4.8</v>
      </c>
      <c r="AM529" s="33">
        <v>51</v>
      </c>
      <c r="AN529" s="36">
        <v>0</v>
      </c>
      <c r="AO529" s="32">
        <v>8.1999999999999993</v>
      </c>
      <c r="AP529" s="32">
        <v>6</v>
      </c>
      <c r="AQ529" s="32" t="s">
        <v>393</v>
      </c>
      <c r="AR529" s="32">
        <v>6.9</v>
      </c>
      <c r="AS529" s="32" t="s">
        <v>393</v>
      </c>
      <c r="AT529" s="32" t="s">
        <v>393</v>
      </c>
      <c r="AU529" s="32" t="s">
        <v>393</v>
      </c>
      <c r="AV529" s="32" t="s">
        <v>393</v>
      </c>
      <c r="AW529" s="32" t="s">
        <v>393</v>
      </c>
      <c r="AX529" s="32">
        <v>5.2</v>
      </c>
      <c r="AY529" s="32" t="s">
        <v>393</v>
      </c>
      <c r="AZ529" s="32" t="s">
        <v>393</v>
      </c>
      <c r="BA529" s="32" t="s">
        <v>393</v>
      </c>
      <c r="BB529" s="32" t="s">
        <v>393</v>
      </c>
      <c r="BC529" s="32">
        <v>5.0999999999999996</v>
      </c>
      <c r="BD529" s="33">
        <v>5</v>
      </c>
      <c r="BE529" s="36">
        <v>0</v>
      </c>
      <c r="BF529" s="28">
        <v>4.8</v>
      </c>
      <c r="BG529" s="28">
        <v>4.3</v>
      </c>
      <c r="BH529" s="28">
        <v>7.3</v>
      </c>
      <c r="BI529" s="28">
        <v>5.7</v>
      </c>
      <c r="BJ529" s="28">
        <v>5.0999999999999996</v>
      </c>
      <c r="BK529" s="28">
        <v>4.8</v>
      </c>
      <c r="BL529" s="28">
        <v>7.4</v>
      </c>
      <c r="BM529" s="28">
        <v>6.6</v>
      </c>
      <c r="BN529" s="28">
        <v>5.3</v>
      </c>
      <c r="BO529" s="28">
        <v>7.3</v>
      </c>
      <c r="BP529" s="28">
        <v>4</v>
      </c>
      <c r="BQ529" s="28">
        <v>5.6</v>
      </c>
      <c r="BR529" s="28">
        <v>4</v>
      </c>
      <c r="BS529" s="28" t="s">
        <v>393</v>
      </c>
      <c r="BT529" s="28">
        <v>4.3</v>
      </c>
      <c r="BU529" s="28">
        <v>5</v>
      </c>
      <c r="BV529" s="28">
        <v>6</v>
      </c>
      <c r="BW529" s="28">
        <v>4.7</v>
      </c>
      <c r="BX529" s="28">
        <v>5.7</v>
      </c>
      <c r="BY529" s="28">
        <v>7.9</v>
      </c>
      <c r="BZ529" s="33">
        <v>50</v>
      </c>
      <c r="CA529" s="36">
        <v>0</v>
      </c>
      <c r="CB529" s="28">
        <v>7.2</v>
      </c>
      <c r="CC529" s="28" t="s">
        <v>393</v>
      </c>
      <c r="CD529" s="28">
        <v>6.1</v>
      </c>
      <c r="CE529" s="28" t="s">
        <v>393</v>
      </c>
      <c r="CF529" s="28">
        <v>5.5</v>
      </c>
      <c r="CG529" s="28">
        <v>4.7</v>
      </c>
      <c r="CH529" s="28">
        <v>7.1</v>
      </c>
      <c r="CI529" s="28">
        <v>4</v>
      </c>
      <c r="CJ529" s="28" t="s">
        <v>393</v>
      </c>
      <c r="CK529" s="28">
        <v>6.5</v>
      </c>
      <c r="CL529" s="28" t="s">
        <v>393</v>
      </c>
      <c r="CM529" s="28" t="s">
        <v>393</v>
      </c>
      <c r="CN529" s="28" t="s">
        <v>393</v>
      </c>
      <c r="CO529" s="28" t="s">
        <v>393</v>
      </c>
      <c r="CP529" s="28">
        <v>4.8</v>
      </c>
      <c r="CQ529" s="28">
        <v>6.5</v>
      </c>
      <c r="CR529" s="28">
        <v>5.8</v>
      </c>
      <c r="CS529" s="28">
        <v>5.3</v>
      </c>
      <c r="CT529" s="28">
        <v>7.9</v>
      </c>
      <c r="CU529" s="33">
        <v>27</v>
      </c>
      <c r="CV529" s="36">
        <v>0</v>
      </c>
      <c r="CW529" s="38">
        <v>128</v>
      </c>
      <c r="CX529" s="38">
        <v>0</v>
      </c>
      <c r="CY529" s="38">
        <v>0</v>
      </c>
      <c r="CZ529" s="38">
        <v>128</v>
      </c>
      <c r="DA529" s="38">
        <v>5.73</v>
      </c>
      <c r="DB529" s="38">
        <v>2.0699999999999998</v>
      </c>
      <c r="DC529" s="28" t="s">
        <v>393</v>
      </c>
      <c r="DD529" s="28" t="s">
        <v>393</v>
      </c>
      <c r="DE529" s="28" t="s">
        <v>393</v>
      </c>
      <c r="DF529" s="28" t="s">
        <v>393</v>
      </c>
      <c r="DG529" s="38"/>
      <c r="DH529" s="38">
        <v>0</v>
      </c>
      <c r="DI529" s="38">
        <v>0</v>
      </c>
      <c r="DJ529" s="33">
        <v>0</v>
      </c>
      <c r="DK529" s="36">
        <v>5</v>
      </c>
      <c r="DL529" s="38">
        <v>128</v>
      </c>
      <c r="DM529" s="38">
        <v>5</v>
      </c>
      <c r="DN529" s="38">
        <v>5.52</v>
      </c>
      <c r="DO529" s="38">
        <v>1.99</v>
      </c>
      <c r="DP529" s="33">
        <v>133</v>
      </c>
      <c r="DQ529" s="36">
        <v>5</v>
      </c>
      <c r="DR529" s="28">
        <v>137</v>
      </c>
      <c r="DS529" s="28">
        <v>133</v>
      </c>
      <c r="DT529" s="28">
        <v>5.73</v>
      </c>
      <c r="DU529" s="28">
        <v>2.0699999999999998</v>
      </c>
      <c r="DV529" s="28" t="s">
        <v>393</v>
      </c>
      <c r="DW529" s="168">
        <v>0</v>
      </c>
      <c r="DX529" s="427" t="s">
        <v>4856</v>
      </c>
    </row>
    <row r="530" spans="1:128" ht="15.95" customHeight="1" x14ac:dyDescent="0.2">
      <c r="A530" s="102">
        <v>1</v>
      </c>
      <c r="B530" s="631" t="s">
        <v>4857</v>
      </c>
      <c r="C530" s="45">
        <v>2221727284</v>
      </c>
      <c r="D530" s="26" t="s">
        <v>6</v>
      </c>
      <c r="E530" s="26" t="s">
        <v>52</v>
      </c>
      <c r="F530" s="26" t="s">
        <v>135</v>
      </c>
      <c r="G530" s="27">
        <v>36095</v>
      </c>
      <c r="H530" s="26" t="s">
        <v>210</v>
      </c>
      <c r="I530" s="26" t="s">
        <v>212</v>
      </c>
      <c r="J530" s="28">
        <v>8.5</v>
      </c>
      <c r="K530" s="28">
        <v>6.2</v>
      </c>
      <c r="L530" s="28">
        <v>7</v>
      </c>
      <c r="M530" s="28">
        <v>7.5</v>
      </c>
      <c r="N530" s="28">
        <v>6.3</v>
      </c>
      <c r="O530" s="28">
        <v>7.1</v>
      </c>
      <c r="P530" s="28">
        <v>5.9</v>
      </c>
      <c r="Q530" s="28" t="s">
        <v>393</v>
      </c>
      <c r="R530" s="28">
        <v>5.5</v>
      </c>
      <c r="S530" s="28" t="s">
        <v>393</v>
      </c>
      <c r="T530" s="28" t="s">
        <v>393</v>
      </c>
      <c r="U530" s="28" t="s">
        <v>393</v>
      </c>
      <c r="V530" s="28" t="s">
        <v>393</v>
      </c>
      <c r="W530" s="28">
        <v>7.2</v>
      </c>
      <c r="X530" s="28">
        <v>5.5</v>
      </c>
      <c r="Y530" s="28">
        <v>7.7</v>
      </c>
      <c r="Z530" s="28">
        <v>7.3</v>
      </c>
      <c r="AA530" s="28">
        <v>5.9</v>
      </c>
      <c r="AB530" s="28">
        <v>4.8</v>
      </c>
      <c r="AC530" s="28">
        <v>6</v>
      </c>
      <c r="AD530" s="28">
        <v>6.9</v>
      </c>
      <c r="AE530" s="28">
        <v>6.5</v>
      </c>
      <c r="AF530" s="28">
        <v>6.3</v>
      </c>
      <c r="AG530" s="28">
        <v>7.7</v>
      </c>
      <c r="AH530" s="28">
        <v>4.8</v>
      </c>
      <c r="AI530" s="28">
        <v>6.9</v>
      </c>
      <c r="AJ530" s="28">
        <v>4</v>
      </c>
      <c r="AK530" s="28">
        <v>5.7</v>
      </c>
      <c r="AL530" s="28">
        <v>7.2</v>
      </c>
      <c r="AM530" s="33">
        <v>51</v>
      </c>
      <c r="AN530" s="36">
        <v>0</v>
      </c>
      <c r="AO530" s="32">
        <v>6.5</v>
      </c>
      <c r="AP530" s="32">
        <v>8</v>
      </c>
      <c r="AQ530" s="32" t="s">
        <v>393</v>
      </c>
      <c r="AR530" s="32" t="s">
        <v>393</v>
      </c>
      <c r="AS530" s="32" t="s">
        <v>393</v>
      </c>
      <c r="AT530" s="32" t="s">
        <v>393</v>
      </c>
      <c r="AU530" s="32" t="s">
        <v>393</v>
      </c>
      <c r="AV530" s="32">
        <v>6.4</v>
      </c>
      <c r="AW530" s="32" t="s">
        <v>393</v>
      </c>
      <c r="AX530" s="32" t="s">
        <v>393</v>
      </c>
      <c r="AY530" s="32" t="s">
        <v>393</v>
      </c>
      <c r="AZ530" s="32" t="s">
        <v>393</v>
      </c>
      <c r="BA530" s="32" t="s">
        <v>393</v>
      </c>
      <c r="BB530" s="32">
        <v>7.4</v>
      </c>
      <c r="BC530" s="32">
        <v>6.2</v>
      </c>
      <c r="BD530" s="33">
        <v>5</v>
      </c>
      <c r="BE530" s="36">
        <v>0</v>
      </c>
      <c r="BF530" s="28">
        <v>7</v>
      </c>
      <c r="BG530" s="28">
        <v>5.8</v>
      </c>
      <c r="BH530" s="28">
        <v>7</v>
      </c>
      <c r="BI530" s="28">
        <v>6.1</v>
      </c>
      <c r="BJ530" s="28">
        <v>4.2</v>
      </c>
      <c r="BK530" s="28">
        <v>5.6</v>
      </c>
      <c r="BL530" s="28">
        <v>7</v>
      </c>
      <c r="BM530" s="28">
        <v>6.2</v>
      </c>
      <c r="BN530" s="28">
        <v>5.8</v>
      </c>
      <c r="BO530" s="28">
        <v>6.6</v>
      </c>
      <c r="BP530" s="28">
        <v>5.5</v>
      </c>
      <c r="BQ530" s="28">
        <v>6.9</v>
      </c>
      <c r="BR530" s="28">
        <v>7</v>
      </c>
      <c r="BS530" s="28" t="s">
        <v>393</v>
      </c>
      <c r="BT530" s="28">
        <v>6</v>
      </c>
      <c r="BU530" s="28">
        <v>7.8</v>
      </c>
      <c r="BV530" s="28">
        <v>4.5999999999999996</v>
      </c>
      <c r="BW530" s="28">
        <v>5.7</v>
      </c>
      <c r="BX530" s="28">
        <v>6.6</v>
      </c>
      <c r="BY530" s="28">
        <v>8.3000000000000007</v>
      </c>
      <c r="BZ530" s="33">
        <v>50</v>
      </c>
      <c r="CA530" s="36">
        <v>0</v>
      </c>
      <c r="CB530" s="28">
        <v>6.6</v>
      </c>
      <c r="CC530" s="28" t="s">
        <v>393</v>
      </c>
      <c r="CD530" s="28">
        <v>6.9</v>
      </c>
      <c r="CE530" s="28" t="s">
        <v>393</v>
      </c>
      <c r="CF530" s="28">
        <v>5.8</v>
      </c>
      <c r="CG530" s="28">
        <v>6.8</v>
      </c>
      <c r="CH530" s="28">
        <v>7</v>
      </c>
      <c r="CI530" s="28">
        <v>5.0999999999999996</v>
      </c>
      <c r="CJ530" s="28" t="s">
        <v>393</v>
      </c>
      <c r="CK530" s="28">
        <v>6.5</v>
      </c>
      <c r="CL530" s="28" t="s">
        <v>393</v>
      </c>
      <c r="CM530" s="28" t="s">
        <v>393</v>
      </c>
      <c r="CN530" s="28" t="s">
        <v>393</v>
      </c>
      <c r="CO530" s="28" t="s">
        <v>393</v>
      </c>
      <c r="CP530" s="28">
        <v>5.2</v>
      </c>
      <c r="CQ530" s="28">
        <v>5.6</v>
      </c>
      <c r="CR530" s="28">
        <v>7.1</v>
      </c>
      <c r="CS530" s="28">
        <v>8.6</v>
      </c>
      <c r="CT530" s="28">
        <v>0</v>
      </c>
      <c r="CU530" s="33">
        <v>26</v>
      </c>
      <c r="CV530" s="36">
        <v>1</v>
      </c>
      <c r="CW530" s="38">
        <v>127</v>
      </c>
      <c r="CX530" s="38">
        <v>1</v>
      </c>
      <c r="CY530" s="38">
        <v>0</v>
      </c>
      <c r="CZ530" s="38">
        <v>128</v>
      </c>
      <c r="DA530" s="38">
        <v>6.25</v>
      </c>
      <c r="DB530" s="38">
        <v>2.42</v>
      </c>
      <c r="DC530" s="28" t="s">
        <v>393</v>
      </c>
      <c r="DD530" s="28" t="s">
        <v>393</v>
      </c>
      <c r="DE530" s="28" t="s">
        <v>393</v>
      </c>
      <c r="DF530" s="28" t="s">
        <v>393</v>
      </c>
      <c r="DG530" s="38"/>
      <c r="DH530" s="38">
        <v>0</v>
      </c>
      <c r="DI530" s="38">
        <v>0</v>
      </c>
      <c r="DJ530" s="33">
        <v>0</v>
      </c>
      <c r="DK530" s="36">
        <v>5</v>
      </c>
      <c r="DL530" s="38">
        <v>127</v>
      </c>
      <c r="DM530" s="38">
        <v>6</v>
      </c>
      <c r="DN530" s="38">
        <v>6.02</v>
      </c>
      <c r="DO530" s="38">
        <v>2.33</v>
      </c>
      <c r="DP530" s="33">
        <v>132</v>
      </c>
      <c r="DQ530" s="36">
        <v>6</v>
      </c>
      <c r="DR530" s="28">
        <v>137</v>
      </c>
      <c r="DS530" s="28">
        <v>133</v>
      </c>
      <c r="DT530" s="28">
        <v>6.25</v>
      </c>
      <c r="DU530" s="28">
        <v>2.42</v>
      </c>
      <c r="DV530" s="28" t="s">
        <v>393</v>
      </c>
      <c r="DW530" s="168">
        <v>7.8125E-3</v>
      </c>
      <c r="DX530" s="427" t="s">
        <v>4857</v>
      </c>
    </row>
    <row r="531" spans="1:128" ht="15.95" customHeight="1" x14ac:dyDescent="0.2">
      <c r="A531" s="102">
        <v>2</v>
      </c>
      <c r="B531" s="631"/>
      <c r="C531" s="45">
        <v>2210714736</v>
      </c>
      <c r="D531" s="26" t="s">
        <v>12</v>
      </c>
      <c r="E531" s="26" t="s">
        <v>106</v>
      </c>
      <c r="F531" s="26" t="s">
        <v>182</v>
      </c>
      <c r="G531" s="27">
        <v>35917</v>
      </c>
      <c r="H531" s="26" t="s">
        <v>209</v>
      </c>
      <c r="I531" s="26" t="s">
        <v>212</v>
      </c>
      <c r="J531" s="28">
        <v>9</v>
      </c>
      <c r="K531" s="28">
        <v>6.9</v>
      </c>
      <c r="L531" s="28">
        <v>5.7</v>
      </c>
      <c r="M531" s="28">
        <v>5.9</v>
      </c>
      <c r="N531" s="28">
        <v>6</v>
      </c>
      <c r="O531" s="28">
        <v>6</v>
      </c>
      <c r="P531" s="28">
        <v>5.4</v>
      </c>
      <c r="Q531" s="28" t="s">
        <v>393</v>
      </c>
      <c r="R531" s="28">
        <v>7.1</v>
      </c>
      <c r="S531" s="28" t="s">
        <v>393</v>
      </c>
      <c r="T531" s="28" t="s">
        <v>393</v>
      </c>
      <c r="U531" s="28" t="s">
        <v>393</v>
      </c>
      <c r="V531" s="28" t="s">
        <v>393</v>
      </c>
      <c r="W531" s="28">
        <v>6.9</v>
      </c>
      <c r="X531" s="28">
        <v>6.8</v>
      </c>
      <c r="Y531" s="28">
        <v>7.1</v>
      </c>
      <c r="Z531" s="28">
        <v>8.4</v>
      </c>
      <c r="AA531" s="28">
        <v>5.4</v>
      </c>
      <c r="AB531" s="28">
        <v>5.5</v>
      </c>
      <c r="AC531" s="28">
        <v>4.9000000000000004</v>
      </c>
      <c r="AD531" s="28">
        <v>4.5999999999999996</v>
      </c>
      <c r="AE531" s="28">
        <v>7.9</v>
      </c>
      <c r="AF531" s="28">
        <v>6.6</v>
      </c>
      <c r="AG531" s="28">
        <v>6.7</v>
      </c>
      <c r="AH531" s="28">
        <v>7.4</v>
      </c>
      <c r="AI531" s="28">
        <v>6.4</v>
      </c>
      <c r="AJ531" s="28">
        <v>7.7</v>
      </c>
      <c r="AK531" s="28">
        <v>6.1</v>
      </c>
      <c r="AL531" s="28">
        <v>8.4</v>
      </c>
      <c r="AM531" s="33">
        <v>51</v>
      </c>
      <c r="AN531" s="36">
        <v>0</v>
      </c>
      <c r="AO531" s="32">
        <v>6.3</v>
      </c>
      <c r="AP531" s="32">
        <v>5.0999999999999996</v>
      </c>
      <c r="AQ531" s="32" t="s">
        <v>393</v>
      </c>
      <c r="AR531" s="32" t="s">
        <v>393</v>
      </c>
      <c r="AS531" s="32">
        <v>5.2</v>
      </c>
      <c r="AT531" s="32" t="s">
        <v>393</v>
      </c>
      <c r="AU531" s="32" t="s">
        <v>393</v>
      </c>
      <c r="AV531" s="32" t="s">
        <v>393</v>
      </c>
      <c r="AW531" s="32" t="s">
        <v>393</v>
      </c>
      <c r="AX531" s="32" t="s">
        <v>393</v>
      </c>
      <c r="AY531" s="32">
        <v>6.3</v>
      </c>
      <c r="AZ531" s="32" t="s">
        <v>393</v>
      </c>
      <c r="BA531" s="32" t="s">
        <v>393</v>
      </c>
      <c r="BB531" s="32" t="s">
        <v>393</v>
      </c>
      <c r="BC531" s="32">
        <v>6.3</v>
      </c>
      <c r="BD531" s="33">
        <v>5</v>
      </c>
      <c r="BE531" s="36">
        <v>0</v>
      </c>
      <c r="BF531" s="28">
        <v>5</v>
      </c>
      <c r="BG531" s="28">
        <v>4.0999999999999996</v>
      </c>
      <c r="BH531" s="28">
        <v>6.4</v>
      </c>
      <c r="BI531" s="28">
        <v>6.1</v>
      </c>
      <c r="BJ531" s="28">
        <v>5.3</v>
      </c>
      <c r="BK531" s="28">
        <v>5.4</v>
      </c>
      <c r="BL531" s="28">
        <v>7.6</v>
      </c>
      <c r="BM531" s="28">
        <v>5.7</v>
      </c>
      <c r="BN531" s="28">
        <v>4.7</v>
      </c>
      <c r="BO531" s="28">
        <v>5.6</v>
      </c>
      <c r="BP531" s="28">
        <v>4.9000000000000004</v>
      </c>
      <c r="BQ531" s="28">
        <v>5.7</v>
      </c>
      <c r="BR531" s="28">
        <v>6.9</v>
      </c>
      <c r="BS531" s="28" t="s">
        <v>393</v>
      </c>
      <c r="BT531" s="28">
        <v>6.5</v>
      </c>
      <c r="BU531" s="28">
        <v>5.9</v>
      </c>
      <c r="BV531" s="28">
        <v>4.9000000000000004</v>
      </c>
      <c r="BW531" s="28">
        <v>5.6</v>
      </c>
      <c r="BX531" s="28">
        <v>5.3</v>
      </c>
      <c r="BY531" s="28">
        <v>7.9</v>
      </c>
      <c r="BZ531" s="33">
        <v>50</v>
      </c>
      <c r="CA531" s="36">
        <v>0</v>
      </c>
      <c r="CB531" s="28">
        <v>6.2</v>
      </c>
      <c r="CC531" s="28" t="s">
        <v>393</v>
      </c>
      <c r="CD531" s="28">
        <v>6.1</v>
      </c>
      <c r="CE531" s="28" t="s">
        <v>393</v>
      </c>
      <c r="CF531" s="28">
        <v>6.5</v>
      </c>
      <c r="CG531" s="28">
        <v>6.1</v>
      </c>
      <c r="CH531" s="28">
        <v>7.3</v>
      </c>
      <c r="CI531" s="28">
        <v>5.3</v>
      </c>
      <c r="CJ531" s="28" t="s">
        <v>393</v>
      </c>
      <c r="CK531" s="28">
        <v>6.1</v>
      </c>
      <c r="CL531" s="28" t="s">
        <v>393</v>
      </c>
      <c r="CM531" s="28" t="s">
        <v>393</v>
      </c>
      <c r="CN531" s="28" t="s">
        <v>393</v>
      </c>
      <c r="CO531" s="28" t="s">
        <v>393</v>
      </c>
      <c r="CP531" s="28">
        <v>5</v>
      </c>
      <c r="CQ531" s="28">
        <v>6.8</v>
      </c>
      <c r="CR531" s="28">
        <v>6.8</v>
      </c>
      <c r="CS531" s="28">
        <v>6.9</v>
      </c>
      <c r="CT531" s="28">
        <v>0</v>
      </c>
      <c r="CU531" s="33">
        <v>26</v>
      </c>
      <c r="CV531" s="36">
        <v>1</v>
      </c>
      <c r="CW531" s="38">
        <v>127</v>
      </c>
      <c r="CX531" s="38">
        <v>1</v>
      </c>
      <c r="CY531" s="38">
        <v>0</v>
      </c>
      <c r="CZ531" s="38">
        <v>128</v>
      </c>
      <c r="DA531" s="38">
        <v>6.04</v>
      </c>
      <c r="DB531" s="38">
        <v>2.25</v>
      </c>
      <c r="DC531" s="28" t="s">
        <v>393</v>
      </c>
      <c r="DD531" s="28" t="s">
        <v>393</v>
      </c>
      <c r="DE531" s="28" t="s">
        <v>393</v>
      </c>
      <c r="DF531" s="28" t="s">
        <v>393</v>
      </c>
      <c r="DG531" s="38"/>
      <c r="DH531" s="38">
        <v>0</v>
      </c>
      <c r="DI531" s="38">
        <v>0</v>
      </c>
      <c r="DJ531" s="33">
        <v>0</v>
      </c>
      <c r="DK531" s="36">
        <v>5</v>
      </c>
      <c r="DL531" s="38">
        <v>127</v>
      </c>
      <c r="DM531" s="38">
        <v>6</v>
      </c>
      <c r="DN531" s="38">
        <v>5.81</v>
      </c>
      <c r="DO531" s="38">
        <v>2.16</v>
      </c>
      <c r="DP531" s="33">
        <v>132</v>
      </c>
      <c r="DQ531" s="36">
        <v>6</v>
      </c>
      <c r="DR531" s="28">
        <v>137</v>
      </c>
      <c r="DS531" s="28">
        <v>133</v>
      </c>
      <c r="DT531" s="28">
        <v>6.04</v>
      </c>
      <c r="DU531" s="28">
        <v>2.25</v>
      </c>
      <c r="DV531" s="28" t="s">
        <v>393</v>
      </c>
      <c r="DW531" s="168">
        <v>7.8125E-3</v>
      </c>
      <c r="DX531" s="427" t="s">
        <v>4857</v>
      </c>
    </row>
    <row r="532" spans="1:128" ht="15.95" customHeight="1" x14ac:dyDescent="0.2">
      <c r="A532" s="102">
        <v>3</v>
      </c>
      <c r="B532" s="631"/>
      <c r="C532" s="45">
        <v>2221716981</v>
      </c>
      <c r="D532" s="26" t="s">
        <v>33</v>
      </c>
      <c r="E532" s="26" t="s">
        <v>100</v>
      </c>
      <c r="F532" s="26" t="s">
        <v>171</v>
      </c>
      <c r="G532" s="27">
        <v>35895</v>
      </c>
      <c r="H532" s="26" t="s">
        <v>210</v>
      </c>
      <c r="I532" s="26" t="s">
        <v>212</v>
      </c>
      <c r="J532" s="28">
        <v>7.4</v>
      </c>
      <c r="K532" s="28">
        <v>6.2</v>
      </c>
      <c r="L532" s="28">
        <v>4.3</v>
      </c>
      <c r="M532" s="28">
        <v>7.2</v>
      </c>
      <c r="N532" s="28">
        <v>4.4000000000000004</v>
      </c>
      <c r="O532" s="28">
        <v>4.0999999999999996</v>
      </c>
      <c r="P532" s="28">
        <v>4.8</v>
      </c>
      <c r="Q532" s="28" t="s">
        <v>393</v>
      </c>
      <c r="R532" s="28">
        <v>5.2</v>
      </c>
      <c r="S532" s="28" t="s">
        <v>393</v>
      </c>
      <c r="T532" s="28">
        <v>7.8</v>
      </c>
      <c r="U532" s="28" t="s">
        <v>393</v>
      </c>
      <c r="V532" s="28" t="s">
        <v>393</v>
      </c>
      <c r="W532" s="28">
        <v>6.3</v>
      </c>
      <c r="X532" s="28" t="s">
        <v>393</v>
      </c>
      <c r="Y532" s="28">
        <v>7.7</v>
      </c>
      <c r="Z532" s="28">
        <v>7.7</v>
      </c>
      <c r="AA532" s="28">
        <v>6.9</v>
      </c>
      <c r="AB532" s="28">
        <v>5.4</v>
      </c>
      <c r="AC532" s="28">
        <v>5.3</v>
      </c>
      <c r="AD532" s="28">
        <v>6.4</v>
      </c>
      <c r="AE532" s="28">
        <v>6.7</v>
      </c>
      <c r="AF532" s="28">
        <v>8.3000000000000007</v>
      </c>
      <c r="AG532" s="28">
        <v>6.2</v>
      </c>
      <c r="AH532" s="28">
        <v>8.4</v>
      </c>
      <c r="AI532" s="28">
        <v>6.4</v>
      </c>
      <c r="AJ532" s="28">
        <v>7</v>
      </c>
      <c r="AK532" s="28">
        <v>6.9</v>
      </c>
      <c r="AL532" s="28">
        <v>7.9</v>
      </c>
      <c r="AM532" s="33">
        <v>51</v>
      </c>
      <c r="AN532" s="36">
        <v>0</v>
      </c>
      <c r="AO532" s="32">
        <v>7.7</v>
      </c>
      <c r="AP532" s="32">
        <v>7.5</v>
      </c>
      <c r="AQ532" s="32" t="s">
        <v>393</v>
      </c>
      <c r="AR532" s="32" t="s">
        <v>393</v>
      </c>
      <c r="AS532" s="32" t="s">
        <v>393</v>
      </c>
      <c r="AT532" s="32" t="s">
        <v>393</v>
      </c>
      <c r="AU532" s="32" t="s">
        <v>393</v>
      </c>
      <c r="AV532" s="32">
        <v>9.6</v>
      </c>
      <c r="AW532" s="32" t="s">
        <v>393</v>
      </c>
      <c r="AX532" s="32" t="s">
        <v>393</v>
      </c>
      <c r="AY532" s="32" t="s">
        <v>393</v>
      </c>
      <c r="AZ532" s="32" t="s">
        <v>393</v>
      </c>
      <c r="BA532" s="32" t="s">
        <v>393</v>
      </c>
      <c r="BB532" s="32">
        <v>7.4</v>
      </c>
      <c r="BC532" s="32">
        <v>7.4</v>
      </c>
      <c r="BD532" s="33">
        <v>5</v>
      </c>
      <c r="BE532" s="36">
        <v>0</v>
      </c>
      <c r="BF532" s="28">
        <v>5.2</v>
      </c>
      <c r="BG532" s="28">
        <v>5.5</v>
      </c>
      <c r="BH532" s="28">
        <v>5.9</v>
      </c>
      <c r="BI532" s="28">
        <v>5.6</v>
      </c>
      <c r="BJ532" s="28">
        <v>5.2</v>
      </c>
      <c r="BK532" s="28">
        <v>5.9</v>
      </c>
      <c r="BL532" s="28">
        <v>6.5</v>
      </c>
      <c r="BM532" s="28">
        <v>6.4</v>
      </c>
      <c r="BN532" s="28">
        <v>6</v>
      </c>
      <c r="BO532" s="28">
        <v>6.9</v>
      </c>
      <c r="BP532" s="28">
        <v>6.7</v>
      </c>
      <c r="BQ532" s="28">
        <v>6.8</v>
      </c>
      <c r="BR532" s="28">
        <v>6.6</v>
      </c>
      <c r="BS532" s="28" t="s">
        <v>393</v>
      </c>
      <c r="BT532" s="28">
        <v>5.8</v>
      </c>
      <c r="BU532" s="28">
        <v>5.0999999999999996</v>
      </c>
      <c r="BV532" s="28">
        <v>4.9000000000000004</v>
      </c>
      <c r="BW532" s="28">
        <v>5.4</v>
      </c>
      <c r="BX532" s="28">
        <v>7.1</v>
      </c>
      <c r="BY532" s="28">
        <v>8.3000000000000007</v>
      </c>
      <c r="BZ532" s="33">
        <v>50</v>
      </c>
      <c r="CA532" s="36">
        <v>0</v>
      </c>
      <c r="CB532" s="28">
        <v>6.6</v>
      </c>
      <c r="CC532" s="28" t="s">
        <v>393</v>
      </c>
      <c r="CD532" s="28">
        <v>7.5</v>
      </c>
      <c r="CE532" s="28" t="s">
        <v>393</v>
      </c>
      <c r="CF532" s="28">
        <v>6</v>
      </c>
      <c r="CG532" s="28">
        <v>7.5</v>
      </c>
      <c r="CH532" s="28">
        <v>6.5</v>
      </c>
      <c r="CI532" s="28">
        <v>6.8</v>
      </c>
      <c r="CJ532" s="28" t="s">
        <v>393</v>
      </c>
      <c r="CK532" s="28">
        <v>5.0999999999999996</v>
      </c>
      <c r="CL532" s="28" t="s">
        <v>393</v>
      </c>
      <c r="CM532" s="28" t="s">
        <v>393</v>
      </c>
      <c r="CN532" s="28" t="s">
        <v>393</v>
      </c>
      <c r="CO532" s="28" t="s">
        <v>393</v>
      </c>
      <c r="CP532" s="28" t="s">
        <v>219</v>
      </c>
      <c r="CQ532" s="28">
        <v>7.8</v>
      </c>
      <c r="CR532" s="28">
        <v>7.1</v>
      </c>
      <c r="CS532" s="28">
        <v>8.1</v>
      </c>
      <c r="CT532" s="28">
        <v>7.3</v>
      </c>
      <c r="CU532" s="33">
        <v>24</v>
      </c>
      <c r="CV532" s="36">
        <v>3</v>
      </c>
      <c r="CW532" s="38">
        <v>125</v>
      </c>
      <c r="CX532" s="38">
        <v>3</v>
      </c>
      <c r="CY532" s="38">
        <v>0</v>
      </c>
      <c r="CZ532" s="38">
        <v>128</v>
      </c>
      <c r="DA532" s="38">
        <v>6.15</v>
      </c>
      <c r="DB532" s="38">
        <v>2.33</v>
      </c>
      <c r="DC532" s="28" t="s">
        <v>393</v>
      </c>
      <c r="DD532" s="28" t="s">
        <v>393</v>
      </c>
      <c r="DE532" s="28" t="s">
        <v>393</v>
      </c>
      <c r="DF532" s="28" t="s">
        <v>393</v>
      </c>
      <c r="DG532" s="38"/>
      <c r="DH532" s="38">
        <v>0</v>
      </c>
      <c r="DI532" s="38">
        <v>0</v>
      </c>
      <c r="DJ532" s="33">
        <v>0</v>
      </c>
      <c r="DK532" s="36">
        <v>5</v>
      </c>
      <c r="DL532" s="38">
        <v>125</v>
      </c>
      <c r="DM532" s="38">
        <v>8</v>
      </c>
      <c r="DN532" s="38">
        <v>5.92</v>
      </c>
      <c r="DO532" s="38">
        <v>2.2400000000000002</v>
      </c>
      <c r="DP532" s="33">
        <v>130</v>
      </c>
      <c r="DQ532" s="36">
        <v>8</v>
      </c>
      <c r="DR532" s="28">
        <v>137</v>
      </c>
      <c r="DS532" s="28">
        <v>130</v>
      </c>
      <c r="DT532" s="28">
        <v>6.3</v>
      </c>
      <c r="DU532" s="28">
        <v>2.39</v>
      </c>
      <c r="DV532" s="28" t="s">
        <v>375</v>
      </c>
      <c r="DW532" s="168">
        <v>2.34375E-2</v>
      </c>
      <c r="DX532" s="427" t="s">
        <v>4857</v>
      </c>
    </row>
    <row r="533" spans="1:128" ht="15.95" customHeight="1" x14ac:dyDescent="0.2">
      <c r="A533" s="102">
        <v>4</v>
      </c>
      <c r="B533" s="631"/>
      <c r="C533" s="45">
        <v>2220249371</v>
      </c>
      <c r="D533" s="26" t="s">
        <v>12</v>
      </c>
      <c r="E533" s="26" t="s">
        <v>77</v>
      </c>
      <c r="F533" s="26" t="s">
        <v>158</v>
      </c>
      <c r="G533" s="27">
        <v>35892</v>
      </c>
      <c r="H533" s="26" t="s">
        <v>209</v>
      </c>
      <c r="I533" s="26" t="s">
        <v>212</v>
      </c>
      <c r="J533" s="28">
        <v>8.1999999999999993</v>
      </c>
      <c r="K533" s="28">
        <v>8.1999999999999993</v>
      </c>
      <c r="L533" s="28">
        <v>8.1999999999999993</v>
      </c>
      <c r="M533" s="28">
        <v>6.5</v>
      </c>
      <c r="N533" s="28">
        <v>5.8</v>
      </c>
      <c r="O533" s="28">
        <v>4.8</v>
      </c>
      <c r="P533" s="28">
        <v>5.7</v>
      </c>
      <c r="Q533" s="28">
        <v>9.3000000000000007</v>
      </c>
      <c r="R533" s="28">
        <v>0</v>
      </c>
      <c r="S533" s="28" t="s">
        <v>393</v>
      </c>
      <c r="T533" s="28" t="s">
        <v>393</v>
      </c>
      <c r="U533" s="28" t="s">
        <v>393</v>
      </c>
      <c r="V533" s="28" t="s">
        <v>393</v>
      </c>
      <c r="W533" s="28">
        <v>8.3000000000000007</v>
      </c>
      <c r="X533" s="28">
        <v>4.5999999999999996</v>
      </c>
      <c r="Y533" s="28">
        <v>9.5</v>
      </c>
      <c r="Z533" s="28">
        <v>8.9</v>
      </c>
      <c r="AA533" s="28">
        <v>7.1</v>
      </c>
      <c r="AB533" s="28">
        <v>5.9</v>
      </c>
      <c r="AC533" s="28">
        <v>6.2</v>
      </c>
      <c r="AD533" s="28">
        <v>8.1</v>
      </c>
      <c r="AE533" s="28">
        <v>5.7</v>
      </c>
      <c r="AF533" s="28">
        <v>5.9</v>
      </c>
      <c r="AG533" s="28">
        <v>6.2</v>
      </c>
      <c r="AH533" s="28">
        <v>6.9</v>
      </c>
      <c r="AI533" s="28" t="s">
        <v>219</v>
      </c>
      <c r="AJ533" s="28">
        <v>4.4000000000000004</v>
      </c>
      <c r="AK533" s="28">
        <v>6.6</v>
      </c>
      <c r="AL533" s="28">
        <v>6.7</v>
      </c>
      <c r="AM533" s="33">
        <v>49</v>
      </c>
      <c r="AN533" s="36">
        <v>2</v>
      </c>
      <c r="AO533" s="32">
        <v>6</v>
      </c>
      <c r="AP533" s="32">
        <v>7.6</v>
      </c>
      <c r="AQ533" s="32" t="s">
        <v>393</v>
      </c>
      <c r="AR533" s="32" t="s">
        <v>393</v>
      </c>
      <c r="AS533" s="32" t="s">
        <v>393</v>
      </c>
      <c r="AT533" s="32" t="s">
        <v>393</v>
      </c>
      <c r="AU533" s="32" t="s">
        <v>393</v>
      </c>
      <c r="AV533" s="32">
        <v>6.2</v>
      </c>
      <c r="AW533" s="32" t="s">
        <v>393</v>
      </c>
      <c r="AX533" s="32" t="s">
        <v>393</v>
      </c>
      <c r="AY533" s="32" t="s">
        <v>393</v>
      </c>
      <c r="AZ533" s="32" t="s">
        <v>393</v>
      </c>
      <c r="BA533" s="32" t="s">
        <v>393</v>
      </c>
      <c r="BB533" s="32">
        <v>6.1</v>
      </c>
      <c r="BC533" s="32">
        <v>5.9</v>
      </c>
      <c r="BD533" s="33">
        <v>5</v>
      </c>
      <c r="BE533" s="36">
        <v>0</v>
      </c>
      <c r="BF533" s="28">
        <v>4</v>
      </c>
      <c r="BG533" s="28">
        <v>5.3</v>
      </c>
      <c r="BH533" s="28">
        <v>5.0999999999999996</v>
      </c>
      <c r="BI533" s="28">
        <v>5</v>
      </c>
      <c r="BJ533" s="28">
        <v>6.6</v>
      </c>
      <c r="BK533" s="28">
        <v>6</v>
      </c>
      <c r="BL533" s="28">
        <v>6.5</v>
      </c>
      <c r="BM533" s="28">
        <v>6.1</v>
      </c>
      <c r="BN533" s="28">
        <v>5</v>
      </c>
      <c r="BO533" s="28">
        <v>4.5999999999999996</v>
      </c>
      <c r="BP533" s="28">
        <v>5.5</v>
      </c>
      <c r="BQ533" s="28">
        <v>5.3</v>
      </c>
      <c r="BR533" s="28">
        <v>6.3</v>
      </c>
      <c r="BS533" s="28" t="s">
        <v>393</v>
      </c>
      <c r="BT533" s="28">
        <v>7.8</v>
      </c>
      <c r="BU533" s="28">
        <v>8.3000000000000007</v>
      </c>
      <c r="BV533" s="28">
        <v>6</v>
      </c>
      <c r="BW533" s="28">
        <v>6.4</v>
      </c>
      <c r="BX533" s="28">
        <v>6.4</v>
      </c>
      <c r="BY533" s="28">
        <v>8.1999999999999993</v>
      </c>
      <c r="BZ533" s="33">
        <v>50</v>
      </c>
      <c r="CA533" s="36">
        <v>0</v>
      </c>
      <c r="CB533" s="28">
        <v>8.9</v>
      </c>
      <c r="CC533" s="28" t="s">
        <v>393</v>
      </c>
      <c r="CD533" s="28">
        <v>7.2</v>
      </c>
      <c r="CE533" s="28" t="s">
        <v>393</v>
      </c>
      <c r="CF533" s="28">
        <v>5.6</v>
      </c>
      <c r="CG533" s="28">
        <v>5.2</v>
      </c>
      <c r="CH533" s="28">
        <v>7.2</v>
      </c>
      <c r="CI533" s="28">
        <v>6.3</v>
      </c>
      <c r="CJ533" s="28">
        <v>7.3</v>
      </c>
      <c r="CK533" s="28" t="s">
        <v>393</v>
      </c>
      <c r="CL533" s="28" t="s">
        <v>393</v>
      </c>
      <c r="CM533" s="28" t="s">
        <v>393</v>
      </c>
      <c r="CN533" s="28" t="s">
        <v>393</v>
      </c>
      <c r="CO533" s="28" t="s">
        <v>393</v>
      </c>
      <c r="CP533" s="28" t="s">
        <v>219</v>
      </c>
      <c r="CQ533" s="28">
        <v>5.8</v>
      </c>
      <c r="CR533" s="28">
        <v>7.6</v>
      </c>
      <c r="CS533" s="28">
        <v>6.8</v>
      </c>
      <c r="CT533" s="28">
        <v>8.6999999999999993</v>
      </c>
      <c r="CU533" s="33">
        <v>24</v>
      </c>
      <c r="CV533" s="36">
        <v>3</v>
      </c>
      <c r="CW533" s="38">
        <v>123</v>
      </c>
      <c r="CX533" s="38">
        <v>5</v>
      </c>
      <c r="CY533" s="38">
        <v>0</v>
      </c>
      <c r="CZ533" s="38">
        <v>128</v>
      </c>
      <c r="DA533" s="38">
        <v>6.13</v>
      </c>
      <c r="DB533" s="38">
        <v>2.36</v>
      </c>
      <c r="DC533" s="28" t="s">
        <v>393</v>
      </c>
      <c r="DD533" s="28" t="s">
        <v>393</v>
      </c>
      <c r="DE533" s="28" t="s">
        <v>393</v>
      </c>
      <c r="DF533" s="28" t="s">
        <v>393</v>
      </c>
      <c r="DG533" s="38"/>
      <c r="DH533" s="38">
        <v>0</v>
      </c>
      <c r="DI533" s="38">
        <v>0</v>
      </c>
      <c r="DJ533" s="33">
        <v>0</v>
      </c>
      <c r="DK533" s="36">
        <v>5</v>
      </c>
      <c r="DL533" s="38">
        <v>123</v>
      </c>
      <c r="DM533" s="38">
        <v>10</v>
      </c>
      <c r="DN533" s="38">
        <v>5.9</v>
      </c>
      <c r="DO533" s="38">
        <v>2.2799999999999998</v>
      </c>
      <c r="DP533" s="33">
        <v>128</v>
      </c>
      <c r="DQ533" s="36">
        <v>10</v>
      </c>
      <c r="DR533" s="28">
        <v>137</v>
      </c>
      <c r="DS533" s="28">
        <v>132</v>
      </c>
      <c r="DT533" s="28">
        <v>6.18</v>
      </c>
      <c r="DU533" s="28">
        <v>2.38</v>
      </c>
      <c r="DV533" s="28" t="s">
        <v>0</v>
      </c>
      <c r="DW533" s="168">
        <v>3.90625E-2</v>
      </c>
      <c r="DX533" s="427" t="s">
        <v>4857</v>
      </c>
    </row>
    <row r="534" spans="1:128" ht="15.95" customHeight="1" x14ac:dyDescent="0.2">
      <c r="A534" s="102">
        <v>5</v>
      </c>
      <c r="B534" s="631"/>
      <c r="C534" s="45">
        <v>2220727389</v>
      </c>
      <c r="D534" s="26" t="s">
        <v>36</v>
      </c>
      <c r="E534" s="26" t="s">
        <v>48</v>
      </c>
      <c r="F534" s="26" t="s">
        <v>175</v>
      </c>
      <c r="G534" s="27">
        <v>35882</v>
      </c>
      <c r="H534" s="26" t="s">
        <v>209</v>
      </c>
      <c r="I534" s="26" t="s">
        <v>212</v>
      </c>
      <c r="J534" s="28">
        <v>8.1999999999999993</v>
      </c>
      <c r="K534" s="28">
        <v>5.6</v>
      </c>
      <c r="L534" s="28">
        <v>4</v>
      </c>
      <c r="M534" s="28">
        <v>7.2</v>
      </c>
      <c r="N534" s="28">
        <v>5.4</v>
      </c>
      <c r="O534" s="28">
        <v>6</v>
      </c>
      <c r="P534" s="28">
        <v>5.2</v>
      </c>
      <c r="Q534" s="28" t="s">
        <v>393</v>
      </c>
      <c r="R534" s="28">
        <v>7</v>
      </c>
      <c r="S534" s="28" t="s">
        <v>393</v>
      </c>
      <c r="T534" s="28" t="s">
        <v>393</v>
      </c>
      <c r="U534" s="28" t="s">
        <v>393</v>
      </c>
      <c r="V534" s="28" t="s">
        <v>393</v>
      </c>
      <c r="W534" s="28">
        <v>7.5</v>
      </c>
      <c r="X534" s="28">
        <v>6.9</v>
      </c>
      <c r="Y534" s="28">
        <v>7.9</v>
      </c>
      <c r="Z534" s="28">
        <v>6.4</v>
      </c>
      <c r="AA534" s="28">
        <v>5.3</v>
      </c>
      <c r="AB534" s="28">
        <v>5.2</v>
      </c>
      <c r="AC534" s="28">
        <v>8</v>
      </c>
      <c r="AD534" s="28">
        <v>6.5</v>
      </c>
      <c r="AE534" s="28">
        <v>4.5999999999999996</v>
      </c>
      <c r="AF534" s="28">
        <v>5</v>
      </c>
      <c r="AG534" s="28">
        <v>5.5</v>
      </c>
      <c r="AH534" s="28">
        <v>5.2</v>
      </c>
      <c r="AI534" s="28">
        <v>7.6</v>
      </c>
      <c r="AJ534" s="28">
        <v>5.2</v>
      </c>
      <c r="AK534" s="28">
        <v>5.3</v>
      </c>
      <c r="AL534" s="28">
        <v>6.3</v>
      </c>
      <c r="AM534" s="33">
        <v>51</v>
      </c>
      <c r="AN534" s="36">
        <v>0</v>
      </c>
      <c r="AO534" s="32">
        <v>5.7</v>
      </c>
      <c r="AP534" s="32">
        <v>5.2</v>
      </c>
      <c r="AQ534" s="32" t="s">
        <v>393</v>
      </c>
      <c r="AR534" s="32" t="s">
        <v>393</v>
      </c>
      <c r="AS534" s="32" t="s">
        <v>393</v>
      </c>
      <c r="AT534" s="32" t="s">
        <v>393</v>
      </c>
      <c r="AU534" s="32">
        <v>5.8</v>
      </c>
      <c r="AV534" s="32" t="s">
        <v>393</v>
      </c>
      <c r="AW534" s="32" t="s">
        <v>393</v>
      </c>
      <c r="AX534" s="32" t="s">
        <v>393</v>
      </c>
      <c r="AY534" s="32" t="s">
        <v>393</v>
      </c>
      <c r="AZ534" s="32" t="s">
        <v>393</v>
      </c>
      <c r="BA534" s="32">
        <v>7.4</v>
      </c>
      <c r="BB534" s="32" t="s">
        <v>393</v>
      </c>
      <c r="BC534" s="32">
        <v>6.6</v>
      </c>
      <c r="BD534" s="33">
        <v>5</v>
      </c>
      <c r="BE534" s="36">
        <v>0</v>
      </c>
      <c r="BF534" s="28">
        <v>4.0999999999999996</v>
      </c>
      <c r="BG534" s="28">
        <v>4.5999999999999996</v>
      </c>
      <c r="BH534" s="28">
        <v>6.7</v>
      </c>
      <c r="BI534" s="28">
        <v>6.1</v>
      </c>
      <c r="BJ534" s="28">
        <v>5</v>
      </c>
      <c r="BK534" s="28">
        <v>6.1</v>
      </c>
      <c r="BL534" s="28">
        <v>7.1</v>
      </c>
      <c r="BM534" s="28">
        <v>4.5</v>
      </c>
      <c r="BN534" s="28">
        <v>0</v>
      </c>
      <c r="BO534" s="28">
        <v>5.6</v>
      </c>
      <c r="BP534" s="28">
        <v>4.8</v>
      </c>
      <c r="BQ534" s="28">
        <v>4.3</v>
      </c>
      <c r="BR534" s="28">
        <v>4.7</v>
      </c>
      <c r="BS534" s="28" t="s">
        <v>393</v>
      </c>
      <c r="BT534" s="28">
        <v>5.2</v>
      </c>
      <c r="BU534" s="28">
        <v>4.4000000000000004</v>
      </c>
      <c r="BV534" s="28">
        <v>5.7</v>
      </c>
      <c r="BW534" s="28">
        <v>6.8</v>
      </c>
      <c r="BX534" s="28">
        <v>4</v>
      </c>
      <c r="BY534" s="28">
        <v>8.5</v>
      </c>
      <c r="BZ534" s="33">
        <v>47</v>
      </c>
      <c r="CA534" s="36">
        <v>3</v>
      </c>
      <c r="CB534" s="28">
        <v>7</v>
      </c>
      <c r="CC534" s="28" t="s">
        <v>393</v>
      </c>
      <c r="CD534" s="28">
        <v>7.6</v>
      </c>
      <c r="CE534" s="28" t="s">
        <v>393</v>
      </c>
      <c r="CF534" s="28">
        <v>5.4</v>
      </c>
      <c r="CG534" s="28">
        <v>7.7</v>
      </c>
      <c r="CH534" s="28">
        <v>0</v>
      </c>
      <c r="CI534" s="28">
        <v>6.3</v>
      </c>
      <c r="CJ534" s="28" t="s">
        <v>393</v>
      </c>
      <c r="CK534" s="28">
        <v>7.1</v>
      </c>
      <c r="CL534" s="28" t="s">
        <v>393</v>
      </c>
      <c r="CM534" s="28" t="s">
        <v>393</v>
      </c>
      <c r="CN534" s="28" t="s">
        <v>393</v>
      </c>
      <c r="CO534" s="28" t="s">
        <v>393</v>
      </c>
      <c r="CP534" s="28">
        <v>5.4</v>
      </c>
      <c r="CQ534" s="28">
        <v>6.5</v>
      </c>
      <c r="CR534" s="28">
        <v>7.1</v>
      </c>
      <c r="CS534" s="28">
        <v>5.3</v>
      </c>
      <c r="CT534" s="28">
        <v>7.1</v>
      </c>
      <c r="CU534" s="33">
        <v>25</v>
      </c>
      <c r="CV534" s="36">
        <v>2</v>
      </c>
      <c r="CW534" s="38">
        <v>123</v>
      </c>
      <c r="CX534" s="38">
        <v>5</v>
      </c>
      <c r="CY534" s="38">
        <v>0</v>
      </c>
      <c r="CZ534" s="38">
        <v>128</v>
      </c>
      <c r="DA534" s="38">
        <v>5.67</v>
      </c>
      <c r="DB534" s="38">
        <v>2.1</v>
      </c>
      <c r="DC534" s="28" t="s">
        <v>393</v>
      </c>
      <c r="DD534" s="28" t="s">
        <v>393</v>
      </c>
      <c r="DE534" s="28" t="s">
        <v>393</v>
      </c>
      <c r="DF534" s="28" t="s">
        <v>393</v>
      </c>
      <c r="DG534" s="38"/>
      <c r="DH534" s="38">
        <v>0</v>
      </c>
      <c r="DI534" s="38">
        <v>0</v>
      </c>
      <c r="DJ534" s="33">
        <v>0</v>
      </c>
      <c r="DK534" s="36">
        <v>5</v>
      </c>
      <c r="DL534" s="38">
        <v>123</v>
      </c>
      <c r="DM534" s="38">
        <v>10</v>
      </c>
      <c r="DN534" s="38">
        <v>5.45</v>
      </c>
      <c r="DO534" s="38">
        <v>2.02</v>
      </c>
      <c r="DP534" s="33">
        <v>128</v>
      </c>
      <c r="DQ534" s="36">
        <v>10</v>
      </c>
      <c r="DR534" s="28">
        <v>137</v>
      </c>
      <c r="DS534" s="28">
        <v>133</v>
      </c>
      <c r="DT534" s="28">
        <v>5.75</v>
      </c>
      <c r="DU534" s="28">
        <v>2.1</v>
      </c>
      <c r="DV534" s="28" t="s">
        <v>393</v>
      </c>
      <c r="DW534" s="168">
        <v>3.90625E-2</v>
      </c>
      <c r="DX534" s="427" t="s">
        <v>4857</v>
      </c>
    </row>
    <row r="536" spans="1:128" x14ac:dyDescent="0.2">
      <c r="CZ536" s="64" t="s">
        <v>4601</v>
      </c>
    </row>
    <row r="537" spans="1:128" ht="18.75" x14ac:dyDescent="0.2">
      <c r="D537" s="62" t="s">
        <v>4595</v>
      </c>
      <c r="V537" s="62" t="s">
        <v>4597</v>
      </c>
      <c r="BI537" s="62" t="s">
        <v>4598</v>
      </c>
      <c r="CE537" s="62" t="s">
        <v>4599</v>
      </c>
      <c r="CZ537" s="62" t="s">
        <v>4872</v>
      </c>
    </row>
    <row r="538" spans="1:128" ht="18.75" x14ac:dyDescent="0.2">
      <c r="D538" s="63"/>
      <c r="CE538" s="63"/>
    </row>
    <row r="539" spans="1:128" ht="18.75" x14ac:dyDescent="0.2">
      <c r="D539" s="63"/>
      <c r="CE539" s="63"/>
    </row>
    <row r="540" spans="1:128" ht="18.75" x14ac:dyDescent="0.2">
      <c r="D540" s="63"/>
      <c r="CE540" s="63"/>
    </row>
    <row r="541" spans="1:128" ht="18.75" x14ac:dyDescent="0.2">
      <c r="D541" s="63"/>
      <c r="CE541" s="63"/>
    </row>
    <row r="542" spans="1:128" ht="18.75" x14ac:dyDescent="0.2">
      <c r="D542" s="63"/>
      <c r="CE542" s="63"/>
    </row>
    <row r="543" spans="1:128" ht="18.75" x14ac:dyDescent="0.2">
      <c r="D543" s="63"/>
      <c r="CE543" s="63"/>
    </row>
    <row r="544" spans="1:128" ht="18.75" x14ac:dyDescent="0.2">
      <c r="D544" s="63"/>
      <c r="CE544" s="63"/>
    </row>
    <row r="545" spans="4:83" ht="18.75" x14ac:dyDescent="0.2">
      <c r="D545" s="63" t="s">
        <v>4596</v>
      </c>
      <c r="CE545" s="63" t="s">
        <v>4873</v>
      </c>
    </row>
  </sheetData>
  <sortState ref="A522:DZ535">
    <sortCondition ref="DW522:DW535"/>
    <sortCondition descending="1" ref="DB522:DB535"/>
  </sortState>
  <mergeCells count="128">
    <mergeCell ref="B530:B534"/>
    <mergeCell ref="B521:B529"/>
    <mergeCell ref="CB11:CC11"/>
    <mergeCell ref="DR168:DV168"/>
    <mergeCell ref="C168:H168"/>
    <mergeCell ref="J168:AM168"/>
    <mergeCell ref="AO168:BD168"/>
    <mergeCell ref="BF168:BZ168"/>
    <mergeCell ref="CB168:CU168"/>
    <mergeCell ref="DC168:DJ168"/>
    <mergeCell ref="DE7:DE8"/>
    <mergeCell ref="DF7:DF8"/>
    <mergeCell ref="Q11:S11"/>
    <mergeCell ref="T11:X11"/>
    <mergeCell ref="AQ11:AV11"/>
    <mergeCell ref="AW11:BB11"/>
    <mergeCell ref="BS11:BT11"/>
    <mergeCell ref="CD11:CG11"/>
    <mergeCell ref="CJ11:CO11"/>
    <mergeCell ref="DC11:DF11"/>
    <mergeCell ref="CH7:CH8"/>
    <mergeCell ref="CI7:CI8"/>
    <mergeCell ref="CJ7:CO7"/>
    <mergeCell ref="CP7:CP8"/>
    <mergeCell ref="CQ7:CQ8"/>
    <mergeCell ref="CR7:CR8"/>
    <mergeCell ref="BW7:BW8"/>
    <mergeCell ref="BX7:BX8"/>
    <mergeCell ref="BY7:BY8"/>
    <mergeCell ref="CB7:CB8"/>
    <mergeCell ref="CC7:CC8"/>
    <mergeCell ref="CD7:CG7"/>
    <mergeCell ref="BM7:BM8"/>
    <mergeCell ref="BN7:BN8"/>
    <mergeCell ref="BO7:BO8"/>
    <mergeCell ref="BP7:BP8"/>
    <mergeCell ref="BQ7:BQ8"/>
    <mergeCell ref="BR7:BR8"/>
    <mergeCell ref="BJ7:BJ8"/>
    <mergeCell ref="BK7:BK8"/>
    <mergeCell ref="BL7:BL8"/>
    <mergeCell ref="AU7:AU8"/>
    <mergeCell ref="AV7:AV8"/>
    <mergeCell ref="AW7:AW8"/>
    <mergeCell ref="AX7:AX8"/>
    <mergeCell ref="AY7:AY8"/>
    <mergeCell ref="AZ7:AZ8"/>
    <mergeCell ref="AG7:AG8"/>
    <mergeCell ref="AH7:AH8"/>
    <mergeCell ref="AI7:AI8"/>
    <mergeCell ref="AJ7:AJ8"/>
    <mergeCell ref="AK7:AK8"/>
    <mergeCell ref="AL7:AL8"/>
    <mergeCell ref="BG7:BG8"/>
    <mergeCell ref="BH7:BH8"/>
    <mergeCell ref="BI7:BI8"/>
    <mergeCell ref="DK6:DK8"/>
    <mergeCell ref="J7:J8"/>
    <mergeCell ref="K7:K8"/>
    <mergeCell ref="L7:L8"/>
    <mergeCell ref="M7:M8"/>
    <mergeCell ref="N7:N8"/>
    <mergeCell ref="O7:P7"/>
    <mergeCell ref="Q7:S7"/>
    <mergeCell ref="T7:X7"/>
    <mergeCell ref="Y7:Z7"/>
    <mergeCell ref="CJ6:CP6"/>
    <mergeCell ref="CS6:CT6"/>
    <mergeCell ref="CU6:CU8"/>
    <mergeCell ref="CV6:CV8"/>
    <mergeCell ref="DC6:DF6"/>
    <mergeCell ref="DJ6:DJ8"/>
    <mergeCell ref="CS7:CS8"/>
    <mergeCell ref="CT7:CT8"/>
    <mergeCell ref="AO7:AO8"/>
    <mergeCell ref="AP7:AP8"/>
    <mergeCell ref="AQ7:AQ8"/>
    <mergeCell ref="AR7:AR8"/>
    <mergeCell ref="AS7:AS8"/>
    <mergeCell ref="AT7:AT8"/>
    <mergeCell ref="DP5:DP8"/>
    <mergeCell ref="DQ5:DQ8"/>
    <mergeCell ref="DR5:DR8"/>
    <mergeCell ref="DS5:DV8"/>
    <mergeCell ref="J6:L6"/>
    <mergeCell ref="M6:N6"/>
    <mergeCell ref="O6:P6"/>
    <mergeCell ref="Q6:Z6"/>
    <mergeCell ref="AA6:AD6"/>
    <mergeCell ref="AE6:AL6"/>
    <mergeCell ref="AW6:BB6"/>
    <mergeCell ref="BD6:BD8"/>
    <mergeCell ref="BE6:BE8"/>
    <mergeCell ref="BF6:BH6"/>
    <mergeCell ref="BJ6:BL6"/>
    <mergeCell ref="BM6:BN6"/>
    <mergeCell ref="BA7:BA8"/>
    <mergeCell ref="BB7:BB8"/>
    <mergeCell ref="BC7:BC8"/>
    <mergeCell ref="BF7:BF8"/>
    <mergeCell ref="DC7:DC8"/>
    <mergeCell ref="DD7:DD8"/>
    <mergeCell ref="BO6:BQ6"/>
    <mergeCell ref="BS6:BT6"/>
    <mergeCell ref="C5:I8"/>
    <mergeCell ref="J5:AN5"/>
    <mergeCell ref="AO5:BE5"/>
    <mergeCell ref="BF5:CA5"/>
    <mergeCell ref="CB5:CV5"/>
    <mergeCell ref="DC5:DK5"/>
    <mergeCell ref="AM6:AM8"/>
    <mergeCell ref="AN6:AN8"/>
    <mergeCell ref="AO6:AP6"/>
    <mergeCell ref="AQ6:AV6"/>
    <mergeCell ref="BZ6:BZ8"/>
    <mergeCell ref="CA6:CA8"/>
    <mergeCell ref="CB6:CC6"/>
    <mergeCell ref="CD6:CG6"/>
    <mergeCell ref="BS7:BS8"/>
    <mergeCell ref="BT7:BT8"/>
    <mergeCell ref="BU7:BU8"/>
    <mergeCell ref="BV7:BV8"/>
    <mergeCell ref="AA7:AA8"/>
    <mergeCell ref="AB7:AB8"/>
    <mergeCell ref="AC7:AC8"/>
    <mergeCell ref="AD7:AD8"/>
    <mergeCell ref="AE7:AE8"/>
    <mergeCell ref="AF7:AF8"/>
  </mergeCells>
  <pageMargins left="0.19685039370078741" right="0.19685039370078741" top="0.19685039370078741" bottom="0.19685039370078741" header="0.19685039370078741" footer="0.19685039370078741"/>
  <pageSetup paperSize="9" scale="3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U167"/>
  <sheetViews>
    <sheetView showGridLines="0" workbookViewId="0">
      <pane xSplit="7" ySplit="12" topLeftCell="CO13" activePane="bottomRight" state="frozen"/>
      <selection pane="topRight" activeCell="H1" sqref="H1"/>
      <selection pane="bottomLeft" activeCell="A11" sqref="A11"/>
      <selection pane="bottomRight" activeCell="DC164" sqref="DC164"/>
    </sheetView>
  </sheetViews>
  <sheetFormatPr defaultRowHeight="12.75" x14ac:dyDescent="0.2"/>
  <cols>
    <col min="1" max="1" width="9.7109375" style="16" customWidth="1"/>
    <col min="2" max="2" width="8.140625" style="16" customWidth="1"/>
    <col min="3" max="3" width="10.7109375" style="16" customWidth="1"/>
    <col min="4" max="4" width="6.5703125" style="16" customWidth="1"/>
    <col min="5" max="5" width="8.85546875" style="16" customWidth="1"/>
    <col min="6" max="6" width="4.42578125" style="16" customWidth="1"/>
    <col min="7" max="7" width="7.7109375" style="16" customWidth="1"/>
    <col min="8" max="124" width="4.28515625" style="16" customWidth="1"/>
    <col min="125" max="125" width="7" style="39" customWidth="1"/>
    <col min="126" max="16384" width="9.140625" style="16"/>
  </cols>
  <sheetData>
    <row r="1" spans="1:125" x14ac:dyDescent="0.2">
      <c r="H1" s="44">
        <v>0</v>
      </c>
      <c r="I1" s="44">
        <v>4</v>
      </c>
      <c r="J1" s="44">
        <v>4.5</v>
      </c>
      <c r="K1" s="44">
        <v>5.5</v>
      </c>
      <c r="L1" s="44">
        <v>6</v>
      </c>
      <c r="M1" s="44">
        <v>6.5</v>
      </c>
      <c r="N1" s="44">
        <v>7</v>
      </c>
      <c r="O1" s="44">
        <v>7.5</v>
      </c>
      <c r="P1" s="44">
        <v>8</v>
      </c>
      <c r="Q1" s="44">
        <v>8.5</v>
      </c>
      <c r="R1" s="44" t="s">
        <v>4588</v>
      </c>
      <c r="S1" s="44" t="s">
        <v>250</v>
      </c>
      <c r="T1" s="44" t="s">
        <v>219</v>
      </c>
    </row>
    <row r="2" spans="1:125" x14ac:dyDescent="0.2">
      <c r="H2" s="44">
        <v>0</v>
      </c>
      <c r="I2" s="44">
        <v>1</v>
      </c>
      <c r="J2" s="44">
        <v>1.65</v>
      </c>
      <c r="K2" s="44">
        <v>2</v>
      </c>
      <c r="L2" s="44">
        <v>2.33</v>
      </c>
      <c r="M2" s="44">
        <v>2.65</v>
      </c>
      <c r="N2" s="44">
        <v>3</v>
      </c>
      <c r="O2" s="44">
        <v>3.33</v>
      </c>
      <c r="P2" s="44">
        <v>3.65</v>
      </c>
      <c r="Q2" s="44">
        <v>4</v>
      </c>
      <c r="R2" s="44" t="s">
        <v>4588</v>
      </c>
      <c r="S2" s="44" t="s">
        <v>250</v>
      </c>
      <c r="T2" s="44" t="s">
        <v>219</v>
      </c>
    </row>
    <row r="3" spans="1:125" ht="33" customHeight="1" x14ac:dyDescent="0.2">
      <c r="A3" s="558" t="s">
        <v>3</v>
      </c>
      <c r="B3" s="558"/>
      <c r="C3" s="558"/>
      <c r="D3" s="558"/>
      <c r="E3" s="558"/>
      <c r="F3" s="558"/>
      <c r="G3" s="558"/>
      <c r="H3" s="558" t="s">
        <v>216</v>
      </c>
      <c r="I3" s="558"/>
      <c r="J3" s="558"/>
      <c r="K3" s="558"/>
      <c r="L3" s="558"/>
      <c r="M3" s="558"/>
      <c r="N3" s="558"/>
      <c r="O3" s="558"/>
      <c r="P3" s="558"/>
      <c r="Q3" s="558"/>
      <c r="R3" s="558"/>
      <c r="S3" s="558"/>
      <c r="T3" s="558"/>
      <c r="U3" s="558"/>
      <c r="V3" s="558"/>
      <c r="W3" s="558"/>
      <c r="X3" s="558"/>
      <c r="Y3" s="558"/>
      <c r="Z3" s="558"/>
      <c r="AA3" s="558"/>
      <c r="AB3" s="558"/>
      <c r="AC3" s="558"/>
      <c r="AD3" s="558"/>
      <c r="AE3" s="558"/>
      <c r="AF3" s="558"/>
      <c r="AG3" s="558"/>
      <c r="AH3" s="558"/>
      <c r="AI3" s="558"/>
      <c r="AJ3" s="558"/>
      <c r="AK3" s="558"/>
      <c r="AL3" s="558"/>
      <c r="AM3" s="558" t="s">
        <v>261</v>
      </c>
      <c r="AN3" s="558"/>
      <c r="AO3" s="558"/>
      <c r="AP3" s="558"/>
      <c r="AQ3" s="558"/>
      <c r="AR3" s="558"/>
      <c r="AS3" s="558"/>
      <c r="AT3" s="558"/>
      <c r="AU3" s="558"/>
      <c r="AV3" s="558"/>
      <c r="AW3" s="558"/>
      <c r="AX3" s="558"/>
      <c r="AY3" s="558"/>
      <c r="AZ3" s="558"/>
      <c r="BA3" s="558"/>
      <c r="BB3" s="558"/>
      <c r="BC3" s="558"/>
      <c r="BD3" s="558" t="s">
        <v>283</v>
      </c>
      <c r="BE3" s="558"/>
      <c r="BF3" s="558"/>
      <c r="BG3" s="558"/>
      <c r="BH3" s="558"/>
      <c r="BI3" s="558"/>
      <c r="BJ3" s="558"/>
      <c r="BK3" s="558"/>
      <c r="BL3" s="558"/>
      <c r="BM3" s="558"/>
      <c r="BN3" s="558"/>
      <c r="BO3" s="558"/>
      <c r="BP3" s="558"/>
      <c r="BQ3" s="558"/>
      <c r="BR3" s="558"/>
      <c r="BS3" s="558"/>
      <c r="BT3" s="558"/>
      <c r="BU3" s="558"/>
      <c r="BV3" s="558"/>
      <c r="BW3" s="558"/>
      <c r="BX3" s="558"/>
      <c r="BY3" s="558"/>
      <c r="BZ3" s="558" t="s">
        <v>318</v>
      </c>
      <c r="CA3" s="558"/>
      <c r="CB3" s="558"/>
      <c r="CC3" s="558"/>
      <c r="CD3" s="558"/>
      <c r="CE3" s="558"/>
      <c r="CF3" s="558"/>
      <c r="CG3" s="558"/>
      <c r="CH3" s="558"/>
      <c r="CI3" s="558"/>
      <c r="CJ3" s="558"/>
      <c r="CK3" s="558"/>
      <c r="CL3" s="558"/>
      <c r="CM3" s="558"/>
      <c r="CN3" s="558"/>
      <c r="CO3" s="558"/>
      <c r="CP3" s="558"/>
      <c r="CQ3" s="558"/>
      <c r="CR3" s="558"/>
      <c r="CS3" s="558"/>
      <c r="CT3" s="558"/>
      <c r="CU3" s="15"/>
      <c r="CV3" s="15"/>
      <c r="CW3" s="15"/>
      <c r="CX3" s="15"/>
      <c r="CY3" s="15"/>
      <c r="CZ3" s="15"/>
      <c r="DA3" s="558" t="s">
        <v>348</v>
      </c>
      <c r="DB3" s="558"/>
      <c r="DC3" s="558"/>
      <c r="DD3" s="558"/>
      <c r="DE3" s="558"/>
      <c r="DF3" s="558"/>
      <c r="DG3" s="558"/>
      <c r="DH3" s="558"/>
      <c r="DI3" s="558"/>
      <c r="DJ3" s="15"/>
      <c r="DK3" s="15"/>
      <c r="DL3" s="15"/>
      <c r="DM3" s="15"/>
      <c r="DN3" s="558" t="s">
        <v>356</v>
      </c>
      <c r="DO3" s="558" t="s">
        <v>357</v>
      </c>
      <c r="DP3" s="558" t="s">
        <v>358</v>
      </c>
      <c r="DQ3" s="558" t="s">
        <v>359</v>
      </c>
      <c r="DR3" s="558"/>
      <c r="DS3" s="558"/>
      <c r="DT3" s="558"/>
    </row>
    <row r="4" spans="1:125" ht="33" customHeight="1" x14ac:dyDescent="0.2">
      <c r="A4" s="558"/>
      <c r="B4" s="558"/>
      <c r="C4" s="558"/>
      <c r="D4" s="558"/>
      <c r="E4" s="558"/>
      <c r="F4" s="558"/>
      <c r="G4" s="558"/>
      <c r="H4" s="558" t="s">
        <v>217</v>
      </c>
      <c r="I4" s="558"/>
      <c r="J4" s="558"/>
      <c r="K4" s="558" t="s">
        <v>222</v>
      </c>
      <c r="L4" s="558"/>
      <c r="M4" s="558" t="s">
        <v>225</v>
      </c>
      <c r="N4" s="558"/>
      <c r="O4" s="558" t="s">
        <v>229</v>
      </c>
      <c r="P4" s="558"/>
      <c r="Q4" s="558"/>
      <c r="R4" s="558"/>
      <c r="S4" s="558"/>
      <c r="T4" s="558"/>
      <c r="U4" s="558"/>
      <c r="V4" s="558"/>
      <c r="W4" s="558"/>
      <c r="X4" s="558"/>
      <c r="Y4" s="558" t="s">
        <v>243</v>
      </c>
      <c r="Z4" s="558"/>
      <c r="AA4" s="558"/>
      <c r="AB4" s="558"/>
      <c r="AC4" s="558" t="s">
        <v>248</v>
      </c>
      <c r="AD4" s="558"/>
      <c r="AE4" s="558"/>
      <c r="AF4" s="558"/>
      <c r="AG4" s="558"/>
      <c r="AH4" s="558"/>
      <c r="AI4" s="558"/>
      <c r="AJ4" s="558"/>
      <c r="AK4" s="558" t="s">
        <v>258</v>
      </c>
      <c r="AL4" s="558" t="s">
        <v>260</v>
      </c>
      <c r="AM4" s="558" t="s">
        <v>262</v>
      </c>
      <c r="AN4" s="558"/>
      <c r="AO4" s="558" t="s">
        <v>265</v>
      </c>
      <c r="AP4" s="558"/>
      <c r="AQ4" s="558"/>
      <c r="AR4" s="558"/>
      <c r="AS4" s="558"/>
      <c r="AT4" s="558"/>
      <c r="AU4" s="558" t="s">
        <v>272</v>
      </c>
      <c r="AV4" s="558"/>
      <c r="AW4" s="558"/>
      <c r="AX4" s="558"/>
      <c r="AY4" s="558"/>
      <c r="AZ4" s="558"/>
      <c r="BA4" s="15" t="s">
        <v>279</v>
      </c>
      <c r="BB4" s="558" t="s">
        <v>281</v>
      </c>
      <c r="BC4" s="558" t="s">
        <v>282</v>
      </c>
      <c r="BD4" s="558" t="s">
        <v>284</v>
      </c>
      <c r="BE4" s="558"/>
      <c r="BF4" s="558"/>
      <c r="BG4" s="15" t="s">
        <v>288</v>
      </c>
      <c r="BH4" s="558" t="s">
        <v>290</v>
      </c>
      <c r="BI4" s="558"/>
      <c r="BJ4" s="558"/>
      <c r="BK4" s="558" t="s">
        <v>294</v>
      </c>
      <c r="BL4" s="558"/>
      <c r="BM4" s="558" t="s">
        <v>297</v>
      </c>
      <c r="BN4" s="558"/>
      <c r="BO4" s="558"/>
      <c r="BP4" s="15" t="s">
        <v>301</v>
      </c>
      <c r="BQ4" s="558" t="s">
        <v>303</v>
      </c>
      <c r="BR4" s="558"/>
      <c r="BS4" s="15" t="s">
        <v>306</v>
      </c>
      <c r="BT4" s="15" t="s">
        <v>308</v>
      </c>
      <c r="BU4" s="15" t="s">
        <v>310</v>
      </c>
      <c r="BV4" s="15" t="s">
        <v>312</v>
      </c>
      <c r="BW4" s="15" t="s">
        <v>314</v>
      </c>
      <c r="BX4" s="558" t="s">
        <v>316</v>
      </c>
      <c r="BY4" s="558" t="s">
        <v>317</v>
      </c>
      <c r="BZ4" s="558" t="s">
        <v>319</v>
      </c>
      <c r="CA4" s="558"/>
      <c r="CB4" s="558" t="s">
        <v>322</v>
      </c>
      <c r="CC4" s="558"/>
      <c r="CD4" s="558"/>
      <c r="CE4" s="558"/>
      <c r="CF4" s="15" t="s">
        <v>328</v>
      </c>
      <c r="CG4" s="15" t="s">
        <v>330</v>
      </c>
      <c r="CH4" s="558" t="s">
        <v>332</v>
      </c>
      <c r="CI4" s="558"/>
      <c r="CJ4" s="558"/>
      <c r="CK4" s="558"/>
      <c r="CL4" s="558"/>
      <c r="CM4" s="558"/>
      <c r="CN4" s="558"/>
      <c r="CO4" s="15" t="s">
        <v>341</v>
      </c>
      <c r="CP4" s="15" t="s">
        <v>301</v>
      </c>
      <c r="CQ4" s="558" t="s">
        <v>314</v>
      </c>
      <c r="CR4" s="558"/>
      <c r="CS4" s="558" t="s">
        <v>346</v>
      </c>
      <c r="CT4" s="558" t="s">
        <v>347</v>
      </c>
      <c r="CU4" s="15"/>
      <c r="CV4" s="15"/>
      <c r="CW4" s="15"/>
      <c r="CX4" s="15"/>
      <c r="CY4" s="15"/>
      <c r="CZ4" s="15"/>
      <c r="DA4" s="558" t="s">
        <v>349</v>
      </c>
      <c r="DB4" s="558"/>
      <c r="DC4" s="558"/>
      <c r="DD4" s="558"/>
      <c r="DE4" s="15"/>
      <c r="DF4" s="15"/>
      <c r="DG4" s="15"/>
      <c r="DH4" s="558" t="s">
        <v>354</v>
      </c>
      <c r="DI4" s="558" t="s">
        <v>355</v>
      </c>
      <c r="DJ4" s="15"/>
      <c r="DK4" s="15"/>
      <c r="DL4" s="15"/>
      <c r="DM4" s="15"/>
      <c r="DN4" s="558"/>
      <c r="DO4" s="558"/>
      <c r="DP4" s="558"/>
      <c r="DQ4" s="558"/>
      <c r="DR4" s="558"/>
      <c r="DS4" s="558"/>
      <c r="DT4" s="558"/>
    </row>
    <row r="5" spans="1:125" ht="33" customHeight="1" x14ac:dyDescent="0.2">
      <c r="A5" s="558"/>
      <c r="B5" s="558"/>
      <c r="C5" s="558"/>
      <c r="D5" s="558"/>
      <c r="E5" s="558"/>
      <c r="F5" s="558"/>
      <c r="G5" s="558"/>
      <c r="H5" s="558" t="s">
        <v>218</v>
      </c>
      <c r="I5" s="558" t="s">
        <v>220</v>
      </c>
      <c r="J5" s="558" t="s">
        <v>221</v>
      </c>
      <c r="K5" s="558" t="s">
        <v>223</v>
      </c>
      <c r="L5" s="558" t="s">
        <v>224</v>
      </c>
      <c r="M5" s="558" t="s">
        <v>226</v>
      </c>
      <c r="N5" s="558"/>
      <c r="O5" s="558" t="s">
        <v>230</v>
      </c>
      <c r="P5" s="558"/>
      <c r="Q5" s="558"/>
      <c r="R5" s="558" t="s">
        <v>234</v>
      </c>
      <c r="S5" s="558"/>
      <c r="T5" s="558"/>
      <c r="U5" s="558"/>
      <c r="V5" s="558"/>
      <c r="W5" s="558" t="s">
        <v>240</v>
      </c>
      <c r="X5" s="558"/>
      <c r="Y5" s="558" t="s">
        <v>244</v>
      </c>
      <c r="Z5" s="558" t="s">
        <v>245</v>
      </c>
      <c r="AA5" s="558" t="s">
        <v>246</v>
      </c>
      <c r="AB5" s="558" t="s">
        <v>247</v>
      </c>
      <c r="AC5" s="558" t="s">
        <v>249</v>
      </c>
      <c r="AD5" s="558" t="s">
        <v>251</v>
      </c>
      <c r="AE5" s="558" t="s">
        <v>252</v>
      </c>
      <c r="AF5" s="558" t="s">
        <v>253</v>
      </c>
      <c r="AG5" s="558" t="s">
        <v>254</v>
      </c>
      <c r="AH5" s="558" t="s">
        <v>255</v>
      </c>
      <c r="AI5" s="558" t="s">
        <v>256</v>
      </c>
      <c r="AJ5" s="558" t="s">
        <v>257</v>
      </c>
      <c r="AK5" s="558"/>
      <c r="AL5" s="558"/>
      <c r="AM5" s="558" t="s">
        <v>263</v>
      </c>
      <c r="AN5" s="558" t="s">
        <v>264</v>
      </c>
      <c r="AO5" s="558" t="s">
        <v>266</v>
      </c>
      <c r="AP5" s="558" t="s">
        <v>267</v>
      </c>
      <c r="AQ5" s="558" t="s">
        <v>268</v>
      </c>
      <c r="AR5" s="558" t="s">
        <v>269</v>
      </c>
      <c r="AS5" s="558" t="s">
        <v>270</v>
      </c>
      <c r="AT5" s="558" t="s">
        <v>271</v>
      </c>
      <c r="AU5" s="558" t="s">
        <v>273</v>
      </c>
      <c r="AV5" s="558" t="s">
        <v>274</v>
      </c>
      <c r="AW5" s="558" t="s">
        <v>275</v>
      </c>
      <c r="AX5" s="558" t="s">
        <v>276</v>
      </c>
      <c r="AY5" s="558" t="s">
        <v>277</v>
      </c>
      <c r="AZ5" s="558" t="s">
        <v>278</v>
      </c>
      <c r="BA5" s="558" t="s">
        <v>280</v>
      </c>
      <c r="BB5" s="558"/>
      <c r="BC5" s="558"/>
      <c r="BD5" s="558" t="s">
        <v>285</v>
      </c>
      <c r="BE5" s="558" t="s">
        <v>286</v>
      </c>
      <c r="BF5" s="558" t="s">
        <v>287</v>
      </c>
      <c r="BG5" s="558" t="s">
        <v>289</v>
      </c>
      <c r="BH5" s="558" t="s">
        <v>291</v>
      </c>
      <c r="BI5" s="558" t="s">
        <v>292</v>
      </c>
      <c r="BJ5" s="558" t="s">
        <v>293</v>
      </c>
      <c r="BK5" s="558" t="s">
        <v>295</v>
      </c>
      <c r="BL5" s="558" t="s">
        <v>296</v>
      </c>
      <c r="BM5" s="558" t="s">
        <v>298</v>
      </c>
      <c r="BN5" s="558" t="s">
        <v>299</v>
      </c>
      <c r="BO5" s="558" t="s">
        <v>300</v>
      </c>
      <c r="BP5" s="558" t="s">
        <v>302</v>
      </c>
      <c r="BQ5" s="558" t="s">
        <v>304</v>
      </c>
      <c r="BR5" s="558" t="s">
        <v>305</v>
      </c>
      <c r="BS5" s="558" t="s">
        <v>307</v>
      </c>
      <c r="BT5" s="558" t="s">
        <v>309</v>
      </c>
      <c r="BU5" s="558" t="s">
        <v>311</v>
      </c>
      <c r="BV5" s="558" t="s">
        <v>313</v>
      </c>
      <c r="BW5" s="558" t="s">
        <v>315</v>
      </c>
      <c r="BX5" s="558"/>
      <c r="BY5" s="558"/>
      <c r="BZ5" s="558" t="s">
        <v>320</v>
      </c>
      <c r="CA5" s="558" t="s">
        <v>321</v>
      </c>
      <c r="CB5" s="558" t="s">
        <v>323</v>
      </c>
      <c r="CC5" s="558"/>
      <c r="CD5" s="558"/>
      <c r="CE5" s="558"/>
      <c r="CF5" s="558" t="s">
        <v>329</v>
      </c>
      <c r="CG5" s="558" t="s">
        <v>331</v>
      </c>
      <c r="CH5" s="558" t="s">
        <v>333</v>
      </c>
      <c r="CI5" s="558"/>
      <c r="CJ5" s="558"/>
      <c r="CK5" s="558"/>
      <c r="CL5" s="558"/>
      <c r="CM5" s="558"/>
      <c r="CN5" s="558" t="s">
        <v>340</v>
      </c>
      <c r="CO5" s="558" t="s">
        <v>342</v>
      </c>
      <c r="CP5" s="558" t="s">
        <v>343</v>
      </c>
      <c r="CQ5" s="558" t="s">
        <v>344</v>
      </c>
      <c r="CR5" s="558" t="s">
        <v>345</v>
      </c>
      <c r="CS5" s="558"/>
      <c r="CT5" s="558"/>
      <c r="CU5" s="15"/>
      <c r="CV5" s="15"/>
      <c r="CW5" s="15"/>
      <c r="CX5" s="15"/>
      <c r="CY5" s="15"/>
      <c r="CZ5" s="15"/>
      <c r="DA5" s="558" t="s">
        <v>350</v>
      </c>
      <c r="DB5" s="558" t="s">
        <v>351</v>
      </c>
      <c r="DC5" s="558" t="s">
        <v>352</v>
      </c>
      <c r="DD5" s="558" t="s">
        <v>353</v>
      </c>
      <c r="DE5" s="15"/>
      <c r="DF5" s="15"/>
      <c r="DG5" s="15"/>
      <c r="DH5" s="558"/>
      <c r="DI5" s="558"/>
      <c r="DJ5" s="15"/>
      <c r="DK5" s="15"/>
      <c r="DL5" s="15"/>
      <c r="DM5" s="15"/>
      <c r="DN5" s="558"/>
      <c r="DO5" s="558"/>
      <c r="DP5" s="558"/>
      <c r="DQ5" s="558"/>
      <c r="DR5" s="558"/>
      <c r="DS5" s="558"/>
      <c r="DT5" s="558"/>
    </row>
    <row r="6" spans="1:125" ht="33" customHeight="1" x14ac:dyDescent="0.2">
      <c r="A6" s="558"/>
      <c r="B6" s="558"/>
      <c r="C6" s="558"/>
      <c r="D6" s="558"/>
      <c r="E6" s="558"/>
      <c r="F6" s="558"/>
      <c r="G6" s="558"/>
      <c r="H6" s="558"/>
      <c r="I6" s="558"/>
      <c r="J6" s="558"/>
      <c r="K6" s="558"/>
      <c r="L6" s="558"/>
      <c r="M6" s="15" t="s">
        <v>227</v>
      </c>
      <c r="N6" s="15" t="s">
        <v>228</v>
      </c>
      <c r="O6" s="15" t="s">
        <v>231</v>
      </c>
      <c r="P6" s="15" t="s">
        <v>232</v>
      </c>
      <c r="Q6" s="15" t="s">
        <v>233</v>
      </c>
      <c r="R6" s="15" t="s">
        <v>235</v>
      </c>
      <c r="S6" s="15" t="s">
        <v>236</v>
      </c>
      <c r="T6" s="15" t="s">
        <v>237</v>
      </c>
      <c r="U6" s="15" t="s">
        <v>238</v>
      </c>
      <c r="V6" s="15" t="s">
        <v>239</v>
      </c>
      <c r="W6" s="15" t="s">
        <v>241</v>
      </c>
      <c r="X6" s="15" t="s">
        <v>242</v>
      </c>
      <c r="Y6" s="558"/>
      <c r="Z6" s="558"/>
      <c r="AA6" s="558"/>
      <c r="AB6" s="558"/>
      <c r="AC6" s="558"/>
      <c r="AD6" s="558"/>
      <c r="AE6" s="558"/>
      <c r="AF6" s="558"/>
      <c r="AG6" s="558"/>
      <c r="AH6" s="558"/>
      <c r="AI6" s="558"/>
      <c r="AJ6" s="558"/>
      <c r="AK6" s="558"/>
      <c r="AL6" s="558"/>
      <c r="AM6" s="558"/>
      <c r="AN6" s="558"/>
      <c r="AO6" s="558"/>
      <c r="AP6" s="558"/>
      <c r="AQ6" s="558"/>
      <c r="AR6" s="558"/>
      <c r="AS6" s="558"/>
      <c r="AT6" s="558"/>
      <c r="AU6" s="558"/>
      <c r="AV6" s="558"/>
      <c r="AW6" s="558"/>
      <c r="AX6" s="558"/>
      <c r="AY6" s="558"/>
      <c r="AZ6" s="558"/>
      <c r="BA6" s="558"/>
      <c r="BB6" s="558"/>
      <c r="BC6" s="558"/>
      <c r="BD6" s="558"/>
      <c r="BE6" s="558"/>
      <c r="BF6" s="558"/>
      <c r="BG6" s="558"/>
      <c r="BH6" s="558"/>
      <c r="BI6" s="558"/>
      <c r="BJ6" s="558"/>
      <c r="BK6" s="558"/>
      <c r="BL6" s="558"/>
      <c r="BM6" s="558"/>
      <c r="BN6" s="558"/>
      <c r="BO6" s="558"/>
      <c r="BP6" s="558"/>
      <c r="BQ6" s="558"/>
      <c r="BR6" s="558"/>
      <c r="BS6" s="558"/>
      <c r="BT6" s="558"/>
      <c r="BU6" s="558"/>
      <c r="BV6" s="558"/>
      <c r="BW6" s="558"/>
      <c r="BX6" s="558"/>
      <c r="BY6" s="558"/>
      <c r="BZ6" s="558"/>
      <c r="CA6" s="558"/>
      <c r="CB6" s="15" t="s">
        <v>324</v>
      </c>
      <c r="CC6" s="15" t="s">
        <v>325</v>
      </c>
      <c r="CD6" s="15" t="s">
        <v>326</v>
      </c>
      <c r="CE6" s="15" t="s">
        <v>327</v>
      </c>
      <c r="CF6" s="558"/>
      <c r="CG6" s="558"/>
      <c r="CH6" s="15" t="s">
        <v>334</v>
      </c>
      <c r="CI6" s="15" t="s">
        <v>335</v>
      </c>
      <c r="CJ6" s="15" t="s">
        <v>336</v>
      </c>
      <c r="CK6" s="15" t="s">
        <v>337</v>
      </c>
      <c r="CL6" s="15" t="s">
        <v>338</v>
      </c>
      <c r="CM6" s="15" t="s">
        <v>339</v>
      </c>
      <c r="CN6" s="558"/>
      <c r="CO6" s="558"/>
      <c r="CP6" s="558"/>
      <c r="CQ6" s="558"/>
      <c r="CR6" s="558"/>
      <c r="CS6" s="558"/>
      <c r="CT6" s="558"/>
      <c r="CU6" s="15"/>
      <c r="CV6" s="15"/>
      <c r="CW6" s="15"/>
      <c r="CX6" s="15"/>
      <c r="CY6" s="15"/>
      <c r="CZ6" s="15"/>
      <c r="DA6" s="558"/>
      <c r="DB6" s="558"/>
      <c r="DC6" s="558"/>
      <c r="DD6" s="558"/>
      <c r="DE6" s="15"/>
      <c r="DF6" s="15"/>
      <c r="DG6" s="15"/>
      <c r="DH6" s="558"/>
      <c r="DI6" s="558"/>
      <c r="DJ6" s="15"/>
      <c r="DK6" s="15"/>
      <c r="DL6" s="15"/>
      <c r="DM6" s="15"/>
      <c r="DN6" s="558"/>
      <c r="DO6" s="558"/>
      <c r="DP6" s="558"/>
      <c r="DQ6" s="558"/>
      <c r="DR6" s="558"/>
      <c r="DS6" s="558"/>
      <c r="DT6" s="558"/>
    </row>
    <row r="7" spans="1:125" s="18" customFormat="1" ht="28.5" customHeight="1" x14ac:dyDescent="0.2">
      <c r="A7" s="17"/>
      <c r="B7" s="17"/>
      <c r="C7" s="17"/>
      <c r="D7" s="17"/>
      <c r="E7" s="17"/>
      <c r="F7" s="17"/>
      <c r="G7" s="17"/>
      <c r="H7" s="17" t="str">
        <f>IF(H6="",H5,H6)</f>
        <v>COM 101</v>
      </c>
      <c r="I7" s="17" t="str">
        <f t="shared" ref="I7:BT7" si="0">IF(I6="",I5,I6)</f>
        <v>COM 102</v>
      </c>
      <c r="J7" s="17" t="str">
        <f t="shared" si="0"/>
        <v>PHI 100</v>
      </c>
      <c r="K7" s="17" t="str">
        <f t="shared" si="0"/>
        <v>CS 101</v>
      </c>
      <c r="L7" s="17" t="str">
        <f t="shared" si="0"/>
        <v>CS 201</v>
      </c>
      <c r="M7" s="17" t="str">
        <f t="shared" si="0"/>
        <v>MTH 101</v>
      </c>
      <c r="N7" s="17" t="str">
        <f t="shared" si="0"/>
        <v>MTH 102</v>
      </c>
      <c r="O7" s="17" t="str">
        <f t="shared" si="0"/>
        <v>DTE 201</v>
      </c>
      <c r="P7" s="17" t="str">
        <f t="shared" si="0"/>
        <v>LAW 201</v>
      </c>
      <c r="Q7" s="17" t="str">
        <f t="shared" si="0"/>
        <v>MED 268</v>
      </c>
      <c r="R7" s="17" t="str">
        <f t="shared" si="0"/>
        <v>AHI 391</v>
      </c>
      <c r="S7" s="17" t="str">
        <f t="shared" si="0"/>
        <v>AHI 392</v>
      </c>
      <c r="T7" s="17" t="str">
        <f t="shared" si="0"/>
        <v>EVR 205</v>
      </c>
      <c r="U7" s="17" t="str">
        <f t="shared" si="0"/>
        <v>HIS 221</v>
      </c>
      <c r="V7" s="17" t="str">
        <f t="shared" si="0"/>
        <v>HIS 222</v>
      </c>
      <c r="W7" s="17" t="str">
        <f t="shared" si="0"/>
        <v>DTE-HT 102</v>
      </c>
      <c r="X7" s="17" t="str">
        <f t="shared" si="0"/>
        <v>DTE-HT 152</v>
      </c>
      <c r="Y7" s="17" t="str">
        <f t="shared" si="0"/>
        <v>HIS 361</v>
      </c>
      <c r="Z7" s="17" t="str">
        <f t="shared" si="0"/>
        <v>PHI 161</v>
      </c>
      <c r="AA7" s="17" t="str">
        <f t="shared" si="0"/>
        <v>PHI 162</v>
      </c>
      <c r="AB7" s="17" t="str">
        <f t="shared" si="0"/>
        <v>POS 361</v>
      </c>
      <c r="AC7" s="17" t="str">
        <f t="shared" si="0"/>
        <v>ENG 126</v>
      </c>
      <c r="AD7" s="17" t="str">
        <f t="shared" si="0"/>
        <v>ENG 127</v>
      </c>
      <c r="AE7" s="17" t="str">
        <f t="shared" si="0"/>
        <v>ENG 128</v>
      </c>
      <c r="AF7" s="17" t="str">
        <f t="shared" si="0"/>
        <v>ENG 129</v>
      </c>
      <c r="AG7" s="17" t="str">
        <f t="shared" si="0"/>
        <v>ENG 226</v>
      </c>
      <c r="AH7" s="17" t="str">
        <f t="shared" si="0"/>
        <v>ENG 227</v>
      </c>
      <c r="AI7" s="17" t="str">
        <f t="shared" si="0"/>
        <v>ENG 228</v>
      </c>
      <c r="AJ7" s="17" t="str">
        <f t="shared" si="0"/>
        <v>ENG 229</v>
      </c>
      <c r="AK7" s="17">
        <f t="shared" si="0"/>
        <v>0</v>
      </c>
      <c r="AL7" s="17">
        <f t="shared" si="0"/>
        <v>0</v>
      </c>
      <c r="AM7" s="17" t="str">
        <f t="shared" si="0"/>
        <v>ES 101</v>
      </c>
      <c r="AN7" s="17" t="str">
        <f t="shared" si="0"/>
        <v>ES 102</v>
      </c>
      <c r="AO7" s="17" t="str">
        <f t="shared" si="0"/>
        <v>ES 221</v>
      </c>
      <c r="AP7" s="17" t="str">
        <f t="shared" si="0"/>
        <v>ES 222</v>
      </c>
      <c r="AQ7" s="17" t="str">
        <f t="shared" si="0"/>
        <v>ES 223</v>
      </c>
      <c r="AR7" s="17" t="str">
        <f t="shared" si="0"/>
        <v>ES 224</v>
      </c>
      <c r="AS7" s="17" t="str">
        <f t="shared" si="0"/>
        <v>ES 226</v>
      </c>
      <c r="AT7" s="17" t="str">
        <f t="shared" si="0"/>
        <v>ES 229</v>
      </c>
      <c r="AU7" s="17" t="str">
        <f t="shared" si="0"/>
        <v>ES 271</v>
      </c>
      <c r="AV7" s="17" t="str">
        <f t="shared" si="0"/>
        <v>ES 272</v>
      </c>
      <c r="AW7" s="17" t="str">
        <f t="shared" si="0"/>
        <v>ES 273</v>
      </c>
      <c r="AX7" s="17" t="str">
        <f t="shared" si="0"/>
        <v>ES 274</v>
      </c>
      <c r="AY7" s="17" t="str">
        <f t="shared" si="0"/>
        <v>ES 276</v>
      </c>
      <c r="AZ7" s="17" t="str">
        <f t="shared" si="0"/>
        <v>ES 279</v>
      </c>
      <c r="BA7" s="17" t="str">
        <f t="shared" si="0"/>
        <v>ES 303</v>
      </c>
      <c r="BB7" s="17">
        <f t="shared" si="0"/>
        <v>0</v>
      </c>
      <c r="BC7" s="17">
        <f t="shared" si="0"/>
        <v>0</v>
      </c>
      <c r="BD7" s="17" t="str">
        <f t="shared" si="0"/>
        <v>ECO 151</v>
      </c>
      <c r="BE7" s="17" t="str">
        <f t="shared" si="0"/>
        <v>ECO 152</v>
      </c>
      <c r="BF7" s="17" t="str">
        <f t="shared" si="0"/>
        <v>ECO 303</v>
      </c>
      <c r="BG7" s="17" t="str">
        <f t="shared" si="0"/>
        <v>STA 151</v>
      </c>
      <c r="BH7" s="17" t="str">
        <f t="shared" si="0"/>
        <v>HOS 151</v>
      </c>
      <c r="BI7" s="17" t="str">
        <f t="shared" si="0"/>
        <v>HOS 250</v>
      </c>
      <c r="BJ7" s="17" t="str">
        <f t="shared" si="0"/>
        <v>TOU 151</v>
      </c>
      <c r="BK7" s="17" t="str">
        <f t="shared" si="0"/>
        <v>MGT 201</v>
      </c>
      <c r="BL7" s="17" t="str">
        <f t="shared" si="0"/>
        <v>MGT 403</v>
      </c>
      <c r="BM7" s="17" t="str">
        <f t="shared" si="0"/>
        <v>ACC 201</v>
      </c>
      <c r="BN7" s="17" t="str">
        <f t="shared" si="0"/>
        <v>ACC 202</v>
      </c>
      <c r="BO7" s="17" t="str">
        <f t="shared" si="0"/>
        <v>ACC 301</v>
      </c>
      <c r="BP7" s="17" t="str">
        <f t="shared" si="0"/>
        <v>MKT 253</v>
      </c>
      <c r="BQ7" s="17" t="str">
        <f t="shared" si="0"/>
        <v>IS 251</v>
      </c>
      <c r="BR7" s="17" t="str">
        <f t="shared" si="0"/>
        <v>IS 253</v>
      </c>
      <c r="BS7" s="17" t="str">
        <f t="shared" si="0"/>
        <v>OB 253</v>
      </c>
      <c r="BT7" s="17" t="str">
        <f t="shared" si="0"/>
        <v>HRM 303</v>
      </c>
      <c r="BU7" s="17" t="str">
        <f t="shared" ref="BU7:DT7" si="1">IF(BU6="",BU5,BU6)</f>
        <v>FIN 301</v>
      </c>
      <c r="BV7" s="17" t="str">
        <f t="shared" si="1"/>
        <v>LAW 403</v>
      </c>
      <c r="BW7" s="17" t="str">
        <f t="shared" si="1"/>
        <v>TOU 296</v>
      </c>
      <c r="BX7" s="17">
        <f t="shared" si="1"/>
        <v>0</v>
      </c>
      <c r="BY7" s="17">
        <f t="shared" si="1"/>
        <v>0</v>
      </c>
      <c r="BZ7" s="17" t="str">
        <f t="shared" si="1"/>
        <v>LAW 413</v>
      </c>
      <c r="CA7" s="17" t="str">
        <f t="shared" si="1"/>
        <v>TOU 431</v>
      </c>
      <c r="CB7" s="17" t="str">
        <f t="shared" si="1"/>
        <v>TOU 361</v>
      </c>
      <c r="CC7" s="17" t="str">
        <f t="shared" si="1"/>
        <v>TOU 362</v>
      </c>
      <c r="CD7" s="17" t="str">
        <f t="shared" si="1"/>
        <v>TOU 364</v>
      </c>
      <c r="CE7" s="17" t="str">
        <f t="shared" si="1"/>
        <v>TOU 404</v>
      </c>
      <c r="CF7" s="17" t="str">
        <f t="shared" si="1"/>
        <v>TOU 405</v>
      </c>
      <c r="CG7" s="17" t="str">
        <f t="shared" si="1"/>
        <v>HIS 161</v>
      </c>
      <c r="CH7" s="17" t="str">
        <f t="shared" si="1"/>
        <v>AES 270</v>
      </c>
      <c r="CI7" s="17" t="str">
        <f t="shared" si="1"/>
        <v>CSN 161</v>
      </c>
      <c r="CJ7" s="17" t="str">
        <f t="shared" si="1"/>
        <v>CUL 418</v>
      </c>
      <c r="CK7" s="17" t="str">
        <f t="shared" si="1"/>
        <v>CUL 420</v>
      </c>
      <c r="CL7" s="17" t="str">
        <f t="shared" si="1"/>
        <v>FSH 161</v>
      </c>
      <c r="CM7" s="17" t="str">
        <f t="shared" si="1"/>
        <v>THE 311</v>
      </c>
      <c r="CN7" s="17" t="str">
        <f t="shared" si="1"/>
        <v>CUL 251</v>
      </c>
      <c r="CO7" s="17" t="str">
        <f t="shared" si="1"/>
        <v>STA 423</v>
      </c>
      <c r="CP7" s="17" t="str">
        <f t="shared" si="1"/>
        <v>MKT 424</v>
      </c>
      <c r="CQ7" s="17" t="str">
        <f t="shared" si="1"/>
        <v>TOU 396</v>
      </c>
      <c r="CR7" s="17" t="str">
        <f t="shared" si="1"/>
        <v>TOU 496</v>
      </c>
      <c r="CS7" s="17">
        <f t="shared" si="1"/>
        <v>0</v>
      </c>
      <c r="CT7" s="17">
        <f t="shared" si="1"/>
        <v>0</v>
      </c>
      <c r="CU7" s="17"/>
      <c r="CV7" s="17"/>
      <c r="CW7" s="17"/>
      <c r="CX7" s="17"/>
      <c r="CY7" s="17"/>
      <c r="CZ7" s="17"/>
      <c r="DA7" s="17" t="str">
        <f t="shared" si="1"/>
        <v>HOS 448</v>
      </c>
      <c r="DB7" s="17" t="str">
        <f t="shared" si="1"/>
        <v>HOS 449</v>
      </c>
      <c r="DC7" s="17" t="str">
        <f t="shared" si="1"/>
        <v>TOU 448</v>
      </c>
      <c r="DD7" s="17" t="str">
        <f t="shared" si="1"/>
        <v>TOU 449</v>
      </c>
      <c r="DE7" s="17"/>
      <c r="DF7" s="17"/>
      <c r="DG7" s="17"/>
      <c r="DH7" s="17">
        <f t="shared" si="1"/>
        <v>0</v>
      </c>
      <c r="DI7" s="17">
        <f t="shared" si="1"/>
        <v>0</v>
      </c>
      <c r="DJ7" s="17"/>
      <c r="DK7" s="17"/>
      <c r="DL7" s="17"/>
      <c r="DM7" s="17"/>
      <c r="DN7" s="17">
        <f t="shared" si="1"/>
        <v>0</v>
      </c>
      <c r="DO7" s="17">
        <f t="shared" si="1"/>
        <v>0</v>
      </c>
      <c r="DP7" s="17">
        <f t="shared" si="1"/>
        <v>0</v>
      </c>
      <c r="DQ7" s="17">
        <f t="shared" si="1"/>
        <v>0</v>
      </c>
      <c r="DR7" s="17">
        <f t="shared" si="1"/>
        <v>0</v>
      </c>
      <c r="DS7" s="17">
        <f t="shared" si="1"/>
        <v>0</v>
      </c>
      <c r="DT7" s="17">
        <f t="shared" si="1"/>
        <v>0</v>
      </c>
      <c r="DU7" s="40"/>
    </row>
    <row r="8" spans="1:125" s="20" customFormat="1" ht="99.75" customHeight="1" x14ac:dyDescent="0.2">
      <c r="A8" s="19"/>
      <c r="B8" s="19"/>
      <c r="C8" s="19"/>
      <c r="D8" s="19"/>
      <c r="E8" s="19"/>
      <c r="F8" s="19"/>
      <c r="G8" s="19"/>
      <c r="H8" s="19" t="str">
        <f>VLOOKUP(H$7,CodeMon!$D$2:$F$1465,3,0)</f>
        <v>Nói &amp; Trình Bày (tiếng Việt)</v>
      </c>
      <c r="I8" s="19" t="str">
        <f>VLOOKUP(I$7,CodeMon!$D$2:$F$1465,3,0)</f>
        <v>Viết (tiếng Việt)</v>
      </c>
      <c r="J8" s="19" t="str">
        <f>VLOOKUP(J$7,CodeMon!$D$2:$F$1465,3,0)</f>
        <v>Phương Pháp Luận (gồm Nghiên Cứu Khoa Học)</v>
      </c>
      <c r="K8" s="19" t="str">
        <f>VLOOKUP(K$7,CodeMon!$D$2:$F$1465,3,0)</f>
        <v>Tin Học Đại Cương</v>
      </c>
      <c r="L8" s="19" t="str">
        <f>VLOOKUP(L$7,CodeMon!$D$2:$F$1465,3,0)</f>
        <v>Tin Học Ứng Dụng</v>
      </c>
      <c r="M8" s="19" t="str">
        <f>VLOOKUP(M$7,CodeMon!$D$2:$F$1465,3,0)</f>
        <v>Toán Cao Cấp C1</v>
      </c>
      <c r="N8" s="19" t="str">
        <f>VLOOKUP(N$7,CodeMon!$D$2:$F$1465,3,0)</f>
        <v>Toán Cao Cấp C2</v>
      </c>
      <c r="O8" s="19" t="str">
        <f>VLOOKUP(O$7,CodeMon!$D$2:$F$1465,3,0)</f>
        <v>Đạo Đức trong Công Việc</v>
      </c>
      <c r="P8" s="19" t="str">
        <f>VLOOKUP(P$7,CodeMon!$D$2:$F$1465,3,0)</f>
        <v>Pháp Luật Đại Cương</v>
      </c>
      <c r="Q8" s="19" t="str">
        <f>VLOOKUP(Q$7,CodeMon!$D$2:$F$1465,3,0)</f>
        <v>Y Đức</v>
      </c>
      <c r="R8" s="19" t="str">
        <f>VLOOKUP(R$7,CodeMon!$D$2:$F$1465,3,0)</f>
        <v>Lịch Sử Kiến Trúc Phương Đông &amp; Việt Nam</v>
      </c>
      <c r="S8" s="19" t="str">
        <f>VLOOKUP(S$7,CodeMon!$D$2:$F$1465,3,0)</f>
        <v>Lịch Sử Kiến Trúc Phương Tây</v>
      </c>
      <c r="T8" s="19" t="str">
        <f>VLOOKUP(T$7,CodeMon!$D$2:$F$1465,3,0)</f>
        <v>Sức Khỏe Môi Trường</v>
      </c>
      <c r="U8" s="19" t="str">
        <f>VLOOKUP(U$7,CodeMon!$D$2:$F$1465,3,0)</f>
        <v>Lịch Sử Văn Minh Thế Giới 1</v>
      </c>
      <c r="V8" s="19" t="str">
        <f>VLOOKUP(V$7,CodeMon!$D$2:$F$1465,3,0)</f>
        <v>Lịch Sử Văn Minh Thế Giới 2</v>
      </c>
      <c r="W8" s="19" t="str">
        <f>VLOOKUP(W$7,CodeMon!$D$2:$F$1465,3,0)</f>
        <v>Hướng Nghiệp 1</v>
      </c>
      <c r="X8" s="19" t="str">
        <f>VLOOKUP(X$7,CodeMon!$D$2:$F$1465,3,0)</f>
        <v>Hướng Nghiệp 2</v>
      </c>
      <c r="Y8" s="19" t="str">
        <f>VLOOKUP(Y$7,CodeMon!$D$2:$F$1465,3,0)</f>
        <v>Đường Lối Cách Mạng của Đảng Cộng Sản Việt Nam</v>
      </c>
      <c r="Z8" s="19" t="str">
        <f>VLOOKUP(Z$7,CodeMon!$D$2:$F$1465,3,0)</f>
        <v>Những Nguyên Lý Cơ Bản của Chủ Nghĩa Marx - Lenin 1</v>
      </c>
      <c r="AA8" s="19" t="str">
        <f>VLOOKUP(AA$7,CodeMon!$D$2:$F$1465,3,0)</f>
        <v>Những Nguyên Lý Cơ Bản của Chủ Nghĩa Marx - Lenin 2</v>
      </c>
      <c r="AB8" s="19" t="str">
        <f>VLOOKUP(AB$7,CodeMon!$D$2:$F$1465,3,0)</f>
        <v>Tư Tưởng Hồ Chí Minh</v>
      </c>
      <c r="AC8" s="19" t="str">
        <f>VLOOKUP(AC$7,CodeMon!$D$2:$F$1465,3,0)</f>
        <v>Reading - Level 1 (International School)</v>
      </c>
      <c r="AD8" s="19" t="str">
        <f>VLOOKUP(AD$7,CodeMon!$D$2:$F$1465,3,0)</f>
        <v>Writing - Level 1 (International School)</v>
      </c>
      <c r="AE8" s="19" t="str">
        <f>VLOOKUP(AE$7,CodeMon!$D$2:$F$1465,3,0)</f>
        <v>Listening - Level 1 (International School)</v>
      </c>
      <c r="AF8" s="19" t="str">
        <f>VLOOKUP(AF$7,CodeMon!$D$2:$F$1465,3,0)</f>
        <v>Speaking - Level 1 (International School)</v>
      </c>
      <c r="AG8" s="19" t="str">
        <f>VLOOKUP(AG$7,CodeMon!$D$2:$F$1465,3,0)</f>
        <v>Reading - Level 2 (International School)</v>
      </c>
      <c r="AH8" s="19" t="str">
        <f>VLOOKUP(AH$7,CodeMon!$D$2:$F$1465,3,0)</f>
        <v>Writing - Level 2 (International School)</v>
      </c>
      <c r="AI8" s="19" t="str">
        <f>VLOOKUP(AI$7,CodeMon!$D$2:$F$1465,3,0)</f>
        <v>Listening - Level 2 (International School)</v>
      </c>
      <c r="AJ8" s="19" t="str">
        <f>VLOOKUP(AJ$7,CodeMon!$D$2:$F$1465,3,0)</f>
        <v>Speaking - Level 2 (International School)</v>
      </c>
      <c r="AK8" s="34"/>
      <c r="AL8" s="35"/>
      <c r="AM8" s="19" t="str">
        <f>VLOOKUP(AM$7,CodeMon!$D$2:$F$1465,3,0)</f>
        <v>Chạy Ngắn &amp; Bài Thể Dục Tay Không</v>
      </c>
      <c r="AN8" s="19" t="str">
        <f>VLOOKUP(AN$7,CodeMon!$D$2:$F$1465,3,0)</f>
        <v>Chạy Bền &amp; Nhảy Xa</v>
      </c>
      <c r="AO8" s="19" t="str">
        <f>VLOOKUP(AO$7,CodeMon!$D$2:$F$1465,3,0)</f>
        <v>Bóng Đá Sơ Cấp</v>
      </c>
      <c r="AP8" s="19" t="str">
        <f>VLOOKUP(AP$7,CodeMon!$D$2:$F$1465,3,0)</f>
        <v>Bóng Rổ Sơ Cấp</v>
      </c>
      <c r="AQ8" s="19" t="str">
        <f>VLOOKUP(AQ$7,CodeMon!$D$2:$F$1465,3,0)</f>
        <v>Bóng Chuyền Sơ Cấp</v>
      </c>
      <c r="AR8" s="19" t="str">
        <f>VLOOKUP(AR$7,CodeMon!$D$2:$F$1465,3,0)</f>
        <v>Bóng Bàn Cơ Bản</v>
      </c>
      <c r="AS8" s="19" t="str">
        <f>VLOOKUP(AS$7,CodeMon!$D$2:$F$1465,3,0)</f>
        <v>Cầu Lông Sơ Cấp</v>
      </c>
      <c r="AT8" s="19" t="str">
        <f>VLOOKUP(AT$7,CodeMon!$D$2:$F$1465,3,0)</f>
        <v>Võ VoViNam Cơ Bản</v>
      </c>
      <c r="AU8" s="19" t="str">
        <f>VLOOKUP(AU$7,CodeMon!$D$2:$F$1465,3,0)</f>
        <v>Bóng Đá Cao Cấp</v>
      </c>
      <c r="AV8" s="19" t="str">
        <f>VLOOKUP(AV$7,CodeMon!$D$2:$F$1465,3,0)</f>
        <v>Bóng Rổ Cao Cấp</v>
      </c>
      <c r="AW8" s="19" t="str">
        <f>VLOOKUP(AW$7,CodeMon!$D$2:$F$1465,3,0)</f>
        <v>Bóng Chuyền Cao Cấp</v>
      </c>
      <c r="AX8" s="19" t="str">
        <f>VLOOKUP(AX$7,CodeMon!$D$2:$F$1465,3,0)</f>
        <v>Bóng Bàn Nâng Cao</v>
      </c>
      <c r="AY8" s="19" t="str">
        <f>VLOOKUP(AY$7,CodeMon!$D$2:$F$1465,3,0)</f>
        <v>Cầu Lông Cao Cấp</v>
      </c>
      <c r="AZ8" s="19" t="str">
        <f>VLOOKUP(AZ$7,CodeMon!$D$2:$F$1465,3,0)</f>
        <v>Võ VoViNam Nâng Cao</v>
      </c>
      <c r="BA8" s="19" t="str">
        <f>VLOOKUP(BA$7,CodeMon!$D$2:$F$1465,3,0)</f>
        <v>Điền Kinh Tổng Hợp</v>
      </c>
      <c r="BB8" s="34"/>
      <c r="BC8" s="35"/>
      <c r="BD8" s="19" t="str">
        <f>VLOOKUP(BD$7,CodeMon!$D$2:$F$1465,3,0)</f>
        <v>Căn Bản Kinh Tế Vi Mô</v>
      </c>
      <c r="BE8" s="19" t="str">
        <f>VLOOKUP(BE$7,CodeMon!$D$2:$F$1465,3,0)</f>
        <v>Căn Bản Kinh Tế Vĩ Mô</v>
      </c>
      <c r="BF8" s="19" t="str">
        <f>VLOOKUP(BF$7,CodeMon!$D$2:$F$1465,3,0)</f>
        <v>Kinh Tế Trong Quản Trị Dịch Vụ</v>
      </c>
      <c r="BG8" s="19" t="str">
        <f>VLOOKUP(BG$7,CodeMon!$D$2:$F$1465,3,0)</f>
        <v>Lý Thuyết Xác Suất &amp; Thống Kê Toán</v>
      </c>
      <c r="BH8" s="19" t="str">
        <f>VLOOKUP(BH$7,CodeMon!$D$2:$F$1465,3,0)</f>
        <v>Tổng Quan Ngành Lưu Trú</v>
      </c>
      <c r="BI8" s="19" t="str">
        <f>VLOOKUP(BI$7,CodeMon!$D$2:$F$1465,3,0)</f>
        <v>Tài Nguyên Du Lịch</v>
      </c>
      <c r="BJ8" s="19" t="str">
        <f>VLOOKUP(BJ$7,CodeMon!$D$2:$F$1465,3,0)</f>
        <v>Tổng Quan Du Lịch</v>
      </c>
      <c r="BK8" s="19" t="str">
        <f>VLOOKUP(BK$7,CodeMon!$D$2:$F$1465,3,0)</f>
        <v>Quản Trị Học</v>
      </c>
      <c r="BL8" s="19" t="str">
        <f>VLOOKUP(BL$7,CodeMon!$D$2:$F$1465,3,0)</f>
        <v>Quản Trị Chiến Lược</v>
      </c>
      <c r="BM8" s="19" t="str">
        <f>VLOOKUP(BM$7,CodeMon!$D$2:$F$1465,3,0)</f>
        <v>Nguyên Lý Kế Toán 1</v>
      </c>
      <c r="BN8" s="19" t="str">
        <f>VLOOKUP(BN$7,CodeMon!$D$2:$F$1465,3,0)</f>
        <v>Nguyên Lý Kế Toán 2</v>
      </c>
      <c r="BO8" s="19" t="str">
        <f>VLOOKUP(BO$7,CodeMon!$D$2:$F$1465,3,0)</f>
        <v>Kế Toán Quản Trị 1</v>
      </c>
      <c r="BP8" s="19" t="str">
        <f>VLOOKUP(BP$7,CodeMon!$D$2:$F$1465,3,0)</f>
        <v>Tiếp Thị Du Lịch</v>
      </c>
      <c r="BQ8" s="19" t="str">
        <f>VLOOKUP(BQ$7,CodeMon!$D$2:$F$1465,3,0)</f>
        <v>Hệ Thống Thông Tin Quản Lý</v>
      </c>
      <c r="BR8" s="19" t="str">
        <f>VLOOKUP(BR$7,CodeMon!$D$2:$F$1465,3,0)</f>
        <v>Hệ Thống Thông Tin Du Lịch</v>
      </c>
      <c r="BS8" s="19" t="str">
        <f>VLOOKUP(BS$7,CodeMon!$D$2:$F$1465,3,0)</f>
        <v>Tổng Quan Hành Vi Tổ Chức trong Du Lịch</v>
      </c>
      <c r="BT8" s="19" t="str">
        <f>VLOOKUP(BT$7,CodeMon!$D$2:$F$1465,3,0)</f>
        <v>Quản Trị Nhân Lực Trong Du Lịch</v>
      </c>
      <c r="BU8" s="19" t="str">
        <f>VLOOKUP(BU$7,CodeMon!$D$2:$F$1465,3,0)</f>
        <v>Quản Trị Tài Chính 1</v>
      </c>
      <c r="BV8" s="19" t="str">
        <f>VLOOKUP(BV$7,CodeMon!$D$2:$F$1465,3,0)</f>
        <v>Cơ Sở Luật Kinh Tế</v>
      </c>
      <c r="BW8" s="19" t="str">
        <f>VLOOKUP(BW$7,CodeMon!$D$2:$F$1465,3,0)</f>
        <v>Tranh Tài Giải Pháp PBL</v>
      </c>
      <c r="BX8" s="34"/>
      <c r="BY8" s="35"/>
      <c r="BZ8" s="19" t="str">
        <f>VLOOKUP(BZ$7,CodeMon!$D$2:$F$1465,3,0)</f>
        <v>Pháp Luật Du Lịch (Việt Nam)</v>
      </c>
      <c r="CA8" s="19" t="str">
        <f>VLOOKUP(CA$7,CodeMon!$D$2:$F$1465,3,0)</f>
        <v>Tuyến Điểm Du Lịch Việt Nam</v>
      </c>
      <c r="CB8" s="19" t="str">
        <f>VLOOKUP(CB$7,CodeMon!$D$2:$F$1465,3,0)</f>
        <v>Thiết Kế &amp; Điều Hành Tour Du Lịch</v>
      </c>
      <c r="CC8" s="19" t="str">
        <f>VLOOKUP(CC$7,CodeMon!$D$2:$F$1465,3,0)</f>
        <v>Nguyên Lý Điều Hành Tour Du Lịch Nước Ngoài</v>
      </c>
      <c r="CD8" s="19" t="str">
        <f>VLOOKUP(CD$7,CodeMon!$D$2:$F$1465,3,0)</f>
        <v>Nghiệp Vụ Hướng Dẫn Du Lịch</v>
      </c>
      <c r="CE8" s="19" t="str">
        <f>VLOOKUP(CE$7,CodeMon!$D$2:$F$1465,3,0)</f>
        <v>Quản Trị Kinh Doanh Lữ Hành</v>
      </c>
      <c r="CF8" s="19" t="str">
        <f>VLOOKUP(CF$7,CodeMon!$D$2:$F$1465,3,0)</f>
        <v>Quản Trị Vận Chuyển Khách Du Lịch</v>
      </c>
      <c r="CG8" s="19" t="str">
        <f>VLOOKUP(CG$7,CodeMon!$D$2:$F$1465,3,0)</f>
        <v>Tổng Quan Lịch Sử Việt Nam</v>
      </c>
      <c r="CH8" s="19" t="str">
        <f>VLOOKUP(CH$7,CodeMon!$D$2:$F$1465,3,0)</f>
        <v>Di Sản Mỹ Thuật Thế Giới và Việt Nam</v>
      </c>
      <c r="CI8" s="19" t="str">
        <f>VLOOKUP(CI$7,CodeMon!$D$2:$F$1465,3,0)</f>
        <v>Ẩm Thực Việt Nam - Lý Thuyết &amp; Thực Hành</v>
      </c>
      <c r="CJ8" s="19" t="str">
        <f>VLOOKUP(CJ$7,CodeMon!$D$2:$F$1465,3,0)</f>
        <v>Văn Hóa Miền Trung &amp; Tây Nguyên</v>
      </c>
      <c r="CK8" s="19" t="str">
        <f>VLOOKUP(CK$7,CodeMon!$D$2:$F$1465,3,0)</f>
        <v>Văn Hóa Champa</v>
      </c>
      <c r="CL8" s="19" t="str">
        <f>VLOOKUP(CL$7,CodeMon!$D$2:$F$1465,3,0)</f>
        <v>Văn Hóa Trang Phục Người Việt</v>
      </c>
      <c r="CM8" s="19" t="str">
        <f>VLOOKUP(CM$7,CodeMon!$D$2:$F$1465,3,0)</f>
        <v>Tín Ngưỡng của Các Dân Tộc ở Việt Nam</v>
      </c>
      <c r="CN8" s="19" t="str">
        <f>VLOOKUP(CN$7,CodeMon!$D$2:$F$1465,3,0)</f>
        <v>Cơ Sở Văn Hóa Việt Nam</v>
      </c>
      <c r="CO8" s="19" t="str">
        <f>VLOOKUP(CO$7,CodeMon!$D$2:$F$1465,3,0)</f>
        <v>Phân Tích Thống Kê Du Lịch</v>
      </c>
      <c r="CP8" s="19" t="str">
        <f>VLOOKUP(CP$7,CodeMon!$D$2:$F$1465,3,0)</f>
        <v>Hành Vi Tiêu Dùng Trong Du Lịch</v>
      </c>
      <c r="CQ8" s="19" t="str">
        <f>VLOOKUP(CQ$7,CodeMon!$D$2:$F$1465,3,0)</f>
        <v>Tranh Tài Giải Pháp PBL</v>
      </c>
      <c r="CR8" s="19" t="str">
        <f>VLOOKUP(CR$7,CodeMon!$D$2:$F$1465,3,0)</f>
        <v>Tranh Tài Giải Pháp PBL</v>
      </c>
      <c r="CS8" s="34"/>
      <c r="CT8" s="35"/>
      <c r="CU8" s="37" t="s">
        <v>4574</v>
      </c>
      <c r="CV8" s="37" t="s">
        <v>4575</v>
      </c>
      <c r="CW8" s="37" t="s">
        <v>4576</v>
      </c>
      <c r="CX8" s="37" t="s">
        <v>4577</v>
      </c>
      <c r="CY8" s="37" t="s">
        <v>4578</v>
      </c>
      <c r="CZ8" s="37" t="s">
        <v>4579</v>
      </c>
      <c r="DA8" s="19" t="str">
        <f>VLOOKUP(DA$7,CodeMon!$D$2:$F$1465,3,0)</f>
        <v>Thực Tập Nghiệp Vụ Trong Khách Sạn / Nhà Hàng (3 tháng)</v>
      </c>
      <c r="DB8" s="19" t="str">
        <f>VLOOKUP(DB$7,CodeMon!$D$2:$F$1465,3,0)</f>
        <v>Khóa Luận Tốt Nghiệp: Quản Trị Kinh Doanh Khách Sạn - Nhà Hàng</v>
      </c>
      <c r="DC8" s="19" t="str">
        <f>VLOOKUP(DC$7,CodeMon!$D$2:$F$1465,3,0)</f>
        <v>Thực Tập Nghiệp Vụ Trong Công Ty Lữ Hành / Đại Lý Lữ Hành (3 tháng)</v>
      </c>
      <c r="DD8" s="19" t="str">
        <f>VLOOKUP(DD$7,CodeMon!$D$2:$F$1465,3,0)</f>
        <v>Khóa Luận Tốt Nghiệp: Du Lịch Lữ Hành</v>
      </c>
      <c r="DE8" s="37" t="s">
        <v>4580</v>
      </c>
      <c r="DF8" s="37" t="s">
        <v>4581</v>
      </c>
      <c r="DG8" s="37" t="s">
        <v>4582</v>
      </c>
      <c r="DH8" s="34"/>
      <c r="DI8" s="35"/>
      <c r="DJ8" s="37" t="s">
        <v>4583</v>
      </c>
      <c r="DK8" s="37" t="s">
        <v>4584</v>
      </c>
      <c r="DL8" s="37" t="s">
        <v>4585</v>
      </c>
      <c r="DM8" s="37" t="s">
        <v>4586</v>
      </c>
      <c r="DN8" s="34"/>
      <c r="DO8" s="35"/>
      <c r="DP8" s="19"/>
      <c r="DQ8" s="19"/>
      <c r="DR8" s="19"/>
      <c r="DS8" s="19"/>
      <c r="DT8" s="19"/>
      <c r="DU8" s="43" t="s">
        <v>4587</v>
      </c>
    </row>
    <row r="9" spans="1:125" s="18" customFormat="1" ht="13.7" customHeight="1" x14ac:dyDescent="0.2">
      <c r="A9" s="17"/>
      <c r="B9" s="17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564" t="s">
        <v>4568</v>
      </c>
      <c r="P9" s="565"/>
      <c r="Q9" s="560"/>
      <c r="R9" s="564" t="s">
        <v>4569</v>
      </c>
      <c r="S9" s="565"/>
      <c r="T9" s="565"/>
      <c r="U9" s="565"/>
      <c r="V9" s="560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564" t="s">
        <v>4570</v>
      </c>
      <c r="AP9" s="565"/>
      <c r="AQ9" s="565"/>
      <c r="AR9" s="565"/>
      <c r="AS9" s="565"/>
      <c r="AT9" s="560"/>
      <c r="AU9" s="564" t="s">
        <v>4570</v>
      </c>
      <c r="AV9" s="565"/>
      <c r="AW9" s="565"/>
      <c r="AX9" s="565"/>
      <c r="AY9" s="565"/>
      <c r="AZ9" s="560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564" t="s">
        <v>4571</v>
      </c>
      <c r="BR9" s="560"/>
      <c r="BS9" s="17"/>
      <c r="BT9" s="17"/>
      <c r="BU9" s="17"/>
      <c r="BV9" s="17"/>
      <c r="BW9" s="17"/>
      <c r="BX9" s="17"/>
      <c r="BY9" s="17"/>
      <c r="BZ9" s="17"/>
      <c r="CA9" s="17"/>
      <c r="CB9" s="564" t="s">
        <v>4572</v>
      </c>
      <c r="CC9" s="565"/>
      <c r="CD9" s="565"/>
      <c r="CE9" s="560"/>
      <c r="CF9" s="17"/>
      <c r="CG9" s="17"/>
      <c r="CH9" s="564" t="s">
        <v>4570</v>
      </c>
      <c r="CI9" s="565"/>
      <c r="CJ9" s="565"/>
      <c r="CK9" s="565"/>
      <c r="CL9" s="565"/>
      <c r="CM9" s="560"/>
      <c r="CN9" s="17"/>
      <c r="CO9" s="17"/>
      <c r="CP9" s="17"/>
      <c r="CQ9" s="17"/>
      <c r="CR9" s="17"/>
      <c r="CS9" s="17"/>
      <c r="CT9" s="17"/>
      <c r="CU9" s="21"/>
      <c r="CV9" s="21"/>
      <c r="CW9" s="21"/>
      <c r="CX9" s="21"/>
      <c r="CY9" s="21"/>
      <c r="CZ9" s="21"/>
      <c r="DA9" s="564" t="s">
        <v>4573</v>
      </c>
      <c r="DB9" s="565"/>
      <c r="DC9" s="565"/>
      <c r="DD9" s="560"/>
      <c r="DE9" s="22"/>
      <c r="DF9" s="22"/>
      <c r="DG9" s="22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40"/>
    </row>
    <row r="10" spans="1:125" s="18" customFormat="1" ht="13.7" customHeight="1" x14ac:dyDescent="0.2">
      <c r="A10" s="17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40"/>
    </row>
    <row r="11" spans="1:125" s="23" customFormat="1" ht="13.7" customHeight="1" x14ac:dyDescent="0.2">
      <c r="A11" s="4">
        <v>1</v>
      </c>
      <c r="B11" s="4">
        <v>2</v>
      </c>
      <c r="C11" s="4">
        <v>3</v>
      </c>
      <c r="D11" s="4">
        <v>4</v>
      </c>
      <c r="E11" s="4">
        <v>5</v>
      </c>
      <c r="F11" s="4">
        <v>6</v>
      </c>
      <c r="G11" s="4">
        <v>7</v>
      </c>
      <c r="H11" s="4">
        <v>8</v>
      </c>
      <c r="I11" s="4">
        <v>9</v>
      </c>
      <c r="J11" s="4">
        <v>10</v>
      </c>
      <c r="K11" s="4">
        <v>11</v>
      </c>
      <c r="L11" s="4">
        <v>12</v>
      </c>
      <c r="M11" s="4">
        <v>13</v>
      </c>
      <c r="N11" s="4">
        <v>14</v>
      </c>
      <c r="O11" s="4">
        <v>15</v>
      </c>
      <c r="P11" s="4">
        <v>16</v>
      </c>
      <c r="Q11" s="4">
        <v>17</v>
      </c>
      <c r="R11" s="4">
        <v>18</v>
      </c>
      <c r="S11" s="4">
        <v>19</v>
      </c>
      <c r="T11" s="4">
        <v>20</v>
      </c>
      <c r="U11" s="4">
        <v>21</v>
      </c>
      <c r="V11" s="4">
        <v>22</v>
      </c>
      <c r="W11" s="4">
        <v>23</v>
      </c>
      <c r="X11" s="4">
        <v>24</v>
      </c>
      <c r="Y11" s="4">
        <v>25</v>
      </c>
      <c r="Z11" s="4">
        <v>26</v>
      </c>
      <c r="AA11" s="4">
        <v>27</v>
      </c>
      <c r="AB11" s="4">
        <v>28</v>
      </c>
      <c r="AC11" s="4">
        <v>29</v>
      </c>
      <c r="AD11" s="4">
        <v>30</v>
      </c>
      <c r="AE11" s="4">
        <v>31</v>
      </c>
      <c r="AF11" s="4">
        <v>32</v>
      </c>
      <c r="AG11" s="4">
        <v>33</v>
      </c>
      <c r="AH11" s="4">
        <v>34</v>
      </c>
      <c r="AI11" s="4">
        <v>35</v>
      </c>
      <c r="AJ11" s="4">
        <v>36</v>
      </c>
      <c r="AK11" s="4">
        <v>37</v>
      </c>
      <c r="AL11" s="4">
        <v>38</v>
      </c>
      <c r="AM11" s="4">
        <v>39</v>
      </c>
      <c r="AN11" s="4">
        <v>40</v>
      </c>
      <c r="AO11" s="4">
        <v>41</v>
      </c>
      <c r="AP11" s="4">
        <v>42</v>
      </c>
      <c r="AQ11" s="4">
        <v>43</v>
      </c>
      <c r="AR11" s="4">
        <v>44</v>
      </c>
      <c r="AS11" s="4">
        <v>45</v>
      </c>
      <c r="AT11" s="4">
        <v>46</v>
      </c>
      <c r="AU11" s="4">
        <v>47</v>
      </c>
      <c r="AV11" s="4">
        <v>48</v>
      </c>
      <c r="AW11" s="4">
        <v>49</v>
      </c>
      <c r="AX11" s="4">
        <v>50</v>
      </c>
      <c r="AY11" s="4">
        <v>51</v>
      </c>
      <c r="AZ11" s="4">
        <v>52</v>
      </c>
      <c r="BA11" s="4">
        <v>53</v>
      </c>
      <c r="BB11" s="4">
        <v>54</v>
      </c>
      <c r="BC11" s="4">
        <v>55</v>
      </c>
      <c r="BD11" s="4">
        <v>56</v>
      </c>
      <c r="BE11" s="4">
        <v>57</v>
      </c>
      <c r="BF11" s="4">
        <v>58</v>
      </c>
      <c r="BG11" s="4">
        <v>59</v>
      </c>
      <c r="BH11" s="4">
        <v>60</v>
      </c>
      <c r="BI11" s="4">
        <v>61</v>
      </c>
      <c r="BJ11" s="4">
        <v>62</v>
      </c>
      <c r="BK11" s="4">
        <v>63</v>
      </c>
      <c r="BL11" s="4">
        <v>64</v>
      </c>
      <c r="BM11" s="4">
        <v>65</v>
      </c>
      <c r="BN11" s="4">
        <v>66</v>
      </c>
      <c r="BO11" s="4">
        <v>67</v>
      </c>
      <c r="BP11" s="4">
        <v>68</v>
      </c>
      <c r="BQ11" s="4">
        <v>69</v>
      </c>
      <c r="BR11" s="4">
        <v>70</v>
      </c>
      <c r="BS11" s="4">
        <v>71</v>
      </c>
      <c r="BT11" s="4">
        <v>72</v>
      </c>
      <c r="BU11" s="4">
        <v>73</v>
      </c>
      <c r="BV11" s="4">
        <v>74</v>
      </c>
      <c r="BW11" s="4">
        <v>75</v>
      </c>
      <c r="BX11" s="4">
        <v>76</v>
      </c>
      <c r="BY11" s="4">
        <v>77</v>
      </c>
      <c r="BZ11" s="4">
        <v>78</v>
      </c>
      <c r="CA11" s="4">
        <v>79</v>
      </c>
      <c r="CB11" s="4">
        <v>80</v>
      </c>
      <c r="CC11" s="4">
        <v>81</v>
      </c>
      <c r="CD11" s="4">
        <v>82</v>
      </c>
      <c r="CE11" s="4">
        <v>83</v>
      </c>
      <c r="CF11" s="4">
        <v>84</v>
      </c>
      <c r="CG11" s="4">
        <v>85</v>
      </c>
      <c r="CH11" s="4">
        <v>86</v>
      </c>
      <c r="CI11" s="4">
        <v>87</v>
      </c>
      <c r="CJ11" s="4">
        <v>88</v>
      </c>
      <c r="CK11" s="4">
        <v>89</v>
      </c>
      <c r="CL11" s="4">
        <v>90</v>
      </c>
      <c r="CM11" s="4">
        <v>91</v>
      </c>
      <c r="CN11" s="4">
        <v>92</v>
      </c>
      <c r="CO11" s="4">
        <v>93</v>
      </c>
      <c r="CP11" s="4">
        <v>94</v>
      </c>
      <c r="CQ11" s="4">
        <v>95</v>
      </c>
      <c r="CR11" s="4">
        <v>96</v>
      </c>
      <c r="CS11" s="4">
        <v>97</v>
      </c>
      <c r="CT11" s="4">
        <v>98</v>
      </c>
      <c r="CU11" s="4"/>
      <c r="CV11" s="4"/>
      <c r="CW11" s="4"/>
      <c r="CX11" s="4"/>
      <c r="CY11" s="4"/>
      <c r="CZ11" s="4"/>
      <c r="DA11" s="4">
        <v>99</v>
      </c>
      <c r="DB11" s="4">
        <v>100</v>
      </c>
      <c r="DC11" s="4">
        <v>101</v>
      </c>
      <c r="DD11" s="4">
        <v>102</v>
      </c>
      <c r="DE11" s="4"/>
      <c r="DF11" s="4"/>
      <c r="DG11" s="4"/>
      <c r="DH11" s="4">
        <v>103</v>
      </c>
      <c r="DI11" s="4">
        <v>104</v>
      </c>
      <c r="DJ11" s="4"/>
      <c r="DK11" s="4"/>
      <c r="DL11" s="4"/>
      <c r="DM11" s="4"/>
      <c r="DN11" s="4">
        <v>105</v>
      </c>
      <c r="DO11" s="4">
        <v>106</v>
      </c>
      <c r="DP11" s="4">
        <v>107</v>
      </c>
      <c r="DQ11" s="4">
        <v>108</v>
      </c>
      <c r="DR11" s="4">
        <v>109</v>
      </c>
      <c r="DS11" s="4">
        <v>110</v>
      </c>
      <c r="DT11" s="4">
        <v>111</v>
      </c>
      <c r="DU11" s="41"/>
    </row>
    <row r="12" spans="1:125" ht="13.7" customHeight="1" x14ac:dyDescent="0.2">
      <c r="A12" s="15" t="s">
        <v>4</v>
      </c>
      <c r="B12" s="15" t="s">
        <v>5</v>
      </c>
      <c r="C12" s="15" t="s">
        <v>38</v>
      </c>
      <c r="D12" s="15" t="s">
        <v>122</v>
      </c>
      <c r="E12" s="15" t="s">
        <v>207</v>
      </c>
      <c r="F12" s="15" t="s">
        <v>208</v>
      </c>
      <c r="G12" s="15" t="s">
        <v>211</v>
      </c>
      <c r="H12" s="24">
        <v>2</v>
      </c>
      <c r="I12" s="24">
        <v>2</v>
      </c>
      <c r="J12" s="24">
        <v>2</v>
      </c>
      <c r="K12" s="24">
        <v>3</v>
      </c>
      <c r="L12" s="24">
        <v>3</v>
      </c>
      <c r="M12" s="24">
        <v>3</v>
      </c>
      <c r="N12" s="24">
        <v>2</v>
      </c>
      <c r="O12" s="24">
        <v>2</v>
      </c>
      <c r="P12" s="24">
        <v>2</v>
      </c>
      <c r="Q12" s="24">
        <v>2</v>
      </c>
      <c r="R12" s="24">
        <v>2</v>
      </c>
      <c r="S12" s="24">
        <v>2</v>
      </c>
      <c r="T12" s="24">
        <v>2</v>
      </c>
      <c r="U12" s="24">
        <v>2</v>
      </c>
      <c r="V12" s="24">
        <v>2</v>
      </c>
      <c r="W12" s="24">
        <v>1</v>
      </c>
      <c r="X12" s="24">
        <v>1</v>
      </c>
      <c r="Y12" s="24">
        <v>3</v>
      </c>
      <c r="Z12" s="24">
        <v>2</v>
      </c>
      <c r="AA12" s="24">
        <v>3</v>
      </c>
      <c r="AB12" s="24">
        <v>2</v>
      </c>
      <c r="AC12" s="24">
        <v>2</v>
      </c>
      <c r="AD12" s="24">
        <v>2</v>
      </c>
      <c r="AE12" s="24">
        <v>2</v>
      </c>
      <c r="AF12" s="24">
        <v>2</v>
      </c>
      <c r="AG12" s="24">
        <v>2</v>
      </c>
      <c r="AH12" s="24">
        <v>2</v>
      </c>
      <c r="AI12" s="24">
        <v>2</v>
      </c>
      <c r="AJ12" s="24">
        <v>2</v>
      </c>
      <c r="AK12" s="15" t="s">
        <v>259</v>
      </c>
      <c r="AL12" s="15" t="s">
        <v>259</v>
      </c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15" t="s">
        <v>259</v>
      </c>
      <c r="BC12" s="15" t="s">
        <v>259</v>
      </c>
      <c r="BD12" s="24">
        <v>3</v>
      </c>
      <c r="BE12" s="24">
        <v>3</v>
      </c>
      <c r="BF12" s="24">
        <v>2</v>
      </c>
      <c r="BG12" s="24">
        <v>3</v>
      </c>
      <c r="BH12" s="24">
        <v>2</v>
      </c>
      <c r="BI12" s="24">
        <v>3</v>
      </c>
      <c r="BJ12" s="24">
        <v>2</v>
      </c>
      <c r="BK12" s="24">
        <v>2</v>
      </c>
      <c r="BL12" s="24">
        <v>3</v>
      </c>
      <c r="BM12" s="24">
        <v>3</v>
      </c>
      <c r="BN12" s="24">
        <v>3</v>
      </c>
      <c r="BO12" s="24">
        <v>2</v>
      </c>
      <c r="BP12" s="24">
        <v>3</v>
      </c>
      <c r="BQ12" s="24">
        <v>3</v>
      </c>
      <c r="BR12" s="24">
        <v>3</v>
      </c>
      <c r="BS12" s="24">
        <v>3</v>
      </c>
      <c r="BT12" s="24">
        <v>3</v>
      </c>
      <c r="BU12" s="24">
        <v>3</v>
      </c>
      <c r="BV12" s="24">
        <v>3</v>
      </c>
      <c r="BW12" s="24">
        <v>1</v>
      </c>
      <c r="BX12" s="15" t="s">
        <v>259</v>
      </c>
      <c r="BY12" s="15" t="s">
        <v>259</v>
      </c>
      <c r="BZ12" s="24">
        <v>2</v>
      </c>
      <c r="CA12" s="24">
        <v>2</v>
      </c>
      <c r="CB12" s="24">
        <v>2</v>
      </c>
      <c r="CC12" s="24">
        <v>2</v>
      </c>
      <c r="CD12" s="24">
        <v>3</v>
      </c>
      <c r="CE12" s="24">
        <v>3</v>
      </c>
      <c r="CF12" s="24">
        <v>2</v>
      </c>
      <c r="CG12" s="24">
        <v>3</v>
      </c>
      <c r="CH12" s="24">
        <v>2</v>
      </c>
      <c r="CI12" s="24">
        <v>2</v>
      </c>
      <c r="CJ12" s="24">
        <v>2</v>
      </c>
      <c r="CK12" s="24">
        <v>2</v>
      </c>
      <c r="CL12" s="24">
        <v>2</v>
      </c>
      <c r="CM12" s="24">
        <v>2</v>
      </c>
      <c r="CN12" s="24">
        <v>3</v>
      </c>
      <c r="CO12" s="24">
        <v>3</v>
      </c>
      <c r="CP12" s="24">
        <v>2</v>
      </c>
      <c r="CQ12" s="24">
        <v>1</v>
      </c>
      <c r="CR12" s="24">
        <v>1</v>
      </c>
      <c r="CS12" s="15" t="s">
        <v>259</v>
      </c>
      <c r="CT12" s="15" t="s">
        <v>259</v>
      </c>
      <c r="CU12" s="15"/>
      <c r="CV12" s="15"/>
      <c r="CW12" s="15"/>
      <c r="CX12" s="15"/>
      <c r="CY12" s="15"/>
      <c r="CZ12" s="15"/>
      <c r="DA12" s="24">
        <v>5</v>
      </c>
      <c r="DB12" s="24">
        <v>5</v>
      </c>
      <c r="DC12" s="24">
        <v>5</v>
      </c>
      <c r="DD12" s="24">
        <v>5</v>
      </c>
      <c r="DE12" s="24"/>
      <c r="DF12" s="24"/>
      <c r="DG12" s="24"/>
      <c r="DH12" s="15" t="s">
        <v>259</v>
      </c>
      <c r="DI12" s="15" t="s">
        <v>259</v>
      </c>
      <c r="DJ12" s="15"/>
      <c r="DK12" s="15"/>
      <c r="DL12" s="15"/>
      <c r="DM12" s="15"/>
      <c r="DN12" s="15" t="s">
        <v>259</v>
      </c>
      <c r="DO12" s="15" t="s">
        <v>259</v>
      </c>
      <c r="DP12" s="15" t="s">
        <v>259</v>
      </c>
      <c r="DQ12" s="15" t="s">
        <v>360</v>
      </c>
      <c r="DR12" s="15" t="s">
        <v>361</v>
      </c>
      <c r="DS12" s="15" t="s">
        <v>362</v>
      </c>
      <c r="DT12" s="15" t="s">
        <v>363</v>
      </c>
    </row>
    <row r="13" spans="1:125" ht="15.95" customHeight="1" x14ac:dyDescent="0.2">
      <c r="A13" s="25">
        <v>2220718158</v>
      </c>
      <c r="B13" s="26" t="s">
        <v>6</v>
      </c>
      <c r="C13" s="26" t="s">
        <v>39</v>
      </c>
      <c r="D13" s="26" t="s">
        <v>123</v>
      </c>
      <c r="E13" s="27">
        <v>36013</v>
      </c>
      <c r="F13" s="26" t="s">
        <v>209</v>
      </c>
      <c r="G13" s="26" t="s">
        <v>212</v>
      </c>
      <c r="H13" s="28">
        <f>HLOOKUP(VLOOKUP($A13,Sheet!$A$7:$DG$148,'TN01-04'!H$11,0),$H$1:$T$2,2,1)</f>
        <v>3.65</v>
      </c>
      <c r="I13" s="28">
        <f>HLOOKUP(VLOOKUP($A13,Sheet!$A$7:$DG$148,'TN01-04'!I$11,0),$H$1:$T$2,2,1)</f>
        <v>3.33</v>
      </c>
      <c r="J13" s="28">
        <f>HLOOKUP(VLOOKUP($A13,Sheet!$A$7:$DG$148,'TN01-04'!J$11,0),$H$1:$T$2,2,1)</f>
        <v>3.65</v>
      </c>
      <c r="K13" s="28">
        <f>HLOOKUP(VLOOKUP($A13,Sheet!$A$7:$DG$148,'TN01-04'!K$11,0),$H$1:$T$2,2,1)</f>
        <v>3.33</v>
      </c>
      <c r="L13" s="28">
        <f>HLOOKUP(VLOOKUP($A13,Sheet!$A$7:$DG$148,'TN01-04'!L$11,0),$H$1:$T$2,2,1)</f>
        <v>3</v>
      </c>
      <c r="M13" s="28">
        <f>HLOOKUP(VLOOKUP($A13,Sheet!$A$7:$DG$148,'TN01-04'!M$11,0),$H$1:$T$2,2,1)</f>
        <v>2</v>
      </c>
      <c r="N13" s="28">
        <f>HLOOKUP(VLOOKUP($A13,Sheet!$A$7:$DG$148,'TN01-04'!N$11,0),$H$1:$T$2,2,1)</f>
        <v>3.65</v>
      </c>
      <c r="O13" s="28">
        <f>HLOOKUP(VLOOKUP($A13,Sheet!$A$7:$DG$148,'TN01-04'!O$11,0),$H$1:$T$2,2,1)</f>
        <v>0</v>
      </c>
      <c r="P13" s="28">
        <f>HLOOKUP(VLOOKUP($A13,Sheet!$A$7:$DG$148,'TN01-04'!P$11,0),$H$1:$T$2,2,1)</f>
        <v>2.65</v>
      </c>
      <c r="Q13" s="28">
        <f>HLOOKUP(VLOOKUP($A13,Sheet!$A$7:$DG$148,'TN01-04'!Q$11,0),$H$1:$T$2,2,1)</f>
        <v>0</v>
      </c>
      <c r="R13" s="28">
        <f>HLOOKUP(VLOOKUP($A13,Sheet!$A$7:$DG$148,'TN01-04'!R$11,0),$H$1:$T$2,2,1)</f>
        <v>0</v>
      </c>
      <c r="S13" s="28">
        <f>HLOOKUP(VLOOKUP($A13,Sheet!$A$7:$DG$148,'TN01-04'!S$11,0),$H$1:$T$2,2,1)</f>
        <v>0</v>
      </c>
      <c r="T13" s="28">
        <f>HLOOKUP(VLOOKUP($A13,Sheet!$A$7:$DG$148,'TN01-04'!T$11,0),$H$1:$T$2,2,1)</f>
        <v>0</v>
      </c>
      <c r="U13" s="28">
        <f>HLOOKUP(VLOOKUP($A13,Sheet!$A$7:$DG$148,'TN01-04'!U$11,0),$H$1:$T$2,2,1)</f>
        <v>3.65</v>
      </c>
      <c r="V13" s="28">
        <f>HLOOKUP(VLOOKUP($A13,Sheet!$A$7:$DG$148,'TN01-04'!V$11,0),$H$1:$T$2,2,1)</f>
        <v>2</v>
      </c>
      <c r="W13" s="28">
        <f>HLOOKUP(VLOOKUP($A13,Sheet!$A$7:$DG$148,'TN01-04'!W$11,0),$H$1:$T$2,2,1)</f>
        <v>4</v>
      </c>
      <c r="X13" s="28">
        <f>HLOOKUP(VLOOKUP($A13,Sheet!$A$7:$DG$148,'TN01-04'!X$11,0),$H$1:$T$2,2,1)</f>
        <v>4</v>
      </c>
      <c r="Y13" s="28">
        <f>HLOOKUP(VLOOKUP($A13,Sheet!$A$7:$DG$148,'TN01-04'!Y$11,0),$H$1:$T$2,2,1)</f>
        <v>2.33</v>
      </c>
      <c r="Z13" s="28">
        <f>HLOOKUP(VLOOKUP($A13,Sheet!$A$7:$DG$148,'TN01-04'!Z$11,0),$H$1:$T$2,2,1)</f>
        <v>1</v>
      </c>
      <c r="AA13" s="28">
        <f>HLOOKUP(VLOOKUP($A13,Sheet!$A$7:$DG$148,'TN01-04'!AA$11,0),$H$1:$T$2,2,1)</f>
        <v>1.65</v>
      </c>
      <c r="AB13" s="28">
        <f>HLOOKUP(VLOOKUP($A13,Sheet!$A$7:$DG$148,'TN01-04'!AB$11,0),$H$1:$T$2,2,1)</f>
        <v>3</v>
      </c>
      <c r="AC13" s="28">
        <f>HLOOKUP(VLOOKUP($A13,Sheet!$A$7:$DG$148,'TN01-04'!AC$11,0),$H$1:$T$2,2,1)</f>
        <v>2.65</v>
      </c>
      <c r="AD13" s="28">
        <f>HLOOKUP(VLOOKUP($A13,Sheet!$A$7:$DG$148,'TN01-04'!AD$11,0),$H$1:$T$2,2,1)</f>
        <v>3</v>
      </c>
      <c r="AE13" s="28">
        <f>HLOOKUP(VLOOKUP($A13,Sheet!$A$7:$DG$148,'TN01-04'!AE$11,0),$H$1:$T$2,2,1)</f>
        <v>2.33</v>
      </c>
      <c r="AF13" s="28">
        <f>HLOOKUP(VLOOKUP($A13,Sheet!$A$7:$DG$148,'TN01-04'!AF$11,0),$H$1:$T$2,2,1)</f>
        <v>2.33</v>
      </c>
      <c r="AG13" s="28">
        <f>HLOOKUP(VLOOKUP($A13,Sheet!$A$7:$DG$148,'TN01-04'!AG$11,0),$H$1:$T$2,2,1)</f>
        <v>2.33</v>
      </c>
      <c r="AH13" s="28">
        <f>HLOOKUP(VLOOKUP($A13,Sheet!$A$7:$DG$148,'TN01-04'!AH$11,0),$H$1:$T$2,2,1)</f>
        <v>2.65</v>
      </c>
      <c r="AI13" s="28">
        <f>HLOOKUP(VLOOKUP($A13,Sheet!$A$7:$DG$148,'TN01-04'!AI$11,0),$H$1:$T$2,2,1)</f>
        <v>2.65</v>
      </c>
      <c r="AJ13" s="28">
        <f>HLOOKUP(VLOOKUP($A13,Sheet!$A$7:$DG$148,'TN01-04'!AJ$11,0),$H$1:$T$2,2,1)</f>
        <v>2.33</v>
      </c>
      <c r="AK13" s="33">
        <f>IF(VLOOKUP($A13,Sheet!$A$7:$DG$148,'TN01-04'!AK$11,0)="","",VLOOKUP($A13,Sheet!$A$7:$DG$148,'TN01-04'!AK$11,0))</f>
        <v>51</v>
      </c>
      <c r="AL13" s="36">
        <f>IF(VLOOKUP($A13,Sheet!$A$7:$DG$148,'TN01-04'!AL$11,0)="","",VLOOKUP($A13,Sheet!$A$7:$DG$148,'TN01-04'!AL$11,0))</f>
        <v>0</v>
      </c>
      <c r="AM13" s="28">
        <f>HLOOKUP(VLOOKUP($A13,Sheet!$A$7:$DG$148,'TN01-04'!AM$11,0),$H$1:$T$2,2,1)</f>
        <v>2.33</v>
      </c>
      <c r="AN13" s="28">
        <f>HLOOKUP(VLOOKUP($A13,Sheet!$A$7:$DG$148,'TN01-04'!AN$11,0),$H$1:$T$2,2,1)</f>
        <v>2.33</v>
      </c>
      <c r="AO13" s="28">
        <f>HLOOKUP(VLOOKUP($A13,Sheet!$A$7:$DG$148,'TN01-04'!AO$11,0),$H$1:$T$2,2,1)</f>
        <v>0</v>
      </c>
      <c r="AP13" s="28">
        <f>HLOOKUP(VLOOKUP($A13,Sheet!$A$7:$DG$148,'TN01-04'!AP$11,0),$H$1:$T$2,2,1)</f>
        <v>0</v>
      </c>
      <c r="AQ13" s="28">
        <f>HLOOKUP(VLOOKUP($A13,Sheet!$A$7:$DG$148,'TN01-04'!AQ$11,0),$H$1:$T$2,2,1)</f>
        <v>1</v>
      </c>
      <c r="AR13" s="28">
        <f>HLOOKUP(VLOOKUP($A13,Sheet!$A$7:$DG$148,'TN01-04'!AR$11,0),$H$1:$T$2,2,1)</f>
        <v>0</v>
      </c>
      <c r="AS13" s="28">
        <f>HLOOKUP(VLOOKUP($A13,Sheet!$A$7:$DG$148,'TN01-04'!AS$11,0),$H$1:$T$2,2,1)</f>
        <v>0</v>
      </c>
      <c r="AT13" s="28">
        <f>HLOOKUP(VLOOKUP($A13,Sheet!$A$7:$DG$148,'TN01-04'!AT$11,0),$H$1:$T$2,2,1)</f>
        <v>0</v>
      </c>
      <c r="AU13" s="28">
        <f>HLOOKUP(VLOOKUP($A13,Sheet!$A$7:$DG$148,'TN01-04'!AU$11,0),$H$1:$T$2,2,1)</f>
        <v>0</v>
      </c>
      <c r="AV13" s="28">
        <f>HLOOKUP(VLOOKUP($A13,Sheet!$A$7:$DG$148,'TN01-04'!AV$11,0),$H$1:$T$2,2,1)</f>
        <v>0</v>
      </c>
      <c r="AW13" s="28">
        <f>HLOOKUP(VLOOKUP($A13,Sheet!$A$7:$DG$148,'TN01-04'!AW$11,0),$H$1:$T$2,2,1)</f>
        <v>0</v>
      </c>
      <c r="AX13" s="28">
        <f>HLOOKUP(VLOOKUP($A13,Sheet!$A$7:$DG$148,'TN01-04'!AX$11,0),$H$1:$T$2,2,1)</f>
        <v>0</v>
      </c>
      <c r="AY13" s="28">
        <f>HLOOKUP(VLOOKUP($A13,Sheet!$A$7:$DG$148,'TN01-04'!AY$11,0),$H$1:$T$2,2,1)</f>
        <v>2.33</v>
      </c>
      <c r="AZ13" s="28">
        <f>HLOOKUP(VLOOKUP($A13,Sheet!$A$7:$DG$148,'TN01-04'!AZ$11,0),$H$1:$T$2,2,1)</f>
        <v>0</v>
      </c>
      <c r="BA13" s="28">
        <f>HLOOKUP(VLOOKUP($A13,Sheet!$A$7:$DG$148,'TN01-04'!BA$11,0),$H$1:$T$2,2,1)</f>
        <v>2.65</v>
      </c>
      <c r="BB13" s="33">
        <f>IF(VLOOKUP($A13,Sheet!$A$7:$DG$148,'TN01-04'!BB$11,0)="","",VLOOKUP($A13,Sheet!$A$7:$DG$148,'TN01-04'!BB$11,0))</f>
        <v>5</v>
      </c>
      <c r="BC13" s="36">
        <f>IF(VLOOKUP($A13,Sheet!$A$7:$DG$148,'TN01-04'!BC$11,0)="","",VLOOKUP($A13,Sheet!$A$7:$DG$148,'TN01-04'!BC$11,0))</f>
        <v>0</v>
      </c>
      <c r="BD13" s="28">
        <f>HLOOKUP(VLOOKUP($A13,Sheet!$A$7:$DG$148,'TN01-04'!BD$11,0),$H$1:$T$2,2,1)</f>
        <v>1.65</v>
      </c>
      <c r="BE13" s="28">
        <f>HLOOKUP(VLOOKUP($A13,Sheet!$A$7:$DG$148,'TN01-04'!BE$11,0),$H$1:$T$2,2,1)</f>
        <v>1.65</v>
      </c>
      <c r="BF13" s="28">
        <f>HLOOKUP(VLOOKUP($A13,Sheet!$A$7:$DG$148,'TN01-04'!BF$11,0),$H$1:$T$2,2,1)</f>
        <v>1</v>
      </c>
      <c r="BG13" s="28">
        <f>HLOOKUP(VLOOKUP($A13,Sheet!$A$7:$DG$148,'TN01-04'!BG$11,0),$H$1:$T$2,2,1)</f>
        <v>2</v>
      </c>
      <c r="BH13" s="28">
        <f>HLOOKUP(VLOOKUP($A13,Sheet!$A$7:$DG$148,'TN01-04'!BH$11,0),$H$1:$T$2,2,1)</f>
        <v>3.65</v>
      </c>
      <c r="BI13" s="28">
        <f>HLOOKUP(VLOOKUP($A13,Sheet!$A$7:$DG$148,'TN01-04'!BI$11,0),$H$1:$T$2,2,1)</f>
        <v>2</v>
      </c>
      <c r="BJ13" s="28">
        <f>HLOOKUP(VLOOKUP($A13,Sheet!$A$7:$DG$148,'TN01-04'!BJ$11,0),$H$1:$T$2,2,1)</f>
        <v>3</v>
      </c>
      <c r="BK13" s="28">
        <f>HLOOKUP(VLOOKUP($A13,Sheet!$A$7:$DG$148,'TN01-04'!BK$11,0),$H$1:$T$2,2,1)</f>
        <v>2.33</v>
      </c>
      <c r="BL13" s="28">
        <f>HLOOKUP(VLOOKUP($A13,Sheet!$A$7:$DG$148,'TN01-04'!BL$11,0),$H$1:$T$2,2,1)</f>
        <v>3</v>
      </c>
      <c r="BM13" s="28">
        <f>HLOOKUP(VLOOKUP($A13,Sheet!$A$7:$DG$148,'TN01-04'!BM$11,0),$H$1:$T$2,2,1)</f>
        <v>1</v>
      </c>
      <c r="BN13" s="28">
        <f>HLOOKUP(VLOOKUP($A13,Sheet!$A$7:$DG$148,'TN01-04'!BN$11,0),$H$1:$T$2,2,1)</f>
        <v>1.65</v>
      </c>
      <c r="BO13" s="28">
        <f>HLOOKUP(VLOOKUP($A13,Sheet!$A$7:$DG$148,'TN01-04'!BO$11,0),$H$1:$T$2,2,1)</f>
        <v>1.65</v>
      </c>
      <c r="BP13" s="28">
        <f>HLOOKUP(VLOOKUP($A13,Sheet!$A$7:$DG$148,'TN01-04'!BP$11,0),$H$1:$T$2,2,1)</f>
        <v>2</v>
      </c>
      <c r="BQ13" s="28">
        <f>HLOOKUP(VLOOKUP($A13,Sheet!$A$7:$DG$148,'TN01-04'!BQ$11,0),$H$1:$T$2,2,1)</f>
        <v>0</v>
      </c>
      <c r="BR13" s="28">
        <f>HLOOKUP(VLOOKUP($A13,Sheet!$A$7:$DG$148,'TN01-04'!BR$11,0),$H$1:$T$2,2,1)</f>
        <v>4</v>
      </c>
      <c r="BS13" s="28">
        <f>HLOOKUP(VLOOKUP($A13,Sheet!$A$7:$DG$148,'TN01-04'!BS$11,0),$H$1:$T$2,2,1)</f>
        <v>2</v>
      </c>
      <c r="BT13" s="28">
        <f>HLOOKUP(VLOOKUP($A13,Sheet!$A$7:$DG$148,'TN01-04'!BT$11,0),$H$1:$T$2,2,1)</f>
        <v>2.65</v>
      </c>
      <c r="BU13" s="28">
        <f>HLOOKUP(VLOOKUP($A13,Sheet!$A$7:$DG$148,'TN01-04'!BU$11,0),$H$1:$T$2,2,1)</f>
        <v>1.65</v>
      </c>
      <c r="BV13" s="28">
        <f>HLOOKUP(VLOOKUP($A13,Sheet!$A$7:$DG$148,'TN01-04'!BV$11,0),$H$1:$T$2,2,1)</f>
        <v>1.65</v>
      </c>
      <c r="BW13" s="28">
        <f>HLOOKUP(VLOOKUP($A13,Sheet!$A$7:$DG$148,'TN01-04'!BW$11,0),$H$1:$T$2,2,1)</f>
        <v>3</v>
      </c>
      <c r="BX13" s="33">
        <f>IF(VLOOKUP($A13,Sheet!$A$7:$DG$148,'TN01-04'!BX$11,0)="","",VLOOKUP($A13,Sheet!$A$7:$DG$148,'TN01-04'!BX$11,0))</f>
        <v>50</v>
      </c>
      <c r="BY13" s="36">
        <f>IF(VLOOKUP($A13,Sheet!$A$7:$DG$148,'TN01-04'!BY$11,0)="","",VLOOKUP($A13,Sheet!$A$7:$DG$148,'TN01-04'!BY$11,0))</f>
        <v>0</v>
      </c>
      <c r="BZ13" s="28">
        <f>HLOOKUP(VLOOKUP($A13,Sheet!$A$7:$DG$148,'TN01-04'!BZ$11,0),$H$1:$T$2,2,1)</f>
        <v>4</v>
      </c>
      <c r="CA13" s="28">
        <f>HLOOKUP(VLOOKUP($A13,Sheet!$A$7:$DG$148,'TN01-04'!CA$11,0),$H$1:$T$2,2,1)</f>
        <v>0</v>
      </c>
      <c r="CB13" s="28">
        <f>HLOOKUP(VLOOKUP($A13,Sheet!$A$7:$DG$148,'TN01-04'!CB$11,0),$H$1:$T$2,2,1)</f>
        <v>1.65</v>
      </c>
      <c r="CC13" s="28">
        <f>HLOOKUP(VLOOKUP($A13,Sheet!$A$7:$DG$148,'TN01-04'!CC$11,0),$H$1:$T$2,2,1)</f>
        <v>0</v>
      </c>
      <c r="CD13" s="28">
        <f>HLOOKUP(VLOOKUP($A13,Sheet!$A$7:$DG$148,'TN01-04'!CD$11,0),$H$1:$T$2,2,1)</f>
        <v>2</v>
      </c>
      <c r="CE13" s="28">
        <f>HLOOKUP(VLOOKUP($A13,Sheet!$A$7:$DG$148,'TN01-04'!CE$11,0),$H$1:$T$2,2,1)</f>
        <v>4</v>
      </c>
      <c r="CF13" s="28">
        <f>HLOOKUP(VLOOKUP($A13,Sheet!$A$7:$DG$148,'TN01-04'!CF$11,0),$H$1:$T$2,2,1)</f>
        <v>2.33</v>
      </c>
      <c r="CG13" s="28">
        <f>HLOOKUP(VLOOKUP($A13,Sheet!$A$7:$DG$148,'TN01-04'!CG$11,0),$H$1:$T$2,2,1)</f>
        <v>1</v>
      </c>
      <c r="CH13" s="28">
        <f>HLOOKUP(VLOOKUP($A13,Sheet!$A$7:$DG$148,'TN01-04'!CH$11,0),$H$1:$T$2,2,1)</f>
        <v>0</v>
      </c>
      <c r="CI13" s="28">
        <f>HLOOKUP(VLOOKUP($A13,Sheet!$A$7:$DG$148,'TN01-04'!CI$11,0),$H$1:$T$2,2,1)</f>
        <v>1.65</v>
      </c>
      <c r="CJ13" s="28">
        <f>HLOOKUP(VLOOKUP($A13,Sheet!$A$7:$DG$148,'TN01-04'!CJ$11,0),$H$1:$T$2,2,1)</f>
        <v>0</v>
      </c>
      <c r="CK13" s="28">
        <f>HLOOKUP(VLOOKUP($A13,Sheet!$A$7:$DG$148,'TN01-04'!CK$11,0),$H$1:$T$2,2,1)</f>
        <v>0</v>
      </c>
      <c r="CL13" s="28">
        <f>HLOOKUP(VLOOKUP($A13,Sheet!$A$7:$DG$148,'TN01-04'!CL$11,0),$H$1:$T$2,2,1)</f>
        <v>0</v>
      </c>
      <c r="CM13" s="28">
        <f>HLOOKUP(VLOOKUP($A13,Sheet!$A$7:$DG$148,'TN01-04'!CM$11,0),$H$1:$T$2,2,1)</f>
        <v>0</v>
      </c>
      <c r="CN13" s="28">
        <f>HLOOKUP(VLOOKUP($A13,Sheet!$A$7:$DG$148,'TN01-04'!CN$11,0),$H$1:$T$2,2,1)</f>
        <v>1.65</v>
      </c>
      <c r="CO13" s="28">
        <f>HLOOKUP(VLOOKUP($A13,Sheet!$A$7:$DG$148,'TN01-04'!CO$11,0),$H$1:$T$2,2,1)</f>
        <v>2.65</v>
      </c>
      <c r="CP13" s="28">
        <f>HLOOKUP(VLOOKUP($A13,Sheet!$A$7:$DG$148,'TN01-04'!CP$11,0),$H$1:$T$2,2,1)</f>
        <v>2.33</v>
      </c>
      <c r="CQ13" s="28">
        <f>HLOOKUP(VLOOKUP($A13,Sheet!$A$7:$DG$148,'TN01-04'!CQ$11,0),$H$1:$T$2,2,1)</f>
        <v>2.33</v>
      </c>
      <c r="CR13" s="28">
        <f>HLOOKUP(VLOOKUP($A13,Sheet!$A$7:$DG$148,'TN01-04'!CR$11,0),$H$1:$T$2,2,1)</f>
        <v>3</v>
      </c>
      <c r="CS13" s="33">
        <f>IF(VLOOKUP($A13,Sheet!$A$7:$DG$148,'TN01-04'!CS$11,0)="","",VLOOKUP($A13,Sheet!$A$7:$DG$148,'TN01-04'!CS$11,0))</f>
        <v>27</v>
      </c>
      <c r="CT13" s="36">
        <f>IF(VLOOKUP($A13,Sheet!$A$7:$DG$148,'TN01-04'!CT$11,0)="","",VLOOKUP($A13,Sheet!$A$7:$DG$148,'TN01-04'!CT$11,0))</f>
        <v>0</v>
      </c>
      <c r="CU13" s="38">
        <f>AK13+BX13+CS13</f>
        <v>128</v>
      </c>
      <c r="CV13" s="38">
        <f>AL13+BY13+CT13</f>
        <v>0</v>
      </c>
      <c r="CW13" s="38">
        <f>SUMIF(H13:CT13,"P",$H$12:$CT$12)+SUMIF(H13:CT13,"P (P/F)",$H$12:$CT$12)</f>
        <v>0</v>
      </c>
      <c r="CX13" s="38">
        <f>CU13+CV13-CW13</f>
        <v>128</v>
      </c>
      <c r="CY13" s="38">
        <f>ROUND(SUMPRODUCT($H$12:$CT$12,H13:CT13)/CX13,2)</f>
        <v>2.41</v>
      </c>
      <c r="CZ13" s="38"/>
      <c r="DA13" s="28">
        <f>HLOOKUP(VLOOKUP($A13,Sheet!$A$7:$DG$148,'TN01-04'!DA$11,0),$H$1:$T$2,2,1)</f>
        <v>0</v>
      </c>
      <c r="DB13" s="28">
        <f>HLOOKUP(VLOOKUP($A13,Sheet!$A$7:$DG$148,'TN01-04'!DB$11,0),$H$1:$T$2,2,1)</f>
        <v>0</v>
      </c>
      <c r="DC13" s="28">
        <f>HLOOKUP(VLOOKUP($A13,Sheet!$A$7:$DG$148,'TN01-04'!DC$11,0),$H$1:$T$2,2,1)</f>
        <v>3.33</v>
      </c>
      <c r="DD13" s="28">
        <f>HLOOKUP(VLOOKUP($A13,Sheet!$A$7:$DG$148,'TN01-04'!DD$11,0),$H$1:$T$2,2,1)</f>
        <v>0</v>
      </c>
      <c r="DE13" s="38"/>
      <c r="DF13" s="38">
        <f>ROUND(SUMPRODUCT(DA13:DD13,$DA$12:$DD$12)/5,2)</f>
        <v>3.33</v>
      </c>
      <c r="DG13" s="38"/>
      <c r="DH13" s="33">
        <f>IF(VLOOKUP($A13,Sheet!$A$7:$DG$148,'TN01-04'!DH$11,0)="","",VLOOKUP($A13,Sheet!$A$7:$DG$148,'TN01-04'!DH$11,0))</f>
        <v>5</v>
      </c>
      <c r="DI13" s="36">
        <f>IF(VLOOKUP($A13,Sheet!$A$7:$DG$148,'TN01-04'!DI$11,0)="","",VLOOKUP($A13,Sheet!$A$7:$DG$148,'TN01-04'!DI$11,0))</f>
        <v>0</v>
      </c>
      <c r="DJ13" s="38">
        <f>CU13+DH13-CW13</f>
        <v>133</v>
      </c>
      <c r="DK13" s="38">
        <f>CV13+DI13</f>
        <v>0</v>
      </c>
      <c r="DL13" s="38">
        <f>ROUND(SUMPRODUCT(H13:DI13,$H$12:$DI$12)/(DJ13+DK13),2)</f>
        <v>2.4500000000000002</v>
      </c>
      <c r="DM13" s="38"/>
      <c r="DN13" s="33">
        <f>IF(VLOOKUP($A13,Sheet!$A$7:$DG$148,'TN01-04'!DN$11,0)="","",VLOOKUP($A13,Sheet!$A$7:$DG$148,'TN01-04'!DN$11,0))</f>
        <v>138</v>
      </c>
      <c r="DO13" s="36">
        <f>IF(VLOOKUP($A13,Sheet!$A$7:$DG$148,'TN01-04'!DO$11,0)="","",VLOOKUP($A13,Sheet!$A$7:$DG$148,'TN01-04'!DO$11,0))</f>
        <v>0</v>
      </c>
      <c r="DP13" s="28">
        <f>IF(VLOOKUP($A13,Sheet!$A$7:$DG$148,'TN01-04'!DP$11,0)="","",VLOOKUP($A13,Sheet!$A$7:$DG$148,'TN01-04'!DP$11,0))</f>
        <v>137</v>
      </c>
      <c r="DQ13" s="28">
        <f>IF(VLOOKUP($A13,Sheet!$A$7:$DG$148,'TN01-04'!DQ$11,0)="","",VLOOKUP($A13,Sheet!$A$7:$DG$148,'TN01-04'!DQ$11,0))</f>
        <v>138</v>
      </c>
      <c r="DR13" s="28">
        <f>IF(VLOOKUP($A13,Sheet!$A$7:$DG$148,'TN01-04'!DR$11,0)="","",VLOOKUP($A13,Sheet!$A$7:$DG$148,'TN01-04'!DR$11,0))</f>
        <v>6.33</v>
      </c>
      <c r="DS13" s="28">
        <f>IF(VLOOKUP($A13,Sheet!$A$7:$DG$148,'TN01-04'!DS$11,0)="","",VLOOKUP($A13,Sheet!$A$7:$DG$148,'TN01-04'!DS$11,0))</f>
        <v>2.4500000000000002</v>
      </c>
      <c r="DT13" s="28" t="str">
        <f>IF(VLOOKUP($A13,Sheet!$A$7:$DG$148,'TN01-04'!DT$11,0)="","",VLOOKUP($A13,Sheet!$A$7:$DG$148,'TN01-04'!DT$11,0))</f>
        <v/>
      </c>
      <c r="DU13" s="42">
        <f>CV13/(CV13+CU13)</f>
        <v>0</v>
      </c>
    </row>
    <row r="14" spans="1:125" ht="15.95" customHeight="1" x14ac:dyDescent="0.2">
      <c r="A14" s="25">
        <v>2220724213</v>
      </c>
      <c r="B14" s="26" t="s">
        <v>7</v>
      </c>
      <c r="C14" s="26" t="s">
        <v>40</v>
      </c>
      <c r="D14" s="26" t="s">
        <v>124</v>
      </c>
      <c r="E14" s="27">
        <v>35449</v>
      </c>
      <c r="F14" s="26" t="s">
        <v>209</v>
      </c>
      <c r="G14" s="26" t="s">
        <v>212</v>
      </c>
      <c r="H14" s="28">
        <f>HLOOKUP(VLOOKUP($A14,Sheet!$A$7:$DG$148,'TN01-04'!H$11,0),$H$1:$T$2,2,1)</f>
        <v>4</v>
      </c>
      <c r="I14" s="28">
        <f>HLOOKUP(VLOOKUP($A14,Sheet!$A$7:$DG$148,'TN01-04'!I$11,0),$H$1:$T$2,2,1)</f>
        <v>3</v>
      </c>
      <c r="J14" s="28">
        <f>HLOOKUP(VLOOKUP($A14,Sheet!$A$7:$DG$148,'TN01-04'!J$11,0),$H$1:$T$2,2,1)</f>
        <v>2</v>
      </c>
      <c r="K14" s="28">
        <f>HLOOKUP(VLOOKUP($A14,Sheet!$A$7:$DG$148,'TN01-04'!K$11,0),$H$1:$T$2,2,1)</f>
        <v>3.33</v>
      </c>
      <c r="L14" s="28">
        <f>HLOOKUP(VLOOKUP($A14,Sheet!$A$7:$DG$148,'TN01-04'!L$11,0),$H$1:$T$2,2,1)</f>
        <v>2.65</v>
      </c>
      <c r="M14" s="28">
        <f>HLOOKUP(VLOOKUP($A14,Sheet!$A$7:$DG$148,'TN01-04'!M$11,0),$H$1:$T$2,2,1)</f>
        <v>3</v>
      </c>
      <c r="N14" s="28">
        <f>HLOOKUP(VLOOKUP($A14,Sheet!$A$7:$DG$148,'TN01-04'!N$11,0),$H$1:$T$2,2,1)</f>
        <v>3.33</v>
      </c>
      <c r="O14" s="28">
        <f>HLOOKUP(VLOOKUP($A14,Sheet!$A$7:$DG$148,'TN01-04'!O$11,0),$H$1:$T$2,2,1)</f>
        <v>0</v>
      </c>
      <c r="P14" s="28">
        <f>HLOOKUP(VLOOKUP($A14,Sheet!$A$7:$DG$148,'TN01-04'!P$11,0),$H$1:$T$2,2,1)</f>
        <v>3.65</v>
      </c>
      <c r="Q14" s="28">
        <f>HLOOKUP(VLOOKUP($A14,Sheet!$A$7:$DG$148,'TN01-04'!Q$11,0),$H$1:$T$2,2,1)</f>
        <v>0</v>
      </c>
      <c r="R14" s="28">
        <f>HLOOKUP(VLOOKUP($A14,Sheet!$A$7:$DG$148,'TN01-04'!R$11,0),$H$1:$T$2,2,1)</f>
        <v>0</v>
      </c>
      <c r="S14" s="28">
        <f>HLOOKUP(VLOOKUP($A14,Sheet!$A$7:$DG$148,'TN01-04'!S$11,0),$H$1:$T$2,2,1)</f>
        <v>0</v>
      </c>
      <c r="T14" s="28">
        <f>HLOOKUP(VLOOKUP($A14,Sheet!$A$7:$DG$148,'TN01-04'!T$11,0),$H$1:$T$2,2,1)</f>
        <v>0</v>
      </c>
      <c r="U14" s="28">
        <f>HLOOKUP(VLOOKUP($A14,Sheet!$A$7:$DG$148,'TN01-04'!U$11,0),$H$1:$T$2,2,1)</f>
        <v>3.33</v>
      </c>
      <c r="V14" s="28">
        <f>HLOOKUP(VLOOKUP($A14,Sheet!$A$7:$DG$148,'TN01-04'!V$11,0),$H$1:$T$2,2,1)</f>
        <v>4</v>
      </c>
      <c r="W14" s="28">
        <f>HLOOKUP(VLOOKUP($A14,Sheet!$A$7:$DG$148,'TN01-04'!W$11,0),$H$1:$T$2,2,1)</f>
        <v>4</v>
      </c>
      <c r="X14" s="28">
        <f>HLOOKUP(VLOOKUP($A14,Sheet!$A$7:$DG$148,'TN01-04'!X$11,0),$H$1:$T$2,2,1)</f>
        <v>4</v>
      </c>
      <c r="Y14" s="28">
        <f>HLOOKUP(VLOOKUP($A14,Sheet!$A$7:$DG$148,'TN01-04'!Y$11,0),$H$1:$T$2,2,1)</f>
        <v>2.33</v>
      </c>
      <c r="Z14" s="28">
        <f>HLOOKUP(VLOOKUP($A14,Sheet!$A$7:$DG$148,'TN01-04'!Z$11,0),$H$1:$T$2,2,1)</f>
        <v>3.33</v>
      </c>
      <c r="AA14" s="28">
        <f>HLOOKUP(VLOOKUP($A14,Sheet!$A$7:$DG$148,'TN01-04'!AA$11,0),$H$1:$T$2,2,1)</f>
        <v>3.33</v>
      </c>
      <c r="AB14" s="28">
        <f>HLOOKUP(VLOOKUP($A14,Sheet!$A$7:$DG$148,'TN01-04'!AB$11,0),$H$1:$T$2,2,1)</f>
        <v>2.33</v>
      </c>
      <c r="AC14" s="28">
        <f>HLOOKUP(VLOOKUP($A14,Sheet!$A$7:$DG$148,'TN01-04'!AC$11,0),$H$1:$T$2,2,1)</f>
        <v>2</v>
      </c>
      <c r="AD14" s="28">
        <f>HLOOKUP(VLOOKUP($A14,Sheet!$A$7:$DG$148,'TN01-04'!AD$11,0),$H$1:$T$2,2,1)</f>
        <v>2.65</v>
      </c>
      <c r="AE14" s="28">
        <f>HLOOKUP(VLOOKUP($A14,Sheet!$A$7:$DG$148,'TN01-04'!AE$11,0),$H$1:$T$2,2,1)</f>
        <v>2</v>
      </c>
      <c r="AF14" s="28">
        <f>HLOOKUP(VLOOKUP($A14,Sheet!$A$7:$DG$148,'TN01-04'!AF$11,0),$H$1:$T$2,2,1)</f>
        <v>3</v>
      </c>
      <c r="AG14" s="28">
        <f>HLOOKUP(VLOOKUP($A14,Sheet!$A$7:$DG$148,'TN01-04'!AG$11,0),$H$1:$T$2,2,1)</f>
        <v>2.33</v>
      </c>
      <c r="AH14" s="28">
        <f>HLOOKUP(VLOOKUP($A14,Sheet!$A$7:$DG$148,'TN01-04'!AH$11,0),$H$1:$T$2,2,1)</f>
        <v>3.65</v>
      </c>
      <c r="AI14" s="28">
        <f>HLOOKUP(VLOOKUP($A14,Sheet!$A$7:$DG$148,'TN01-04'!AI$11,0),$H$1:$T$2,2,1)</f>
        <v>3.33</v>
      </c>
      <c r="AJ14" s="28">
        <f>HLOOKUP(VLOOKUP($A14,Sheet!$A$7:$DG$148,'TN01-04'!AJ$11,0),$H$1:$T$2,2,1)</f>
        <v>3.65</v>
      </c>
      <c r="AK14" s="33">
        <f>IF(VLOOKUP($A14,Sheet!$A$7:$DG$148,'TN01-04'!AK$11,0)="","",VLOOKUP($A14,Sheet!$A$7:$DG$148,'TN01-04'!AK$11,0))</f>
        <v>51</v>
      </c>
      <c r="AL14" s="36">
        <f>IF(VLOOKUP($A14,Sheet!$A$7:$DG$148,'TN01-04'!AL$11,0)="","",VLOOKUP($A14,Sheet!$A$7:$DG$148,'TN01-04'!AL$11,0))</f>
        <v>0</v>
      </c>
      <c r="AM14" s="28">
        <f>HLOOKUP(VLOOKUP($A14,Sheet!$A$7:$DG$148,'TN01-04'!AM$11,0),$H$1:$T$2,2,1)</f>
        <v>2.65</v>
      </c>
      <c r="AN14" s="28">
        <f>HLOOKUP(VLOOKUP($A14,Sheet!$A$7:$DG$148,'TN01-04'!AN$11,0),$H$1:$T$2,2,1)</f>
        <v>1.65</v>
      </c>
      <c r="AO14" s="28">
        <f>HLOOKUP(VLOOKUP($A14,Sheet!$A$7:$DG$148,'TN01-04'!AO$11,0),$H$1:$T$2,2,1)</f>
        <v>0</v>
      </c>
      <c r="AP14" s="28">
        <f>HLOOKUP(VLOOKUP($A14,Sheet!$A$7:$DG$148,'TN01-04'!AP$11,0),$H$1:$T$2,2,1)</f>
        <v>0</v>
      </c>
      <c r="AQ14" s="28">
        <f>HLOOKUP(VLOOKUP($A14,Sheet!$A$7:$DG$148,'TN01-04'!AQ$11,0),$H$1:$T$2,2,1)</f>
        <v>0</v>
      </c>
      <c r="AR14" s="28">
        <f>HLOOKUP(VLOOKUP($A14,Sheet!$A$7:$DG$148,'TN01-04'!AR$11,0),$H$1:$T$2,2,1)</f>
        <v>0</v>
      </c>
      <c r="AS14" s="28">
        <f>HLOOKUP(VLOOKUP($A14,Sheet!$A$7:$DG$148,'TN01-04'!AS$11,0),$H$1:$T$2,2,1)</f>
        <v>0</v>
      </c>
      <c r="AT14" s="28">
        <f>HLOOKUP(VLOOKUP($A14,Sheet!$A$7:$DG$148,'TN01-04'!AT$11,0),$H$1:$T$2,2,1)</f>
        <v>2.65</v>
      </c>
      <c r="AU14" s="28">
        <f>HLOOKUP(VLOOKUP($A14,Sheet!$A$7:$DG$148,'TN01-04'!AU$11,0),$H$1:$T$2,2,1)</f>
        <v>0</v>
      </c>
      <c r="AV14" s="28">
        <f>HLOOKUP(VLOOKUP($A14,Sheet!$A$7:$DG$148,'TN01-04'!AV$11,0),$H$1:$T$2,2,1)</f>
        <v>0</v>
      </c>
      <c r="AW14" s="28">
        <f>HLOOKUP(VLOOKUP($A14,Sheet!$A$7:$DG$148,'TN01-04'!AW$11,0),$H$1:$T$2,2,1)</f>
        <v>0</v>
      </c>
      <c r="AX14" s="28">
        <f>HLOOKUP(VLOOKUP($A14,Sheet!$A$7:$DG$148,'TN01-04'!AX$11,0),$H$1:$T$2,2,1)</f>
        <v>0</v>
      </c>
      <c r="AY14" s="28">
        <f>HLOOKUP(VLOOKUP($A14,Sheet!$A$7:$DG$148,'TN01-04'!AY$11,0),$H$1:$T$2,2,1)</f>
        <v>0</v>
      </c>
      <c r="AZ14" s="28">
        <f>HLOOKUP(VLOOKUP($A14,Sheet!$A$7:$DG$148,'TN01-04'!AZ$11,0),$H$1:$T$2,2,1)</f>
        <v>1.65</v>
      </c>
      <c r="BA14" s="28">
        <f>HLOOKUP(VLOOKUP($A14,Sheet!$A$7:$DG$148,'TN01-04'!BA$11,0),$H$1:$T$2,2,1)</f>
        <v>2.33</v>
      </c>
      <c r="BB14" s="33">
        <f>IF(VLOOKUP($A14,Sheet!$A$7:$DG$148,'TN01-04'!BB$11,0)="","",VLOOKUP($A14,Sheet!$A$7:$DG$148,'TN01-04'!BB$11,0))</f>
        <v>5</v>
      </c>
      <c r="BC14" s="36">
        <f>IF(VLOOKUP($A14,Sheet!$A$7:$DG$148,'TN01-04'!BC$11,0)="","",VLOOKUP($A14,Sheet!$A$7:$DG$148,'TN01-04'!BC$11,0))</f>
        <v>0</v>
      </c>
      <c r="BD14" s="28">
        <f>HLOOKUP(VLOOKUP($A14,Sheet!$A$7:$DG$148,'TN01-04'!BD$11,0),$H$1:$T$2,2,1)</f>
        <v>2.33</v>
      </c>
      <c r="BE14" s="28">
        <f>HLOOKUP(VLOOKUP($A14,Sheet!$A$7:$DG$148,'TN01-04'!BE$11,0),$H$1:$T$2,2,1)</f>
        <v>2.33</v>
      </c>
      <c r="BF14" s="28">
        <f>HLOOKUP(VLOOKUP($A14,Sheet!$A$7:$DG$148,'TN01-04'!BF$11,0),$H$1:$T$2,2,1)</f>
        <v>2.33</v>
      </c>
      <c r="BG14" s="28">
        <f>HLOOKUP(VLOOKUP($A14,Sheet!$A$7:$DG$148,'TN01-04'!BG$11,0),$H$1:$T$2,2,1)</f>
        <v>4</v>
      </c>
      <c r="BH14" s="28">
        <f>HLOOKUP(VLOOKUP($A14,Sheet!$A$7:$DG$148,'TN01-04'!BH$11,0),$H$1:$T$2,2,1)</f>
        <v>1.65</v>
      </c>
      <c r="BI14" s="28">
        <f>HLOOKUP(VLOOKUP($A14,Sheet!$A$7:$DG$148,'TN01-04'!BI$11,0),$H$1:$T$2,2,1)</f>
        <v>2</v>
      </c>
      <c r="BJ14" s="28">
        <f>HLOOKUP(VLOOKUP($A14,Sheet!$A$7:$DG$148,'TN01-04'!BJ$11,0),$H$1:$T$2,2,1)</f>
        <v>3.65</v>
      </c>
      <c r="BK14" s="28">
        <f>HLOOKUP(VLOOKUP($A14,Sheet!$A$7:$DG$148,'TN01-04'!BK$11,0),$H$1:$T$2,2,1)</f>
        <v>3</v>
      </c>
      <c r="BL14" s="28">
        <f>HLOOKUP(VLOOKUP($A14,Sheet!$A$7:$DG$148,'TN01-04'!BL$11,0),$H$1:$T$2,2,1)</f>
        <v>2.65</v>
      </c>
      <c r="BM14" s="28">
        <f>HLOOKUP(VLOOKUP($A14,Sheet!$A$7:$DG$148,'TN01-04'!BM$11,0),$H$1:$T$2,2,1)</f>
        <v>1.65</v>
      </c>
      <c r="BN14" s="28">
        <f>HLOOKUP(VLOOKUP($A14,Sheet!$A$7:$DG$148,'TN01-04'!BN$11,0),$H$1:$T$2,2,1)</f>
        <v>2.65</v>
      </c>
      <c r="BO14" s="28">
        <f>HLOOKUP(VLOOKUP($A14,Sheet!$A$7:$DG$148,'TN01-04'!BO$11,0),$H$1:$T$2,2,1)</f>
        <v>3.33</v>
      </c>
      <c r="BP14" s="28">
        <f>HLOOKUP(VLOOKUP($A14,Sheet!$A$7:$DG$148,'TN01-04'!BP$11,0),$H$1:$T$2,2,1)</f>
        <v>3.33</v>
      </c>
      <c r="BQ14" s="28">
        <f>HLOOKUP(VLOOKUP($A14,Sheet!$A$7:$DG$148,'TN01-04'!BQ$11,0),$H$1:$T$2,2,1)</f>
        <v>0</v>
      </c>
      <c r="BR14" s="28">
        <f>HLOOKUP(VLOOKUP($A14,Sheet!$A$7:$DG$148,'TN01-04'!BR$11,0),$H$1:$T$2,2,1)</f>
        <v>3.65</v>
      </c>
      <c r="BS14" s="28">
        <f>HLOOKUP(VLOOKUP($A14,Sheet!$A$7:$DG$148,'TN01-04'!BS$11,0),$H$1:$T$2,2,1)</f>
        <v>2</v>
      </c>
      <c r="BT14" s="28">
        <f>HLOOKUP(VLOOKUP($A14,Sheet!$A$7:$DG$148,'TN01-04'!BT$11,0),$H$1:$T$2,2,1)</f>
        <v>2</v>
      </c>
      <c r="BU14" s="28">
        <f>HLOOKUP(VLOOKUP($A14,Sheet!$A$7:$DG$148,'TN01-04'!BU$11,0),$H$1:$T$2,2,1)</f>
        <v>1.65</v>
      </c>
      <c r="BV14" s="28">
        <f>HLOOKUP(VLOOKUP($A14,Sheet!$A$7:$DG$148,'TN01-04'!BV$11,0),$H$1:$T$2,2,1)</f>
        <v>4</v>
      </c>
      <c r="BW14" s="28">
        <f>HLOOKUP(VLOOKUP($A14,Sheet!$A$7:$DG$148,'TN01-04'!BW$11,0),$H$1:$T$2,2,1)</f>
        <v>2.65</v>
      </c>
      <c r="BX14" s="33">
        <f>IF(VLOOKUP($A14,Sheet!$A$7:$DG$148,'TN01-04'!BX$11,0)="","",VLOOKUP($A14,Sheet!$A$7:$DG$148,'TN01-04'!BX$11,0))</f>
        <v>50</v>
      </c>
      <c r="BY14" s="36">
        <f>IF(VLOOKUP($A14,Sheet!$A$7:$DG$148,'TN01-04'!BY$11,0)="","",VLOOKUP($A14,Sheet!$A$7:$DG$148,'TN01-04'!BY$11,0))</f>
        <v>0</v>
      </c>
      <c r="BZ14" s="28">
        <f>HLOOKUP(VLOOKUP($A14,Sheet!$A$7:$DG$148,'TN01-04'!BZ$11,0),$H$1:$T$2,2,1)</f>
        <v>4</v>
      </c>
      <c r="CA14" s="28">
        <f>HLOOKUP(VLOOKUP($A14,Sheet!$A$7:$DG$148,'TN01-04'!CA$11,0),$H$1:$T$2,2,1)</f>
        <v>0</v>
      </c>
      <c r="CB14" s="28">
        <f>HLOOKUP(VLOOKUP($A14,Sheet!$A$7:$DG$148,'TN01-04'!CB$11,0),$H$1:$T$2,2,1)</f>
        <v>3.65</v>
      </c>
      <c r="CC14" s="28">
        <f>HLOOKUP(VLOOKUP($A14,Sheet!$A$7:$DG$148,'TN01-04'!CC$11,0),$H$1:$T$2,2,1)</f>
        <v>0</v>
      </c>
      <c r="CD14" s="28">
        <f>HLOOKUP(VLOOKUP($A14,Sheet!$A$7:$DG$148,'TN01-04'!CD$11,0),$H$1:$T$2,2,1)</f>
        <v>3</v>
      </c>
      <c r="CE14" s="28">
        <f>HLOOKUP(VLOOKUP($A14,Sheet!$A$7:$DG$148,'TN01-04'!CE$11,0),$H$1:$T$2,2,1)</f>
        <v>3.65</v>
      </c>
      <c r="CF14" s="28">
        <f>HLOOKUP(VLOOKUP($A14,Sheet!$A$7:$DG$148,'TN01-04'!CF$11,0),$H$1:$T$2,2,1)</f>
        <v>2</v>
      </c>
      <c r="CG14" s="28">
        <f>HLOOKUP(VLOOKUP($A14,Sheet!$A$7:$DG$148,'TN01-04'!CG$11,0),$H$1:$T$2,2,1)</f>
        <v>2</v>
      </c>
      <c r="CH14" s="28">
        <f>HLOOKUP(VLOOKUP($A14,Sheet!$A$7:$DG$148,'TN01-04'!CH$11,0),$H$1:$T$2,2,1)</f>
        <v>0</v>
      </c>
      <c r="CI14" s="28">
        <f>HLOOKUP(VLOOKUP($A14,Sheet!$A$7:$DG$148,'TN01-04'!CI$11,0),$H$1:$T$2,2,1)</f>
        <v>3</v>
      </c>
      <c r="CJ14" s="28">
        <f>HLOOKUP(VLOOKUP($A14,Sheet!$A$7:$DG$148,'TN01-04'!CJ$11,0),$H$1:$T$2,2,1)</f>
        <v>0</v>
      </c>
      <c r="CK14" s="28">
        <f>HLOOKUP(VLOOKUP($A14,Sheet!$A$7:$DG$148,'TN01-04'!CK$11,0),$H$1:$T$2,2,1)</f>
        <v>0</v>
      </c>
      <c r="CL14" s="28">
        <f>HLOOKUP(VLOOKUP($A14,Sheet!$A$7:$DG$148,'TN01-04'!CL$11,0),$H$1:$T$2,2,1)</f>
        <v>0</v>
      </c>
      <c r="CM14" s="28">
        <f>HLOOKUP(VLOOKUP($A14,Sheet!$A$7:$DG$148,'TN01-04'!CM$11,0),$H$1:$T$2,2,1)</f>
        <v>0</v>
      </c>
      <c r="CN14" s="28">
        <f>HLOOKUP(VLOOKUP($A14,Sheet!$A$7:$DG$148,'TN01-04'!CN$11,0),$H$1:$T$2,2,1)</f>
        <v>1.65</v>
      </c>
      <c r="CO14" s="28">
        <f>HLOOKUP(VLOOKUP($A14,Sheet!$A$7:$DG$148,'TN01-04'!CO$11,0),$H$1:$T$2,2,1)</f>
        <v>2.65</v>
      </c>
      <c r="CP14" s="28">
        <f>HLOOKUP(VLOOKUP($A14,Sheet!$A$7:$DG$148,'TN01-04'!CP$11,0),$H$1:$T$2,2,1)</f>
        <v>3</v>
      </c>
      <c r="CQ14" s="28">
        <f>HLOOKUP(VLOOKUP($A14,Sheet!$A$7:$DG$148,'TN01-04'!CQ$11,0),$H$1:$T$2,2,1)</f>
        <v>2.33</v>
      </c>
      <c r="CR14" s="28">
        <f>HLOOKUP(VLOOKUP($A14,Sheet!$A$7:$DG$148,'TN01-04'!CR$11,0),$H$1:$T$2,2,1)</f>
        <v>3</v>
      </c>
      <c r="CS14" s="33">
        <f>IF(VLOOKUP($A14,Sheet!$A$7:$DG$148,'TN01-04'!CS$11,0)="","",VLOOKUP($A14,Sheet!$A$7:$DG$148,'TN01-04'!CS$11,0))</f>
        <v>27</v>
      </c>
      <c r="CT14" s="36">
        <f>IF(VLOOKUP($A14,Sheet!$A$7:$DG$148,'TN01-04'!CT$11,0)="","",VLOOKUP($A14,Sheet!$A$7:$DG$148,'TN01-04'!CT$11,0))</f>
        <v>0</v>
      </c>
      <c r="CU14" s="38">
        <f t="shared" ref="CU14:CV77" si="2">AK14+BX14+CS14</f>
        <v>128</v>
      </c>
      <c r="CV14" s="38">
        <f t="shared" si="2"/>
        <v>0</v>
      </c>
      <c r="CW14" s="38">
        <f t="shared" ref="CW14:CW77" si="3">SUMIF(H14:CT14,"P",$H$12:$CT$12)+SUMIF(H14:CT14,"P (P/F)",$H$12:$CT$12)</f>
        <v>0</v>
      </c>
      <c r="CX14" s="38">
        <f t="shared" ref="CX14:CX77" si="4">CU14+CV14-CW14</f>
        <v>128</v>
      </c>
      <c r="CY14" s="38">
        <f t="shared" ref="CY14:CY77" si="5">ROUND(SUMPRODUCT($H$12:$CT$12,H14:CT14)/CX14,2)</f>
        <v>2.84</v>
      </c>
      <c r="CZ14" s="38"/>
      <c r="DA14" s="28">
        <f>HLOOKUP(VLOOKUP($A14,Sheet!$A$7:$DG$148,'TN01-04'!DA$11,0),$H$1:$T$2,2,1)</f>
        <v>0</v>
      </c>
      <c r="DB14" s="28">
        <f>HLOOKUP(VLOOKUP($A14,Sheet!$A$7:$DG$148,'TN01-04'!DB$11,0),$H$1:$T$2,2,1)</f>
        <v>0</v>
      </c>
      <c r="DC14" s="28">
        <f>HLOOKUP(VLOOKUP($A14,Sheet!$A$7:$DG$148,'TN01-04'!DC$11,0),$H$1:$T$2,2,1)</f>
        <v>3.33</v>
      </c>
      <c r="DD14" s="28">
        <f>HLOOKUP(VLOOKUP($A14,Sheet!$A$7:$DG$148,'TN01-04'!DD$11,0),$H$1:$T$2,2,1)</f>
        <v>0</v>
      </c>
      <c r="DE14" s="38"/>
      <c r="DF14" s="38">
        <f t="shared" ref="DF14:DF77" si="6">ROUND(SUMPRODUCT(DA14:DD14,$DA$12:$DD$12)/5,2)</f>
        <v>3.33</v>
      </c>
      <c r="DG14" s="38"/>
      <c r="DH14" s="33">
        <f>IF(VLOOKUP($A14,Sheet!$A$7:$DG$148,'TN01-04'!DH$11,0)="","",VLOOKUP($A14,Sheet!$A$7:$DG$148,'TN01-04'!DH$11,0))</f>
        <v>5</v>
      </c>
      <c r="DI14" s="36">
        <f>IF(VLOOKUP($A14,Sheet!$A$7:$DG$148,'TN01-04'!DI$11,0)="","",VLOOKUP($A14,Sheet!$A$7:$DG$148,'TN01-04'!DI$11,0))</f>
        <v>0</v>
      </c>
      <c r="DJ14" s="38">
        <f t="shared" ref="DJ14:DJ77" si="7">CU14+DH14-CW14</f>
        <v>133</v>
      </c>
      <c r="DK14" s="38">
        <f t="shared" ref="DK14:DK77" si="8">CV14+DI14</f>
        <v>0</v>
      </c>
      <c r="DL14" s="38">
        <f t="shared" ref="DL14:DL77" si="9">ROUND(SUMPRODUCT(H14:DI14,$H$12:$DI$12)/(DJ14+DK14),2)</f>
        <v>2.86</v>
      </c>
      <c r="DM14" s="38"/>
      <c r="DN14" s="33">
        <f>IF(VLOOKUP($A14,Sheet!$A$7:$DG$148,'TN01-04'!DN$11,0)="","",VLOOKUP($A14,Sheet!$A$7:$DG$148,'TN01-04'!DN$11,0))</f>
        <v>138</v>
      </c>
      <c r="DO14" s="36">
        <f>IF(VLOOKUP($A14,Sheet!$A$7:$DG$148,'TN01-04'!DO$11,0)="","",VLOOKUP($A14,Sheet!$A$7:$DG$148,'TN01-04'!DO$11,0))</f>
        <v>0</v>
      </c>
      <c r="DP14" s="28">
        <f>IF(VLOOKUP($A14,Sheet!$A$7:$DG$148,'TN01-04'!DP$11,0)="","",VLOOKUP($A14,Sheet!$A$7:$DG$148,'TN01-04'!DP$11,0))</f>
        <v>137</v>
      </c>
      <c r="DQ14" s="28">
        <f>IF(VLOOKUP($A14,Sheet!$A$7:$DG$148,'TN01-04'!DQ$11,0)="","",VLOOKUP($A14,Sheet!$A$7:$DG$148,'TN01-04'!DQ$11,0))</f>
        <v>138</v>
      </c>
      <c r="DR14" s="28">
        <f>IF(VLOOKUP($A14,Sheet!$A$7:$DG$148,'TN01-04'!DR$11,0)="","",VLOOKUP($A14,Sheet!$A$7:$DG$148,'TN01-04'!DR$11,0))</f>
        <v>7.03</v>
      </c>
      <c r="DS14" s="28">
        <f>IF(VLOOKUP($A14,Sheet!$A$7:$DG$148,'TN01-04'!DS$11,0)="","",VLOOKUP($A14,Sheet!$A$7:$DG$148,'TN01-04'!DS$11,0))</f>
        <v>2.86</v>
      </c>
      <c r="DT14" s="28" t="str">
        <f>IF(VLOOKUP($A14,Sheet!$A$7:$DG$148,'TN01-04'!DT$11,0)="","",VLOOKUP($A14,Sheet!$A$7:$DG$148,'TN01-04'!DT$11,0))</f>
        <v/>
      </c>
      <c r="DU14" s="42">
        <f t="shared" ref="DU14:DU77" si="10">CV14/(CV14+CU14)</f>
        <v>0</v>
      </c>
    </row>
    <row r="15" spans="1:125" ht="15.95" customHeight="1" x14ac:dyDescent="0.2">
      <c r="A15" s="25">
        <v>2220727257</v>
      </c>
      <c r="B15" s="26" t="s">
        <v>6</v>
      </c>
      <c r="C15" s="26" t="s">
        <v>41</v>
      </c>
      <c r="D15" s="26" t="s">
        <v>124</v>
      </c>
      <c r="E15" s="27">
        <v>36067</v>
      </c>
      <c r="F15" s="26" t="s">
        <v>209</v>
      </c>
      <c r="G15" s="26" t="s">
        <v>212</v>
      </c>
      <c r="H15" s="28">
        <f>HLOOKUP(VLOOKUP($A15,Sheet!$A$7:$DG$148,'TN01-04'!H$11,0),$H$1:$T$2,2,1)</f>
        <v>3.33</v>
      </c>
      <c r="I15" s="28">
        <f>HLOOKUP(VLOOKUP($A15,Sheet!$A$7:$DG$148,'TN01-04'!I$11,0),$H$1:$T$2,2,1)</f>
        <v>3</v>
      </c>
      <c r="J15" s="28">
        <f>HLOOKUP(VLOOKUP($A15,Sheet!$A$7:$DG$148,'TN01-04'!J$11,0),$H$1:$T$2,2,1)</f>
        <v>2.33</v>
      </c>
      <c r="K15" s="28">
        <f>HLOOKUP(VLOOKUP($A15,Sheet!$A$7:$DG$148,'TN01-04'!K$11,0),$H$1:$T$2,2,1)</f>
        <v>3.65</v>
      </c>
      <c r="L15" s="28">
        <f>HLOOKUP(VLOOKUP($A15,Sheet!$A$7:$DG$148,'TN01-04'!L$11,0),$H$1:$T$2,2,1)</f>
        <v>3.65</v>
      </c>
      <c r="M15" s="28">
        <f>HLOOKUP(VLOOKUP($A15,Sheet!$A$7:$DG$148,'TN01-04'!M$11,0),$H$1:$T$2,2,1)</f>
        <v>3</v>
      </c>
      <c r="N15" s="28">
        <f>HLOOKUP(VLOOKUP($A15,Sheet!$A$7:$DG$148,'TN01-04'!N$11,0),$H$1:$T$2,2,1)</f>
        <v>1.65</v>
      </c>
      <c r="O15" s="28">
        <f>HLOOKUP(VLOOKUP($A15,Sheet!$A$7:$DG$148,'TN01-04'!O$11,0),$H$1:$T$2,2,1)</f>
        <v>0</v>
      </c>
      <c r="P15" s="28">
        <f>HLOOKUP(VLOOKUP($A15,Sheet!$A$7:$DG$148,'TN01-04'!P$11,0),$H$1:$T$2,2,1)</f>
        <v>3</v>
      </c>
      <c r="Q15" s="28">
        <f>HLOOKUP(VLOOKUP($A15,Sheet!$A$7:$DG$148,'TN01-04'!Q$11,0),$H$1:$T$2,2,1)</f>
        <v>0</v>
      </c>
      <c r="R15" s="28">
        <f>HLOOKUP(VLOOKUP($A15,Sheet!$A$7:$DG$148,'TN01-04'!R$11,0),$H$1:$T$2,2,1)</f>
        <v>0</v>
      </c>
      <c r="S15" s="28">
        <f>HLOOKUP(VLOOKUP($A15,Sheet!$A$7:$DG$148,'TN01-04'!S$11,0),$H$1:$T$2,2,1)</f>
        <v>0</v>
      </c>
      <c r="T15" s="28">
        <f>HLOOKUP(VLOOKUP($A15,Sheet!$A$7:$DG$148,'TN01-04'!T$11,0),$H$1:$T$2,2,1)</f>
        <v>0</v>
      </c>
      <c r="U15" s="28">
        <f>HLOOKUP(VLOOKUP($A15,Sheet!$A$7:$DG$148,'TN01-04'!U$11,0),$H$1:$T$2,2,1)</f>
        <v>3.65</v>
      </c>
      <c r="V15" s="28">
        <f>HLOOKUP(VLOOKUP($A15,Sheet!$A$7:$DG$148,'TN01-04'!V$11,0),$H$1:$T$2,2,1)</f>
        <v>3</v>
      </c>
      <c r="W15" s="28">
        <f>HLOOKUP(VLOOKUP($A15,Sheet!$A$7:$DG$148,'TN01-04'!W$11,0),$H$1:$T$2,2,1)</f>
        <v>4</v>
      </c>
      <c r="X15" s="28">
        <f>HLOOKUP(VLOOKUP($A15,Sheet!$A$7:$DG$148,'TN01-04'!X$11,0),$H$1:$T$2,2,1)</f>
        <v>4</v>
      </c>
      <c r="Y15" s="28">
        <f>HLOOKUP(VLOOKUP($A15,Sheet!$A$7:$DG$148,'TN01-04'!Y$11,0),$H$1:$T$2,2,1)</f>
        <v>3</v>
      </c>
      <c r="Z15" s="28">
        <f>HLOOKUP(VLOOKUP($A15,Sheet!$A$7:$DG$148,'TN01-04'!Z$11,0),$H$1:$T$2,2,1)</f>
        <v>3.33</v>
      </c>
      <c r="AA15" s="28">
        <f>HLOOKUP(VLOOKUP($A15,Sheet!$A$7:$DG$148,'TN01-04'!AA$11,0),$H$1:$T$2,2,1)</f>
        <v>1.65</v>
      </c>
      <c r="AB15" s="28">
        <f>HLOOKUP(VLOOKUP($A15,Sheet!$A$7:$DG$148,'TN01-04'!AB$11,0),$H$1:$T$2,2,1)</f>
        <v>3.33</v>
      </c>
      <c r="AC15" s="28">
        <f>HLOOKUP(VLOOKUP($A15,Sheet!$A$7:$DG$148,'TN01-04'!AC$11,0),$H$1:$T$2,2,1)</f>
        <v>3</v>
      </c>
      <c r="AD15" s="28">
        <f>HLOOKUP(VLOOKUP($A15,Sheet!$A$7:$DG$148,'TN01-04'!AD$11,0),$H$1:$T$2,2,1)</f>
        <v>2</v>
      </c>
      <c r="AE15" s="28">
        <f>HLOOKUP(VLOOKUP($A15,Sheet!$A$7:$DG$148,'TN01-04'!AE$11,0),$H$1:$T$2,2,1)</f>
        <v>2.65</v>
      </c>
      <c r="AF15" s="28">
        <f>HLOOKUP(VLOOKUP($A15,Sheet!$A$7:$DG$148,'TN01-04'!AF$11,0),$H$1:$T$2,2,1)</f>
        <v>2.65</v>
      </c>
      <c r="AG15" s="28">
        <f>HLOOKUP(VLOOKUP($A15,Sheet!$A$7:$DG$148,'TN01-04'!AG$11,0),$H$1:$T$2,2,1)</f>
        <v>2.33</v>
      </c>
      <c r="AH15" s="28">
        <f>HLOOKUP(VLOOKUP($A15,Sheet!$A$7:$DG$148,'TN01-04'!AH$11,0),$H$1:$T$2,2,1)</f>
        <v>2.65</v>
      </c>
      <c r="AI15" s="28">
        <f>HLOOKUP(VLOOKUP($A15,Sheet!$A$7:$DG$148,'TN01-04'!AI$11,0),$H$1:$T$2,2,1)</f>
        <v>2.33</v>
      </c>
      <c r="AJ15" s="28">
        <f>HLOOKUP(VLOOKUP($A15,Sheet!$A$7:$DG$148,'TN01-04'!AJ$11,0),$H$1:$T$2,2,1)</f>
        <v>2.33</v>
      </c>
      <c r="AK15" s="33">
        <f>IF(VLOOKUP($A15,Sheet!$A$7:$DG$148,'TN01-04'!AK$11,0)="","",VLOOKUP($A15,Sheet!$A$7:$DG$148,'TN01-04'!AK$11,0))</f>
        <v>51</v>
      </c>
      <c r="AL15" s="36">
        <f>IF(VLOOKUP($A15,Sheet!$A$7:$DG$148,'TN01-04'!AL$11,0)="","",VLOOKUP($A15,Sheet!$A$7:$DG$148,'TN01-04'!AL$11,0))</f>
        <v>0</v>
      </c>
      <c r="AM15" s="28">
        <f>HLOOKUP(VLOOKUP($A15,Sheet!$A$7:$DG$148,'TN01-04'!AM$11,0),$H$1:$T$2,2,1)</f>
        <v>3</v>
      </c>
      <c r="AN15" s="28">
        <f>HLOOKUP(VLOOKUP($A15,Sheet!$A$7:$DG$148,'TN01-04'!AN$11,0),$H$1:$T$2,2,1)</f>
        <v>2.33</v>
      </c>
      <c r="AO15" s="28">
        <f>HLOOKUP(VLOOKUP($A15,Sheet!$A$7:$DG$148,'TN01-04'!AO$11,0),$H$1:$T$2,2,1)</f>
        <v>0</v>
      </c>
      <c r="AP15" s="28">
        <f>HLOOKUP(VLOOKUP($A15,Sheet!$A$7:$DG$148,'TN01-04'!AP$11,0),$H$1:$T$2,2,1)</f>
        <v>0</v>
      </c>
      <c r="AQ15" s="28">
        <f>HLOOKUP(VLOOKUP($A15,Sheet!$A$7:$DG$148,'TN01-04'!AQ$11,0),$H$1:$T$2,2,1)</f>
        <v>2</v>
      </c>
      <c r="AR15" s="28">
        <f>HLOOKUP(VLOOKUP($A15,Sheet!$A$7:$DG$148,'TN01-04'!AR$11,0),$H$1:$T$2,2,1)</f>
        <v>0</v>
      </c>
      <c r="AS15" s="28">
        <f>HLOOKUP(VLOOKUP($A15,Sheet!$A$7:$DG$148,'TN01-04'!AS$11,0),$H$1:$T$2,2,1)</f>
        <v>0</v>
      </c>
      <c r="AT15" s="28">
        <f>HLOOKUP(VLOOKUP($A15,Sheet!$A$7:$DG$148,'TN01-04'!AT$11,0),$H$1:$T$2,2,1)</f>
        <v>0</v>
      </c>
      <c r="AU15" s="28">
        <f>HLOOKUP(VLOOKUP($A15,Sheet!$A$7:$DG$148,'TN01-04'!AU$11,0),$H$1:$T$2,2,1)</f>
        <v>0</v>
      </c>
      <c r="AV15" s="28">
        <f>HLOOKUP(VLOOKUP($A15,Sheet!$A$7:$DG$148,'TN01-04'!AV$11,0),$H$1:$T$2,2,1)</f>
        <v>0</v>
      </c>
      <c r="AW15" s="28">
        <f>HLOOKUP(VLOOKUP($A15,Sheet!$A$7:$DG$148,'TN01-04'!AW$11,0),$H$1:$T$2,2,1)</f>
        <v>0</v>
      </c>
      <c r="AX15" s="28">
        <f>HLOOKUP(VLOOKUP($A15,Sheet!$A$7:$DG$148,'TN01-04'!AX$11,0),$H$1:$T$2,2,1)</f>
        <v>0</v>
      </c>
      <c r="AY15" s="28">
        <f>HLOOKUP(VLOOKUP($A15,Sheet!$A$7:$DG$148,'TN01-04'!AY$11,0),$H$1:$T$2,2,1)</f>
        <v>2</v>
      </c>
      <c r="AZ15" s="28">
        <f>HLOOKUP(VLOOKUP($A15,Sheet!$A$7:$DG$148,'TN01-04'!AZ$11,0),$H$1:$T$2,2,1)</f>
        <v>0</v>
      </c>
      <c r="BA15" s="28">
        <f>HLOOKUP(VLOOKUP($A15,Sheet!$A$7:$DG$148,'TN01-04'!BA$11,0),$H$1:$T$2,2,1)</f>
        <v>4</v>
      </c>
      <c r="BB15" s="33">
        <f>IF(VLOOKUP($A15,Sheet!$A$7:$DG$148,'TN01-04'!BB$11,0)="","",VLOOKUP($A15,Sheet!$A$7:$DG$148,'TN01-04'!BB$11,0))</f>
        <v>5</v>
      </c>
      <c r="BC15" s="36">
        <f>IF(VLOOKUP($A15,Sheet!$A$7:$DG$148,'TN01-04'!BC$11,0)="","",VLOOKUP($A15,Sheet!$A$7:$DG$148,'TN01-04'!BC$11,0))</f>
        <v>0</v>
      </c>
      <c r="BD15" s="28">
        <f>HLOOKUP(VLOOKUP($A15,Sheet!$A$7:$DG$148,'TN01-04'!BD$11,0),$H$1:$T$2,2,1)</f>
        <v>2</v>
      </c>
      <c r="BE15" s="28">
        <f>HLOOKUP(VLOOKUP($A15,Sheet!$A$7:$DG$148,'TN01-04'!BE$11,0),$H$1:$T$2,2,1)</f>
        <v>2</v>
      </c>
      <c r="BF15" s="28">
        <f>HLOOKUP(VLOOKUP($A15,Sheet!$A$7:$DG$148,'TN01-04'!BF$11,0),$H$1:$T$2,2,1)</f>
        <v>2.65</v>
      </c>
      <c r="BG15" s="28">
        <f>HLOOKUP(VLOOKUP($A15,Sheet!$A$7:$DG$148,'TN01-04'!BG$11,0),$H$1:$T$2,2,1)</f>
        <v>1.65</v>
      </c>
      <c r="BH15" s="28">
        <f>HLOOKUP(VLOOKUP($A15,Sheet!$A$7:$DG$148,'TN01-04'!BH$11,0),$H$1:$T$2,2,1)</f>
        <v>2.65</v>
      </c>
      <c r="BI15" s="28">
        <f>HLOOKUP(VLOOKUP($A15,Sheet!$A$7:$DG$148,'TN01-04'!BI$11,0),$H$1:$T$2,2,1)</f>
        <v>2</v>
      </c>
      <c r="BJ15" s="28">
        <f>HLOOKUP(VLOOKUP($A15,Sheet!$A$7:$DG$148,'TN01-04'!BJ$11,0),$H$1:$T$2,2,1)</f>
        <v>3.65</v>
      </c>
      <c r="BK15" s="28">
        <f>HLOOKUP(VLOOKUP($A15,Sheet!$A$7:$DG$148,'TN01-04'!BK$11,0),$H$1:$T$2,2,1)</f>
        <v>2.33</v>
      </c>
      <c r="BL15" s="28">
        <f>HLOOKUP(VLOOKUP($A15,Sheet!$A$7:$DG$148,'TN01-04'!BL$11,0),$H$1:$T$2,2,1)</f>
        <v>2.33</v>
      </c>
      <c r="BM15" s="28">
        <f>HLOOKUP(VLOOKUP($A15,Sheet!$A$7:$DG$148,'TN01-04'!BM$11,0),$H$1:$T$2,2,1)</f>
        <v>1.65</v>
      </c>
      <c r="BN15" s="28">
        <f>HLOOKUP(VLOOKUP($A15,Sheet!$A$7:$DG$148,'TN01-04'!BN$11,0),$H$1:$T$2,2,1)</f>
        <v>2.33</v>
      </c>
      <c r="BO15" s="28">
        <f>HLOOKUP(VLOOKUP($A15,Sheet!$A$7:$DG$148,'TN01-04'!BO$11,0),$H$1:$T$2,2,1)</f>
        <v>1.65</v>
      </c>
      <c r="BP15" s="28">
        <f>HLOOKUP(VLOOKUP($A15,Sheet!$A$7:$DG$148,'TN01-04'!BP$11,0),$H$1:$T$2,2,1)</f>
        <v>2.65</v>
      </c>
      <c r="BQ15" s="28">
        <f>HLOOKUP(VLOOKUP($A15,Sheet!$A$7:$DG$148,'TN01-04'!BQ$11,0),$H$1:$T$2,2,1)</f>
        <v>0</v>
      </c>
      <c r="BR15" s="28">
        <f>HLOOKUP(VLOOKUP($A15,Sheet!$A$7:$DG$148,'TN01-04'!BR$11,0),$H$1:$T$2,2,1)</f>
        <v>1</v>
      </c>
      <c r="BS15" s="28">
        <f>HLOOKUP(VLOOKUP($A15,Sheet!$A$7:$DG$148,'TN01-04'!BS$11,0),$H$1:$T$2,2,1)</f>
        <v>1.65</v>
      </c>
      <c r="BT15" s="28">
        <f>HLOOKUP(VLOOKUP($A15,Sheet!$A$7:$DG$148,'TN01-04'!BT$11,0),$H$1:$T$2,2,1)</f>
        <v>2.33</v>
      </c>
      <c r="BU15" s="28">
        <f>HLOOKUP(VLOOKUP($A15,Sheet!$A$7:$DG$148,'TN01-04'!BU$11,0),$H$1:$T$2,2,1)</f>
        <v>1.65</v>
      </c>
      <c r="BV15" s="28">
        <f>HLOOKUP(VLOOKUP($A15,Sheet!$A$7:$DG$148,'TN01-04'!BV$11,0),$H$1:$T$2,2,1)</f>
        <v>3</v>
      </c>
      <c r="BW15" s="28">
        <f>HLOOKUP(VLOOKUP($A15,Sheet!$A$7:$DG$148,'TN01-04'!BW$11,0),$H$1:$T$2,2,1)</f>
        <v>3</v>
      </c>
      <c r="BX15" s="33">
        <f>IF(VLOOKUP($A15,Sheet!$A$7:$DG$148,'TN01-04'!BX$11,0)="","",VLOOKUP($A15,Sheet!$A$7:$DG$148,'TN01-04'!BX$11,0))</f>
        <v>50</v>
      </c>
      <c r="BY15" s="36">
        <f>IF(VLOOKUP($A15,Sheet!$A$7:$DG$148,'TN01-04'!BY$11,0)="","",VLOOKUP($A15,Sheet!$A$7:$DG$148,'TN01-04'!BY$11,0))</f>
        <v>0</v>
      </c>
      <c r="BZ15" s="28">
        <f>HLOOKUP(VLOOKUP($A15,Sheet!$A$7:$DG$148,'TN01-04'!BZ$11,0),$H$1:$T$2,2,1)</f>
        <v>3.65</v>
      </c>
      <c r="CA15" s="28">
        <f>HLOOKUP(VLOOKUP($A15,Sheet!$A$7:$DG$148,'TN01-04'!CA$11,0),$H$1:$T$2,2,1)</f>
        <v>0</v>
      </c>
      <c r="CB15" s="28">
        <f>HLOOKUP(VLOOKUP($A15,Sheet!$A$7:$DG$148,'TN01-04'!CB$11,0),$H$1:$T$2,2,1)</f>
        <v>2.65</v>
      </c>
      <c r="CC15" s="28">
        <f>HLOOKUP(VLOOKUP($A15,Sheet!$A$7:$DG$148,'TN01-04'!CC$11,0),$H$1:$T$2,2,1)</f>
        <v>0</v>
      </c>
      <c r="CD15" s="28">
        <f>HLOOKUP(VLOOKUP($A15,Sheet!$A$7:$DG$148,'TN01-04'!CD$11,0),$H$1:$T$2,2,1)</f>
        <v>2.33</v>
      </c>
      <c r="CE15" s="28">
        <f>HLOOKUP(VLOOKUP($A15,Sheet!$A$7:$DG$148,'TN01-04'!CE$11,0),$H$1:$T$2,2,1)</f>
        <v>3.33</v>
      </c>
      <c r="CF15" s="28">
        <f>HLOOKUP(VLOOKUP($A15,Sheet!$A$7:$DG$148,'TN01-04'!CF$11,0),$H$1:$T$2,2,1)</f>
        <v>4</v>
      </c>
      <c r="CG15" s="28">
        <f>HLOOKUP(VLOOKUP($A15,Sheet!$A$7:$DG$148,'TN01-04'!CG$11,0),$H$1:$T$2,2,1)</f>
        <v>1</v>
      </c>
      <c r="CH15" s="28">
        <f>HLOOKUP(VLOOKUP($A15,Sheet!$A$7:$DG$148,'TN01-04'!CH$11,0),$H$1:$T$2,2,1)</f>
        <v>0</v>
      </c>
      <c r="CI15" s="28">
        <f>HLOOKUP(VLOOKUP($A15,Sheet!$A$7:$DG$148,'TN01-04'!CI$11,0),$H$1:$T$2,2,1)</f>
        <v>3.33</v>
      </c>
      <c r="CJ15" s="28">
        <f>HLOOKUP(VLOOKUP($A15,Sheet!$A$7:$DG$148,'TN01-04'!CJ$11,0),$H$1:$T$2,2,1)</f>
        <v>0</v>
      </c>
      <c r="CK15" s="28">
        <f>HLOOKUP(VLOOKUP($A15,Sheet!$A$7:$DG$148,'TN01-04'!CK$11,0),$H$1:$T$2,2,1)</f>
        <v>0</v>
      </c>
      <c r="CL15" s="28">
        <f>HLOOKUP(VLOOKUP($A15,Sheet!$A$7:$DG$148,'TN01-04'!CL$11,0),$H$1:$T$2,2,1)</f>
        <v>0</v>
      </c>
      <c r="CM15" s="28">
        <f>HLOOKUP(VLOOKUP($A15,Sheet!$A$7:$DG$148,'TN01-04'!CM$11,0),$H$1:$T$2,2,1)</f>
        <v>0</v>
      </c>
      <c r="CN15" s="28">
        <f>HLOOKUP(VLOOKUP($A15,Sheet!$A$7:$DG$148,'TN01-04'!CN$11,0),$H$1:$T$2,2,1)</f>
        <v>3</v>
      </c>
      <c r="CO15" s="28">
        <f>HLOOKUP(VLOOKUP($A15,Sheet!$A$7:$DG$148,'TN01-04'!CO$11,0),$H$1:$T$2,2,1)</f>
        <v>3</v>
      </c>
      <c r="CP15" s="28">
        <f>HLOOKUP(VLOOKUP($A15,Sheet!$A$7:$DG$148,'TN01-04'!CP$11,0),$H$1:$T$2,2,1)</f>
        <v>2.33</v>
      </c>
      <c r="CQ15" s="28">
        <f>HLOOKUP(VLOOKUP($A15,Sheet!$A$7:$DG$148,'TN01-04'!CQ$11,0),$H$1:$T$2,2,1)</f>
        <v>2.33</v>
      </c>
      <c r="CR15" s="28">
        <f>HLOOKUP(VLOOKUP($A15,Sheet!$A$7:$DG$148,'TN01-04'!CR$11,0),$H$1:$T$2,2,1)</f>
        <v>3</v>
      </c>
      <c r="CS15" s="33">
        <f>IF(VLOOKUP($A15,Sheet!$A$7:$DG$148,'TN01-04'!CS$11,0)="","",VLOOKUP($A15,Sheet!$A$7:$DG$148,'TN01-04'!CS$11,0))</f>
        <v>27</v>
      </c>
      <c r="CT15" s="36">
        <f>IF(VLOOKUP($A15,Sheet!$A$7:$DG$148,'TN01-04'!CT$11,0)="","",VLOOKUP($A15,Sheet!$A$7:$DG$148,'TN01-04'!CT$11,0))</f>
        <v>0</v>
      </c>
      <c r="CU15" s="38">
        <f t="shared" si="2"/>
        <v>128</v>
      </c>
      <c r="CV15" s="38">
        <f t="shared" si="2"/>
        <v>0</v>
      </c>
      <c r="CW15" s="38">
        <f t="shared" si="3"/>
        <v>0</v>
      </c>
      <c r="CX15" s="38">
        <f t="shared" si="4"/>
        <v>128</v>
      </c>
      <c r="CY15" s="38">
        <f t="shared" si="5"/>
        <v>2.57</v>
      </c>
      <c r="CZ15" s="38"/>
      <c r="DA15" s="28">
        <f>HLOOKUP(VLOOKUP($A15,Sheet!$A$7:$DG$148,'TN01-04'!DA$11,0),$H$1:$T$2,2,1)</f>
        <v>0</v>
      </c>
      <c r="DB15" s="28">
        <f>HLOOKUP(VLOOKUP($A15,Sheet!$A$7:$DG$148,'TN01-04'!DB$11,0),$H$1:$T$2,2,1)</f>
        <v>0</v>
      </c>
      <c r="DC15" s="28">
        <f>HLOOKUP(VLOOKUP($A15,Sheet!$A$7:$DG$148,'TN01-04'!DC$11,0),$H$1:$T$2,2,1)</f>
        <v>4</v>
      </c>
      <c r="DD15" s="28">
        <f>HLOOKUP(VLOOKUP($A15,Sheet!$A$7:$DG$148,'TN01-04'!DD$11,0),$H$1:$T$2,2,1)</f>
        <v>0</v>
      </c>
      <c r="DE15" s="38"/>
      <c r="DF15" s="38">
        <f t="shared" si="6"/>
        <v>4</v>
      </c>
      <c r="DG15" s="38"/>
      <c r="DH15" s="33">
        <f>IF(VLOOKUP($A15,Sheet!$A$7:$DG$148,'TN01-04'!DH$11,0)="","",VLOOKUP($A15,Sheet!$A$7:$DG$148,'TN01-04'!DH$11,0))</f>
        <v>5</v>
      </c>
      <c r="DI15" s="36">
        <f>IF(VLOOKUP($A15,Sheet!$A$7:$DG$148,'TN01-04'!DI$11,0)="","",VLOOKUP($A15,Sheet!$A$7:$DG$148,'TN01-04'!DI$11,0))</f>
        <v>0</v>
      </c>
      <c r="DJ15" s="38">
        <f t="shared" si="7"/>
        <v>133</v>
      </c>
      <c r="DK15" s="38">
        <f t="shared" si="8"/>
        <v>0</v>
      </c>
      <c r="DL15" s="38">
        <f t="shared" si="9"/>
        <v>2.62</v>
      </c>
      <c r="DM15" s="38"/>
      <c r="DN15" s="33">
        <f>IF(VLOOKUP($A15,Sheet!$A$7:$DG$148,'TN01-04'!DN$11,0)="","",VLOOKUP($A15,Sheet!$A$7:$DG$148,'TN01-04'!DN$11,0))</f>
        <v>138</v>
      </c>
      <c r="DO15" s="36">
        <f>IF(VLOOKUP($A15,Sheet!$A$7:$DG$148,'TN01-04'!DO$11,0)="","",VLOOKUP($A15,Sheet!$A$7:$DG$148,'TN01-04'!DO$11,0))</f>
        <v>0</v>
      </c>
      <c r="DP15" s="28">
        <f>IF(VLOOKUP($A15,Sheet!$A$7:$DG$148,'TN01-04'!DP$11,0)="","",VLOOKUP($A15,Sheet!$A$7:$DG$148,'TN01-04'!DP$11,0))</f>
        <v>137</v>
      </c>
      <c r="DQ15" s="28">
        <f>IF(VLOOKUP($A15,Sheet!$A$7:$DG$148,'TN01-04'!DQ$11,0)="","",VLOOKUP($A15,Sheet!$A$7:$DG$148,'TN01-04'!DQ$11,0))</f>
        <v>138</v>
      </c>
      <c r="DR15" s="28">
        <f>IF(VLOOKUP($A15,Sheet!$A$7:$DG$148,'TN01-04'!DR$11,0)="","",VLOOKUP($A15,Sheet!$A$7:$DG$148,'TN01-04'!DR$11,0))</f>
        <v>6.62</v>
      </c>
      <c r="DS15" s="28">
        <f>IF(VLOOKUP($A15,Sheet!$A$7:$DG$148,'TN01-04'!DS$11,0)="","",VLOOKUP($A15,Sheet!$A$7:$DG$148,'TN01-04'!DS$11,0))</f>
        <v>2.62</v>
      </c>
      <c r="DT15" s="28" t="str">
        <f>IF(VLOOKUP($A15,Sheet!$A$7:$DG$148,'TN01-04'!DT$11,0)="","",VLOOKUP($A15,Sheet!$A$7:$DG$148,'TN01-04'!DT$11,0))</f>
        <v/>
      </c>
      <c r="DU15" s="42">
        <f t="shared" si="10"/>
        <v>0</v>
      </c>
    </row>
    <row r="16" spans="1:125" ht="15.95" customHeight="1" x14ac:dyDescent="0.2">
      <c r="A16" s="25">
        <v>2221724190</v>
      </c>
      <c r="B16" s="26" t="s">
        <v>6</v>
      </c>
      <c r="C16" s="26" t="s">
        <v>42</v>
      </c>
      <c r="D16" s="26" t="s">
        <v>124</v>
      </c>
      <c r="E16" s="27">
        <v>36014</v>
      </c>
      <c r="F16" s="26" t="s">
        <v>210</v>
      </c>
      <c r="G16" s="26" t="s">
        <v>212</v>
      </c>
      <c r="H16" s="28">
        <f>HLOOKUP(VLOOKUP($A16,Sheet!$A$7:$DG$148,'TN01-04'!H$11,0),$H$1:$T$2,2,1)</f>
        <v>3.65</v>
      </c>
      <c r="I16" s="28">
        <f>HLOOKUP(VLOOKUP($A16,Sheet!$A$7:$DG$148,'TN01-04'!I$11,0),$H$1:$T$2,2,1)</f>
        <v>2.33</v>
      </c>
      <c r="J16" s="28">
        <f>HLOOKUP(VLOOKUP($A16,Sheet!$A$7:$DG$148,'TN01-04'!J$11,0),$H$1:$T$2,2,1)</f>
        <v>2</v>
      </c>
      <c r="K16" s="28">
        <f>HLOOKUP(VLOOKUP($A16,Sheet!$A$7:$DG$148,'TN01-04'!K$11,0),$H$1:$T$2,2,1)</f>
        <v>3.33</v>
      </c>
      <c r="L16" s="28">
        <f>HLOOKUP(VLOOKUP($A16,Sheet!$A$7:$DG$148,'TN01-04'!L$11,0),$H$1:$T$2,2,1)</f>
        <v>1</v>
      </c>
      <c r="M16" s="28">
        <f>HLOOKUP(VLOOKUP($A16,Sheet!$A$7:$DG$148,'TN01-04'!M$11,0),$H$1:$T$2,2,1)</f>
        <v>2.65</v>
      </c>
      <c r="N16" s="28">
        <f>HLOOKUP(VLOOKUP($A16,Sheet!$A$7:$DG$148,'TN01-04'!N$11,0),$H$1:$T$2,2,1)</f>
        <v>3.33</v>
      </c>
      <c r="O16" s="28">
        <f>HLOOKUP(VLOOKUP($A16,Sheet!$A$7:$DG$148,'TN01-04'!O$11,0),$H$1:$T$2,2,1)</f>
        <v>0</v>
      </c>
      <c r="P16" s="28">
        <f>HLOOKUP(VLOOKUP($A16,Sheet!$A$7:$DG$148,'TN01-04'!P$11,0),$H$1:$T$2,2,1)</f>
        <v>2.33</v>
      </c>
      <c r="Q16" s="28">
        <f>HLOOKUP(VLOOKUP($A16,Sheet!$A$7:$DG$148,'TN01-04'!Q$11,0),$H$1:$T$2,2,1)</f>
        <v>0</v>
      </c>
      <c r="R16" s="28">
        <f>HLOOKUP(VLOOKUP($A16,Sheet!$A$7:$DG$148,'TN01-04'!R$11,0),$H$1:$T$2,2,1)</f>
        <v>0</v>
      </c>
      <c r="S16" s="28">
        <f>HLOOKUP(VLOOKUP($A16,Sheet!$A$7:$DG$148,'TN01-04'!S$11,0),$H$1:$T$2,2,1)</f>
        <v>0</v>
      </c>
      <c r="T16" s="28">
        <f>HLOOKUP(VLOOKUP($A16,Sheet!$A$7:$DG$148,'TN01-04'!T$11,0),$H$1:$T$2,2,1)</f>
        <v>0</v>
      </c>
      <c r="U16" s="28">
        <f>HLOOKUP(VLOOKUP($A16,Sheet!$A$7:$DG$148,'TN01-04'!U$11,0),$H$1:$T$2,2,1)</f>
        <v>4</v>
      </c>
      <c r="V16" s="28">
        <f>HLOOKUP(VLOOKUP($A16,Sheet!$A$7:$DG$148,'TN01-04'!V$11,0),$H$1:$T$2,2,1)</f>
        <v>2.33</v>
      </c>
      <c r="W16" s="28">
        <f>HLOOKUP(VLOOKUP($A16,Sheet!$A$7:$DG$148,'TN01-04'!W$11,0),$H$1:$T$2,2,1)</f>
        <v>3.65</v>
      </c>
      <c r="X16" s="28">
        <f>HLOOKUP(VLOOKUP($A16,Sheet!$A$7:$DG$148,'TN01-04'!X$11,0),$H$1:$T$2,2,1)</f>
        <v>4</v>
      </c>
      <c r="Y16" s="28">
        <f>HLOOKUP(VLOOKUP($A16,Sheet!$A$7:$DG$148,'TN01-04'!Y$11,0),$H$1:$T$2,2,1)</f>
        <v>2.33</v>
      </c>
      <c r="Z16" s="28">
        <f>HLOOKUP(VLOOKUP($A16,Sheet!$A$7:$DG$148,'TN01-04'!Z$11,0),$H$1:$T$2,2,1)</f>
        <v>2.33</v>
      </c>
      <c r="AA16" s="28">
        <f>HLOOKUP(VLOOKUP($A16,Sheet!$A$7:$DG$148,'TN01-04'!AA$11,0),$H$1:$T$2,2,1)</f>
        <v>2</v>
      </c>
      <c r="AB16" s="28">
        <f>HLOOKUP(VLOOKUP($A16,Sheet!$A$7:$DG$148,'TN01-04'!AB$11,0),$H$1:$T$2,2,1)</f>
        <v>1</v>
      </c>
      <c r="AC16" s="28">
        <f>HLOOKUP(VLOOKUP($A16,Sheet!$A$7:$DG$148,'TN01-04'!AC$11,0),$H$1:$T$2,2,1)</f>
        <v>1.65</v>
      </c>
      <c r="AD16" s="28">
        <f>HLOOKUP(VLOOKUP($A16,Sheet!$A$7:$DG$148,'TN01-04'!AD$11,0),$H$1:$T$2,2,1)</f>
        <v>2.65</v>
      </c>
      <c r="AE16" s="28">
        <f>HLOOKUP(VLOOKUP($A16,Sheet!$A$7:$DG$148,'TN01-04'!AE$11,0),$H$1:$T$2,2,1)</f>
        <v>3</v>
      </c>
      <c r="AF16" s="28">
        <f>HLOOKUP(VLOOKUP($A16,Sheet!$A$7:$DG$148,'TN01-04'!AF$11,0),$H$1:$T$2,2,1)</f>
        <v>3.33</v>
      </c>
      <c r="AG16" s="28">
        <f>HLOOKUP(VLOOKUP($A16,Sheet!$A$7:$DG$148,'TN01-04'!AG$11,0),$H$1:$T$2,2,1)</f>
        <v>2.33</v>
      </c>
      <c r="AH16" s="28">
        <f>HLOOKUP(VLOOKUP($A16,Sheet!$A$7:$DG$148,'TN01-04'!AH$11,0),$H$1:$T$2,2,1)</f>
        <v>1.65</v>
      </c>
      <c r="AI16" s="28">
        <f>HLOOKUP(VLOOKUP($A16,Sheet!$A$7:$DG$148,'TN01-04'!AI$11,0),$H$1:$T$2,2,1)</f>
        <v>2</v>
      </c>
      <c r="AJ16" s="28">
        <f>HLOOKUP(VLOOKUP($A16,Sheet!$A$7:$DG$148,'TN01-04'!AJ$11,0),$H$1:$T$2,2,1)</f>
        <v>2.65</v>
      </c>
      <c r="AK16" s="33">
        <f>IF(VLOOKUP($A16,Sheet!$A$7:$DG$148,'TN01-04'!AK$11,0)="","",VLOOKUP($A16,Sheet!$A$7:$DG$148,'TN01-04'!AK$11,0))</f>
        <v>51</v>
      </c>
      <c r="AL16" s="36">
        <f>IF(VLOOKUP($A16,Sheet!$A$7:$DG$148,'TN01-04'!AL$11,0)="","",VLOOKUP($A16,Sheet!$A$7:$DG$148,'TN01-04'!AL$11,0))</f>
        <v>0</v>
      </c>
      <c r="AM16" s="28">
        <f>HLOOKUP(VLOOKUP($A16,Sheet!$A$7:$DG$148,'TN01-04'!AM$11,0),$H$1:$T$2,2,1)</f>
        <v>3.33</v>
      </c>
      <c r="AN16" s="28">
        <f>HLOOKUP(VLOOKUP($A16,Sheet!$A$7:$DG$148,'TN01-04'!AN$11,0),$H$1:$T$2,2,1)</f>
        <v>3.33</v>
      </c>
      <c r="AO16" s="28">
        <f>HLOOKUP(VLOOKUP($A16,Sheet!$A$7:$DG$148,'TN01-04'!AO$11,0),$H$1:$T$2,2,1)</f>
        <v>0</v>
      </c>
      <c r="AP16" s="28">
        <f>HLOOKUP(VLOOKUP($A16,Sheet!$A$7:$DG$148,'TN01-04'!AP$11,0),$H$1:$T$2,2,1)</f>
        <v>0</v>
      </c>
      <c r="AQ16" s="28">
        <f>HLOOKUP(VLOOKUP($A16,Sheet!$A$7:$DG$148,'TN01-04'!AQ$11,0),$H$1:$T$2,2,1)</f>
        <v>4</v>
      </c>
      <c r="AR16" s="28">
        <f>HLOOKUP(VLOOKUP($A16,Sheet!$A$7:$DG$148,'TN01-04'!AR$11,0),$H$1:$T$2,2,1)</f>
        <v>0</v>
      </c>
      <c r="AS16" s="28">
        <f>HLOOKUP(VLOOKUP($A16,Sheet!$A$7:$DG$148,'TN01-04'!AS$11,0),$H$1:$T$2,2,1)</f>
        <v>0</v>
      </c>
      <c r="AT16" s="28">
        <f>HLOOKUP(VLOOKUP($A16,Sheet!$A$7:$DG$148,'TN01-04'!AT$11,0),$H$1:$T$2,2,1)</f>
        <v>0</v>
      </c>
      <c r="AU16" s="28">
        <f>HLOOKUP(VLOOKUP($A16,Sheet!$A$7:$DG$148,'TN01-04'!AU$11,0),$H$1:$T$2,2,1)</f>
        <v>1.65</v>
      </c>
      <c r="AV16" s="28">
        <f>HLOOKUP(VLOOKUP($A16,Sheet!$A$7:$DG$148,'TN01-04'!AV$11,0),$H$1:$T$2,2,1)</f>
        <v>0</v>
      </c>
      <c r="AW16" s="28">
        <f>HLOOKUP(VLOOKUP($A16,Sheet!$A$7:$DG$148,'TN01-04'!AW$11,0),$H$1:$T$2,2,1)</f>
        <v>0</v>
      </c>
      <c r="AX16" s="28">
        <f>HLOOKUP(VLOOKUP($A16,Sheet!$A$7:$DG$148,'TN01-04'!AX$11,0),$H$1:$T$2,2,1)</f>
        <v>0</v>
      </c>
      <c r="AY16" s="28">
        <f>HLOOKUP(VLOOKUP($A16,Sheet!$A$7:$DG$148,'TN01-04'!AY$11,0),$H$1:$T$2,2,1)</f>
        <v>0</v>
      </c>
      <c r="AZ16" s="28">
        <f>HLOOKUP(VLOOKUP($A16,Sheet!$A$7:$DG$148,'TN01-04'!AZ$11,0),$H$1:$T$2,2,1)</f>
        <v>0</v>
      </c>
      <c r="BA16" s="28">
        <f>HLOOKUP(VLOOKUP($A16,Sheet!$A$7:$DG$148,'TN01-04'!BA$11,0),$H$1:$T$2,2,1)</f>
        <v>3.33</v>
      </c>
      <c r="BB16" s="33">
        <f>IF(VLOOKUP($A16,Sheet!$A$7:$DG$148,'TN01-04'!BB$11,0)="","",VLOOKUP($A16,Sheet!$A$7:$DG$148,'TN01-04'!BB$11,0))</f>
        <v>5</v>
      </c>
      <c r="BC16" s="36">
        <f>IF(VLOOKUP($A16,Sheet!$A$7:$DG$148,'TN01-04'!BC$11,0)="","",VLOOKUP($A16,Sheet!$A$7:$DG$148,'TN01-04'!BC$11,0))</f>
        <v>0</v>
      </c>
      <c r="BD16" s="28">
        <f>HLOOKUP(VLOOKUP($A16,Sheet!$A$7:$DG$148,'TN01-04'!BD$11,0),$H$1:$T$2,2,1)</f>
        <v>1.65</v>
      </c>
      <c r="BE16" s="28">
        <f>HLOOKUP(VLOOKUP($A16,Sheet!$A$7:$DG$148,'TN01-04'!BE$11,0),$H$1:$T$2,2,1)</f>
        <v>1.65</v>
      </c>
      <c r="BF16" s="28">
        <f>HLOOKUP(VLOOKUP($A16,Sheet!$A$7:$DG$148,'TN01-04'!BF$11,0),$H$1:$T$2,2,1)</f>
        <v>1</v>
      </c>
      <c r="BG16" s="28">
        <f>HLOOKUP(VLOOKUP($A16,Sheet!$A$7:$DG$148,'TN01-04'!BG$11,0),$H$1:$T$2,2,1)</f>
        <v>1.65</v>
      </c>
      <c r="BH16" s="28">
        <f>HLOOKUP(VLOOKUP($A16,Sheet!$A$7:$DG$148,'TN01-04'!BH$11,0),$H$1:$T$2,2,1)</f>
        <v>2</v>
      </c>
      <c r="BI16" s="28">
        <f>HLOOKUP(VLOOKUP($A16,Sheet!$A$7:$DG$148,'TN01-04'!BI$11,0),$H$1:$T$2,2,1)</f>
        <v>2.33</v>
      </c>
      <c r="BJ16" s="28">
        <f>HLOOKUP(VLOOKUP($A16,Sheet!$A$7:$DG$148,'TN01-04'!BJ$11,0),$H$1:$T$2,2,1)</f>
        <v>3</v>
      </c>
      <c r="BK16" s="28">
        <f>HLOOKUP(VLOOKUP($A16,Sheet!$A$7:$DG$148,'TN01-04'!BK$11,0),$H$1:$T$2,2,1)</f>
        <v>1.65</v>
      </c>
      <c r="BL16" s="28">
        <f>HLOOKUP(VLOOKUP($A16,Sheet!$A$7:$DG$148,'TN01-04'!BL$11,0),$H$1:$T$2,2,1)</f>
        <v>1</v>
      </c>
      <c r="BM16" s="28">
        <f>HLOOKUP(VLOOKUP($A16,Sheet!$A$7:$DG$148,'TN01-04'!BM$11,0),$H$1:$T$2,2,1)</f>
        <v>1</v>
      </c>
      <c r="BN16" s="28">
        <f>HLOOKUP(VLOOKUP($A16,Sheet!$A$7:$DG$148,'TN01-04'!BN$11,0),$H$1:$T$2,2,1)</f>
        <v>1</v>
      </c>
      <c r="BO16" s="28">
        <f>HLOOKUP(VLOOKUP($A16,Sheet!$A$7:$DG$148,'TN01-04'!BO$11,0),$H$1:$T$2,2,1)</f>
        <v>2</v>
      </c>
      <c r="BP16" s="28">
        <f>HLOOKUP(VLOOKUP($A16,Sheet!$A$7:$DG$148,'TN01-04'!BP$11,0),$H$1:$T$2,2,1)</f>
        <v>1.65</v>
      </c>
      <c r="BQ16" s="28">
        <f>HLOOKUP(VLOOKUP($A16,Sheet!$A$7:$DG$148,'TN01-04'!BQ$11,0),$H$1:$T$2,2,1)</f>
        <v>0</v>
      </c>
      <c r="BR16" s="28">
        <f>HLOOKUP(VLOOKUP($A16,Sheet!$A$7:$DG$148,'TN01-04'!BR$11,0),$H$1:$T$2,2,1)</f>
        <v>1.65</v>
      </c>
      <c r="BS16" s="28">
        <f>HLOOKUP(VLOOKUP($A16,Sheet!$A$7:$DG$148,'TN01-04'!BS$11,0),$H$1:$T$2,2,1)</f>
        <v>1.65</v>
      </c>
      <c r="BT16" s="28">
        <f>HLOOKUP(VLOOKUP($A16,Sheet!$A$7:$DG$148,'TN01-04'!BT$11,0),$H$1:$T$2,2,1)</f>
        <v>2</v>
      </c>
      <c r="BU16" s="28">
        <f>HLOOKUP(VLOOKUP($A16,Sheet!$A$7:$DG$148,'TN01-04'!BU$11,0),$H$1:$T$2,2,1)</f>
        <v>2.33</v>
      </c>
      <c r="BV16" s="28">
        <f>HLOOKUP(VLOOKUP($A16,Sheet!$A$7:$DG$148,'TN01-04'!BV$11,0),$H$1:$T$2,2,1)</f>
        <v>2.33</v>
      </c>
      <c r="BW16" s="28">
        <f>HLOOKUP(VLOOKUP($A16,Sheet!$A$7:$DG$148,'TN01-04'!BW$11,0),$H$1:$T$2,2,1)</f>
        <v>3.33</v>
      </c>
      <c r="BX16" s="33">
        <f>IF(VLOOKUP($A16,Sheet!$A$7:$DG$148,'TN01-04'!BX$11,0)="","",VLOOKUP($A16,Sheet!$A$7:$DG$148,'TN01-04'!BX$11,0))</f>
        <v>50</v>
      </c>
      <c r="BY16" s="36">
        <f>IF(VLOOKUP($A16,Sheet!$A$7:$DG$148,'TN01-04'!BY$11,0)="","",VLOOKUP($A16,Sheet!$A$7:$DG$148,'TN01-04'!BY$11,0))</f>
        <v>0</v>
      </c>
      <c r="BZ16" s="28">
        <f>HLOOKUP(VLOOKUP($A16,Sheet!$A$7:$DG$148,'TN01-04'!BZ$11,0),$H$1:$T$2,2,1)</f>
        <v>3.33</v>
      </c>
      <c r="CA16" s="28">
        <f>HLOOKUP(VLOOKUP($A16,Sheet!$A$7:$DG$148,'TN01-04'!CA$11,0),$H$1:$T$2,2,1)</f>
        <v>0</v>
      </c>
      <c r="CB16" s="28">
        <f>HLOOKUP(VLOOKUP($A16,Sheet!$A$7:$DG$148,'TN01-04'!CB$11,0),$H$1:$T$2,2,1)</f>
        <v>3.33</v>
      </c>
      <c r="CC16" s="28">
        <f>HLOOKUP(VLOOKUP($A16,Sheet!$A$7:$DG$148,'TN01-04'!CC$11,0),$H$1:$T$2,2,1)</f>
        <v>0</v>
      </c>
      <c r="CD16" s="28">
        <f>HLOOKUP(VLOOKUP($A16,Sheet!$A$7:$DG$148,'TN01-04'!CD$11,0),$H$1:$T$2,2,1)</f>
        <v>2.33</v>
      </c>
      <c r="CE16" s="28">
        <f>HLOOKUP(VLOOKUP($A16,Sheet!$A$7:$DG$148,'TN01-04'!CE$11,0),$H$1:$T$2,2,1)</f>
        <v>3</v>
      </c>
      <c r="CF16" s="28">
        <f>HLOOKUP(VLOOKUP($A16,Sheet!$A$7:$DG$148,'TN01-04'!CF$11,0),$H$1:$T$2,2,1)</f>
        <v>3</v>
      </c>
      <c r="CG16" s="28">
        <f>HLOOKUP(VLOOKUP($A16,Sheet!$A$7:$DG$148,'TN01-04'!CG$11,0),$H$1:$T$2,2,1)</f>
        <v>1</v>
      </c>
      <c r="CH16" s="28">
        <f>HLOOKUP(VLOOKUP($A16,Sheet!$A$7:$DG$148,'TN01-04'!CH$11,0),$H$1:$T$2,2,1)</f>
        <v>0</v>
      </c>
      <c r="CI16" s="28">
        <f>HLOOKUP(VLOOKUP($A16,Sheet!$A$7:$DG$148,'TN01-04'!CI$11,0),$H$1:$T$2,2,1)</f>
        <v>2.33</v>
      </c>
      <c r="CJ16" s="28">
        <f>HLOOKUP(VLOOKUP($A16,Sheet!$A$7:$DG$148,'TN01-04'!CJ$11,0),$H$1:$T$2,2,1)</f>
        <v>0</v>
      </c>
      <c r="CK16" s="28">
        <f>HLOOKUP(VLOOKUP($A16,Sheet!$A$7:$DG$148,'TN01-04'!CK$11,0),$H$1:$T$2,2,1)</f>
        <v>0</v>
      </c>
      <c r="CL16" s="28">
        <f>HLOOKUP(VLOOKUP($A16,Sheet!$A$7:$DG$148,'TN01-04'!CL$11,0),$H$1:$T$2,2,1)</f>
        <v>0</v>
      </c>
      <c r="CM16" s="28">
        <f>HLOOKUP(VLOOKUP($A16,Sheet!$A$7:$DG$148,'TN01-04'!CM$11,0),$H$1:$T$2,2,1)</f>
        <v>0</v>
      </c>
      <c r="CN16" s="28">
        <f>HLOOKUP(VLOOKUP($A16,Sheet!$A$7:$DG$148,'TN01-04'!CN$11,0),$H$1:$T$2,2,1)</f>
        <v>1.65</v>
      </c>
      <c r="CO16" s="28">
        <f>HLOOKUP(VLOOKUP($A16,Sheet!$A$7:$DG$148,'TN01-04'!CO$11,0),$H$1:$T$2,2,1)</f>
        <v>2.65</v>
      </c>
      <c r="CP16" s="28">
        <f>HLOOKUP(VLOOKUP($A16,Sheet!$A$7:$DG$148,'TN01-04'!CP$11,0),$H$1:$T$2,2,1)</f>
        <v>2.33</v>
      </c>
      <c r="CQ16" s="28">
        <f>HLOOKUP(VLOOKUP($A16,Sheet!$A$7:$DG$148,'TN01-04'!CQ$11,0),$H$1:$T$2,2,1)</f>
        <v>2.65</v>
      </c>
      <c r="CR16" s="28">
        <f>HLOOKUP(VLOOKUP($A16,Sheet!$A$7:$DG$148,'TN01-04'!CR$11,0),$H$1:$T$2,2,1)</f>
        <v>3.33</v>
      </c>
      <c r="CS16" s="33">
        <f>IF(VLOOKUP($A16,Sheet!$A$7:$DG$148,'TN01-04'!CS$11,0)="","",VLOOKUP($A16,Sheet!$A$7:$DG$148,'TN01-04'!CS$11,0))</f>
        <v>27</v>
      </c>
      <c r="CT16" s="36">
        <f>IF(VLOOKUP($A16,Sheet!$A$7:$DG$148,'TN01-04'!CT$11,0)="","",VLOOKUP($A16,Sheet!$A$7:$DG$148,'TN01-04'!CT$11,0))</f>
        <v>0</v>
      </c>
      <c r="CU16" s="38">
        <f t="shared" si="2"/>
        <v>128</v>
      </c>
      <c r="CV16" s="38">
        <f t="shared" si="2"/>
        <v>0</v>
      </c>
      <c r="CW16" s="38">
        <f t="shared" si="3"/>
        <v>0</v>
      </c>
      <c r="CX16" s="38">
        <f t="shared" si="4"/>
        <v>128</v>
      </c>
      <c r="CY16" s="38">
        <f t="shared" si="5"/>
        <v>2.2000000000000002</v>
      </c>
      <c r="CZ16" s="38"/>
      <c r="DA16" s="28">
        <f>HLOOKUP(VLOOKUP($A16,Sheet!$A$7:$DG$148,'TN01-04'!DA$11,0),$H$1:$T$2,2,1)</f>
        <v>0</v>
      </c>
      <c r="DB16" s="28">
        <f>HLOOKUP(VLOOKUP($A16,Sheet!$A$7:$DG$148,'TN01-04'!DB$11,0),$H$1:$T$2,2,1)</f>
        <v>0</v>
      </c>
      <c r="DC16" s="28">
        <f>HLOOKUP(VLOOKUP($A16,Sheet!$A$7:$DG$148,'TN01-04'!DC$11,0),$H$1:$T$2,2,1)</f>
        <v>3.65</v>
      </c>
      <c r="DD16" s="28">
        <f>HLOOKUP(VLOOKUP($A16,Sheet!$A$7:$DG$148,'TN01-04'!DD$11,0),$H$1:$T$2,2,1)</f>
        <v>0</v>
      </c>
      <c r="DE16" s="38"/>
      <c r="DF16" s="38">
        <f t="shared" si="6"/>
        <v>3.65</v>
      </c>
      <c r="DG16" s="38"/>
      <c r="DH16" s="33">
        <f>IF(VLOOKUP($A16,Sheet!$A$7:$DG$148,'TN01-04'!DH$11,0)="","",VLOOKUP($A16,Sheet!$A$7:$DG$148,'TN01-04'!DH$11,0))</f>
        <v>5</v>
      </c>
      <c r="DI16" s="36">
        <f>IF(VLOOKUP($A16,Sheet!$A$7:$DG$148,'TN01-04'!DI$11,0)="","",VLOOKUP($A16,Sheet!$A$7:$DG$148,'TN01-04'!DI$11,0))</f>
        <v>0</v>
      </c>
      <c r="DJ16" s="38">
        <f t="shared" si="7"/>
        <v>133</v>
      </c>
      <c r="DK16" s="38">
        <f t="shared" si="8"/>
        <v>0</v>
      </c>
      <c r="DL16" s="38">
        <f t="shared" si="9"/>
        <v>2.25</v>
      </c>
      <c r="DM16" s="38"/>
      <c r="DN16" s="33">
        <f>IF(VLOOKUP($A16,Sheet!$A$7:$DG$148,'TN01-04'!DN$11,0)="","",VLOOKUP($A16,Sheet!$A$7:$DG$148,'TN01-04'!DN$11,0))</f>
        <v>138</v>
      </c>
      <c r="DO16" s="36">
        <f>IF(VLOOKUP($A16,Sheet!$A$7:$DG$148,'TN01-04'!DO$11,0)="","",VLOOKUP($A16,Sheet!$A$7:$DG$148,'TN01-04'!DO$11,0))</f>
        <v>0</v>
      </c>
      <c r="DP16" s="28">
        <f>IF(VLOOKUP($A16,Sheet!$A$7:$DG$148,'TN01-04'!DP$11,0)="","",VLOOKUP($A16,Sheet!$A$7:$DG$148,'TN01-04'!DP$11,0))</f>
        <v>137</v>
      </c>
      <c r="DQ16" s="28">
        <f>IF(VLOOKUP($A16,Sheet!$A$7:$DG$148,'TN01-04'!DQ$11,0)="","",VLOOKUP($A16,Sheet!$A$7:$DG$148,'TN01-04'!DQ$11,0))</f>
        <v>138</v>
      </c>
      <c r="DR16" s="28">
        <f>IF(VLOOKUP($A16,Sheet!$A$7:$DG$148,'TN01-04'!DR$11,0)="","",VLOOKUP($A16,Sheet!$A$7:$DG$148,'TN01-04'!DR$11,0))</f>
        <v>6.05</v>
      </c>
      <c r="DS16" s="28">
        <f>IF(VLOOKUP($A16,Sheet!$A$7:$DG$148,'TN01-04'!DS$11,0)="","",VLOOKUP($A16,Sheet!$A$7:$DG$148,'TN01-04'!DS$11,0))</f>
        <v>2.25</v>
      </c>
      <c r="DT16" s="28" t="str">
        <f>IF(VLOOKUP($A16,Sheet!$A$7:$DG$148,'TN01-04'!DT$11,0)="","",VLOOKUP($A16,Sheet!$A$7:$DG$148,'TN01-04'!DT$11,0))</f>
        <v/>
      </c>
      <c r="DU16" s="42">
        <f t="shared" si="10"/>
        <v>0</v>
      </c>
    </row>
    <row r="17" spans="1:125" ht="15.95" customHeight="1" x14ac:dyDescent="0.2">
      <c r="A17" s="25">
        <v>2221727260</v>
      </c>
      <c r="B17" s="26" t="s">
        <v>8</v>
      </c>
      <c r="C17" s="26" t="s">
        <v>43</v>
      </c>
      <c r="D17" s="26" t="s">
        <v>124</v>
      </c>
      <c r="E17" s="27">
        <v>36008</v>
      </c>
      <c r="F17" s="26" t="s">
        <v>210</v>
      </c>
      <c r="G17" s="26" t="s">
        <v>212</v>
      </c>
      <c r="H17" s="28" t="e">
        <f>HLOOKUP(VLOOKUP($A17,Sheet!$A$7:$DG$148,'TN01-04'!H$11,0),$H$1:$T$2,2,1)</f>
        <v>#N/A</v>
      </c>
      <c r="I17" s="28" t="e">
        <f>HLOOKUP(VLOOKUP($A17,Sheet!$A$7:$DG$148,'TN01-04'!I$11,0),$H$1:$T$2,2,1)</f>
        <v>#N/A</v>
      </c>
      <c r="J17" s="28" t="e">
        <f>HLOOKUP(VLOOKUP($A17,Sheet!$A$7:$DG$148,'TN01-04'!J$11,0),$H$1:$T$2,2,1)</f>
        <v>#N/A</v>
      </c>
      <c r="K17" s="28" t="e">
        <f>HLOOKUP(VLOOKUP($A17,Sheet!$A$7:$DG$148,'TN01-04'!K$11,0),$H$1:$T$2,2,1)</f>
        <v>#N/A</v>
      </c>
      <c r="L17" s="28" t="e">
        <f>HLOOKUP(VLOOKUP($A17,Sheet!$A$7:$DG$148,'TN01-04'!L$11,0),$H$1:$T$2,2,1)</f>
        <v>#N/A</v>
      </c>
      <c r="M17" s="28" t="e">
        <f>HLOOKUP(VLOOKUP($A17,Sheet!$A$7:$DG$148,'TN01-04'!M$11,0),$H$1:$T$2,2,1)</f>
        <v>#N/A</v>
      </c>
      <c r="N17" s="28" t="e">
        <f>HLOOKUP(VLOOKUP($A17,Sheet!$A$7:$DG$148,'TN01-04'!N$11,0),$H$1:$T$2,2,1)</f>
        <v>#N/A</v>
      </c>
      <c r="O17" s="28" t="e">
        <f>HLOOKUP(VLOOKUP($A17,Sheet!$A$7:$DG$148,'TN01-04'!O$11,0),$H$1:$T$2,2,1)</f>
        <v>#N/A</v>
      </c>
      <c r="P17" s="28" t="e">
        <f>HLOOKUP(VLOOKUP($A17,Sheet!$A$7:$DG$148,'TN01-04'!P$11,0),$H$1:$T$2,2,1)</f>
        <v>#N/A</v>
      </c>
      <c r="Q17" s="28" t="e">
        <f>HLOOKUP(VLOOKUP($A17,Sheet!$A$7:$DG$148,'TN01-04'!Q$11,0),$H$1:$T$2,2,1)</f>
        <v>#N/A</v>
      </c>
      <c r="R17" s="28" t="e">
        <f>HLOOKUP(VLOOKUP($A17,Sheet!$A$7:$DG$148,'TN01-04'!R$11,0),$H$1:$T$2,2,1)</f>
        <v>#N/A</v>
      </c>
      <c r="S17" s="28" t="e">
        <f>HLOOKUP(VLOOKUP($A17,Sheet!$A$7:$DG$148,'TN01-04'!S$11,0),$H$1:$T$2,2,1)</f>
        <v>#N/A</v>
      </c>
      <c r="T17" s="28" t="e">
        <f>HLOOKUP(VLOOKUP($A17,Sheet!$A$7:$DG$148,'TN01-04'!T$11,0),$H$1:$T$2,2,1)</f>
        <v>#N/A</v>
      </c>
      <c r="U17" s="28" t="e">
        <f>HLOOKUP(VLOOKUP($A17,Sheet!$A$7:$DG$148,'TN01-04'!U$11,0),$H$1:$T$2,2,1)</f>
        <v>#N/A</v>
      </c>
      <c r="V17" s="28" t="e">
        <f>HLOOKUP(VLOOKUP($A17,Sheet!$A$7:$DG$148,'TN01-04'!V$11,0),$H$1:$T$2,2,1)</f>
        <v>#N/A</v>
      </c>
      <c r="W17" s="28" t="e">
        <f>HLOOKUP(VLOOKUP($A17,Sheet!$A$7:$DG$148,'TN01-04'!W$11,0),$H$1:$T$2,2,1)</f>
        <v>#N/A</v>
      </c>
      <c r="X17" s="28" t="e">
        <f>HLOOKUP(VLOOKUP($A17,Sheet!$A$7:$DG$148,'TN01-04'!X$11,0),$H$1:$T$2,2,1)</f>
        <v>#N/A</v>
      </c>
      <c r="Y17" s="28" t="e">
        <f>HLOOKUP(VLOOKUP($A17,Sheet!$A$7:$DG$148,'TN01-04'!Y$11,0),$H$1:$T$2,2,1)</f>
        <v>#N/A</v>
      </c>
      <c r="Z17" s="28" t="e">
        <f>HLOOKUP(VLOOKUP($A17,Sheet!$A$7:$DG$148,'TN01-04'!Z$11,0),$H$1:$T$2,2,1)</f>
        <v>#N/A</v>
      </c>
      <c r="AA17" s="28" t="e">
        <f>HLOOKUP(VLOOKUP($A17,Sheet!$A$7:$DG$148,'TN01-04'!AA$11,0),$H$1:$T$2,2,1)</f>
        <v>#N/A</v>
      </c>
      <c r="AB17" s="28" t="e">
        <f>HLOOKUP(VLOOKUP($A17,Sheet!$A$7:$DG$148,'TN01-04'!AB$11,0),$H$1:$T$2,2,1)</f>
        <v>#N/A</v>
      </c>
      <c r="AC17" s="28" t="e">
        <f>HLOOKUP(VLOOKUP($A17,Sheet!$A$7:$DG$148,'TN01-04'!AC$11,0),$H$1:$T$2,2,1)</f>
        <v>#N/A</v>
      </c>
      <c r="AD17" s="28" t="e">
        <f>HLOOKUP(VLOOKUP($A17,Sheet!$A$7:$DG$148,'TN01-04'!AD$11,0),$H$1:$T$2,2,1)</f>
        <v>#N/A</v>
      </c>
      <c r="AE17" s="28" t="e">
        <f>HLOOKUP(VLOOKUP($A17,Sheet!$A$7:$DG$148,'TN01-04'!AE$11,0),$H$1:$T$2,2,1)</f>
        <v>#N/A</v>
      </c>
      <c r="AF17" s="28" t="e">
        <f>HLOOKUP(VLOOKUP($A17,Sheet!$A$7:$DG$148,'TN01-04'!AF$11,0),$H$1:$T$2,2,1)</f>
        <v>#N/A</v>
      </c>
      <c r="AG17" s="28" t="e">
        <f>HLOOKUP(VLOOKUP($A17,Sheet!$A$7:$DG$148,'TN01-04'!AG$11,0),$H$1:$T$2,2,1)</f>
        <v>#N/A</v>
      </c>
      <c r="AH17" s="28" t="e">
        <f>HLOOKUP(VLOOKUP($A17,Sheet!$A$7:$DG$148,'TN01-04'!AH$11,0),$H$1:$T$2,2,1)</f>
        <v>#N/A</v>
      </c>
      <c r="AI17" s="28" t="e">
        <f>HLOOKUP(VLOOKUP($A17,Sheet!$A$7:$DG$148,'TN01-04'!AI$11,0),$H$1:$T$2,2,1)</f>
        <v>#N/A</v>
      </c>
      <c r="AJ17" s="28" t="e">
        <f>HLOOKUP(VLOOKUP($A17,Sheet!$A$7:$DG$148,'TN01-04'!AJ$11,0),$H$1:$T$2,2,1)</f>
        <v>#N/A</v>
      </c>
      <c r="AK17" s="33" t="e">
        <f>IF(VLOOKUP($A17,Sheet!$A$7:$DG$148,'TN01-04'!AK$11,0)="","",VLOOKUP($A17,Sheet!$A$7:$DG$148,'TN01-04'!AK$11,0))</f>
        <v>#N/A</v>
      </c>
      <c r="AL17" s="36" t="e">
        <f>IF(VLOOKUP($A17,Sheet!$A$7:$DG$148,'TN01-04'!AL$11,0)="","",VLOOKUP($A17,Sheet!$A$7:$DG$148,'TN01-04'!AL$11,0))</f>
        <v>#N/A</v>
      </c>
      <c r="AM17" s="28" t="e">
        <f>HLOOKUP(VLOOKUP($A17,Sheet!$A$7:$DG$148,'TN01-04'!AM$11,0),$H$1:$T$2,2,1)</f>
        <v>#N/A</v>
      </c>
      <c r="AN17" s="28" t="e">
        <f>HLOOKUP(VLOOKUP($A17,Sheet!$A$7:$DG$148,'TN01-04'!AN$11,0),$H$1:$T$2,2,1)</f>
        <v>#N/A</v>
      </c>
      <c r="AO17" s="28" t="e">
        <f>HLOOKUP(VLOOKUP($A17,Sheet!$A$7:$DG$148,'TN01-04'!AO$11,0),$H$1:$T$2,2,1)</f>
        <v>#N/A</v>
      </c>
      <c r="AP17" s="28" t="e">
        <f>HLOOKUP(VLOOKUP($A17,Sheet!$A$7:$DG$148,'TN01-04'!AP$11,0),$H$1:$T$2,2,1)</f>
        <v>#N/A</v>
      </c>
      <c r="AQ17" s="28" t="e">
        <f>HLOOKUP(VLOOKUP($A17,Sheet!$A$7:$DG$148,'TN01-04'!AQ$11,0),$H$1:$T$2,2,1)</f>
        <v>#N/A</v>
      </c>
      <c r="AR17" s="28" t="e">
        <f>HLOOKUP(VLOOKUP($A17,Sheet!$A$7:$DG$148,'TN01-04'!AR$11,0),$H$1:$T$2,2,1)</f>
        <v>#N/A</v>
      </c>
      <c r="AS17" s="28" t="e">
        <f>HLOOKUP(VLOOKUP($A17,Sheet!$A$7:$DG$148,'TN01-04'!AS$11,0),$H$1:$T$2,2,1)</f>
        <v>#N/A</v>
      </c>
      <c r="AT17" s="28" t="e">
        <f>HLOOKUP(VLOOKUP($A17,Sheet!$A$7:$DG$148,'TN01-04'!AT$11,0),$H$1:$T$2,2,1)</f>
        <v>#N/A</v>
      </c>
      <c r="AU17" s="28" t="e">
        <f>HLOOKUP(VLOOKUP($A17,Sheet!$A$7:$DG$148,'TN01-04'!AU$11,0),$H$1:$T$2,2,1)</f>
        <v>#N/A</v>
      </c>
      <c r="AV17" s="28" t="e">
        <f>HLOOKUP(VLOOKUP($A17,Sheet!$A$7:$DG$148,'TN01-04'!AV$11,0),$H$1:$T$2,2,1)</f>
        <v>#N/A</v>
      </c>
      <c r="AW17" s="28" t="e">
        <f>HLOOKUP(VLOOKUP($A17,Sheet!$A$7:$DG$148,'TN01-04'!AW$11,0),$H$1:$T$2,2,1)</f>
        <v>#N/A</v>
      </c>
      <c r="AX17" s="28" t="e">
        <f>HLOOKUP(VLOOKUP($A17,Sheet!$A$7:$DG$148,'TN01-04'!AX$11,0),$H$1:$T$2,2,1)</f>
        <v>#N/A</v>
      </c>
      <c r="AY17" s="28" t="e">
        <f>HLOOKUP(VLOOKUP($A17,Sheet!$A$7:$DG$148,'TN01-04'!AY$11,0),$H$1:$T$2,2,1)</f>
        <v>#N/A</v>
      </c>
      <c r="AZ17" s="28" t="e">
        <f>HLOOKUP(VLOOKUP($A17,Sheet!$A$7:$DG$148,'TN01-04'!AZ$11,0),$H$1:$T$2,2,1)</f>
        <v>#N/A</v>
      </c>
      <c r="BA17" s="28" t="e">
        <f>HLOOKUP(VLOOKUP($A17,Sheet!$A$7:$DG$148,'TN01-04'!BA$11,0),$H$1:$T$2,2,1)</f>
        <v>#N/A</v>
      </c>
      <c r="BB17" s="33" t="e">
        <f>IF(VLOOKUP($A17,Sheet!$A$7:$DG$148,'TN01-04'!BB$11,0)="","",VLOOKUP($A17,Sheet!$A$7:$DG$148,'TN01-04'!BB$11,0))</f>
        <v>#N/A</v>
      </c>
      <c r="BC17" s="36" t="e">
        <f>IF(VLOOKUP($A17,Sheet!$A$7:$DG$148,'TN01-04'!BC$11,0)="","",VLOOKUP($A17,Sheet!$A$7:$DG$148,'TN01-04'!BC$11,0))</f>
        <v>#N/A</v>
      </c>
      <c r="BD17" s="28" t="e">
        <f>HLOOKUP(VLOOKUP($A17,Sheet!$A$7:$DG$148,'TN01-04'!BD$11,0),$H$1:$T$2,2,1)</f>
        <v>#N/A</v>
      </c>
      <c r="BE17" s="28" t="e">
        <f>HLOOKUP(VLOOKUP($A17,Sheet!$A$7:$DG$148,'TN01-04'!BE$11,0),$H$1:$T$2,2,1)</f>
        <v>#N/A</v>
      </c>
      <c r="BF17" s="28" t="e">
        <f>HLOOKUP(VLOOKUP($A17,Sheet!$A$7:$DG$148,'TN01-04'!BF$11,0),$H$1:$T$2,2,1)</f>
        <v>#N/A</v>
      </c>
      <c r="BG17" s="28" t="e">
        <f>HLOOKUP(VLOOKUP($A17,Sheet!$A$7:$DG$148,'TN01-04'!BG$11,0),$H$1:$T$2,2,1)</f>
        <v>#N/A</v>
      </c>
      <c r="BH17" s="28" t="e">
        <f>HLOOKUP(VLOOKUP($A17,Sheet!$A$7:$DG$148,'TN01-04'!BH$11,0),$H$1:$T$2,2,1)</f>
        <v>#N/A</v>
      </c>
      <c r="BI17" s="28" t="e">
        <f>HLOOKUP(VLOOKUP($A17,Sheet!$A$7:$DG$148,'TN01-04'!BI$11,0),$H$1:$T$2,2,1)</f>
        <v>#N/A</v>
      </c>
      <c r="BJ17" s="28" t="e">
        <f>HLOOKUP(VLOOKUP($A17,Sheet!$A$7:$DG$148,'TN01-04'!BJ$11,0),$H$1:$T$2,2,1)</f>
        <v>#N/A</v>
      </c>
      <c r="BK17" s="28" t="e">
        <f>HLOOKUP(VLOOKUP($A17,Sheet!$A$7:$DG$148,'TN01-04'!BK$11,0),$H$1:$T$2,2,1)</f>
        <v>#N/A</v>
      </c>
      <c r="BL17" s="28" t="e">
        <f>HLOOKUP(VLOOKUP($A17,Sheet!$A$7:$DG$148,'TN01-04'!BL$11,0),$H$1:$T$2,2,1)</f>
        <v>#N/A</v>
      </c>
      <c r="BM17" s="28" t="e">
        <f>HLOOKUP(VLOOKUP($A17,Sheet!$A$7:$DG$148,'TN01-04'!BM$11,0),$H$1:$T$2,2,1)</f>
        <v>#N/A</v>
      </c>
      <c r="BN17" s="28" t="e">
        <f>HLOOKUP(VLOOKUP($A17,Sheet!$A$7:$DG$148,'TN01-04'!BN$11,0),$H$1:$T$2,2,1)</f>
        <v>#N/A</v>
      </c>
      <c r="BO17" s="28" t="e">
        <f>HLOOKUP(VLOOKUP($A17,Sheet!$A$7:$DG$148,'TN01-04'!BO$11,0),$H$1:$T$2,2,1)</f>
        <v>#N/A</v>
      </c>
      <c r="BP17" s="28" t="e">
        <f>HLOOKUP(VLOOKUP($A17,Sheet!$A$7:$DG$148,'TN01-04'!BP$11,0),$H$1:$T$2,2,1)</f>
        <v>#N/A</v>
      </c>
      <c r="BQ17" s="28" t="e">
        <f>HLOOKUP(VLOOKUP($A17,Sheet!$A$7:$DG$148,'TN01-04'!BQ$11,0),$H$1:$T$2,2,1)</f>
        <v>#N/A</v>
      </c>
      <c r="BR17" s="28" t="e">
        <f>HLOOKUP(VLOOKUP($A17,Sheet!$A$7:$DG$148,'TN01-04'!BR$11,0),$H$1:$T$2,2,1)</f>
        <v>#N/A</v>
      </c>
      <c r="BS17" s="28" t="e">
        <f>HLOOKUP(VLOOKUP($A17,Sheet!$A$7:$DG$148,'TN01-04'!BS$11,0),$H$1:$T$2,2,1)</f>
        <v>#N/A</v>
      </c>
      <c r="BT17" s="28" t="e">
        <f>HLOOKUP(VLOOKUP($A17,Sheet!$A$7:$DG$148,'TN01-04'!BT$11,0),$H$1:$T$2,2,1)</f>
        <v>#N/A</v>
      </c>
      <c r="BU17" s="28" t="e">
        <f>HLOOKUP(VLOOKUP($A17,Sheet!$A$7:$DG$148,'TN01-04'!BU$11,0),$H$1:$T$2,2,1)</f>
        <v>#N/A</v>
      </c>
      <c r="BV17" s="28" t="e">
        <f>HLOOKUP(VLOOKUP($A17,Sheet!$A$7:$DG$148,'TN01-04'!BV$11,0),$H$1:$T$2,2,1)</f>
        <v>#N/A</v>
      </c>
      <c r="BW17" s="28" t="e">
        <f>HLOOKUP(VLOOKUP($A17,Sheet!$A$7:$DG$148,'TN01-04'!BW$11,0),$H$1:$T$2,2,1)</f>
        <v>#N/A</v>
      </c>
      <c r="BX17" s="33" t="e">
        <f>IF(VLOOKUP($A17,Sheet!$A$7:$DG$148,'TN01-04'!BX$11,0)="","",VLOOKUP($A17,Sheet!$A$7:$DG$148,'TN01-04'!BX$11,0))</f>
        <v>#N/A</v>
      </c>
      <c r="BY17" s="36" t="e">
        <f>IF(VLOOKUP($A17,Sheet!$A$7:$DG$148,'TN01-04'!BY$11,0)="","",VLOOKUP($A17,Sheet!$A$7:$DG$148,'TN01-04'!BY$11,0))</f>
        <v>#N/A</v>
      </c>
      <c r="BZ17" s="28" t="e">
        <f>HLOOKUP(VLOOKUP($A17,Sheet!$A$7:$DG$148,'TN01-04'!BZ$11,0),$H$1:$T$2,2,1)</f>
        <v>#N/A</v>
      </c>
      <c r="CA17" s="28" t="e">
        <f>HLOOKUP(VLOOKUP($A17,Sheet!$A$7:$DG$148,'TN01-04'!CA$11,0),$H$1:$T$2,2,1)</f>
        <v>#N/A</v>
      </c>
      <c r="CB17" s="28" t="e">
        <f>HLOOKUP(VLOOKUP($A17,Sheet!$A$7:$DG$148,'TN01-04'!CB$11,0),$H$1:$T$2,2,1)</f>
        <v>#N/A</v>
      </c>
      <c r="CC17" s="28" t="e">
        <f>HLOOKUP(VLOOKUP($A17,Sheet!$A$7:$DG$148,'TN01-04'!CC$11,0),$H$1:$T$2,2,1)</f>
        <v>#N/A</v>
      </c>
      <c r="CD17" s="28" t="e">
        <f>HLOOKUP(VLOOKUP($A17,Sheet!$A$7:$DG$148,'TN01-04'!CD$11,0),$H$1:$T$2,2,1)</f>
        <v>#N/A</v>
      </c>
      <c r="CE17" s="28" t="e">
        <f>HLOOKUP(VLOOKUP($A17,Sheet!$A$7:$DG$148,'TN01-04'!CE$11,0),$H$1:$T$2,2,1)</f>
        <v>#N/A</v>
      </c>
      <c r="CF17" s="28" t="e">
        <f>HLOOKUP(VLOOKUP($A17,Sheet!$A$7:$DG$148,'TN01-04'!CF$11,0),$H$1:$T$2,2,1)</f>
        <v>#N/A</v>
      </c>
      <c r="CG17" s="28" t="e">
        <f>HLOOKUP(VLOOKUP($A17,Sheet!$A$7:$DG$148,'TN01-04'!CG$11,0),$H$1:$T$2,2,1)</f>
        <v>#N/A</v>
      </c>
      <c r="CH17" s="28" t="e">
        <f>HLOOKUP(VLOOKUP($A17,Sheet!$A$7:$DG$148,'TN01-04'!CH$11,0),$H$1:$T$2,2,1)</f>
        <v>#N/A</v>
      </c>
      <c r="CI17" s="28" t="e">
        <f>HLOOKUP(VLOOKUP($A17,Sheet!$A$7:$DG$148,'TN01-04'!CI$11,0),$H$1:$T$2,2,1)</f>
        <v>#N/A</v>
      </c>
      <c r="CJ17" s="28" t="e">
        <f>HLOOKUP(VLOOKUP($A17,Sheet!$A$7:$DG$148,'TN01-04'!CJ$11,0),$H$1:$T$2,2,1)</f>
        <v>#N/A</v>
      </c>
      <c r="CK17" s="28" t="e">
        <f>HLOOKUP(VLOOKUP($A17,Sheet!$A$7:$DG$148,'TN01-04'!CK$11,0),$H$1:$T$2,2,1)</f>
        <v>#N/A</v>
      </c>
      <c r="CL17" s="28" t="e">
        <f>HLOOKUP(VLOOKUP($A17,Sheet!$A$7:$DG$148,'TN01-04'!CL$11,0),$H$1:$T$2,2,1)</f>
        <v>#N/A</v>
      </c>
      <c r="CM17" s="28" t="e">
        <f>HLOOKUP(VLOOKUP($A17,Sheet!$A$7:$DG$148,'TN01-04'!CM$11,0),$H$1:$T$2,2,1)</f>
        <v>#N/A</v>
      </c>
      <c r="CN17" s="28" t="e">
        <f>HLOOKUP(VLOOKUP($A17,Sheet!$A$7:$DG$148,'TN01-04'!CN$11,0),$H$1:$T$2,2,1)</f>
        <v>#N/A</v>
      </c>
      <c r="CO17" s="28" t="e">
        <f>HLOOKUP(VLOOKUP($A17,Sheet!$A$7:$DG$148,'TN01-04'!CO$11,0),$H$1:$T$2,2,1)</f>
        <v>#N/A</v>
      </c>
      <c r="CP17" s="28" t="e">
        <f>HLOOKUP(VLOOKUP($A17,Sheet!$A$7:$DG$148,'TN01-04'!CP$11,0),$H$1:$T$2,2,1)</f>
        <v>#N/A</v>
      </c>
      <c r="CQ17" s="28" t="e">
        <f>HLOOKUP(VLOOKUP($A17,Sheet!$A$7:$DG$148,'TN01-04'!CQ$11,0),$H$1:$T$2,2,1)</f>
        <v>#N/A</v>
      </c>
      <c r="CR17" s="28" t="e">
        <f>HLOOKUP(VLOOKUP($A17,Sheet!$A$7:$DG$148,'TN01-04'!CR$11,0),$H$1:$T$2,2,1)</f>
        <v>#N/A</v>
      </c>
      <c r="CS17" s="33" t="e">
        <f>IF(VLOOKUP($A17,Sheet!$A$7:$DG$148,'TN01-04'!CS$11,0)="","",VLOOKUP($A17,Sheet!$A$7:$DG$148,'TN01-04'!CS$11,0))</f>
        <v>#N/A</v>
      </c>
      <c r="CT17" s="36" t="e">
        <f>IF(VLOOKUP($A17,Sheet!$A$7:$DG$148,'TN01-04'!CT$11,0)="","",VLOOKUP($A17,Sheet!$A$7:$DG$148,'TN01-04'!CT$11,0))</f>
        <v>#N/A</v>
      </c>
      <c r="CU17" s="38" t="e">
        <f t="shared" si="2"/>
        <v>#N/A</v>
      </c>
      <c r="CV17" s="38" t="e">
        <f t="shared" si="2"/>
        <v>#N/A</v>
      </c>
      <c r="CW17" s="38">
        <f t="shared" si="3"/>
        <v>0</v>
      </c>
      <c r="CX17" s="38" t="e">
        <f t="shared" si="4"/>
        <v>#N/A</v>
      </c>
      <c r="CY17" s="38" t="e">
        <f t="shared" si="5"/>
        <v>#N/A</v>
      </c>
      <c r="CZ17" s="38"/>
      <c r="DA17" s="28" t="e">
        <f>HLOOKUP(VLOOKUP($A17,Sheet!$A$7:$DG$148,'TN01-04'!DA$11,0),$H$1:$T$2,2,1)</f>
        <v>#N/A</v>
      </c>
      <c r="DB17" s="28" t="e">
        <f>HLOOKUP(VLOOKUP($A17,Sheet!$A$7:$DG$148,'TN01-04'!DB$11,0),$H$1:$T$2,2,1)</f>
        <v>#N/A</v>
      </c>
      <c r="DC17" s="28" t="e">
        <f>HLOOKUP(VLOOKUP($A17,Sheet!$A$7:$DG$148,'TN01-04'!DC$11,0),$H$1:$T$2,2,1)</f>
        <v>#N/A</v>
      </c>
      <c r="DD17" s="28" t="e">
        <f>HLOOKUP(VLOOKUP($A17,Sheet!$A$7:$DG$148,'TN01-04'!DD$11,0),$H$1:$T$2,2,1)</f>
        <v>#N/A</v>
      </c>
      <c r="DE17" s="38"/>
      <c r="DF17" s="38" t="e">
        <f t="shared" si="6"/>
        <v>#N/A</v>
      </c>
      <c r="DG17" s="38"/>
      <c r="DH17" s="33" t="e">
        <f>IF(VLOOKUP($A17,Sheet!$A$7:$DG$148,'TN01-04'!DH$11,0)="","",VLOOKUP($A17,Sheet!$A$7:$DG$148,'TN01-04'!DH$11,0))</f>
        <v>#N/A</v>
      </c>
      <c r="DI17" s="36" t="e">
        <f>IF(VLOOKUP($A17,Sheet!$A$7:$DG$148,'TN01-04'!DI$11,0)="","",VLOOKUP($A17,Sheet!$A$7:$DG$148,'TN01-04'!DI$11,0))</f>
        <v>#N/A</v>
      </c>
      <c r="DJ17" s="38" t="e">
        <f t="shared" si="7"/>
        <v>#N/A</v>
      </c>
      <c r="DK17" s="38" t="e">
        <f t="shared" si="8"/>
        <v>#N/A</v>
      </c>
      <c r="DL17" s="38" t="e">
        <f t="shared" si="9"/>
        <v>#N/A</v>
      </c>
      <c r="DM17" s="38"/>
      <c r="DN17" s="33" t="e">
        <f>IF(VLOOKUP($A17,Sheet!$A$7:$DG$148,'TN01-04'!DN$11,0)="","",VLOOKUP($A17,Sheet!$A$7:$DG$148,'TN01-04'!DN$11,0))</f>
        <v>#N/A</v>
      </c>
      <c r="DO17" s="36" t="e">
        <f>IF(VLOOKUP($A17,Sheet!$A$7:$DG$148,'TN01-04'!DO$11,0)="","",VLOOKUP($A17,Sheet!$A$7:$DG$148,'TN01-04'!DO$11,0))</f>
        <v>#N/A</v>
      </c>
      <c r="DP17" s="28" t="e">
        <f>IF(VLOOKUP($A17,Sheet!$A$7:$DG$148,'TN01-04'!DP$11,0)="","",VLOOKUP($A17,Sheet!$A$7:$DG$148,'TN01-04'!DP$11,0))</f>
        <v>#N/A</v>
      </c>
      <c r="DQ17" s="28" t="e">
        <f>IF(VLOOKUP($A17,Sheet!$A$7:$DG$148,'TN01-04'!DQ$11,0)="","",VLOOKUP($A17,Sheet!$A$7:$DG$148,'TN01-04'!DQ$11,0))</f>
        <v>#N/A</v>
      </c>
      <c r="DR17" s="28" t="e">
        <f>IF(VLOOKUP($A17,Sheet!$A$7:$DG$148,'TN01-04'!DR$11,0)="","",VLOOKUP($A17,Sheet!$A$7:$DG$148,'TN01-04'!DR$11,0))</f>
        <v>#N/A</v>
      </c>
      <c r="DS17" s="28" t="e">
        <f>IF(VLOOKUP($A17,Sheet!$A$7:$DG$148,'TN01-04'!DS$11,0)="","",VLOOKUP($A17,Sheet!$A$7:$DG$148,'TN01-04'!DS$11,0))</f>
        <v>#N/A</v>
      </c>
      <c r="DT17" s="28" t="e">
        <f>IF(VLOOKUP($A17,Sheet!$A$7:$DG$148,'TN01-04'!DT$11,0)="","",VLOOKUP($A17,Sheet!$A$7:$DG$148,'TN01-04'!DT$11,0))</f>
        <v>#N/A</v>
      </c>
      <c r="DU17" s="42" t="e">
        <f t="shared" si="10"/>
        <v>#N/A</v>
      </c>
    </row>
    <row r="18" spans="1:125" ht="15.95" customHeight="1" x14ac:dyDescent="0.2">
      <c r="A18" s="25">
        <v>2221727264</v>
      </c>
      <c r="B18" s="26" t="s">
        <v>9</v>
      </c>
      <c r="C18" s="26" t="s">
        <v>44</v>
      </c>
      <c r="D18" s="26" t="s">
        <v>80</v>
      </c>
      <c r="E18" s="27">
        <v>36118</v>
      </c>
      <c r="F18" s="26" t="s">
        <v>210</v>
      </c>
      <c r="G18" s="26" t="s">
        <v>212</v>
      </c>
      <c r="H18" s="28">
        <f>HLOOKUP(VLOOKUP($A18,Sheet!$A$7:$DG$148,'TN01-04'!H$11,0),$H$1:$T$2,2,1)</f>
        <v>3.33</v>
      </c>
      <c r="I18" s="28">
        <f>HLOOKUP(VLOOKUP($A18,Sheet!$A$7:$DG$148,'TN01-04'!I$11,0),$H$1:$T$2,2,1)</f>
        <v>1.65</v>
      </c>
      <c r="J18" s="28">
        <f>HLOOKUP(VLOOKUP($A18,Sheet!$A$7:$DG$148,'TN01-04'!J$11,0),$H$1:$T$2,2,1)</f>
        <v>3.33</v>
      </c>
      <c r="K18" s="28">
        <f>HLOOKUP(VLOOKUP($A18,Sheet!$A$7:$DG$148,'TN01-04'!K$11,0),$H$1:$T$2,2,1)</f>
        <v>3.65</v>
      </c>
      <c r="L18" s="28">
        <f>HLOOKUP(VLOOKUP($A18,Sheet!$A$7:$DG$148,'TN01-04'!L$11,0),$H$1:$T$2,2,1)</f>
        <v>2.65</v>
      </c>
      <c r="M18" s="28">
        <f>HLOOKUP(VLOOKUP($A18,Sheet!$A$7:$DG$148,'TN01-04'!M$11,0),$H$1:$T$2,2,1)</f>
        <v>1.65</v>
      </c>
      <c r="N18" s="28">
        <f>HLOOKUP(VLOOKUP($A18,Sheet!$A$7:$DG$148,'TN01-04'!N$11,0),$H$1:$T$2,2,1)</f>
        <v>1.65</v>
      </c>
      <c r="O18" s="28">
        <f>HLOOKUP(VLOOKUP($A18,Sheet!$A$7:$DG$148,'TN01-04'!O$11,0),$H$1:$T$2,2,1)</f>
        <v>0</v>
      </c>
      <c r="P18" s="28">
        <f>HLOOKUP(VLOOKUP($A18,Sheet!$A$7:$DG$148,'TN01-04'!P$11,0),$H$1:$T$2,2,1)</f>
        <v>2.33</v>
      </c>
      <c r="Q18" s="28">
        <f>HLOOKUP(VLOOKUP($A18,Sheet!$A$7:$DG$148,'TN01-04'!Q$11,0),$H$1:$T$2,2,1)</f>
        <v>0</v>
      </c>
      <c r="R18" s="28">
        <f>HLOOKUP(VLOOKUP($A18,Sheet!$A$7:$DG$148,'TN01-04'!R$11,0),$H$1:$T$2,2,1)</f>
        <v>0</v>
      </c>
      <c r="S18" s="28">
        <f>HLOOKUP(VLOOKUP($A18,Sheet!$A$7:$DG$148,'TN01-04'!S$11,0),$H$1:$T$2,2,1)</f>
        <v>0</v>
      </c>
      <c r="T18" s="28">
        <f>HLOOKUP(VLOOKUP($A18,Sheet!$A$7:$DG$148,'TN01-04'!T$11,0),$H$1:$T$2,2,1)</f>
        <v>4</v>
      </c>
      <c r="U18" s="28">
        <f>HLOOKUP(VLOOKUP($A18,Sheet!$A$7:$DG$148,'TN01-04'!U$11,0),$H$1:$T$2,2,1)</f>
        <v>3.65</v>
      </c>
      <c r="V18" s="28">
        <f>HLOOKUP(VLOOKUP($A18,Sheet!$A$7:$DG$148,'TN01-04'!V$11,0),$H$1:$T$2,2,1)</f>
        <v>0</v>
      </c>
      <c r="W18" s="28">
        <f>HLOOKUP(VLOOKUP($A18,Sheet!$A$7:$DG$148,'TN01-04'!W$11,0),$H$1:$T$2,2,1)</f>
        <v>3.65</v>
      </c>
      <c r="X18" s="28">
        <f>HLOOKUP(VLOOKUP($A18,Sheet!$A$7:$DG$148,'TN01-04'!X$11,0),$H$1:$T$2,2,1)</f>
        <v>1.65</v>
      </c>
      <c r="Y18" s="28">
        <f>HLOOKUP(VLOOKUP($A18,Sheet!$A$7:$DG$148,'TN01-04'!Y$11,0),$H$1:$T$2,2,1)</f>
        <v>3</v>
      </c>
      <c r="Z18" s="28">
        <f>HLOOKUP(VLOOKUP($A18,Sheet!$A$7:$DG$148,'TN01-04'!Z$11,0),$H$1:$T$2,2,1)</f>
        <v>2.65</v>
      </c>
      <c r="AA18" s="28">
        <f>HLOOKUP(VLOOKUP($A18,Sheet!$A$7:$DG$148,'TN01-04'!AA$11,0),$H$1:$T$2,2,1)</f>
        <v>2.33</v>
      </c>
      <c r="AB18" s="28">
        <f>HLOOKUP(VLOOKUP($A18,Sheet!$A$7:$DG$148,'TN01-04'!AB$11,0),$H$1:$T$2,2,1)</f>
        <v>1.65</v>
      </c>
      <c r="AC18" s="28">
        <f>HLOOKUP(VLOOKUP($A18,Sheet!$A$7:$DG$148,'TN01-04'!AC$11,0),$H$1:$T$2,2,1)</f>
        <v>1.65</v>
      </c>
      <c r="AD18" s="28">
        <f>HLOOKUP(VLOOKUP($A18,Sheet!$A$7:$DG$148,'TN01-04'!AD$11,0),$H$1:$T$2,2,1)</f>
        <v>2.33</v>
      </c>
      <c r="AE18" s="28">
        <f>HLOOKUP(VLOOKUP($A18,Sheet!$A$7:$DG$148,'TN01-04'!AE$11,0),$H$1:$T$2,2,1)</f>
        <v>2</v>
      </c>
      <c r="AF18" s="28">
        <f>HLOOKUP(VLOOKUP($A18,Sheet!$A$7:$DG$148,'TN01-04'!AF$11,0),$H$1:$T$2,2,1)</f>
        <v>1.65</v>
      </c>
      <c r="AG18" s="28">
        <f>HLOOKUP(VLOOKUP($A18,Sheet!$A$7:$DG$148,'TN01-04'!AG$11,0),$H$1:$T$2,2,1)</f>
        <v>1.65</v>
      </c>
      <c r="AH18" s="28">
        <f>HLOOKUP(VLOOKUP($A18,Sheet!$A$7:$DG$148,'TN01-04'!AH$11,0),$H$1:$T$2,2,1)</f>
        <v>2.33</v>
      </c>
      <c r="AI18" s="28">
        <f>HLOOKUP(VLOOKUP($A18,Sheet!$A$7:$DG$148,'TN01-04'!AI$11,0),$H$1:$T$2,2,1)</f>
        <v>2.65</v>
      </c>
      <c r="AJ18" s="28">
        <f>HLOOKUP(VLOOKUP($A18,Sheet!$A$7:$DG$148,'TN01-04'!AJ$11,0),$H$1:$T$2,2,1)</f>
        <v>3.33</v>
      </c>
      <c r="AK18" s="33">
        <f>IF(VLOOKUP($A18,Sheet!$A$7:$DG$148,'TN01-04'!AK$11,0)="","",VLOOKUP($A18,Sheet!$A$7:$DG$148,'TN01-04'!AK$11,0))</f>
        <v>51</v>
      </c>
      <c r="AL18" s="36">
        <f>IF(VLOOKUP($A18,Sheet!$A$7:$DG$148,'TN01-04'!AL$11,0)="","",VLOOKUP($A18,Sheet!$A$7:$DG$148,'TN01-04'!AL$11,0))</f>
        <v>0</v>
      </c>
      <c r="AM18" s="28">
        <f>HLOOKUP(VLOOKUP($A18,Sheet!$A$7:$DG$148,'TN01-04'!AM$11,0),$H$1:$T$2,2,1)</f>
        <v>3.33</v>
      </c>
      <c r="AN18" s="28">
        <f>HLOOKUP(VLOOKUP($A18,Sheet!$A$7:$DG$148,'TN01-04'!AN$11,0),$H$1:$T$2,2,1)</f>
        <v>3.33</v>
      </c>
      <c r="AO18" s="28">
        <f>HLOOKUP(VLOOKUP($A18,Sheet!$A$7:$DG$148,'TN01-04'!AO$11,0),$H$1:$T$2,2,1)</f>
        <v>4</v>
      </c>
      <c r="AP18" s="28">
        <f>HLOOKUP(VLOOKUP($A18,Sheet!$A$7:$DG$148,'TN01-04'!AP$11,0),$H$1:$T$2,2,1)</f>
        <v>0</v>
      </c>
      <c r="AQ18" s="28">
        <f>HLOOKUP(VLOOKUP($A18,Sheet!$A$7:$DG$148,'TN01-04'!AQ$11,0),$H$1:$T$2,2,1)</f>
        <v>0</v>
      </c>
      <c r="AR18" s="28">
        <f>HLOOKUP(VLOOKUP($A18,Sheet!$A$7:$DG$148,'TN01-04'!AR$11,0),$H$1:$T$2,2,1)</f>
        <v>0</v>
      </c>
      <c r="AS18" s="28">
        <f>HLOOKUP(VLOOKUP($A18,Sheet!$A$7:$DG$148,'TN01-04'!AS$11,0),$H$1:$T$2,2,1)</f>
        <v>0</v>
      </c>
      <c r="AT18" s="28">
        <f>HLOOKUP(VLOOKUP($A18,Sheet!$A$7:$DG$148,'TN01-04'!AT$11,0),$H$1:$T$2,2,1)</f>
        <v>0</v>
      </c>
      <c r="AU18" s="28">
        <f>HLOOKUP(VLOOKUP($A18,Sheet!$A$7:$DG$148,'TN01-04'!AU$11,0),$H$1:$T$2,2,1)</f>
        <v>2.65</v>
      </c>
      <c r="AV18" s="28">
        <f>HLOOKUP(VLOOKUP($A18,Sheet!$A$7:$DG$148,'TN01-04'!AV$11,0),$H$1:$T$2,2,1)</f>
        <v>0</v>
      </c>
      <c r="AW18" s="28">
        <f>HLOOKUP(VLOOKUP($A18,Sheet!$A$7:$DG$148,'TN01-04'!AW$11,0),$H$1:$T$2,2,1)</f>
        <v>0</v>
      </c>
      <c r="AX18" s="28">
        <f>HLOOKUP(VLOOKUP($A18,Sheet!$A$7:$DG$148,'TN01-04'!AX$11,0),$H$1:$T$2,2,1)</f>
        <v>0</v>
      </c>
      <c r="AY18" s="28">
        <f>HLOOKUP(VLOOKUP($A18,Sheet!$A$7:$DG$148,'TN01-04'!AY$11,0),$H$1:$T$2,2,1)</f>
        <v>0</v>
      </c>
      <c r="AZ18" s="28">
        <f>HLOOKUP(VLOOKUP($A18,Sheet!$A$7:$DG$148,'TN01-04'!AZ$11,0),$H$1:$T$2,2,1)</f>
        <v>0</v>
      </c>
      <c r="BA18" s="28">
        <f>HLOOKUP(VLOOKUP($A18,Sheet!$A$7:$DG$148,'TN01-04'!BA$11,0),$H$1:$T$2,2,1)</f>
        <v>1</v>
      </c>
      <c r="BB18" s="33">
        <f>IF(VLOOKUP($A18,Sheet!$A$7:$DG$148,'TN01-04'!BB$11,0)="","",VLOOKUP($A18,Sheet!$A$7:$DG$148,'TN01-04'!BB$11,0))</f>
        <v>5</v>
      </c>
      <c r="BC18" s="36">
        <f>IF(VLOOKUP($A18,Sheet!$A$7:$DG$148,'TN01-04'!BC$11,0)="","",VLOOKUP($A18,Sheet!$A$7:$DG$148,'TN01-04'!BC$11,0))</f>
        <v>0</v>
      </c>
      <c r="BD18" s="28">
        <f>HLOOKUP(VLOOKUP($A18,Sheet!$A$7:$DG$148,'TN01-04'!BD$11,0),$H$1:$T$2,2,1)</f>
        <v>1.65</v>
      </c>
      <c r="BE18" s="28" t="str">
        <f>HLOOKUP(VLOOKUP($A18,Sheet!$A$7:$DG$148,'TN01-04'!BE$11,0),$H$1:$T$2,2,1)</f>
        <v>X</v>
      </c>
      <c r="BF18" s="28">
        <f>HLOOKUP(VLOOKUP($A18,Sheet!$A$7:$DG$148,'TN01-04'!BF$11,0),$H$1:$T$2,2,1)</f>
        <v>2.65</v>
      </c>
      <c r="BG18" s="28">
        <f>HLOOKUP(VLOOKUP($A18,Sheet!$A$7:$DG$148,'TN01-04'!BG$11,0),$H$1:$T$2,2,1)</f>
        <v>1.65</v>
      </c>
      <c r="BH18" s="28">
        <f>HLOOKUP(VLOOKUP($A18,Sheet!$A$7:$DG$148,'TN01-04'!BH$11,0),$H$1:$T$2,2,1)</f>
        <v>3</v>
      </c>
      <c r="BI18" s="28">
        <f>HLOOKUP(VLOOKUP($A18,Sheet!$A$7:$DG$148,'TN01-04'!BI$11,0),$H$1:$T$2,2,1)</f>
        <v>2.65</v>
      </c>
      <c r="BJ18" s="28">
        <f>HLOOKUP(VLOOKUP($A18,Sheet!$A$7:$DG$148,'TN01-04'!BJ$11,0),$H$1:$T$2,2,1)</f>
        <v>2.65</v>
      </c>
      <c r="BK18" s="28">
        <f>HLOOKUP(VLOOKUP($A18,Sheet!$A$7:$DG$148,'TN01-04'!BK$11,0),$H$1:$T$2,2,1)</f>
        <v>2.33</v>
      </c>
      <c r="BL18" s="28">
        <f>HLOOKUP(VLOOKUP($A18,Sheet!$A$7:$DG$148,'TN01-04'!BL$11,0),$H$1:$T$2,2,1)</f>
        <v>1.65</v>
      </c>
      <c r="BM18" s="28">
        <f>HLOOKUP(VLOOKUP($A18,Sheet!$A$7:$DG$148,'TN01-04'!BM$11,0),$H$1:$T$2,2,1)</f>
        <v>1.65</v>
      </c>
      <c r="BN18" s="28">
        <f>HLOOKUP(VLOOKUP($A18,Sheet!$A$7:$DG$148,'TN01-04'!BN$11,0),$H$1:$T$2,2,1)</f>
        <v>2.33</v>
      </c>
      <c r="BO18" s="28">
        <f>HLOOKUP(VLOOKUP($A18,Sheet!$A$7:$DG$148,'TN01-04'!BO$11,0),$H$1:$T$2,2,1)</f>
        <v>1.65</v>
      </c>
      <c r="BP18" s="28">
        <f>HLOOKUP(VLOOKUP($A18,Sheet!$A$7:$DG$148,'TN01-04'!BP$11,0),$H$1:$T$2,2,1)</f>
        <v>3</v>
      </c>
      <c r="BQ18" s="28">
        <f>HLOOKUP(VLOOKUP($A18,Sheet!$A$7:$DG$148,'TN01-04'!BQ$11,0),$H$1:$T$2,2,1)</f>
        <v>0</v>
      </c>
      <c r="BR18" s="28">
        <f>HLOOKUP(VLOOKUP($A18,Sheet!$A$7:$DG$148,'TN01-04'!BR$11,0),$H$1:$T$2,2,1)</f>
        <v>3.65</v>
      </c>
      <c r="BS18" s="28">
        <f>HLOOKUP(VLOOKUP($A18,Sheet!$A$7:$DG$148,'TN01-04'!BS$11,0),$H$1:$T$2,2,1)</f>
        <v>2</v>
      </c>
      <c r="BT18" s="28">
        <f>HLOOKUP(VLOOKUP($A18,Sheet!$A$7:$DG$148,'TN01-04'!BT$11,0),$H$1:$T$2,2,1)</f>
        <v>1.65</v>
      </c>
      <c r="BU18" s="28">
        <f>HLOOKUP(VLOOKUP($A18,Sheet!$A$7:$DG$148,'TN01-04'!BU$11,0),$H$1:$T$2,2,1)</f>
        <v>1.65</v>
      </c>
      <c r="BV18" s="28">
        <f>HLOOKUP(VLOOKUP($A18,Sheet!$A$7:$DG$148,'TN01-04'!BV$11,0),$H$1:$T$2,2,1)</f>
        <v>2.33</v>
      </c>
      <c r="BW18" s="28">
        <f>HLOOKUP(VLOOKUP($A18,Sheet!$A$7:$DG$148,'TN01-04'!BW$11,0),$H$1:$T$2,2,1)</f>
        <v>2.65</v>
      </c>
      <c r="BX18" s="33">
        <f>IF(VLOOKUP($A18,Sheet!$A$7:$DG$148,'TN01-04'!BX$11,0)="","",VLOOKUP($A18,Sheet!$A$7:$DG$148,'TN01-04'!BX$11,0))</f>
        <v>47</v>
      </c>
      <c r="BY18" s="36">
        <f>IF(VLOOKUP($A18,Sheet!$A$7:$DG$148,'TN01-04'!BY$11,0)="","",VLOOKUP($A18,Sheet!$A$7:$DG$148,'TN01-04'!BY$11,0))</f>
        <v>3</v>
      </c>
      <c r="BZ18" s="28">
        <f>HLOOKUP(VLOOKUP($A18,Sheet!$A$7:$DG$148,'TN01-04'!BZ$11,0),$H$1:$T$2,2,1)</f>
        <v>3</v>
      </c>
      <c r="CA18" s="28">
        <f>HLOOKUP(VLOOKUP($A18,Sheet!$A$7:$DG$148,'TN01-04'!CA$11,0),$H$1:$T$2,2,1)</f>
        <v>0</v>
      </c>
      <c r="CB18" s="28">
        <f>HLOOKUP(VLOOKUP($A18,Sheet!$A$7:$DG$148,'TN01-04'!CB$11,0),$H$1:$T$2,2,1)</f>
        <v>3.33</v>
      </c>
      <c r="CC18" s="28">
        <f>HLOOKUP(VLOOKUP($A18,Sheet!$A$7:$DG$148,'TN01-04'!CC$11,0),$H$1:$T$2,2,1)</f>
        <v>0</v>
      </c>
      <c r="CD18" s="28">
        <f>HLOOKUP(VLOOKUP($A18,Sheet!$A$7:$DG$148,'TN01-04'!CD$11,0),$H$1:$T$2,2,1)</f>
        <v>2.65</v>
      </c>
      <c r="CE18" s="28">
        <f>HLOOKUP(VLOOKUP($A18,Sheet!$A$7:$DG$148,'TN01-04'!CE$11,0),$H$1:$T$2,2,1)</f>
        <v>2.65</v>
      </c>
      <c r="CF18" s="28">
        <f>HLOOKUP(VLOOKUP($A18,Sheet!$A$7:$DG$148,'TN01-04'!CF$11,0),$H$1:$T$2,2,1)</f>
        <v>2.65</v>
      </c>
      <c r="CG18" s="28">
        <f>HLOOKUP(VLOOKUP($A18,Sheet!$A$7:$DG$148,'TN01-04'!CG$11,0),$H$1:$T$2,2,1)</f>
        <v>2</v>
      </c>
      <c r="CH18" s="28">
        <f>HLOOKUP(VLOOKUP($A18,Sheet!$A$7:$DG$148,'TN01-04'!CH$11,0),$H$1:$T$2,2,1)</f>
        <v>0</v>
      </c>
      <c r="CI18" s="28">
        <f>HLOOKUP(VLOOKUP($A18,Sheet!$A$7:$DG$148,'TN01-04'!CI$11,0),$H$1:$T$2,2,1)</f>
        <v>2</v>
      </c>
      <c r="CJ18" s="28">
        <f>HLOOKUP(VLOOKUP($A18,Sheet!$A$7:$DG$148,'TN01-04'!CJ$11,0),$H$1:$T$2,2,1)</f>
        <v>0</v>
      </c>
      <c r="CK18" s="28">
        <f>HLOOKUP(VLOOKUP($A18,Sheet!$A$7:$DG$148,'TN01-04'!CK$11,0),$H$1:$T$2,2,1)</f>
        <v>0</v>
      </c>
      <c r="CL18" s="28">
        <f>HLOOKUP(VLOOKUP($A18,Sheet!$A$7:$DG$148,'TN01-04'!CL$11,0),$H$1:$T$2,2,1)</f>
        <v>0</v>
      </c>
      <c r="CM18" s="28">
        <f>HLOOKUP(VLOOKUP($A18,Sheet!$A$7:$DG$148,'TN01-04'!CM$11,0),$H$1:$T$2,2,1)</f>
        <v>0</v>
      </c>
      <c r="CN18" s="28">
        <f>HLOOKUP(VLOOKUP($A18,Sheet!$A$7:$DG$148,'TN01-04'!CN$11,0),$H$1:$T$2,2,1)</f>
        <v>2</v>
      </c>
      <c r="CO18" s="28">
        <f>HLOOKUP(VLOOKUP($A18,Sheet!$A$7:$DG$148,'TN01-04'!CO$11,0),$H$1:$T$2,2,1)</f>
        <v>1.65</v>
      </c>
      <c r="CP18" s="28">
        <f>HLOOKUP(VLOOKUP($A18,Sheet!$A$7:$DG$148,'TN01-04'!CP$11,0),$H$1:$T$2,2,1)</f>
        <v>2.65</v>
      </c>
      <c r="CQ18" s="28">
        <f>HLOOKUP(VLOOKUP($A18,Sheet!$A$7:$DG$148,'TN01-04'!CQ$11,0),$H$1:$T$2,2,1)</f>
        <v>3</v>
      </c>
      <c r="CR18" s="28">
        <f>HLOOKUP(VLOOKUP($A18,Sheet!$A$7:$DG$148,'TN01-04'!CR$11,0),$H$1:$T$2,2,1)</f>
        <v>3</v>
      </c>
      <c r="CS18" s="33">
        <f>IF(VLOOKUP($A18,Sheet!$A$7:$DG$148,'TN01-04'!CS$11,0)="","",VLOOKUP($A18,Sheet!$A$7:$DG$148,'TN01-04'!CS$11,0))</f>
        <v>27</v>
      </c>
      <c r="CT18" s="36">
        <f>IF(VLOOKUP($A18,Sheet!$A$7:$DG$148,'TN01-04'!CT$11,0)="","",VLOOKUP($A18,Sheet!$A$7:$DG$148,'TN01-04'!CT$11,0))</f>
        <v>0</v>
      </c>
      <c r="CU18" s="38">
        <f t="shared" si="2"/>
        <v>125</v>
      </c>
      <c r="CV18" s="38">
        <f t="shared" si="2"/>
        <v>3</v>
      </c>
      <c r="CW18" s="38">
        <f t="shared" si="3"/>
        <v>0</v>
      </c>
      <c r="CX18" s="38">
        <f t="shared" si="4"/>
        <v>128</v>
      </c>
      <c r="CY18" s="38">
        <f t="shared" si="5"/>
        <v>2.34</v>
      </c>
      <c r="CZ18" s="38"/>
      <c r="DA18" s="28">
        <f>HLOOKUP(VLOOKUP($A18,Sheet!$A$7:$DG$148,'TN01-04'!DA$11,0),$H$1:$T$2,2,1)</f>
        <v>0</v>
      </c>
      <c r="DB18" s="28">
        <f>HLOOKUP(VLOOKUP($A18,Sheet!$A$7:$DG$148,'TN01-04'!DB$11,0),$H$1:$T$2,2,1)</f>
        <v>0</v>
      </c>
      <c r="DC18" s="28">
        <f>HLOOKUP(VLOOKUP($A18,Sheet!$A$7:$DG$148,'TN01-04'!DC$11,0),$H$1:$T$2,2,1)</f>
        <v>3</v>
      </c>
      <c r="DD18" s="28">
        <f>HLOOKUP(VLOOKUP($A18,Sheet!$A$7:$DG$148,'TN01-04'!DD$11,0),$H$1:$T$2,2,1)</f>
        <v>0</v>
      </c>
      <c r="DE18" s="38"/>
      <c r="DF18" s="38">
        <f t="shared" si="6"/>
        <v>3</v>
      </c>
      <c r="DG18" s="38"/>
      <c r="DH18" s="33">
        <f>IF(VLOOKUP($A18,Sheet!$A$7:$DG$148,'TN01-04'!DH$11,0)="","",VLOOKUP($A18,Sheet!$A$7:$DG$148,'TN01-04'!DH$11,0))</f>
        <v>5</v>
      </c>
      <c r="DI18" s="36">
        <f>IF(VLOOKUP($A18,Sheet!$A$7:$DG$148,'TN01-04'!DI$11,0)="","",VLOOKUP($A18,Sheet!$A$7:$DG$148,'TN01-04'!DI$11,0))</f>
        <v>0</v>
      </c>
      <c r="DJ18" s="38">
        <f t="shared" si="7"/>
        <v>130</v>
      </c>
      <c r="DK18" s="38">
        <f t="shared" si="8"/>
        <v>3</v>
      </c>
      <c r="DL18" s="38">
        <f t="shared" si="9"/>
        <v>2.37</v>
      </c>
      <c r="DM18" s="38"/>
      <c r="DN18" s="33">
        <f>IF(VLOOKUP($A18,Sheet!$A$7:$DG$148,'TN01-04'!DN$11,0)="","",VLOOKUP($A18,Sheet!$A$7:$DG$148,'TN01-04'!DN$11,0))</f>
        <v>135</v>
      </c>
      <c r="DO18" s="36">
        <f>IF(VLOOKUP($A18,Sheet!$A$7:$DG$148,'TN01-04'!DO$11,0)="","",VLOOKUP($A18,Sheet!$A$7:$DG$148,'TN01-04'!DO$11,0))</f>
        <v>3</v>
      </c>
      <c r="DP18" s="28">
        <f>IF(VLOOKUP($A18,Sheet!$A$7:$DG$148,'TN01-04'!DP$11,0)="","",VLOOKUP($A18,Sheet!$A$7:$DG$148,'TN01-04'!DP$11,0))</f>
        <v>137</v>
      </c>
      <c r="DQ18" s="28">
        <f>IF(VLOOKUP($A18,Sheet!$A$7:$DG$148,'TN01-04'!DQ$11,0)="","",VLOOKUP($A18,Sheet!$A$7:$DG$148,'TN01-04'!DQ$11,0))</f>
        <v>140</v>
      </c>
      <c r="DR18" s="28">
        <f>IF(VLOOKUP($A18,Sheet!$A$7:$DG$148,'TN01-04'!DR$11,0)="","",VLOOKUP($A18,Sheet!$A$7:$DG$148,'TN01-04'!DR$11,0))</f>
        <v>6.13</v>
      </c>
      <c r="DS18" s="28">
        <f>IF(VLOOKUP($A18,Sheet!$A$7:$DG$148,'TN01-04'!DS$11,0)="","",VLOOKUP($A18,Sheet!$A$7:$DG$148,'TN01-04'!DS$11,0))</f>
        <v>2.33</v>
      </c>
      <c r="DT18" s="28" t="str">
        <f>IF(VLOOKUP($A18,Sheet!$A$7:$DG$148,'TN01-04'!DT$11,0)="","",VLOOKUP($A18,Sheet!$A$7:$DG$148,'TN01-04'!DT$11,0))</f>
        <v/>
      </c>
      <c r="DU18" s="42">
        <f t="shared" si="10"/>
        <v>2.34375E-2</v>
      </c>
    </row>
    <row r="19" spans="1:125" ht="15.95" customHeight="1" x14ac:dyDescent="0.2">
      <c r="A19" s="25">
        <v>2220724232</v>
      </c>
      <c r="B19" s="26" t="s">
        <v>10</v>
      </c>
      <c r="C19" s="26" t="s">
        <v>45</v>
      </c>
      <c r="D19" s="26" t="s">
        <v>125</v>
      </c>
      <c r="E19" s="27">
        <v>35804</v>
      </c>
      <c r="F19" s="26" t="s">
        <v>209</v>
      </c>
      <c r="G19" s="26" t="s">
        <v>212</v>
      </c>
      <c r="H19" s="28">
        <f>HLOOKUP(VLOOKUP($A19,Sheet!$A$7:$DG$148,'TN01-04'!H$11,0),$H$1:$T$2,2,1)</f>
        <v>4</v>
      </c>
      <c r="I19" s="28">
        <f>HLOOKUP(VLOOKUP($A19,Sheet!$A$7:$DG$148,'TN01-04'!I$11,0),$H$1:$T$2,2,1)</f>
        <v>3.65</v>
      </c>
      <c r="J19" s="28">
        <f>HLOOKUP(VLOOKUP($A19,Sheet!$A$7:$DG$148,'TN01-04'!J$11,0),$H$1:$T$2,2,1)</f>
        <v>4</v>
      </c>
      <c r="K19" s="28">
        <f>HLOOKUP(VLOOKUP($A19,Sheet!$A$7:$DG$148,'TN01-04'!K$11,0),$H$1:$T$2,2,1)</f>
        <v>2.65</v>
      </c>
      <c r="L19" s="28">
        <f>HLOOKUP(VLOOKUP($A19,Sheet!$A$7:$DG$148,'TN01-04'!L$11,0),$H$1:$T$2,2,1)</f>
        <v>2.65</v>
      </c>
      <c r="M19" s="28">
        <f>HLOOKUP(VLOOKUP($A19,Sheet!$A$7:$DG$148,'TN01-04'!M$11,0),$H$1:$T$2,2,1)</f>
        <v>4</v>
      </c>
      <c r="N19" s="28">
        <f>HLOOKUP(VLOOKUP($A19,Sheet!$A$7:$DG$148,'TN01-04'!N$11,0),$H$1:$T$2,2,1)</f>
        <v>4</v>
      </c>
      <c r="O19" s="28">
        <f>HLOOKUP(VLOOKUP($A19,Sheet!$A$7:$DG$148,'TN01-04'!O$11,0),$H$1:$T$2,2,1)</f>
        <v>0</v>
      </c>
      <c r="P19" s="28">
        <f>HLOOKUP(VLOOKUP($A19,Sheet!$A$7:$DG$148,'TN01-04'!P$11,0),$H$1:$T$2,2,1)</f>
        <v>4</v>
      </c>
      <c r="Q19" s="28">
        <f>HLOOKUP(VLOOKUP($A19,Sheet!$A$7:$DG$148,'TN01-04'!Q$11,0),$H$1:$T$2,2,1)</f>
        <v>0</v>
      </c>
      <c r="R19" s="28">
        <f>HLOOKUP(VLOOKUP($A19,Sheet!$A$7:$DG$148,'TN01-04'!R$11,0),$H$1:$T$2,2,1)</f>
        <v>3.65</v>
      </c>
      <c r="S19" s="28">
        <f>HLOOKUP(VLOOKUP($A19,Sheet!$A$7:$DG$148,'TN01-04'!S$11,0),$H$1:$T$2,2,1)</f>
        <v>0</v>
      </c>
      <c r="T19" s="28">
        <f>HLOOKUP(VLOOKUP($A19,Sheet!$A$7:$DG$148,'TN01-04'!T$11,0),$H$1:$T$2,2,1)</f>
        <v>0</v>
      </c>
      <c r="U19" s="28">
        <f>HLOOKUP(VLOOKUP($A19,Sheet!$A$7:$DG$148,'TN01-04'!U$11,0),$H$1:$T$2,2,1)</f>
        <v>4</v>
      </c>
      <c r="V19" s="28">
        <f>HLOOKUP(VLOOKUP($A19,Sheet!$A$7:$DG$148,'TN01-04'!V$11,0),$H$1:$T$2,2,1)</f>
        <v>0</v>
      </c>
      <c r="W19" s="28">
        <f>HLOOKUP(VLOOKUP($A19,Sheet!$A$7:$DG$148,'TN01-04'!W$11,0),$H$1:$T$2,2,1)</f>
        <v>4</v>
      </c>
      <c r="X19" s="28">
        <f>HLOOKUP(VLOOKUP($A19,Sheet!$A$7:$DG$148,'TN01-04'!X$11,0),$H$1:$T$2,2,1)</f>
        <v>4</v>
      </c>
      <c r="Y19" s="28">
        <f>HLOOKUP(VLOOKUP($A19,Sheet!$A$7:$DG$148,'TN01-04'!Y$11,0),$H$1:$T$2,2,1)</f>
        <v>2.65</v>
      </c>
      <c r="Z19" s="28">
        <f>HLOOKUP(VLOOKUP($A19,Sheet!$A$7:$DG$148,'TN01-04'!Z$11,0),$H$1:$T$2,2,1)</f>
        <v>2.65</v>
      </c>
      <c r="AA19" s="28">
        <f>HLOOKUP(VLOOKUP($A19,Sheet!$A$7:$DG$148,'TN01-04'!AA$11,0),$H$1:$T$2,2,1)</f>
        <v>3.33</v>
      </c>
      <c r="AB19" s="28">
        <f>HLOOKUP(VLOOKUP($A19,Sheet!$A$7:$DG$148,'TN01-04'!AB$11,0),$H$1:$T$2,2,1)</f>
        <v>3.65</v>
      </c>
      <c r="AC19" s="28">
        <f>HLOOKUP(VLOOKUP($A19,Sheet!$A$7:$DG$148,'TN01-04'!AC$11,0),$H$1:$T$2,2,1)</f>
        <v>2.65</v>
      </c>
      <c r="AD19" s="28">
        <f>HLOOKUP(VLOOKUP($A19,Sheet!$A$7:$DG$148,'TN01-04'!AD$11,0),$H$1:$T$2,2,1)</f>
        <v>3</v>
      </c>
      <c r="AE19" s="28">
        <f>HLOOKUP(VLOOKUP($A19,Sheet!$A$7:$DG$148,'TN01-04'!AE$11,0),$H$1:$T$2,2,1)</f>
        <v>2.33</v>
      </c>
      <c r="AF19" s="28">
        <f>HLOOKUP(VLOOKUP($A19,Sheet!$A$7:$DG$148,'TN01-04'!AF$11,0),$H$1:$T$2,2,1)</f>
        <v>3.33</v>
      </c>
      <c r="AG19" s="28">
        <f>HLOOKUP(VLOOKUP($A19,Sheet!$A$7:$DG$148,'TN01-04'!AG$11,0),$H$1:$T$2,2,1)</f>
        <v>3.33</v>
      </c>
      <c r="AH19" s="28">
        <f>HLOOKUP(VLOOKUP($A19,Sheet!$A$7:$DG$148,'TN01-04'!AH$11,0),$H$1:$T$2,2,1)</f>
        <v>3</v>
      </c>
      <c r="AI19" s="28">
        <f>HLOOKUP(VLOOKUP($A19,Sheet!$A$7:$DG$148,'TN01-04'!AI$11,0),$H$1:$T$2,2,1)</f>
        <v>2.33</v>
      </c>
      <c r="AJ19" s="28">
        <f>HLOOKUP(VLOOKUP($A19,Sheet!$A$7:$DG$148,'TN01-04'!AJ$11,0),$H$1:$T$2,2,1)</f>
        <v>4</v>
      </c>
      <c r="AK19" s="33">
        <f>IF(VLOOKUP($A19,Sheet!$A$7:$DG$148,'TN01-04'!AK$11,0)="","",VLOOKUP($A19,Sheet!$A$7:$DG$148,'TN01-04'!AK$11,0))</f>
        <v>51</v>
      </c>
      <c r="AL19" s="36">
        <f>IF(VLOOKUP($A19,Sheet!$A$7:$DG$148,'TN01-04'!AL$11,0)="","",VLOOKUP($A19,Sheet!$A$7:$DG$148,'TN01-04'!AL$11,0))</f>
        <v>0</v>
      </c>
      <c r="AM19" s="28">
        <f>HLOOKUP(VLOOKUP($A19,Sheet!$A$7:$DG$148,'TN01-04'!AM$11,0),$H$1:$T$2,2,1)</f>
        <v>2.33</v>
      </c>
      <c r="AN19" s="28">
        <f>HLOOKUP(VLOOKUP($A19,Sheet!$A$7:$DG$148,'TN01-04'!AN$11,0),$H$1:$T$2,2,1)</f>
        <v>2</v>
      </c>
      <c r="AO19" s="28">
        <f>HLOOKUP(VLOOKUP($A19,Sheet!$A$7:$DG$148,'TN01-04'!AO$11,0),$H$1:$T$2,2,1)</f>
        <v>0</v>
      </c>
      <c r="AP19" s="28">
        <f>HLOOKUP(VLOOKUP($A19,Sheet!$A$7:$DG$148,'TN01-04'!AP$11,0),$H$1:$T$2,2,1)</f>
        <v>0</v>
      </c>
      <c r="AQ19" s="28">
        <f>HLOOKUP(VLOOKUP($A19,Sheet!$A$7:$DG$148,'TN01-04'!AQ$11,0),$H$1:$T$2,2,1)</f>
        <v>0</v>
      </c>
      <c r="AR19" s="28">
        <f>HLOOKUP(VLOOKUP($A19,Sheet!$A$7:$DG$148,'TN01-04'!AR$11,0),$H$1:$T$2,2,1)</f>
        <v>0</v>
      </c>
      <c r="AS19" s="28">
        <f>HLOOKUP(VLOOKUP($A19,Sheet!$A$7:$DG$148,'TN01-04'!AS$11,0),$H$1:$T$2,2,1)</f>
        <v>0</v>
      </c>
      <c r="AT19" s="28">
        <f>HLOOKUP(VLOOKUP($A19,Sheet!$A$7:$DG$148,'TN01-04'!AT$11,0),$H$1:$T$2,2,1)</f>
        <v>2.65</v>
      </c>
      <c r="AU19" s="28">
        <f>HLOOKUP(VLOOKUP($A19,Sheet!$A$7:$DG$148,'TN01-04'!AU$11,0),$H$1:$T$2,2,1)</f>
        <v>0</v>
      </c>
      <c r="AV19" s="28">
        <f>HLOOKUP(VLOOKUP($A19,Sheet!$A$7:$DG$148,'TN01-04'!AV$11,0),$H$1:$T$2,2,1)</f>
        <v>0</v>
      </c>
      <c r="AW19" s="28">
        <f>HLOOKUP(VLOOKUP($A19,Sheet!$A$7:$DG$148,'TN01-04'!AW$11,0),$H$1:$T$2,2,1)</f>
        <v>0</v>
      </c>
      <c r="AX19" s="28">
        <f>HLOOKUP(VLOOKUP($A19,Sheet!$A$7:$DG$148,'TN01-04'!AX$11,0),$H$1:$T$2,2,1)</f>
        <v>0</v>
      </c>
      <c r="AY19" s="28">
        <f>HLOOKUP(VLOOKUP($A19,Sheet!$A$7:$DG$148,'TN01-04'!AY$11,0),$H$1:$T$2,2,1)</f>
        <v>0</v>
      </c>
      <c r="AZ19" s="28">
        <f>HLOOKUP(VLOOKUP($A19,Sheet!$A$7:$DG$148,'TN01-04'!AZ$11,0),$H$1:$T$2,2,1)</f>
        <v>2.33</v>
      </c>
      <c r="BA19" s="28">
        <f>HLOOKUP(VLOOKUP($A19,Sheet!$A$7:$DG$148,'TN01-04'!BA$11,0),$H$1:$T$2,2,1)</f>
        <v>2.33</v>
      </c>
      <c r="BB19" s="33">
        <f>IF(VLOOKUP($A19,Sheet!$A$7:$DG$148,'TN01-04'!BB$11,0)="","",VLOOKUP($A19,Sheet!$A$7:$DG$148,'TN01-04'!BB$11,0))</f>
        <v>5</v>
      </c>
      <c r="BC19" s="36">
        <f>IF(VLOOKUP($A19,Sheet!$A$7:$DG$148,'TN01-04'!BC$11,0)="","",VLOOKUP($A19,Sheet!$A$7:$DG$148,'TN01-04'!BC$11,0))</f>
        <v>0</v>
      </c>
      <c r="BD19" s="28">
        <f>HLOOKUP(VLOOKUP($A19,Sheet!$A$7:$DG$148,'TN01-04'!BD$11,0),$H$1:$T$2,2,1)</f>
        <v>3.33</v>
      </c>
      <c r="BE19" s="28">
        <f>HLOOKUP(VLOOKUP($A19,Sheet!$A$7:$DG$148,'TN01-04'!BE$11,0),$H$1:$T$2,2,1)</f>
        <v>3</v>
      </c>
      <c r="BF19" s="28">
        <f>HLOOKUP(VLOOKUP($A19,Sheet!$A$7:$DG$148,'TN01-04'!BF$11,0),$H$1:$T$2,2,1)</f>
        <v>3.65</v>
      </c>
      <c r="BG19" s="28">
        <f>HLOOKUP(VLOOKUP($A19,Sheet!$A$7:$DG$148,'TN01-04'!BG$11,0),$H$1:$T$2,2,1)</f>
        <v>4</v>
      </c>
      <c r="BH19" s="28">
        <f>HLOOKUP(VLOOKUP($A19,Sheet!$A$7:$DG$148,'TN01-04'!BH$11,0),$H$1:$T$2,2,1)</f>
        <v>3.33</v>
      </c>
      <c r="BI19" s="28">
        <f>HLOOKUP(VLOOKUP($A19,Sheet!$A$7:$DG$148,'TN01-04'!BI$11,0),$H$1:$T$2,2,1)</f>
        <v>4</v>
      </c>
      <c r="BJ19" s="28">
        <f>HLOOKUP(VLOOKUP($A19,Sheet!$A$7:$DG$148,'TN01-04'!BJ$11,0),$H$1:$T$2,2,1)</f>
        <v>3.65</v>
      </c>
      <c r="BK19" s="28">
        <f>HLOOKUP(VLOOKUP($A19,Sheet!$A$7:$DG$148,'TN01-04'!BK$11,0),$H$1:$T$2,2,1)</f>
        <v>3.33</v>
      </c>
      <c r="BL19" s="28">
        <f>HLOOKUP(VLOOKUP($A19,Sheet!$A$7:$DG$148,'TN01-04'!BL$11,0),$H$1:$T$2,2,1)</f>
        <v>2.33</v>
      </c>
      <c r="BM19" s="28">
        <f>HLOOKUP(VLOOKUP($A19,Sheet!$A$7:$DG$148,'TN01-04'!BM$11,0),$H$1:$T$2,2,1)</f>
        <v>3</v>
      </c>
      <c r="BN19" s="28">
        <f>HLOOKUP(VLOOKUP($A19,Sheet!$A$7:$DG$148,'TN01-04'!BN$11,0),$H$1:$T$2,2,1)</f>
        <v>3.33</v>
      </c>
      <c r="BO19" s="28">
        <f>HLOOKUP(VLOOKUP($A19,Sheet!$A$7:$DG$148,'TN01-04'!BO$11,0),$H$1:$T$2,2,1)</f>
        <v>3</v>
      </c>
      <c r="BP19" s="28">
        <f>HLOOKUP(VLOOKUP($A19,Sheet!$A$7:$DG$148,'TN01-04'!BP$11,0),$H$1:$T$2,2,1)</f>
        <v>4</v>
      </c>
      <c r="BQ19" s="28">
        <f>HLOOKUP(VLOOKUP($A19,Sheet!$A$7:$DG$148,'TN01-04'!BQ$11,0),$H$1:$T$2,2,1)</f>
        <v>0</v>
      </c>
      <c r="BR19" s="28">
        <f>HLOOKUP(VLOOKUP($A19,Sheet!$A$7:$DG$148,'TN01-04'!BR$11,0),$H$1:$T$2,2,1)</f>
        <v>2.65</v>
      </c>
      <c r="BS19" s="28">
        <f>HLOOKUP(VLOOKUP($A19,Sheet!$A$7:$DG$148,'TN01-04'!BS$11,0),$H$1:$T$2,2,1)</f>
        <v>2</v>
      </c>
      <c r="BT19" s="28">
        <f>HLOOKUP(VLOOKUP($A19,Sheet!$A$7:$DG$148,'TN01-04'!BT$11,0),$H$1:$T$2,2,1)</f>
        <v>3.33</v>
      </c>
      <c r="BU19" s="28">
        <f>HLOOKUP(VLOOKUP($A19,Sheet!$A$7:$DG$148,'TN01-04'!BU$11,0),$H$1:$T$2,2,1)</f>
        <v>2.33</v>
      </c>
      <c r="BV19" s="28">
        <f>HLOOKUP(VLOOKUP($A19,Sheet!$A$7:$DG$148,'TN01-04'!BV$11,0),$H$1:$T$2,2,1)</f>
        <v>3.33</v>
      </c>
      <c r="BW19" s="28">
        <f>HLOOKUP(VLOOKUP($A19,Sheet!$A$7:$DG$148,'TN01-04'!BW$11,0),$H$1:$T$2,2,1)</f>
        <v>4</v>
      </c>
      <c r="BX19" s="33">
        <f>IF(VLOOKUP($A19,Sheet!$A$7:$DG$148,'TN01-04'!BX$11,0)="","",VLOOKUP($A19,Sheet!$A$7:$DG$148,'TN01-04'!BX$11,0))</f>
        <v>50</v>
      </c>
      <c r="BY19" s="36">
        <f>IF(VLOOKUP($A19,Sheet!$A$7:$DG$148,'TN01-04'!BY$11,0)="","",VLOOKUP($A19,Sheet!$A$7:$DG$148,'TN01-04'!BY$11,0))</f>
        <v>0</v>
      </c>
      <c r="BZ19" s="28">
        <f>HLOOKUP(VLOOKUP($A19,Sheet!$A$7:$DG$148,'TN01-04'!BZ$11,0),$H$1:$T$2,2,1)</f>
        <v>0</v>
      </c>
      <c r="CA19" s="28">
        <f>HLOOKUP(VLOOKUP($A19,Sheet!$A$7:$DG$148,'TN01-04'!CA$11,0),$H$1:$T$2,2,1)</f>
        <v>3.33</v>
      </c>
      <c r="CB19" s="28">
        <f>HLOOKUP(VLOOKUP($A19,Sheet!$A$7:$DG$148,'TN01-04'!CB$11,0),$H$1:$T$2,2,1)</f>
        <v>4</v>
      </c>
      <c r="CC19" s="28">
        <f>HLOOKUP(VLOOKUP($A19,Sheet!$A$7:$DG$148,'TN01-04'!CC$11,0),$H$1:$T$2,2,1)</f>
        <v>0</v>
      </c>
      <c r="CD19" s="28">
        <f>HLOOKUP(VLOOKUP($A19,Sheet!$A$7:$DG$148,'TN01-04'!CD$11,0),$H$1:$T$2,2,1)</f>
        <v>3.65</v>
      </c>
      <c r="CE19" s="28">
        <f>HLOOKUP(VLOOKUP($A19,Sheet!$A$7:$DG$148,'TN01-04'!CE$11,0),$H$1:$T$2,2,1)</f>
        <v>4</v>
      </c>
      <c r="CF19" s="28">
        <f>HLOOKUP(VLOOKUP($A19,Sheet!$A$7:$DG$148,'TN01-04'!CF$11,0),$H$1:$T$2,2,1)</f>
        <v>4</v>
      </c>
      <c r="CG19" s="28">
        <f>HLOOKUP(VLOOKUP($A19,Sheet!$A$7:$DG$148,'TN01-04'!CG$11,0),$H$1:$T$2,2,1)</f>
        <v>3.33</v>
      </c>
      <c r="CH19" s="28">
        <f>HLOOKUP(VLOOKUP($A19,Sheet!$A$7:$DG$148,'TN01-04'!CH$11,0),$H$1:$T$2,2,1)</f>
        <v>0</v>
      </c>
      <c r="CI19" s="28">
        <f>HLOOKUP(VLOOKUP($A19,Sheet!$A$7:$DG$148,'TN01-04'!CI$11,0),$H$1:$T$2,2,1)</f>
        <v>0</v>
      </c>
      <c r="CJ19" s="28">
        <f>HLOOKUP(VLOOKUP($A19,Sheet!$A$7:$DG$148,'TN01-04'!CJ$11,0),$H$1:$T$2,2,1)</f>
        <v>0</v>
      </c>
      <c r="CK19" s="28">
        <f>HLOOKUP(VLOOKUP($A19,Sheet!$A$7:$DG$148,'TN01-04'!CK$11,0),$H$1:$T$2,2,1)</f>
        <v>0</v>
      </c>
      <c r="CL19" s="28">
        <f>HLOOKUP(VLOOKUP($A19,Sheet!$A$7:$DG$148,'TN01-04'!CL$11,0),$H$1:$T$2,2,1)</f>
        <v>0</v>
      </c>
      <c r="CM19" s="28">
        <f>HLOOKUP(VLOOKUP($A19,Sheet!$A$7:$DG$148,'TN01-04'!CM$11,0),$H$1:$T$2,2,1)</f>
        <v>4</v>
      </c>
      <c r="CN19" s="28">
        <f>HLOOKUP(VLOOKUP($A19,Sheet!$A$7:$DG$148,'TN01-04'!CN$11,0),$H$1:$T$2,2,1)</f>
        <v>3</v>
      </c>
      <c r="CO19" s="28">
        <f>HLOOKUP(VLOOKUP($A19,Sheet!$A$7:$DG$148,'TN01-04'!CO$11,0),$H$1:$T$2,2,1)</f>
        <v>3.65</v>
      </c>
      <c r="CP19" s="28">
        <f>HLOOKUP(VLOOKUP($A19,Sheet!$A$7:$DG$148,'TN01-04'!CP$11,0),$H$1:$T$2,2,1)</f>
        <v>4</v>
      </c>
      <c r="CQ19" s="28">
        <f>HLOOKUP(VLOOKUP($A19,Sheet!$A$7:$DG$148,'TN01-04'!CQ$11,0),$H$1:$T$2,2,1)</f>
        <v>4</v>
      </c>
      <c r="CR19" s="28">
        <f>HLOOKUP(VLOOKUP($A19,Sheet!$A$7:$DG$148,'TN01-04'!CR$11,0),$H$1:$T$2,2,1)</f>
        <v>3.65</v>
      </c>
      <c r="CS19" s="33">
        <f>IF(VLOOKUP($A19,Sheet!$A$7:$DG$148,'TN01-04'!CS$11,0)="","",VLOOKUP($A19,Sheet!$A$7:$DG$148,'TN01-04'!CS$11,0))</f>
        <v>27</v>
      </c>
      <c r="CT19" s="36">
        <f>IF(VLOOKUP($A19,Sheet!$A$7:$DG$148,'TN01-04'!CT$11,0)="","",VLOOKUP($A19,Sheet!$A$7:$DG$148,'TN01-04'!CT$11,0))</f>
        <v>0</v>
      </c>
      <c r="CU19" s="38">
        <f t="shared" si="2"/>
        <v>128</v>
      </c>
      <c r="CV19" s="38">
        <f t="shared" si="2"/>
        <v>0</v>
      </c>
      <c r="CW19" s="38">
        <f t="shared" si="3"/>
        <v>0</v>
      </c>
      <c r="CX19" s="38">
        <f t="shared" si="4"/>
        <v>128</v>
      </c>
      <c r="CY19" s="38">
        <f t="shared" si="5"/>
        <v>3.34</v>
      </c>
      <c r="CZ19" s="38"/>
      <c r="DA19" s="28">
        <f>HLOOKUP(VLOOKUP($A19,Sheet!$A$7:$DG$148,'TN01-04'!DA$11,0),$H$1:$T$2,2,1)</f>
        <v>0</v>
      </c>
      <c r="DB19" s="28">
        <f>HLOOKUP(VLOOKUP($A19,Sheet!$A$7:$DG$148,'TN01-04'!DB$11,0),$H$1:$T$2,2,1)</f>
        <v>0</v>
      </c>
      <c r="DC19" s="28">
        <f>HLOOKUP(VLOOKUP($A19,Sheet!$A$7:$DG$148,'TN01-04'!DC$11,0),$H$1:$T$2,2,1)</f>
        <v>0</v>
      </c>
      <c r="DD19" s="28">
        <f>HLOOKUP(VLOOKUP($A19,Sheet!$A$7:$DG$148,'TN01-04'!DD$11,0),$H$1:$T$2,2,1)</f>
        <v>4</v>
      </c>
      <c r="DE19" s="38"/>
      <c r="DF19" s="38">
        <f t="shared" si="6"/>
        <v>4</v>
      </c>
      <c r="DG19" s="38"/>
      <c r="DH19" s="33">
        <f>IF(VLOOKUP($A19,Sheet!$A$7:$DG$148,'TN01-04'!DH$11,0)="","",VLOOKUP($A19,Sheet!$A$7:$DG$148,'TN01-04'!DH$11,0))</f>
        <v>5</v>
      </c>
      <c r="DI19" s="36">
        <f>IF(VLOOKUP($A19,Sheet!$A$7:$DG$148,'TN01-04'!DI$11,0)="","",VLOOKUP($A19,Sheet!$A$7:$DG$148,'TN01-04'!DI$11,0))</f>
        <v>0</v>
      </c>
      <c r="DJ19" s="38">
        <f t="shared" si="7"/>
        <v>133</v>
      </c>
      <c r="DK19" s="38">
        <f t="shared" si="8"/>
        <v>0</v>
      </c>
      <c r="DL19" s="38">
        <f t="shared" si="9"/>
        <v>3.37</v>
      </c>
      <c r="DM19" s="38"/>
      <c r="DN19" s="33">
        <f>IF(VLOOKUP($A19,Sheet!$A$7:$DG$148,'TN01-04'!DN$11,0)="","",VLOOKUP($A19,Sheet!$A$7:$DG$148,'TN01-04'!DN$11,0))</f>
        <v>138</v>
      </c>
      <c r="DO19" s="36">
        <f>IF(VLOOKUP($A19,Sheet!$A$7:$DG$148,'TN01-04'!DO$11,0)="","",VLOOKUP($A19,Sheet!$A$7:$DG$148,'TN01-04'!DO$11,0))</f>
        <v>0</v>
      </c>
      <c r="DP19" s="28">
        <f>IF(VLOOKUP($A19,Sheet!$A$7:$DG$148,'TN01-04'!DP$11,0)="","",VLOOKUP($A19,Sheet!$A$7:$DG$148,'TN01-04'!DP$11,0))</f>
        <v>137</v>
      </c>
      <c r="DQ19" s="28">
        <f>IF(VLOOKUP($A19,Sheet!$A$7:$DG$148,'TN01-04'!DQ$11,0)="","",VLOOKUP($A19,Sheet!$A$7:$DG$148,'TN01-04'!DQ$11,0))</f>
        <v>138</v>
      </c>
      <c r="DR19" s="28">
        <f>IF(VLOOKUP($A19,Sheet!$A$7:$DG$148,'TN01-04'!DR$11,0)="","",VLOOKUP($A19,Sheet!$A$7:$DG$148,'TN01-04'!DR$11,0))</f>
        <v>7.83</v>
      </c>
      <c r="DS19" s="28">
        <f>IF(VLOOKUP($A19,Sheet!$A$7:$DG$148,'TN01-04'!DS$11,0)="","",VLOOKUP($A19,Sheet!$A$7:$DG$148,'TN01-04'!DS$11,0))</f>
        <v>3.37</v>
      </c>
      <c r="DT19" s="28" t="str">
        <f>IF(VLOOKUP($A19,Sheet!$A$7:$DG$148,'TN01-04'!DT$11,0)="","",VLOOKUP($A19,Sheet!$A$7:$DG$148,'TN01-04'!DT$11,0))</f>
        <v/>
      </c>
      <c r="DU19" s="42">
        <f t="shared" si="10"/>
        <v>0</v>
      </c>
    </row>
    <row r="20" spans="1:125" ht="15.95" customHeight="1" x14ac:dyDescent="0.2">
      <c r="A20" s="25">
        <v>2220727265</v>
      </c>
      <c r="B20" s="26" t="s">
        <v>11</v>
      </c>
      <c r="C20" s="26" t="s">
        <v>46</v>
      </c>
      <c r="D20" s="26" t="s">
        <v>126</v>
      </c>
      <c r="E20" s="27">
        <v>36010</v>
      </c>
      <c r="F20" s="26" t="s">
        <v>209</v>
      </c>
      <c r="G20" s="26" t="s">
        <v>212</v>
      </c>
      <c r="H20" s="28">
        <f>HLOOKUP(VLOOKUP($A20,Sheet!$A$7:$DG$148,'TN01-04'!H$11,0),$H$1:$T$2,2,1)</f>
        <v>4</v>
      </c>
      <c r="I20" s="28">
        <f>HLOOKUP(VLOOKUP($A20,Sheet!$A$7:$DG$148,'TN01-04'!I$11,0),$H$1:$T$2,2,1)</f>
        <v>4</v>
      </c>
      <c r="J20" s="28">
        <f>HLOOKUP(VLOOKUP($A20,Sheet!$A$7:$DG$148,'TN01-04'!J$11,0),$H$1:$T$2,2,1)</f>
        <v>3.65</v>
      </c>
      <c r="K20" s="28">
        <f>HLOOKUP(VLOOKUP($A20,Sheet!$A$7:$DG$148,'TN01-04'!K$11,0),$H$1:$T$2,2,1)</f>
        <v>4</v>
      </c>
      <c r="L20" s="28">
        <f>HLOOKUP(VLOOKUP($A20,Sheet!$A$7:$DG$148,'TN01-04'!L$11,0),$H$1:$T$2,2,1)</f>
        <v>4</v>
      </c>
      <c r="M20" s="28">
        <f>HLOOKUP(VLOOKUP($A20,Sheet!$A$7:$DG$148,'TN01-04'!M$11,0),$H$1:$T$2,2,1)</f>
        <v>4</v>
      </c>
      <c r="N20" s="28">
        <f>HLOOKUP(VLOOKUP($A20,Sheet!$A$7:$DG$148,'TN01-04'!N$11,0),$H$1:$T$2,2,1)</f>
        <v>4</v>
      </c>
      <c r="O20" s="28">
        <f>HLOOKUP(VLOOKUP($A20,Sheet!$A$7:$DG$148,'TN01-04'!O$11,0),$H$1:$T$2,2,1)</f>
        <v>0</v>
      </c>
      <c r="P20" s="28">
        <f>HLOOKUP(VLOOKUP($A20,Sheet!$A$7:$DG$148,'TN01-04'!P$11,0),$H$1:$T$2,2,1)</f>
        <v>4</v>
      </c>
      <c r="Q20" s="28">
        <f>HLOOKUP(VLOOKUP($A20,Sheet!$A$7:$DG$148,'TN01-04'!Q$11,0),$H$1:$T$2,2,1)</f>
        <v>0</v>
      </c>
      <c r="R20" s="28">
        <f>HLOOKUP(VLOOKUP($A20,Sheet!$A$7:$DG$148,'TN01-04'!R$11,0),$H$1:$T$2,2,1)</f>
        <v>0</v>
      </c>
      <c r="S20" s="28">
        <f>HLOOKUP(VLOOKUP($A20,Sheet!$A$7:$DG$148,'TN01-04'!S$11,0),$H$1:$T$2,2,1)</f>
        <v>0</v>
      </c>
      <c r="T20" s="28">
        <f>HLOOKUP(VLOOKUP($A20,Sheet!$A$7:$DG$148,'TN01-04'!T$11,0),$H$1:$T$2,2,1)</f>
        <v>0</v>
      </c>
      <c r="U20" s="28">
        <f>HLOOKUP(VLOOKUP($A20,Sheet!$A$7:$DG$148,'TN01-04'!U$11,0),$H$1:$T$2,2,1)</f>
        <v>4</v>
      </c>
      <c r="V20" s="28">
        <f>HLOOKUP(VLOOKUP($A20,Sheet!$A$7:$DG$148,'TN01-04'!V$11,0),$H$1:$T$2,2,1)</f>
        <v>4</v>
      </c>
      <c r="W20" s="28">
        <f>HLOOKUP(VLOOKUP($A20,Sheet!$A$7:$DG$148,'TN01-04'!W$11,0),$H$1:$T$2,2,1)</f>
        <v>4</v>
      </c>
      <c r="X20" s="28">
        <f>HLOOKUP(VLOOKUP($A20,Sheet!$A$7:$DG$148,'TN01-04'!X$11,0),$H$1:$T$2,2,1)</f>
        <v>4</v>
      </c>
      <c r="Y20" s="28">
        <f>HLOOKUP(VLOOKUP($A20,Sheet!$A$7:$DG$148,'TN01-04'!Y$11,0),$H$1:$T$2,2,1)</f>
        <v>3.33</v>
      </c>
      <c r="Z20" s="28">
        <f>HLOOKUP(VLOOKUP($A20,Sheet!$A$7:$DG$148,'TN01-04'!Z$11,0),$H$1:$T$2,2,1)</f>
        <v>3</v>
      </c>
      <c r="AA20" s="28">
        <f>HLOOKUP(VLOOKUP($A20,Sheet!$A$7:$DG$148,'TN01-04'!AA$11,0),$H$1:$T$2,2,1)</f>
        <v>2</v>
      </c>
      <c r="AB20" s="28">
        <f>HLOOKUP(VLOOKUP($A20,Sheet!$A$7:$DG$148,'TN01-04'!AB$11,0),$H$1:$T$2,2,1)</f>
        <v>2.65</v>
      </c>
      <c r="AC20" s="28">
        <f>HLOOKUP(VLOOKUP($A20,Sheet!$A$7:$DG$148,'TN01-04'!AC$11,0),$H$1:$T$2,2,1)</f>
        <v>4</v>
      </c>
      <c r="AD20" s="28">
        <f>HLOOKUP(VLOOKUP($A20,Sheet!$A$7:$DG$148,'TN01-04'!AD$11,0),$H$1:$T$2,2,1)</f>
        <v>4</v>
      </c>
      <c r="AE20" s="28">
        <f>HLOOKUP(VLOOKUP($A20,Sheet!$A$7:$DG$148,'TN01-04'!AE$11,0),$H$1:$T$2,2,1)</f>
        <v>3.33</v>
      </c>
      <c r="AF20" s="28">
        <f>HLOOKUP(VLOOKUP($A20,Sheet!$A$7:$DG$148,'TN01-04'!AF$11,0),$H$1:$T$2,2,1)</f>
        <v>4</v>
      </c>
      <c r="AG20" s="28">
        <f>HLOOKUP(VLOOKUP($A20,Sheet!$A$7:$DG$148,'TN01-04'!AG$11,0),$H$1:$T$2,2,1)</f>
        <v>2.65</v>
      </c>
      <c r="AH20" s="28">
        <f>HLOOKUP(VLOOKUP($A20,Sheet!$A$7:$DG$148,'TN01-04'!AH$11,0),$H$1:$T$2,2,1)</f>
        <v>4</v>
      </c>
      <c r="AI20" s="28">
        <f>HLOOKUP(VLOOKUP($A20,Sheet!$A$7:$DG$148,'TN01-04'!AI$11,0),$H$1:$T$2,2,1)</f>
        <v>2.65</v>
      </c>
      <c r="AJ20" s="28">
        <f>HLOOKUP(VLOOKUP($A20,Sheet!$A$7:$DG$148,'TN01-04'!AJ$11,0),$H$1:$T$2,2,1)</f>
        <v>4</v>
      </c>
      <c r="AK20" s="33">
        <f>IF(VLOOKUP($A20,Sheet!$A$7:$DG$148,'TN01-04'!AK$11,0)="","",VLOOKUP($A20,Sheet!$A$7:$DG$148,'TN01-04'!AK$11,0))</f>
        <v>51</v>
      </c>
      <c r="AL20" s="36">
        <f>IF(VLOOKUP($A20,Sheet!$A$7:$DG$148,'TN01-04'!AL$11,0)="","",VLOOKUP($A20,Sheet!$A$7:$DG$148,'TN01-04'!AL$11,0))</f>
        <v>0</v>
      </c>
      <c r="AM20" s="28">
        <f>HLOOKUP(VLOOKUP($A20,Sheet!$A$7:$DG$148,'TN01-04'!AM$11,0),$H$1:$T$2,2,1)</f>
        <v>3.33</v>
      </c>
      <c r="AN20" s="28">
        <f>HLOOKUP(VLOOKUP($A20,Sheet!$A$7:$DG$148,'TN01-04'!AN$11,0),$H$1:$T$2,2,1)</f>
        <v>4</v>
      </c>
      <c r="AO20" s="28">
        <f>HLOOKUP(VLOOKUP($A20,Sheet!$A$7:$DG$148,'TN01-04'!AO$11,0),$H$1:$T$2,2,1)</f>
        <v>0</v>
      </c>
      <c r="AP20" s="28">
        <f>HLOOKUP(VLOOKUP($A20,Sheet!$A$7:$DG$148,'TN01-04'!AP$11,0),$H$1:$T$2,2,1)</f>
        <v>0</v>
      </c>
      <c r="AQ20" s="28">
        <f>HLOOKUP(VLOOKUP($A20,Sheet!$A$7:$DG$148,'TN01-04'!AQ$11,0),$H$1:$T$2,2,1)</f>
        <v>0</v>
      </c>
      <c r="AR20" s="28">
        <f>HLOOKUP(VLOOKUP($A20,Sheet!$A$7:$DG$148,'TN01-04'!AR$11,0),$H$1:$T$2,2,1)</f>
        <v>0</v>
      </c>
      <c r="AS20" s="28">
        <f>HLOOKUP(VLOOKUP($A20,Sheet!$A$7:$DG$148,'TN01-04'!AS$11,0),$H$1:$T$2,2,1)</f>
        <v>0</v>
      </c>
      <c r="AT20" s="28">
        <f>HLOOKUP(VLOOKUP($A20,Sheet!$A$7:$DG$148,'TN01-04'!AT$11,0),$H$1:$T$2,2,1)</f>
        <v>4</v>
      </c>
      <c r="AU20" s="28">
        <f>HLOOKUP(VLOOKUP($A20,Sheet!$A$7:$DG$148,'TN01-04'!AU$11,0),$H$1:$T$2,2,1)</f>
        <v>0</v>
      </c>
      <c r="AV20" s="28">
        <f>HLOOKUP(VLOOKUP($A20,Sheet!$A$7:$DG$148,'TN01-04'!AV$11,0),$H$1:$T$2,2,1)</f>
        <v>0</v>
      </c>
      <c r="AW20" s="28">
        <f>HLOOKUP(VLOOKUP($A20,Sheet!$A$7:$DG$148,'TN01-04'!AW$11,0),$H$1:$T$2,2,1)</f>
        <v>0</v>
      </c>
      <c r="AX20" s="28">
        <f>HLOOKUP(VLOOKUP($A20,Sheet!$A$7:$DG$148,'TN01-04'!AX$11,0),$H$1:$T$2,2,1)</f>
        <v>0</v>
      </c>
      <c r="AY20" s="28">
        <f>HLOOKUP(VLOOKUP($A20,Sheet!$A$7:$DG$148,'TN01-04'!AY$11,0),$H$1:$T$2,2,1)</f>
        <v>0</v>
      </c>
      <c r="AZ20" s="28">
        <f>HLOOKUP(VLOOKUP($A20,Sheet!$A$7:$DG$148,'TN01-04'!AZ$11,0),$H$1:$T$2,2,1)</f>
        <v>4</v>
      </c>
      <c r="BA20" s="28">
        <f>HLOOKUP(VLOOKUP($A20,Sheet!$A$7:$DG$148,'TN01-04'!BA$11,0),$H$1:$T$2,2,1)</f>
        <v>3.65</v>
      </c>
      <c r="BB20" s="33">
        <f>IF(VLOOKUP($A20,Sheet!$A$7:$DG$148,'TN01-04'!BB$11,0)="","",VLOOKUP($A20,Sheet!$A$7:$DG$148,'TN01-04'!BB$11,0))</f>
        <v>5</v>
      </c>
      <c r="BC20" s="36">
        <f>IF(VLOOKUP($A20,Sheet!$A$7:$DG$148,'TN01-04'!BC$11,0)="","",VLOOKUP($A20,Sheet!$A$7:$DG$148,'TN01-04'!BC$11,0))</f>
        <v>0</v>
      </c>
      <c r="BD20" s="28">
        <f>HLOOKUP(VLOOKUP($A20,Sheet!$A$7:$DG$148,'TN01-04'!BD$11,0),$H$1:$T$2,2,1)</f>
        <v>3</v>
      </c>
      <c r="BE20" s="28">
        <f>HLOOKUP(VLOOKUP($A20,Sheet!$A$7:$DG$148,'TN01-04'!BE$11,0),$H$1:$T$2,2,1)</f>
        <v>2.33</v>
      </c>
      <c r="BF20" s="28">
        <f>HLOOKUP(VLOOKUP($A20,Sheet!$A$7:$DG$148,'TN01-04'!BF$11,0),$H$1:$T$2,2,1)</f>
        <v>3.33</v>
      </c>
      <c r="BG20" s="28">
        <f>HLOOKUP(VLOOKUP($A20,Sheet!$A$7:$DG$148,'TN01-04'!BG$11,0),$H$1:$T$2,2,1)</f>
        <v>4</v>
      </c>
      <c r="BH20" s="28">
        <f>HLOOKUP(VLOOKUP($A20,Sheet!$A$7:$DG$148,'TN01-04'!BH$11,0),$H$1:$T$2,2,1)</f>
        <v>3.65</v>
      </c>
      <c r="BI20" s="28">
        <f>HLOOKUP(VLOOKUP($A20,Sheet!$A$7:$DG$148,'TN01-04'!BI$11,0),$H$1:$T$2,2,1)</f>
        <v>3.65</v>
      </c>
      <c r="BJ20" s="28">
        <f>HLOOKUP(VLOOKUP($A20,Sheet!$A$7:$DG$148,'TN01-04'!BJ$11,0),$H$1:$T$2,2,1)</f>
        <v>4</v>
      </c>
      <c r="BK20" s="28">
        <f>HLOOKUP(VLOOKUP($A20,Sheet!$A$7:$DG$148,'TN01-04'!BK$11,0),$H$1:$T$2,2,1)</f>
        <v>2.33</v>
      </c>
      <c r="BL20" s="28">
        <f>HLOOKUP(VLOOKUP($A20,Sheet!$A$7:$DG$148,'TN01-04'!BL$11,0),$H$1:$T$2,2,1)</f>
        <v>3.33</v>
      </c>
      <c r="BM20" s="28">
        <f>HLOOKUP(VLOOKUP($A20,Sheet!$A$7:$DG$148,'TN01-04'!BM$11,0),$H$1:$T$2,2,1)</f>
        <v>4</v>
      </c>
      <c r="BN20" s="28">
        <f>HLOOKUP(VLOOKUP($A20,Sheet!$A$7:$DG$148,'TN01-04'!BN$11,0),$H$1:$T$2,2,1)</f>
        <v>3.65</v>
      </c>
      <c r="BO20" s="28">
        <f>HLOOKUP(VLOOKUP($A20,Sheet!$A$7:$DG$148,'TN01-04'!BO$11,0),$H$1:$T$2,2,1)</f>
        <v>3</v>
      </c>
      <c r="BP20" s="28">
        <f>HLOOKUP(VLOOKUP($A20,Sheet!$A$7:$DG$148,'TN01-04'!BP$11,0),$H$1:$T$2,2,1)</f>
        <v>3.33</v>
      </c>
      <c r="BQ20" s="28">
        <f>HLOOKUP(VLOOKUP($A20,Sheet!$A$7:$DG$148,'TN01-04'!BQ$11,0),$H$1:$T$2,2,1)</f>
        <v>0</v>
      </c>
      <c r="BR20" s="28">
        <f>HLOOKUP(VLOOKUP($A20,Sheet!$A$7:$DG$148,'TN01-04'!BR$11,0),$H$1:$T$2,2,1)</f>
        <v>4</v>
      </c>
      <c r="BS20" s="28">
        <f>HLOOKUP(VLOOKUP($A20,Sheet!$A$7:$DG$148,'TN01-04'!BS$11,0),$H$1:$T$2,2,1)</f>
        <v>2.65</v>
      </c>
      <c r="BT20" s="28">
        <f>HLOOKUP(VLOOKUP($A20,Sheet!$A$7:$DG$148,'TN01-04'!BT$11,0),$H$1:$T$2,2,1)</f>
        <v>3.33</v>
      </c>
      <c r="BU20" s="28">
        <f>HLOOKUP(VLOOKUP($A20,Sheet!$A$7:$DG$148,'TN01-04'!BU$11,0),$H$1:$T$2,2,1)</f>
        <v>3</v>
      </c>
      <c r="BV20" s="28">
        <f>HLOOKUP(VLOOKUP($A20,Sheet!$A$7:$DG$148,'TN01-04'!BV$11,0),$H$1:$T$2,2,1)</f>
        <v>4</v>
      </c>
      <c r="BW20" s="28">
        <f>HLOOKUP(VLOOKUP($A20,Sheet!$A$7:$DG$148,'TN01-04'!BW$11,0),$H$1:$T$2,2,1)</f>
        <v>3.65</v>
      </c>
      <c r="BX20" s="33">
        <f>IF(VLOOKUP($A20,Sheet!$A$7:$DG$148,'TN01-04'!BX$11,0)="","",VLOOKUP($A20,Sheet!$A$7:$DG$148,'TN01-04'!BX$11,0))</f>
        <v>50</v>
      </c>
      <c r="BY20" s="36">
        <f>IF(VLOOKUP($A20,Sheet!$A$7:$DG$148,'TN01-04'!BY$11,0)="","",VLOOKUP($A20,Sheet!$A$7:$DG$148,'TN01-04'!BY$11,0))</f>
        <v>0</v>
      </c>
      <c r="BZ20" s="28">
        <f>HLOOKUP(VLOOKUP($A20,Sheet!$A$7:$DG$148,'TN01-04'!BZ$11,0),$H$1:$T$2,2,1)</f>
        <v>4</v>
      </c>
      <c r="CA20" s="28">
        <f>HLOOKUP(VLOOKUP($A20,Sheet!$A$7:$DG$148,'TN01-04'!CA$11,0),$H$1:$T$2,2,1)</f>
        <v>0</v>
      </c>
      <c r="CB20" s="28">
        <f>HLOOKUP(VLOOKUP($A20,Sheet!$A$7:$DG$148,'TN01-04'!CB$11,0),$H$1:$T$2,2,1)</f>
        <v>4</v>
      </c>
      <c r="CC20" s="28">
        <f>HLOOKUP(VLOOKUP($A20,Sheet!$A$7:$DG$148,'TN01-04'!CC$11,0),$H$1:$T$2,2,1)</f>
        <v>0</v>
      </c>
      <c r="CD20" s="28">
        <f>HLOOKUP(VLOOKUP($A20,Sheet!$A$7:$DG$148,'TN01-04'!CD$11,0),$H$1:$T$2,2,1)</f>
        <v>3.65</v>
      </c>
      <c r="CE20" s="28">
        <f>HLOOKUP(VLOOKUP($A20,Sheet!$A$7:$DG$148,'TN01-04'!CE$11,0),$H$1:$T$2,2,1)</f>
        <v>3.33</v>
      </c>
      <c r="CF20" s="28">
        <f>HLOOKUP(VLOOKUP($A20,Sheet!$A$7:$DG$148,'TN01-04'!CF$11,0),$H$1:$T$2,2,1)</f>
        <v>4</v>
      </c>
      <c r="CG20" s="28">
        <f>HLOOKUP(VLOOKUP($A20,Sheet!$A$7:$DG$148,'TN01-04'!CG$11,0),$H$1:$T$2,2,1)</f>
        <v>4</v>
      </c>
      <c r="CH20" s="28">
        <f>HLOOKUP(VLOOKUP($A20,Sheet!$A$7:$DG$148,'TN01-04'!CH$11,0),$H$1:$T$2,2,1)</f>
        <v>0</v>
      </c>
      <c r="CI20" s="28">
        <f>HLOOKUP(VLOOKUP($A20,Sheet!$A$7:$DG$148,'TN01-04'!CI$11,0),$H$1:$T$2,2,1)</f>
        <v>0</v>
      </c>
      <c r="CJ20" s="28">
        <f>HLOOKUP(VLOOKUP($A20,Sheet!$A$7:$DG$148,'TN01-04'!CJ$11,0),$H$1:$T$2,2,1)</f>
        <v>0</v>
      </c>
      <c r="CK20" s="28">
        <f>HLOOKUP(VLOOKUP($A20,Sheet!$A$7:$DG$148,'TN01-04'!CK$11,0),$H$1:$T$2,2,1)</f>
        <v>3</v>
      </c>
      <c r="CL20" s="28">
        <f>HLOOKUP(VLOOKUP($A20,Sheet!$A$7:$DG$148,'TN01-04'!CL$11,0),$H$1:$T$2,2,1)</f>
        <v>0</v>
      </c>
      <c r="CM20" s="28">
        <f>HLOOKUP(VLOOKUP($A20,Sheet!$A$7:$DG$148,'TN01-04'!CM$11,0),$H$1:$T$2,2,1)</f>
        <v>0</v>
      </c>
      <c r="CN20" s="28">
        <f>HLOOKUP(VLOOKUP($A20,Sheet!$A$7:$DG$148,'TN01-04'!CN$11,0),$H$1:$T$2,2,1)</f>
        <v>3.65</v>
      </c>
      <c r="CO20" s="28">
        <f>HLOOKUP(VLOOKUP($A20,Sheet!$A$7:$DG$148,'TN01-04'!CO$11,0),$H$1:$T$2,2,1)</f>
        <v>4</v>
      </c>
      <c r="CP20" s="28">
        <f>HLOOKUP(VLOOKUP($A20,Sheet!$A$7:$DG$148,'TN01-04'!CP$11,0),$H$1:$T$2,2,1)</f>
        <v>4</v>
      </c>
      <c r="CQ20" s="28">
        <f>HLOOKUP(VLOOKUP($A20,Sheet!$A$7:$DG$148,'TN01-04'!CQ$11,0),$H$1:$T$2,2,1)</f>
        <v>4</v>
      </c>
      <c r="CR20" s="28">
        <f>HLOOKUP(VLOOKUP($A20,Sheet!$A$7:$DG$148,'TN01-04'!CR$11,0),$H$1:$T$2,2,1)</f>
        <v>4</v>
      </c>
      <c r="CS20" s="33">
        <f>IF(VLOOKUP($A20,Sheet!$A$7:$DG$148,'TN01-04'!CS$11,0)="","",VLOOKUP($A20,Sheet!$A$7:$DG$148,'TN01-04'!CS$11,0))</f>
        <v>27</v>
      </c>
      <c r="CT20" s="36">
        <f>IF(VLOOKUP($A20,Sheet!$A$7:$DG$148,'TN01-04'!CT$11,0)="","",VLOOKUP($A20,Sheet!$A$7:$DG$148,'TN01-04'!CT$11,0))</f>
        <v>0</v>
      </c>
      <c r="CU20" s="38">
        <f t="shared" si="2"/>
        <v>128</v>
      </c>
      <c r="CV20" s="38">
        <f t="shared" si="2"/>
        <v>0</v>
      </c>
      <c r="CW20" s="38">
        <f t="shared" si="3"/>
        <v>0</v>
      </c>
      <c r="CX20" s="38">
        <f t="shared" si="4"/>
        <v>128</v>
      </c>
      <c r="CY20" s="38">
        <f t="shared" si="5"/>
        <v>3.55</v>
      </c>
      <c r="CZ20" s="38"/>
      <c r="DA20" s="28">
        <f>HLOOKUP(VLOOKUP($A20,Sheet!$A$7:$DG$148,'TN01-04'!DA$11,0),$H$1:$T$2,2,1)</f>
        <v>0</v>
      </c>
      <c r="DB20" s="28">
        <f>HLOOKUP(VLOOKUP($A20,Sheet!$A$7:$DG$148,'TN01-04'!DB$11,0),$H$1:$T$2,2,1)</f>
        <v>0</v>
      </c>
      <c r="DC20" s="28">
        <f>HLOOKUP(VLOOKUP($A20,Sheet!$A$7:$DG$148,'TN01-04'!DC$11,0),$H$1:$T$2,2,1)</f>
        <v>0</v>
      </c>
      <c r="DD20" s="28">
        <f>HLOOKUP(VLOOKUP($A20,Sheet!$A$7:$DG$148,'TN01-04'!DD$11,0),$H$1:$T$2,2,1)</f>
        <v>4</v>
      </c>
      <c r="DE20" s="38"/>
      <c r="DF20" s="38">
        <f t="shared" si="6"/>
        <v>4</v>
      </c>
      <c r="DG20" s="38"/>
      <c r="DH20" s="33">
        <f>IF(VLOOKUP($A20,Sheet!$A$7:$DG$148,'TN01-04'!DH$11,0)="","",VLOOKUP($A20,Sheet!$A$7:$DG$148,'TN01-04'!DH$11,0))</f>
        <v>5</v>
      </c>
      <c r="DI20" s="36">
        <f>IF(VLOOKUP($A20,Sheet!$A$7:$DG$148,'TN01-04'!DI$11,0)="","",VLOOKUP($A20,Sheet!$A$7:$DG$148,'TN01-04'!DI$11,0))</f>
        <v>0</v>
      </c>
      <c r="DJ20" s="38">
        <f t="shared" si="7"/>
        <v>133</v>
      </c>
      <c r="DK20" s="38">
        <f t="shared" si="8"/>
        <v>0</v>
      </c>
      <c r="DL20" s="38">
        <f t="shared" si="9"/>
        <v>3.57</v>
      </c>
      <c r="DM20" s="38"/>
      <c r="DN20" s="33">
        <f>IF(VLOOKUP($A20,Sheet!$A$7:$DG$148,'TN01-04'!DN$11,0)="","",VLOOKUP($A20,Sheet!$A$7:$DG$148,'TN01-04'!DN$11,0))</f>
        <v>138</v>
      </c>
      <c r="DO20" s="36">
        <f>IF(VLOOKUP($A20,Sheet!$A$7:$DG$148,'TN01-04'!DO$11,0)="","",VLOOKUP($A20,Sheet!$A$7:$DG$148,'TN01-04'!DO$11,0))</f>
        <v>0</v>
      </c>
      <c r="DP20" s="28">
        <f>IF(VLOOKUP($A20,Sheet!$A$7:$DG$148,'TN01-04'!DP$11,0)="","",VLOOKUP($A20,Sheet!$A$7:$DG$148,'TN01-04'!DP$11,0))</f>
        <v>137</v>
      </c>
      <c r="DQ20" s="28">
        <f>IF(VLOOKUP($A20,Sheet!$A$7:$DG$148,'TN01-04'!DQ$11,0)="","",VLOOKUP($A20,Sheet!$A$7:$DG$148,'TN01-04'!DQ$11,0))</f>
        <v>138</v>
      </c>
      <c r="DR20" s="28">
        <f>IF(VLOOKUP($A20,Sheet!$A$7:$DG$148,'TN01-04'!DR$11,0)="","",VLOOKUP($A20,Sheet!$A$7:$DG$148,'TN01-04'!DR$11,0))</f>
        <v>8.2100000000000009</v>
      </c>
      <c r="DS20" s="28">
        <f>IF(VLOOKUP($A20,Sheet!$A$7:$DG$148,'TN01-04'!DS$11,0)="","",VLOOKUP($A20,Sheet!$A$7:$DG$148,'TN01-04'!DS$11,0))</f>
        <v>3.57</v>
      </c>
      <c r="DT20" s="28" t="str">
        <f>IF(VLOOKUP($A20,Sheet!$A$7:$DG$148,'TN01-04'!DT$11,0)="","",VLOOKUP($A20,Sheet!$A$7:$DG$148,'TN01-04'!DT$11,0))</f>
        <v/>
      </c>
      <c r="DU20" s="42">
        <f t="shared" si="10"/>
        <v>0</v>
      </c>
    </row>
    <row r="21" spans="1:125" ht="15.95" customHeight="1" x14ac:dyDescent="0.2">
      <c r="A21" s="25">
        <v>2220728616</v>
      </c>
      <c r="B21" s="26" t="s">
        <v>7</v>
      </c>
      <c r="C21" s="26" t="s">
        <v>47</v>
      </c>
      <c r="D21" s="26" t="s">
        <v>126</v>
      </c>
      <c r="E21" s="27">
        <v>35927</v>
      </c>
      <c r="F21" s="26" t="s">
        <v>209</v>
      </c>
      <c r="G21" s="26" t="s">
        <v>212</v>
      </c>
      <c r="H21" s="28">
        <f>HLOOKUP(VLOOKUP($A21,Sheet!$A$7:$DG$148,'TN01-04'!H$11,0),$H$1:$T$2,2,1)</f>
        <v>3.65</v>
      </c>
      <c r="I21" s="28">
        <f>HLOOKUP(VLOOKUP($A21,Sheet!$A$7:$DG$148,'TN01-04'!I$11,0),$H$1:$T$2,2,1)</f>
        <v>2.65</v>
      </c>
      <c r="J21" s="28">
        <f>HLOOKUP(VLOOKUP($A21,Sheet!$A$7:$DG$148,'TN01-04'!J$11,0),$H$1:$T$2,2,1)</f>
        <v>1</v>
      </c>
      <c r="K21" s="28">
        <f>HLOOKUP(VLOOKUP($A21,Sheet!$A$7:$DG$148,'TN01-04'!K$11,0),$H$1:$T$2,2,1)</f>
        <v>2</v>
      </c>
      <c r="L21" s="28">
        <f>HLOOKUP(VLOOKUP($A21,Sheet!$A$7:$DG$148,'TN01-04'!L$11,0),$H$1:$T$2,2,1)</f>
        <v>1</v>
      </c>
      <c r="M21" s="28">
        <f>HLOOKUP(VLOOKUP($A21,Sheet!$A$7:$DG$148,'TN01-04'!M$11,0),$H$1:$T$2,2,1)</f>
        <v>4</v>
      </c>
      <c r="N21" s="28">
        <f>HLOOKUP(VLOOKUP($A21,Sheet!$A$7:$DG$148,'TN01-04'!N$11,0),$H$1:$T$2,2,1)</f>
        <v>1.65</v>
      </c>
      <c r="O21" s="28">
        <f>HLOOKUP(VLOOKUP($A21,Sheet!$A$7:$DG$148,'TN01-04'!O$11,0),$H$1:$T$2,2,1)</f>
        <v>0</v>
      </c>
      <c r="P21" s="28">
        <f>HLOOKUP(VLOOKUP($A21,Sheet!$A$7:$DG$148,'TN01-04'!P$11,0),$H$1:$T$2,2,1)</f>
        <v>2.65</v>
      </c>
      <c r="Q21" s="28">
        <f>HLOOKUP(VLOOKUP($A21,Sheet!$A$7:$DG$148,'TN01-04'!Q$11,0),$H$1:$T$2,2,1)</f>
        <v>0</v>
      </c>
      <c r="R21" s="28">
        <f>HLOOKUP(VLOOKUP($A21,Sheet!$A$7:$DG$148,'TN01-04'!R$11,0),$H$1:$T$2,2,1)</f>
        <v>0</v>
      </c>
      <c r="S21" s="28">
        <f>HLOOKUP(VLOOKUP($A21,Sheet!$A$7:$DG$148,'TN01-04'!S$11,0),$H$1:$T$2,2,1)</f>
        <v>0</v>
      </c>
      <c r="T21" s="28">
        <f>HLOOKUP(VLOOKUP($A21,Sheet!$A$7:$DG$148,'TN01-04'!T$11,0),$H$1:$T$2,2,1)</f>
        <v>2.65</v>
      </c>
      <c r="U21" s="28">
        <f>HLOOKUP(VLOOKUP($A21,Sheet!$A$7:$DG$148,'TN01-04'!U$11,0),$H$1:$T$2,2,1)</f>
        <v>3.33</v>
      </c>
      <c r="V21" s="28">
        <f>HLOOKUP(VLOOKUP($A21,Sheet!$A$7:$DG$148,'TN01-04'!V$11,0),$H$1:$T$2,2,1)</f>
        <v>0</v>
      </c>
      <c r="W21" s="28">
        <f>HLOOKUP(VLOOKUP($A21,Sheet!$A$7:$DG$148,'TN01-04'!W$11,0),$H$1:$T$2,2,1)</f>
        <v>4</v>
      </c>
      <c r="X21" s="28">
        <f>HLOOKUP(VLOOKUP($A21,Sheet!$A$7:$DG$148,'TN01-04'!X$11,0),$H$1:$T$2,2,1)</f>
        <v>3</v>
      </c>
      <c r="Y21" s="28">
        <f>HLOOKUP(VLOOKUP($A21,Sheet!$A$7:$DG$148,'TN01-04'!Y$11,0),$H$1:$T$2,2,1)</f>
        <v>2.65</v>
      </c>
      <c r="Z21" s="28">
        <f>HLOOKUP(VLOOKUP($A21,Sheet!$A$7:$DG$148,'TN01-04'!Z$11,0),$H$1:$T$2,2,1)</f>
        <v>3</v>
      </c>
      <c r="AA21" s="28">
        <f>HLOOKUP(VLOOKUP($A21,Sheet!$A$7:$DG$148,'TN01-04'!AA$11,0),$H$1:$T$2,2,1)</f>
        <v>1.65</v>
      </c>
      <c r="AB21" s="28">
        <f>HLOOKUP(VLOOKUP($A21,Sheet!$A$7:$DG$148,'TN01-04'!AB$11,0),$H$1:$T$2,2,1)</f>
        <v>4</v>
      </c>
      <c r="AC21" s="28">
        <f>HLOOKUP(VLOOKUP($A21,Sheet!$A$7:$DG$148,'TN01-04'!AC$11,0),$H$1:$T$2,2,1)</f>
        <v>2</v>
      </c>
      <c r="AD21" s="28">
        <f>HLOOKUP(VLOOKUP($A21,Sheet!$A$7:$DG$148,'TN01-04'!AD$11,0),$H$1:$T$2,2,1)</f>
        <v>4</v>
      </c>
      <c r="AE21" s="28">
        <f>HLOOKUP(VLOOKUP($A21,Sheet!$A$7:$DG$148,'TN01-04'!AE$11,0),$H$1:$T$2,2,1)</f>
        <v>1.65</v>
      </c>
      <c r="AF21" s="28">
        <f>HLOOKUP(VLOOKUP($A21,Sheet!$A$7:$DG$148,'TN01-04'!AF$11,0),$H$1:$T$2,2,1)</f>
        <v>2.65</v>
      </c>
      <c r="AG21" s="28">
        <f>HLOOKUP(VLOOKUP($A21,Sheet!$A$7:$DG$148,'TN01-04'!AG$11,0),$H$1:$T$2,2,1)</f>
        <v>3</v>
      </c>
      <c r="AH21" s="28">
        <f>HLOOKUP(VLOOKUP($A21,Sheet!$A$7:$DG$148,'TN01-04'!AH$11,0),$H$1:$T$2,2,1)</f>
        <v>3.33</v>
      </c>
      <c r="AI21" s="28">
        <f>HLOOKUP(VLOOKUP($A21,Sheet!$A$7:$DG$148,'TN01-04'!AI$11,0),$H$1:$T$2,2,1)</f>
        <v>1.65</v>
      </c>
      <c r="AJ21" s="28">
        <f>HLOOKUP(VLOOKUP($A21,Sheet!$A$7:$DG$148,'TN01-04'!AJ$11,0),$H$1:$T$2,2,1)</f>
        <v>3.33</v>
      </c>
      <c r="AK21" s="33">
        <f>IF(VLOOKUP($A21,Sheet!$A$7:$DG$148,'TN01-04'!AK$11,0)="","",VLOOKUP($A21,Sheet!$A$7:$DG$148,'TN01-04'!AK$11,0))</f>
        <v>51</v>
      </c>
      <c r="AL21" s="36">
        <f>IF(VLOOKUP($A21,Sheet!$A$7:$DG$148,'TN01-04'!AL$11,0)="","",VLOOKUP($A21,Sheet!$A$7:$DG$148,'TN01-04'!AL$11,0))</f>
        <v>0</v>
      </c>
      <c r="AM21" s="28">
        <f>HLOOKUP(VLOOKUP($A21,Sheet!$A$7:$DG$148,'TN01-04'!AM$11,0),$H$1:$T$2,2,1)</f>
        <v>2.33</v>
      </c>
      <c r="AN21" s="28">
        <f>HLOOKUP(VLOOKUP($A21,Sheet!$A$7:$DG$148,'TN01-04'!AN$11,0),$H$1:$T$2,2,1)</f>
        <v>2.33</v>
      </c>
      <c r="AO21" s="28">
        <f>HLOOKUP(VLOOKUP($A21,Sheet!$A$7:$DG$148,'TN01-04'!AO$11,0),$H$1:$T$2,2,1)</f>
        <v>0</v>
      </c>
      <c r="AP21" s="28">
        <f>HLOOKUP(VLOOKUP($A21,Sheet!$A$7:$DG$148,'TN01-04'!AP$11,0),$H$1:$T$2,2,1)</f>
        <v>0</v>
      </c>
      <c r="AQ21" s="28">
        <f>HLOOKUP(VLOOKUP($A21,Sheet!$A$7:$DG$148,'TN01-04'!AQ$11,0),$H$1:$T$2,2,1)</f>
        <v>0</v>
      </c>
      <c r="AR21" s="28">
        <f>HLOOKUP(VLOOKUP($A21,Sheet!$A$7:$DG$148,'TN01-04'!AR$11,0),$H$1:$T$2,2,1)</f>
        <v>0</v>
      </c>
      <c r="AS21" s="28">
        <f>HLOOKUP(VLOOKUP($A21,Sheet!$A$7:$DG$148,'TN01-04'!AS$11,0),$H$1:$T$2,2,1)</f>
        <v>2.33</v>
      </c>
      <c r="AT21" s="28">
        <f>HLOOKUP(VLOOKUP($A21,Sheet!$A$7:$DG$148,'TN01-04'!AT$11,0),$H$1:$T$2,2,1)</f>
        <v>0</v>
      </c>
      <c r="AU21" s="28">
        <f>HLOOKUP(VLOOKUP($A21,Sheet!$A$7:$DG$148,'TN01-04'!AU$11,0),$H$1:$T$2,2,1)</f>
        <v>0</v>
      </c>
      <c r="AV21" s="28">
        <f>HLOOKUP(VLOOKUP($A21,Sheet!$A$7:$DG$148,'TN01-04'!AV$11,0),$H$1:$T$2,2,1)</f>
        <v>0</v>
      </c>
      <c r="AW21" s="28">
        <f>HLOOKUP(VLOOKUP($A21,Sheet!$A$7:$DG$148,'TN01-04'!AW$11,0),$H$1:$T$2,2,1)</f>
        <v>0</v>
      </c>
      <c r="AX21" s="28">
        <f>HLOOKUP(VLOOKUP($A21,Sheet!$A$7:$DG$148,'TN01-04'!AX$11,0),$H$1:$T$2,2,1)</f>
        <v>0</v>
      </c>
      <c r="AY21" s="28">
        <f>HLOOKUP(VLOOKUP($A21,Sheet!$A$7:$DG$148,'TN01-04'!AY$11,0),$H$1:$T$2,2,1)</f>
        <v>1.65</v>
      </c>
      <c r="AZ21" s="28">
        <f>HLOOKUP(VLOOKUP($A21,Sheet!$A$7:$DG$148,'TN01-04'!AZ$11,0),$H$1:$T$2,2,1)</f>
        <v>0</v>
      </c>
      <c r="BA21" s="28">
        <f>HLOOKUP(VLOOKUP($A21,Sheet!$A$7:$DG$148,'TN01-04'!BA$11,0),$H$1:$T$2,2,1)</f>
        <v>3.33</v>
      </c>
      <c r="BB21" s="33">
        <f>IF(VLOOKUP($A21,Sheet!$A$7:$DG$148,'TN01-04'!BB$11,0)="","",VLOOKUP($A21,Sheet!$A$7:$DG$148,'TN01-04'!BB$11,0))</f>
        <v>5</v>
      </c>
      <c r="BC21" s="36">
        <f>IF(VLOOKUP($A21,Sheet!$A$7:$DG$148,'TN01-04'!BC$11,0)="","",VLOOKUP($A21,Sheet!$A$7:$DG$148,'TN01-04'!BC$11,0))</f>
        <v>0</v>
      </c>
      <c r="BD21" s="28">
        <f>HLOOKUP(VLOOKUP($A21,Sheet!$A$7:$DG$148,'TN01-04'!BD$11,0),$H$1:$T$2,2,1)</f>
        <v>2</v>
      </c>
      <c r="BE21" s="28">
        <f>HLOOKUP(VLOOKUP($A21,Sheet!$A$7:$DG$148,'TN01-04'!BE$11,0),$H$1:$T$2,2,1)</f>
        <v>1.65</v>
      </c>
      <c r="BF21" s="28">
        <f>HLOOKUP(VLOOKUP($A21,Sheet!$A$7:$DG$148,'TN01-04'!BF$11,0),$H$1:$T$2,2,1)</f>
        <v>2.33</v>
      </c>
      <c r="BG21" s="28">
        <f>HLOOKUP(VLOOKUP($A21,Sheet!$A$7:$DG$148,'TN01-04'!BG$11,0),$H$1:$T$2,2,1)</f>
        <v>1</v>
      </c>
      <c r="BH21" s="28">
        <f>HLOOKUP(VLOOKUP($A21,Sheet!$A$7:$DG$148,'TN01-04'!BH$11,0),$H$1:$T$2,2,1)</f>
        <v>2</v>
      </c>
      <c r="BI21" s="28">
        <f>HLOOKUP(VLOOKUP($A21,Sheet!$A$7:$DG$148,'TN01-04'!BI$11,0),$H$1:$T$2,2,1)</f>
        <v>2.65</v>
      </c>
      <c r="BJ21" s="28">
        <f>HLOOKUP(VLOOKUP($A21,Sheet!$A$7:$DG$148,'TN01-04'!BJ$11,0),$H$1:$T$2,2,1)</f>
        <v>2.65</v>
      </c>
      <c r="BK21" s="28">
        <f>HLOOKUP(VLOOKUP($A21,Sheet!$A$7:$DG$148,'TN01-04'!BK$11,0),$H$1:$T$2,2,1)</f>
        <v>2.33</v>
      </c>
      <c r="BL21" s="28">
        <f>HLOOKUP(VLOOKUP($A21,Sheet!$A$7:$DG$148,'TN01-04'!BL$11,0),$H$1:$T$2,2,1)</f>
        <v>2.33</v>
      </c>
      <c r="BM21" s="28">
        <f>HLOOKUP(VLOOKUP($A21,Sheet!$A$7:$DG$148,'TN01-04'!BM$11,0),$H$1:$T$2,2,1)</f>
        <v>2.65</v>
      </c>
      <c r="BN21" s="28">
        <f>HLOOKUP(VLOOKUP($A21,Sheet!$A$7:$DG$148,'TN01-04'!BN$11,0),$H$1:$T$2,2,1)</f>
        <v>1.65</v>
      </c>
      <c r="BO21" s="28">
        <f>HLOOKUP(VLOOKUP($A21,Sheet!$A$7:$DG$148,'TN01-04'!BO$11,0),$H$1:$T$2,2,1)</f>
        <v>1.65</v>
      </c>
      <c r="BP21" s="28">
        <f>HLOOKUP(VLOOKUP($A21,Sheet!$A$7:$DG$148,'TN01-04'!BP$11,0),$H$1:$T$2,2,1)</f>
        <v>2</v>
      </c>
      <c r="BQ21" s="28">
        <f>HLOOKUP(VLOOKUP($A21,Sheet!$A$7:$DG$148,'TN01-04'!BQ$11,0),$H$1:$T$2,2,1)</f>
        <v>0</v>
      </c>
      <c r="BR21" s="28">
        <f>HLOOKUP(VLOOKUP($A21,Sheet!$A$7:$DG$148,'TN01-04'!BR$11,0),$H$1:$T$2,2,1)</f>
        <v>1.65</v>
      </c>
      <c r="BS21" s="28">
        <f>HLOOKUP(VLOOKUP($A21,Sheet!$A$7:$DG$148,'TN01-04'!BS$11,0),$H$1:$T$2,2,1)</f>
        <v>2.33</v>
      </c>
      <c r="BT21" s="28">
        <f>HLOOKUP(VLOOKUP($A21,Sheet!$A$7:$DG$148,'TN01-04'!BT$11,0),$H$1:$T$2,2,1)</f>
        <v>3.33</v>
      </c>
      <c r="BU21" s="28">
        <f>HLOOKUP(VLOOKUP($A21,Sheet!$A$7:$DG$148,'TN01-04'!BU$11,0),$H$1:$T$2,2,1)</f>
        <v>2.33</v>
      </c>
      <c r="BV21" s="28">
        <f>HLOOKUP(VLOOKUP($A21,Sheet!$A$7:$DG$148,'TN01-04'!BV$11,0),$H$1:$T$2,2,1)</f>
        <v>2.65</v>
      </c>
      <c r="BW21" s="28">
        <f>HLOOKUP(VLOOKUP($A21,Sheet!$A$7:$DG$148,'TN01-04'!BW$11,0),$H$1:$T$2,2,1)</f>
        <v>3.33</v>
      </c>
      <c r="BX21" s="33">
        <f>IF(VLOOKUP($A21,Sheet!$A$7:$DG$148,'TN01-04'!BX$11,0)="","",VLOOKUP($A21,Sheet!$A$7:$DG$148,'TN01-04'!BX$11,0))</f>
        <v>50</v>
      </c>
      <c r="BY21" s="36">
        <f>IF(VLOOKUP($A21,Sheet!$A$7:$DG$148,'TN01-04'!BY$11,0)="","",VLOOKUP($A21,Sheet!$A$7:$DG$148,'TN01-04'!BY$11,0))</f>
        <v>0</v>
      </c>
      <c r="BZ21" s="28">
        <f>HLOOKUP(VLOOKUP($A21,Sheet!$A$7:$DG$148,'TN01-04'!BZ$11,0),$H$1:$T$2,2,1)</f>
        <v>3.65</v>
      </c>
      <c r="CA21" s="28">
        <f>HLOOKUP(VLOOKUP($A21,Sheet!$A$7:$DG$148,'TN01-04'!CA$11,0),$H$1:$T$2,2,1)</f>
        <v>0</v>
      </c>
      <c r="CB21" s="28">
        <f>HLOOKUP(VLOOKUP($A21,Sheet!$A$7:$DG$148,'TN01-04'!CB$11,0),$H$1:$T$2,2,1)</f>
        <v>3.33</v>
      </c>
      <c r="CC21" s="28">
        <f>HLOOKUP(VLOOKUP($A21,Sheet!$A$7:$DG$148,'TN01-04'!CC$11,0),$H$1:$T$2,2,1)</f>
        <v>0</v>
      </c>
      <c r="CD21" s="28">
        <f>HLOOKUP(VLOOKUP($A21,Sheet!$A$7:$DG$148,'TN01-04'!CD$11,0),$H$1:$T$2,2,1)</f>
        <v>3</v>
      </c>
      <c r="CE21" s="28">
        <f>HLOOKUP(VLOOKUP($A21,Sheet!$A$7:$DG$148,'TN01-04'!CE$11,0),$H$1:$T$2,2,1)</f>
        <v>2.33</v>
      </c>
      <c r="CF21" s="28">
        <f>HLOOKUP(VLOOKUP($A21,Sheet!$A$7:$DG$148,'TN01-04'!CF$11,0),$H$1:$T$2,2,1)</f>
        <v>2.65</v>
      </c>
      <c r="CG21" s="28">
        <f>HLOOKUP(VLOOKUP($A21,Sheet!$A$7:$DG$148,'TN01-04'!CG$11,0),$H$1:$T$2,2,1)</f>
        <v>1.65</v>
      </c>
      <c r="CH21" s="28">
        <f>HLOOKUP(VLOOKUP($A21,Sheet!$A$7:$DG$148,'TN01-04'!CH$11,0),$H$1:$T$2,2,1)</f>
        <v>0</v>
      </c>
      <c r="CI21" s="28">
        <f>HLOOKUP(VLOOKUP($A21,Sheet!$A$7:$DG$148,'TN01-04'!CI$11,0),$H$1:$T$2,2,1)</f>
        <v>2.65</v>
      </c>
      <c r="CJ21" s="28">
        <f>HLOOKUP(VLOOKUP($A21,Sheet!$A$7:$DG$148,'TN01-04'!CJ$11,0),$H$1:$T$2,2,1)</f>
        <v>0</v>
      </c>
      <c r="CK21" s="28">
        <f>HLOOKUP(VLOOKUP($A21,Sheet!$A$7:$DG$148,'TN01-04'!CK$11,0),$H$1:$T$2,2,1)</f>
        <v>0</v>
      </c>
      <c r="CL21" s="28">
        <f>HLOOKUP(VLOOKUP($A21,Sheet!$A$7:$DG$148,'TN01-04'!CL$11,0),$H$1:$T$2,2,1)</f>
        <v>0</v>
      </c>
      <c r="CM21" s="28">
        <f>HLOOKUP(VLOOKUP($A21,Sheet!$A$7:$DG$148,'TN01-04'!CM$11,0),$H$1:$T$2,2,1)</f>
        <v>0</v>
      </c>
      <c r="CN21" s="28">
        <f>HLOOKUP(VLOOKUP($A21,Sheet!$A$7:$DG$148,'TN01-04'!CN$11,0),$H$1:$T$2,2,1)</f>
        <v>2.65</v>
      </c>
      <c r="CO21" s="28">
        <f>HLOOKUP(VLOOKUP($A21,Sheet!$A$7:$DG$148,'TN01-04'!CO$11,0),$H$1:$T$2,2,1)</f>
        <v>3.65</v>
      </c>
      <c r="CP21" s="28">
        <f>HLOOKUP(VLOOKUP($A21,Sheet!$A$7:$DG$148,'TN01-04'!CP$11,0),$H$1:$T$2,2,1)</f>
        <v>3.33</v>
      </c>
      <c r="CQ21" s="28">
        <f>HLOOKUP(VLOOKUP($A21,Sheet!$A$7:$DG$148,'TN01-04'!CQ$11,0),$H$1:$T$2,2,1)</f>
        <v>3</v>
      </c>
      <c r="CR21" s="28">
        <f>HLOOKUP(VLOOKUP($A21,Sheet!$A$7:$DG$148,'TN01-04'!CR$11,0),$H$1:$T$2,2,1)</f>
        <v>3</v>
      </c>
      <c r="CS21" s="33">
        <f>IF(VLOOKUP($A21,Sheet!$A$7:$DG$148,'TN01-04'!CS$11,0)="","",VLOOKUP($A21,Sheet!$A$7:$DG$148,'TN01-04'!CS$11,0))</f>
        <v>27</v>
      </c>
      <c r="CT21" s="36">
        <f>IF(VLOOKUP($A21,Sheet!$A$7:$DG$148,'TN01-04'!CT$11,0)="","",VLOOKUP($A21,Sheet!$A$7:$DG$148,'TN01-04'!CT$11,0))</f>
        <v>0</v>
      </c>
      <c r="CU21" s="38">
        <f t="shared" si="2"/>
        <v>128</v>
      </c>
      <c r="CV21" s="38">
        <f t="shared" si="2"/>
        <v>0</v>
      </c>
      <c r="CW21" s="38">
        <f t="shared" si="3"/>
        <v>0</v>
      </c>
      <c r="CX21" s="38">
        <f t="shared" si="4"/>
        <v>128</v>
      </c>
      <c r="CY21" s="38">
        <f t="shared" si="5"/>
        <v>2.5</v>
      </c>
      <c r="CZ21" s="38"/>
      <c r="DA21" s="28">
        <f>HLOOKUP(VLOOKUP($A21,Sheet!$A$7:$DG$148,'TN01-04'!DA$11,0),$H$1:$T$2,2,1)</f>
        <v>0</v>
      </c>
      <c r="DB21" s="28">
        <f>HLOOKUP(VLOOKUP($A21,Sheet!$A$7:$DG$148,'TN01-04'!DB$11,0),$H$1:$T$2,2,1)</f>
        <v>0</v>
      </c>
      <c r="DC21" s="28">
        <f>HLOOKUP(VLOOKUP($A21,Sheet!$A$7:$DG$148,'TN01-04'!DC$11,0),$H$1:$T$2,2,1)</f>
        <v>4</v>
      </c>
      <c r="DD21" s="28">
        <f>HLOOKUP(VLOOKUP($A21,Sheet!$A$7:$DG$148,'TN01-04'!DD$11,0),$H$1:$T$2,2,1)</f>
        <v>0</v>
      </c>
      <c r="DE21" s="38"/>
      <c r="DF21" s="38">
        <f t="shared" si="6"/>
        <v>4</v>
      </c>
      <c r="DG21" s="38"/>
      <c r="DH21" s="33">
        <f>IF(VLOOKUP($A21,Sheet!$A$7:$DG$148,'TN01-04'!DH$11,0)="","",VLOOKUP($A21,Sheet!$A$7:$DG$148,'TN01-04'!DH$11,0))</f>
        <v>5</v>
      </c>
      <c r="DI21" s="36">
        <f>IF(VLOOKUP($A21,Sheet!$A$7:$DG$148,'TN01-04'!DI$11,0)="","",VLOOKUP($A21,Sheet!$A$7:$DG$148,'TN01-04'!DI$11,0))</f>
        <v>0</v>
      </c>
      <c r="DJ21" s="38">
        <f t="shared" si="7"/>
        <v>133</v>
      </c>
      <c r="DK21" s="38">
        <f t="shared" si="8"/>
        <v>0</v>
      </c>
      <c r="DL21" s="38">
        <f t="shared" si="9"/>
        <v>2.56</v>
      </c>
      <c r="DM21" s="38"/>
      <c r="DN21" s="33">
        <f>IF(VLOOKUP($A21,Sheet!$A$7:$DG$148,'TN01-04'!DN$11,0)="","",VLOOKUP($A21,Sheet!$A$7:$DG$148,'TN01-04'!DN$11,0))</f>
        <v>138</v>
      </c>
      <c r="DO21" s="36">
        <f>IF(VLOOKUP($A21,Sheet!$A$7:$DG$148,'TN01-04'!DO$11,0)="","",VLOOKUP($A21,Sheet!$A$7:$DG$148,'TN01-04'!DO$11,0))</f>
        <v>0</v>
      </c>
      <c r="DP21" s="28">
        <f>IF(VLOOKUP($A21,Sheet!$A$7:$DG$148,'TN01-04'!DP$11,0)="","",VLOOKUP($A21,Sheet!$A$7:$DG$148,'TN01-04'!DP$11,0))</f>
        <v>137</v>
      </c>
      <c r="DQ21" s="28">
        <f>IF(VLOOKUP($A21,Sheet!$A$7:$DG$148,'TN01-04'!DQ$11,0)="","",VLOOKUP($A21,Sheet!$A$7:$DG$148,'TN01-04'!DQ$11,0))</f>
        <v>138</v>
      </c>
      <c r="DR21" s="28">
        <f>IF(VLOOKUP($A21,Sheet!$A$7:$DG$148,'TN01-04'!DR$11,0)="","",VLOOKUP($A21,Sheet!$A$7:$DG$148,'TN01-04'!DR$11,0))</f>
        <v>6.46</v>
      </c>
      <c r="DS21" s="28">
        <f>IF(VLOOKUP($A21,Sheet!$A$7:$DG$148,'TN01-04'!DS$11,0)="","",VLOOKUP($A21,Sheet!$A$7:$DG$148,'TN01-04'!DS$11,0))</f>
        <v>2.56</v>
      </c>
      <c r="DT21" s="28" t="str">
        <f>IF(VLOOKUP($A21,Sheet!$A$7:$DG$148,'TN01-04'!DT$11,0)="","",VLOOKUP($A21,Sheet!$A$7:$DG$148,'TN01-04'!DT$11,0))</f>
        <v/>
      </c>
      <c r="DU21" s="42">
        <f t="shared" si="10"/>
        <v>0</v>
      </c>
    </row>
    <row r="22" spans="1:125" ht="15.95" customHeight="1" x14ac:dyDescent="0.2">
      <c r="A22" s="25">
        <v>2221727267</v>
      </c>
      <c r="B22" s="26" t="s">
        <v>12</v>
      </c>
      <c r="C22" s="26" t="s">
        <v>20</v>
      </c>
      <c r="D22" s="26" t="s">
        <v>127</v>
      </c>
      <c r="E22" s="27">
        <v>35263</v>
      </c>
      <c r="F22" s="26" t="s">
        <v>210</v>
      </c>
      <c r="G22" s="26" t="s">
        <v>213</v>
      </c>
      <c r="H22" s="28" t="e">
        <f>HLOOKUP(VLOOKUP($A22,Sheet!$A$7:$DG$148,'TN01-04'!H$11,0),$H$1:$T$2,2,1)</f>
        <v>#N/A</v>
      </c>
      <c r="I22" s="28" t="e">
        <f>HLOOKUP(VLOOKUP($A22,Sheet!$A$7:$DG$148,'TN01-04'!I$11,0),$H$1:$T$2,2,1)</f>
        <v>#N/A</v>
      </c>
      <c r="J22" s="28" t="e">
        <f>HLOOKUP(VLOOKUP($A22,Sheet!$A$7:$DG$148,'TN01-04'!J$11,0),$H$1:$T$2,2,1)</f>
        <v>#N/A</v>
      </c>
      <c r="K22" s="28" t="e">
        <f>HLOOKUP(VLOOKUP($A22,Sheet!$A$7:$DG$148,'TN01-04'!K$11,0),$H$1:$T$2,2,1)</f>
        <v>#N/A</v>
      </c>
      <c r="L22" s="28" t="e">
        <f>HLOOKUP(VLOOKUP($A22,Sheet!$A$7:$DG$148,'TN01-04'!L$11,0),$H$1:$T$2,2,1)</f>
        <v>#N/A</v>
      </c>
      <c r="M22" s="28" t="e">
        <f>HLOOKUP(VLOOKUP($A22,Sheet!$A$7:$DG$148,'TN01-04'!M$11,0),$H$1:$T$2,2,1)</f>
        <v>#N/A</v>
      </c>
      <c r="N22" s="28" t="e">
        <f>HLOOKUP(VLOOKUP($A22,Sheet!$A$7:$DG$148,'TN01-04'!N$11,0),$H$1:$T$2,2,1)</f>
        <v>#N/A</v>
      </c>
      <c r="O22" s="28" t="e">
        <f>HLOOKUP(VLOOKUP($A22,Sheet!$A$7:$DG$148,'TN01-04'!O$11,0),$H$1:$T$2,2,1)</f>
        <v>#N/A</v>
      </c>
      <c r="P22" s="28" t="e">
        <f>HLOOKUP(VLOOKUP($A22,Sheet!$A$7:$DG$148,'TN01-04'!P$11,0),$H$1:$T$2,2,1)</f>
        <v>#N/A</v>
      </c>
      <c r="Q22" s="28" t="e">
        <f>HLOOKUP(VLOOKUP($A22,Sheet!$A$7:$DG$148,'TN01-04'!Q$11,0),$H$1:$T$2,2,1)</f>
        <v>#N/A</v>
      </c>
      <c r="R22" s="28" t="e">
        <f>HLOOKUP(VLOOKUP($A22,Sheet!$A$7:$DG$148,'TN01-04'!R$11,0),$H$1:$T$2,2,1)</f>
        <v>#N/A</v>
      </c>
      <c r="S22" s="28" t="e">
        <f>HLOOKUP(VLOOKUP($A22,Sheet!$A$7:$DG$148,'TN01-04'!S$11,0),$H$1:$T$2,2,1)</f>
        <v>#N/A</v>
      </c>
      <c r="T22" s="28" t="e">
        <f>HLOOKUP(VLOOKUP($A22,Sheet!$A$7:$DG$148,'TN01-04'!T$11,0),$H$1:$T$2,2,1)</f>
        <v>#N/A</v>
      </c>
      <c r="U22" s="28" t="e">
        <f>HLOOKUP(VLOOKUP($A22,Sheet!$A$7:$DG$148,'TN01-04'!U$11,0),$H$1:$T$2,2,1)</f>
        <v>#N/A</v>
      </c>
      <c r="V22" s="28" t="e">
        <f>HLOOKUP(VLOOKUP($A22,Sheet!$A$7:$DG$148,'TN01-04'!V$11,0),$H$1:$T$2,2,1)</f>
        <v>#N/A</v>
      </c>
      <c r="W22" s="28" t="e">
        <f>HLOOKUP(VLOOKUP($A22,Sheet!$A$7:$DG$148,'TN01-04'!W$11,0),$H$1:$T$2,2,1)</f>
        <v>#N/A</v>
      </c>
      <c r="X22" s="28" t="e">
        <f>HLOOKUP(VLOOKUP($A22,Sheet!$A$7:$DG$148,'TN01-04'!X$11,0),$H$1:$T$2,2,1)</f>
        <v>#N/A</v>
      </c>
      <c r="Y22" s="28" t="e">
        <f>HLOOKUP(VLOOKUP($A22,Sheet!$A$7:$DG$148,'TN01-04'!Y$11,0),$H$1:$T$2,2,1)</f>
        <v>#N/A</v>
      </c>
      <c r="Z22" s="28" t="e">
        <f>HLOOKUP(VLOOKUP($A22,Sheet!$A$7:$DG$148,'TN01-04'!Z$11,0),$H$1:$T$2,2,1)</f>
        <v>#N/A</v>
      </c>
      <c r="AA22" s="28" t="e">
        <f>HLOOKUP(VLOOKUP($A22,Sheet!$A$7:$DG$148,'TN01-04'!AA$11,0),$H$1:$T$2,2,1)</f>
        <v>#N/A</v>
      </c>
      <c r="AB22" s="28" t="e">
        <f>HLOOKUP(VLOOKUP($A22,Sheet!$A$7:$DG$148,'TN01-04'!AB$11,0),$H$1:$T$2,2,1)</f>
        <v>#N/A</v>
      </c>
      <c r="AC22" s="28" t="e">
        <f>HLOOKUP(VLOOKUP($A22,Sheet!$A$7:$DG$148,'TN01-04'!AC$11,0),$H$1:$T$2,2,1)</f>
        <v>#N/A</v>
      </c>
      <c r="AD22" s="28" t="e">
        <f>HLOOKUP(VLOOKUP($A22,Sheet!$A$7:$DG$148,'TN01-04'!AD$11,0),$H$1:$T$2,2,1)</f>
        <v>#N/A</v>
      </c>
      <c r="AE22" s="28" t="e">
        <f>HLOOKUP(VLOOKUP($A22,Sheet!$A$7:$DG$148,'TN01-04'!AE$11,0),$H$1:$T$2,2,1)</f>
        <v>#N/A</v>
      </c>
      <c r="AF22" s="28" t="e">
        <f>HLOOKUP(VLOOKUP($A22,Sheet!$A$7:$DG$148,'TN01-04'!AF$11,0),$H$1:$T$2,2,1)</f>
        <v>#N/A</v>
      </c>
      <c r="AG22" s="28" t="e">
        <f>HLOOKUP(VLOOKUP($A22,Sheet!$A$7:$DG$148,'TN01-04'!AG$11,0),$H$1:$T$2,2,1)</f>
        <v>#N/A</v>
      </c>
      <c r="AH22" s="28" t="e">
        <f>HLOOKUP(VLOOKUP($A22,Sheet!$A$7:$DG$148,'TN01-04'!AH$11,0),$H$1:$T$2,2,1)</f>
        <v>#N/A</v>
      </c>
      <c r="AI22" s="28" t="e">
        <f>HLOOKUP(VLOOKUP($A22,Sheet!$A$7:$DG$148,'TN01-04'!AI$11,0),$H$1:$T$2,2,1)</f>
        <v>#N/A</v>
      </c>
      <c r="AJ22" s="28" t="e">
        <f>HLOOKUP(VLOOKUP($A22,Sheet!$A$7:$DG$148,'TN01-04'!AJ$11,0),$H$1:$T$2,2,1)</f>
        <v>#N/A</v>
      </c>
      <c r="AK22" s="33" t="e">
        <f>IF(VLOOKUP($A22,Sheet!$A$7:$DG$148,'TN01-04'!AK$11,0)="","",VLOOKUP($A22,Sheet!$A$7:$DG$148,'TN01-04'!AK$11,0))</f>
        <v>#N/A</v>
      </c>
      <c r="AL22" s="36" t="e">
        <f>IF(VLOOKUP($A22,Sheet!$A$7:$DG$148,'TN01-04'!AL$11,0)="","",VLOOKUP($A22,Sheet!$A$7:$DG$148,'TN01-04'!AL$11,0))</f>
        <v>#N/A</v>
      </c>
      <c r="AM22" s="28" t="e">
        <f>HLOOKUP(VLOOKUP($A22,Sheet!$A$7:$DG$148,'TN01-04'!AM$11,0),$H$1:$T$2,2,1)</f>
        <v>#N/A</v>
      </c>
      <c r="AN22" s="28" t="e">
        <f>HLOOKUP(VLOOKUP($A22,Sheet!$A$7:$DG$148,'TN01-04'!AN$11,0),$H$1:$T$2,2,1)</f>
        <v>#N/A</v>
      </c>
      <c r="AO22" s="28" t="e">
        <f>HLOOKUP(VLOOKUP($A22,Sheet!$A$7:$DG$148,'TN01-04'!AO$11,0),$H$1:$T$2,2,1)</f>
        <v>#N/A</v>
      </c>
      <c r="AP22" s="28" t="e">
        <f>HLOOKUP(VLOOKUP($A22,Sheet!$A$7:$DG$148,'TN01-04'!AP$11,0),$H$1:$T$2,2,1)</f>
        <v>#N/A</v>
      </c>
      <c r="AQ22" s="28" t="e">
        <f>HLOOKUP(VLOOKUP($A22,Sheet!$A$7:$DG$148,'TN01-04'!AQ$11,0),$H$1:$T$2,2,1)</f>
        <v>#N/A</v>
      </c>
      <c r="AR22" s="28" t="e">
        <f>HLOOKUP(VLOOKUP($A22,Sheet!$A$7:$DG$148,'TN01-04'!AR$11,0),$H$1:$T$2,2,1)</f>
        <v>#N/A</v>
      </c>
      <c r="AS22" s="28" t="e">
        <f>HLOOKUP(VLOOKUP($A22,Sheet!$A$7:$DG$148,'TN01-04'!AS$11,0),$H$1:$T$2,2,1)</f>
        <v>#N/A</v>
      </c>
      <c r="AT22" s="28" t="e">
        <f>HLOOKUP(VLOOKUP($A22,Sheet!$A$7:$DG$148,'TN01-04'!AT$11,0),$H$1:$T$2,2,1)</f>
        <v>#N/A</v>
      </c>
      <c r="AU22" s="28" t="e">
        <f>HLOOKUP(VLOOKUP($A22,Sheet!$A$7:$DG$148,'TN01-04'!AU$11,0),$H$1:$T$2,2,1)</f>
        <v>#N/A</v>
      </c>
      <c r="AV22" s="28" t="e">
        <f>HLOOKUP(VLOOKUP($A22,Sheet!$A$7:$DG$148,'TN01-04'!AV$11,0),$H$1:$T$2,2,1)</f>
        <v>#N/A</v>
      </c>
      <c r="AW22" s="28" t="e">
        <f>HLOOKUP(VLOOKUP($A22,Sheet!$A$7:$DG$148,'TN01-04'!AW$11,0),$H$1:$T$2,2,1)</f>
        <v>#N/A</v>
      </c>
      <c r="AX22" s="28" t="e">
        <f>HLOOKUP(VLOOKUP($A22,Sheet!$A$7:$DG$148,'TN01-04'!AX$11,0),$H$1:$T$2,2,1)</f>
        <v>#N/A</v>
      </c>
      <c r="AY22" s="28" t="e">
        <f>HLOOKUP(VLOOKUP($A22,Sheet!$A$7:$DG$148,'TN01-04'!AY$11,0),$H$1:$T$2,2,1)</f>
        <v>#N/A</v>
      </c>
      <c r="AZ22" s="28" t="e">
        <f>HLOOKUP(VLOOKUP($A22,Sheet!$A$7:$DG$148,'TN01-04'!AZ$11,0),$H$1:$T$2,2,1)</f>
        <v>#N/A</v>
      </c>
      <c r="BA22" s="28" t="e">
        <f>HLOOKUP(VLOOKUP($A22,Sheet!$A$7:$DG$148,'TN01-04'!BA$11,0),$H$1:$T$2,2,1)</f>
        <v>#N/A</v>
      </c>
      <c r="BB22" s="33" t="e">
        <f>IF(VLOOKUP($A22,Sheet!$A$7:$DG$148,'TN01-04'!BB$11,0)="","",VLOOKUP($A22,Sheet!$A$7:$DG$148,'TN01-04'!BB$11,0))</f>
        <v>#N/A</v>
      </c>
      <c r="BC22" s="36" t="e">
        <f>IF(VLOOKUP($A22,Sheet!$A$7:$DG$148,'TN01-04'!BC$11,0)="","",VLOOKUP($A22,Sheet!$A$7:$DG$148,'TN01-04'!BC$11,0))</f>
        <v>#N/A</v>
      </c>
      <c r="BD22" s="28" t="e">
        <f>HLOOKUP(VLOOKUP($A22,Sheet!$A$7:$DG$148,'TN01-04'!BD$11,0),$H$1:$T$2,2,1)</f>
        <v>#N/A</v>
      </c>
      <c r="BE22" s="28" t="e">
        <f>HLOOKUP(VLOOKUP($A22,Sheet!$A$7:$DG$148,'TN01-04'!BE$11,0),$H$1:$T$2,2,1)</f>
        <v>#N/A</v>
      </c>
      <c r="BF22" s="28" t="e">
        <f>HLOOKUP(VLOOKUP($A22,Sheet!$A$7:$DG$148,'TN01-04'!BF$11,0),$H$1:$T$2,2,1)</f>
        <v>#N/A</v>
      </c>
      <c r="BG22" s="28" t="e">
        <f>HLOOKUP(VLOOKUP($A22,Sheet!$A$7:$DG$148,'TN01-04'!BG$11,0),$H$1:$T$2,2,1)</f>
        <v>#N/A</v>
      </c>
      <c r="BH22" s="28" t="e">
        <f>HLOOKUP(VLOOKUP($A22,Sheet!$A$7:$DG$148,'TN01-04'!BH$11,0),$H$1:$T$2,2,1)</f>
        <v>#N/A</v>
      </c>
      <c r="BI22" s="28" t="e">
        <f>HLOOKUP(VLOOKUP($A22,Sheet!$A$7:$DG$148,'TN01-04'!BI$11,0),$H$1:$T$2,2,1)</f>
        <v>#N/A</v>
      </c>
      <c r="BJ22" s="28" t="e">
        <f>HLOOKUP(VLOOKUP($A22,Sheet!$A$7:$DG$148,'TN01-04'!BJ$11,0),$H$1:$T$2,2,1)</f>
        <v>#N/A</v>
      </c>
      <c r="BK22" s="28" t="e">
        <f>HLOOKUP(VLOOKUP($A22,Sheet!$A$7:$DG$148,'TN01-04'!BK$11,0),$H$1:$T$2,2,1)</f>
        <v>#N/A</v>
      </c>
      <c r="BL22" s="28" t="e">
        <f>HLOOKUP(VLOOKUP($A22,Sheet!$A$7:$DG$148,'TN01-04'!BL$11,0),$H$1:$T$2,2,1)</f>
        <v>#N/A</v>
      </c>
      <c r="BM22" s="28" t="e">
        <f>HLOOKUP(VLOOKUP($A22,Sheet!$A$7:$DG$148,'TN01-04'!BM$11,0),$H$1:$T$2,2,1)</f>
        <v>#N/A</v>
      </c>
      <c r="BN22" s="28" t="e">
        <f>HLOOKUP(VLOOKUP($A22,Sheet!$A$7:$DG$148,'TN01-04'!BN$11,0),$H$1:$T$2,2,1)</f>
        <v>#N/A</v>
      </c>
      <c r="BO22" s="28" t="e">
        <f>HLOOKUP(VLOOKUP($A22,Sheet!$A$7:$DG$148,'TN01-04'!BO$11,0),$H$1:$T$2,2,1)</f>
        <v>#N/A</v>
      </c>
      <c r="BP22" s="28" t="e">
        <f>HLOOKUP(VLOOKUP($A22,Sheet!$A$7:$DG$148,'TN01-04'!BP$11,0),$H$1:$T$2,2,1)</f>
        <v>#N/A</v>
      </c>
      <c r="BQ22" s="28" t="e">
        <f>HLOOKUP(VLOOKUP($A22,Sheet!$A$7:$DG$148,'TN01-04'!BQ$11,0),$H$1:$T$2,2,1)</f>
        <v>#N/A</v>
      </c>
      <c r="BR22" s="28" t="e">
        <f>HLOOKUP(VLOOKUP($A22,Sheet!$A$7:$DG$148,'TN01-04'!BR$11,0),$H$1:$T$2,2,1)</f>
        <v>#N/A</v>
      </c>
      <c r="BS22" s="28" t="e">
        <f>HLOOKUP(VLOOKUP($A22,Sheet!$A$7:$DG$148,'TN01-04'!BS$11,0),$H$1:$T$2,2,1)</f>
        <v>#N/A</v>
      </c>
      <c r="BT22" s="28" t="e">
        <f>HLOOKUP(VLOOKUP($A22,Sheet!$A$7:$DG$148,'TN01-04'!BT$11,0),$H$1:$T$2,2,1)</f>
        <v>#N/A</v>
      </c>
      <c r="BU22" s="28" t="e">
        <f>HLOOKUP(VLOOKUP($A22,Sheet!$A$7:$DG$148,'TN01-04'!BU$11,0),$H$1:$T$2,2,1)</f>
        <v>#N/A</v>
      </c>
      <c r="BV22" s="28" t="e">
        <f>HLOOKUP(VLOOKUP($A22,Sheet!$A$7:$DG$148,'TN01-04'!BV$11,0),$H$1:$T$2,2,1)</f>
        <v>#N/A</v>
      </c>
      <c r="BW22" s="28" t="e">
        <f>HLOOKUP(VLOOKUP($A22,Sheet!$A$7:$DG$148,'TN01-04'!BW$11,0),$H$1:$T$2,2,1)</f>
        <v>#N/A</v>
      </c>
      <c r="BX22" s="33" t="e">
        <f>IF(VLOOKUP($A22,Sheet!$A$7:$DG$148,'TN01-04'!BX$11,0)="","",VLOOKUP($A22,Sheet!$A$7:$DG$148,'TN01-04'!BX$11,0))</f>
        <v>#N/A</v>
      </c>
      <c r="BY22" s="36" t="e">
        <f>IF(VLOOKUP($A22,Sheet!$A$7:$DG$148,'TN01-04'!BY$11,0)="","",VLOOKUP($A22,Sheet!$A$7:$DG$148,'TN01-04'!BY$11,0))</f>
        <v>#N/A</v>
      </c>
      <c r="BZ22" s="28" t="e">
        <f>HLOOKUP(VLOOKUP($A22,Sheet!$A$7:$DG$148,'TN01-04'!BZ$11,0),$H$1:$T$2,2,1)</f>
        <v>#N/A</v>
      </c>
      <c r="CA22" s="28" t="e">
        <f>HLOOKUP(VLOOKUP($A22,Sheet!$A$7:$DG$148,'TN01-04'!CA$11,0),$H$1:$T$2,2,1)</f>
        <v>#N/A</v>
      </c>
      <c r="CB22" s="28" t="e">
        <f>HLOOKUP(VLOOKUP($A22,Sheet!$A$7:$DG$148,'TN01-04'!CB$11,0),$H$1:$T$2,2,1)</f>
        <v>#N/A</v>
      </c>
      <c r="CC22" s="28" t="e">
        <f>HLOOKUP(VLOOKUP($A22,Sheet!$A$7:$DG$148,'TN01-04'!CC$11,0),$H$1:$T$2,2,1)</f>
        <v>#N/A</v>
      </c>
      <c r="CD22" s="28" t="e">
        <f>HLOOKUP(VLOOKUP($A22,Sheet!$A$7:$DG$148,'TN01-04'!CD$11,0),$H$1:$T$2,2,1)</f>
        <v>#N/A</v>
      </c>
      <c r="CE22" s="28" t="e">
        <f>HLOOKUP(VLOOKUP($A22,Sheet!$A$7:$DG$148,'TN01-04'!CE$11,0),$H$1:$T$2,2,1)</f>
        <v>#N/A</v>
      </c>
      <c r="CF22" s="28" t="e">
        <f>HLOOKUP(VLOOKUP($A22,Sheet!$A$7:$DG$148,'TN01-04'!CF$11,0),$H$1:$T$2,2,1)</f>
        <v>#N/A</v>
      </c>
      <c r="CG22" s="28" t="e">
        <f>HLOOKUP(VLOOKUP($A22,Sheet!$A$7:$DG$148,'TN01-04'!CG$11,0),$H$1:$T$2,2,1)</f>
        <v>#N/A</v>
      </c>
      <c r="CH22" s="28" t="e">
        <f>HLOOKUP(VLOOKUP($A22,Sheet!$A$7:$DG$148,'TN01-04'!CH$11,0),$H$1:$T$2,2,1)</f>
        <v>#N/A</v>
      </c>
      <c r="CI22" s="28" t="e">
        <f>HLOOKUP(VLOOKUP($A22,Sheet!$A$7:$DG$148,'TN01-04'!CI$11,0),$H$1:$T$2,2,1)</f>
        <v>#N/A</v>
      </c>
      <c r="CJ22" s="28" t="e">
        <f>HLOOKUP(VLOOKUP($A22,Sheet!$A$7:$DG$148,'TN01-04'!CJ$11,0),$H$1:$T$2,2,1)</f>
        <v>#N/A</v>
      </c>
      <c r="CK22" s="28" t="e">
        <f>HLOOKUP(VLOOKUP($A22,Sheet!$A$7:$DG$148,'TN01-04'!CK$11,0),$H$1:$T$2,2,1)</f>
        <v>#N/A</v>
      </c>
      <c r="CL22" s="28" t="e">
        <f>HLOOKUP(VLOOKUP($A22,Sheet!$A$7:$DG$148,'TN01-04'!CL$11,0),$H$1:$T$2,2,1)</f>
        <v>#N/A</v>
      </c>
      <c r="CM22" s="28" t="e">
        <f>HLOOKUP(VLOOKUP($A22,Sheet!$A$7:$DG$148,'TN01-04'!CM$11,0),$H$1:$T$2,2,1)</f>
        <v>#N/A</v>
      </c>
      <c r="CN22" s="28" t="e">
        <f>HLOOKUP(VLOOKUP($A22,Sheet!$A$7:$DG$148,'TN01-04'!CN$11,0),$H$1:$T$2,2,1)</f>
        <v>#N/A</v>
      </c>
      <c r="CO22" s="28" t="e">
        <f>HLOOKUP(VLOOKUP($A22,Sheet!$A$7:$DG$148,'TN01-04'!CO$11,0),$H$1:$T$2,2,1)</f>
        <v>#N/A</v>
      </c>
      <c r="CP22" s="28" t="e">
        <f>HLOOKUP(VLOOKUP($A22,Sheet!$A$7:$DG$148,'TN01-04'!CP$11,0),$H$1:$T$2,2,1)</f>
        <v>#N/A</v>
      </c>
      <c r="CQ22" s="28" t="e">
        <f>HLOOKUP(VLOOKUP($A22,Sheet!$A$7:$DG$148,'TN01-04'!CQ$11,0),$H$1:$T$2,2,1)</f>
        <v>#N/A</v>
      </c>
      <c r="CR22" s="28" t="e">
        <f>HLOOKUP(VLOOKUP($A22,Sheet!$A$7:$DG$148,'TN01-04'!CR$11,0),$H$1:$T$2,2,1)</f>
        <v>#N/A</v>
      </c>
      <c r="CS22" s="33" t="e">
        <f>IF(VLOOKUP($A22,Sheet!$A$7:$DG$148,'TN01-04'!CS$11,0)="","",VLOOKUP($A22,Sheet!$A$7:$DG$148,'TN01-04'!CS$11,0))</f>
        <v>#N/A</v>
      </c>
      <c r="CT22" s="36" t="e">
        <f>IF(VLOOKUP($A22,Sheet!$A$7:$DG$148,'TN01-04'!CT$11,0)="","",VLOOKUP($A22,Sheet!$A$7:$DG$148,'TN01-04'!CT$11,0))</f>
        <v>#N/A</v>
      </c>
      <c r="CU22" s="38" t="e">
        <f t="shared" si="2"/>
        <v>#N/A</v>
      </c>
      <c r="CV22" s="38" t="e">
        <f t="shared" si="2"/>
        <v>#N/A</v>
      </c>
      <c r="CW22" s="38">
        <f t="shared" si="3"/>
        <v>0</v>
      </c>
      <c r="CX22" s="38" t="e">
        <f t="shared" si="4"/>
        <v>#N/A</v>
      </c>
      <c r="CY22" s="38" t="e">
        <f t="shared" si="5"/>
        <v>#N/A</v>
      </c>
      <c r="CZ22" s="38"/>
      <c r="DA22" s="28" t="e">
        <f>HLOOKUP(VLOOKUP($A22,Sheet!$A$7:$DG$148,'TN01-04'!DA$11,0),$H$1:$T$2,2,1)</f>
        <v>#N/A</v>
      </c>
      <c r="DB22" s="28" t="e">
        <f>HLOOKUP(VLOOKUP($A22,Sheet!$A$7:$DG$148,'TN01-04'!DB$11,0),$H$1:$T$2,2,1)</f>
        <v>#N/A</v>
      </c>
      <c r="DC22" s="28" t="e">
        <f>HLOOKUP(VLOOKUP($A22,Sheet!$A$7:$DG$148,'TN01-04'!DC$11,0),$H$1:$T$2,2,1)</f>
        <v>#N/A</v>
      </c>
      <c r="DD22" s="28" t="e">
        <f>HLOOKUP(VLOOKUP($A22,Sheet!$A$7:$DG$148,'TN01-04'!DD$11,0),$H$1:$T$2,2,1)</f>
        <v>#N/A</v>
      </c>
      <c r="DE22" s="38"/>
      <c r="DF22" s="38" t="e">
        <f t="shared" si="6"/>
        <v>#N/A</v>
      </c>
      <c r="DG22" s="38"/>
      <c r="DH22" s="33" t="e">
        <f>IF(VLOOKUP($A22,Sheet!$A$7:$DG$148,'TN01-04'!DH$11,0)="","",VLOOKUP($A22,Sheet!$A$7:$DG$148,'TN01-04'!DH$11,0))</f>
        <v>#N/A</v>
      </c>
      <c r="DI22" s="36" t="e">
        <f>IF(VLOOKUP($A22,Sheet!$A$7:$DG$148,'TN01-04'!DI$11,0)="","",VLOOKUP($A22,Sheet!$A$7:$DG$148,'TN01-04'!DI$11,0))</f>
        <v>#N/A</v>
      </c>
      <c r="DJ22" s="38" t="e">
        <f t="shared" si="7"/>
        <v>#N/A</v>
      </c>
      <c r="DK22" s="38" t="e">
        <f t="shared" si="8"/>
        <v>#N/A</v>
      </c>
      <c r="DL22" s="38" t="e">
        <f t="shared" si="9"/>
        <v>#N/A</v>
      </c>
      <c r="DM22" s="38"/>
      <c r="DN22" s="33" t="e">
        <f>IF(VLOOKUP($A22,Sheet!$A$7:$DG$148,'TN01-04'!DN$11,0)="","",VLOOKUP($A22,Sheet!$A$7:$DG$148,'TN01-04'!DN$11,0))</f>
        <v>#N/A</v>
      </c>
      <c r="DO22" s="36" t="e">
        <f>IF(VLOOKUP($A22,Sheet!$A$7:$DG$148,'TN01-04'!DO$11,0)="","",VLOOKUP($A22,Sheet!$A$7:$DG$148,'TN01-04'!DO$11,0))</f>
        <v>#N/A</v>
      </c>
      <c r="DP22" s="28" t="e">
        <f>IF(VLOOKUP($A22,Sheet!$A$7:$DG$148,'TN01-04'!DP$11,0)="","",VLOOKUP($A22,Sheet!$A$7:$DG$148,'TN01-04'!DP$11,0))</f>
        <v>#N/A</v>
      </c>
      <c r="DQ22" s="28" t="e">
        <f>IF(VLOOKUP($A22,Sheet!$A$7:$DG$148,'TN01-04'!DQ$11,0)="","",VLOOKUP($A22,Sheet!$A$7:$DG$148,'TN01-04'!DQ$11,0))</f>
        <v>#N/A</v>
      </c>
      <c r="DR22" s="28" t="e">
        <f>IF(VLOOKUP($A22,Sheet!$A$7:$DG$148,'TN01-04'!DR$11,0)="","",VLOOKUP($A22,Sheet!$A$7:$DG$148,'TN01-04'!DR$11,0))</f>
        <v>#N/A</v>
      </c>
      <c r="DS22" s="28" t="e">
        <f>IF(VLOOKUP($A22,Sheet!$A$7:$DG$148,'TN01-04'!DS$11,0)="","",VLOOKUP($A22,Sheet!$A$7:$DG$148,'TN01-04'!DS$11,0))</f>
        <v>#N/A</v>
      </c>
      <c r="DT22" s="28" t="e">
        <f>IF(VLOOKUP($A22,Sheet!$A$7:$DG$148,'TN01-04'!DT$11,0)="","",VLOOKUP($A22,Sheet!$A$7:$DG$148,'TN01-04'!DT$11,0))</f>
        <v>#N/A</v>
      </c>
      <c r="DU22" s="42" t="e">
        <f t="shared" si="10"/>
        <v>#N/A</v>
      </c>
    </row>
    <row r="23" spans="1:125" ht="15.95" customHeight="1" x14ac:dyDescent="0.2">
      <c r="A23" s="25">
        <v>2220729054</v>
      </c>
      <c r="B23" s="26" t="s">
        <v>6</v>
      </c>
      <c r="C23" s="26" t="s">
        <v>45</v>
      </c>
      <c r="D23" s="26" t="s">
        <v>128</v>
      </c>
      <c r="E23" s="27">
        <v>35966</v>
      </c>
      <c r="F23" s="26" t="s">
        <v>209</v>
      </c>
      <c r="G23" s="26" t="s">
        <v>212</v>
      </c>
      <c r="H23" s="28">
        <f>HLOOKUP(VLOOKUP($A23,Sheet!$A$7:$DG$148,'TN01-04'!H$11,0),$H$1:$T$2,2,1)</f>
        <v>3.33</v>
      </c>
      <c r="I23" s="28">
        <f>HLOOKUP(VLOOKUP($A23,Sheet!$A$7:$DG$148,'TN01-04'!I$11,0),$H$1:$T$2,2,1)</f>
        <v>2.65</v>
      </c>
      <c r="J23" s="28">
        <f>HLOOKUP(VLOOKUP($A23,Sheet!$A$7:$DG$148,'TN01-04'!J$11,0),$H$1:$T$2,2,1)</f>
        <v>4</v>
      </c>
      <c r="K23" s="28">
        <f>HLOOKUP(VLOOKUP($A23,Sheet!$A$7:$DG$148,'TN01-04'!K$11,0),$H$1:$T$2,2,1)</f>
        <v>3.65</v>
      </c>
      <c r="L23" s="28">
        <f>HLOOKUP(VLOOKUP($A23,Sheet!$A$7:$DG$148,'TN01-04'!L$11,0),$H$1:$T$2,2,1)</f>
        <v>3</v>
      </c>
      <c r="M23" s="28">
        <f>HLOOKUP(VLOOKUP($A23,Sheet!$A$7:$DG$148,'TN01-04'!M$11,0),$H$1:$T$2,2,1)</f>
        <v>3.33</v>
      </c>
      <c r="N23" s="28">
        <f>HLOOKUP(VLOOKUP($A23,Sheet!$A$7:$DG$148,'TN01-04'!N$11,0),$H$1:$T$2,2,1)</f>
        <v>3.33</v>
      </c>
      <c r="O23" s="28">
        <f>HLOOKUP(VLOOKUP($A23,Sheet!$A$7:$DG$148,'TN01-04'!O$11,0),$H$1:$T$2,2,1)</f>
        <v>0</v>
      </c>
      <c r="P23" s="28">
        <f>HLOOKUP(VLOOKUP($A23,Sheet!$A$7:$DG$148,'TN01-04'!P$11,0),$H$1:$T$2,2,1)</f>
        <v>2.33</v>
      </c>
      <c r="Q23" s="28">
        <f>HLOOKUP(VLOOKUP($A23,Sheet!$A$7:$DG$148,'TN01-04'!Q$11,0),$H$1:$T$2,2,1)</f>
        <v>0</v>
      </c>
      <c r="R23" s="28">
        <f>HLOOKUP(VLOOKUP($A23,Sheet!$A$7:$DG$148,'TN01-04'!R$11,0),$H$1:$T$2,2,1)</f>
        <v>3.65</v>
      </c>
      <c r="S23" s="28">
        <f>HLOOKUP(VLOOKUP($A23,Sheet!$A$7:$DG$148,'TN01-04'!S$11,0),$H$1:$T$2,2,1)</f>
        <v>0</v>
      </c>
      <c r="T23" s="28">
        <f>HLOOKUP(VLOOKUP($A23,Sheet!$A$7:$DG$148,'TN01-04'!T$11,0),$H$1:$T$2,2,1)</f>
        <v>0</v>
      </c>
      <c r="U23" s="28">
        <f>HLOOKUP(VLOOKUP($A23,Sheet!$A$7:$DG$148,'TN01-04'!U$11,0),$H$1:$T$2,2,1)</f>
        <v>3.65</v>
      </c>
      <c r="V23" s="28">
        <f>HLOOKUP(VLOOKUP($A23,Sheet!$A$7:$DG$148,'TN01-04'!V$11,0),$H$1:$T$2,2,1)</f>
        <v>0</v>
      </c>
      <c r="W23" s="28">
        <f>HLOOKUP(VLOOKUP($A23,Sheet!$A$7:$DG$148,'TN01-04'!W$11,0),$H$1:$T$2,2,1)</f>
        <v>4</v>
      </c>
      <c r="X23" s="28">
        <f>HLOOKUP(VLOOKUP($A23,Sheet!$A$7:$DG$148,'TN01-04'!X$11,0),$H$1:$T$2,2,1)</f>
        <v>3.65</v>
      </c>
      <c r="Y23" s="28">
        <f>HLOOKUP(VLOOKUP($A23,Sheet!$A$7:$DG$148,'TN01-04'!Y$11,0),$H$1:$T$2,2,1)</f>
        <v>2.33</v>
      </c>
      <c r="Z23" s="28">
        <f>HLOOKUP(VLOOKUP($A23,Sheet!$A$7:$DG$148,'TN01-04'!Z$11,0),$H$1:$T$2,2,1)</f>
        <v>3</v>
      </c>
      <c r="AA23" s="28">
        <f>HLOOKUP(VLOOKUP($A23,Sheet!$A$7:$DG$148,'TN01-04'!AA$11,0),$H$1:$T$2,2,1)</f>
        <v>3</v>
      </c>
      <c r="AB23" s="28">
        <f>HLOOKUP(VLOOKUP($A23,Sheet!$A$7:$DG$148,'TN01-04'!AB$11,0),$H$1:$T$2,2,1)</f>
        <v>3.33</v>
      </c>
      <c r="AC23" s="28">
        <f>HLOOKUP(VLOOKUP($A23,Sheet!$A$7:$DG$148,'TN01-04'!AC$11,0),$H$1:$T$2,2,1)</f>
        <v>2.33</v>
      </c>
      <c r="AD23" s="28">
        <f>HLOOKUP(VLOOKUP($A23,Sheet!$A$7:$DG$148,'TN01-04'!AD$11,0),$H$1:$T$2,2,1)</f>
        <v>2</v>
      </c>
      <c r="AE23" s="28">
        <f>HLOOKUP(VLOOKUP($A23,Sheet!$A$7:$DG$148,'TN01-04'!AE$11,0),$H$1:$T$2,2,1)</f>
        <v>1.65</v>
      </c>
      <c r="AF23" s="28">
        <f>HLOOKUP(VLOOKUP($A23,Sheet!$A$7:$DG$148,'TN01-04'!AF$11,0),$H$1:$T$2,2,1)</f>
        <v>1.65</v>
      </c>
      <c r="AG23" s="28">
        <f>HLOOKUP(VLOOKUP($A23,Sheet!$A$7:$DG$148,'TN01-04'!AG$11,0),$H$1:$T$2,2,1)</f>
        <v>2.33</v>
      </c>
      <c r="AH23" s="28">
        <f>HLOOKUP(VLOOKUP($A23,Sheet!$A$7:$DG$148,'TN01-04'!AH$11,0),$H$1:$T$2,2,1)</f>
        <v>2.33</v>
      </c>
      <c r="AI23" s="28">
        <f>HLOOKUP(VLOOKUP($A23,Sheet!$A$7:$DG$148,'TN01-04'!AI$11,0),$H$1:$T$2,2,1)</f>
        <v>2</v>
      </c>
      <c r="AJ23" s="28">
        <f>HLOOKUP(VLOOKUP($A23,Sheet!$A$7:$DG$148,'TN01-04'!AJ$11,0),$H$1:$T$2,2,1)</f>
        <v>2.33</v>
      </c>
      <c r="AK23" s="33">
        <f>IF(VLOOKUP($A23,Sheet!$A$7:$DG$148,'TN01-04'!AK$11,0)="","",VLOOKUP($A23,Sheet!$A$7:$DG$148,'TN01-04'!AK$11,0))</f>
        <v>51</v>
      </c>
      <c r="AL23" s="36">
        <f>IF(VLOOKUP($A23,Sheet!$A$7:$DG$148,'TN01-04'!AL$11,0)="","",VLOOKUP($A23,Sheet!$A$7:$DG$148,'TN01-04'!AL$11,0))</f>
        <v>0</v>
      </c>
      <c r="AM23" s="28">
        <f>HLOOKUP(VLOOKUP($A23,Sheet!$A$7:$DG$148,'TN01-04'!AM$11,0),$H$1:$T$2,2,1)</f>
        <v>3.33</v>
      </c>
      <c r="AN23" s="28">
        <f>HLOOKUP(VLOOKUP($A23,Sheet!$A$7:$DG$148,'TN01-04'!AN$11,0),$H$1:$T$2,2,1)</f>
        <v>4</v>
      </c>
      <c r="AO23" s="28">
        <f>HLOOKUP(VLOOKUP($A23,Sheet!$A$7:$DG$148,'TN01-04'!AO$11,0),$H$1:$T$2,2,1)</f>
        <v>0</v>
      </c>
      <c r="AP23" s="28">
        <f>HLOOKUP(VLOOKUP($A23,Sheet!$A$7:$DG$148,'TN01-04'!AP$11,0),$H$1:$T$2,2,1)</f>
        <v>0</v>
      </c>
      <c r="AQ23" s="28">
        <f>HLOOKUP(VLOOKUP($A23,Sheet!$A$7:$DG$148,'TN01-04'!AQ$11,0),$H$1:$T$2,2,1)</f>
        <v>0</v>
      </c>
      <c r="AR23" s="28">
        <f>HLOOKUP(VLOOKUP($A23,Sheet!$A$7:$DG$148,'TN01-04'!AR$11,0),$H$1:$T$2,2,1)</f>
        <v>0</v>
      </c>
      <c r="AS23" s="28">
        <f>HLOOKUP(VLOOKUP($A23,Sheet!$A$7:$DG$148,'TN01-04'!AS$11,0),$H$1:$T$2,2,1)</f>
        <v>0</v>
      </c>
      <c r="AT23" s="28">
        <f>HLOOKUP(VLOOKUP($A23,Sheet!$A$7:$DG$148,'TN01-04'!AT$11,0),$H$1:$T$2,2,1)</f>
        <v>3.33</v>
      </c>
      <c r="AU23" s="28">
        <f>HLOOKUP(VLOOKUP($A23,Sheet!$A$7:$DG$148,'TN01-04'!AU$11,0),$H$1:$T$2,2,1)</f>
        <v>0</v>
      </c>
      <c r="AV23" s="28">
        <f>HLOOKUP(VLOOKUP($A23,Sheet!$A$7:$DG$148,'TN01-04'!AV$11,0),$H$1:$T$2,2,1)</f>
        <v>0</v>
      </c>
      <c r="AW23" s="28">
        <f>HLOOKUP(VLOOKUP($A23,Sheet!$A$7:$DG$148,'TN01-04'!AW$11,0),$H$1:$T$2,2,1)</f>
        <v>0</v>
      </c>
      <c r="AX23" s="28">
        <f>HLOOKUP(VLOOKUP($A23,Sheet!$A$7:$DG$148,'TN01-04'!AX$11,0),$H$1:$T$2,2,1)</f>
        <v>0</v>
      </c>
      <c r="AY23" s="28">
        <f>HLOOKUP(VLOOKUP($A23,Sheet!$A$7:$DG$148,'TN01-04'!AY$11,0),$H$1:$T$2,2,1)</f>
        <v>0</v>
      </c>
      <c r="AZ23" s="28">
        <f>HLOOKUP(VLOOKUP($A23,Sheet!$A$7:$DG$148,'TN01-04'!AZ$11,0),$H$1:$T$2,2,1)</f>
        <v>3</v>
      </c>
      <c r="BA23" s="28">
        <f>HLOOKUP(VLOOKUP($A23,Sheet!$A$7:$DG$148,'TN01-04'!BA$11,0),$H$1:$T$2,2,1)</f>
        <v>2.65</v>
      </c>
      <c r="BB23" s="33">
        <f>IF(VLOOKUP($A23,Sheet!$A$7:$DG$148,'TN01-04'!BB$11,0)="","",VLOOKUP($A23,Sheet!$A$7:$DG$148,'TN01-04'!BB$11,0))</f>
        <v>5</v>
      </c>
      <c r="BC23" s="36">
        <f>IF(VLOOKUP($A23,Sheet!$A$7:$DG$148,'TN01-04'!BC$11,0)="","",VLOOKUP($A23,Sheet!$A$7:$DG$148,'TN01-04'!BC$11,0))</f>
        <v>0</v>
      </c>
      <c r="BD23" s="28">
        <f>HLOOKUP(VLOOKUP($A23,Sheet!$A$7:$DG$148,'TN01-04'!BD$11,0),$H$1:$T$2,2,1)</f>
        <v>2.65</v>
      </c>
      <c r="BE23" s="28">
        <f>HLOOKUP(VLOOKUP($A23,Sheet!$A$7:$DG$148,'TN01-04'!BE$11,0),$H$1:$T$2,2,1)</f>
        <v>3</v>
      </c>
      <c r="BF23" s="28">
        <f>HLOOKUP(VLOOKUP($A23,Sheet!$A$7:$DG$148,'TN01-04'!BF$11,0),$H$1:$T$2,2,1)</f>
        <v>4</v>
      </c>
      <c r="BG23" s="28">
        <f>HLOOKUP(VLOOKUP($A23,Sheet!$A$7:$DG$148,'TN01-04'!BG$11,0),$H$1:$T$2,2,1)</f>
        <v>3</v>
      </c>
      <c r="BH23" s="28">
        <f>HLOOKUP(VLOOKUP($A23,Sheet!$A$7:$DG$148,'TN01-04'!BH$11,0),$H$1:$T$2,2,1)</f>
        <v>3.33</v>
      </c>
      <c r="BI23" s="28">
        <f>HLOOKUP(VLOOKUP($A23,Sheet!$A$7:$DG$148,'TN01-04'!BI$11,0),$H$1:$T$2,2,1)</f>
        <v>3</v>
      </c>
      <c r="BJ23" s="28">
        <f>HLOOKUP(VLOOKUP($A23,Sheet!$A$7:$DG$148,'TN01-04'!BJ$11,0),$H$1:$T$2,2,1)</f>
        <v>2.33</v>
      </c>
      <c r="BK23" s="28">
        <f>HLOOKUP(VLOOKUP($A23,Sheet!$A$7:$DG$148,'TN01-04'!BK$11,0),$H$1:$T$2,2,1)</f>
        <v>3</v>
      </c>
      <c r="BL23" s="28">
        <f>HLOOKUP(VLOOKUP($A23,Sheet!$A$7:$DG$148,'TN01-04'!BL$11,0),$H$1:$T$2,2,1)</f>
        <v>2</v>
      </c>
      <c r="BM23" s="28">
        <f>HLOOKUP(VLOOKUP($A23,Sheet!$A$7:$DG$148,'TN01-04'!BM$11,0),$H$1:$T$2,2,1)</f>
        <v>2.65</v>
      </c>
      <c r="BN23" s="28">
        <f>HLOOKUP(VLOOKUP($A23,Sheet!$A$7:$DG$148,'TN01-04'!BN$11,0),$H$1:$T$2,2,1)</f>
        <v>2.33</v>
      </c>
      <c r="BO23" s="28">
        <f>HLOOKUP(VLOOKUP($A23,Sheet!$A$7:$DG$148,'TN01-04'!BO$11,0),$H$1:$T$2,2,1)</f>
        <v>3.33</v>
      </c>
      <c r="BP23" s="28">
        <f>HLOOKUP(VLOOKUP($A23,Sheet!$A$7:$DG$148,'TN01-04'!BP$11,0),$H$1:$T$2,2,1)</f>
        <v>3</v>
      </c>
      <c r="BQ23" s="28">
        <f>HLOOKUP(VLOOKUP($A23,Sheet!$A$7:$DG$148,'TN01-04'!BQ$11,0),$H$1:$T$2,2,1)</f>
        <v>0</v>
      </c>
      <c r="BR23" s="28">
        <f>HLOOKUP(VLOOKUP($A23,Sheet!$A$7:$DG$148,'TN01-04'!BR$11,0),$H$1:$T$2,2,1)</f>
        <v>2.33</v>
      </c>
      <c r="BS23" s="28">
        <f>HLOOKUP(VLOOKUP($A23,Sheet!$A$7:$DG$148,'TN01-04'!BS$11,0),$H$1:$T$2,2,1)</f>
        <v>1.65</v>
      </c>
      <c r="BT23" s="28">
        <f>HLOOKUP(VLOOKUP($A23,Sheet!$A$7:$DG$148,'TN01-04'!BT$11,0),$H$1:$T$2,2,1)</f>
        <v>2.65</v>
      </c>
      <c r="BU23" s="28">
        <f>HLOOKUP(VLOOKUP($A23,Sheet!$A$7:$DG$148,'TN01-04'!BU$11,0),$H$1:$T$2,2,1)</f>
        <v>2.65</v>
      </c>
      <c r="BV23" s="28">
        <f>HLOOKUP(VLOOKUP($A23,Sheet!$A$7:$DG$148,'TN01-04'!BV$11,0),$H$1:$T$2,2,1)</f>
        <v>3.65</v>
      </c>
      <c r="BW23" s="28">
        <f>HLOOKUP(VLOOKUP($A23,Sheet!$A$7:$DG$148,'TN01-04'!BW$11,0),$H$1:$T$2,2,1)</f>
        <v>4</v>
      </c>
      <c r="BX23" s="33">
        <f>IF(VLOOKUP($A23,Sheet!$A$7:$DG$148,'TN01-04'!BX$11,0)="","",VLOOKUP($A23,Sheet!$A$7:$DG$148,'TN01-04'!BX$11,0))</f>
        <v>50</v>
      </c>
      <c r="BY23" s="36">
        <f>IF(VLOOKUP($A23,Sheet!$A$7:$DG$148,'TN01-04'!BY$11,0)="","",VLOOKUP($A23,Sheet!$A$7:$DG$148,'TN01-04'!BY$11,0))</f>
        <v>0</v>
      </c>
      <c r="BZ23" s="28">
        <f>HLOOKUP(VLOOKUP($A23,Sheet!$A$7:$DG$148,'TN01-04'!BZ$11,0),$H$1:$T$2,2,1)</f>
        <v>0</v>
      </c>
      <c r="CA23" s="28">
        <f>HLOOKUP(VLOOKUP($A23,Sheet!$A$7:$DG$148,'TN01-04'!CA$11,0),$H$1:$T$2,2,1)</f>
        <v>3</v>
      </c>
      <c r="CB23" s="28">
        <f>HLOOKUP(VLOOKUP($A23,Sheet!$A$7:$DG$148,'TN01-04'!CB$11,0),$H$1:$T$2,2,1)</f>
        <v>3.65</v>
      </c>
      <c r="CC23" s="28">
        <f>HLOOKUP(VLOOKUP($A23,Sheet!$A$7:$DG$148,'TN01-04'!CC$11,0),$H$1:$T$2,2,1)</f>
        <v>0</v>
      </c>
      <c r="CD23" s="28">
        <f>HLOOKUP(VLOOKUP($A23,Sheet!$A$7:$DG$148,'TN01-04'!CD$11,0),$H$1:$T$2,2,1)</f>
        <v>3</v>
      </c>
      <c r="CE23" s="28">
        <f>HLOOKUP(VLOOKUP($A23,Sheet!$A$7:$DG$148,'TN01-04'!CE$11,0),$H$1:$T$2,2,1)</f>
        <v>3.33</v>
      </c>
      <c r="CF23" s="28">
        <f>HLOOKUP(VLOOKUP($A23,Sheet!$A$7:$DG$148,'TN01-04'!CF$11,0),$H$1:$T$2,2,1)</f>
        <v>3.33</v>
      </c>
      <c r="CG23" s="28">
        <f>HLOOKUP(VLOOKUP($A23,Sheet!$A$7:$DG$148,'TN01-04'!CG$11,0),$H$1:$T$2,2,1)</f>
        <v>3.33</v>
      </c>
      <c r="CH23" s="28">
        <f>HLOOKUP(VLOOKUP($A23,Sheet!$A$7:$DG$148,'TN01-04'!CH$11,0),$H$1:$T$2,2,1)</f>
        <v>0</v>
      </c>
      <c r="CI23" s="28">
        <f>HLOOKUP(VLOOKUP($A23,Sheet!$A$7:$DG$148,'TN01-04'!CI$11,0),$H$1:$T$2,2,1)</f>
        <v>0</v>
      </c>
      <c r="CJ23" s="28">
        <f>HLOOKUP(VLOOKUP($A23,Sheet!$A$7:$DG$148,'TN01-04'!CJ$11,0),$H$1:$T$2,2,1)</f>
        <v>0</v>
      </c>
      <c r="CK23" s="28">
        <f>HLOOKUP(VLOOKUP($A23,Sheet!$A$7:$DG$148,'TN01-04'!CK$11,0),$H$1:$T$2,2,1)</f>
        <v>0</v>
      </c>
      <c r="CL23" s="28">
        <f>HLOOKUP(VLOOKUP($A23,Sheet!$A$7:$DG$148,'TN01-04'!CL$11,0),$H$1:$T$2,2,1)</f>
        <v>0</v>
      </c>
      <c r="CM23" s="28">
        <f>HLOOKUP(VLOOKUP($A23,Sheet!$A$7:$DG$148,'TN01-04'!CM$11,0),$H$1:$T$2,2,1)</f>
        <v>4</v>
      </c>
      <c r="CN23" s="28">
        <f>HLOOKUP(VLOOKUP($A23,Sheet!$A$7:$DG$148,'TN01-04'!CN$11,0),$H$1:$T$2,2,1)</f>
        <v>2.65</v>
      </c>
      <c r="CO23" s="28">
        <f>HLOOKUP(VLOOKUP($A23,Sheet!$A$7:$DG$148,'TN01-04'!CO$11,0),$H$1:$T$2,2,1)</f>
        <v>3</v>
      </c>
      <c r="CP23" s="28">
        <f>HLOOKUP(VLOOKUP($A23,Sheet!$A$7:$DG$148,'TN01-04'!CP$11,0),$H$1:$T$2,2,1)</f>
        <v>3.33</v>
      </c>
      <c r="CQ23" s="28">
        <f>HLOOKUP(VLOOKUP($A23,Sheet!$A$7:$DG$148,'TN01-04'!CQ$11,0),$H$1:$T$2,2,1)</f>
        <v>3.33</v>
      </c>
      <c r="CR23" s="28">
        <f>HLOOKUP(VLOOKUP($A23,Sheet!$A$7:$DG$148,'TN01-04'!CR$11,0),$H$1:$T$2,2,1)</f>
        <v>3.65</v>
      </c>
      <c r="CS23" s="33">
        <f>IF(VLOOKUP($A23,Sheet!$A$7:$DG$148,'TN01-04'!CS$11,0)="","",VLOOKUP($A23,Sheet!$A$7:$DG$148,'TN01-04'!CS$11,0))</f>
        <v>27</v>
      </c>
      <c r="CT23" s="36">
        <f>IF(VLOOKUP($A23,Sheet!$A$7:$DG$148,'TN01-04'!CT$11,0)="","",VLOOKUP($A23,Sheet!$A$7:$DG$148,'TN01-04'!CT$11,0))</f>
        <v>0</v>
      </c>
      <c r="CU23" s="38">
        <f t="shared" si="2"/>
        <v>128</v>
      </c>
      <c r="CV23" s="38">
        <f t="shared" si="2"/>
        <v>0</v>
      </c>
      <c r="CW23" s="38">
        <f t="shared" si="3"/>
        <v>0</v>
      </c>
      <c r="CX23" s="38">
        <f t="shared" si="4"/>
        <v>128</v>
      </c>
      <c r="CY23" s="38">
        <f t="shared" si="5"/>
        <v>2.91</v>
      </c>
      <c r="CZ23" s="38"/>
      <c r="DA23" s="28">
        <f>HLOOKUP(VLOOKUP($A23,Sheet!$A$7:$DG$148,'TN01-04'!DA$11,0),$H$1:$T$2,2,1)</f>
        <v>0</v>
      </c>
      <c r="DB23" s="28">
        <f>HLOOKUP(VLOOKUP($A23,Sheet!$A$7:$DG$148,'TN01-04'!DB$11,0),$H$1:$T$2,2,1)</f>
        <v>0</v>
      </c>
      <c r="DC23" s="28">
        <f>HLOOKUP(VLOOKUP($A23,Sheet!$A$7:$DG$148,'TN01-04'!DC$11,0),$H$1:$T$2,2,1)</f>
        <v>3.65</v>
      </c>
      <c r="DD23" s="28">
        <f>HLOOKUP(VLOOKUP($A23,Sheet!$A$7:$DG$148,'TN01-04'!DD$11,0),$H$1:$T$2,2,1)</f>
        <v>0</v>
      </c>
      <c r="DE23" s="38"/>
      <c r="DF23" s="38">
        <f t="shared" si="6"/>
        <v>3.65</v>
      </c>
      <c r="DG23" s="38"/>
      <c r="DH23" s="33">
        <f>IF(VLOOKUP($A23,Sheet!$A$7:$DG$148,'TN01-04'!DH$11,0)="","",VLOOKUP($A23,Sheet!$A$7:$DG$148,'TN01-04'!DH$11,0))</f>
        <v>5</v>
      </c>
      <c r="DI23" s="36">
        <f>IF(VLOOKUP($A23,Sheet!$A$7:$DG$148,'TN01-04'!DI$11,0)="","",VLOOKUP($A23,Sheet!$A$7:$DG$148,'TN01-04'!DI$11,0))</f>
        <v>0</v>
      </c>
      <c r="DJ23" s="38">
        <f t="shared" si="7"/>
        <v>133</v>
      </c>
      <c r="DK23" s="38">
        <f t="shared" si="8"/>
        <v>0</v>
      </c>
      <c r="DL23" s="38">
        <f t="shared" si="9"/>
        <v>2.94</v>
      </c>
      <c r="DM23" s="38"/>
      <c r="DN23" s="33">
        <f>IF(VLOOKUP($A23,Sheet!$A$7:$DG$148,'TN01-04'!DN$11,0)="","",VLOOKUP($A23,Sheet!$A$7:$DG$148,'TN01-04'!DN$11,0))</f>
        <v>138</v>
      </c>
      <c r="DO23" s="36">
        <f>IF(VLOOKUP($A23,Sheet!$A$7:$DG$148,'TN01-04'!DO$11,0)="","",VLOOKUP($A23,Sheet!$A$7:$DG$148,'TN01-04'!DO$11,0))</f>
        <v>0</v>
      </c>
      <c r="DP23" s="28">
        <f>IF(VLOOKUP($A23,Sheet!$A$7:$DG$148,'TN01-04'!DP$11,0)="","",VLOOKUP($A23,Sheet!$A$7:$DG$148,'TN01-04'!DP$11,0))</f>
        <v>137</v>
      </c>
      <c r="DQ23" s="28">
        <f>IF(VLOOKUP($A23,Sheet!$A$7:$DG$148,'TN01-04'!DQ$11,0)="","",VLOOKUP($A23,Sheet!$A$7:$DG$148,'TN01-04'!DQ$11,0))</f>
        <v>138</v>
      </c>
      <c r="DR23" s="28">
        <f>IF(VLOOKUP($A23,Sheet!$A$7:$DG$148,'TN01-04'!DR$11,0)="","",VLOOKUP($A23,Sheet!$A$7:$DG$148,'TN01-04'!DR$11,0))</f>
        <v>7.14</v>
      </c>
      <c r="DS23" s="28">
        <f>IF(VLOOKUP($A23,Sheet!$A$7:$DG$148,'TN01-04'!DS$11,0)="","",VLOOKUP($A23,Sheet!$A$7:$DG$148,'TN01-04'!DS$11,0))</f>
        <v>2.94</v>
      </c>
      <c r="DT23" s="28" t="str">
        <f>IF(VLOOKUP($A23,Sheet!$A$7:$DG$148,'TN01-04'!DT$11,0)="","",VLOOKUP($A23,Sheet!$A$7:$DG$148,'TN01-04'!DT$11,0))</f>
        <v>ENG 118</v>
      </c>
      <c r="DU23" s="42">
        <f t="shared" si="10"/>
        <v>0</v>
      </c>
    </row>
    <row r="24" spans="1:125" ht="15.95" customHeight="1" x14ac:dyDescent="0.2">
      <c r="A24" s="25">
        <v>2220727273</v>
      </c>
      <c r="B24" s="26" t="s">
        <v>13</v>
      </c>
      <c r="C24" s="26" t="s">
        <v>48</v>
      </c>
      <c r="D24" s="26" t="s">
        <v>129</v>
      </c>
      <c r="E24" s="27">
        <v>36023</v>
      </c>
      <c r="F24" s="26" t="s">
        <v>209</v>
      </c>
      <c r="G24" s="26" t="s">
        <v>212</v>
      </c>
      <c r="H24" s="28">
        <f>HLOOKUP(VLOOKUP($A24,Sheet!$A$7:$DG$148,'TN01-04'!H$11,0),$H$1:$T$2,2,1)</f>
        <v>4</v>
      </c>
      <c r="I24" s="28">
        <f>HLOOKUP(VLOOKUP($A24,Sheet!$A$7:$DG$148,'TN01-04'!I$11,0),$H$1:$T$2,2,1)</f>
        <v>3.33</v>
      </c>
      <c r="J24" s="28">
        <f>HLOOKUP(VLOOKUP($A24,Sheet!$A$7:$DG$148,'TN01-04'!J$11,0),$H$1:$T$2,2,1)</f>
        <v>3.33</v>
      </c>
      <c r="K24" s="28">
        <f>HLOOKUP(VLOOKUP($A24,Sheet!$A$7:$DG$148,'TN01-04'!K$11,0),$H$1:$T$2,2,1)</f>
        <v>2.33</v>
      </c>
      <c r="L24" s="28">
        <f>HLOOKUP(VLOOKUP($A24,Sheet!$A$7:$DG$148,'TN01-04'!L$11,0),$H$1:$T$2,2,1)</f>
        <v>3.33</v>
      </c>
      <c r="M24" s="28">
        <f>HLOOKUP(VLOOKUP($A24,Sheet!$A$7:$DG$148,'TN01-04'!M$11,0),$H$1:$T$2,2,1)</f>
        <v>2.33</v>
      </c>
      <c r="N24" s="28">
        <f>HLOOKUP(VLOOKUP($A24,Sheet!$A$7:$DG$148,'TN01-04'!N$11,0),$H$1:$T$2,2,1)</f>
        <v>3</v>
      </c>
      <c r="O24" s="28">
        <f>HLOOKUP(VLOOKUP($A24,Sheet!$A$7:$DG$148,'TN01-04'!O$11,0),$H$1:$T$2,2,1)</f>
        <v>0</v>
      </c>
      <c r="P24" s="28">
        <f>HLOOKUP(VLOOKUP($A24,Sheet!$A$7:$DG$148,'TN01-04'!P$11,0),$H$1:$T$2,2,1)</f>
        <v>2.65</v>
      </c>
      <c r="Q24" s="28">
        <f>HLOOKUP(VLOOKUP($A24,Sheet!$A$7:$DG$148,'TN01-04'!Q$11,0),$H$1:$T$2,2,1)</f>
        <v>0</v>
      </c>
      <c r="R24" s="28">
        <f>HLOOKUP(VLOOKUP($A24,Sheet!$A$7:$DG$148,'TN01-04'!R$11,0),$H$1:$T$2,2,1)</f>
        <v>0</v>
      </c>
      <c r="S24" s="28">
        <f>HLOOKUP(VLOOKUP($A24,Sheet!$A$7:$DG$148,'TN01-04'!S$11,0),$H$1:$T$2,2,1)</f>
        <v>0</v>
      </c>
      <c r="T24" s="28">
        <f>HLOOKUP(VLOOKUP($A24,Sheet!$A$7:$DG$148,'TN01-04'!T$11,0),$H$1:$T$2,2,1)</f>
        <v>0</v>
      </c>
      <c r="U24" s="28">
        <f>HLOOKUP(VLOOKUP($A24,Sheet!$A$7:$DG$148,'TN01-04'!U$11,0),$H$1:$T$2,2,1)</f>
        <v>2.65</v>
      </c>
      <c r="V24" s="28">
        <f>HLOOKUP(VLOOKUP($A24,Sheet!$A$7:$DG$148,'TN01-04'!V$11,0),$H$1:$T$2,2,1)</f>
        <v>4</v>
      </c>
      <c r="W24" s="28">
        <f>HLOOKUP(VLOOKUP($A24,Sheet!$A$7:$DG$148,'TN01-04'!W$11,0),$H$1:$T$2,2,1)</f>
        <v>3.65</v>
      </c>
      <c r="X24" s="28">
        <f>HLOOKUP(VLOOKUP($A24,Sheet!$A$7:$DG$148,'TN01-04'!X$11,0),$H$1:$T$2,2,1)</f>
        <v>4</v>
      </c>
      <c r="Y24" s="28">
        <f>HLOOKUP(VLOOKUP($A24,Sheet!$A$7:$DG$148,'TN01-04'!Y$11,0),$H$1:$T$2,2,1)</f>
        <v>2.33</v>
      </c>
      <c r="Z24" s="28">
        <f>HLOOKUP(VLOOKUP($A24,Sheet!$A$7:$DG$148,'TN01-04'!Z$11,0),$H$1:$T$2,2,1)</f>
        <v>3</v>
      </c>
      <c r="AA24" s="28">
        <f>HLOOKUP(VLOOKUP($A24,Sheet!$A$7:$DG$148,'TN01-04'!AA$11,0),$H$1:$T$2,2,1)</f>
        <v>2.33</v>
      </c>
      <c r="AB24" s="28">
        <f>HLOOKUP(VLOOKUP($A24,Sheet!$A$7:$DG$148,'TN01-04'!AB$11,0),$H$1:$T$2,2,1)</f>
        <v>4</v>
      </c>
      <c r="AC24" s="28">
        <f>HLOOKUP(VLOOKUP($A24,Sheet!$A$7:$DG$148,'TN01-04'!AC$11,0),$H$1:$T$2,2,1)</f>
        <v>3</v>
      </c>
      <c r="AD24" s="28">
        <f>HLOOKUP(VLOOKUP($A24,Sheet!$A$7:$DG$148,'TN01-04'!AD$11,0),$H$1:$T$2,2,1)</f>
        <v>1.65</v>
      </c>
      <c r="AE24" s="28">
        <f>HLOOKUP(VLOOKUP($A24,Sheet!$A$7:$DG$148,'TN01-04'!AE$11,0),$H$1:$T$2,2,1)</f>
        <v>2</v>
      </c>
      <c r="AF24" s="28">
        <f>HLOOKUP(VLOOKUP($A24,Sheet!$A$7:$DG$148,'TN01-04'!AF$11,0),$H$1:$T$2,2,1)</f>
        <v>2.65</v>
      </c>
      <c r="AG24" s="28">
        <f>HLOOKUP(VLOOKUP($A24,Sheet!$A$7:$DG$148,'TN01-04'!AG$11,0),$H$1:$T$2,2,1)</f>
        <v>1.65</v>
      </c>
      <c r="AH24" s="28">
        <f>HLOOKUP(VLOOKUP($A24,Sheet!$A$7:$DG$148,'TN01-04'!AH$11,0),$H$1:$T$2,2,1)</f>
        <v>2.65</v>
      </c>
      <c r="AI24" s="28">
        <f>HLOOKUP(VLOOKUP($A24,Sheet!$A$7:$DG$148,'TN01-04'!AI$11,0),$H$1:$T$2,2,1)</f>
        <v>2.33</v>
      </c>
      <c r="AJ24" s="28">
        <f>HLOOKUP(VLOOKUP($A24,Sheet!$A$7:$DG$148,'TN01-04'!AJ$11,0),$H$1:$T$2,2,1)</f>
        <v>3.33</v>
      </c>
      <c r="AK24" s="33">
        <f>IF(VLOOKUP($A24,Sheet!$A$7:$DG$148,'TN01-04'!AK$11,0)="","",VLOOKUP($A24,Sheet!$A$7:$DG$148,'TN01-04'!AK$11,0))</f>
        <v>51</v>
      </c>
      <c r="AL24" s="36">
        <f>IF(VLOOKUP($A24,Sheet!$A$7:$DG$148,'TN01-04'!AL$11,0)="","",VLOOKUP($A24,Sheet!$A$7:$DG$148,'TN01-04'!AL$11,0))</f>
        <v>0</v>
      </c>
      <c r="AM24" s="28">
        <f>HLOOKUP(VLOOKUP($A24,Sheet!$A$7:$DG$148,'TN01-04'!AM$11,0),$H$1:$T$2,2,1)</f>
        <v>2</v>
      </c>
      <c r="AN24" s="28">
        <f>HLOOKUP(VLOOKUP($A24,Sheet!$A$7:$DG$148,'TN01-04'!AN$11,0),$H$1:$T$2,2,1)</f>
        <v>2.33</v>
      </c>
      <c r="AO24" s="28">
        <f>HLOOKUP(VLOOKUP($A24,Sheet!$A$7:$DG$148,'TN01-04'!AO$11,0),$H$1:$T$2,2,1)</f>
        <v>0</v>
      </c>
      <c r="AP24" s="28">
        <f>HLOOKUP(VLOOKUP($A24,Sheet!$A$7:$DG$148,'TN01-04'!AP$11,0),$H$1:$T$2,2,1)</f>
        <v>0</v>
      </c>
      <c r="AQ24" s="28">
        <f>HLOOKUP(VLOOKUP($A24,Sheet!$A$7:$DG$148,'TN01-04'!AQ$11,0),$H$1:$T$2,2,1)</f>
        <v>1.65</v>
      </c>
      <c r="AR24" s="28">
        <f>HLOOKUP(VLOOKUP($A24,Sheet!$A$7:$DG$148,'TN01-04'!AR$11,0),$H$1:$T$2,2,1)</f>
        <v>0</v>
      </c>
      <c r="AS24" s="28">
        <f>HLOOKUP(VLOOKUP($A24,Sheet!$A$7:$DG$148,'TN01-04'!AS$11,0),$H$1:$T$2,2,1)</f>
        <v>0</v>
      </c>
      <c r="AT24" s="28">
        <f>HLOOKUP(VLOOKUP($A24,Sheet!$A$7:$DG$148,'TN01-04'!AT$11,0),$H$1:$T$2,2,1)</f>
        <v>0</v>
      </c>
      <c r="AU24" s="28">
        <f>HLOOKUP(VLOOKUP($A24,Sheet!$A$7:$DG$148,'TN01-04'!AU$11,0),$H$1:$T$2,2,1)</f>
        <v>0</v>
      </c>
      <c r="AV24" s="28">
        <f>HLOOKUP(VLOOKUP($A24,Sheet!$A$7:$DG$148,'TN01-04'!AV$11,0),$H$1:$T$2,2,1)</f>
        <v>0</v>
      </c>
      <c r="AW24" s="28">
        <f>HLOOKUP(VLOOKUP($A24,Sheet!$A$7:$DG$148,'TN01-04'!AW$11,0),$H$1:$T$2,2,1)</f>
        <v>3.33</v>
      </c>
      <c r="AX24" s="28">
        <f>HLOOKUP(VLOOKUP($A24,Sheet!$A$7:$DG$148,'TN01-04'!AX$11,0),$H$1:$T$2,2,1)</f>
        <v>0</v>
      </c>
      <c r="AY24" s="28">
        <f>HLOOKUP(VLOOKUP($A24,Sheet!$A$7:$DG$148,'TN01-04'!AY$11,0),$H$1:$T$2,2,1)</f>
        <v>0</v>
      </c>
      <c r="AZ24" s="28">
        <f>HLOOKUP(VLOOKUP($A24,Sheet!$A$7:$DG$148,'TN01-04'!AZ$11,0),$H$1:$T$2,2,1)</f>
        <v>0</v>
      </c>
      <c r="BA24" s="28">
        <f>HLOOKUP(VLOOKUP($A24,Sheet!$A$7:$DG$148,'TN01-04'!BA$11,0),$H$1:$T$2,2,1)</f>
        <v>3.65</v>
      </c>
      <c r="BB24" s="33">
        <f>IF(VLOOKUP($A24,Sheet!$A$7:$DG$148,'TN01-04'!BB$11,0)="","",VLOOKUP($A24,Sheet!$A$7:$DG$148,'TN01-04'!BB$11,0))</f>
        <v>5</v>
      </c>
      <c r="BC24" s="36">
        <f>IF(VLOOKUP($A24,Sheet!$A$7:$DG$148,'TN01-04'!BC$11,0)="","",VLOOKUP($A24,Sheet!$A$7:$DG$148,'TN01-04'!BC$11,0))</f>
        <v>0</v>
      </c>
      <c r="BD24" s="28">
        <f>HLOOKUP(VLOOKUP($A24,Sheet!$A$7:$DG$148,'TN01-04'!BD$11,0),$H$1:$T$2,2,1)</f>
        <v>2</v>
      </c>
      <c r="BE24" s="28">
        <f>HLOOKUP(VLOOKUP($A24,Sheet!$A$7:$DG$148,'TN01-04'!BE$11,0),$H$1:$T$2,2,1)</f>
        <v>2</v>
      </c>
      <c r="BF24" s="28">
        <f>HLOOKUP(VLOOKUP($A24,Sheet!$A$7:$DG$148,'TN01-04'!BF$11,0),$H$1:$T$2,2,1)</f>
        <v>1.65</v>
      </c>
      <c r="BG24" s="28">
        <f>HLOOKUP(VLOOKUP($A24,Sheet!$A$7:$DG$148,'TN01-04'!BG$11,0),$H$1:$T$2,2,1)</f>
        <v>2.33</v>
      </c>
      <c r="BH24" s="28">
        <f>HLOOKUP(VLOOKUP($A24,Sheet!$A$7:$DG$148,'TN01-04'!BH$11,0),$H$1:$T$2,2,1)</f>
        <v>1.65</v>
      </c>
      <c r="BI24" s="28">
        <f>HLOOKUP(VLOOKUP($A24,Sheet!$A$7:$DG$148,'TN01-04'!BI$11,0),$H$1:$T$2,2,1)</f>
        <v>2.33</v>
      </c>
      <c r="BJ24" s="28">
        <f>HLOOKUP(VLOOKUP($A24,Sheet!$A$7:$DG$148,'TN01-04'!BJ$11,0),$H$1:$T$2,2,1)</f>
        <v>3.65</v>
      </c>
      <c r="BK24" s="28">
        <f>HLOOKUP(VLOOKUP($A24,Sheet!$A$7:$DG$148,'TN01-04'!BK$11,0),$H$1:$T$2,2,1)</f>
        <v>2</v>
      </c>
      <c r="BL24" s="28">
        <f>HLOOKUP(VLOOKUP($A24,Sheet!$A$7:$DG$148,'TN01-04'!BL$11,0),$H$1:$T$2,2,1)</f>
        <v>1.65</v>
      </c>
      <c r="BM24" s="28">
        <f>HLOOKUP(VLOOKUP($A24,Sheet!$A$7:$DG$148,'TN01-04'!BM$11,0),$H$1:$T$2,2,1)</f>
        <v>1.65</v>
      </c>
      <c r="BN24" s="28">
        <f>HLOOKUP(VLOOKUP($A24,Sheet!$A$7:$DG$148,'TN01-04'!BN$11,0),$H$1:$T$2,2,1)</f>
        <v>1.65</v>
      </c>
      <c r="BO24" s="28">
        <f>HLOOKUP(VLOOKUP($A24,Sheet!$A$7:$DG$148,'TN01-04'!BO$11,0),$H$1:$T$2,2,1)</f>
        <v>2.33</v>
      </c>
      <c r="BP24" s="28">
        <f>HLOOKUP(VLOOKUP($A24,Sheet!$A$7:$DG$148,'TN01-04'!BP$11,0),$H$1:$T$2,2,1)</f>
        <v>2</v>
      </c>
      <c r="BQ24" s="28">
        <f>HLOOKUP(VLOOKUP($A24,Sheet!$A$7:$DG$148,'TN01-04'!BQ$11,0),$H$1:$T$2,2,1)</f>
        <v>0</v>
      </c>
      <c r="BR24" s="28">
        <f>HLOOKUP(VLOOKUP($A24,Sheet!$A$7:$DG$148,'TN01-04'!BR$11,0),$H$1:$T$2,2,1)</f>
        <v>3</v>
      </c>
      <c r="BS24" s="28">
        <f>HLOOKUP(VLOOKUP($A24,Sheet!$A$7:$DG$148,'TN01-04'!BS$11,0),$H$1:$T$2,2,1)</f>
        <v>1.65</v>
      </c>
      <c r="BT24" s="28">
        <f>HLOOKUP(VLOOKUP($A24,Sheet!$A$7:$DG$148,'TN01-04'!BT$11,0),$H$1:$T$2,2,1)</f>
        <v>2.65</v>
      </c>
      <c r="BU24" s="28">
        <f>HLOOKUP(VLOOKUP($A24,Sheet!$A$7:$DG$148,'TN01-04'!BU$11,0),$H$1:$T$2,2,1)</f>
        <v>2.33</v>
      </c>
      <c r="BV24" s="28">
        <f>HLOOKUP(VLOOKUP($A24,Sheet!$A$7:$DG$148,'TN01-04'!BV$11,0),$H$1:$T$2,2,1)</f>
        <v>3.33</v>
      </c>
      <c r="BW24" s="28">
        <f>HLOOKUP(VLOOKUP($A24,Sheet!$A$7:$DG$148,'TN01-04'!BW$11,0),$H$1:$T$2,2,1)</f>
        <v>3.33</v>
      </c>
      <c r="BX24" s="33">
        <f>IF(VLOOKUP($A24,Sheet!$A$7:$DG$148,'TN01-04'!BX$11,0)="","",VLOOKUP($A24,Sheet!$A$7:$DG$148,'TN01-04'!BX$11,0))</f>
        <v>50</v>
      </c>
      <c r="BY24" s="36">
        <f>IF(VLOOKUP($A24,Sheet!$A$7:$DG$148,'TN01-04'!BY$11,0)="","",VLOOKUP($A24,Sheet!$A$7:$DG$148,'TN01-04'!BY$11,0))</f>
        <v>0</v>
      </c>
      <c r="BZ24" s="28">
        <f>HLOOKUP(VLOOKUP($A24,Sheet!$A$7:$DG$148,'TN01-04'!BZ$11,0),$H$1:$T$2,2,1)</f>
        <v>3.65</v>
      </c>
      <c r="CA24" s="28">
        <f>HLOOKUP(VLOOKUP($A24,Sheet!$A$7:$DG$148,'TN01-04'!CA$11,0),$H$1:$T$2,2,1)</f>
        <v>0</v>
      </c>
      <c r="CB24" s="28">
        <f>HLOOKUP(VLOOKUP($A24,Sheet!$A$7:$DG$148,'TN01-04'!CB$11,0),$H$1:$T$2,2,1)</f>
        <v>2.33</v>
      </c>
      <c r="CC24" s="28">
        <f>HLOOKUP(VLOOKUP($A24,Sheet!$A$7:$DG$148,'TN01-04'!CC$11,0),$H$1:$T$2,2,1)</f>
        <v>0</v>
      </c>
      <c r="CD24" s="28">
        <f>HLOOKUP(VLOOKUP($A24,Sheet!$A$7:$DG$148,'TN01-04'!CD$11,0),$H$1:$T$2,2,1)</f>
        <v>4</v>
      </c>
      <c r="CE24" s="28">
        <f>HLOOKUP(VLOOKUP($A24,Sheet!$A$7:$DG$148,'TN01-04'!CE$11,0),$H$1:$T$2,2,1)</f>
        <v>3</v>
      </c>
      <c r="CF24" s="28">
        <f>HLOOKUP(VLOOKUP($A24,Sheet!$A$7:$DG$148,'TN01-04'!CF$11,0),$H$1:$T$2,2,1)</f>
        <v>4</v>
      </c>
      <c r="CG24" s="28">
        <f>HLOOKUP(VLOOKUP($A24,Sheet!$A$7:$DG$148,'TN01-04'!CG$11,0),$H$1:$T$2,2,1)</f>
        <v>3</v>
      </c>
      <c r="CH24" s="28">
        <f>HLOOKUP(VLOOKUP($A24,Sheet!$A$7:$DG$148,'TN01-04'!CH$11,0),$H$1:$T$2,2,1)</f>
        <v>0</v>
      </c>
      <c r="CI24" s="28">
        <f>HLOOKUP(VLOOKUP($A24,Sheet!$A$7:$DG$148,'TN01-04'!CI$11,0),$H$1:$T$2,2,1)</f>
        <v>2.65</v>
      </c>
      <c r="CJ24" s="28">
        <f>HLOOKUP(VLOOKUP($A24,Sheet!$A$7:$DG$148,'TN01-04'!CJ$11,0),$H$1:$T$2,2,1)</f>
        <v>0</v>
      </c>
      <c r="CK24" s="28">
        <f>HLOOKUP(VLOOKUP($A24,Sheet!$A$7:$DG$148,'TN01-04'!CK$11,0),$H$1:$T$2,2,1)</f>
        <v>0</v>
      </c>
      <c r="CL24" s="28">
        <f>HLOOKUP(VLOOKUP($A24,Sheet!$A$7:$DG$148,'TN01-04'!CL$11,0),$H$1:$T$2,2,1)</f>
        <v>0</v>
      </c>
      <c r="CM24" s="28">
        <f>HLOOKUP(VLOOKUP($A24,Sheet!$A$7:$DG$148,'TN01-04'!CM$11,0),$H$1:$T$2,2,1)</f>
        <v>0</v>
      </c>
      <c r="CN24" s="28">
        <f>HLOOKUP(VLOOKUP($A24,Sheet!$A$7:$DG$148,'TN01-04'!CN$11,0),$H$1:$T$2,2,1)</f>
        <v>2</v>
      </c>
      <c r="CO24" s="28">
        <f>HLOOKUP(VLOOKUP($A24,Sheet!$A$7:$DG$148,'TN01-04'!CO$11,0),$H$1:$T$2,2,1)</f>
        <v>3.33</v>
      </c>
      <c r="CP24" s="28">
        <f>HLOOKUP(VLOOKUP($A24,Sheet!$A$7:$DG$148,'TN01-04'!CP$11,0),$H$1:$T$2,2,1)</f>
        <v>4</v>
      </c>
      <c r="CQ24" s="28">
        <f>HLOOKUP(VLOOKUP($A24,Sheet!$A$7:$DG$148,'TN01-04'!CQ$11,0),$H$1:$T$2,2,1)</f>
        <v>1.65</v>
      </c>
      <c r="CR24" s="28">
        <f>HLOOKUP(VLOOKUP($A24,Sheet!$A$7:$DG$148,'TN01-04'!CR$11,0),$H$1:$T$2,2,1)</f>
        <v>3.33</v>
      </c>
      <c r="CS24" s="33">
        <f>IF(VLOOKUP($A24,Sheet!$A$7:$DG$148,'TN01-04'!CS$11,0)="","",VLOOKUP($A24,Sheet!$A$7:$DG$148,'TN01-04'!CS$11,0))</f>
        <v>27</v>
      </c>
      <c r="CT24" s="36">
        <f>IF(VLOOKUP($A24,Sheet!$A$7:$DG$148,'TN01-04'!CT$11,0)="","",VLOOKUP($A24,Sheet!$A$7:$DG$148,'TN01-04'!CT$11,0))</f>
        <v>0</v>
      </c>
      <c r="CU24" s="38">
        <f t="shared" si="2"/>
        <v>128</v>
      </c>
      <c r="CV24" s="38">
        <f t="shared" si="2"/>
        <v>0</v>
      </c>
      <c r="CW24" s="38">
        <f t="shared" si="3"/>
        <v>0</v>
      </c>
      <c r="CX24" s="38">
        <f t="shared" si="4"/>
        <v>128</v>
      </c>
      <c r="CY24" s="38">
        <f t="shared" si="5"/>
        <v>2.66</v>
      </c>
      <c r="CZ24" s="38"/>
      <c r="DA24" s="28">
        <f>HLOOKUP(VLOOKUP($A24,Sheet!$A$7:$DG$148,'TN01-04'!DA$11,0),$H$1:$T$2,2,1)</f>
        <v>0</v>
      </c>
      <c r="DB24" s="28">
        <f>HLOOKUP(VLOOKUP($A24,Sheet!$A$7:$DG$148,'TN01-04'!DB$11,0),$H$1:$T$2,2,1)</f>
        <v>0</v>
      </c>
      <c r="DC24" s="28">
        <f>HLOOKUP(VLOOKUP($A24,Sheet!$A$7:$DG$148,'TN01-04'!DC$11,0),$H$1:$T$2,2,1)</f>
        <v>4</v>
      </c>
      <c r="DD24" s="28">
        <f>HLOOKUP(VLOOKUP($A24,Sheet!$A$7:$DG$148,'TN01-04'!DD$11,0),$H$1:$T$2,2,1)</f>
        <v>0</v>
      </c>
      <c r="DE24" s="38"/>
      <c r="DF24" s="38">
        <f t="shared" si="6"/>
        <v>4</v>
      </c>
      <c r="DG24" s="38"/>
      <c r="DH24" s="33">
        <f>IF(VLOOKUP($A24,Sheet!$A$7:$DG$148,'TN01-04'!DH$11,0)="","",VLOOKUP($A24,Sheet!$A$7:$DG$148,'TN01-04'!DH$11,0))</f>
        <v>5</v>
      </c>
      <c r="DI24" s="36">
        <f>IF(VLOOKUP($A24,Sheet!$A$7:$DG$148,'TN01-04'!DI$11,0)="","",VLOOKUP($A24,Sheet!$A$7:$DG$148,'TN01-04'!DI$11,0))</f>
        <v>0</v>
      </c>
      <c r="DJ24" s="38">
        <f t="shared" si="7"/>
        <v>133</v>
      </c>
      <c r="DK24" s="38">
        <f t="shared" si="8"/>
        <v>0</v>
      </c>
      <c r="DL24" s="38">
        <f t="shared" si="9"/>
        <v>2.71</v>
      </c>
      <c r="DM24" s="38"/>
      <c r="DN24" s="33">
        <f>IF(VLOOKUP($A24,Sheet!$A$7:$DG$148,'TN01-04'!DN$11,0)="","",VLOOKUP($A24,Sheet!$A$7:$DG$148,'TN01-04'!DN$11,0))</f>
        <v>138</v>
      </c>
      <c r="DO24" s="36">
        <f>IF(VLOOKUP($A24,Sheet!$A$7:$DG$148,'TN01-04'!DO$11,0)="","",VLOOKUP($A24,Sheet!$A$7:$DG$148,'TN01-04'!DO$11,0))</f>
        <v>0</v>
      </c>
      <c r="DP24" s="28">
        <f>IF(VLOOKUP($A24,Sheet!$A$7:$DG$148,'TN01-04'!DP$11,0)="","",VLOOKUP($A24,Sheet!$A$7:$DG$148,'TN01-04'!DP$11,0))</f>
        <v>137</v>
      </c>
      <c r="DQ24" s="28">
        <f>IF(VLOOKUP($A24,Sheet!$A$7:$DG$148,'TN01-04'!DQ$11,0)="","",VLOOKUP($A24,Sheet!$A$7:$DG$148,'TN01-04'!DQ$11,0))</f>
        <v>138</v>
      </c>
      <c r="DR24" s="28">
        <f>IF(VLOOKUP($A24,Sheet!$A$7:$DG$148,'TN01-04'!DR$11,0)="","",VLOOKUP($A24,Sheet!$A$7:$DG$148,'TN01-04'!DR$11,0))</f>
        <v>6.75</v>
      </c>
      <c r="DS24" s="28">
        <f>IF(VLOOKUP($A24,Sheet!$A$7:$DG$148,'TN01-04'!DS$11,0)="","",VLOOKUP($A24,Sheet!$A$7:$DG$148,'TN01-04'!DS$11,0))</f>
        <v>2.71</v>
      </c>
      <c r="DT24" s="28" t="str">
        <f>IF(VLOOKUP($A24,Sheet!$A$7:$DG$148,'TN01-04'!DT$11,0)="","",VLOOKUP($A24,Sheet!$A$7:$DG$148,'TN01-04'!DT$11,0))</f>
        <v/>
      </c>
      <c r="DU24" s="42">
        <f t="shared" si="10"/>
        <v>0</v>
      </c>
    </row>
    <row r="25" spans="1:125" ht="15.95" customHeight="1" x14ac:dyDescent="0.2">
      <c r="A25" s="25">
        <v>2220247920</v>
      </c>
      <c r="B25" s="26" t="s">
        <v>7</v>
      </c>
      <c r="C25" s="26" t="s">
        <v>49</v>
      </c>
      <c r="D25" s="26" t="s">
        <v>130</v>
      </c>
      <c r="E25" s="27">
        <v>35860</v>
      </c>
      <c r="F25" s="26" t="s">
        <v>209</v>
      </c>
      <c r="G25" s="26" t="s">
        <v>212</v>
      </c>
      <c r="H25" s="28">
        <f>HLOOKUP(VLOOKUP($A25,Sheet!$A$7:$DG$148,'TN01-04'!H$11,0),$H$1:$T$2,2,1)</f>
        <v>4</v>
      </c>
      <c r="I25" s="28">
        <f>HLOOKUP(VLOOKUP($A25,Sheet!$A$7:$DG$148,'TN01-04'!I$11,0),$H$1:$T$2,2,1)</f>
        <v>3</v>
      </c>
      <c r="J25" s="28">
        <f>HLOOKUP(VLOOKUP($A25,Sheet!$A$7:$DG$148,'TN01-04'!J$11,0),$H$1:$T$2,2,1)</f>
        <v>3.65</v>
      </c>
      <c r="K25" s="28">
        <f>HLOOKUP(VLOOKUP($A25,Sheet!$A$7:$DG$148,'TN01-04'!K$11,0),$H$1:$T$2,2,1)</f>
        <v>2.65</v>
      </c>
      <c r="L25" s="28">
        <f>HLOOKUP(VLOOKUP($A25,Sheet!$A$7:$DG$148,'TN01-04'!L$11,0),$H$1:$T$2,2,1)</f>
        <v>2.65</v>
      </c>
      <c r="M25" s="28">
        <f>HLOOKUP(VLOOKUP($A25,Sheet!$A$7:$DG$148,'TN01-04'!M$11,0),$H$1:$T$2,2,1)</f>
        <v>2.65</v>
      </c>
      <c r="N25" s="28">
        <f>HLOOKUP(VLOOKUP($A25,Sheet!$A$7:$DG$148,'TN01-04'!N$11,0),$H$1:$T$2,2,1)</f>
        <v>1</v>
      </c>
      <c r="O25" s="28">
        <f>HLOOKUP(VLOOKUP($A25,Sheet!$A$7:$DG$148,'TN01-04'!O$11,0),$H$1:$T$2,2,1)</f>
        <v>0</v>
      </c>
      <c r="P25" s="28">
        <f>HLOOKUP(VLOOKUP($A25,Sheet!$A$7:$DG$148,'TN01-04'!P$11,0),$H$1:$T$2,2,1)</f>
        <v>3.33</v>
      </c>
      <c r="Q25" s="28">
        <f>HLOOKUP(VLOOKUP($A25,Sheet!$A$7:$DG$148,'TN01-04'!Q$11,0),$H$1:$T$2,2,1)</f>
        <v>0</v>
      </c>
      <c r="R25" s="28">
        <f>HLOOKUP(VLOOKUP($A25,Sheet!$A$7:$DG$148,'TN01-04'!R$11,0),$H$1:$T$2,2,1)</f>
        <v>0</v>
      </c>
      <c r="S25" s="28">
        <f>HLOOKUP(VLOOKUP($A25,Sheet!$A$7:$DG$148,'TN01-04'!S$11,0),$H$1:$T$2,2,1)</f>
        <v>0</v>
      </c>
      <c r="T25" s="28">
        <f>HLOOKUP(VLOOKUP($A25,Sheet!$A$7:$DG$148,'TN01-04'!T$11,0),$H$1:$T$2,2,1)</f>
        <v>0</v>
      </c>
      <c r="U25" s="28">
        <f>HLOOKUP(VLOOKUP($A25,Sheet!$A$7:$DG$148,'TN01-04'!U$11,0),$H$1:$T$2,2,1)</f>
        <v>3.33</v>
      </c>
      <c r="V25" s="28">
        <f>HLOOKUP(VLOOKUP($A25,Sheet!$A$7:$DG$148,'TN01-04'!V$11,0),$H$1:$T$2,2,1)</f>
        <v>2.33</v>
      </c>
      <c r="W25" s="28">
        <f>HLOOKUP(VLOOKUP($A25,Sheet!$A$7:$DG$148,'TN01-04'!W$11,0),$H$1:$T$2,2,1)</f>
        <v>4</v>
      </c>
      <c r="X25" s="28">
        <f>HLOOKUP(VLOOKUP($A25,Sheet!$A$7:$DG$148,'TN01-04'!X$11,0),$H$1:$T$2,2,1)</f>
        <v>3.65</v>
      </c>
      <c r="Y25" s="28">
        <f>HLOOKUP(VLOOKUP($A25,Sheet!$A$7:$DG$148,'TN01-04'!Y$11,0),$H$1:$T$2,2,1)</f>
        <v>2</v>
      </c>
      <c r="Z25" s="28">
        <f>HLOOKUP(VLOOKUP($A25,Sheet!$A$7:$DG$148,'TN01-04'!Z$11,0),$H$1:$T$2,2,1)</f>
        <v>2.65</v>
      </c>
      <c r="AA25" s="28">
        <f>HLOOKUP(VLOOKUP($A25,Sheet!$A$7:$DG$148,'TN01-04'!AA$11,0),$H$1:$T$2,2,1)</f>
        <v>1.65</v>
      </c>
      <c r="AB25" s="28">
        <f>HLOOKUP(VLOOKUP($A25,Sheet!$A$7:$DG$148,'TN01-04'!AB$11,0),$H$1:$T$2,2,1)</f>
        <v>3.33</v>
      </c>
      <c r="AC25" s="28">
        <f>HLOOKUP(VLOOKUP($A25,Sheet!$A$7:$DG$148,'TN01-04'!AC$11,0),$H$1:$T$2,2,1)</f>
        <v>2.65</v>
      </c>
      <c r="AD25" s="28">
        <f>HLOOKUP(VLOOKUP($A25,Sheet!$A$7:$DG$148,'TN01-04'!AD$11,0),$H$1:$T$2,2,1)</f>
        <v>2.33</v>
      </c>
      <c r="AE25" s="28">
        <f>HLOOKUP(VLOOKUP($A25,Sheet!$A$7:$DG$148,'TN01-04'!AE$11,0),$H$1:$T$2,2,1)</f>
        <v>1.65</v>
      </c>
      <c r="AF25" s="28">
        <f>HLOOKUP(VLOOKUP($A25,Sheet!$A$7:$DG$148,'TN01-04'!AF$11,0),$H$1:$T$2,2,1)</f>
        <v>3.65</v>
      </c>
      <c r="AG25" s="28">
        <f>HLOOKUP(VLOOKUP($A25,Sheet!$A$7:$DG$148,'TN01-04'!AG$11,0),$H$1:$T$2,2,1)</f>
        <v>2.33</v>
      </c>
      <c r="AH25" s="28">
        <f>HLOOKUP(VLOOKUP($A25,Sheet!$A$7:$DG$148,'TN01-04'!AH$11,0),$H$1:$T$2,2,1)</f>
        <v>2</v>
      </c>
      <c r="AI25" s="28">
        <f>HLOOKUP(VLOOKUP($A25,Sheet!$A$7:$DG$148,'TN01-04'!AI$11,0),$H$1:$T$2,2,1)</f>
        <v>3</v>
      </c>
      <c r="AJ25" s="28">
        <f>HLOOKUP(VLOOKUP($A25,Sheet!$A$7:$DG$148,'TN01-04'!AJ$11,0),$H$1:$T$2,2,1)</f>
        <v>2.65</v>
      </c>
      <c r="AK25" s="33">
        <f>IF(VLOOKUP($A25,Sheet!$A$7:$DG$148,'TN01-04'!AK$11,0)="","",VLOOKUP($A25,Sheet!$A$7:$DG$148,'TN01-04'!AK$11,0))</f>
        <v>51</v>
      </c>
      <c r="AL25" s="36">
        <f>IF(VLOOKUP($A25,Sheet!$A$7:$DG$148,'TN01-04'!AL$11,0)="","",VLOOKUP($A25,Sheet!$A$7:$DG$148,'TN01-04'!AL$11,0))</f>
        <v>0</v>
      </c>
      <c r="AM25" s="28">
        <f>HLOOKUP(VLOOKUP($A25,Sheet!$A$7:$DG$148,'TN01-04'!AM$11,0),$H$1:$T$2,2,1)</f>
        <v>3</v>
      </c>
      <c r="AN25" s="28">
        <f>HLOOKUP(VLOOKUP($A25,Sheet!$A$7:$DG$148,'TN01-04'!AN$11,0),$H$1:$T$2,2,1)</f>
        <v>3</v>
      </c>
      <c r="AO25" s="28">
        <f>HLOOKUP(VLOOKUP($A25,Sheet!$A$7:$DG$148,'TN01-04'!AO$11,0),$H$1:$T$2,2,1)</f>
        <v>4</v>
      </c>
      <c r="AP25" s="28">
        <f>HLOOKUP(VLOOKUP($A25,Sheet!$A$7:$DG$148,'TN01-04'!AP$11,0),$H$1:$T$2,2,1)</f>
        <v>0</v>
      </c>
      <c r="AQ25" s="28">
        <f>HLOOKUP(VLOOKUP($A25,Sheet!$A$7:$DG$148,'TN01-04'!AQ$11,0),$H$1:$T$2,2,1)</f>
        <v>0</v>
      </c>
      <c r="AR25" s="28">
        <f>HLOOKUP(VLOOKUP($A25,Sheet!$A$7:$DG$148,'TN01-04'!AR$11,0),$H$1:$T$2,2,1)</f>
        <v>0</v>
      </c>
      <c r="AS25" s="28">
        <f>HLOOKUP(VLOOKUP($A25,Sheet!$A$7:$DG$148,'TN01-04'!AS$11,0),$H$1:$T$2,2,1)</f>
        <v>0</v>
      </c>
      <c r="AT25" s="28">
        <f>HLOOKUP(VLOOKUP($A25,Sheet!$A$7:$DG$148,'TN01-04'!AT$11,0),$H$1:$T$2,2,1)</f>
        <v>0</v>
      </c>
      <c r="AU25" s="28">
        <f>HLOOKUP(VLOOKUP($A25,Sheet!$A$7:$DG$148,'TN01-04'!AU$11,0),$H$1:$T$2,2,1)</f>
        <v>0</v>
      </c>
      <c r="AV25" s="28">
        <f>HLOOKUP(VLOOKUP($A25,Sheet!$A$7:$DG$148,'TN01-04'!AV$11,0),$H$1:$T$2,2,1)</f>
        <v>0</v>
      </c>
      <c r="AW25" s="28">
        <f>HLOOKUP(VLOOKUP($A25,Sheet!$A$7:$DG$148,'TN01-04'!AW$11,0),$H$1:$T$2,2,1)</f>
        <v>0</v>
      </c>
      <c r="AX25" s="28">
        <f>HLOOKUP(VLOOKUP($A25,Sheet!$A$7:$DG$148,'TN01-04'!AX$11,0),$H$1:$T$2,2,1)</f>
        <v>0</v>
      </c>
      <c r="AY25" s="28">
        <f>HLOOKUP(VLOOKUP($A25,Sheet!$A$7:$DG$148,'TN01-04'!AY$11,0),$H$1:$T$2,2,1)</f>
        <v>3</v>
      </c>
      <c r="AZ25" s="28">
        <f>HLOOKUP(VLOOKUP($A25,Sheet!$A$7:$DG$148,'TN01-04'!AZ$11,0),$H$1:$T$2,2,1)</f>
        <v>0</v>
      </c>
      <c r="BA25" s="28">
        <f>HLOOKUP(VLOOKUP($A25,Sheet!$A$7:$DG$148,'TN01-04'!BA$11,0),$H$1:$T$2,2,1)</f>
        <v>4</v>
      </c>
      <c r="BB25" s="33">
        <f>IF(VLOOKUP($A25,Sheet!$A$7:$DG$148,'TN01-04'!BB$11,0)="","",VLOOKUP($A25,Sheet!$A$7:$DG$148,'TN01-04'!BB$11,0))</f>
        <v>5</v>
      </c>
      <c r="BC25" s="36">
        <f>IF(VLOOKUP($A25,Sheet!$A$7:$DG$148,'TN01-04'!BC$11,0)="","",VLOOKUP($A25,Sheet!$A$7:$DG$148,'TN01-04'!BC$11,0))</f>
        <v>0</v>
      </c>
      <c r="BD25" s="28">
        <f>HLOOKUP(VLOOKUP($A25,Sheet!$A$7:$DG$148,'TN01-04'!BD$11,0),$H$1:$T$2,2,1)</f>
        <v>1</v>
      </c>
      <c r="BE25" s="28">
        <f>HLOOKUP(VLOOKUP($A25,Sheet!$A$7:$DG$148,'TN01-04'!BE$11,0),$H$1:$T$2,2,1)</f>
        <v>1.65</v>
      </c>
      <c r="BF25" s="28">
        <f>HLOOKUP(VLOOKUP($A25,Sheet!$A$7:$DG$148,'TN01-04'!BF$11,0),$H$1:$T$2,2,1)</f>
        <v>2.65</v>
      </c>
      <c r="BG25" s="28">
        <f>HLOOKUP(VLOOKUP($A25,Sheet!$A$7:$DG$148,'TN01-04'!BG$11,0),$H$1:$T$2,2,1)</f>
        <v>2</v>
      </c>
      <c r="BH25" s="28">
        <f>HLOOKUP(VLOOKUP($A25,Sheet!$A$7:$DG$148,'TN01-04'!BH$11,0),$H$1:$T$2,2,1)</f>
        <v>1.65</v>
      </c>
      <c r="BI25" s="28">
        <f>HLOOKUP(VLOOKUP($A25,Sheet!$A$7:$DG$148,'TN01-04'!BI$11,0),$H$1:$T$2,2,1)</f>
        <v>1.65</v>
      </c>
      <c r="BJ25" s="28">
        <f>HLOOKUP(VLOOKUP($A25,Sheet!$A$7:$DG$148,'TN01-04'!BJ$11,0),$H$1:$T$2,2,1)</f>
        <v>3</v>
      </c>
      <c r="BK25" s="28">
        <f>HLOOKUP(VLOOKUP($A25,Sheet!$A$7:$DG$148,'TN01-04'!BK$11,0),$H$1:$T$2,2,1)</f>
        <v>2</v>
      </c>
      <c r="BL25" s="28">
        <f>HLOOKUP(VLOOKUP($A25,Sheet!$A$7:$DG$148,'TN01-04'!BL$11,0),$H$1:$T$2,2,1)</f>
        <v>2.33</v>
      </c>
      <c r="BM25" s="28">
        <f>HLOOKUP(VLOOKUP($A25,Sheet!$A$7:$DG$148,'TN01-04'!BM$11,0),$H$1:$T$2,2,1)</f>
        <v>2</v>
      </c>
      <c r="BN25" s="28">
        <f>HLOOKUP(VLOOKUP($A25,Sheet!$A$7:$DG$148,'TN01-04'!BN$11,0),$H$1:$T$2,2,1)</f>
        <v>2.33</v>
      </c>
      <c r="BO25" s="28">
        <f>HLOOKUP(VLOOKUP($A25,Sheet!$A$7:$DG$148,'TN01-04'!BO$11,0),$H$1:$T$2,2,1)</f>
        <v>1.65</v>
      </c>
      <c r="BP25" s="28">
        <f>HLOOKUP(VLOOKUP($A25,Sheet!$A$7:$DG$148,'TN01-04'!BP$11,0),$H$1:$T$2,2,1)</f>
        <v>2.65</v>
      </c>
      <c r="BQ25" s="28">
        <f>HLOOKUP(VLOOKUP($A25,Sheet!$A$7:$DG$148,'TN01-04'!BQ$11,0),$H$1:$T$2,2,1)</f>
        <v>0</v>
      </c>
      <c r="BR25" s="28">
        <f>HLOOKUP(VLOOKUP($A25,Sheet!$A$7:$DG$148,'TN01-04'!BR$11,0),$H$1:$T$2,2,1)</f>
        <v>3</v>
      </c>
      <c r="BS25" s="28">
        <f>HLOOKUP(VLOOKUP($A25,Sheet!$A$7:$DG$148,'TN01-04'!BS$11,0),$H$1:$T$2,2,1)</f>
        <v>3.65</v>
      </c>
      <c r="BT25" s="28">
        <f>HLOOKUP(VLOOKUP($A25,Sheet!$A$7:$DG$148,'TN01-04'!BT$11,0),$H$1:$T$2,2,1)</f>
        <v>2.65</v>
      </c>
      <c r="BU25" s="28">
        <f>HLOOKUP(VLOOKUP($A25,Sheet!$A$7:$DG$148,'TN01-04'!BU$11,0),$H$1:$T$2,2,1)</f>
        <v>2</v>
      </c>
      <c r="BV25" s="28">
        <f>HLOOKUP(VLOOKUP($A25,Sheet!$A$7:$DG$148,'TN01-04'!BV$11,0),$H$1:$T$2,2,1)</f>
        <v>2</v>
      </c>
      <c r="BW25" s="28">
        <f>HLOOKUP(VLOOKUP($A25,Sheet!$A$7:$DG$148,'TN01-04'!BW$11,0),$H$1:$T$2,2,1)</f>
        <v>3.33</v>
      </c>
      <c r="BX25" s="33">
        <f>IF(VLOOKUP($A25,Sheet!$A$7:$DG$148,'TN01-04'!BX$11,0)="","",VLOOKUP($A25,Sheet!$A$7:$DG$148,'TN01-04'!BX$11,0))</f>
        <v>50</v>
      </c>
      <c r="BY25" s="36">
        <f>IF(VLOOKUP($A25,Sheet!$A$7:$DG$148,'TN01-04'!BY$11,0)="","",VLOOKUP($A25,Sheet!$A$7:$DG$148,'TN01-04'!BY$11,0))</f>
        <v>0</v>
      </c>
      <c r="BZ25" s="28">
        <f>HLOOKUP(VLOOKUP($A25,Sheet!$A$7:$DG$148,'TN01-04'!BZ$11,0),$H$1:$T$2,2,1)</f>
        <v>3</v>
      </c>
      <c r="CA25" s="28">
        <f>HLOOKUP(VLOOKUP($A25,Sheet!$A$7:$DG$148,'TN01-04'!CA$11,0),$H$1:$T$2,2,1)</f>
        <v>0</v>
      </c>
      <c r="CB25" s="28">
        <f>HLOOKUP(VLOOKUP($A25,Sheet!$A$7:$DG$148,'TN01-04'!CB$11,0),$H$1:$T$2,2,1)</f>
        <v>2.33</v>
      </c>
      <c r="CC25" s="28">
        <f>HLOOKUP(VLOOKUP($A25,Sheet!$A$7:$DG$148,'TN01-04'!CC$11,0),$H$1:$T$2,2,1)</f>
        <v>0</v>
      </c>
      <c r="CD25" s="28">
        <f>HLOOKUP(VLOOKUP($A25,Sheet!$A$7:$DG$148,'TN01-04'!CD$11,0),$H$1:$T$2,2,1)</f>
        <v>3</v>
      </c>
      <c r="CE25" s="28">
        <f>HLOOKUP(VLOOKUP($A25,Sheet!$A$7:$DG$148,'TN01-04'!CE$11,0),$H$1:$T$2,2,1)</f>
        <v>2.65</v>
      </c>
      <c r="CF25" s="28">
        <f>HLOOKUP(VLOOKUP($A25,Sheet!$A$7:$DG$148,'TN01-04'!CF$11,0),$H$1:$T$2,2,1)</f>
        <v>3.65</v>
      </c>
      <c r="CG25" s="28">
        <f>HLOOKUP(VLOOKUP($A25,Sheet!$A$7:$DG$148,'TN01-04'!CG$11,0),$H$1:$T$2,2,1)</f>
        <v>2.65</v>
      </c>
      <c r="CH25" s="28">
        <f>HLOOKUP(VLOOKUP($A25,Sheet!$A$7:$DG$148,'TN01-04'!CH$11,0),$H$1:$T$2,2,1)</f>
        <v>0</v>
      </c>
      <c r="CI25" s="28">
        <f>HLOOKUP(VLOOKUP($A25,Sheet!$A$7:$DG$148,'TN01-04'!CI$11,0),$H$1:$T$2,2,1)</f>
        <v>2.33</v>
      </c>
      <c r="CJ25" s="28">
        <f>HLOOKUP(VLOOKUP($A25,Sheet!$A$7:$DG$148,'TN01-04'!CJ$11,0),$H$1:$T$2,2,1)</f>
        <v>0</v>
      </c>
      <c r="CK25" s="28">
        <f>HLOOKUP(VLOOKUP($A25,Sheet!$A$7:$DG$148,'TN01-04'!CK$11,0),$H$1:$T$2,2,1)</f>
        <v>0</v>
      </c>
      <c r="CL25" s="28">
        <f>HLOOKUP(VLOOKUP($A25,Sheet!$A$7:$DG$148,'TN01-04'!CL$11,0),$H$1:$T$2,2,1)</f>
        <v>0</v>
      </c>
      <c r="CM25" s="28">
        <f>HLOOKUP(VLOOKUP($A25,Sheet!$A$7:$DG$148,'TN01-04'!CM$11,0),$H$1:$T$2,2,1)</f>
        <v>0</v>
      </c>
      <c r="CN25" s="28">
        <f>HLOOKUP(VLOOKUP($A25,Sheet!$A$7:$DG$148,'TN01-04'!CN$11,0),$H$1:$T$2,2,1)</f>
        <v>1.65</v>
      </c>
      <c r="CO25" s="28">
        <f>HLOOKUP(VLOOKUP($A25,Sheet!$A$7:$DG$148,'TN01-04'!CO$11,0),$H$1:$T$2,2,1)</f>
        <v>2.65</v>
      </c>
      <c r="CP25" s="28">
        <f>HLOOKUP(VLOOKUP($A25,Sheet!$A$7:$DG$148,'TN01-04'!CP$11,0),$H$1:$T$2,2,1)</f>
        <v>3.33</v>
      </c>
      <c r="CQ25" s="28">
        <f>HLOOKUP(VLOOKUP($A25,Sheet!$A$7:$DG$148,'TN01-04'!CQ$11,0),$H$1:$T$2,2,1)</f>
        <v>3.65</v>
      </c>
      <c r="CR25" s="28">
        <f>HLOOKUP(VLOOKUP($A25,Sheet!$A$7:$DG$148,'TN01-04'!CR$11,0),$H$1:$T$2,2,1)</f>
        <v>4</v>
      </c>
      <c r="CS25" s="33">
        <f>IF(VLOOKUP($A25,Sheet!$A$7:$DG$148,'TN01-04'!CS$11,0)="","",VLOOKUP($A25,Sheet!$A$7:$DG$148,'TN01-04'!CS$11,0))</f>
        <v>27</v>
      </c>
      <c r="CT25" s="36">
        <f>IF(VLOOKUP($A25,Sheet!$A$7:$DG$148,'TN01-04'!CT$11,0)="","",VLOOKUP($A25,Sheet!$A$7:$DG$148,'TN01-04'!CT$11,0))</f>
        <v>0</v>
      </c>
      <c r="CU25" s="38">
        <f t="shared" si="2"/>
        <v>128</v>
      </c>
      <c r="CV25" s="38">
        <f t="shared" si="2"/>
        <v>0</v>
      </c>
      <c r="CW25" s="38">
        <f t="shared" si="3"/>
        <v>0</v>
      </c>
      <c r="CX25" s="38">
        <f t="shared" si="4"/>
        <v>128</v>
      </c>
      <c r="CY25" s="38">
        <f t="shared" si="5"/>
        <v>2.52</v>
      </c>
      <c r="CZ25" s="38"/>
      <c r="DA25" s="28">
        <f>HLOOKUP(VLOOKUP($A25,Sheet!$A$7:$DG$148,'TN01-04'!DA$11,0),$H$1:$T$2,2,1)</f>
        <v>0</v>
      </c>
      <c r="DB25" s="28">
        <f>HLOOKUP(VLOOKUP($A25,Sheet!$A$7:$DG$148,'TN01-04'!DB$11,0),$H$1:$T$2,2,1)</f>
        <v>0</v>
      </c>
      <c r="DC25" s="28">
        <f>HLOOKUP(VLOOKUP($A25,Sheet!$A$7:$DG$148,'TN01-04'!DC$11,0),$H$1:$T$2,2,1)</f>
        <v>3</v>
      </c>
      <c r="DD25" s="28">
        <f>HLOOKUP(VLOOKUP($A25,Sheet!$A$7:$DG$148,'TN01-04'!DD$11,0),$H$1:$T$2,2,1)</f>
        <v>0</v>
      </c>
      <c r="DE25" s="38"/>
      <c r="DF25" s="38">
        <f t="shared" si="6"/>
        <v>3</v>
      </c>
      <c r="DG25" s="38"/>
      <c r="DH25" s="33">
        <f>IF(VLOOKUP($A25,Sheet!$A$7:$DG$148,'TN01-04'!DH$11,0)="","",VLOOKUP($A25,Sheet!$A$7:$DG$148,'TN01-04'!DH$11,0))</f>
        <v>5</v>
      </c>
      <c r="DI25" s="36">
        <f>IF(VLOOKUP($A25,Sheet!$A$7:$DG$148,'TN01-04'!DI$11,0)="","",VLOOKUP($A25,Sheet!$A$7:$DG$148,'TN01-04'!DI$11,0))</f>
        <v>0</v>
      </c>
      <c r="DJ25" s="38">
        <f t="shared" si="7"/>
        <v>133</v>
      </c>
      <c r="DK25" s="38">
        <f t="shared" si="8"/>
        <v>0</v>
      </c>
      <c r="DL25" s="38">
        <f t="shared" si="9"/>
        <v>2.54</v>
      </c>
      <c r="DM25" s="38"/>
      <c r="DN25" s="33">
        <f>IF(VLOOKUP($A25,Sheet!$A$7:$DG$148,'TN01-04'!DN$11,0)="","",VLOOKUP($A25,Sheet!$A$7:$DG$148,'TN01-04'!DN$11,0))</f>
        <v>138</v>
      </c>
      <c r="DO25" s="36">
        <f>IF(VLOOKUP($A25,Sheet!$A$7:$DG$148,'TN01-04'!DO$11,0)="","",VLOOKUP($A25,Sheet!$A$7:$DG$148,'TN01-04'!DO$11,0))</f>
        <v>0</v>
      </c>
      <c r="DP25" s="28">
        <f>IF(VLOOKUP($A25,Sheet!$A$7:$DG$148,'TN01-04'!DP$11,0)="","",VLOOKUP($A25,Sheet!$A$7:$DG$148,'TN01-04'!DP$11,0))</f>
        <v>137</v>
      </c>
      <c r="DQ25" s="28">
        <f>IF(VLOOKUP($A25,Sheet!$A$7:$DG$148,'TN01-04'!DQ$11,0)="","",VLOOKUP($A25,Sheet!$A$7:$DG$148,'TN01-04'!DQ$11,0))</f>
        <v>138</v>
      </c>
      <c r="DR25" s="28">
        <f>IF(VLOOKUP($A25,Sheet!$A$7:$DG$148,'TN01-04'!DR$11,0)="","",VLOOKUP($A25,Sheet!$A$7:$DG$148,'TN01-04'!DR$11,0))</f>
        <v>6.52</v>
      </c>
      <c r="DS25" s="28">
        <f>IF(VLOOKUP($A25,Sheet!$A$7:$DG$148,'TN01-04'!DS$11,0)="","",VLOOKUP($A25,Sheet!$A$7:$DG$148,'TN01-04'!DS$11,0))</f>
        <v>2.54</v>
      </c>
      <c r="DT25" s="28" t="str">
        <f>IF(VLOOKUP($A25,Sheet!$A$7:$DG$148,'TN01-04'!DT$11,0)="","",VLOOKUP($A25,Sheet!$A$7:$DG$148,'TN01-04'!DT$11,0))</f>
        <v/>
      </c>
      <c r="DU25" s="42">
        <f t="shared" si="10"/>
        <v>0</v>
      </c>
    </row>
    <row r="26" spans="1:125" ht="15.95" customHeight="1" x14ac:dyDescent="0.2">
      <c r="A26" s="25">
        <v>2221727275</v>
      </c>
      <c r="B26" s="26" t="s">
        <v>10</v>
      </c>
      <c r="C26" s="26"/>
      <c r="D26" s="26" t="s">
        <v>131</v>
      </c>
      <c r="E26" s="27">
        <v>35871</v>
      </c>
      <c r="F26" s="26" t="s">
        <v>210</v>
      </c>
      <c r="G26" s="26" t="s">
        <v>212</v>
      </c>
      <c r="H26" s="28">
        <f>HLOOKUP(VLOOKUP($A26,Sheet!$A$7:$DG$148,'TN01-04'!H$11,0),$H$1:$T$2,2,1)</f>
        <v>3.33</v>
      </c>
      <c r="I26" s="28">
        <f>HLOOKUP(VLOOKUP($A26,Sheet!$A$7:$DG$148,'TN01-04'!I$11,0),$H$1:$T$2,2,1)</f>
        <v>2.65</v>
      </c>
      <c r="J26" s="28">
        <f>HLOOKUP(VLOOKUP($A26,Sheet!$A$7:$DG$148,'TN01-04'!J$11,0),$H$1:$T$2,2,1)</f>
        <v>2</v>
      </c>
      <c r="K26" s="28">
        <f>HLOOKUP(VLOOKUP($A26,Sheet!$A$7:$DG$148,'TN01-04'!K$11,0),$H$1:$T$2,2,1)</f>
        <v>2.65</v>
      </c>
      <c r="L26" s="28">
        <f>HLOOKUP(VLOOKUP($A26,Sheet!$A$7:$DG$148,'TN01-04'!L$11,0),$H$1:$T$2,2,1)</f>
        <v>2.65</v>
      </c>
      <c r="M26" s="28">
        <f>HLOOKUP(VLOOKUP($A26,Sheet!$A$7:$DG$148,'TN01-04'!M$11,0),$H$1:$T$2,2,1)</f>
        <v>1</v>
      </c>
      <c r="N26" s="28">
        <f>HLOOKUP(VLOOKUP($A26,Sheet!$A$7:$DG$148,'TN01-04'!N$11,0),$H$1:$T$2,2,1)</f>
        <v>3.33</v>
      </c>
      <c r="O26" s="28">
        <f>HLOOKUP(VLOOKUP($A26,Sheet!$A$7:$DG$148,'TN01-04'!O$11,0),$H$1:$T$2,2,1)</f>
        <v>0</v>
      </c>
      <c r="P26" s="28">
        <f>HLOOKUP(VLOOKUP($A26,Sheet!$A$7:$DG$148,'TN01-04'!P$11,0),$H$1:$T$2,2,1)</f>
        <v>2.65</v>
      </c>
      <c r="Q26" s="28">
        <f>HLOOKUP(VLOOKUP($A26,Sheet!$A$7:$DG$148,'TN01-04'!Q$11,0),$H$1:$T$2,2,1)</f>
        <v>0</v>
      </c>
      <c r="R26" s="28">
        <f>HLOOKUP(VLOOKUP($A26,Sheet!$A$7:$DG$148,'TN01-04'!R$11,0),$H$1:$T$2,2,1)</f>
        <v>0</v>
      </c>
      <c r="S26" s="28">
        <f>HLOOKUP(VLOOKUP($A26,Sheet!$A$7:$DG$148,'TN01-04'!S$11,0),$H$1:$T$2,2,1)</f>
        <v>0</v>
      </c>
      <c r="T26" s="28">
        <f>HLOOKUP(VLOOKUP($A26,Sheet!$A$7:$DG$148,'TN01-04'!T$11,0),$H$1:$T$2,2,1)</f>
        <v>0</v>
      </c>
      <c r="U26" s="28">
        <f>HLOOKUP(VLOOKUP($A26,Sheet!$A$7:$DG$148,'TN01-04'!U$11,0),$H$1:$T$2,2,1)</f>
        <v>3</v>
      </c>
      <c r="V26" s="28">
        <f>HLOOKUP(VLOOKUP($A26,Sheet!$A$7:$DG$148,'TN01-04'!V$11,0),$H$1:$T$2,2,1)</f>
        <v>2.33</v>
      </c>
      <c r="W26" s="28">
        <f>HLOOKUP(VLOOKUP($A26,Sheet!$A$7:$DG$148,'TN01-04'!W$11,0),$H$1:$T$2,2,1)</f>
        <v>4</v>
      </c>
      <c r="X26" s="28">
        <f>HLOOKUP(VLOOKUP($A26,Sheet!$A$7:$DG$148,'TN01-04'!X$11,0),$H$1:$T$2,2,1)</f>
        <v>3.33</v>
      </c>
      <c r="Y26" s="28">
        <f>HLOOKUP(VLOOKUP($A26,Sheet!$A$7:$DG$148,'TN01-04'!Y$11,0),$H$1:$T$2,2,1)</f>
        <v>2.65</v>
      </c>
      <c r="Z26" s="28">
        <f>HLOOKUP(VLOOKUP($A26,Sheet!$A$7:$DG$148,'TN01-04'!Z$11,0),$H$1:$T$2,2,1)</f>
        <v>3.33</v>
      </c>
      <c r="AA26" s="28">
        <f>HLOOKUP(VLOOKUP($A26,Sheet!$A$7:$DG$148,'TN01-04'!AA$11,0),$H$1:$T$2,2,1)</f>
        <v>1.65</v>
      </c>
      <c r="AB26" s="28">
        <f>HLOOKUP(VLOOKUP($A26,Sheet!$A$7:$DG$148,'TN01-04'!AB$11,0),$H$1:$T$2,2,1)</f>
        <v>3.33</v>
      </c>
      <c r="AC26" s="28">
        <f>HLOOKUP(VLOOKUP($A26,Sheet!$A$7:$DG$148,'TN01-04'!AC$11,0),$H$1:$T$2,2,1)</f>
        <v>2.65</v>
      </c>
      <c r="AD26" s="28">
        <f>HLOOKUP(VLOOKUP($A26,Sheet!$A$7:$DG$148,'TN01-04'!AD$11,0),$H$1:$T$2,2,1)</f>
        <v>2</v>
      </c>
      <c r="AE26" s="28">
        <f>HLOOKUP(VLOOKUP($A26,Sheet!$A$7:$DG$148,'TN01-04'!AE$11,0),$H$1:$T$2,2,1)</f>
        <v>3</v>
      </c>
      <c r="AF26" s="28">
        <f>HLOOKUP(VLOOKUP($A26,Sheet!$A$7:$DG$148,'TN01-04'!AF$11,0),$H$1:$T$2,2,1)</f>
        <v>3</v>
      </c>
      <c r="AG26" s="28">
        <f>HLOOKUP(VLOOKUP($A26,Sheet!$A$7:$DG$148,'TN01-04'!AG$11,0),$H$1:$T$2,2,1)</f>
        <v>2.33</v>
      </c>
      <c r="AH26" s="28">
        <f>HLOOKUP(VLOOKUP($A26,Sheet!$A$7:$DG$148,'TN01-04'!AH$11,0),$H$1:$T$2,2,1)</f>
        <v>3</v>
      </c>
      <c r="AI26" s="28">
        <f>HLOOKUP(VLOOKUP($A26,Sheet!$A$7:$DG$148,'TN01-04'!AI$11,0),$H$1:$T$2,2,1)</f>
        <v>3</v>
      </c>
      <c r="AJ26" s="28">
        <f>HLOOKUP(VLOOKUP($A26,Sheet!$A$7:$DG$148,'TN01-04'!AJ$11,0),$H$1:$T$2,2,1)</f>
        <v>2.65</v>
      </c>
      <c r="AK26" s="33">
        <f>IF(VLOOKUP($A26,Sheet!$A$7:$DG$148,'TN01-04'!AK$11,0)="","",VLOOKUP($A26,Sheet!$A$7:$DG$148,'TN01-04'!AK$11,0))</f>
        <v>51</v>
      </c>
      <c r="AL26" s="36">
        <f>IF(VLOOKUP($A26,Sheet!$A$7:$DG$148,'TN01-04'!AL$11,0)="","",VLOOKUP($A26,Sheet!$A$7:$DG$148,'TN01-04'!AL$11,0))</f>
        <v>0</v>
      </c>
      <c r="AM26" s="28">
        <f>HLOOKUP(VLOOKUP($A26,Sheet!$A$7:$DG$148,'TN01-04'!AM$11,0),$H$1:$T$2,2,1)</f>
        <v>3.65</v>
      </c>
      <c r="AN26" s="28">
        <f>HLOOKUP(VLOOKUP($A26,Sheet!$A$7:$DG$148,'TN01-04'!AN$11,0),$H$1:$T$2,2,1)</f>
        <v>4</v>
      </c>
      <c r="AO26" s="28">
        <f>HLOOKUP(VLOOKUP($A26,Sheet!$A$7:$DG$148,'TN01-04'!AO$11,0),$H$1:$T$2,2,1)</f>
        <v>4</v>
      </c>
      <c r="AP26" s="28">
        <f>HLOOKUP(VLOOKUP($A26,Sheet!$A$7:$DG$148,'TN01-04'!AP$11,0),$H$1:$T$2,2,1)</f>
        <v>0</v>
      </c>
      <c r="AQ26" s="28">
        <f>HLOOKUP(VLOOKUP($A26,Sheet!$A$7:$DG$148,'TN01-04'!AQ$11,0),$H$1:$T$2,2,1)</f>
        <v>0</v>
      </c>
      <c r="AR26" s="28">
        <f>HLOOKUP(VLOOKUP($A26,Sheet!$A$7:$DG$148,'TN01-04'!AR$11,0),$H$1:$T$2,2,1)</f>
        <v>0</v>
      </c>
      <c r="AS26" s="28">
        <f>HLOOKUP(VLOOKUP($A26,Sheet!$A$7:$DG$148,'TN01-04'!AS$11,0),$H$1:$T$2,2,1)</f>
        <v>0</v>
      </c>
      <c r="AT26" s="28">
        <f>HLOOKUP(VLOOKUP($A26,Sheet!$A$7:$DG$148,'TN01-04'!AT$11,0),$H$1:$T$2,2,1)</f>
        <v>0</v>
      </c>
      <c r="AU26" s="28">
        <f>HLOOKUP(VLOOKUP($A26,Sheet!$A$7:$DG$148,'TN01-04'!AU$11,0),$H$1:$T$2,2,1)</f>
        <v>3</v>
      </c>
      <c r="AV26" s="28">
        <f>HLOOKUP(VLOOKUP($A26,Sheet!$A$7:$DG$148,'TN01-04'!AV$11,0),$H$1:$T$2,2,1)</f>
        <v>0</v>
      </c>
      <c r="AW26" s="28">
        <f>HLOOKUP(VLOOKUP($A26,Sheet!$A$7:$DG$148,'TN01-04'!AW$11,0),$H$1:$T$2,2,1)</f>
        <v>0</v>
      </c>
      <c r="AX26" s="28">
        <f>HLOOKUP(VLOOKUP($A26,Sheet!$A$7:$DG$148,'TN01-04'!AX$11,0),$H$1:$T$2,2,1)</f>
        <v>0</v>
      </c>
      <c r="AY26" s="28">
        <f>HLOOKUP(VLOOKUP($A26,Sheet!$A$7:$DG$148,'TN01-04'!AY$11,0),$H$1:$T$2,2,1)</f>
        <v>0</v>
      </c>
      <c r="AZ26" s="28">
        <f>HLOOKUP(VLOOKUP($A26,Sheet!$A$7:$DG$148,'TN01-04'!AZ$11,0),$H$1:$T$2,2,1)</f>
        <v>0</v>
      </c>
      <c r="BA26" s="28">
        <f>HLOOKUP(VLOOKUP($A26,Sheet!$A$7:$DG$148,'TN01-04'!BA$11,0),$H$1:$T$2,2,1)</f>
        <v>2.65</v>
      </c>
      <c r="BB26" s="33">
        <f>IF(VLOOKUP($A26,Sheet!$A$7:$DG$148,'TN01-04'!BB$11,0)="","",VLOOKUP($A26,Sheet!$A$7:$DG$148,'TN01-04'!BB$11,0))</f>
        <v>5</v>
      </c>
      <c r="BC26" s="36">
        <f>IF(VLOOKUP($A26,Sheet!$A$7:$DG$148,'TN01-04'!BC$11,0)="","",VLOOKUP($A26,Sheet!$A$7:$DG$148,'TN01-04'!BC$11,0))</f>
        <v>0</v>
      </c>
      <c r="BD26" s="28">
        <f>HLOOKUP(VLOOKUP($A26,Sheet!$A$7:$DG$148,'TN01-04'!BD$11,0),$H$1:$T$2,2,1)</f>
        <v>3</v>
      </c>
      <c r="BE26" s="28">
        <f>HLOOKUP(VLOOKUP($A26,Sheet!$A$7:$DG$148,'TN01-04'!BE$11,0),$H$1:$T$2,2,1)</f>
        <v>2</v>
      </c>
      <c r="BF26" s="28">
        <f>HLOOKUP(VLOOKUP($A26,Sheet!$A$7:$DG$148,'TN01-04'!BF$11,0),$H$1:$T$2,2,1)</f>
        <v>3.33</v>
      </c>
      <c r="BG26" s="28">
        <f>HLOOKUP(VLOOKUP($A26,Sheet!$A$7:$DG$148,'TN01-04'!BG$11,0),$H$1:$T$2,2,1)</f>
        <v>2</v>
      </c>
      <c r="BH26" s="28">
        <f>HLOOKUP(VLOOKUP($A26,Sheet!$A$7:$DG$148,'TN01-04'!BH$11,0),$H$1:$T$2,2,1)</f>
        <v>1.65</v>
      </c>
      <c r="BI26" s="28">
        <f>HLOOKUP(VLOOKUP($A26,Sheet!$A$7:$DG$148,'TN01-04'!BI$11,0),$H$1:$T$2,2,1)</f>
        <v>4</v>
      </c>
      <c r="BJ26" s="28">
        <f>HLOOKUP(VLOOKUP($A26,Sheet!$A$7:$DG$148,'TN01-04'!BJ$11,0),$H$1:$T$2,2,1)</f>
        <v>3.65</v>
      </c>
      <c r="BK26" s="28">
        <f>HLOOKUP(VLOOKUP($A26,Sheet!$A$7:$DG$148,'TN01-04'!BK$11,0),$H$1:$T$2,2,1)</f>
        <v>2</v>
      </c>
      <c r="BL26" s="28">
        <f>HLOOKUP(VLOOKUP($A26,Sheet!$A$7:$DG$148,'TN01-04'!BL$11,0),$H$1:$T$2,2,1)</f>
        <v>3</v>
      </c>
      <c r="BM26" s="28">
        <f>HLOOKUP(VLOOKUP($A26,Sheet!$A$7:$DG$148,'TN01-04'!BM$11,0),$H$1:$T$2,2,1)</f>
        <v>2</v>
      </c>
      <c r="BN26" s="28">
        <f>HLOOKUP(VLOOKUP($A26,Sheet!$A$7:$DG$148,'TN01-04'!BN$11,0),$H$1:$T$2,2,1)</f>
        <v>2</v>
      </c>
      <c r="BO26" s="28">
        <f>HLOOKUP(VLOOKUP($A26,Sheet!$A$7:$DG$148,'TN01-04'!BO$11,0),$H$1:$T$2,2,1)</f>
        <v>1.65</v>
      </c>
      <c r="BP26" s="28">
        <f>HLOOKUP(VLOOKUP($A26,Sheet!$A$7:$DG$148,'TN01-04'!BP$11,0),$H$1:$T$2,2,1)</f>
        <v>3.65</v>
      </c>
      <c r="BQ26" s="28">
        <f>HLOOKUP(VLOOKUP($A26,Sheet!$A$7:$DG$148,'TN01-04'!BQ$11,0),$H$1:$T$2,2,1)</f>
        <v>0</v>
      </c>
      <c r="BR26" s="28">
        <f>HLOOKUP(VLOOKUP($A26,Sheet!$A$7:$DG$148,'TN01-04'!BR$11,0),$H$1:$T$2,2,1)</f>
        <v>3</v>
      </c>
      <c r="BS26" s="28">
        <f>HLOOKUP(VLOOKUP($A26,Sheet!$A$7:$DG$148,'TN01-04'!BS$11,0),$H$1:$T$2,2,1)</f>
        <v>2</v>
      </c>
      <c r="BT26" s="28">
        <f>HLOOKUP(VLOOKUP($A26,Sheet!$A$7:$DG$148,'TN01-04'!BT$11,0),$H$1:$T$2,2,1)</f>
        <v>1</v>
      </c>
      <c r="BU26" s="28">
        <f>HLOOKUP(VLOOKUP($A26,Sheet!$A$7:$DG$148,'TN01-04'!BU$11,0),$H$1:$T$2,2,1)</f>
        <v>2.33</v>
      </c>
      <c r="BV26" s="28">
        <f>HLOOKUP(VLOOKUP($A26,Sheet!$A$7:$DG$148,'TN01-04'!BV$11,0),$H$1:$T$2,2,1)</f>
        <v>3.33</v>
      </c>
      <c r="BW26" s="28">
        <f>HLOOKUP(VLOOKUP($A26,Sheet!$A$7:$DG$148,'TN01-04'!BW$11,0),$H$1:$T$2,2,1)</f>
        <v>3.65</v>
      </c>
      <c r="BX26" s="33">
        <f>IF(VLOOKUP($A26,Sheet!$A$7:$DG$148,'TN01-04'!BX$11,0)="","",VLOOKUP($A26,Sheet!$A$7:$DG$148,'TN01-04'!BX$11,0))</f>
        <v>50</v>
      </c>
      <c r="BY26" s="36">
        <f>IF(VLOOKUP($A26,Sheet!$A$7:$DG$148,'TN01-04'!BY$11,0)="","",VLOOKUP($A26,Sheet!$A$7:$DG$148,'TN01-04'!BY$11,0))</f>
        <v>0</v>
      </c>
      <c r="BZ26" s="28">
        <f>HLOOKUP(VLOOKUP($A26,Sheet!$A$7:$DG$148,'TN01-04'!BZ$11,0),$H$1:$T$2,2,1)</f>
        <v>0</v>
      </c>
      <c r="CA26" s="28">
        <f>HLOOKUP(VLOOKUP($A26,Sheet!$A$7:$DG$148,'TN01-04'!CA$11,0),$H$1:$T$2,2,1)</f>
        <v>4</v>
      </c>
      <c r="CB26" s="28">
        <f>HLOOKUP(VLOOKUP($A26,Sheet!$A$7:$DG$148,'TN01-04'!CB$11,0),$H$1:$T$2,2,1)</f>
        <v>2.65</v>
      </c>
      <c r="CC26" s="28">
        <f>HLOOKUP(VLOOKUP($A26,Sheet!$A$7:$DG$148,'TN01-04'!CC$11,0),$H$1:$T$2,2,1)</f>
        <v>0</v>
      </c>
      <c r="CD26" s="28">
        <f>HLOOKUP(VLOOKUP($A26,Sheet!$A$7:$DG$148,'TN01-04'!CD$11,0),$H$1:$T$2,2,1)</f>
        <v>3.65</v>
      </c>
      <c r="CE26" s="28">
        <f>HLOOKUP(VLOOKUP($A26,Sheet!$A$7:$DG$148,'TN01-04'!CE$11,0),$H$1:$T$2,2,1)</f>
        <v>2</v>
      </c>
      <c r="CF26" s="28">
        <f>HLOOKUP(VLOOKUP($A26,Sheet!$A$7:$DG$148,'TN01-04'!CF$11,0),$H$1:$T$2,2,1)</f>
        <v>4</v>
      </c>
      <c r="CG26" s="28">
        <f>HLOOKUP(VLOOKUP($A26,Sheet!$A$7:$DG$148,'TN01-04'!CG$11,0),$H$1:$T$2,2,1)</f>
        <v>2</v>
      </c>
      <c r="CH26" s="28">
        <f>HLOOKUP(VLOOKUP($A26,Sheet!$A$7:$DG$148,'TN01-04'!CH$11,0),$H$1:$T$2,2,1)</f>
        <v>0</v>
      </c>
      <c r="CI26" s="28">
        <f>HLOOKUP(VLOOKUP($A26,Sheet!$A$7:$DG$148,'TN01-04'!CI$11,0),$H$1:$T$2,2,1)</f>
        <v>4</v>
      </c>
      <c r="CJ26" s="28">
        <f>HLOOKUP(VLOOKUP($A26,Sheet!$A$7:$DG$148,'TN01-04'!CJ$11,0),$H$1:$T$2,2,1)</f>
        <v>0</v>
      </c>
      <c r="CK26" s="28">
        <f>HLOOKUP(VLOOKUP($A26,Sheet!$A$7:$DG$148,'TN01-04'!CK$11,0),$H$1:$T$2,2,1)</f>
        <v>0</v>
      </c>
      <c r="CL26" s="28">
        <f>HLOOKUP(VLOOKUP($A26,Sheet!$A$7:$DG$148,'TN01-04'!CL$11,0),$H$1:$T$2,2,1)</f>
        <v>0</v>
      </c>
      <c r="CM26" s="28">
        <f>HLOOKUP(VLOOKUP($A26,Sheet!$A$7:$DG$148,'TN01-04'!CM$11,0),$H$1:$T$2,2,1)</f>
        <v>0</v>
      </c>
      <c r="CN26" s="28">
        <f>HLOOKUP(VLOOKUP($A26,Sheet!$A$7:$DG$148,'TN01-04'!CN$11,0),$H$1:$T$2,2,1)</f>
        <v>1.65</v>
      </c>
      <c r="CO26" s="28">
        <f>HLOOKUP(VLOOKUP($A26,Sheet!$A$7:$DG$148,'TN01-04'!CO$11,0),$H$1:$T$2,2,1)</f>
        <v>2.65</v>
      </c>
      <c r="CP26" s="28">
        <f>HLOOKUP(VLOOKUP($A26,Sheet!$A$7:$DG$148,'TN01-04'!CP$11,0),$H$1:$T$2,2,1)</f>
        <v>3.65</v>
      </c>
      <c r="CQ26" s="28">
        <f>HLOOKUP(VLOOKUP($A26,Sheet!$A$7:$DG$148,'TN01-04'!CQ$11,0),$H$1:$T$2,2,1)</f>
        <v>3.33</v>
      </c>
      <c r="CR26" s="28">
        <f>HLOOKUP(VLOOKUP($A26,Sheet!$A$7:$DG$148,'TN01-04'!CR$11,0),$H$1:$T$2,2,1)</f>
        <v>3</v>
      </c>
      <c r="CS26" s="33">
        <f>IF(VLOOKUP($A26,Sheet!$A$7:$DG$148,'TN01-04'!CS$11,0)="","",VLOOKUP($A26,Sheet!$A$7:$DG$148,'TN01-04'!CS$11,0))</f>
        <v>27</v>
      </c>
      <c r="CT26" s="36">
        <f>IF(VLOOKUP($A26,Sheet!$A$7:$DG$148,'TN01-04'!CT$11,0)="","",VLOOKUP($A26,Sheet!$A$7:$DG$148,'TN01-04'!CT$11,0))</f>
        <v>0</v>
      </c>
      <c r="CU26" s="38">
        <f t="shared" si="2"/>
        <v>128</v>
      </c>
      <c r="CV26" s="38">
        <f t="shared" si="2"/>
        <v>0</v>
      </c>
      <c r="CW26" s="38">
        <f t="shared" si="3"/>
        <v>0</v>
      </c>
      <c r="CX26" s="38">
        <f t="shared" si="4"/>
        <v>128</v>
      </c>
      <c r="CY26" s="38">
        <f t="shared" si="5"/>
        <v>2.67</v>
      </c>
      <c r="CZ26" s="38"/>
      <c r="DA26" s="28">
        <f>HLOOKUP(VLOOKUP($A26,Sheet!$A$7:$DG$148,'TN01-04'!DA$11,0),$H$1:$T$2,2,1)</f>
        <v>0</v>
      </c>
      <c r="DB26" s="28">
        <f>HLOOKUP(VLOOKUP($A26,Sheet!$A$7:$DG$148,'TN01-04'!DB$11,0),$H$1:$T$2,2,1)</f>
        <v>0</v>
      </c>
      <c r="DC26" s="28">
        <f>HLOOKUP(VLOOKUP($A26,Sheet!$A$7:$DG$148,'TN01-04'!DC$11,0),$H$1:$T$2,2,1)</f>
        <v>4</v>
      </c>
      <c r="DD26" s="28">
        <f>HLOOKUP(VLOOKUP($A26,Sheet!$A$7:$DG$148,'TN01-04'!DD$11,0),$H$1:$T$2,2,1)</f>
        <v>0</v>
      </c>
      <c r="DE26" s="38"/>
      <c r="DF26" s="38">
        <f t="shared" si="6"/>
        <v>4</v>
      </c>
      <c r="DG26" s="38"/>
      <c r="DH26" s="33">
        <f>IF(VLOOKUP($A26,Sheet!$A$7:$DG$148,'TN01-04'!DH$11,0)="","",VLOOKUP($A26,Sheet!$A$7:$DG$148,'TN01-04'!DH$11,0))</f>
        <v>5</v>
      </c>
      <c r="DI26" s="36">
        <f>IF(VLOOKUP($A26,Sheet!$A$7:$DG$148,'TN01-04'!DI$11,0)="","",VLOOKUP($A26,Sheet!$A$7:$DG$148,'TN01-04'!DI$11,0))</f>
        <v>0</v>
      </c>
      <c r="DJ26" s="38">
        <f t="shared" si="7"/>
        <v>133</v>
      </c>
      <c r="DK26" s="38">
        <f t="shared" si="8"/>
        <v>0</v>
      </c>
      <c r="DL26" s="38">
        <f t="shared" si="9"/>
        <v>2.72</v>
      </c>
      <c r="DM26" s="38"/>
      <c r="DN26" s="33">
        <f>IF(VLOOKUP($A26,Sheet!$A$7:$DG$148,'TN01-04'!DN$11,0)="","",VLOOKUP($A26,Sheet!$A$7:$DG$148,'TN01-04'!DN$11,0))</f>
        <v>138</v>
      </c>
      <c r="DO26" s="36">
        <f>IF(VLOOKUP($A26,Sheet!$A$7:$DG$148,'TN01-04'!DO$11,0)="","",VLOOKUP($A26,Sheet!$A$7:$DG$148,'TN01-04'!DO$11,0))</f>
        <v>0</v>
      </c>
      <c r="DP26" s="28">
        <f>IF(VLOOKUP($A26,Sheet!$A$7:$DG$148,'TN01-04'!DP$11,0)="","",VLOOKUP($A26,Sheet!$A$7:$DG$148,'TN01-04'!DP$11,0))</f>
        <v>137</v>
      </c>
      <c r="DQ26" s="28">
        <f>IF(VLOOKUP($A26,Sheet!$A$7:$DG$148,'TN01-04'!DQ$11,0)="","",VLOOKUP($A26,Sheet!$A$7:$DG$148,'TN01-04'!DQ$11,0))</f>
        <v>138</v>
      </c>
      <c r="DR26" s="28">
        <f>IF(VLOOKUP($A26,Sheet!$A$7:$DG$148,'TN01-04'!DR$11,0)="","",VLOOKUP($A26,Sheet!$A$7:$DG$148,'TN01-04'!DR$11,0))</f>
        <v>6.81</v>
      </c>
      <c r="DS26" s="28">
        <f>IF(VLOOKUP($A26,Sheet!$A$7:$DG$148,'TN01-04'!DS$11,0)="","",VLOOKUP($A26,Sheet!$A$7:$DG$148,'TN01-04'!DS$11,0))</f>
        <v>2.72</v>
      </c>
      <c r="DT26" s="28" t="str">
        <f>IF(VLOOKUP($A26,Sheet!$A$7:$DG$148,'TN01-04'!DT$11,0)="","",VLOOKUP($A26,Sheet!$A$7:$DG$148,'TN01-04'!DT$11,0))</f>
        <v/>
      </c>
      <c r="DU26" s="42">
        <f t="shared" si="10"/>
        <v>0</v>
      </c>
    </row>
    <row r="27" spans="1:125" ht="15.95" customHeight="1" x14ac:dyDescent="0.2">
      <c r="A27" s="25">
        <v>2220727279</v>
      </c>
      <c r="B27" s="26" t="s">
        <v>6</v>
      </c>
      <c r="C27" s="26" t="s">
        <v>48</v>
      </c>
      <c r="D27" s="26" t="s">
        <v>132</v>
      </c>
      <c r="E27" s="27">
        <v>36062</v>
      </c>
      <c r="F27" s="26" t="s">
        <v>209</v>
      </c>
      <c r="G27" s="26" t="s">
        <v>212</v>
      </c>
      <c r="H27" s="28">
        <f>HLOOKUP(VLOOKUP($A27,Sheet!$A$7:$DG$148,'TN01-04'!H$11,0),$H$1:$T$2,2,1)</f>
        <v>3.33</v>
      </c>
      <c r="I27" s="28">
        <f>HLOOKUP(VLOOKUP($A27,Sheet!$A$7:$DG$148,'TN01-04'!I$11,0),$H$1:$T$2,2,1)</f>
        <v>3.33</v>
      </c>
      <c r="J27" s="28">
        <f>HLOOKUP(VLOOKUP($A27,Sheet!$A$7:$DG$148,'TN01-04'!J$11,0),$H$1:$T$2,2,1)</f>
        <v>3.65</v>
      </c>
      <c r="K27" s="28">
        <f>HLOOKUP(VLOOKUP($A27,Sheet!$A$7:$DG$148,'TN01-04'!K$11,0),$H$1:$T$2,2,1)</f>
        <v>4</v>
      </c>
      <c r="L27" s="28">
        <f>HLOOKUP(VLOOKUP($A27,Sheet!$A$7:$DG$148,'TN01-04'!L$11,0),$H$1:$T$2,2,1)</f>
        <v>3.33</v>
      </c>
      <c r="M27" s="28">
        <f>HLOOKUP(VLOOKUP($A27,Sheet!$A$7:$DG$148,'TN01-04'!M$11,0),$H$1:$T$2,2,1)</f>
        <v>4</v>
      </c>
      <c r="N27" s="28">
        <f>HLOOKUP(VLOOKUP($A27,Sheet!$A$7:$DG$148,'TN01-04'!N$11,0),$H$1:$T$2,2,1)</f>
        <v>4</v>
      </c>
      <c r="O27" s="28">
        <f>HLOOKUP(VLOOKUP($A27,Sheet!$A$7:$DG$148,'TN01-04'!O$11,0),$H$1:$T$2,2,1)</f>
        <v>0</v>
      </c>
      <c r="P27" s="28">
        <f>HLOOKUP(VLOOKUP($A27,Sheet!$A$7:$DG$148,'TN01-04'!P$11,0),$H$1:$T$2,2,1)</f>
        <v>4</v>
      </c>
      <c r="Q27" s="28">
        <f>HLOOKUP(VLOOKUP($A27,Sheet!$A$7:$DG$148,'TN01-04'!Q$11,0),$H$1:$T$2,2,1)</f>
        <v>0</v>
      </c>
      <c r="R27" s="28">
        <f>HLOOKUP(VLOOKUP($A27,Sheet!$A$7:$DG$148,'TN01-04'!R$11,0),$H$1:$T$2,2,1)</f>
        <v>3</v>
      </c>
      <c r="S27" s="28">
        <f>HLOOKUP(VLOOKUP($A27,Sheet!$A$7:$DG$148,'TN01-04'!S$11,0),$H$1:$T$2,2,1)</f>
        <v>0</v>
      </c>
      <c r="T27" s="28">
        <f>HLOOKUP(VLOOKUP($A27,Sheet!$A$7:$DG$148,'TN01-04'!T$11,0),$H$1:$T$2,2,1)</f>
        <v>0</v>
      </c>
      <c r="U27" s="28">
        <f>HLOOKUP(VLOOKUP($A27,Sheet!$A$7:$DG$148,'TN01-04'!U$11,0),$H$1:$T$2,2,1)</f>
        <v>4</v>
      </c>
      <c r="V27" s="28">
        <f>HLOOKUP(VLOOKUP($A27,Sheet!$A$7:$DG$148,'TN01-04'!V$11,0),$H$1:$T$2,2,1)</f>
        <v>0</v>
      </c>
      <c r="W27" s="28">
        <f>HLOOKUP(VLOOKUP($A27,Sheet!$A$7:$DG$148,'TN01-04'!W$11,0),$H$1:$T$2,2,1)</f>
        <v>3.65</v>
      </c>
      <c r="X27" s="28">
        <f>HLOOKUP(VLOOKUP($A27,Sheet!$A$7:$DG$148,'TN01-04'!X$11,0),$H$1:$T$2,2,1)</f>
        <v>3.65</v>
      </c>
      <c r="Y27" s="28">
        <f>HLOOKUP(VLOOKUP($A27,Sheet!$A$7:$DG$148,'TN01-04'!Y$11,0),$H$1:$T$2,2,1)</f>
        <v>4</v>
      </c>
      <c r="Z27" s="28">
        <f>HLOOKUP(VLOOKUP($A27,Sheet!$A$7:$DG$148,'TN01-04'!Z$11,0),$H$1:$T$2,2,1)</f>
        <v>4</v>
      </c>
      <c r="AA27" s="28">
        <f>HLOOKUP(VLOOKUP($A27,Sheet!$A$7:$DG$148,'TN01-04'!AA$11,0),$H$1:$T$2,2,1)</f>
        <v>3.65</v>
      </c>
      <c r="AB27" s="28">
        <f>HLOOKUP(VLOOKUP($A27,Sheet!$A$7:$DG$148,'TN01-04'!AB$11,0),$H$1:$T$2,2,1)</f>
        <v>4</v>
      </c>
      <c r="AC27" s="28">
        <f>HLOOKUP(VLOOKUP($A27,Sheet!$A$7:$DG$148,'TN01-04'!AC$11,0),$H$1:$T$2,2,1)</f>
        <v>2.65</v>
      </c>
      <c r="AD27" s="28">
        <f>HLOOKUP(VLOOKUP($A27,Sheet!$A$7:$DG$148,'TN01-04'!AD$11,0),$H$1:$T$2,2,1)</f>
        <v>2.65</v>
      </c>
      <c r="AE27" s="28">
        <f>HLOOKUP(VLOOKUP($A27,Sheet!$A$7:$DG$148,'TN01-04'!AE$11,0),$H$1:$T$2,2,1)</f>
        <v>2</v>
      </c>
      <c r="AF27" s="28">
        <f>HLOOKUP(VLOOKUP($A27,Sheet!$A$7:$DG$148,'TN01-04'!AF$11,0),$H$1:$T$2,2,1)</f>
        <v>3</v>
      </c>
      <c r="AG27" s="28">
        <f>HLOOKUP(VLOOKUP($A27,Sheet!$A$7:$DG$148,'TN01-04'!AG$11,0),$H$1:$T$2,2,1)</f>
        <v>2.33</v>
      </c>
      <c r="AH27" s="28">
        <f>HLOOKUP(VLOOKUP($A27,Sheet!$A$7:$DG$148,'TN01-04'!AH$11,0),$H$1:$T$2,2,1)</f>
        <v>3.65</v>
      </c>
      <c r="AI27" s="28">
        <f>HLOOKUP(VLOOKUP($A27,Sheet!$A$7:$DG$148,'TN01-04'!AI$11,0),$H$1:$T$2,2,1)</f>
        <v>2</v>
      </c>
      <c r="AJ27" s="28">
        <f>HLOOKUP(VLOOKUP($A27,Sheet!$A$7:$DG$148,'TN01-04'!AJ$11,0),$H$1:$T$2,2,1)</f>
        <v>3.33</v>
      </c>
      <c r="AK27" s="33">
        <f>IF(VLOOKUP($A27,Sheet!$A$7:$DG$148,'TN01-04'!AK$11,0)="","",VLOOKUP($A27,Sheet!$A$7:$DG$148,'TN01-04'!AK$11,0))</f>
        <v>51</v>
      </c>
      <c r="AL27" s="36">
        <f>IF(VLOOKUP($A27,Sheet!$A$7:$DG$148,'TN01-04'!AL$11,0)="","",VLOOKUP($A27,Sheet!$A$7:$DG$148,'TN01-04'!AL$11,0))</f>
        <v>0</v>
      </c>
      <c r="AM27" s="28">
        <f>HLOOKUP(VLOOKUP($A27,Sheet!$A$7:$DG$148,'TN01-04'!AM$11,0),$H$1:$T$2,2,1)</f>
        <v>3.33</v>
      </c>
      <c r="AN27" s="28">
        <f>HLOOKUP(VLOOKUP($A27,Sheet!$A$7:$DG$148,'TN01-04'!AN$11,0),$H$1:$T$2,2,1)</f>
        <v>3.65</v>
      </c>
      <c r="AO27" s="28">
        <f>HLOOKUP(VLOOKUP($A27,Sheet!$A$7:$DG$148,'TN01-04'!AO$11,0),$H$1:$T$2,2,1)</f>
        <v>0</v>
      </c>
      <c r="AP27" s="28">
        <f>HLOOKUP(VLOOKUP($A27,Sheet!$A$7:$DG$148,'TN01-04'!AP$11,0),$H$1:$T$2,2,1)</f>
        <v>0</v>
      </c>
      <c r="AQ27" s="28">
        <f>HLOOKUP(VLOOKUP($A27,Sheet!$A$7:$DG$148,'TN01-04'!AQ$11,0),$H$1:$T$2,2,1)</f>
        <v>0</v>
      </c>
      <c r="AR27" s="28">
        <f>HLOOKUP(VLOOKUP($A27,Sheet!$A$7:$DG$148,'TN01-04'!AR$11,0),$H$1:$T$2,2,1)</f>
        <v>0</v>
      </c>
      <c r="AS27" s="28">
        <f>HLOOKUP(VLOOKUP($A27,Sheet!$A$7:$DG$148,'TN01-04'!AS$11,0),$H$1:$T$2,2,1)</f>
        <v>0</v>
      </c>
      <c r="AT27" s="28">
        <f>HLOOKUP(VLOOKUP($A27,Sheet!$A$7:$DG$148,'TN01-04'!AT$11,0),$H$1:$T$2,2,1)</f>
        <v>3.33</v>
      </c>
      <c r="AU27" s="28">
        <f>HLOOKUP(VLOOKUP($A27,Sheet!$A$7:$DG$148,'TN01-04'!AU$11,0),$H$1:$T$2,2,1)</f>
        <v>3.65</v>
      </c>
      <c r="AV27" s="28">
        <f>HLOOKUP(VLOOKUP($A27,Sheet!$A$7:$DG$148,'TN01-04'!AV$11,0),$H$1:$T$2,2,1)</f>
        <v>0</v>
      </c>
      <c r="AW27" s="28">
        <f>HLOOKUP(VLOOKUP($A27,Sheet!$A$7:$DG$148,'TN01-04'!AW$11,0),$H$1:$T$2,2,1)</f>
        <v>0</v>
      </c>
      <c r="AX27" s="28">
        <f>HLOOKUP(VLOOKUP($A27,Sheet!$A$7:$DG$148,'TN01-04'!AX$11,0),$H$1:$T$2,2,1)</f>
        <v>0</v>
      </c>
      <c r="AY27" s="28">
        <f>HLOOKUP(VLOOKUP($A27,Sheet!$A$7:$DG$148,'TN01-04'!AY$11,0),$H$1:$T$2,2,1)</f>
        <v>0</v>
      </c>
      <c r="AZ27" s="28">
        <f>HLOOKUP(VLOOKUP($A27,Sheet!$A$7:$DG$148,'TN01-04'!AZ$11,0),$H$1:$T$2,2,1)</f>
        <v>0</v>
      </c>
      <c r="BA27" s="28">
        <f>HLOOKUP(VLOOKUP($A27,Sheet!$A$7:$DG$148,'TN01-04'!BA$11,0),$H$1:$T$2,2,1)</f>
        <v>1.65</v>
      </c>
      <c r="BB27" s="33">
        <f>IF(VLOOKUP($A27,Sheet!$A$7:$DG$148,'TN01-04'!BB$11,0)="","",VLOOKUP($A27,Sheet!$A$7:$DG$148,'TN01-04'!BB$11,0))</f>
        <v>5</v>
      </c>
      <c r="BC27" s="36">
        <f>IF(VLOOKUP($A27,Sheet!$A$7:$DG$148,'TN01-04'!BC$11,0)="","",VLOOKUP($A27,Sheet!$A$7:$DG$148,'TN01-04'!BC$11,0))</f>
        <v>0</v>
      </c>
      <c r="BD27" s="28">
        <f>HLOOKUP(VLOOKUP($A27,Sheet!$A$7:$DG$148,'TN01-04'!BD$11,0),$H$1:$T$2,2,1)</f>
        <v>3</v>
      </c>
      <c r="BE27" s="28">
        <f>HLOOKUP(VLOOKUP($A27,Sheet!$A$7:$DG$148,'TN01-04'!BE$11,0),$H$1:$T$2,2,1)</f>
        <v>2.33</v>
      </c>
      <c r="BF27" s="28">
        <f>HLOOKUP(VLOOKUP($A27,Sheet!$A$7:$DG$148,'TN01-04'!BF$11,0),$H$1:$T$2,2,1)</f>
        <v>3.65</v>
      </c>
      <c r="BG27" s="28">
        <f>HLOOKUP(VLOOKUP($A27,Sheet!$A$7:$DG$148,'TN01-04'!BG$11,0),$H$1:$T$2,2,1)</f>
        <v>3</v>
      </c>
      <c r="BH27" s="28">
        <f>HLOOKUP(VLOOKUP($A27,Sheet!$A$7:$DG$148,'TN01-04'!BH$11,0),$H$1:$T$2,2,1)</f>
        <v>3.65</v>
      </c>
      <c r="BI27" s="28">
        <f>HLOOKUP(VLOOKUP($A27,Sheet!$A$7:$DG$148,'TN01-04'!BI$11,0),$H$1:$T$2,2,1)</f>
        <v>3.33</v>
      </c>
      <c r="BJ27" s="28">
        <f>HLOOKUP(VLOOKUP($A27,Sheet!$A$7:$DG$148,'TN01-04'!BJ$11,0),$H$1:$T$2,2,1)</f>
        <v>4</v>
      </c>
      <c r="BK27" s="28">
        <f>HLOOKUP(VLOOKUP($A27,Sheet!$A$7:$DG$148,'TN01-04'!BK$11,0),$H$1:$T$2,2,1)</f>
        <v>3.65</v>
      </c>
      <c r="BL27" s="28">
        <f>HLOOKUP(VLOOKUP($A27,Sheet!$A$7:$DG$148,'TN01-04'!BL$11,0),$H$1:$T$2,2,1)</f>
        <v>2.65</v>
      </c>
      <c r="BM27" s="28">
        <f>HLOOKUP(VLOOKUP($A27,Sheet!$A$7:$DG$148,'TN01-04'!BM$11,0),$H$1:$T$2,2,1)</f>
        <v>3.65</v>
      </c>
      <c r="BN27" s="28">
        <f>HLOOKUP(VLOOKUP($A27,Sheet!$A$7:$DG$148,'TN01-04'!BN$11,0),$H$1:$T$2,2,1)</f>
        <v>4</v>
      </c>
      <c r="BO27" s="28">
        <f>HLOOKUP(VLOOKUP($A27,Sheet!$A$7:$DG$148,'TN01-04'!BO$11,0),$H$1:$T$2,2,1)</f>
        <v>3</v>
      </c>
      <c r="BP27" s="28">
        <f>HLOOKUP(VLOOKUP($A27,Sheet!$A$7:$DG$148,'TN01-04'!BP$11,0),$H$1:$T$2,2,1)</f>
        <v>4</v>
      </c>
      <c r="BQ27" s="28">
        <f>HLOOKUP(VLOOKUP($A27,Sheet!$A$7:$DG$148,'TN01-04'!BQ$11,0),$H$1:$T$2,2,1)</f>
        <v>0</v>
      </c>
      <c r="BR27" s="28">
        <f>HLOOKUP(VLOOKUP($A27,Sheet!$A$7:$DG$148,'TN01-04'!BR$11,0),$H$1:$T$2,2,1)</f>
        <v>2.65</v>
      </c>
      <c r="BS27" s="28">
        <f>HLOOKUP(VLOOKUP($A27,Sheet!$A$7:$DG$148,'TN01-04'!BS$11,0),$H$1:$T$2,2,1)</f>
        <v>2</v>
      </c>
      <c r="BT27" s="28">
        <f>HLOOKUP(VLOOKUP($A27,Sheet!$A$7:$DG$148,'TN01-04'!BT$11,0),$H$1:$T$2,2,1)</f>
        <v>1.65</v>
      </c>
      <c r="BU27" s="28">
        <f>HLOOKUP(VLOOKUP($A27,Sheet!$A$7:$DG$148,'TN01-04'!BU$11,0),$H$1:$T$2,2,1)</f>
        <v>3.33</v>
      </c>
      <c r="BV27" s="28">
        <f>HLOOKUP(VLOOKUP($A27,Sheet!$A$7:$DG$148,'TN01-04'!BV$11,0),$H$1:$T$2,2,1)</f>
        <v>4</v>
      </c>
      <c r="BW27" s="28">
        <f>HLOOKUP(VLOOKUP($A27,Sheet!$A$7:$DG$148,'TN01-04'!BW$11,0),$H$1:$T$2,2,1)</f>
        <v>3.65</v>
      </c>
      <c r="BX27" s="33">
        <f>IF(VLOOKUP($A27,Sheet!$A$7:$DG$148,'TN01-04'!BX$11,0)="","",VLOOKUP($A27,Sheet!$A$7:$DG$148,'TN01-04'!BX$11,0))</f>
        <v>50</v>
      </c>
      <c r="BY27" s="36">
        <f>IF(VLOOKUP($A27,Sheet!$A$7:$DG$148,'TN01-04'!BY$11,0)="","",VLOOKUP($A27,Sheet!$A$7:$DG$148,'TN01-04'!BY$11,0))</f>
        <v>0</v>
      </c>
      <c r="BZ27" s="28">
        <f>HLOOKUP(VLOOKUP($A27,Sheet!$A$7:$DG$148,'TN01-04'!BZ$11,0),$H$1:$T$2,2,1)</f>
        <v>4</v>
      </c>
      <c r="CA27" s="28">
        <f>HLOOKUP(VLOOKUP($A27,Sheet!$A$7:$DG$148,'TN01-04'!CA$11,0),$H$1:$T$2,2,1)</f>
        <v>0</v>
      </c>
      <c r="CB27" s="28">
        <f>HLOOKUP(VLOOKUP($A27,Sheet!$A$7:$DG$148,'TN01-04'!CB$11,0),$H$1:$T$2,2,1)</f>
        <v>4</v>
      </c>
      <c r="CC27" s="28">
        <f>HLOOKUP(VLOOKUP($A27,Sheet!$A$7:$DG$148,'TN01-04'!CC$11,0),$H$1:$T$2,2,1)</f>
        <v>0</v>
      </c>
      <c r="CD27" s="28">
        <f>HLOOKUP(VLOOKUP($A27,Sheet!$A$7:$DG$148,'TN01-04'!CD$11,0),$H$1:$T$2,2,1)</f>
        <v>3.33</v>
      </c>
      <c r="CE27" s="28">
        <f>HLOOKUP(VLOOKUP($A27,Sheet!$A$7:$DG$148,'TN01-04'!CE$11,0),$H$1:$T$2,2,1)</f>
        <v>3.65</v>
      </c>
      <c r="CF27" s="28">
        <f>HLOOKUP(VLOOKUP($A27,Sheet!$A$7:$DG$148,'TN01-04'!CF$11,0),$H$1:$T$2,2,1)</f>
        <v>4</v>
      </c>
      <c r="CG27" s="28">
        <f>HLOOKUP(VLOOKUP($A27,Sheet!$A$7:$DG$148,'TN01-04'!CG$11,0),$H$1:$T$2,2,1)</f>
        <v>2.33</v>
      </c>
      <c r="CH27" s="28">
        <f>HLOOKUP(VLOOKUP($A27,Sheet!$A$7:$DG$148,'TN01-04'!CH$11,0),$H$1:$T$2,2,1)</f>
        <v>0</v>
      </c>
      <c r="CI27" s="28">
        <f>HLOOKUP(VLOOKUP($A27,Sheet!$A$7:$DG$148,'TN01-04'!CI$11,0),$H$1:$T$2,2,1)</f>
        <v>3.65</v>
      </c>
      <c r="CJ27" s="28">
        <f>HLOOKUP(VLOOKUP($A27,Sheet!$A$7:$DG$148,'TN01-04'!CJ$11,0),$H$1:$T$2,2,1)</f>
        <v>0</v>
      </c>
      <c r="CK27" s="28">
        <f>HLOOKUP(VLOOKUP($A27,Sheet!$A$7:$DG$148,'TN01-04'!CK$11,0),$H$1:$T$2,2,1)</f>
        <v>0</v>
      </c>
      <c r="CL27" s="28">
        <f>HLOOKUP(VLOOKUP($A27,Sheet!$A$7:$DG$148,'TN01-04'!CL$11,0),$H$1:$T$2,2,1)</f>
        <v>0</v>
      </c>
      <c r="CM27" s="28">
        <f>HLOOKUP(VLOOKUP($A27,Sheet!$A$7:$DG$148,'TN01-04'!CM$11,0),$H$1:$T$2,2,1)</f>
        <v>0</v>
      </c>
      <c r="CN27" s="28">
        <f>HLOOKUP(VLOOKUP($A27,Sheet!$A$7:$DG$148,'TN01-04'!CN$11,0),$H$1:$T$2,2,1)</f>
        <v>2.65</v>
      </c>
      <c r="CO27" s="28">
        <f>HLOOKUP(VLOOKUP($A27,Sheet!$A$7:$DG$148,'TN01-04'!CO$11,0),$H$1:$T$2,2,1)</f>
        <v>3.33</v>
      </c>
      <c r="CP27" s="28">
        <f>HLOOKUP(VLOOKUP($A27,Sheet!$A$7:$DG$148,'TN01-04'!CP$11,0),$H$1:$T$2,2,1)</f>
        <v>3.65</v>
      </c>
      <c r="CQ27" s="28">
        <f>HLOOKUP(VLOOKUP($A27,Sheet!$A$7:$DG$148,'TN01-04'!CQ$11,0),$H$1:$T$2,2,1)</f>
        <v>4</v>
      </c>
      <c r="CR27" s="28">
        <f>HLOOKUP(VLOOKUP($A27,Sheet!$A$7:$DG$148,'TN01-04'!CR$11,0),$H$1:$T$2,2,1)</f>
        <v>4</v>
      </c>
      <c r="CS27" s="33">
        <f>IF(VLOOKUP($A27,Sheet!$A$7:$DG$148,'TN01-04'!CS$11,0)="","",VLOOKUP($A27,Sheet!$A$7:$DG$148,'TN01-04'!CS$11,0))</f>
        <v>27</v>
      </c>
      <c r="CT27" s="36">
        <f>IF(VLOOKUP($A27,Sheet!$A$7:$DG$148,'TN01-04'!CT$11,0)="","",VLOOKUP($A27,Sheet!$A$7:$DG$148,'TN01-04'!CT$11,0))</f>
        <v>0</v>
      </c>
      <c r="CU27" s="38">
        <f t="shared" si="2"/>
        <v>128</v>
      </c>
      <c r="CV27" s="38">
        <f t="shared" si="2"/>
        <v>0</v>
      </c>
      <c r="CW27" s="38">
        <f t="shared" si="3"/>
        <v>0</v>
      </c>
      <c r="CX27" s="38">
        <f t="shared" si="4"/>
        <v>128</v>
      </c>
      <c r="CY27" s="38">
        <f t="shared" si="5"/>
        <v>3.32</v>
      </c>
      <c r="CZ27" s="38"/>
      <c r="DA27" s="28">
        <f>HLOOKUP(VLOOKUP($A27,Sheet!$A$7:$DG$148,'TN01-04'!DA$11,0),$H$1:$T$2,2,1)</f>
        <v>0</v>
      </c>
      <c r="DB27" s="28">
        <f>HLOOKUP(VLOOKUP($A27,Sheet!$A$7:$DG$148,'TN01-04'!DB$11,0),$H$1:$T$2,2,1)</f>
        <v>0</v>
      </c>
      <c r="DC27" s="28">
        <f>HLOOKUP(VLOOKUP($A27,Sheet!$A$7:$DG$148,'TN01-04'!DC$11,0),$H$1:$T$2,2,1)</f>
        <v>0</v>
      </c>
      <c r="DD27" s="28">
        <f>HLOOKUP(VLOOKUP($A27,Sheet!$A$7:$DG$148,'TN01-04'!DD$11,0),$H$1:$T$2,2,1)</f>
        <v>4</v>
      </c>
      <c r="DE27" s="38"/>
      <c r="DF27" s="38">
        <f t="shared" si="6"/>
        <v>4</v>
      </c>
      <c r="DG27" s="38"/>
      <c r="DH27" s="33">
        <f>IF(VLOOKUP($A27,Sheet!$A$7:$DG$148,'TN01-04'!DH$11,0)="","",VLOOKUP($A27,Sheet!$A$7:$DG$148,'TN01-04'!DH$11,0))</f>
        <v>5</v>
      </c>
      <c r="DI27" s="36">
        <f>IF(VLOOKUP($A27,Sheet!$A$7:$DG$148,'TN01-04'!DI$11,0)="","",VLOOKUP($A27,Sheet!$A$7:$DG$148,'TN01-04'!DI$11,0))</f>
        <v>0</v>
      </c>
      <c r="DJ27" s="38">
        <f t="shared" si="7"/>
        <v>133</v>
      </c>
      <c r="DK27" s="38">
        <f t="shared" si="8"/>
        <v>0</v>
      </c>
      <c r="DL27" s="38">
        <f t="shared" si="9"/>
        <v>3.34</v>
      </c>
      <c r="DM27" s="38"/>
      <c r="DN27" s="33">
        <f>IF(VLOOKUP($A27,Sheet!$A$7:$DG$148,'TN01-04'!DN$11,0)="","",VLOOKUP($A27,Sheet!$A$7:$DG$148,'TN01-04'!DN$11,0))</f>
        <v>138</v>
      </c>
      <c r="DO27" s="36">
        <f>IF(VLOOKUP($A27,Sheet!$A$7:$DG$148,'TN01-04'!DO$11,0)="","",VLOOKUP($A27,Sheet!$A$7:$DG$148,'TN01-04'!DO$11,0))</f>
        <v>0</v>
      </c>
      <c r="DP27" s="28">
        <f>IF(VLOOKUP($A27,Sheet!$A$7:$DG$148,'TN01-04'!DP$11,0)="","",VLOOKUP($A27,Sheet!$A$7:$DG$148,'TN01-04'!DP$11,0))</f>
        <v>137</v>
      </c>
      <c r="DQ27" s="28">
        <f>IF(VLOOKUP($A27,Sheet!$A$7:$DG$148,'TN01-04'!DQ$11,0)="","",VLOOKUP($A27,Sheet!$A$7:$DG$148,'TN01-04'!DQ$11,0))</f>
        <v>138</v>
      </c>
      <c r="DR27" s="28">
        <f>IF(VLOOKUP($A27,Sheet!$A$7:$DG$148,'TN01-04'!DR$11,0)="","",VLOOKUP($A27,Sheet!$A$7:$DG$148,'TN01-04'!DR$11,0))</f>
        <v>7.86</v>
      </c>
      <c r="DS27" s="28">
        <f>IF(VLOOKUP($A27,Sheet!$A$7:$DG$148,'TN01-04'!DS$11,0)="","",VLOOKUP($A27,Sheet!$A$7:$DG$148,'TN01-04'!DS$11,0))</f>
        <v>3.34</v>
      </c>
      <c r="DT27" s="28" t="str">
        <f>IF(VLOOKUP($A27,Sheet!$A$7:$DG$148,'TN01-04'!DT$11,0)="","",VLOOKUP($A27,Sheet!$A$7:$DG$148,'TN01-04'!DT$11,0))</f>
        <v/>
      </c>
      <c r="DU27" s="42">
        <f t="shared" si="10"/>
        <v>0</v>
      </c>
    </row>
    <row r="28" spans="1:125" ht="15.95" customHeight="1" x14ac:dyDescent="0.2">
      <c r="A28" s="25">
        <v>2221724321</v>
      </c>
      <c r="B28" s="26" t="s">
        <v>6</v>
      </c>
      <c r="C28" s="26" t="s">
        <v>20</v>
      </c>
      <c r="D28" s="26" t="s">
        <v>133</v>
      </c>
      <c r="E28" s="27">
        <v>36019</v>
      </c>
      <c r="F28" s="26" t="s">
        <v>210</v>
      </c>
      <c r="G28" s="26" t="s">
        <v>212</v>
      </c>
      <c r="H28" s="28">
        <f>HLOOKUP(VLOOKUP($A28,Sheet!$A$7:$DG$148,'TN01-04'!H$11,0),$H$1:$T$2,2,1)</f>
        <v>4</v>
      </c>
      <c r="I28" s="28">
        <f>HLOOKUP(VLOOKUP($A28,Sheet!$A$7:$DG$148,'TN01-04'!I$11,0),$H$1:$T$2,2,1)</f>
        <v>2.65</v>
      </c>
      <c r="J28" s="28">
        <f>HLOOKUP(VLOOKUP($A28,Sheet!$A$7:$DG$148,'TN01-04'!J$11,0),$H$1:$T$2,2,1)</f>
        <v>3.65</v>
      </c>
      <c r="K28" s="28">
        <f>HLOOKUP(VLOOKUP($A28,Sheet!$A$7:$DG$148,'TN01-04'!K$11,0),$H$1:$T$2,2,1)</f>
        <v>3.65</v>
      </c>
      <c r="L28" s="28">
        <f>HLOOKUP(VLOOKUP($A28,Sheet!$A$7:$DG$148,'TN01-04'!L$11,0),$H$1:$T$2,2,1)</f>
        <v>2.65</v>
      </c>
      <c r="M28" s="28">
        <f>HLOOKUP(VLOOKUP($A28,Sheet!$A$7:$DG$148,'TN01-04'!M$11,0),$H$1:$T$2,2,1)</f>
        <v>4</v>
      </c>
      <c r="N28" s="28">
        <f>HLOOKUP(VLOOKUP($A28,Sheet!$A$7:$DG$148,'TN01-04'!N$11,0),$H$1:$T$2,2,1)</f>
        <v>3.33</v>
      </c>
      <c r="O28" s="28">
        <f>HLOOKUP(VLOOKUP($A28,Sheet!$A$7:$DG$148,'TN01-04'!O$11,0),$H$1:$T$2,2,1)</f>
        <v>0</v>
      </c>
      <c r="P28" s="28">
        <f>HLOOKUP(VLOOKUP($A28,Sheet!$A$7:$DG$148,'TN01-04'!P$11,0),$H$1:$T$2,2,1)</f>
        <v>3.33</v>
      </c>
      <c r="Q28" s="28">
        <f>HLOOKUP(VLOOKUP($A28,Sheet!$A$7:$DG$148,'TN01-04'!Q$11,0),$H$1:$T$2,2,1)</f>
        <v>0</v>
      </c>
      <c r="R28" s="28">
        <f>HLOOKUP(VLOOKUP($A28,Sheet!$A$7:$DG$148,'TN01-04'!R$11,0),$H$1:$T$2,2,1)</f>
        <v>0</v>
      </c>
      <c r="S28" s="28">
        <f>HLOOKUP(VLOOKUP($A28,Sheet!$A$7:$DG$148,'TN01-04'!S$11,0),$H$1:$T$2,2,1)</f>
        <v>0</v>
      </c>
      <c r="T28" s="28">
        <f>HLOOKUP(VLOOKUP($A28,Sheet!$A$7:$DG$148,'TN01-04'!T$11,0),$H$1:$T$2,2,1)</f>
        <v>0</v>
      </c>
      <c r="U28" s="28">
        <f>HLOOKUP(VLOOKUP($A28,Sheet!$A$7:$DG$148,'TN01-04'!U$11,0),$H$1:$T$2,2,1)</f>
        <v>2.65</v>
      </c>
      <c r="V28" s="28">
        <f>HLOOKUP(VLOOKUP($A28,Sheet!$A$7:$DG$148,'TN01-04'!V$11,0),$H$1:$T$2,2,1)</f>
        <v>3</v>
      </c>
      <c r="W28" s="28">
        <f>HLOOKUP(VLOOKUP($A28,Sheet!$A$7:$DG$148,'TN01-04'!W$11,0),$H$1:$T$2,2,1)</f>
        <v>3.65</v>
      </c>
      <c r="X28" s="28">
        <f>HLOOKUP(VLOOKUP($A28,Sheet!$A$7:$DG$148,'TN01-04'!X$11,0),$H$1:$T$2,2,1)</f>
        <v>3.65</v>
      </c>
      <c r="Y28" s="28">
        <f>HLOOKUP(VLOOKUP($A28,Sheet!$A$7:$DG$148,'TN01-04'!Y$11,0),$H$1:$T$2,2,1)</f>
        <v>2.33</v>
      </c>
      <c r="Z28" s="28">
        <f>HLOOKUP(VLOOKUP($A28,Sheet!$A$7:$DG$148,'TN01-04'!Z$11,0),$H$1:$T$2,2,1)</f>
        <v>3.33</v>
      </c>
      <c r="AA28" s="28">
        <f>HLOOKUP(VLOOKUP($A28,Sheet!$A$7:$DG$148,'TN01-04'!AA$11,0),$H$1:$T$2,2,1)</f>
        <v>1.65</v>
      </c>
      <c r="AB28" s="28">
        <f>HLOOKUP(VLOOKUP($A28,Sheet!$A$7:$DG$148,'TN01-04'!AB$11,0),$H$1:$T$2,2,1)</f>
        <v>3</v>
      </c>
      <c r="AC28" s="28">
        <f>HLOOKUP(VLOOKUP($A28,Sheet!$A$7:$DG$148,'TN01-04'!AC$11,0),$H$1:$T$2,2,1)</f>
        <v>2</v>
      </c>
      <c r="AD28" s="28">
        <f>HLOOKUP(VLOOKUP($A28,Sheet!$A$7:$DG$148,'TN01-04'!AD$11,0),$H$1:$T$2,2,1)</f>
        <v>3.65</v>
      </c>
      <c r="AE28" s="28">
        <f>HLOOKUP(VLOOKUP($A28,Sheet!$A$7:$DG$148,'TN01-04'!AE$11,0),$H$1:$T$2,2,1)</f>
        <v>2</v>
      </c>
      <c r="AF28" s="28">
        <f>HLOOKUP(VLOOKUP($A28,Sheet!$A$7:$DG$148,'TN01-04'!AF$11,0),$H$1:$T$2,2,1)</f>
        <v>2.65</v>
      </c>
      <c r="AG28" s="28">
        <f>HLOOKUP(VLOOKUP($A28,Sheet!$A$7:$DG$148,'TN01-04'!AG$11,0),$H$1:$T$2,2,1)</f>
        <v>2.33</v>
      </c>
      <c r="AH28" s="28">
        <f>HLOOKUP(VLOOKUP($A28,Sheet!$A$7:$DG$148,'TN01-04'!AH$11,0),$H$1:$T$2,2,1)</f>
        <v>1.65</v>
      </c>
      <c r="AI28" s="28">
        <f>HLOOKUP(VLOOKUP($A28,Sheet!$A$7:$DG$148,'TN01-04'!AI$11,0),$H$1:$T$2,2,1)</f>
        <v>3</v>
      </c>
      <c r="AJ28" s="28">
        <f>HLOOKUP(VLOOKUP($A28,Sheet!$A$7:$DG$148,'TN01-04'!AJ$11,0),$H$1:$T$2,2,1)</f>
        <v>2.65</v>
      </c>
      <c r="AK28" s="33">
        <f>IF(VLOOKUP($A28,Sheet!$A$7:$DG$148,'TN01-04'!AK$11,0)="","",VLOOKUP($A28,Sheet!$A$7:$DG$148,'TN01-04'!AK$11,0))</f>
        <v>51</v>
      </c>
      <c r="AL28" s="36">
        <f>IF(VLOOKUP($A28,Sheet!$A$7:$DG$148,'TN01-04'!AL$11,0)="","",VLOOKUP($A28,Sheet!$A$7:$DG$148,'TN01-04'!AL$11,0))</f>
        <v>0</v>
      </c>
      <c r="AM28" s="28">
        <f>HLOOKUP(VLOOKUP($A28,Sheet!$A$7:$DG$148,'TN01-04'!AM$11,0),$H$1:$T$2,2,1)</f>
        <v>4</v>
      </c>
      <c r="AN28" s="28">
        <f>HLOOKUP(VLOOKUP($A28,Sheet!$A$7:$DG$148,'TN01-04'!AN$11,0),$H$1:$T$2,2,1)</f>
        <v>4</v>
      </c>
      <c r="AO28" s="28">
        <f>HLOOKUP(VLOOKUP($A28,Sheet!$A$7:$DG$148,'TN01-04'!AO$11,0),$H$1:$T$2,2,1)</f>
        <v>0</v>
      </c>
      <c r="AP28" s="28">
        <f>HLOOKUP(VLOOKUP($A28,Sheet!$A$7:$DG$148,'TN01-04'!AP$11,0),$H$1:$T$2,2,1)</f>
        <v>3.65</v>
      </c>
      <c r="AQ28" s="28">
        <f>HLOOKUP(VLOOKUP($A28,Sheet!$A$7:$DG$148,'TN01-04'!AQ$11,0),$H$1:$T$2,2,1)</f>
        <v>0</v>
      </c>
      <c r="AR28" s="28">
        <f>HLOOKUP(VLOOKUP($A28,Sheet!$A$7:$DG$148,'TN01-04'!AR$11,0),$H$1:$T$2,2,1)</f>
        <v>0</v>
      </c>
      <c r="AS28" s="28">
        <f>HLOOKUP(VLOOKUP($A28,Sheet!$A$7:$DG$148,'TN01-04'!AS$11,0),$H$1:$T$2,2,1)</f>
        <v>0</v>
      </c>
      <c r="AT28" s="28">
        <f>HLOOKUP(VLOOKUP($A28,Sheet!$A$7:$DG$148,'TN01-04'!AT$11,0),$H$1:$T$2,2,1)</f>
        <v>0</v>
      </c>
      <c r="AU28" s="28">
        <f>HLOOKUP(VLOOKUP($A28,Sheet!$A$7:$DG$148,'TN01-04'!AU$11,0),$H$1:$T$2,2,1)</f>
        <v>2.65</v>
      </c>
      <c r="AV28" s="28">
        <f>HLOOKUP(VLOOKUP($A28,Sheet!$A$7:$DG$148,'TN01-04'!AV$11,0),$H$1:$T$2,2,1)</f>
        <v>0</v>
      </c>
      <c r="AW28" s="28">
        <f>HLOOKUP(VLOOKUP($A28,Sheet!$A$7:$DG$148,'TN01-04'!AW$11,0),$H$1:$T$2,2,1)</f>
        <v>0</v>
      </c>
      <c r="AX28" s="28">
        <f>HLOOKUP(VLOOKUP($A28,Sheet!$A$7:$DG$148,'TN01-04'!AX$11,0),$H$1:$T$2,2,1)</f>
        <v>0</v>
      </c>
      <c r="AY28" s="28">
        <f>HLOOKUP(VLOOKUP($A28,Sheet!$A$7:$DG$148,'TN01-04'!AY$11,0),$H$1:$T$2,2,1)</f>
        <v>0</v>
      </c>
      <c r="AZ28" s="28">
        <f>HLOOKUP(VLOOKUP($A28,Sheet!$A$7:$DG$148,'TN01-04'!AZ$11,0),$H$1:$T$2,2,1)</f>
        <v>0</v>
      </c>
      <c r="BA28" s="28">
        <f>HLOOKUP(VLOOKUP($A28,Sheet!$A$7:$DG$148,'TN01-04'!BA$11,0),$H$1:$T$2,2,1)</f>
        <v>4</v>
      </c>
      <c r="BB28" s="33">
        <f>IF(VLOOKUP($A28,Sheet!$A$7:$DG$148,'TN01-04'!BB$11,0)="","",VLOOKUP($A28,Sheet!$A$7:$DG$148,'TN01-04'!BB$11,0))</f>
        <v>5</v>
      </c>
      <c r="BC28" s="36">
        <f>IF(VLOOKUP($A28,Sheet!$A$7:$DG$148,'TN01-04'!BC$11,0)="","",VLOOKUP($A28,Sheet!$A$7:$DG$148,'TN01-04'!BC$11,0))</f>
        <v>0</v>
      </c>
      <c r="BD28" s="28">
        <f>HLOOKUP(VLOOKUP($A28,Sheet!$A$7:$DG$148,'TN01-04'!BD$11,0),$H$1:$T$2,2,1)</f>
        <v>1.65</v>
      </c>
      <c r="BE28" s="28">
        <f>HLOOKUP(VLOOKUP($A28,Sheet!$A$7:$DG$148,'TN01-04'!BE$11,0),$H$1:$T$2,2,1)</f>
        <v>2.65</v>
      </c>
      <c r="BF28" s="28">
        <f>HLOOKUP(VLOOKUP($A28,Sheet!$A$7:$DG$148,'TN01-04'!BF$11,0),$H$1:$T$2,2,1)</f>
        <v>4</v>
      </c>
      <c r="BG28" s="28">
        <f>HLOOKUP(VLOOKUP($A28,Sheet!$A$7:$DG$148,'TN01-04'!BG$11,0),$H$1:$T$2,2,1)</f>
        <v>1.65</v>
      </c>
      <c r="BH28" s="28">
        <f>HLOOKUP(VLOOKUP($A28,Sheet!$A$7:$DG$148,'TN01-04'!BH$11,0),$H$1:$T$2,2,1)</f>
        <v>1.65</v>
      </c>
      <c r="BI28" s="28">
        <f>HLOOKUP(VLOOKUP($A28,Sheet!$A$7:$DG$148,'TN01-04'!BI$11,0),$H$1:$T$2,2,1)</f>
        <v>3</v>
      </c>
      <c r="BJ28" s="28">
        <f>HLOOKUP(VLOOKUP($A28,Sheet!$A$7:$DG$148,'TN01-04'!BJ$11,0),$H$1:$T$2,2,1)</f>
        <v>3.33</v>
      </c>
      <c r="BK28" s="28">
        <f>HLOOKUP(VLOOKUP($A28,Sheet!$A$7:$DG$148,'TN01-04'!BK$11,0),$H$1:$T$2,2,1)</f>
        <v>1.65</v>
      </c>
      <c r="BL28" s="28">
        <f>HLOOKUP(VLOOKUP($A28,Sheet!$A$7:$DG$148,'TN01-04'!BL$11,0),$H$1:$T$2,2,1)</f>
        <v>3.33</v>
      </c>
      <c r="BM28" s="28">
        <f>HLOOKUP(VLOOKUP($A28,Sheet!$A$7:$DG$148,'TN01-04'!BM$11,0),$H$1:$T$2,2,1)</f>
        <v>2</v>
      </c>
      <c r="BN28" s="28">
        <f>HLOOKUP(VLOOKUP($A28,Sheet!$A$7:$DG$148,'TN01-04'!BN$11,0),$H$1:$T$2,2,1)</f>
        <v>2</v>
      </c>
      <c r="BO28" s="28">
        <f>HLOOKUP(VLOOKUP($A28,Sheet!$A$7:$DG$148,'TN01-04'!BO$11,0),$H$1:$T$2,2,1)</f>
        <v>2</v>
      </c>
      <c r="BP28" s="28">
        <f>HLOOKUP(VLOOKUP($A28,Sheet!$A$7:$DG$148,'TN01-04'!BP$11,0),$H$1:$T$2,2,1)</f>
        <v>2.65</v>
      </c>
      <c r="BQ28" s="28">
        <f>HLOOKUP(VLOOKUP($A28,Sheet!$A$7:$DG$148,'TN01-04'!BQ$11,0),$H$1:$T$2,2,1)</f>
        <v>0</v>
      </c>
      <c r="BR28" s="28">
        <f>HLOOKUP(VLOOKUP($A28,Sheet!$A$7:$DG$148,'TN01-04'!BR$11,0),$H$1:$T$2,2,1)</f>
        <v>1.65</v>
      </c>
      <c r="BS28" s="28">
        <f>HLOOKUP(VLOOKUP($A28,Sheet!$A$7:$DG$148,'TN01-04'!BS$11,0),$H$1:$T$2,2,1)</f>
        <v>2</v>
      </c>
      <c r="BT28" s="28">
        <f>HLOOKUP(VLOOKUP($A28,Sheet!$A$7:$DG$148,'TN01-04'!BT$11,0),$H$1:$T$2,2,1)</f>
        <v>3</v>
      </c>
      <c r="BU28" s="28">
        <f>HLOOKUP(VLOOKUP($A28,Sheet!$A$7:$DG$148,'TN01-04'!BU$11,0),$H$1:$T$2,2,1)</f>
        <v>1.65</v>
      </c>
      <c r="BV28" s="28">
        <f>HLOOKUP(VLOOKUP($A28,Sheet!$A$7:$DG$148,'TN01-04'!BV$11,0),$H$1:$T$2,2,1)</f>
        <v>4</v>
      </c>
      <c r="BW28" s="28">
        <f>HLOOKUP(VLOOKUP($A28,Sheet!$A$7:$DG$148,'TN01-04'!BW$11,0),$H$1:$T$2,2,1)</f>
        <v>3</v>
      </c>
      <c r="BX28" s="33">
        <f>IF(VLOOKUP($A28,Sheet!$A$7:$DG$148,'TN01-04'!BX$11,0)="","",VLOOKUP($A28,Sheet!$A$7:$DG$148,'TN01-04'!BX$11,0))</f>
        <v>50</v>
      </c>
      <c r="BY28" s="36">
        <f>IF(VLOOKUP($A28,Sheet!$A$7:$DG$148,'TN01-04'!BY$11,0)="","",VLOOKUP($A28,Sheet!$A$7:$DG$148,'TN01-04'!BY$11,0))</f>
        <v>0</v>
      </c>
      <c r="BZ28" s="28">
        <f>HLOOKUP(VLOOKUP($A28,Sheet!$A$7:$DG$148,'TN01-04'!BZ$11,0),$H$1:$T$2,2,1)</f>
        <v>4</v>
      </c>
      <c r="CA28" s="28">
        <f>HLOOKUP(VLOOKUP($A28,Sheet!$A$7:$DG$148,'TN01-04'!CA$11,0),$H$1:$T$2,2,1)</f>
        <v>0</v>
      </c>
      <c r="CB28" s="28">
        <f>HLOOKUP(VLOOKUP($A28,Sheet!$A$7:$DG$148,'TN01-04'!CB$11,0),$H$1:$T$2,2,1)</f>
        <v>3.65</v>
      </c>
      <c r="CC28" s="28">
        <f>HLOOKUP(VLOOKUP($A28,Sheet!$A$7:$DG$148,'TN01-04'!CC$11,0),$H$1:$T$2,2,1)</f>
        <v>0</v>
      </c>
      <c r="CD28" s="28">
        <f>HLOOKUP(VLOOKUP($A28,Sheet!$A$7:$DG$148,'TN01-04'!CD$11,0),$H$1:$T$2,2,1)</f>
        <v>3.33</v>
      </c>
      <c r="CE28" s="28">
        <f>HLOOKUP(VLOOKUP($A28,Sheet!$A$7:$DG$148,'TN01-04'!CE$11,0),$H$1:$T$2,2,1)</f>
        <v>4</v>
      </c>
      <c r="CF28" s="28">
        <f>HLOOKUP(VLOOKUP($A28,Sheet!$A$7:$DG$148,'TN01-04'!CF$11,0),$H$1:$T$2,2,1)</f>
        <v>3.33</v>
      </c>
      <c r="CG28" s="28">
        <f>HLOOKUP(VLOOKUP($A28,Sheet!$A$7:$DG$148,'TN01-04'!CG$11,0),$H$1:$T$2,2,1)</f>
        <v>3.33</v>
      </c>
      <c r="CH28" s="28">
        <f>HLOOKUP(VLOOKUP($A28,Sheet!$A$7:$DG$148,'TN01-04'!CH$11,0),$H$1:$T$2,2,1)</f>
        <v>0</v>
      </c>
      <c r="CI28" s="28">
        <f>HLOOKUP(VLOOKUP($A28,Sheet!$A$7:$DG$148,'TN01-04'!CI$11,0),$H$1:$T$2,2,1)</f>
        <v>3.33</v>
      </c>
      <c r="CJ28" s="28">
        <f>HLOOKUP(VLOOKUP($A28,Sheet!$A$7:$DG$148,'TN01-04'!CJ$11,0),$H$1:$T$2,2,1)</f>
        <v>0</v>
      </c>
      <c r="CK28" s="28">
        <f>HLOOKUP(VLOOKUP($A28,Sheet!$A$7:$DG$148,'TN01-04'!CK$11,0),$H$1:$T$2,2,1)</f>
        <v>0</v>
      </c>
      <c r="CL28" s="28">
        <f>HLOOKUP(VLOOKUP($A28,Sheet!$A$7:$DG$148,'TN01-04'!CL$11,0),$H$1:$T$2,2,1)</f>
        <v>0</v>
      </c>
      <c r="CM28" s="28">
        <f>HLOOKUP(VLOOKUP($A28,Sheet!$A$7:$DG$148,'TN01-04'!CM$11,0),$H$1:$T$2,2,1)</f>
        <v>0</v>
      </c>
      <c r="CN28" s="28">
        <f>HLOOKUP(VLOOKUP($A28,Sheet!$A$7:$DG$148,'TN01-04'!CN$11,0),$H$1:$T$2,2,1)</f>
        <v>2.33</v>
      </c>
      <c r="CO28" s="28">
        <f>HLOOKUP(VLOOKUP($A28,Sheet!$A$7:$DG$148,'TN01-04'!CO$11,0),$H$1:$T$2,2,1)</f>
        <v>3.33</v>
      </c>
      <c r="CP28" s="28">
        <f>HLOOKUP(VLOOKUP($A28,Sheet!$A$7:$DG$148,'TN01-04'!CP$11,0),$H$1:$T$2,2,1)</f>
        <v>4</v>
      </c>
      <c r="CQ28" s="28">
        <f>HLOOKUP(VLOOKUP($A28,Sheet!$A$7:$DG$148,'TN01-04'!CQ$11,0),$H$1:$T$2,2,1)</f>
        <v>3.33</v>
      </c>
      <c r="CR28" s="28">
        <f>HLOOKUP(VLOOKUP($A28,Sheet!$A$7:$DG$148,'TN01-04'!CR$11,0),$H$1:$T$2,2,1)</f>
        <v>3.33</v>
      </c>
      <c r="CS28" s="33">
        <f>IF(VLOOKUP($A28,Sheet!$A$7:$DG$148,'TN01-04'!CS$11,0)="","",VLOOKUP($A28,Sheet!$A$7:$DG$148,'TN01-04'!CS$11,0))</f>
        <v>27</v>
      </c>
      <c r="CT28" s="36">
        <f>IF(VLOOKUP($A28,Sheet!$A$7:$DG$148,'TN01-04'!CT$11,0)="","",VLOOKUP($A28,Sheet!$A$7:$DG$148,'TN01-04'!CT$11,0))</f>
        <v>0</v>
      </c>
      <c r="CU28" s="38">
        <f t="shared" si="2"/>
        <v>128</v>
      </c>
      <c r="CV28" s="38">
        <f t="shared" si="2"/>
        <v>0</v>
      </c>
      <c r="CW28" s="38">
        <f t="shared" si="3"/>
        <v>0</v>
      </c>
      <c r="CX28" s="38">
        <f t="shared" si="4"/>
        <v>128</v>
      </c>
      <c r="CY28" s="38">
        <f t="shared" si="5"/>
        <v>2.83</v>
      </c>
      <c r="CZ28" s="38"/>
      <c r="DA28" s="28">
        <f>HLOOKUP(VLOOKUP($A28,Sheet!$A$7:$DG$148,'TN01-04'!DA$11,0),$H$1:$T$2,2,1)</f>
        <v>0</v>
      </c>
      <c r="DB28" s="28">
        <f>HLOOKUP(VLOOKUP($A28,Sheet!$A$7:$DG$148,'TN01-04'!DB$11,0),$H$1:$T$2,2,1)</f>
        <v>0</v>
      </c>
      <c r="DC28" s="28">
        <f>HLOOKUP(VLOOKUP($A28,Sheet!$A$7:$DG$148,'TN01-04'!DC$11,0),$H$1:$T$2,2,1)</f>
        <v>3.33</v>
      </c>
      <c r="DD28" s="28">
        <f>HLOOKUP(VLOOKUP($A28,Sheet!$A$7:$DG$148,'TN01-04'!DD$11,0),$H$1:$T$2,2,1)</f>
        <v>0</v>
      </c>
      <c r="DE28" s="38"/>
      <c r="DF28" s="38">
        <f t="shared" si="6"/>
        <v>3.33</v>
      </c>
      <c r="DG28" s="38"/>
      <c r="DH28" s="33">
        <f>IF(VLOOKUP($A28,Sheet!$A$7:$DG$148,'TN01-04'!DH$11,0)="","",VLOOKUP($A28,Sheet!$A$7:$DG$148,'TN01-04'!DH$11,0))</f>
        <v>5</v>
      </c>
      <c r="DI28" s="36">
        <f>IF(VLOOKUP($A28,Sheet!$A$7:$DG$148,'TN01-04'!DI$11,0)="","",VLOOKUP($A28,Sheet!$A$7:$DG$148,'TN01-04'!DI$11,0))</f>
        <v>0</v>
      </c>
      <c r="DJ28" s="38">
        <f t="shared" si="7"/>
        <v>133</v>
      </c>
      <c r="DK28" s="38">
        <f t="shared" si="8"/>
        <v>0</v>
      </c>
      <c r="DL28" s="38">
        <f t="shared" si="9"/>
        <v>2.85</v>
      </c>
      <c r="DM28" s="38"/>
      <c r="DN28" s="33">
        <f>IF(VLOOKUP($A28,Sheet!$A$7:$DG$148,'TN01-04'!DN$11,0)="","",VLOOKUP($A28,Sheet!$A$7:$DG$148,'TN01-04'!DN$11,0))</f>
        <v>138</v>
      </c>
      <c r="DO28" s="36">
        <f>IF(VLOOKUP($A28,Sheet!$A$7:$DG$148,'TN01-04'!DO$11,0)="","",VLOOKUP($A28,Sheet!$A$7:$DG$148,'TN01-04'!DO$11,0))</f>
        <v>0</v>
      </c>
      <c r="DP28" s="28">
        <f>IF(VLOOKUP($A28,Sheet!$A$7:$DG$148,'TN01-04'!DP$11,0)="","",VLOOKUP($A28,Sheet!$A$7:$DG$148,'TN01-04'!DP$11,0))</f>
        <v>137</v>
      </c>
      <c r="DQ28" s="28">
        <f>IF(VLOOKUP($A28,Sheet!$A$7:$DG$148,'TN01-04'!DQ$11,0)="","",VLOOKUP($A28,Sheet!$A$7:$DG$148,'TN01-04'!DQ$11,0))</f>
        <v>138</v>
      </c>
      <c r="DR28" s="28">
        <f>IF(VLOOKUP($A28,Sheet!$A$7:$DG$148,'TN01-04'!DR$11,0)="","",VLOOKUP($A28,Sheet!$A$7:$DG$148,'TN01-04'!DR$11,0))</f>
        <v>6.98</v>
      </c>
      <c r="DS28" s="28">
        <f>IF(VLOOKUP($A28,Sheet!$A$7:$DG$148,'TN01-04'!DS$11,0)="","",VLOOKUP($A28,Sheet!$A$7:$DG$148,'TN01-04'!DS$11,0))</f>
        <v>2.85</v>
      </c>
      <c r="DT28" s="28" t="str">
        <f>IF(VLOOKUP($A28,Sheet!$A$7:$DG$148,'TN01-04'!DT$11,0)="","",VLOOKUP($A28,Sheet!$A$7:$DG$148,'TN01-04'!DT$11,0))</f>
        <v/>
      </c>
      <c r="DU28" s="42">
        <f t="shared" si="10"/>
        <v>0</v>
      </c>
    </row>
    <row r="29" spans="1:125" ht="15.95" customHeight="1" x14ac:dyDescent="0.2">
      <c r="A29" s="25">
        <v>2110715023</v>
      </c>
      <c r="B29" s="26" t="s">
        <v>14</v>
      </c>
      <c r="C29" s="26" t="s">
        <v>50</v>
      </c>
      <c r="D29" s="26" t="s">
        <v>134</v>
      </c>
      <c r="E29" s="27">
        <v>35501</v>
      </c>
      <c r="F29" s="26" t="s">
        <v>209</v>
      </c>
      <c r="G29" s="26" t="s">
        <v>212</v>
      </c>
      <c r="H29" s="28" t="e">
        <f>HLOOKUP(VLOOKUP($A29,Sheet!$A$7:$DG$148,'TN01-04'!H$11,0),$H$1:$T$2,2,1)</f>
        <v>#N/A</v>
      </c>
      <c r="I29" s="28" t="e">
        <f>HLOOKUP(VLOOKUP($A29,Sheet!$A$7:$DG$148,'TN01-04'!I$11,0),$H$1:$T$2,2,1)</f>
        <v>#N/A</v>
      </c>
      <c r="J29" s="28" t="e">
        <f>HLOOKUP(VLOOKUP($A29,Sheet!$A$7:$DG$148,'TN01-04'!J$11,0),$H$1:$T$2,2,1)</f>
        <v>#N/A</v>
      </c>
      <c r="K29" s="28" t="e">
        <f>HLOOKUP(VLOOKUP($A29,Sheet!$A$7:$DG$148,'TN01-04'!K$11,0),$H$1:$T$2,2,1)</f>
        <v>#N/A</v>
      </c>
      <c r="L29" s="28" t="e">
        <f>HLOOKUP(VLOOKUP($A29,Sheet!$A$7:$DG$148,'TN01-04'!L$11,0),$H$1:$T$2,2,1)</f>
        <v>#N/A</v>
      </c>
      <c r="M29" s="28" t="e">
        <f>HLOOKUP(VLOOKUP($A29,Sheet!$A$7:$DG$148,'TN01-04'!M$11,0),$H$1:$T$2,2,1)</f>
        <v>#N/A</v>
      </c>
      <c r="N29" s="28" t="e">
        <f>HLOOKUP(VLOOKUP($A29,Sheet!$A$7:$DG$148,'TN01-04'!N$11,0),$H$1:$T$2,2,1)</f>
        <v>#N/A</v>
      </c>
      <c r="O29" s="28" t="e">
        <f>HLOOKUP(VLOOKUP($A29,Sheet!$A$7:$DG$148,'TN01-04'!O$11,0),$H$1:$T$2,2,1)</f>
        <v>#N/A</v>
      </c>
      <c r="P29" s="28" t="e">
        <f>HLOOKUP(VLOOKUP($A29,Sheet!$A$7:$DG$148,'TN01-04'!P$11,0),$H$1:$T$2,2,1)</f>
        <v>#N/A</v>
      </c>
      <c r="Q29" s="28" t="e">
        <f>HLOOKUP(VLOOKUP($A29,Sheet!$A$7:$DG$148,'TN01-04'!Q$11,0),$H$1:$T$2,2,1)</f>
        <v>#N/A</v>
      </c>
      <c r="R29" s="28" t="e">
        <f>HLOOKUP(VLOOKUP($A29,Sheet!$A$7:$DG$148,'TN01-04'!R$11,0),$H$1:$T$2,2,1)</f>
        <v>#N/A</v>
      </c>
      <c r="S29" s="28" t="e">
        <f>HLOOKUP(VLOOKUP($A29,Sheet!$A$7:$DG$148,'TN01-04'!S$11,0),$H$1:$T$2,2,1)</f>
        <v>#N/A</v>
      </c>
      <c r="T29" s="28" t="e">
        <f>HLOOKUP(VLOOKUP($A29,Sheet!$A$7:$DG$148,'TN01-04'!T$11,0),$H$1:$T$2,2,1)</f>
        <v>#N/A</v>
      </c>
      <c r="U29" s="28" t="e">
        <f>HLOOKUP(VLOOKUP($A29,Sheet!$A$7:$DG$148,'TN01-04'!U$11,0),$H$1:$T$2,2,1)</f>
        <v>#N/A</v>
      </c>
      <c r="V29" s="28" t="e">
        <f>HLOOKUP(VLOOKUP($A29,Sheet!$A$7:$DG$148,'TN01-04'!V$11,0),$H$1:$T$2,2,1)</f>
        <v>#N/A</v>
      </c>
      <c r="W29" s="28" t="e">
        <f>HLOOKUP(VLOOKUP($A29,Sheet!$A$7:$DG$148,'TN01-04'!W$11,0),$H$1:$T$2,2,1)</f>
        <v>#N/A</v>
      </c>
      <c r="X29" s="28" t="e">
        <f>HLOOKUP(VLOOKUP($A29,Sheet!$A$7:$DG$148,'TN01-04'!X$11,0),$H$1:$T$2,2,1)</f>
        <v>#N/A</v>
      </c>
      <c r="Y29" s="28" t="e">
        <f>HLOOKUP(VLOOKUP($A29,Sheet!$A$7:$DG$148,'TN01-04'!Y$11,0),$H$1:$T$2,2,1)</f>
        <v>#N/A</v>
      </c>
      <c r="Z29" s="28" t="e">
        <f>HLOOKUP(VLOOKUP($A29,Sheet!$A$7:$DG$148,'TN01-04'!Z$11,0),$H$1:$T$2,2,1)</f>
        <v>#N/A</v>
      </c>
      <c r="AA29" s="28" t="e">
        <f>HLOOKUP(VLOOKUP($A29,Sheet!$A$7:$DG$148,'TN01-04'!AA$11,0),$H$1:$T$2,2,1)</f>
        <v>#N/A</v>
      </c>
      <c r="AB29" s="28" t="e">
        <f>HLOOKUP(VLOOKUP($A29,Sheet!$A$7:$DG$148,'TN01-04'!AB$11,0),$H$1:$T$2,2,1)</f>
        <v>#N/A</v>
      </c>
      <c r="AC29" s="28" t="e">
        <f>HLOOKUP(VLOOKUP($A29,Sheet!$A$7:$DG$148,'TN01-04'!AC$11,0),$H$1:$T$2,2,1)</f>
        <v>#N/A</v>
      </c>
      <c r="AD29" s="28" t="e">
        <f>HLOOKUP(VLOOKUP($A29,Sheet!$A$7:$DG$148,'TN01-04'!AD$11,0),$H$1:$T$2,2,1)</f>
        <v>#N/A</v>
      </c>
      <c r="AE29" s="28" t="e">
        <f>HLOOKUP(VLOOKUP($A29,Sheet!$A$7:$DG$148,'TN01-04'!AE$11,0),$H$1:$T$2,2,1)</f>
        <v>#N/A</v>
      </c>
      <c r="AF29" s="28" t="e">
        <f>HLOOKUP(VLOOKUP($A29,Sheet!$A$7:$DG$148,'TN01-04'!AF$11,0),$H$1:$T$2,2,1)</f>
        <v>#N/A</v>
      </c>
      <c r="AG29" s="28" t="e">
        <f>HLOOKUP(VLOOKUP($A29,Sheet!$A$7:$DG$148,'TN01-04'!AG$11,0),$H$1:$T$2,2,1)</f>
        <v>#N/A</v>
      </c>
      <c r="AH29" s="28" t="e">
        <f>HLOOKUP(VLOOKUP($A29,Sheet!$A$7:$DG$148,'TN01-04'!AH$11,0),$H$1:$T$2,2,1)</f>
        <v>#N/A</v>
      </c>
      <c r="AI29" s="28" t="e">
        <f>HLOOKUP(VLOOKUP($A29,Sheet!$A$7:$DG$148,'TN01-04'!AI$11,0),$H$1:$T$2,2,1)</f>
        <v>#N/A</v>
      </c>
      <c r="AJ29" s="28" t="e">
        <f>HLOOKUP(VLOOKUP($A29,Sheet!$A$7:$DG$148,'TN01-04'!AJ$11,0),$H$1:$T$2,2,1)</f>
        <v>#N/A</v>
      </c>
      <c r="AK29" s="33" t="e">
        <f>IF(VLOOKUP($A29,Sheet!$A$7:$DG$148,'TN01-04'!AK$11,0)="","",VLOOKUP($A29,Sheet!$A$7:$DG$148,'TN01-04'!AK$11,0))</f>
        <v>#N/A</v>
      </c>
      <c r="AL29" s="36" t="e">
        <f>IF(VLOOKUP($A29,Sheet!$A$7:$DG$148,'TN01-04'!AL$11,0)="","",VLOOKUP($A29,Sheet!$A$7:$DG$148,'TN01-04'!AL$11,0))</f>
        <v>#N/A</v>
      </c>
      <c r="AM29" s="28" t="e">
        <f>HLOOKUP(VLOOKUP($A29,Sheet!$A$7:$DG$148,'TN01-04'!AM$11,0),$H$1:$T$2,2,1)</f>
        <v>#N/A</v>
      </c>
      <c r="AN29" s="28" t="e">
        <f>HLOOKUP(VLOOKUP($A29,Sheet!$A$7:$DG$148,'TN01-04'!AN$11,0),$H$1:$T$2,2,1)</f>
        <v>#N/A</v>
      </c>
      <c r="AO29" s="28" t="e">
        <f>HLOOKUP(VLOOKUP($A29,Sheet!$A$7:$DG$148,'TN01-04'!AO$11,0),$H$1:$T$2,2,1)</f>
        <v>#N/A</v>
      </c>
      <c r="AP29" s="28" t="e">
        <f>HLOOKUP(VLOOKUP($A29,Sheet!$A$7:$DG$148,'TN01-04'!AP$11,0),$H$1:$T$2,2,1)</f>
        <v>#N/A</v>
      </c>
      <c r="AQ29" s="28" t="e">
        <f>HLOOKUP(VLOOKUP($A29,Sheet!$A$7:$DG$148,'TN01-04'!AQ$11,0),$H$1:$T$2,2,1)</f>
        <v>#N/A</v>
      </c>
      <c r="AR29" s="28" t="e">
        <f>HLOOKUP(VLOOKUP($A29,Sheet!$A$7:$DG$148,'TN01-04'!AR$11,0),$H$1:$T$2,2,1)</f>
        <v>#N/A</v>
      </c>
      <c r="AS29" s="28" t="e">
        <f>HLOOKUP(VLOOKUP($A29,Sheet!$A$7:$DG$148,'TN01-04'!AS$11,0),$H$1:$T$2,2,1)</f>
        <v>#N/A</v>
      </c>
      <c r="AT29" s="28" t="e">
        <f>HLOOKUP(VLOOKUP($A29,Sheet!$A$7:$DG$148,'TN01-04'!AT$11,0),$H$1:$T$2,2,1)</f>
        <v>#N/A</v>
      </c>
      <c r="AU29" s="28" t="e">
        <f>HLOOKUP(VLOOKUP($A29,Sheet!$A$7:$DG$148,'TN01-04'!AU$11,0),$H$1:$T$2,2,1)</f>
        <v>#N/A</v>
      </c>
      <c r="AV29" s="28" t="e">
        <f>HLOOKUP(VLOOKUP($A29,Sheet!$A$7:$DG$148,'TN01-04'!AV$11,0),$H$1:$T$2,2,1)</f>
        <v>#N/A</v>
      </c>
      <c r="AW29" s="28" t="e">
        <f>HLOOKUP(VLOOKUP($A29,Sheet!$A$7:$DG$148,'TN01-04'!AW$11,0),$H$1:$T$2,2,1)</f>
        <v>#N/A</v>
      </c>
      <c r="AX29" s="28" t="e">
        <f>HLOOKUP(VLOOKUP($A29,Sheet!$A$7:$DG$148,'TN01-04'!AX$11,0),$H$1:$T$2,2,1)</f>
        <v>#N/A</v>
      </c>
      <c r="AY29" s="28" t="e">
        <f>HLOOKUP(VLOOKUP($A29,Sheet!$A$7:$DG$148,'TN01-04'!AY$11,0),$H$1:$T$2,2,1)</f>
        <v>#N/A</v>
      </c>
      <c r="AZ29" s="28" t="e">
        <f>HLOOKUP(VLOOKUP($A29,Sheet!$A$7:$DG$148,'TN01-04'!AZ$11,0),$H$1:$T$2,2,1)</f>
        <v>#N/A</v>
      </c>
      <c r="BA29" s="28" t="e">
        <f>HLOOKUP(VLOOKUP($A29,Sheet!$A$7:$DG$148,'TN01-04'!BA$11,0),$H$1:$T$2,2,1)</f>
        <v>#N/A</v>
      </c>
      <c r="BB29" s="33" t="e">
        <f>IF(VLOOKUP($A29,Sheet!$A$7:$DG$148,'TN01-04'!BB$11,0)="","",VLOOKUP($A29,Sheet!$A$7:$DG$148,'TN01-04'!BB$11,0))</f>
        <v>#N/A</v>
      </c>
      <c r="BC29" s="36" t="e">
        <f>IF(VLOOKUP($A29,Sheet!$A$7:$DG$148,'TN01-04'!BC$11,0)="","",VLOOKUP($A29,Sheet!$A$7:$DG$148,'TN01-04'!BC$11,0))</f>
        <v>#N/A</v>
      </c>
      <c r="BD29" s="28" t="e">
        <f>HLOOKUP(VLOOKUP($A29,Sheet!$A$7:$DG$148,'TN01-04'!BD$11,0),$H$1:$T$2,2,1)</f>
        <v>#N/A</v>
      </c>
      <c r="BE29" s="28" t="e">
        <f>HLOOKUP(VLOOKUP($A29,Sheet!$A$7:$DG$148,'TN01-04'!BE$11,0),$H$1:$T$2,2,1)</f>
        <v>#N/A</v>
      </c>
      <c r="BF29" s="28" t="e">
        <f>HLOOKUP(VLOOKUP($A29,Sheet!$A$7:$DG$148,'TN01-04'!BF$11,0),$H$1:$T$2,2,1)</f>
        <v>#N/A</v>
      </c>
      <c r="BG29" s="28" t="e">
        <f>HLOOKUP(VLOOKUP($A29,Sheet!$A$7:$DG$148,'TN01-04'!BG$11,0),$H$1:$T$2,2,1)</f>
        <v>#N/A</v>
      </c>
      <c r="BH29" s="28" t="e">
        <f>HLOOKUP(VLOOKUP($A29,Sheet!$A$7:$DG$148,'TN01-04'!BH$11,0),$H$1:$T$2,2,1)</f>
        <v>#N/A</v>
      </c>
      <c r="BI29" s="28" t="e">
        <f>HLOOKUP(VLOOKUP($A29,Sheet!$A$7:$DG$148,'TN01-04'!BI$11,0),$H$1:$T$2,2,1)</f>
        <v>#N/A</v>
      </c>
      <c r="BJ29" s="28" t="e">
        <f>HLOOKUP(VLOOKUP($A29,Sheet!$A$7:$DG$148,'TN01-04'!BJ$11,0),$H$1:$T$2,2,1)</f>
        <v>#N/A</v>
      </c>
      <c r="BK29" s="28" t="e">
        <f>HLOOKUP(VLOOKUP($A29,Sheet!$A$7:$DG$148,'TN01-04'!BK$11,0),$H$1:$T$2,2,1)</f>
        <v>#N/A</v>
      </c>
      <c r="BL29" s="28" t="e">
        <f>HLOOKUP(VLOOKUP($A29,Sheet!$A$7:$DG$148,'TN01-04'!BL$11,0),$H$1:$T$2,2,1)</f>
        <v>#N/A</v>
      </c>
      <c r="BM29" s="28" t="e">
        <f>HLOOKUP(VLOOKUP($A29,Sheet!$A$7:$DG$148,'TN01-04'!BM$11,0),$H$1:$T$2,2,1)</f>
        <v>#N/A</v>
      </c>
      <c r="BN29" s="28" t="e">
        <f>HLOOKUP(VLOOKUP($A29,Sheet!$A$7:$DG$148,'TN01-04'!BN$11,0),$H$1:$T$2,2,1)</f>
        <v>#N/A</v>
      </c>
      <c r="BO29" s="28" t="e">
        <f>HLOOKUP(VLOOKUP($A29,Sheet!$A$7:$DG$148,'TN01-04'!BO$11,0),$H$1:$T$2,2,1)</f>
        <v>#N/A</v>
      </c>
      <c r="BP29" s="28" t="e">
        <f>HLOOKUP(VLOOKUP($A29,Sheet!$A$7:$DG$148,'TN01-04'!BP$11,0),$H$1:$T$2,2,1)</f>
        <v>#N/A</v>
      </c>
      <c r="BQ29" s="28" t="e">
        <f>HLOOKUP(VLOOKUP($A29,Sheet!$A$7:$DG$148,'TN01-04'!BQ$11,0),$H$1:$T$2,2,1)</f>
        <v>#N/A</v>
      </c>
      <c r="BR29" s="28" t="e">
        <f>HLOOKUP(VLOOKUP($A29,Sheet!$A$7:$DG$148,'TN01-04'!BR$11,0),$H$1:$T$2,2,1)</f>
        <v>#N/A</v>
      </c>
      <c r="BS29" s="28" t="e">
        <f>HLOOKUP(VLOOKUP($A29,Sheet!$A$7:$DG$148,'TN01-04'!BS$11,0),$H$1:$T$2,2,1)</f>
        <v>#N/A</v>
      </c>
      <c r="BT29" s="28" t="e">
        <f>HLOOKUP(VLOOKUP($A29,Sheet!$A$7:$DG$148,'TN01-04'!BT$11,0),$H$1:$T$2,2,1)</f>
        <v>#N/A</v>
      </c>
      <c r="BU29" s="28" t="e">
        <f>HLOOKUP(VLOOKUP($A29,Sheet!$A$7:$DG$148,'TN01-04'!BU$11,0),$H$1:$T$2,2,1)</f>
        <v>#N/A</v>
      </c>
      <c r="BV29" s="28" t="e">
        <f>HLOOKUP(VLOOKUP($A29,Sheet!$A$7:$DG$148,'TN01-04'!BV$11,0),$H$1:$T$2,2,1)</f>
        <v>#N/A</v>
      </c>
      <c r="BW29" s="28" t="e">
        <f>HLOOKUP(VLOOKUP($A29,Sheet!$A$7:$DG$148,'TN01-04'!BW$11,0),$H$1:$T$2,2,1)</f>
        <v>#N/A</v>
      </c>
      <c r="BX29" s="33" t="e">
        <f>IF(VLOOKUP($A29,Sheet!$A$7:$DG$148,'TN01-04'!BX$11,0)="","",VLOOKUP($A29,Sheet!$A$7:$DG$148,'TN01-04'!BX$11,0))</f>
        <v>#N/A</v>
      </c>
      <c r="BY29" s="36" t="e">
        <f>IF(VLOOKUP($A29,Sheet!$A$7:$DG$148,'TN01-04'!BY$11,0)="","",VLOOKUP($A29,Sheet!$A$7:$DG$148,'TN01-04'!BY$11,0))</f>
        <v>#N/A</v>
      </c>
      <c r="BZ29" s="28" t="e">
        <f>HLOOKUP(VLOOKUP($A29,Sheet!$A$7:$DG$148,'TN01-04'!BZ$11,0),$H$1:$T$2,2,1)</f>
        <v>#N/A</v>
      </c>
      <c r="CA29" s="28" t="e">
        <f>HLOOKUP(VLOOKUP($A29,Sheet!$A$7:$DG$148,'TN01-04'!CA$11,0),$H$1:$T$2,2,1)</f>
        <v>#N/A</v>
      </c>
      <c r="CB29" s="28" t="e">
        <f>HLOOKUP(VLOOKUP($A29,Sheet!$A$7:$DG$148,'TN01-04'!CB$11,0),$H$1:$T$2,2,1)</f>
        <v>#N/A</v>
      </c>
      <c r="CC29" s="28" t="e">
        <f>HLOOKUP(VLOOKUP($A29,Sheet!$A$7:$DG$148,'TN01-04'!CC$11,0),$H$1:$T$2,2,1)</f>
        <v>#N/A</v>
      </c>
      <c r="CD29" s="28" t="e">
        <f>HLOOKUP(VLOOKUP($A29,Sheet!$A$7:$DG$148,'TN01-04'!CD$11,0),$H$1:$T$2,2,1)</f>
        <v>#N/A</v>
      </c>
      <c r="CE29" s="28" t="e">
        <f>HLOOKUP(VLOOKUP($A29,Sheet!$A$7:$DG$148,'TN01-04'!CE$11,0),$H$1:$T$2,2,1)</f>
        <v>#N/A</v>
      </c>
      <c r="CF29" s="28" t="e">
        <f>HLOOKUP(VLOOKUP($A29,Sheet!$A$7:$DG$148,'TN01-04'!CF$11,0),$H$1:$T$2,2,1)</f>
        <v>#N/A</v>
      </c>
      <c r="CG29" s="28" t="e">
        <f>HLOOKUP(VLOOKUP($A29,Sheet!$A$7:$DG$148,'TN01-04'!CG$11,0),$H$1:$T$2,2,1)</f>
        <v>#N/A</v>
      </c>
      <c r="CH29" s="28" t="e">
        <f>HLOOKUP(VLOOKUP($A29,Sheet!$A$7:$DG$148,'TN01-04'!CH$11,0),$H$1:$T$2,2,1)</f>
        <v>#N/A</v>
      </c>
      <c r="CI29" s="28" t="e">
        <f>HLOOKUP(VLOOKUP($A29,Sheet!$A$7:$DG$148,'TN01-04'!CI$11,0),$H$1:$T$2,2,1)</f>
        <v>#N/A</v>
      </c>
      <c r="CJ29" s="28" t="e">
        <f>HLOOKUP(VLOOKUP($A29,Sheet!$A$7:$DG$148,'TN01-04'!CJ$11,0),$H$1:$T$2,2,1)</f>
        <v>#N/A</v>
      </c>
      <c r="CK29" s="28" t="e">
        <f>HLOOKUP(VLOOKUP($A29,Sheet!$A$7:$DG$148,'TN01-04'!CK$11,0),$H$1:$T$2,2,1)</f>
        <v>#N/A</v>
      </c>
      <c r="CL29" s="28" t="e">
        <f>HLOOKUP(VLOOKUP($A29,Sheet!$A$7:$DG$148,'TN01-04'!CL$11,0),$H$1:$T$2,2,1)</f>
        <v>#N/A</v>
      </c>
      <c r="CM29" s="28" t="e">
        <f>HLOOKUP(VLOOKUP($A29,Sheet!$A$7:$DG$148,'TN01-04'!CM$11,0),$H$1:$T$2,2,1)</f>
        <v>#N/A</v>
      </c>
      <c r="CN29" s="28" t="e">
        <f>HLOOKUP(VLOOKUP($A29,Sheet!$A$7:$DG$148,'TN01-04'!CN$11,0),$H$1:$T$2,2,1)</f>
        <v>#N/A</v>
      </c>
      <c r="CO29" s="28" t="e">
        <f>HLOOKUP(VLOOKUP($A29,Sheet!$A$7:$DG$148,'TN01-04'!CO$11,0),$H$1:$T$2,2,1)</f>
        <v>#N/A</v>
      </c>
      <c r="CP29" s="28" t="e">
        <f>HLOOKUP(VLOOKUP($A29,Sheet!$A$7:$DG$148,'TN01-04'!CP$11,0),$H$1:$T$2,2,1)</f>
        <v>#N/A</v>
      </c>
      <c r="CQ29" s="28" t="e">
        <f>HLOOKUP(VLOOKUP($A29,Sheet!$A$7:$DG$148,'TN01-04'!CQ$11,0),$H$1:$T$2,2,1)</f>
        <v>#N/A</v>
      </c>
      <c r="CR29" s="28" t="e">
        <f>HLOOKUP(VLOOKUP($A29,Sheet!$A$7:$DG$148,'TN01-04'!CR$11,0),$H$1:$T$2,2,1)</f>
        <v>#N/A</v>
      </c>
      <c r="CS29" s="33" t="e">
        <f>IF(VLOOKUP($A29,Sheet!$A$7:$DG$148,'TN01-04'!CS$11,0)="","",VLOOKUP($A29,Sheet!$A$7:$DG$148,'TN01-04'!CS$11,0))</f>
        <v>#N/A</v>
      </c>
      <c r="CT29" s="36" t="e">
        <f>IF(VLOOKUP($A29,Sheet!$A$7:$DG$148,'TN01-04'!CT$11,0)="","",VLOOKUP($A29,Sheet!$A$7:$DG$148,'TN01-04'!CT$11,0))</f>
        <v>#N/A</v>
      </c>
      <c r="CU29" s="38" t="e">
        <f t="shared" si="2"/>
        <v>#N/A</v>
      </c>
      <c r="CV29" s="38" t="e">
        <f t="shared" si="2"/>
        <v>#N/A</v>
      </c>
      <c r="CW29" s="38">
        <f t="shared" si="3"/>
        <v>0</v>
      </c>
      <c r="CX29" s="38" t="e">
        <f t="shared" si="4"/>
        <v>#N/A</v>
      </c>
      <c r="CY29" s="38" t="e">
        <f t="shared" si="5"/>
        <v>#N/A</v>
      </c>
      <c r="CZ29" s="38"/>
      <c r="DA29" s="28" t="e">
        <f>HLOOKUP(VLOOKUP($A29,Sheet!$A$7:$DG$148,'TN01-04'!DA$11,0),$H$1:$T$2,2,1)</f>
        <v>#N/A</v>
      </c>
      <c r="DB29" s="28" t="e">
        <f>HLOOKUP(VLOOKUP($A29,Sheet!$A$7:$DG$148,'TN01-04'!DB$11,0),$H$1:$T$2,2,1)</f>
        <v>#N/A</v>
      </c>
      <c r="DC29" s="28" t="e">
        <f>HLOOKUP(VLOOKUP($A29,Sheet!$A$7:$DG$148,'TN01-04'!DC$11,0),$H$1:$T$2,2,1)</f>
        <v>#N/A</v>
      </c>
      <c r="DD29" s="28" t="e">
        <f>HLOOKUP(VLOOKUP($A29,Sheet!$A$7:$DG$148,'TN01-04'!DD$11,0),$H$1:$T$2,2,1)</f>
        <v>#N/A</v>
      </c>
      <c r="DE29" s="38"/>
      <c r="DF29" s="38" t="e">
        <f t="shared" si="6"/>
        <v>#N/A</v>
      </c>
      <c r="DG29" s="38"/>
      <c r="DH29" s="33" t="e">
        <f>IF(VLOOKUP($A29,Sheet!$A$7:$DG$148,'TN01-04'!DH$11,0)="","",VLOOKUP($A29,Sheet!$A$7:$DG$148,'TN01-04'!DH$11,0))</f>
        <v>#N/A</v>
      </c>
      <c r="DI29" s="36" t="e">
        <f>IF(VLOOKUP($A29,Sheet!$A$7:$DG$148,'TN01-04'!DI$11,0)="","",VLOOKUP($A29,Sheet!$A$7:$DG$148,'TN01-04'!DI$11,0))</f>
        <v>#N/A</v>
      </c>
      <c r="DJ29" s="38" t="e">
        <f t="shared" si="7"/>
        <v>#N/A</v>
      </c>
      <c r="DK29" s="38" t="e">
        <f t="shared" si="8"/>
        <v>#N/A</v>
      </c>
      <c r="DL29" s="38" t="e">
        <f t="shared" si="9"/>
        <v>#N/A</v>
      </c>
      <c r="DM29" s="38"/>
      <c r="DN29" s="33" t="e">
        <f>IF(VLOOKUP($A29,Sheet!$A$7:$DG$148,'TN01-04'!DN$11,0)="","",VLOOKUP($A29,Sheet!$A$7:$DG$148,'TN01-04'!DN$11,0))</f>
        <v>#N/A</v>
      </c>
      <c r="DO29" s="36" t="e">
        <f>IF(VLOOKUP($A29,Sheet!$A$7:$DG$148,'TN01-04'!DO$11,0)="","",VLOOKUP($A29,Sheet!$A$7:$DG$148,'TN01-04'!DO$11,0))</f>
        <v>#N/A</v>
      </c>
      <c r="DP29" s="28" t="e">
        <f>IF(VLOOKUP($A29,Sheet!$A$7:$DG$148,'TN01-04'!DP$11,0)="","",VLOOKUP($A29,Sheet!$A$7:$DG$148,'TN01-04'!DP$11,0))</f>
        <v>#N/A</v>
      </c>
      <c r="DQ29" s="28" t="e">
        <f>IF(VLOOKUP($A29,Sheet!$A$7:$DG$148,'TN01-04'!DQ$11,0)="","",VLOOKUP($A29,Sheet!$A$7:$DG$148,'TN01-04'!DQ$11,0))</f>
        <v>#N/A</v>
      </c>
      <c r="DR29" s="28" t="e">
        <f>IF(VLOOKUP($A29,Sheet!$A$7:$DG$148,'TN01-04'!DR$11,0)="","",VLOOKUP($A29,Sheet!$A$7:$DG$148,'TN01-04'!DR$11,0))</f>
        <v>#N/A</v>
      </c>
      <c r="DS29" s="28" t="e">
        <f>IF(VLOOKUP($A29,Sheet!$A$7:$DG$148,'TN01-04'!DS$11,0)="","",VLOOKUP($A29,Sheet!$A$7:$DG$148,'TN01-04'!DS$11,0))</f>
        <v>#N/A</v>
      </c>
      <c r="DT29" s="28" t="e">
        <f>IF(VLOOKUP($A29,Sheet!$A$7:$DG$148,'TN01-04'!DT$11,0)="","",VLOOKUP($A29,Sheet!$A$7:$DG$148,'TN01-04'!DT$11,0))</f>
        <v>#N/A</v>
      </c>
      <c r="DU29" s="42" t="e">
        <f t="shared" si="10"/>
        <v>#N/A</v>
      </c>
    </row>
    <row r="30" spans="1:125" ht="15.95" customHeight="1" x14ac:dyDescent="0.2">
      <c r="A30" s="25">
        <v>2220728780</v>
      </c>
      <c r="B30" s="26" t="s">
        <v>14</v>
      </c>
      <c r="C30" s="26" t="s">
        <v>51</v>
      </c>
      <c r="D30" s="26" t="s">
        <v>134</v>
      </c>
      <c r="E30" s="27">
        <v>35953</v>
      </c>
      <c r="F30" s="26" t="s">
        <v>209</v>
      </c>
      <c r="G30" s="26" t="s">
        <v>212</v>
      </c>
      <c r="H30" s="28">
        <f>HLOOKUP(VLOOKUP($A30,Sheet!$A$7:$DG$148,'TN01-04'!H$11,0),$H$1:$T$2,2,1)</f>
        <v>3.65</v>
      </c>
      <c r="I30" s="28">
        <f>HLOOKUP(VLOOKUP($A30,Sheet!$A$7:$DG$148,'TN01-04'!I$11,0),$H$1:$T$2,2,1)</f>
        <v>3.65</v>
      </c>
      <c r="J30" s="28">
        <f>HLOOKUP(VLOOKUP($A30,Sheet!$A$7:$DG$148,'TN01-04'!J$11,0),$H$1:$T$2,2,1)</f>
        <v>3.33</v>
      </c>
      <c r="K30" s="28">
        <f>HLOOKUP(VLOOKUP($A30,Sheet!$A$7:$DG$148,'TN01-04'!K$11,0),$H$1:$T$2,2,1)</f>
        <v>3.33</v>
      </c>
      <c r="L30" s="28">
        <f>HLOOKUP(VLOOKUP($A30,Sheet!$A$7:$DG$148,'TN01-04'!L$11,0),$H$1:$T$2,2,1)</f>
        <v>2.65</v>
      </c>
      <c r="M30" s="28">
        <f>HLOOKUP(VLOOKUP($A30,Sheet!$A$7:$DG$148,'TN01-04'!M$11,0),$H$1:$T$2,2,1)</f>
        <v>1.65</v>
      </c>
      <c r="N30" s="28">
        <f>HLOOKUP(VLOOKUP($A30,Sheet!$A$7:$DG$148,'TN01-04'!N$11,0),$H$1:$T$2,2,1)</f>
        <v>2</v>
      </c>
      <c r="O30" s="28">
        <f>HLOOKUP(VLOOKUP($A30,Sheet!$A$7:$DG$148,'TN01-04'!O$11,0),$H$1:$T$2,2,1)</f>
        <v>0</v>
      </c>
      <c r="P30" s="28">
        <f>HLOOKUP(VLOOKUP($A30,Sheet!$A$7:$DG$148,'TN01-04'!P$11,0),$H$1:$T$2,2,1)</f>
        <v>3</v>
      </c>
      <c r="Q30" s="28">
        <f>HLOOKUP(VLOOKUP($A30,Sheet!$A$7:$DG$148,'TN01-04'!Q$11,0),$H$1:$T$2,2,1)</f>
        <v>0</v>
      </c>
      <c r="R30" s="28">
        <f>HLOOKUP(VLOOKUP($A30,Sheet!$A$7:$DG$148,'TN01-04'!R$11,0),$H$1:$T$2,2,1)</f>
        <v>0</v>
      </c>
      <c r="S30" s="28">
        <f>HLOOKUP(VLOOKUP($A30,Sheet!$A$7:$DG$148,'TN01-04'!S$11,0),$H$1:$T$2,2,1)</f>
        <v>0</v>
      </c>
      <c r="T30" s="28">
        <f>HLOOKUP(VLOOKUP($A30,Sheet!$A$7:$DG$148,'TN01-04'!T$11,0),$H$1:$T$2,2,1)</f>
        <v>0</v>
      </c>
      <c r="U30" s="28">
        <f>HLOOKUP(VLOOKUP($A30,Sheet!$A$7:$DG$148,'TN01-04'!U$11,0),$H$1:$T$2,2,1)</f>
        <v>3.65</v>
      </c>
      <c r="V30" s="28">
        <f>HLOOKUP(VLOOKUP($A30,Sheet!$A$7:$DG$148,'TN01-04'!V$11,0),$H$1:$T$2,2,1)</f>
        <v>3.33</v>
      </c>
      <c r="W30" s="28">
        <f>HLOOKUP(VLOOKUP($A30,Sheet!$A$7:$DG$148,'TN01-04'!W$11,0),$H$1:$T$2,2,1)</f>
        <v>4</v>
      </c>
      <c r="X30" s="28">
        <f>HLOOKUP(VLOOKUP($A30,Sheet!$A$7:$DG$148,'TN01-04'!X$11,0),$H$1:$T$2,2,1)</f>
        <v>3.65</v>
      </c>
      <c r="Y30" s="28">
        <f>HLOOKUP(VLOOKUP($A30,Sheet!$A$7:$DG$148,'TN01-04'!Y$11,0),$H$1:$T$2,2,1)</f>
        <v>2</v>
      </c>
      <c r="Z30" s="28">
        <f>HLOOKUP(VLOOKUP($A30,Sheet!$A$7:$DG$148,'TN01-04'!Z$11,0),$H$1:$T$2,2,1)</f>
        <v>2.65</v>
      </c>
      <c r="AA30" s="28">
        <f>HLOOKUP(VLOOKUP($A30,Sheet!$A$7:$DG$148,'TN01-04'!AA$11,0),$H$1:$T$2,2,1)</f>
        <v>3</v>
      </c>
      <c r="AB30" s="28">
        <f>HLOOKUP(VLOOKUP($A30,Sheet!$A$7:$DG$148,'TN01-04'!AB$11,0),$H$1:$T$2,2,1)</f>
        <v>3.33</v>
      </c>
      <c r="AC30" s="28">
        <f>HLOOKUP(VLOOKUP($A30,Sheet!$A$7:$DG$148,'TN01-04'!AC$11,0),$H$1:$T$2,2,1)</f>
        <v>3</v>
      </c>
      <c r="AD30" s="28">
        <f>HLOOKUP(VLOOKUP($A30,Sheet!$A$7:$DG$148,'TN01-04'!AD$11,0),$H$1:$T$2,2,1)</f>
        <v>2</v>
      </c>
      <c r="AE30" s="28">
        <f>HLOOKUP(VLOOKUP($A30,Sheet!$A$7:$DG$148,'TN01-04'!AE$11,0),$H$1:$T$2,2,1)</f>
        <v>1.65</v>
      </c>
      <c r="AF30" s="28">
        <f>HLOOKUP(VLOOKUP($A30,Sheet!$A$7:$DG$148,'TN01-04'!AF$11,0),$H$1:$T$2,2,1)</f>
        <v>2.65</v>
      </c>
      <c r="AG30" s="28">
        <f>HLOOKUP(VLOOKUP($A30,Sheet!$A$7:$DG$148,'TN01-04'!AG$11,0),$H$1:$T$2,2,1)</f>
        <v>2</v>
      </c>
      <c r="AH30" s="28">
        <f>HLOOKUP(VLOOKUP($A30,Sheet!$A$7:$DG$148,'TN01-04'!AH$11,0),$H$1:$T$2,2,1)</f>
        <v>2</v>
      </c>
      <c r="AI30" s="28">
        <f>HLOOKUP(VLOOKUP($A30,Sheet!$A$7:$DG$148,'TN01-04'!AI$11,0),$H$1:$T$2,2,1)</f>
        <v>1.65</v>
      </c>
      <c r="AJ30" s="28">
        <f>HLOOKUP(VLOOKUP($A30,Sheet!$A$7:$DG$148,'TN01-04'!AJ$11,0),$H$1:$T$2,2,1)</f>
        <v>2.33</v>
      </c>
      <c r="AK30" s="33">
        <f>IF(VLOOKUP($A30,Sheet!$A$7:$DG$148,'TN01-04'!AK$11,0)="","",VLOOKUP($A30,Sheet!$A$7:$DG$148,'TN01-04'!AK$11,0))</f>
        <v>51</v>
      </c>
      <c r="AL30" s="36">
        <f>IF(VLOOKUP($A30,Sheet!$A$7:$DG$148,'TN01-04'!AL$11,0)="","",VLOOKUP($A30,Sheet!$A$7:$DG$148,'TN01-04'!AL$11,0))</f>
        <v>0</v>
      </c>
      <c r="AM30" s="28">
        <f>HLOOKUP(VLOOKUP($A30,Sheet!$A$7:$DG$148,'TN01-04'!AM$11,0),$H$1:$T$2,2,1)</f>
        <v>2</v>
      </c>
      <c r="AN30" s="28">
        <f>HLOOKUP(VLOOKUP($A30,Sheet!$A$7:$DG$148,'TN01-04'!AN$11,0),$H$1:$T$2,2,1)</f>
        <v>3</v>
      </c>
      <c r="AO30" s="28">
        <f>HLOOKUP(VLOOKUP($A30,Sheet!$A$7:$DG$148,'TN01-04'!AO$11,0),$H$1:$T$2,2,1)</f>
        <v>2.33</v>
      </c>
      <c r="AP30" s="28">
        <f>HLOOKUP(VLOOKUP($A30,Sheet!$A$7:$DG$148,'TN01-04'!AP$11,0),$H$1:$T$2,2,1)</f>
        <v>0</v>
      </c>
      <c r="AQ30" s="28">
        <f>HLOOKUP(VLOOKUP($A30,Sheet!$A$7:$DG$148,'TN01-04'!AQ$11,0),$H$1:$T$2,2,1)</f>
        <v>0</v>
      </c>
      <c r="AR30" s="28">
        <f>HLOOKUP(VLOOKUP($A30,Sheet!$A$7:$DG$148,'TN01-04'!AR$11,0),$H$1:$T$2,2,1)</f>
        <v>0</v>
      </c>
      <c r="AS30" s="28">
        <f>HLOOKUP(VLOOKUP($A30,Sheet!$A$7:$DG$148,'TN01-04'!AS$11,0),$H$1:$T$2,2,1)</f>
        <v>0</v>
      </c>
      <c r="AT30" s="28">
        <f>HLOOKUP(VLOOKUP($A30,Sheet!$A$7:$DG$148,'TN01-04'!AT$11,0),$H$1:$T$2,2,1)</f>
        <v>0</v>
      </c>
      <c r="AU30" s="28">
        <f>HLOOKUP(VLOOKUP($A30,Sheet!$A$7:$DG$148,'TN01-04'!AU$11,0),$H$1:$T$2,2,1)</f>
        <v>2</v>
      </c>
      <c r="AV30" s="28">
        <f>HLOOKUP(VLOOKUP($A30,Sheet!$A$7:$DG$148,'TN01-04'!AV$11,0),$H$1:$T$2,2,1)</f>
        <v>0</v>
      </c>
      <c r="AW30" s="28">
        <f>HLOOKUP(VLOOKUP($A30,Sheet!$A$7:$DG$148,'TN01-04'!AW$11,0),$H$1:$T$2,2,1)</f>
        <v>0</v>
      </c>
      <c r="AX30" s="28">
        <f>HLOOKUP(VLOOKUP($A30,Sheet!$A$7:$DG$148,'TN01-04'!AX$11,0),$H$1:$T$2,2,1)</f>
        <v>0</v>
      </c>
      <c r="AY30" s="28">
        <f>HLOOKUP(VLOOKUP($A30,Sheet!$A$7:$DG$148,'TN01-04'!AY$11,0),$H$1:$T$2,2,1)</f>
        <v>0</v>
      </c>
      <c r="AZ30" s="28">
        <f>HLOOKUP(VLOOKUP($A30,Sheet!$A$7:$DG$148,'TN01-04'!AZ$11,0),$H$1:$T$2,2,1)</f>
        <v>0</v>
      </c>
      <c r="BA30" s="28">
        <f>HLOOKUP(VLOOKUP($A30,Sheet!$A$7:$DG$148,'TN01-04'!BA$11,0),$H$1:$T$2,2,1)</f>
        <v>2.33</v>
      </c>
      <c r="BB30" s="33">
        <f>IF(VLOOKUP($A30,Sheet!$A$7:$DG$148,'TN01-04'!BB$11,0)="","",VLOOKUP($A30,Sheet!$A$7:$DG$148,'TN01-04'!BB$11,0))</f>
        <v>5</v>
      </c>
      <c r="BC30" s="36">
        <f>IF(VLOOKUP($A30,Sheet!$A$7:$DG$148,'TN01-04'!BC$11,0)="","",VLOOKUP($A30,Sheet!$A$7:$DG$148,'TN01-04'!BC$11,0))</f>
        <v>0</v>
      </c>
      <c r="BD30" s="28">
        <f>HLOOKUP(VLOOKUP($A30,Sheet!$A$7:$DG$148,'TN01-04'!BD$11,0),$H$1:$T$2,2,1)</f>
        <v>1.65</v>
      </c>
      <c r="BE30" s="28">
        <f>HLOOKUP(VLOOKUP($A30,Sheet!$A$7:$DG$148,'TN01-04'!BE$11,0),$H$1:$T$2,2,1)</f>
        <v>1.65</v>
      </c>
      <c r="BF30" s="28">
        <f>HLOOKUP(VLOOKUP($A30,Sheet!$A$7:$DG$148,'TN01-04'!BF$11,0),$H$1:$T$2,2,1)</f>
        <v>2.33</v>
      </c>
      <c r="BG30" s="28">
        <f>HLOOKUP(VLOOKUP($A30,Sheet!$A$7:$DG$148,'TN01-04'!BG$11,0),$H$1:$T$2,2,1)</f>
        <v>2.65</v>
      </c>
      <c r="BH30" s="28">
        <f>HLOOKUP(VLOOKUP($A30,Sheet!$A$7:$DG$148,'TN01-04'!BH$11,0),$H$1:$T$2,2,1)</f>
        <v>1.65</v>
      </c>
      <c r="BI30" s="28">
        <f>HLOOKUP(VLOOKUP($A30,Sheet!$A$7:$DG$148,'TN01-04'!BI$11,0),$H$1:$T$2,2,1)</f>
        <v>1.65</v>
      </c>
      <c r="BJ30" s="28">
        <f>HLOOKUP(VLOOKUP($A30,Sheet!$A$7:$DG$148,'TN01-04'!BJ$11,0),$H$1:$T$2,2,1)</f>
        <v>2.65</v>
      </c>
      <c r="BK30" s="28">
        <f>HLOOKUP(VLOOKUP($A30,Sheet!$A$7:$DG$148,'TN01-04'!BK$11,0),$H$1:$T$2,2,1)</f>
        <v>2</v>
      </c>
      <c r="BL30" s="28">
        <f>HLOOKUP(VLOOKUP($A30,Sheet!$A$7:$DG$148,'TN01-04'!BL$11,0),$H$1:$T$2,2,1)</f>
        <v>1.65</v>
      </c>
      <c r="BM30" s="28">
        <f>HLOOKUP(VLOOKUP($A30,Sheet!$A$7:$DG$148,'TN01-04'!BM$11,0),$H$1:$T$2,2,1)</f>
        <v>1.65</v>
      </c>
      <c r="BN30" s="28">
        <f>HLOOKUP(VLOOKUP($A30,Sheet!$A$7:$DG$148,'TN01-04'!BN$11,0),$H$1:$T$2,2,1)</f>
        <v>2.33</v>
      </c>
      <c r="BO30" s="28">
        <f>HLOOKUP(VLOOKUP($A30,Sheet!$A$7:$DG$148,'TN01-04'!BO$11,0),$H$1:$T$2,2,1)</f>
        <v>2.33</v>
      </c>
      <c r="BP30" s="28">
        <f>HLOOKUP(VLOOKUP($A30,Sheet!$A$7:$DG$148,'TN01-04'!BP$11,0),$H$1:$T$2,2,1)</f>
        <v>1.65</v>
      </c>
      <c r="BQ30" s="28">
        <f>HLOOKUP(VLOOKUP($A30,Sheet!$A$7:$DG$148,'TN01-04'!BQ$11,0),$H$1:$T$2,2,1)</f>
        <v>0</v>
      </c>
      <c r="BR30" s="28">
        <f>HLOOKUP(VLOOKUP($A30,Sheet!$A$7:$DG$148,'TN01-04'!BR$11,0),$H$1:$T$2,2,1)</f>
        <v>1.65</v>
      </c>
      <c r="BS30" s="28">
        <f>HLOOKUP(VLOOKUP($A30,Sheet!$A$7:$DG$148,'TN01-04'!BS$11,0),$H$1:$T$2,2,1)</f>
        <v>2</v>
      </c>
      <c r="BT30" s="28">
        <f>HLOOKUP(VLOOKUP($A30,Sheet!$A$7:$DG$148,'TN01-04'!BT$11,0),$H$1:$T$2,2,1)</f>
        <v>1.65</v>
      </c>
      <c r="BU30" s="28">
        <f>HLOOKUP(VLOOKUP($A30,Sheet!$A$7:$DG$148,'TN01-04'!BU$11,0),$H$1:$T$2,2,1)</f>
        <v>2</v>
      </c>
      <c r="BV30" s="28">
        <f>HLOOKUP(VLOOKUP($A30,Sheet!$A$7:$DG$148,'TN01-04'!BV$11,0),$H$1:$T$2,2,1)</f>
        <v>2.33</v>
      </c>
      <c r="BW30" s="28">
        <f>HLOOKUP(VLOOKUP($A30,Sheet!$A$7:$DG$148,'TN01-04'!BW$11,0),$H$1:$T$2,2,1)</f>
        <v>3</v>
      </c>
      <c r="BX30" s="33">
        <f>IF(VLOOKUP($A30,Sheet!$A$7:$DG$148,'TN01-04'!BX$11,0)="","",VLOOKUP($A30,Sheet!$A$7:$DG$148,'TN01-04'!BX$11,0))</f>
        <v>50</v>
      </c>
      <c r="BY30" s="36">
        <f>IF(VLOOKUP($A30,Sheet!$A$7:$DG$148,'TN01-04'!BY$11,0)="","",VLOOKUP($A30,Sheet!$A$7:$DG$148,'TN01-04'!BY$11,0))</f>
        <v>0</v>
      </c>
      <c r="BZ30" s="28">
        <f>HLOOKUP(VLOOKUP($A30,Sheet!$A$7:$DG$148,'TN01-04'!BZ$11,0),$H$1:$T$2,2,1)</f>
        <v>0</v>
      </c>
      <c r="CA30" s="28">
        <f>HLOOKUP(VLOOKUP($A30,Sheet!$A$7:$DG$148,'TN01-04'!CA$11,0),$H$1:$T$2,2,1)</f>
        <v>2.33</v>
      </c>
      <c r="CB30" s="28">
        <f>HLOOKUP(VLOOKUP($A30,Sheet!$A$7:$DG$148,'TN01-04'!CB$11,0),$H$1:$T$2,2,1)</f>
        <v>2</v>
      </c>
      <c r="CC30" s="28">
        <f>HLOOKUP(VLOOKUP($A30,Sheet!$A$7:$DG$148,'TN01-04'!CC$11,0),$H$1:$T$2,2,1)</f>
        <v>0</v>
      </c>
      <c r="CD30" s="28">
        <f>HLOOKUP(VLOOKUP($A30,Sheet!$A$7:$DG$148,'TN01-04'!CD$11,0),$H$1:$T$2,2,1)</f>
        <v>2</v>
      </c>
      <c r="CE30" s="28">
        <f>HLOOKUP(VLOOKUP($A30,Sheet!$A$7:$DG$148,'TN01-04'!CE$11,0),$H$1:$T$2,2,1)</f>
        <v>2.33</v>
      </c>
      <c r="CF30" s="28">
        <f>HLOOKUP(VLOOKUP($A30,Sheet!$A$7:$DG$148,'TN01-04'!CF$11,0),$H$1:$T$2,2,1)</f>
        <v>2.33</v>
      </c>
      <c r="CG30" s="28">
        <f>HLOOKUP(VLOOKUP($A30,Sheet!$A$7:$DG$148,'TN01-04'!CG$11,0),$H$1:$T$2,2,1)</f>
        <v>2.33</v>
      </c>
      <c r="CH30" s="28">
        <f>HLOOKUP(VLOOKUP($A30,Sheet!$A$7:$DG$148,'TN01-04'!CH$11,0),$H$1:$T$2,2,1)</f>
        <v>0</v>
      </c>
      <c r="CI30" s="28">
        <f>HLOOKUP(VLOOKUP($A30,Sheet!$A$7:$DG$148,'TN01-04'!CI$11,0),$H$1:$T$2,2,1)</f>
        <v>3.33</v>
      </c>
      <c r="CJ30" s="28">
        <f>HLOOKUP(VLOOKUP($A30,Sheet!$A$7:$DG$148,'TN01-04'!CJ$11,0),$H$1:$T$2,2,1)</f>
        <v>0</v>
      </c>
      <c r="CK30" s="28">
        <f>HLOOKUP(VLOOKUP($A30,Sheet!$A$7:$DG$148,'TN01-04'!CK$11,0),$H$1:$T$2,2,1)</f>
        <v>0</v>
      </c>
      <c r="CL30" s="28">
        <f>HLOOKUP(VLOOKUP($A30,Sheet!$A$7:$DG$148,'TN01-04'!CL$11,0),$H$1:$T$2,2,1)</f>
        <v>0</v>
      </c>
      <c r="CM30" s="28">
        <f>HLOOKUP(VLOOKUP($A30,Sheet!$A$7:$DG$148,'TN01-04'!CM$11,0),$H$1:$T$2,2,1)</f>
        <v>0</v>
      </c>
      <c r="CN30" s="28">
        <f>HLOOKUP(VLOOKUP($A30,Sheet!$A$7:$DG$148,'TN01-04'!CN$11,0),$H$1:$T$2,2,1)</f>
        <v>2</v>
      </c>
      <c r="CO30" s="28">
        <f>HLOOKUP(VLOOKUP($A30,Sheet!$A$7:$DG$148,'TN01-04'!CO$11,0),$H$1:$T$2,2,1)</f>
        <v>2</v>
      </c>
      <c r="CP30" s="28">
        <f>HLOOKUP(VLOOKUP($A30,Sheet!$A$7:$DG$148,'TN01-04'!CP$11,0),$H$1:$T$2,2,1)</f>
        <v>3.33</v>
      </c>
      <c r="CQ30" s="28">
        <f>HLOOKUP(VLOOKUP($A30,Sheet!$A$7:$DG$148,'TN01-04'!CQ$11,0),$H$1:$T$2,2,1)</f>
        <v>3</v>
      </c>
      <c r="CR30" s="28">
        <f>HLOOKUP(VLOOKUP($A30,Sheet!$A$7:$DG$148,'TN01-04'!CR$11,0),$H$1:$T$2,2,1)</f>
        <v>2.33</v>
      </c>
      <c r="CS30" s="33">
        <f>IF(VLOOKUP($A30,Sheet!$A$7:$DG$148,'TN01-04'!CS$11,0)="","",VLOOKUP($A30,Sheet!$A$7:$DG$148,'TN01-04'!CS$11,0))</f>
        <v>27</v>
      </c>
      <c r="CT30" s="36">
        <f>IF(VLOOKUP($A30,Sheet!$A$7:$DG$148,'TN01-04'!CT$11,0)="","",VLOOKUP($A30,Sheet!$A$7:$DG$148,'TN01-04'!CT$11,0))</f>
        <v>0</v>
      </c>
      <c r="CU30" s="38">
        <f t="shared" si="2"/>
        <v>128</v>
      </c>
      <c r="CV30" s="38">
        <f t="shared" si="2"/>
        <v>0</v>
      </c>
      <c r="CW30" s="38">
        <f t="shared" si="3"/>
        <v>0</v>
      </c>
      <c r="CX30" s="38">
        <f t="shared" si="4"/>
        <v>128</v>
      </c>
      <c r="CY30" s="38">
        <f t="shared" si="5"/>
        <v>2.34</v>
      </c>
      <c r="CZ30" s="38"/>
      <c r="DA30" s="28">
        <f>HLOOKUP(VLOOKUP($A30,Sheet!$A$7:$DG$148,'TN01-04'!DA$11,0),$H$1:$T$2,2,1)</f>
        <v>0</v>
      </c>
      <c r="DB30" s="28">
        <f>HLOOKUP(VLOOKUP($A30,Sheet!$A$7:$DG$148,'TN01-04'!DB$11,0),$H$1:$T$2,2,1)</f>
        <v>0</v>
      </c>
      <c r="DC30" s="28">
        <f>HLOOKUP(VLOOKUP($A30,Sheet!$A$7:$DG$148,'TN01-04'!DC$11,0),$H$1:$T$2,2,1)</f>
        <v>3</v>
      </c>
      <c r="DD30" s="28">
        <f>HLOOKUP(VLOOKUP($A30,Sheet!$A$7:$DG$148,'TN01-04'!DD$11,0),$H$1:$T$2,2,1)</f>
        <v>0</v>
      </c>
      <c r="DE30" s="38"/>
      <c r="DF30" s="38">
        <f t="shared" si="6"/>
        <v>3</v>
      </c>
      <c r="DG30" s="38"/>
      <c r="DH30" s="33">
        <f>IF(VLOOKUP($A30,Sheet!$A$7:$DG$148,'TN01-04'!DH$11,0)="","",VLOOKUP($A30,Sheet!$A$7:$DG$148,'TN01-04'!DH$11,0))</f>
        <v>5</v>
      </c>
      <c r="DI30" s="36">
        <f>IF(VLOOKUP($A30,Sheet!$A$7:$DG$148,'TN01-04'!DI$11,0)="","",VLOOKUP($A30,Sheet!$A$7:$DG$148,'TN01-04'!DI$11,0))</f>
        <v>0</v>
      </c>
      <c r="DJ30" s="38">
        <f t="shared" si="7"/>
        <v>133</v>
      </c>
      <c r="DK30" s="38">
        <f t="shared" si="8"/>
        <v>0</v>
      </c>
      <c r="DL30" s="38">
        <f t="shared" si="9"/>
        <v>2.37</v>
      </c>
      <c r="DM30" s="38"/>
      <c r="DN30" s="33">
        <f>IF(VLOOKUP($A30,Sheet!$A$7:$DG$148,'TN01-04'!DN$11,0)="","",VLOOKUP($A30,Sheet!$A$7:$DG$148,'TN01-04'!DN$11,0))</f>
        <v>138</v>
      </c>
      <c r="DO30" s="36">
        <f>IF(VLOOKUP($A30,Sheet!$A$7:$DG$148,'TN01-04'!DO$11,0)="","",VLOOKUP($A30,Sheet!$A$7:$DG$148,'TN01-04'!DO$11,0))</f>
        <v>0</v>
      </c>
      <c r="DP30" s="28">
        <f>IF(VLOOKUP($A30,Sheet!$A$7:$DG$148,'TN01-04'!DP$11,0)="","",VLOOKUP($A30,Sheet!$A$7:$DG$148,'TN01-04'!DP$11,0))</f>
        <v>137</v>
      </c>
      <c r="DQ30" s="28">
        <f>IF(VLOOKUP($A30,Sheet!$A$7:$DG$148,'TN01-04'!DQ$11,0)="","",VLOOKUP($A30,Sheet!$A$7:$DG$148,'TN01-04'!DQ$11,0))</f>
        <v>138</v>
      </c>
      <c r="DR30" s="28">
        <f>IF(VLOOKUP($A30,Sheet!$A$7:$DG$148,'TN01-04'!DR$11,0)="","",VLOOKUP($A30,Sheet!$A$7:$DG$148,'TN01-04'!DR$11,0))</f>
        <v>6.21</v>
      </c>
      <c r="DS30" s="28">
        <f>IF(VLOOKUP($A30,Sheet!$A$7:$DG$148,'TN01-04'!DS$11,0)="","",VLOOKUP($A30,Sheet!$A$7:$DG$148,'TN01-04'!DS$11,0))</f>
        <v>2.37</v>
      </c>
      <c r="DT30" s="28" t="str">
        <f>IF(VLOOKUP($A30,Sheet!$A$7:$DG$148,'TN01-04'!DT$11,0)="","",VLOOKUP($A30,Sheet!$A$7:$DG$148,'TN01-04'!DT$11,0))</f>
        <v/>
      </c>
      <c r="DU30" s="42">
        <f t="shared" si="10"/>
        <v>0</v>
      </c>
    </row>
    <row r="31" spans="1:125" ht="15.95" customHeight="1" x14ac:dyDescent="0.2">
      <c r="A31" s="25">
        <v>2221727284</v>
      </c>
      <c r="B31" s="26" t="s">
        <v>6</v>
      </c>
      <c r="C31" s="26" t="s">
        <v>52</v>
      </c>
      <c r="D31" s="26" t="s">
        <v>135</v>
      </c>
      <c r="E31" s="27">
        <v>36095</v>
      </c>
      <c r="F31" s="26" t="s">
        <v>210</v>
      </c>
      <c r="G31" s="26" t="s">
        <v>212</v>
      </c>
      <c r="H31" s="28">
        <f>HLOOKUP(VLOOKUP($A31,Sheet!$A$7:$DG$148,'TN01-04'!H$11,0),$H$1:$T$2,2,1)</f>
        <v>4</v>
      </c>
      <c r="I31" s="28">
        <f>HLOOKUP(VLOOKUP($A31,Sheet!$A$7:$DG$148,'TN01-04'!I$11,0),$H$1:$T$2,2,1)</f>
        <v>2.33</v>
      </c>
      <c r="J31" s="28">
        <f>HLOOKUP(VLOOKUP($A31,Sheet!$A$7:$DG$148,'TN01-04'!J$11,0),$H$1:$T$2,2,1)</f>
        <v>3</v>
      </c>
      <c r="K31" s="28">
        <f>HLOOKUP(VLOOKUP($A31,Sheet!$A$7:$DG$148,'TN01-04'!K$11,0),$H$1:$T$2,2,1)</f>
        <v>3.33</v>
      </c>
      <c r="L31" s="28">
        <f>HLOOKUP(VLOOKUP($A31,Sheet!$A$7:$DG$148,'TN01-04'!L$11,0),$H$1:$T$2,2,1)</f>
        <v>2.33</v>
      </c>
      <c r="M31" s="28">
        <f>HLOOKUP(VLOOKUP($A31,Sheet!$A$7:$DG$148,'TN01-04'!M$11,0),$H$1:$T$2,2,1)</f>
        <v>3</v>
      </c>
      <c r="N31" s="28">
        <f>HLOOKUP(VLOOKUP($A31,Sheet!$A$7:$DG$148,'TN01-04'!N$11,0),$H$1:$T$2,2,1)</f>
        <v>2</v>
      </c>
      <c r="O31" s="28">
        <f>HLOOKUP(VLOOKUP($A31,Sheet!$A$7:$DG$148,'TN01-04'!O$11,0),$H$1:$T$2,2,1)</f>
        <v>0</v>
      </c>
      <c r="P31" s="28">
        <f>HLOOKUP(VLOOKUP($A31,Sheet!$A$7:$DG$148,'TN01-04'!P$11,0),$H$1:$T$2,2,1)</f>
        <v>2</v>
      </c>
      <c r="Q31" s="28">
        <f>HLOOKUP(VLOOKUP($A31,Sheet!$A$7:$DG$148,'TN01-04'!Q$11,0),$H$1:$T$2,2,1)</f>
        <v>0</v>
      </c>
      <c r="R31" s="28">
        <f>HLOOKUP(VLOOKUP($A31,Sheet!$A$7:$DG$148,'TN01-04'!R$11,0),$H$1:$T$2,2,1)</f>
        <v>0</v>
      </c>
      <c r="S31" s="28">
        <f>HLOOKUP(VLOOKUP($A31,Sheet!$A$7:$DG$148,'TN01-04'!S$11,0),$H$1:$T$2,2,1)</f>
        <v>0</v>
      </c>
      <c r="T31" s="28">
        <f>HLOOKUP(VLOOKUP($A31,Sheet!$A$7:$DG$148,'TN01-04'!T$11,0),$H$1:$T$2,2,1)</f>
        <v>0</v>
      </c>
      <c r="U31" s="28">
        <f>HLOOKUP(VLOOKUP($A31,Sheet!$A$7:$DG$148,'TN01-04'!U$11,0),$H$1:$T$2,2,1)</f>
        <v>3</v>
      </c>
      <c r="V31" s="28">
        <f>HLOOKUP(VLOOKUP($A31,Sheet!$A$7:$DG$148,'TN01-04'!V$11,0),$H$1:$T$2,2,1)</f>
        <v>2</v>
      </c>
      <c r="W31" s="28">
        <f>HLOOKUP(VLOOKUP($A31,Sheet!$A$7:$DG$148,'TN01-04'!W$11,0),$H$1:$T$2,2,1)</f>
        <v>3.33</v>
      </c>
      <c r="X31" s="28">
        <f>HLOOKUP(VLOOKUP($A31,Sheet!$A$7:$DG$148,'TN01-04'!X$11,0),$H$1:$T$2,2,1)</f>
        <v>3</v>
      </c>
      <c r="Y31" s="28">
        <f>HLOOKUP(VLOOKUP($A31,Sheet!$A$7:$DG$148,'TN01-04'!Y$11,0),$H$1:$T$2,2,1)</f>
        <v>2</v>
      </c>
      <c r="Z31" s="28">
        <f>HLOOKUP(VLOOKUP($A31,Sheet!$A$7:$DG$148,'TN01-04'!Z$11,0),$H$1:$T$2,2,1)</f>
        <v>1.65</v>
      </c>
      <c r="AA31" s="28">
        <f>HLOOKUP(VLOOKUP($A31,Sheet!$A$7:$DG$148,'TN01-04'!AA$11,0),$H$1:$T$2,2,1)</f>
        <v>2.33</v>
      </c>
      <c r="AB31" s="28">
        <f>HLOOKUP(VLOOKUP($A31,Sheet!$A$7:$DG$148,'TN01-04'!AB$11,0),$H$1:$T$2,2,1)</f>
        <v>2.65</v>
      </c>
      <c r="AC31" s="28">
        <f>HLOOKUP(VLOOKUP($A31,Sheet!$A$7:$DG$148,'TN01-04'!AC$11,0),$H$1:$T$2,2,1)</f>
        <v>2.65</v>
      </c>
      <c r="AD31" s="28">
        <f>HLOOKUP(VLOOKUP($A31,Sheet!$A$7:$DG$148,'TN01-04'!AD$11,0),$H$1:$T$2,2,1)</f>
        <v>2.33</v>
      </c>
      <c r="AE31" s="28">
        <f>HLOOKUP(VLOOKUP($A31,Sheet!$A$7:$DG$148,'TN01-04'!AE$11,0),$H$1:$T$2,2,1)</f>
        <v>3.33</v>
      </c>
      <c r="AF31" s="28">
        <f>HLOOKUP(VLOOKUP($A31,Sheet!$A$7:$DG$148,'TN01-04'!AF$11,0),$H$1:$T$2,2,1)</f>
        <v>1.65</v>
      </c>
      <c r="AG31" s="28">
        <f>HLOOKUP(VLOOKUP($A31,Sheet!$A$7:$DG$148,'TN01-04'!AG$11,0),$H$1:$T$2,2,1)</f>
        <v>2.65</v>
      </c>
      <c r="AH31" s="28">
        <f>HLOOKUP(VLOOKUP($A31,Sheet!$A$7:$DG$148,'TN01-04'!AH$11,0),$H$1:$T$2,2,1)</f>
        <v>1</v>
      </c>
      <c r="AI31" s="28">
        <f>HLOOKUP(VLOOKUP($A31,Sheet!$A$7:$DG$148,'TN01-04'!AI$11,0),$H$1:$T$2,2,1)</f>
        <v>2</v>
      </c>
      <c r="AJ31" s="28">
        <f>HLOOKUP(VLOOKUP($A31,Sheet!$A$7:$DG$148,'TN01-04'!AJ$11,0),$H$1:$T$2,2,1)</f>
        <v>3</v>
      </c>
      <c r="AK31" s="33">
        <f>IF(VLOOKUP($A31,Sheet!$A$7:$DG$148,'TN01-04'!AK$11,0)="","",VLOOKUP($A31,Sheet!$A$7:$DG$148,'TN01-04'!AK$11,0))</f>
        <v>51</v>
      </c>
      <c r="AL31" s="36">
        <f>IF(VLOOKUP($A31,Sheet!$A$7:$DG$148,'TN01-04'!AL$11,0)="","",VLOOKUP($A31,Sheet!$A$7:$DG$148,'TN01-04'!AL$11,0))</f>
        <v>0</v>
      </c>
      <c r="AM31" s="28">
        <f>HLOOKUP(VLOOKUP($A31,Sheet!$A$7:$DG$148,'TN01-04'!AM$11,0),$H$1:$T$2,2,1)</f>
        <v>2.65</v>
      </c>
      <c r="AN31" s="28">
        <f>HLOOKUP(VLOOKUP($A31,Sheet!$A$7:$DG$148,'TN01-04'!AN$11,0),$H$1:$T$2,2,1)</f>
        <v>3.65</v>
      </c>
      <c r="AO31" s="28">
        <f>HLOOKUP(VLOOKUP($A31,Sheet!$A$7:$DG$148,'TN01-04'!AO$11,0),$H$1:$T$2,2,1)</f>
        <v>0</v>
      </c>
      <c r="AP31" s="28">
        <f>HLOOKUP(VLOOKUP($A31,Sheet!$A$7:$DG$148,'TN01-04'!AP$11,0),$H$1:$T$2,2,1)</f>
        <v>0</v>
      </c>
      <c r="AQ31" s="28">
        <f>HLOOKUP(VLOOKUP($A31,Sheet!$A$7:$DG$148,'TN01-04'!AQ$11,0),$H$1:$T$2,2,1)</f>
        <v>0</v>
      </c>
      <c r="AR31" s="28">
        <f>HLOOKUP(VLOOKUP($A31,Sheet!$A$7:$DG$148,'TN01-04'!AR$11,0),$H$1:$T$2,2,1)</f>
        <v>0</v>
      </c>
      <c r="AS31" s="28">
        <f>HLOOKUP(VLOOKUP($A31,Sheet!$A$7:$DG$148,'TN01-04'!AS$11,0),$H$1:$T$2,2,1)</f>
        <v>0</v>
      </c>
      <c r="AT31" s="28">
        <f>HLOOKUP(VLOOKUP($A31,Sheet!$A$7:$DG$148,'TN01-04'!AT$11,0),$H$1:$T$2,2,1)</f>
        <v>2.33</v>
      </c>
      <c r="AU31" s="28">
        <f>HLOOKUP(VLOOKUP($A31,Sheet!$A$7:$DG$148,'TN01-04'!AU$11,0),$H$1:$T$2,2,1)</f>
        <v>0</v>
      </c>
      <c r="AV31" s="28">
        <f>HLOOKUP(VLOOKUP($A31,Sheet!$A$7:$DG$148,'TN01-04'!AV$11,0),$H$1:$T$2,2,1)</f>
        <v>0</v>
      </c>
      <c r="AW31" s="28">
        <f>HLOOKUP(VLOOKUP($A31,Sheet!$A$7:$DG$148,'TN01-04'!AW$11,0),$H$1:$T$2,2,1)</f>
        <v>0</v>
      </c>
      <c r="AX31" s="28">
        <f>HLOOKUP(VLOOKUP($A31,Sheet!$A$7:$DG$148,'TN01-04'!AX$11,0),$H$1:$T$2,2,1)</f>
        <v>0</v>
      </c>
      <c r="AY31" s="28">
        <f>HLOOKUP(VLOOKUP($A31,Sheet!$A$7:$DG$148,'TN01-04'!AY$11,0),$H$1:$T$2,2,1)</f>
        <v>0</v>
      </c>
      <c r="AZ31" s="28">
        <f>HLOOKUP(VLOOKUP($A31,Sheet!$A$7:$DG$148,'TN01-04'!AZ$11,0),$H$1:$T$2,2,1)</f>
        <v>3</v>
      </c>
      <c r="BA31" s="28">
        <f>HLOOKUP(VLOOKUP($A31,Sheet!$A$7:$DG$148,'TN01-04'!BA$11,0),$H$1:$T$2,2,1)</f>
        <v>2.33</v>
      </c>
      <c r="BB31" s="33">
        <f>IF(VLOOKUP($A31,Sheet!$A$7:$DG$148,'TN01-04'!BB$11,0)="","",VLOOKUP($A31,Sheet!$A$7:$DG$148,'TN01-04'!BB$11,0))</f>
        <v>5</v>
      </c>
      <c r="BC31" s="36">
        <f>IF(VLOOKUP($A31,Sheet!$A$7:$DG$148,'TN01-04'!BC$11,0)="","",VLOOKUP($A31,Sheet!$A$7:$DG$148,'TN01-04'!BC$11,0))</f>
        <v>0</v>
      </c>
      <c r="BD31" s="28">
        <f>HLOOKUP(VLOOKUP($A31,Sheet!$A$7:$DG$148,'TN01-04'!BD$11,0),$H$1:$T$2,2,1)</f>
        <v>3</v>
      </c>
      <c r="BE31" s="28">
        <f>HLOOKUP(VLOOKUP($A31,Sheet!$A$7:$DG$148,'TN01-04'!BE$11,0),$H$1:$T$2,2,1)</f>
        <v>2</v>
      </c>
      <c r="BF31" s="28">
        <f>HLOOKUP(VLOOKUP($A31,Sheet!$A$7:$DG$148,'TN01-04'!BF$11,0),$H$1:$T$2,2,1)</f>
        <v>3</v>
      </c>
      <c r="BG31" s="28">
        <f>HLOOKUP(VLOOKUP($A31,Sheet!$A$7:$DG$148,'TN01-04'!BG$11,0),$H$1:$T$2,2,1)</f>
        <v>2.33</v>
      </c>
      <c r="BH31" s="28">
        <f>HLOOKUP(VLOOKUP($A31,Sheet!$A$7:$DG$148,'TN01-04'!BH$11,0),$H$1:$T$2,2,1)</f>
        <v>1</v>
      </c>
      <c r="BI31" s="28">
        <f>HLOOKUP(VLOOKUP($A31,Sheet!$A$7:$DG$148,'TN01-04'!BI$11,0),$H$1:$T$2,2,1)</f>
        <v>2</v>
      </c>
      <c r="BJ31" s="28">
        <f>HLOOKUP(VLOOKUP($A31,Sheet!$A$7:$DG$148,'TN01-04'!BJ$11,0),$H$1:$T$2,2,1)</f>
        <v>3</v>
      </c>
      <c r="BK31" s="28">
        <f>HLOOKUP(VLOOKUP($A31,Sheet!$A$7:$DG$148,'TN01-04'!BK$11,0),$H$1:$T$2,2,1)</f>
        <v>2.33</v>
      </c>
      <c r="BL31" s="28">
        <f>HLOOKUP(VLOOKUP($A31,Sheet!$A$7:$DG$148,'TN01-04'!BL$11,0),$H$1:$T$2,2,1)</f>
        <v>2</v>
      </c>
      <c r="BM31" s="28">
        <f>HLOOKUP(VLOOKUP($A31,Sheet!$A$7:$DG$148,'TN01-04'!BM$11,0),$H$1:$T$2,2,1)</f>
        <v>2.65</v>
      </c>
      <c r="BN31" s="28">
        <f>HLOOKUP(VLOOKUP($A31,Sheet!$A$7:$DG$148,'TN01-04'!BN$11,0),$H$1:$T$2,2,1)</f>
        <v>2</v>
      </c>
      <c r="BO31" s="28">
        <f>HLOOKUP(VLOOKUP($A31,Sheet!$A$7:$DG$148,'TN01-04'!BO$11,0),$H$1:$T$2,2,1)</f>
        <v>2.65</v>
      </c>
      <c r="BP31" s="28">
        <f>HLOOKUP(VLOOKUP($A31,Sheet!$A$7:$DG$148,'TN01-04'!BP$11,0),$H$1:$T$2,2,1)</f>
        <v>3</v>
      </c>
      <c r="BQ31" s="28">
        <f>HLOOKUP(VLOOKUP($A31,Sheet!$A$7:$DG$148,'TN01-04'!BQ$11,0),$H$1:$T$2,2,1)</f>
        <v>0</v>
      </c>
      <c r="BR31" s="28">
        <f>HLOOKUP(VLOOKUP($A31,Sheet!$A$7:$DG$148,'TN01-04'!BR$11,0),$H$1:$T$2,2,1)</f>
        <v>2.33</v>
      </c>
      <c r="BS31" s="28">
        <f>HLOOKUP(VLOOKUP($A31,Sheet!$A$7:$DG$148,'TN01-04'!BS$11,0),$H$1:$T$2,2,1)</f>
        <v>3.33</v>
      </c>
      <c r="BT31" s="28">
        <f>HLOOKUP(VLOOKUP($A31,Sheet!$A$7:$DG$148,'TN01-04'!BT$11,0),$H$1:$T$2,2,1)</f>
        <v>1.65</v>
      </c>
      <c r="BU31" s="28">
        <f>HLOOKUP(VLOOKUP($A31,Sheet!$A$7:$DG$148,'TN01-04'!BU$11,0),$H$1:$T$2,2,1)</f>
        <v>2</v>
      </c>
      <c r="BV31" s="28">
        <f>HLOOKUP(VLOOKUP($A31,Sheet!$A$7:$DG$148,'TN01-04'!BV$11,0),$H$1:$T$2,2,1)</f>
        <v>2.65</v>
      </c>
      <c r="BW31" s="28">
        <f>HLOOKUP(VLOOKUP($A31,Sheet!$A$7:$DG$148,'TN01-04'!BW$11,0),$H$1:$T$2,2,1)</f>
        <v>3.65</v>
      </c>
      <c r="BX31" s="33">
        <f>IF(VLOOKUP($A31,Sheet!$A$7:$DG$148,'TN01-04'!BX$11,0)="","",VLOOKUP($A31,Sheet!$A$7:$DG$148,'TN01-04'!BX$11,0))</f>
        <v>50</v>
      </c>
      <c r="BY31" s="36">
        <f>IF(VLOOKUP($A31,Sheet!$A$7:$DG$148,'TN01-04'!BY$11,0)="","",VLOOKUP($A31,Sheet!$A$7:$DG$148,'TN01-04'!BY$11,0))</f>
        <v>0</v>
      </c>
      <c r="BZ31" s="28">
        <f>HLOOKUP(VLOOKUP($A31,Sheet!$A$7:$DG$148,'TN01-04'!BZ$11,0),$H$1:$T$2,2,1)</f>
        <v>2.65</v>
      </c>
      <c r="CA31" s="28">
        <f>HLOOKUP(VLOOKUP($A31,Sheet!$A$7:$DG$148,'TN01-04'!CA$11,0),$H$1:$T$2,2,1)</f>
        <v>0</v>
      </c>
      <c r="CB31" s="28">
        <f>HLOOKUP(VLOOKUP($A31,Sheet!$A$7:$DG$148,'TN01-04'!CB$11,0),$H$1:$T$2,2,1)</f>
        <v>2.65</v>
      </c>
      <c r="CC31" s="28">
        <f>HLOOKUP(VLOOKUP($A31,Sheet!$A$7:$DG$148,'TN01-04'!CC$11,0),$H$1:$T$2,2,1)</f>
        <v>0</v>
      </c>
      <c r="CD31" s="28">
        <f>HLOOKUP(VLOOKUP($A31,Sheet!$A$7:$DG$148,'TN01-04'!CD$11,0),$H$1:$T$2,2,1)</f>
        <v>2</v>
      </c>
      <c r="CE31" s="28">
        <f>HLOOKUP(VLOOKUP($A31,Sheet!$A$7:$DG$148,'TN01-04'!CE$11,0),$H$1:$T$2,2,1)</f>
        <v>2.65</v>
      </c>
      <c r="CF31" s="28">
        <f>HLOOKUP(VLOOKUP($A31,Sheet!$A$7:$DG$148,'TN01-04'!CF$11,0),$H$1:$T$2,2,1)</f>
        <v>3</v>
      </c>
      <c r="CG31" s="28">
        <f>HLOOKUP(VLOOKUP($A31,Sheet!$A$7:$DG$148,'TN01-04'!CG$11,0),$H$1:$T$2,2,1)</f>
        <v>1.65</v>
      </c>
      <c r="CH31" s="28">
        <f>HLOOKUP(VLOOKUP($A31,Sheet!$A$7:$DG$148,'TN01-04'!CH$11,0),$H$1:$T$2,2,1)</f>
        <v>0</v>
      </c>
      <c r="CI31" s="28">
        <f>HLOOKUP(VLOOKUP($A31,Sheet!$A$7:$DG$148,'TN01-04'!CI$11,0),$H$1:$T$2,2,1)</f>
        <v>2.65</v>
      </c>
      <c r="CJ31" s="28">
        <f>HLOOKUP(VLOOKUP($A31,Sheet!$A$7:$DG$148,'TN01-04'!CJ$11,0),$H$1:$T$2,2,1)</f>
        <v>0</v>
      </c>
      <c r="CK31" s="28">
        <f>HLOOKUP(VLOOKUP($A31,Sheet!$A$7:$DG$148,'TN01-04'!CK$11,0),$H$1:$T$2,2,1)</f>
        <v>0</v>
      </c>
      <c r="CL31" s="28">
        <f>HLOOKUP(VLOOKUP($A31,Sheet!$A$7:$DG$148,'TN01-04'!CL$11,0),$H$1:$T$2,2,1)</f>
        <v>0</v>
      </c>
      <c r="CM31" s="28">
        <f>HLOOKUP(VLOOKUP($A31,Sheet!$A$7:$DG$148,'TN01-04'!CM$11,0),$H$1:$T$2,2,1)</f>
        <v>0</v>
      </c>
      <c r="CN31" s="28">
        <f>HLOOKUP(VLOOKUP($A31,Sheet!$A$7:$DG$148,'TN01-04'!CN$11,0),$H$1:$T$2,2,1)</f>
        <v>1.65</v>
      </c>
      <c r="CO31" s="28">
        <f>HLOOKUP(VLOOKUP($A31,Sheet!$A$7:$DG$148,'TN01-04'!CO$11,0),$H$1:$T$2,2,1)</f>
        <v>2</v>
      </c>
      <c r="CP31" s="28">
        <f>HLOOKUP(VLOOKUP($A31,Sheet!$A$7:$DG$148,'TN01-04'!CP$11,0),$H$1:$T$2,2,1)</f>
        <v>3</v>
      </c>
      <c r="CQ31" s="28">
        <f>HLOOKUP(VLOOKUP($A31,Sheet!$A$7:$DG$148,'TN01-04'!CQ$11,0),$H$1:$T$2,2,1)</f>
        <v>4</v>
      </c>
      <c r="CR31" s="28">
        <f>HLOOKUP(VLOOKUP($A31,Sheet!$A$7:$DG$148,'TN01-04'!CR$11,0),$H$1:$T$2,2,1)</f>
        <v>0</v>
      </c>
      <c r="CS31" s="33">
        <f>IF(VLOOKUP($A31,Sheet!$A$7:$DG$148,'TN01-04'!CS$11,0)="","",VLOOKUP($A31,Sheet!$A$7:$DG$148,'TN01-04'!CS$11,0))</f>
        <v>26</v>
      </c>
      <c r="CT31" s="36">
        <f>IF(VLOOKUP($A31,Sheet!$A$7:$DG$148,'TN01-04'!CT$11,0)="","",VLOOKUP($A31,Sheet!$A$7:$DG$148,'TN01-04'!CT$11,0))</f>
        <v>1</v>
      </c>
      <c r="CU31" s="38">
        <f t="shared" si="2"/>
        <v>127</v>
      </c>
      <c r="CV31" s="38">
        <f t="shared" si="2"/>
        <v>1</v>
      </c>
      <c r="CW31" s="38">
        <f t="shared" si="3"/>
        <v>0</v>
      </c>
      <c r="CX31" s="38">
        <f t="shared" si="4"/>
        <v>128</v>
      </c>
      <c r="CY31" s="38">
        <f t="shared" si="5"/>
        <v>2.42</v>
      </c>
      <c r="CZ31" s="38"/>
      <c r="DA31" s="28">
        <f>HLOOKUP(VLOOKUP($A31,Sheet!$A$7:$DG$148,'TN01-04'!DA$11,0),$H$1:$T$2,2,1)</f>
        <v>0</v>
      </c>
      <c r="DB31" s="28">
        <f>HLOOKUP(VLOOKUP($A31,Sheet!$A$7:$DG$148,'TN01-04'!DB$11,0),$H$1:$T$2,2,1)</f>
        <v>0</v>
      </c>
      <c r="DC31" s="28">
        <f>HLOOKUP(VLOOKUP($A31,Sheet!$A$7:$DG$148,'TN01-04'!DC$11,0),$H$1:$T$2,2,1)</f>
        <v>0</v>
      </c>
      <c r="DD31" s="28">
        <f>HLOOKUP(VLOOKUP($A31,Sheet!$A$7:$DG$148,'TN01-04'!DD$11,0),$H$1:$T$2,2,1)</f>
        <v>0</v>
      </c>
      <c r="DE31" s="38"/>
      <c r="DF31" s="38">
        <f t="shared" si="6"/>
        <v>0</v>
      </c>
      <c r="DG31" s="38"/>
      <c r="DH31" s="33">
        <f>IF(VLOOKUP($A31,Sheet!$A$7:$DG$148,'TN01-04'!DH$11,0)="","",VLOOKUP($A31,Sheet!$A$7:$DG$148,'TN01-04'!DH$11,0))</f>
        <v>0</v>
      </c>
      <c r="DI31" s="36">
        <f>IF(VLOOKUP($A31,Sheet!$A$7:$DG$148,'TN01-04'!DI$11,0)="","",VLOOKUP($A31,Sheet!$A$7:$DG$148,'TN01-04'!DI$11,0))</f>
        <v>5</v>
      </c>
      <c r="DJ31" s="38">
        <f t="shared" si="7"/>
        <v>127</v>
      </c>
      <c r="DK31" s="38">
        <f t="shared" si="8"/>
        <v>6</v>
      </c>
      <c r="DL31" s="38">
        <f t="shared" si="9"/>
        <v>2.33</v>
      </c>
      <c r="DM31" s="38"/>
      <c r="DN31" s="33">
        <f>IF(VLOOKUP($A31,Sheet!$A$7:$DG$148,'TN01-04'!DN$11,0)="","",VLOOKUP($A31,Sheet!$A$7:$DG$148,'TN01-04'!DN$11,0))</f>
        <v>132</v>
      </c>
      <c r="DO31" s="36">
        <f>IF(VLOOKUP($A31,Sheet!$A$7:$DG$148,'TN01-04'!DO$11,0)="","",VLOOKUP($A31,Sheet!$A$7:$DG$148,'TN01-04'!DO$11,0))</f>
        <v>6</v>
      </c>
      <c r="DP31" s="28">
        <f>IF(VLOOKUP($A31,Sheet!$A$7:$DG$148,'TN01-04'!DP$11,0)="","",VLOOKUP($A31,Sheet!$A$7:$DG$148,'TN01-04'!DP$11,0))</f>
        <v>137</v>
      </c>
      <c r="DQ31" s="28">
        <f>IF(VLOOKUP($A31,Sheet!$A$7:$DG$148,'TN01-04'!DQ$11,0)="","",VLOOKUP($A31,Sheet!$A$7:$DG$148,'TN01-04'!DQ$11,0))</f>
        <v>133</v>
      </c>
      <c r="DR31" s="28">
        <f>IF(VLOOKUP($A31,Sheet!$A$7:$DG$148,'TN01-04'!DR$11,0)="","",VLOOKUP($A31,Sheet!$A$7:$DG$148,'TN01-04'!DR$11,0))</f>
        <v>6.25</v>
      </c>
      <c r="DS31" s="28">
        <f>IF(VLOOKUP($A31,Sheet!$A$7:$DG$148,'TN01-04'!DS$11,0)="","",VLOOKUP($A31,Sheet!$A$7:$DG$148,'TN01-04'!DS$11,0))</f>
        <v>2.42</v>
      </c>
      <c r="DT31" s="28" t="str">
        <f>IF(VLOOKUP($A31,Sheet!$A$7:$DG$148,'TN01-04'!DT$11,0)="","",VLOOKUP($A31,Sheet!$A$7:$DG$148,'TN01-04'!DT$11,0))</f>
        <v/>
      </c>
      <c r="DU31" s="42">
        <f t="shared" si="10"/>
        <v>7.8125E-3</v>
      </c>
    </row>
    <row r="32" spans="1:125" ht="15.95" customHeight="1" x14ac:dyDescent="0.2">
      <c r="A32" s="25">
        <v>2221724268</v>
      </c>
      <c r="B32" s="26" t="s">
        <v>6</v>
      </c>
      <c r="C32" s="26" t="s">
        <v>53</v>
      </c>
      <c r="D32" s="26" t="s">
        <v>136</v>
      </c>
      <c r="E32" s="27">
        <v>35926</v>
      </c>
      <c r="F32" s="26" t="s">
        <v>210</v>
      </c>
      <c r="G32" s="26" t="s">
        <v>212</v>
      </c>
      <c r="H32" s="28">
        <f>HLOOKUP(VLOOKUP($A32,Sheet!$A$7:$DG$148,'TN01-04'!H$11,0),$H$1:$T$2,2,1)</f>
        <v>3.33</v>
      </c>
      <c r="I32" s="28">
        <f>HLOOKUP(VLOOKUP($A32,Sheet!$A$7:$DG$148,'TN01-04'!I$11,0),$H$1:$T$2,2,1)</f>
        <v>2.65</v>
      </c>
      <c r="J32" s="28">
        <f>HLOOKUP(VLOOKUP($A32,Sheet!$A$7:$DG$148,'TN01-04'!J$11,0),$H$1:$T$2,2,1)</f>
        <v>2</v>
      </c>
      <c r="K32" s="28">
        <f>HLOOKUP(VLOOKUP($A32,Sheet!$A$7:$DG$148,'TN01-04'!K$11,0),$H$1:$T$2,2,1)</f>
        <v>3</v>
      </c>
      <c r="L32" s="28">
        <f>HLOOKUP(VLOOKUP($A32,Sheet!$A$7:$DG$148,'TN01-04'!L$11,0),$H$1:$T$2,2,1)</f>
        <v>2.65</v>
      </c>
      <c r="M32" s="28">
        <f>HLOOKUP(VLOOKUP($A32,Sheet!$A$7:$DG$148,'TN01-04'!M$11,0),$H$1:$T$2,2,1)</f>
        <v>3</v>
      </c>
      <c r="N32" s="28">
        <f>HLOOKUP(VLOOKUP($A32,Sheet!$A$7:$DG$148,'TN01-04'!N$11,0),$H$1:$T$2,2,1)</f>
        <v>2.65</v>
      </c>
      <c r="O32" s="28">
        <f>HLOOKUP(VLOOKUP($A32,Sheet!$A$7:$DG$148,'TN01-04'!O$11,0),$H$1:$T$2,2,1)</f>
        <v>0</v>
      </c>
      <c r="P32" s="28">
        <f>HLOOKUP(VLOOKUP($A32,Sheet!$A$7:$DG$148,'TN01-04'!P$11,0),$H$1:$T$2,2,1)</f>
        <v>2</v>
      </c>
      <c r="Q32" s="28">
        <f>HLOOKUP(VLOOKUP($A32,Sheet!$A$7:$DG$148,'TN01-04'!Q$11,0),$H$1:$T$2,2,1)</f>
        <v>0</v>
      </c>
      <c r="R32" s="28">
        <f>HLOOKUP(VLOOKUP($A32,Sheet!$A$7:$DG$148,'TN01-04'!R$11,0),$H$1:$T$2,2,1)</f>
        <v>0</v>
      </c>
      <c r="S32" s="28">
        <f>HLOOKUP(VLOOKUP($A32,Sheet!$A$7:$DG$148,'TN01-04'!S$11,0),$H$1:$T$2,2,1)</f>
        <v>0</v>
      </c>
      <c r="T32" s="28">
        <f>HLOOKUP(VLOOKUP($A32,Sheet!$A$7:$DG$148,'TN01-04'!T$11,0),$H$1:$T$2,2,1)</f>
        <v>0</v>
      </c>
      <c r="U32" s="28">
        <f>HLOOKUP(VLOOKUP($A32,Sheet!$A$7:$DG$148,'TN01-04'!U$11,0),$H$1:$T$2,2,1)</f>
        <v>2.65</v>
      </c>
      <c r="V32" s="28">
        <f>HLOOKUP(VLOOKUP($A32,Sheet!$A$7:$DG$148,'TN01-04'!V$11,0),$H$1:$T$2,2,1)</f>
        <v>1.65</v>
      </c>
      <c r="W32" s="28">
        <f>HLOOKUP(VLOOKUP($A32,Sheet!$A$7:$DG$148,'TN01-04'!W$11,0),$H$1:$T$2,2,1)</f>
        <v>4</v>
      </c>
      <c r="X32" s="28">
        <f>HLOOKUP(VLOOKUP($A32,Sheet!$A$7:$DG$148,'TN01-04'!X$11,0),$H$1:$T$2,2,1)</f>
        <v>3</v>
      </c>
      <c r="Y32" s="28">
        <f>HLOOKUP(VLOOKUP($A32,Sheet!$A$7:$DG$148,'TN01-04'!Y$11,0),$H$1:$T$2,2,1)</f>
        <v>1.65</v>
      </c>
      <c r="Z32" s="28">
        <f>HLOOKUP(VLOOKUP($A32,Sheet!$A$7:$DG$148,'TN01-04'!Z$11,0),$H$1:$T$2,2,1)</f>
        <v>2</v>
      </c>
      <c r="AA32" s="28">
        <f>HLOOKUP(VLOOKUP($A32,Sheet!$A$7:$DG$148,'TN01-04'!AA$11,0),$H$1:$T$2,2,1)</f>
        <v>1</v>
      </c>
      <c r="AB32" s="28">
        <f>HLOOKUP(VLOOKUP($A32,Sheet!$A$7:$DG$148,'TN01-04'!AB$11,0),$H$1:$T$2,2,1)</f>
        <v>2</v>
      </c>
      <c r="AC32" s="28">
        <f>HLOOKUP(VLOOKUP($A32,Sheet!$A$7:$DG$148,'TN01-04'!AC$11,0),$H$1:$T$2,2,1)</f>
        <v>3.33</v>
      </c>
      <c r="AD32" s="28">
        <f>HLOOKUP(VLOOKUP($A32,Sheet!$A$7:$DG$148,'TN01-04'!AD$11,0),$H$1:$T$2,2,1)</f>
        <v>4</v>
      </c>
      <c r="AE32" s="28">
        <f>HLOOKUP(VLOOKUP($A32,Sheet!$A$7:$DG$148,'TN01-04'!AE$11,0),$H$1:$T$2,2,1)</f>
        <v>4</v>
      </c>
      <c r="AF32" s="28">
        <f>HLOOKUP(VLOOKUP($A32,Sheet!$A$7:$DG$148,'TN01-04'!AF$11,0),$H$1:$T$2,2,1)</f>
        <v>3.65</v>
      </c>
      <c r="AG32" s="28">
        <f>HLOOKUP(VLOOKUP($A32,Sheet!$A$7:$DG$148,'TN01-04'!AG$11,0),$H$1:$T$2,2,1)</f>
        <v>4</v>
      </c>
      <c r="AH32" s="28">
        <f>HLOOKUP(VLOOKUP($A32,Sheet!$A$7:$DG$148,'TN01-04'!AH$11,0),$H$1:$T$2,2,1)</f>
        <v>3.65</v>
      </c>
      <c r="AI32" s="28">
        <f>HLOOKUP(VLOOKUP($A32,Sheet!$A$7:$DG$148,'TN01-04'!AI$11,0),$H$1:$T$2,2,1)</f>
        <v>3.33</v>
      </c>
      <c r="AJ32" s="28">
        <f>HLOOKUP(VLOOKUP($A32,Sheet!$A$7:$DG$148,'TN01-04'!AJ$11,0),$H$1:$T$2,2,1)</f>
        <v>4</v>
      </c>
      <c r="AK32" s="33">
        <f>IF(VLOOKUP($A32,Sheet!$A$7:$DG$148,'TN01-04'!AK$11,0)="","",VLOOKUP($A32,Sheet!$A$7:$DG$148,'TN01-04'!AK$11,0))</f>
        <v>51</v>
      </c>
      <c r="AL32" s="36">
        <f>IF(VLOOKUP($A32,Sheet!$A$7:$DG$148,'TN01-04'!AL$11,0)="","",VLOOKUP($A32,Sheet!$A$7:$DG$148,'TN01-04'!AL$11,0))</f>
        <v>0</v>
      </c>
      <c r="AM32" s="28">
        <f>HLOOKUP(VLOOKUP($A32,Sheet!$A$7:$DG$148,'TN01-04'!AM$11,0),$H$1:$T$2,2,1)</f>
        <v>3</v>
      </c>
      <c r="AN32" s="28">
        <f>HLOOKUP(VLOOKUP($A32,Sheet!$A$7:$DG$148,'TN01-04'!AN$11,0),$H$1:$T$2,2,1)</f>
        <v>2</v>
      </c>
      <c r="AO32" s="28">
        <f>HLOOKUP(VLOOKUP($A32,Sheet!$A$7:$DG$148,'TN01-04'!AO$11,0),$H$1:$T$2,2,1)</f>
        <v>0</v>
      </c>
      <c r="AP32" s="28">
        <f>HLOOKUP(VLOOKUP($A32,Sheet!$A$7:$DG$148,'TN01-04'!AP$11,0),$H$1:$T$2,2,1)</f>
        <v>2.33</v>
      </c>
      <c r="AQ32" s="28">
        <f>HLOOKUP(VLOOKUP($A32,Sheet!$A$7:$DG$148,'TN01-04'!AQ$11,0),$H$1:$T$2,2,1)</f>
        <v>0</v>
      </c>
      <c r="AR32" s="28">
        <f>HLOOKUP(VLOOKUP($A32,Sheet!$A$7:$DG$148,'TN01-04'!AR$11,0),$H$1:$T$2,2,1)</f>
        <v>0</v>
      </c>
      <c r="AS32" s="28">
        <f>HLOOKUP(VLOOKUP($A32,Sheet!$A$7:$DG$148,'TN01-04'!AS$11,0),$H$1:$T$2,2,1)</f>
        <v>0</v>
      </c>
      <c r="AT32" s="28">
        <f>HLOOKUP(VLOOKUP($A32,Sheet!$A$7:$DG$148,'TN01-04'!AT$11,0),$H$1:$T$2,2,1)</f>
        <v>0</v>
      </c>
      <c r="AU32" s="28">
        <f>HLOOKUP(VLOOKUP($A32,Sheet!$A$7:$DG$148,'TN01-04'!AU$11,0),$H$1:$T$2,2,1)</f>
        <v>0</v>
      </c>
      <c r="AV32" s="28">
        <f>HLOOKUP(VLOOKUP($A32,Sheet!$A$7:$DG$148,'TN01-04'!AV$11,0),$H$1:$T$2,2,1)</f>
        <v>2</v>
      </c>
      <c r="AW32" s="28">
        <f>HLOOKUP(VLOOKUP($A32,Sheet!$A$7:$DG$148,'TN01-04'!AW$11,0),$H$1:$T$2,2,1)</f>
        <v>0</v>
      </c>
      <c r="AX32" s="28">
        <f>HLOOKUP(VLOOKUP($A32,Sheet!$A$7:$DG$148,'TN01-04'!AX$11,0),$H$1:$T$2,2,1)</f>
        <v>0</v>
      </c>
      <c r="AY32" s="28">
        <f>HLOOKUP(VLOOKUP($A32,Sheet!$A$7:$DG$148,'TN01-04'!AY$11,0),$H$1:$T$2,2,1)</f>
        <v>0</v>
      </c>
      <c r="AZ32" s="28">
        <f>HLOOKUP(VLOOKUP($A32,Sheet!$A$7:$DG$148,'TN01-04'!AZ$11,0),$H$1:$T$2,2,1)</f>
        <v>0</v>
      </c>
      <c r="BA32" s="28">
        <f>HLOOKUP(VLOOKUP($A32,Sheet!$A$7:$DG$148,'TN01-04'!BA$11,0),$H$1:$T$2,2,1)</f>
        <v>1.65</v>
      </c>
      <c r="BB32" s="33">
        <f>IF(VLOOKUP($A32,Sheet!$A$7:$DG$148,'TN01-04'!BB$11,0)="","",VLOOKUP($A32,Sheet!$A$7:$DG$148,'TN01-04'!BB$11,0))</f>
        <v>5</v>
      </c>
      <c r="BC32" s="36">
        <f>IF(VLOOKUP($A32,Sheet!$A$7:$DG$148,'TN01-04'!BC$11,0)="","",VLOOKUP($A32,Sheet!$A$7:$DG$148,'TN01-04'!BC$11,0))</f>
        <v>0</v>
      </c>
      <c r="BD32" s="28">
        <f>HLOOKUP(VLOOKUP($A32,Sheet!$A$7:$DG$148,'TN01-04'!BD$11,0),$H$1:$T$2,2,1)</f>
        <v>1.65</v>
      </c>
      <c r="BE32" s="28">
        <f>HLOOKUP(VLOOKUP($A32,Sheet!$A$7:$DG$148,'TN01-04'!BE$11,0),$H$1:$T$2,2,1)</f>
        <v>2.65</v>
      </c>
      <c r="BF32" s="28">
        <f>HLOOKUP(VLOOKUP($A32,Sheet!$A$7:$DG$148,'TN01-04'!BF$11,0),$H$1:$T$2,2,1)</f>
        <v>2.33</v>
      </c>
      <c r="BG32" s="28">
        <f>HLOOKUP(VLOOKUP($A32,Sheet!$A$7:$DG$148,'TN01-04'!BG$11,0),$H$1:$T$2,2,1)</f>
        <v>2</v>
      </c>
      <c r="BH32" s="28">
        <f>HLOOKUP(VLOOKUP($A32,Sheet!$A$7:$DG$148,'TN01-04'!BH$11,0),$H$1:$T$2,2,1)</f>
        <v>3</v>
      </c>
      <c r="BI32" s="28">
        <f>HLOOKUP(VLOOKUP($A32,Sheet!$A$7:$DG$148,'TN01-04'!BI$11,0),$H$1:$T$2,2,1)</f>
        <v>2.33</v>
      </c>
      <c r="BJ32" s="28">
        <f>HLOOKUP(VLOOKUP($A32,Sheet!$A$7:$DG$148,'TN01-04'!BJ$11,0),$H$1:$T$2,2,1)</f>
        <v>3</v>
      </c>
      <c r="BK32" s="28">
        <f>HLOOKUP(VLOOKUP($A32,Sheet!$A$7:$DG$148,'TN01-04'!BK$11,0),$H$1:$T$2,2,1)</f>
        <v>1.65</v>
      </c>
      <c r="BL32" s="28">
        <f>HLOOKUP(VLOOKUP($A32,Sheet!$A$7:$DG$148,'TN01-04'!BL$11,0),$H$1:$T$2,2,1)</f>
        <v>1.65</v>
      </c>
      <c r="BM32" s="28">
        <f>HLOOKUP(VLOOKUP($A32,Sheet!$A$7:$DG$148,'TN01-04'!BM$11,0),$H$1:$T$2,2,1)</f>
        <v>3.33</v>
      </c>
      <c r="BN32" s="28">
        <f>HLOOKUP(VLOOKUP($A32,Sheet!$A$7:$DG$148,'TN01-04'!BN$11,0),$H$1:$T$2,2,1)</f>
        <v>2</v>
      </c>
      <c r="BO32" s="28">
        <f>HLOOKUP(VLOOKUP($A32,Sheet!$A$7:$DG$148,'TN01-04'!BO$11,0),$H$1:$T$2,2,1)</f>
        <v>2</v>
      </c>
      <c r="BP32" s="28">
        <f>HLOOKUP(VLOOKUP($A32,Sheet!$A$7:$DG$148,'TN01-04'!BP$11,0),$H$1:$T$2,2,1)</f>
        <v>2</v>
      </c>
      <c r="BQ32" s="28">
        <f>HLOOKUP(VLOOKUP($A32,Sheet!$A$7:$DG$148,'TN01-04'!BQ$11,0),$H$1:$T$2,2,1)</f>
        <v>0</v>
      </c>
      <c r="BR32" s="28">
        <f>HLOOKUP(VLOOKUP($A32,Sheet!$A$7:$DG$148,'TN01-04'!BR$11,0),$H$1:$T$2,2,1)</f>
        <v>2.33</v>
      </c>
      <c r="BS32" s="28">
        <f>HLOOKUP(VLOOKUP($A32,Sheet!$A$7:$DG$148,'TN01-04'!BS$11,0),$H$1:$T$2,2,1)</f>
        <v>2</v>
      </c>
      <c r="BT32" s="28">
        <f>HLOOKUP(VLOOKUP($A32,Sheet!$A$7:$DG$148,'TN01-04'!BT$11,0),$H$1:$T$2,2,1)</f>
        <v>2.65</v>
      </c>
      <c r="BU32" s="28">
        <f>HLOOKUP(VLOOKUP($A32,Sheet!$A$7:$DG$148,'TN01-04'!BU$11,0),$H$1:$T$2,2,1)</f>
        <v>2</v>
      </c>
      <c r="BV32" s="28">
        <f>HLOOKUP(VLOOKUP($A32,Sheet!$A$7:$DG$148,'TN01-04'!BV$11,0),$H$1:$T$2,2,1)</f>
        <v>1</v>
      </c>
      <c r="BW32" s="28">
        <f>HLOOKUP(VLOOKUP($A32,Sheet!$A$7:$DG$148,'TN01-04'!BW$11,0),$H$1:$T$2,2,1)</f>
        <v>3.33</v>
      </c>
      <c r="BX32" s="33">
        <f>IF(VLOOKUP($A32,Sheet!$A$7:$DG$148,'TN01-04'!BX$11,0)="","",VLOOKUP($A32,Sheet!$A$7:$DG$148,'TN01-04'!BX$11,0))</f>
        <v>50</v>
      </c>
      <c r="BY32" s="36">
        <f>IF(VLOOKUP($A32,Sheet!$A$7:$DG$148,'TN01-04'!BY$11,0)="","",VLOOKUP($A32,Sheet!$A$7:$DG$148,'TN01-04'!BY$11,0))</f>
        <v>0</v>
      </c>
      <c r="BZ32" s="28">
        <f>HLOOKUP(VLOOKUP($A32,Sheet!$A$7:$DG$148,'TN01-04'!BZ$11,0),$H$1:$T$2,2,1)</f>
        <v>3.33</v>
      </c>
      <c r="CA32" s="28">
        <f>HLOOKUP(VLOOKUP($A32,Sheet!$A$7:$DG$148,'TN01-04'!CA$11,0),$H$1:$T$2,2,1)</f>
        <v>0</v>
      </c>
      <c r="CB32" s="28">
        <f>HLOOKUP(VLOOKUP($A32,Sheet!$A$7:$DG$148,'TN01-04'!CB$11,0),$H$1:$T$2,2,1)</f>
        <v>2.65</v>
      </c>
      <c r="CC32" s="28">
        <f>HLOOKUP(VLOOKUP($A32,Sheet!$A$7:$DG$148,'TN01-04'!CC$11,0),$H$1:$T$2,2,1)</f>
        <v>0</v>
      </c>
      <c r="CD32" s="28">
        <f>HLOOKUP(VLOOKUP($A32,Sheet!$A$7:$DG$148,'TN01-04'!CD$11,0),$H$1:$T$2,2,1)</f>
        <v>2.33</v>
      </c>
      <c r="CE32" s="28">
        <f>HLOOKUP(VLOOKUP($A32,Sheet!$A$7:$DG$148,'TN01-04'!CE$11,0),$H$1:$T$2,2,1)</f>
        <v>3</v>
      </c>
      <c r="CF32" s="28">
        <f>HLOOKUP(VLOOKUP($A32,Sheet!$A$7:$DG$148,'TN01-04'!CF$11,0),$H$1:$T$2,2,1)</f>
        <v>4</v>
      </c>
      <c r="CG32" s="28">
        <f>HLOOKUP(VLOOKUP($A32,Sheet!$A$7:$DG$148,'TN01-04'!CG$11,0),$H$1:$T$2,2,1)</f>
        <v>1.65</v>
      </c>
      <c r="CH32" s="28">
        <f>HLOOKUP(VLOOKUP($A32,Sheet!$A$7:$DG$148,'TN01-04'!CH$11,0),$H$1:$T$2,2,1)</f>
        <v>0</v>
      </c>
      <c r="CI32" s="28">
        <f>HLOOKUP(VLOOKUP($A32,Sheet!$A$7:$DG$148,'TN01-04'!CI$11,0),$H$1:$T$2,2,1)</f>
        <v>2.33</v>
      </c>
      <c r="CJ32" s="28">
        <f>HLOOKUP(VLOOKUP($A32,Sheet!$A$7:$DG$148,'TN01-04'!CJ$11,0),$H$1:$T$2,2,1)</f>
        <v>0</v>
      </c>
      <c r="CK32" s="28">
        <f>HLOOKUP(VLOOKUP($A32,Sheet!$A$7:$DG$148,'TN01-04'!CK$11,0),$H$1:$T$2,2,1)</f>
        <v>0</v>
      </c>
      <c r="CL32" s="28">
        <f>HLOOKUP(VLOOKUP($A32,Sheet!$A$7:$DG$148,'TN01-04'!CL$11,0),$H$1:$T$2,2,1)</f>
        <v>0</v>
      </c>
      <c r="CM32" s="28">
        <f>HLOOKUP(VLOOKUP($A32,Sheet!$A$7:$DG$148,'TN01-04'!CM$11,0),$H$1:$T$2,2,1)</f>
        <v>0</v>
      </c>
      <c r="CN32" s="28">
        <f>HLOOKUP(VLOOKUP($A32,Sheet!$A$7:$DG$148,'TN01-04'!CN$11,0),$H$1:$T$2,2,1)</f>
        <v>1</v>
      </c>
      <c r="CO32" s="28">
        <f>HLOOKUP(VLOOKUP($A32,Sheet!$A$7:$DG$148,'TN01-04'!CO$11,0),$H$1:$T$2,2,1)</f>
        <v>2.65</v>
      </c>
      <c r="CP32" s="28">
        <f>HLOOKUP(VLOOKUP($A32,Sheet!$A$7:$DG$148,'TN01-04'!CP$11,0),$H$1:$T$2,2,1)</f>
        <v>3</v>
      </c>
      <c r="CQ32" s="28">
        <f>HLOOKUP(VLOOKUP($A32,Sheet!$A$7:$DG$148,'TN01-04'!CQ$11,0),$H$1:$T$2,2,1)</f>
        <v>3.65</v>
      </c>
      <c r="CR32" s="28">
        <f>HLOOKUP(VLOOKUP($A32,Sheet!$A$7:$DG$148,'TN01-04'!CR$11,0),$H$1:$T$2,2,1)</f>
        <v>3.65</v>
      </c>
      <c r="CS32" s="33">
        <f>IF(VLOOKUP($A32,Sheet!$A$7:$DG$148,'TN01-04'!CS$11,0)="","",VLOOKUP($A32,Sheet!$A$7:$DG$148,'TN01-04'!CS$11,0))</f>
        <v>27</v>
      </c>
      <c r="CT32" s="36">
        <f>IF(VLOOKUP($A32,Sheet!$A$7:$DG$148,'TN01-04'!CT$11,0)="","",VLOOKUP($A32,Sheet!$A$7:$DG$148,'TN01-04'!CT$11,0))</f>
        <v>0</v>
      </c>
      <c r="CU32" s="38">
        <f t="shared" si="2"/>
        <v>128</v>
      </c>
      <c r="CV32" s="38">
        <f t="shared" si="2"/>
        <v>0</v>
      </c>
      <c r="CW32" s="38">
        <f t="shared" si="3"/>
        <v>0</v>
      </c>
      <c r="CX32" s="38">
        <f t="shared" si="4"/>
        <v>128</v>
      </c>
      <c r="CY32" s="38">
        <f t="shared" si="5"/>
        <v>2.52</v>
      </c>
      <c r="CZ32" s="38"/>
      <c r="DA32" s="28">
        <f>HLOOKUP(VLOOKUP($A32,Sheet!$A$7:$DG$148,'TN01-04'!DA$11,0),$H$1:$T$2,2,1)</f>
        <v>0</v>
      </c>
      <c r="DB32" s="28">
        <f>HLOOKUP(VLOOKUP($A32,Sheet!$A$7:$DG$148,'TN01-04'!DB$11,0),$H$1:$T$2,2,1)</f>
        <v>0</v>
      </c>
      <c r="DC32" s="28">
        <f>HLOOKUP(VLOOKUP($A32,Sheet!$A$7:$DG$148,'TN01-04'!DC$11,0),$H$1:$T$2,2,1)</f>
        <v>3.33</v>
      </c>
      <c r="DD32" s="28">
        <f>HLOOKUP(VLOOKUP($A32,Sheet!$A$7:$DG$148,'TN01-04'!DD$11,0),$H$1:$T$2,2,1)</f>
        <v>0</v>
      </c>
      <c r="DE32" s="38"/>
      <c r="DF32" s="38">
        <f t="shared" si="6"/>
        <v>3.33</v>
      </c>
      <c r="DG32" s="38"/>
      <c r="DH32" s="33">
        <f>IF(VLOOKUP($A32,Sheet!$A$7:$DG$148,'TN01-04'!DH$11,0)="","",VLOOKUP($A32,Sheet!$A$7:$DG$148,'TN01-04'!DH$11,0))</f>
        <v>5</v>
      </c>
      <c r="DI32" s="36">
        <f>IF(VLOOKUP($A32,Sheet!$A$7:$DG$148,'TN01-04'!DI$11,0)="","",VLOOKUP($A32,Sheet!$A$7:$DG$148,'TN01-04'!DI$11,0))</f>
        <v>0</v>
      </c>
      <c r="DJ32" s="38">
        <f t="shared" si="7"/>
        <v>133</v>
      </c>
      <c r="DK32" s="38">
        <f t="shared" si="8"/>
        <v>0</v>
      </c>
      <c r="DL32" s="38">
        <f t="shared" si="9"/>
        <v>2.5499999999999998</v>
      </c>
      <c r="DM32" s="38"/>
      <c r="DN32" s="33">
        <f>IF(VLOOKUP($A32,Sheet!$A$7:$DG$148,'TN01-04'!DN$11,0)="","",VLOOKUP($A32,Sheet!$A$7:$DG$148,'TN01-04'!DN$11,0))</f>
        <v>138</v>
      </c>
      <c r="DO32" s="36">
        <f>IF(VLOOKUP($A32,Sheet!$A$7:$DG$148,'TN01-04'!DO$11,0)="","",VLOOKUP($A32,Sheet!$A$7:$DG$148,'TN01-04'!DO$11,0))</f>
        <v>0</v>
      </c>
      <c r="DP32" s="28">
        <f>IF(VLOOKUP($A32,Sheet!$A$7:$DG$148,'TN01-04'!DP$11,0)="","",VLOOKUP($A32,Sheet!$A$7:$DG$148,'TN01-04'!DP$11,0))</f>
        <v>137</v>
      </c>
      <c r="DQ32" s="28">
        <f>IF(VLOOKUP($A32,Sheet!$A$7:$DG$148,'TN01-04'!DQ$11,0)="","",VLOOKUP($A32,Sheet!$A$7:$DG$148,'TN01-04'!DQ$11,0))</f>
        <v>138</v>
      </c>
      <c r="DR32" s="28">
        <f>IF(VLOOKUP($A32,Sheet!$A$7:$DG$148,'TN01-04'!DR$11,0)="","",VLOOKUP($A32,Sheet!$A$7:$DG$148,'TN01-04'!DR$11,0))</f>
        <v>6.57</v>
      </c>
      <c r="DS32" s="28">
        <f>IF(VLOOKUP($A32,Sheet!$A$7:$DG$148,'TN01-04'!DS$11,0)="","",VLOOKUP($A32,Sheet!$A$7:$DG$148,'TN01-04'!DS$11,0))</f>
        <v>2.5499999999999998</v>
      </c>
      <c r="DT32" s="28" t="str">
        <f>IF(VLOOKUP($A32,Sheet!$A$7:$DG$148,'TN01-04'!DT$11,0)="","",VLOOKUP($A32,Sheet!$A$7:$DG$148,'TN01-04'!DT$11,0))</f>
        <v/>
      </c>
      <c r="DU32" s="42">
        <f t="shared" si="10"/>
        <v>0</v>
      </c>
    </row>
    <row r="33" spans="1:125" ht="15.95" customHeight="1" x14ac:dyDescent="0.2">
      <c r="A33" s="25">
        <v>2221727287</v>
      </c>
      <c r="B33" s="26" t="s">
        <v>12</v>
      </c>
      <c r="C33" s="26" t="s">
        <v>42</v>
      </c>
      <c r="D33" s="26" t="s">
        <v>136</v>
      </c>
      <c r="E33" s="27">
        <v>36053</v>
      </c>
      <c r="F33" s="26" t="s">
        <v>210</v>
      </c>
      <c r="G33" s="26" t="s">
        <v>212</v>
      </c>
      <c r="H33" s="28" t="e">
        <f>HLOOKUP(VLOOKUP($A33,Sheet!$A$7:$DG$148,'TN01-04'!H$11,0),$H$1:$T$2,2,1)</f>
        <v>#N/A</v>
      </c>
      <c r="I33" s="28" t="e">
        <f>HLOOKUP(VLOOKUP($A33,Sheet!$A$7:$DG$148,'TN01-04'!I$11,0),$H$1:$T$2,2,1)</f>
        <v>#N/A</v>
      </c>
      <c r="J33" s="28" t="e">
        <f>HLOOKUP(VLOOKUP($A33,Sheet!$A$7:$DG$148,'TN01-04'!J$11,0),$H$1:$T$2,2,1)</f>
        <v>#N/A</v>
      </c>
      <c r="K33" s="28" t="e">
        <f>HLOOKUP(VLOOKUP($A33,Sheet!$A$7:$DG$148,'TN01-04'!K$11,0),$H$1:$T$2,2,1)</f>
        <v>#N/A</v>
      </c>
      <c r="L33" s="28" t="e">
        <f>HLOOKUP(VLOOKUP($A33,Sheet!$A$7:$DG$148,'TN01-04'!L$11,0),$H$1:$T$2,2,1)</f>
        <v>#N/A</v>
      </c>
      <c r="M33" s="28" t="e">
        <f>HLOOKUP(VLOOKUP($A33,Sheet!$A$7:$DG$148,'TN01-04'!M$11,0),$H$1:$T$2,2,1)</f>
        <v>#N/A</v>
      </c>
      <c r="N33" s="28" t="e">
        <f>HLOOKUP(VLOOKUP($A33,Sheet!$A$7:$DG$148,'TN01-04'!N$11,0),$H$1:$T$2,2,1)</f>
        <v>#N/A</v>
      </c>
      <c r="O33" s="28" t="e">
        <f>HLOOKUP(VLOOKUP($A33,Sheet!$A$7:$DG$148,'TN01-04'!O$11,0),$H$1:$T$2,2,1)</f>
        <v>#N/A</v>
      </c>
      <c r="P33" s="28" t="e">
        <f>HLOOKUP(VLOOKUP($A33,Sheet!$A$7:$DG$148,'TN01-04'!P$11,0),$H$1:$T$2,2,1)</f>
        <v>#N/A</v>
      </c>
      <c r="Q33" s="28" t="e">
        <f>HLOOKUP(VLOOKUP($A33,Sheet!$A$7:$DG$148,'TN01-04'!Q$11,0),$H$1:$T$2,2,1)</f>
        <v>#N/A</v>
      </c>
      <c r="R33" s="28" t="e">
        <f>HLOOKUP(VLOOKUP($A33,Sheet!$A$7:$DG$148,'TN01-04'!R$11,0),$H$1:$T$2,2,1)</f>
        <v>#N/A</v>
      </c>
      <c r="S33" s="28" t="e">
        <f>HLOOKUP(VLOOKUP($A33,Sheet!$A$7:$DG$148,'TN01-04'!S$11,0),$H$1:$T$2,2,1)</f>
        <v>#N/A</v>
      </c>
      <c r="T33" s="28" t="e">
        <f>HLOOKUP(VLOOKUP($A33,Sheet!$A$7:$DG$148,'TN01-04'!T$11,0),$H$1:$T$2,2,1)</f>
        <v>#N/A</v>
      </c>
      <c r="U33" s="28" t="e">
        <f>HLOOKUP(VLOOKUP($A33,Sheet!$A$7:$DG$148,'TN01-04'!U$11,0),$H$1:$T$2,2,1)</f>
        <v>#N/A</v>
      </c>
      <c r="V33" s="28" t="e">
        <f>HLOOKUP(VLOOKUP($A33,Sheet!$A$7:$DG$148,'TN01-04'!V$11,0),$H$1:$T$2,2,1)</f>
        <v>#N/A</v>
      </c>
      <c r="W33" s="28" t="e">
        <f>HLOOKUP(VLOOKUP($A33,Sheet!$A$7:$DG$148,'TN01-04'!W$11,0),$H$1:$T$2,2,1)</f>
        <v>#N/A</v>
      </c>
      <c r="X33" s="28" t="e">
        <f>HLOOKUP(VLOOKUP($A33,Sheet!$A$7:$DG$148,'TN01-04'!X$11,0),$H$1:$T$2,2,1)</f>
        <v>#N/A</v>
      </c>
      <c r="Y33" s="28" t="e">
        <f>HLOOKUP(VLOOKUP($A33,Sheet!$A$7:$DG$148,'TN01-04'!Y$11,0),$H$1:$T$2,2,1)</f>
        <v>#N/A</v>
      </c>
      <c r="Z33" s="28" t="e">
        <f>HLOOKUP(VLOOKUP($A33,Sheet!$A$7:$DG$148,'TN01-04'!Z$11,0),$H$1:$T$2,2,1)</f>
        <v>#N/A</v>
      </c>
      <c r="AA33" s="28" t="e">
        <f>HLOOKUP(VLOOKUP($A33,Sheet!$A$7:$DG$148,'TN01-04'!AA$11,0),$H$1:$T$2,2,1)</f>
        <v>#N/A</v>
      </c>
      <c r="AB33" s="28" t="e">
        <f>HLOOKUP(VLOOKUP($A33,Sheet!$A$7:$DG$148,'TN01-04'!AB$11,0),$H$1:$T$2,2,1)</f>
        <v>#N/A</v>
      </c>
      <c r="AC33" s="28" t="e">
        <f>HLOOKUP(VLOOKUP($A33,Sheet!$A$7:$DG$148,'TN01-04'!AC$11,0),$H$1:$T$2,2,1)</f>
        <v>#N/A</v>
      </c>
      <c r="AD33" s="28" t="e">
        <f>HLOOKUP(VLOOKUP($A33,Sheet!$A$7:$DG$148,'TN01-04'!AD$11,0),$H$1:$T$2,2,1)</f>
        <v>#N/A</v>
      </c>
      <c r="AE33" s="28" t="e">
        <f>HLOOKUP(VLOOKUP($A33,Sheet!$A$7:$DG$148,'TN01-04'!AE$11,0),$H$1:$T$2,2,1)</f>
        <v>#N/A</v>
      </c>
      <c r="AF33" s="28" t="e">
        <f>HLOOKUP(VLOOKUP($A33,Sheet!$A$7:$DG$148,'TN01-04'!AF$11,0),$H$1:$T$2,2,1)</f>
        <v>#N/A</v>
      </c>
      <c r="AG33" s="28" t="e">
        <f>HLOOKUP(VLOOKUP($A33,Sheet!$A$7:$DG$148,'TN01-04'!AG$11,0),$H$1:$T$2,2,1)</f>
        <v>#N/A</v>
      </c>
      <c r="AH33" s="28" t="e">
        <f>HLOOKUP(VLOOKUP($A33,Sheet!$A$7:$DG$148,'TN01-04'!AH$11,0),$H$1:$T$2,2,1)</f>
        <v>#N/A</v>
      </c>
      <c r="AI33" s="28" t="e">
        <f>HLOOKUP(VLOOKUP($A33,Sheet!$A$7:$DG$148,'TN01-04'!AI$11,0),$H$1:$T$2,2,1)</f>
        <v>#N/A</v>
      </c>
      <c r="AJ33" s="28" t="e">
        <f>HLOOKUP(VLOOKUP($A33,Sheet!$A$7:$DG$148,'TN01-04'!AJ$11,0),$H$1:$T$2,2,1)</f>
        <v>#N/A</v>
      </c>
      <c r="AK33" s="33" t="e">
        <f>IF(VLOOKUP($A33,Sheet!$A$7:$DG$148,'TN01-04'!AK$11,0)="","",VLOOKUP($A33,Sheet!$A$7:$DG$148,'TN01-04'!AK$11,0))</f>
        <v>#N/A</v>
      </c>
      <c r="AL33" s="36" t="e">
        <f>IF(VLOOKUP($A33,Sheet!$A$7:$DG$148,'TN01-04'!AL$11,0)="","",VLOOKUP($A33,Sheet!$A$7:$DG$148,'TN01-04'!AL$11,0))</f>
        <v>#N/A</v>
      </c>
      <c r="AM33" s="28" t="e">
        <f>HLOOKUP(VLOOKUP($A33,Sheet!$A$7:$DG$148,'TN01-04'!AM$11,0),$H$1:$T$2,2,1)</f>
        <v>#N/A</v>
      </c>
      <c r="AN33" s="28" t="e">
        <f>HLOOKUP(VLOOKUP($A33,Sheet!$A$7:$DG$148,'TN01-04'!AN$11,0),$H$1:$T$2,2,1)</f>
        <v>#N/A</v>
      </c>
      <c r="AO33" s="28" t="e">
        <f>HLOOKUP(VLOOKUP($A33,Sheet!$A$7:$DG$148,'TN01-04'!AO$11,0),$H$1:$T$2,2,1)</f>
        <v>#N/A</v>
      </c>
      <c r="AP33" s="28" t="e">
        <f>HLOOKUP(VLOOKUP($A33,Sheet!$A$7:$DG$148,'TN01-04'!AP$11,0),$H$1:$T$2,2,1)</f>
        <v>#N/A</v>
      </c>
      <c r="AQ33" s="28" t="e">
        <f>HLOOKUP(VLOOKUP($A33,Sheet!$A$7:$DG$148,'TN01-04'!AQ$11,0),$H$1:$T$2,2,1)</f>
        <v>#N/A</v>
      </c>
      <c r="AR33" s="28" t="e">
        <f>HLOOKUP(VLOOKUP($A33,Sheet!$A$7:$DG$148,'TN01-04'!AR$11,0),$H$1:$T$2,2,1)</f>
        <v>#N/A</v>
      </c>
      <c r="AS33" s="28" t="e">
        <f>HLOOKUP(VLOOKUP($A33,Sheet!$A$7:$DG$148,'TN01-04'!AS$11,0),$H$1:$T$2,2,1)</f>
        <v>#N/A</v>
      </c>
      <c r="AT33" s="28" t="e">
        <f>HLOOKUP(VLOOKUP($A33,Sheet!$A$7:$DG$148,'TN01-04'!AT$11,0),$H$1:$T$2,2,1)</f>
        <v>#N/A</v>
      </c>
      <c r="AU33" s="28" t="e">
        <f>HLOOKUP(VLOOKUP($A33,Sheet!$A$7:$DG$148,'TN01-04'!AU$11,0),$H$1:$T$2,2,1)</f>
        <v>#N/A</v>
      </c>
      <c r="AV33" s="28" t="e">
        <f>HLOOKUP(VLOOKUP($A33,Sheet!$A$7:$DG$148,'TN01-04'!AV$11,0),$H$1:$T$2,2,1)</f>
        <v>#N/A</v>
      </c>
      <c r="AW33" s="28" t="e">
        <f>HLOOKUP(VLOOKUP($A33,Sheet!$A$7:$DG$148,'TN01-04'!AW$11,0),$H$1:$T$2,2,1)</f>
        <v>#N/A</v>
      </c>
      <c r="AX33" s="28" t="e">
        <f>HLOOKUP(VLOOKUP($A33,Sheet!$A$7:$DG$148,'TN01-04'!AX$11,0),$H$1:$T$2,2,1)</f>
        <v>#N/A</v>
      </c>
      <c r="AY33" s="28" t="e">
        <f>HLOOKUP(VLOOKUP($A33,Sheet!$A$7:$DG$148,'TN01-04'!AY$11,0),$H$1:$T$2,2,1)</f>
        <v>#N/A</v>
      </c>
      <c r="AZ33" s="28" t="e">
        <f>HLOOKUP(VLOOKUP($A33,Sheet!$A$7:$DG$148,'TN01-04'!AZ$11,0),$H$1:$T$2,2,1)</f>
        <v>#N/A</v>
      </c>
      <c r="BA33" s="28" t="e">
        <f>HLOOKUP(VLOOKUP($A33,Sheet!$A$7:$DG$148,'TN01-04'!BA$11,0),$H$1:$T$2,2,1)</f>
        <v>#N/A</v>
      </c>
      <c r="BB33" s="33" t="e">
        <f>IF(VLOOKUP($A33,Sheet!$A$7:$DG$148,'TN01-04'!BB$11,0)="","",VLOOKUP($A33,Sheet!$A$7:$DG$148,'TN01-04'!BB$11,0))</f>
        <v>#N/A</v>
      </c>
      <c r="BC33" s="36" t="e">
        <f>IF(VLOOKUP($A33,Sheet!$A$7:$DG$148,'TN01-04'!BC$11,0)="","",VLOOKUP($A33,Sheet!$A$7:$DG$148,'TN01-04'!BC$11,0))</f>
        <v>#N/A</v>
      </c>
      <c r="BD33" s="28" t="e">
        <f>HLOOKUP(VLOOKUP($A33,Sheet!$A$7:$DG$148,'TN01-04'!BD$11,0),$H$1:$T$2,2,1)</f>
        <v>#N/A</v>
      </c>
      <c r="BE33" s="28" t="e">
        <f>HLOOKUP(VLOOKUP($A33,Sheet!$A$7:$DG$148,'TN01-04'!BE$11,0),$H$1:$T$2,2,1)</f>
        <v>#N/A</v>
      </c>
      <c r="BF33" s="28" t="e">
        <f>HLOOKUP(VLOOKUP($A33,Sheet!$A$7:$DG$148,'TN01-04'!BF$11,0),$H$1:$T$2,2,1)</f>
        <v>#N/A</v>
      </c>
      <c r="BG33" s="28" t="e">
        <f>HLOOKUP(VLOOKUP($A33,Sheet!$A$7:$DG$148,'TN01-04'!BG$11,0),$H$1:$T$2,2,1)</f>
        <v>#N/A</v>
      </c>
      <c r="BH33" s="28" t="e">
        <f>HLOOKUP(VLOOKUP($A33,Sheet!$A$7:$DG$148,'TN01-04'!BH$11,0),$H$1:$T$2,2,1)</f>
        <v>#N/A</v>
      </c>
      <c r="BI33" s="28" t="e">
        <f>HLOOKUP(VLOOKUP($A33,Sheet!$A$7:$DG$148,'TN01-04'!BI$11,0),$H$1:$T$2,2,1)</f>
        <v>#N/A</v>
      </c>
      <c r="BJ33" s="28" t="e">
        <f>HLOOKUP(VLOOKUP($A33,Sheet!$A$7:$DG$148,'TN01-04'!BJ$11,0),$H$1:$T$2,2,1)</f>
        <v>#N/A</v>
      </c>
      <c r="BK33" s="28" t="e">
        <f>HLOOKUP(VLOOKUP($A33,Sheet!$A$7:$DG$148,'TN01-04'!BK$11,0),$H$1:$T$2,2,1)</f>
        <v>#N/A</v>
      </c>
      <c r="BL33" s="28" t="e">
        <f>HLOOKUP(VLOOKUP($A33,Sheet!$A$7:$DG$148,'TN01-04'!BL$11,0),$H$1:$T$2,2,1)</f>
        <v>#N/A</v>
      </c>
      <c r="BM33" s="28" t="e">
        <f>HLOOKUP(VLOOKUP($A33,Sheet!$A$7:$DG$148,'TN01-04'!BM$11,0),$H$1:$T$2,2,1)</f>
        <v>#N/A</v>
      </c>
      <c r="BN33" s="28" t="e">
        <f>HLOOKUP(VLOOKUP($A33,Sheet!$A$7:$DG$148,'TN01-04'!BN$11,0),$H$1:$T$2,2,1)</f>
        <v>#N/A</v>
      </c>
      <c r="BO33" s="28" t="e">
        <f>HLOOKUP(VLOOKUP($A33,Sheet!$A$7:$DG$148,'TN01-04'!BO$11,0),$H$1:$T$2,2,1)</f>
        <v>#N/A</v>
      </c>
      <c r="BP33" s="28" t="e">
        <f>HLOOKUP(VLOOKUP($A33,Sheet!$A$7:$DG$148,'TN01-04'!BP$11,0),$H$1:$T$2,2,1)</f>
        <v>#N/A</v>
      </c>
      <c r="BQ33" s="28" t="e">
        <f>HLOOKUP(VLOOKUP($A33,Sheet!$A$7:$DG$148,'TN01-04'!BQ$11,0),$H$1:$T$2,2,1)</f>
        <v>#N/A</v>
      </c>
      <c r="BR33" s="28" t="e">
        <f>HLOOKUP(VLOOKUP($A33,Sheet!$A$7:$DG$148,'TN01-04'!BR$11,0),$H$1:$T$2,2,1)</f>
        <v>#N/A</v>
      </c>
      <c r="BS33" s="28" t="e">
        <f>HLOOKUP(VLOOKUP($A33,Sheet!$A$7:$DG$148,'TN01-04'!BS$11,0),$H$1:$T$2,2,1)</f>
        <v>#N/A</v>
      </c>
      <c r="BT33" s="28" t="e">
        <f>HLOOKUP(VLOOKUP($A33,Sheet!$A$7:$DG$148,'TN01-04'!BT$11,0),$H$1:$T$2,2,1)</f>
        <v>#N/A</v>
      </c>
      <c r="BU33" s="28" t="e">
        <f>HLOOKUP(VLOOKUP($A33,Sheet!$A$7:$DG$148,'TN01-04'!BU$11,0),$H$1:$T$2,2,1)</f>
        <v>#N/A</v>
      </c>
      <c r="BV33" s="28" t="e">
        <f>HLOOKUP(VLOOKUP($A33,Sheet!$A$7:$DG$148,'TN01-04'!BV$11,0),$H$1:$T$2,2,1)</f>
        <v>#N/A</v>
      </c>
      <c r="BW33" s="28" t="e">
        <f>HLOOKUP(VLOOKUP($A33,Sheet!$A$7:$DG$148,'TN01-04'!BW$11,0),$H$1:$T$2,2,1)</f>
        <v>#N/A</v>
      </c>
      <c r="BX33" s="33" t="e">
        <f>IF(VLOOKUP($A33,Sheet!$A$7:$DG$148,'TN01-04'!BX$11,0)="","",VLOOKUP($A33,Sheet!$A$7:$DG$148,'TN01-04'!BX$11,0))</f>
        <v>#N/A</v>
      </c>
      <c r="BY33" s="36" t="e">
        <f>IF(VLOOKUP($A33,Sheet!$A$7:$DG$148,'TN01-04'!BY$11,0)="","",VLOOKUP($A33,Sheet!$A$7:$DG$148,'TN01-04'!BY$11,0))</f>
        <v>#N/A</v>
      </c>
      <c r="BZ33" s="28" t="e">
        <f>HLOOKUP(VLOOKUP($A33,Sheet!$A$7:$DG$148,'TN01-04'!BZ$11,0),$H$1:$T$2,2,1)</f>
        <v>#N/A</v>
      </c>
      <c r="CA33" s="28" t="e">
        <f>HLOOKUP(VLOOKUP($A33,Sheet!$A$7:$DG$148,'TN01-04'!CA$11,0),$H$1:$T$2,2,1)</f>
        <v>#N/A</v>
      </c>
      <c r="CB33" s="28" t="e">
        <f>HLOOKUP(VLOOKUP($A33,Sheet!$A$7:$DG$148,'TN01-04'!CB$11,0),$H$1:$T$2,2,1)</f>
        <v>#N/A</v>
      </c>
      <c r="CC33" s="28" t="e">
        <f>HLOOKUP(VLOOKUP($A33,Sheet!$A$7:$DG$148,'TN01-04'!CC$11,0),$H$1:$T$2,2,1)</f>
        <v>#N/A</v>
      </c>
      <c r="CD33" s="28" t="e">
        <f>HLOOKUP(VLOOKUP($A33,Sheet!$A$7:$DG$148,'TN01-04'!CD$11,0),$H$1:$T$2,2,1)</f>
        <v>#N/A</v>
      </c>
      <c r="CE33" s="28" t="e">
        <f>HLOOKUP(VLOOKUP($A33,Sheet!$A$7:$DG$148,'TN01-04'!CE$11,0),$H$1:$T$2,2,1)</f>
        <v>#N/A</v>
      </c>
      <c r="CF33" s="28" t="e">
        <f>HLOOKUP(VLOOKUP($A33,Sheet!$A$7:$DG$148,'TN01-04'!CF$11,0),$H$1:$T$2,2,1)</f>
        <v>#N/A</v>
      </c>
      <c r="CG33" s="28" t="e">
        <f>HLOOKUP(VLOOKUP($A33,Sheet!$A$7:$DG$148,'TN01-04'!CG$11,0),$H$1:$T$2,2,1)</f>
        <v>#N/A</v>
      </c>
      <c r="CH33" s="28" t="e">
        <f>HLOOKUP(VLOOKUP($A33,Sheet!$A$7:$DG$148,'TN01-04'!CH$11,0),$H$1:$T$2,2,1)</f>
        <v>#N/A</v>
      </c>
      <c r="CI33" s="28" t="e">
        <f>HLOOKUP(VLOOKUP($A33,Sheet!$A$7:$DG$148,'TN01-04'!CI$11,0),$H$1:$T$2,2,1)</f>
        <v>#N/A</v>
      </c>
      <c r="CJ33" s="28" t="e">
        <f>HLOOKUP(VLOOKUP($A33,Sheet!$A$7:$DG$148,'TN01-04'!CJ$11,0),$H$1:$T$2,2,1)</f>
        <v>#N/A</v>
      </c>
      <c r="CK33" s="28" t="e">
        <f>HLOOKUP(VLOOKUP($A33,Sheet!$A$7:$DG$148,'TN01-04'!CK$11,0),$H$1:$T$2,2,1)</f>
        <v>#N/A</v>
      </c>
      <c r="CL33" s="28" t="e">
        <f>HLOOKUP(VLOOKUP($A33,Sheet!$A$7:$DG$148,'TN01-04'!CL$11,0),$H$1:$T$2,2,1)</f>
        <v>#N/A</v>
      </c>
      <c r="CM33" s="28" t="e">
        <f>HLOOKUP(VLOOKUP($A33,Sheet!$A$7:$DG$148,'TN01-04'!CM$11,0),$H$1:$T$2,2,1)</f>
        <v>#N/A</v>
      </c>
      <c r="CN33" s="28" t="e">
        <f>HLOOKUP(VLOOKUP($A33,Sheet!$A$7:$DG$148,'TN01-04'!CN$11,0),$H$1:$T$2,2,1)</f>
        <v>#N/A</v>
      </c>
      <c r="CO33" s="28" t="e">
        <f>HLOOKUP(VLOOKUP($A33,Sheet!$A$7:$DG$148,'TN01-04'!CO$11,0),$H$1:$T$2,2,1)</f>
        <v>#N/A</v>
      </c>
      <c r="CP33" s="28" t="e">
        <f>HLOOKUP(VLOOKUP($A33,Sheet!$A$7:$DG$148,'TN01-04'!CP$11,0),$H$1:$T$2,2,1)</f>
        <v>#N/A</v>
      </c>
      <c r="CQ33" s="28" t="e">
        <f>HLOOKUP(VLOOKUP($A33,Sheet!$A$7:$DG$148,'TN01-04'!CQ$11,0),$H$1:$T$2,2,1)</f>
        <v>#N/A</v>
      </c>
      <c r="CR33" s="28" t="e">
        <f>HLOOKUP(VLOOKUP($A33,Sheet!$A$7:$DG$148,'TN01-04'!CR$11,0),$H$1:$T$2,2,1)</f>
        <v>#N/A</v>
      </c>
      <c r="CS33" s="33" t="e">
        <f>IF(VLOOKUP($A33,Sheet!$A$7:$DG$148,'TN01-04'!CS$11,0)="","",VLOOKUP($A33,Sheet!$A$7:$DG$148,'TN01-04'!CS$11,0))</f>
        <v>#N/A</v>
      </c>
      <c r="CT33" s="36" t="e">
        <f>IF(VLOOKUP($A33,Sheet!$A$7:$DG$148,'TN01-04'!CT$11,0)="","",VLOOKUP($A33,Sheet!$A$7:$DG$148,'TN01-04'!CT$11,0))</f>
        <v>#N/A</v>
      </c>
      <c r="CU33" s="38" t="e">
        <f t="shared" si="2"/>
        <v>#N/A</v>
      </c>
      <c r="CV33" s="38" t="e">
        <f t="shared" si="2"/>
        <v>#N/A</v>
      </c>
      <c r="CW33" s="38">
        <f t="shared" si="3"/>
        <v>0</v>
      </c>
      <c r="CX33" s="38" t="e">
        <f t="shared" si="4"/>
        <v>#N/A</v>
      </c>
      <c r="CY33" s="38" t="e">
        <f t="shared" si="5"/>
        <v>#N/A</v>
      </c>
      <c r="CZ33" s="38"/>
      <c r="DA33" s="28" t="e">
        <f>HLOOKUP(VLOOKUP($A33,Sheet!$A$7:$DG$148,'TN01-04'!DA$11,0),$H$1:$T$2,2,1)</f>
        <v>#N/A</v>
      </c>
      <c r="DB33" s="28" t="e">
        <f>HLOOKUP(VLOOKUP($A33,Sheet!$A$7:$DG$148,'TN01-04'!DB$11,0),$H$1:$T$2,2,1)</f>
        <v>#N/A</v>
      </c>
      <c r="DC33" s="28" t="e">
        <f>HLOOKUP(VLOOKUP($A33,Sheet!$A$7:$DG$148,'TN01-04'!DC$11,0),$H$1:$T$2,2,1)</f>
        <v>#N/A</v>
      </c>
      <c r="DD33" s="28" t="e">
        <f>HLOOKUP(VLOOKUP($A33,Sheet!$A$7:$DG$148,'TN01-04'!DD$11,0),$H$1:$T$2,2,1)</f>
        <v>#N/A</v>
      </c>
      <c r="DE33" s="38"/>
      <c r="DF33" s="38" t="e">
        <f t="shared" si="6"/>
        <v>#N/A</v>
      </c>
      <c r="DG33" s="38"/>
      <c r="DH33" s="33" t="e">
        <f>IF(VLOOKUP($A33,Sheet!$A$7:$DG$148,'TN01-04'!DH$11,0)="","",VLOOKUP($A33,Sheet!$A$7:$DG$148,'TN01-04'!DH$11,0))</f>
        <v>#N/A</v>
      </c>
      <c r="DI33" s="36" t="e">
        <f>IF(VLOOKUP($A33,Sheet!$A$7:$DG$148,'TN01-04'!DI$11,0)="","",VLOOKUP($A33,Sheet!$A$7:$DG$148,'TN01-04'!DI$11,0))</f>
        <v>#N/A</v>
      </c>
      <c r="DJ33" s="38" t="e">
        <f t="shared" si="7"/>
        <v>#N/A</v>
      </c>
      <c r="DK33" s="38" t="e">
        <f t="shared" si="8"/>
        <v>#N/A</v>
      </c>
      <c r="DL33" s="38" t="e">
        <f t="shared" si="9"/>
        <v>#N/A</v>
      </c>
      <c r="DM33" s="38"/>
      <c r="DN33" s="33" t="e">
        <f>IF(VLOOKUP($A33,Sheet!$A$7:$DG$148,'TN01-04'!DN$11,0)="","",VLOOKUP($A33,Sheet!$A$7:$DG$148,'TN01-04'!DN$11,0))</f>
        <v>#N/A</v>
      </c>
      <c r="DO33" s="36" t="e">
        <f>IF(VLOOKUP($A33,Sheet!$A$7:$DG$148,'TN01-04'!DO$11,0)="","",VLOOKUP($A33,Sheet!$A$7:$DG$148,'TN01-04'!DO$11,0))</f>
        <v>#N/A</v>
      </c>
      <c r="DP33" s="28" t="e">
        <f>IF(VLOOKUP($A33,Sheet!$A$7:$DG$148,'TN01-04'!DP$11,0)="","",VLOOKUP($A33,Sheet!$A$7:$DG$148,'TN01-04'!DP$11,0))</f>
        <v>#N/A</v>
      </c>
      <c r="DQ33" s="28" t="e">
        <f>IF(VLOOKUP($A33,Sheet!$A$7:$DG$148,'TN01-04'!DQ$11,0)="","",VLOOKUP($A33,Sheet!$A$7:$DG$148,'TN01-04'!DQ$11,0))</f>
        <v>#N/A</v>
      </c>
      <c r="DR33" s="28" t="e">
        <f>IF(VLOOKUP($A33,Sheet!$A$7:$DG$148,'TN01-04'!DR$11,0)="","",VLOOKUP($A33,Sheet!$A$7:$DG$148,'TN01-04'!DR$11,0))</f>
        <v>#N/A</v>
      </c>
      <c r="DS33" s="28" t="e">
        <f>IF(VLOOKUP($A33,Sheet!$A$7:$DG$148,'TN01-04'!DS$11,0)="","",VLOOKUP($A33,Sheet!$A$7:$DG$148,'TN01-04'!DS$11,0))</f>
        <v>#N/A</v>
      </c>
      <c r="DT33" s="28" t="e">
        <f>IF(VLOOKUP($A33,Sheet!$A$7:$DG$148,'TN01-04'!DT$11,0)="","",VLOOKUP($A33,Sheet!$A$7:$DG$148,'TN01-04'!DT$11,0))</f>
        <v>#N/A</v>
      </c>
      <c r="DU33" s="42" t="e">
        <f t="shared" si="10"/>
        <v>#N/A</v>
      </c>
    </row>
    <row r="34" spans="1:125" ht="15.95" customHeight="1" x14ac:dyDescent="0.2">
      <c r="A34" s="25">
        <v>2221727289</v>
      </c>
      <c r="B34" s="26" t="s">
        <v>6</v>
      </c>
      <c r="C34" s="26" t="s">
        <v>54</v>
      </c>
      <c r="D34" s="26" t="s">
        <v>136</v>
      </c>
      <c r="E34" s="27">
        <v>36053</v>
      </c>
      <c r="F34" s="26" t="s">
        <v>210</v>
      </c>
      <c r="G34" s="26" t="s">
        <v>212</v>
      </c>
      <c r="H34" s="28">
        <f>HLOOKUP(VLOOKUP($A34,Sheet!$A$7:$DG$148,'TN01-04'!H$11,0),$H$1:$T$2,2,1)</f>
        <v>3.65</v>
      </c>
      <c r="I34" s="28">
        <f>HLOOKUP(VLOOKUP($A34,Sheet!$A$7:$DG$148,'TN01-04'!I$11,0),$H$1:$T$2,2,1)</f>
        <v>2.65</v>
      </c>
      <c r="J34" s="28">
        <f>HLOOKUP(VLOOKUP($A34,Sheet!$A$7:$DG$148,'TN01-04'!J$11,0),$H$1:$T$2,2,1)</f>
        <v>1</v>
      </c>
      <c r="K34" s="28">
        <f>HLOOKUP(VLOOKUP($A34,Sheet!$A$7:$DG$148,'TN01-04'!K$11,0),$H$1:$T$2,2,1)</f>
        <v>3.33</v>
      </c>
      <c r="L34" s="28">
        <f>HLOOKUP(VLOOKUP($A34,Sheet!$A$7:$DG$148,'TN01-04'!L$11,0),$H$1:$T$2,2,1)</f>
        <v>3</v>
      </c>
      <c r="M34" s="28">
        <f>HLOOKUP(VLOOKUP($A34,Sheet!$A$7:$DG$148,'TN01-04'!M$11,0),$H$1:$T$2,2,1)</f>
        <v>2.65</v>
      </c>
      <c r="N34" s="28">
        <f>HLOOKUP(VLOOKUP($A34,Sheet!$A$7:$DG$148,'TN01-04'!N$11,0),$H$1:$T$2,2,1)</f>
        <v>2</v>
      </c>
      <c r="O34" s="28">
        <f>HLOOKUP(VLOOKUP($A34,Sheet!$A$7:$DG$148,'TN01-04'!O$11,0),$H$1:$T$2,2,1)</f>
        <v>0</v>
      </c>
      <c r="P34" s="28">
        <f>HLOOKUP(VLOOKUP($A34,Sheet!$A$7:$DG$148,'TN01-04'!P$11,0),$H$1:$T$2,2,1)</f>
        <v>1</v>
      </c>
      <c r="Q34" s="28">
        <f>HLOOKUP(VLOOKUP($A34,Sheet!$A$7:$DG$148,'TN01-04'!Q$11,0),$H$1:$T$2,2,1)</f>
        <v>0</v>
      </c>
      <c r="R34" s="28">
        <f>HLOOKUP(VLOOKUP($A34,Sheet!$A$7:$DG$148,'TN01-04'!R$11,0),$H$1:$T$2,2,1)</f>
        <v>0</v>
      </c>
      <c r="S34" s="28">
        <f>HLOOKUP(VLOOKUP($A34,Sheet!$A$7:$DG$148,'TN01-04'!S$11,0),$H$1:$T$2,2,1)</f>
        <v>0</v>
      </c>
      <c r="T34" s="28">
        <f>HLOOKUP(VLOOKUP($A34,Sheet!$A$7:$DG$148,'TN01-04'!T$11,0),$H$1:$T$2,2,1)</f>
        <v>0</v>
      </c>
      <c r="U34" s="28">
        <f>HLOOKUP(VLOOKUP($A34,Sheet!$A$7:$DG$148,'TN01-04'!U$11,0),$H$1:$T$2,2,1)</f>
        <v>3</v>
      </c>
      <c r="V34" s="28">
        <f>HLOOKUP(VLOOKUP($A34,Sheet!$A$7:$DG$148,'TN01-04'!V$11,0),$H$1:$T$2,2,1)</f>
        <v>3.33</v>
      </c>
      <c r="W34" s="28">
        <f>HLOOKUP(VLOOKUP($A34,Sheet!$A$7:$DG$148,'TN01-04'!W$11,0),$H$1:$T$2,2,1)</f>
        <v>4</v>
      </c>
      <c r="X34" s="28">
        <f>HLOOKUP(VLOOKUP($A34,Sheet!$A$7:$DG$148,'TN01-04'!X$11,0),$H$1:$T$2,2,1)</f>
        <v>3.33</v>
      </c>
      <c r="Y34" s="28">
        <f>HLOOKUP(VLOOKUP($A34,Sheet!$A$7:$DG$148,'TN01-04'!Y$11,0),$H$1:$T$2,2,1)</f>
        <v>3.65</v>
      </c>
      <c r="Z34" s="28">
        <f>HLOOKUP(VLOOKUP($A34,Sheet!$A$7:$DG$148,'TN01-04'!Z$11,0),$H$1:$T$2,2,1)</f>
        <v>1.65</v>
      </c>
      <c r="AA34" s="28">
        <f>HLOOKUP(VLOOKUP($A34,Sheet!$A$7:$DG$148,'TN01-04'!AA$11,0),$H$1:$T$2,2,1)</f>
        <v>2</v>
      </c>
      <c r="AB34" s="28">
        <f>HLOOKUP(VLOOKUP($A34,Sheet!$A$7:$DG$148,'TN01-04'!AB$11,0),$H$1:$T$2,2,1)</f>
        <v>3.33</v>
      </c>
      <c r="AC34" s="28">
        <f>HLOOKUP(VLOOKUP($A34,Sheet!$A$7:$DG$148,'TN01-04'!AC$11,0),$H$1:$T$2,2,1)</f>
        <v>2.65</v>
      </c>
      <c r="AD34" s="28">
        <f>HLOOKUP(VLOOKUP($A34,Sheet!$A$7:$DG$148,'TN01-04'!AD$11,0),$H$1:$T$2,2,1)</f>
        <v>3.33</v>
      </c>
      <c r="AE34" s="28">
        <f>HLOOKUP(VLOOKUP($A34,Sheet!$A$7:$DG$148,'TN01-04'!AE$11,0),$H$1:$T$2,2,1)</f>
        <v>2.33</v>
      </c>
      <c r="AF34" s="28">
        <f>HLOOKUP(VLOOKUP($A34,Sheet!$A$7:$DG$148,'TN01-04'!AF$11,0),$H$1:$T$2,2,1)</f>
        <v>3.65</v>
      </c>
      <c r="AG34" s="28">
        <f>HLOOKUP(VLOOKUP($A34,Sheet!$A$7:$DG$148,'TN01-04'!AG$11,0),$H$1:$T$2,2,1)</f>
        <v>2.65</v>
      </c>
      <c r="AH34" s="28">
        <f>HLOOKUP(VLOOKUP($A34,Sheet!$A$7:$DG$148,'TN01-04'!AH$11,0),$H$1:$T$2,2,1)</f>
        <v>2.33</v>
      </c>
      <c r="AI34" s="28">
        <f>HLOOKUP(VLOOKUP($A34,Sheet!$A$7:$DG$148,'TN01-04'!AI$11,0),$H$1:$T$2,2,1)</f>
        <v>2.65</v>
      </c>
      <c r="AJ34" s="28">
        <f>HLOOKUP(VLOOKUP($A34,Sheet!$A$7:$DG$148,'TN01-04'!AJ$11,0),$H$1:$T$2,2,1)</f>
        <v>3.65</v>
      </c>
      <c r="AK34" s="33">
        <f>IF(VLOOKUP($A34,Sheet!$A$7:$DG$148,'TN01-04'!AK$11,0)="","",VLOOKUP($A34,Sheet!$A$7:$DG$148,'TN01-04'!AK$11,0))</f>
        <v>51</v>
      </c>
      <c r="AL34" s="36">
        <f>IF(VLOOKUP($A34,Sheet!$A$7:$DG$148,'TN01-04'!AL$11,0)="","",VLOOKUP($A34,Sheet!$A$7:$DG$148,'TN01-04'!AL$11,0))</f>
        <v>0</v>
      </c>
      <c r="AM34" s="28">
        <f>HLOOKUP(VLOOKUP($A34,Sheet!$A$7:$DG$148,'TN01-04'!AM$11,0),$H$1:$T$2,2,1)</f>
        <v>2.65</v>
      </c>
      <c r="AN34" s="28">
        <f>HLOOKUP(VLOOKUP($A34,Sheet!$A$7:$DG$148,'TN01-04'!AN$11,0),$H$1:$T$2,2,1)</f>
        <v>1.65</v>
      </c>
      <c r="AO34" s="28">
        <f>HLOOKUP(VLOOKUP($A34,Sheet!$A$7:$DG$148,'TN01-04'!AO$11,0),$H$1:$T$2,2,1)</f>
        <v>0</v>
      </c>
      <c r="AP34" s="28">
        <f>HLOOKUP(VLOOKUP($A34,Sheet!$A$7:$DG$148,'TN01-04'!AP$11,0),$H$1:$T$2,2,1)</f>
        <v>0</v>
      </c>
      <c r="AQ34" s="28">
        <f>HLOOKUP(VLOOKUP($A34,Sheet!$A$7:$DG$148,'TN01-04'!AQ$11,0),$H$1:$T$2,2,1)</f>
        <v>0</v>
      </c>
      <c r="AR34" s="28">
        <f>HLOOKUP(VLOOKUP($A34,Sheet!$A$7:$DG$148,'TN01-04'!AR$11,0),$H$1:$T$2,2,1)</f>
        <v>0</v>
      </c>
      <c r="AS34" s="28">
        <f>HLOOKUP(VLOOKUP($A34,Sheet!$A$7:$DG$148,'TN01-04'!AS$11,0),$H$1:$T$2,2,1)</f>
        <v>0</v>
      </c>
      <c r="AT34" s="28">
        <f>HLOOKUP(VLOOKUP($A34,Sheet!$A$7:$DG$148,'TN01-04'!AT$11,0),$H$1:$T$2,2,1)</f>
        <v>3</v>
      </c>
      <c r="AU34" s="28">
        <f>HLOOKUP(VLOOKUP($A34,Sheet!$A$7:$DG$148,'TN01-04'!AU$11,0),$H$1:$T$2,2,1)</f>
        <v>0</v>
      </c>
      <c r="AV34" s="28">
        <f>HLOOKUP(VLOOKUP($A34,Sheet!$A$7:$DG$148,'TN01-04'!AV$11,0),$H$1:$T$2,2,1)</f>
        <v>0</v>
      </c>
      <c r="AW34" s="28">
        <f>HLOOKUP(VLOOKUP($A34,Sheet!$A$7:$DG$148,'TN01-04'!AW$11,0),$H$1:$T$2,2,1)</f>
        <v>0</v>
      </c>
      <c r="AX34" s="28">
        <f>HLOOKUP(VLOOKUP($A34,Sheet!$A$7:$DG$148,'TN01-04'!AX$11,0),$H$1:$T$2,2,1)</f>
        <v>0</v>
      </c>
      <c r="AY34" s="28">
        <f>HLOOKUP(VLOOKUP($A34,Sheet!$A$7:$DG$148,'TN01-04'!AY$11,0),$H$1:$T$2,2,1)</f>
        <v>0</v>
      </c>
      <c r="AZ34" s="28">
        <f>HLOOKUP(VLOOKUP($A34,Sheet!$A$7:$DG$148,'TN01-04'!AZ$11,0),$H$1:$T$2,2,1)</f>
        <v>4</v>
      </c>
      <c r="BA34" s="28">
        <f>HLOOKUP(VLOOKUP($A34,Sheet!$A$7:$DG$148,'TN01-04'!BA$11,0),$H$1:$T$2,2,1)</f>
        <v>3.33</v>
      </c>
      <c r="BB34" s="33">
        <f>IF(VLOOKUP($A34,Sheet!$A$7:$DG$148,'TN01-04'!BB$11,0)="","",VLOOKUP($A34,Sheet!$A$7:$DG$148,'TN01-04'!BB$11,0))</f>
        <v>5</v>
      </c>
      <c r="BC34" s="36">
        <f>IF(VLOOKUP($A34,Sheet!$A$7:$DG$148,'TN01-04'!BC$11,0)="","",VLOOKUP($A34,Sheet!$A$7:$DG$148,'TN01-04'!BC$11,0))</f>
        <v>0</v>
      </c>
      <c r="BD34" s="28">
        <f>HLOOKUP(VLOOKUP($A34,Sheet!$A$7:$DG$148,'TN01-04'!BD$11,0),$H$1:$T$2,2,1)</f>
        <v>1.65</v>
      </c>
      <c r="BE34" s="28">
        <f>HLOOKUP(VLOOKUP($A34,Sheet!$A$7:$DG$148,'TN01-04'!BE$11,0),$H$1:$T$2,2,1)</f>
        <v>1.65</v>
      </c>
      <c r="BF34" s="28">
        <f>HLOOKUP(VLOOKUP($A34,Sheet!$A$7:$DG$148,'TN01-04'!BF$11,0),$H$1:$T$2,2,1)</f>
        <v>1.65</v>
      </c>
      <c r="BG34" s="28">
        <f>HLOOKUP(VLOOKUP($A34,Sheet!$A$7:$DG$148,'TN01-04'!BG$11,0),$H$1:$T$2,2,1)</f>
        <v>1.65</v>
      </c>
      <c r="BH34" s="28">
        <f>HLOOKUP(VLOOKUP($A34,Sheet!$A$7:$DG$148,'TN01-04'!BH$11,0),$H$1:$T$2,2,1)</f>
        <v>2</v>
      </c>
      <c r="BI34" s="28">
        <f>HLOOKUP(VLOOKUP($A34,Sheet!$A$7:$DG$148,'TN01-04'!BI$11,0),$H$1:$T$2,2,1)</f>
        <v>2</v>
      </c>
      <c r="BJ34" s="28">
        <f>HLOOKUP(VLOOKUP($A34,Sheet!$A$7:$DG$148,'TN01-04'!BJ$11,0),$H$1:$T$2,2,1)</f>
        <v>3.65</v>
      </c>
      <c r="BK34" s="28">
        <f>HLOOKUP(VLOOKUP($A34,Sheet!$A$7:$DG$148,'TN01-04'!BK$11,0),$H$1:$T$2,2,1)</f>
        <v>2.33</v>
      </c>
      <c r="BL34" s="28">
        <f>HLOOKUP(VLOOKUP($A34,Sheet!$A$7:$DG$148,'TN01-04'!BL$11,0),$H$1:$T$2,2,1)</f>
        <v>2.33</v>
      </c>
      <c r="BM34" s="28">
        <f>HLOOKUP(VLOOKUP($A34,Sheet!$A$7:$DG$148,'TN01-04'!BM$11,0),$H$1:$T$2,2,1)</f>
        <v>1.65</v>
      </c>
      <c r="BN34" s="28">
        <f>HLOOKUP(VLOOKUP($A34,Sheet!$A$7:$DG$148,'TN01-04'!BN$11,0),$H$1:$T$2,2,1)</f>
        <v>1.65</v>
      </c>
      <c r="BO34" s="28">
        <f>HLOOKUP(VLOOKUP($A34,Sheet!$A$7:$DG$148,'TN01-04'!BO$11,0),$H$1:$T$2,2,1)</f>
        <v>2.33</v>
      </c>
      <c r="BP34" s="28">
        <f>HLOOKUP(VLOOKUP($A34,Sheet!$A$7:$DG$148,'TN01-04'!BP$11,0),$H$1:$T$2,2,1)</f>
        <v>1.65</v>
      </c>
      <c r="BQ34" s="28">
        <f>HLOOKUP(VLOOKUP($A34,Sheet!$A$7:$DG$148,'TN01-04'!BQ$11,0),$H$1:$T$2,2,1)</f>
        <v>0</v>
      </c>
      <c r="BR34" s="28">
        <f>HLOOKUP(VLOOKUP($A34,Sheet!$A$7:$DG$148,'TN01-04'!BR$11,0),$H$1:$T$2,2,1)</f>
        <v>3.65</v>
      </c>
      <c r="BS34" s="28">
        <f>HLOOKUP(VLOOKUP($A34,Sheet!$A$7:$DG$148,'TN01-04'!BS$11,0),$H$1:$T$2,2,1)</f>
        <v>2.33</v>
      </c>
      <c r="BT34" s="28">
        <f>HLOOKUP(VLOOKUP($A34,Sheet!$A$7:$DG$148,'TN01-04'!BT$11,0),$H$1:$T$2,2,1)</f>
        <v>2.65</v>
      </c>
      <c r="BU34" s="28">
        <f>HLOOKUP(VLOOKUP($A34,Sheet!$A$7:$DG$148,'TN01-04'!BU$11,0),$H$1:$T$2,2,1)</f>
        <v>1.65</v>
      </c>
      <c r="BV34" s="28">
        <f>HLOOKUP(VLOOKUP($A34,Sheet!$A$7:$DG$148,'TN01-04'!BV$11,0),$H$1:$T$2,2,1)</f>
        <v>3</v>
      </c>
      <c r="BW34" s="28">
        <f>HLOOKUP(VLOOKUP($A34,Sheet!$A$7:$DG$148,'TN01-04'!BW$11,0),$H$1:$T$2,2,1)</f>
        <v>3</v>
      </c>
      <c r="BX34" s="33">
        <f>IF(VLOOKUP($A34,Sheet!$A$7:$DG$148,'TN01-04'!BX$11,0)="","",VLOOKUP($A34,Sheet!$A$7:$DG$148,'TN01-04'!BX$11,0))</f>
        <v>50</v>
      </c>
      <c r="BY34" s="36">
        <f>IF(VLOOKUP($A34,Sheet!$A$7:$DG$148,'TN01-04'!BY$11,0)="","",VLOOKUP($A34,Sheet!$A$7:$DG$148,'TN01-04'!BY$11,0))</f>
        <v>0</v>
      </c>
      <c r="BZ34" s="28">
        <f>HLOOKUP(VLOOKUP($A34,Sheet!$A$7:$DG$148,'TN01-04'!BZ$11,0),$H$1:$T$2,2,1)</f>
        <v>3</v>
      </c>
      <c r="CA34" s="28">
        <f>HLOOKUP(VLOOKUP($A34,Sheet!$A$7:$DG$148,'TN01-04'!CA$11,0),$H$1:$T$2,2,1)</f>
        <v>0</v>
      </c>
      <c r="CB34" s="28">
        <f>HLOOKUP(VLOOKUP($A34,Sheet!$A$7:$DG$148,'TN01-04'!CB$11,0),$H$1:$T$2,2,1)</f>
        <v>3</v>
      </c>
      <c r="CC34" s="28">
        <f>HLOOKUP(VLOOKUP($A34,Sheet!$A$7:$DG$148,'TN01-04'!CC$11,0),$H$1:$T$2,2,1)</f>
        <v>0</v>
      </c>
      <c r="CD34" s="28">
        <f>HLOOKUP(VLOOKUP($A34,Sheet!$A$7:$DG$148,'TN01-04'!CD$11,0),$H$1:$T$2,2,1)</f>
        <v>2.65</v>
      </c>
      <c r="CE34" s="28">
        <f>HLOOKUP(VLOOKUP($A34,Sheet!$A$7:$DG$148,'TN01-04'!CE$11,0),$H$1:$T$2,2,1)</f>
        <v>1.65</v>
      </c>
      <c r="CF34" s="28">
        <f>HLOOKUP(VLOOKUP($A34,Sheet!$A$7:$DG$148,'TN01-04'!CF$11,0),$H$1:$T$2,2,1)</f>
        <v>3</v>
      </c>
      <c r="CG34" s="28">
        <f>HLOOKUP(VLOOKUP($A34,Sheet!$A$7:$DG$148,'TN01-04'!CG$11,0),$H$1:$T$2,2,1)</f>
        <v>3</v>
      </c>
      <c r="CH34" s="28">
        <f>HLOOKUP(VLOOKUP($A34,Sheet!$A$7:$DG$148,'TN01-04'!CH$11,0),$H$1:$T$2,2,1)</f>
        <v>0</v>
      </c>
      <c r="CI34" s="28">
        <f>HLOOKUP(VLOOKUP($A34,Sheet!$A$7:$DG$148,'TN01-04'!CI$11,0),$H$1:$T$2,2,1)</f>
        <v>2.33</v>
      </c>
      <c r="CJ34" s="28">
        <f>HLOOKUP(VLOOKUP($A34,Sheet!$A$7:$DG$148,'TN01-04'!CJ$11,0),$H$1:$T$2,2,1)</f>
        <v>0</v>
      </c>
      <c r="CK34" s="28">
        <f>HLOOKUP(VLOOKUP($A34,Sheet!$A$7:$DG$148,'TN01-04'!CK$11,0),$H$1:$T$2,2,1)</f>
        <v>0</v>
      </c>
      <c r="CL34" s="28">
        <f>HLOOKUP(VLOOKUP($A34,Sheet!$A$7:$DG$148,'TN01-04'!CL$11,0),$H$1:$T$2,2,1)</f>
        <v>0</v>
      </c>
      <c r="CM34" s="28">
        <f>HLOOKUP(VLOOKUP($A34,Sheet!$A$7:$DG$148,'TN01-04'!CM$11,0),$H$1:$T$2,2,1)</f>
        <v>0</v>
      </c>
      <c r="CN34" s="28">
        <f>HLOOKUP(VLOOKUP($A34,Sheet!$A$7:$DG$148,'TN01-04'!CN$11,0),$H$1:$T$2,2,1)</f>
        <v>2.33</v>
      </c>
      <c r="CO34" s="28">
        <f>HLOOKUP(VLOOKUP($A34,Sheet!$A$7:$DG$148,'TN01-04'!CO$11,0),$H$1:$T$2,2,1)</f>
        <v>1.65</v>
      </c>
      <c r="CP34" s="28">
        <f>HLOOKUP(VLOOKUP($A34,Sheet!$A$7:$DG$148,'TN01-04'!CP$11,0),$H$1:$T$2,2,1)</f>
        <v>2.65</v>
      </c>
      <c r="CQ34" s="28">
        <f>HLOOKUP(VLOOKUP($A34,Sheet!$A$7:$DG$148,'TN01-04'!CQ$11,0),$H$1:$T$2,2,1)</f>
        <v>1.65</v>
      </c>
      <c r="CR34" s="28">
        <f>HLOOKUP(VLOOKUP($A34,Sheet!$A$7:$DG$148,'TN01-04'!CR$11,0),$H$1:$T$2,2,1)</f>
        <v>3</v>
      </c>
      <c r="CS34" s="33">
        <f>IF(VLOOKUP($A34,Sheet!$A$7:$DG$148,'TN01-04'!CS$11,0)="","",VLOOKUP($A34,Sheet!$A$7:$DG$148,'TN01-04'!CS$11,0))</f>
        <v>27</v>
      </c>
      <c r="CT34" s="36">
        <f>IF(VLOOKUP($A34,Sheet!$A$7:$DG$148,'TN01-04'!CT$11,0)="","",VLOOKUP($A34,Sheet!$A$7:$DG$148,'TN01-04'!CT$11,0))</f>
        <v>0</v>
      </c>
      <c r="CU34" s="38">
        <f t="shared" si="2"/>
        <v>128</v>
      </c>
      <c r="CV34" s="38">
        <f t="shared" si="2"/>
        <v>0</v>
      </c>
      <c r="CW34" s="38">
        <f t="shared" si="3"/>
        <v>0</v>
      </c>
      <c r="CX34" s="38">
        <f t="shared" si="4"/>
        <v>128</v>
      </c>
      <c r="CY34" s="38">
        <f t="shared" si="5"/>
        <v>2.48</v>
      </c>
      <c r="CZ34" s="38"/>
      <c r="DA34" s="28">
        <f>HLOOKUP(VLOOKUP($A34,Sheet!$A$7:$DG$148,'TN01-04'!DA$11,0),$H$1:$T$2,2,1)</f>
        <v>0</v>
      </c>
      <c r="DB34" s="28">
        <f>HLOOKUP(VLOOKUP($A34,Sheet!$A$7:$DG$148,'TN01-04'!DB$11,0),$H$1:$T$2,2,1)</f>
        <v>0</v>
      </c>
      <c r="DC34" s="28">
        <f>HLOOKUP(VLOOKUP($A34,Sheet!$A$7:$DG$148,'TN01-04'!DC$11,0),$H$1:$T$2,2,1)</f>
        <v>0</v>
      </c>
      <c r="DD34" s="28">
        <f>HLOOKUP(VLOOKUP($A34,Sheet!$A$7:$DG$148,'TN01-04'!DD$11,0),$H$1:$T$2,2,1)</f>
        <v>0</v>
      </c>
      <c r="DE34" s="38"/>
      <c r="DF34" s="38">
        <f t="shared" si="6"/>
        <v>0</v>
      </c>
      <c r="DG34" s="38"/>
      <c r="DH34" s="33">
        <f>IF(VLOOKUP($A34,Sheet!$A$7:$DG$148,'TN01-04'!DH$11,0)="","",VLOOKUP($A34,Sheet!$A$7:$DG$148,'TN01-04'!DH$11,0))</f>
        <v>0</v>
      </c>
      <c r="DI34" s="36">
        <f>IF(VLOOKUP($A34,Sheet!$A$7:$DG$148,'TN01-04'!DI$11,0)="","",VLOOKUP($A34,Sheet!$A$7:$DG$148,'TN01-04'!DI$11,0))</f>
        <v>5</v>
      </c>
      <c r="DJ34" s="38">
        <f t="shared" si="7"/>
        <v>128</v>
      </c>
      <c r="DK34" s="38">
        <f t="shared" si="8"/>
        <v>5</v>
      </c>
      <c r="DL34" s="38">
        <f t="shared" si="9"/>
        <v>2.38</v>
      </c>
      <c r="DM34" s="38"/>
      <c r="DN34" s="33">
        <f>IF(VLOOKUP($A34,Sheet!$A$7:$DG$148,'TN01-04'!DN$11,0)="","",VLOOKUP($A34,Sheet!$A$7:$DG$148,'TN01-04'!DN$11,0))</f>
        <v>133</v>
      </c>
      <c r="DO34" s="36">
        <f>IF(VLOOKUP($A34,Sheet!$A$7:$DG$148,'TN01-04'!DO$11,0)="","",VLOOKUP($A34,Sheet!$A$7:$DG$148,'TN01-04'!DO$11,0))</f>
        <v>5</v>
      </c>
      <c r="DP34" s="28">
        <f>IF(VLOOKUP($A34,Sheet!$A$7:$DG$148,'TN01-04'!DP$11,0)="","",VLOOKUP($A34,Sheet!$A$7:$DG$148,'TN01-04'!DP$11,0))</f>
        <v>137</v>
      </c>
      <c r="DQ34" s="28">
        <f>IF(VLOOKUP($A34,Sheet!$A$7:$DG$148,'TN01-04'!DQ$11,0)="","",VLOOKUP($A34,Sheet!$A$7:$DG$148,'TN01-04'!DQ$11,0))</f>
        <v>133</v>
      </c>
      <c r="DR34" s="28">
        <f>IF(VLOOKUP($A34,Sheet!$A$7:$DG$148,'TN01-04'!DR$11,0)="","",VLOOKUP($A34,Sheet!$A$7:$DG$148,'TN01-04'!DR$11,0))</f>
        <v>6.36</v>
      </c>
      <c r="DS34" s="28">
        <f>IF(VLOOKUP($A34,Sheet!$A$7:$DG$148,'TN01-04'!DS$11,0)="","",VLOOKUP($A34,Sheet!$A$7:$DG$148,'TN01-04'!DS$11,0))</f>
        <v>2.48</v>
      </c>
      <c r="DT34" s="28" t="str">
        <f>IF(VLOOKUP($A34,Sheet!$A$7:$DG$148,'TN01-04'!DT$11,0)="","",VLOOKUP($A34,Sheet!$A$7:$DG$148,'TN01-04'!DT$11,0))</f>
        <v>ENG 118; ENG 119</v>
      </c>
      <c r="DU34" s="42">
        <f t="shared" si="10"/>
        <v>0</v>
      </c>
    </row>
    <row r="35" spans="1:125" ht="15.95" customHeight="1" x14ac:dyDescent="0.2">
      <c r="A35" s="25">
        <v>2220716656</v>
      </c>
      <c r="B35" s="26" t="s">
        <v>15</v>
      </c>
      <c r="C35" s="26" t="s">
        <v>55</v>
      </c>
      <c r="D35" s="26" t="s">
        <v>137</v>
      </c>
      <c r="E35" s="27">
        <v>36041</v>
      </c>
      <c r="F35" s="26" t="s">
        <v>209</v>
      </c>
      <c r="G35" s="26" t="s">
        <v>212</v>
      </c>
      <c r="H35" s="28">
        <f>HLOOKUP(VLOOKUP($A35,Sheet!$A$7:$DG$148,'TN01-04'!H$11,0),$H$1:$T$2,2,1)</f>
        <v>4</v>
      </c>
      <c r="I35" s="28">
        <f>HLOOKUP(VLOOKUP($A35,Sheet!$A$7:$DG$148,'TN01-04'!I$11,0),$H$1:$T$2,2,1)</f>
        <v>2.65</v>
      </c>
      <c r="J35" s="28">
        <f>HLOOKUP(VLOOKUP($A35,Sheet!$A$7:$DG$148,'TN01-04'!J$11,0),$H$1:$T$2,2,1)</f>
        <v>1</v>
      </c>
      <c r="K35" s="28">
        <f>HLOOKUP(VLOOKUP($A35,Sheet!$A$7:$DG$148,'TN01-04'!K$11,0),$H$1:$T$2,2,1)</f>
        <v>2</v>
      </c>
      <c r="L35" s="28">
        <f>HLOOKUP(VLOOKUP($A35,Sheet!$A$7:$DG$148,'TN01-04'!L$11,0),$H$1:$T$2,2,1)</f>
        <v>2.65</v>
      </c>
      <c r="M35" s="28">
        <f>HLOOKUP(VLOOKUP($A35,Sheet!$A$7:$DG$148,'TN01-04'!M$11,0),$H$1:$T$2,2,1)</f>
        <v>2</v>
      </c>
      <c r="N35" s="28">
        <f>HLOOKUP(VLOOKUP($A35,Sheet!$A$7:$DG$148,'TN01-04'!N$11,0),$H$1:$T$2,2,1)</f>
        <v>3</v>
      </c>
      <c r="O35" s="28">
        <f>HLOOKUP(VLOOKUP($A35,Sheet!$A$7:$DG$148,'TN01-04'!O$11,0),$H$1:$T$2,2,1)</f>
        <v>0</v>
      </c>
      <c r="P35" s="28">
        <f>HLOOKUP(VLOOKUP($A35,Sheet!$A$7:$DG$148,'TN01-04'!P$11,0),$H$1:$T$2,2,1)</f>
        <v>2.33</v>
      </c>
      <c r="Q35" s="28">
        <f>HLOOKUP(VLOOKUP($A35,Sheet!$A$7:$DG$148,'TN01-04'!Q$11,0),$H$1:$T$2,2,1)</f>
        <v>0</v>
      </c>
      <c r="R35" s="28">
        <f>HLOOKUP(VLOOKUP($A35,Sheet!$A$7:$DG$148,'TN01-04'!R$11,0),$H$1:$T$2,2,1)</f>
        <v>0</v>
      </c>
      <c r="S35" s="28">
        <f>HLOOKUP(VLOOKUP($A35,Sheet!$A$7:$DG$148,'TN01-04'!S$11,0),$H$1:$T$2,2,1)</f>
        <v>0</v>
      </c>
      <c r="T35" s="28">
        <f>HLOOKUP(VLOOKUP($A35,Sheet!$A$7:$DG$148,'TN01-04'!T$11,0),$H$1:$T$2,2,1)</f>
        <v>3.33</v>
      </c>
      <c r="U35" s="28">
        <f>HLOOKUP(VLOOKUP($A35,Sheet!$A$7:$DG$148,'TN01-04'!U$11,0),$H$1:$T$2,2,1)</f>
        <v>2.33</v>
      </c>
      <c r="V35" s="28">
        <f>HLOOKUP(VLOOKUP($A35,Sheet!$A$7:$DG$148,'TN01-04'!V$11,0),$H$1:$T$2,2,1)</f>
        <v>0</v>
      </c>
      <c r="W35" s="28">
        <f>HLOOKUP(VLOOKUP($A35,Sheet!$A$7:$DG$148,'TN01-04'!W$11,0),$H$1:$T$2,2,1)</f>
        <v>4</v>
      </c>
      <c r="X35" s="28">
        <f>HLOOKUP(VLOOKUP($A35,Sheet!$A$7:$DG$148,'TN01-04'!X$11,0),$H$1:$T$2,2,1)</f>
        <v>3.33</v>
      </c>
      <c r="Y35" s="28">
        <f>HLOOKUP(VLOOKUP($A35,Sheet!$A$7:$DG$148,'TN01-04'!Y$11,0),$H$1:$T$2,2,1)</f>
        <v>3.65</v>
      </c>
      <c r="Z35" s="28">
        <f>HLOOKUP(VLOOKUP($A35,Sheet!$A$7:$DG$148,'TN01-04'!Z$11,0),$H$1:$T$2,2,1)</f>
        <v>2.65</v>
      </c>
      <c r="AA35" s="28">
        <f>HLOOKUP(VLOOKUP($A35,Sheet!$A$7:$DG$148,'TN01-04'!AA$11,0),$H$1:$T$2,2,1)</f>
        <v>3.33</v>
      </c>
      <c r="AB35" s="28">
        <f>HLOOKUP(VLOOKUP($A35,Sheet!$A$7:$DG$148,'TN01-04'!AB$11,0),$H$1:$T$2,2,1)</f>
        <v>4</v>
      </c>
      <c r="AC35" s="28">
        <f>HLOOKUP(VLOOKUP($A35,Sheet!$A$7:$DG$148,'TN01-04'!AC$11,0),$H$1:$T$2,2,1)</f>
        <v>3.33</v>
      </c>
      <c r="AD35" s="28">
        <f>HLOOKUP(VLOOKUP($A35,Sheet!$A$7:$DG$148,'TN01-04'!AD$11,0),$H$1:$T$2,2,1)</f>
        <v>2.65</v>
      </c>
      <c r="AE35" s="28">
        <f>HLOOKUP(VLOOKUP($A35,Sheet!$A$7:$DG$148,'TN01-04'!AE$11,0),$H$1:$T$2,2,1)</f>
        <v>2.33</v>
      </c>
      <c r="AF35" s="28">
        <f>HLOOKUP(VLOOKUP($A35,Sheet!$A$7:$DG$148,'TN01-04'!AF$11,0),$H$1:$T$2,2,1)</f>
        <v>3.33</v>
      </c>
      <c r="AG35" s="28">
        <f>HLOOKUP(VLOOKUP($A35,Sheet!$A$7:$DG$148,'TN01-04'!AG$11,0),$H$1:$T$2,2,1)</f>
        <v>2.65</v>
      </c>
      <c r="AH35" s="28">
        <f>HLOOKUP(VLOOKUP($A35,Sheet!$A$7:$DG$148,'TN01-04'!AH$11,0),$H$1:$T$2,2,1)</f>
        <v>3.65</v>
      </c>
      <c r="AI35" s="28">
        <f>HLOOKUP(VLOOKUP($A35,Sheet!$A$7:$DG$148,'TN01-04'!AI$11,0),$H$1:$T$2,2,1)</f>
        <v>3</v>
      </c>
      <c r="AJ35" s="28">
        <f>HLOOKUP(VLOOKUP($A35,Sheet!$A$7:$DG$148,'TN01-04'!AJ$11,0),$H$1:$T$2,2,1)</f>
        <v>3.65</v>
      </c>
      <c r="AK35" s="33">
        <f>IF(VLOOKUP($A35,Sheet!$A$7:$DG$148,'TN01-04'!AK$11,0)="","",VLOOKUP($A35,Sheet!$A$7:$DG$148,'TN01-04'!AK$11,0))</f>
        <v>51</v>
      </c>
      <c r="AL35" s="36">
        <f>IF(VLOOKUP($A35,Sheet!$A$7:$DG$148,'TN01-04'!AL$11,0)="","",VLOOKUP($A35,Sheet!$A$7:$DG$148,'TN01-04'!AL$11,0))</f>
        <v>0</v>
      </c>
      <c r="AM35" s="28">
        <f>HLOOKUP(VLOOKUP($A35,Sheet!$A$7:$DG$148,'TN01-04'!AM$11,0),$H$1:$T$2,2,1)</f>
        <v>2.33</v>
      </c>
      <c r="AN35" s="28">
        <f>HLOOKUP(VLOOKUP($A35,Sheet!$A$7:$DG$148,'TN01-04'!AN$11,0),$H$1:$T$2,2,1)</f>
        <v>1.65</v>
      </c>
      <c r="AO35" s="28">
        <f>HLOOKUP(VLOOKUP($A35,Sheet!$A$7:$DG$148,'TN01-04'!AO$11,0),$H$1:$T$2,2,1)</f>
        <v>0</v>
      </c>
      <c r="AP35" s="28">
        <f>HLOOKUP(VLOOKUP($A35,Sheet!$A$7:$DG$148,'TN01-04'!AP$11,0),$H$1:$T$2,2,1)</f>
        <v>0</v>
      </c>
      <c r="AQ35" s="28">
        <f>HLOOKUP(VLOOKUP($A35,Sheet!$A$7:$DG$148,'TN01-04'!AQ$11,0),$H$1:$T$2,2,1)</f>
        <v>0</v>
      </c>
      <c r="AR35" s="28">
        <f>HLOOKUP(VLOOKUP($A35,Sheet!$A$7:$DG$148,'TN01-04'!AR$11,0),$H$1:$T$2,2,1)</f>
        <v>0</v>
      </c>
      <c r="AS35" s="28">
        <f>HLOOKUP(VLOOKUP($A35,Sheet!$A$7:$DG$148,'TN01-04'!AS$11,0),$H$1:$T$2,2,1)</f>
        <v>0</v>
      </c>
      <c r="AT35" s="28">
        <f>HLOOKUP(VLOOKUP($A35,Sheet!$A$7:$DG$148,'TN01-04'!AT$11,0),$H$1:$T$2,2,1)</f>
        <v>2.33</v>
      </c>
      <c r="AU35" s="28">
        <f>HLOOKUP(VLOOKUP($A35,Sheet!$A$7:$DG$148,'TN01-04'!AU$11,0),$H$1:$T$2,2,1)</f>
        <v>2.33</v>
      </c>
      <c r="AV35" s="28">
        <f>HLOOKUP(VLOOKUP($A35,Sheet!$A$7:$DG$148,'TN01-04'!AV$11,0),$H$1:$T$2,2,1)</f>
        <v>0</v>
      </c>
      <c r="AW35" s="28">
        <f>HLOOKUP(VLOOKUP($A35,Sheet!$A$7:$DG$148,'TN01-04'!AW$11,0),$H$1:$T$2,2,1)</f>
        <v>0</v>
      </c>
      <c r="AX35" s="28">
        <f>HLOOKUP(VLOOKUP($A35,Sheet!$A$7:$DG$148,'TN01-04'!AX$11,0),$H$1:$T$2,2,1)</f>
        <v>0</v>
      </c>
      <c r="AY35" s="28">
        <f>HLOOKUP(VLOOKUP($A35,Sheet!$A$7:$DG$148,'TN01-04'!AY$11,0),$H$1:$T$2,2,1)</f>
        <v>0</v>
      </c>
      <c r="AZ35" s="28">
        <f>HLOOKUP(VLOOKUP($A35,Sheet!$A$7:$DG$148,'TN01-04'!AZ$11,0),$H$1:$T$2,2,1)</f>
        <v>0</v>
      </c>
      <c r="BA35" s="28">
        <f>HLOOKUP(VLOOKUP($A35,Sheet!$A$7:$DG$148,'TN01-04'!BA$11,0),$H$1:$T$2,2,1)</f>
        <v>2.65</v>
      </c>
      <c r="BB35" s="33">
        <f>IF(VLOOKUP($A35,Sheet!$A$7:$DG$148,'TN01-04'!BB$11,0)="","",VLOOKUP($A35,Sheet!$A$7:$DG$148,'TN01-04'!BB$11,0))</f>
        <v>5</v>
      </c>
      <c r="BC35" s="36">
        <f>IF(VLOOKUP($A35,Sheet!$A$7:$DG$148,'TN01-04'!BC$11,0)="","",VLOOKUP($A35,Sheet!$A$7:$DG$148,'TN01-04'!BC$11,0))</f>
        <v>0</v>
      </c>
      <c r="BD35" s="28">
        <f>HLOOKUP(VLOOKUP($A35,Sheet!$A$7:$DG$148,'TN01-04'!BD$11,0),$H$1:$T$2,2,1)</f>
        <v>2</v>
      </c>
      <c r="BE35" s="28">
        <f>HLOOKUP(VLOOKUP($A35,Sheet!$A$7:$DG$148,'TN01-04'!BE$11,0),$H$1:$T$2,2,1)</f>
        <v>1.65</v>
      </c>
      <c r="BF35" s="28">
        <f>HLOOKUP(VLOOKUP($A35,Sheet!$A$7:$DG$148,'TN01-04'!BF$11,0),$H$1:$T$2,2,1)</f>
        <v>3.65</v>
      </c>
      <c r="BG35" s="28">
        <f>HLOOKUP(VLOOKUP($A35,Sheet!$A$7:$DG$148,'TN01-04'!BG$11,0),$H$1:$T$2,2,1)</f>
        <v>2.33</v>
      </c>
      <c r="BH35" s="28">
        <f>HLOOKUP(VLOOKUP($A35,Sheet!$A$7:$DG$148,'TN01-04'!BH$11,0),$H$1:$T$2,2,1)</f>
        <v>1.65</v>
      </c>
      <c r="BI35" s="28">
        <f>HLOOKUP(VLOOKUP($A35,Sheet!$A$7:$DG$148,'TN01-04'!BI$11,0),$H$1:$T$2,2,1)</f>
        <v>2.65</v>
      </c>
      <c r="BJ35" s="28">
        <f>HLOOKUP(VLOOKUP($A35,Sheet!$A$7:$DG$148,'TN01-04'!BJ$11,0),$H$1:$T$2,2,1)</f>
        <v>3.65</v>
      </c>
      <c r="BK35" s="28">
        <f>HLOOKUP(VLOOKUP($A35,Sheet!$A$7:$DG$148,'TN01-04'!BK$11,0),$H$1:$T$2,2,1)</f>
        <v>3</v>
      </c>
      <c r="BL35" s="28">
        <f>HLOOKUP(VLOOKUP($A35,Sheet!$A$7:$DG$148,'TN01-04'!BL$11,0),$H$1:$T$2,2,1)</f>
        <v>2.33</v>
      </c>
      <c r="BM35" s="28">
        <f>HLOOKUP(VLOOKUP($A35,Sheet!$A$7:$DG$148,'TN01-04'!BM$11,0),$H$1:$T$2,2,1)</f>
        <v>2</v>
      </c>
      <c r="BN35" s="28">
        <f>HLOOKUP(VLOOKUP($A35,Sheet!$A$7:$DG$148,'TN01-04'!BN$11,0),$H$1:$T$2,2,1)</f>
        <v>1.65</v>
      </c>
      <c r="BO35" s="28">
        <f>HLOOKUP(VLOOKUP($A35,Sheet!$A$7:$DG$148,'TN01-04'!BO$11,0),$H$1:$T$2,2,1)</f>
        <v>2</v>
      </c>
      <c r="BP35" s="28">
        <f>HLOOKUP(VLOOKUP($A35,Sheet!$A$7:$DG$148,'TN01-04'!BP$11,0),$H$1:$T$2,2,1)</f>
        <v>3.65</v>
      </c>
      <c r="BQ35" s="28">
        <f>HLOOKUP(VLOOKUP($A35,Sheet!$A$7:$DG$148,'TN01-04'!BQ$11,0),$H$1:$T$2,2,1)</f>
        <v>0</v>
      </c>
      <c r="BR35" s="28">
        <f>HLOOKUP(VLOOKUP($A35,Sheet!$A$7:$DG$148,'TN01-04'!BR$11,0),$H$1:$T$2,2,1)</f>
        <v>3.33</v>
      </c>
      <c r="BS35" s="28">
        <f>HLOOKUP(VLOOKUP($A35,Sheet!$A$7:$DG$148,'TN01-04'!BS$11,0),$H$1:$T$2,2,1)</f>
        <v>2.65</v>
      </c>
      <c r="BT35" s="28">
        <f>HLOOKUP(VLOOKUP($A35,Sheet!$A$7:$DG$148,'TN01-04'!BT$11,0),$H$1:$T$2,2,1)</f>
        <v>3</v>
      </c>
      <c r="BU35" s="28">
        <f>HLOOKUP(VLOOKUP($A35,Sheet!$A$7:$DG$148,'TN01-04'!BU$11,0),$H$1:$T$2,2,1)</f>
        <v>2</v>
      </c>
      <c r="BV35" s="28">
        <f>HLOOKUP(VLOOKUP($A35,Sheet!$A$7:$DG$148,'TN01-04'!BV$11,0),$H$1:$T$2,2,1)</f>
        <v>1.65</v>
      </c>
      <c r="BW35" s="28">
        <f>HLOOKUP(VLOOKUP($A35,Sheet!$A$7:$DG$148,'TN01-04'!BW$11,0),$H$1:$T$2,2,1)</f>
        <v>3.65</v>
      </c>
      <c r="BX35" s="33">
        <f>IF(VLOOKUP($A35,Sheet!$A$7:$DG$148,'TN01-04'!BX$11,0)="","",VLOOKUP($A35,Sheet!$A$7:$DG$148,'TN01-04'!BX$11,0))</f>
        <v>50</v>
      </c>
      <c r="BY35" s="36">
        <f>IF(VLOOKUP($A35,Sheet!$A$7:$DG$148,'TN01-04'!BY$11,0)="","",VLOOKUP($A35,Sheet!$A$7:$DG$148,'TN01-04'!BY$11,0))</f>
        <v>0</v>
      </c>
      <c r="BZ35" s="28">
        <f>HLOOKUP(VLOOKUP($A35,Sheet!$A$7:$DG$148,'TN01-04'!BZ$11,0),$H$1:$T$2,2,1)</f>
        <v>3.65</v>
      </c>
      <c r="CA35" s="28">
        <f>HLOOKUP(VLOOKUP($A35,Sheet!$A$7:$DG$148,'TN01-04'!CA$11,0),$H$1:$T$2,2,1)</f>
        <v>0</v>
      </c>
      <c r="CB35" s="28">
        <f>HLOOKUP(VLOOKUP($A35,Sheet!$A$7:$DG$148,'TN01-04'!CB$11,0),$H$1:$T$2,2,1)</f>
        <v>3.65</v>
      </c>
      <c r="CC35" s="28">
        <f>HLOOKUP(VLOOKUP($A35,Sheet!$A$7:$DG$148,'TN01-04'!CC$11,0),$H$1:$T$2,2,1)</f>
        <v>0</v>
      </c>
      <c r="CD35" s="28">
        <f>HLOOKUP(VLOOKUP($A35,Sheet!$A$7:$DG$148,'TN01-04'!CD$11,0),$H$1:$T$2,2,1)</f>
        <v>3</v>
      </c>
      <c r="CE35" s="28">
        <f>HLOOKUP(VLOOKUP($A35,Sheet!$A$7:$DG$148,'TN01-04'!CE$11,0),$H$1:$T$2,2,1)</f>
        <v>3.33</v>
      </c>
      <c r="CF35" s="28">
        <f>HLOOKUP(VLOOKUP($A35,Sheet!$A$7:$DG$148,'TN01-04'!CF$11,0),$H$1:$T$2,2,1)</f>
        <v>1.65</v>
      </c>
      <c r="CG35" s="28">
        <f>HLOOKUP(VLOOKUP($A35,Sheet!$A$7:$DG$148,'TN01-04'!CG$11,0),$H$1:$T$2,2,1)</f>
        <v>3.65</v>
      </c>
      <c r="CH35" s="28">
        <f>HLOOKUP(VLOOKUP($A35,Sheet!$A$7:$DG$148,'TN01-04'!CH$11,0),$H$1:$T$2,2,1)</f>
        <v>0</v>
      </c>
      <c r="CI35" s="28">
        <f>HLOOKUP(VLOOKUP($A35,Sheet!$A$7:$DG$148,'TN01-04'!CI$11,0),$H$1:$T$2,2,1)</f>
        <v>3</v>
      </c>
      <c r="CJ35" s="28">
        <f>HLOOKUP(VLOOKUP($A35,Sheet!$A$7:$DG$148,'TN01-04'!CJ$11,0),$H$1:$T$2,2,1)</f>
        <v>0</v>
      </c>
      <c r="CK35" s="28">
        <f>HLOOKUP(VLOOKUP($A35,Sheet!$A$7:$DG$148,'TN01-04'!CK$11,0),$H$1:$T$2,2,1)</f>
        <v>0</v>
      </c>
      <c r="CL35" s="28">
        <f>HLOOKUP(VLOOKUP($A35,Sheet!$A$7:$DG$148,'TN01-04'!CL$11,0),$H$1:$T$2,2,1)</f>
        <v>0</v>
      </c>
      <c r="CM35" s="28">
        <f>HLOOKUP(VLOOKUP($A35,Sheet!$A$7:$DG$148,'TN01-04'!CM$11,0),$H$1:$T$2,2,1)</f>
        <v>0</v>
      </c>
      <c r="CN35" s="28">
        <f>HLOOKUP(VLOOKUP($A35,Sheet!$A$7:$DG$148,'TN01-04'!CN$11,0),$H$1:$T$2,2,1)</f>
        <v>2.33</v>
      </c>
      <c r="CO35" s="28">
        <f>HLOOKUP(VLOOKUP($A35,Sheet!$A$7:$DG$148,'TN01-04'!CO$11,0),$H$1:$T$2,2,1)</f>
        <v>3.33</v>
      </c>
      <c r="CP35" s="28">
        <f>HLOOKUP(VLOOKUP($A35,Sheet!$A$7:$DG$148,'TN01-04'!CP$11,0),$H$1:$T$2,2,1)</f>
        <v>3</v>
      </c>
      <c r="CQ35" s="28">
        <f>HLOOKUP(VLOOKUP($A35,Sheet!$A$7:$DG$148,'TN01-04'!CQ$11,0),$H$1:$T$2,2,1)</f>
        <v>3.65</v>
      </c>
      <c r="CR35" s="28">
        <f>HLOOKUP(VLOOKUP($A35,Sheet!$A$7:$DG$148,'TN01-04'!CR$11,0),$H$1:$T$2,2,1)</f>
        <v>3.33</v>
      </c>
      <c r="CS35" s="33">
        <f>IF(VLOOKUP($A35,Sheet!$A$7:$DG$148,'TN01-04'!CS$11,0)="","",VLOOKUP($A35,Sheet!$A$7:$DG$148,'TN01-04'!CS$11,0))</f>
        <v>27</v>
      </c>
      <c r="CT35" s="36">
        <f>IF(VLOOKUP($A35,Sheet!$A$7:$DG$148,'TN01-04'!CT$11,0)="","",VLOOKUP($A35,Sheet!$A$7:$DG$148,'TN01-04'!CT$11,0))</f>
        <v>0</v>
      </c>
      <c r="CU35" s="38">
        <f t="shared" si="2"/>
        <v>128</v>
      </c>
      <c r="CV35" s="38">
        <f t="shared" si="2"/>
        <v>0</v>
      </c>
      <c r="CW35" s="38">
        <f t="shared" si="3"/>
        <v>0</v>
      </c>
      <c r="CX35" s="38">
        <f t="shared" si="4"/>
        <v>128</v>
      </c>
      <c r="CY35" s="38">
        <f t="shared" si="5"/>
        <v>2.78</v>
      </c>
      <c r="CZ35" s="38"/>
      <c r="DA35" s="28">
        <f>HLOOKUP(VLOOKUP($A35,Sheet!$A$7:$DG$148,'TN01-04'!DA$11,0),$H$1:$T$2,2,1)</f>
        <v>0</v>
      </c>
      <c r="DB35" s="28">
        <f>HLOOKUP(VLOOKUP($A35,Sheet!$A$7:$DG$148,'TN01-04'!DB$11,0),$H$1:$T$2,2,1)</f>
        <v>0</v>
      </c>
      <c r="DC35" s="28">
        <f>HLOOKUP(VLOOKUP($A35,Sheet!$A$7:$DG$148,'TN01-04'!DC$11,0),$H$1:$T$2,2,1)</f>
        <v>3.65</v>
      </c>
      <c r="DD35" s="28">
        <f>HLOOKUP(VLOOKUP($A35,Sheet!$A$7:$DG$148,'TN01-04'!DD$11,0),$H$1:$T$2,2,1)</f>
        <v>0</v>
      </c>
      <c r="DE35" s="38"/>
      <c r="DF35" s="38">
        <f t="shared" si="6"/>
        <v>3.65</v>
      </c>
      <c r="DG35" s="38"/>
      <c r="DH35" s="33">
        <f>IF(VLOOKUP($A35,Sheet!$A$7:$DG$148,'TN01-04'!DH$11,0)="","",VLOOKUP($A35,Sheet!$A$7:$DG$148,'TN01-04'!DH$11,0))</f>
        <v>5</v>
      </c>
      <c r="DI35" s="36">
        <f>IF(VLOOKUP($A35,Sheet!$A$7:$DG$148,'TN01-04'!DI$11,0)="","",VLOOKUP($A35,Sheet!$A$7:$DG$148,'TN01-04'!DI$11,0))</f>
        <v>0</v>
      </c>
      <c r="DJ35" s="38">
        <f t="shared" si="7"/>
        <v>133</v>
      </c>
      <c r="DK35" s="38">
        <f t="shared" si="8"/>
        <v>0</v>
      </c>
      <c r="DL35" s="38">
        <f t="shared" si="9"/>
        <v>2.81</v>
      </c>
      <c r="DM35" s="38"/>
      <c r="DN35" s="33">
        <f>IF(VLOOKUP($A35,Sheet!$A$7:$DG$148,'TN01-04'!DN$11,0)="","",VLOOKUP($A35,Sheet!$A$7:$DG$148,'TN01-04'!DN$11,0))</f>
        <v>138</v>
      </c>
      <c r="DO35" s="36">
        <f>IF(VLOOKUP($A35,Sheet!$A$7:$DG$148,'TN01-04'!DO$11,0)="","",VLOOKUP($A35,Sheet!$A$7:$DG$148,'TN01-04'!DO$11,0))</f>
        <v>0</v>
      </c>
      <c r="DP35" s="28">
        <f>IF(VLOOKUP($A35,Sheet!$A$7:$DG$148,'TN01-04'!DP$11,0)="","",VLOOKUP($A35,Sheet!$A$7:$DG$148,'TN01-04'!DP$11,0))</f>
        <v>137</v>
      </c>
      <c r="DQ35" s="28">
        <f>IF(VLOOKUP($A35,Sheet!$A$7:$DG$148,'TN01-04'!DQ$11,0)="","",VLOOKUP($A35,Sheet!$A$7:$DG$148,'TN01-04'!DQ$11,0))</f>
        <v>138</v>
      </c>
      <c r="DR35" s="28">
        <f>IF(VLOOKUP($A35,Sheet!$A$7:$DG$148,'TN01-04'!DR$11,0)="","",VLOOKUP($A35,Sheet!$A$7:$DG$148,'TN01-04'!DR$11,0))</f>
        <v>6.94</v>
      </c>
      <c r="DS35" s="28">
        <f>IF(VLOOKUP($A35,Sheet!$A$7:$DG$148,'TN01-04'!DS$11,0)="","",VLOOKUP($A35,Sheet!$A$7:$DG$148,'TN01-04'!DS$11,0))</f>
        <v>2.81</v>
      </c>
      <c r="DT35" s="28" t="str">
        <f>IF(VLOOKUP($A35,Sheet!$A$7:$DG$148,'TN01-04'!DT$11,0)="","",VLOOKUP($A35,Sheet!$A$7:$DG$148,'TN01-04'!DT$11,0))</f>
        <v/>
      </c>
      <c r="DU35" s="42">
        <f t="shared" si="10"/>
        <v>0</v>
      </c>
    </row>
    <row r="36" spans="1:125" ht="15.95" customHeight="1" x14ac:dyDescent="0.2">
      <c r="A36" s="25">
        <v>2220724193</v>
      </c>
      <c r="B36" s="26" t="s">
        <v>6</v>
      </c>
      <c r="C36" s="26" t="s">
        <v>56</v>
      </c>
      <c r="D36" s="26" t="s">
        <v>137</v>
      </c>
      <c r="E36" s="27">
        <v>35956</v>
      </c>
      <c r="F36" s="26" t="s">
        <v>209</v>
      </c>
      <c r="G36" s="26" t="s">
        <v>212</v>
      </c>
      <c r="H36" s="28">
        <f>HLOOKUP(VLOOKUP($A36,Sheet!$A$7:$DG$148,'TN01-04'!H$11,0),$H$1:$T$2,2,1)</f>
        <v>4</v>
      </c>
      <c r="I36" s="28">
        <f>HLOOKUP(VLOOKUP($A36,Sheet!$A$7:$DG$148,'TN01-04'!I$11,0),$H$1:$T$2,2,1)</f>
        <v>3</v>
      </c>
      <c r="J36" s="28">
        <f>HLOOKUP(VLOOKUP($A36,Sheet!$A$7:$DG$148,'TN01-04'!J$11,0),$H$1:$T$2,2,1)</f>
        <v>1</v>
      </c>
      <c r="K36" s="28">
        <f>HLOOKUP(VLOOKUP($A36,Sheet!$A$7:$DG$148,'TN01-04'!K$11,0),$H$1:$T$2,2,1)</f>
        <v>2.65</v>
      </c>
      <c r="L36" s="28">
        <f>HLOOKUP(VLOOKUP($A36,Sheet!$A$7:$DG$148,'TN01-04'!L$11,0),$H$1:$T$2,2,1)</f>
        <v>2.33</v>
      </c>
      <c r="M36" s="28">
        <f>HLOOKUP(VLOOKUP($A36,Sheet!$A$7:$DG$148,'TN01-04'!M$11,0),$H$1:$T$2,2,1)</f>
        <v>2</v>
      </c>
      <c r="N36" s="28">
        <f>HLOOKUP(VLOOKUP($A36,Sheet!$A$7:$DG$148,'TN01-04'!N$11,0),$H$1:$T$2,2,1)</f>
        <v>3</v>
      </c>
      <c r="O36" s="28">
        <f>HLOOKUP(VLOOKUP($A36,Sheet!$A$7:$DG$148,'TN01-04'!O$11,0),$H$1:$T$2,2,1)</f>
        <v>0</v>
      </c>
      <c r="P36" s="28">
        <f>HLOOKUP(VLOOKUP($A36,Sheet!$A$7:$DG$148,'TN01-04'!P$11,0),$H$1:$T$2,2,1)</f>
        <v>2.33</v>
      </c>
      <c r="Q36" s="28">
        <f>HLOOKUP(VLOOKUP($A36,Sheet!$A$7:$DG$148,'TN01-04'!Q$11,0),$H$1:$T$2,2,1)</f>
        <v>0</v>
      </c>
      <c r="R36" s="28">
        <f>HLOOKUP(VLOOKUP($A36,Sheet!$A$7:$DG$148,'TN01-04'!R$11,0),$H$1:$T$2,2,1)</f>
        <v>0</v>
      </c>
      <c r="S36" s="28">
        <f>HLOOKUP(VLOOKUP($A36,Sheet!$A$7:$DG$148,'TN01-04'!S$11,0),$H$1:$T$2,2,1)</f>
        <v>0</v>
      </c>
      <c r="T36" s="28">
        <f>HLOOKUP(VLOOKUP($A36,Sheet!$A$7:$DG$148,'TN01-04'!T$11,0),$H$1:$T$2,2,1)</f>
        <v>0</v>
      </c>
      <c r="U36" s="28">
        <f>HLOOKUP(VLOOKUP($A36,Sheet!$A$7:$DG$148,'TN01-04'!U$11,0),$H$1:$T$2,2,1)</f>
        <v>2.65</v>
      </c>
      <c r="V36" s="28">
        <f>HLOOKUP(VLOOKUP($A36,Sheet!$A$7:$DG$148,'TN01-04'!V$11,0),$H$1:$T$2,2,1)</f>
        <v>2.65</v>
      </c>
      <c r="W36" s="28">
        <f>HLOOKUP(VLOOKUP($A36,Sheet!$A$7:$DG$148,'TN01-04'!W$11,0),$H$1:$T$2,2,1)</f>
        <v>4</v>
      </c>
      <c r="X36" s="28">
        <f>HLOOKUP(VLOOKUP($A36,Sheet!$A$7:$DG$148,'TN01-04'!X$11,0),$H$1:$T$2,2,1)</f>
        <v>3.33</v>
      </c>
      <c r="Y36" s="28">
        <f>HLOOKUP(VLOOKUP($A36,Sheet!$A$7:$DG$148,'TN01-04'!Y$11,0),$H$1:$T$2,2,1)</f>
        <v>2.65</v>
      </c>
      <c r="Z36" s="28">
        <f>HLOOKUP(VLOOKUP($A36,Sheet!$A$7:$DG$148,'TN01-04'!Z$11,0),$H$1:$T$2,2,1)</f>
        <v>2.65</v>
      </c>
      <c r="AA36" s="28">
        <f>HLOOKUP(VLOOKUP($A36,Sheet!$A$7:$DG$148,'TN01-04'!AA$11,0),$H$1:$T$2,2,1)</f>
        <v>3.33</v>
      </c>
      <c r="AB36" s="28">
        <f>HLOOKUP(VLOOKUP($A36,Sheet!$A$7:$DG$148,'TN01-04'!AB$11,0),$H$1:$T$2,2,1)</f>
        <v>4</v>
      </c>
      <c r="AC36" s="28">
        <f>HLOOKUP(VLOOKUP($A36,Sheet!$A$7:$DG$148,'TN01-04'!AC$11,0),$H$1:$T$2,2,1)</f>
        <v>2.65</v>
      </c>
      <c r="AD36" s="28">
        <f>HLOOKUP(VLOOKUP($A36,Sheet!$A$7:$DG$148,'TN01-04'!AD$11,0),$H$1:$T$2,2,1)</f>
        <v>1</v>
      </c>
      <c r="AE36" s="28">
        <f>HLOOKUP(VLOOKUP($A36,Sheet!$A$7:$DG$148,'TN01-04'!AE$11,0),$H$1:$T$2,2,1)</f>
        <v>1.65</v>
      </c>
      <c r="AF36" s="28">
        <f>HLOOKUP(VLOOKUP($A36,Sheet!$A$7:$DG$148,'TN01-04'!AF$11,0),$H$1:$T$2,2,1)</f>
        <v>2</v>
      </c>
      <c r="AG36" s="28">
        <f>HLOOKUP(VLOOKUP($A36,Sheet!$A$7:$DG$148,'TN01-04'!AG$11,0),$H$1:$T$2,2,1)</f>
        <v>1.65</v>
      </c>
      <c r="AH36" s="28">
        <f>HLOOKUP(VLOOKUP($A36,Sheet!$A$7:$DG$148,'TN01-04'!AH$11,0),$H$1:$T$2,2,1)</f>
        <v>2</v>
      </c>
      <c r="AI36" s="28">
        <f>HLOOKUP(VLOOKUP($A36,Sheet!$A$7:$DG$148,'TN01-04'!AI$11,0),$H$1:$T$2,2,1)</f>
        <v>2.33</v>
      </c>
      <c r="AJ36" s="28">
        <f>HLOOKUP(VLOOKUP($A36,Sheet!$A$7:$DG$148,'TN01-04'!AJ$11,0),$H$1:$T$2,2,1)</f>
        <v>3.33</v>
      </c>
      <c r="AK36" s="33">
        <f>IF(VLOOKUP($A36,Sheet!$A$7:$DG$148,'TN01-04'!AK$11,0)="","",VLOOKUP($A36,Sheet!$A$7:$DG$148,'TN01-04'!AK$11,0))</f>
        <v>51</v>
      </c>
      <c r="AL36" s="36">
        <f>IF(VLOOKUP($A36,Sheet!$A$7:$DG$148,'TN01-04'!AL$11,0)="","",VLOOKUP($A36,Sheet!$A$7:$DG$148,'TN01-04'!AL$11,0))</f>
        <v>0</v>
      </c>
      <c r="AM36" s="28">
        <f>HLOOKUP(VLOOKUP($A36,Sheet!$A$7:$DG$148,'TN01-04'!AM$11,0),$H$1:$T$2,2,1)</f>
        <v>3.33</v>
      </c>
      <c r="AN36" s="28">
        <f>HLOOKUP(VLOOKUP($A36,Sheet!$A$7:$DG$148,'TN01-04'!AN$11,0),$H$1:$T$2,2,1)</f>
        <v>2.65</v>
      </c>
      <c r="AO36" s="28">
        <f>HLOOKUP(VLOOKUP($A36,Sheet!$A$7:$DG$148,'TN01-04'!AO$11,0),$H$1:$T$2,2,1)</f>
        <v>3</v>
      </c>
      <c r="AP36" s="28">
        <f>HLOOKUP(VLOOKUP($A36,Sheet!$A$7:$DG$148,'TN01-04'!AP$11,0),$H$1:$T$2,2,1)</f>
        <v>0</v>
      </c>
      <c r="AQ36" s="28">
        <f>HLOOKUP(VLOOKUP($A36,Sheet!$A$7:$DG$148,'TN01-04'!AQ$11,0),$H$1:$T$2,2,1)</f>
        <v>0</v>
      </c>
      <c r="AR36" s="28">
        <f>HLOOKUP(VLOOKUP($A36,Sheet!$A$7:$DG$148,'TN01-04'!AR$11,0),$H$1:$T$2,2,1)</f>
        <v>0</v>
      </c>
      <c r="AS36" s="28">
        <f>HLOOKUP(VLOOKUP($A36,Sheet!$A$7:$DG$148,'TN01-04'!AS$11,0),$H$1:$T$2,2,1)</f>
        <v>0</v>
      </c>
      <c r="AT36" s="28">
        <f>HLOOKUP(VLOOKUP($A36,Sheet!$A$7:$DG$148,'TN01-04'!AT$11,0),$H$1:$T$2,2,1)</f>
        <v>0</v>
      </c>
      <c r="AU36" s="28">
        <f>HLOOKUP(VLOOKUP($A36,Sheet!$A$7:$DG$148,'TN01-04'!AU$11,0),$H$1:$T$2,2,1)</f>
        <v>2</v>
      </c>
      <c r="AV36" s="28">
        <f>HLOOKUP(VLOOKUP($A36,Sheet!$A$7:$DG$148,'TN01-04'!AV$11,0),$H$1:$T$2,2,1)</f>
        <v>0</v>
      </c>
      <c r="AW36" s="28">
        <f>HLOOKUP(VLOOKUP($A36,Sheet!$A$7:$DG$148,'TN01-04'!AW$11,0),$H$1:$T$2,2,1)</f>
        <v>0</v>
      </c>
      <c r="AX36" s="28">
        <f>HLOOKUP(VLOOKUP($A36,Sheet!$A$7:$DG$148,'TN01-04'!AX$11,0),$H$1:$T$2,2,1)</f>
        <v>0</v>
      </c>
      <c r="AY36" s="28">
        <f>HLOOKUP(VLOOKUP($A36,Sheet!$A$7:$DG$148,'TN01-04'!AY$11,0),$H$1:$T$2,2,1)</f>
        <v>0</v>
      </c>
      <c r="AZ36" s="28">
        <f>HLOOKUP(VLOOKUP($A36,Sheet!$A$7:$DG$148,'TN01-04'!AZ$11,0),$H$1:$T$2,2,1)</f>
        <v>0</v>
      </c>
      <c r="BA36" s="28">
        <f>HLOOKUP(VLOOKUP($A36,Sheet!$A$7:$DG$148,'TN01-04'!BA$11,0),$H$1:$T$2,2,1)</f>
        <v>3.33</v>
      </c>
      <c r="BB36" s="33">
        <f>IF(VLOOKUP($A36,Sheet!$A$7:$DG$148,'TN01-04'!BB$11,0)="","",VLOOKUP($A36,Sheet!$A$7:$DG$148,'TN01-04'!BB$11,0))</f>
        <v>5</v>
      </c>
      <c r="BC36" s="36">
        <f>IF(VLOOKUP($A36,Sheet!$A$7:$DG$148,'TN01-04'!BC$11,0)="","",VLOOKUP($A36,Sheet!$A$7:$DG$148,'TN01-04'!BC$11,0))</f>
        <v>0</v>
      </c>
      <c r="BD36" s="28">
        <f>HLOOKUP(VLOOKUP($A36,Sheet!$A$7:$DG$148,'TN01-04'!BD$11,0),$H$1:$T$2,2,1)</f>
        <v>2</v>
      </c>
      <c r="BE36" s="28">
        <f>HLOOKUP(VLOOKUP($A36,Sheet!$A$7:$DG$148,'TN01-04'!BE$11,0),$H$1:$T$2,2,1)</f>
        <v>2</v>
      </c>
      <c r="BF36" s="28">
        <f>HLOOKUP(VLOOKUP($A36,Sheet!$A$7:$DG$148,'TN01-04'!BF$11,0),$H$1:$T$2,2,1)</f>
        <v>3.65</v>
      </c>
      <c r="BG36" s="28">
        <f>HLOOKUP(VLOOKUP($A36,Sheet!$A$7:$DG$148,'TN01-04'!BG$11,0),$H$1:$T$2,2,1)</f>
        <v>1.65</v>
      </c>
      <c r="BH36" s="28">
        <f>HLOOKUP(VLOOKUP($A36,Sheet!$A$7:$DG$148,'TN01-04'!BH$11,0),$H$1:$T$2,2,1)</f>
        <v>2.33</v>
      </c>
      <c r="BI36" s="28">
        <f>HLOOKUP(VLOOKUP($A36,Sheet!$A$7:$DG$148,'TN01-04'!BI$11,0),$H$1:$T$2,2,1)</f>
        <v>2.65</v>
      </c>
      <c r="BJ36" s="28">
        <f>HLOOKUP(VLOOKUP($A36,Sheet!$A$7:$DG$148,'TN01-04'!BJ$11,0),$H$1:$T$2,2,1)</f>
        <v>3.33</v>
      </c>
      <c r="BK36" s="28">
        <f>HLOOKUP(VLOOKUP($A36,Sheet!$A$7:$DG$148,'TN01-04'!BK$11,0),$H$1:$T$2,2,1)</f>
        <v>1.65</v>
      </c>
      <c r="BL36" s="28">
        <f>HLOOKUP(VLOOKUP($A36,Sheet!$A$7:$DG$148,'TN01-04'!BL$11,0),$H$1:$T$2,2,1)</f>
        <v>2</v>
      </c>
      <c r="BM36" s="28">
        <f>HLOOKUP(VLOOKUP($A36,Sheet!$A$7:$DG$148,'TN01-04'!BM$11,0),$H$1:$T$2,2,1)</f>
        <v>2</v>
      </c>
      <c r="BN36" s="28">
        <f>HLOOKUP(VLOOKUP($A36,Sheet!$A$7:$DG$148,'TN01-04'!BN$11,0),$H$1:$T$2,2,1)</f>
        <v>1</v>
      </c>
      <c r="BO36" s="28">
        <f>HLOOKUP(VLOOKUP($A36,Sheet!$A$7:$DG$148,'TN01-04'!BO$11,0),$H$1:$T$2,2,1)</f>
        <v>1.65</v>
      </c>
      <c r="BP36" s="28">
        <f>HLOOKUP(VLOOKUP($A36,Sheet!$A$7:$DG$148,'TN01-04'!BP$11,0),$H$1:$T$2,2,1)</f>
        <v>3</v>
      </c>
      <c r="BQ36" s="28">
        <f>HLOOKUP(VLOOKUP($A36,Sheet!$A$7:$DG$148,'TN01-04'!BQ$11,0),$H$1:$T$2,2,1)</f>
        <v>0</v>
      </c>
      <c r="BR36" s="28">
        <f>HLOOKUP(VLOOKUP($A36,Sheet!$A$7:$DG$148,'TN01-04'!BR$11,0),$H$1:$T$2,2,1)</f>
        <v>1</v>
      </c>
      <c r="BS36" s="28">
        <f>HLOOKUP(VLOOKUP($A36,Sheet!$A$7:$DG$148,'TN01-04'!BS$11,0),$H$1:$T$2,2,1)</f>
        <v>2.33</v>
      </c>
      <c r="BT36" s="28">
        <f>HLOOKUP(VLOOKUP($A36,Sheet!$A$7:$DG$148,'TN01-04'!BT$11,0),$H$1:$T$2,2,1)</f>
        <v>3</v>
      </c>
      <c r="BU36" s="28">
        <f>HLOOKUP(VLOOKUP($A36,Sheet!$A$7:$DG$148,'TN01-04'!BU$11,0),$H$1:$T$2,2,1)</f>
        <v>2</v>
      </c>
      <c r="BV36" s="28">
        <f>HLOOKUP(VLOOKUP($A36,Sheet!$A$7:$DG$148,'TN01-04'!BV$11,0),$H$1:$T$2,2,1)</f>
        <v>1.65</v>
      </c>
      <c r="BW36" s="28">
        <f>HLOOKUP(VLOOKUP($A36,Sheet!$A$7:$DG$148,'TN01-04'!BW$11,0),$H$1:$T$2,2,1)</f>
        <v>3.65</v>
      </c>
      <c r="BX36" s="33">
        <f>IF(VLOOKUP($A36,Sheet!$A$7:$DG$148,'TN01-04'!BX$11,0)="","",VLOOKUP($A36,Sheet!$A$7:$DG$148,'TN01-04'!BX$11,0))</f>
        <v>50</v>
      </c>
      <c r="BY36" s="36">
        <f>IF(VLOOKUP($A36,Sheet!$A$7:$DG$148,'TN01-04'!BY$11,0)="","",VLOOKUP($A36,Sheet!$A$7:$DG$148,'TN01-04'!BY$11,0))</f>
        <v>0</v>
      </c>
      <c r="BZ36" s="28">
        <f>HLOOKUP(VLOOKUP($A36,Sheet!$A$7:$DG$148,'TN01-04'!BZ$11,0),$H$1:$T$2,2,1)</f>
        <v>3.33</v>
      </c>
      <c r="CA36" s="28">
        <f>HLOOKUP(VLOOKUP($A36,Sheet!$A$7:$DG$148,'TN01-04'!CA$11,0),$H$1:$T$2,2,1)</f>
        <v>0</v>
      </c>
      <c r="CB36" s="28">
        <f>HLOOKUP(VLOOKUP($A36,Sheet!$A$7:$DG$148,'TN01-04'!CB$11,0),$H$1:$T$2,2,1)</f>
        <v>4</v>
      </c>
      <c r="CC36" s="28">
        <f>HLOOKUP(VLOOKUP($A36,Sheet!$A$7:$DG$148,'TN01-04'!CC$11,0),$H$1:$T$2,2,1)</f>
        <v>0</v>
      </c>
      <c r="CD36" s="28">
        <f>HLOOKUP(VLOOKUP($A36,Sheet!$A$7:$DG$148,'TN01-04'!CD$11,0),$H$1:$T$2,2,1)</f>
        <v>2.65</v>
      </c>
      <c r="CE36" s="28">
        <f>HLOOKUP(VLOOKUP($A36,Sheet!$A$7:$DG$148,'TN01-04'!CE$11,0),$H$1:$T$2,2,1)</f>
        <v>3</v>
      </c>
      <c r="CF36" s="28">
        <f>HLOOKUP(VLOOKUP($A36,Sheet!$A$7:$DG$148,'TN01-04'!CF$11,0),$H$1:$T$2,2,1)</f>
        <v>2</v>
      </c>
      <c r="CG36" s="28">
        <f>HLOOKUP(VLOOKUP($A36,Sheet!$A$7:$DG$148,'TN01-04'!CG$11,0),$H$1:$T$2,2,1)</f>
        <v>2.65</v>
      </c>
      <c r="CH36" s="28">
        <f>HLOOKUP(VLOOKUP($A36,Sheet!$A$7:$DG$148,'TN01-04'!CH$11,0),$H$1:$T$2,2,1)</f>
        <v>0</v>
      </c>
      <c r="CI36" s="28">
        <f>HLOOKUP(VLOOKUP($A36,Sheet!$A$7:$DG$148,'TN01-04'!CI$11,0),$H$1:$T$2,2,1)</f>
        <v>2.33</v>
      </c>
      <c r="CJ36" s="28">
        <f>HLOOKUP(VLOOKUP($A36,Sheet!$A$7:$DG$148,'TN01-04'!CJ$11,0),$H$1:$T$2,2,1)</f>
        <v>0</v>
      </c>
      <c r="CK36" s="28">
        <f>HLOOKUP(VLOOKUP($A36,Sheet!$A$7:$DG$148,'TN01-04'!CK$11,0),$H$1:$T$2,2,1)</f>
        <v>0</v>
      </c>
      <c r="CL36" s="28">
        <f>HLOOKUP(VLOOKUP($A36,Sheet!$A$7:$DG$148,'TN01-04'!CL$11,0),$H$1:$T$2,2,1)</f>
        <v>0</v>
      </c>
      <c r="CM36" s="28">
        <f>HLOOKUP(VLOOKUP($A36,Sheet!$A$7:$DG$148,'TN01-04'!CM$11,0),$H$1:$T$2,2,1)</f>
        <v>0</v>
      </c>
      <c r="CN36" s="28">
        <f>HLOOKUP(VLOOKUP($A36,Sheet!$A$7:$DG$148,'TN01-04'!CN$11,0),$H$1:$T$2,2,1)</f>
        <v>2.65</v>
      </c>
      <c r="CO36" s="28">
        <f>HLOOKUP(VLOOKUP($A36,Sheet!$A$7:$DG$148,'TN01-04'!CO$11,0),$H$1:$T$2,2,1)</f>
        <v>3.33</v>
      </c>
      <c r="CP36" s="28">
        <f>HLOOKUP(VLOOKUP($A36,Sheet!$A$7:$DG$148,'TN01-04'!CP$11,0),$H$1:$T$2,2,1)</f>
        <v>3</v>
      </c>
      <c r="CQ36" s="28" t="str">
        <f>HLOOKUP(VLOOKUP($A36,Sheet!$A$7:$DG$148,'TN01-04'!CQ$11,0),$H$1:$T$2,2,1)</f>
        <v>X</v>
      </c>
      <c r="CR36" s="28">
        <f>HLOOKUP(VLOOKUP($A36,Sheet!$A$7:$DG$148,'TN01-04'!CR$11,0),$H$1:$T$2,2,1)</f>
        <v>3.33</v>
      </c>
      <c r="CS36" s="33">
        <f>IF(VLOOKUP($A36,Sheet!$A$7:$DG$148,'TN01-04'!CS$11,0)="","",VLOOKUP($A36,Sheet!$A$7:$DG$148,'TN01-04'!CS$11,0))</f>
        <v>26</v>
      </c>
      <c r="CT36" s="36">
        <f>IF(VLOOKUP($A36,Sheet!$A$7:$DG$148,'TN01-04'!CT$11,0)="","",VLOOKUP($A36,Sheet!$A$7:$DG$148,'TN01-04'!CT$11,0))</f>
        <v>1</v>
      </c>
      <c r="CU36" s="38">
        <f t="shared" si="2"/>
        <v>127</v>
      </c>
      <c r="CV36" s="38">
        <f t="shared" si="2"/>
        <v>1</v>
      </c>
      <c r="CW36" s="38">
        <f t="shared" si="3"/>
        <v>0</v>
      </c>
      <c r="CX36" s="38">
        <f t="shared" si="4"/>
        <v>128</v>
      </c>
      <c r="CY36" s="38">
        <f t="shared" si="5"/>
        <v>2.4500000000000002</v>
      </c>
      <c r="CZ36" s="38"/>
      <c r="DA36" s="28">
        <f>HLOOKUP(VLOOKUP($A36,Sheet!$A$7:$DG$148,'TN01-04'!DA$11,0),$H$1:$T$2,2,1)</f>
        <v>0</v>
      </c>
      <c r="DB36" s="28">
        <f>HLOOKUP(VLOOKUP($A36,Sheet!$A$7:$DG$148,'TN01-04'!DB$11,0),$H$1:$T$2,2,1)</f>
        <v>0</v>
      </c>
      <c r="DC36" s="28">
        <f>HLOOKUP(VLOOKUP($A36,Sheet!$A$7:$DG$148,'TN01-04'!DC$11,0),$H$1:$T$2,2,1)</f>
        <v>0</v>
      </c>
      <c r="DD36" s="28">
        <f>HLOOKUP(VLOOKUP($A36,Sheet!$A$7:$DG$148,'TN01-04'!DD$11,0),$H$1:$T$2,2,1)</f>
        <v>0</v>
      </c>
      <c r="DE36" s="38"/>
      <c r="DF36" s="38">
        <f t="shared" si="6"/>
        <v>0</v>
      </c>
      <c r="DG36" s="38"/>
      <c r="DH36" s="33">
        <f>IF(VLOOKUP($A36,Sheet!$A$7:$DG$148,'TN01-04'!DH$11,0)="","",VLOOKUP($A36,Sheet!$A$7:$DG$148,'TN01-04'!DH$11,0))</f>
        <v>0</v>
      </c>
      <c r="DI36" s="36">
        <f>IF(VLOOKUP($A36,Sheet!$A$7:$DG$148,'TN01-04'!DI$11,0)="","",VLOOKUP($A36,Sheet!$A$7:$DG$148,'TN01-04'!DI$11,0))</f>
        <v>5</v>
      </c>
      <c r="DJ36" s="38">
        <f t="shared" si="7"/>
        <v>127</v>
      </c>
      <c r="DK36" s="38">
        <f t="shared" si="8"/>
        <v>6</v>
      </c>
      <c r="DL36" s="38">
        <f t="shared" si="9"/>
        <v>2.35</v>
      </c>
      <c r="DM36" s="38"/>
      <c r="DN36" s="33">
        <f>IF(VLOOKUP($A36,Sheet!$A$7:$DG$148,'TN01-04'!DN$11,0)="","",VLOOKUP($A36,Sheet!$A$7:$DG$148,'TN01-04'!DN$11,0))</f>
        <v>132</v>
      </c>
      <c r="DO36" s="36">
        <f>IF(VLOOKUP($A36,Sheet!$A$7:$DG$148,'TN01-04'!DO$11,0)="","",VLOOKUP($A36,Sheet!$A$7:$DG$148,'TN01-04'!DO$11,0))</f>
        <v>6</v>
      </c>
      <c r="DP36" s="28">
        <f>IF(VLOOKUP($A36,Sheet!$A$7:$DG$148,'TN01-04'!DP$11,0)="","",VLOOKUP($A36,Sheet!$A$7:$DG$148,'TN01-04'!DP$11,0))</f>
        <v>137</v>
      </c>
      <c r="DQ36" s="28">
        <f>IF(VLOOKUP($A36,Sheet!$A$7:$DG$148,'TN01-04'!DQ$11,0)="","",VLOOKUP($A36,Sheet!$A$7:$DG$148,'TN01-04'!DQ$11,0))</f>
        <v>138</v>
      </c>
      <c r="DR36" s="28">
        <f>IF(VLOOKUP($A36,Sheet!$A$7:$DG$148,'TN01-04'!DR$11,0)="","",VLOOKUP($A36,Sheet!$A$7:$DG$148,'TN01-04'!DR$11,0))</f>
        <v>6.12</v>
      </c>
      <c r="DS36" s="28">
        <f>IF(VLOOKUP($A36,Sheet!$A$7:$DG$148,'TN01-04'!DS$11,0)="","",VLOOKUP($A36,Sheet!$A$7:$DG$148,'TN01-04'!DS$11,0))</f>
        <v>2.35</v>
      </c>
      <c r="DT36" s="28" t="str">
        <f>IF(VLOOKUP($A36,Sheet!$A$7:$DG$148,'TN01-04'!DT$11,0)="","",VLOOKUP($A36,Sheet!$A$7:$DG$148,'TN01-04'!DT$11,0))</f>
        <v/>
      </c>
      <c r="DU36" s="42">
        <f t="shared" si="10"/>
        <v>7.8125E-3</v>
      </c>
    </row>
    <row r="37" spans="1:125" ht="15.95" customHeight="1" x14ac:dyDescent="0.2">
      <c r="A37" s="25">
        <v>2220727291</v>
      </c>
      <c r="B37" s="26" t="s">
        <v>12</v>
      </c>
      <c r="C37" s="26" t="s">
        <v>57</v>
      </c>
      <c r="D37" s="26" t="s">
        <v>137</v>
      </c>
      <c r="E37" s="27">
        <v>36034</v>
      </c>
      <c r="F37" s="26" t="s">
        <v>209</v>
      </c>
      <c r="G37" s="26" t="s">
        <v>212</v>
      </c>
      <c r="H37" s="28">
        <f>HLOOKUP(VLOOKUP($A37,Sheet!$A$7:$DG$148,'TN01-04'!H$11,0),$H$1:$T$2,2,1)</f>
        <v>3.33</v>
      </c>
      <c r="I37" s="28">
        <f>HLOOKUP(VLOOKUP($A37,Sheet!$A$7:$DG$148,'TN01-04'!I$11,0),$H$1:$T$2,2,1)</f>
        <v>3.65</v>
      </c>
      <c r="J37" s="28">
        <f>HLOOKUP(VLOOKUP($A37,Sheet!$A$7:$DG$148,'TN01-04'!J$11,0),$H$1:$T$2,2,1)</f>
        <v>4</v>
      </c>
      <c r="K37" s="28">
        <f>HLOOKUP(VLOOKUP($A37,Sheet!$A$7:$DG$148,'TN01-04'!K$11,0),$H$1:$T$2,2,1)</f>
        <v>2.33</v>
      </c>
      <c r="L37" s="28">
        <f>HLOOKUP(VLOOKUP($A37,Sheet!$A$7:$DG$148,'TN01-04'!L$11,0),$H$1:$T$2,2,1)</f>
        <v>1.65</v>
      </c>
      <c r="M37" s="28">
        <f>HLOOKUP(VLOOKUP($A37,Sheet!$A$7:$DG$148,'TN01-04'!M$11,0),$H$1:$T$2,2,1)</f>
        <v>3.65</v>
      </c>
      <c r="N37" s="28">
        <f>HLOOKUP(VLOOKUP($A37,Sheet!$A$7:$DG$148,'TN01-04'!N$11,0),$H$1:$T$2,2,1)</f>
        <v>3.65</v>
      </c>
      <c r="O37" s="28">
        <f>HLOOKUP(VLOOKUP($A37,Sheet!$A$7:$DG$148,'TN01-04'!O$11,0),$H$1:$T$2,2,1)</f>
        <v>0</v>
      </c>
      <c r="P37" s="28">
        <f>HLOOKUP(VLOOKUP($A37,Sheet!$A$7:$DG$148,'TN01-04'!P$11,0),$H$1:$T$2,2,1)</f>
        <v>4</v>
      </c>
      <c r="Q37" s="28">
        <f>HLOOKUP(VLOOKUP($A37,Sheet!$A$7:$DG$148,'TN01-04'!Q$11,0),$H$1:$T$2,2,1)</f>
        <v>0</v>
      </c>
      <c r="R37" s="28">
        <f>HLOOKUP(VLOOKUP($A37,Sheet!$A$7:$DG$148,'TN01-04'!R$11,0),$H$1:$T$2,2,1)</f>
        <v>0</v>
      </c>
      <c r="S37" s="28">
        <f>HLOOKUP(VLOOKUP($A37,Sheet!$A$7:$DG$148,'TN01-04'!S$11,0),$H$1:$T$2,2,1)</f>
        <v>0</v>
      </c>
      <c r="T37" s="28">
        <f>HLOOKUP(VLOOKUP($A37,Sheet!$A$7:$DG$148,'TN01-04'!T$11,0),$H$1:$T$2,2,1)</f>
        <v>0</v>
      </c>
      <c r="U37" s="28">
        <f>HLOOKUP(VLOOKUP($A37,Sheet!$A$7:$DG$148,'TN01-04'!U$11,0),$H$1:$T$2,2,1)</f>
        <v>3.65</v>
      </c>
      <c r="V37" s="28">
        <f>HLOOKUP(VLOOKUP($A37,Sheet!$A$7:$DG$148,'TN01-04'!V$11,0),$H$1:$T$2,2,1)</f>
        <v>2.65</v>
      </c>
      <c r="W37" s="28">
        <f>HLOOKUP(VLOOKUP($A37,Sheet!$A$7:$DG$148,'TN01-04'!W$11,0),$H$1:$T$2,2,1)</f>
        <v>4</v>
      </c>
      <c r="X37" s="28">
        <f>HLOOKUP(VLOOKUP($A37,Sheet!$A$7:$DG$148,'TN01-04'!X$11,0),$H$1:$T$2,2,1)</f>
        <v>3.33</v>
      </c>
      <c r="Y37" s="28">
        <f>HLOOKUP(VLOOKUP($A37,Sheet!$A$7:$DG$148,'TN01-04'!Y$11,0),$H$1:$T$2,2,1)</f>
        <v>3.65</v>
      </c>
      <c r="Z37" s="28">
        <f>HLOOKUP(VLOOKUP($A37,Sheet!$A$7:$DG$148,'TN01-04'!Z$11,0),$H$1:$T$2,2,1)</f>
        <v>4</v>
      </c>
      <c r="AA37" s="28">
        <f>HLOOKUP(VLOOKUP($A37,Sheet!$A$7:$DG$148,'TN01-04'!AA$11,0),$H$1:$T$2,2,1)</f>
        <v>3</v>
      </c>
      <c r="AB37" s="28">
        <f>HLOOKUP(VLOOKUP($A37,Sheet!$A$7:$DG$148,'TN01-04'!AB$11,0),$H$1:$T$2,2,1)</f>
        <v>3.65</v>
      </c>
      <c r="AC37" s="28">
        <f>HLOOKUP(VLOOKUP($A37,Sheet!$A$7:$DG$148,'TN01-04'!AC$11,0),$H$1:$T$2,2,1)</f>
        <v>2.33</v>
      </c>
      <c r="AD37" s="28">
        <f>HLOOKUP(VLOOKUP($A37,Sheet!$A$7:$DG$148,'TN01-04'!AD$11,0),$H$1:$T$2,2,1)</f>
        <v>3.65</v>
      </c>
      <c r="AE37" s="28">
        <f>HLOOKUP(VLOOKUP($A37,Sheet!$A$7:$DG$148,'TN01-04'!AE$11,0),$H$1:$T$2,2,1)</f>
        <v>1.65</v>
      </c>
      <c r="AF37" s="28">
        <f>HLOOKUP(VLOOKUP($A37,Sheet!$A$7:$DG$148,'TN01-04'!AF$11,0),$H$1:$T$2,2,1)</f>
        <v>2.65</v>
      </c>
      <c r="AG37" s="28">
        <f>HLOOKUP(VLOOKUP($A37,Sheet!$A$7:$DG$148,'TN01-04'!AG$11,0),$H$1:$T$2,2,1)</f>
        <v>2.33</v>
      </c>
      <c r="AH37" s="28">
        <f>HLOOKUP(VLOOKUP($A37,Sheet!$A$7:$DG$148,'TN01-04'!AH$11,0),$H$1:$T$2,2,1)</f>
        <v>2.33</v>
      </c>
      <c r="AI37" s="28">
        <f>HLOOKUP(VLOOKUP($A37,Sheet!$A$7:$DG$148,'TN01-04'!AI$11,0),$H$1:$T$2,2,1)</f>
        <v>2.65</v>
      </c>
      <c r="AJ37" s="28">
        <f>HLOOKUP(VLOOKUP($A37,Sheet!$A$7:$DG$148,'TN01-04'!AJ$11,0),$H$1:$T$2,2,1)</f>
        <v>4</v>
      </c>
      <c r="AK37" s="33">
        <f>IF(VLOOKUP($A37,Sheet!$A$7:$DG$148,'TN01-04'!AK$11,0)="","",VLOOKUP($A37,Sheet!$A$7:$DG$148,'TN01-04'!AK$11,0))</f>
        <v>51</v>
      </c>
      <c r="AL37" s="36">
        <f>IF(VLOOKUP($A37,Sheet!$A$7:$DG$148,'TN01-04'!AL$11,0)="","",VLOOKUP($A37,Sheet!$A$7:$DG$148,'TN01-04'!AL$11,0))</f>
        <v>0</v>
      </c>
      <c r="AM37" s="28">
        <f>HLOOKUP(VLOOKUP($A37,Sheet!$A$7:$DG$148,'TN01-04'!AM$11,0),$H$1:$T$2,2,1)</f>
        <v>3</v>
      </c>
      <c r="AN37" s="28">
        <f>HLOOKUP(VLOOKUP($A37,Sheet!$A$7:$DG$148,'TN01-04'!AN$11,0),$H$1:$T$2,2,1)</f>
        <v>2.33</v>
      </c>
      <c r="AO37" s="28">
        <f>HLOOKUP(VLOOKUP($A37,Sheet!$A$7:$DG$148,'TN01-04'!AO$11,0),$H$1:$T$2,2,1)</f>
        <v>3</v>
      </c>
      <c r="AP37" s="28">
        <f>HLOOKUP(VLOOKUP($A37,Sheet!$A$7:$DG$148,'TN01-04'!AP$11,0),$H$1:$T$2,2,1)</f>
        <v>0</v>
      </c>
      <c r="AQ37" s="28">
        <f>HLOOKUP(VLOOKUP($A37,Sheet!$A$7:$DG$148,'TN01-04'!AQ$11,0),$H$1:$T$2,2,1)</f>
        <v>0</v>
      </c>
      <c r="AR37" s="28">
        <f>HLOOKUP(VLOOKUP($A37,Sheet!$A$7:$DG$148,'TN01-04'!AR$11,0),$H$1:$T$2,2,1)</f>
        <v>0</v>
      </c>
      <c r="AS37" s="28">
        <f>HLOOKUP(VLOOKUP($A37,Sheet!$A$7:$DG$148,'TN01-04'!AS$11,0),$H$1:$T$2,2,1)</f>
        <v>0</v>
      </c>
      <c r="AT37" s="28">
        <f>HLOOKUP(VLOOKUP($A37,Sheet!$A$7:$DG$148,'TN01-04'!AT$11,0),$H$1:$T$2,2,1)</f>
        <v>0</v>
      </c>
      <c r="AU37" s="28">
        <f>HLOOKUP(VLOOKUP($A37,Sheet!$A$7:$DG$148,'TN01-04'!AU$11,0),$H$1:$T$2,2,1)</f>
        <v>3.33</v>
      </c>
      <c r="AV37" s="28">
        <f>HLOOKUP(VLOOKUP($A37,Sheet!$A$7:$DG$148,'TN01-04'!AV$11,0),$H$1:$T$2,2,1)</f>
        <v>0</v>
      </c>
      <c r="AW37" s="28">
        <f>HLOOKUP(VLOOKUP($A37,Sheet!$A$7:$DG$148,'TN01-04'!AW$11,0),$H$1:$T$2,2,1)</f>
        <v>0</v>
      </c>
      <c r="AX37" s="28">
        <f>HLOOKUP(VLOOKUP($A37,Sheet!$A$7:$DG$148,'TN01-04'!AX$11,0),$H$1:$T$2,2,1)</f>
        <v>0</v>
      </c>
      <c r="AY37" s="28">
        <f>HLOOKUP(VLOOKUP($A37,Sheet!$A$7:$DG$148,'TN01-04'!AY$11,0),$H$1:$T$2,2,1)</f>
        <v>0</v>
      </c>
      <c r="AZ37" s="28">
        <f>HLOOKUP(VLOOKUP($A37,Sheet!$A$7:$DG$148,'TN01-04'!AZ$11,0),$H$1:$T$2,2,1)</f>
        <v>0</v>
      </c>
      <c r="BA37" s="28">
        <f>HLOOKUP(VLOOKUP($A37,Sheet!$A$7:$DG$148,'TN01-04'!BA$11,0),$H$1:$T$2,2,1)</f>
        <v>2.33</v>
      </c>
      <c r="BB37" s="33">
        <f>IF(VLOOKUP($A37,Sheet!$A$7:$DG$148,'TN01-04'!BB$11,0)="","",VLOOKUP($A37,Sheet!$A$7:$DG$148,'TN01-04'!BB$11,0))</f>
        <v>5</v>
      </c>
      <c r="BC37" s="36">
        <f>IF(VLOOKUP($A37,Sheet!$A$7:$DG$148,'TN01-04'!BC$11,0)="","",VLOOKUP($A37,Sheet!$A$7:$DG$148,'TN01-04'!BC$11,0))</f>
        <v>0</v>
      </c>
      <c r="BD37" s="28">
        <f>HLOOKUP(VLOOKUP($A37,Sheet!$A$7:$DG$148,'TN01-04'!BD$11,0),$H$1:$T$2,2,1)</f>
        <v>2.65</v>
      </c>
      <c r="BE37" s="28">
        <f>HLOOKUP(VLOOKUP($A37,Sheet!$A$7:$DG$148,'TN01-04'!BE$11,0),$H$1:$T$2,2,1)</f>
        <v>2.33</v>
      </c>
      <c r="BF37" s="28">
        <f>HLOOKUP(VLOOKUP($A37,Sheet!$A$7:$DG$148,'TN01-04'!BF$11,0),$H$1:$T$2,2,1)</f>
        <v>4</v>
      </c>
      <c r="BG37" s="28">
        <f>HLOOKUP(VLOOKUP($A37,Sheet!$A$7:$DG$148,'TN01-04'!BG$11,0),$H$1:$T$2,2,1)</f>
        <v>2</v>
      </c>
      <c r="BH37" s="28">
        <f>HLOOKUP(VLOOKUP($A37,Sheet!$A$7:$DG$148,'TN01-04'!BH$11,0),$H$1:$T$2,2,1)</f>
        <v>3</v>
      </c>
      <c r="BI37" s="28">
        <f>HLOOKUP(VLOOKUP($A37,Sheet!$A$7:$DG$148,'TN01-04'!BI$11,0),$H$1:$T$2,2,1)</f>
        <v>3</v>
      </c>
      <c r="BJ37" s="28">
        <f>HLOOKUP(VLOOKUP($A37,Sheet!$A$7:$DG$148,'TN01-04'!BJ$11,0),$H$1:$T$2,2,1)</f>
        <v>4</v>
      </c>
      <c r="BK37" s="28">
        <f>HLOOKUP(VLOOKUP($A37,Sheet!$A$7:$DG$148,'TN01-04'!BK$11,0),$H$1:$T$2,2,1)</f>
        <v>2</v>
      </c>
      <c r="BL37" s="28">
        <f>HLOOKUP(VLOOKUP($A37,Sheet!$A$7:$DG$148,'TN01-04'!BL$11,0),$H$1:$T$2,2,1)</f>
        <v>2.33</v>
      </c>
      <c r="BM37" s="28">
        <f>HLOOKUP(VLOOKUP($A37,Sheet!$A$7:$DG$148,'TN01-04'!BM$11,0),$H$1:$T$2,2,1)</f>
        <v>1.65</v>
      </c>
      <c r="BN37" s="28">
        <f>HLOOKUP(VLOOKUP($A37,Sheet!$A$7:$DG$148,'TN01-04'!BN$11,0),$H$1:$T$2,2,1)</f>
        <v>2</v>
      </c>
      <c r="BO37" s="28">
        <f>HLOOKUP(VLOOKUP($A37,Sheet!$A$7:$DG$148,'TN01-04'!BO$11,0),$H$1:$T$2,2,1)</f>
        <v>1.65</v>
      </c>
      <c r="BP37" s="28">
        <f>HLOOKUP(VLOOKUP($A37,Sheet!$A$7:$DG$148,'TN01-04'!BP$11,0),$H$1:$T$2,2,1)</f>
        <v>3.65</v>
      </c>
      <c r="BQ37" s="28">
        <f>HLOOKUP(VLOOKUP($A37,Sheet!$A$7:$DG$148,'TN01-04'!BQ$11,0),$H$1:$T$2,2,1)</f>
        <v>0</v>
      </c>
      <c r="BR37" s="28">
        <f>HLOOKUP(VLOOKUP($A37,Sheet!$A$7:$DG$148,'TN01-04'!BR$11,0),$H$1:$T$2,2,1)</f>
        <v>1.65</v>
      </c>
      <c r="BS37" s="28">
        <f>HLOOKUP(VLOOKUP($A37,Sheet!$A$7:$DG$148,'TN01-04'!BS$11,0),$H$1:$T$2,2,1)</f>
        <v>2.65</v>
      </c>
      <c r="BT37" s="28">
        <f>HLOOKUP(VLOOKUP($A37,Sheet!$A$7:$DG$148,'TN01-04'!BT$11,0),$H$1:$T$2,2,1)</f>
        <v>2.65</v>
      </c>
      <c r="BU37" s="28">
        <f>HLOOKUP(VLOOKUP($A37,Sheet!$A$7:$DG$148,'TN01-04'!BU$11,0),$H$1:$T$2,2,1)</f>
        <v>2.33</v>
      </c>
      <c r="BV37" s="28">
        <f>HLOOKUP(VLOOKUP($A37,Sheet!$A$7:$DG$148,'TN01-04'!BV$11,0),$H$1:$T$2,2,1)</f>
        <v>2</v>
      </c>
      <c r="BW37" s="28">
        <f>HLOOKUP(VLOOKUP($A37,Sheet!$A$7:$DG$148,'TN01-04'!BW$11,0),$H$1:$T$2,2,1)</f>
        <v>3</v>
      </c>
      <c r="BX37" s="33">
        <f>IF(VLOOKUP($A37,Sheet!$A$7:$DG$148,'TN01-04'!BX$11,0)="","",VLOOKUP($A37,Sheet!$A$7:$DG$148,'TN01-04'!BX$11,0))</f>
        <v>50</v>
      </c>
      <c r="BY37" s="36">
        <f>IF(VLOOKUP($A37,Sheet!$A$7:$DG$148,'TN01-04'!BY$11,0)="","",VLOOKUP($A37,Sheet!$A$7:$DG$148,'TN01-04'!BY$11,0))</f>
        <v>0</v>
      </c>
      <c r="BZ37" s="28">
        <f>HLOOKUP(VLOOKUP($A37,Sheet!$A$7:$DG$148,'TN01-04'!BZ$11,0),$H$1:$T$2,2,1)</f>
        <v>3.65</v>
      </c>
      <c r="CA37" s="28">
        <f>HLOOKUP(VLOOKUP($A37,Sheet!$A$7:$DG$148,'TN01-04'!CA$11,0),$H$1:$T$2,2,1)</f>
        <v>0</v>
      </c>
      <c r="CB37" s="28">
        <f>HLOOKUP(VLOOKUP($A37,Sheet!$A$7:$DG$148,'TN01-04'!CB$11,0),$H$1:$T$2,2,1)</f>
        <v>3.33</v>
      </c>
      <c r="CC37" s="28">
        <f>HLOOKUP(VLOOKUP($A37,Sheet!$A$7:$DG$148,'TN01-04'!CC$11,0),$H$1:$T$2,2,1)</f>
        <v>0</v>
      </c>
      <c r="CD37" s="28">
        <f>HLOOKUP(VLOOKUP($A37,Sheet!$A$7:$DG$148,'TN01-04'!CD$11,0),$H$1:$T$2,2,1)</f>
        <v>3.33</v>
      </c>
      <c r="CE37" s="28">
        <f>HLOOKUP(VLOOKUP($A37,Sheet!$A$7:$DG$148,'TN01-04'!CE$11,0),$H$1:$T$2,2,1)</f>
        <v>2.65</v>
      </c>
      <c r="CF37" s="28">
        <f>HLOOKUP(VLOOKUP($A37,Sheet!$A$7:$DG$148,'TN01-04'!CF$11,0),$H$1:$T$2,2,1)</f>
        <v>3</v>
      </c>
      <c r="CG37" s="28">
        <f>HLOOKUP(VLOOKUP($A37,Sheet!$A$7:$DG$148,'TN01-04'!CG$11,0),$H$1:$T$2,2,1)</f>
        <v>3</v>
      </c>
      <c r="CH37" s="28">
        <f>HLOOKUP(VLOOKUP($A37,Sheet!$A$7:$DG$148,'TN01-04'!CH$11,0),$H$1:$T$2,2,1)</f>
        <v>0</v>
      </c>
      <c r="CI37" s="28">
        <f>HLOOKUP(VLOOKUP($A37,Sheet!$A$7:$DG$148,'TN01-04'!CI$11,0),$H$1:$T$2,2,1)</f>
        <v>2.33</v>
      </c>
      <c r="CJ37" s="28">
        <f>HLOOKUP(VLOOKUP($A37,Sheet!$A$7:$DG$148,'TN01-04'!CJ$11,0),$H$1:$T$2,2,1)</f>
        <v>0</v>
      </c>
      <c r="CK37" s="28">
        <f>HLOOKUP(VLOOKUP($A37,Sheet!$A$7:$DG$148,'TN01-04'!CK$11,0),$H$1:$T$2,2,1)</f>
        <v>0</v>
      </c>
      <c r="CL37" s="28">
        <f>HLOOKUP(VLOOKUP($A37,Sheet!$A$7:$DG$148,'TN01-04'!CL$11,0),$H$1:$T$2,2,1)</f>
        <v>0</v>
      </c>
      <c r="CM37" s="28">
        <f>HLOOKUP(VLOOKUP($A37,Sheet!$A$7:$DG$148,'TN01-04'!CM$11,0),$H$1:$T$2,2,1)</f>
        <v>0</v>
      </c>
      <c r="CN37" s="28">
        <f>HLOOKUP(VLOOKUP($A37,Sheet!$A$7:$DG$148,'TN01-04'!CN$11,0),$H$1:$T$2,2,1)</f>
        <v>2</v>
      </c>
      <c r="CO37" s="28">
        <f>HLOOKUP(VLOOKUP($A37,Sheet!$A$7:$DG$148,'TN01-04'!CO$11,0),$H$1:$T$2,2,1)</f>
        <v>3.33</v>
      </c>
      <c r="CP37" s="28">
        <f>HLOOKUP(VLOOKUP($A37,Sheet!$A$7:$DG$148,'TN01-04'!CP$11,0),$H$1:$T$2,2,1)</f>
        <v>3</v>
      </c>
      <c r="CQ37" s="28">
        <f>HLOOKUP(VLOOKUP($A37,Sheet!$A$7:$DG$148,'TN01-04'!CQ$11,0),$H$1:$T$2,2,1)</f>
        <v>3.65</v>
      </c>
      <c r="CR37" s="28">
        <f>HLOOKUP(VLOOKUP($A37,Sheet!$A$7:$DG$148,'TN01-04'!CR$11,0),$H$1:$T$2,2,1)</f>
        <v>3.33</v>
      </c>
      <c r="CS37" s="33">
        <f>IF(VLOOKUP($A37,Sheet!$A$7:$DG$148,'TN01-04'!CS$11,0)="","",VLOOKUP($A37,Sheet!$A$7:$DG$148,'TN01-04'!CS$11,0))</f>
        <v>27</v>
      </c>
      <c r="CT37" s="36">
        <f>IF(VLOOKUP($A37,Sheet!$A$7:$DG$148,'TN01-04'!CT$11,0)="","",VLOOKUP($A37,Sheet!$A$7:$DG$148,'TN01-04'!CT$11,0))</f>
        <v>0</v>
      </c>
      <c r="CU37" s="38">
        <f t="shared" si="2"/>
        <v>128</v>
      </c>
      <c r="CV37" s="38">
        <f t="shared" si="2"/>
        <v>0</v>
      </c>
      <c r="CW37" s="38">
        <f t="shared" si="3"/>
        <v>0</v>
      </c>
      <c r="CX37" s="38">
        <f t="shared" si="4"/>
        <v>128</v>
      </c>
      <c r="CY37" s="38">
        <f t="shared" si="5"/>
        <v>2.84</v>
      </c>
      <c r="CZ37" s="38"/>
      <c r="DA37" s="28">
        <f>HLOOKUP(VLOOKUP($A37,Sheet!$A$7:$DG$148,'TN01-04'!DA$11,0),$H$1:$T$2,2,1)</f>
        <v>0</v>
      </c>
      <c r="DB37" s="28">
        <f>HLOOKUP(VLOOKUP($A37,Sheet!$A$7:$DG$148,'TN01-04'!DB$11,0),$H$1:$T$2,2,1)</f>
        <v>0</v>
      </c>
      <c r="DC37" s="28">
        <f>HLOOKUP(VLOOKUP($A37,Sheet!$A$7:$DG$148,'TN01-04'!DC$11,0),$H$1:$T$2,2,1)</f>
        <v>3.65</v>
      </c>
      <c r="DD37" s="28">
        <f>HLOOKUP(VLOOKUP($A37,Sheet!$A$7:$DG$148,'TN01-04'!DD$11,0),$H$1:$T$2,2,1)</f>
        <v>0</v>
      </c>
      <c r="DE37" s="38"/>
      <c r="DF37" s="38">
        <f t="shared" si="6"/>
        <v>3.65</v>
      </c>
      <c r="DG37" s="38"/>
      <c r="DH37" s="33">
        <f>IF(VLOOKUP($A37,Sheet!$A$7:$DG$148,'TN01-04'!DH$11,0)="","",VLOOKUP($A37,Sheet!$A$7:$DG$148,'TN01-04'!DH$11,0))</f>
        <v>5</v>
      </c>
      <c r="DI37" s="36">
        <f>IF(VLOOKUP($A37,Sheet!$A$7:$DG$148,'TN01-04'!DI$11,0)="","",VLOOKUP($A37,Sheet!$A$7:$DG$148,'TN01-04'!DI$11,0))</f>
        <v>0</v>
      </c>
      <c r="DJ37" s="38">
        <f t="shared" si="7"/>
        <v>133</v>
      </c>
      <c r="DK37" s="38">
        <f t="shared" si="8"/>
        <v>0</v>
      </c>
      <c r="DL37" s="38">
        <f t="shared" si="9"/>
        <v>2.87</v>
      </c>
      <c r="DM37" s="38"/>
      <c r="DN37" s="33">
        <f>IF(VLOOKUP($A37,Sheet!$A$7:$DG$148,'TN01-04'!DN$11,0)="","",VLOOKUP($A37,Sheet!$A$7:$DG$148,'TN01-04'!DN$11,0))</f>
        <v>138</v>
      </c>
      <c r="DO37" s="36">
        <f>IF(VLOOKUP($A37,Sheet!$A$7:$DG$148,'TN01-04'!DO$11,0)="","",VLOOKUP($A37,Sheet!$A$7:$DG$148,'TN01-04'!DO$11,0))</f>
        <v>0</v>
      </c>
      <c r="DP37" s="28">
        <f>IF(VLOOKUP($A37,Sheet!$A$7:$DG$148,'TN01-04'!DP$11,0)="","",VLOOKUP($A37,Sheet!$A$7:$DG$148,'TN01-04'!DP$11,0))</f>
        <v>137</v>
      </c>
      <c r="DQ37" s="28">
        <f>IF(VLOOKUP($A37,Sheet!$A$7:$DG$148,'TN01-04'!DQ$11,0)="","",VLOOKUP($A37,Sheet!$A$7:$DG$148,'TN01-04'!DQ$11,0))</f>
        <v>138</v>
      </c>
      <c r="DR37" s="28">
        <f>IF(VLOOKUP($A37,Sheet!$A$7:$DG$148,'TN01-04'!DR$11,0)="","",VLOOKUP($A37,Sheet!$A$7:$DG$148,'TN01-04'!DR$11,0))</f>
        <v>7.03</v>
      </c>
      <c r="DS37" s="28">
        <f>IF(VLOOKUP($A37,Sheet!$A$7:$DG$148,'TN01-04'!DS$11,0)="","",VLOOKUP($A37,Sheet!$A$7:$DG$148,'TN01-04'!DS$11,0))</f>
        <v>2.87</v>
      </c>
      <c r="DT37" s="28" t="str">
        <f>IF(VLOOKUP($A37,Sheet!$A$7:$DG$148,'TN01-04'!DT$11,0)="","",VLOOKUP($A37,Sheet!$A$7:$DG$148,'TN01-04'!DT$11,0))</f>
        <v/>
      </c>
      <c r="DU37" s="42">
        <f t="shared" si="10"/>
        <v>0</v>
      </c>
    </row>
    <row r="38" spans="1:125" ht="15.95" customHeight="1" x14ac:dyDescent="0.2">
      <c r="A38" s="25">
        <v>2220724305</v>
      </c>
      <c r="B38" s="26" t="s">
        <v>6</v>
      </c>
      <c r="C38" s="26" t="s">
        <v>58</v>
      </c>
      <c r="D38" s="26" t="s">
        <v>138</v>
      </c>
      <c r="E38" s="27">
        <v>35643</v>
      </c>
      <c r="F38" s="26" t="s">
        <v>209</v>
      </c>
      <c r="G38" s="26" t="s">
        <v>212</v>
      </c>
      <c r="H38" s="28">
        <f>HLOOKUP(VLOOKUP($A38,Sheet!$A$7:$DG$148,'TN01-04'!H$11,0),$H$1:$T$2,2,1)</f>
        <v>3.65</v>
      </c>
      <c r="I38" s="28">
        <f>HLOOKUP(VLOOKUP($A38,Sheet!$A$7:$DG$148,'TN01-04'!I$11,0),$H$1:$T$2,2,1)</f>
        <v>3.33</v>
      </c>
      <c r="J38" s="28">
        <f>HLOOKUP(VLOOKUP($A38,Sheet!$A$7:$DG$148,'TN01-04'!J$11,0),$H$1:$T$2,2,1)</f>
        <v>2.33</v>
      </c>
      <c r="K38" s="28">
        <f>HLOOKUP(VLOOKUP($A38,Sheet!$A$7:$DG$148,'TN01-04'!K$11,0),$H$1:$T$2,2,1)</f>
        <v>3.33</v>
      </c>
      <c r="L38" s="28">
        <f>HLOOKUP(VLOOKUP($A38,Sheet!$A$7:$DG$148,'TN01-04'!L$11,0),$H$1:$T$2,2,1)</f>
        <v>2.65</v>
      </c>
      <c r="M38" s="28">
        <f>HLOOKUP(VLOOKUP($A38,Sheet!$A$7:$DG$148,'TN01-04'!M$11,0),$H$1:$T$2,2,1)</f>
        <v>2.65</v>
      </c>
      <c r="N38" s="28">
        <f>HLOOKUP(VLOOKUP($A38,Sheet!$A$7:$DG$148,'TN01-04'!N$11,0),$H$1:$T$2,2,1)</f>
        <v>2.33</v>
      </c>
      <c r="O38" s="28">
        <f>HLOOKUP(VLOOKUP($A38,Sheet!$A$7:$DG$148,'TN01-04'!O$11,0),$H$1:$T$2,2,1)</f>
        <v>0</v>
      </c>
      <c r="P38" s="28">
        <f>HLOOKUP(VLOOKUP($A38,Sheet!$A$7:$DG$148,'TN01-04'!P$11,0),$H$1:$T$2,2,1)</f>
        <v>3</v>
      </c>
      <c r="Q38" s="28">
        <f>HLOOKUP(VLOOKUP($A38,Sheet!$A$7:$DG$148,'TN01-04'!Q$11,0),$H$1:$T$2,2,1)</f>
        <v>0</v>
      </c>
      <c r="R38" s="28">
        <f>HLOOKUP(VLOOKUP($A38,Sheet!$A$7:$DG$148,'TN01-04'!R$11,0),$H$1:$T$2,2,1)</f>
        <v>2.65</v>
      </c>
      <c r="S38" s="28">
        <f>HLOOKUP(VLOOKUP($A38,Sheet!$A$7:$DG$148,'TN01-04'!S$11,0),$H$1:$T$2,2,1)</f>
        <v>0</v>
      </c>
      <c r="T38" s="28">
        <f>HLOOKUP(VLOOKUP($A38,Sheet!$A$7:$DG$148,'TN01-04'!T$11,0),$H$1:$T$2,2,1)</f>
        <v>0</v>
      </c>
      <c r="U38" s="28">
        <f>HLOOKUP(VLOOKUP($A38,Sheet!$A$7:$DG$148,'TN01-04'!U$11,0),$H$1:$T$2,2,1)</f>
        <v>4</v>
      </c>
      <c r="V38" s="28">
        <f>HLOOKUP(VLOOKUP($A38,Sheet!$A$7:$DG$148,'TN01-04'!V$11,0),$H$1:$T$2,2,1)</f>
        <v>0</v>
      </c>
      <c r="W38" s="28">
        <f>HLOOKUP(VLOOKUP($A38,Sheet!$A$7:$DG$148,'TN01-04'!W$11,0),$H$1:$T$2,2,1)</f>
        <v>4</v>
      </c>
      <c r="X38" s="28">
        <f>HLOOKUP(VLOOKUP($A38,Sheet!$A$7:$DG$148,'TN01-04'!X$11,0),$H$1:$T$2,2,1)</f>
        <v>3.65</v>
      </c>
      <c r="Y38" s="28">
        <f>HLOOKUP(VLOOKUP($A38,Sheet!$A$7:$DG$148,'TN01-04'!Y$11,0),$H$1:$T$2,2,1)</f>
        <v>3</v>
      </c>
      <c r="Z38" s="28">
        <f>HLOOKUP(VLOOKUP($A38,Sheet!$A$7:$DG$148,'TN01-04'!Z$11,0),$H$1:$T$2,2,1)</f>
        <v>3.65</v>
      </c>
      <c r="AA38" s="28">
        <f>HLOOKUP(VLOOKUP($A38,Sheet!$A$7:$DG$148,'TN01-04'!AA$11,0),$H$1:$T$2,2,1)</f>
        <v>2</v>
      </c>
      <c r="AB38" s="28">
        <f>HLOOKUP(VLOOKUP($A38,Sheet!$A$7:$DG$148,'TN01-04'!AB$11,0),$H$1:$T$2,2,1)</f>
        <v>4</v>
      </c>
      <c r="AC38" s="28">
        <f>HLOOKUP(VLOOKUP($A38,Sheet!$A$7:$DG$148,'TN01-04'!AC$11,0),$H$1:$T$2,2,1)</f>
        <v>2.33</v>
      </c>
      <c r="AD38" s="28">
        <f>HLOOKUP(VLOOKUP($A38,Sheet!$A$7:$DG$148,'TN01-04'!AD$11,0),$H$1:$T$2,2,1)</f>
        <v>3</v>
      </c>
      <c r="AE38" s="28">
        <f>HLOOKUP(VLOOKUP($A38,Sheet!$A$7:$DG$148,'TN01-04'!AE$11,0),$H$1:$T$2,2,1)</f>
        <v>1.65</v>
      </c>
      <c r="AF38" s="28">
        <f>HLOOKUP(VLOOKUP($A38,Sheet!$A$7:$DG$148,'TN01-04'!AF$11,0),$H$1:$T$2,2,1)</f>
        <v>3.65</v>
      </c>
      <c r="AG38" s="28">
        <f>HLOOKUP(VLOOKUP($A38,Sheet!$A$7:$DG$148,'TN01-04'!AG$11,0),$H$1:$T$2,2,1)</f>
        <v>1.65</v>
      </c>
      <c r="AH38" s="28">
        <f>HLOOKUP(VLOOKUP($A38,Sheet!$A$7:$DG$148,'TN01-04'!AH$11,0),$H$1:$T$2,2,1)</f>
        <v>3</v>
      </c>
      <c r="AI38" s="28">
        <f>HLOOKUP(VLOOKUP($A38,Sheet!$A$7:$DG$148,'TN01-04'!AI$11,0),$H$1:$T$2,2,1)</f>
        <v>2.65</v>
      </c>
      <c r="AJ38" s="28">
        <f>HLOOKUP(VLOOKUP($A38,Sheet!$A$7:$DG$148,'TN01-04'!AJ$11,0),$H$1:$T$2,2,1)</f>
        <v>3.33</v>
      </c>
      <c r="AK38" s="33">
        <f>IF(VLOOKUP($A38,Sheet!$A$7:$DG$148,'TN01-04'!AK$11,0)="","",VLOOKUP($A38,Sheet!$A$7:$DG$148,'TN01-04'!AK$11,0))</f>
        <v>51</v>
      </c>
      <c r="AL38" s="36">
        <f>IF(VLOOKUP($A38,Sheet!$A$7:$DG$148,'TN01-04'!AL$11,0)="","",VLOOKUP($A38,Sheet!$A$7:$DG$148,'TN01-04'!AL$11,0))</f>
        <v>0</v>
      </c>
      <c r="AM38" s="28">
        <f>HLOOKUP(VLOOKUP($A38,Sheet!$A$7:$DG$148,'TN01-04'!AM$11,0),$H$1:$T$2,2,1)</f>
        <v>2.65</v>
      </c>
      <c r="AN38" s="28">
        <f>HLOOKUP(VLOOKUP($A38,Sheet!$A$7:$DG$148,'TN01-04'!AN$11,0),$H$1:$T$2,2,1)</f>
        <v>2.33</v>
      </c>
      <c r="AO38" s="28">
        <f>HLOOKUP(VLOOKUP($A38,Sheet!$A$7:$DG$148,'TN01-04'!AO$11,0),$H$1:$T$2,2,1)</f>
        <v>0</v>
      </c>
      <c r="AP38" s="28">
        <f>HLOOKUP(VLOOKUP($A38,Sheet!$A$7:$DG$148,'TN01-04'!AP$11,0),$H$1:$T$2,2,1)</f>
        <v>0</v>
      </c>
      <c r="AQ38" s="28">
        <f>HLOOKUP(VLOOKUP($A38,Sheet!$A$7:$DG$148,'TN01-04'!AQ$11,0),$H$1:$T$2,2,1)</f>
        <v>0</v>
      </c>
      <c r="AR38" s="28">
        <f>HLOOKUP(VLOOKUP($A38,Sheet!$A$7:$DG$148,'TN01-04'!AR$11,0),$H$1:$T$2,2,1)</f>
        <v>0</v>
      </c>
      <c r="AS38" s="28">
        <f>HLOOKUP(VLOOKUP($A38,Sheet!$A$7:$DG$148,'TN01-04'!AS$11,0),$H$1:$T$2,2,1)</f>
        <v>0</v>
      </c>
      <c r="AT38" s="28">
        <f>HLOOKUP(VLOOKUP($A38,Sheet!$A$7:$DG$148,'TN01-04'!AT$11,0),$H$1:$T$2,2,1)</f>
        <v>3.33</v>
      </c>
      <c r="AU38" s="28">
        <f>HLOOKUP(VLOOKUP($A38,Sheet!$A$7:$DG$148,'TN01-04'!AU$11,0),$H$1:$T$2,2,1)</f>
        <v>0</v>
      </c>
      <c r="AV38" s="28">
        <f>HLOOKUP(VLOOKUP($A38,Sheet!$A$7:$DG$148,'TN01-04'!AV$11,0),$H$1:$T$2,2,1)</f>
        <v>0</v>
      </c>
      <c r="AW38" s="28">
        <f>HLOOKUP(VLOOKUP($A38,Sheet!$A$7:$DG$148,'TN01-04'!AW$11,0),$H$1:$T$2,2,1)</f>
        <v>0</v>
      </c>
      <c r="AX38" s="28">
        <f>HLOOKUP(VLOOKUP($A38,Sheet!$A$7:$DG$148,'TN01-04'!AX$11,0),$H$1:$T$2,2,1)</f>
        <v>0</v>
      </c>
      <c r="AY38" s="28">
        <f>HLOOKUP(VLOOKUP($A38,Sheet!$A$7:$DG$148,'TN01-04'!AY$11,0),$H$1:$T$2,2,1)</f>
        <v>0</v>
      </c>
      <c r="AZ38" s="28">
        <f>HLOOKUP(VLOOKUP($A38,Sheet!$A$7:$DG$148,'TN01-04'!AZ$11,0),$H$1:$T$2,2,1)</f>
        <v>2</v>
      </c>
      <c r="BA38" s="28">
        <f>HLOOKUP(VLOOKUP($A38,Sheet!$A$7:$DG$148,'TN01-04'!BA$11,0),$H$1:$T$2,2,1)</f>
        <v>1.65</v>
      </c>
      <c r="BB38" s="33">
        <f>IF(VLOOKUP($A38,Sheet!$A$7:$DG$148,'TN01-04'!BB$11,0)="","",VLOOKUP($A38,Sheet!$A$7:$DG$148,'TN01-04'!BB$11,0))</f>
        <v>5</v>
      </c>
      <c r="BC38" s="36">
        <f>IF(VLOOKUP($A38,Sheet!$A$7:$DG$148,'TN01-04'!BC$11,0)="","",VLOOKUP($A38,Sheet!$A$7:$DG$148,'TN01-04'!BC$11,0))</f>
        <v>0</v>
      </c>
      <c r="BD38" s="28">
        <f>HLOOKUP(VLOOKUP($A38,Sheet!$A$7:$DG$148,'TN01-04'!BD$11,0),$H$1:$T$2,2,1)</f>
        <v>3.33</v>
      </c>
      <c r="BE38" s="28">
        <f>HLOOKUP(VLOOKUP($A38,Sheet!$A$7:$DG$148,'TN01-04'!BE$11,0),$H$1:$T$2,2,1)</f>
        <v>2.33</v>
      </c>
      <c r="BF38" s="28">
        <f>HLOOKUP(VLOOKUP($A38,Sheet!$A$7:$DG$148,'TN01-04'!BF$11,0),$H$1:$T$2,2,1)</f>
        <v>3.33</v>
      </c>
      <c r="BG38" s="28">
        <f>HLOOKUP(VLOOKUP($A38,Sheet!$A$7:$DG$148,'TN01-04'!BG$11,0),$H$1:$T$2,2,1)</f>
        <v>4</v>
      </c>
      <c r="BH38" s="28">
        <f>HLOOKUP(VLOOKUP($A38,Sheet!$A$7:$DG$148,'TN01-04'!BH$11,0),$H$1:$T$2,2,1)</f>
        <v>3.33</v>
      </c>
      <c r="BI38" s="28">
        <f>HLOOKUP(VLOOKUP($A38,Sheet!$A$7:$DG$148,'TN01-04'!BI$11,0),$H$1:$T$2,2,1)</f>
        <v>3.65</v>
      </c>
      <c r="BJ38" s="28">
        <f>HLOOKUP(VLOOKUP($A38,Sheet!$A$7:$DG$148,'TN01-04'!BJ$11,0),$H$1:$T$2,2,1)</f>
        <v>3.65</v>
      </c>
      <c r="BK38" s="28">
        <f>HLOOKUP(VLOOKUP($A38,Sheet!$A$7:$DG$148,'TN01-04'!BK$11,0),$H$1:$T$2,2,1)</f>
        <v>3.33</v>
      </c>
      <c r="BL38" s="28">
        <f>HLOOKUP(VLOOKUP($A38,Sheet!$A$7:$DG$148,'TN01-04'!BL$11,0),$H$1:$T$2,2,1)</f>
        <v>2.65</v>
      </c>
      <c r="BM38" s="28">
        <f>HLOOKUP(VLOOKUP($A38,Sheet!$A$7:$DG$148,'TN01-04'!BM$11,0),$H$1:$T$2,2,1)</f>
        <v>3.65</v>
      </c>
      <c r="BN38" s="28">
        <f>HLOOKUP(VLOOKUP($A38,Sheet!$A$7:$DG$148,'TN01-04'!BN$11,0),$H$1:$T$2,2,1)</f>
        <v>4</v>
      </c>
      <c r="BO38" s="28">
        <f>HLOOKUP(VLOOKUP($A38,Sheet!$A$7:$DG$148,'TN01-04'!BO$11,0),$H$1:$T$2,2,1)</f>
        <v>3.33</v>
      </c>
      <c r="BP38" s="28">
        <f>HLOOKUP(VLOOKUP($A38,Sheet!$A$7:$DG$148,'TN01-04'!BP$11,0),$H$1:$T$2,2,1)</f>
        <v>3.65</v>
      </c>
      <c r="BQ38" s="28">
        <f>HLOOKUP(VLOOKUP($A38,Sheet!$A$7:$DG$148,'TN01-04'!BQ$11,0),$H$1:$T$2,2,1)</f>
        <v>0</v>
      </c>
      <c r="BR38" s="28">
        <f>HLOOKUP(VLOOKUP($A38,Sheet!$A$7:$DG$148,'TN01-04'!BR$11,0),$H$1:$T$2,2,1)</f>
        <v>4</v>
      </c>
      <c r="BS38" s="28">
        <f>HLOOKUP(VLOOKUP($A38,Sheet!$A$7:$DG$148,'TN01-04'!BS$11,0),$H$1:$T$2,2,1)</f>
        <v>2.65</v>
      </c>
      <c r="BT38" s="28">
        <f>HLOOKUP(VLOOKUP($A38,Sheet!$A$7:$DG$148,'TN01-04'!BT$11,0),$H$1:$T$2,2,1)</f>
        <v>2</v>
      </c>
      <c r="BU38" s="28">
        <f>HLOOKUP(VLOOKUP($A38,Sheet!$A$7:$DG$148,'TN01-04'!BU$11,0),$H$1:$T$2,2,1)</f>
        <v>2.33</v>
      </c>
      <c r="BV38" s="28">
        <f>HLOOKUP(VLOOKUP($A38,Sheet!$A$7:$DG$148,'TN01-04'!BV$11,0),$H$1:$T$2,2,1)</f>
        <v>3.65</v>
      </c>
      <c r="BW38" s="28">
        <f>HLOOKUP(VLOOKUP($A38,Sheet!$A$7:$DG$148,'TN01-04'!BW$11,0),$H$1:$T$2,2,1)</f>
        <v>4</v>
      </c>
      <c r="BX38" s="33">
        <f>IF(VLOOKUP($A38,Sheet!$A$7:$DG$148,'TN01-04'!BX$11,0)="","",VLOOKUP($A38,Sheet!$A$7:$DG$148,'TN01-04'!BX$11,0))</f>
        <v>50</v>
      </c>
      <c r="BY38" s="36">
        <f>IF(VLOOKUP($A38,Sheet!$A$7:$DG$148,'TN01-04'!BY$11,0)="","",VLOOKUP($A38,Sheet!$A$7:$DG$148,'TN01-04'!BY$11,0))</f>
        <v>0</v>
      </c>
      <c r="BZ38" s="28">
        <f>HLOOKUP(VLOOKUP($A38,Sheet!$A$7:$DG$148,'TN01-04'!BZ$11,0),$H$1:$T$2,2,1)</f>
        <v>3</v>
      </c>
      <c r="CA38" s="28">
        <f>HLOOKUP(VLOOKUP($A38,Sheet!$A$7:$DG$148,'TN01-04'!CA$11,0),$H$1:$T$2,2,1)</f>
        <v>0</v>
      </c>
      <c r="CB38" s="28">
        <f>HLOOKUP(VLOOKUP($A38,Sheet!$A$7:$DG$148,'TN01-04'!CB$11,0),$H$1:$T$2,2,1)</f>
        <v>3.65</v>
      </c>
      <c r="CC38" s="28">
        <f>HLOOKUP(VLOOKUP($A38,Sheet!$A$7:$DG$148,'TN01-04'!CC$11,0),$H$1:$T$2,2,1)</f>
        <v>0</v>
      </c>
      <c r="CD38" s="28">
        <f>HLOOKUP(VLOOKUP($A38,Sheet!$A$7:$DG$148,'TN01-04'!CD$11,0),$H$1:$T$2,2,1)</f>
        <v>3.33</v>
      </c>
      <c r="CE38" s="28">
        <f>HLOOKUP(VLOOKUP($A38,Sheet!$A$7:$DG$148,'TN01-04'!CE$11,0),$H$1:$T$2,2,1)</f>
        <v>2.65</v>
      </c>
      <c r="CF38" s="28">
        <f>HLOOKUP(VLOOKUP($A38,Sheet!$A$7:$DG$148,'TN01-04'!CF$11,0),$H$1:$T$2,2,1)</f>
        <v>3.33</v>
      </c>
      <c r="CG38" s="28">
        <f>HLOOKUP(VLOOKUP($A38,Sheet!$A$7:$DG$148,'TN01-04'!CG$11,0),$H$1:$T$2,2,1)</f>
        <v>3</v>
      </c>
      <c r="CH38" s="28">
        <f>HLOOKUP(VLOOKUP($A38,Sheet!$A$7:$DG$148,'TN01-04'!CH$11,0),$H$1:$T$2,2,1)</f>
        <v>0</v>
      </c>
      <c r="CI38" s="28">
        <f>HLOOKUP(VLOOKUP($A38,Sheet!$A$7:$DG$148,'TN01-04'!CI$11,0),$H$1:$T$2,2,1)</f>
        <v>3.65</v>
      </c>
      <c r="CJ38" s="28">
        <f>HLOOKUP(VLOOKUP($A38,Sheet!$A$7:$DG$148,'TN01-04'!CJ$11,0),$H$1:$T$2,2,1)</f>
        <v>0</v>
      </c>
      <c r="CK38" s="28">
        <f>HLOOKUP(VLOOKUP($A38,Sheet!$A$7:$DG$148,'TN01-04'!CK$11,0),$H$1:$T$2,2,1)</f>
        <v>0</v>
      </c>
      <c r="CL38" s="28">
        <f>HLOOKUP(VLOOKUP($A38,Sheet!$A$7:$DG$148,'TN01-04'!CL$11,0),$H$1:$T$2,2,1)</f>
        <v>0</v>
      </c>
      <c r="CM38" s="28">
        <f>HLOOKUP(VLOOKUP($A38,Sheet!$A$7:$DG$148,'TN01-04'!CM$11,0),$H$1:$T$2,2,1)</f>
        <v>0</v>
      </c>
      <c r="CN38" s="28">
        <f>HLOOKUP(VLOOKUP($A38,Sheet!$A$7:$DG$148,'TN01-04'!CN$11,0),$H$1:$T$2,2,1)</f>
        <v>2.65</v>
      </c>
      <c r="CO38" s="28">
        <f>HLOOKUP(VLOOKUP($A38,Sheet!$A$7:$DG$148,'TN01-04'!CO$11,0),$H$1:$T$2,2,1)</f>
        <v>2.65</v>
      </c>
      <c r="CP38" s="28">
        <f>HLOOKUP(VLOOKUP($A38,Sheet!$A$7:$DG$148,'TN01-04'!CP$11,0),$H$1:$T$2,2,1)</f>
        <v>4</v>
      </c>
      <c r="CQ38" s="28">
        <f>HLOOKUP(VLOOKUP($A38,Sheet!$A$7:$DG$148,'TN01-04'!CQ$11,0),$H$1:$T$2,2,1)</f>
        <v>4</v>
      </c>
      <c r="CR38" s="28">
        <f>HLOOKUP(VLOOKUP($A38,Sheet!$A$7:$DG$148,'TN01-04'!CR$11,0),$H$1:$T$2,2,1)</f>
        <v>3.65</v>
      </c>
      <c r="CS38" s="33">
        <f>IF(VLOOKUP($A38,Sheet!$A$7:$DG$148,'TN01-04'!CS$11,0)="","",VLOOKUP($A38,Sheet!$A$7:$DG$148,'TN01-04'!CS$11,0))</f>
        <v>27</v>
      </c>
      <c r="CT38" s="36">
        <f>IF(VLOOKUP($A38,Sheet!$A$7:$DG$148,'TN01-04'!CT$11,0)="","",VLOOKUP($A38,Sheet!$A$7:$DG$148,'TN01-04'!CT$11,0))</f>
        <v>0</v>
      </c>
      <c r="CU38" s="38">
        <f t="shared" si="2"/>
        <v>128</v>
      </c>
      <c r="CV38" s="38">
        <f t="shared" si="2"/>
        <v>0</v>
      </c>
      <c r="CW38" s="38">
        <f t="shared" si="3"/>
        <v>0</v>
      </c>
      <c r="CX38" s="38">
        <f t="shared" si="4"/>
        <v>128</v>
      </c>
      <c r="CY38" s="38">
        <f t="shared" si="5"/>
        <v>3.11</v>
      </c>
      <c r="CZ38" s="38"/>
      <c r="DA38" s="28">
        <f>HLOOKUP(VLOOKUP($A38,Sheet!$A$7:$DG$148,'TN01-04'!DA$11,0),$H$1:$T$2,2,1)</f>
        <v>0</v>
      </c>
      <c r="DB38" s="28">
        <f>HLOOKUP(VLOOKUP($A38,Sheet!$A$7:$DG$148,'TN01-04'!DB$11,0),$H$1:$T$2,2,1)</f>
        <v>0</v>
      </c>
      <c r="DC38" s="28">
        <f>HLOOKUP(VLOOKUP($A38,Sheet!$A$7:$DG$148,'TN01-04'!DC$11,0),$H$1:$T$2,2,1)</f>
        <v>4</v>
      </c>
      <c r="DD38" s="28">
        <f>HLOOKUP(VLOOKUP($A38,Sheet!$A$7:$DG$148,'TN01-04'!DD$11,0),$H$1:$T$2,2,1)</f>
        <v>0</v>
      </c>
      <c r="DE38" s="38"/>
      <c r="DF38" s="38">
        <f t="shared" si="6"/>
        <v>4</v>
      </c>
      <c r="DG38" s="38"/>
      <c r="DH38" s="33">
        <f>IF(VLOOKUP($A38,Sheet!$A$7:$DG$148,'TN01-04'!DH$11,0)="","",VLOOKUP($A38,Sheet!$A$7:$DG$148,'TN01-04'!DH$11,0))</f>
        <v>5</v>
      </c>
      <c r="DI38" s="36">
        <f>IF(VLOOKUP($A38,Sheet!$A$7:$DG$148,'TN01-04'!DI$11,0)="","",VLOOKUP($A38,Sheet!$A$7:$DG$148,'TN01-04'!DI$11,0))</f>
        <v>0</v>
      </c>
      <c r="DJ38" s="38">
        <f t="shared" si="7"/>
        <v>133</v>
      </c>
      <c r="DK38" s="38">
        <f t="shared" si="8"/>
        <v>0</v>
      </c>
      <c r="DL38" s="38">
        <f t="shared" si="9"/>
        <v>3.15</v>
      </c>
      <c r="DM38" s="38"/>
      <c r="DN38" s="33">
        <f>IF(VLOOKUP($A38,Sheet!$A$7:$DG$148,'TN01-04'!DN$11,0)="","",VLOOKUP($A38,Sheet!$A$7:$DG$148,'TN01-04'!DN$11,0))</f>
        <v>138</v>
      </c>
      <c r="DO38" s="36">
        <f>IF(VLOOKUP($A38,Sheet!$A$7:$DG$148,'TN01-04'!DO$11,0)="","",VLOOKUP($A38,Sheet!$A$7:$DG$148,'TN01-04'!DO$11,0))</f>
        <v>0</v>
      </c>
      <c r="DP38" s="28">
        <f>IF(VLOOKUP($A38,Sheet!$A$7:$DG$148,'TN01-04'!DP$11,0)="","",VLOOKUP($A38,Sheet!$A$7:$DG$148,'TN01-04'!DP$11,0))</f>
        <v>137</v>
      </c>
      <c r="DQ38" s="28">
        <f>IF(VLOOKUP($A38,Sheet!$A$7:$DG$148,'TN01-04'!DQ$11,0)="","",VLOOKUP($A38,Sheet!$A$7:$DG$148,'TN01-04'!DQ$11,0))</f>
        <v>138</v>
      </c>
      <c r="DR38" s="28">
        <f>IF(VLOOKUP($A38,Sheet!$A$7:$DG$148,'TN01-04'!DR$11,0)="","",VLOOKUP($A38,Sheet!$A$7:$DG$148,'TN01-04'!DR$11,0))</f>
        <v>7.44</v>
      </c>
      <c r="DS38" s="28">
        <f>IF(VLOOKUP($A38,Sheet!$A$7:$DG$148,'TN01-04'!DS$11,0)="","",VLOOKUP($A38,Sheet!$A$7:$DG$148,'TN01-04'!DS$11,0))</f>
        <v>3.15</v>
      </c>
      <c r="DT38" s="28" t="str">
        <f>IF(VLOOKUP($A38,Sheet!$A$7:$DG$148,'TN01-04'!DT$11,0)="","",VLOOKUP($A38,Sheet!$A$7:$DG$148,'TN01-04'!DT$11,0))</f>
        <v/>
      </c>
      <c r="DU38" s="42">
        <f t="shared" si="10"/>
        <v>0</v>
      </c>
    </row>
    <row r="39" spans="1:125" ht="15.95" customHeight="1" x14ac:dyDescent="0.2">
      <c r="A39" s="25">
        <v>2220729194</v>
      </c>
      <c r="B39" s="26" t="s">
        <v>12</v>
      </c>
      <c r="C39" s="26" t="s">
        <v>48</v>
      </c>
      <c r="D39" s="26" t="s">
        <v>138</v>
      </c>
      <c r="E39" s="27">
        <v>36157</v>
      </c>
      <c r="F39" s="26" t="s">
        <v>209</v>
      </c>
      <c r="G39" s="26" t="s">
        <v>212</v>
      </c>
      <c r="H39" s="28">
        <f>HLOOKUP(VLOOKUP($A39,Sheet!$A$7:$DG$148,'TN01-04'!H$11,0),$H$1:$T$2,2,1)</f>
        <v>3.33</v>
      </c>
      <c r="I39" s="28">
        <f>HLOOKUP(VLOOKUP($A39,Sheet!$A$7:$DG$148,'TN01-04'!I$11,0),$H$1:$T$2,2,1)</f>
        <v>3</v>
      </c>
      <c r="J39" s="28">
        <f>HLOOKUP(VLOOKUP($A39,Sheet!$A$7:$DG$148,'TN01-04'!J$11,0),$H$1:$T$2,2,1)</f>
        <v>3</v>
      </c>
      <c r="K39" s="28">
        <f>HLOOKUP(VLOOKUP($A39,Sheet!$A$7:$DG$148,'TN01-04'!K$11,0),$H$1:$T$2,2,1)</f>
        <v>2</v>
      </c>
      <c r="L39" s="28">
        <f>HLOOKUP(VLOOKUP($A39,Sheet!$A$7:$DG$148,'TN01-04'!L$11,0),$H$1:$T$2,2,1)</f>
        <v>2.33</v>
      </c>
      <c r="M39" s="28">
        <f>HLOOKUP(VLOOKUP($A39,Sheet!$A$7:$DG$148,'TN01-04'!M$11,0),$H$1:$T$2,2,1)</f>
        <v>2.65</v>
      </c>
      <c r="N39" s="28">
        <f>HLOOKUP(VLOOKUP($A39,Sheet!$A$7:$DG$148,'TN01-04'!N$11,0),$H$1:$T$2,2,1)</f>
        <v>1</v>
      </c>
      <c r="O39" s="28">
        <f>HLOOKUP(VLOOKUP($A39,Sheet!$A$7:$DG$148,'TN01-04'!O$11,0),$H$1:$T$2,2,1)</f>
        <v>0</v>
      </c>
      <c r="P39" s="28">
        <f>HLOOKUP(VLOOKUP($A39,Sheet!$A$7:$DG$148,'TN01-04'!P$11,0),$H$1:$T$2,2,1)</f>
        <v>2.65</v>
      </c>
      <c r="Q39" s="28">
        <f>HLOOKUP(VLOOKUP($A39,Sheet!$A$7:$DG$148,'TN01-04'!Q$11,0),$H$1:$T$2,2,1)</f>
        <v>0</v>
      </c>
      <c r="R39" s="28">
        <f>HLOOKUP(VLOOKUP($A39,Sheet!$A$7:$DG$148,'TN01-04'!R$11,0),$H$1:$T$2,2,1)</f>
        <v>0</v>
      </c>
      <c r="S39" s="28">
        <f>HLOOKUP(VLOOKUP($A39,Sheet!$A$7:$DG$148,'TN01-04'!S$11,0),$H$1:$T$2,2,1)</f>
        <v>0</v>
      </c>
      <c r="T39" s="28">
        <f>HLOOKUP(VLOOKUP($A39,Sheet!$A$7:$DG$148,'TN01-04'!T$11,0),$H$1:$T$2,2,1)</f>
        <v>2.33</v>
      </c>
      <c r="U39" s="28">
        <f>HLOOKUP(VLOOKUP($A39,Sheet!$A$7:$DG$148,'TN01-04'!U$11,0),$H$1:$T$2,2,1)</f>
        <v>3.33</v>
      </c>
      <c r="V39" s="28">
        <f>HLOOKUP(VLOOKUP($A39,Sheet!$A$7:$DG$148,'TN01-04'!V$11,0),$H$1:$T$2,2,1)</f>
        <v>0</v>
      </c>
      <c r="W39" s="28">
        <f>HLOOKUP(VLOOKUP($A39,Sheet!$A$7:$DG$148,'TN01-04'!W$11,0),$H$1:$T$2,2,1)</f>
        <v>4</v>
      </c>
      <c r="X39" s="28">
        <f>HLOOKUP(VLOOKUP($A39,Sheet!$A$7:$DG$148,'TN01-04'!X$11,0),$H$1:$T$2,2,1)</f>
        <v>3.65</v>
      </c>
      <c r="Y39" s="28">
        <f>HLOOKUP(VLOOKUP($A39,Sheet!$A$7:$DG$148,'TN01-04'!Y$11,0),$H$1:$T$2,2,1)</f>
        <v>3</v>
      </c>
      <c r="Z39" s="28">
        <f>HLOOKUP(VLOOKUP($A39,Sheet!$A$7:$DG$148,'TN01-04'!Z$11,0),$H$1:$T$2,2,1)</f>
        <v>3.65</v>
      </c>
      <c r="AA39" s="28">
        <f>HLOOKUP(VLOOKUP($A39,Sheet!$A$7:$DG$148,'TN01-04'!AA$11,0),$H$1:$T$2,2,1)</f>
        <v>2</v>
      </c>
      <c r="AB39" s="28">
        <f>HLOOKUP(VLOOKUP($A39,Sheet!$A$7:$DG$148,'TN01-04'!AB$11,0),$H$1:$T$2,2,1)</f>
        <v>2.33</v>
      </c>
      <c r="AC39" s="28">
        <f>HLOOKUP(VLOOKUP($A39,Sheet!$A$7:$DG$148,'TN01-04'!AC$11,0),$H$1:$T$2,2,1)</f>
        <v>1.65</v>
      </c>
      <c r="AD39" s="28">
        <f>HLOOKUP(VLOOKUP($A39,Sheet!$A$7:$DG$148,'TN01-04'!AD$11,0),$H$1:$T$2,2,1)</f>
        <v>2</v>
      </c>
      <c r="AE39" s="28">
        <f>HLOOKUP(VLOOKUP($A39,Sheet!$A$7:$DG$148,'TN01-04'!AE$11,0),$H$1:$T$2,2,1)</f>
        <v>1.65</v>
      </c>
      <c r="AF39" s="28">
        <f>HLOOKUP(VLOOKUP($A39,Sheet!$A$7:$DG$148,'TN01-04'!AF$11,0),$H$1:$T$2,2,1)</f>
        <v>1.65</v>
      </c>
      <c r="AG39" s="28">
        <f>HLOOKUP(VLOOKUP($A39,Sheet!$A$7:$DG$148,'TN01-04'!AG$11,0),$H$1:$T$2,2,1)</f>
        <v>1.65</v>
      </c>
      <c r="AH39" s="28">
        <f>HLOOKUP(VLOOKUP($A39,Sheet!$A$7:$DG$148,'TN01-04'!AH$11,0),$H$1:$T$2,2,1)</f>
        <v>3</v>
      </c>
      <c r="AI39" s="28">
        <f>HLOOKUP(VLOOKUP($A39,Sheet!$A$7:$DG$148,'TN01-04'!AI$11,0),$H$1:$T$2,2,1)</f>
        <v>2.33</v>
      </c>
      <c r="AJ39" s="28">
        <f>HLOOKUP(VLOOKUP($A39,Sheet!$A$7:$DG$148,'TN01-04'!AJ$11,0),$H$1:$T$2,2,1)</f>
        <v>1.65</v>
      </c>
      <c r="AK39" s="33">
        <f>IF(VLOOKUP($A39,Sheet!$A$7:$DG$148,'TN01-04'!AK$11,0)="","",VLOOKUP($A39,Sheet!$A$7:$DG$148,'TN01-04'!AK$11,0))</f>
        <v>51</v>
      </c>
      <c r="AL39" s="36">
        <f>IF(VLOOKUP($A39,Sheet!$A$7:$DG$148,'TN01-04'!AL$11,0)="","",VLOOKUP($A39,Sheet!$A$7:$DG$148,'TN01-04'!AL$11,0))</f>
        <v>0</v>
      </c>
      <c r="AM39" s="28">
        <f>HLOOKUP(VLOOKUP($A39,Sheet!$A$7:$DG$148,'TN01-04'!AM$11,0),$H$1:$T$2,2,1)</f>
        <v>3</v>
      </c>
      <c r="AN39" s="28">
        <f>HLOOKUP(VLOOKUP($A39,Sheet!$A$7:$DG$148,'TN01-04'!AN$11,0),$H$1:$T$2,2,1)</f>
        <v>3.33</v>
      </c>
      <c r="AO39" s="28">
        <f>HLOOKUP(VLOOKUP($A39,Sheet!$A$7:$DG$148,'TN01-04'!AO$11,0),$H$1:$T$2,2,1)</f>
        <v>0</v>
      </c>
      <c r="AP39" s="28">
        <f>HLOOKUP(VLOOKUP($A39,Sheet!$A$7:$DG$148,'TN01-04'!AP$11,0),$H$1:$T$2,2,1)</f>
        <v>0</v>
      </c>
      <c r="AQ39" s="28">
        <f>HLOOKUP(VLOOKUP($A39,Sheet!$A$7:$DG$148,'TN01-04'!AQ$11,0),$H$1:$T$2,2,1)</f>
        <v>2</v>
      </c>
      <c r="AR39" s="28">
        <f>HLOOKUP(VLOOKUP($A39,Sheet!$A$7:$DG$148,'TN01-04'!AR$11,0),$H$1:$T$2,2,1)</f>
        <v>0</v>
      </c>
      <c r="AS39" s="28">
        <f>HLOOKUP(VLOOKUP($A39,Sheet!$A$7:$DG$148,'TN01-04'!AS$11,0),$H$1:$T$2,2,1)</f>
        <v>0</v>
      </c>
      <c r="AT39" s="28">
        <f>HLOOKUP(VLOOKUP($A39,Sheet!$A$7:$DG$148,'TN01-04'!AT$11,0),$H$1:$T$2,2,1)</f>
        <v>0</v>
      </c>
      <c r="AU39" s="28">
        <f>HLOOKUP(VLOOKUP($A39,Sheet!$A$7:$DG$148,'TN01-04'!AU$11,0),$H$1:$T$2,2,1)</f>
        <v>0</v>
      </c>
      <c r="AV39" s="28">
        <f>HLOOKUP(VLOOKUP($A39,Sheet!$A$7:$DG$148,'TN01-04'!AV$11,0),$H$1:$T$2,2,1)</f>
        <v>0</v>
      </c>
      <c r="AW39" s="28">
        <f>HLOOKUP(VLOOKUP($A39,Sheet!$A$7:$DG$148,'TN01-04'!AW$11,0),$H$1:$T$2,2,1)</f>
        <v>3.33</v>
      </c>
      <c r="AX39" s="28">
        <f>HLOOKUP(VLOOKUP($A39,Sheet!$A$7:$DG$148,'TN01-04'!AX$11,0),$H$1:$T$2,2,1)</f>
        <v>0</v>
      </c>
      <c r="AY39" s="28">
        <f>HLOOKUP(VLOOKUP($A39,Sheet!$A$7:$DG$148,'TN01-04'!AY$11,0),$H$1:$T$2,2,1)</f>
        <v>0</v>
      </c>
      <c r="AZ39" s="28">
        <f>HLOOKUP(VLOOKUP($A39,Sheet!$A$7:$DG$148,'TN01-04'!AZ$11,0),$H$1:$T$2,2,1)</f>
        <v>0</v>
      </c>
      <c r="BA39" s="28">
        <f>HLOOKUP(VLOOKUP($A39,Sheet!$A$7:$DG$148,'TN01-04'!BA$11,0),$H$1:$T$2,2,1)</f>
        <v>3</v>
      </c>
      <c r="BB39" s="33">
        <f>IF(VLOOKUP($A39,Sheet!$A$7:$DG$148,'TN01-04'!BB$11,0)="","",VLOOKUP($A39,Sheet!$A$7:$DG$148,'TN01-04'!BB$11,0))</f>
        <v>5</v>
      </c>
      <c r="BC39" s="36">
        <f>IF(VLOOKUP($A39,Sheet!$A$7:$DG$148,'TN01-04'!BC$11,0)="","",VLOOKUP($A39,Sheet!$A$7:$DG$148,'TN01-04'!BC$11,0))</f>
        <v>0</v>
      </c>
      <c r="BD39" s="28">
        <f>HLOOKUP(VLOOKUP($A39,Sheet!$A$7:$DG$148,'TN01-04'!BD$11,0),$H$1:$T$2,2,1)</f>
        <v>1.65</v>
      </c>
      <c r="BE39" s="28">
        <f>HLOOKUP(VLOOKUP($A39,Sheet!$A$7:$DG$148,'TN01-04'!BE$11,0),$H$1:$T$2,2,1)</f>
        <v>1.65</v>
      </c>
      <c r="BF39" s="28">
        <f>HLOOKUP(VLOOKUP($A39,Sheet!$A$7:$DG$148,'TN01-04'!BF$11,0),$H$1:$T$2,2,1)</f>
        <v>2.33</v>
      </c>
      <c r="BG39" s="28">
        <f>HLOOKUP(VLOOKUP($A39,Sheet!$A$7:$DG$148,'TN01-04'!BG$11,0),$H$1:$T$2,2,1)</f>
        <v>2</v>
      </c>
      <c r="BH39" s="28">
        <f>HLOOKUP(VLOOKUP($A39,Sheet!$A$7:$DG$148,'TN01-04'!BH$11,0),$H$1:$T$2,2,1)</f>
        <v>2</v>
      </c>
      <c r="BI39" s="28">
        <f>HLOOKUP(VLOOKUP($A39,Sheet!$A$7:$DG$148,'TN01-04'!BI$11,0),$H$1:$T$2,2,1)</f>
        <v>3</v>
      </c>
      <c r="BJ39" s="28">
        <f>HLOOKUP(VLOOKUP($A39,Sheet!$A$7:$DG$148,'TN01-04'!BJ$11,0),$H$1:$T$2,2,1)</f>
        <v>3.33</v>
      </c>
      <c r="BK39" s="28">
        <f>HLOOKUP(VLOOKUP($A39,Sheet!$A$7:$DG$148,'TN01-04'!BK$11,0),$H$1:$T$2,2,1)</f>
        <v>2</v>
      </c>
      <c r="BL39" s="28">
        <f>HLOOKUP(VLOOKUP($A39,Sheet!$A$7:$DG$148,'TN01-04'!BL$11,0),$H$1:$T$2,2,1)</f>
        <v>1.65</v>
      </c>
      <c r="BM39" s="28">
        <f>HLOOKUP(VLOOKUP($A39,Sheet!$A$7:$DG$148,'TN01-04'!BM$11,0),$H$1:$T$2,2,1)</f>
        <v>1.65</v>
      </c>
      <c r="BN39" s="28">
        <f>HLOOKUP(VLOOKUP($A39,Sheet!$A$7:$DG$148,'TN01-04'!BN$11,0),$H$1:$T$2,2,1)</f>
        <v>2</v>
      </c>
      <c r="BO39" s="28">
        <f>HLOOKUP(VLOOKUP($A39,Sheet!$A$7:$DG$148,'TN01-04'!BO$11,0),$H$1:$T$2,2,1)</f>
        <v>2</v>
      </c>
      <c r="BP39" s="28">
        <f>HLOOKUP(VLOOKUP($A39,Sheet!$A$7:$DG$148,'TN01-04'!BP$11,0),$H$1:$T$2,2,1)</f>
        <v>1.65</v>
      </c>
      <c r="BQ39" s="28">
        <f>HLOOKUP(VLOOKUP($A39,Sheet!$A$7:$DG$148,'TN01-04'!BQ$11,0),$H$1:$T$2,2,1)</f>
        <v>0</v>
      </c>
      <c r="BR39" s="28">
        <f>HLOOKUP(VLOOKUP($A39,Sheet!$A$7:$DG$148,'TN01-04'!BR$11,0),$H$1:$T$2,2,1)</f>
        <v>3.33</v>
      </c>
      <c r="BS39" s="28">
        <f>HLOOKUP(VLOOKUP($A39,Sheet!$A$7:$DG$148,'TN01-04'!BS$11,0),$H$1:$T$2,2,1)</f>
        <v>2.65</v>
      </c>
      <c r="BT39" s="28">
        <f>HLOOKUP(VLOOKUP($A39,Sheet!$A$7:$DG$148,'TN01-04'!BT$11,0),$H$1:$T$2,2,1)</f>
        <v>2</v>
      </c>
      <c r="BU39" s="28">
        <f>HLOOKUP(VLOOKUP($A39,Sheet!$A$7:$DG$148,'TN01-04'!BU$11,0),$H$1:$T$2,2,1)</f>
        <v>2.65</v>
      </c>
      <c r="BV39" s="28">
        <f>HLOOKUP(VLOOKUP($A39,Sheet!$A$7:$DG$148,'TN01-04'!BV$11,0),$H$1:$T$2,2,1)</f>
        <v>2.65</v>
      </c>
      <c r="BW39" s="28">
        <f>HLOOKUP(VLOOKUP($A39,Sheet!$A$7:$DG$148,'TN01-04'!BW$11,0),$H$1:$T$2,2,1)</f>
        <v>3</v>
      </c>
      <c r="BX39" s="33">
        <f>IF(VLOOKUP($A39,Sheet!$A$7:$DG$148,'TN01-04'!BX$11,0)="","",VLOOKUP($A39,Sheet!$A$7:$DG$148,'TN01-04'!BX$11,0))</f>
        <v>50</v>
      </c>
      <c r="BY39" s="36">
        <f>IF(VLOOKUP($A39,Sheet!$A$7:$DG$148,'TN01-04'!BY$11,0)="","",VLOOKUP($A39,Sheet!$A$7:$DG$148,'TN01-04'!BY$11,0))</f>
        <v>0</v>
      </c>
      <c r="BZ39" s="28">
        <f>HLOOKUP(VLOOKUP($A39,Sheet!$A$7:$DG$148,'TN01-04'!BZ$11,0),$H$1:$T$2,2,1)</f>
        <v>0</v>
      </c>
      <c r="CA39" s="28">
        <f>HLOOKUP(VLOOKUP($A39,Sheet!$A$7:$DG$148,'TN01-04'!CA$11,0),$H$1:$T$2,2,1)</f>
        <v>2.65</v>
      </c>
      <c r="CB39" s="28">
        <f>HLOOKUP(VLOOKUP($A39,Sheet!$A$7:$DG$148,'TN01-04'!CB$11,0),$H$1:$T$2,2,1)</f>
        <v>2.65</v>
      </c>
      <c r="CC39" s="28">
        <f>HLOOKUP(VLOOKUP($A39,Sheet!$A$7:$DG$148,'TN01-04'!CC$11,0),$H$1:$T$2,2,1)</f>
        <v>0</v>
      </c>
      <c r="CD39" s="28">
        <f>HLOOKUP(VLOOKUP($A39,Sheet!$A$7:$DG$148,'TN01-04'!CD$11,0),$H$1:$T$2,2,1)</f>
        <v>3</v>
      </c>
      <c r="CE39" s="28">
        <f>HLOOKUP(VLOOKUP($A39,Sheet!$A$7:$DG$148,'TN01-04'!CE$11,0),$H$1:$T$2,2,1)</f>
        <v>2.33</v>
      </c>
      <c r="CF39" s="28">
        <f>HLOOKUP(VLOOKUP($A39,Sheet!$A$7:$DG$148,'TN01-04'!CF$11,0),$H$1:$T$2,2,1)</f>
        <v>2.33</v>
      </c>
      <c r="CG39" s="28">
        <f>HLOOKUP(VLOOKUP($A39,Sheet!$A$7:$DG$148,'TN01-04'!CG$11,0),$H$1:$T$2,2,1)</f>
        <v>1.65</v>
      </c>
      <c r="CH39" s="28">
        <f>HLOOKUP(VLOOKUP($A39,Sheet!$A$7:$DG$148,'TN01-04'!CH$11,0),$H$1:$T$2,2,1)</f>
        <v>0</v>
      </c>
      <c r="CI39" s="28">
        <f>HLOOKUP(VLOOKUP($A39,Sheet!$A$7:$DG$148,'TN01-04'!CI$11,0),$H$1:$T$2,2,1)</f>
        <v>2.65</v>
      </c>
      <c r="CJ39" s="28">
        <f>HLOOKUP(VLOOKUP($A39,Sheet!$A$7:$DG$148,'TN01-04'!CJ$11,0),$H$1:$T$2,2,1)</f>
        <v>0</v>
      </c>
      <c r="CK39" s="28">
        <f>HLOOKUP(VLOOKUP($A39,Sheet!$A$7:$DG$148,'TN01-04'!CK$11,0),$H$1:$T$2,2,1)</f>
        <v>0</v>
      </c>
      <c r="CL39" s="28">
        <f>HLOOKUP(VLOOKUP($A39,Sheet!$A$7:$DG$148,'TN01-04'!CL$11,0),$H$1:$T$2,2,1)</f>
        <v>0</v>
      </c>
      <c r="CM39" s="28">
        <f>HLOOKUP(VLOOKUP($A39,Sheet!$A$7:$DG$148,'TN01-04'!CM$11,0),$H$1:$T$2,2,1)</f>
        <v>0</v>
      </c>
      <c r="CN39" s="28">
        <f>HLOOKUP(VLOOKUP($A39,Sheet!$A$7:$DG$148,'TN01-04'!CN$11,0),$H$1:$T$2,2,1)</f>
        <v>2.65</v>
      </c>
      <c r="CO39" s="28">
        <f>HLOOKUP(VLOOKUP($A39,Sheet!$A$7:$DG$148,'TN01-04'!CO$11,0),$H$1:$T$2,2,1)</f>
        <v>3</v>
      </c>
      <c r="CP39" s="28">
        <f>HLOOKUP(VLOOKUP($A39,Sheet!$A$7:$DG$148,'TN01-04'!CP$11,0),$H$1:$T$2,2,1)</f>
        <v>3</v>
      </c>
      <c r="CQ39" s="28">
        <f>HLOOKUP(VLOOKUP($A39,Sheet!$A$7:$DG$148,'TN01-04'!CQ$11,0),$H$1:$T$2,2,1)</f>
        <v>2.33</v>
      </c>
      <c r="CR39" s="28">
        <f>HLOOKUP(VLOOKUP($A39,Sheet!$A$7:$DG$148,'TN01-04'!CR$11,0),$H$1:$T$2,2,1)</f>
        <v>2.33</v>
      </c>
      <c r="CS39" s="33">
        <f>IF(VLOOKUP($A39,Sheet!$A$7:$DG$148,'TN01-04'!CS$11,0)="","",VLOOKUP($A39,Sheet!$A$7:$DG$148,'TN01-04'!CS$11,0))</f>
        <v>27</v>
      </c>
      <c r="CT39" s="36">
        <f>IF(VLOOKUP($A39,Sheet!$A$7:$DG$148,'TN01-04'!CT$11,0)="","",VLOOKUP($A39,Sheet!$A$7:$DG$148,'TN01-04'!CT$11,0))</f>
        <v>0</v>
      </c>
      <c r="CU39" s="38">
        <f t="shared" si="2"/>
        <v>128</v>
      </c>
      <c r="CV39" s="38">
        <f t="shared" si="2"/>
        <v>0</v>
      </c>
      <c r="CW39" s="38">
        <f t="shared" si="3"/>
        <v>0</v>
      </c>
      <c r="CX39" s="38">
        <f t="shared" si="4"/>
        <v>128</v>
      </c>
      <c r="CY39" s="38">
        <f t="shared" si="5"/>
        <v>2.38</v>
      </c>
      <c r="CZ39" s="38"/>
      <c r="DA39" s="28">
        <f>HLOOKUP(VLOOKUP($A39,Sheet!$A$7:$DG$148,'TN01-04'!DA$11,0),$H$1:$T$2,2,1)</f>
        <v>0</v>
      </c>
      <c r="DB39" s="28">
        <f>HLOOKUP(VLOOKUP($A39,Sheet!$A$7:$DG$148,'TN01-04'!DB$11,0),$H$1:$T$2,2,1)</f>
        <v>0</v>
      </c>
      <c r="DC39" s="28">
        <f>HLOOKUP(VLOOKUP($A39,Sheet!$A$7:$DG$148,'TN01-04'!DC$11,0),$H$1:$T$2,2,1)</f>
        <v>2</v>
      </c>
      <c r="DD39" s="28">
        <f>HLOOKUP(VLOOKUP($A39,Sheet!$A$7:$DG$148,'TN01-04'!DD$11,0),$H$1:$T$2,2,1)</f>
        <v>0</v>
      </c>
      <c r="DE39" s="38"/>
      <c r="DF39" s="38">
        <f t="shared" si="6"/>
        <v>2</v>
      </c>
      <c r="DG39" s="38"/>
      <c r="DH39" s="33">
        <f>IF(VLOOKUP($A39,Sheet!$A$7:$DG$148,'TN01-04'!DH$11,0)="","",VLOOKUP($A39,Sheet!$A$7:$DG$148,'TN01-04'!DH$11,0))</f>
        <v>5</v>
      </c>
      <c r="DI39" s="36">
        <f>IF(VLOOKUP($A39,Sheet!$A$7:$DG$148,'TN01-04'!DI$11,0)="","",VLOOKUP($A39,Sheet!$A$7:$DG$148,'TN01-04'!DI$11,0))</f>
        <v>0</v>
      </c>
      <c r="DJ39" s="38">
        <f t="shared" si="7"/>
        <v>133</v>
      </c>
      <c r="DK39" s="38">
        <f t="shared" si="8"/>
        <v>0</v>
      </c>
      <c r="DL39" s="38">
        <f t="shared" si="9"/>
        <v>2.37</v>
      </c>
      <c r="DM39" s="38"/>
      <c r="DN39" s="33">
        <f>IF(VLOOKUP($A39,Sheet!$A$7:$DG$148,'TN01-04'!DN$11,0)="","",VLOOKUP($A39,Sheet!$A$7:$DG$148,'TN01-04'!DN$11,0))</f>
        <v>138</v>
      </c>
      <c r="DO39" s="36">
        <f>IF(VLOOKUP($A39,Sheet!$A$7:$DG$148,'TN01-04'!DO$11,0)="","",VLOOKUP($A39,Sheet!$A$7:$DG$148,'TN01-04'!DO$11,0))</f>
        <v>0</v>
      </c>
      <c r="DP39" s="28">
        <f>IF(VLOOKUP($A39,Sheet!$A$7:$DG$148,'TN01-04'!DP$11,0)="","",VLOOKUP($A39,Sheet!$A$7:$DG$148,'TN01-04'!DP$11,0))</f>
        <v>137</v>
      </c>
      <c r="DQ39" s="28">
        <f>IF(VLOOKUP($A39,Sheet!$A$7:$DG$148,'TN01-04'!DQ$11,0)="","",VLOOKUP($A39,Sheet!$A$7:$DG$148,'TN01-04'!DQ$11,0))</f>
        <v>138</v>
      </c>
      <c r="DR39" s="28">
        <f>IF(VLOOKUP($A39,Sheet!$A$7:$DG$148,'TN01-04'!DR$11,0)="","",VLOOKUP($A39,Sheet!$A$7:$DG$148,'TN01-04'!DR$11,0))</f>
        <v>6.21</v>
      </c>
      <c r="DS39" s="28">
        <f>IF(VLOOKUP($A39,Sheet!$A$7:$DG$148,'TN01-04'!DS$11,0)="","",VLOOKUP($A39,Sheet!$A$7:$DG$148,'TN01-04'!DS$11,0))</f>
        <v>2.37</v>
      </c>
      <c r="DT39" s="28" t="str">
        <f>IF(VLOOKUP($A39,Sheet!$A$7:$DG$148,'TN01-04'!DT$11,0)="","",VLOOKUP($A39,Sheet!$A$7:$DG$148,'TN01-04'!DT$11,0))</f>
        <v/>
      </c>
      <c r="DU39" s="42">
        <f t="shared" si="10"/>
        <v>0</v>
      </c>
    </row>
    <row r="40" spans="1:125" ht="15.95" customHeight="1" x14ac:dyDescent="0.2">
      <c r="A40" s="25">
        <v>2220724335</v>
      </c>
      <c r="B40" s="26" t="s">
        <v>16</v>
      </c>
      <c r="C40" s="26" t="s">
        <v>59</v>
      </c>
      <c r="D40" s="26" t="s">
        <v>24</v>
      </c>
      <c r="E40" s="27">
        <v>36075</v>
      </c>
      <c r="F40" s="26" t="s">
        <v>209</v>
      </c>
      <c r="G40" s="26" t="s">
        <v>212</v>
      </c>
      <c r="H40" s="28">
        <f>HLOOKUP(VLOOKUP($A40,Sheet!$A$7:$DG$148,'TN01-04'!H$11,0),$H$1:$T$2,2,1)</f>
        <v>3.65</v>
      </c>
      <c r="I40" s="28">
        <f>HLOOKUP(VLOOKUP($A40,Sheet!$A$7:$DG$148,'TN01-04'!I$11,0),$H$1:$T$2,2,1)</f>
        <v>3</v>
      </c>
      <c r="J40" s="28">
        <f>HLOOKUP(VLOOKUP($A40,Sheet!$A$7:$DG$148,'TN01-04'!J$11,0),$H$1:$T$2,2,1)</f>
        <v>4</v>
      </c>
      <c r="K40" s="28">
        <f>HLOOKUP(VLOOKUP($A40,Sheet!$A$7:$DG$148,'TN01-04'!K$11,0),$H$1:$T$2,2,1)</f>
        <v>3.65</v>
      </c>
      <c r="L40" s="28">
        <f>HLOOKUP(VLOOKUP($A40,Sheet!$A$7:$DG$148,'TN01-04'!L$11,0),$H$1:$T$2,2,1)</f>
        <v>2.33</v>
      </c>
      <c r="M40" s="28">
        <f>HLOOKUP(VLOOKUP($A40,Sheet!$A$7:$DG$148,'TN01-04'!M$11,0),$H$1:$T$2,2,1)</f>
        <v>3</v>
      </c>
      <c r="N40" s="28">
        <f>HLOOKUP(VLOOKUP($A40,Sheet!$A$7:$DG$148,'TN01-04'!N$11,0),$H$1:$T$2,2,1)</f>
        <v>3.33</v>
      </c>
      <c r="O40" s="28">
        <f>HLOOKUP(VLOOKUP($A40,Sheet!$A$7:$DG$148,'TN01-04'!O$11,0),$H$1:$T$2,2,1)</f>
        <v>0</v>
      </c>
      <c r="P40" s="28">
        <f>HLOOKUP(VLOOKUP($A40,Sheet!$A$7:$DG$148,'TN01-04'!P$11,0),$H$1:$T$2,2,1)</f>
        <v>3.33</v>
      </c>
      <c r="Q40" s="28">
        <f>HLOOKUP(VLOOKUP($A40,Sheet!$A$7:$DG$148,'TN01-04'!Q$11,0),$H$1:$T$2,2,1)</f>
        <v>0</v>
      </c>
      <c r="R40" s="28">
        <f>HLOOKUP(VLOOKUP($A40,Sheet!$A$7:$DG$148,'TN01-04'!R$11,0),$H$1:$T$2,2,1)</f>
        <v>0</v>
      </c>
      <c r="S40" s="28">
        <f>HLOOKUP(VLOOKUP($A40,Sheet!$A$7:$DG$148,'TN01-04'!S$11,0),$H$1:$T$2,2,1)</f>
        <v>0</v>
      </c>
      <c r="T40" s="28">
        <f>HLOOKUP(VLOOKUP($A40,Sheet!$A$7:$DG$148,'TN01-04'!T$11,0),$H$1:$T$2,2,1)</f>
        <v>0</v>
      </c>
      <c r="U40" s="28">
        <f>HLOOKUP(VLOOKUP($A40,Sheet!$A$7:$DG$148,'TN01-04'!U$11,0),$H$1:$T$2,2,1)</f>
        <v>3.65</v>
      </c>
      <c r="V40" s="28">
        <f>HLOOKUP(VLOOKUP($A40,Sheet!$A$7:$DG$148,'TN01-04'!V$11,0),$H$1:$T$2,2,1)</f>
        <v>2.65</v>
      </c>
      <c r="W40" s="28">
        <f>HLOOKUP(VLOOKUP($A40,Sheet!$A$7:$DG$148,'TN01-04'!W$11,0),$H$1:$T$2,2,1)</f>
        <v>3.65</v>
      </c>
      <c r="X40" s="28">
        <f>HLOOKUP(VLOOKUP($A40,Sheet!$A$7:$DG$148,'TN01-04'!X$11,0),$H$1:$T$2,2,1)</f>
        <v>3.65</v>
      </c>
      <c r="Y40" s="28">
        <f>HLOOKUP(VLOOKUP($A40,Sheet!$A$7:$DG$148,'TN01-04'!Y$11,0),$H$1:$T$2,2,1)</f>
        <v>3.33</v>
      </c>
      <c r="Z40" s="28">
        <f>HLOOKUP(VLOOKUP($A40,Sheet!$A$7:$DG$148,'TN01-04'!Z$11,0),$H$1:$T$2,2,1)</f>
        <v>3</v>
      </c>
      <c r="AA40" s="28">
        <f>HLOOKUP(VLOOKUP($A40,Sheet!$A$7:$DG$148,'TN01-04'!AA$11,0),$H$1:$T$2,2,1)</f>
        <v>2.33</v>
      </c>
      <c r="AB40" s="28">
        <f>HLOOKUP(VLOOKUP($A40,Sheet!$A$7:$DG$148,'TN01-04'!AB$11,0),$H$1:$T$2,2,1)</f>
        <v>3</v>
      </c>
      <c r="AC40" s="28">
        <f>HLOOKUP(VLOOKUP($A40,Sheet!$A$7:$DG$148,'TN01-04'!AC$11,0),$H$1:$T$2,2,1)</f>
        <v>3</v>
      </c>
      <c r="AD40" s="28">
        <f>HLOOKUP(VLOOKUP($A40,Sheet!$A$7:$DG$148,'TN01-04'!AD$11,0),$H$1:$T$2,2,1)</f>
        <v>3.65</v>
      </c>
      <c r="AE40" s="28">
        <f>HLOOKUP(VLOOKUP($A40,Sheet!$A$7:$DG$148,'TN01-04'!AE$11,0),$H$1:$T$2,2,1)</f>
        <v>2.33</v>
      </c>
      <c r="AF40" s="28">
        <f>HLOOKUP(VLOOKUP($A40,Sheet!$A$7:$DG$148,'TN01-04'!AF$11,0),$H$1:$T$2,2,1)</f>
        <v>4</v>
      </c>
      <c r="AG40" s="28">
        <f>HLOOKUP(VLOOKUP($A40,Sheet!$A$7:$DG$148,'TN01-04'!AG$11,0),$H$1:$T$2,2,1)</f>
        <v>2.65</v>
      </c>
      <c r="AH40" s="28">
        <f>HLOOKUP(VLOOKUP($A40,Sheet!$A$7:$DG$148,'TN01-04'!AH$11,0),$H$1:$T$2,2,1)</f>
        <v>3</v>
      </c>
      <c r="AI40" s="28">
        <f>HLOOKUP(VLOOKUP($A40,Sheet!$A$7:$DG$148,'TN01-04'!AI$11,0),$H$1:$T$2,2,1)</f>
        <v>3</v>
      </c>
      <c r="AJ40" s="28">
        <f>HLOOKUP(VLOOKUP($A40,Sheet!$A$7:$DG$148,'TN01-04'!AJ$11,0),$H$1:$T$2,2,1)</f>
        <v>2.65</v>
      </c>
      <c r="AK40" s="33">
        <f>IF(VLOOKUP($A40,Sheet!$A$7:$DG$148,'TN01-04'!AK$11,0)="","",VLOOKUP($A40,Sheet!$A$7:$DG$148,'TN01-04'!AK$11,0))</f>
        <v>51</v>
      </c>
      <c r="AL40" s="36">
        <f>IF(VLOOKUP($A40,Sheet!$A$7:$DG$148,'TN01-04'!AL$11,0)="","",VLOOKUP($A40,Sheet!$A$7:$DG$148,'TN01-04'!AL$11,0))</f>
        <v>0</v>
      </c>
      <c r="AM40" s="28">
        <f>HLOOKUP(VLOOKUP($A40,Sheet!$A$7:$DG$148,'TN01-04'!AM$11,0),$H$1:$T$2,2,1)</f>
        <v>2.65</v>
      </c>
      <c r="AN40" s="28">
        <f>HLOOKUP(VLOOKUP($A40,Sheet!$A$7:$DG$148,'TN01-04'!AN$11,0),$H$1:$T$2,2,1)</f>
        <v>2</v>
      </c>
      <c r="AO40" s="28">
        <f>HLOOKUP(VLOOKUP($A40,Sheet!$A$7:$DG$148,'TN01-04'!AO$11,0),$H$1:$T$2,2,1)</f>
        <v>4</v>
      </c>
      <c r="AP40" s="28">
        <f>HLOOKUP(VLOOKUP($A40,Sheet!$A$7:$DG$148,'TN01-04'!AP$11,0),$H$1:$T$2,2,1)</f>
        <v>0</v>
      </c>
      <c r="AQ40" s="28">
        <f>HLOOKUP(VLOOKUP($A40,Sheet!$A$7:$DG$148,'TN01-04'!AQ$11,0),$H$1:$T$2,2,1)</f>
        <v>0</v>
      </c>
      <c r="AR40" s="28">
        <f>HLOOKUP(VLOOKUP($A40,Sheet!$A$7:$DG$148,'TN01-04'!AR$11,0),$H$1:$T$2,2,1)</f>
        <v>0</v>
      </c>
      <c r="AS40" s="28">
        <f>HLOOKUP(VLOOKUP($A40,Sheet!$A$7:$DG$148,'TN01-04'!AS$11,0),$H$1:$T$2,2,1)</f>
        <v>0</v>
      </c>
      <c r="AT40" s="28">
        <f>HLOOKUP(VLOOKUP($A40,Sheet!$A$7:$DG$148,'TN01-04'!AT$11,0),$H$1:$T$2,2,1)</f>
        <v>0</v>
      </c>
      <c r="AU40" s="28">
        <f>HLOOKUP(VLOOKUP($A40,Sheet!$A$7:$DG$148,'TN01-04'!AU$11,0),$H$1:$T$2,2,1)</f>
        <v>2.33</v>
      </c>
      <c r="AV40" s="28">
        <f>HLOOKUP(VLOOKUP($A40,Sheet!$A$7:$DG$148,'TN01-04'!AV$11,0),$H$1:$T$2,2,1)</f>
        <v>0</v>
      </c>
      <c r="AW40" s="28">
        <f>HLOOKUP(VLOOKUP($A40,Sheet!$A$7:$DG$148,'TN01-04'!AW$11,0),$H$1:$T$2,2,1)</f>
        <v>0</v>
      </c>
      <c r="AX40" s="28">
        <f>HLOOKUP(VLOOKUP($A40,Sheet!$A$7:$DG$148,'TN01-04'!AX$11,0),$H$1:$T$2,2,1)</f>
        <v>0</v>
      </c>
      <c r="AY40" s="28">
        <f>HLOOKUP(VLOOKUP($A40,Sheet!$A$7:$DG$148,'TN01-04'!AY$11,0),$H$1:$T$2,2,1)</f>
        <v>0</v>
      </c>
      <c r="AZ40" s="28">
        <f>HLOOKUP(VLOOKUP($A40,Sheet!$A$7:$DG$148,'TN01-04'!AZ$11,0),$H$1:$T$2,2,1)</f>
        <v>0</v>
      </c>
      <c r="BA40" s="28">
        <f>HLOOKUP(VLOOKUP($A40,Sheet!$A$7:$DG$148,'TN01-04'!BA$11,0),$H$1:$T$2,2,1)</f>
        <v>2.33</v>
      </c>
      <c r="BB40" s="33">
        <f>IF(VLOOKUP($A40,Sheet!$A$7:$DG$148,'TN01-04'!BB$11,0)="","",VLOOKUP($A40,Sheet!$A$7:$DG$148,'TN01-04'!BB$11,0))</f>
        <v>5</v>
      </c>
      <c r="BC40" s="36">
        <f>IF(VLOOKUP($A40,Sheet!$A$7:$DG$148,'TN01-04'!BC$11,0)="","",VLOOKUP($A40,Sheet!$A$7:$DG$148,'TN01-04'!BC$11,0))</f>
        <v>0</v>
      </c>
      <c r="BD40" s="28">
        <f>HLOOKUP(VLOOKUP($A40,Sheet!$A$7:$DG$148,'TN01-04'!BD$11,0),$H$1:$T$2,2,1)</f>
        <v>1.65</v>
      </c>
      <c r="BE40" s="28">
        <f>HLOOKUP(VLOOKUP($A40,Sheet!$A$7:$DG$148,'TN01-04'!BE$11,0),$H$1:$T$2,2,1)</f>
        <v>1</v>
      </c>
      <c r="BF40" s="28">
        <f>HLOOKUP(VLOOKUP($A40,Sheet!$A$7:$DG$148,'TN01-04'!BF$11,0),$H$1:$T$2,2,1)</f>
        <v>2.65</v>
      </c>
      <c r="BG40" s="28">
        <f>HLOOKUP(VLOOKUP($A40,Sheet!$A$7:$DG$148,'TN01-04'!BG$11,0),$H$1:$T$2,2,1)</f>
        <v>2.33</v>
      </c>
      <c r="BH40" s="28">
        <f>HLOOKUP(VLOOKUP($A40,Sheet!$A$7:$DG$148,'TN01-04'!BH$11,0),$H$1:$T$2,2,1)</f>
        <v>3</v>
      </c>
      <c r="BI40" s="28">
        <f>HLOOKUP(VLOOKUP($A40,Sheet!$A$7:$DG$148,'TN01-04'!BI$11,0),$H$1:$T$2,2,1)</f>
        <v>3</v>
      </c>
      <c r="BJ40" s="28">
        <f>HLOOKUP(VLOOKUP($A40,Sheet!$A$7:$DG$148,'TN01-04'!BJ$11,0),$H$1:$T$2,2,1)</f>
        <v>4</v>
      </c>
      <c r="BK40" s="28">
        <f>HLOOKUP(VLOOKUP($A40,Sheet!$A$7:$DG$148,'TN01-04'!BK$11,0),$H$1:$T$2,2,1)</f>
        <v>2.33</v>
      </c>
      <c r="BL40" s="28">
        <f>HLOOKUP(VLOOKUP($A40,Sheet!$A$7:$DG$148,'TN01-04'!BL$11,0),$H$1:$T$2,2,1)</f>
        <v>1.65</v>
      </c>
      <c r="BM40" s="28">
        <f>HLOOKUP(VLOOKUP($A40,Sheet!$A$7:$DG$148,'TN01-04'!BM$11,0),$H$1:$T$2,2,1)</f>
        <v>3</v>
      </c>
      <c r="BN40" s="28">
        <f>HLOOKUP(VLOOKUP($A40,Sheet!$A$7:$DG$148,'TN01-04'!BN$11,0),$H$1:$T$2,2,1)</f>
        <v>1</v>
      </c>
      <c r="BO40" s="28">
        <f>HLOOKUP(VLOOKUP($A40,Sheet!$A$7:$DG$148,'TN01-04'!BO$11,0),$H$1:$T$2,2,1)</f>
        <v>2.65</v>
      </c>
      <c r="BP40" s="28">
        <f>HLOOKUP(VLOOKUP($A40,Sheet!$A$7:$DG$148,'TN01-04'!BP$11,0),$H$1:$T$2,2,1)</f>
        <v>2.33</v>
      </c>
      <c r="BQ40" s="28">
        <f>HLOOKUP(VLOOKUP($A40,Sheet!$A$7:$DG$148,'TN01-04'!BQ$11,0),$H$1:$T$2,2,1)</f>
        <v>0</v>
      </c>
      <c r="BR40" s="28">
        <f>HLOOKUP(VLOOKUP($A40,Sheet!$A$7:$DG$148,'TN01-04'!BR$11,0),$H$1:$T$2,2,1)</f>
        <v>2</v>
      </c>
      <c r="BS40" s="28">
        <f>HLOOKUP(VLOOKUP($A40,Sheet!$A$7:$DG$148,'TN01-04'!BS$11,0),$H$1:$T$2,2,1)</f>
        <v>2.65</v>
      </c>
      <c r="BT40" s="28">
        <f>HLOOKUP(VLOOKUP($A40,Sheet!$A$7:$DG$148,'TN01-04'!BT$11,0),$H$1:$T$2,2,1)</f>
        <v>2.33</v>
      </c>
      <c r="BU40" s="28">
        <f>HLOOKUP(VLOOKUP($A40,Sheet!$A$7:$DG$148,'TN01-04'!BU$11,0),$H$1:$T$2,2,1)</f>
        <v>1.65</v>
      </c>
      <c r="BV40" s="28">
        <f>HLOOKUP(VLOOKUP($A40,Sheet!$A$7:$DG$148,'TN01-04'!BV$11,0),$H$1:$T$2,2,1)</f>
        <v>2.65</v>
      </c>
      <c r="BW40" s="28">
        <f>HLOOKUP(VLOOKUP($A40,Sheet!$A$7:$DG$148,'TN01-04'!BW$11,0),$H$1:$T$2,2,1)</f>
        <v>3.65</v>
      </c>
      <c r="BX40" s="33">
        <f>IF(VLOOKUP($A40,Sheet!$A$7:$DG$148,'TN01-04'!BX$11,0)="","",VLOOKUP($A40,Sheet!$A$7:$DG$148,'TN01-04'!BX$11,0))</f>
        <v>50</v>
      </c>
      <c r="BY40" s="36">
        <f>IF(VLOOKUP($A40,Sheet!$A$7:$DG$148,'TN01-04'!BY$11,0)="","",VLOOKUP($A40,Sheet!$A$7:$DG$148,'TN01-04'!BY$11,0))</f>
        <v>0</v>
      </c>
      <c r="BZ40" s="28">
        <f>HLOOKUP(VLOOKUP($A40,Sheet!$A$7:$DG$148,'TN01-04'!BZ$11,0),$H$1:$T$2,2,1)</f>
        <v>4</v>
      </c>
      <c r="CA40" s="28">
        <f>HLOOKUP(VLOOKUP($A40,Sheet!$A$7:$DG$148,'TN01-04'!CA$11,0),$H$1:$T$2,2,1)</f>
        <v>0</v>
      </c>
      <c r="CB40" s="28">
        <f>HLOOKUP(VLOOKUP($A40,Sheet!$A$7:$DG$148,'TN01-04'!CB$11,0),$H$1:$T$2,2,1)</f>
        <v>2.33</v>
      </c>
      <c r="CC40" s="28">
        <f>HLOOKUP(VLOOKUP($A40,Sheet!$A$7:$DG$148,'TN01-04'!CC$11,0),$H$1:$T$2,2,1)</f>
        <v>0</v>
      </c>
      <c r="CD40" s="28">
        <f>HLOOKUP(VLOOKUP($A40,Sheet!$A$7:$DG$148,'TN01-04'!CD$11,0),$H$1:$T$2,2,1)</f>
        <v>3.33</v>
      </c>
      <c r="CE40" s="28">
        <f>HLOOKUP(VLOOKUP($A40,Sheet!$A$7:$DG$148,'TN01-04'!CE$11,0),$H$1:$T$2,2,1)</f>
        <v>2.65</v>
      </c>
      <c r="CF40" s="28">
        <f>HLOOKUP(VLOOKUP($A40,Sheet!$A$7:$DG$148,'TN01-04'!CF$11,0),$H$1:$T$2,2,1)</f>
        <v>3.65</v>
      </c>
      <c r="CG40" s="28">
        <f>HLOOKUP(VLOOKUP($A40,Sheet!$A$7:$DG$148,'TN01-04'!CG$11,0),$H$1:$T$2,2,1)</f>
        <v>3</v>
      </c>
      <c r="CH40" s="28">
        <f>HLOOKUP(VLOOKUP($A40,Sheet!$A$7:$DG$148,'TN01-04'!CH$11,0),$H$1:$T$2,2,1)</f>
        <v>0</v>
      </c>
      <c r="CI40" s="28">
        <f>HLOOKUP(VLOOKUP($A40,Sheet!$A$7:$DG$148,'TN01-04'!CI$11,0),$H$1:$T$2,2,1)</f>
        <v>3</v>
      </c>
      <c r="CJ40" s="28">
        <f>HLOOKUP(VLOOKUP($A40,Sheet!$A$7:$DG$148,'TN01-04'!CJ$11,0),$H$1:$T$2,2,1)</f>
        <v>0</v>
      </c>
      <c r="CK40" s="28">
        <f>HLOOKUP(VLOOKUP($A40,Sheet!$A$7:$DG$148,'TN01-04'!CK$11,0),$H$1:$T$2,2,1)</f>
        <v>0</v>
      </c>
      <c r="CL40" s="28">
        <f>HLOOKUP(VLOOKUP($A40,Sheet!$A$7:$DG$148,'TN01-04'!CL$11,0),$H$1:$T$2,2,1)</f>
        <v>0</v>
      </c>
      <c r="CM40" s="28">
        <f>HLOOKUP(VLOOKUP($A40,Sheet!$A$7:$DG$148,'TN01-04'!CM$11,0),$H$1:$T$2,2,1)</f>
        <v>0</v>
      </c>
      <c r="CN40" s="28">
        <f>HLOOKUP(VLOOKUP($A40,Sheet!$A$7:$DG$148,'TN01-04'!CN$11,0),$H$1:$T$2,2,1)</f>
        <v>3</v>
      </c>
      <c r="CO40" s="28">
        <f>HLOOKUP(VLOOKUP($A40,Sheet!$A$7:$DG$148,'TN01-04'!CO$11,0),$H$1:$T$2,2,1)</f>
        <v>2.33</v>
      </c>
      <c r="CP40" s="28">
        <f>HLOOKUP(VLOOKUP($A40,Sheet!$A$7:$DG$148,'TN01-04'!CP$11,0),$H$1:$T$2,2,1)</f>
        <v>2.65</v>
      </c>
      <c r="CQ40" s="28">
        <f>HLOOKUP(VLOOKUP($A40,Sheet!$A$7:$DG$148,'TN01-04'!CQ$11,0),$H$1:$T$2,2,1)</f>
        <v>1.65</v>
      </c>
      <c r="CR40" s="28">
        <f>HLOOKUP(VLOOKUP($A40,Sheet!$A$7:$DG$148,'TN01-04'!CR$11,0),$H$1:$T$2,2,1)</f>
        <v>3</v>
      </c>
      <c r="CS40" s="33">
        <f>IF(VLOOKUP($A40,Sheet!$A$7:$DG$148,'TN01-04'!CS$11,0)="","",VLOOKUP($A40,Sheet!$A$7:$DG$148,'TN01-04'!CS$11,0))</f>
        <v>27</v>
      </c>
      <c r="CT40" s="36">
        <f>IF(VLOOKUP($A40,Sheet!$A$7:$DG$148,'TN01-04'!CT$11,0)="","",VLOOKUP($A40,Sheet!$A$7:$DG$148,'TN01-04'!CT$11,0))</f>
        <v>0</v>
      </c>
      <c r="CU40" s="38">
        <f t="shared" si="2"/>
        <v>128</v>
      </c>
      <c r="CV40" s="38">
        <f t="shared" si="2"/>
        <v>0</v>
      </c>
      <c r="CW40" s="38">
        <f t="shared" si="3"/>
        <v>0</v>
      </c>
      <c r="CX40" s="38">
        <f t="shared" si="4"/>
        <v>128</v>
      </c>
      <c r="CY40" s="38">
        <f t="shared" si="5"/>
        <v>2.75</v>
      </c>
      <c r="CZ40" s="38"/>
      <c r="DA40" s="28">
        <f>HLOOKUP(VLOOKUP($A40,Sheet!$A$7:$DG$148,'TN01-04'!DA$11,0),$H$1:$T$2,2,1)</f>
        <v>0</v>
      </c>
      <c r="DB40" s="28">
        <f>HLOOKUP(VLOOKUP($A40,Sheet!$A$7:$DG$148,'TN01-04'!DB$11,0),$H$1:$T$2,2,1)</f>
        <v>0</v>
      </c>
      <c r="DC40" s="28">
        <f>HLOOKUP(VLOOKUP($A40,Sheet!$A$7:$DG$148,'TN01-04'!DC$11,0),$H$1:$T$2,2,1)</f>
        <v>3.33</v>
      </c>
      <c r="DD40" s="28">
        <f>HLOOKUP(VLOOKUP($A40,Sheet!$A$7:$DG$148,'TN01-04'!DD$11,0),$H$1:$T$2,2,1)</f>
        <v>0</v>
      </c>
      <c r="DE40" s="38"/>
      <c r="DF40" s="38">
        <f t="shared" si="6"/>
        <v>3.33</v>
      </c>
      <c r="DG40" s="38"/>
      <c r="DH40" s="33">
        <f>IF(VLOOKUP($A40,Sheet!$A$7:$DG$148,'TN01-04'!DH$11,0)="","",VLOOKUP($A40,Sheet!$A$7:$DG$148,'TN01-04'!DH$11,0))</f>
        <v>5</v>
      </c>
      <c r="DI40" s="36">
        <f>IF(VLOOKUP($A40,Sheet!$A$7:$DG$148,'TN01-04'!DI$11,0)="","",VLOOKUP($A40,Sheet!$A$7:$DG$148,'TN01-04'!DI$11,0))</f>
        <v>0</v>
      </c>
      <c r="DJ40" s="38">
        <f t="shared" si="7"/>
        <v>133</v>
      </c>
      <c r="DK40" s="38">
        <f t="shared" si="8"/>
        <v>0</v>
      </c>
      <c r="DL40" s="38">
        <f t="shared" si="9"/>
        <v>2.78</v>
      </c>
      <c r="DM40" s="38"/>
      <c r="DN40" s="33">
        <f>IF(VLOOKUP($A40,Sheet!$A$7:$DG$148,'TN01-04'!DN$11,0)="","",VLOOKUP($A40,Sheet!$A$7:$DG$148,'TN01-04'!DN$11,0))</f>
        <v>138</v>
      </c>
      <c r="DO40" s="36">
        <f>IF(VLOOKUP($A40,Sheet!$A$7:$DG$148,'TN01-04'!DO$11,0)="","",VLOOKUP($A40,Sheet!$A$7:$DG$148,'TN01-04'!DO$11,0))</f>
        <v>0</v>
      </c>
      <c r="DP40" s="28">
        <f>IF(VLOOKUP($A40,Sheet!$A$7:$DG$148,'TN01-04'!DP$11,0)="","",VLOOKUP($A40,Sheet!$A$7:$DG$148,'TN01-04'!DP$11,0))</f>
        <v>137</v>
      </c>
      <c r="DQ40" s="28">
        <f>IF(VLOOKUP($A40,Sheet!$A$7:$DG$148,'TN01-04'!DQ$11,0)="","",VLOOKUP($A40,Sheet!$A$7:$DG$148,'TN01-04'!DQ$11,0))</f>
        <v>138</v>
      </c>
      <c r="DR40" s="28">
        <f>IF(VLOOKUP($A40,Sheet!$A$7:$DG$148,'TN01-04'!DR$11,0)="","",VLOOKUP($A40,Sheet!$A$7:$DG$148,'TN01-04'!DR$11,0))</f>
        <v>6.86</v>
      </c>
      <c r="DS40" s="28">
        <f>IF(VLOOKUP($A40,Sheet!$A$7:$DG$148,'TN01-04'!DS$11,0)="","",VLOOKUP($A40,Sheet!$A$7:$DG$148,'TN01-04'!DS$11,0))</f>
        <v>2.78</v>
      </c>
      <c r="DT40" s="28" t="str">
        <f>IF(VLOOKUP($A40,Sheet!$A$7:$DG$148,'TN01-04'!DT$11,0)="","",VLOOKUP($A40,Sheet!$A$7:$DG$148,'TN01-04'!DT$11,0))</f>
        <v/>
      </c>
      <c r="DU40" s="42">
        <f t="shared" si="10"/>
        <v>0</v>
      </c>
    </row>
    <row r="41" spans="1:125" ht="15.95" customHeight="1" x14ac:dyDescent="0.2">
      <c r="A41" s="25">
        <v>2220727294</v>
      </c>
      <c r="B41" s="26" t="s">
        <v>12</v>
      </c>
      <c r="C41" s="26" t="s">
        <v>47</v>
      </c>
      <c r="D41" s="26" t="s">
        <v>24</v>
      </c>
      <c r="E41" s="27">
        <v>36125</v>
      </c>
      <c r="F41" s="26" t="s">
        <v>209</v>
      </c>
      <c r="G41" s="26" t="s">
        <v>212</v>
      </c>
      <c r="H41" s="28">
        <f>HLOOKUP(VLOOKUP($A41,Sheet!$A$7:$DG$148,'TN01-04'!H$11,0),$H$1:$T$2,2,1)</f>
        <v>4</v>
      </c>
      <c r="I41" s="28">
        <f>HLOOKUP(VLOOKUP($A41,Sheet!$A$7:$DG$148,'TN01-04'!I$11,0),$H$1:$T$2,2,1)</f>
        <v>3.33</v>
      </c>
      <c r="J41" s="28">
        <f>HLOOKUP(VLOOKUP($A41,Sheet!$A$7:$DG$148,'TN01-04'!J$11,0),$H$1:$T$2,2,1)</f>
        <v>4</v>
      </c>
      <c r="K41" s="28">
        <f>HLOOKUP(VLOOKUP($A41,Sheet!$A$7:$DG$148,'TN01-04'!K$11,0),$H$1:$T$2,2,1)</f>
        <v>4</v>
      </c>
      <c r="L41" s="28">
        <f>HLOOKUP(VLOOKUP($A41,Sheet!$A$7:$DG$148,'TN01-04'!L$11,0),$H$1:$T$2,2,1)</f>
        <v>3.33</v>
      </c>
      <c r="M41" s="28">
        <f>HLOOKUP(VLOOKUP($A41,Sheet!$A$7:$DG$148,'TN01-04'!M$11,0),$H$1:$T$2,2,1)</f>
        <v>4</v>
      </c>
      <c r="N41" s="28">
        <f>HLOOKUP(VLOOKUP($A41,Sheet!$A$7:$DG$148,'TN01-04'!N$11,0),$H$1:$T$2,2,1)</f>
        <v>4</v>
      </c>
      <c r="O41" s="28">
        <f>HLOOKUP(VLOOKUP($A41,Sheet!$A$7:$DG$148,'TN01-04'!O$11,0),$H$1:$T$2,2,1)</f>
        <v>0</v>
      </c>
      <c r="P41" s="28">
        <f>HLOOKUP(VLOOKUP($A41,Sheet!$A$7:$DG$148,'TN01-04'!P$11,0),$H$1:$T$2,2,1)</f>
        <v>4</v>
      </c>
      <c r="Q41" s="28">
        <f>HLOOKUP(VLOOKUP($A41,Sheet!$A$7:$DG$148,'TN01-04'!Q$11,0),$H$1:$T$2,2,1)</f>
        <v>0</v>
      </c>
      <c r="R41" s="28">
        <f>HLOOKUP(VLOOKUP($A41,Sheet!$A$7:$DG$148,'TN01-04'!R$11,0),$H$1:$T$2,2,1)</f>
        <v>0</v>
      </c>
      <c r="S41" s="28">
        <f>HLOOKUP(VLOOKUP($A41,Sheet!$A$7:$DG$148,'TN01-04'!S$11,0),$H$1:$T$2,2,1)</f>
        <v>0</v>
      </c>
      <c r="T41" s="28">
        <f>HLOOKUP(VLOOKUP($A41,Sheet!$A$7:$DG$148,'TN01-04'!T$11,0),$H$1:$T$2,2,1)</f>
        <v>4</v>
      </c>
      <c r="U41" s="28">
        <f>HLOOKUP(VLOOKUP($A41,Sheet!$A$7:$DG$148,'TN01-04'!U$11,0),$H$1:$T$2,2,1)</f>
        <v>3</v>
      </c>
      <c r="V41" s="28">
        <f>HLOOKUP(VLOOKUP($A41,Sheet!$A$7:$DG$148,'TN01-04'!V$11,0),$H$1:$T$2,2,1)</f>
        <v>0</v>
      </c>
      <c r="W41" s="28">
        <f>HLOOKUP(VLOOKUP($A41,Sheet!$A$7:$DG$148,'TN01-04'!W$11,0),$H$1:$T$2,2,1)</f>
        <v>4</v>
      </c>
      <c r="X41" s="28">
        <f>HLOOKUP(VLOOKUP($A41,Sheet!$A$7:$DG$148,'TN01-04'!X$11,0),$H$1:$T$2,2,1)</f>
        <v>3.65</v>
      </c>
      <c r="Y41" s="28">
        <f>HLOOKUP(VLOOKUP($A41,Sheet!$A$7:$DG$148,'TN01-04'!Y$11,0),$H$1:$T$2,2,1)</f>
        <v>3.65</v>
      </c>
      <c r="Z41" s="28">
        <f>HLOOKUP(VLOOKUP($A41,Sheet!$A$7:$DG$148,'TN01-04'!Z$11,0),$H$1:$T$2,2,1)</f>
        <v>2.65</v>
      </c>
      <c r="AA41" s="28">
        <f>HLOOKUP(VLOOKUP($A41,Sheet!$A$7:$DG$148,'TN01-04'!AA$11,0),$H$1:$T$2,2,1)</f>
        <v>3.33</v>
      </c>
      <c r="AB41" s="28">
        <f>HLOOKUP(VLOOKUP($A41,Sheet!$A$7:$DG$148,'TN01-04'!AB$11,0),$H$1:$T$2,2,1)</f>
        <v>3.33</v>
      </c>
      <c r="AC41" s="28">
        <f>HLOOKUP(VLOOKUP($A41,Sheet!$A$7:$DG$148,'TN01-04'!AC$11,0),$H$1:$T$2,2,1)</f>
        <v>3.33</v>
      </c>
      <c r="AD41" s="28">
        <f>HLOOKUP(VLOOKUP($A41,Sheet!$A$7:$DG$148,'TN01-04'!AD$11,0),$H$1:$T$2,2,1)</f>
        <v>3.65</v>
      </c>
      <c r="AE41" s="28">
        <f>HLOOKUP(VLOOKUP($A41,Sheet!$A$7:$DG$148,'TN01-04'!AE$11,0),$H$1:$T$2,2,1)</f>
        <v>3</v>
      </c>
      <c r="AF41" s="28">
        <f>HLOOKUP(VLOOKUP($A41,Sheet!$A$7:$DG$148,'TN01-04'!AF$11,0),$H$1:$T$2,2,1)</f>
        <v>3.65</v>
      </c>
      <c r="AG41" s="28">
        <f>HLOOKUP(VLOOKUP($A41,Sheet!$A$7:$DG$148,'TN01-04'!AG$11,0),$H$1:$T$2,2,1)</f>
        <v>3</v>
      </c>
      <c r="AH41" s="28">
        <f>HLOOKUP(VLOOKUP($A41,Sheet!$A$7:$DG$148,'TN01-04'!AH$11,0),$H$1:$T$2,2,1)</f>
        <v>3.33</v>
      </c>
      <c r="AI41" s="28">
        <f>HLOOKUP(VLOOKUP($A41,Sheet!$A$7:$DG$148,'TN01-04'!AI$11,0),$H$1:$T$2,2,1)</f>
        <v>1.65</v>
      </c>
      <c r="AJ41" s="28">
        <f>HLOOKUP(VLOOKUP($A41,Sheet!$A$7:$DG$148,'TN01-04'!AJ$11,0),$H$1:$T$2,2,1)</f>
        <v>4</v>
      </c>
      <c r="AK41" s="33">
        <f>IF(VLOOKUP($A41,Sheet!$A$7:$DG$148,'TN01-04'!AK$11,0)="","",VLOOKUP($A41,Sheet!$A$7:$DG$148,'TN01-04'!AK$11,0))</f>
        <v>51</v>
      </c>
      <c r="AL41" s="36">
        <f>IF(VLOOKUP($A41,Sheet!$A$7:$DG$148,'TN01-04'!AL$11,0)="","",VLOOKUP($A41,Sheet!$A$7:$DG$148,'TN01-04'!AL$11,0))</f>
        <v>0</v>
      </c>
      <c r="AM41" s="28">
        <f>HLOOKUP(VLOOKUP($A41,Sheet!$A$7:$DG$148,'TN01-04'!AM$11,0),$H$1:$T$2,2,1)</f>
        <v>2.65</v>
      </c>
      <c r="AN41" s="28">
        <f>HLOOKUP(VLOOKUP($A41,Sheet!$A$7:$DG$148,'TN01-04'!AN$11,0),$H$1:$T$2,2,1)</f>
        <v>2.33</v>
      </c>
      <c r="AO41" s="28">
        <f>HLOOKUP(VLOOKUP($A41,Sheet!$A$7:$DG$148,'TN01-04'!AO$11,0),$H$1:$T$2,2,1)</f>
        <v>0</v>
      </c>
      <c r="AP41" s="28">
        <f>HLOOKUP(VLOOKUP($A41,Sheet!$A$7:$DG$148,'TN01-04'!AP$11,0),$H$1:$T$2,2,1)</f>
        <v>0</v>
      </c>
      <c r="AQ41" s="28">
        <f>HLOOKUP(VLOOKUP($A41,Sheet!$A$7:$DG$148,'TN01-04'!AQ$11,0),$H$1:$T$2,2,1)</f>
        <v>0</v>
      </c>
      <c r="AR41" s="28">
        <f>HLOOKUP(VLOOKUP($A41,Sheet!$A$7:$DG$148,'TN01-04'!AR$11,0),$H$1:$T$2,2,1)</f>
        <v>0</v>
      </c>
      <c r="AS41" s="28">
        <f>HLOOKUP(VLOOKUP($A41,Sheet!$A$7:$DG$148,'TN01-04'!AS$11,0),$H$1:$T$2,2,1)</f>
        <v>3.65</v>
      </c>
      <c r="AT41" s="28">
        <f>HLOOKUP(VLOOKUP($A41,Sheet!$A$7:$DG$148,'TN01-04'!AT$11,0),$H$1:$T$2,2,1)</f>
        <v>0</v>
      </c>
      <c r="AU41" s="28">
        <f>HLOOKUP(VLOOKUP($A41,Sheet!$A$7:$DG$148,'TN01-04'!AU$11,0),$H$1:$T$2,2,1)</f>
        <v>0</v>
      </c>
      <c r="AV41" s="28">
        <f>HLOOKUP(VLOOKUP($A41,Sheet!$A$7:$DG$148,'TN01-04'!AV$11,0),$H$1:$T$2,2,1)</f>
        <v>0</v>
      </c>
      <c r="AW41" s="28">
        <f>HLOOKUP(VLOOKUP($A41,Sheet!$A$7:$DG$148,'TN01-04'!AW$11,0),$H$1:$T$2,2,1)</f>
        <v>0</v>
      </c>
      <c r="AX41" s="28">
        <f>HLOOKUP(VLOOKUP($A41,Sheet!$A$7:$DG$148,'TN01-04'!AX$11,0),$H$1:$T$2,2,1)</f>
        <v>0</v>
      </c>
      <c r="AY41" s="28">
        <f>HLOOKUP(VLOOKUP($A41,Sheet!$A$7:$DG$148,'TN01-04'!AY$11,0),$H$1:$T$2,2,1)</f>
        <v>2.33</v>
      </c>
      <c r="AZ41" s="28">
        <f>HLOOKUP(VLOOKUP($A41,Sheet!$A$7:$DG$148,'TN01-04'!AZ$11,0),$H$1:$T$2,2,1)</f>
        <v>0</v>
      </c>
      <c r="BA41" s="28">
        <f>HLOOKUP(VLOOKUP($A41,Sheet!$A$7:$DG$148,'TN01-04'!BA$11,0),$H$1:$T$2,2,1)</f>
        <v>4</v>
      </c>
      <c r="BB41" s="33">
        <f>IF(VLOOKUP($A41,Sheet!$A$7:$DG$148,'TN01-04'!BB$11,0)="","",VLOOKUP($A41,Sheet!$A$7:$DG$148,'TN01-04'!BB$11,0))</f>
        <v>5</v>
      </c>
      <c r="BC41" s="36">
        <f>IF(VLOOKUP($A41,Sheet!$A$7:$DG$148,'TN01-04'!BC$11,0)="","",VLOOKUP($A41,Sheet!$A$7:$DG$148,'TN01-04'!BC$11,0))</f>
        <v>0</v>
      </c>
      <c r="BD41" s="28">
        <f>HLOOKUP(VLOOKUP($A41,Sheet!$A$7:$DG$148,'TN01-04'!BD$11,0),$H$1:$T$2,2,1)</f>
        <v>3</v>
      </c>
      <c r="BE41" s="28">
        <f>HLOOKUP(VLOOKUP($A41,Sheet!$A$7:$DG$148,'TN01-04'!BE$11,0),$H$1:$T$2,2,1)</f>
        <v>4</v>
      </c>
      <c r="BF41" s="28">
        <f>HLOOKUP(VLOOKUP($A41,Sheet!$A$7:$DG$148,'TN01-04'!BF$11,0),$H$1:$T$2,2,1)</f>
        <v>4</v>
      </c>
      <c r="BG41" s="28">
        <f>HLOOKUP(VLOOKUP($A41,Sheet!$A$7:$DG$148,'TN01-04'!BG$11,0),$H$1:$T$2,2,1)</f>
        <v>3</v>
      </c>
      <c r="BH41" s="28">
        <f>HLOOKUP(VLOOKUP($A41,Sheet!$A$7:$DG$148,'TN01-04'!BH$11,0),$H$1:$T$2,2,1)</f>
        <v>3.65</v>
      </c>
      <c r="BI41" s="28">
        <f>HLOOKUP(VLOOKUP($A41,Sheet!$A$7:$DG$148,'TN01-04'!BI$11,0),$H$1:$T$2,2,1)</f>
        <v>4</v>
      </c>
      <c r="BJ41" s="28">
        <f>HLOOKUP(VLOOKUP($A41,Sheet!$A$7:$DG$148,'TN01-04'!BJ$11,0),$H$1:$T$2,2,1)</f>
        <v>3.33</v>
      </c>
      <c r="BK41" s="28">
        <f>HLOOKUP(VLOOKUP($A41,Sheet!$A$7:$DG$148,'TN01-04'!BK$11,0),$H$1:$T$2,2,1)</f>
        <v>3.65</v>
      </c>
      <c r="BL41" s="28">
        <f>HLOOKUP(VLOOKUP($A41,Sheet!$A$7:$DG$148,'TN01-04'!BL$11,0),$H$1:$T$2,2,1)</f>
        <v>3.65</v>
      </c>
      <c r="BM41" s="28">
        <f>HLOOKUP(VLOOKUP($A41,Sheet!$A$7:$DG$148,'TN01-04'!BM$11,0),$H$1:$T$2,2,1)</f>
        <v>3</v>
      </c>
      <c r="BN41" s="28">
        <f>HLOOKUP(VLOOKUP($A41,Sheet!$A$7:$DG$148,'TN01-04'!BN$11,0),$H$1:$T$2,2,1)</f>
        <v>4</v>
      </c>
      <c r="BO41" s="28">
        <f>HLOOKUP(VLOOKUP($A41,Sheet!$A$7:$DG$148,'TN01-04'!BO$11,0),$H$1:$T$2,2,1)</f>
        <v>3.65</v>
      </c>
      <c r="BP41" s="28">
        <f>HLOOKUP(VLOOKUP($A41,Sheet!$A$7:$DG$148,'TN01-04'!BP$11,0),$H$1:$T$2,2,1)</f>
        <v>4</v>
      </c>
      <c r="BQ41" s="28">
        <f>HLOOKUP(VLOOKUP($A41,Sheet!$A$7:$DG$148,'TN01-04'!BQ$11,0),$H$1:$T$2,2,1)</f>
        <v>0</v>
      </c>
      <c r="BR41" s="28">
        <f>HLOOKUP(VLOOKUP($A41,Sheet!$A$7:$DG$148,'TN01-04'!BR$11,0),$H$1:$T$2,2,1)</f>
        <v>2.65</v>
      </c>
      <c r="BS41" s="28">
        <f>HLOOKUP(VLOOKUP($A41,Sheet!$A$7:$DG$148,'TN01-04'!BS$11,0),$H$1:$T$2,2,1)</f>
        <v>3.33</v>
      </c>
      <c r="BT41" s="28">
        <f>HLOOKUP(VLOOKUP($A41,Sheet!$A$7:$DG$148,'TN01-04'!BT$11,0),$H$1:$T$2,2,1)</f>
        <v>3</v>
      </c>
      <c r="BU41" s="28">
        <f>HLOOKUP(VLOOKUP($A41,Sheet!$A$7:$DG$148,'TN01-04'!BU$11,0),$H$1:$T$2,2,1)</f>
        <v>3.65</v>
      </c>
      <c r="BV41" s="28">
        <f>HLOOKUP(VLOOKUP($A41,Sheet!$A$7:$DG$148,'TN01-04'!BV$11,0),$H$1:$T$2,2,1)</f>
        <v>4</v>
      </c>
      <c r="BW41" s="28">
        <f>HLOOKUP(VLOOKUP($A41,Sheet!$A$7:$DG$148,'TN01-04'!BW$11,0),$H$1:$T$2,2,1)</f>
        <v>4</v>
      </c>
      <c r="BX41" s="33">
        <f>IF(VLOOKUP($A41,Sheet!$A$7:$DG$148,'TN01-04'!BX$11,0)="","",VLOOKUP($A41,Sheet!$A$7:$DG$148,'TN01-04'!BX$11,0))</f>
        <v>50</v>
      </c>
      <c r="BY41" s="36">
        <f>IF(VLOOKUP($A41,Sheet!$A$7:$DG$148,'TN01-04'!BY$11,0)="","",VLOOKUP($A41,Sheet!$A$7:$DG$148,'TN01-04'!BY$11,0))</f>
        <v>0</v>
      </c>
      <c r="BZ41" s="28">
        <f>HLOOKUP(VLOOKUP($A41,Sheet!$A$7:$DG$148,'TN01-04'!BZ$11,0),$H$1:$T$2,2,1)</f>
        <v>4</v>
      </c>
      <c r="CA41" s="28">
        <f>HLOOKUP(VLOOKUP($A41,Sheet!$A$7:$DG$148,'TN01-04'!CA$11,0),$H$1:$T$2,2,1)</f>
        <v>0</v>
      </c>
      <c r="CB41" s="28">
        <f>HLOOKUP(VLOOKUP($A41,Sheet!$A$7:$DG$148,'TN01-04'!CB$11,0),$H$1:$T$2,2,1)</f>
        <v>4</v>
      </c>
      <c r="CC41" s="28">
        <f>HLOOKUP(VLOOKUP($A41,Sheet!$A$7:$DG$148,'TN01-04'!CC$11,0),$H$1:$T$2,2,1)</f>
        <v>0</v>
      </c>
      <c r="CD41" s="28">
        <f>HLOOKUP(VLOOKUP($A41,Sheet!$A$7:$DG$148,'TN01-04'!CD$11,0),$H$1:$T$2,2,1)</f>
        <v>3.65</v>
      </c>
      <c r="CE41" s="28">
        <f>HLOOKUP(VLOOKUP($A41,Sheet!$A$7:$DG$148,'TN01-04'!CE$11,0),$H$1:$T$2,2,1)</f>
        <v>3.33</v>
      </c>
      <c r="CF41" s="28">
        <f>HLOOKUP(VLOOKUP($A41,Sheet!$A$7:$DG$148,'TN01-04'!CF$11,0),$H$1:$T$2,2,1)</f>
        <v>4</v>
      </c>
      <c r="CG41" s="28">
        <f>HLOOKUP(VLOOKUP($A41,Sheet!$A$7:$DG$148,'TN01-04'!CG$11,0),$H$1:$T$2,2,1)</f>
        <v>2.33</v>
      </c>
      <c r="CH41" s="28">
        <f>HLOOKUP(VLOOKUP($A41,Sheet!$A$7:$DG$148,'TN01-04'!CH$11,0),$H$1:$T$2,2,1)</f>
        <v>0</v>
      </c>
      <c r="CI41" s="28">
        <f>HLOOKUP(VLOOKUP($A41,Sheet!$A$7:$DG$148,'TN01-04'!CI$11,0),$H$1:$T$2,2,1)</f>
        <v>4</v>
      </c>
      <c r="CJ41" s="28">
        <f>HLOOKUP(VLOOKUP($A41,Sheet!$A$7:$DG$148,'TN01-04'!CJ$11,0),$H$1:$T$2,2,1)</f>
        <v>0</v>
      </c>
      <c r="CK41" s="28">
        <f>HLOOKUP(VLOOKUP($A41,Sheet!$A$7:$DG$148,'TN01-04'!CK$11,0),$H$1:$T$2,2,1)</f>
        <v>0</v>
      </c>
      <c r="CL41" s="28">
        <f>HLOOKUP(VLOOKUP($A41,Sheet!$A$7:$DG$148,'TN01-04'!CL$11,0),$H$1:$T$2,2,1)</f>
        <v>0</v>
      </c>
      <c r="CM41" s="28">
        <f>HLOOKUP(VLOOKUP($A41,Sheet!$A$7:$DG$148,'TN01-04'!CM$11,0),$H$1:$T$2,2,1)</f>
        <v>0</v>
      </c>
      <c r="CN41" s="28">
        <f>HLOOKUP(VLOOKUP($A41,Sheet!$A$7:$DG$148,'TN01-04'!CN$11,0),$H$1:$T$2,2,1)</f>
        <v>2.65</v>
      </c>
      <c r="CO41" s="28">
        <f>HLOOKUP(VLOOKUP($A41,Sheet!$A$7:$DG$148,'TN01-04'!CO$11,0),$H$1:$T$2,2,1)</f>
        <v>4</v>
      </c>
      <c r="CP41" s="28">
        <f>HLOOKUP(VLOOKUP($A41,Sheet!$A$7:$DG$148,'TN01-04'!CP$11,0),$H$1:$T$2,2,1)</f>
        <v>4</v>
      </c>
      <c r="CQ41" s="28">
        <f>HLOOKUP(VLOOKUP($A41,Sheet!$A$7:$DG$148,'TN01-04'!CQ$11,0),$H$1:$T$2,2,1)</f>
        <v>4</v>
      </c>
      <c r="CR41" s="28">
        <f>HLOOKUP(VLOOKUP($A41,Sheet!$A$7:$DG$148,'TN01-04'!CR$11,0),$H$1:$T$2,2,1)</f>
        <v>4</v>
      </c>
      <c r="CS41" s="33">
        <f>IF(VLOOKUP($A41,Sheet!$A$7:$DG$148,'TN01-04'!CS$11,0)="","",VLOOKUP($A41,Sheet!$A$7:$DG$148,'TN01-04'!CS$11,0))</f>
        <v>27</v>
      </c>
      <c r="CT41" s="36">
        <f>IF(VLOOKUP($A41,Sheet!$A$7:$DG$148,'TN01-04'!CT$11,0)="","",VLOOKUP($A41,Sheet!$A$7:$DG$148,'TN01-04'!CT$11,0))</f>
        <v>0</v>
      </c>
      <c r="CU41" s="38">
        <f t="shared" si="2"/>
        <v>128</v>
      </c>
      <c r="CV41" s="38">
        <f t="shared" si="2"/>
        <v>0</v>
      </c>
      <c r="CW41" s="38">
        <f t="shared" si="3"/>
        <v>0</v>
      </c>
      <c r="CX41" s="38">
        <f t="shared" si="4"/>
        <v>128</v>
      </c>
      <c r="CY41" s="38">
        <f t="shared" si="5"/>
        <v>3.52</v>
      </c>
      <c r="CZ41" s="38"/>
      <c r="DA41" s="28">
        <f>HLOOKUP(VLOOKUP($A41,Sheet!$A$7:$DG$148,'TN01-04'!DA$11,0),$H$1:$T$2,2,1)</f>
        <v>0</v>
      </c>
      <c r="DB41" s="28">
        <f>HLOOKUP(VLOOKUP($A41,Sheet!$A$7:$DG$148,'TN01-04'!DB$11,0),$H$1:$T$2,2,1)</f>
        <v>0</v>
      </c>
      <c r="DC41" s="28">
        <f>HLOOKUP(VLOOKUP($A41,Sheet!$A$7:$DG$148,'TN01-04'!DC$11,0),$H$1:$T$2,2,1)</f>
        <v>0</v>
      </c>
      <c r="DD41" s="28">
        <f>HLOOKUP(VLOOKUP($A41,Sheet!$A$7:$DG$148,'TN01-04'!DD$11,0),$H$1:$T$2,2,1)</f>
        <v>3.65</v>
      </c>
      <c r="DE41" s="38"/>
      <c r="DF41" s="38">
        <f t="shared" si="6"/>
        <v>3.65</v>
      </c>
      <c r="DG41" s="38"/>
      <c r="DH41" s="33">
        <f>IF(VLOOKUP($A41,Sheet!$A$7:$DG$148,'TN01-04'!DH$11,0)="","",VLOOKUP($A41,Sheet!$A$7:$DG$148,'TN01-04'!DH$11,0))</f>
        <v>5</v>
      </c>
      <c r="DI41" s="36">
        <f>IF(VLOOKUP($A41,Sheet!$A$7:$DG$148,'TN01-04'!DI$11,0)="","",VLOOKUP($A41,Sheet!$A$7:$DG$148,'TN01-04'!DI$11,0))</f>
        <v>0</v>
      </c>
      <c r="DJ41" s="38">
        <f t="shared" si="7"/>
        <v>133</v>
      </c>
      <c r="DK41" s="38">
        <f t="shared" si="8"/>
        <v>0</v>
      </c>
      <c r="DL41" s="38">
        <f t="shared" si="9"/>
        <v>3.53</v>
      </c>
      <c r="DM41" s="38"/>
      <c r="DN41" s="33">
        <f>IF(VLOOKUP($A41,Sheet!$A$7:$DG$148,'TN01-04'!DN$11,0)="","",VLOOKUP($A41,Sheet!$A$7:$DG$148,'TN01-04'!DN$11,0))</f>
        <v>138</v>
      </c>
      <c r="DO41" s="36">
        <f>IF(VLOOKUP($A41,Sheet!$A$7:$DG$148,'TN01-04'!DO$11,0)="","",VLOOKUP($A41,Sheet!$A$7:$DG$148,'TN01-04'!DO$11,0))</f>
        <v>0</v>
      </c>
      <c r="DP41" s="28">
        <f>IF(VLOOKUP($A41,Sheet!$A$7:$DG$148,'TN01-04'!DP$11,0)="","",VLOOKUP($A41,Sheet!$A$7:$DG$148,'TN01-04'!DP$11,0))</f>
        <v>137</v>
      </c>
      <c r="DQ41" s="28">
        <f>IF(VLOOKUP($A41,Sheet!$A$7:$DG$148,'TN01-04'!DQ$11,0)="","",VLOOKUP($A41,Sheet!$A$7:$DG$148,'TN01-04'!DQ$11,0))</f>
        <v>138</v>
      </c>
      <c r="DR41" s="28">
        <f>IF(VLOOKUP($A41,Sheet!$A$7:$DG$148,'TN01-04'!DR$11,0)="","",VLOOKUP($A41,Sheet!$A$7:$DG$148,'TN01-04'!DR$11,0))</f>
        <v>8.11</v>
      </c>
      <c r="DS41" s="28">
        <f>IF(VLOOKUP($A41,Sheet!$A$7:$DG$148,'TN01-04'!DS$11,0)="","",VLOOKUP($A41,Sheet!$A$7:$DG$148,'TN01-04'!DS$11,0))</f>
        <v>3.53</v>
      </c>
      <c r="DT41" s="28" t="str">
        <f>IF(VLOOKUP($A41,Sheet!$A$7:$DG$148,'TN01-04'!DT$11,0)="","",VLOOKUP($A41,Sheet!$A$7:$DG$148,'TN01-04'!DT$11,0))</f>
        <v/>
      </c>
      <c r="DU41" s="42">
        <f t="shared" si="10"/>
        <v>0</v>
      </c>
    </row>
    <row r="42" spans="1:125" ht="15.95" customHeight="1" x14ac:dyDescent="0.2">
      <c r="A42" s="25">
        <v>2220729058</v>
      </c>
      <c r="B42" s="26" t="s">
        <v>17</v>
      </c>
      <c r="C42" s="26" t="s">
        <v>60</v>
      </c>
      <c r="D42" s="26" t="s">
        <v>24</v>
      </c>
      <c r="E42" s="27">
        <v>36104</v>
      </c>
      <c r="F42" s="26" t="s">
        <v>209</v>
      </c>
      <c r="G42" s="26" t="s">
        <v>212</v>
      </c>
      <c r="H42" s="28">
        <f>HLOOKUP(VLOOKUP($A42,Sheet!$A$7:$DG$148,'TN01-04'!H$11,0),$H$1:$T$2,2,1)</f>
        <v>3.33</v>
      </c>
      <c r="I42" s="28">
        <f>HLOOKUP(VLOOKUP($A42,Sheet!$A$7:$DG$148,'TN01-04'!I$11,0),$H$1:$T$2,2,1)</f>
        <v>2.65</v>
      </c>
      <c r="J42" s="28">
        <f>HLOOKUP(VLOOKUP($A42,Sheet!$A$7:$DG$148,'TN01-04'!J$11,0),$H$1:$T$2,2,1)</f>
        <v>1</v>
      </c>
      <c r="K42" s="28">
        <f>HLOOKUP(VLOOKUP($A42,Sheet!$A$7:$DG$148,'TN01-04'!K$11,0),$H$1:$T$2,2,1)</f>
        <v>2.33</v>
      </c>
      <c r="L42" s="28">
        <f>HLOOKUP(VLOOKUP($A42,Sheet!$A$7:$DG$148,'TN01-04'!L$11,0),$H$1:$T$2,2,1)</f>
        <v>1.65</v>
      </c>
      <c r="M42" s="28">
        <f>HLOOKUP(VLOOKUP($A42,Sheet!$A$7:$DG$148,'TN01-04'!M$11,0),$H$1:$T$2,2,1)</f>
        <v>3.65</v>
      </c>
      <c r="N42" s="28">
        <f>HLOOKUP(VLOOKUP($A42,Sheet!$A$7:$DG$148,'TN01-04'!N$11,0),$H$1:$T$2,2,1)</f>
        <v>2</v>
      </c>
      <c r="O42" s="28">
        <f>HLOOKUP(VLOOKUP($A42,Sheet!$A$7:$DG$148,'TN01-04'!O$11,0),$H$1:$T$2,2,1)</f>
        <v>0</v>
      </c>
      <c r="P42" s="28">
        <f>HLOOKUP(VLOOKUP($A42,Sheet!$A$7:$DG$148,'TN01-04'!P$11,0),$H$1:$T$2,2,1)</f>
        <v>3</v>
      </c>
      <c r="Q42" s="28">
        <f>HLOOKUP(VLOOKUP($A42,Sheet!$A$7:$DG$148,'TN01-04'!Q$11,0),$H$1:$T$2,2,1)</f>
        <v>0</v>
      </c>
      <c r="R42" s="28">
        <f>HLOOKUP(VLOOKUP($A42,Sheet!$A$7:$DG$148,'TN01-04'!R$11,0),$H$1:$T$2,2,1)</f>
        <v>0</v>
      </c>
      <c r="S42" s="28">
        <f>HLOOKUP(VLOOKUP($A42,Sheet!$A$7:$DG$148,'TN01-04'!S$11,0),$H$1:$T$2,2,1)</f>
        <v>0</v>
      </c>
      <c r="T42" s="28">
        <f>HLOOKUP(VLOOKUP($A42,Sheet!$A$7:$DG$148,'TN01-04'!T$11,0),$H$1:$T$2,2,1)</f>
        <v>0</v>
      </c>
      <c r="U42" s="28">
        <f>HLOOKUP(VLOOKUP($A42,Sheet!$A$7:$DG$148,'TN01-04'!U$11,0),$H$1:$T$2,2,1)</f>
        <v>3.33</v>
      </c>
      <c r="V42" s="28">
        <f>HLOOKUP(VLOOKUP($A42,Sheet!$A$7:$DG$148,'TN01-04'!V$11,0),$H$1:$T$2,2,1)</f>
        <v>2.33</v>
      </c>
      <c r="W42" s="28">
        <f>HLOOKUP(VLOOKUP($A42,Sheet!$A$7:$DG$148,'TN01-04'!W$11,0),$H$1:$T$2,2,1)</f>
        <v>3.65</v>
      </c>
      <c r="X42" s="28">
        <f>HLOOKUP(VLOOKUP($A42,Sheet!$A$7:$DG$148,'TN01-04'!X$11,0),$H$1:$T$2,2,1)</f>
        <v>3.65</v>
      </c>
      <c r="Y42" s="28">
        <f>HLOOKUP(VLOOKUP($A42,Sheet!$A$7:$DG$148,'TN01-04'!Y$11,0),$H$1:$T$2,2,1)</f>
        <v>2.33</v>
      </c>
      <c r="Z42" s="28">
        <f>HLOOKUP(VLOOKUP($A42,Sheet!$A$7:$DG$148,'TN01-04'!Z$11,0),$H$1:$T$2,2,1)</f>
        <v>2.33</v>
      </c>
      <c r="AA42" s="28">
        <f>HLOOKUP(VLOOKUP($A42,Sheet!$A$7:$DG$148,'TN01-04'!AA$11,0),$H$1:$T$2,2,1)</f>
        <v>3</v>
      </c>
      <c r="AB42" s="28">
        <f>HLOOKUP(VLOOKUP($A42,Sheet!$A$7:$DG$148,'TN01-04'!AB$11,0),$H$1:$T$2,2,1)</f>
        <v>3</v>
      </c>
      <c r="AC42" s="28">
        <f>HLOOKUP(VLOOKUP($A42,Sheet!$A$7:$DG$148,'TN01-04'!AC$11,0),$H$1:$T$2,2,1)</f>
        <v>1.65</v>
      </c>
      <c r="AD42" s="28">
        <f>HLOOKUP(VLOOKUP($A42,Sheet!$A$7:$DG$148,'TN01-04'!AD$11,0),$H$1:$T$2,2,1)</f>
        <v>2.65</v>
      </c>
      <c r="AE42" s="28">
        <f>HLOOKUP(VLOOKUP($A42,Sheet!$A$7:$DG$148,'TN01-04'!AE$11,0),$H$1:$T$2,2,1)</f>
        <v>2</v>
      </c>
      <c r="AF42" s="28">
        <f>HLOOKUP(VLOOKUP($A42,Sheet!$A$7:$DG$148,'TN01-04'!AF$11,0),$H$1:$T$2,2,1)</f>
        <v>2.65</v>
      </c>
      <c r="AG42" s="28">
        <f>HLOOKUP(VLOOKUP($A42,Sheet!$A$7:$DG$148,'TN01-04'!AG$11,0),$H$1:$T$2,2,1)</f>
        <v>3</v>
      </c>
      <c r="AH42" s="28">
        <f>HLOOKUP(VLOOKUP($A42,Sheet!$A$7:$DG$148,'TN01-04'!AH$11,0),$H$1:$T$2,2,1)</f>
        <v>2.65</v>
      </c>
      <c r="AI42" s="28">
        <f>HLOOKUP(VLOOKUP($A42,Sheet!$A$7:$DG$148,'TN01-04'!AI$11,0),$H$1:$T$2,2,1)</f>
        <v>3</v>
      </c>
      <c r="AJ42" s="28">
        <f>HLOOKUP(VLOOKUP($A42,Sheet!$A$7:$DG$148,'TN01-04'!AJ$11,0),$H$1:$T$2,2,1)</f>
        <v>4</v>
      </c>
      <c r="AK42" s="33">
        <f>IF(VLOOKUP($A42,Sheet!$A$7:$DG$148,'TN01-04'!AK$11,0)="","",VLOOKUP($A42,Sheet!$A$7:$DG$148,'TN01-04'!AK$11,0))</f>
        <v>51</v>
      </c>
      <c r="AL42" s="36">
        <f>IF(VLOOKUP($A42,Sheet!$A$7:$DG$148,'TN01-04'!AL$11,0)="","",VLOOKUP($A42,Sheet!$A$7:$DG$148,'TN01-04'!AL$11,0))</f>
        <v>0</v>
      </c>
      <c r="AM42" s="28">
        <f>HLOOKUP(VLOOKUP($A42,Sheet!$A$7:$DG$148,'TN01-04'!AM$11,0),$H$1:$T$2,2,1)</f>
        <v>1.65</v>
      </c>
      <c r="AN42" s="28">
        <f>HLOOKUP(VLOOKUP($A42,Sheet!$A$7:$DG$148,'TN01-04'!AN$11,0),$H$1:$T$2,2,1)</f>
        <v>1</v>
      </c>
      <c r="AO42" s="28">
        <f>HLOOKUP(VLOOKUP($A42,Sheet!$A$7:$DG$148,'TN01-04'!AO$11,0),$H$1:$T$2,2,1)</f>
        <v>0</v>
      </c>
      <c r="AP42" s="28">
        <f>HLOOKUP(VLOOKUP($A42,Sheet!$A$7:$DG$148,'TN01-04'!AP$11,0),$H$1:$T$2,2,1)</f>
        <v>0</v>
      </c>
      <c r="AQ42" s="28">
        <f>HLOOKUP(VLOOKUP($A42,Sheet!$A$7:$DG$148,'TN01-04'!AQ$11,0),$H$1:$T$2,2,1)</f>
        <v>0</v>
      </c>
      <c r="AR42" s="28">
        <f>HLOOKUP(VLOOKUP($A42,Sheet!$A$7:$DG$148,'TN01-04'!AR$11,0),$H$1:$T$2,2,1)</f>
        <v>0</v>
      </c>
      <c r="AS42" s="28">
        <f>HLOOKUP(VLOOKUP($A42,Sheet!$A$7:$DG$148,'TN01-04'!AS$11,0),$H$1:$T$2,2,1)</f>
        <v>2.65</v>
      </c>
      <c r="AT42" s="28">
        <f>HLOOKUP(VLOOKUP($A42,Sheet!$A$7:$DG$148,'TN01-04'!AT$11,0),$H$1:$T$2,2,1)</f>
        <v>0</v>
      </c>
      <c r="AU42" s="28">
        <f>HLOOKUP(VLOOKUP($A42,Sheet!$A$7:$DG$148,'TN01-04'!AU$11,0),$H$1:$T$2,2,1)</f>
        <v>0</v>
      </c>
      <c r="AV42" s="28">
        <f>HLOOKUP(VLOOKUP($A42,Sheet!$A$7:$DG$148,'TN01-04'!AV$11,0),$H$1:$T$2,2,1)</f>
        <v>0</v>
      </c>
      <c r="AW42" s="28">
        <f>HLOOKUP(VLOOKUP($A42,Sheet!$A$7:$DG$148,'TN01-04'!AW$11,0),$H$1:$T$2,2,1)</f>
        <v>0</v>
      </c>
      <c r="AX42" s="28">
        <f>HLOOKUP(VLOOKUP($A42,Sheet!$A$7:$DG$148,'TN01-04'!AX$11,0),$H$1:$T$2,2,1)</f>
        <v>0</v>
      </c>
      <c r="AY42" s="28">
        <f>HLOOKUP(VLOOKUP($A42,Sheet!$A$7:$DG$148,'TN01-04'!AY$11,0),$H$1:$T$2,2,1)</f>
        <v>2.65</v>
      </c>
      <c r="AZ42" s="28">
        <f>HLOOKUP(VLOOKUP($A42,Sheet!$A$7:$DG$148,'TN01-04'!AZ$11,0),$H$1:$T$2,2,1)</f>
        <v>0</v>
      </c>
      <c r="BA42" s="28">
        <f>HLOOKUP(VLOOKUP($A42,Sheet!$A$7:$DG$148,'TN01-04'!BA$11,0),$H$1:$T$2,2,1)</f>
        <v>2.33</v>
      </c>
      <c r="BB42" s="33">
        <f>IF(VLOOKUP($A42,Sheet!$A$7:$DG$148,'TN01-04'!BB$11,0)="","",VLOOKUP($A42,Sheet!$A$7:$DG$148,'TN01-04'!BB$11,0))</f>
        <v>5</v>
      </c>
      <c r="BC42" s="36">
        <f>IF(VLOOKUP($A42,Sheet!$A$7:$DG$148,'TN01-04'!BC$11,0)="","",VLOOKUP($A42,Sheet!$A$7:$DG$148,'TN01-04'!BC$11,0))</f>
        <v>0</v>
      </c>
      <c r="BD42" s="28">
        <f>HLOOKUP(VLOOKUP($A42,Sheet!$A$7:$DG$148,'TN01-04'!BD$11,0),$H$1:$T$2,2,1)</f>
        <v>2</v>
      </c>
      <c r="BE42" s="28">
        <f>HLOOKUP(VLOOKUP($A42,Sheet!$A$7:$DG$148,'TN01-04'!BE$11,0),$H$1:$T$2,2,1)</f>
        <v>2.33</v>
      </c>
      <c r="BF42" s="28">
        <f>HLOOKUP(VLOOKUP($A42,Sheet!$A$7:$DG$148,'TN01-04'!BF$11,0),$H$1:$T$2,2,1)</f>
        <v>3</v>
      </c>
      <c r="BG42" s="28">
        <f>HLOOKUP(VLOOKUP($A42,Sheet!$A$7:$DG$148,'TN01-04'!BG$11,0),$H$1:$T$2,2,1)</f>
        <v>3</v>
      </c>
      <c r="BH42" s="28">
        <f>HLOOKUP(VLOOKUP($A42,Sheet!$A$7:$DG$148,'TN01-04'!BH$11,0),$H$1:$T$2,2,1)</f>
        <v>2</v>
      </c>
      <c r="BI42" s="28">
        <f>HLOOKUP(VLOOKUP($A42,Sheet!$A$7:$DG$148,'TN01-04'!BI$11,0),$H$1:$T$2,2,1)</f>
        <v>2.65</v>
      </c>
      <c r="BJ42" s="28">
        <f>HLOOKUP(VLOOKUP($A42,Sheet!$A$7:$DG$148,'TN01-04'!BJ$11,0),$H$1:$T$2,2,1)</f>
        <v>4</v>
      </c>
      <c r="BK42" s="28">
        <f>HLOOKUP(VLOOKUP($A42,Sheet!$A$7:$DG$148,'TN01-04'!BK$11,0),$H$1:$T$2,2,1)</f>
        <v>2</v>
      </c>
      <c r="BL42" s="28">
        <f>HLOOKUP(VLOOKUP($A42,Sheet!$A$7:$DG$148,'TN01-04'!BL$11,0),$H$1:$T$2,2,1)</f>
        <v>2.33</v>
      </c>
      <c r="BM42" s="28">
        <f>HLOOKUP(VLOOKUP($A42,Sheet!$A$7:$DG$148,'TN01-04'!BM$11,0),$H$1:$T$2,2,1)</f>
        <v>2</v>
      </c>
      <c r="BN42" s="28">
        <f>HLOOKUP(VLOOKUP($A42,Sheet!$A$7:$DG$148,'TN01-04'!BN$11,0),$H$1:$T$2,2,1)</f>
        <v>3.65</v>
      </c>
      <c r="BO42" s="28">
        <f>HLOOKUP(VLOOKUP($A42,Sheet!$A$7:$DG$148,'TN01-04'!BO$11,0),$H$1:$T$2,2,1)</f>
        <v>3</v>
      </c>
      <c r="BP42" s="28">
        <f>HLOOKUP(VLOOKUP($A42,Sheet!$A$7:$DG$148,'TN01-04'!BP$11,0),$H$1:$T$2,2,1)</f>
        <v>3.65</v>
      </c>
      <c r="BQ42" s="28">
        <f>HLOOKUP(VLOOKUP($A42,Sheet!$A$7:$DG$148,'TN01-04'!BQ$11,0),$H$1:$T$2,2,1)</f>
        <v>0</v>
      </c>
      <c r="BR42" s="28">
        <f>HLOOKUP(VLOOKUP($A42,Sheet!$A$7:$DG$148,'TN01-04'!BR$11,0),$H$1:$T$2,2,1)</f>
        <v>1.65</v>
      </c>
      <c r="BS42" s="28">
        <f>HLOOKUP(VLOOKUP($A42,Sheet!$A$7:$DG$148,'TN01-04'!BS$11,0),$H$1:$T$2,2,1)</f>
        <v>2.33</v>
      </c>
      <c r="BT42" s="28">
        <f>HLOOKUP(VLOOKUP($A42,Sheet!$A$7:$DG$148,'TN01-04'!BT$11,0),$H$1:$T$2,2,1)</f>
        <v>2</v>
      </c>
      <c r="BU42" s="28">
        <f>HLOOKUP(VLOOKUP($A42,Sheet!$A$7:$DG$148,'TN01-04'!BU$11,0),$H$1:$T$2,2,1)</f>
        <v>1.65</v>
      </c>
      <c r="BV42" s="28">
        <f>HLOOKUP(VLOOKUP($A42,Sheet!$A$7:$DG$148,'TN01-04'!BV$11,0),$H$1:$T$2,2,1)</f>
        <v>1.65</v>
      </c>
      <c r="BW42" s="28">
        <f>HLOOKUP(VLOOKUP($A42,Sheet!$A$7:$DG$148,'TN01-04'!BW$11,0),$H$1:$T$2,2,1)</f>
        <v>2.65</v>
      </c>
      <c r="BX42" s="33">
        <f>IF(VLOOKUP($A42,Sheet!$A$7:$DG$148,'TN01-04'!BX$11,0)="","",VLOOKUP($A42,Sheet!$A$7:$DG$148,'TN01-04'!BX$11,0))</f>
        <v>50</v>
      </c>
      <c r="BY42" s="36">
        <f>IF(VLOOKUP($A42,Sheet!$A$7:$DG$148,'TN01-04'!BY$11,0)="","",VLOOKUP($A42,Sheet!$A$7:$DG$148,'TN01-04'!BY$11,0))</f>
        <v>0</v>
      </c>
      <c r="BZ42" s="28">
        <f>HLOOKUP(VLOOKUP($A42,Sheet!$A$7:$DG$148,'TN01-04'!BZ$11,0),$H$1:$T$2,2,1)</f>
        <v>3.65</v>
      </c>
      <c r="CA42" s="28">
        <f>HLOOKUP(VLOOKUP($A42,Sheet!$A$7:$DG$148,'TN01-04'!CA$11,0),$H$1:$T$2,2,1)</f>
        <v>0</v>
      </c>
      <c r="CB42" s="28">
        <f>HLOOKUP(VLOOKUP($A42,Sheet!$A$7:$DG$148,'TN01-04'!CB$11,0),$H$1:$T$2,2,1)</f>
        <v>4</v>
      </c>
      <c r="CC42" s="28">
        <f>HLOOKUP(VLOOKUP($A42,Sheet!$A$7:$DG$148,'TN01-04'!CC$11,0),$H$1:$T$2,2,1)</f>
        <v>0</v>
      </c>
      <c r="CD42" s="28">
        <f>HLOOKUP(VLOOKUP($A42,Sheet!$A$7:$DG$148,'TN01-04'!CD$11,0),$H$1:$T$2,2,1)</f>
        <v>3</v>
      </c>
      <c r="CE42" s="28">
        <f>HLOOKUP(VLOOKUP($A42,Sheet!$A$7:$DG$148,'TN01-04'!CE$11,0),$H$1:$T$2,2,1)</f>
        <v>2</v>
      </c>
      <c r="CF42" s="28">
        <f>HLOOKUP(VLOOKUP($A42,Sheet!$A$7:$DG$148,'TN01-04'!CF$11,0),$H$1:$T$2,2,1)</f>
        <v>4</v>
      </c>
      <c r="CG42" s="28">
        <f>HLOOKUP(VLOOKUP($A42,Sheet!$A$7:$DG$148,'TN01-04'!CG$11,0),$H$1:$T$2,2,1)</f>
        <v>1.65</v>
      </c>
      <c r="CH42" s="28">
        <f>HLOOKUP(VLOOKUP($A42,Sheet!$A$7:$DG$148,'TN01-04'!CH$11,0),$H$1:$T$2,2,1)</f>
        <v>0</v>
      </c>
      <c r="CI42" s="28">
        <f>HLOOKUP(VLOOKUP($A42,Sheet!$A$7:$DG$148,'TN01-04'!CI$11,0),$H$1:$T$2,2,1)</f>
        <v>2.65</v>
      </c>
      <c r="CJ42" s="28">
        <f>HLOOKUP(VLOOKUP($A42,Sheet!$A$7:$DG$148,'TN01-04'!CJ$11,0),$H$1:$T$2,2,1)</f>
        <v>0</v>
      </c>
      <c r="CK42" s="28">
        <f>HLOOKUP(VLOOKUP($A42,Sheet!$A$7:$DG$148,'TN01-04'!CK$11,0),$H$1:$T$2,2,1)</f>
        <v>0</v>
      </c>
      <c r="CL42" s="28">
        <f>HLOOKUP(VLOOKUP($A42,Sheet!$A$7:$DG$148,'TN01-04'!CL$11,0),$H$1:$T$2,2,1)</f>
        <v>0</v>
      </c>
      <c r="CM42" s="28">
        <f>HLOOKUP(VLOOKUP($A42,Sheet!$A$7:$DG$148,'TN01-04'!CM$11,0),$H$1:$T$2,2,1)</f>
        <v>0</v>
      </c>
      <c r="CN42" s="28">
        <f>HLOOKUP(VLOOKUP($A42,Sheet!$A$7:$DG$148,'TN01-04'!CN$11,0),$H$1:$T$2,2,1)</f>
        <v>3</v>
      </c>
      <c r="CO42" s="28">
        <f>HLOOKUP(VLOOKUP($A42,Sheet!$A$7:$DG$148,'TN01-04'!CO$11,0),$H$1:$T$2,2,1)</f>
        <v>3.33</v>
      </c>
      <c r="CP42" s="28">
        <f>HLOOKUP(VLOOKUP($A42,Sheet!$A$7:$DG$148,'TN01-04'!CP$11,0),$H$1:$T$2,2,1)</f>
        <v>3.65</v>
      </c>
      <c r="CQ42" s="28">
        <f>HLOOKUP(VLOOKUP($A42,Sheet!$A$7:$DG$148,'TN01-04'!CQ$11,0),$H$1:$T$2,2,1)</f>
        <v>1.65</v>
      </c>
      <c r="CR42" s="28">
        <f>HLOOKUP(VLOOKUP($A42,Sheet!$A$7:$DG$148,'TN01-04'!CR$11,0),$H$1:$T$2,2,1)</f>
        <v>3</v>
      </c>
      <c r="CS42" s="33">
        <f>IF(VLOOKUP($A42,Sheet!$A$7:$DG$148,'TN01-04'!CS$11,0)="","",VLOOKUP($A42,Sheet!$A$7:$DG$148,'TN01-04'!CS$11,0))</f>
        <v>27</v>
      </c>
      <c r="CT42" s="36">
        <f>IF(VLOOKUP($A42,Sheet!$A$7:$DG$148,'TN01-04'!CT$11,0)="","",VLOOKUP($A42,Sheet!$A$7:$DG$148,'TN01-04'!CT$11,0))</f>
        <v>0</v>
      </c>
      <c r="CU42" s="38">
        <f t="shared" si="2"/>
        <v>128</v>
      </c>
      <c r="CV42" s="38">
        <f t="shared" si="2"/>
        <v>0</v>
      </c>
      <c r="CW42" s="38">
        <f t="shared" si="3"/>
        <v>0</v>
      </c>
      <c r="CX42" s="38">
        <f t="shared" si="4"/>
        <v>128</v>
      </c>
      <c r="CY42" s="38">
        <f t="shared" si="5"/>
        <v>2.64</v>
      </c>
      <c r="CZ42" s="38"/>
      <c r="DA42" s="28">
        <f>HLOOKUP(VLOOKUP($A42,Sheet!$A$7:$DG$148,'TN01-04'!DA$11,0),$H$1:$T$2,2,1)</f>
        <v>0</v>
      </c>
      <c r="DB42" s="28">
        <f>HLOOKUP(VLOOKUP($A42,Sheet!$A$7:$DG$148,'TN01-04'!DB$11,0),$H$1:$T$2,2,1)</f>
        <v>0</v>
      </c>
      <c r="DC42" s="28">
        <f>HLOOKUP(VLOOKUP($A42,Sheet!$A$7:$DG$148,'TN01-04'!DC$11,0),$H$1:$T$2,2,1)</f>
        <v>3.33</v>
      </c>
      <c r="DD42" s="28">
        <f>HLOOKUP(VLOOKUP($A42,Sheet!$A$7:$DG$148,'TN01-04'!DD$11,0),$H$1:$T$2,2,1)</f>
        <v>0</v>
      </c>
      <c r="DE42" s="38"/>
      <c r="DF42" s="38">
        <f t="shared" si="6"/>
        <v>3.33</v>
      </c>
      <c r="DG42" s="38"/>
      <c r="DH42" s="33">
        <f>IF(VLOOKUP($A42,Sheet!$A$7:$DG$148,'TN01-04'!DH$11,0)="","",VLOOKUP($A42,Sheet!$A$7:$DG$148,'TN01-04'!DH$11,0))</f>
        <v>5</v>
      </c>
      <c r="DI42" s="36">
        <f>IF(VLOOKUP($A42,Sheet!$A$7:$DG$148,'TN01-04'!DI$11,0)="","",VLOOKUP($A42,Sheet!$A$7:$DG$148,'TN01-04'!DI$11,0))</f>
        <v>0</v>
      </c>
      <c r="DJ42" s="38">
        <f t="shared" si="7"/>
        <v>133</v>
      </c>
      <c r="DK42" s="38">
        <f t="shared" si="8"/>
        <v>0</v>
      </c>
      <c r="DL42" s="38">
        <f t="shared" si="9"/>
        <v>2.67</v>
      </c>
      <c r="DM42" s="38"/>
      <c r="DN42" s="33">
        <f>IF(VLOOKUP($A42,Sheet!$A$7:$DG$148,'TN01-04'!DN$11,0)="","",VLOOKUP($A42,Sheet!$A$7:$DG$148,'TN01-04'!DN$11,0))</f>
        <v>138</v>
      </c>
      <c r="DO42" s="36">
        <f>IF(VLOOKUP($A42,Sheet!$A$7:$DG$148,'TN01-04'!DO$11,0)="","",VLOOKUP($A42,Sheet!$A$7:$DG$148,'TN01-04'!DO$11,0))</f>
        <v>0</v>
      </c>
      <c r="DP42" s="28">
        <f>IF(VLOOKUP($A42,Sheet!$A$7:$DG$148,'TN01-04'!DP$11,0)="","",VLOOKUP($A42,Sheet!$A$7:$DG$148,'TN01-04'!DP$11,0))</f>
        <v>137</v>
      </c>
      <c r="DQ42" s="28">
        <f>IF(VLOOKUP($A42,Sheet!$A$7:$DG$148,'TN01-04'!DQ$11,0)="","",VLOOKUP($A42,Sheet!$A$7:$DG$148,'TN01-04'!DQ$11,0))</f>
        <v>138</v>
      </c>
      <c r="DR42" s="28">
        <f>IF(VLOOKUP($A42,Sheet!$A$7:$DG$148,'TN01-04'!DR$11,0)="","",VLOOKUP($A42,Sheet!$A$7:$DG$148,'TN01-04'!DR$11,0))</f>
        <v>6.72</v>
      </c>
      <c r="DS42" s="28">
        <f>IF(VLOOKUP($A42,Sheet!$A$7:$DG$148,'TN01-04'!DS$11,0)="","",VLOOKUP($A42,Sheet!$A$7:$DG$148,'TN01-04'!DS$11,0))</f>
        <v>2.67</v>
      </c>
      <c r="DT42" s="28" t="str">
        <f>IF(VLOOKUP($A42,Sheet!$A$7:$DG$148,'TN01-04'!DT$11,0)="","",VLOOKUP($A42,Sheet!$A$7:$DG$148,'TN01-04'!DT$11,0))</f>
        <v/>
      </c>
      <c r="DU42" s="42">
        <f t="shared" si="10"/>
        <v>0</v>
      </c>
    </row>
    <row r="43" spans="1:125" ht="15.95" customHeight="1" x14ac:dyDescent="0.2">
      <c r="A43" s="25">
        <v>2220729356</v>
      </c>
      <c r="B43" s="26" t="s">
        <v>6</v>
      </c>
      <c r="C43" s="26" t="s">
        <v>61</v>
      </c>
      <c r="D43" s="26" t="s">
        <v>24</v>
      </c>
      <c r="E43" s="27">
        <v>35664</v>
      </c>
      <c r="F43" s="26" t="s">
        <v>209</v>
      </c>
      <c r="G43" s="26" t="s">
        <v>212</v>
      </c>
      <c r="H43" s="28">
        <f>HLOOKUP(VLOOKUP($A43,Sheet!$A$7:$DG$148,'TN01-04'!H$11,0),$H$1:$T$2,2,1)</f>
        <v>4</v>
      </c>
      <c r="I43" s="28">
        <f>HLOOKUP(VLOOKUP($A43,Sheet!$A$7:$DG$148,'TN01-04'!I$11,0),$H$1:$T$2,2,1)</f>
        <v>3</v>
      </c>
      <c r="J43" s="28">
        <f>HLOOKUP(VLOOKUP($A43,Sheet!$A$7:$DG$148,'TN01-04'!J$11,0),$H$1:$T$2,2,1)</f>
        <v>2.33</v>
      </c>
      <c r="K43" s="28">
        <f>HLOOKUP(VLOOKUP($A43,Sheet!$A$7:$DG$148,'TN01-04'!K$11,0),$H$1:$T$2,2,1)</f>
        <v>3</v>
      </c>
      <c r="L43" s="28">
        <f>HLOOKUP(VLOOKUP($A43,Sheet!$A$7:$DG$148,'TN01-04'!L$11,0),$H$1:$T$2,2,1)</f>
        <v>1</v>
      </c>
      <c r="M43" s="28">
        <f>HLOOKUP(VLOOKUP($A43,Sheet!$A$7:$DG$148,'TN01-04'!M$11,0),$H$1:$T$2,2,1)</f>
        <v>3.65</v>
      </c>
      <c r="N43" s="28">
        <f>HLOOKUP(VLOOKUP($A43,Sheet!$A$7:$DG$148,'TN01-04'!N$11,0),$H$1:$T$2,2,1)</f>
        <v>3</v>
      </c>
      <c r="O43" s="28">
        <f>HLOOKUP(VLOOKUP($A43,Sheet!$A$7:$DG$148,'TN01-04'!O$11,0),$H$1:$T$2,2,1)</f>
        <v>0</v>
      </c>
      <c r="P43" s="28">
        <f>HLOOKUP(VLOOKUP($A43,Sheet!$A$7:$DG$148,'TN01-04'!P$11,0),$H$1:$T$2,2,1)</f>
        <v>3</v>
      </c>
      <c r="Q43" s="28">
        <f>HLOOKUP(VLOOKUP($A43,Sheet!$A$7:$DG$148,'TN01-04'!Q$11,0),$H$1:$T$2,2,1)</f>
        <v>0</v>
      </c>
      <c r="R43" s="28">
        <f>HLOOKUP(VLOOKUP($A43,Sheet!$A$7:$DG$148,'TN01-04'!R$11,0),$H$1:$T$2,2,1)</f>
        <v>0</v>
      </c>
      <c r="S43" s="28">
        <f>HLOOKUP(VLOOKUP($A43,Sheet!$A$7:$DG$148,'TN01-04'!S$11,0),$H$1:$T$2,2,1)</f>
        <v>0</v>
      </c>
      <c r="T43" s="28">
        <f>HLOOKUP(VLOOKUP($A43,Sheet!$A$7:$DG$148,'TN01-04'!T$11,0),$H$1:$T$2,2,1)</f>
        <v>0</v>
      </c>
      <c r="U43" s="28">
        <f>HLOOKUP(VLOOKUP($A43,Sheet!$A$7:$DG$148,'TN01-04'!U$11,0),$H$1:$T$2,2,1)</f>
        <v>3</v>
      </c>
      <c r="V43" s="28">
        <f>HLOOKUP(VLOOKUP($A43,Sheet!$A$7:$DG$148,'TN01-04'!V$11,0),$H$1:$T$2,2,1)</f>
        <v>4</v>
      </c>
      <c r="W43" s="28">
        <f>HLOOKUP(VLOOKUP($A43,Sheet!$A$7:$DG$148,'TN01-04'!W$11,0),$H$1:$T$2,2,1)</f>
        <v>3.65</v>
      </c>
      <c r="X43" s="28">
        <f>HLOOKUP(VLOOKUP($A43,Sheet!$A$7:$DG$148,'TN01-04'!X$11,0),$H$1:$T$2,2,1)</f>
        <v>3.65</v>
      </c>
      <c r="Y43" s="28">
        <f>HLOOKUP(VLOOKUP($A43,Sheet!$A$7:$DG$148,'TN01-04'!Y$11,0),$H$1:$T$2,2,1)</f>
        <v>3</v>
      </c>
      <c r="Z43" s="28">
        <f>HLOOKUP(VLOOKUP($A43,Sheet!$A$7:$DG$148,'TN01-04'!Z$11,0),$H$1:$T$2,2,1)</f>
        <v>3.33</v>
      </c>
      <c r="AA43" s="28">
        <f>HLOOKUP(VLOOKUP($A43,Sheet!$A$7:$DG$148,'TN01-04'!AA$11,0),$H$1:$T$2,2,1)</f>
        <v>2.65</v>
      </c>
      <c r="AB43" s="28">
        <f>HLOOKUP(VLOOKUP($A43,Sheet!$A$7:$DG$148,'TN01-04'!AB$11,0),$H$1:$T$2,2,1)</f>
        <v>4</v>
      </c>
      <c r="AC43" s="28">
        <f>HLOOKUP(VLOOKUP($A43,Sheet!$A$7:$DG$148,'TN01-04'!AC$11,0),$H$1:$T$2,2,1)</f>
        <v>2.65</v>
      </c>
      <c r="AD43" s="28">
        <f>HLOOKUP(VLOOKUP($A43,Sheet!$A$7:$DG$148,'TN01-04'!AD$11,0),$H$1:$T$2,2,1)</f>
        <v>3</v>
      </c>
      <c r="AE43" s="28">
        <f>HLOOKUP(VLOOKUP($A43,Sheet!$A$7:$DG$148,'TN01-04'!AE$11,0),$H$1:$T$2,2,1)</f>
        <v>1.65</v>
      </c>
      <c r="AF43" s="28">
        <f>HLOOKUP(VLOOKUP($A43,Sheet!$A$7:$DG$148,'TN01-04'!AF$11,0),$H$1:$T$2,2,1)</f>
        <v>3.65</v>
      </c>
      <c r="AG43" s="28">
        <f>HLOOKUP(VLOOKUP($A43,Sheet!$A$7:$DG$148,'TN01-04'!AG$11,0),$H$1:$T$2,2,1)</f>
        <v>2.33</v>
      </c>
      <c r="AH43" s="28">
        <f>HLOOKUP(VLOOKUP($A43,Sheet!$A$7:$DG$148,'TN01-04'!AH$11,0),$H$1:$T$2,2,1)</f>
        <v>3</v>
      </c>
      <c r="AI43" s="28">
        <f>HLOOKUP(VLOOKUP($A43,Sheet!$A$7:$DG$148,'TN01-04'!AI$11,0),$H$1:$T$2,2,1)</f>
        <v>3.33</v>
      </c>
      <c r="AJ43" s="28">
        <f>HLOOKUP(VLOOKUP($A43,Sheet!$A$7:$DG$148,'TN01-04'!AJ$11,0),$H$1:$T$2,2,1)</f>
        <v>4</v>
      </c>
      <c r="AK43" s="33">
        <f>IF(VLOOKUP($A43,Sheet!$A$7:$DG$148,'TN01-04'!AK$11,0)="","",VLOOKUP($A43,Sheet!$A$7:$DG$148,'TN01-04'!AK$11,0))</f>
        <v>51</v>
      </c>
      <c r="AL43" s="36">
        <f>IF(VLOOKUP($A43,Sheet!$A$7:$DG$148,'TN01-04'!AL$11,0)="","",VLOOKUP($A43,Sheet!$A$7:$DG$148,'TN01-04'!AL$11,0))</f>
        <v>0</v>
      </c>
      <c r="AM43" s="28">
        <f>HLOOKUP(VLOOKUP($A43,Sheet!$A$7:$DG$148,'TN01-04'!AM$11,0),$H$1:$T$2,2,1)</f>
        <v>2.33</v>
      </c>
      <c r="AN43" s="28">
        <f>HLOOKUP(VLOOKUP($A43,Sheet!$A$7:$DG$148,'TN01-04'!AN$11,0),$H$1:$T$2,2,1)</f>
        <v>1.65</v>
      </c>
      <c r="AO43" s="28">
        <f>HLOOKUP(VLOOKUP($A43,Sheet!$A$7:$DG$148,'TN01-04'!AO$11,0),$H$1:$T$2,2,1)</f>
        <v>2.65</v>
      </c>
      <c r="AP43" s="28">
        <f>HLOOKUP(VLOOKUP($A43,Sheet!$A$7:$DG$148,'TN01-04'!AP$11,0),$H$1:$T$2,2,1)</f>
        <v>0</v>
      </c>
      <c r="AQ43" s="28">
        <f>HLOOKUP(VLOOKUP($A43,Sheet!$A$7:$DG$148,'TN01-04'!AQ$11,0),$H$1:$T$2,2,1)</f>
        <v>0</v>
      </c>
      <c r="AR43" s="28">
        <f>HLOOKUP(VLOOKUP($A43,Sheet!$A$7:$DG$148,'TN01-04'!AR$11,0),$H$1:$T$2,2,1)</f>
        <v>0</v>
      </c>
      <c r="AS43" s="28">
        <f>HLOOKUP(VLOOKUP($A43,Sheet!$A$7:$DG$148,'TN01-04'!AS$11,0),$H$1:$T$2,2,1)</f>
        <v>0</v>
      </c>
      <c r="AT43" s="28">
        <f>HLOOKUP(VLOOKUP($A43,Sheet!$A$7:$DG$148,'TN01-04'!AT$11,0),$H$1:$T$2,2,1)</f>
        <v>0</v>
      </c>
      <c r="AU43" s="28">
        <f>HLOOKUP(VLOOKUP($A43,Sheet!$A$7:$DG$148,'TN01-04'!AU$11,0),$H$1:$T$2,2,1)</f>
        <v>0</v>
      </c>
      <c r="AV43" s="28">
        <f>HLOOKUP(VLOOKUP($A43,Sheet!$A$7:$DG$148,'TN01-04'!AV$11,0),$H$1:$T$2,2,1)</f>
        <v>0</v>
      </c>
      <c r="AW43" s="28">
        <f>HLOOKUP(VLOOKUP($A43,Sheet!$A$7:$DG$148,'TN01-04'!AW$11,0),$H$1:$T$2,2,1)</f>
        <v>0</v>
      </c>
      <c r="AX43" s="28">
        <f>HLOOKUP(VLOOKUP($A43,Sheet!$A$7:$DG$148,'TN01-04'!AX$11,0),$H$1:$T$2,2,1)</f>
        <v>0</v>
      </c>
      <c r="AY43" s="28">
        <f>HLOOKUP(VLOOKUP($A43,Sheet!$A$7:$DG$148,'TN01-04'!AY$11,0),$H$1:$T$2,2,1)</f>
        <v>2</v>
      </c>
      <c r="AZ43" s="28">
        <f>HLOOKUP(VLOOKUP($A43,Sheet!$A$7:$DG$148,'TN01-04'!AZ$11,0),$H$1:$T$2,2,1)</f>
        <v>0</v>
      </c>
      <c r="BA43" s="28">
        <f>HLOOKUP(VLOOKUP($A43,Sheet!$A$7:$DG$148,'TN01-04'!BA$11,0),$H$1:$T$2,2,1)</f>
        <v>2.33</v>
      </c>
      <c r="BB43" s="33">
        <f>IF(VLOOKUP($A43,Sheet!$A$7:$DG$148,'TN01-04'!BB$11,0)="","",VLOOKUP($A43,Sheet!$A$7:$DG$148,'TN01-04'!BB$11,0))</f>
        <v>5</v>
      </c>
      <c r="BC43" s="36">
        <f>IF(VLOOKUP($A43,Sheet!$A$7:$DG$148,'TN01-04'!BC$11,0)="","",VLOOKUP($A43,Sheet!$A$7:$DG$148,'TN01-04'!BC$11,0))</f>
        <v>0</v>
      </c>
      <c r="BD43" s="28">
        <f>HLOOKUP(VLOOKUP($A43,Sheet!$A$7:$DG$148,'TN01-04'!BD$11,0),$H$1:$T$2,2,1)</f>
        <v>1.65</v>
      </c>
      <c r="BE43" s="28">
        <f>HLOOKUP(VLOOKUP($A43,Sheet!$A$7:$DG$148,'TN01-04'!BE$11,0),$H$1:$T$2,2,1)</f>
        <v>2</v>
      </c>
      <c r="BF43" s="28">
        <f>HLOOKUP(VLOOKUP($A43,Sheet!$A$7:$DG$148,'TN01-04'!BF$11,0),$H$1:$T$2,2,1)</f>
        <v>4</v>
      </c>
      <c r="BG43" s="28">
        <f>HLOOKUP(VLOOKUP($A43,Sheet!$A$7:$DG$148,'TN01-04'!BG$11,0),$H$1:$T$2,2,1)</f>
        <v>3</v>
      </c>
      <c r="BH43" s="28">
        <f>HLOOKUP(VLOOKUP($A43,Sheet!$A$7:$DG$148,'TN01-04'!BH$11,0),$H$1:$T$2,2,1)</f>
        <v>3.65</v>
      </c>
      <c r="BI43" s="28">
        <f>HLOOKUP(VLOOKUP($A43,Sheet!$A$7:$DG$148,'TN01-04'!BI$11,0),$H$1:$T$2,2,1)</f>
        <v>3.33</v>
      </c>
      <c r="BJ43" s="28">
        <f>HLOOKUP(VLOOKUP($A43,Sheet!$A$7:$DG$148,'TN01-04'!BJ$11,0),$H$1:$T$2,2,1)</f>
        <v>3.65</v>
      </c>
      <c r="BK43" s="28">
        <f>HLOOKUP(VLOOKUP($A43,Sheet!$A$7:$DG$148,'TN01-04'!BK$11,0),$H$1:$T$2,2,1)</f>
        <v>2.65</v>
      </c>
      <c r="BL43" s="28">
        <f>HLOOKUP(VLOOKUP($A43,Sheet!$A$7:$DG$148,'TN01-04'!BL$11,0),$H$1:$T$2,2,1)</f>
        <v>3.65</v>
      </c>
      <c r="BM43" s="28">
        <f>HLOOKUP(VLOOKUP($A43,Sheet!$A$7:$DG$148,'TN01-04'!BM$11,0),$H$1:$T$2,2,1)</f>
        <v>2.65</v>
      </c>
      <c r="BN43" s="28">
        <f>HLOOKUP(VLOOKUP($A43,Sheet!$A$7:$DG$148,'TN01-04'!BN$11,0),$H$1:$T$2,2,1)</f>
        <v>2.33</v>
      </c>
      <c r="BO43" s="28">
        <f>HLOOKUP(VLOOKUP($A43,Sheet!$A$7:$DG$148,'TN01-04'!BO$11,0),$H$1:$T$2,2,1)</f>
        <v>2.65</v>
      </c>
      <c r="BP43" s="28">
        <f>HLOOKUP(VLOOKUP($A43,Sheet!$A$7:$DG$148,'TN01-04'!BP$11,0),$H$1:$T$2,2,1)</f>
        <v>2.33</v>
      </c>
      <c r="BQ43" s="28">
        <f>HLOOKUP(VLOOKUP($A43,Sheet!$A$7:$DG$148,'TN01-04'!BQ$11,0),$H$1:$T$2,2,1)</f>
        <v>0</v>
      </c>
      <c r="BR43" s="28">
        <f>HLOOKUP(VLOOKUP($A43,Sheet!$A$7:$DG$148,'TN01-04'!BR$11,0),$H$1:$T$2,2,1)</f>
        <v>2</v>
      </c>
      <c r="BS43" s="28">
        <f>HLOOKUP(VLOOKUP($A43,Sheet!$A$7:$DG$148,'TN01-04'!BS$11,0),$H$1:$T$2,2,1)</f>
        <v>2.33</v>
      </c>
      <c r="BT43" s="28">
        <f>HLOOKUP(VLOOKUP($A43,Sheet!$A$7:$DG$148,'TN01-04'!BT$11,0),$H$1:$T$2,2,1)</f>
        <v>3</v>
      </c>
      <c r="BU43" s="28">
        <f>HLOOKUP(VLOOKUP($A43,Sheet!$A$7:$DG$148,'TN01-04'!BU$11,0),$H$1:$T$2,2,1)</f>
        <v>3</v>
      </c>
      <c r="BV43" s="28">
        <f>HLOOKUP(VLOOKUP($A43,Sheet!$A$7:$DG$148,'TN01-04'!BV$11,0),$H$1:$T$2,2,1)</f>
        <v>3.65</v>
      </c>
      <c r="BW43" s="28">
        <f>HLOOKUP(VLOOKUP($A43,Sheet!$A$7:$DG$148,'TN01-04'!BW$11,0),$H$1:$T$2,2,1)</f>
        <v>3.65</v>
      </c>
      <c r="BX43" s="33">
        <f>IF(VLOOKUP($A43,Sheet!$A$7:$DG$148,'TN01-04'!BX$11,0)="","",VLOOKUP($A43,Sheet!$A$7:$DG$148,'TN01-04'!BX$11,0))</f>
        <v>50</v>
      </c>
      <c r="BY43" s="36">
        <f>IF(VLOOKUP($A43,Sheet!$A$7:$DG$148,'TN01-04'!BY$11,0)="","",VLOOKUP($A43,Sheet!$A$7:$DG$148,'TN01-04'!BY$11,0))</f>
        <v>0</v>
      </c>
      <c r="BZ43" s="28">
        <f>HLOOKUP(VLOOKUP($A43,Sheet!$A$7:$DG$148,'TN01-04'!BZ$11,0),$H$1:$T$2,2,1)</f>
        <v>0</v>
      </c>
      <c r="CA43" s="28">
        <f>HLOOKUP(VLOOKUP($A43,Sheet!$A$7:$DG$148,'TN01-04'!CA$11,0),$H$1:$T$2,2,1)</f>
        <v>3</v>
      </c>
      <c r="CB43" s="28">
        <f>HLOOKUP(VLOOKUP($A43,Sheet!$A$7:$DG$148,'TN01-04'!CB$11,0),$H$1:$T$2,2,1)</f>
        <v>2.33</v>
      </c>
      <c r="CC43" s="28">
        <f>HLOOKUP(VLOOKUP($A43,Sheet!$A$7:$DG$148,'TN01-04'!CC$11,0),$H$1:$T$2,2,1)</f>
        <v>0</v>
      </c>
      <c r="CD43" s="28">
        <f>HLOOKUP(VLOOKUP($A43,Sheet!$A$7:$DG$148,'TN01-04'!CD$11,0),$H$1:$T$2,2,1)</f>
        <v>3.65</v>
      </c>
      <c r="CE43" s="28">
        <f>HLOOKUP(VLOOKUP($A43,Sheet!$A$7:$DG$148,'TN01-04'!CE$11,0),$H$1:$T$2,2,1)</f>
        <v>3.65</v>
      </c>
      <c r="CF43" s="28">
        <f>HLOOKUP(VLOOKUP($A43,Sheet!$A$7:$DG$148,'TN01-04'!CF$11,0),$H$1:$T$2,2,1)</f>
        <v>4</v>
      </c>
      <c r="CG43" s="28">
        <f>HLOOKUP(VLOOKUP($A43,Sheet!$A$7:$DG$148,'TN01-04'!CG$11,0),$H$1:$T$2,2,1)</f>
        <v>1.65</v>
      </c>
      <c r="CH43" s="28">
        <f>HLOOKUP(VLOOKUP($A43,Sheet!$A$7:$DG$148,'TN01-04'!CH$11,0),$H$1:$T$2,2,1)</f>
        <v>0</v>
      </c>
      <c r="CI43" s="28">
        <f>HLOOKUP(VLOOKUP($A43,Sheet!$A$7:$DG$148,'TN01-04'!CI$11,0),$H$1:$T$2,2,1)</f>
        <v>3.33</v>
      </c>
      <c r="CJ43" s="28">
        <f>HLOOKUP(VLOOKUP($A43,Sheet!$A$7:$DG$148,'TN01-04'!CJ$11,0),$H$1:$T$2,2,1)</f>
        <v>0</v>
      </c>
      <c r="CK43" s="28">
        <f>HLOOKUP(VLOOKUP($A43,Sheet!$A$7:$DG$148,'TN01-04'!CK$11,0),$H$1:$T$2,2,1)</f>
        <v>0</v>
      </c>
      <c r="CL43" s="28">
        <f>HLOOKUP(VLOOKUP($A43,Sheet!$A$7:$DG$148,'TN01-04'!CL$11,0),$H$1:$T$2,2,1)</f>
        <v>0</v>
      </c>
      <c r="CM43" s="28">
        <f>HLOOKUP(VLOOKUP($A43,Sheet!$A$7:$DG$148,'TN01-04'!CM$11,0),$H$1:$T$2,2,1)</f>
        <v>0</v>
      </c>
      <c r="CN43" s="28">
        <f>HLOOKUP(VLOOKUP($A43,Sheet!$A$7:$DG$148,'TN01-04'!CN$11,0),$H$1:$T$2,2,1)</f>
        <v>3</v>
      </c>
      <c r="CO43" s="28">
        <f>HLOOKUP(VLOOKUP($A43,Sheet!$A$7:$DG$148,'TN01-04'!CO$11,0),$H$1:$T$2,2,1)</f>
        <v>2.33</v>
      </c>
      <c r="CP43" s="28">
        <f>HLOOKUP(VLOOKUP($A43,Sheet!$A$7:$DG$148,'TN01-04'!CP$11,0),$H$1:$T$2,2,1)</f>
        <v>3.33</v>
      </c>
      <c r="CQ43" s="28">
        <f>HLOOKUP(VLOOKUP($A43,Sheet!$A$7:$DG$148,'TN01-04'!CQ$11,0),$H$1:$T$2,2,1)</f>
        <v>3.33</v>
      </c>
      <c r="CR43" s="28">
        <f>HLOOKUP(VLOOKUP($A43,Sheet!$A$7:$DG$148,'TN01-04'!CR$11,0),$H$1:$T$2,2,1)</f>
        <v>3</v>
      </c>
      <c r="CS43" s="33">
        <f>IF(VLOOKUP($A43,Sheet!$A$7:$DG$148,'TN01-04'!CS$11,0)="","",VLOOKUP($A43,Sheet!$A$7:$DG$148,'TN01-04'!CS$11,0))</f>
        <v>27</v>
      </c>
      <c r="CT43" s="36">
        <f>IF(VLOOKUP($A43,Sheet!$A$7:$DG$148,'TN01-04'!CT$11,0)="","",VLOOKUP($A43,Sheet!$A$7:$DG$148,'TN01-04'!CT$11,0))</f>
        <v>0</v>
      </c>
      <c r="CU43" s="38">
        <f t="shared" si="2"/>
        <v>128</v>
      </c>
      <c r="CV43" s="38">
        <f t="shared" si="2"/>
        <v>0</v>
      </c>
      <c r="CW43" s="38">
        <f t="shared" si="3"/>
        <v>0</v>
      </c>
      <c r="CX43" s="38">
        <f t="shared" si="4"/>
        <v>128</v>
      </c>
      <c r="CY43" s="38">
        <f t="shared" si="5"/>
        <v>2.94</v>
      </c>
      <c r="CZ43" s="38"/>
      <c r="DA43" s="28">
        <f>HLOOKUP(VLOOKUP($A43,Sheet!$A$7:$DG$148,'TN01-04'!DA$11,0),$H$1:$T$2,2,1)</f>
        <v>0</v>
      </c>
      <c r="DB43" s="28">
        <f>HLOOKUP(VLOOKUP($A43,Sheet!$A$7:$DG$148,'TN01-04'!DB$11,0),$H$1:$T$2,2,1)</f>
        <v>0</v>
      </c>
      <c r="DC43" s="28">
        <f>HLOOKUP(VLOOKUP($A43,Sheet!$A$7:$DG$148,'TN01-04'!DC$11,0),$H$1:$T$2,2,1)</f>
        <v>4</v>
      </c>
      <c r="DD43" s="28">
        <f>HLOOKUP(VLOOKUP($A43,Sheet!$A$7:$DG$148,'TN01-04'!DD$11,0),$H$1:$T$2,2,1)</f>
        <v>0</v>
      </c>
      <c r="DE43" s="38"/>
      <c r="DF43" s="38">
        <f t="shared" si="6"/>
        <v>4</v>
      </c>
      <c r="DG43" s="38"/>
      <c r="DH43" s="33">
        <f>IF(VLOOKUP($A43,Sheet!$A$7:$DG$148,'TN01-04'!DH$11,0)="","",VLOOKUP($A43,Sheet!$A$7:$DG$148,'TN01-04'!DH$11,0))</f>
        <v>5</v>
      </c>
      <c r="DI43" s="36">
        <f>IF(VLOOKUP($A43,Sheet!$A$7:$DG$148,'TN01-04'!DI$11,0)="","",VLOOKUP($A43,Sheet!$A$7:$DG$148,'TN01-04'!DI$11,0))</f>
        <v>0</v>
      </c>
      <c r="DJ43" s="38">
        <f t="shared" si="7"/>
        <v>133</v>
      </c>
      <c r="DK43" s="38">
        <f t="shared" si="8"/>
        <v>0</v>
      </c>
      <c r="DL43" s="38">
        <f t="shared" si="9"/>
        <v>2.98</v>
      </c>
      <c r="DM43" s="38"/>
      <c r="DN43" s="33">
        <f>IF(VLOOKUP($A43,Sheet!$A$7:$DG$148,'TN01-04'!DN$11,0)="","",VLOOKUP($A43,Sheet!$A$7:$DG$148,'TN01-04'!DN$11,0))</f>
        <v>138</v>
      </c>
      <c r="DO43" s="36">
        <f>IF(VLOOKUP($A43,Sheet!$A$7:$DG$148,'TN01-04'!DO$11,0)="","",VLOOKUP($A43,Sheet!$A$7:$DG$148,'TN01-04'!DO$11,0))</f>
        <v>0</v>
      </c>
      <c r="DP43" s="28">
        <f>IF(VLOOKUP($A43,Sheet!$A$7:$DG$148,'TN01-04'!DP$11,0)="","",VLOOKUP($A43,Sheet!$A$7:$DG$148,'TN01-04'!DP$11,0))</f>
        <v>137</v>
      </c>
      <c r="DQ43" s="28">
        <f>IF(VLOOKUP($A43,Sheet!$A$7:$DG$148,'TN01-04'!DQ$11,0)="","",VLOOKUP($A43,Sheet!$A$7:$DG$148,'TN01-04'!DQ$11,0))</f>
        <v>138</v>
      </c>
      <c r="DR43" s="28">
        <f>IF(VLOOKUP($A43,Sheet!$A$7:$DG$148,'TN01-04'!DR$11,0)="","",VLOOKUP($A43,Sheet!$A$7:$DG$148,'TN01-04'!DR$11,0))</f>
        <v>7.19</v>
      </c>
      <c r="DS43" s="28">
        <f>IF(VLOOKUP($A43,Sheet!$A$7:$DG$148,'TN01-04'!DS$11,0)="","",VLOOKUP($A43,Sheet!$A$7:$DG$148,'TN01-04'!DS$11,0))</f>
        <v>2.98</v>
      </c>
      <c r="DT43" s="28" t="str">
        <f>IF(VLOOKUP($A43,Sheet!$A$7:$DG$148,'TN01-04'!DT$11,0)="","",VLOOKUP($A43,Sheet!$A$7:$DG$148,'TN01-04'!DT$11,0))</f>
        <v/>
      </c>
      <c r="DU43" s="42">
        <f t="shared" si="10"/>
        <v>0</v>
      </c>
    </row>
    <row r="44" spans="1:125" ht="15.95" customHeight="1" x14ac:dyDescent="0.2">
      <c r="A44" s="25">
        <v>2221724244</v>
      </c>
      <c r="B44" s="26" t="s">
        <v>18</v>
      </c>
      <c r="C44" s="26" t="s">
        <v>62</v>
      </c>
      <c r="D44" s="26" t="s">
        <v>24</v>
      </c>
      <c r="E44" s="27">
        <v>36147</v>
      </c>
      <c r="F44" s="26" t="s">
        <v>210</v>
      </c>
      <c r="G44" s="26" t="s">
        <v>212</v>
      </c>
      <c r="H44" s="28">
        <f>HLOOKUP(VLOOKUP($A44,Sheet!$A$7:$DG$148,'TN01-04'!H$11,0),$H$1:$T$2,2,1)</f>
        <v>4</v>
      </c>
      <c r="I44" s="28">
        <f>HLOOKUP(VLOOKUP($A44,Sheet!$A$7:$DG$148,'TN01-04'!I$11,0),$H$1:$T$2,2,1)</f>
        <v>2.65</v>
      </c>
      <c r="J44" s="28">
        <f>HLOOKUP(VLOOKUP($A44,Sheet!$A$7:$DG$148,'TN01-04'!J$11,0),$H$1:$T$2,2,1)</f>
        <v>1</v>
      </c>
      <c r="K44" s="28">
        <f>HLOOKUP(VLOOKUP($A44,Sheet!$A$7:$DG$148,'TN01-04'!K$11,0),$H$1:$T$2,2,1)</f>
        <v>4</v>
      </c>
      <c r="L44" s="28">
        <f>HLOOKUP(VLOOKUP($A44,Sheet!$A$7:$DG$148,'TN01-04'!L$11,0),$H$1:$T$2,2,1)</f>
        <v>4</v>
      </c>
      <c r="M44" s="28">
        <f>HLOOKUP(VLOOKUP($A44,Sheet!$A$7:$DG$148,'TN01-04'!M$11,0),$H$1:$T$2,2,1)</f>
        <v>4</v>
      </c>
      <c r="N44" s="28">
        <f>HLOOKUP(VLOOKUP($A44,Sheet!$A$7:$DG$148,'TN01-04'!N$11,0),$H$1:$T$2,2,1)</f>
        <v>2.33</v>
      </c>
      <c r="O44" s="28">
        <f>HLOOKUP(VLOOKUP($A44,Sheet!$A$7:$DG$148,'TN01-04'!O$11,0),$H$1:$T$2,2,1)</f>
        <v>0</v>
      </c>
      <c r="P44" s="28">
        <f>HLOOKUP(VLOOKUP($A44,Sheet!$A$7:$DG$148,'TN01-04'!P$11,0),$H$1:$T$2,2,1)</f>
        <v>3.65</v>
      </c>
      <c r="Q44" s="28">
        <f>HLOOKUP(VLOOKUP($A44,Sheet!$A$7:$DG$148,'TN01-04'!Q$11,0),$H$1:$T$2,2,1)</f>
        <v>0</v>
      </c>
      <c r="R44" s="28">
        <f>HLOOKUP(VLOOKUP($A44,Sheet!$A$7:$DG$148,'TN01-04'!R$11,0),$H$1:$T$2,2,1)</f>
        <v>0</v>
      </c>
      <c r="S44" s="28">
        <f>HLOOKUP(VLOOKUP($A44,Sheet!$A$7:$DG$148,'TN01-04'!S$11,0),$H$1:$T$2,2,1)</f>
        <v>0</v>
      </c>
      <c r="T44" s="28">
        <f>HLOOKUP(VLOOKUP($A44,Sheet!$A$7:$DG$148,'TN01-04'!T$11,0),$H$1:$T$2,2,1)</f>
        <v>0</v>
      </c>
      <c r="U44" s="28">
        <f>HLOOKUP(VLOOKUP($A44,Sheet!$A$7:$DG$148,'TN01-04'!U$11,0),$H$1:$T$2,2,1)</f>
        <v>3</v>
      </c>
      <c r="V44" s="28">
        <f>HLOOKUP(VLOOKUP($A44,Sheet!$A$7:$DG$148,'TN01-04'!V$11,0),$H$1:$T$2,2,1)</f>
        <v>1.65</v>
      </c>
      <c r="W44" s="28">
        <f>HLOOKUP(VLOOKUP($A44,Sheet!$A$7:$DG$148,'TN01-04'!W$11,0),$H$1:$T$2,2,1)</f>
        <v>3.65</v>
      </c>
      <c r="X44" s="28">
        <f>HLOOKUP(VLOOKUP($A44,Sheet!$A$7:$DG$148,'TN01-04'!X$11,0),$H$1:$T$2,2,1)</f>
        <v>3</v>
      </c>
      <c r="Y44" s="28">
        <f>HLOOKUP(VLOOKUP($A44,Sheet!$A$7:$DG$148,'TN01-04'!Y$11,0),$H$1:$T$2,2,1)</f>
        <v>2.65</v>
      </c>
      <c r="Z44" s="28">
        <f>HLOOKUP(VLOOKUP($A44,Sheet!$A$7:$DG$148,'TN01-04'!Z$11,0),$H$1:$T$2,2,1)</f>
        <v>2.33</v>
      </c>
      <c r="AA44" s="28">
        <f>HLOOKUP(VLOOKUP($A44,Sheet!$A$7:$DG$148,'TN01-04'!AA$11,0),$H$1:$T$2,2,1)</f>
        <v>1.65</v>
      </c>
      <c r="AB44" s="28">
        <f>HLOOKUP(VLOOKUP($A44,Sheet!$A$7:$DG$148,'TN01-04'!AB$11,0),$H$1:$T$2,2,1)</f>
        <v>2.65</v>
      </c>
      <c r="AC44" s="28">
        <f>HLOOKUP(VLOOKUP($A44,Sheet!$A$7:$DG$148,'TN01-04'!AC$11,0),$H$1:$T$2,2,1)</f>
        <v>2.33</v>
      </c>
      <c r="AD44" s="28">
        <f>HLOOKUP(VLOOKUP($A44,Sheet!$A$7:$DG$148,'TN01-04'!AD$11,0),$H$1:$T$2,2,1)</f>
        <v>3</v>
      </c>
      <c r="AE44" s="28">
        <f>HLOOKUP(VLOOKUP($A44,Sheet!$A$7:$DG$148,'TN01-04'!AE$11,0),$H$1:$T$2,2,1)</f>
        <v>4</v>
      </c>
      <c r="AF44" s="28">
        <f>HLOOKUP(VLOOKUP($A44,Sheet!$A$7:$DG$148,'TN01-04'!AF$11,0),$H$1:$T$2,2,1)</f>
        <v>4</v>
      </c>
      <c r="AG44" s="28">
        <f>HLOOKUP(VLOOKUP($A44,Sheet!$A$7:$DG$148,'TN01-04'!AG$11,0),$H$1:$T$2,2,1)</f>
        <v>1</v>
      </c>
      <c r="AH44" s="28">
        <f>HLOOKUP(VLOOKUP($A44,Sheet!$A$7:$DG$148,'TN01-04'!AH$11,0),$H$1:$T$2,2,1)</f>
        <v>2.33</v>
      </c>
      <c r="AI44" s="28">
        <f>HLOOKUP(VLOOKUP($A44,Sheet!$A$7:$DG$148,'TN01-04'!AI$11,0),$H$1:$T$2,2,1)</f>
        <v>3.33</v>
      </c>
      <c r="AJ44" s="28">
        <f>HLOOKUP(VLOOKUP($A44,Sheet!$A$7:$DG$148,'TN01-04'!AJ$11,0),$H$1:$T$2,2,1)</f>
        <v>3</v>
      </c>
      <c r="AK44" s="33">
        <f>IF(VLOOKUP($A44,Sheet!$A$7:$DG$148,'TN01-04'!AK$11,0)="","",VLOOKUP($A44,Sheet!$A$7:$DG$148,'TN01-04'!AK$11,0))</f>
        <v>51</v>
      </c>
      <c r="AL44" s="36">
        <f>IF(VLOOKUP($A44,Sheet!$A$7:$DG$148,'TN01-04'!AL$11,0)="","",VLOOKUP($A44,Sheet!$A$7:$DG$148,'TN01-04'!AL$11,0))</f>
        <v>0</v>
      </c>
      <c r="AM44" s="28">
        <f>HLOOKUP(VLOOKUP($A44,Sheet!$A$7:$DG$148,'TN01-04'!AM$11,0),$H$1:$T$2,2,1)</f>
        <v>2</v>
      </c>
      <c r="AN44" s="28">
        <f>HLOOKUP(VLOOKUP($A44,Sheet!$A$7:$DG$148,'TN01-04'!AN$11,0),$H$1:$T$2,2,1)</f>
        <v>1.65</v>
      </c>
      <c r="AO44" s="28">
        <f>HLOOKUP(VLOOKUP($A44,Sheet!$A$7:$DG$148,'TN01-04'!AO$11,0),$H$1:$T$2,2,1)</f>
        <v>0</v>
      </c>
      <c r="AP44" s="28">
        <f>HLOOKUP(VLOOKUP($A44,Sheet!$A$7:$DG$148,'TN01-04'!AP$11,0),$H$1:$T$2,2,1)</f>
        <v>2</v>
      </c>
      <c r="AQ44" s="28">
        <f>HLOOKUP(VLOOKUP($A44,Sheet!$A$7:$DG$148,'TN01-04'!AQ$11,0),$H$1:$T$2,2,1)</f>
        <v>0</v>
      </c>
      <c r="AR44" s="28">
        <f>HLOOKUP(VLOOKUP($A44,Sheet!$A$7:$DG$148,'TN01-04'!AR$11,0),$H$1:$T$2,2,1)</f>
        <v>0</v>
      </c>
      <c r="AS44" s="28">
        <f>HLOOKUP(VLOOKUP($A44,Sheet!$A$7:$DG$148,'TN01-04'!AS$11,0),$H$1:$T$2,2,1)</f>
        <v>0</v>
      </c>
      <c r="AT44" s="28">
        <f>HLOOKUP(VLOOKUP($A44,Sheet!$A$7:$DG$148,'TN01-04'!AT$11,0),$H$1:$T$2,2,1)</f>
        <v>0</v>
      </c>
      <c r="AU44" s="28">
        <f>HLOOKUP(VLOOKUP($A44,Sheet!$A$7:$DG$148,'TN01-04'!AU$11,0),$H$1:$T$2,2,1)</f>
        <v>0</v>
      </c>
      <c r="AV44" s="28">
        <f>HLOOKUP(VLOOKUP($A44,Sheet!$A$7:$DG$148,'TN01-04'!AV$11,0),$H$1:$T$2,2,1)</f>
        <v>1</v>
      </c>
      <c r="AW44" s="28">
        <f>HLOOKUP(VLOOKUP($A44,Sheet!$A$7:$DG$148,'TN01-04'!AW$11,0),$H$1:$T$2,2,1)</f>
        <v>0</v>
      </c>
      <c r="AX44" s="28">
        <f>HLOOKUP(VLOOKUP($A44,Sheet!$A$7:$DG$148,'TN01-04'!AX$11,0),$H$1:$T$2,2,1)</f>
        <v>0</v>
      </c>
      <c r="AY44" s="28">
        <f>HLOOKUP(VLOOKUP($A44,Sheet!$A$7:$DG$148,'TN01-04'!AY$11,0),$H$1:$T$2,2,1)</f>
        <v>0</v>
      </c>
      <c r="AZ44" s="28">
        <f>HLOOKUP(VLOOKUP($A44,Sheet!$A$7:$DG$148,'TN01-04'!AZ$11,0),$H$1:$T$2,2,1)</f>
        <v>0</v>
      </c>
      <c r="BA44" s="28">
        <f>HLOOKUP(VLOOKUP($A44,Sheet!$A$7:$DG$148,'TN01-04'!BA$11,0),$H$1:$T$2,2,1)</f>
        <v>3.33</v>
      </c>
      <c r="BB44" s="33">
        <f>IF(VLOOKUP($A44,Sheet!$A$7:$DG$148,'TN01-04'!BB$11,0)="","",VLOOKUP($A44,Sheet!$A$7:$DG$148,'TN01-04'!BB$11,0))</f>
        <v>5</v>
      </c>
      <c r="BC44" s="36">
        <f>IF(VLOOKUP($A44,Sheet!$A$7:$DG$148,'TN01-04'!BC$11,0)="","",VLOOKUP($A44,Sheet!$A$7:$DG$148,'TN01-04'!BC$11,0))</f>
        <v>0</v>
      </c>
      <c r="BD44" s="28">
        <f>HLOOKUP(VLOOKUP($A44,Sheet!$A$7:$DG$148,'TN01-04'!BD$11,0),$H$1:$T$2,2,1)</f>
        <v>1.65</v>
      </c>
      <c r="BE44" s="28">
        <f>HLOOKUP(VLOOKUP($A44,Sheet!$A$7:$DG$148,'TN01-04'!BE$11,0),$H$1:$T$2,2,1)</f>
        <v>2.65</v>
      </c>
      <c r="BF44" s="28">
        <f>HLOOKUP(VLOOKUP($A44,Sheet!$A$7:$DG$148,'TN01-04'!BF$11,0),$H$1:$T$2,2,1)</f>
        <v>2</v>
      </c>
      <c r="BG44" s="28">
        <f>HLOOKUP(VLOOKUP($A44,Sheet!$A$7:$DG$148,'TN01-04'!BG$11,0),$H$1:$T$2,2,1)</f>
        <v>2</v>
      </c>
      <c r="BH44" s="28">
        <f>HLOOKUP(VLOOKUP($A44,Sheet!$A$7:$DG$148,'TN01-04'!BH$11,0),$H$1:$T$2,2,1)</f>
        <v>2</v>
      </c>
      <c r="BI44" s="28">
        <f>HLOOKUP(VLOOKUP($A44,Sheet!$A$7:$DG$148,'TN01-04'!BI$11,0),$H$1:$T$2,2,1)</f>
        <v>1.65</v>
      </c>
      <c r="BJ44" s="28">
        <f>HLOOKUP(VLOOKUP($A44,Sheet!$A$7:$DG$148,'TN01-04'!BJ$11,0),$H$1:$T$2,2,1)</f>
        <v>3.33</v>
      </c>
      <c r="BK44" s="28">
        <f>HLOOKUP(VLOOKUP($A44,Sheet!$A$7:$DG$148,'TN01-04'!BK$11,0),$H$1:$T$2,2,1)</f>
        <v>2</v>
      </c>
      <c r="BL44" s="28">
        <f>HLOOKUP(VLOOKUP($A44,Sheet!$A$7:$DG$148,'TN01-04'!BL$11,0),$H$1:$T$2,2,1)</f>
        <v>2.33</v>
      </c>
      <c r="BM44" s="28">
        <f>HLOOKUP(VLOOKUP($A44,Sheet!$A$7:$DG$148,'TN01-04'!BM$11,0),$H$1:$T$2,2,1)</f>
        <v>2</v>
      </c>
      <c r="BN44" s="28">
        <f>HLOOKUP(VLOOKUP($A44,Sheet!$A$7:$DG$148,'TN01-04'!BN$11,0),$H$1:$T$2,2,1)</f>
        <v>2.65</v>
      </c>
      <c r="BO44" s="28">
        <f>HLOOKUP(VLOOKUP($A44,Sheet!$A$7:$DG$148,'TN01-04'!BO$11,0),$H$1:$T$2,2,1)</f>
        <v>2</v>
      </c>
      <c r="BP44" s="28">
        <f>HLOOKUP(VLOOKUP($A44,Sheet!$A$7:$DG$148,'TN01-04'!BP$11,0),$H$1:$T$2,2,1)</f>
        <v>2.33</v>
      </c>
      <c r="BQ44" s="28">
        <f>HLOOKUP(VLOOKUP($A44,Sheet!$A$7:$DG$148,'TN01-04'!BQ$11,0),$H$1:$T$2,2,1)</f>
        <v>0</v>
      </c>
      <c r="BR44" s="28">
        <f>HLOOKUP(VLOOKUP($A44,Sheet!$A$7:$DG$148,'TN01-04'!BR$11,0),$H$1:$T$2,2,1)</f>
        <v>3</v>
      </c>
      <c r="BS44" s="28">
        <f>HLOOKUP(VLOOKUP($A44,Sheet!$A$7:$DG$148,'TN01-04'!BS$11,0),$H$1:$T$2,2,1)</f>
        <v>2.33</v>
      </c>
      <c r="BT44" s="28">
        <f>HLOOKUP(VLOOKUP($A44,Sheet!$A$7:$DG$148,'TN01-04'!BT$11,0),$H$1:$T$2,2,1)</f>
        <v>3</v>
      </c>
      <c r="BU44" s="28">
        <f>HLOOKUP(VLOOKUP($A44,Sheet!$A$7:$DG$148,'TN01-04'!BU$11,0),$H$1:$T$2,2,1)</f>
        <v>2.65</v>
      </c>
      <c r="BV44" s="28">
        <f>HLOOKUP(VLOOKUP($A44,Sheet!$A$7:$DG$148,'TN01-04'!BV$11,0),$H$1:$T$2,2,1)</f>
        <v>2</v>
      </c>
      <c r="BW44" s="28">
        <f>HLOOKUP(VLOOKUP($A44,Sheet!$A$7:$DG$148,'TN01-04'!BW$11,0),$H$1:$T$2,2,1)</f>
        <v>3</v>
      </c>
      <c r="BX44" s="33">
        <f>IF(VLOOKUP($A44,Sheet!$A$7:$DG$148,'TN01-04'!BX$11,0)="","",VLOOKUP($A44,Sheet!$A$7:$DG$148,'TN01-04'!BX$11,0))</f>
        <v>50</v>
      </c>
      <c r="BY44" s="36">
        <f>IF(VLOOKUP($A44,Sheet!$A$7:$DG$148,'TN01-04'!BY$11,0)="","",VLOOKUP($A44,Sheet!$A$7:$DG$148,'TN01-04'!BY$11,0))</f>
        <v>0</v>
      </c>
      <c r="BZ44" s="28">
        <f>HLOOKUP(VLOOKUP($A44,Sheet!$A$7:$DG$148,'TN01-04'!BZ$11,0),$H$1:$T$2,2,1)</f>
        <v>3</v>
      </c>
      <c r="CA44" s="28">
        <f>HLOOKUP(VLOOKUP($A44,Sheet!$A$7:$DG$148,'TN01-04'!CA$11,0),$H$1:$T$2,2,1)</f>
        <v>0</v>
      </c>
      <c r="CB44" s="28">
        <f>HLOOKUP(VLOOKUP($A44,Sheet!$A$7:$DG$148,'TN01-04'!CB$11,0),$H$1:$T$2,2,1)</f>
        <v>3.33</v>
      </c>
      <c r="CC44" s="28">
        <f>HLOOKUP(VLOOKUP($A44,Sheet!$A$7:$DG$148,'TN01-04'!CC$11,0),$H$1:$T$2,2,1)</f>
        <v>0</v>
      </c>
      <c r="CD44" s="28">
        <f>HLOOKUP(VLOOKUP($A44,Sheet!$A$7:$DG$148,'TN01-04'!CD$11,0),$H$1:$T$2,2,1)</f>
        <v>2.33</v>
      </c>
      <c r="CE44" s="28">
        <f>HLOOKUP(VLOOKUP($A44,Sheet!$A$7:$DG$148,'TN01-04'!CE$11,0),$H$1:$T$2,2,1)</f>
        <v>2</v>
      </c>
      <c r="CF44" s="28">
        <f>HLOOKUP(VLOOKUP($A44,Sheet!$A$7:$DG$148,'TN01-04'!CF$11,0),$H$1:$T$2,2,1)</f>
        <v>3.33</v>
      </c>
      <c r="CG44" s="28">
        <f>HLOOKUP(VLOOKUP($A44,Sheet!$A$7:$DG$148,'TN01-04'!CG$11,0),$H$1:$T$2,2,1)</f>
        <v>2</v>
      </c>
      <c r="CH44" s="28">
        <f>HLOOKUP(VLOOKUP($A44,Sheet!$A$7:$DG$148,'TN01-04'!CH$11,0),$H$1:$T$2,2,1)</f>
        <v>0</v>
      </c>
      <c r="CI44" s="28">
        <f>HLOOKUP(VLOOKUP($A44,Sheet!$A$7:$DG$148,'TN01-04'!CI$11,0),$H$1:$T$2,2,1)</f>
        <v>2.33</v>
      </c>
      <c r="CJ44" s="28">
        <f>HLOOKUP(VLOOKUP($A44,Sheet!$A$7:$DG$148,'TN01-04'!CJ$11,0),$H$1:$T$2,2,1)</f>
        <v>0</v>
      </c>
      <c r="CK44" s="28">
        <f>HLOOKUP(VLOOKUP($A44,Sheet!$A$7:$DG$148,'TN01-04'!CK$11,0),$H$1:$T$2,2,1)</f>
        <v>0</v>
      </c>
      <c r="CL44" s="28">
        <f>HLOOKUP(VLOOKUP($A44,Sheet!$A$7:$DG$148,'TN01-04'!CL$11,0),$H$1:$T$2,2,1)</f>
        <v>0</v>
      </c>
      <c r="CM44" s="28">
        <f>HLOOKUP(VLOOKUP($A44,Sheet!$A$7:$DG$148,'TN01-04'!CM$11,0),$H$1:$T$2,2,1)</f>
        <v>0</v>
      </c>
      <c r="CN44" s="28">
        <f>HLOOKUP(VLOOKUP($A44,Sheet!$A$7:$DG$148,'TN01-04'!CN$11,0),$H$1:$T$2,2,1)</f>
        <v>1.65</v>
      </c>
      <c r="CO44" s="28">
        <f>HLOOKUP(VLOOKUP($A44,Sheet!$A$7:$DG$148,'TN01-04'!CO$11,0),$H$1:$T$2,2,1)</f>
        <v>3.33</v>
      </c>
      <c r="CP44" s="28">
        <f>HLOOKUP(VLOOKUP($A44,Sheet!$A$7:$DG$148,'TN01-04'!CP$11,0),$H$1:$T$2,2,1)</f>
        <v>1.65</v>
      </c>
      <c r="CQ44" s="28">
        <f>HLOOKUP(VLOOKUP($A44,Sheet!$A$7:$DG$148,'TN01-04'!CQ$11,0),$H$1:$T$2,2,1)</f>
        <v>1.65</v>
      </c>
      <c r="CR44" s="28">
        <f>HLOOKUP(VLOOKUP($A44,Sheet!$A$7:$DG$148,'TN01-04'!CR$11,0),$H$1:$T$2,2,1)</f>
        <v>3.65</v>
      </c>
      <c r="CS44" s="33">
        <f>IF(VLOOKUP($A44,Sheet!$A$7:$DG$148,'TN01-04'!CS$11,0)="","",VLOOKUP($A44,Sheet!$A$7:$DG$148,'TN01-04'!CS$11,0))</f>
        <v>27</v>
      </c>
      <c r="CT44" s="36">
        <f>IF(VLOOKUP($A44,Sheet!$A$7:$DG$148,'TN01-04'!CT$11,0)="","",VLOOKUP($A44,Sheet!$A$7:$DG$148,'TN01-04'!CT$11,0))</f>
        <v>0</v>
      </c>
      <c r="CU44" s="38">
        <f t="shared" si="2"/>
        <v>128</v>
      </c>
      <c r="CV44" s="38">
        <f t="shared" si="2"/>
        <v>0</v>
      </c>
      <c r="CW44" s="38">
        <f t="shared" si="3"/>
        <v>0</v>
      </c>
      <c r="CX44" s="38">
        <f t="shared" si="4"/>
        <v>128</v>
      </c>
      <c r="CY44" s="38">
        <f t="shared" si="5"/>
        <v>2.59</v>
      </c>
      <c r="CZ44" s="38"/>
      <c r="DA44" s="28">
        <f>HLOOKUP(VLOOKUP($A44,Sheet!$A$7:$DG$148,'TN01-04'!DA$11,0),$H$1:$T$2,2,1)</f>
        <v>0</v>
      </c>
      <c r="DB44" s="28">
        <f>HLOOKUP(VLOOKUP($A44,Sheet!$A$7:$DG$148,'TN01-04'!DB$11,0),$H$1:$T$2,2,1)</f>
        <v>0</v>
      </c>
      <c r="DC44" s="28">
        <f>HLOOKUP(VLOOKUP($A44,Sheet!$A$7:$DG$148,'TN01-04'!DC$11,0),$H$1:$T$2,2,1)</f>
        <v>3</v>
      </c>
      <c r="DD44" s="28">
        <f>HLOOKUP(VLOOKUP($A44,Sheet!$A$7:$DG$148,'TN01-04'!DD$11,0),$H$1:$T$2,2,1)</f>
        <v>0</v>
      </c>
      <c r="DE44" s="38"/>
      <c r="DF44" s="38">
        <f t="shared" si="6"/>
        <v>3</v>
      </c>
      <c r="DG44" s="38"/>
      <c r="DH44" s="33">
        <f>IF(VLOOKUP($A44,Sheet!$A$7:$DG$148,'TN01-04'!DH$11,0)="","",VLOOKUP($A44,Sheet!$A$7:$DG$148,'TN01-04'!DH$11,0))</f>
        <v>5</v>
      </c>
      <c r="DI44" s="36">
        <f>IF(VLOOKUP($A44,Sheet!$A$7:$DG$148,'TN01-04'!DI$11,0)="","",VLOOKUP($A44,Sheet!$A$7:$DG$148,'TN01-04'!DI$11,0))</f>
        <v>0</v>
      </c>
      <c r="DJ44" s="38">
        <f t="shared" si="7"/>
        <v>133</v>
      </c>
      <c r="DK44" s="38">
        <f t="shared" si="8"/>
        <v>0</v>
      </c>
      <c r="DL44" s="38">
        <f t="shared" si="9"/>
        <v>2.6</v>
      </c>
      <c r="DM44" s="38"/>
      <c r="DN44" s="33">
        <f>IF(VLOOKUP($A44,Sheet!$A$7:$DG$148,'TN01-04'!DN$11,0)="","",VLOOKUP($A44,Sheet!$A$7:$DG$148,'TN01-04'!DN$11,0))</f>
        <v>138</v>
      </c>
      <c r="DO44" s="36">
        <f>IF(VLOOKUP($A44,Sheet!$A$7:$DG$148,'TN01-04'!DO$11,0)="","",VLOOKUP($A44,Sheet!$A$7:$DG$148,'TN01-04'!DO$11,0))</f>
        <v>0</v>
      </c>
      <c r="DP44" s="28">
        <f>IF(VLOOKUP($A44,Sheet!$A$7:$DG$148,'TN01-04'!DP$11,0)="","",VLOOKUP($A44,Sheet!$A$7:$DG$148,'TN01-04'!DP$11,0))</f>
        <v>137</v>
      </c>
      <c r="DQ44" s="28">
        <f>IF(VLOOKUP($A44,Sheet!$A$7:$DG$148,'TN01-04'!DQ$11,0)="","",VLOOKUP($A44,Sheet!$A$7:$DG$148,'TN01-04'!DQ$11,0))</f>
        <v>138</v>
      </c>
      <c r="DR44" s="28">
        <f>IF(VLOOKUP($A44,Sheet!$A$7:$DG$148,'TN01-04'!DR$11,0)="","",VLOOKUP($A44,Sheet!$A$7:$DG$148,'TN01-04'!DR$11,0))</f>
        <v>6.61</v>
      </c>
      <c r="DS44" s="28">
        <f>IF(VLOOKUP($A44,Sheet!$A$7:$DG$148,'TN01-04'!DS$11,0)="","",VLOOKUP($A44,Sheet!$A$7:$DG$148,'TN01-04'!DS$11,0))</f>
        <v>2.6</v>
      </c>
      <c r="DT44" s="28" t="str">
        <f>IF(VLOOKUP($A44,Sheet!$A$7:$DG$148,'TN01-04'!DT$11,0)="","",VLOOKUP($A44,Sheet!$A$7:$DG$148,'TN01-04'!DT$11,0))</f>
        <v/>
      </c>
      <c r="DU44" s="42">
        <f t="shared" si="10"/>
        <v>0</v>
      </c>
    </row>
    <row r="45" spans="1:125" ht="15.95" customHeight="1" x14ac:dyDescent="0.2">
      <c r="A45" s="25">
        <v>2221727295</v>
      </c>
      <c r="B45" s="26" t="s">
        <v>14</v>
      </c>
      <c r="C45" s="26" t="s">
        <v>63</v>
      </c>
      <c r="D45" s="26" t="s">
        <v>139</v>
      </c>
      <c r="E45" s="27">
        <v>35551</v>
      </c>
      <c r="F45" s="26" t="s">
        <v>210</v>
      </c>
      <c r="G45" s="26" t="s">
        <v>212</v>
      </c>
      <c r="H45" s="28" t="e">
        <f>HLOOKUP(VLOOKUP($A45,Sheet!$A$7:$DG$148,'TN01-04'!H$11,0),$H$1:$T$2,2,1)</f>
        <v>#N/A</v>
      </c>
      <c r="I45" s="28" t="e">
        <f>HLOOKUP(VLOOKUP($A45,Sheet!$A$7:$DG$148,'TN01-04'!I$11,0),$H$1:$T$2,2,1)</f>
        <v>#N/A</v>
      </c>
      <c r="J45" s="28" t="e">
        <f>HLOOKUP(VLOOKUP($A45,Sheet!$A$7:$DG$148,'TN01-04'!J$11,0),$H$1:$T$2,2,1)</f>
        <v>#N/A</v>
      </c>
      <c r="K45" s="28" t="e">
        <f>HLOOKUP(VLOOKUP($A45,Sheet!$A$7:$DG$148,'TN01-04'!K$11,0),$H$1:$T$2,2,1)</f>
        <v>#N/A</v>
      </c>
      <c r="L45" s="28" t="e">
        <f>HLOOKUP(VLOOKUP($A45,Sheet!$A$7:$DG$148,'TN01-04'!L$11,0),$H$1:$T$2,2,1)</f>
        <v>#N/A</v>
      </c>
      <c r="M45" s="28" t="e">
        <f>HLOOKUP(VLOOKUP($A45,Sheet!$A$7:$DG$148,'TN01-04'!M$11,0),$H$1:$T$2,2,1)</f>
        <v>#N/A</v>
      </c>
      <c r="N45" s="28" t="e">
        <f>HLOOKUP(VLOOKUP($A45,Sheet!$A$7:$DG$148,'TN01-04'!N$11,0),$H$1:$T$2,2,1)</f>
        <v>#N/A</v>
      </c>
      <c r="O45" s="28" t="e">
        <f>HLOOKUP(VLOOKUP($A45,Sheet!$A$7:$DG$148,'TN01-04'!O$11,0),$H$1:$T$2,2,1)</f>
        <v>#N/A</v>
      </c>
      <c r="P45" s="28" t="e">
        <f>HLOOKUP(VLOOKUP($A45,Sheet!$A$7:$DG$148,'TN01-04'!P$11,0),$H$1:$T$2,2,1)</f>
        <v>#N/A</v>
      </c>
      <c r="Q45" s="28" t="e">
        <f>HLOOKUP(VLOOKUP($A45,Sheet!$A$7:$DG$148,'TN01-04'!Q$11,0),$H$1:$T$2,2,1)</f>
        <v>#N/A</v>
      </c>
      <c r="R45" s="28" t="e">
        <f>HLOOKUP(VLOOKUP($A45,Sheet!$A$7:$DG$148,'TN01-04'!R$11,0),$H$1:$T$2,2,1)</f>
        <v>#N/A</v>
      </c>
      <c r="S45" s="28" t="e">
        <f>HLOOKUP(VLOOKUP($A45,Sheet!$A$7:$DG$148,'TN01-04'!S$11,0),$H$1:$T$2,2,1)</f>
        <v>#N/A</v>
      </c>
      <c r="T45" s="28" t="e">
        <f>HLOOKUP(VLOOKUP($A45,Sheet!$A$7:$DG$148,'TN01-04'!T$11,0),$H$1:$T$2,2,1)</f>
        <v>#N/A</v>
      </c>
      <c r="U45" s="28" t="e">
        <f>HLOOKUP(VLOOKUP($A45,Sheet!$A$7:$DG$148,'TN01-04'!U$11,0),$H$1:$T$2,2,1)</f>
        <v>#N/A</v>
      </c>
      <c r="V45" s="28" t="e">
        <f>HLOOKUP(VLOOKUP($A45,Sheet!$A$7:$DG$148,'TN01-04'!V$11,0),$H$1:$T$2,2,1)</f>
        <v>#N/A</v>
      </c>
      <c r="W45" s="28" t="e">
        <f>HLOOKUP(VLOOKUP($A45,Sheet!$A$7:$DG$148,'TN01-04'!W$11,0),$H$1:$T$2,2,1)</f>
        <v>#N/A</v>
      </c>
      <c r="X45" s="28" t="e">
        <f>HLOOKUP(VLOOKUP($A45,Sheet!$A$7:$DG$148,'TN01-04'!X$11,0),$H$1:$T$2,2,1)</f>
        <v>#N/A</v>
      </c>
      <c r="Y45" s="28" t="e">
        <f>HLOOKUP(VLOOKUP($A45,Sheet!$A$7:$DG$148,'TN01-04'!Y$11,0),$H$1:$T$2,2,1)</f>
        <v>#N/A</v>
      </c>
      <c r="Z45" s="28" t="e">
        <f>HLOOKUP(VLOOKUP($A45,Sheet!$A$7:$DG$148,'TN01-04'!Z$11,0),$H$1:$T$2,2,1)</f>
        <v>#N/A</v>
      </c>
      <c r="AA45" s="28" t="e">
        <f>HLOOKUP(VLOOKUP($A45,Sheet!$A$7:$DG$148,'TN01-04'!AA$11,0),$H$1:$T$2,2,1)</f>
        <v>#N/A</v>
      </c>
      <c r="AB45" s="28" t="e">
        <f>HLOOKUP(VLOOKUP($A45,Sheet!$A$7:$DG$148,'TN01-04'!AB$11,0),$H$1:$T$2,2,1)</f>
        <v>#N/A</v>
      </c>
      <c r="AC45" s="28" t="e">
        <f>HLOOKUP(VLOOKUP($A45,Sheet!$A$7:$DG$148,'TN01-04'!AC$11,0),$H$1:$T$2,2,1)</f>
        <v>#N/A</v>
      </c>
      <c r="AD45" s="28" t="e">
        <f>HLOOKUP(VLOOKUP($A45,Sheet!$A$7:$DG$148,'TN01-04'!AD$11,0),$H$1:$T$2,2,1)</f>
        <v>#N/A</v>
      </c>
      <c r="AE45" s="28" t="e">
        <f>HLOOKUP(VLOOKUP($A45,Sheet!$A$7:$DG$148,'TN01-04'!AE$11,0),$H$1:$T$2,2,1)</f>
        <v>#N/A</v>
      </c>
      <c r="AF45" s="28" t="e">
        <f>HLOOKUP(VLOOKUP($A45,Sheet!$A$7:$DG$148,'TN01-04'!AF$11,0),$H$1:$T$2,2,1)</f>
        <v>#N/A</v>
      </c>
      <c r="AG45" s="28" t="e">
        <f>HLOOKUP(VLOOKUP($A45,Sheet!$A$7:$DG$148,'TN01-04'!AG$11,0),$H$1:$T$2,2,1)</f>
        <v>#N/A</v>
      </c>
      <c r="AH45" s="28" t="e">
        <f>HLOOKUP(VLOOKUP($A45,Sheet!$A$7:$DG$148,'TN01-04'!AH$11,0),$H$1:$T$2,2,1)</f>
        <v>#N/A</v>
      </c>
      <c r="AI45" s="28" t="e">
        <f>HLOOKUP(VLOOKUP($A45,Sheet!$A$7:$DG$148,'TN01-04'!AI$11,0),$H$1:$T$2,2,1)</f>
        <v>#N/A</v>
      </c>
      <c r="AJ45" s="28" t="e">
        <f>HLOOKUP(VLOOKUP($A45,Sheet!$A$7:$DG$148,'TN01-04'!AJ$11,0),$H$1:$T$2,2,1)</f>
        <v>#N/A</v>
      </c>
      <c r="AK45" s="33" t="e">
        <f>IF(VLOOKUP($A45,Sheet!$A$7:$DG$148,'TN01-04'!AK$11,0)="","",VLOOKUP($A45,Sheet!$A$7:$DG$148,'TN01-04'!AK$11,0))</f>
        <v>#N/A</v>
      </c>
      <c r="AL45" s="36" t="e">
        <f>IF(VLOOKUP($A45,Sheet!$A$7:$DG$148,'TN01-04'!AL$11,0)="","",VLOOKUP($A45,Sheet!$A$7:$DG$148,'TN01-04'!AL$11,0))</f>
        <v>#N/A</v>
      </c>
      <c r="AM45" s="28" t="e">
        <f>HLOOKUP(VLOOKUP($A45,Sheet!$A$7:$DG$148,'TN01-04'!AM$11,0),$H$1:$T$2,2,1)</f>
        <v>#N/A</v>
      </c>
      <c r="AN45" s="28" t="e">
        <f>HLOOKUP(VLOOKUP($A45,Sheet!$A$7:$DG$148,'TN01-04'!AN$11,0),$H$1:$T$2,2,1)</f>
        <v>#N/A</v>
      </c>
      <c r="AO45" s="28" t="e">
        <f>HLOOKUP(VLOOKUP($A45,Sheet!$A$7:$DG$148,'TN01-04'!AO$11,0),$H$1:$T$2,2,1)</f>
        <v>#N/A</v>
      </c>
      <c r="AP45" s="28" t="e">
        <f>HLOOKUP(VLOOKUP($A45,Sheet!$A$7:$DG$148,'TN01-04'!AP$11,0),$H$1:$T$2,2,1)</f>
        <v>#N/A</v>
      </c>
      <c r="AQ45" s="28" t="e">
        <f>HLOOKUP(VLOOKUP($A45,Sheet!$A$7:$DG$148,'TN01-04'!AQ$11,0),$H$1:$T$2,2,1)</f>
        <v>#N/A</v>
      </c>
      <c r="AR45" s="28" t="e">
        <f>HLOOKUP(VLOOKUP($A45,Sheet!$A$7:$DG$148,'TN01-04'!AR$11,0),$H$1:$T$2,2,1)</f>
        <v>#N/A</v>
      </c>
      <c r="AS45" s="28" t="e">
        <f>HLOOKUP(VLOOKUP($A45,Sheet!$A$7:$DG$148,'TN01-04'!AS$11,0),$H$1:$T$2,2,1)</f>
        <v>#N/A</v>
      </c>
      <c r="AT45" s="28" t="e">
        <f>HLOOKUP(VLOOKUP($A45,Sheet!$A$7:$DG$148,'TN01-04'!AT$11,0),$H$1:$T$2,2,1)</f>
        <v>#N/A</v>
      </c>
      <c r="AU45" s="28" t="e">
        <f>HLOOKUP(VLOOKUP($A45,Sheet!$A$7:$DG$148,'TN01-04'!AU$11,0),$H$1:$T$2,2,1)</f>
        <v>#N/A</v>
      </c>
      <c r="AV45" s="28" t="e">
        <f>HLOOKUP(VLOOKUP($A45,Sheet!$A$7:$DG$148,'TN01-04'!AV$11,0),$H$1:$T$2,2,1)</f>
        <v>#N/A</v>
      </c>
      <c r="AW45" s="28" t="e">
        <f>HLOOKUP(VLOOKUP($A45,Sheet!$A$7:$DG$148,'TN01-04'!AW$11,0),$H$1:$T$2,2,1)</f>
        <v>#N/A</v>
      </c>
      <c r="AX45" s="28" t="e">
        <f>HLOOKUP(VLOOKUP($A45,Sheet!$A$7:$DG$148,'TN01-04'!AX$11,0),$H$1:$T$2,2,1)</f>
        <v>#N/A</v>
      </c>
      <c r="AY45" s="28" t="e">
        <f>HLOOKUP(VLOOKUP($A45,Sheet!$A$7:$DG$148,'TN01-04'!AY$11,0),$H$1:$T$2,2,1)</f>
        <v>#N/A</v>
      </c>
      <c r="AZ45" s="28" t="e">
        <f>HLOOKUP(VLOOKUP($A45,Sheet!$A$7:$DG$148,'TN01-04'!AZ$11,0),$H$1:$T$2,2,1)</f>
        <v>#N/A</v>
      </c>
      <c r="BA45" s="28" t="e">
        <f>HLOOKUP(VLOOKUP($A45,Sheet!$A$7:$DG$148,'TN01-04'!BA$11,0),$H$1:$T$2,2,1)</f>
        <v>#N/A</v>
      </c>
      <c r="BB45" s="33" t="e">
        <f>IF(VLOOKUP($A45,Sheet!$A$7:$DG$148,'TN01-04'!BB$11,0)="","",VLOOKUP($A45,Sheet!$A$7:$DG$148,'TN01-04'!BB$11,0))</f>
        <v>#N/A</v>
      </c>
      <c r="BC45" s="36" t="e">
        <f>IF(VLOOKUP($A45,Sheet!$A$7:$DG$148,'TN01-04'!BC$11,0)="","",VLOOKUP($A45,Sheet!$A$7:$DG$148,'TN01-04'!BC$11,0))</f>
        <v>#N/A</v>
      </c>
      <c r="BD45" s="28" t="e">
        <f>HLOOKUP(VLOOKUP($A45,Sheet!$A$7:$DG$148,'TN01-04'!BD$11,0),$H$1:$T$2,2,1)</f>
        <v>#N/A</v>
      </c>
      <c r="BE45" s="28" t="e">
        <f>HLOOKUP(VLOOKUP($A45,Sheet!$A$7:$DG$148,'TN01-04'!BE$11,0),$H$1:$T$2,2,1)</f>
        <v>#N/A</v>
      </c>
      <c r="BF45" s="28" t="e">
        <f>HLOOKUP(VLOOKUP($A45,Sheet!$A$7:$DG$148,'TN01-04'!BF$11,0),$H$1:$T$2,2,1)</f>
        <v>#N/A</v>
      </c>
      <c r="BG45" s="28" t="e">
        <f>HLOOKUP(VLOOKUP($A45,Sheet!$A$7:$DG$148,'TN01-04'!BG$11,0),$H$1:$T$2,2,1)</f>
        <v>#N/A</v>
      </c>
      <c r="BH45" s="28" t="e">
        <f>HLOOKUP(VLOOKUP($A45,Sheet!$A$7:$DG$148,'TN01-04'!BH$11,0),$H$1:$T$2,2,1)</f>
        <v>#N/A</v>
      </c>
      <c r="BI45" s="28" t="e">
        <f>HLOOKUP(VLOOKUP($A45,Sheet!$A$7:$DG$148,'TN01-04'!BI$11,0),$H$1:$T$2,2,1)</f>
        <v>#N/A</v>
      </c>
      <c r="BJ45" s="28" t="e">
        <f>HLOOKUP(VLOOKUP($A45,Sheet!$A$7:$DG$148,'TN01-04'!BJ$11,0),$H$1:$T$2,2,1)</f>
        <v>#N/A</v>
      </c>
      <c r="BK45" s="28" t="e">
        <f>HLOOKUP(VLOOKUP($A45,Sheet!$A$7:$DG$148,'TN01-04'!BK$11,0),$H$1:$T$2,2,1)</f>
        <v>#N/A</v>
      </c>
      <c r="BL45" s="28" t="e">
        <f>HLOOKUP(VLOOKUP($A45,Sheet!$A$7:$DG$148,'TN01-04'!BL$11,0),$H$1:$T$2,2,1)</f>
        <v>#N/A</v>
      </c>
      <c r="BM45" s="28" t="e">
        <f>HLOOKUP(VLOOKUP($A45,Sheet!$A$7:$DG$148,'TN01-04'!BM$11,0),$H$1:$T$2,2,1)</f>
        <v>#N/A</v>
      </c>
      <c r="BN45" s="28" t="e">
        <f>HLOOKUP(VLOOKUP($A45,Sheet!$A$7:$DG$148,'TN01-04'!BN$11,0),$H$1:$T$2,2,1)</f>
        <v>#N/A</v>
      </c>
      <c r="BO45" s="28" t="e">
        <f>HLOOKUP(VLOOKUP($A45,Sheet!$A$7:$DG$148,'TN01-04'!BO$11,0),$H$1:$T$2,2,1)</f>
        <v>#N/A</v>
      </c>
      <c r="BP45" s="28" t="e">
        <f>HLOOKUP(VLOOKUP($A45,Sheet!$A$7:$DG$148,'TN01-04'!BP$11,0),$H$1:$T$2,2,1)</f>
        <v>#N/A</v>
      </c>
      <c r="BQ45" s="28" t="e">
        <f>HLOOKUP(VLOOKUP($A45,Sheet!$A$7:$DG$148,'TN01-04'!BQ$11,0),$H$1:$T$2,2,1)</f>
        <v>#N/A</v>
      </c>
      <c r="BR45" s="28" t="e">
        <f>HLOOKUP(VLOOKUP($A45,Sheet!$A$7:$DG$148,'TN01-04'!BR$11,0),$H$1:$T$2,2,1)</f>
        <v>#N/A</v>
      </c>
      <c r="BS45" s="28" t="e">
        <f>HLOOKUP(VLOOKUP($A45,Sheet!$A$7:$DG$148,'TN01-04'!BS$11,0),$H$1:$T$2,2,1)</f>
        <v>#N/A</v>
      </c>
      <c r="BT45" s="28" t="e">
        <f>HLOOKUP(VLOOKUP($A45,Sheet!$A$7:$DG$148,'TN01-04'!BT$11,0),$H$1:$T$2,2,1)</f>
        <v>#N/A</v>
      </c>
      <c r="BU45" s="28" t="e">
        <f>HLOOKUP(VLOOKUP($A45,Sheet!$A$7:$DG$148,'TN01-04'!BU$11,0),$H$1:$T$2,2,1)</f>
        <v>#N/A</v>
      </c>
      <c r="BV45" s="28" t="e">
        <f>HLOOKUP(VLOOKUP($A45,Sheet!$A$7:$DG$148,'TN01-04'!BV$11,0),$H$1:$T$2,2,1)</f>
        <v>#N/A</v>
      </c>
      <c r="BW45" s="28" t="e">
        <f>HLOOKUP(VLOOKUP($A45,Sheet!$A$7:$DG$148,'TN01-04'!BW$11,0),$H$1:$T$2,2,1)</f>
        <v>#N/A</v>
      </c>
      <c r="BX45" s="33" t="e">
        <f>IF(VLOOKUP($A45,Sheet!$A$7:$DG$148,'TN01-04'!BX$11,0)="","",VLOOKUP($A45,Sheet!$A$7:$DG$148,'TN01-04'!BX$11,0))</f>
        <v>#N/A</v>
      </c>
      <c r="BY45" s="36" t="e">
        <f>IF(VLOOKUP($A45,Sheet!$A$7:$DG$148,'TN01-04'!BY$11,0)="","",VLOOKUP($A45,Sheet!$A$7:$DG$148,'TN01-04'!BY$11,0))</f>
        <v>#N/A</v>
      </c>
      <c r="BZ45" s="28" t="e">
        <f>HLOOKUP(VLOOKUP($A45,Sheet!$A$7:$DG$148,'TN01-04'!BZ$11,0),$H$1:$T$2,2,1)</f>
        <v>#N/A</v>
      </c>
      <c r="CA45" s="28" t="e">
        <f>HLOOKUP(VLOOKUP($A45,Sheet!$A$7:$DG$148,'TN01-04'!CA$11,0),$H$1:$T$2,2,1)</f>
        <v>#N/A</v>
      </c>
      <c r="CB45" s="28" t="e">
        <f>HLOOKUP(VLOOKUP($A45,Sheet!$A$7:$DG$148,'TN01-04'!CB$11,0),$H$1:$T$2,2,1)</f>
        <v>#N/A</v>
      </c>
      <c r="CC45" s="28" t="e">
        <f>HLOOKUP(VLOOKUP($A45,Sheet!$A$7:$DG$148,'TN01-04'!CC$11,0),$H$1:$T$2,2,1)</f>
        <v>#N/A</v>
      </c>
      <c r="CD45" s="28" t="e">
        <f>HLOOKUP(VLOOKUP($A45,Sheet!$A$7:$DG$148,'TN01-04'!CD$11,0),$H$1:$T$2,2,1)</f>
        <v>#N/A</v>
      </c>
      <c r="CE45" s="28" t="e">
        <f>HLOOKUP(VLOOKUP($A45,Sheet!$A$7:$DG$148,'TN01-04'!CE$11,0),$H$1:$T$2,2,1)</f>
        <v>#N/A</v>
      </c>
      <c r="CF45" s="28" t="e">
        <f>HLOOKUP(VLOOKUP($A45,Sheet!$A$7:$DG$148,'TN01-04'!CF$11,0),$H$1:$T$2,2,1)</f>
        <v>#N/A</v>
      </c>
      <c r="CG45" s="28" t="e">
        <f>HLOOKUP(VLOOKUP($A45,Sheet!$A$7:$DG$148,'TN01-04'!CG$11,0),$H$1:$T$2,2,1)</f>
        <v>#N/A</v>
      </c>
      <c r="CH45" s="28" t="e">
        <f>HLOOKUP(VLOOKUP($A45,Sheet!$A$7:$DG$148,'TN01-04'!CH$11,0),$H$1:$T$2,2,1)</f>
        <v>#N/A</v>
      </c>
      <c r="CI45" s="28" t="e">
        <f>HLOOKUP(VLOOKUP($A45,Sheet!$A$7:$DG$148,'TN01-04'!CI$11,0),$H$1:$T$2,2,1)</f>
        <v>#N/A</v>
      </c>
      <c r="CJ45" s="28" t="e">
        <f>HLOOKUP(VLOOKUP($A45,Sheet!$A$7:$DG$148,'TN01-04'!CJ$11,0),$H$1:$T$2,2,1)</f>
        <v>#N/A</v>
      </c>
      <c r="CK45" s="28" t="e">
        <f>HLOOKUP(VLOOKUP($A45,Sheet!$A$7:$DG$148,'TN01-04'!CK$11,0),$H$1:$T$2,2,1)</f>
        <v>#N/A</v>
      </c>
      <c r="CL45" s="28" t="e">
        <f>HLOOKUP(VLOOKUP($A45,Sheet!$A$7:$DG$148,'TN01-04'!CL$11,0),$H$1:$T$2,2,1)</f>
        <v>#N/A</v>
      </c>
      <c r="CM45" s="28" t="e">
        <f>HLOOKUP(VLOOKUP($A45,Sheet!$A$7:$DG$148,'TN01-04'!CM$11,0),$H$1:$T$2,2,1)</f>
        <v>#N/A</v>
      </c>
      <c r="CN45" s="28" t="e">
        <f>HLOOKUP(VLOOKUP($A45,Sheet!$A$7:$DG$148,'TN01-04'!CN$11,0),$H$1:$T$2,2,1)</f>
        <v>#N/A</v>
      </c>
      <c r="CO45" s="28" t="e">
        <f>HLOOKUP(VLOOKUP($A45,Sheet!$A$7:$DG$148,'TN01-04'!CO$11,0),$H$1:$T$2,2,1)</f>
        <v>#N/A</v>
      </c>
      <c r="CP45" s="28" t="e">
        <f>HLOOKUP(VLOOKUP($A45,Sheet!$A$7:$DG$148,'TN01-04'!CP$11,0),$H$1:$T$2,2,1)</f>
        <v>#N/A</v>
      </c>
      <c r="CQ45" s="28" t="e">
        <f>HLOOKUP(VLOOKUP($A45,Sheet!$A$7:$DG$148,'TN01-04'!CQ$11,0),$H$1:$T$2,2,1)</f>
        <v>#N/A</v>
      </c>
      <c r="CR45" s="28" t="e">
        <f>HLOOKUP(VLOOKUP($A45,Sheet!$A$7:$DG$148,'TN01-04'!CR$11,0),$H$1:$T$2,2,1)</f>
        <v>#N/A</v>
      </c>
      <c r="CS45" s="33" t="e">
        <f>IF(VLOOKUP($A45,Sheet!$A$7:$DG$148,'TN01-04'!CS$11,0)="","",VLOOKUP($A45,Sheet!$A$7:$DG$148,'TN01-04'!CS$11,0))</f>
        <v>#N/A</v>
      </c>
      <c r="CT45" s="36" t="e">
        <f>IF(VLOOKUP($A45,Sheet!$A$7:$DG$148,'TN01-04'!CT$11,0)="","",VLOOKUP($A45,Sheet!$A$7:$DG$148,'TN01-04'!CT$11,0))</f>
        <v>#N/A</v>
      </c>
      <c r="CU45" s="38" t="e">
        <f t="shared" si="2"/>
        <v>#N/A</v>
      </c>
      <c r="CV45" s="38" t="e">
        <f t="shared" si="2"/>
        <v>#N/A</v>
      </c>
      <c r="CW45" s="38">
        <f t="shared" si="3"/>
        <v>0</v>
      </c>
      <c r="CX45" s="38" t="e">
        <f t="shared" si="4"/>
        <v>#N/A</v>
      </c>
      <c r="CY45" s="38" t="e">
        <f t="shared" si="5"/>
        <v>#N/A</v>
      </c>
      <c r="CZ45" s="38"/>
      <c r="DA45" s="28" t="e">
        <f>HLOOKUP(VLOOKUP($A45,Sheet!$A$7:$DG$148,'TN01-04'!DA$11,0),$H$1:$T$2,2,1)</f>
        <v>#N/A</v>
      </c>
      <c r="DB45" s="28" t="e">
        <f>HLOOKUP(VLOOKUP($A45,Sheet!$A$7:$DG$148,'TN01-04'!DB$11,0),$H$1:$T$2,2,1)</f>
        <v>#N/A</v>
      </c>
      <c r="DC45" s="28" t="e">
        <f>HLOOKUP(VLOOKUP($A45,Sheet!$A$7:$DG$148,'TN01-04'!DC$11,0),$H$1:$T$2,2,1)</f>
        <v>#N/A</v>
      </c>
      <c r="DD45" s="28" t="e">
        <f>HLOOKUP(VLOOKUP($A45,Sheet!$A$7:$DG$148,'TN01-04'!DD$11,0),$H$1:$T$2,2,1)</f>
        <v>#N/A</v>
      </c>
      <c r="DE45" s="38"/>
      <c r="DF45" s="38" t="e">
        <f t="shared" si="6"/>
        <v>#N/A</v>
      </c>
      <c r="DG45" s="38"/>
      <c r="DH45" s="33" t="e">
        <f>IF(VLOOKUP($A45,Sheet!$A$7:$DG$148,'TN01-04'!DH$11,0)="","",VLOOKUP($A45,Sheet!$A$7:$DG$148,'TN01-04'!DH$11,0))</f>
        <v>#N/A</v>
      </c>
      <c r="DI45" s="36" t="e">
        <f>IF(VLOOKUP($A45,Sheet!$A$7:$DG$148,'TN01-04'!DI$11,0)="","",VLOOKUP($A45,Sheet!$A$7:$DG$148,'TN01-04'!DI$11,0))</f>
        <v>#N/A</v>
      </c>
      <c r="DJ45" s="38" t="e">
        <f t="shared" si="7"/>
        <v>#N/A</v>
      </c>
      <c r="DK45" s="38" t="e">
        <f t="shared" si="8"/>
        <v>#N/A</v>
      </c>
      <c r="DL45" s="38" t="e">
        <f t="shared" si="9"/>
        <v>#N/A</v>
      </c>
      <c r="DM45" s="38"/>
      <c r="DN45" s="33" t="e">
        <f>IF(VLOOKUP($A45,Sheet!$A$7:$DG$148,'TN01-04'!DN$11,0)="","",VLOOKUP($A45,Sheet!$A$7:$DG$148,'TN01-04'!DN$11,0))</f>
        <v>#N/A</v>
      </c>
      <c r="DO45" s="36" t="e">
        <f>IF(VLOOKUP($A45,Sheet!$A$7:$DG$148,'TN01-04'!DO$11,0)="","",VLOOKUP($A45,Sheet!$A$7:$DG$148,'TN01-04'!DO$11,0))</f>
        <v>#N/A</v>
      </c>
      <c r="DP45" s="28" t="e">
        <f>IF(VLOOKUP($A45,Sheet!$A$7:$DG$148,'TN01-04'!DP$11,0)="","",VLOOKUP($A45,Sheet!$A$7:$DG$148,'TN01-04'!DP$11,0))</f>
        <v>#N/A</v>
      </c>
      <c r="DQ45" s="28" t="e">
        <f>IF(VLOOKUP($A45,Sheet!$A$7:$DG$148,'TN01-04'!DQ$11,0)="","",VLOOKUP($A45,Sheet!$A$7:$DG$148,'TN01-04'!DQ$11,0))</f>
        <v>#N/A</v>
      </c>
      <c r="DR45" s="28" t="e">
        <f>IF(VLOOKUP($A45,Sheet!$A$7:$DG$148,'TN01-04'!DR$11,0)="","",VLOOKUP($A45,Sheet!$A$7:$DG$148,'TN01-04'!DR$11,0))</f>
        <v>#N/A</v>
      </c>
      <c r="DS45" s="28" t="e">
        <f>IF(VLOOKUP($A45,Sheet!$A$7:$DG$148,'TN01-04'!DS$11,0)="","",VLOOKUP($A45,Sheet!$A$7:$DG$148,'TN01-04'!DS$11,0))</f>
        <v>#N/A</v>
      </c>
      <c r="DT45" s="28" t="e">
        <f>IF(VLOOKUP($A45,Sheet!$A$7:$DG$148,'TN01-04'!DT$11,0)="","",VLOOKUP($A45,Sheet!$A$7:$DG$148,'TN01-04'!DT$11,0))</f>
        <v>#N/A</v>
      </c>
      <c r="DU45" s="42" t="e">
        <f t="shared" si="10"/>
        <v>#N/A</v>
      </c>
    </row>
    <row r="46" spans="1:125" ht="15.95" customHeight="1" x14ac:dyDescent="0.2">
      <c r="A46" s="25">
        <v>2220729536</v>
      </c>
      <c r="B46" s="26" t="s">
        <v>17</v>
      </c>
      <c r="C46" s="26" t="s">
        <v>58</v>
      </c>
      <c r="D46" s="26" t="s">
        <v>140</v>
      </c>
      <c r="E46" s="27">
        <v>35551</v>
      </c>
      <c r="F46" s="26" t="s">
        <v>209</v>
      </c>
      <c r="G46" s="26" t="s">
        <v>212</v>
      </c>
      <c r="H46" s="28" t="e">
        <f>HLOOKUP(VLOOKUP($A46,Sheet!$A$7:$DG$148,'TN01-04'!H$11,0),$H$1:$T$2,2,1)</f>
        <v>#N/A</v>
      </c>
      <c r="I46" s="28" t="e">
        <f>HLOOKUP(VLOOKUP($A46,Sheet!$A$7:$DG$148,'TN01-04'!I$11,0),$H$1:$T$2,2,1)</f>
        <v>#N/A</v>
      </c>
      <c r="J46" s="28" t="e">
        <f>HLOOKUP(VLOOKUP($A46,Sheet!$A$7:$DG$148,'TN01-04'!J$11,0),$H$1:$T$2,2,1)</f>
        <v>#N/A</v>
      </c>
      <c r="K46" s="28" t="e">
        <f>HLOOKUP(VLOOKUP($A46,Sheet!$A$7:$DG$148,'TN01-04'!K$11,0),$H$1:$T$2,2,1)</f>
        <v>#N/A</v>
      </c>
      <c r="L46" s="28" t="e">
        <f>HLOOKUP(VLOOKUP($A46,Sheet!$A$7:$DG$148,'TN01-04'!L$11,0),$H$1:$T$2,2,1)</f>
        <v>#N/A</v>
      </c>
      <c r="M46" s="28" t="e">
        <f>HLOOKUP(VLOOKUP($A46,Sheet!$A$7:$DG$148,'TN01-04'!M$11,0),$H$1:$T$2,2,1)</f>
        <v>#N/A</v>
      </c>
      <c r="N46" s="28" t="e">
        <f>HLOOKUP(VLOOKUP($A46,Sheet!$A$7:$DG$148,'TN01-04'!N$11,0),$H$1:$T$2,2,1)</f>
        <v>#N/A</v>
      </c>
      <c r="O46" s="28" t="e">
        <f>HLOOKUP(VLOOKUP($A46,Sheet!$A$7:$DG$148,'TN01-04'!O$11,0),$H$1:$T$2,2,1)</f>
        <v>#N/A</v>
      </c>
      <c r="P46" s="28" t="e">
        <f>HLOOKUP(VLOOKUP($A46,Sheet!$A$7:$DG$148,'TN01-04'!P$11,0),$H$1:$T$2,2,1)</f>
        <v>#N/A</v>
      </c>
      <c r="Q46" s="28" t="e">
        <f>HLOOKUP(VLOOKUP($A46,Sheet!$A$7:$DG$148,'TN01-04'!Q$11,0),$H$1:$T$2,2,1)</f>
        <v>#N/A</v>
      </c>
      <c r="R46" s="28" t="e">
        <f>HLOOKUP(VLOOKUP($A46,Sheet!$A$7:$DG$148,'TN01-04'!R$11,0),$H$1:$T$2,2,1)</f>
        <v>#N/A</v>
      </c>
      <c r="S46" s="28" t="e">
        <f>HLOOKUP(VLOOKUP($A46,Sheet!$A$7:$DG$148,'TN01-04'!S$11,0),$H$1:$T$2,2,1)</f>
        <v>#N/A</v>
      </c>
      <c r="T46" s="28" t="e">
        <f>HLOOKUP(VLOOKUP($A46,Sheet!$A$7:$DG$148,'TN01-04'!T$11,0),$H$1:$T$2,2,1)</f>
        <v>#N/A</v>
      </c>
      <c r="U46" s="28" t="e">
        <f>HLOOKUP(VLOOKUP($A46,Sheet!$A$7:$DG$148,'TN01-04'!U$11,0),$H$1:$T$2,2,1)</f>
        <v>#N/A</v>
      </c>
      <c r="V46" s="28" t="e">
        <f>HLOOKUP(VLOOKUP($A46,Sheet!$A$7:$DG$148,'TN01-04'!V$11,0),$H$1:$T$2,2,1)</f>
        <v>#N/A</v>
      </c>
      <c r="W46" s="28" t="e">
        <f>HLOOKUP(VLOOKUP($A46,Sheet!$A$7:$DG$148,'TN01-04'!W$11,0),$H$1:$T$2,2,1)</f>
        <v>#N/A</v>
      </c>
      <c r="X46" s="28" t="e">
        <f>HLOOKUP(VLOOKUP($A46,Sheet!$A$7:$DG$148,'TN01-04'!X$11,0),$H$1:$T$2,2,1)</f>
        <v>#N/A</v>
      </c>
      <c r="Y46" s="28" t="e">
        <f>HLOOKUP(VLOOKUP($A46,Sheet!$A$7:$DG$148,'TN01-04'!Y$11,0),$H$1:$T$2,2,1)</f>
        <v>#N/A</v>
      </c>
      <c r="Z46" s="28" t="e">
        <f>HLOOKUP(VLOOKUP($A46,Sheet!$A$7:$DG$148,'TN01-04'!Z$11,0),$H$1:$T$2,2,1)</f>
        <v>#N/A</v>
      </c>
      <c r="AA46" s="28" t="e">
        <f>HLOOKUP(VLOOKUP($A46,Sheet!$A$7:$DG$148,'TN01-04'!AA$11,0),$H$1:$T$2,2,1)</f>
        <v>#N/A</v>
      </c>
      <c r="AB46" s="28" t="e">
        <f>HLOOKUP(VLOOKUP($A46,Sheet!$A$7:$DG$148,'TN01-04'!AB$11,0),$H$1:$T$2,2,1)</f>
        <v>#N/A</v>
      </c>
      <c r="AC46" s="28" t="e">
        <f>HLOOKUP(VLOOKUP($A46,Sheet!$A$7:$DG$148,'TN01-04'!AC$11,0),$H$1:$T$2,2,1)</f>
        <v>#N/A</v>
      </c>
      <c r="AD46" s="28" t="e">
        <f>HLOOKUP(VLOOKUP($A46,Sheet!$A$7:$DG$148,'TN01-04'!AD$11,0),$H$1:$T$2,2,1)</f>
        <v>#N/A</v>
      </c>
      <c r="AE46" s="28" t="e">
        <f>HLOOKUP(VLOOKUP($A46,Sheet!$A$7:$DG$148,'TN01-04'!AE$11,0),$H$1:$T$2,2,1)</f>
        <v>#N/A</v>
      </c>
      <c r="AF46" s="28" t="e">
        <f>HLOOKUP(VLOOKUP($A46,Sheet!$A$7:$DG$148,'TN01-04'!AF$11,0),$H$1:$T$2,2,1)</f>
        <v>#N/A</v>
      </c>
      <c r="AG46" s="28" t="e">
        <f>HLOOKUP(VLOOKUP($A46,Sheet!$A$7:$DG$148,'TN01-04'!AG$11,0),$H$1:$T$2,2,1)</f>
        <v>#N/A</v>
      </c>
      <c r="AH46" s="28" t="e">
        <f>HLOOKUP(VLOOKUP($A46,Sheet!$A$7:$DG$148,'TN01-04'!AH$11,0),$H$1:$T$2,2,1)</f>
        <v>#N/A</v>
      </c>
      <c r="AI46" s="28" t="e">
        <f>HLOOKUP(VLOOKUP($A46,Sheet!$A$7:$DG$148,'TN01-04'!AI$11,0),$H$1:$T$2,2,1)</f>
        <v>#N/A</v>
      </c>
      <c r="AJ46" s="28" t="e">
        <f>HLOOKUP(VLOOKUP($A46,Sheet!$A$7:$DG$148,'TN01-04'!AJ$11,0),$H$1:$T$2,2,1)</f>
        <v>#N/A</v>
      </c>
      <c r="AK46" s="33" t="e">
        <f>IF(VLOOKUP($A46,Sheet!$A$7:$DG$148,'TN01-04'!AK$11,0)="","",VLOOKUP($A46,Sheet!$A$7:$DG$148,'TN01-04'!AK$11,0))</f>
        <v>#N/A</v>
      </c>
      <c r="AL46" s="36" t="e">
        <f>IF(VLOOKUP($A46,Sheet!$A$7:$DG$148,'TN01-04'!AL$11,0)="","",VLOOKUP($A46,Sheet!$A$7:$DG$148,'TN01-04'!AL$11,0))</f>
        <v>#N/A</v>
      </c>
      <c r="AM46" s="28" t="e">
        <f>HLOOKUP(VLOOKUP($A46,Sheet!$A$7:$DG$148,'TN01-04'!AM$11,0),$H$1:$T$2,2,1)</f>
        <v>#N/A</v>
      </c>
      <c r="AN46" s="28" t="e">
        <f>HLOOKUP(VLOOKUP($A46,Sheet!$A$7:$DG$148,'TN01-04'!AN$11,0),$H$1:$T$2,2,1)</f>
        <v>#N/A</v>
      </c>
      <c r="AO46" s="28" t="e">
        <f>HLOOKUP(VLOOKUP($A46,Sheet!$A$7:$DG$148,'TN01-04'!AO$11,0),$H$1:$T$2,2,1)</f>
        <v>#N/A</v>
      </c>
      <c r="AP46" s="28" t="e">
        <f>HLOOKUP(VLOOKUP($A46,Sheet!$A$7:$DG$148,'TN01-04'!AP$11,0),$H$1:$T$2,2,1)</f>
        <v>#N/A</v>
      </c>
      <c r="AQ46" s="28" t="e">
        <f>HLOOKUP(VLOOKUP($A46,Sheet!$A$7:$DG$148,'TN01-04'!AQ$11,0),$H$1:$T$2,2,1)</f>
        <v>#N/A</v>
      </c>
      <c r="AR46" s="28" t="e">
        <f>HLOOKUP(VLOOKUP($A46,Sheet!$A$7:$DG$148,'TN01-04'!AR$11,0),$H$1:$T$2,2,1)</f>
        <v>#N/A</v>
      </c>
      <c r="AS46" s="28" t="e">
        <f>HLOOKUP(VLOOKUP($A46,Sheet!$A$7:$DG$148,'TN01-04'!AS$11,0),$H$1:$T$2,2,1)</f>
        <v>#N/A</v>
      </c>
      <c r="AT46" s="28" t="e">
        <f>HLOOKUP(VLOOKUP($A46,Sheet!$A$7:$DG$148,'TN01-04'!AT$11,0),$H$1:$T$2,2,1)</f>
        <v>#N/A</v>
      </c>
      <c r="AU46" s="28" t="e">
        <f>HLOOKUP(VLOOKUP($A46,Sheet!$A$7:$DG$148,'TN01-04'!AU$11,0),$H$1:$T$2,2,1)</f>
        <v>#N/A</v>
      </c>
      <c r="AV46" s="28" t="e">
        <f>HLOOKUP(VLOOKUP($A46,Sheet!$A$7:$DG$148,'TN01-04'!AV$11,0),$H$1:$T$2,2,1)</f>
        <v>#N/A</v>
      </c>
      <c r="AW46" s="28" t="e">
        <f>HLOOKUP(VLOOKUP($A46,Sheet!$A$7:$DG$148,'TN01-04'!AW$11,0),$H$1:$T$2,2,1)</f>
        <v>#N/A</v>
      </c>
      <c r="AX46" s="28" t="e">
        <f>HLOOKUP(VLOOKUP($A46,Sheet!$A$7:$DG$148,'TN01-04'!AX$11,0),$H$1:$T$2,2,1)</f>
        <v>#N/A</v>
      </c>
      <c r="AY46" s="28" t="e">
        <f>HLOOKUP(VLOOKUP($A46,Sheet!$A$7:$DG$148,'TN01-04'!AY$11,0),$H$1:$T$2,2,1)</f>
        <v>#N/A</v>
      </c>
      <c r="AZ46" s="28" t="e">
        <f>HLOOKUP(VLOOKUP($A46,Sheet!$A$7:$DG$148,'TN01-04'!AZ$11,0),$H$1:$T$2,2,1)</f>
        <v>#N/A</v>
      </c>
      <c r="BA46" s="28" t="e">
        <f>HLOOKUP(VLOOKUP($A46,Sheet!$A$7:$DG$148,'TN01-04'!BA$11,0),$H$1:$T$2,2,1)</f>
        <v>#N/A</v>
      </c>
      <c r="BB46" s="33" t="e">
        <f>IF(VLOOKUP($A46,Sheet!$A$7:$DG$148,'TN01-04'!BB$11,0)="","",VLOOKUP($A46,Sheet!$A$7:$DG$148,'TN01-04'!BB$11,0))</f>
        <v>#N/A</v>
      </c>
      <c r="BC46" s="36" t="e">
        <f>IF(VLOOKUP($A46,Sheet!$A$7:$DG$148,'TN01-04'!BC$11,0)="","",VLOOKUP($A46,Sheet!$A$7:$DG$148,'TN01-04'!BC$11,0))</f>
        <v>#N/A</v>
      </c>
      <c r="BD46" s="28" t="e">
        <f>HLOOKUP(VLOOKUP($A46,Sheet!$A$7:$DG$148,'TN01-04'!BD$11,0),$H$1:$T$2,2,1)</f>
        <v>#N/A</v>
      </c>
      <c r="BE46" s="28" t="e">
        <f>HLOOKUP(VLOOKUP($A46,Sheet!$A$7:$DG$148,'TN01-04'!BE$11,0),$H$1:$T$2,2,1)</f>
        <v>#N/A</v>
      </c>
      <c r="BF46" s="28" t="e">
        <f>HLOOKUP(VLOOKUP($A46,Sheet!$A$7:$DG$148,'TN01-04'!BF$11,0),$H$1:$T$2,2,1)</f>
        <v>#N/A</v>
      </c>
      <c r="BG46" s="28" t="e">
        <f>HLOOKUP(VLOOKUP($A46,Sheet!$A$7:$DG$148,'TN01-04'!BG$11,0),$H$1:$T$2,2,1)</f>
        <v>#N/A</v>
      </c>
      <c r="BH46" s="28" t="e">
        <f>HLOOKUP(VLOOKUP($A46,Sheet!$A$7:$DG$148,'TN01-04'!BH$11,0),$H$1:$T$2,2,1)</f>
        <v>#N/A</v>
      </c>
      <c r="BI46" s="28" t="e">
        <f>HLOOKUP(VLOOKUP($A46,Sheet!$A$7:$DG$148,'TN01-04'!BI$11,0),$H$1:$T$2,2,1)</f>
        <v>#N/A</v>
      </c>
      <c r="BJ46" s="28" t="e">
        <f>HLOOKUP(VLOOKUP($A46,Sheet!$A$7:$DG$148,'TN01-04'!BJ$11,0),$H$1:$T$2,2,1)</f>
        <v>#N/A</v>
      </c>
      <c r="BK46" s="28" t="e">
        <f>HLOOKUP(VLOOKUP($A46,Sheet!$A$7:$DG$148,'TN01-04'!BK$11,0),$H$1:$T$2,2,1)</f>
        <v>#N/A</v>
      </c>
      <c r="BL46" s="28" t="e">
        <f>HLOOKUP(VLOOKUP($A46,Sheet!$A$7:$DG$148,'TN01-04'!BL$11,0),$H$1:$T$2,2,1)</f>
        <v>#N/A</v>
      </c>
      <c r="BM46" s="28" t="e">
        <f>HLOOKUP(VLOOKUP($A46,Sheet!$A$7:$DG$148,'TN01-04'!BM$11,0),$H$1:$T$2,2,1)</f>
        <v>#N/A</v>
      </c>
      <c r="BN46" s="28" t="e">
        <f>HLOOKUP(VLOOKUP($A46,Sheet!$A$7:$DG$148,'TN01-04'!BN$11,0),$H$1:$T$2,2,1)</f>
        <v>#N/A</v>
      </c>
      <c r="BO46" s="28" t="e">
        <f>HLOOKUP(VLOOKUP($A46,Sheet!$A$7:$DG$148,'TN01-04'!BO$11,0),$H$1:$T$2,2,1)</f>
        <v>#N/A</v>
      </c>
      <c r="BP46" s="28" t="e">
        <f>HLOOKUP(VLOOKUP($A46,Sheet!$A$7:$DG$148,'TN01-04'!BP$11,0),$H$1:$T$2,2,1)</f>
        <v>#N/A</v>
      </c>
      <c r="BQ46" s="28" t="e">
        <f>HLOOKUP(VLOOKUP($A46,Sheet!$A$7:$DG$148,'TN01-04'!BQ$11,0),$H$1:$T$2,2,1)</f>
        <v>#N/A</v>
      </c>
      <c r="BR46" s="28" t="e">
        <f>HLOOKUP(VLOOKUP($A46,Sheet!$A$7:$DG$148,'TN01-04'!BR$11,0),$H$1:$T$2,2,1)</f>
        <v>#N/A</v>
      </c>
      <c r="BS46" s="28" t="e">
        <f>HLOOKUP(VLOOKUP($A46,Sheet!$A$7:$DG$148,'TN01-04'!BS$11,0),$H$1:$T$2,2,1)</f>
        <v>#N/A</v>
      </c>
      <c r="BT46" s="28" t="e">
        <f>HLOOKUP(VLOOKUP($A46,Sheet!$A$7:$DG$148,'TN01-04'!BT$11,0),$H$1:$T$2,2,1)</f>
        <v>#N/A</v>
      </c>
      <c r="BU46" s="28" t="e">
        <f>HLOOKUP(VLOOKUP($A46,Sheet!$A$7:$DG$148,'TN01-04'!BU$11,0),$H$1:$T$2,2,1)</f>
        <v>#N/A</v>
      </c>
      <c r="BV46" s="28" t="e">
        <f>HLOOKUP(VLOOKUP($A46,Sheet!$A$7:$DG$148,'TN01-04'!BV$11,0),$H$1:$T$2,2,1)</f>
        <v>#N/A</v>
      </c>
      <c r="BW46" s="28" t="e">
        <f>HLOOKUP(VLOOKUP($A46,Sheet!$A$7:$DG$148,'TN01-04'!BW$11,0),$H$1:$T$2,2,1)</f>
        <v>#N/A</v>
      </c>
      <c r="BX46" s="33" t="e">
        <f>IF(VLOOKUP($A46,Sheet!$A$7:$DG$148,'TN01-04'!BX$11,0)="","",VLOOKUP($A46,Sheet!$A$7:$DG$148,'TN01-04'!BX$11,0))</f>
        <v>#N/A</v>
      </c>
      <c r="BY46" s="36" t="e">
        <f>IF(VLOOKUP($A46,Sheet!$A$7:$DG$148,'TN01-04'!BY$11,0)="","",VLOOKUP($A46,Sheet!$A$7:$DG$148,'TN01-04'!BY$11,0))</f>
        <v>#N/A</v>
      </c>
      <c r="BZ46" s="28" t="e">
        <f>HLOOKUP(VLOOKUP($A46,Sheet!$A$7:$DG$148,'TN01-04'!BZ$11,0),$H$1:$T$2,2,1)</f>
        <v>#N/A</v>
      </c>
      <c r="CA46" s="28" t="e">
        <f>HLOOKUP(VLOOKUP($A46,Sheet!$A$7:$DG$148,'TN01-04'!CA$11,0),$H$1:$T$2,2,1)</f>
        <v>#N/A</v>
      </c>
      <c r="CB46" s="28" t="e">
        <f>HLOOKUP(VLOOKUP($A46,Sheet!$A$7:$DG$148,'TN01-04'!CB$11,0),$H$1:$T$2,2,1)</f>
        <v>#N/A</v>
      </c>
      <c r="CC46" s="28" t="e">
        <f>HLOOKUP(VLOOKUP($A46,Sheet!$A$7:$DG$148,'TN01-04'!CC$11,0),$H$1:$T$2,2,1)</f>
        <v>#N/A</v>
      </c>
      <c r="CD46" s="28" t="e">
        <f>HLOOKUP(VLOOKUP($A46,Sheet!$A$7:$DG$148,'TN01-04'!CD$11,0),$H$1:$T$2,2,1)</f>
        <v>#N/A</v>
      </c>
      <c r="CE46" s="28" t="e">
        <f>HLOOKUP(VLOOKUP($A46,Sheet!$A$7:$DG$148,'TN01-04'!CE$11,0),$H$1:$T$2,2,1)</f>
        <v>#N/A</v>
      </c>
      <c r="CF46" s="28" t="e">
        <f>HLOOKUP(VLOOKUP($A46,Sheet!$A$7:$DG$148,'TN01-04'!CF$11,0),$H$1:$T$2,2,1)</f>
        <v>#N/A</v>
      </c>
      <c r="CG46" s="28" t="e">
        <f>HLOOKUP(VLOOKUP($A46,Sheet!$A$7:$DG$148,'TN01-04'!CG$11,0),$H$1:$T$2,2,1)</f>
        <v>#N/A</v>
      </c>
      <c r="CH46" s="28" t="e">
        <f>HLOOKUP(VLOOKUP($A46,Sheet!$A$7:$DG$148,'TN01-04'!CH$11,0),$H$1:$T$2,2,1)</f>
        <v>#N/A</v>
      </c>
      <c r="CI46" s="28" t="e">
        <f>HLOOKUP(VLOOKUP($A46,Sheet!$A$7:$DG$148,'TN01-04'!CI$11,0),$H$1:$T$2,2,1)</f>
        <v>#N/A</v>
      </c>
      <c r="CJ46" s="28" t="e">
        <f>HLOOKUP(VLOOKUP($A46,Sheet!$A$7:$DG$148,'TN01-04'!CJ$11,0),$H$1:$T$2,2,1)</f>
        <v>#N/A</v>
      </c>
      <c r="CK46" s="28" t="e">
        <f>HLOOKUP(VLOOKUP($A46,Sheet!$A$7:$DG$148,'TN01-04'!CK$11,0),$H$1:$T$2,2,1)</f>
        <v>#N/A</v>
      </c>
      <c r="CL46" s="28" t="e">
        <f>HLOOKUP(VLOOKUP($A46,Sheet!$A$7:$DG$148,'TN01-04'!CL$11,0),$H$1:$T$2,2,1)</f>
        <v>#N/A</v>
      </c>
      <c r="CM46" s="28" t="e">
        <f>HLOOKUP(VLOOKUP($A46,Sheet!$A$7:$DG$148,'TN01-04'!CM$11,0),$H$1:$T$2,2,1)</f>
        <v>#N/A</v>
      </c>
      <c r="CN46" s="28" t="e">
        <f>HLOOKUP(VLOOKUP($A46,Sheet!$A$7:$DG$148,'TN01-04'!CN$11,0),$H$1:$T$2,2,1)</f>
        <v>#N/A</v>
      </c>
      <c r="CO46" s="28" t="e">
        <f>HLOOKUP(VLOOKUP($A46,Sheet!$A$7:$DG$148,'TN01-04'!CO$11,0),$H$1:$T$2,2,1)</f>
        <v>#N/A</v>
      </c>
      <c r="CP46" s="28" t="e">
        <f>HLOOKUP(VLOOKUP($A46,Sheet!$A$7:$DG$148,'TN01-04'!CP$11,0),$H$1:$T$2,2,1)</f>
        <v>#N/A</v>
      </c>
      <c r="CQ46" s="28" t="e">
        <f>HLOOKUP(VLOOKUP($A46,Sheet!$A$7:$DG$148,'TN01-04'!CQ$11,0),$H$1:$T$2,2,1)</f>
        <v>#N/A</v>
      </c>
      <c r="CR46" s="28" t="e">
        <f>HLOOKUP(VLOOKUP($A46,Sheet!$A$7:$DG$148,'TN01-04'!CR$11,0),$H$1:$T$2,2,1)</f>
        <v>#N/A</v>
      </c>
      <c r="CS46" s="33" t="e">
        <f>IF(VLOOKUP($A46,Sheet!$A$7:$DG$148,'TN01-04'!CS$11,0)="","",VLOOKUP($A46,Sheet!$A$7:$DG$148,'TN01-04'!CS$11,0))</f>
        <v>#N/A</v>
      </c>
      <c r="CT46" s="36" t="e">
        <f>IF(VLOOKUP($A46,Sheet!$A$7:$DG$148,'TN01-04'!CT$11,0)="","",VLOOKUP($A46,Sheet!$A$7:$DG$148,'TN01-04'!CT$11,0))</f>
        <v>#N/A</v>
      </c>
      <c r="CU46" s="38" t="e">
        <f t="shared" si="2"/>
        <v>#N/A</v>
      </c>
      <c r="CV46" s="38" t="e">
        <f t="shared" si="2"/>
        <v>#N/A</v>
      </c>
      <c r="CW46" s="38">
        <f t="shared" si="3"/>
        <v>0</v>
      </c>
      <c r="CX46" s="38" t="e">
        <f t="shared" si="4"/>
        <v>#N/A</v>
      </c>
      <c r="CY46" s="38" t="e">
        <f t="shared" si="5"/>
        <v>#N/A</v>
      </c>
      <c r="CZ46" s="38"/>
      <c r="DA46" s="28" t="e">
        <f>HLOOKUP(VLOOKUP($A46,Sheet!$A$7:$DG$148,'TN01-04'!DA$11,0),$H$1:$T$2,2,1)</f>
        <v>#N/A</v>
      </c>
      <c r="DB46" s="28" t="e">
        <f>HLOOKUP(VLOOKUP($A46,Sheet!$A$7:$DG$148,'TN01-04'!DB$11,0),$H$1:$T$2,2,1)</f>
        <v>#N/A</v>
      </c>
      <c r="DC46" s="28" t="e">
        <f>HLOOKUP(VLOOKUP($A46,Sheet!$A$7:$DG$148,'TN01-04'!DC$11,0),$H$1:$T$2,2,1)</f>
        <v>#N/A</v>
      </c>
      <c r="DD46" s="28" t="e">
        <f>HLOOKUP(VLOOKUP($A46,Sheet!$A$7:$DG$148,'TN01-04'!DD$11,0),$H$1:$T$2,2,1)</f>
        <v>#N/A</v>
      </c>
      <c r="DE46" s="38"/>
      <c r="DF46" s="38" t="e">
        <f t="shared" si="6"/>
        <v>#N/A</v>
      </c>
      <c r="DG46" s="38"/>
      <c r="DH46" s="33" t="e">
        <f>IF(VLOOKUP($A46,Sheet!$A$7:$DG$148,'TN01-04'!DH$11,0)="","",VLOOKUP($A46,Sheet!$A$7:$DG$148,'TN01-04'!DH$11,0))</f>
        <v>#N/A</v>
      </c>
      <c r="DI46" s="36" t="e">
        <f>IF(VLOOKUP($A46,Sheet!$A$7:$DG$148,'TN01-04'!DI$11,0)="","",VLOOKUP($A46,Sheet!$A$7:$DG$148,'TN01-04'!DI$11,0))</f>
        <v>#N/A</v>
      </c>
      <c r="DJ46" s="38" t="e">
        <f t="shared" si="7"/>
        <v>#N/A</v>
      </c>
      <c r="DK46" s="38" t="e">
        <f t="shared" si="8"/>
        <v>#N/A</v>
      </c>
      <c r="DL46" s="38" t="e">
        <f t="shared" si="9"/>
        <v>#N/A</v>
      </c>
      <c r="DM46" s="38"/>
      <c r="DN46" s="33" t="e">
        <f>IF(VLOOKUP($A46,Sheet!$A$7:$DG$148,'TN01-04'!DN$11,0)="","",VLOOKUP($A46,Sheet!$A$7:$DG$148,'TN01-04'!DN$11,0))</f>
        <v>#N/A</v>
      </c>
      <c r="DO46" s="36" t="e">
        <f>IF(VLOOKUP($A46,Sheet!$A$7:$DG$148,'TN01-04'!DO$11,0)="","",VLOOKUP($A46,Sheet!$A$7:$DG$148,'TN01-04'!DO$11,0))</f>
        <v>#N/A</v>
      </c>
      <c r="DP46" s="28" t="e">
        <f>IF(VLOOKUP($A46,Sheet!$A$7:$DG$148,'TN01-04'!DP$11,0)="","",VLOOKUP($A46,Sheet!$A$7:$DG$148,'TN01-04'!DP$11,0))</f>
        <v>#N/A</v>
      </c>
      <c r="DQ46" s="28" t="e">
        <f>IF(VLOOKUP($A46,Sheet!$A$7:$DG$148,'TN01-04'!DQ$11,0)="","",VLOOKUP($A46,Sheet!$A$7:$DG$148,'TN01-04'!DQ$11,0))</f>
        <v>#N/A</v>
      </c>
      <c r="DR46" s="28" t="e">
        <f>IF(VLOOKUP($A46,Sheet!$A$7:$DG$148,'TN01-04'!DR$11,0)="","",VLOOKUP($A46,Sheet!$A$7:$DG$148,'TN01-04'!DR$11,0))</f>
        <v>#N/A</v>
      </c>
      <c r="DS46" s="28" t="e">
        <f>IF(VLOOKUP($A46,Sheet!$A$7:$DG$148,'TN01-04'!DS$11,0)="","",VLOOKUP($A46,Sheet!$A$7:$DG$148,'TN01-04'!DS$11,0))</f>
        <v>#N/A</v>
      </c>
      <c r="DT46" s="28" t="e">
        <f>IF(VLOOKUP($A46,Sheet!$A$7:$DG$148,'TN01-04'!DT$11,0)="","",VLOOKUP($A46,Sheet!$A$7:$DG$148,'TN01-04'!DT$11,0))</f>
        <v>#N/A</v>
      </c>
      <c r="DU46" s="42" t="e">
        <f t="shared" si="10"/>
        <v>#N/A</v>
      </c>
    </row>
    <row r="47" spans="1:125" ht="15.95" customHeight="1" x14ac:dyDescent="0.2">
      <c r="A47" s="25">
        <v>2220716690</v>
      </c>
      <c r="B47" s="26" t="s">
        <v>7</v>
      </c>
      <c r="C47" s="26" t="s">
        <v>64</v>
      </c>
      <c r="D47" s="26" t="s">
        <v>141</v>
      </c>
      <c r="E47" s="27">
        <v>35961</v>
      </c>
      <c r="F47" s="26" t="s">
        <v>209</v>
      </c>
      <c r="G47" s="26" t="s">
        <v>212</v>
      </c>
      <c r="H47" s="28">
        <f>HLOOKUP(VLOOKUP($A47,Sheet!$A$7:$DG$148,'TN01-04'!H$11,0),$H$1:$T$2,2,1)</f>
        <v>3</v>
      </c>
      <c r="I47" s="28">
        <f>HLOOKUP(VLOOKUP($A47,Sheet!$A$7:$DG$148,'TN01-04'!I$11,0),$H$1:$T$2,2,1)</f>
        <v>1.65</v>
      </c>
      <c r="J47" s="28">
        <f>HLOOKUP(VLOOKUP($A47,Sheet!$A$7:$DG$148,'TN01-04'!J$11,0),$H$1:$T$2,2,1)</f>
        <v>2.33</v>
      </c>
      <c r="K47" s="28">
        <f>HLOOKUP(VLOOKUP($A47,Sheet!$A$7:$DG$148,'TN01-04'!K$11,0),$H$1:$T$2,2,1)</f>
        <v>2</v>
      </c>
      <c r="L47" s="28">
        <f>HLOOKUP(VLOOKUP($A47,Sheet!$A$7:$DG$148,'TN01-04'!L$11,0),$H$1:$T$2,2,1)</f>
        <v>2.33</v>
      </c>
      <c r="M47" s="28">
        <f>HLOOKUP(VLOOKUP($A47,Sheet!$A$7:$DG$148,'TN01-04'!M$11,0),$H$1:$T$2,2,1)</f>
        <v>1.65</v>
      </c>
      <c r="N47" s="28">
        <f>HLOOKUP(VLOOKUP($A47,Sheet!$A$7:$DG$148,'TN01-04'!N$11,0),$H$1:$T$2,2,1)</f>
        <v>2</v>
      </c>
      <c r="O47" s="28">
        <f>HLOOKUP(VLOOKUP($A47,Sheet!$A$7:$DG$148,'TN01-04'!O$11,0),$H$1:$T$2,2,1)</f>
        <v>0</v>
      </c>
      <c r="P47" s="28">
        <f>HLOOKUP(VLOOKUP($A47,Sheet!$A$7:$DG$148,'TN01-04'!P$11,0),$H$1:$T$2,2,1)</f>
        <v>3</v>
      </c>
      <c r="Q47" s="28">
        <f>HLOOKUP(VLOOKUP($A47,Sheet!$A$7:$DG$148,'TN01-04'!Q$11,0),$H$1:$T$2,2,1)</f>
        <v>0</v>
      </c>
      <c r="R47" s="28">
        <f>HLOOKUP(VLOOKUP($A47,Sheet!$A$7:$DG$148,'TN01-04'!R$11,0),$H$1:$T$2,2,1)</f>
        <v>0</v>
      </c>
      <c r="S47" s="28">
        <f>HLOOKUP(VLOOKUP($A47,Sheet!$A$7:$DG$148,'TN01-04'!S$11,0),$H$1:$T$2,2,1)</f>
        <v>0</v>
      </c>
      <c r="T47" s="28">
        <f>HLOOKUP(VLOOKUP($A47,Sheet!$A$7:$DG$148,'TN01-04'!T$11,0),$H$1:$T$2,2,1)</f>
        <v>0</v>
      </c>
      <c r="U47" s="28">
        <f>HLOOKUP(VLOOKUP($A47,Sheet!$A$7:$DG$148,'TN01-04'!U$11,0),$H$1:$T$2,2,1)</f>
        <v>2.65</v>
      </c>
      <c r="V47" s="28">
        <f>HLOOKUP(VLOOKUP($A47,Sheet!$A$7:$DG$148,'TN01-04'!V$11,0),$H$1:$T$2,2,1)</f>
        <v>2.65</v>
      </c>
      <c r="W47" s="28">
        <f>HLOOKUP(VLOOKUP($A47,Sheet!$A$7:$DG$148,'TN01-04'!W$11,0),$H$1:$T$2,2,1)</f>
        <v>3.65</v>
      </c>
      <c r="X47" s="28">
        <f>HLOOKUP(VLOOKUP($A47,Sheet!$A$7:$DG$148,'TN01-04'!X$11,0),$H$1:$T$2,2,1)</f>
        <v>2.65</v>
      </c>
      <c r="Y47" s="28">
        <f>HLOOKUP(VLOOKUP($A47,Sheet!$A$7:$DG$148,'TN01-04'!Y$11,0),$H$1:$T$2,2,1)</f>
        <v>1.65</v>
      </c>
      <c r="Z47" s="28">
        <f>HLOOKUP(VLOOKUP($A47,Sheet!$A$7:$DG$148,'TN01-04'!Z$11,0),$H$1:$T$2,2,1)</f>
        <v>1.65</v>
      </c>
      <c r="AA47" s="28">
        <f>HLOOKUP(VLOOKUP($A47,Sheet!$A$7:$DG$148,'TN01-04'!AA$11,0),$H$1:$T$2,2,1)</f>
        <v>1</v>
      </c>
      <c r="AB47" s="28">
        <f>HLOOKUP(VLOOKUP($A47,Sheet!$A$7:$DG$148,'TN01-04'!AB$11,0),$H$1:$T$2,2,1)</f>
        <v>2.33</v>
      </c>
      <c r="AC47" s="28">
        <f>HLOOKUP(VLOOKUP($A47,Sheet!$A$7:$DG$148,'TN01-04'!AC$11,0),$H$1:$T$2,2,1)</f>
        <v>1</v>
      </c>
      <c r="AD47" s="28">
        <f>HLOOKUP(VLOOKUP($A47,Sheet!$A$7:$DG$148,'TN01-04'!AD$11,0),$H$1:$T$2,2,1)</f>
        <v>1.65</v>
      </c>
      <c r="AE47" s="28">
        <f>HLOOKUP(VLOOKUP($A47,Sheet!$A$7:$DG$148,'TN01-04'!AE$11,0),$H$1:$T$2,2,1)</f>
        <v>1.65</v>
      </c>
      <c r="AF47" s="28">
        <f>HLOOKUP(VLOOKUP($A47,Sheet!$A$7:$DG$148,'TN01-04'!AF$11,0),$H$1:$T$2,2,1)</f>
        <v>2</v>
      </c>
      <c r="AG47" s="28" t="str">
        <f>HLOOKUP(VLOOKUP($A47,Sheet!$A$7:$DG$148,'TN01-04'!AG$11,0),$H$1:$T$2,2,1)</f>
        <v>X</v>
      </c>
      <c r="AH47" s="28">
        <f>HLOOKUP(VLOOKUP($A47,Sheet!$A$7:$DG$148,'TN01-04'!AH$11,0),$H$1:$T$2,2,1)</f>
        <v>1</v>
      </c>
      <c r="AI47" s="28" t="str">
        <f>HLOOKUP(VLOOKUP($A47,Sheet!$A$7:$DG$148,'TN01-04'!AI$11,0),$H$1:$T$2,2,1)</f>
        <v>X</v>
      </c>
      <c r="AJ47" s="28" t="str">
        <f>HLOOKUP(VLOOKUP($A47,Sheet!$A$7:$DG$148,'TN01-04'!AJ$11,0),$H$1:$T$2,2,1)</f>
        <v>X</v>
      </c>
      <c r="AK47" s="33">
        <f>IF(VLOOKUP($A47,Sheet!$A$7:$DG$148,'TN01-04'!AK$11,0)="","",VLOOKUP($A47,Sheet!$A$7:$DG$148,'TN01-04'!AK$11,0))</f>
        <v>45</v>
      </c>
      <c r="AL47" s="36">
        <f>IF(VLOOKUP($A47,Sheet!$A$7:$DG$148,'TN01-04'!AL$11,0)="","",VLOOKUP($A47,Sheet!$A$7:$DG$148,'TN01-04'!AL$11,0))</f>
        <v>6</v>
      </c>
      <c r="AM47" s="28">
        <f>HLOOKUP(VLOOKUP($A47,Sheet!$A$7:$DG$148,'TN01-04'!AM$11,0),$H$1:$T$2,2,1)</f>
        <v>1.65</v>
      </c>
      <c r="AN47" s="28" t="str">
        <f>HLOOKUP(VLOOKUP($A47,Sheet!$A$7:$DG$148,'TN01-04'!AN$11,0),$H$1:$T$2,2,1)</f>
        <v>X</v>
      </c>
      <c r="AO47" s="28">
        <f>HLOOKUP(VLOOKUP($A47,Sheet!$A$7:$DG$148,'TN01-04'!AO$11,0),$H$1:$T$2,2,1)</f>
        <v>0</v>
      </c>
      <c r="AP47" s="28">
        <f>HLOOKUP(VLOOKUP($A47,Sheet!$A$7:$DG$148,'TN01-04'!AP$11,0),$H$1:$T$2,2,1)</f>
        <v>0</v>
      </c>
      <c r="AQ47" s="28">
        <f>HLOOKUP(VLOOKUP($A47,Sheet!$A$7:$DG$148,'TN01-04'!AQ$11,0),$H$1:$T$2,2,1)</f>
        <v>0</v>
      </c>
      <c r="AR47" s="28">
        <f>HLOOKUP(VLOOKUP($A47,Sheet!$A$7:$DG$148,'TN01-04'!AR$11,0),$H$1:$T$2,2,1)</f>
        <v>0</v>
      </c>
      <c r="AS47" s="28" t="str">
        <f>HLOOKUP(VLOOKUP($A47,Sheet!$A$7:$DG$148,'TN01-04'!AS$11,0),$H$1:$T$2,2,1)</f>
        <v>X</v>
      </c>
      <c r="AT47" s="28">
        <f>HLOOKUP(VLOOKUP($A47,Sheet!$A$7:$DG$148,'TN01-04'!AT$11,0),$H$1:$T$2,2,1)</f>
        <v>0</v>
      </c>
      <c r="AU47" s="28">
        <f>HLOOKUP(VLOOKUP($A47,Sheet!$A$7:$DG$148,'TN01-04'!AU$11,0),$H$1:$T$2,2,1)</f>
        <v>0</v>
      </c>
      <c r="AV47" s="28">
        <f>HLOOKUP(VLOOKUP($A47,Sheet!$A$7:$DG$148,'TN01-04'!AV$11,0),$H$1:$T$2,2,1)</f>
        <v>0</v>
      </c>
      <c r="AW47" s="28">
        <f>HLOOKUP(VLOOKUP($A47,Sheet!$A$7:$DG$148,'TN01-04'!AW$11,0),$H$1:$T$2,2,1)</f>
        <v>0</v>
      </c>
      <c r="AX47" s="28">
        <f>HLOOKUP(VLOOKUP($A47,Sheet!$A$7:$DG$148,'TN01-04'!AX$11,0),$H$1:$T$2,2,1)</f>
        <v>0</v>
      </c>
      <c r="AY47" s="28">
        <f>HLOOKUP(VLOOKUP($A47,Sheet!$A$7:$DG$148,'TN01-04'!AY$11,0),$H$1:$T$2,2,1)</f>
        <v>2.33</v>
      </c>
      <c r="AZ47" s="28">
        <f>HLOOKUP(VLOOKUP($A47,Sheet!$A$7:$DG$148,'TN01-04'!AZ$11,0),$H$1:$T$2,2,1)</f>
        <v>0</v>
      </c>
      <c r="BA47" s="28">
        <f>HLOOKUP(VLOOKUP($A47,Sheet!$A$7:$DG$148,'TN01-04'!BA$11,0),$H$1:$T$2,2,1)</f>
        <v>2.65</v>
      </c>
      <c r="BB47" s="33">
        <f>IF(VLOOKUP($A47,Sheet!$A$7:$DG$148,'TN01-04'!BB$11,0)="","",VLOOKUP($A47,Sheet!$A$7:$DG$148,'TN01-04'!BB$11,0))</f>
        <v>3</v>
      </c>
      <c r="BC47" s="36">
        <f>IF(VLOOKUP($A47,Sheet!$A$7:$DG$148,'TN01-04'!BC$11,0)="","",VLOOKUP($A47,Sheet!$A$7:$DG$148,'TN01-04'!BC$11,0))</f>
        <v>2</v>
      </c>
      <c r="BD47" s="28">
        <f>HLOOKUP(VLOOKUP($A47,Sheet!$A$7:$DG$148,'TN01-04'!BD$11,0),$H$1:$T$2,2,1)</f>
        <v>1</v>
      </c>
      <c r="BE47" s="28">
        <f>HLOOKUP(VLOOKUP($A47,Sheet!$A$7:$DG$148,'TN01-04'!BE$11,0),$H$1:$T$2,2,1)</f>
        <v>2.33</v>
      </c>
      <c r="BF47" s="28">
        <f>HLOOKUP(VLOOKUP($A47,Sheet!$A$7:$DG$148,'TN01-04'!BF$11,0),$H$1:$T$2,2,1)</f>
        <v>2.65</v>
      </c>
      <c r="BG47" s="28">
        <f>HLOOKUP(VLOOKUP($A47,Sheet!$A$7:$DG$148,'TN01-04'!BG$11,0),$H$1:$T$2,2,1)</f>
        <v>1.65</v>
      </c>
      <c r="BH47" s="28">
        <f>HLOOKUP(VLOOKUP($A47,Sheet!$A$7:$DG$148,'TN01-04'!BH$11,0),$H$1:$T$2,2,1)</f>
        <v>1.65</v>
      </c>
      <c r="BI47" s="28">
        <f>HLOOKUP(VLOOKUP($A47,Sheet!$A$7:$DG$148,'TN01-04'!BI$11,0),$H$1:$T$2,2,1)</f>
        <v>1.65</v>
      </c>
      <c r="BJ47" s="28">
        <f>HLOOKUP(VLOOKUP($A47,Sheet!$A$7:$DG$148,'TN01-04'!BJ$11,0),$H$1:$T$2,2,1)</f>
        <v>2.33</v>
      </c>
      <c r="BK47" s="28">
        <f>HLOOKUP(VLOOKUP($A47,Sheet!$A$7:$DG$148,'TN01-04'!BK$11,0),$H$1:$T$2,2,1)</f>
        <v>1.65</v>
      </c>
      <c r="BL47" s="28">
        <f>HLOOKUP(VLOOKUP($A47,Sheet!$A$7:$DG$148,'TN01-04'!BL$11,0),$H$1:$T$2,2,1)</f>
        <v>0</v>
      </c>
      <c r="BM47" s="28">
        <f>HLOOKUP(VLOOKUP($A47,Sheet!$A$7:$DG$148,'TN01-04'!BM$11,0),$H$1:$T$2,2,1)</f>
        <v>2</v>
      </c>
      <c r="BN47" s="28">
        <f>HLOOKUP(VLOOKUP($A47,Sheet!$A$7:$DG$148,'TN01-04'!BN$11,0),$H$1:$T$2,2,1)</f>
        <v>2.33</v>
      </c>
      <c r="BO47" s="28" t="str">
        <f>HLOOKUP(VLOOKUP($A47,Sheet!$A$7:$DG$148,'TN01-04'!BO$11,0),$H$1:$T$2,2,1)</f>
        <v>X</v>
      </c>
      <c r="BP47" s="28">
        <f>HLOOKUP(VLOOKUP($A47,Sheet!$A$7:$DG$148,'TN01-04'!BP$11,0),$H$1:$T$2,2,1)</f>
        <v>3.65</v>
      </c>
      <c r="BQ47" s="28">
        <f>HLOOKUP(VLOOKUP($A47,Sheet!$A$7:$DG$148,'TN01-04'!BQ$11,0),$H$1:$T$2,2,1)</f>
        <v>0</v>
      </c>
      <c r="BR47" s="28">
        <f>HLOOKUP(VLOOKUP($A47,Sheet!$A$7:$DG$148,'TN01-04'!BR$11,0),$H$1:$T$2,2,1)</f>
        <v>3.33</v>
      </c>
      <c r="BS47" s="28" t="str">
        <f>HLOOKUP(VLOOKUP($A47,Sheet!$A$7:$DG$148,'TN01-04'!BS$11,0),$H$1:$T$2,2,1)</f>
        <v>X</v>
      </c>
      <c r="BT47" s="28">
        <f>HLOOKUP(VLOOKUP($A47,Sheet!$A$7:$DG$148,'TN01-04'!BT$11,0),$H$1:$T$2,2,1)</f>
        <v>1.65</v>
      </c>
      <c r="BU47" s="28" t="str">
        <f>HLOOKUP(VLOOKUP($A47,Sheet!$A$7:$DG$148,'TN01-04'!BU$11,0),$H$1:$T$2,2,1)</f>
        <v>X</v>
      </c>
      <c r="BV47" s="28">
        <f>HLOOKUP(VLOOKUP($A47,Sheet!$A$7:$DG$148,'TN01-04'!BV$11,0),$H$1:$T$2,2,1)</f>
        <v>3.65</v>
      </c>
      <c r="BW47" s="28">
        <f>HLOOKUP(VLOOKUP($A47,Sheet!$A$7:$DG$148,'TN01-04'!BW$11,0),$H$1:$T$2,2,1)</f>
        <v>4</v>
      </c>
      <c r="BX47" s="33">
        <f>IF(VLOOKUP($A47,Sheet!$A$7:$DG$148,'TN01-04'!BX$11,0)="","",VLOOKUP($A47,Sheet!$A$7:$DG$148,'TN01-04'!BX$11,0))</f>
        <v>39</v>
      </c>
      <c r="BY47" s="36">
        <f>IF(VLOOKUP($A47,Sheet!$A$7:$DG$148,'TN01-04'!BY$11,0)="","",VLOOKUP($A47,Sheet!$A$7:$DG$148,'TN01-04'!BY$11,0))</f>
        <v>11</v>
      </c>
      <c r="BZ47" s="28">
        <f>HLOOKUP(VLOOKUP($A47,Sheet!$A$7:$DG$148,'TN01-04'!BZ$11,0),$H$1:$T$2,2,1)</f>
        <v>3.33</v>
      </c>
      <c r="CA47" s="28">
        <f>HLOOKUP(VLOOKUP($A47,Sheet!$A$7:$DG$148,'TN01-04'!CA$11,0),$H$1:$T$2,2,1)</f>
        <v>0</v>
      </c>
      <c r="CB47" s="28">
        <f>HLOOKUP(VLOOKUP($A47,Sheet!$A$7:$DG$148,'TN01-04'!CB$11,0),$H$1:$T$2,2,1)</f>
        <v>3</v>
      </c>
      <c r="CC47" s="28">
        <f>HLOOKUP(VLOOKUP($A47,Sheet!$A$7:$DG$148,'TN01-04'!CC$11,0),$H$1:$T$2,2,1)</f>
        <v>0</v>
      </c>
      <c r="CD47" s="28">
        <f>HLOOKUP(VLOOKUP($A47,Sheet!$A$7:$DG$148,'TN01-04'!CD$11,0),$H$1:$T$2,2,1)</f>
        <v>2.65</v>
      </c>
      <c r="CE47" s="28">
        <f>HLOOKUP(VLOOKUP($A47,Sheet!$A$7:$DG$148,'TN01-04'!CE$11,0),$H$1:$T$2,2,1)</f>
        <v>3.33</v>
      </c>
      <c r="CF47" s="28">
        <f>HLOOKUP(VLOOKUP($A47,Sheet!$A$7:$DG$148,'TN01-04'!CF$11,0),$H$1:$T$2,2,1)</f>
        <v>2.65</v>
      </c>
      <c r="CG47" s="28">
        <f>HLOOKUP(VLOOKUP($A47,Sheet!$A$7:$DG$148,'TN01-04'!CG$11,0),$H$1:$T$2,2,1)</f>
        <v>1.65</v>
      </c>
      <c r="CH47" s="28">
        <f>HLOOKUP(VLOOKUP($A47,Sheet!$A$7:$DG$148,'TN01-04'!CH$11,0),$H$1:$T$2,2,1)</f>
        <v>0</v>
      </c>
      <c r="CI47" s="28" t="str">
        <f>HLOOKUP(VLOOKUP($A47,Sheet!$A$7:$DG$148,'TN01-04'!CI$11,0),$H$1:$T$2,2,1)</f>
        <v>X</v>
      </c>
      <c r="CJ47" s="28">
        <f>HLOOKUP(VLOOKUP($A47,Sheet!$A$7:$DG$148,'TN01-04'!CJ$11,0),$H$1:$T$2,2,1)</f>
        <v>0</v>
      </c>
      <c r="CK47" s="28">
        <f>HLOOKUP(VLOOKUP($A47,Sheet!$A$7:$DG$148,'TN01-04'!CK$11,0),$H$1:$T$2,2,1)</f>
        <v>0</v>
      </c>
      <c r="CL47" s="28">
        <f>HLOOKUP(VLOOKUP($A47,Sheet!$A$7:$DG$148,'TN01-04'!CL$11,0),$H$1:$T$2,2,1)</f>
        <v>0</v>
      </c>
      <c r="CM47" s="28">
        <f>HLOOKUP(VLOOKUP($A47,Sheet!$A$7:$DG$148,'TN01-04'!CM$11,0),$H$1:$T$2,2,1)</f>
        <v>0</v>
      </c>
      <c r="CN47" s="28">
        <f>HLOOKUP(VLOOKUP($A47,Sheet!$A$7:$DG$148,'TN01-04'!CN$11,0),$H$1:$T$2,2,1)</f>
        <v>3</v>
      </c>
      <c r="CO47" s="28">
        <f>HLOOKUP(VLOOKUP($A47,Sheet!$A$7:$DG$148,'TN01-04'!CO$11,0),$H$1:$T$2,2,1)</f>
        <v>2</v>
      </c>
      <c r="CP47" s="28">
        <f>HLOOKUP(VLOOKUP($A47,Sheet!$A$7:$DG$148,'TN01-04'!CP$11,0),$H$1:$T$2,2,1)</f>
        <v>2.65</v>
      </c>
      <c r="CQ47" s="28">
        <f>HLOOKUP(VLOOKUP($A47,Sheet!$A$7:$DG$148,'TN01-04'!CQ$11,0),$H$1:$T$2,2,1)</f>
        <v>2.65</v>
      </c>
      <c r="CR47" s="28">
        <f>HLOOKUP(VLOOKUP($A47,Sheet!$A$7:$DG$148,'TN01-04'!CR$11,0),$H$1:$T$2,2,1)</f>
        <v>3.65</v>
      </c>
      <c r="CS47" s="33">
        <f>IF(VLOOKUP($A47,Sheet!$A$7:$DG$148,'TN01-04'!CS$11,0)="","",VLOOKUP($A47,Sheet!$A$7:$DG$148,'TN01-04'!CS$11,0))</f>
        <v>25</v>
      </c>
      <c r="CT47" s="36">
        <f>IF(VLOOKUP($A47,Sheet!$A$7:$DG$148,'TN01-04'!CT$11,0)="","",VLOOKUP($A47,Sheet!$A$7:$DG$148,'TN01-04'!CT$11,0))</f>
        <v>2</v>
      </c>
      <c r="CU47" s="38">
        <f t="shared" si="2"/>
        <v>109</v>
      </c>
      <c r="CV47" s="38">
        <f t="shared" si="2"/>
        <v>19</v>
      </c>
      <c r="CW47" s="38">
        <f t="shared" si="3"/>
        <v>0</v>
      </c>
      <c r="CX47" s="38">
        <f t="shared" si="4"/>
        <v>128</v>
      </c>
      <c r="CY47" s="38">
        <f t="shared" si="5"/>
        <v>1.93</v>
      </c>
      <c r="CZ47" s="38"/>
      <c r="DA47" s="28">
        <f>HLOOKUP(VLOOKUP($A47,Sheet!$A$7:$DG$148,'TN01-04'!DA$11,0),$H$1:$T$2,2,1)</f>
        <v>0</v>
      </c>
      <c r="DB47" s="28">
        <f>HLOOKUP(VLOOKUP($A47,Sheet!$A$7:$DG$148,'TN01-04'!DB$11,0),$H$1:$T$2,2,1)</f>
        <v>0</v>
      </c>
      <c r="DC47" s="28">
        <f>HLOOKUP(VLOOKUP($A47,Sheet!$A$7:$DG$148,'TN01-04'!DC$11,0),$H$1:$T$2,2,1)</f>
        <v>0</v>
      </c>
      <c r="DD47" s="28">
        <f>HLOOKUP(VLOOKUP($A47,Sheet!$A$7:$DG$148,'TN01-04'!DD$11,0),$H$1:$T$2,2,1)</f>
        <v>0</v>
      </c>
      <c r="DE47" s="38"/>
      <c r="DF47" s="38">
        <f t="shared" si="6"/>
        <v>0</v>
      </c>
      <c r="DG47" s="38"/>
      <c r="DH47" s="33">
        <f>IF(VLOOKUP($A47,Sheet!$A$7:$DG$148,'TN01-04'!DH$11,0)="","",VLOOKUP($A47,Sheet!$A$7:$DG$148,'TN01-04'!DH$11,0))</f>
        <v>0</v>
      </c>
      <c r="DI47" s="36">
        <f>IF(VLOOKUP($A47,Sheet!$A$7:$DG$148,'TN01-04'!DI$11,0)="","",VLOOKUP($A47,Sheet!$A$7:$DG$148,'TN01-04'!DI$11,0))</f>
        <v>5</v>
      </c>
      <c r="DJ47" s="38">
        <f t="shared" si="7"/>
        <v>109</v>
      </c>
      <c r="DK47" s="38">
        <f t="shared" si="8"/>
        <v>24</v>
      </c>
      <c r="DL47" s="38">
        <f t="shared" si="9"/>
        <v>1.86</v>
      </c>
      <c r="DM47" s="38"/>
      <c r="DN47" s="33">
        <f>IF(VLOOKUP($A47,Sheet!$A$7:$DG$148,'TN01-04'!DN$11,0)="","",VLOOKUP($A47,Sheet!$A$7:$DG$148,'TN01-04'!DN$11,0))</f>
        <v>112</v>
      </c>
      <c r="DO47" s="36">
        <f>IF(VLOOKUP($A47,Sheet!$A$7:$DG$148,'TN01-04'!DO$11,0)="","",VLOOKUP($A47,Sheet!$A$7:$DG$148,'TN01-04'!DO$11,0))</f>
        <v>26</v>
      </c>
      <c r="DP47" s="28">
        <f>IF(VLOOKUP($A47,Sheet!$A$7:$DG$148,'TN01-04'!DP$11,0)="","",VLOOKUP($A47,Sheet!$A$7:$DG$148,'TN01-04'!DP$11,0))</f>
        <v>137</v>
      </c>
      <c r="DQ47" s="28">
        <f>IF(VLOOKUP($A47,Sheet!$A$7:$DG$148,'TN01-04'!DQ$11,0)="","",VLOOKUP($A47,Sheet!$A$7:$DG$148,'TN01-04'!DQ$11,0))</f>
        <v>119</v>
      </c>
      <c r="DR47" s="28">
        <f>IF(VLOOKUP($A47,Sheet!$A$7:$DG$148,'TN01-04'!DR$11,0)="","",VLOOKUP($A47,Sheet!$A$7:$DG$148,'TN01-04'!DR$11,0))</f>
        <v>5.73</v>
      </c>
      <c r="DS47" s="28">
        <f>IF(VLOOKUP($A47,Sheet!$A$7:$DG$148,'TN01-04'!DS$11,0)="","",VLOOKUP($A47,Sheet!$A$7:$DG$148,'TN01-04'!DS$11,0))</f>
        <v>2.13</v>
      </c>
      <c r="DT47" s="28" t="str">
        <f>IF(VLOOKUP($A47,Sheet!$A$7:$DG$148,'TN01-04'!DT$11,0)="","",VLOOKUP($A47,Sheet!$A$7:$DG$148,'TN01-04'!DT$11,0))</f>
        <v>MGT 296</v>
      </c>
      <c r="DU47" s="42">
        <f t="shared" si="10"/>
        <v>0.1484375</v>
      </c>
    </row>
    <row r="48" spans="1:125" ht="15.95" customHeight="1" x14ac:dyDescent="0.2">
      <c r="A48" s="25">
        <v>2220728396</v>
      </c>
      <c r="B48" s="26" t="s">
        <v>19</v>
      </c>
      <c r="C48" s="26" t="s">
        <v>47</v>
      </c>
      <c r="D48" s="26" t="s">
        <v>141</v>
      </c>
      <c r="E48" s="27">
        <v>35979</v>
      </c>
      <c r="F48" s="26" t="s">
        <v>209</v>
      </c>
      <c r="G48" s="26" t="s">
        <v>212</v>
      </c>
      <c r="H48" s="28" t="e">
        <f>HLOOKUP(VLOOKUP($A48,Sheet!$A$7:$DG$148,'TN01-04'!H$11,0),$H$1:$T$2,2,1)</f>
        <v>#N/A</v>
      </c>
      <c r="I48" s="28" t="e">
        <f>HLOOKUP(VLOOKUP($A48,Sheet!$A$7:$DG$148,'TN01-04'!I$11,0),$H$1:$T$2,2,1)</f>
        <v>#N/A</v>
      </c>
      <c r="J48" s="28" t="e">
        <f>HLOOKUP(VLOOKUP($A48,Sheet!$A$7:$DG$148,'TN01-04'!J$11,0),$H$1:$T$2,2,1)</f>
        <v>#N/A</v>
      </c>
      <c r="K48" s="28" t="e">
        <f>HLOOKUP(VLOOKUP($A48,Sheet!$A$7:$DG$148,'TN01-04'!K$11,0),$H$1:$T$2,2,1)</f>
        <v>#N/A</v>
      </c>
      <c r="L48" s="28" t="e">
        <f>HLOOKUP(VLOOKUP($A48,Sheet!$A$7:$DG$148,'TN01-04'!L$11,0),$H$1:$T$2,2,1)</f>
        <v>#N/A</v>
      </c>
      <c r="M48" s="28" t="e">
        <f>HLOOKUP(VLOOKUP($A48,Sheet!$A$7:$DG$148,'TN01-04'!M$11,0),$H$1:$T$2,2,1)</f>
        <v>#N/A</v>
      </c>
      <c r="N48" s="28" t="e">
        <f>HLOOKUP(VLOOKUP($A48,Sheet!$A$7:$DG$148,'TN01-04'!N$11,0),$H$1:$T$2,2,1)</f>
        <v>#N/A</v>
      </c>
      <c r="O48" s="28" t="e">
        <f>HLOOKUP(VLOOKUP($A48,Sheet!$A$7:$DG$148,'TN01-04'!O$11,0),$H$1:$T$2,2,1)</f>
        <v>#N/A</v>
      </c>
      <c r="P48" s="28" t="e">
        <f>HLOOKUP(VLOOKUP($A48,Sheet!$A$7:$DG$148,'TN01-04'!P$11,0),$H$1:$T$2,2,1)</f>
        <v>#N/A</v>
      </c>
      <c r="Q48" s="28" t="e">
        <f>HLOOKUP(VLOOKUP($A48,Sheet!$A$7:$DG$148,'TN01-04'!Q$11,0),$H$1:$T$2,2,1)</f>
        <v>#N/A</v>
      </c>
      <c r="R48" s="28" t="e">
        <f>HLOOKUP(VLOOKUP($A48,Sheet!$A$7:$DG$148,'TN01-04'!R$11,0),$H$1:$T$2,2,1)</f>
        <v>#N/A</v>
      </c>
      <c r="S48" s="28" t="e">
        <f>HLOOKUP(VLOOKUP($A48,Sheet!$A$7:$DG$148,'TN01-04'!S$11,0),$H$1:$T$2,2,1)</f>
        <v>#N/A</v>
      </c>
      <c r="T48" s="28" t="e">
        <f>HLOOKUP(VLOOKUP($A48,Sheet!$A$7:$DG$148,'TN01-04'!T$11,0),$H$1:$T$2,2,1)</f>
        <v>#N/A</v>
      </c>
      <c r="U48" s="28" t="e">
        <f>HLOOKUP(VLOOKUP($A48,Sheet!$A$7:$DG$148,'TN01-04'!U$11,0),$H$1:$T$2,2,1)</f>
        <v>#N/A</v>
      </c>
      <c r="V48" s="28" t="e">
        <f>HLOOKUP(VLOOKUP($A48,Sheet!$A$7:$DG$148,'TN01-04'!V$11,0),$H$1:$T$2,2,1)</f>
        <v>#N/A</v>
      </c>
      <c r="W48" s="28" t="e">
        <f>HLOOKUP(VLOOKUP($A48,Sheet!$A$7:$DG$148,'TN01-04'!W$11,0),$H$1:$T$2,2,1)</f>
        <v>#N/A</v>
      </c>
      <c r="X48" s="28" t="e">
        <f>HLOOKUP(VLOOKUP($A48,Sheet!$A$7:$DG$148,'TN01-04'!X$11,0),$H$1:$T$2,2,1)</f>
        <v>#N/A</v>
      </c>
      <c r="Y48" s="28" t="e">
        <f>HLOOKUP(VLOOKUP($A48,Sheet!$A$7:$DG$148,'TN01-04'!Y$11,0),$H$1:$T$2,2,1)</f>
        <v>#N/A</v>
      </c>
      <c r="Z48" s="28" t="e">
        <f>HLOOKUP(VLOOKUP($A48,Sheet!$A$7:$DG$148,'TN01-04'!Z$11,0),$H$1:$T$2,2,1)</f>
        <v>#N/A</v>
      </c>
      <c r="AA48" s="28" t="e">
        <f>HLOOKUP(VLOOKUP($A48,Sheet!$A$7:$DG$148,'TN01-04'!AA$11,0),$H$1:$T$2,2,1)</f>
        <v>#N/A</v>
      </c>
      <c r="AB48" s="28" t="e">
        <f>HLOOKUP(VLOOKUP($A48,Sheet!$A$7:$DG$148,'TN01-04'!AB$11,0),$H$1:$T$2,2,1)</f>
        <v>#N/A</v>
      </c>
      <c r="AC48" s="28" t="e">
        <f>HLOOKUP(VLOOKUP($A48,Sheet!$A$7:$DG$148,'TN01-04'!AC$11,0),$H$1:$T$2,2,1)</f>
        <v>#N/A</v>
      </c>
      <c r="AD48" s="28" t="e">
        <f>HLOOKUP(VLOOKUP($A48,Sheet!$A$7:$DG$148,'TN01-04'!AD$11,0),$H$1:$T$2,2,1)</f>
        <v>#N/A</v>
      </c>
      <c r="AE48" s="28" t="e">
        <f>HLOOKUP(VLOOKUP($A48,Sheet!$A$7:$DG$148,'TN01-04'!AE$11,0),$H$1:$T$2,2,1)</f>
        <v>#N/A</v>
      </c>
      <c r="AF48" s="28" t="e">
        <f>HLOOKUP(VLOOKUP($A48,Sheet!$A$7:$DG$148,'TN01-04'!AF$11,0),$H$1:$T$2,2,1)</f>
        <v>#N/A</v>
      </c>
      <c r="AG48" s="28" t="e">
        <f>HLOOKUP(VLOOKUP($A48,Sheet!$A$7:$DG$148,'TN01-04'!AG$11,0),$H$1:$T$2,2,1)</f>
        <v>#N/A</v>
      </c>
      <c r="AH48" s="28" t="e">
        <f>HLOOKUP(VLOOKUP($A48,Sheet!$A$7:$DG$148,'TN01-04'!AH$11,0),$H$1:$T$2,2,1)</f>
        <v>#N/A</v>
      </c>
      <c r="AI48" s="28" t="e">
        <f>HLOOKUP(VLOOKUP($A48,Sheet!$A$7:$DG$148,'TN01-04'!AI$11,0),$H$1:$T$2,2,1)</f>
        <v>#N/A</v>
      </c>
      <c r="AJ48" s="28" t="e">
        <f>HLOOKUP(VLOOKUP($A48,Sheet!$A$7:$DG$148,'TN01-04'!AJ$11,0),$H$1:$T$2,2,1)</f>
        <v>#N/A</v>
      </c>
      <c r="AK48" s="33" t="e">
        <f>IF(VLOOKUP($A48,Sheet!$A$7:$DG$148,'TN01-04'!AK$11,0)="","",VLOOKUP($A48,Sheet!$A$7:$DG$148,'TN01-04'!AK$11,0))</f>
        <v>#N/A</v>
      </c>
      <c r="AL48" s="36" t="e">
        <f>IF(VLOOKUP($A48,Sheet!$A$7:$DG$148,'TN01-04'!AL$11,0)="","",VLOOKUP($A48,Sheet!$A$7:$DG$148,'TN01-04'!AL$11,0))</f>
        <v>#N/A</v>
      </c>
      <c r="AM48" s="28" t="e">
        <f>HLOOKUP(VLOOKUP($A48,Sheet!$A$7:$DG$148,'TN01-04'!AM$11,0),$H$1:$T$2,2,1)</f>
        <v>#N/A</v>
      </c>
      <c r="AN48" s="28" t="e">
        <f>HLOOKUP(VLOOKUP($A48,Sheet!$A$7:$DG$148,'TN01-04'!AN$11,0),$H$1:$T$2,2,1)</f>
        <v>#N/A</v>
      </c>
      <c r="AO48" s="28" t="e">
        <f>HLOOKUP(VLOOKUP($A48,Sheet!$A$7:$DG$148,'TN01-04'!AO$11,0),$H$1:$T$2,2,1)</f>
        <v>#N/A</v>
      </c>
      <c r="AP48" s="28" t="e">
        <f>HLOOKUP(VLOOKUP($A48,Sheet!$A$7:$DG$148,'TN01-04'!AP$11,0),$H$1:$T$2,2,1)</f>
        <v>#N/A</v>
      </c>
      <c r="AQ48" s="28" t="e">
        <f>HLOOKUP(VLOOKUP($A48,Sheet!$A$7:$DG$148,'TN01-04'!AQ$11,0),$H$1:$T$2,2,1)</f>
        <v>#N/A</v>
      </c>
      <c r="AR48" s="28" t="e">
        <f>HLOOKUP(VLOOKUP($A48,Sheet!$A$7:$DG$148,'TN01-04'!AR$11,0),$H$1:$T$2,2,1)</f>
        <v>#N/A</v>
      </c>
      <c r="AS48" s="28" t="e">
        <f>HLOOKUP(VLOOKUP($A48,Sheet!$A$7:$DG$148,'TN01-04'!AS$11,0),$H$1:$T$2,2,1)</f>
        <v>#N/A</v>
      </c>
      <c r="AT48" s="28" t="e">
        <f>HLOOKUP(VLOOKUP($A48,Sheet!$A$7:$DG$148,'TN01-04'!AT$11,0),$H$1:$T$2,2,1)</f>
        <v>#N/A</v>
      </c>
      <c r="AU48" s="28" t="e">
        <f>HLOOKUP(VLOOKUP($A48,Sheet!$A$7:$DG$148,'TN01-04'!AU$11,0),$H$1:$T$2,2,1)</f>
        <v>#N/A</v>
      </c>
      <c r="AV48" s="28" t="e">
        <f>HLOOKUP(VLOOKUP($A48,Sheet!$A$7:$DG$148,'TN01-04'!AV$11,0),$H$1:$T$2,2,1)</f>
        <v>#N/A</v>
      </c>
      <c r="AW48" s="28" t="e">
        <f>HLOOKUP(VLOOKUP($A48,Sheet!$A$7:$DG$148,'TN01-04'!AW$11,0),$H$1:$T$2,2,1)</f>
        <v>#N/A</v>
      </c>
      <c r="AX48" s="28" t="e">
        <f>HLOOKUP(VLOOKUP($A48,Sheet!$A$7:$DG$148,'TN01-04'!AX$11,0),$H$1:$T$2,2,1)</f>
        <v>#N/A</v>
      </c>
      <c r="AY48" s="28" t="e">
        <f>HLOOKUP(VLOOKUP($A48,Sheet!$A$7:$DG$148,'TN01-04'!AY$11,0),$H$1:$T$2,2,1)</f>
        <v>#N/A</v>
      </c>
      <c r="AZ48" s="28" t="e">
        <f>HLOOKUP(VLOOKUP($A48,Sheet!$A$7:$DG$148,'TN01-04'!AZ$11,0),$H$1:$T$2,2,1)</f>
        <v>#N/A</v>
      </c>
      <c r="BA48" s="28" t="e">
        <f>HLOOKUP(VLOOKUP($A48,Sheet!$A$7:$DG$148,'TN01-04'!BA$11,0),$H$1:$T$2,2,1)</f>
        <v>#N/A</v>
      </c>
      <c r="BB48" s="33" t="e">
        <f>IF(VLOOKUP($A48,Sheet!$A$7:$DG$148,'TN01-04'!BB$11,0)="","",VLOOKUP($A48,Sheet!$A$7:$DG$148,'TN01-04'!BB$11,0))</f>
        <v>#N/A</v>
      </c>
      <c r="BC48" s="36" t="e">
        <f>IF(VLOOKUP($A48,Sheet!$A$7:$DG$148,'TN01-04'!BC$11,0)="","",VLOOKUP($A48,Sheet!$A$7:$DG$148,'TN01-04'!BC$11,0))</f>
        <v>#N/A</v>
      </c>
      <c r="BD48" s="28" t="e">
        <f>HLOOKUP(VLOOKUP($A48,Sheet!$A$7:$DG$148,'TN01-04'!BD$11,0),$H$1:$T$2,2,1)</f>
        <v>#N/A</v>
      </c>
      <c r="BE48" s="28" t="e">
        <f>HLOOKUP(VLOOKUP($A48,Sheet!$A$7:$DG$148,'TN01-04'!BE$11,0),$H$1:$T$2,2,1)</f>
        <v>#N/A</v>
      </c>
      <c r="BF48" s="28" t="e">
        <f>HLOOKUP(VLOOKUP($A48,Sheet!$A$7:$DG$148,'TN01-04'!BF$11,0),$H$1:$T$2,2,1)</f>
        <v>#N/A</v>
      </c>
      <c r="BG48" s="28" t="e">
        <f>HLOOKUP(VLOOKUP($A48,Sheet!$A$7:$DG$148,'TN01-04'!BG$11,0),$H$1:$T$2,2,1)</f>
        <v>#N/A</v>
      </c>
      <c r="BH48" s="28" t="e">
        <f>HLOOKUP(VLOOKUP($A48,Sheet!$A$7:$DG$148,'TN01-04'!BH$11,0),$H$1:$T$2,2,1)</f>
        <v>#N/A</v>
      </c>
      <c r="BI48" s="28" t="e">
        <f>HLOOKUP(VLOOKUP($A48,Sheet!$A$7:$DG$148,'TN01-04'!BI$11,0),$H$1:$T$2,2,1)</f>
        <v>#N/A</v>
      </c>
      <c r="BJ48" s="28" t="e">
        <f>HLOOKUP(VLOOKUP($A48,Sheet!$A$7:$DG$148,'TN01-04'!BJ$11,0),$H$1:$T$2,2,1)</f>
        <v>#N/A</v>
      </c>
      <c r="BK48" s="28" t="e">
        <f>HLOOKUP(VLOOKUP($A48,Sheet!$A$7:$DG$148,'TN01-04'!BK$11,0),$H$1:$T$2,2,1)</f>
        <v>#N/A</v>
      </c>
      <c r="BL48" s="28" t="e">
        <f>HLOOKUP(VLOOKUP($A48,Sheet!$A$7:$DG$148,'TN01-04'!BL$11,0),$H$1:$T$2,2,1)</f>
        <v>#N/A</v>
      </c>
      <c r="BM48" s="28" t="e">
        <f>HLOOKUP(VLOOKUP($A48,Sheet!$A$7:$DG$148,'TN01-04'!BM$11,0),$H$1:$T$2,2,1)</f>
        <v>#N/A</v>
      </c>
      <c r="BN48" s="28" t="e">
        <f>HLOOKUP(VLOOKUP($A48,Sheet!$A$7:$DG$148,'TN01-04'!BN$11,0),$H$1:$T$2,2,1)</f>
        <v>#N/A</v>
      </c>
      <c r="BO48" s="28" t="e">
        <f>HLOOKUP(VLOOKUP($A48,Sheet!$A$7:$DG$148,'TN01-04'!BO$11,0),$H$1:$T$2,2,1)</f>
        <v>#N/A</v>
      </c>
      <c r="BP48" s="28" t="e">
        <f>HLOOKUP(VLOOKUP($A48,Sheet!$A$7:$DG$148,'TN01-04'!BP$11,0),$H$1:$T$2,2,1)</f>
        <v>#N/A</v>
      </c>
      <c r="BQ48" s="28" t="e">
        <f>HLOOKUP(VLOOKUP($A48,Sheet!$A$7:$DG$148,'TN01-04'!BQ$11,0),$H$1:$T$2,2,1)</f>
        <v>#N/A</v>
      </c>
      <c r="BR48" s="28" t="e">
        <f>HLOOKUP(VLOOKUP($A48,Sheet!$A$7:$DG$148,'TN01-04'!BR$11,0),$H$1:$T$2,2,1)</f>
        <v>#N/A</v>
      </c>
      <c r="BS48" s="28" t="e">
        <f>HLOOKUP(VLOOKUP($A48,Sheet!$A$7:$DG$148,'TN01-04'!BS$11,0),$H$1:$T$2,2,1)</f>
        <v>#N/A</v>
      </c>
      <c r="BT48" s="28" t="e">
        <f>HLOOKUP(VLOOKUP($A48,Sheet!$A$7:$DG$148,'TN01-04'!BT$11,0),$H$1:$T$2,2,1)</f>
        <v>#N/A</v>
      </c>
      <c r="BU48" s="28" t="e">
        <f>HLOOKUP(VLOOKUP($A48,Sheet!$A$7:$DG$148,'TN01-04'!BU$11,0),$H$1:$T$2,2,1)</f>
        <v>#N/A</v>
      </c>
      <c r="BV48" s="28" t="e">
        <f>HLOOKUP(VLOOKUP($A48,Sheet!$A$7:$DG$148,'TN01-04'!BV$11,0),$H$1:$T$2,2,1)</f>
        <v>#N/A</v>
      </c>
      <c r="BW48" s="28" t="e">
        <f>HLOOKUP(VLOOKUP($A48,Sheet!$A$7:$DG$148,'TN01-04'!BW$11,0),$H$1:$T$2,2,1)</f>
        <v>#N/A</v>
      </c>
      <c r="BX48" s="33" t="e">
        <f>IF(VLOOKUP($A48,Sheet!$A$7:$DG$148,'TN01-04'!BX$11,0)="","",VLOOKUP($A48,Sheet!$A$7:$DG$148,'TN01-04'!BX$11,0))</f>
        <v>#N/A</v>
      </c>
      <c r="BY48" s="36" t="e">
        <f>IF(VLOOKUP($A48,Sheet!$A$7:$DG$148,'TN01-04'!BY$11,0)="","",VLOOKUP($A48,Sheet!$A$7:$DG$148,'TN01-04'!BY$11,0))</f>
        <v>#N/A</v>
      </c>
      <c r="BZ48" s="28" t="e">
        <f>HLOOKUP(VLOOKUP($A48,Sheet!$A$7:$DG$148,'TN01-04'!BZ$11,0),$H$1:$T$2,2,1)</f>
        <v>#N/A</v>
      </c>
      <c r="CA48" s="28" t="e">
        <f>HLOOKUP(VLOOKUP($A48,Sheet!$A$7:$DG$148,'TN01-04'!CA$11,0),$H$1:$T$2,2,1)</f>
        <v>#N/A</v>
      </c>
      <c r="CB48" s="28" t="e">
        <f>HLOOKUP(VLOOKUP($A48,Sheet!$A$7:$DG$148,'TN01-04'!CB$11,0),$H$1:$T$2,2,1)</f>
        <v>#N/A</v>
      </c>
      <c r="CC48" s="28" t="e">
        <f>HLOOKUP(VLOOKUP($A48,Sheet!$A$7:$DG$148,'TN01-04'!CC$11,0),$H$1:$T$2,2,1)</f>
        <v>#N/A</v>
      </c>
      <c r="CD48" s="28" t="e">
        <f>HLOOKUP(VLOOKUP($A48,Sheet!$A$7:$DG$148,'TN01-04'!CD$11,0),$H$1:$T$2,2,1)</f>
        <v>#N/A</v>
      </c>
      <c r="CE48" s="28" t="e">
        <f>HLOOKUP(VLOOKUP($A48,Sheet!$A$7:$DG$148,'TN01-04'!CE$11,0),$H$1:$T$2,2,1)</f>
        <v>#N/A</v>
      </c>
      <c r="CF48" s="28" t="e">
        <f>HLOOKUP(VLOOKUP($A48,Sheet!$A$7:$DG$148,'TN01-04'!CF$11,0),$H$1:$T$2,2,1)</f>
        <v>#N/A</v>
      </c>
      <c r="CG48" s="28" t="e">
        <f>HLOOKUP(VLOOKUP($A48,Sheet!$A$7:$DG$148,'TN01-04'!CG$11,0),$H$1:$T$2,2,1)</f>
        <v>#N/A</v>
      </c>
      <c r="CH48" s="28" t="e">
        <f>HLOOKUP(VLOOKUP($A48,Sheet!$A$7:$DG$148,'TN01-04'!CH$11,0),$H$1:$T$2,2,1)</f>
        <v>#N/A</v>
      </c>
      <c r="CI48" s="28" t="e">
        <f>HLOOKUP(VLOOKUP($A48,Sheet!$A$7:$DG$148,'TN01-04'!CI$11,0),$H$1:$T$2,2,1)</f>
        <v>#N/A</v>
      </c>
      <c r="CJ48" s="28" t="e">
        <f>HLOOKUP(VLOOKUP($A48,Sheet!$A$7:$DG$148,'TN01-04'!CJ$11,0),$H$1:$T$2,2,1)</f>
        <v>#N/A</v>
      </c>
      <c r="CK48" s="28" t="e">
        <f>HLOOKUP(VLOOKUP($A48,Sheet!$A$7:$DG$148,'TN01-04'!CK$11,0),$H$1:$T$2,2,1)</f>
        <v>#N/A</v>
      </c>
      <c r="CL48" s="28" t="e">
        <f>HLOOKUP(VLOOKUP($A48,Sheet!$A$7:$DG$148,'TN01-04'!CL$11,0),$H$1:$T$2,2,1)</f>
        <v>#N/A</v>
      </c>
      <c r="CM48" s="28" t="e">
        <f>HLOOKUP(VLOOKUP($A48,Sheet!$A$7:$DG$148,'TN01-04'!CM$11,0),$H$1:$T$2,2,1)</f>
        <v>#N/A</v>
      </c>
      <c r="CN48" s="28" t="e">
        <f>HLOOKUP(VLOOKUP($A48,Sheet!$A$7:$DG$148,'TN01-04'!CN$11,0),$H$1:$T$2,2,1)</f>
        <v>#N/A</v>
      </c>
      <c r="CO48" s="28" t="e">
        <f>HLOOKUP(VLOOKUP($A48,Sheet!$A$7:$DG$148,'TN01-04'!CO$11,0),$H$1:$T$2,2,1)</f>
        <v>#N/A</v>
      </c>
      <c r="CP48" s="28" t="e">
        <f>HLOOKUP(VLOOKUP($A48,Sheet!$A$7:$DG$148,'TN01-04'!CP$11,0),$H$1:$T$2,2,1)</f>
        <v>#N/A</v>
      </c>
      <c r="CQ48" s="28" t="e">
        <f>HLOOKUP(VLOOKUP($A48,Sheet!$A$7:$DG$148,'TN01-04'!CQ$11,0),$H$1:$T$2,2,1)</f>
        <v>#N/A</v>
      </c>
      <c r="CR48" s="28" t="e">
        <f>HLOOKUP(VLOOKUP($A48,Sheet!$A$7:$DG$148,'TN01-04'!CR$11,0),$H$1:$T$2,2,1)</f>
        <v>#N/A</v>
      </c>
      <c r="CS48" s="33" t="e">
        <f>IF(VLOOKUP($A48,Sheet!$A$7:$DG$148,'TN01-04'!CS$11,0)="","",VLOOKUP($A48,Sheet!$A$7:$DG$148,'TN01-04'!CS$11,0))</f>
        <v>#N/A</v>
      </c>
      <c r="CT48" s="36" t="e">
        <f>IF(VLOOKUP($A48,Sheet!$A$7:$DG$148,'TN01-04'!CT$11,0)="","",VLOOKUP($A48,Sheet!$A$7:$DG$148,'TN01-04'!CT$11,0))</f>
        <v>#N/A</v>
      </c>
      <c r="CU48" s="38" t="e">
        <f t="shared" si="2"/>
        <v>#N/A</v>
      </c>
      <c r="CV48" s="38" t="e">
        <f t="shared" si="2"/>
        <v>#N/A</v>
      </c>
      <c r="CW48" s="38">
        <f t="shared" si="3"/>
        <v>0</v>
      </c>
      <c r="CX48" s="38" t="e">
        <f t="shared" si="4"/>
        <v>#N/A</v>
      </c>
      <c r="CY48" s="38" t="e">
        <f t="shared" si="5"/>
        <v>#N/A</v>
      </c>
      <c r="CZ48" s="38"/>
      <c r="DA48" s="28" t="e">
        <f>HLOOKUP(VLOOKUP($A48,Sheet!$A$7:$DG$148,'TN01-04'!DA$11,0),$H$1:$T$2,2,1)</f>
        <v>#N/A</v>
      </c>
      <c r="DB48" s="28" t="e">
        <f>HLOOKUP(VLOOKUP($A48,Sheet!$A$7:$DG$148,'TN01-04'!DB$11,0),$H$1:$T$2,2,1)</f>
        <v>#N/A</v>
      </c>
      <c r="DC48" s="28" t="e">
        <f>HLOOKUP(VLOOKUP($A48,Sheet!$A$7:$DG$148,'TN01-04'!DC$11,0),$H$1:$T$2,2,1)</f>
        <v>#N/A</v>
      </c>
      <c r="DD48" s="28" t="e">
        <f>HLOOKUP(VLOOKUP($A48,Sheet!$A$7:$DG$148,'TN01-04'!DD$11,0),$H$1:$T$2,2,1)</f>
        <v>#N/A</v>
      </c>
      <c r="DE48" s="38"/>
      <c r="DF48" s="38" t="e">
        <f t="shared" si="6"/>
        <v>#N/A</v>
      </c>
      <c r="DG48" s="38"/>
      <c r="DH48" s="33" t="e">
        <f>IF(VLOOKUP($A48,Sheet!$A$7:$DG$148,'TN01-04'!DH$11,0)="","",VLOOKUP($A48,Sheet!$A$7:$DG$148,'TN01-04'!DH$11,0))</f>
        <v>#N/A</v>
      </c>
      <c r="DI48" s="36" t="e">
        <f>IF(VLOOKUP($A48,Sheet!$A$7:$DG$148,'TN01-04'!DI$11,0)="","",VLOOKUP($A48,Sheet!$A$7:$DG$148,'TN01-04'!DI$11,0))</f>
        <v>#N/A</v>
      </c>
      <c r="DJ48" s="38" t="e">
        <f t="shared" si="7"/>
        <v>#N/A</v>
      </c>
      <c r="DK48" s="38" t="e">
        <f t="shared" si="8"/>
        <v>#N/A</v>
      </c>
      <c r="DL48" s="38" t="e">
        <f t="shared" si="9"/>
        <v>#N/A</v>
      </c>
      <c r="DM48" s="38"/>
      <c r="DN48" s="33" t="e">
        <f>IF(VLOOKUP($A48,Sheet!$A$7:$DG$148,'TN01-04'!DN$11,0)="","",VLOOKUP($A48,Sheet!$A$7:$DG$148,'TN01-04'!DN$11,0))</f>
        <v>#N/A</v>
      </c>
      <c r="DO48" s="36" t="e">
        <f>IF(VLOOKUP($A48,Sheet!$A$7:$DG$148,'TN01-04'!DO$11,0)="","",VLOOKUP($A48,Sheet!$A$7:$DG$148,'TN01-04'!DO$11,0))</f>
        <v>#N/A</v>
      </c>
      <c r="DP48" s="28" t="e">
        <f>IF(VLOOKUP($A48,Sheet!$A$7:$DG$148,'TN01-04'!DP$11,0)="","",VLOOKUP($A48,Sheet!$A$7:$DG$148,'TN01-04'!DP$11,0))</f>
        <v>#N/A</v>
      </c>
      <c r="DQ48" s="28" t="e">
        <f>IF(VLOOKUP($A48,Sheet!$A$7:$DG$148,'TN01-04'!DQ$11,0)="","",VLOOKUP($A48,Sheet!$A$7:$DG$148,'TN01-04'!DQ$11,0))</f>
        <v>#N/A</v>
      </c>
      <c r="DR48" s="28" t="e">
        <f>IF(VLOOKUP($A48,Sheet!$A$7:$DG$148,'TN01-04'!DR$11,0)="","",VLOOKUP($A48,Sheet!$A$7:$DG$148,'TN01-04'!DR$11,0))</f>
        <v>#N/A</v>
      </c>
      <c r="DS48" s="28" t="e">
        <f>IF(VLOOKUP($A48,Sheet!$A$7:$DG$148,'TN01-04'!DS$11,0)="","",VLOOKUP($A48,Sheet!$A$7:$DG$148,'TN01-04'!DS$11,0))</f>
        <v>#N/A</v>
      </c>
      <c r="DT48" s="28" t="e">
        <f>IF(VLOOKUP($A48,Sheet!$A$7:$DG$148,'TN01-04'!DT$11,0)="","",VLOOKUP($A48,Sheet!$A$7:$DG$148,'TN01-04'!DT$11,0))</f>
        <v>#N/A</v>
      </c>
      <c r="DU48" s="42" t="e">
        <f t="shared" si="10"/>
        <v>#N/A</v>
      </c>
    </row>
    <row r="49" spans="1:125" ht="15.95" customHeight="1" x14ac:dyDescent="0.2">
      <c r="A49" s="25">
        <v>2220724307</v>
      </c>
      <c r="B49" s="26" t="s">
        <v>7</v>
      </c>
      <c r="C49" s="26" t="s">
        <v>45</v>
      </c>
      <c r="D49" s="26" t="s">
        <v>142</v>
      </c>
      <c r="E49" s="27">
        <v>35980</v>
      </c>
      <c r="F49" s="26" t="s">
        <v>209</v>
      </c>
      <c r="G49" s="26" t="s">
        <v>212</v>
      </c>
      <c r="H49" s="28">
        <f>HLOOKUP(VLOOKUP($A49,Sheet!$A$7:$DG$148,'TN01-04'!H$11,0),$H$1:$T$2,2,1)</f>
        <v>4</v>
      </c>
      <c r="I49" s="28">
        <f>HLOOKUP(VLOOKUP($A49,Sheet!$A$7:$DG$148,'TN01-04'!I$11,0),$H$1:$T$2,2,1)</f>
        <v>3.33</v>
      </c>
      <c r="J49" s="28">
        <f>HLOOKUP(VLOOKUP($A49,Sheet!$A$7:$DG$148,'TN01-04'!J$11,0),$H$1:$T$2,2,1)</f>
        <v>4</v>
      </c>
      <c r="K49" s="28">
        <f>HLOOKUP(VLOOKUP($A49,Sheet!$A$7:$DG$148,'TN01-04'!K$11,0),$H$1:$T$2,2,1)</f>
        <v>4</v>
      </c>
      <c r="L49" s="28">
        <f>HLOOKUP(VLOOKUP($A49,Sheet!$A$7:$DG$148,'TN01-04'!L$11,0),$H$1:$T$2,2,1)</f>
        <v>4</v>
      </c>
      <c r="M49" s="28">
        <f>HLOOKUP(VLOOKUP($A49,Sheet!$A$7:$DG$148,'TN01-04'!M$11,0),$H$1:$T$2,2,1)</f>
        <v>4</v>
      </c>
      <c r="N49" s="28">
        <f>HLOOKUP(VLOOKUP($A49,Sheet!$A$7:$DG$148,'TN01-04'!N$11,0),$H$1:$T$2,2,1)</f>
        <v>4</v>
      </c>
      <c r="O49" s="28">
        <f>HLOOKUP(VLOOKUP($A49,Sheet!$A$7:$DG$148,'TN01-04'!O$11,0),$H$1:$T$2,2,1)</f>
        <v>0</v>
      </c>
      <c r="P49" s="28">
        <f>HLOOKUP(VLOOKUP($A49,Sheet!$A$7:$DG$148,'TN01-04'!P$11,0),$H$1:$T$2,2,1)</f>
        <v>4</v>
      </c>
      <c r="Q49" s="28">
        <f>HLOOKUP(VLOOKUP($A49,Sheet!$A$7:$DG$148,'TN01-04'!Q$11,0),$H$1:$T$2,2,1)</f>
        <v>0</v>
      </c>
      <c r="R49" s="28">
        <f>HLOOKUP(VLOOKUP($A49,Sheet!$A$7:$DG$148,'TN01-04'!R$11,0),$H$1:$T$2,2,1)</f>
        <v>0</v>
      </c>
      <c r="S49" s="28">
        <f>HLOOKUP(VLOOKUP($A49,Sheet!$A$7:$DG$148,'TN01-04'!S$11,0),$H$1:$T$2,2,1)</f>
        <v>0</v>
      </c>
      <c r="T49" s="28">
        <f>HLOOKUP(VLOOKUP($A49,Sheet!$A$7:$DG$148,'TN01-04'!T$11,0),$H$1:$T$2,2,1)</f>
        <v>4</v>
      </c>
      <c r="U49" s="28">
        <f>HLOOKUP(VLOOKUP($A49,Sheet!$A$7:$DG$148,'TN01-04'!U$11,0),$H$1:$T$2,2,1)</f>
        <v>3.65</v>
      </c>
      <c r="V49" s="28">
        <f>HLOOKUP(VLOOKUP($A49,Sheet!$A$7:$DG$148,'TN01-04'!V$11,0),$H$1:$T$2,2,1)</f>
        <v>0</v>
      </c>
      <c r="W49" s="28">
        <f>HLOOKUP(VLOOKUP($A49,Sheet!$A$7:$DG$148,'TN01-04'!W$11,0),$H$1:$T$2,2,1)</f>
        <v>4</v>
      </c>
      <c r="X49" s="28">
        <f>HLOOKUP(VLOOKUP($A49,Sheet!$A$7:$DG$148,'TN01-04'!X$11,0),$H$1:$T$2,2,1)</f>
        <v>4</v>
      </c>
      <c r="Y49" s="28">
        <f>HLOOKUP(VLOOKUP($A49,Sheet!$A$7:$DG$148,'TN01-04'!Y$11,0),$H$1:$T$2,2,1)</f>
        <v>3.65</v>
      </c>
      <c r="Z49" s="28">
        <f>HLOOKUP(VLOOKUP($A49,Sheet!$A$7:$DG$148,'TN01-04'!Z$11,0),$H$1:$T$2,2,1)</f>
        <v>3.65</v>
      </c>
      <c r="AA49" s="28">
        <f>HLOOKUP(VLOOKUP($A49,Sheet!$A$7:$DG$148,'TN01-04'!AA$11,0),$H$1:$T$2,2,1)</f>
        <v>4</v>
      </c>
      <c r="AB49" s="28">
        <f>HLOOKUP(VLOOKUP($A49,Sheet!$A$7:$DG$148,'TN01-04'!AB$11,0),$H$1:$T$2,2,1)</f>
        <v>4</v>
      </c>
      <c r="AC49" s="28">
        <f>HLOOKUP(VLOOKUP($A49,Sheet!$A$7:$DG$148,'TN01-04'!AC$11,0),$H$1:$T$2,2,1)</f>
        <v>2.65</v>
      </c>
      <c r="AD49" s="28">
        <f>HLOOKUP(VLOOKUP($A49,Sheet!$A$7:$DG$148,'TN01-04'!AD$11,0),$H$1:$T$2,2,1)</f>
        <v>4</v>
      </c>
      <c r="AE49" s="28">
        <f>HLOOKUP(VLOOKUP($A49,Sheet!$A$7:$DG$148,'TN01-04'!AE$11,0),$H$1:$T$2,2,1)</f>
        <v>2</v>
      </c>
      <c r="AF49" s="28">
        <f>HLOOKUP(VLOOKUP($A49,Sheet!$A$7:$DG$148,'TN01-04'!AF$11,0),$H$1:$T$2,2,1)</f>
        <v>3.33</v>
      </c>
      <c r="AG49" s="28">
        <f>HLOOKUP(VLOOKUP($A49,Sheet!$A$7:$DG$148,'TN01-04'!AG$11,0),$H$1:$T$2,2,1)</f>
        <v>2</v>
      </c>
      <c r="AH49" s="28">
        <f>HLOOKUP(VLOOKUP($A49,Sheet!$A$7:$DG$148,'TN01-04'!AH$11,0),$H$1:$T$2,2,1)</f>
        <v>3.33</v>
      </c>
      <c r="AI49" s="28">
        <f>HLOOKUP(VLOOKUP($A49,Sheet!$A$7:$DG$148,'TN01-04'!AI$11,0),$H$1:$T$2,2,1)</f>
        <v>2</v>
      </c>
      <c r="AJ49" s="28">
        <f>HLOOKUP(VLOOKUP($A49,Sheet!$A$7:$DG$148,'TN01-04'!AJ$11,0),$H$1:$T$2,2,1)</f>
        <v>4</v>
      </c>
      <c r="AK49" s="33">
        <f>IF(VLOOKUP($A49,Sheet!$A$7:$DG$148,'TN01-04'!AK$11,0)="","",VLOOKUP($A49,Sheet!$A$7:$DG$148,'TN01-04'!AK$11,0))</f>
        <v>51</v>
      </c>
      <c r="AL49" s="36">
        <f>IF(VLOOKUP($A49,Sheet!$A$7:$DG$148,'TN01-04'!AL$11,0)="","",VLOOKUP($A49,Sheet!$A$7:$DG$148,'TN01-04'!AL$11,0))</f>
        <v>0</v>
      </c>
      <c r="AM49" s="28">
        <f>HLOOKUP(VLOOKUP($A49,Sheet!$A$7:$DG$148,'TN01-04'!AM$11,0),$H$1:$T$2,2,1)</f>
        <v>2.65</v>
      </c>
      <c r="AN49" s="28">
        <f>HLOOKUP(VLOOKUP($A49,Sheet!$A$7:$DG$148,'TN01-04'!AN$11,0),$H$1:$T$2,2,1)</f>
        <v>3.33</v>
      </c>
      <c r="AO49" s="28">
        <f>HLOOKUP(VLOOKUP($A49,Sheet!$A$7:$DG$148,'TN01-04'!AO$11,0),$H$1:$T$2,2,1)</f>
        <v>0</v>
      </c>
      <c r="AP49" s="28">
        <f>HLOOKUP(VLOOKUP($A49,Sheet!$A$7:$DG$148,'TN01-04'!AP$11,0),$H$1:$T$2,2,1)</f>
        <v>0</v>
      </c>
      <c r="AQ49" s="28">
        <f>HLOOKUP(VLOOKUP($A49,Sheet!$A$7:$DG$148,'TN01-04'!AQ$11,0),$H$1:$T$2,2,1)</f>
        <v>4</v>
      </c>
      <c r="AR49" s="28">
        <f>HLOOKUP(VLOOKUP($A49,Sheet!$A$7:$DG$148,'TN01-04'!AR$11,0),$H$1:$T$2,2,1)</f>
        <v>0</v>
      </c>
      <c r="AS49" s="28">
        <f>HLOOKUP(VLOOKUP($A49,Sheet!$A$7:$DG$148,'TN01-04'!AS$11,0),$H$1:$T$2,2,1)</f>
        <v>0</v>
      </c>
      <c r="AT49" s="28">
        <f>HLOOKUP(VLOOKUP($A49,Sheet!$A$7:$DG$148,'TN01-04'!AT$11,0),$H$1:$T$2,2,1)</f>
        <v>0</v>
      </c>
      <c r="AU49" s="28">
        <f>HLOOKUP(VLOOKUP($A49,Sheet!$A$7:$DG$148,'TN01-04'!AU$11,0),$H$1:$T$2,2,1)</f>
        <v>0</v>
      </c>
      <c r="AV49" s="28">
        <f>HLOOKUP(VLOOKUP($A49,Sheet!$A$7:$DG$148,'TN01-04'!AV$11,0),$H$1:$T$2,2,1)</f>
        <v>0</v>
      </c>
      <c r="AW49" s="28">
        <f>HLOOKUP(VLOOKUP($A49,Sheet!$A$7:$DG$148,'TN01-04'!AW$11,0),$H$1:$T$2,2,1)</f>
        <v>3.65</v>
      </c>
      <c r="AX49" s="28">
        <f>HLOOKUP(VLOOKUP($A49,Sheet!$A$7:$DG$148,'TN01-04'!AX$11,0),$H$1:$T$2,2,1)</f>
        <v>0</v>
      </c>
      <c r="AY49" s="28">
        <f>HLOOKUP(VLOOKUP($A49,Sheet!$A$7:$DG$148,'TN01-04'!AY$11,0),$H$1:$T$2,2,1)</f>
        <v>0</v>
      </c>
      <c r="AZ49" s="28">
        <f>HLOOKUP(VLOOKUP($A49,Sheet!$A$7:$DG$148,'TN01-04'!AZ$11,0),$H$1:$T$2,2,1)</f>
        <v>0</v>
      </c>
      <c r="BA49" s="28">
        <f>HLOOKUP(VLOOKUP($A49,Sheet!$A$7:$DG$148,'TN01-04'!BA$11,0),$H$1:$T$2,2,1)</f>
        <v>2.33</v>
      </c>
      <c r="BB49" s="33">
        <f>IF(VLOOKUP($A49,Sheet!$A$7:$DG$148,'TN01-04'!BB$11,0)="","",VLOOKUP($A49,Sheet!$A$7:$DG$148,'TN01-04'!BB$11,0))</f>
        <v>5</v>
      </c>
      <c r="BC49" s="36">
        <f>IF(VLOOKUP($A49,Sheet!$A$7:$DG$148,'TN01-04'!BC$11,0)="","",VLOOKUP($A49,Sheet!$A$7:$DG$148,'TN01-04'!BC$11,0))</f>
        <v>0</v>
      </c>
      <c r="BD49" s="28">
        <f>HLOOKUP(VLOOKUP($A49,Sheet!$A$7:$DG$148,'TN01-04'!BD$11,0),$H$1:$T$2,2,1)</f>
        <v>4</v>
      </c>
      <c r="BE49" s="28">
        <f>HLOOKUP(VLOOKUP($A49,Sheet!$A$7:$DG$148,'TN01-04'!BE$11,0),$H$1:$T$2,2,1)</f>
        <v>3.65</v>
      </c>
      <c r="BF49" s="28">
        <f>HLOOKUP(VLOOKUP($A49,Sheet!$A$7:$DG$148,'TN01-04'!BF$11,0),$H$1:$T$2,2,1)</f>
        <v>4</v>
      </c>
      <c r="BG49" s="28">
        <f>HLOOKUP(VLOOKUP($A49,Sheet!$A$7:$DG$148,'TN01-04'!BG$11,0),$H$1:$T$2,2,1)</f>
        <v>4</v>
      </c>
      <c r="BH49" s="28">
        <f>HLOOKUP(VLOOKUP($A49,Sheet!$A$7:$DG$148,'TN01-04'!BH$11,0),$H$1:$T$2,2,1)</f>
        <v>3.33</v>
      </c>
      <c r="BI49" s="28">
        <f>HLOOKUP(VLOOKUP($A49,Sheet!$A$7:$DG$148,'TN01-04'!BI$11,0),$H$1:$T$2,2,1)</f>
        <v>4</v>
      </c>
      <c r="BJ49" s="28">
        <f>HLOOKUP(VLOOKUP($A49,Sheet!$A$7:$DG$148,'TN01-04'!BJ$11,0),$H$1:$T$2,2,1)</f>
        <v>4</v>
      </c>
      <c r="BK49" s="28">
        <f>HLOOKUP(VLOOKUP($A49,Sheet!$A$7:$DG$148,'TN01-04'!BK$11,0),$H$1:$T$2,2,1)</f>
        <v>3.33</v>
      </c>
      <c r="BL49" s="28">
        <f>HLOOKUP(VLOOKUP($A49,Sheet!$A$7:$DG$148,'TN01-04'!BL$11,0),$H$1:$T$2,2,1)</f>
        <v>3.33</v>
      </c>
      <c r="BM49" s="28">
        <f>HLOOKUP(VLOOKUP($A49,Sheet!$A$7:$DG$148,'TN01-04'!BM$11,0),$H$1:$T$2,2,1)</f>
        <v>4</v>
      </c>
      <c r="BN49" s="28">
        <f>HLOOKUP(VLOOKUP($A49,Sheet!$A$7:$DG$148,'TN01-04'!BN$11,0),$H$1:$T$2,2,1)</f>
        <v>4</v>
      </c>
      <c r="BO49" s="28">
        <f>HLOOKUP(VLOOKUP($A49,Sheet!$A$7:$DG$148,'TN01-04'!BO$11,0),$H$1:$T$2,2,1)</f>
        <v>3.65</v>
      </c>
      <c r="BP49" s="28">
        <f>HLOOKUP(VLOOKUP($A49,Sheet!$A$7:$DG$148,'TN01-04'!BP$11,0),$H$1:$T$2,2,1)</f>
        <v>4</v>
      </c>
      <c r="BQ49" s="28">
        <f>HLOOKUP(VLOOKUP($A49,Sheet!$A$7:$DG$148,'TN01-04'!BQ$11,0),$H$1:$T$2,2,1)</f>
        <v>4</v>
      </c>
      <c r="BR49" s="28">
        <f>HLOOKUP(VLOOKUP($A49,Sheet!$A$7:$DG$148,'TN01-04'!BR$11,0),$H$1:$T$2,2,1)</f>
        <v>0</v>
      </c>
      <c r="BS49" s="28">
        <f>HLOOKUP(VLOOKUP($A49,Sheet!$A$7:$DG$148,'TN01-04'!BS$11,0),$H$1:$T$2,2,1)</f>
        <v>3.33</v>
      </c>
      <c r="BT49" s="28">
        <f>HLOOKUP(VLOOKUP($A49,Sheet!$A$7:$DG$148,'TN01-04'!BT$11,0),$H$1:$T$2,2,1)</f>
        <v>3.65</v>
      </c>
      <c r="BU49" s="28">
        <f>HLOOKUP(VLOOKUP($A49,Sheet!$A$7:$DG$148,'TN01-04'!BU$11,0),$H$1:$T$2,2,1)</f>
        <v>4</v>
      </c>
      <c r="BV49" s="28">
        <f>HLOOKUP(VLOOKUP($A49,Sheet!$A$7:$DG$148,'TN01-04'!BV$11,0),$H$1:$T$2,2,1)</f>
        <v>4</v>
      </c>
      <c r="BW49" s="28">
        <f>HLOOKUP(VLOOKUP($A49,Sheet!$A$7:$DG$148,'TN01-04'!BW$11,0),$H$1:$T$2,2,1)</f>
        <v>3.33</v>
      </c>
      <c r="BX49" s="33">
        <f>IF(VLOOKUP($A49,Sheet!$A$7:$DG$148,'TN01-04'!BX$11,0)="","",VLOOKUP($A49,Sheet!$A$7:$DG$148,'TN01-04'!BX$11,0))</f>
        <v>50</v>
      </c>
      <c r="BY49" s="36">
        <f>IF(VLOOKUP($A49,Sheet!$A$7:$DG$148,'TN01-04'!BY$11,0)="","",VLOOKUP($A49,Sheet!$A$7:$DG$148,'TN01-04'!BY$11,0))</f>
        <v>0</v>
      </c>
      <c r="BZ49" s="28">
        <f>HLOOKUP(VLOOKUP($A49,Sheet!$A$7:$DG$148,'TN01-04'!BZ$11,0),$H$1:$T$2,2,1)</f>
        <v>4</v>
      </c>
      <c r="CA49" s="28">
        <f>HLOOKUP(VLOOKUP($A49,Sheet!$A$7:$DG$148,'TN01-04'!CA$11,0),$H$1:$T$2,2,1)</f>
        <v>0</v>
      </c>
      <c r="CB49" s="28">
        <f>HLOOKUP(VLOOKUP($A49,Sheet!$A$7:$DG$148,'TN01-04'!CB$11,0),$H$1:$T$2,2,1)</f>
        <v>4</v>
      </c>
      <c r="CC49" s="28">
        <f>HLOOKUP(VLOOKUP($A49,Sheet!$A$7:$DG$148,'TN01-04'!CC$11,0),$H$1:$T$2,2,1)</f>
        <v>0</v>
      </c>
      <c r="CD49" s="28">
        <f>HLOOKUP(VLOOKUP($A49,Sheet!$A$7:$DG$148,'TN01-04'!CD$11,0),$H$1:$T$2,2,1)</f>
        <v>4</v>
      </c>
      <c r="CE49" s="28">
        <f>HLOOKUP(VLOOKUP($A49,Sheet!$A$7:$DG$148,'TN01-04'!CE$11,0),$H$1:$T$2,2,1)</f>
        <v>4</v>
      </c>
      <c r="CF49" s="28">
        <f>HLOOKUP(VLOOKUP($A49,Sheet!$A$7:$DG$148,'TN01-04'!CF$11,0),$H$1:$T$2,2,1)</f>
        <v>4</v>
      </c>
      <c r="CG49" s="28">
        <f>HLOOKUP(VLOOKUP($A49,Sheet!$A$7:$DG$148,'TN01-04'!CG$11,0),$H$1:$T$2,2,1)</f>
        <v>4</v>
      </c>
      <c r="CH49" s="28">
        <f>HLOOKUP(VLOOKUP($A49,Sheet!$A$7:$DG$148,'TN01-04'!CH$11,0),$H$1:$T$2,2,1)</f>
        <v>0</v>
      </c>
      <c r="CI49" s="28">
        <f>HLOOKUP(VLOOKUP($A49,Sheet!$A$7:$DG$148,'TN01-04'!CI$11,0),$H$1:$T$2,2,1)</f>
        <v>0</v>
      </c>
      <c r="CJ49" s="28">
        <f>HLOOKUP(VLOOKUP($A49,Sheet!$A$7:$DG$148,'TN01-04'!CJ$11,0),$H$1:$T$2,2,1)</f>
        <v>0</v>
      </c>
      <c r="CK49" s="28">
        <f>HLOOKUP(VLOOKUP($A49,Sheet!$A$7:$DG$148,'TN01-04'!CK$11,0),$H$1:$T$2,2,1)</f>
        <v>3.65</v>
      </c>
      <c r="CL49" s="28">
        <f>HLOOKUP(VLOOKUP($A49,Sheet!$A$7:$DG$148,'TN01-04'!CL$11,0),$H$1:$T$2,2,1)</f>
        <v>0</v>
      </c>
      <c r="CM49" s="28">
        <f>HLOOKUP(VLOOKUP($A49,Sheet!$A$7:$DG$148,'TN01-04'!CM$11,0),$H$1:$T$2,2,1)</f>
        <v>0</v>
      </c>
      <c r="CN49" s="28">
        <f>HLOOKUP(VLOOKUP($A49,Sheet!$A$7:$DG$148,'TN01-04'!CN$11,0),$H$1:$T$2,2,1)</f>
        <v>3.65</v>
      </c>
      <c r="CO49" s="28">
        <f>HLOOKUP(VLOOKUP($A49,Sheet!$A$7:$DG$148,'TN01-04'!CO$11,0),$H$1:$T$2,2,1)</f>
        <v>3.65</v>
      </c>
      <c r="CP49" s="28">
        <f>HLOOKUP(VLOOKUP($A49,Sheet!$A$7:$DG$148,'TN01-04'!CP$11,0),$H$1:$T$2,2,1)</f>
        <v>4</v>
      </c>
      <c r="CQ49" s="28">
        <f>HLOOKUP(VLOOKUP($A49,Sheet!$A$7:$DG$148,'TN01-04'!CQ$11,0),$H$1:$T$2,2,1)</f>
        <v>4</v>
      </c>
      <c r="CR49" s="28">
        <f>HLOOKUP(VLOOKUP($A49,Sheet!$A$7:$DG$148,'TN01-04'!CR$11,0),$H$1:$T$2,2,1)</f>
        <v>4</v>
      </c>
      <c r="CS49" s="33">
        <f>IF(VLOOKUP($A49,Sheet!$A$7:$DG$148,'TN01-04'!CS$11,0)="","",VLOOKUP($A49,Sheet!$A$7:$DG$148,'TN01-04'!CS$11,0))</f>
        <v>27</v>
      </c>
      <c r="CT49" s="36">
        <f>IF(VLOOKUP($A49,Sheet!$A$7:$DG$148,'TN01-04'!CT$11,0)="","",VLOOKUP($A49,Sheet!$A$7:$DG$148,'TN01-04'!CT$11,0))</f>
        <v>0</v>
      </c>
      <c r="CU49" s="38">
        <f t="shared" si="2"/>
        <v>128</v>
      </c>
      <c r="CV49" s="38">
        <f t="shared" si="2"/>
        <v>0</v>
      </c>
      <c r="CW49" s="38">
        <f t="shared" si="3"/>
        <v>0</v>
      </c>
      <c r="CX49" s="38">
        <f t="shared" si="4"/>
        <v>128</v>
      </c>
      <c r="CY49" s="38">
        <f t="shared" si="5"/>
        <v>3.73</v>
      </c>
      <c r="CZ49" s="38"/>
      <c r="DA49" s="28">
        <f>HLOOKUP(VLOOKUP($A49,Sheet!$A$7:$DG$148,'TN01-04'!DA$11,0),$H$1:$T$2,2,1)</f>
        <v>0</v>
      </c>
      <c r="DB49" s="28">
        <f>HLOOKUP(VLOOKUP($A49,Sheet!$A$7:$DG$148,'TN01-04'!DB$11,0),$H$1:$T$2,2,1)</f>
        <v>0</v>
      </c>
      <c r="DC49" s="28">
        <f>HLOOKUP(VLOOKUP($A49,Sheet!$A$7:$DG$148,'TN01-04'!DC$11,0),$H$1:$T$2,2,1)</f>
        <v>0</v>
      </c>
      <c r="DD49" s="28">
        <f>HLOOKUP(VLOOKUP($A49,Sheet!$A$7:$DG$148,'TN01-04'!DD$11,0),$H$1:$T$2,2,1)</f>
        <v>4</v>
      </c>
      <c r="DE49" s="38"/>
      <c r="DF49" s="38">
        <f t="shared" si="6"/>
        <v>4</v>
      </c>
      <c r="DG49" s="38"/>
      <c r="DH49" s="33">
        <f>IF(VLOOKUP($A49,Sheet!$A$7:$DG$148,'TN01-04'!DH$11,0)="","",VLOOKUP($A49,Sheet!$A$7:$DG$148,'TN01-04'!DH$11,0))</f>
        <v>5</v>
      </c>
      <c r="DI49" s="36">
        <f>IF(VLOOKUP($A49,Sheet!$A$7:$DG$148,'TN01-04'!DI$11,0)="","",VLOOKUP($A49,Sheet!$A$7:$DG$148,'TN01-04'!DI$11,0))</f>
        <v>0</v>
      </c>
      <c r="DJ49" s="38">
        <f t="shared" si="7"/>
        <v>133</v>
      </c>
      <c r="DK49" s="38">
        <f t="shared" si="8"/>
        <v>0</v>
      </c>
      <c r="DL49" s="38">
        <f t="shared" si="9"/>
        <v>3.74</v>
      </c>
      <c r="DM49" s="38"/>
      <c r="DN49" s="33">
        <f>IF(VLOOKUP($A49,Sheet!$A$7:$DG$148,'TN01-04'!DN$11,0)="","",VLOOKUP($A49,Sheet!$A$7:$DG$148,'TN01-04'!DN$11,0))</f>
        <v>138</v>
      </c>
      <c r="DO49" s="36">
        <f>IF(VLOOKUP($A49,Sheet!$A$7:$DG$148,'TN01-04'!DO$11,0)="","",VLOOKUP($A49,Sheet!$A$7:$DG$148,'TN01-04'!DO$11,0))</f>
        <v>0</v>
      </c>
      <c r="DP49" s="28">
        <f>IF(VLOOKUP($A49,Sheet!$A$7:$DG$148,'TN01-04'!DP$11,0)="","",VLOOKUP($A49,Sheet!$A$7:$DG$148,'TN01-04'!DP$11,0))</f>
        <v>137</v>
      </c>
      <c r="DQ49" s="28">
        <f>IF(VLOOKUP($A49,Sheet!$A$7:$DG$148,'TN01-04'!DQ$11,0)="","",VLOOKUP($A49,Sheet!$A$7:$DG$148,'TN01-04'!DQ$11,0))</f>
        <v>138</v>
      </c>
      <c r="DR49" s="28">
        <f>IF(VLOOKUP($A49,Sheet!$A$7:$DG$148,'TN01-04'!DR$11,0)="","",VLOOKUP($A49,Sheet!$A$7:$DG$148,'TN01-04'!DR$11,0))</f>
        <v>8.66</v>
      </c>
      <c r="DS49" s="28">
        <f>IF(VLOOKUP($A49,Sheet!$A$7:$DG$148,'TN01-04'!DS$11,0)="","",VLOOKUP($A49,Sheet!$A$7:$DG$148,'TN01-04'!DS$11,0))</f>
        <v>3.74</v>
      </c>
      <c r="DT49" s="28" t="str">
        <f>IF(VLOOKUP($A49,Sheet!$A$7:$DG$148,'TN01-04'!DT$11,0)="","",VLOOKUP($A49,Sheet!$A$7:$DG$148,'TN01-04'!DT$11,0))</f>
        <v/>
      </c>
      <c r="DU49" s="42">
        <f t="shared" si="10"/>
        <v>0</v>
      </c>
    </row>
    <row r="50" spans="1:125" ht="15.95" customHeight="1" x14ac:dyDescent="0.2">
      <c r="A50" s="25">
        <v>2220728924</v>
      </c>
      <c r="B50" s="26" t="s">
        <v>7</v>
      </c>
      <c r="C50" s="26" t="s">
        <v>65</v>
      </c>
      <c r="D50" s="26" t="s">
        <v>142</v>
      </c>
      <c r="E50" s="27">
        <v>35853</v>
      </c>
      <c r="F50" s="26" t="s">
        <v>209</v>
      </c>
      <c r="G50" s="26" t="s">
        <v>213</v>
      </c>
      <c r="H50" s="28" t="e">
        <f>HLOOKUP(VLOOKUP($A50,Sheet!$A$7:$DG$148,'TN01-04'!H$11,0),$H$1:$T$2,2,1)</f>
        <v>#N/A</v>
      </c>
      <c r="I50" s="28" t="e">
        <f>HLOOKUP(VLOOKUP($A50,Sheet!$A$7:$DG$148,'TN01-04'!I$11,0),$H$1:$T$2,2,1)</f>
        <v>#N/A</v>
      </c>
      <c r="J50" s="28" t="e">
        <f>HLOOKUP(VLOOKUP($A50,Sheet!$A$7:$DG$148,'TN01-04'!J$11,0),$H$1:$T$2,2,1)</f>
        <v>#N/A</v>
      </c>
      <c r="K50" s="28" t="e">
        <f>HLOOKUP(VLOOKUP($A50,Sheet!$A$7:$DG$148,'TN01-04'!K$11,0),$H$1:$T$2,2,1)</f>
        <v>#N/A</v>
      </c>
      <c r="L50" s="28" t="e">
        <f>HLOOKUP(VLOOKUP($A50,Sheet!$A$7:$DG$148,'TN01-04'!L$11,0),$H$1:$T$2,2,1)</f>
        <v>#N/A</v>
      </c>
      <c r="M50" s="28" t="e">
        <f>HLOOKUP(VLOOKUP($A50,Sheet!$A$7:$DG$148,'TN01-04'!M$11,0),$H$1:$T$2,2,1)</f>
        <v>#N/A</v>
      </c>
      <c r="N50" s="28" t="e">
        <f>HLOOKUP(VLOOKUP($A50,Sheet!$A$7:$DG$148,'TN01-04'!N$11,0),$H$1:$T$2,2,1)</f>
        <v>#N/A</v>
      </c>
      <c r="O50" s="28" t="e">
        <f>HLOOKUP(VLOOKUP($A50,Sheet!$A$7:$DG$148,'TN01-04'!O$11,0),$H$1:$T$2,2,1)</f>
        <v>#N/A</v>
      </c>
      <c r="P50" s="28" t="e">
        <f>HLOOKUP(VLOOKUP($A50,Sheet!$A$7:$DG$148,'TN01-04'!P$11,0),$H$1:$T$2,2,1)</f>
        <v>#N/A</v>
      </c>
      <c r="Q50" s="28" t="e">
        <f>HLOOKUP(VLOOKUP($A50,Sheet!$A$7:$DG$148,'TN01-04'!Q$11,0),$H$1:$T$2,2,1)</f>
        <v>#N/A</v>
      </c>
      <c r="R50" s="28" t="e">
        <f>HLOOKUP(VLOOKUP($A50,Sheet!$A$7:$DG$148,'TN01-04'!R$11,0),$H$1:$T$2,2,1)</f>
        <v>#N/A</v>
      </c>
      <c r="S50" s="28" t="e">
        <f>HLOOKUP(VLOOKUP($A50,Sheet!$A$7:$DG$148,'TN01-04'!S$11,0),$H$1:$T$2,2,1)</f>
        <v>#N/A</v>
      </c>
      <c r="T50" s="28" t="e">
        <f>HLOOKUP(VLOOKUP($A50,Sheet!$A$7:$DG$148,'TN01-04'!T$11,0),$H$1:$T$2,2,1)</f>
        <v>#N/A</v>
      </c>
      <c r="U50" s="28" t="e">
        <f>HLOOKUP(VLOOKUP($A50,Sheet!$A$7:$DG$148,'TN01-04'!U$11,0),$H$1:$T$2,2,1)</f>
        <v>#N/A</v>
      </c>
      <c r="V50" s="28" t="e">
        <f>HLOOKUP(VLOOKUP($A50,Sheet!$A$7:$DG$148,'TN01-04'!V$11,0),$H$1:$T$2,2,1)</f>
        <v>#N/A</v>
      </c>
      <c r="W50" s="28" t="e">
        <f>HLOOKUP(VLOOKUP($A50,Sheet!$A$7:$DG$148,'TN01-04'!W$11,0),$H$1:$T$2,2,1)</f>
        <v>#N/A</v>
      </c>
      <c r="X50" s="28" t="e">
        <f>HLOOKUP(VLOOKUP($A50,Sheet!$A$7:$DG$148,'TN01-04'!X$11,0),$H$1:$T$2,2,1)</f>
        <v>#N/A</v>
      </c>
      <c r="Y50" s="28" t="e">
        <f>HLOOKUP(VLOOKUP($A50,Sheet!$A$7:$DG$148,'TN01-04'!Y$11,0),$H$1:$T$2,2,1)</f>
        <v>#N/A</v>
      </c>
      <c r="Z50" s="28" t="e">
        <f>HLOOKUP(VLOOKUP($A50,Sheet!$A$7:$DG$148,'TN01-04'!Z$11,0),$H$1:$T$2,2,1)</f>
        <v>#N/A</v>
      </c>
      <c r="AA50" s="28" t="e">
        <f>HLOOKUP(VLOOKUP($A50,Sheet!$A$7:$DG$148,'TN01-04'!AA$11,0),$H$1:$T$2,2,1)</f>
        <v>#N/A</v>
      </c>
      <c r="AB50" s="28" t="e">
        <f>HLOOKUP(VLOOKUP($A50,Sheet!$A$7:$DG$148,'TN01-04'!AB$11,0),$H$1:$T$2,2,1)</f>
        <v>#N/A</v>
      </c>
      <c r="AC50" s="28" t="e">
        <f>HLOOKUP(VLOOKUP($A50,Sheet!$A$7:$DG$148,'TN01-04'!AC$11,0),$H$1:$T$2,2,1)</f>
        <v>#N/A</v>
      </c>
      <c r="AD50" s="28" t="e">
        <f>HLOOKUP(VLOOKUP($A50,Sheet!$A$7:$DG$148,'TN01-04'!AD$11,0),$H$1:$T$2,2,1)</f>
        <v>#N/A</v>
      </c>
      <c r="AE50" s="28" t="e">
        <f>HLOOKUP(VLOOKUP($A50,Sheet!$A$7:$DG$148,'TN01-04'!AE$11,0),$H$1:$T$2,2,1)</f>
        <v>#N/A</v>
      </c>
      <c r="AF50" s="28" t="e">
        <f>HLOOKUP(VLOOKUP($A50,Sheet!$A$7:$DG$148,'TN01-04'!AF$11,0),$H$1:$T$2,2,1)</f>
        <v>#N/A</v>
      </c>
      <c r="AG50" s="28" t="e">
        <f>HLOOKUP(VLOOKUP($A50,Sheet!$A$7:$DG$148,'TN01-04'!AG$11,0),$H$1:$T$2,2,1)</f>
        <v>#N/A</v>
      </c>
      <c r="AH50" s="28" t="e">
        <f>HLOOKUP(VLOOKUP($A50,Sheet!$A$7:$DG$148,'TN01-04'!AH$11,0),$H$1:$T$2,2,1)</f>
        <v>#N/A</v>
      </c>
      <c r="AI50" s="28" t="e">
        <f>HLOOKUP(VLOOKUP($A50,Sheet!$A$7:$DG$148,'TN01-04'!AI$11,0),$H$1:$T$2,2,1)</f>
        <v>#N/A</v>
      </c>
      <c r="AJ50" s="28" t="e">
        <f>HLOOKUP(VLOOKUP($A50,Sheet!$A$7:$DG$148,'TN01-04'!AJ$11,0),$H$1:$T$2,2,1)</f>
        <v>#N/A</v>
      </c>
      <c r="AK50" s="33" t="e">
        <f>IF(VLOOKUP($A50,Sheet!$A$7:$DG$148,'TN01-04'!AK$11,0)="","",VLOOKUP($A50,Sheet!$A$7:$DG$148,'TN01-04'!AK$11,0))</f>
        <v>#N/A</v>
      </c>
      <c r="AL50" s="36" t="e">
        <f>IF(VLOOKUP($A50,Sheet!$A$7:$DG$148,'TN01-04'!AL$11,0)="","",VLOOKUP($A50,Sheet!$A$7:$DG$148,'TN01-04'!AL$11,0))</f>
        <v>#N/A</v>
      </c>
      <c r="AM50" s="28" t="e">
        <f>HLOOKUP(VLOOKUP($A50,Sheet!$A$7:$DG$148,'TN01-04'!AM$11,0),$H$1:$T$2,2,1)</f>
        <v>#N/A</v>
      </c>
      <c r="AN50" s="28" t="e">
        <f>HLOOKUP(VLOOKUP($A50,Sheet!$A$7:$DG$148,'TN01-04'!AN$11,0),$H$1:$T$2,2,1)</f>
        <v>#N/A</v>
      </c>
      <c r="AO50" s="28" t="e">
        <f>HLOOKUP(VLOOKUP($A50,Sheet!$A$7:$DG$148,'TN01-04'!AO$11,0),$H$1:$T$2,2,1)</f>
        <v>#N/A</v>
      </c>
      <c r="AP50" s="28" t="e">
        <f>HLOOKUP(VLOOKUP($A50,Sheet!$A$7:$DG$148,'TN01-04'!AP$11,0),$H$1:$T$2,2,1)</f>
        <v>#N/A</v>
      </c>
      <c r="AQ50" s="28" t="e">
        <f>HLOOKUP(VLOOKUP($A50,Sheet!$A$7:$DG$148,'TN01-04'!AQ$11,0),$H$1:$T$2,2,1)</f>
        <v>#N/A</v>
      </c>
      <c r="AR50" s="28" t="e">
        <f>HLOOKUP(VLOOKUP($A50,Sheet!$A$7:$DG$148,'TN01-04'!AR$11,0),$H$1:$T$2,2,1)</f>
        <v>#N/A</v>
      </c>
      <c r="AS50" s="28" t="e">
        <f>HLOOKUP(VLOOKUP($A50,Sheet!$A$7:$DG$148,'TN01-04'!AS$11,0),$H$1:$T$2,2,1)</f>
        <v>#N/A</v>
      </c>
      <c r="AT50" s="28" t="e">
        <f>HLOOKUP(VLOOKUP($A50,Sheet!$A$7:$DG$148,'TN01-04'!AT$11,0),$H$1:$T$2,2,1)</f>
        <v>#N/A</v>
      </c>
      <c r="AU50" s="28" t="e">
        <f>HLOOKUP(VLOOKUP($A50,Sheet!$A$7:$DG$148,'TN01-04'!AU$11,0),$H$1:$T$2,2,1)</f>
        <v>#N/A</v>
      </c>
      <c r="AV50" s="28" t="e">
        <f>HLOOKUP(VLOOKUP($A50,Sheet!$A$7:$DG$148,'TN01-04'!AV$11,0),$H$1:$T$2,2,1)</f>
        <v>#N/A</v>
      </c>
      <c r="AW50" s="28" t="e">
        <f>HLOOKUP(VLOOKUP($A50,Sheet!$A$7:$DG$148,'TN01-04'!AW$11,0),$H$1:$T$2,2,1)</f>
        <v>#N/A</v>
      </c>
      <c r="AX50" s="28" t="e">
        <f>HLOOKUP(VLOOKUP($A50,Sheet!$A$7:$DG$148,'TN01-04'!AX$11,0),$H$1:$T$2,2,1)</f>
        <v>#N/A</v>
      </c>
      <c r="AY50" s="28" t="e">
        <f>HLOOKUP(VLOOKUP($A50,Sheet!$A$7:$DG$148,'TN01-04'!AY$11,0),$H$1:$T$2,2,1)</f>
        <v>#N/A</v>
      </c>
      <c r="AZ50" s="28" t="e">
        <f>HLOOKUP(VLOOKUP($A50,Sheet!$A$7:$DG$148,'TN01-04'!AZ$11,0),$H$1:$T$2,2,1)</f>
        <v>#N/A</v>
      </c>
      <c r="BA50" s="28" t="e">
        <f>HLOOKUP(VLOOKUP($A50,Sheet!$A$7:$DG$148,'TN01-04'!BA$11,0),$H$1:$T$2,2,1)</f>
        <v>#N/A</v>
      </c>
      <c r="BB50" s="33" t="e">
        <f>IF(VLOOKUP($A50,Sheet!$A$7:$DG$148,'TN01-04'!BB$11,0)="","",VLOOKUP($A50,Sheet!$A$7:$DG$148,'TN01-04'!BB$11,0))</f>
        <v>#N/A</v>
      </c>
      <c r="BC50" s="36" t="e">
        <f>IF(VLOOKUP($A50,Sheet!$A$7:$DG$148,'TN01-04'!BC$11,0)="","",VLOOKUP($A50,Sheet!$A$7:$DG$148,'TN01-04'!BC$11,0))</f>
        <v>#N/A</v>
      </c>
      <c r="BD50" s="28" t="e">
        <f>HLOOKUP(VLOOKUP($A50,Sheet!$A$7:$DG$148,'TN01-04'!BD$11,0),$H$1:$T$2,2,1)</f>
        <v>#N/A</v>
      </c>
      <c r="BE50" s="28" t="e">
        <f>HLOOKUP(VLOOKUP($A50,Sheet!$A$7:$DG$148,'TN01-04'!BE$11,0),$H$1:$T$2,2,1)</f>
        <v>#N/A</v>
      </c>
      <c r="BF50" s="28" t="e">
        <f>HLOOKUP(VLOOKUP($A50,Sheet!$A$7:$DG$148,'TN01-04'!BF$11,0),$H$1:$T$2,2,1)</f>
        <v>#N/A</v>
      </c>
      <c r="BG50" s="28" t="e">
        <f>HLOOKUP(VLOOKUP($A50,Sheet!$A$7:$DG$148,'TN01-04'!BG$11,0),$H$1:$T$2,2,1)</f>
        <v>#N/A</v>
      </c>
      <c r="BH50" s="28" t="e">
        <f>HLOOKUP(VLOOKUP($A50,Sheet!$A$7:$DG$148,'TN01-04'!BH$11,0),$H$1:$T$2,2,1)</f>
        <v>#N/A</v>
      </c>
      <c r="BI50" s="28" t="e">
        <f>HLOOKUP(VLOOKUP($A50,Sheet!$A$7:$DG$148,'TN01-04'!BI$11,0),$H$1:$T$2,2,1)</f>
        <v>#N/A</v>
      </c>
      <c r="BJ50" s="28" t="e">
        <f>HLOOKUP(VLOOKUP($A50,Sheet!$A$7:$DG$148,'TN01-04'!BJ$11,0),$H$1:$T$2,2,1)</f>
        <v>#N/A</v>
      </c>
      <c r="BK50" s="28" t="e">
        <f>HLOOKUP(VLOOKUP($A50,Sheet!$A$7:$DG$148,'TN01-04'!BK$11,0),$H$1:$T$2,2,1)</f>
        <v>#N/A</v>
      </c>
      <c r="BL50" s="28" t="e">
        <f>HLOOKUP(VLOOKUP($A50,Sheet!$A$7:$DG$148,'TN01-04'!BL$11,0),$H$1:$T$2,2,1)</f>
        <v>#N/A</v>
      </c>
      <c r="BM50" s="28" t="e">
        <f>HLOOKUP(VLOOKUP($A50,Sheet!$A$7:$DG$148,'TN01-04'!BM$11,0),$H$1:$T$2,2,1)</f>
        <v>#N/A</v>
      </c>
      <c r="BN50" s="28" t="e">
        <f>HLOOKUP(VLOOKUP($A50,Sheet!$A$7:$DG$148,'TN01-04'!BN$11,0),$H$1:$T$2,2,1)</f>
        <v>#N/A</v>
      </c>
      <c r="BO50" s="28" t="e">
        <f>HLOOKUP(VLOOKUP($A50,Sheet!$A$7:$DG$148,'TN01-04'!BO$11,0),$H$1:$T$2,2,1)</f>
        <v>#N/A</v>
      </c>
      <c r="BP50" s="28" t="e">
        <f>HLOOKUP(VLOOKUP($A50,Sheet!$A$7:$DG$148,'TN01-04'!BP$11,0),$H$1:$T$2,2,1)</f>
        <v>#N/A</v>
      </c>
      <c r="BQ50" s="28" t="e">
        <f>HLOOKUP(VLOOKUP($A50,Sheet!$A$7:$DG$148,'TN01-04'!BQ$11,0),$H$1:$T$2,2,1)</f>
        <v>#N/A</v>
      </c>
      <c r="BR50" s="28" t="e">
        <f>HLOOKUP(VLOOKUP($A50,Sheet!$A$7:$DG$148,'TN01-04'!BR$11,0),$H$1:$T$2,2,1)</f>
        <v>#N/A</v>
      </c>
      <c r="BS50" s="28" t="e">
        <f>HLOOKUP(VLOOKUP($A50,Sheet!$A$7:$DG$148,'TN01-04'!BS$11,0),$H$1:$T$2,2,1)</f>
        <v>#N/A</v>
      </c>
      <c r="BT50" s="28" t="e">
        <f>HLOOKUP(VLOOKUP($A50,Sheet!$A$7:$DG$148,'TN01-04'!BT$11,0),$H$1:$T$2,2,1)</f>
        <v>#N/A</v>
      </c>
      <c r="BU50" s="28" t="e">
        <f>HLOOKUP(VLOOKUP($A50,Sheet!$A$7:$DG$148,'TN01-04'!BU$11,0),$H$1:$T$2,2,1)</f>
        <v>#N/A</v>
      </c>
      <c r="BV50" s="28" t="e">
        <f>HLOOKUP(VLOOKUP($A50,Sheet!$A$7:$DG$148,'TN01-04'!BV$11,0),$H$1:$T$2,2,1)</f>
        <v>#N/A</v>
      </c>
      <c r="BW50" s="28" t="e">
        <f>HLOOKUP(VLOOKUP($A50,Sheet!$A$7:$DG$148,'TN01-04'!BW$11,0),$H$1:$T$2,2,1)</f>
        <v>#N/A</v>
      </c>
      <c r="BX50" s="33" t="e">
        <f>IF(VLOOKUP($A50,Sheet!$A$7:$DG$148,'TN01-04'!BX$11,0)="","",VLOOKUP($A50,Sheet!$A$7:$DG$148,'TN01-04'!BX$11,0))</f>
        <v>#N/A</v>
      </c>
      <c r="BY50" s="36" t="e">
        <f>IF(VLOOKUP($A50,Sheet!$A$7:$DG$148,'TN01-04'!BY$11,0)="","",VLOOKUP($A50,Sheet!$A$7:$DG$148,'TN01-04'!BY$11,0))</f>
        <v>#N/A</v>
      </c>
      <c r="BZ50" s="28" t="e">
        <f>HLOOKUP(VLOOKUP($A50,Sheet!$A$7:$DG$148,'TN01-04'!BZ$11,0),$H$1:$T$2,2,1)</f>
        <v>#N/A</v>
      </c>
      <c r="CA50" s="28" t="e">
        <f>HLOOKUP(VLOOKUP($A50,Sheet!$A$7:$DG$148,'TN01-04'!CA$11,0),$H$1:$T$2,2,1)</f>
        <v>#N/A</v>
      </c>
      <c r="CB50" s="28" t="e">
        <f>HLOOKUP(VLOOKUP($A50,Sheet!$A$7:$DG$148,'TN01-04'!CB$11,0),$H$1:$T$2,2,1)</f>
        <v>#N/A</v>
      </c>
      <c r="CC50" s="28" t="e">
        <f>HLOOKUP(VLOOKUP($A50,Sheet!$A$7:$DG$148,'TN01-04'!CC$11,0),$H$1:$T$2,2,1)</f>
        <v>#N/A</v>
      </c>
      <c r="CD50" s="28" t="e">
        <f>HLOOKUP(VLOOKUP($A50,Sheet!$A$7:$DG$148,'TN01-04'!CD$11,0),$H$1:$T$2,2,1)</f>
        <v>#N/A</v>
      </c>
      <c r="CE50" s="28" t="e">
        <f>HLOOKUP(VLOOKUP($A50,Sheet!$A$7:$DG$148,'TN01-04'!CE$11,0),$H$1:$T$2,2,1)</f>
        <v>#N/A</v>
      </c>
      <c r="CF50" s="28" t="e">
        <f>HLOOKUP(VLOOKUP($A50,Sheet!$A$7:$DG$148,'TN01-04'!CF$11,0),$H$1:$T$2,2,1)</f>
        <v>#N/A</v>
      </c>
      <c r="CG50" s="28" t="e">
        <f>HLOOKUP(VLOOKUP($A50,Sheet!$A$7:$DG$148,'TN01-04'!CG$11,0),$H$1:$T$2,2,1)</f>
        <v>#N/A</v>
      </c>
      <c r="CH50" s="28" t="e">
        <f>HLOOKUP(VLOOKUP($A50,Sheet!$A$7:$DG$148,'TN01-04'!CH$11,0),$H$1:$T$2,2,1)</f>
        <v>#N/A</v>
      </c>
      <c r="CI50" s="28" t="e">
        <f>HLOOKUP(VLOOKUP($A50,Sheet!$A$7:$DG$148,'TN01-04'!CI$11,0),$H$1:$T$2,2,1)</f>
        <v>#N/A</v>
      </c>
      <c r="CJ50" s="28" t="e">
        <f>HLOOKUP(VLOOKUP($A50,Sheet!$A$7:$DG$148,'TN01-04'!CJ$11,0),$H$1:$T$2,2,1)</f>
        <v>#N/A</v>
      </c>
      <c r="CK50" s="28" t="e">
        <f>HLOOKUP(VLOOKUP($A50,Sheet!$A$7:$DG$148,'TN01-04'!CK$11,0),$H$1:$T$2,2,1)</f>
        <v>#N/A</v>
      </c>
      <c r="CL50" s="28" t="e">
        <f>HLOOKUP(VLOOKUP($A50,Sheet!$A$7:$DG$148,'TN01-04'!CL$11,0),$H$1:$T$2,2,1)</f>
        <v>#N/A</v>
      </c>
      <c r="CM50" s="28" t="e">
        <f>HLOOKUP(VLOOKUP($A50,Sheet!$A$7:$DG$148,'TN01-04'!CM$11,0),$H$1:$T$2,2,1)</f>
        <v>#N/A</v>
      </c>
      <c r="CN50" s="28" t="e">
        <f>HLOOKUP(VLOOKUP($A50,Sheet!$A$7:$DG$148,'TN01-04'!CN$11,0),$H$1:$T$2,2,1)</f>
        <v>#N/A</v>
      </c>
      <c r="CO50" s="28" t="e">
        <f>HLOOKUP(VLOOKUP($A50,Sheet!$A$7:$DG$148,'TN01-04'!CO$11,0),$H$1:$T$2,2,1)</f>
        <v>#N/A</v>
      </c>
      <c r="CP50" s="28" t="e">
        <f>HLOOKUP(VLOOKUP($A50,Sheet!$A$7:$DG$148,'TN01-04'!CP$11,0),$H$1:$T$2,2,1)</f>
        <v>#N/A</v>
      </c>
      <c r="CQ50" s="28" t="e">
        <f>HLOOKUP(VLOOKUP($A50,Sheet!$A$7:$DG$148,'TN01-04'!CQ$11,0),$H$1:$T$2,2,1)</f>
        <v>#N/A</v>
      </c>
      <c r="CR50" s="28" t="e">
        <f>HLOOKUP(VLOOKUP($A50,Sheet!$A$7:$DG$148,'TN01-04'!CR$11,0),$H$1:$T$2,2,1)</f>
        <v>#N/A</v>
      </c>
      <c r="CS50" s="33" t="e">
        <f>IF(VLOOKUP($A50,Sheet!$A$7:$DG$148,'TN01-04'!CS$11,0)="","",VLOOKUP($A50,Sheet!$A$7:$DG$148,'TN01-04'!CS$11,0))</f>
        <v>#N/A</v>
      </c>
      <c r="CT50" s="36" t="e">
        <f>IF(VLOOKUP($A50,Sheet!$A$7:$DG$148,'TN01-04'!CT$11,0)="","",VLOOKUP($A50,Sheet!$A$7:$DG$148,'TN01-04'!CT$11,0))</f>
        <v>#N/A</v>
      </c>
      <c r="CU50" s="38" t="e">
        <f t="shared" si="2"/>
        <v>#N/A</v>
      </c>
      <c r="CV50" s="38" t="e">
        <f t="shared" si="2"/>
        <v>#N/A</v>
      </c>
      <c r="CW50" s="38">
        <f t="shared" si="3"/>
        <v>0</v>
      </c>
      <c r="CX50" s="38" t="e">
        <f t="shared" si="4"/>
        <v>#N/A</v>
      </c>
      <c r="CY50" s="38" t="e">
        <f t="shared" si="5"/>
        <v>#N/A</v>
      </c>
      <c r="CZ50" s="38"/>
      <c r="DA50" s="28" t="e">
        <f>HLOOKUP(VLOOKUP($A50,Sheet!$A$7:$DG$148,'TN01-04'!DA$11,0),$H$1:$T$2,2,1)</f>
        <v>#N/A</v>
      </c>
      <c r="DB50" s="28" t="e">
        <f>HLOOKUP(VLOOKUP($A50,Sheet!$A$7:$DG$148,'TN01-04'!DB$11,0),$H$1:$T$2,2,1)</f>
        <v>#N/A</v>
      </c>
      <c r="DC50" s="28" t="e">
        <f>HLOOKUP(VLOOKUP($A50,Sheet!$A$7:$DG$148,'TN01-04'!DC$11,0),$H$1:$T$2,2,1)</f>
        <v>#N/A</v>
      </c>
      <c r="DD50" s="28" t="e">
        <f>HLOOKUP(VLOOKUP($A50,Sheet!$A$7:$DG$148,'TN01-04'!DD$11,0),$H$1:$T$2,2,1)</f>
        <v>#N/A</v>
      </c>
      <c r="DE50" s="38"/>
      <c r="DF50" s="38" t="e">
        <f t="shared" si="6"/>
        <v>#N/A</v>
      </c>
      <c r="DG50" s="38"/>
      <c r="DH50" s="33" t="e">
        <f>IF(VLOOKUP($A50,Sheet!$A$7:$DG$148,'TN01-04'!DH$11,0)="","",VLOOKUP($A50,Sheet!$A$7:$DG$148,'TN01-04'!DH$11,0))</f>
        <v>#N/A</v>
      </c>
      <c r="DI50" s="36" t="e">
        <f>IF(VLOOKUP($A50,Sheet!$A$7:$DG$148,'TN01-04'!DI$11,0)="","",VLOOKUP($A50,Sheet!$A$7:$DG$148,'TN01-04'!DI$11,0))</f>
        <v>#N/A</v>
      </c>
      <c r="DJ50" s="38" t="e">
        <f t="shared" si="7"/>
        <v>#N/A</v>
      </c>
      <c r="DK50" s="38" t="e">
        <f t="shared" si="8"/>
        <v>#N/A</v>
      </c>
      <c r="DL50" s="38" t="e">
        <f t="shared" si="9"/>
        <v>#N/A</v>
      </c>
      <c r="DM50" s="38"/>
      <c r="DN50" s="33" t="e">
        <f>IF(VLOOKUP($A50,Sheet!$A$7:$DG$148,'TN01-04'!DN$11,0)="","",VLOOKUP($A50,Sheet!$A$7:$DG$148,'TN01-04'!DN$11,0))</f>
        <v>#N/A</v>
      </c>
      <c r="DO50" s="36" t="e">
        <f>IF(VLOOKUP($A50,Sheet!$A$7:$DG$148,'TN01-04'!DO$11,0)="","",VLOOKUP($A50,Sheet!$A$7:$DG$148,'TN01-04'!DO$11,0))</f>
        <v>#N/A</v>
      </c>
      <c r="DP50" s="28" t="e">
        <f>IF(VLOOKUP($A50,Sheet!$A$7:$DG$148,'TN01-04'!DP$11,0)="","",VLOOKUP($A50,Sheet!$A$7:$DG$148,'TN01-04'!DP$11,0))</f>
        <v>#N/A</v>
      </c>
      <c r="DQ50" s="28" t="e">
        <f>IF(VLOOKUP($A50,Sheet!$A$7:$DG$148,'TN01-04'!DQ$11,0)="","",VLOOKUP($A50,Sheet!$A$7:$DG$148,'TN01-04'!DQ$11,0))</f>
        <v>#N/A</v>
      </c>
      <c r="DR50" s="28" t="e">
        <f>IF(VLOOKUP($A50,Sheet!$A$7:$DG$148,'TN01-04'!DR$11,0)="","",VLOOKUP($A50,Sheet!$A$7:$DG$148,'TN01-04'!DR$11,0))</f>
        <v>#N/A</v>
      </c>
      <c r="DS50" s="28" t="e">
        <f>IF(VLOOKUP($A50,Sheet!$A$7:$DG$148,'TN01-04'!DS$11,0)="","",VLOOKUP($A50,Sheet!$A$7:$DG$148,'TN01-04'!DS$11,0))</f>
        <v>#N/A</v>
      </c>
      <c r="DT50" s="28" t="e">
        <f>IF(VLOOKUP($A50,Sheet!$A$7:$DG$148,'TN01-04'!DT$11,0)="","",VLOOKUP($A50,Sheet!$A$7:$DG$148,'TN01-04'!DT$11,0))</f>
        <v>#N/A</v>
      </c>
      <c r="DU50" s="42" t="e">
        <f t="shared" si="10"/>
        <v>#N/A</v>
      </c>
    </row>
    <row r="51" spans="1:125" ht="15.95" customHeight="1" x14ac:dyDescent="0.2">
      <c r="A51" s="25">
        <v>2220716703</v>
      </c>
      <c r="B51" s="26" t="s">
        <v>6</v>
      </c>
      <c r="C51" s="26" t="s">
        <v>48</v>
      </c>
      <c r="D51" s="26" t="s">
        <v>143</v>
      </c>
      <c r="E51" s="27">
        <v>36022</v>
      </c>
      <c r="F51" s="26" t="s">
        <v>209</v>
      </c>
      <c r="G51" s="26" t="s">
        <v>212</v>
      </c>
      <c r="H51" s="28">
        <f>HLOOKUP(VLOOKUP($A51,Sheet!$A$7:$DG$148,'TN01-04'!H$11,0),$H$1:$T$2,2,1)</f>
        <v>3.33</v>
      </c>
      <c r="I51" s="28">
        <f>HLOOKUP(VLOOKUP($A51,Sheet!$A$7:$DG$148,'TN01-04'!I$11,0),$H$1:$T$2,2,1)</f>
        <v>1.65</v>
      </c>
      <c r="J51" s="28">
        <f>HLOOKUP(VLOOKUP($A51,Sheet!$A$7:$DG$148,'TN01-04'!J$11,0),$H$1:$T$2,2,1)</f>
        <v>3</v>
      </c>
      <c r="K51" s="28">
        <f>HLOOKUP(VLOOKUP($A51,Sheet!$A$7:$DG$148,'TN01-04'!K$11,0),$H$1:$T$2,2,1)</f>
        <v>3</v>
      </c>
      <c r="L51" s="28">
        <f>HLOOKUP(VLOOKUP($A51,Sheet!$A$7:$DG$148,'TN01-04'!L$11,0),$H$1:$T$2,2,1)</f>
        <v>2.65</v>
      </c>
      <c r="M51" s="28">
        <f>HLOOKUP(VLOOKUP($A51,Sheet!$A$7:$DG$148,'TN01-04'!M$11,0),$H$1:$T$2,2,1)</f>
        <v>2</v>
      </c>
      <c r="N51" s="28">
        <f>HLOOKUP(VLOOKUP($A51,Sheet!$A$7:$DG$148,'TN01-04'!N$11,0),$H$1:$T$2,2,1)</f>
        <v>4</v>
      </c>
      <c r="O51" s="28">
        <f>HLOOKUP(VLOOKUP($A51,Sheet!$A$7:$DG$148,'TN01-04'!O$11,0),$H$1:$T$2,2,1)</f>
        <v>0</v>
      </c>
      <c r="P51" s="28">
        <f>HLOOKUP(VLOOKUP($A51,Sheet!$A$7:$DG$148,'TN01-04'!P$11,0),$H$1:$T$2,2,1)</f>
        <v>1.65</v>
      </c>
      <c r="Q51" s="28">
        <f>HLOOKUP(VLOOKUP($A51,Sheet!$A$7:$DG$148,'TN01-04'!Q$11,0),$H$1:$T$2,2,1)</f>
        <v>0</v>
      </c>
      <c r="R51" s="28">
        <f>HLOOKUP(VLOOKUP($A51,Sheet!$A$7:$DG$148,'TN01-04'!R$11,0),$H$1:$T$2,2,1)</f>
        <v>2.33</v>
      </c>
      <c r="S51" s="28">
        <f>HLOOKUP(VLOOKUP($A51,Sheet!$A$7:$DG$148,'TN01-04'!S$11,0),$H$1:$T$2,2,1)</f>
        <v>0</v>
      </c>
      <c r="T51" s="28">
        <f>HLOOKUP(VLOOKUP($A51,Sheet!$A$7:$DG$148,'TN01-04'!T$11,0),$H$1:$T$2,2,1)</f>
        <v>0</v>
      </c>
      <c r="U51" s="28">
        <f>HLOOKUP(VLOOKUP($A51,Sheet!$A$7:$DG$148,'TN01-04'!U$11,0),$H$1:$T$2,2,1)</f>
        <v>2</v>
      </c>
      <c r="V51" s="28">
        <f>HLOOKUP(VLOOKUP($A51,Sheet!$A$7:$DG$148,'TN01-04'!V$11,0),$H$1:$T$2,2,1)</f>
        <v>0</v>
      </c>
      <c r="W51" s="28">
        <f>HLOOKUP(VLOOKUP($A51,Sheet!$A$7:$DG$148,'TN01-04'!W$11,0),$H$1:$T$2,2,1)</f>
        <v>2</v>
      </c>
      <c r="X51" s="28">
        <f>HLOOKUP(VLOOKUP($A51,Sheet!$A$7:$DG$148,'TN01-04'!X$11,0),$H$1:$T$2,2,1)</f>
        <v>3.65</v>
      </c>
      <c r="Y51" s="28">
        <f>HLOOKUP(VLOOKUP($A51,Sheet!$A$7:$DG$148,'TN01-04'!Y$11,0),$H$1:$T$2,2,1)</f>
        <v>2.33</v>
      </c>
      <c r="Z51" s="28">
        <f>HLOOKUP(VLOOKUP($A51,Sheet!$A$7:$DG$148,'TN01-04'!Z$11,0),$H$1:$T$2,2,1)</f>
        <v>2.33</v>
      </c>
      <c r="AA51" s="28">
        <f>HLOOKUP(VLOOKUP($A51,Sheet!$A$7:$DG$148,'TN01-04'!AA$11,0),$H$1:$T$2,2,1)</f>
        <v>1.65</v>
      </c>
      <c r="AB51" s="28">
        <f>HLOOKUP(VLOOKUP($A51,Sheet!$A$7:$DG$148,'TN01-04'!AB$11,0),$H$1:$T$2,2,1)</f>
        <v>3.65</v>
      </c>
      <c r="AC51" s="28">
        <f>HLOOKUP(VLOOKUP($A51,Sheet!$A$7:$DG$148,'TN01-04'!AC$11,0),$H$1:$T$2,2,1)</f>
        <v>2.65</v>
      </c>
      <c r="AD51" s="28">
        <f>HLOOKUP(VLOOKUP($A51,Sheet!$A$7:$DG$148,'TN01-04'!AD$11,0),$H$1:$T$2,2,1)</f>
        <v>1.65</v>
      </c>
      <c r="AE51" s="28">
        <f>HLOOKUP(VLOOKUP($A51,Sheet!$A$7:$DG$148,'TN01-04'!AE$11,0),$H$1:$T$2,2,1)</f>
        <v>2.33</v>
      </c>
      <c r="AF51" s="28">
        <f>HLOOKUP(VLOOKUP($A51,Sheet!$A$7:$DG$148,'TN01-04'!AF$11,0),$H$1:$T$2,2,1)</f>
        <v>3</v>
      </c>
      <c r="AG51" s="28">
        <f>HLOOKUP(VLOOKUP($A51,Sheet!$A$7:$DG$148,'TN01-04'!AG$11,0),$H$1:$T$2,2,1)</f>
        <v>2</v>
      </c>
      <c r="AH51" s="28">
        <f>HLOOKUP(VLOOKUP($A51,Sheet!$A$7:$DG$148,'TN01-04'!AH$11,0),$H$1:$T$2,2,1)</f>
        <v>2</v>
      </c>
      <c r="AI51" s="28">
        <f>HLOOKUP(VLOOKUP($A51,Sheet!$A$7:$DG$148,'TN01-04'!AI$11,0),$H$1:$T$2,2,1)</f>
        <v>1.65</v>
      </c>
      <c r="AJ51" s="28">
        <f>HLOOKUP(VLOOKUP($A51,Sheet!$A$7:$DG$148,'TN01-04'!AJ$11,0),$H$1:$T$2,2,1)</f>
        <v>2</v>
      </c>
      <c r="AK51" s="33">
        <f>IF(VLOOKUP($A51,Sheet!$A$7:$DG$148,'TN01-04'!AK$11,0)="","",VLOOKUP($A51,Sheet!$A$7:$DG$148,'TN01-04'!AK$11,0))</f>
        <v>51</v>
      </c>
      <c r="AL51" s="36">
        <f>IF(VLOOKUP($A51,Sheet!$A$7:$DG$148,'TN01-04'!AL$11,0)="","",VLOOKUP($A51,Sheet!$A$7:$DG$148,'TN01-04'!AL$11,0))</f>
        <v>0</v>
      </c>
      <c r="AM51" s="28">
        <f>HLOOKUP(VLOOKUP($A51,Sheet!$A$7:$DG$148,'TN01-04'!AM$11,0),$H$1:$T$2,2,1)</f>
        <v>2.33</v>
      </c>
      <c r="AN51" s="28">
        <f>HLOOKUP(VLOOKUP($A51,Sheet!$A$7:$DG$148,'TN01-04'!AN$11,0),$H$1:$T$2,2,1)</f>
        <v>4</v>
      </c>
      <c r="AO51" s="28">
        <f>HLOOKUP(VLOOKUP($A51,Sheet!$A$7:$DG$148,'TN01-04'!AO$11,0),$H$1:$T$2,2,1)</f>
        <v>2.33</v>
      </c>
      <c r="AP51" s="28">
        <f>HLOOKUP(VLOOKUP($A51,Sheet!$A$7:$DG$148,'TN01-04'!AP$11,0),$H$1:$T$2,2,1)</f>
        <v>0</v>
      </c>
      <c r="AQ51" s="28">
        <f>HLOOKUP(VLOOKUP($A51,Sheet!$A$7:$DG$148,'TN01-04'!AQ$11,0),$H$1:$T$2,2,1)</f>
        <v>0</v>
      </c>
      <c r="AR51" s="28">
        <f>HLOOKUP(VLOOKUP($A51,Sheet!$A$7:$DG$148,'TN01-04'!AR$11,0),$H$1:$T$2,2,1)</f>
        <v>0</v>
      </c>
      <c r="AS51" s="28">
        <f>HLOOKUP(VLOOKUP($A51,Sheet!$A$7:$DG$148,'TN01-04'!AS$11,0),$H$1:$T$2,2,1)</f>
        <v>0</v>
      </c>
      <c r="AT51" s="28">
        <f>HLOOKUP(VLOOKUP($A51,Sheet!$A$7:$DG$148,'TN01-04'!AT$11,0),$H$1:$T$2,2,1)</f>
        <v>0</v>
      </c>
      <c r="AU51" s="28">
        <f>HLOOKUP(VLOOKUP($A51,Sheet!$A$7:$DG$148,'TN01-04'!AU$11,0),$H$1:$T$2,2,1)</f>
        <v>0</v>
      </c>
      <c r="AV51" s="28">
        <f>HLOOKUP(VLOOKUP($A51,Sheet!$A$7:$DG$148,'TN01-04'!AV$11,0),$H$1:$T$2,2,1)</f>
        <v>0</v>
      </c>
      <c r="AW51" s="28">
        <f>HLOOKUP(VLOOKUP($A51,Sheet!$A$7:$DG$148,'TN01-04'!AW$11,0),$H$1:$T$2,2,1)</f>
        <v>0</v>
      </c>
      <c r="AX51" s="28">
        <f>HLOOKUP(VLOOKUP($A51,Sheet!$A$7:$DG$148,'TN01-04'!AX$11,0),$H$1:$T$2,2,1)</f>
        <v>0</v>
      </c>
      <c r="AY51" s="28">
        <f>HLOOKUP(VLOOKUP($A51,Sheet!$A$7:$DG$148,'TN01-04'!AY$11,0),$H$1:$T$2,2,1)</f>
        <v>0</v>
      </c>
      <c r="AZ51" s="28">
        <f>HLOOKUP(VLOOKUP($A51,Sheet!$A$7:$DG$148,'TN01-04'!AZ$11,0),$H$1:$T$2,2,1)</f>
        <v>2.33</v>
      </c>
      <c r="BA51" s="28">
        <f>HLOOKUP(VLOOKUP($A51,Sheet!$A$7:$DG$148,'TN01-04'!BA$11,0),$H$1:$T$2,2,1)</f>
        <v>1.65</v>
      </c>
      <c r="BB51" s="33">
        <f>IF(VLOOKUP($A51,Sheet!$A$7:$DG$148,'TN01-04'!BB$11,0)="","",VLOOKUP($A51,Sheet!$A$7:$DG$148,'TN01-04'!BB$11,0))</f>
        <v>5</v>
      </c>
      <c r="BC51" s="36">
        <f>IF(VLOOKUP($A51,Sheet!$A$7:$DG$148,'TN01-04'!BC$11,0)="","",VLOOKUP($A51,Sheet!$A$7:$DG$148,'TN01-04'!BC$11,0))</f>
        <v>0</v>
      </c>
      <c r="BD51" s="28">
        <f>HLOOKUP(VLOOKUP($A51,Sheet!$A$7:$DG$148,'TN01-04'!BD$11,0),$H$1:$T$2,2,1)</f>
        <v>2</v>
      </c>
      <c r="BE51" s="28">
        <f>HLOOKUP(VLOOKUP($A51,Sheet!$A$7:$DG$148,'TN01-04'!BE$11,0),$H$1:$T$2,2,1)</f>
        <v>1.65</v>
      </c>
      <c r="BF51" s="28">
        <f>HLOOKUP(VLOOKUP($A51,Sheet!$A$7:$DG$148,'TN01-04'!BF$11,0),$H$1:$T$2,2,1)</f>
        <v>1.65</v>
      </c>
      <c r="BG51" s="28">
        <f>HLOOKUP(VLOOKUP($A51,Sheet!$A$7:$DG$148,'TN01-04'!BG$11,0),$H$1:$T$2,2,1)</f>
        <v>3.65</v>
      </c>
      <c r="BH51" s="28">
        <f>HLOOKUP(VLOOKUP($A51,Sheet!$A$7:$DG$148,'TN01-04'!BH$11,0),$H$1:$T$2,2,1)</f>
        <v>3.33</v>
      </c>
      <c r="BI51" s="28">
        <f>HLOOKUP(VLOOKUP($A51,Sheet!$A$7:$DG$148,'TN01-04'!BI$11,0),$H$1:$T$2,2,1)</f>
        <v>2.33</v>
      </c>
      <c r="BJ51" s="28">
        <f>HLOOKUP(VLOOKUP($A51,Sheet!$A$7:$DG$148,'TN01-04'!BJ$11,0),$H$1:$T$2,2,1)</f>
        <v>3.65</v>
      </c>
      <c r="BK51" s="28">
        <f>HLOOKUP(VLOOKUP($A51,Sheet!$A$7:$DG$148,'TN01-04'!BK$11,0),$H$1:$T$2,2,1)</f>
        <v>3</v>
      </c>
      <c r="BL51" s="28">
        <f>HLOOKUP(VLOOKUP($A51,Sheet!$A$7:$DG$148,'TN01-04'!BL$11,0),$H$1:$T$2,2,1)</f>
        <v>1.65</v>
      </c>
      <c r="BM51" s="28">
        <f>HLOOKUP(VLOOKUP($A51,Sheet!$A$7:$DG$148,'TN01-04'!BM$11,0),$H$1:$T$2,2,1)</f>
        <v>2</v>
      </c>
      <c r="BN51" s="28">
        <f>HLOOKUP(VLOOKUP($A51,Sheet!$A$7:$DG$148,'TN01-04'!BN$11,0),$H$1:$T$2,2,1)</f>
        <v>1.65</v>
      </c>
      <c r="BO51" s="28">
        <f>HLOOKUP(VLOOKUP($A51,Sheet!$A$7:$DG$148,'TN01-04'!BO$11,0),$H$1:$T$2,2,1)</f>
        <v>3.33</v>
      </c>
      <c r="BP51" s="28">
        <f>HLOOKUP(VLOOKUP($A51,Sheet!$A$7:$DG$148,'TN01-04'!BP$11,0),$H$1:$T$2,2,1)</f>
        <v>2</v>
      </c>
      <c r="BQ51" s="28">
        <f>HLOOKUP(VLOOKUP($A51,Sheet!$A$7:$DG$148,'TN01-04'!BQ$11,0),$H$1:$T$2,2,1)</f>
        <v>0</v>
      </c>
      <c r="BR51" s="28">
        <f>HLOOKUP(VLOOKUP($A51,Sheet!$A$7:$DG$148,'TN01-04'!BR$11,0),$H$1:$T$2,2,1)</f>
        <v>3.65</v>
      </c>
      <c r="BS51" s="28">
        <f>HLOOKUP(VLOOKUP($A51,Sheet!$A$7:$DG$148,'TN01-04'!BS$11,0),$H$1:$T$2,2,1)</f>
        <v>3</v>
      </c>
      <c r="BT51" s="28">
        <f>HLOOKUP(VLOOKUP($A51,Sheet!$A$7:$DG$148,'TN01-04'!BT$11,0),$H$1:$T$2,2,1)</f>
        <v>3</v>
      </c>
      <c r="BU51" s="28">
        <f>HLOOKUP(VLOOKUP($A51,Sheet!$A$7:$DG$148,'TN01-04'!BU$11,0),$H$1:$T$2,2,1)</f>
        <v>2</v>
      </c>
      <c r="BV51" s="28">
        <f>HLOOKUP(VLOOKUP($A51,Sheet!$A$7:$DG$148,'TN01-04'!BV$11,0),$H$1:$T$2,2,1)</f>
        <v>2.33</v>
      </c>
      <c r="BW51" s="28">
        <f>HLOOKUP(VLOOKUP($A51,Sheet!$A$7:$DG$148,'TN01-04'!BW$11,0),$H$1:$T$2,2,1)</f>
        <v>3</v>
      </c>
      <c r="BX51" s="33">
        <f>IF(VLOOKUP($A51,Sheet!$A$7:$DG$148,'TN01-04'!BX$11,0)="","",VLOOKUP($A51,Sheet!$A$7:$DG$148,'TN01-04'!BX$11,0))</f>
        <v>50</v>
      </c>
      <c r="BY51" s="36">
        <f>IF(VLOOKUP($A51,Sheet!$A$7:$DG$148,'TN01-04'!BY$11,0)="","",VLOOKUP($A51,Sheet!$A$7:$DG$148,'TN01-04'!BY$11,0))</f>
        <v>0</v>
      </c>
      <c r="BZ51" s="28">
        <f>HLOOKUP(VLOOKUP($A51,Sheet!$A$7:$DG$148,'TN01-04'!BZ$11,0),$H$1:$T$2,2,1)</f>
        <v>0</v>
      </c>
      <c r="CA51" s="28">
        <f>HLOOKUP(VLOOKUP($A51,Sheet!$A$7:$DG$148,'TN01-04'!CA$11,0),$H$1:$T$2,2,1)</f>
        <v>3</v>
      </c>
      <c r="CB51" s="28">
        <f>HLOOKUP(VLOOKUP($A51,Sheet!$A$7:$DG$148,'TN01-04'!CB$11,0),$H$1:$T$2,2,1)</f>
        <v>3.33</v>
      </c>
      <c r="CC51" s="28">
        <f>HLOOKUP(VLOOKUP($A51,Sheet!$A$7:$DG$148,'TN01-04'!CC$11,0),$H$1:$T$2,2,1)</f>
        <v>0</v>
      </c>
      <c r="CD51" s="28">
        <f>HLOOKUP(VLOOKUP($A51,Sheet!$A$7:$DG$148,'TN01-04'!CD$11,0),$H$1:$T$2,2,1)</f>
        <v>3.65</v>
      </c>
      <c r="CE51" s="28">
        <f>HLOOKUP(VLOOKUP($A51,Sheet!$A$7:$DG$148,'TN01-04'!CE$11,0),$H$1:$T$2,2,1)</f>
        <v>2.33</v>
      </c>
      <c r="CF51" s="28">
        <f>HLOOKUP(VLOOKUP($A51,Sheet!$A$7:$DG$148,'TN01-04'!CF$11,0),$H$1:$T$2,2,1)</f>
        <v>2.65</v>
      </c>
      <c r="CG51" s="28">
        <f>HLOOKUP(VLOOKUP($A51,Sheet!$A$7:$DG$148,'TN01-04'!CG$11,0),$H$1:$T$2,2,1)</f>
        <v>2.65</v>
      </c>
      <c r="CH51" s="28">
        <f>HLOOKUP(VLOOKUP($A51,Sheet!$A$7:$DG$148,'TN01-04'!CH$11,0),$H$1:$T$2,2,1)</f>
        <v>0</v>
      </c>
      <c r="CI51" s="28">
        <f>HLOOKUP(VLOOKUP($A51,Sheet!$A$7:$DG$148,'TN01-04'!CI$11,0),$H$1:$T$2,2,1)</f>
        <v>2.65</v>
      </c>
      <c r="CJ51" s="28">
        <f>HLOOKUP(VLOOKUP($A51,Sheet!$A$7:$DG$148,'TN01-04'!CJ$11,0),$H$1:$T$2,2,1)</f>
        <v>0</v>
      </c>
      <c r="CK51" s="28">
        <f>HLOOKUP(VLOOKUP($A51,Sheet!$A$7:$DG$148,'TN01-04'!CK$11,0),$H$1:$T$2,2,1)</f>
        <v>0</v>
      </c>
      <c r="CL51" s="28">
        <f>HLOOKUP(VLOOKUP($A51,Sheet!$A$7:$DG$148,'TN01-04'!CL$11,0),$H$1:$T$2,2,1)</f>
        <v>0</v>
      </c>
      <c r="CM51" s="28">
        <f>HLOOKUP(VLOOKUP($A51,Sheet!$A$7:$DG$148,'TN01-04'!CM$11,0),$H$1:$T$2,2,1)</f>
        <v>0</v>
      </c>
      <c r="CN51" s="28">
        <f>HLOOKUP(VLOOKUP($A51,Sheet!$A$7:$DG$148,'TN01-04'!CN$11,0),$H$1:$T$2,2,1)</f>
        <v>2</v>
      </c>
      <c r="CO51" s="28">
        <f>HLOOKUP(VLOOKUP($A51,Sheet!$A$7:$DG$148,'TN01-04'!CO$11,0),$H$1:$T$2,2,1)</f>
        <v>3.33</v>
      </c>
      <c r="CP51" s="28">
        <f>HLOOKUP(VLOOKUP($A51,Sheet!$A$7:$DG$148,'TN01-04'!CP$11,0),$H$1:$T$2,2,1)</f>
        <v>2.65</v>
      </c>
      <c r="CQ51" s="28">
        <f>HLOOKUP(VLOOKUP($A51,Sheet!$A$7:$DG$148,'TN01-04'!CQ$11,0),$H$1:$T$2,2,1)</f>
        <v>2.33</v>
      </c>
      <c r="CR51" s="28">
        <f>HLOOKUP(VLOOKUP($A51,Sheet!$A$7:$DG$148,'TN01-04'!CR$11,0),$H$1:$T$2,2,1)</f>
        <v>2.33</v>
      </c>
      <c r="CS51" s="33">
        <f>IF(VLOOKUP($A51,Sheet!$A$7:$DG$148,'TN01-04'!CS$11,0)="","",VLOOKUP($A51,Sheet!$A$7:$DG$148,'TN01-04'!CS$11,0))</f>
        <v>27</v>
      </c>
      <c r="CT51" s="36">
        <f>IF(VLOOKUP($A51,Sheet!$A$7:$DG$148,'TN01-04'!CT$11,0)="","",VLOOKUP($A51,Sheet!$A$7:$DG$148,'TN01-04'!CT$11,0))</f>
        <v>0</v>
      </c>
      <c r="CU51" s="38">
        <f t="shared" si="2"/>
        <v>128</v>
      </c>
      <c r="CV51" s="38">
        <f t="shared" si="2"/>
        <v>0</v>
      </c>
      <c r="CW51" s="38">
        <f t="shared" si="3"/>
        <v>0</v>
      </c>
      <c r="CX51" s="38">
        <f t="shared" si="4"/>
        <v>128</v>
      </c>
      <c r="CY51" s="38">
        <f t="shared" si="5"/>
        <v>2.5299999999999998</v>
      </c>
      <c r="CZ51" s="38"/>
      <c r="DA51" s="28">
        <f>HLOOKUP(VLOOKUP($A51,Sheet!$A$7:$DG$148,'TN01-04'!DA$11,0),$H$1:$T$2,2,1)</f>
        <v>0</v>
      </c>
      <c r="DB51" s="28">
        <f>HLOOKUP(VLOOKUP($A51,Sheet!$A$7:$DG$148,'TN01-04'!DB$11,0),$H$1:$T$2,2,1)</f>
        <v>0</v>
      </c>
      <c r="DC51" s="28">
        <f>HLOOKUP(VLOOKUP($A51,Sheet!$A$7:$DG$148,'TN01-04'!DC$11,0),$H$1:$T$2,2,1)</f>
        <v>3.33</v>
      </c>
      <c r="DD51" s="28">
        <f>HLOOKUP(VLOOKUP($A51,Sheet!$A$7:$DG$148,'TN01-04'!DD$11,0),$H$1:$T$2,2,1)</f>
        <v>0</v>
      </c>
      <c r="DE51" s="38"/>
      <c r="DF51" s="38">
        <f t="shared" si="6"/>
        <v>3.33</v>
      </c>
      <c r="DG51" s="38"/>
      <c r="DH51" s="33">
        <f>IF(VLOOKUP($A51,Sheet!$A$7:$DG$148,'TN01-04'!DH$11,0)="","",VLOOKUP($A51,Sheet!$A$7:$DG$148,'TN01-04'!DH$11,0))</f>
        <v>5</v>
      </c>
      <c r="DI51" s="36">
        <f>IF(VLOOKUP($A51,Sheet!$A$7:$DG$148,'TN01-04'!DI$11,0)="","",VLOOKUP($A51,Sheet!$A$7:$DG$148,'TN01-04'!DI$11,0))</f>
        <v>0</v>
      </c>
      <c r="DJ51" s="38">
        <f t="shared" si="7"/>
        <v>133</v>
      </c>
      <c r="DK51" s="38">
        <f t="shared" si="8"/>
        <v>0</v>
      </c>
      <c r="DL51" s="38">
        <f t="shared" si="9"/>
        <v>2.56</v>
      </c>
      <c r="DM51" s="38"/>
      <c r="DN51" s="33">
        <f>IF(VLOOKUP($A51,Sheet!$A$7:$DG$148,'TN01-04'!DN$11,0)="","",VLOOKUP($A51,Sheet!$A$7:$DG$148,'TN01-04'!DN$11,0))</f>
        <v>138</v>
      </c>
      <c r="DO51" s="36">
        <f>IF(VLOOKUP($A51,Sheet!$A$7:$DG$148,'TN01-04'!DO$11,0)="","",VLOOKUP($A51,Sheet!$A$7:$DG$148,'TN01-04'!DO$11,0))</f>
        <v>0</v>
      </c>
      <c r="DP51" s="28">
        <f>IF(VLOOKUP($A51,Sheet!$A$7:$DG$148,'TN01-04'!DP$11,0)="","",VLOOKUP($A51,Sheet!$A$7:$DG$148,'TN01-04'!DP$11,0))</f>
        <v>137</v>
      </c>
      <c r="DQ51" s="28">
        <f>IF(VLOOKUP($A51,Sheet!$A$7:$DG$148,'TN01-04'!DQ$11,0)="","",VLOOKUP($A51,Sheet!$A$7:$DG$148,'TN01-04'!DQ$11,0))</f>
        <v>138</v>
      </c>
      <c r="DR51" s="28">
        <f>IF(VLOOKUP($A51,Sheet!$A$7:$DG$148,'TN01-04'!DR$11,0)="","",VLOOKUP($A51,Sheet!$A$7:$DG$148,'TN01-04'!DR$11,0))</f>
        <v>6.52</v>
      </c>
      <c r="DS51" s="28">
        <f>IF(VLOOKUP($A51,Sheet!$A$7:$DG$148,'TN01-04'!DS$11,0)="","",VLOOKUP($A51,Sheet!$A$7:$DG$148,'TN01-04'!DS$11,0))</f>
        <v>2.56</v>
      </c>
      <c r="DT51" s="28" t="str">
        <f>IF(VLOOKUP($A51,Sheet!$A$7:$DG$148,'TN01-04'!DT$11,0)="","",VLOOKUP($A51,Sheet!$A$7:$DG$148,'TN01-04'!DT$11,0))</f>
        <v>OB 251</v>
      </c>
      <c r="DU51" s="42">
        <f t="shared" si="10"/>
        <v>0</v>
      </c>
    </row>
    <row r="52" spans="1:125" ht="15.95" customHeight="1" x14ac:dyDescent="0.2">
      <c r="A52" s="25">
        <v>2221728478</v>
      </c>
      <c r="B52" s="26" t="s">
        <v>15</v>
      </c>
      <c r="C52" s="26" t="s">
        <v>66</v>
      </c>
      <c r="D52" s="26" t="s">
        <v>143</v>
      </c>
      <c r="E52" s="27">
        <v>35944</v>
      </c>
      <c r="F52" s="26" t="s">
        <v>210</v>
      </c>
      <c r="G52" s="26" t="s">
        <v>212</v>
      </c>
      <c r="H52" s="28">
        <f>HLOOKUP(VLOOKUP($A52,Sheet!$A$7:$DG$148,'TN01-04'!H$11,0),$H$1:$T$2,2,1)</f>
        <v>3.65</v>
      </c>
      <c r="I52" s="28">
        <f>HLOOKUP(VLOOKUP($A52,Sheet!$A$7:$DG$148,'TN01-04'!I$11,0),$H$1:$T$2,2,1)</f>
        <v>2.65</v>
      </c>
      <c r="J52" s="28">
        <f>HLOOKUP(VLOOKUP($A52,Sheet!$A$7:$DG$148,'TN01-04'!J$11,0),$H$1:$T$2,2,1)</f>
        <v>1</v>
      </c>
      <c r="K52" s="28">
        <f>HLOOKUP(VLOOKUP($A52,Sheet!$A$7:$DG$148,'TN01-04'!K$11,0),$H$1:$T$2,2,1)</f>
        <v>2</v>
      </c>
      <c r="L52" s="28">
        <f>HLOOKUP(VLOOKUP($A52,Sheet!$A$7:$DG$148,'TN01-04'!L$11,0),$H$1:$T$2,2,1)</f>
        <v>2</v>
      </c>
      <c r="M52" s="28">
        <f>HLOOKUP(VLOOKUP($A52,Sheet!$A$7:$DG$148,'TN01-04'!M$11,0),$H$1:$T$2,2,1)</f>
        <v>1.65</v>
      </c>
      <c r="N52" s="28">
        <f>HLOOKUP(VLOOKUP($A52,Sheet!$A$7:$DG$148,'TN01-04'!N$11,0),$H$1:$T$2,2,1)</f>
        <v>0</v>
      </c>
      <c r="O52" s="28">
        <f>HLOOKUP(VLOOKUP($A52,Sheet!$A$7:$DG$148,'TN01-04'!O$11,0),$H$1:$T$2,2,1)</f>
        <v>0</v>
      </c>
      <c r="P52" s="28">
        <f>HLOOKUP(VLOOKUP($A52,Sheet!$A$7:$DG$148,'TN01-04'!P$11,0),$H$1:$T$2,2,1)</f>
        <v>1.65</v>
      </c>
      <c r="Q52" s="28">
        <f>HLOOKUP(VLOOKUP($A52,Sheet!$A$7:$DG$148,'TN01-04'!Q$11,0),$H$1:$T$2,2,1)</f>
        <v>0</v>
      </c>
      <c r="R52" s="28">
        <f>HLOOKUP(VLOOKUP($A52,Sheet!$A$7:$DG$148,'TN01-04'!R$11,0),$H$1:$T$2,2,1)</f>
        <v>0</v>
      </c>
      <c r="S52" s="28">
        <f>HLOOKUP(VLOOKUP($A52,Sheet!$A$7:$DG$148,'TN01-04'!S$11,0),$H$1:$T$2,2,1)</f>
        <v>0</v>
      </c>
      <c r="T52" s="28">
        <f>HLOOKUP(VLOOKUP($A52,Sheet!$A$7:$DG$148,'TN01-04'!T$11,0),$H$1:$T$2,2,1)</f>
        <v>0</v>
      </c>
      <c r="U52" s="28">
        <f>HLOOKUP(VLOOKUP($A52,Sheet!$A$7:$DG$148,'TN01-04'!U$11,0),$H$1:$T$2,2,1)</f>
        <v>3.33</v>
      </c>
      <c r="V52" s="28">
        <f>HLOOKUP(VLOOKUP($A52,Sheet!$A$7:$DG$148,'TN01-04'!V$11,0),$H$1:$T$2,2,1)</f>
        <v>1.65</v>
      </c>
      <c r="W52" s="28">
        <f>HLOOKUP(VLOOKUP($A52,Sheet!$A$7:$DG$148,'TN01-04'!W$11,0),$H$1:$T$2,2,1)</f>
        <v>4</v>
      </c>
      <c r="X52" s="28">
        <f>HLOOKUP(VLOOKUP($A52,Sheet!$A$7:$DG$148,'TN01-04'!X$11,0),$H$1:$T$2,2,1)</f>
        <v>2.65</v>
      </c>
      <c r="Y52" s="28">
        <f>HLOOKUP(VLOOKUP($A52,Sheet!$A$7:$DG$148,'TN01-04'!Y$11,0),$H$1:$T$2,2,1)</f>
        <v>1.65</v>
      </c>
      <c r="Z52" s="28">
        <f>HLOOKUP(VLOOKUP($A52,Sheet!$A$7:$DG$148,'TN01-04'!Z$11,0),$H$1:$T$2,2,1)</f>
        <v>1.65</v>
      </c>
      <c r="AA52" s="28">
        <f>HLOOKUP(VLOOKUP($A52,Sheet!$A$7:$DG$148,'TN01-04'!AA$11,0),$H$1:$T$2,2,1)</f>
        <v>1.65</v>
      </c>
      <c r="AB52" s="28">
        <f>HLOOKUP(VLOOKUP($A52,Sheet!$A$7:$DG$148,'TN01-04'!AB$11,0),$H$1:$T$2,2,1)</f>
        <v>2</v>
      </c>
      <c r="AC52" s="28">
        <f>HLOOKUP(VLOOKUP($A52,Sheet!$A$7:$DG$148,'TN01-04'!AC$11,0),$H$1:$T$2,2,1)</f>
        <v>2</v>
      </c>
      <c r="AD52" s="28">
        <f>HLOOKUP(VLOOKUP($A52,Sheet!$A$7:$DG$148,'TN01-04'!AD$11,0),$H$1:$T$2,2,1)</f>
        <v>1.65</v>
      </c>
      <c r="AE52" s="28">
        <f>HLOOKUP(VLOOKUP($A52,Sheet!$A$7:$DG$148,'TN01-04'!AE$11,0),$H$1:$T$2,2,1)</f>
        <v>2.65</v>
      </c>
      <c r="AF52" s="28">
        <f>HLOOKUP(VLOOKUP($A52,Sheet!$A$7:$DG$148,'TN01-04'!AF$11,0),$H$1:$T$2,2,1)</f>
        <v>2.65</v>
      </c>
      <c r="AG52" s="28">
        <f>HLOOKUP(VLOOKUP($A52,Sheet!$A$7:$DG$148,'TN01-04'!AG$11,0),$H$1:$T$2,2,1)</f>
        <v>1.65</v>
      </c>
      <c r="AH52" s="28">
        <f>HLOOKUP(VLOOKUP($A52,Sheet!$A$7:$DG$148,'TN01-04'!AH$11,0),$H$1:$T$2,2,1)</f>
        <v>1.65</v>
      </c>
      <c r="AI52" s="28">
        <f>HLOOKUP(VLOOKUP($A52,Sheet!$A$7:$DG$148,'TN01-04'!AI$11,0),$H$1:$T$2,2,1)</f>
        <v>2</v>
      </c>
      <c r="AJ52" s="28">
        <f>HLOOKUP(VLOOKUP($A52,Sheet!$A$7:$DG$148,'TN01-04'!AJ$11,0),$H$1:$T$2,2,1)</f>
        <v>1.65</v>
      </c>
      <c r="AK52" s="33">
        <f>IF(VLOOKUP($A52,Sheet!$A$7:$DG$148,'TN01-04'!AK$11,0)="","",VLOOKUP($A52,Sheet!$A$7:$DG$148,'TN01-04'!AK$11,0))</f>
        <v>49</v>
      </c>
      <c r="AL52" s="36">
        <f>IF(VLOOKUP($A52,Sheet!$A$7:$DG$148,'TN01-04'!AL$11,0)="","",VLOOKUP($A52,Sheet!$A$7:$DG$148,'TN01-04'!AL$11,0))</f>
        <v>2</v>
      </c>
      <c r="AM52" s="28">
        <f>HLOOKUP(VLOOKUP($A52,Sheet!$A$7:$DG$148,'TN01-04'!AM$11,0),$H$1:$T$2,2,1)</f>
        <v>3.65</v>
      </c>
      <c r="AN52" s="28">
        <f>HLOOKUP(VLOOKUP($A52,Sheet!$A$7:$DG$148,'TN01-04'!AN$11,0),$H$1:$T$2,2,1)</f>
        <v>4</v>
      </c>
      <c r="AO52" s="28">
        <f>HLOOKUP(VLOOKUP($A52,Sheet!$A$7:$DG$148,'TN01-04'!AO$11,0),$H$1:$T$2,2,1)</f>
        <v>4</v>
      </c>
      <c r="AP52" s="28">
        <f>HLOOKUP(VLOOKUP($A52,Sheet!$A$7:$DG$148,'TN01-04'!AP$11,0),$H$1:$T$2,2,1)</f>
        <v>0</v>
      </c>
      <c r="AQ52" s="28">
        <f>HLOOKUP(VLOOKUP($A52,Sheet!$A$7:$DG$148,'TN01-04'!AQ$11,0),$H$1:$T$2,2,1)</f>
        <v>0</v>
      </c>
      <c r="AR52" s="28">
        <f>HLOOKUP(VLOOKUP($A52,Sheet!$A$7:$DG$148,'TN01-04'!AR$11,0),$H$1:$T$2,2,1)</f>
        <v>0</v>
      </c>
      <c r="AS52" s="28">
        <f>HLOOKUP(VLOOKUP($A52,Sheet!$A$7:$DG$148,'TN01-04'!AS$11,0),$H$1:$T$2,2,1)</f>
        <v>0</v>
      </c>
      <c r="AT52" s="28">
        <f>HLOOKUP(VLOOKUP($A52,Sheet!$A$7:$DG$148,'TN01-04'!AT$11,0),$H$1:$T$2,2,1)</f>
        <v>0</v>
      </c>
      <c r="AU52" s="28">
        <f>HLOOKUP(VLOOKUP($A52,Sheet!$A$7:$DG$148,'TN01-04'!AU$11,0),$H$1:$T$2,2,1)</f>
        <v>3</v>
      </c>
      <c r="AV52" s="28">
        <f>HLOOKUP(VLOOKUP($A52,Sheet!$A$7:$DG$148,'TN01-04'!AV$11,0),$H$1:$T$2,2,1)</f>
        <v>0</v>
      </c>
      <c r="AW52" s="28">
        <f>HLOOKUP(VLOOKUP($A52,Sheet!$A$7:$DG$148,'TN01-04'!AW$11,0),$H$1:$T$2,2,1)</f>
        <v>0</v>
      </c>
      <c r="AX52" s="28">
        <f>HLOOKUP(VLOOKUP($A52,Sheet!$A$7:$DG$148,'TN01-04'!AX$11,0),$H$1:$T$2,2,1)</f>
        <v>0</v>
      </c>
      <c r="AY52" s="28">
        <f>HLOOKUP(VLOOKUP($A52,Sheet!$A$7:$DG$148,'TN01-04'!AY$11,0),$H$1:$T$2,2,1)</f>
        <v>0</v>
      </c>
      <c r="AZ52" s="28">
        <f>HLOOKUP(VLOOKUP($A52,Sheet!$A$7:$DG$148,'TN01-04'!AZ$11,0),$H$1:$T$2,2,1)</f>
        <v>0</v>
      </c>
      <c r="BA52" s="28">
        <f>HLOOKUP(VLOOKUP($A52,Sheet!$A$7:$DG$148,'TN01-04'!BA$11,0),$H$1:$T$2,2,1)</f>
        <v>1.65</v>
      </c>
      <c r="BB52" s="33">
        <f>IF(VLOOKUP($A52,Sheet!$A$7:$DG$148,'TN01-04'!BB$11,0)="","",VLOOKUP($A52,Sheet!$A$7:$DG$148,'TN01-04'!BB$11,0))</f>
        <v>5</v>
      </c>
      <c r="BC52" s="36">
        <f>IF(VLOOKUP($A52,Sheet!$A$7:$DG$148,'TN01-04'!BC$11,0)="","",VLOOKUP($A52,Sheet!$A$7:$DG$148,'TN01-04'!BC$11,0))</f>
        <v>0</v>
      </c>
      <c r="BD52" s="28">
        <f>HLOOKUP(VLOOKUP($A52,Sheet!$A$7:$DG$148,'TN01-04'!BD$11,0),$H$1:$T$2,2,1)</f>
        <v>0</v>
      </c>
      <c r="BE52" s="28">
        <f>HLOOKUP(VLOOKUP($A52,Sheet!$A$7:$DG$148,'TN01-04'!BE$11,0),$H$1:$T$2,2,1)</f>
        <v>1</v>
      </c>
      <c r="BF52" s="28">
        <f>HLOOKUP(VLOOKUP($A52,Sheet!$A$7:$DG$148,'TN01-04'!BF$11,0),$H$1:$T$2,2,1)</f>
        <v>0</v>
      </c>
      <c r="BG52" s="28">
        <f>HLOOKUP(VLOOKUP($A52,Sheet!$A$7:$DG$148,'TN01-04'!BG$11,0),$H$1:$T$2,2,1)</f>
        <v>1</v>
      </c>
      <c r="BH52" s="28">
        <f>HLOOKUP(VLOOKUP($A52,Sheet!$A$7:$DG$148,'TN01-04'!BH$11,0),$H$1:$T$2,2,1)</f>
        <v>1</v>
      </c>
      <c r="BI52" s="28">
        <f>HLOOKUP(VLOOKUP($A52,Sheet!$A$7:$DG$148,'TN01-04'!BI$11,0),$H$1:$T$2,2,1)</f>
        <v>1.65</v>
      </c>
      <c r="BJ52" s="28">
        <f>HLOOKUP(VLOOKUP($A52,Sheet!$A$7:$DG$148,'TN01-04'!BJ$11,0),$H$1:$T$2,2,1)</f>
        <v>2</v>
      </c>
      <c r="BK52" s="28">
        <f>HLOOKUP(VLOOKUP($A52,Sheet!$A$7:$DG$148,'TN01-04'!BK$11,0),$H$1:$T$2,2,1)</f>
        <v>1.65</v>
      </c>
      <c r="BL52" s="28">
        <f>HLOOKUP(VLOOKUP($A52,Sheet!$A$7:$DG$148,'TN01-04'!BL$11,0),$H$1:$T$2,2,1)</f>
        <v>1</v>
      </c>
      <c r="BM52" s="28">
        <f>HLOOKUP(VLOOKUP($A52,Sheet!$A$7:$DG$148,'TN01-04'!BM$11,0),$H$1:$T$2,2,1)</f>
        <v>1</v>
      </c>
      <c r="BN52" s="28">
        <f>HLOOKUP(VLOOKUP($A52,Sheet!$A$7:$DG$148,'TN01-04'!BN$11,0),$H$1:$T$2,2,1)</f>
        <v>0</v>
      </c>
      <c r="BO52" s="28">
        <f>HLOOKUP(VLOOKUP($A52,Sheet!$A$7:$DG$148,'TN01-04'!BO$11,0),$H$1:$T$2,2,1)</f>
        <v>0</v>
      </c>
      <c r="BP52" s="28">
        <f>HLOOKUP(VLOOKUP($A52,Sheet!$A$7:$DG$148,'TN01-04'!BP$11,0),$H$1:$T$2,2,1)</f>
        <v>2</v>
      </c>
      <c r="BQ52" s="28">
        <f>HLOOKUP(VLOOKUP($A52,Sheet!$A$7:$DG$148,'TN01-04'!BQ$11,0),$H$1:$T$2,2,1)</f>
        <v>0</v>
      </c>
      <c r="BR52" s="28">
        <f>HLOOKUP(VLOOKUP($A52,Sheet!$A$7:$DG$148,'TN01-04'!BR$11,0),$H$1:$T$2,2,1)</f>
        <v>0</v>
      </c>
      <c r="BS52" s="28">
        <f>HLOOKUP(VLOOKUP($A52,Sheet!$A$7:$DG$148,'TN01-04'!BS$11,0),$H$1:$T$2,2,1)</f>
        <v>1.65</v>
      </c>
      <c r="BT52" s="28">
        <f>HLOOKUP(VLOOKUP($A52,Sheet!$A$7:$DG$148,'TN01-04'!BT$11,0),$H$1:$T$2,2,1)</f>
        <v>2</v>
      </c>
      <c r="BU52" s="28">
        <f>HLOOKUP(VLOOKUP($A52,Sheet!$A$7:$DG$148,'TN01-04'!BU$11,0),$H$1:$T$2,2,1)</f>
        <v>0</v>
      </c>
      <c r="BV52" s="28">
        <f>HLOOKUP(VLOOKUP($A52,Sheet!$A$7:$DG$148,'TN01-04'!BV$11,0),$H$1:$T$2,2,1)</f>
        <v>2</v>
      </c>
      <c r="BW52" s="28">
        <f>HLOOKUP(VLOOKUP($A52,Sheet!$A$7:$DG$148,'TN01-04'!BW$11,0),$H$1:$T$2,2,1)</f>
        <v>3.65</v>
      </c>
      <c r="BX52" s="33">
        <f>IF(VLOOKUP($A52,Sheet!$A$7:$DG$148,'TN01-04'!BX$11,0)="","",VLOOKUP($A52,Sheet!$A$7:$DG$148,'TN01-04'!BX$11,0))</f>
        <v>34</v>
      </c>
      <c r="BY52" s="36">
        <f>IF(VLOOKUP($A52,Sheet!$A$7:$DG$148,'TN01-04'!BY$11,0)="","",VLOOKUP($A52,Sheet!$A$7:$DG$148,'TN01-04'!BY$11,0))</f>
        <v>16</v>
      </c>
      <c r="BZ52" s="28">
        <f>HLOOKUP(VLOOKUP($A52,Sheet!$A$7:$DG$148,'TN01-04'!BZ$11,0),$H$1:$T$2,2,1)</f>
        <v>1.65</v>
      </c>
      <c r="CA52" s="28">
        <f>HLOOKUP(VLOOKUP($A52,Sheet!$A$7:$DG$148,'TN01-04'!CA$11,0),$H$1:$T$2,2,1)</f>
        <v>0</v>
      </c>
      <c r="CB52" s="28">
        <f>HLOOKUP(VLOOKUP($A52,Sheet!$A$7:$DG$148,'TN01-04'!CB$11,0),$H$1:$T$2,2,1)</f>
        <v>0</v>
      </c>
      <c r="CC52" s="28">
        <f>HLOOKUP(VLOOKUP($A52,Sheet!$A$7:$DG$148,'TN01-04'!CC$11,0),$H$1:$T$2,2,1)</f>
        <v>0</v>
      </c>
      <c r="CD52" s="28">
        <f>HLOOKUP(VLOOKUP($A52,Sheet!$A$7:$DG$148,'TN01-04'!CD$11,0),$H$1:$T$2,2,1)</f>
        <v>2.65</v>
      </c>
      <c r="CE52" s="28">
        <f>HLOOKUP(VLOOKUP($A52,Sheet!$A$7:$DG$148,'TN01-04'!CE$11,0),$H$1:$T$2,2,1)</f>
        <v>0</v>
      </c>
      <c r="CF52" s="28">
        <f>HLOOKUP(VLOOKUP($A52,Sheet!$A$7:$DG$148,'TN01-04'!CF$11,0),$H$1:$T$2,2,1)</f>
        <v>0</v>
      </c>
      <c r="CG52" s="28">
        <f>HLOOKUP(VLOOKUP($A52,Sheet!$A$7:$DG$148,'TN01-04'!CG$11,0),$H$1:$T$2,2,1)</f>
        <v>1.65</v>
      </c>
      <c r="CH52" s="28">
        <f>HLOOKUP(VLOOKUP($A52,Sheet!$A$7:$DG$148,'TN01-04'!CH$11,0),$H$1:$T$2,2,1)</f>
        <v>0</v>
      </c>
      <c r="CI52" s="28">
        <f>HLOOKUP(VLOOKUP($A52,Sheet!$A$7:$DG$148,'TN01-04'!CI$11,0),$H$1:$T$2,2,1)</f>
        <v>2</v>
      </c>
      <c r="CJ52" s="28">
        <f>HLOOKUP(VLOOKUP($A52,Sheet!$A$7:$DG$148,'TN01-04'!CJ$11,0),$H$1:$T$2,2,1)</f>
        <v>0</v>
      </c>
      <c r="CK52" s="28">
        <f>HLOOKUP(VLOOKUP($A52,Sheet!$A$7:$DG$148,'TN01-04'!CK$11,0),$H$1:$T$2,2,1)</f>
        <v>0</v>
      </c>
      <c r="CL52" s="28">
        <f>HLOOKUP(VLOOKUP($A52,Sheet!$A$7:$DG$148,'TN01-04'!CL$11,0),$H$1:$T$2,2,1)</f>
        <v>0</v>
      </c>
      <c r="CM52" s="28">
        <f>HLOOKUP(VLOOKUP($A52,Sheet!$A$7:$DG$148,'TN01-04'!CM$11,0),$H$1:$T$2,2,1)</f>
        <v>0</v>
      </c>
      <c r="CN52" s="28">
        <f>HLOOKUP(VLOOKUP($A52,Sheet!$A$7:$DG$148,'TN01-04'!CN$11,0),$H$1:$T$2,2,1)</f>
        <v>0</v>
      </c>
      <c r="CO52" s="28">
        <f>HLOOKUP(VLOOKUP($A52,Sheet!$A$7:$DG$148,'TN01-04'!CO$11,0),$H$1:$T$2,2,1)</f>
        <v>0</v>
      </c>
      <c r="CP52" s="28">
        <f>HLOOKUP(VLOOKUP($A52,Sheet!$A$7:$DG$148,'TN01-04'!CP$11,0),$H$1:$T$2,2,1)</f>
        <v>0</v>
      </c>
      <c r="CQ52" s="28">
        <f>HLOOKUP(VLOOKUP($A52,Sheet!$A$7:$DG$148,'TN01-04'!CQ$11,0),$H$1:$T$2,2,1)</f>
        <v>2.33</v>
      </c>
      <c r="CR52" s="28">
        <f>HLOOKUP(VLOOKUP($A52,Sheet!$A$7:$DG$148,'TN01-04'!CR$11,0),$H$1:$T$2,2,1)</f>
        <v>3</v>
      </c>
      <c r="CS52" s="33">
        <f>IF(VLOOKUP($A52,Sheet!$A$7:$DG$148,'TN01-04'!CS$11,0)="","",VLOOKUP($A52,Sheet!$A$7:$DG$148,'TN01-04'!CS$11,0))</f>
        <v>12</v>
      </c>
      <c r="CT52" s="36">
        <f>IF(VLOOKUP($A52,Sheet!$A$7:$DG$148,'TN01-04'!CT$11,0)="","",VLOOKUP($A52,Sheet!$A$7:$DG$148,'TN01-04'!CT$11,0))</f>
        <v>15</v>
      </c>
      <c r="CU52" s="38">
        <f t="shared" si="2"/>
        <v>95</v>
      </c>
      <c r="CV52" s="38">
        <f t="shared" si="2"/>
        <v>33</v>
      </c>
      <c r="CW52" s="38">
        <f t="shared" si="3"/>
        <v>0</v>
      </c>
      <c r="CX52" s="38">
        <f t="shared" si="4"/>
        <v>128</v>
      </c>
      <c r="CY52" s="38">
        <f t="shared" si="5"/>
        <v>1.4</v>
      </c>
      <c r="CZ52" s="38"/>
      <c r="DA52" s="28">
        <f>HLOOKUP(VLOOKUP($A52,Sheet!$A$7:$DG$148,'TN01-04'!DA$11,0),$H$1:$T$2,2,1)</f>
        <v>0</v>
      </c>
      <c r="DB52" s="28">
        <f>HLOOKUP(VLOOKUP($A52,Sheet!$A$7:$DG$148,'TN01-04'!DB$11,0),$H$1:$T$2,2,1)</f>
        <v>0</v>
      </c>
      <c r="DC52" s="28">
        <f>HLOOKUP(VLOOKUP($A52,Sheet!$A$7:$DG$148,'TN01-04'!DC$11,0),$H$1:$T$2,2,1)</f>
        <v>0</v>
      </c>
      <c r="DD52" s="28">
        <f>HLOOKUP(VLOOKUP($A52,Sheet!$A$7:$DG$148,'TN01-04'!DD$11,0),$H$1:$T$2,2,1)</f>
        <v>0</v>
      </c>
      <c r="DE52" s="38"/>
      <c r="DF52" s="38">
        <f t="shared" si="6"/>
        <v>0</v>
      </c>
      <c r="DG52" s="38"/>
      <c r="DH52" s="33">
        <f>IF(VLOOKUP($A52,Sheet!$A$7:$DG$148,'TN01-04'!DH$11,0)="","",VLOOKUP($A52,Sheet!$A$7:$DG$148,'TN01-04'!DH$11,0))</f>
        <v>0</v>
      </c>
      <c r="DI52" s="36">
        <f>IF(VLOOKUP($A52,Sheet!$A$7:$DG$148,'TN01-04'!DI$11,0)="","",VLOOKUP($A52,Sheet!$A$7:$DG$148,'TN01-04'!DI$11,0))</f>
        <v>5</v>
      </c>
      <c r="DJ52" s="38">
        <f t="shared" si="7"/>
        <v>95</v>
      </c>
      <c r="DK52" s="38">
        <f t="shared" si="8"/>
        <v>38</v>
      </c>
      <c r="DL52" s="38">
        <f t="shared" si="9"/>
        <v>1.34</v>
      </c>
      <c r="DM52" s="38"/>
      <c r="DN52" s="33">
        <f>IF(VLOOKUP($A52,Sheet!$A$7:$DG$148,'TN01-04'!DN$11,0)="","",VLOOKUP($A52,Sheet!$A$7:$DG$148,'TN01-04'!DN$11,0))</f>
        <v>100</v>
      </c>
      <c r="DO52" s="36">
        <f>IF(VLOOKUP($A52,Sheet!$A$7:$DG$148,'TN01-04'!DO$11,0)="","",VLOOKUP($A52,Sheet!$A$7:$DG$148,'TN01-04'!DO$11,0))</f>
        <v>38</v>
      </c>
      <c r="DP52" s="28">
        <f>IF(VLOOKUP($A52,Sheet!$A$7:$DG$148,'TN01-04'!DP$11,0)="","",VLOOKUP($A52,Sheet!$A$7:$DG$148,'TN01-04'!DP$11,0))</f>
        <v>137</v>
      </c>
      <c r="DQ52" s="28">
        <f>IF(VLOOKUP($A52,Sheet!$A$7:$DG$148,'TN01-04'!DQ$11,0)="","",VLOOKUP($A52,Sheet!$A$7:$DG$148,'TN01-04'!DQ$11,0))</f>
        <v>121</v>
      </c>
      <c r="DR52" s="28">
        <f>IF(VLOOKUP($A52,Sheet!$A$7:$DG$148,'TN01-04'!DR$11,0)="","",VLOOKUP($A52,Sheet!$A$7:$DG$148,'TN01-04'!DR$11,0))</f>
        <v>4.7300000000000004</v>
      </c>
      <c r="DS52" s="28">
        <f>IF(VLOOKUP($A52,Sheet!$A$7:$DG$148,'TN01-04'!DS$11,0)="","",VLOOKUP($A52,Sheet!$A$7:$DG$148,'TN01-04'!DS$11,0))</f>
        <v>1.54</v>
      </c>
      <c r="DT52" s="28" t="str">
        <f>IF(VLOOKUP($A52,Sheet!$A$7:$DG$148,'TN01-04'!DT$11,0)="","",VLOOKUP($A52,Sheet!$A$7:$DG$148,'TN01-04'!DT$11,0))</f>
        <v/>
      </c>
      <c r="DU52" s="42">
        <f t="shared" si="10"/>
        <v>0.2578125</v>
      </c>
    </row>
    <row r="53" spans="1:125" ht="15.95" customHeight="1" x14ac:dyDescent="0.2">
      <c r="A53" s="25">
        <v>2120715623</v>
      </c>
      <c r="B53" s="26" t="s">
        <v>20</v>
      </c>
      <c r="C53" s="26" t="s">
        <v>67</v>
      </c>
      <c r="D53" s="26" t="s">
        <v>144</v>
      </c>
      <c r="E53" s="27">
        <v>35711</v>
      </c>
      <c r="F53" s="26" t="s">
        <v>209</v>
      </c>
      <c r="G53" s="26" t="s">
        <v>213</v>
      </c>
      <c r="H53" s="28" t="e">
        <f>HLOOKUP(VLOOKUP($A53,Sheet!$A$7:$DG$148,'TN01-04'!H$11,0),$H$1:$T$2,2,1)</f>
        <v>#N/A</v>
      </c>
      <c r="I53" s="28" t="e">
        <f>HLOOKUP(VLOOKUP($A53,Sheet!$A$7:$DG$148,'TN01-04'!I$11,0),$H$1:$T$2,2,1)</f>
        <v>#N/A</v>
      </c>
      <c r="J53" s="28" t="e">
        <f>HLOOKUP(VLOOKUP($A53,Sheet!$A$7:$DG$148,'TN01-04'!J$11,0),$H$1:$T$2,2,1)</f>
        <v>#N/A</v>
      </c>
      <c r="K53" s="28" t="e">
        <f>HLOOKUP(VLOOKUP($A53,Sheet!$A$7:$DG$148,'TN01-04'!K$11,0),$H$1:$T$2,2,1)</f>
        <v>#N/A</v>
      </c>
      <c r="L53" s="28" t="e">
        <f>HLOOKUP(VLOOKUP($A53,Sheet!$A$7:$DG$148,'TN01-04'!L$11,0),$H$1:$T$2,2,1)</f>
        <v>#N/A</v>
      </c>
      <c r="M53" s="28" t="e">
        <f>HLOOKUP(VLOOKUP($A53,Sheet!$A$7:$DG$148,'TN01-04'!M$11,0),$H$1:$T$2,2,1)</f>
        <v>#N/A</v>
      </c>
      <c r="N53" s="28" t="e">
        <f>HLOOKUP(VLOOKUP($A53,Sheet!$A$7:$DG$148,'TN01-04'!N$11,0),$H$1:$T$2,2,1)</f>
        <v>#N/A</v>
      </c>
      <c r="O53" s="28" t="e">
        <f>HLOOKUP(VLOOKUP($A53,Sheet!$A$7:$DG$148,'TN01-04'!O$11,0),$H$1:$T$2,2,1)</f>
        <v>#N/A</v>
      </c>
      <c r="P53" s="28" t="e">
        <f>HLOOKUP(VLOOKUP($A53,Sheet!$A$7:$DG$148,'TN01-04'!P$11,0),$H$1:$T$2,2,1)</f>
        <v>#N/A</v>
      </c>
      <c r="Q53" s="28" t="e">
        <f>HLOOKUP(VLOOKUP($A53,Sheet!$A$7:$DG$148,'TN01-04'!Q$11,0),$H$1:$T$2,2,1)</f>
        <v>#N/A</v>
      </c>
      <c r="R53" s="28" t="e">
        <f>HLOOKUP(VLOOKUP($A53,Sheet!$A$7:$DG$148,'TN01-04'!R$11,0),$H$1:$T$2,2,1)</f>
        <v>#N/A</v>
      </c>
      <c r="S53" s="28" t="e">
        <f>HLOOKUP(VLOOKUP($A53,Sheet!$A$7:$DG$148,'TN01-04'!S$11,0),$H$1:$T$2,2,1)</f>
        <v>#N/A</v>
      </c>
      <c r="T53" s="28" t="e">
        <f>HLOOKUP(VLOOKUP($A53,Sheet!$A$7:$DG$148,'TN01-04'!T$11,0),$H$1:$T$2,2,1)</f>
        <v>#N/A</v>
      </c>
      <c r="U53" s="28" t="e">
        <f>HLOOKUP(VLOOKUP($A53,Sheet!$A$7:$DG$148,'TN01-04'!U$11,0),$H$1:$T$2,2,1)</f>
        <v>#N/A</v>
      </c>
      <c r="V53" s="28" t="e">
        <f>HLOOKUP(VLOOKUP($A53,Sheet!$A$7:$DG$148,'TN01-04'!V$11,0),$H$1:$T$2,2,1)</f>
        <v>#N/A</v>
      </c>
      <c r="W53" s="28" t="e">
        <f>HLOOKUP(VLOOKUP($A53,Sheet!$A$7:$DG$148,'TN01-04'!W$11,0),$H$1:$T$2,2,1)</f>
        <v>#N/A</v>
      </c>
      <c r="X53" s="28" t="e">
        <f>HLOOKUP(VLOOKUP($A53,Sheet!$A$7:$DG$148,'TN01-04'!X$11,0),$H$1:$T$2,2,1)</f>
        <v>#N/A</v>
      </c>
      <c r="Y53" s="28" t="e">
        <f>HLOOKUP(VLOOKUP($A53,Sheet!$A$7:$DG$148,'TN01-04'!Y$11,0),$H$1:$T$2,2,1)</f>
        <v>#N/A</v>
      </c>
      <c r="Z53" s="28" t="e">
        <f>HLOOKUP(VLOOKUP($A53,Sheet!$A$7:$DG$148,'TN01-04'!Z$11,0),$H$1:$T$2,2,1)</f>
        <v>#N/A</v>
      </c>
      <c r="AA53" s="28" t="e">
        <f>HLOOKUP(VLOOKUP($A53,Sheet!$A$7:$DG$148,'TN01-04'!AA$11,0),$H$1:$T$2,2,1)</f>
        <v>#N/A</v>
      </c>
      <c r="AB53" s="28" t="e">
        <f>HLOOKUP(VLOOKUP($A53,Sheet!$A$7:$DG$148,'TN01-04'!AB$11,0),$H$1:$T$2,2,1)</f>
        <v>#N/A</v>
      </c>
      <c r="AC53" s="28" t="e">
        <f>HLOOKUP(VLOOKUP($A53,Sheet!$A$7:$DG$148,'TN01-04'!AC$11,0),$H$1:$T$2,2,1)</f>
        <v>#N/A</v>
      </c>
      <c r="AD53" s="28" t="e">
        <f>HLOOKUP(VLOOKUP($A53,Sheet!$A$7:$DG$148,'TN01-04'!AD$11,0),$H$1:$T$2,2,1)</f>
        <v>#N/A</v>
      </c>
      <c r="AE53" s="28" t="e">
        <f>HLOOKUP(VLOOKUP($A53,Sheet!$A$7:$DG$148,'TN01-04'!AE$11,0),$H$1:$T$2,2,1)</f>
        <v>#N/A</v>
      </c>
      <c r="AF53" s="28" t="e">
        <f>HLOOKUP(VLOOKUP($A53,Sheet!$A$7:$DG$148,'TN01-04'!AF$11,0),$H$1:$T$2,2,1)</f>
        <v>#N/A</v>
      </c>
      <c r="AG53" s="28" t="e">
        <f>HLOOKUP(VLOOKUP($A53,Sheet!$A$7:$DG$148,'TN01-04'!AG$11,0),$H$1:$T$2,2,1)</f>
        <v>#N/A</v>
      </c>
      <c r="AH53" s="28" t="e">
        <f>HLOOKUP(VLOOKUP($A53,Sheet!$A$7:$DG$148,'TN01-04'!AH$11,0),$H$1:$T$2,2,1)</f>
        <v>#N/A</v>
      </c>
      <c r="AI53" s="28" t="e">
        <f>HLOOKUP(VLOOKUP($A53,Sheet!$A$7:$DG$148,'TN01-04'!AI$11,0),$H$1:$T$2,2,1)</f>
        <v>#N/A</v>
      </c>
      <c r="AJ53" s="28" t="e">
        <f>HLOOKUP(VLOOKUP($A53,Sheet!$A$7:$DG$148,'TN01-04'!AJ$11,0),$H$1:$T$2,2,1)</f>
        <v>#N/A</v>
      </c>
      <c r="AK53" s="33" t="e">
        <f>IF(VLOOKUP($A53,Sheet!$A$7:$DG$148,'TN01-04'!AK$11,0)="","",VLOOKUP($A53,Sheet!$A$7:$DG$148,'TN01-04'!AK$11,0))</f>
        <v>#N/A</v>
      </c>
      <c r="AL53" s="36" t="e">
        <f>IF(VLOOKUP($A53,Sheet!$A$7:$DG$148,'TN01-04'!AL$11,0)="","",VLOOKUP($A53,Sheet!$A$7:$DG$148,'TN01-04'!AL$11,0))</f>
        <v>#N/A</v>
      </c>
      <c r="AM53" s="28" t="e">
        <f>HLOOKUP(VLOOKUP($A53,Sheet!$A$7:$DG$148,'TN01-04'!AM$11,0),$H$1:$T$2,2,1)</f>
        <v>#N/A</v>
      </c>
      <c r="AN53" s="28" t="e">
        <f>HLOOKUP(VLOOKUP($A53,Sheet!$A$7:$DG$148,'TN01-04'!AN$11,0),$H$1:$T$2,2,1)</f>
        <v>#N/A</v>
      </c>
      <c r="AO53" s="28" t="e">
        <f>HLOOKUP(VLOOKUP($A53,Sheet!$A$7:$DG$148,'TN01-04'!AO$11,0),$H$1:$T$2,2,1)</f>
        <v>#N/A</v>
      </c>
      <c r="AP53" s="28" t="e">
        <f>HLOOKUP(VLOOKUP($A53,Sheet!$A$7:$DG$148,'TN01-04'!AP$11,0),$H$1:$T$2,2,1)</f>
        <v>#N/A</v>
      </c>
      <c r="AQ53" s="28" t="e">
        <f>HLOOKUP(VLOOKUP($A53,Sheet!$A$7:$DG$148,'TN01-04'!AQ$11,0),$H$1:$T$2,2,1)</f>
        <v>#N/A</v>
      </c>
      <c r="AR53" s="28" t="e">
        <f>HLOOKUP(VLOOKUP($A53,Sheet!$A$7:$DG$148,'TN01-04'!AR$11,0),$H$1:$T$2,2,1)</f>
        <v>#N/A</v>
      </c>
      <c r="AS53" s="28" t="e">
        <f>HLOOKUP(VLOOKUP($A53,Sheet!$A$7:$DG$148,'TN01-04'!AS$11,0),$H$1:$T$2,2,1)</f>
        <v>#N/A</v>
      </c>
      <c r="AT53" s="28" t="e">
        <f>HLOOKUP(VLOOKUP($A53,Sheet!$A$7:$DG$148,'TN01-04'!AT$11,0),$H$1:$T$2,2,1)</f>
        <v>#N/A</v>
      </c>
      <c r="AU53" s="28" t="e">
        <f>HLOOKUP(VLOOKUP($A53,Sheet!$A$7:$DG$148,'TN01-04'!AU$11,0),$H$1:$T$2,2,1)</f>
        <v>#N/A</v>
      </c>
      <c r="AV53" s="28" t="e">
        <f>HLOOKUP(VLOOKUP($A53,Sheet!$A$7:$DG$148,'TN01-04'!AV$11,0),$H$1:$T$2,2,1)</f>
        <v>#N/A</v>
      </c>
      <c r="AW53" s="28" t="e">
        <f>HLOOKUP(VLOOKUP($A53,Sheet!$A$7:$DG$148,'TN01-04'!AW$11,0),$H$1:$T$2,2,1)</f>
        <v>#N/A</v>
      </c>
      <c r="AX53" s="28" t="e">
        <f>HLOOKUP(VLOOKUP($A53,Sheet!$A$7:$DG$148,'TN01-04'!AX$11,0),$H$1:$T$2,2,1)</f>
        <v>#N/A</v>
      </c>
      <c r="AY53" s="28" t="e">
        <f>HLOOKUP(VLOOKUP($A53,Sheet!$A$7:$DG$148,'TN01-04'!AY$11,0),$H$1:$T$2,2,1)</f>
        <v>#N/A</v>
      </c>
      <c r="AZ53" s="28" t="e">
        <f>HLOOKUP(VLOOKUP($A53,Sheet!$A$7:$DG$148,'TN01-04'!AZ$11,0),$H$1:$T$2,2,1)</f>
        <v>#N/A</v>
      </c>
      <c r="BA53" s="28" t="e">
        <f>HLOOKUP(VLOOKUP($A53,Sheet!$A$7:$DG$148,'TN01-04'!BA$11,0),$H$1:$T$2,2,1)</f>
        <v>#N/A</v>
      </c>
      <c r="BB53" s="33" t="e">
        <f>IF(VLOOKUP($A53,Sheet!$A$7:$DG$148,'TN01-04'!BB$11,0)="","",VLOOKUP($A53,Sheet!$A$7:$DG$148,'TN01-04'!BB$11,0))</f>
        <v>#N/A</v>
      </c>
      <c r="BC53" s="36" t="e">
        <f>IF(VLOOKUP($A53,Sheet!$A$7:$DG$148,'TN01-04'!BC$11,0)="","",VLOOKUP($A53,Sheet!$A$7:$DG$148,'TN01-04'!BC$11,0))</f>
        <v>#N/A</v>
      </c>
      <c r="BD53" s="28" t="e">
        <f>HLOOKUP(VLOOKUP($A53,Sheet!$A$7:$DG$148,'TN01-04'!BD$11,0),$H$1:$T$2,2,1)</f>
        <v>#N/A</v>
      </c>
      <c r="BE53" s="28" t="e">
        <f>HLOOKUP(VLOOKUP($A53,Sheet!$A$7:$DG$148,'TN01-04'!BE$11,0),$H$1:$T$2,2,1)</f>
        <v>#N/A</v>
      </c>
      <c r="BF53" s="28" t="e">
        <f>HLOOKUP(VLOOKUP($A53,Sheet!$A$7:$DG$148,'TN01-04'!BF$11,0),$H$1:$T$2,2,1)</f>
        <v>#N/A</v>
      </c>
      <c r="BG53" s="28" t="e">
        <f>HLOOKUP(VLOOKUP($A53,Sheet!$A$7:$DG$148,'TN01-04'!BG$11,0),$H$1:$T$2,2,1)</f>
        <v>#N/A</v>
      </c>
      <c r="BH53" s="28" t="e">
        <f>HLOOKUP(VLOOKUP($A53,Sheet!$A$7:$DG$148,'TN01-04'!BH$11,0),$H$1:$T$2,2,1)</f>
        <v>#N/A</v>
      </c>
      <c r="BI53" s="28" t="e">
        <f>HLOOKUP(VLOOKUP($A53,Sheet!$A$7:$DG$148,'TN01-04'!BI$11,0),$H$1:$T$2,2,1)</f>
        <v>#N/A</v>
      </c>
      <c r="BJ53" s="28" t="e">
        <f>HLOOKUP(VLOOKUP($A53,Sheet!$A$7:$DG$148,'TN01-04'!BJ$11,0),$H$1:$T$2,2,1)</f>
        <v>#N/A</v>
      </c>
      <c r="BK53" s="28" t="e">
        <f>HLOOKUP(VLOOKUP($A53,Sheet!$A$7:$DG$148,'TN01-04'!BK$11,0),$H$1:$T$2,2,1)</f>
        <v>#N/A</v>
      </c>
      <c r="BL53" s="28" t="e">
        <f>HLOOKUP(VLOOKUP($A53,Sheet!$A$7:$DG$148,'TN01-04'!BL$11,0),$H$1:$T$2,2,1)</f>
        <v>#N/A</v>
      </c>
      <c r="BM53" s="28" t="e">
        <f>HLOOKUP(VLOOKUP($A53,Sheet!$A$7:$DG$148,'TN01-04'!BM$11,0),$H$1:$T$2,2,1)</f>
        <v>#N/A</v>
      </c>
      <c r="BN53" s="28" t="e">
        <f>HLOOKUP(VLOOKUP($A53,Sheet!$A$7:$DG$148,'TN01-04'!BN$11,0),$H$1:$T$2,2,1)</f>
        <v>#N/A</v>
      </c>
      <c r="BO53" s="28" t="e">
        <f>HLOOKUP(VLOOKUP($A53,Sheet!$A$7:$DG$148,'TN01-04'!BO$11,0),$H$1:$T$2,2,1)</f>
        <v>#N/A</v>
      </c>
      <c r="BP53" s="28" t="e">
        <f>HLOOKUP(VLOOKUP($A53,Sheet!$A$7:$DG$148,'TN01-04'!BP$11,0),$H$1:$T$2,2,1)</f>
        <v>#N/A</v>
      </c>
      <c r="BQ53" s="28" t="e">
        <f>HLOOKUP(VLOOKUP($A53,Sheet!$A$7:$DG$148,'TN01-04'!BQ$11,0),$H$1:$T$2,2,1)</f>
        <v>#N/A</v>
      </c>
      <c r="BR53" s="28" t="e">
        <f>HLOOKUP(VLOOKUP($A53,Sheet!$A$7:$DG$148,'TN01-04'!BR$11,0),$H$1:$T$2,2,1)</f>
        <v>#N/A</v>
      </c>
      <c r="BS53" s="28" t="e">
        <f>HLOOKUP(VLOOKUP($A53,Sheet!$A$7:$DG$148,'TN01-04'!BS$11,0),$H$1:$T$2,2,1)</f>
        <v>#N/A</v>
      </c>
      <c r="BT53" s="28" t="e">
        <f>HLOOKUP(VLOOKUP($A53,Sheet!$A$7:$DG$148,'TN01-04'!BT$11,0),$H$1:$T$2,2,1)</f>
        <v>#N/A</v>
      </c>
      <c r="BU53" s="28" t="e">
        <f>HLOOKUP(VLOOKUP($A53,Sheet!$A$7:$DG$148,'TN01-04'!BU$11,0),$H$1:$T$2,2,1)</f>
        <v>#N/A</v>
      </c>
      <c r="BV53" s="28" t="e">
        <f>HLOOKUP(VLOOKUP($A53,Sheet!$A$7:$DG$148,'TN01-04'!BV$11,0),$H$1:$T$2,2,1)</f>
        <v>#N/A</v>
      </c>
      <c r="BW53" s="28" t="e">
        <f>HLOOKUP(VLOOKUP($A53,Sheet!$A$7:$DG$148,'TN01-04'!BW$11,0),$H$1:$T$2,2,1)</f>
        <v>#N/A</v>
      </c>
      <c r="BX53" s="33" t="e">
        <f>IF(VLOOKUP($A53,Sheet!$A$7:$DG$148,'TN01-04'!BX$11,0)="","",VLOOKUP($A53,Sheet!$A$7:$DG$148,'TN01-04'!BX$11,0))</f>
        <v>#N/A</v>
      </c>
      <c r="BY53" s="36" t="e">
        <f>IF(VLOOKUP($A53,Sheet!$A$7:$DG$148,'TN01-04'!BY$11,0)="","",VLOOKUP($A53,Sheet!$A$7:$DG$148,'TN01-04'!BY$11,0))</f>
        <v>#N/A</v>
      </c>
      <c r="BZ53" s="28" t="e">
        <f>HLOOKUP(VLOOKUP($A53,Sheet!$A$7:$DG$148,'TN01-04'!BZ$11,0),$H$1:$T$2,2,1)</f>
        <v>#N/A</v>
      </c>
      <c r="CA53" s="28" t="e">
        <f>HLOOKUP(VLOOKUP($A53,Sheet!$A$7:$DG$148,'TN01-04'!CA$11,0),$H$1:$T$2,2,1)</f>
        <v>#N/A</v>
      </c>
      <c r="CB53" s="28" t="e">
        <f>HLOOKUP(VLOOKUP($A53,Sheet!$A$7:$DG$148,'TN01-04'!CB$11,0),$H$1:$T$2,2,1)</f>
        <v>#N/A</v>
      </c>
      <c r="CC53" s="28" t="e">
        <f>HLOOKUP(VLOOKUP($A53,Sheet!$A$7:$DG$148,'TN01-04'!CC$11,0),$H$1:$T$2,2,1)</f>
        <v>#N/A</v>
      </c>
      <c r="CD53" s="28" t="e">
        <f>HLOOKUP(VLOOKUP($A53,Sheet!$A$7:$DG$148,'TN01-04'!CD$11,0),$H$1:$T$2,2,1)</f>
        <v>#N/A</v>
      </c>
      <c r="CE53" s="28" t="e">
        <f>HLOOKUP(VLOOKUP($A53,Sheet!$A$7:$DG$148,'TN01-04'!CE$11,0),$H$1:$T$2,2,1)</f>
        <v>#N/A</v>
      </c>
      <c r="CF53" s="28" t="e">
        <f>HLOOKUP(VLOOKUP($A53,Sheet!$A$7:$DG$148,'TN01-04'!CF$11,0),$H$1:$T$2,2,1)</f>
        <v>#N/A</v>
      </c>
      <c r="CG53" s="28" t="e">
        <f>HLOOKUP(VLOOKUP($A53,Sheet!$A$7:$DG$148,'TN01-04'!CG$11,0),$H$1:$T$2,2,1)</f>
        <v>#N/A</v>
      </c>
      <c r="CH53" s="28" t="e">
        <f>HLOOKUP(VLOOKUP($A53,Sheet!$A$7:$DG$148,'TN01-04'!CH$11,0),$H$1:$T$2,2,1)</f>
        <v>#N/A</v>
      </c>
      <c r="CI53" s="28" t="e">
        <f>HLOOKUP(VLOOKUP($A53,Sheet!$A$7:$DG$148,'TN01-04'!CI$11,0),$H$1:$T$2,2,1)</f>
        <v>#N/A</v>
      </c>
      <c r="CJ53" s="28" t="e">
        <f>HLOOKUP(VLOOKUP($A53,Sheet!$A$7:$DG$148,'TN01-04'!CJ$11,0),$H$1:$T$2,2,1)</f>
        <v>#N/A</v>
      </c>
      <c r="CK53" s="28" t="e">
        <f>HLOOKUP(VLOOKUP($A53,Sheet!$A$7:$DG$148,'TN01-04'!CK$11,0),$H$1:$T$2,2,1)</f>
        <v>#N/A</v>
      </c>
      <c r="CL53" s="28" t="e">
        <f>HLOOKUP(VLOOKUP($A53,Sheet!$A$7:$DG$148,'TN01-04'!CL$11,0),$H$1:$T$2,2,1)</f>
        <v>#N/A</v>
      </c>
      <c r="CM53" s="28" t="e">
        <f>HLOOKUP(VLOOKUP($A53,Sheet!$A$7:$DG$148,'TN01-04'!CM$11,0),$H$1:$T$2,2,1)</f>
        <v>#N/A</v>
      </c>
      <c r="CN53" s="28" t="e">
        <f>HLOOKUP(VLOOKUP($A53,Sheet!$A$7:$DG$148,'TN01-04'!CN$11,0),$H$1:$T$2,2,1)</f>
        <v>#N/A</v>
      </c>
      <c r="CO53" s="28" t="e">
        <f>HLOOKUP(VLOOKUP($A53,Sheet!$A$7:$DG$148,'TN01-04'!CO$11,0),$H$1:$T$2,2,1)</f>
        <v>#N/A</v>
      </c>
      <c r="CP53" s="28" t="e">
        <f>HLOOKUP(VLOOKUP($A53,Sheet!$A$7:$DG$148,'TN01-04'!CP$11,0),$H$1:$T$2,2,1)</f>
        <v>#N/A</v>
      </c>
      <c r="CQ53" s="28" t="e">
        <f>HLOOKUP(VLOOKUP($A53,Sheet!$A$7:$DG$148,'TN01-04'!CQ$11,0),$H$1:$T$2,2,1)</f>
        <v>#N/A</v>
      </c>
      <c r="CR53" s="28" t="e">
        <f>HLOOKUP(VLOOKUP($A53,Sheet!$A$7:$DG$148,'TN01-04'!CR$11,0),$H$1:$T$2,2,1)</f>
        <v>#N/A</v>
      </c>
      <c r="CS53" s="33" t="e">
        <f>IF(VLOOKUP($A53,Sheet!$A$7:$DG$148,'TN01-04'!CS$11,0)="","",VLOOKUP($A53,Sheet!$A$7:$DG$148,'TN01-04'!CS$11,0))</f>
        <v>#N/A</v>
      </c>
      <c r="CT53" s="36" t="e">
        <f>IF(VLOOKUP($A53,Sheet!$A$7:$DG$148,'TN01-04'!CT$11,0)="","",VLOOKUP($A53,Sheet!$A$7:$DG$148,'TN01-04'!CT$11,0))</f>
        <v>#N/A</v>
      </c>
      <c r="CU53" s="38" t="e">
        <f t="shared" si="2"/>
        <v>#N/A</v>
      </c>
      <c r="CV53" s="38" t="e">
        <f t="shared" si="2"/>
        <v>#N/A</v>
      </c>
      <c r="CW53" s="38">
        <f t="shared" si="3"/>
        <v>0</v>
      </c>
      <c r="CX53" s="38" t="e">
        <f t="shared" si="4"/>
        <v>#N/A</v>
      </c>
      <c r="CY53" s="38" t="e">
        <f t="shared" si="5"/>
        <v>#N/A</v>
      </c>
      <c r="CZ53" s="38"/>
      <c r="DA53" s="28" t="e">
        <f>HLOOKUP(VLOOKUP($A53,Sheet!$A$7:$DG$148,'TN01-04'!DA$11,0),$H$1:$T$2,2,1)</f>
        <v>#N/A</v>
      </c>
      <c r="DB53" s="28" t="e">
        <f>HLOOKUP(VLOOKUP($A53,Sheet!$A$7:$DG$148,'TN01-04'!DB$11,0),$H$1:$T$2,2,1)</f>
        <v>#N/A</v>
      </c>
      <c r="DC53" s="28" t="e">
        <f>HLOOKUP(VLOOKUP($A53,Sheet!$A$7:$DG$148,'TN01-04'!DC$11,0),$H$1:$T$2,2,1)</f>
        <v>#N/A</v>
      </c>
      <c r="DD53" s="28" t="e">
        <f>HLOOKUP(VLOOKUP($A53,Sheet!$A$7:$DG$148,'TN01-04'!DD$11,0),$H$1:$T$2,2,1)</f>
        <v>#N/A</v>
      </c>
      <c r="DE53" s="38"/>
      <c r="DF53" s="38" t="e">
        <f t="shared" si="6"/>
        <v>#N/A</v>
      </c>
      <c r="DG53" s="38"/>
      <c r="DH53" s="33" t="e">
        <f>IF(VLOOKUP($A53,Sheet!$A$7:$DG$148,'TN01-04'!DH$11,0)="","",VLOOKUP($A53,Sheet!$A$7:$DG$148,'TN01-04'!DH$11,0))</f>
        <v>#N/A</v>
      </c>
      <c r="DI53" s="36" t="e">
        <f>IF(VLOOKUP($A53,Sheet!$A$7:$DG$148,'TN01-04'!DI$11,0)="","",VLOOKUP($A53,Sheet!$A$7:$DG$148,'TN01-04'!DI$11,0))</f>
        <v>#N/A</v>
      </c>
      <c r="DJ53" s="38" t="e">
        <f t="shared" si="7"/>
        <v>#N/A</v>
      </c>
      <c r="DK53" s="38" t="e">
        <f t="shared" si="8"/>
        <v>#N/A</v>
      </c>
      <c r="DL53" s="38" t="e">
        <f t="shared" si="9"/>
        <v>#N/A</v>
      </c>
      <c r="DM53" s="38"/>
      <c r="DN53" s="33" t="e">
        <f>IF(VLOOKUP($A53,Sheet!$A$7:$DG$148,'TN01-04'!DN$11,0)="","",VLOOKUP($A53,Sheet!$A$7:$DG$148,'TN01-04'!DN$11,0))</f>
        <v>#N/A</v>
      </c>
      <c r="DO53" s="36" t="e">
        <f>IF(VLOOKUP($A53,Sheet!$A$7:$DG$148,'TN01-04'!DO$11,0)="","",VLOOKUP($A53,Sheet!$A$7:$DG$148,'TN01-04'!DO$11,0))</f>
        <v>#N/A</v>
      </c>
      <c r="DP53" s="28" t="e">
        <f>IF(VLOOKUP($A53,Sheet!$A$7:$DG$148,'TN01-04'!DP$11,0)="","",VLOOKUP($A53,Sheet!$A$7:$DG$148,'TN01-04'!DP$11,0))</f>
        <v>#N/A</v>
      </c>
      <c r="DQ53" s="28" t="e">
        <f>IF(VLOOKUP($A53,Sheet!$A$7:$DG$148,'TN01-04'!DQ$11,0)="","",VLOOKUP($A53,Sheet!$A$7:$DG$148,'TN01-04'!DQ$11,0))</f>
        <v>#N/A</v>
      </c>
      <c r="DR53" s="28" t="e">
        <f>IF(VLOOKUP($A53,Sheet!$A$7:$DG$148,'TN01-04'!DR$11,0)="","",VLOOKUP($A53,Sheet!$A$7:$DG$148,'TN01-04'!DR$11,0))</f>
        <v>#N/A</v>
      </c>
      <c r="DS53" s="28" t="e">
        <f>IF(VLOOKUP($A53,Sheet!$A$7:$DG$148,'TN01-04'!DS$11,0)="","",VLOOKUP($A53,Sheet!$A$7:$DG$148,'TN01-04'!DS$11,0))</f>
        <v>#N/A</v>
      </c>
      <c r="DT53" s="28" t="e">
        <f>IF(VLOOKUP($A53,Sheet!$A$7:$DG$148,'TN01-04'!DT$11,0)="","",VLOOKUP($A53,Sheet!$A$7:$DG$148,'TN01-04'!DT$11,0))</f>
        <v>#N/A</v>
      </c>
      <c r="DU53" s="42" t="e">
        <f t="shared" si="10"/>
        <v>#N/A</v>
      </c>
    </row>
    <row r="54" spans="1:125" ht="15.95" customHeight="1" x14ac:dyDescent="0.2">
      <c r="A54" s="25">
        <v>2220727302</v>
      </c>
      <c r="B54" s="26" t="s">
        <v>21</v>
      </c>
      <c r="C54" s="26" t="s">
        <v>64</v>
      </c>
      <c r="D54" s="26" t="s">
        <v>144</v>
      </c>
      <c r="E54" s="27">
        <v>36139</v>
      </c>
      <c r="F54" s="26" t="s">
        <v>209</v>
      </c>
      <c r="G54" s="26" t="s">
        <v>212</v>
      </c>
      <c r="H54" s="28">
        <f>HLOOKUP(VLOOKUP($A54,Sheet!$A$7:$DG$148,'TN01-04'!H$11,0),$H$1:$T$2,2,1)</f>
        <v>3.33</v>
      </c>
      <c r="I54" s="28">
        <f>HLOOKUP(VLOOKUP($A54,Sheet!$A$7:$DG$148,'TN01-04'!I$11,0),$H$1:$T$2,2,1)</f>
        <v>3.33</v>
      </c>
      <c r="J54" s="28">
        <f>HLOOKUP(VLOOKUP($A54,Sheet!$A$7:$DG$148,'TN01-04'!J$11,0),$H$1:$T$2,2,1)</f>
        <v>3.65</v>
      </c>
      <c r="K54" s="28">
        <f>HLOOKUP(VLOOKUP($A54,Sheet!$A$7:$DG$148,'TN01-04'!K$11,0),$H$1:$T$2,2,1)</f>
        <v>2</v>
      </c>
      <c r="L54" s="28">
        <f>HLOOKUP(VLOOKUP($A54,Sheet!$A$7:$DG$148,'TN01-04'!L$11,0),$H$1:$T$2,2,1)</f>
        <v>2.65</v>
      </c>
      <c r="M54" s="28">
        <f>HLOOKUP(VLOOKUP($A54,Sheet!$A$7:$DG$148,'TN01-04'!M$11,0),$H$1:$T$2,2,1)</f>
        <v>1</v>
      </c>
      <c r="N54" s="28">
        <f>HLOOKUP(VLOOKUP($A54,Sheet!$A$7:$DG$148,'TN01-04'!N$11,0),$H$1:$T$2,2,1)</f>
        <v>2.65</v>
      </c>
      <c r="O54" s="28">
        <f>HLOOKUP(VLOOKUP($A54,Sheet!$A$7:$DG$148,'TN01-04'!O$11,0),$H$1:$T$2,2,1)</f>
        <v>0</v>
      </c>
      <c r="P54" s="28">
        <f>HLOOKUP(VLOOKUP($A54,Sheet!$A$7:$DG$148,'TN01-04'!P$11,0),$H$1:$T$2,2,1)</f>
        <v>2.33</v>
      </c>
      <c r="Q54" s="28">
        <f>HLOOKUP(VLOOKUP($A54,Sheet!$A$7:$DG$148,'TN01-04'!Q$11,0),$H$1:$T$2,2,1)</f>
        <v>0</v>
      </c>
      <c r="R54" s="28">
        <f>HLOOKUP(VLOOKUP($A54,Sheet!$A$7:$DG$148,'TN01-04'!R$11,0),$H$1:$T$2,2,1)</f>
        <v>0</v>
      </c>
      <c r="S54" s="28">
        <f>HLOOKUP(VLOOKUP($A54,Sheet!$A$7:$DG$148,'TN01-04'!S$11,0),$H$1:$T$2,2,1)</f>
        <v>0</v>
      </c>
      <c r="T54" s="28">
        <f>HLOOKUP(VLOOKUP($A54,Sheet!$A$7:$DG$148,'TN01-04'!T$11,0),$H$1:$T$2,2,1)</f>
        <v>0</v>
      </c>
      <c r="U54" s="28">
        <f>HLOOKUP(VLOOKUP($A54,Sheet!$A$7:$DG$148,'TN01-04'!U$11,0),$H$1:$T$2,2,1)</f>
        <v>2.65</v>
      </c>
      <c r="V54" s="28">
        <f>HLOOKUP(VLOOKUP($A54,Sheet!$A$7:$DG$148,'TN01-04'!V$11,0),$H$1:$T$2,2,1)</f>
        <v>2.33</v>
      </c>
      <c r="W54" s="28">
        <f>HLOOKUP(VLOOKUP($A54,Sheet!$A$7:$DG$148,'TN01-04'!W$11,0),$H$1:$T$2,2,1)</f>
        <v>4</v>
      </c>
      <c r="X54" s="28">
        <f>HLOOKUP(VLOOKUP($A54,Sheet!$A$7:$DG$148,'TN01-04'!X$11,0),$H$1:$T$2,2,1)</f>
        <v>1.65</v>
      </c>
      <c r="Y54" s="28">
        <f>HLOOKUP(VLOOKUP($A54,Sheet!$A$7:$DG$148,'TN01-04'!Y$11,0),$H$1:$T$2,2,1)</f>
        <v>3.65</v>
      </c>
      <c r="Z54" s="28">
        <f>HLOOKUP(VLOOKUP($A54,Sheet!$A$7:$DG$148,'TN01-04'!Z$11,0),$H$1:$T$2,2,1)</f>
        <v>2.33</v>
      </c>
      <c r="AA54" s="28">
        <f>HLOOKUP(VLOOKUP($A54,Sheet!$A$7:$DG$148,'TN01-04'!AA$11,0),$H$1:$T$2,2,1)</f>
        <v>1.65</v>
      </c>
      <c r="AB54" s="28">
        <f>HLOOKUP(VLOOKUP($A54,Sheet!$A$7:$DG$148,'TN01-04'!AB$11,0),$H$1:$T$2,2,1)</f>
        <v>3.65</v>
      </c>
      <c r="AC54" s="28">
        <f>HLOOKUP(VLOOKUP($A54,Sheet!$A$7:$DG$148,'TN01-04'!AC$11,0),$H$1:$T$2,2,1)</f>
        <v>1.65</v>
      </c>
      <c r="AD54" s="28">
        <f>HLOOKUP(VLOOKUP($A54,Sheet!$A$7:$DG$148,'TN01-04'!AD$11,0),$H$1:$T$2,2,1)</f>
        <v>3.65</v>
      </c>
      <c r="AE54" s="28">
        <f>HLOOKUP(VLOOKUP($A54,Sheet!$A$7:$DG$148,'TN01-04'!AE$11,0),$H$1:$T$2,2,1)</f>
        <v>1.65</v>
      </c>
      <c r="AF54" s="28">
        <f>HLOOKUP(VLOOKUP($A54,Sheet!$A$7:$DG$148,'TN01-04'!AF$11,0),$H$1:$T$2,2,1)</f>
        <v>2.33</v>
      </c>
      <c r="AG54" s="28">
        <f>HLOOKUP(VLOOKUP($A54,Sheet!$A$7:$DG$148,'TN01-04'!AG$11,0),$H$1:$T$2,2,1)</f>
        <v>1.65</v>
      </c>
      <c r="AH54" s="28">
        <f>HLOOKUP(VLOOKUP($A54,Sheet!$A$7:$DG$148,'TN01-04'!AH$11,0),$H$1:$T$2,2,1)</f>
        <v>2.33</v>
      </c>
      <c r="AI54" s="28">
        <f>HLOOKUP(VLOOKUP($A54,Sheet!$A$7:$DG$148,'TN01-04'!AI$11,0),$H$1:$T$2,2,1)</f>
        <v>2</v>
      </c>
      <c r="AJ54" s="28">
        <f>HLOOKUP(VLOOKUP($A54,Sheet!$A$7:$DG$148,'TN01-04'!AJ$11,0),$H$1:$T$2,2,1)</f>
        <v>2.65</v>
      </c>
      <c r="AK54" s="33">
        <f>IF(VLOOKUP($A54,Sheet!$A$7:$DG$148,'TN01-04'!AK$11,0)="","",VLOOKUP($A54,Sheet!$A$7:$DG$148,'TN01-04'!AK$11,0))</f>
        <v>51</v>
      </c>
      <c r="AL54" s="36">
        <f>IF(VLOOKUP($A54,Sheet!$A$7:$DG$148,'TN01-04'!AL$11,0)="","",VLOOKUP($A54,Sheet!$A$7:$DG$148,'TN01-04'!AL$11,0))</f>
        <v>0</v>
      </c>
      <c r="AM54" s="28">
        <f>HLOOKUP(VLOOKUP($A54,Sheet!$A$7:$DG$148,'TN01-04'!AM$11,0),$H$1:$T$2,2,1)</f>
        <v>2.33</v>
      </c>
      <c r="AN54" s="28">
        <f>HLOOKUP(VLOOKUP($A54,Sheet!$A$7:$DG$148,'TN01-04'!AN$11,0),$H$1:$T$2,2,1)</f>
        <v>3</v>
      </c>
      <c r="AO54" s="28">
        <f>HLOOKUP(VLOOKUP($A54,Sheet!$A$7:$DG$148,'TN01-04'!AO$11,0),$H$1:$T$2,2,1)</f>
        <v>0</v>
      </c>
      <c r="AP54" s="28">
        <f>HLOOKUP(VLOOKUP($A54,Sheet!$A$7:$DG$148,'TN01-04'!AP$11,0),$H$1:$T$2,2,1)</f>
        <v>0</v>
      </c>
      <c r="AQ54" s="28">
        <f>HLOOKUP(VLOOKUP($A54,Sheet!$A$7:$DG$148,'TN01-04'!AQ$11,0),$H$1:$T$2,2,1)</f>
        <v>0</v>
      </c>
      <c r="AR54" s="28">
        <f>HLOOKUP(VLOOKUP($A54,Sheet!$A$7:$DG$148,'TN01-04'!AR$11,0),$H$1:$T$2,2,1)</f>
        <v>0</v>
      </c>
      <c r="AS54" s="28">
        <f>HLOOKUP(VLOOKUP($A54,Sheet!$A$7:$DG$148,'TN01-04'!AS$11,0),$H$1:$T$2,2,1)</f>
        <v>0</v>
      </c>
      <c r="AT54" s="28">
        <f>HLOOKUP(VLOOKUP($A54,Sheet!$A$7:$DG$148,'TN01-04'!AT$11,0),$H$1:$T$2,2,1)</f>
        <v>2.65</v>
      </c>
      <c r="AU54" s="28">
        <f>HLOOKUP(VLOOKUP($A54,Sheet!$A$7:$DG$148,'TN01-04'!AU$11,0),$H$1:$T$2,2,1)</f>
        <v>0</v>
      </c>
      <c r="AV54" s="28">
        <f>HLOOKUP(VLOOKUP($A54,Sheet!$A$7:$DG$148,'TN01-04'!AV$11,0),$H$1:$T$2,2,1)</f>
        <v>0</v>
      </c>
      <c r="AW54" s="28">
        <f>HLOOKUP(VLOOKUP($A54,Sheet!$A$7:$DG$148,'TN01-04'!AW$11,0),$H$1:$T$2,2,1)</f>
        <v>0</v>
      </c>
      <c r="AX54" s="28">
        <f>HLOOKUP(VLOOKUP($A54,Sheet!$A$7:$DG$148,'TN01-04'!AX$11,0),$H$1:$T$2,2,1)</f>
        <v>0</v>
      </c>
      <c r="AY54" s="28">
        <f>HLOOKUP(VLOOKUP($A54,Sheet!$A$7:$DG$148,'TN01-04'!AY$11,0),$H$1:$T$2,2,1)</f>
        <v>0</v>
      </c>
      <c r="AZ54" s="28">
        <f>HLOOKUP(VLOOKUP($A54,Sheet!$A$7:$DG$148,'TN01-04'!AZ$11,0),$H$1:$T$2,2,1)</f>
        <v>3</v>
      </c>
      <c r="BA54" s="28">
        <f>HLOOKUP(VLOOKUP($A54,Sheet!$A$7:$DG$148,'TN01-04'!BA$11,0),$H$1:$T$2,2,1)</f>
        <v>3</v>
      </c>
      <c r="BB54" s="33">
        <f>IF(VLOOKUP($A54,Sheet!$A$7:$DG$148,'TN01-04'!BB$11,0)="","",VLOOKUP($A54,Sheet!$A$7:$DG$148,'TN01-04'!BB$11,0))</f>
        <v>5</v>
      </c>
      <c r="BC54" s="36">
        <f>IF(VLOOKUP($A54,Sheet!$A$7:$DG$148,'TN01-04'!BC$11,0)="","",VLOOKUP($A54,Sheet!$A$7:$DG$148,'TN01-04'!BC$11,0))</f>
        <v>0</v>
      </c>
      <c r="BD54" s="28">
        <f>HLOOKUP(VLOOKUP($A54,Sheet!$A$7:$DG$148,'TN01-04'!BD$11,0),$H$1:$T$2,2,1)</f>
        <v>1.65</v>
      </c>
      <c r="BE54" s="28">
        <f>HLOOKUP(VLOOKUP($A54,Sheet!$A$7:$DG$148,'TN01-04'!BE$11,0),$H$1:$T$2,2,1)</f>
        <v>2</v>
      </c>
      <c r="BF54" s="28">
        <f>HLOOKUP(VLOOKUP($A54,Sheet!$A$7:$DG$148,'TN01-04'!BF$11,0),$H$1:$T$2,2,1)</f>
        <v>2.65</v>
      </c>
      <c r="BG54" s="28">
        <f>HLOOKUP(VLOOKUP($A54,Sheet!$A$7:$DG$148,'TN01-04'!BG$11,0),$H$1:$T$2,2,1)</f>
        <v>2.33</v>
      </c>
      <c r="BH54" s="28">
        <f>HLOOKUP(VLOOKUP($A54,Sheet!$A$7:$DG$148,'TN01-04'!BH$11,0),$H$1:$T$2,2,1)</f>
        <v>2</v>
      </c>
      <c r="BI54" s="28">
        <f>HLOOKUP(VLOOKUP($A54,Sheet!$A$7:$DG$148,'TN01-04'!BI$11,0),$H$1:$T$2,2,1)</f>
        <v>3.33</v>
      </c>
      <c r="BJ54" s="28">
        <f>HLOOKUP(VLOOKUP($A54,Sheet!$A$7:$DG$148,'TN01-04'!BJ$11,0),$H$1:$T$2,2,1)</f>
        <v>3</v>
      </c>
      <c r="BK54" s="28">
        <f>HLOOKUP(VLOOKUP($A54,Sheet!$A$7:$DG$148,'TN01-04'!BK$11,0),$H$1:$T$2,2,1)</f>
        <v>2</v>
      </c>
      <c r="BL54" s="28">
        <f>HLOOKUP(VLOOKUP($A54,Sheet!$A$7:$DG$148,'TN01-04'!BL$11,0),$H$1:$T$2,2,1)</f>
        <v>1.65</v>
      </c>
      <c r="BM54" s="28">
        <f>HLOOKUP(VLOOKUP($A54,Sheet!$A$7:$DG$148,'TN01-04'!BM$11,0),$H$1:$T$2,2,1)</f>
        <v>1.65</v>
      </c>
      <c r="BN54" s="28">
        <f>HLOOKUP(VLOOKUP($A54,Sheet!$A$7:$DG$148,'TN01-04'!BN$11,0),$H$1:$T$2,2,1)</f>
        <v>2.33</v>
      </c>
      <c r="BO54" s="28">
        <f>HLOOKUP(VLOOKUP($A54,Sheet!$A$7:$DG$148,'TN01-04'!BO$11,0),$H$1:$T$2,2,1)</f>
        <v>1.65</v>
      </c>
      <c r="BP54" s="28">
        <f>HLOOKUP(VLOOKUP($A54,Sheet!$A$7:$DG$148,'TN01-04'!BP$11,0),$H$1:$T$2,2,1)</f>
        <v>2.65</v>
      </c>
      <c r="BQ54" s="28">
        <f>HLOOKUP(VLOOKUP($A54,Sheet!$A$7:$DG$148,'TN01-04'!BQ$11,0),$H$1:$T$2,2,1)</f>
        <v>0</v>
      </c>
      <c r="BR54" s="28">
        <f>HLOOKUP(VLOOKUP($A54,Sheet!$A$7:$DG$148,'TN01-04'!BR$11,0),$H$1:$T$2,2,1)</f>
        <v>1</v>
      </c>
      <c r="BS54" s="28">
        <f>HLOOKUP(VLOOKUP($A54,Sheet!$A$7:$DG$148,'TN01-04'!BS$11,0),$H$1:$T$2,2,1)</f>
        <v>2</v>
      </c>
      <c r="BT54" s="28">
        <f>HLOOKUP(VLOOKUP($A54,Sheet!$A$7:$DG$148,'TN01-04'!BT$11,0),$H$1:$T$2,2,1)</f>
        <v>2.33</v>
      </c>
      <c r="BU54" s="28">
        <f>HLOOKUP(VLOOKUP($A54,Sheet!$A$7:$DG$148,'TN01-04'!BU$11,0),$H$1:$T$2,2,1)</f>
        <v>1.65</v>
      </c>
      <c r="BV54" s="28">
        <f>HLOOKUP(VLOOKUP($A54,Sheet!$A$7:$DG$148,'TN01-04'!BV$11,0),$H$1:$T$2,2,1)</f>
        <v>3</v>
      </c>
      <c r="BW54" s="28">
        <f>HLOOKUP(VLOOKUP($A54,Sheet!$A$7:$DG$148,'TN01-04'!BW$11,0),$H$1:$T$2,2,1)</f>
        <v>3.65</v>
      </c>
      <c r="BX54" s="33">
        <f>IF(VLOOKUP($A54,Sheet!$A$7:$DG$148,'TN01-04'!BX$11,0)="","",VLOOKUP($A54,Sheet!$A$7:$DG$148,'TN01-04'!BX$11,0))</f>
        <v>50</v>
      </c>
      <c r="BY54" s="36">
        <f>IF(VLOOKUP($A54,Sheet!$A$7:$DG$148,'TN01-04'!BY$11,0)="","",VLOOKUP($A54,Sheet!$A$7:$DG$148,'TN01-04'!BY$11,0))</f>
        <v>0</v>
      </c>
      <c r="BZ54" s="28">
        <f>HLOOKUP(VLOOKUP($A54,Sheet!$A$7:$DG$148,'TN01-04'!BZ$11,0),$H$1:$T$2,2,1)</f>
        <v>3.33</v>
      </c>
      <c r="CA54" s="28">
        <f>HLOOKUP(VLOOKUP($A54,Sheet!$A$7:$DG$148,'TN01-04'!CA$11,0),$H$1:$T$2,2,1)</f>
        <v>0</v>
      </c>
      <c r="CB54" s="28">
        <f>HLOOKUP(VLOOKUP($A54,Sheet!$A$7:$DG$148,'TN01-04'!CB$11,0),$H$1:$T$2,2,1)</f>
        <v>2.65</v>
      </c>
      <c r="CC54" s="28">
        <f>HLOOKUP(VLOOKUP($A54,Sheet!$A$7:$DG$148,'TN01-04'!CC$11,0),$H$1:$T$2,2,1)</f>
        <v>0</v>
      </c>
      <c r="CD54" s="28">
        <f>HLOOKUP(VLOOKUP($A54,Sheet!$A$7:$DG$148,'TN01-04'!CD$11,0),$H$1:$T$2,2,1)</f>
        <v>2.33</v>
      </c>
      <c r="CE54" s="28">
        <f>HLOOKUP(VLOOKUP($A54,Sheet!$A$7:$DG$148,'TN01-04'!CE$11,0),$H$1:$T$2,2,1)</f>
        <v>2.65</v>
      </c>
      <c r="CF54" s="28">
        <f>HLOOKUP(VLOOKUP($A54,Sheet!$A$7:$DG$148,'TN01-04'!CF$11,0),$H$1:$T$2,2,1)</f>
        <v>3</v>
      </c>
      <c r="CG54" s="28">
        <f>HLOOKUP(VLOOKUP($A54,Sheet!$A$7:$DG$148,'TN01-04'!CG$11,0),$H$1:$T$2,2,1)</f>
        <v>2.33</v>
      </c>
      <c r="CH54" s="28">
        <f>HLOOKUP(VLOOKUP($A54,Sheet!$A$7:$DG$148,'TN01-04'!CH$11,0),$H$1:$T$2,2,1)</f>
        <v>0</v>
      </c>
      <c r="CI54" s="28">
        <f>HLOOKUP(VLOOKUP($A54,Sheet!$A$7:$DG$148,'TN01-04'!CI$11,0),$H$1:$T$2,2,1)</f>
        <v>2.65</v>
      </c>
      <c r="CJ54" s="28">
        <f>HLOOKUP(VLOOKUP($A54,Sheet!$A$7:$DG$148,'TN01-04'!CJ$11,0),$H$1:$T$2,2,1)</f>
        <v>0</v>
      </c>
      <c r="CK54" s="28">
        <f>HLOOKUP(VLOOKUP($A54,Sheet!$A$7:$DG$148,'TN01-04'!CK$11,0),$H$1:$T$2,2,1)</f>
        <v>0</v>
      </c>
      <c r="CL54" s="28">
        <f>HLOOKUP(VLOOKUP($A54,Sheet!$A$7:$DG$148,'TN01-04'!CL$11,0),$H$1:$T$2,2,1)</f>
        <v>0</v>
      </c>
      <c r="CM54" s="28">
        <f>HLOOKUP(VLOOKUP($A54,Sheet!$A$7:$DG$148,'TN01-04'!CM$11,0),$H$1:$T$2,2,1)</f>
        <v>0</v>
      </c>
      <c r="CN54" s="28">
        <f>HLOOKUP(VLOOKUP($A54,Sheet!$A$7:$DG$148,'TN01-04'!CN$11,0),$H$1:$T$2,2,1)</f>
        <v>3.33</v>
      </c>
      <c r="CO54" s="28">
        <f>HLOOKUP(VLOOKUP($A54,Sheet!$A$7:$DG$148,'TN01-04'!CO$11,0),$H$1:$T$2,2,1)</f>
        <v>1.65</v>
      </c>
      <c r="CP54" s="28">
        <f>HLOOKUP(VLOOKUP($A54,Sheet!$A$7:$DG$148,'TN01-04'!CP$11,0),$H$1:$T$2,2,1)</f>
        <v>3</v>
      </c>
      <c r="CQ54" s="28">
        <f>HLOOKUP(VLOOKUP($A54,Sheet!$A$7:$DG$148,'TN01-04'!CQ$11,0),$H$1:$T$2,2,1)</f>
        <v>1.65</v>
      </c>
      <c r="CR54" s="28">
        <f>HLOOKUP(VLOOKUP($A54,Sheet!$A$7:$DG$148,'TN01-04'!CR$11,0),$H$1:$T$2,2,1)</f>
        <v>2.33</v>
      </c>
      <c r="CS54" s="33">
        <f>IF(VLOOKUP($A54,Sheet!$A$7:$DG$148,'TN01-04'!CS$11,0)="","",VLOOKUP($A54,Sheet!$A$7:$DG$148,'TN01-04'!CS$11,0))</f>
        <v>27</v>
      </c>
      <c r="CT54" s="36">
        <f>IF(VLOOKUP($A54,Sheet!$A$7:$DG$148,'TN01-04'!CT$11,0)="","",VLOOKUP($A54,Sheet!$A$7:$DG$148,'TN01-04'!CT$11,0))</f>
        <v>0</v>
      </c>
      <c r="CU54" s="38">
        <f t="shared" si="2"/>
        <v>128</v>
      </c>
      <c r="CV54" s="38">
        <f t="shared" si="2"/>
        <v>0</v>
      </c>
      <c r="CW54" s="38">
        <f t="shared" si="3"/>
        <v>0</v>
      </c>
      <c r="CX54" s="38">
        <f t="shared" si="4"/>
        <v>128</v>
      </c>
      <c r="CY54" s="38">
        <f t="shared" si="5"/>
        <v>2.39</v>
      </c>
      <c r="CZ54" s="38"/>
      <c r="DA54" s="28">
        <f>HLOOKUP(VLOOKUP($A54,Sheet!$A$7:$DG$148,'TN01-04'!DA$11,0),$H$1:$T$2,2,1)</f>
        <v>0</v>
      </c>
      <c r="DB54" s="28">
        <f>HLOOKUP(VLOOKUP($A54,Sheet!$A$7:$DG$148,'TN01-04'!DB$11,0),$H$1:$T$2,2,1)</f>
        <v>0</v>
      </c>
      <c r="DC54" s="28">
        <f>HLOOKUP(VLOOKUP($A54,Sheet!$A$7:$DG$148,'TN01-04'!DC$11,0),$H$1:$T$2,2,1)</f>
        <v>3</v>
      </c>
      <c r="DD54" s="28">
        <f>HLOOKUP(VLOOKUP($A54,Sheet!$A$7:$DG$148,'TN01-04'!DD$11,0),$H$1:$T$2,2,1)</f>
        <v>0</v>
      </c>
      <c r="DE54" s="38"/>
      <c r="DF54" s="38">
        <f t="shared" si="6"/>
        <v>3</v>
      </c>
      <c r="DG54" s="38"/>
      <c r="DH54" s="33">
        <f>IF(VLOOKUP($A54,Sheet!$A$7:$DG$148,'TN01-04'!DH$11,0)="","",VLOOKUP($A54,Sheet!$A$7:$DG$148,'TN01-04'!DH$11,0))</f>
        <v>5</v>
      </c>
      <c r="DI54" s="36">
        <f>IF(VLOOKUP($A54,Sheet!$A$7:$DG$148,'TN01-04'!DI$11,0)="","",VLOOKUP($A54,Sheet!$A$7:$DG$148,'TN01-04'!DI$11,0))</f>
        <v>0</v>
      </c>
      <c r="DJ54" s="38">
        <f t="shared" si="7"/>
        <v>133</v>
      </c>
      <c r="DK54" s="38">
        <f t="shared" si="8"/>
        <v>0</v>
      </c>
      <c r="DL54" s="38">
        <f t="shared" si="9"/>
        <v>2.41</v>
      </c>
      <c r="DM54" s="38"/>
      <c r="DN54" s="33">
        <f>IF(VLOOKUP($A54,Sheet!$A$7:$DG$148,'TN01-04'!DN$11,0)="","",VLOOKUP($A54,Sheet!$A$7:$DG$148,'TN01-04'!DN$11,0))</f>
        <v>138</v>
      </c>
      <c r="DO54" s="36">
        <f>IF(VLOOKUP($A54,Sheet!$A$7:$DG$148,'TN01-04'!DO$11,0)="","",VLOOKUP($A54,Sheet!$A$7:$DG$148,'TN01-04'!DO$11,0))</f>
        <v>0</v>
      </c>
      <c r="DP54" s="28">
        <f>IF(VLOOKUP($A54,Sheet!$A$7:$DG$148,'TN01-04'!DP$11,0)="","",VLOOKUP($A54,Sheet!$A$7:$DG$148,'TN01-04'!DP$11,0))</f>
        <v>137</v>
      </c>
      <c r="DQ54" s="28">
        <f>IF(VLOOKUP($A54,Sheet!$A$7:$DG$148,'TN01-04'!DQ$11,0)="","",VLOOKUP($A54,Sheet!$A$7:$DG$148,'TN01-04'!DQ$11,0))</f>
        <v>138</v>
      </c>
      <c r="DR54" s="28">
        <f>IF(VLOOKUP($A54,Sheet!$A$7:$DG$148,'TN01-04'!DR$11,0)="","",VLOOKUP($A54,Sheet!$A$7:$DG$148,'TN01-04'!DR$11,0))</f>
        <v>6.3</v>
      </c>
      <c r="DS54" s="28">
        <f>IF(VLOOKUP($A54,Sheet!$A$7:$DG$148,'TN01-04'!DS$11,0)="","",VLOOKUP($A54,Sheet!$A$7:$DG$148,'TN01-04'!DS$11,0))</f>
        <v>2.41</v>
      </c>
      <c r="DT54" s="28" t="str">
        <f>IF(VLOOKUP($A54,Sheet!$A$7:$DG$148,'TN01-04'!DT$11,0)="","",VLOOKUP($A54,Sheet!$A$7:$DG$148,'TN01-04'!DT$11,0))</f>
        <v>MGT 296</v>
      </c>
      <c r="DU54" s="42">
        <f t="shared" si="10"/>
        <v>0</v>
      </c>
    </row>
    <row r="55" spans="1:125" ht="15.95" customHeight="1" x14ac:dyDescent="0.2">
      <c r="A55" s="25">
        <v>2220728838</v>
      </c>
      <c r="B55" s="26" t="s">
        <v>22</v>
      </c>
      <c r="C55" s="26" t="s">
        <v>46</v>
      </c>
      <c r="D55" s="26" t="s">
        <v>144</v>
      </c>
      <c r="E55" s="27">
        <v>36081</v>
      </c>
      <c r="F55" s="26" t="s">
        <v>209</v>
      </c>
      <c r="G55" s="26" t="s">
        <v>212</v>
      </c>
      <c r="H55" s="28">
        <f>HLOOKUP(VLOOKUP($A55,Sheet!$A$7:$DG$148,'TN01-04'!H$11,0),$H$1:$T$2,2,1)</f>
        <v>4</v>
      </c>
      <c r="I55" s="28">
        <f>HLOOKUP(VLOOKUP($A55,Sheet!$A$7:$DG$148,'TN01-04'!I$11,0),$H$1:$T$2,2,1)</f>
        <v>2.65</v>
      </c>
      <c r="J55" s="28">
        <f>HLOOKUP(VLOOKUP($A55,Sheet!$A$7:$DG$148,'TN01-04'!J$11,0),$H$1:$T$2,2,1)</f>
        <v>2.33</v>
      </c>
      <c r="K55" s="28">
        <f>HLOOKUP(VLOOKUP($A55,Sheet!$A$7:$DG$148,'TN01-04'!K$11,0),$H$1:$T$2,2,1)</f>
        <v>1.65</v>
      </c>
      <c r="L55" s="28">
        <f>HLOOKUP(VLOOKUP($A55,Sheet!$A$7:$DG$148,'TN01-04'!L$11,0),$H$1:$T$2,2,1)</f>
        <v>1</v>
      </c>
      <c r="M55" s="28">
        <f>HLOOKUP(VLOOKUP($A55,Sheet!$A$7:$DG$148,'TN01-04'!M$11,0),$H$1:$T$2,2,1)</f>
        <v>1.65</v>
      </c>
      <c r="N55" s="28">
        <f>HLOOKUP(VLOOKUP($A55,Sheet!$A$7:$DG$148,'TN01-04'!N$11,0),$H$1:$T$2,2,1)</f>
        <v>2.33</v>
      </c>
      <c r="O55" s="28">
        <f>HLOOKUP(VLOOKUP($A55,Sheet!$A$7:$DG$148,'TN01-04'!O$11,0),$H$1:$T$2,2,1)</f>
        <v>0</v>
      </c>
      <c r="P55" s="28">
        <f>HLOOKUP(VLOOKUP($A55,Sheet!$A$7:$DG$148,'TN01-04'!P$11,0),$H$1:$T$2,2,1)</f>
        <v>2</v>
      </c>
      <c r="Q55" s="28">
        <f>HLOOKUP(VLOOKUP($A55,Sheet!$A$7:$DG$148,'TN01-04'!Q$11,0),$H$1:$T$2,2,1)</f>
        <v>0</v>
      </c>
      <c r="R55" s="28">
        <f>HLOOKUP(VLOOKUP($A55,Sheet!$A$7:$DG$148,'TN01-04'!R$11,0),$H$1:$T$2,2,1)</f>
        <v>0</v>
      </c>
      <c r="S55" s="28">
        <f>HLOOKUP(VLOOKUP($A55,Sheet!$A$7:$DG$148,'TN01-04'!S$11,0),$H$1:$T$2,2,1)</f>
        <v>0</v>
      </c>
      <c r="T55" s="28">
        <f>HLOOKUP(VLOOKUP($A55,Sheet!$A$7:$DG$148,'TN01-04'!T$11,0),$H$1:$T$2,2,1)</f>
        <v>3.65</v>
      </c>
      <c r="U55" s="28">
        <f>HLOOKUP(VLOOKUP($A55,Sheet!$A$7:$DG$148,'TN01-04'!U$11,0),$H$1:$T$2,2,1)</f>
        <v>3</v>
      </c>
      <c r="V55" s="28">
        <f>HLOOKUP(VLOOKUP($A55,Sheet!$A$7:$DG$148,'TN01-04'!V$11,0),$H$1:$T$2,2,1)</f>
        <v>0</v>
      </c>
      <c r="W55" s="28">
        <f>HLOOKUP(VLOOKUP($A55,Sheet!$A$7:$DG$148,'TN01-04'!W$11,0),$H$1:$T$2,2,1)</f>
        <v>3.65</v>
      </c>
      <c r="X55" s="28">
        <f>HLOOKUP(VLOOKUP($A55,Sheet!$A$7:$DG$148,'TN01-04'!X$11,0),$H$1:$T$2,2,1)</f>
        <v>3.65</v>
      </c>
      <c r="Y55" s="28">
        <f>HLOOKUP(VLOOKUP($A55,Sheet!$A$7:$DG$148,'TN01-04'!Y$11,0),$H$1:$T$2,2,1)</f>
        <v>4</v>
      </c>
      <c r="Z55" s="28">
        <f>HLOOKUP(VLOOKUP($A55,Sheet!$A$7:$DG$148,'TN01-04'!Z$11,0),$H$1:$T$2,2,1)</f>
        <v>3</v>
      </c>
      <c r="AA55" s="28">
        <f>HLOOKUP(VLOOKUP($A55,Sheet!$A$7:$DG$148,'TN01-04'!AA$11,0),$H$1:$T$2,2,1)</f>
        <v>2</v>
      </c>
      <c r="AB55" s="28">
        <f>HLOOKUP(VLOOKUP($A55,Sheet!$A$7:$DG$148,'TN01-04'!AB$11,0),$H$1:$T$2,2,1)</f>
        <v>3.33</v>
      </c>
      <c r="AC55" s="28">
        <f>HLOOKUP(VLOOKUP($A55,Sheet!$A$7:$DG$148,'TN01-04'!AC$11,0),$H$1:$T$2,2,1)</f>
        <v>2.65</v>
      </c>
      <c r="AD55" s="28">
        <f>HLOOKUP(VLOOKUP($A55,Sheet!$A$7:$DG$148,'TN01-04'!AD$11,0),$H$1:$T$2,2,1)</f>
        <v>4</v>
      </c>
      <c r="AE55" s="28">
        <f>HLOOKUP(VLOOKUP($A55,Sheet!$A$7:$DG$148,'TN01-04'!AE$11,0),$H$1:$T$2,2,1)</f>
        <v>2.33</v>
      </c>
      <c r="AF55" s="28">
        <f>HLOOKUP(VLOOKUP($A55,Sheet!$A$7:$DG$148,'TN01-04'!AF$11,0),$H$1:$T$2,2,1)</f>
        <v>2.65</v>
      </c>
      <c r="AG55" s="28">
        <f>HLOOKUP(VLOOKUP($A55,Sheet!$A$7:$DG$148,'TN01-04'!AG$11,0),$H$1:$T$2,2,1)</f>
        <v>1.65</v>
      </c>
      <c r="AH55" s="28">
        <f>HLOOKUP(VLOOKUP($A55,Sheet!$A$7:$DG$148,'TN01-04'!AH$11,0),$H$1:$T$2,2,1)</f>
        <v>2.33</v>
      </c>
      <c r="AI55" s="28">
        <f>HLOOKUP(VLOOKUP($A55,Sheet!$A$7:$DG$148,'TN01-04'!AI$11,0),$H$1:$T$2,2,1)</f>
        <v>1.65</v>
      </c>
      <c r="AJ55" s="28">
        <f>HLOOKUP(VLOOKUP($A55,Sheet!$A$7:$DG$148,'TN01-04'!AJ$11,0),$H$1:$T$2,2,1)</f>
        <v>3</v>
      </c>
      <c r="AK55" s="33">
        <f>IF(VLOOKUP($A55,Sheet!$A$7:$DG$148,'TN01-04'!AK$11,0)="","",VLOOKUP($A55,Sheet!$A$7:$DG$148,'TN01-04'!AK$11,0))</f>
        <v>51</v>
      </c>
      <c r="AL55" s="36">
        <f>IF(VLOOKUP($A55,Sheet!$A$7:$DG$148,'TN01-04'!AL$11,0)="","",VLOOKUP($A55,Sheet!$A$7:$DG$148,'TN01-04'!AL$11,0))</f>
        <v>0</v>
      </c>
      <c r="AM55" s="28">
        <f>HLOOKUP(VLOOKUP($A55,Sheet!$A$7:$DG$148,'TN01-04'!AM$11,0),$H$1:$T$2,2,1)</f>
        <v>3.65</v>
      </c>
      <c r="AN55" s="28">
        <f>HLOOKUP(VLOOKUP($A55,Sheet!$A$7:$DG$148,'TN01-04'!AN$11,0),$H$1:$T$2,2,1)</f>
        <v>2.65</v>
      </c>
      <c r="AO55" s="28">
        <f>HLOOKUP(VLOOKUP($A55,Sheet!$A$7:$DG$148,'TN01-04'!AO$11,0),$H$1:$T$2,2,1)</f>
        <v>4</v>
      </c>
      <c r="AP55" s="28">
        <f>HLOOKUP(VLOOKUP($A55,Sheet!$A$7:$DG$148,'TN01-04'!AP$11,0),$H$1:$T$2,2,1)</f>
        <v>0</v>
      </c>
      <c r="AQ55" s="28">
        <f>HLOOKUP(VLOOKUP($A55,Sheet!$A$7:$DG$148,'TN01-04'!AQ$11,0),$H$1:$T$2,2,1)</f>
        <v>0</v>
      </c>
      <c r="AR55" s="28">
        <f>HLOOKUP(VLOOKUP($A55,Sheet!$A$7:$DG$148,'TN01-04'!AR$11,0),$H$1:$T$2,2,1)</f>
        <v>0</v>
      </c>
      <c r="AS55" s="28">
        <f>HLOOKUP(VLOOKUP($A55,Sheet!$A$7:$DG$148,'TN01-04'!AS$11,0),$H$1:$T$2,2,1)</f>
        <v>0</v>
      </c>
      <c r="AT55" s="28">
        <f>HLOOKUP(VLOOKUP($A55,Sheet!$A$7:$DG$148,'TN01-04'!AT$11,0),$H$1:$T$2,2,1)</f>
        <v>0</v>
      </c>
      <c r="AU55" s="28">
        <f>HLOOKUP(VLOOKUP($A55,Sheet!$A$7:$DG$148,'TN01-04'!AU$11,0),$H$1:$T$2,2,1)</f>
        <v>3</v>
      </c>
      <c r="AV55" s="28">
        <f>HLOOKUP(VLOOKUP($A55,Sheet!$A$7:$DG$148,'TN01-04'!AV$11,0),$H$1:$T$2,2,1)</f>
        <v>0</v>
      </c>
      <c r="AW55" s="28">
        <f>HLOOKUP(VLOOKUP($A55,Sheet!$A$7:$DG$148,'TN01-04'!AW$11,0),$H$1:$T$2,2,1)</f>
        <v>0</v>
      </c>
      <c r="AX55" s="28">
        <f>HLOOKUP(VLOOKUP($A55,Sheet!$A$7:$DG$148,'TN01-04'!AX$11,0),$H$1:$T$2,2,1)</f>
        <v>0</v>
      </c>
      <c r="AY55" s="28">
        <f>HLOOKUP(VLOOKUP($A55,Sheet!$A$7:$DG$148,'TN01-04'!AY$11,0),$H$1:$T$2,2,1)</f>
        <v>0</v>
      </c>
      <c r="AZ55" s="28">
        <f>HLOOKUP(VLOOKUP($A55,Sheet!$A$7:$DG$148,'TN01-04'!AZ$11,0),$H$1:$T$2,2,1)</f>
        <v>0</v>
      </c>
      <c r="BA55" s="28">
        <f>HLOOKUP(VLOOKUP($A55,Sheet!$A$7:$DG$148,'TN01-04'!BA$11,0),$H$1:$T$2,2,1)</f>
        <v>2.33</v>
      </c>
      <c r="BB55" s="33">
        <f>IF(VLOOKUP($A55,Sheet!$A$7:$DG$148,'TN01-04'!BB$11,0)="","",VLOOKUP($A55,Sheet!$A$7:$DG$148,'TN01-04'!BB$11,0))</f>
        <v>5</v>
      </c>
      <c r="BC55" s="36">
        <f>IF(VLOOKUP($A55,Sheet!$A$7:$DG$148,'TN01-04'!BC$11,0)="","",VLOOKUP($A55,Sheet!$A$7:$DG$148,'TN01-04'!BC$11,0))</f>
        <v>0</v>
      </c>
      <c r="BD55" s="28">
        <f>HLOOKUP(VLOOKUP($A55,Sheet!$A$7:$DG$148,'TN01-04'!BD$11,0),$H$1:$T$2,2,1)</f>
        <v>2</v>
      </c>
      <c r="BE55" s="28">
        <f>HLOOKUP(VLOOKUP($A55,Sheet!$A$7:$DG$148,'TN01-04'!BE$11,0),$H$1:$T$2,2,1)</f>
        <v>2.33</v>
      </c>
      <c r="BF55" s="28">
        <f>HLOOKUP(VLOOKUP($A55,Sheet!$A$7:$DG$148,'TN01-04'!BF$11,0),$H$1:$T$2,2,1)</f>
        <v>2.65</v>
      </c>
      <c r="BG55" s="28">
        <f>HLOOKUP(VLOOKUP($A55,Sheet!$A$7:$DG$148,'TN01-04'!BG$11,0),$H$1:$T$2,2,1)</f>
        <v>1</v>
      </c>
      <c r="BH55" s="28">
        <f>HLOOKUP(VLOOKUP($A55,Sheet!$A$7:$DG$148,'TN01-04'!BH$11,0),$H$1:$T$2,2,1)</f>
        <v>2</v>
      </c>
      <c r="BI55" s="28">
        <f>HLOOKUP(VLOOKUP($A55,Sheet!$A$7:$DG$148,'TN01-04'!BI$11,0),$H$1:$T$2,2,1)</f>
        <v>3</v>
      </c>
      <c r="BJ55" s="28">
        <f>HLOOKUP(VLOOKUP($A55,Sheet!$A$7:$DG$148,'TN01-04'!BJ$11,0),$H$1:$T$2,2,1)</f>
        <v>3.33</v>
      </c>
      <c r="BK55" s="28">
        <f>HLOOKUP(VLOOKUP($A55,Sheet!$A$7:$DG$148,'TN01-04'!BK$11,0),$H$1:$T$2,2,1)</f>
        <v>2.65</v>
      </c>
      <c r="BL55" s="28">
        <f>HLOOKUP(VLOOKUP($A55,Sheet!$A$7:$DG$148,'TN01-04'!BL$11,0),$H$1:$T$2,2,1)</f>
        <v>2</v>
      </c>
      <c r="BM55" s="28">
        <f>HLOOKUP(VLOOKUP($A55,Sheet!$A$7:$DG$148,'TN01-04'!BM$11,0),$H$1:$T$2,2,1)</f>
        <v>2.65</v>
      </c>
      <c r="BN55" s="28">
        <f>HLOOKUP(VLOOKUP($A55,Sheet!$A$7:$DG$148,'TN01-04'!BN$11,0),$H$1:$T$2,2,1)</f>
        <v>1</v>
      </c>
      <c r="BO55" s="28">
        <f>HLOOKUP(VLOOKUP($A55,Sheet!$A$7:$DG$148,'TN01-04'!BO$11,0),$H$1:$T$2,2,1)</f>
        <v>2.33</v>
      </c>
      <c r="BP55" s="28">
        <f>HLOOKUP(VLOOKUP($A55,Sheet!$A$7:$DG$148,'TN01-04'!BP$11,0),$H$1:$T$2,2,1)</f>
        <v>2.65</v>
      </c>
      <c r="BQ55" s="28">
        <f>HLOOKUP(VLOOKUP($A55,Sheet!$A$7:$DG$148,'TN01-04'!BQ$11,0),$H$1:$T$2,2,1)</f>
        <v>0</v>
      </c>
      <c r="BR55" s="28">
        <f>HLOOKUP(VLOOKUP($A55,Sheet!$A$7:$DG$148,'TN01-04'!BR$11,0),$H$1:$T$2,2,1)</f>
        <v>2</v>
      </c>
      <c r="BS55" s="28">
        <f>HLOOKUP(VLOOKUP($A55,Sheet!$A$7:$DG$148,'TN01-04'!BS$11,0),$H$1:$T$2,2,1)</f>
        <v>3</v>
      </c>
      <c r="BT55" s="28">
        <f>HLOOKUP(VLOOKUP($A55,Sheet!$A$7:$DG$148,'TN01-04'!BT$11,0),$H$1:$T$2,2,1)</f>
        <v>2.33</v>
      </c>
      <c r="BU55" s="28">
        <f>HLOOKUP(VLOOKUP($A55,Sheet!$A$7:$DG$148,'TN01-04'!BU$11,0),$H$1:$T$2,2,1)</f>
        <v>2</v>
      </c>
      <c r="BV55" s="28">
        <f>HLOOKUP(VLOOKUP($A55,Sheet!$A$7:$DG$148,'TN01-04'!BV$11,0),$H$1:$T$2,2,1)</f>
        <v>2</v>
      </c>
      <c r="BW55" s="28">
        <f>HLOOKUP(VLOOKUP($A55,Sheet!$A$7:$DG$148,'TN01-04'!BW$11,0),$H$1:$T$2,2,1)</f>
        <v>4</v>
      </c>
      <c r="BX55" s="33">
        <f>IF(VLOOKUP($A55,Sheet!$A$7:$DG$148,'TN01-04'!BX$11,0)="","",VLOOKUP($A55,Sheet!$A$7:$DG$148,'TN01-04'!BX$11,0))</f>
        <v>50</v>
      </c>
      <c r="BY55" s="36">
        <f>IF(VLOOKUP($A55,Sheet!$A$7:$DG$148,'TN01-04'!BY$11,0)="","",VLOOKUP($A55,Sheet!$A$7:$DG$148,'TN01-04'!BY$11,0))</f>
        <v>0</v>
      </c>
      <c r="BZ55" s="28">
        <f>HLOOKUP(VLOOKUP($A55,Sheet!$A$7:$DG$148,'TN01-04'!BZ$11,0),$H$1:$T$2,2,1)</f>
        <v>3.65</v>
      </c>
      <c r="CA55" s="28">
        <f>HLOOKUP(VLOOKUP($A55,Sheet!$A$7:$DG$148,'TN01-04'!CA$11,0),$H$1:$T$2,2,1)</f>
        <v>0</v>
      </c>
      <c r="CB55" s="28">
        <f>HLOOKUP(VLOOKUP($A55,Sheet!$A$7:$DG$148,'TN01-04'!CB$11,0),$H$1:$T$2,2,1)</f>
        <v>3.33</v>
      </c>
      <c r="CC55" s="28">
        <f>HLOOKUP(VLOOKUP($A55,Sheet!$A$7:$DG$148,'TN01-04'!CC$11,0),$H$1:$T$2,2,1)</f>
        <v>0</v>
      </c>
      <c r="CD55" s="28">
        <f>HLOOKUP(VLOOKUP($A55,Sheet!$A$7:$DG$148,'TN01-04'!CD$11,0),$H$1:$T$2,2,1)</f>
        <v>3.33</v>
      </c>
      <c r="CE55" s="28">
        <f>HLOOKUP(VLOOKUP($A55,Sheet!$A$7:$DG$148,'TN01-04'!CE$11,0),$H$1:$T$2,2,1)</f>
        <v>3.33</v>
      </c>
      <c r="CF55" s="28">
        <f>HLOOKUP(VLOOKUP($A55,Sheet!$A$7:$DG$148,'TN01-04'!CF$11,0),$H$1:$T$2,2,1)</f>
        <v>2</v>
      </c>
      <c r="CG55" s="28">
        <f>HLOOKUP(VLOOKUP($A55,Sheet!$A$7:$DG$148,'TN01-04'!CG$11,0),$H$1:$T$2,2,1)</f>
        <v>1.65</v>
      </c>
      <c r="CH55" s="28">
        <f>HLOOKUP(VLOOKUP($A55,Sheet!$A$7:$DG$148,'TN01-04'!CH$11,0),$H$1:$T$2,2,1)</f>
        <v>0</v>
      </c>
      <c r="CI55" s="28">
        <f>HLOOKUP(VLOOKUP($A55,Sheet!$A$7:$DG$148,'TN01-04'!CI$11,0),$H$1:$T$2,2,1)</f>
        <v>3.33</v>
      </c>
      <c r="CJ55" s="28">
        <f>HLOOKUP(VLOOKUP($A55,Sheet!$A$7:$DG$148,'TN01-04'!CJ$11,0),$H$1:$T$2,2,1)</f>
        <v>0</v>
      </c>
      <c r="CK55" s="28">
        <f>HLOOKUP(VLOOKUP($A55,Sheet!$A$7:$DG$148,'TN01-04'!CK$11,0),$H$1:$T$2,2,1)</f>
        <v>0</v>
      </c>
      <c r="CL55" s="28">
        <f>HLOOKUP(VLOOKUP($A55,Sheet!$A$7:$DG$148,'TN01-04'!CL$11,0),$H$1:$T$2,2,1)</f>
        <v>0</v>
      </c>
      <c r="CM55" s="28">
        <f>HLOOKUP(VLOOKUP($A55,Sheet!$A$7:$DG$148,'TN01-04'!CM$11,0),$H$1:$T$2,2,1)</f>
        <v>0</v>
      </c>
      <c r="CN55" s="28">
        <f>HLOOKUP(VLOOKUP($A55,Sheet!$A$7:$DG$148,'TN01-04'!CN$11,0),$H$1:$T$2,2,1)</f>
        <v>3</v>
      </c>
      <c r="CO55" s="28">
        <f>HLOOKUP(VLOOKUP($A55,Sheet!$A$7:$DG$148,'TN01-04'!CO$11,0),$H$1:$T$2,2,1)</f>
        <v>3</v>
      </c>
      <c r="CP55" s="28">
        <f>HLOOKUP(VLOOKUP($A55,Sheet!$A$7:$DG$148,'TN01-04'!CP$11,0),$H$1:$T$2,2,1)</f>
        <v>3.65</v>
      </c>
      <c r="CQ55" s="28">
        <f>HLOOKUP(VLOOKUP($A55,Sheet!$A$7:$DG$148,'TN01-04'!CQ$11,0),$H$1:$T$2,2,1)</f>
        <v>3.33</v>
      </c>
      <c r="CR55" s="28">
        <f>HLOOKUP(VLOOKUP($A55,Sheet!$A$7:$DG$148,'TN01-04'!CR$11,0),$H$1:$T$2,2,1)</f>
        <v>4</v>
      </c>
      <c r="CS55" s="33">
        <f>IF(VLOOKUP($A55,Sheet!$A$7:$DG$148,'TN01-04'!CS$11,0)="","",VLOOKUP($A55,Sheet!$A$7:$DG$148,'TN01-04'!CS$11,0))</f>
        <v>27</v>
      </c>
      <c r="CT55" s="36">
        <f>IF(VLOOKUP($A55,Sheet!$A$7:$DG$148,'TN01-04'!CT$11,0)="","",VLOOKUP($A55,Sheet!$A$7:$DG$148,'TN01-04'!CT$11,0))</f>
        <v>0</v>
      </c>
      <c r="CU55" s="38">
        <f t="shared" si="2"/>
        <v>128</v>
      </c>
      <c r="CV55" s="38">
        <f t="shared" si="2"/>
        <v>0</v>
      </c>
      <c r="CW55" s="38">
        <f t="shared" si="3"/>
        <v>0</v>
      </c>
      <c r="CX55" s="38">
        <f t="shared" si="4"/>
        <v>128</v>
      </c>
      <c r="CY55" s="38">
        <f t="shared" si="5"/>
        <v>2.56</v>
      </c>
      <c r="CZ55" s="38"/>
      <c r="DA55" s="28">
        <f>HLOOKUP(VLOOKUP($A55,Sheet!$A$7:$DG$148,'TN01-04'!DA$11,0),$H$1:$T$2,2,1)</f>
        <v>0</v>
      </c>
      <c r="DB55" s="28">
        <f>HLOOKUP(VLOOKUP($A55,Sheet!$A$7:$DG$148,'TN01-04'!DB$11,0),$H$1:$T$2,2,1)</f>
        <v>0</v>
      </c>
      <c r="DC55" s="28">
        <f>HLOOKUP(VLOOKUP($A55,Sheet!$A$7:$DG$148,'TN01-04'!DC$11,0),$H$1:$T$2,2,1)</f>
        <v>3</v>
      </c>
      <c r="DD55" s="28">
        <f>HLOOKUP(VLOOKUP($A55,Sheet!$A$7:$DG$148,'TN01-04'!DD$11,0),$H$1:$T$2,2,1)</f>
        <v>0</v>
      </c>
      <c r="DE55" s="38"/>
      <c r="DF55" s="38">
        <f t="shared" si="6"/>
        <v>3</v>
      </c>
      <c r="DG55" s="38"/>
      <c r="DH55" s="33">
        <f>IF(VLOOKUP($A55,Sheet!$A$7:$DG$148,'TN01-04'!DH$11,0)="","",VLOOKUP($A55,Sheet!$A$7:$DG$148,'TN01-04'!DH$11,0))</f>
        <v>5</v>
      </c>
      <c r="DI55" s="36">
        <f>IF(VLOOKUP($A55,Sheet!$A$7:$DG$148,'TN01-04'!DI$11,0)="","",VLOOKUP($A55,Sheet!$A$7:$DG$148,'TN01-04'!DI$11,0))</f>
        <v>0</v>
      </c>
      <c r="DJ55" s="38">
        <f t="shared" si="7"/>
        <v>133</v>
      </c>
      <c r="DK55" s="38">
        <f t="shared" si="8"/>
        <v>0</v>
      </c>
      <c r="DL55" s="38">
        <f t="shared" si="9"/>
        <v>2.57</v>
      </c>
      <c r="DM55" s="38"/>
      <c r="DN55" s="33">
        <f>IF(VLOOKUP($A55,Sheet!$A$7:$DG$148,'TN01-04'!DN$11,0)="","",VLOOKUP($A55,Sheet!$A$7:$DG$148,'TN01-04'!DN$11,0))</f>
        <v>138</v>
      </c>
      <c r="DO55" s="36">
        <f>IF(VLOOKUP($A55,Sheet!$A$7:$DG$148,'TN01-04'!DO$11,0)="","",VLOOKUP($A55,Sheet!$A$7:$DG$148,'TN01-04'!DO$11,0))</f>
        <v>0</v>
      </c>
      <c r="DP55" s="28">
        <f>IF(VLOOKUP($A55,Sheet!$A$7:$DG$148,'TN01-04'!DP$11,0)="","",VLOOKUP($A55,Sheet!$A$7:$DG$148,'TN01-04'!DP$11,0))</f>
        <v>137</v>
      </c>
      <c r="DQ55" s="28">
        <f>IF(VLOOKUP($A55,Sheet!$A$7:$DG$148,'TN01-04'!DQ$11,0)="","",VLOOKUP($A55,Sheet!$A$7:$DG$148,'TN01-04'!DQ$11,0))</f>
        <v>138</v>
      </c>
      <c r="DR55" s="28">
        <f>IF(VLOOKUP($A55,Sheet!$A$7:$DG$148,'TN01-04'!DR$11,0)="","",VLOOKUP($A55,Sheet!$A$7:$DG$148,'TN01-04'!DR$11,0))</f>
        <v>6.55</v>
      </c>
      <c r="DS55" s="28">
        <f>IF(VLOOKUP($A55,Sheet!$A$7:$DG$148,'TN01-04'!DS$11,0)="","",VLOOKUP($A55,Sheet!$A$7:$DG$148,'TN01-04'!DS$11,0))</f>
        <v>2.57</v>
      </c>
      <c r="DT55" s="28" t="str">
        <f>IF(VLOOKUP($A55,Sheet!$A$7:$DG$148,'TN01-04'!DT$11,0)="","",VLOOKUP($A55,Sheet!$A$7:$DG$148,'TN01-04'!DT$11,0))</f>
        <v/>
      </c>
      <c r="DU55" s="42">
        <f t="shared" si="10"/>
        <v>0</v>
      </c>
    </row>
    <row r="56" spans="1:125" ht="15.95" customHeight="1" x14ac:dyDescent="0.2">
      <c r="A56" s="25">
        <v>2120719565</v>
      </c>
      <c r="B56" s="26" t="s">
        <v>13</v>
      </c>
      <c r="C56" s="26" t="s">
        <v>64</v>
      </c>
      <c r="D56" s="26" t="s">
        <v>145</v>
      </c>
      <c r="E56" s="27">
        <v>35560</v>
      </c>
      <c r="F56" s="26" t="s">
        <v>209</v>
      </c>
      <c r="G56" s="26" t="s">
        <v>214</v>
      </c>
      <c r="H56" s="28">
        <f>HLOOKUP(VLOOKUP($A56,Sheet!$A$7:$DG$148,'TN01-04'!H$11,0),$H$1:$T$2,2,1)</f>
        <v>3</v>
      </c>
      <c r="I56" s="28">
        <f>HLOOKUP(VLOOKUP($A56,Sheet!$A$7:$DG$148,'TN01-04'!I$11,0),$H$1:$T$2,2,1)</f>
        <v>3.65</v>
      </c>
      <c r="J56" s="28">
        <f>HLOOKUP(VLOOKUP($A56,Sheet!$A$7:$DG$148,'TN01-04'!J$11,0),$H$1:$T$2,2,1)</f>
        <v>2.33</v>
      </c>
      <c r="K56" s="28">
        <f>HLOOKUP(VLOOKUP($A56,Sheet!$A$7:$DG$148,'TN01-04'!K$11,0),$H$1:$T$2,2,1)</f>
        <v>3</v>
      </c>
      <c r="L56" s="28">
        <f>HLOOKUP(VLOOKUP($A56,Sheet!$A$7:$DG$148,'TN01-04'!L$11,0),$H$1:$T$2,2,1)</f>
        <v>3.65</v>
      </c>
      <c r="M56" s="28">
        <f>HLOOKUP(VLOOKUP($A56,Sheet!$A$7:$DG$148,'TN01-04'!M$11,0),$H$1:$T$2,2,1)</f>
        <v>4</v>
      </c>
      <c r="N56" s="28">
        <f>HLOOKUP(VLOOKUP($A56,Sheet!$A$7:$DG$148,'TN01-04'!N$11,0),$H$1:$T$2,2,1)</f>
        <v>3.33</v>
      </c>
      <c r="O56" s="28">
        <f>HLOOKUP(VLOOKUP($A56,Sheet!$A$7:$DG$148,'TN01-04'!O$11,0),$H$1:$T$2,2,1)</f>
        <v>0</v>
      </c>
      <c r="P56" s="28">
        <f>HLOOKUP(VLOOKUP($A56,Sheet!$A$7:$DG$148,'TN01-04'!P$11,0),$H$1:$T$2,2,1)</f>
        <v>3.65</v>
      </c>
      <c r="Q56" s="28">
        <f>HLOOKUP(VLOOKUP($A56,Sheet!$A$7:$DG$148,'TN01-04'!Q$11,0),$H$1:$T$2,2,1)</f>
        <v>0</v>
      </c>
      <c r="R56" s="28">
        <f>HLOOKUP(VLOOKUP($A56,Sheet!$A$7:$DG$148,'TN01-04'!R$11,0),$H$1:$T$2,2,1)</f>
        <v>0</v>
      </c>
      <c r="S56" s="28">
        <f>HLOOKUP(VLOOKUP($A56,Sheet!$A$7:$DG$148,'TN01-04'!S$11,0),$H$1:$T$2,2,1)</f>
        <v>0</v>
      </c>
      <c r="T56" s="28">
        <f>HLOOKUP(VLOOKUP($A56,Sheet!$A$7:$DG$148,'TN01-04'!T$11,0),$H$1:$T$2,2,1)</f>
        <v>0</v>
      </c>
      <c r="U56" s="28">
        <f>HLOOKUP(VLOOKUP($A56,Sheet!$A$7:$DG$148,'TN01-04'!U$11,0),$H$1:$T$2,2,1)</f>
        <v>2</v>
      </c>
      <c r="V56" s="28">
        <f>HLOOKUP(VLOOKUP($A56,Sheet!$A$7:$DG$148,'TN01-04'!V$11,0),$H$1:$T$2,2,1)</f>
        <v>3.65</v>
      </c>
      <c r="W56" s="28">
        <f>HLOOKUP(VLOOKUP($A56,Sheet!$A$7:$DG$148,'TN01-04'!W$11,0),$H$1:$T$2,2,1)</f>
        <v>3.33</v>
      </c>
      <c r="X56" s="28">
        <f>HLOOKUP(VLOOKUP($A56,Sheet!$A$7:$DG$148,'TN01-04'!X$11,0),$H$1:$T$2,2,1)</f>
        <v>3</v>
      </c>
      <c r="Y56" s="28">
        <f>HLOOKUP(VLOOKUP($A56,Sheet!$A$7:$DG$148,'TN01-04'!Y$11,0),$H$1:$T$2,2,1)</f>
        <v>3.33</v>
      </c>
      <c r="Z56" s="28">
        <f>HLOOKUP(VLOOKUP($A56,Sheet!$A$7:$DG$148,'TN01-04'!Z$11,0),$H$1:$T$2,2,1)</f>
        <v>2.65</v>
      </c>
      <c r="AA56" s="28">
        <f>HLOOKUP(VLOOKUP($A56,Sheet!$A$7:$DG$148,'TN01-04'!AA$11,0),$H$1:$T$2,2,1)</f>
        <v>3</v>
      </c>
      <c r="AB56" s="28">
        <f>HLOOKUP(VLOOKUP($A56,Sheet!$A$7:$DG$148,'TN01-04'!AB$11,0),$H$1:$T$2,2,1)</f>
        <v>4</v>
      </c>
      <c r="AC56" s="28">
        <f>HLOOKUP(VLOOKUP($A56,Sheet!$A$7:$DG$148,'TN01-04'!AC$11,0),$H$1:$T$2,2,1)</f>
        <v>2</v>
      </c>
      <c r="AD56" s="28">
        <f>HLOOKUP(VLOOKUP($A56,Sheet!$A$7:$DG$148,'TN01-04'!AD$11,0),$H$1:$T$2,2,1)</f>
        <v>1</v>
      </c>
      <c r="AE56" s="28">
        <f>HLOOKUP(VLOOKUP($A56,Sheet!$A$7:$DG$148,'TN01-04'!AE$11,0),$H$1:$T$2,2,1)</f>
        <v>2.65</v>
      </c>
      <c r="AF56" s="28">
        <f>HLOOKUP(VLOOKUP($A56,Sheet!$A$7:$DG$148,'TN01-04'!AF$11,0),$H$1:$T$2,2,1)</f>
        <v>3.33</v>
      </c>
      <c r="AG56" s="28">
        <f>HLOOKUP(VLOOKUP($A56,Sheet!$A$7:$DG$148,'TN01-04'!AG$11,0),$H$1:$T$2,2,1)</f>
        <v>1.65</v>
      </c>
      <c r="AH56" s="28">
        <f>HLOOKUP(VLOOKUP($A56,Sheet!$A$7:$DG$148,'TN01-04'!AH$11,0),$H$1:$T$2,2,1)</f>
        <v>2.65</v>
      </c>
      <c r="AI56" s="28">
        <f>HLOOKUP(VLOOKUP($A56,Sheet!$A$7:$DG$148,'TN01-04'!AI$11,0),$H$1:$T$2,2,1)</f>
        <v>2</v>
      </c>
      <c r="AJ56" s="28">
        <f>HLOOKUP(VLOOKUP($A56,Sheet!$A$7:$DG$148,'TN01-04'!AJ$11,0),$H$1:$T$2,2,1)</f>
        <v>2</v>
      </c>
      <c r="AK56" s="33">
        <f>IF(VLOOKUP($A56,Sheet!$A$7:$DG$148,'TN01-04'!AK$11,0)="","",VLOOKUP($A56,Sheet!$A$7:$DG$148,'TN01-04'!AK$11,0))</f>
        <v>51</v>
      </c>
      <c r="AL56" s="36">
        <f>IF(VLOOKUP($A56,Sheet!$A$7:$DG$148,'TN01-04'!AL$11,0)="","",VLOOKUP($A56,Sheet!$A$7:$DG$148,'TN01-04'!AL$11,0))</f>
        <v>0</v>
      </c>
      <c r="AM56" s="28">
        <f>HLOOKUP(VLOOKUP($A56,Sheet!$A$7:$DG$148,'TN01-04'!AM$11,0),$H$1:$T$2,2,1)</f>
        <v>2.33</v>
      </c>
      <c r="AN56" s="28">
        <f>HLOOKUP(VLOOKUP($A56,Sheet!$A$7:$DG$148,'TN01-04'!AN$11,0),$H$1:$T$2,2,1)</f>
        <v>4</v>
      </c>
      <c r="AO56" s="28">
        <f>HLOOKUP(VLOOKUP($A56,Sheet!$A$7:$DG$148,'TN01-04'!AO$11,0),$H$1:$T$2,2,1)</f>
        <v>0</v>
      </c>
      <c r="AP56" s="28">
        <f>HLOOKUP(VLOOKUP($A56,Sheet!$A$7:$DG$148,'TN01-04'!AP$11,0),$H$1:$T$2,2,1)</f>
        <v>0</v>
      </c>
      <c r="AQ56" s="28">
        <f>HLOOKUP(VLOOKUP($A56,Sheet!$A$7:$DG$148,'TN01-04'!AQ$11,0),$H$1:$T$2,2,1)</f>
        <v>3.65</v>
      </c>
      <c r="AR56" s="28">
        <f>HLOOKUP(VLOOKUP($A56,Sheet!$A$7:$DG$148,'TN01-04'!AR$11,0),$H$1:$T$2,2,1)</f>
        <v>0</v>
      </c>
      <c r="AS56" s="28">
        <f>HLOOKUP(VLOOKUP($A56,Sheet!$A$7:$DG$148,'TN01-04'!AS$11,0),$H$1:$T$2,2,1)</f>
        <v>0</v>
      </c>
      <c r="AT56" s="28">
        <f>HLOOKUP(VLOOKUP($A56,Sheet!$A$7:$DG$148,'TN01-04'!AT$11,0),$H$1:$T$2,2,1)</f>
        <v>0</v>
      </c>
      <c r="AU56" s="28">
        <f>HLOOKUP(VLOOKUP($A56,Sheet!$A$7:$DG$148,'TN01-04'!AU$11,0),$H$1:$T$2,2,1)</f>
        <v>0</v>
      </c>
      <c r="AV56" s="28">
        <f>HLOOKUP(VLOOKUP($A56,Sheet!$A$7:$DG$148,'TN01-04'!AV$11,0),$H$1:$T$2,2,1)</f>
        <v>0</v>
      </c>
      <c r="AW56" s="28">
        <f>HLOOKUP(VLOOKUP($A56,Sheet!$A$7:$DG$148,'TN01-04'!AW$11,0),$H$1:$T$2,2,1)</f>
        <v>4</v>
      </c>
      <c r="AX56" s="28">
        <f>HLOOKUP(VLOOKUP($A56,Sheet!$A$7:$DG$148,'TN01-04'!AX$11,0),$H$1:$T$2,2,1)</f>
        <v>0</v>
      </c>
      <c r="AY56" s="28">
        <f>HLOOKUP(VLOOKUP($A56,Sheet!$A$7:$DG$148,'TN01-04'!AY$11,0),$H$1:$T$2,2,1)</f>
        <v>0</v>
      </c>
      <c r="AZ56" s="28">
        <f>HLOOKUP(VLOOKUP($A56,Sheet!$A$7:$DG$148,'TN01-04'!AZ$11,0),$H$1:$T$2,2,1)</f>
        <v>0</v>
      </c>
      <c r="BA56" s="28">
        <f>HLOOKUP(VLOOKUP($A56,Sheet!$A$7:$DG$148,'TN01-04'!BA$11,0),$H$1:$T$2,2,1)</f>
        <v>4</v>
      </c>
      <c r="BB56" s="33">
        <f>IF(VLOOKUP($A56,Sheet!$A$7:$DG$148,'TN01-04'!BB$11,0)="","",VLOOKUP($A56,Sheet!$A$7:$DG$148,'TN01-04'!BB$11,0))</f>
        <v>5</v>
      </c>
      <c r="BC56" s="36">
        <f>IF(VLOOKUP($A56,Sheet!$A$7:$DG$148,'TN01-04'!BC$11,0)="","",VLOOKUP($A56,Sheet!$A$7:$DG$148,'TN01-04'!BC$11,0))</f>
        <v>0</v>
      </c>
      <c r="BD56" s="28">
        <f>HLOOKUP(VLOOKUP($A56,Sheet!$A$7:$DG$148,'TN01-04'!BD$11,0),$H$1:$T$2,2,1)</f>
        <v>1.65</v>
      </c>
      <c r="BE56" s="28">
        <f>HLOOKUP(VLOOKUP($A56,Sheet!$A$7:$DG$148,'TN01-04'!BE$11,0),$H$1:$T$2,2,1)</f>
        <v>3.33</v>
      </c>
      <c r="BF56" s="28">
        <f>HLOOKUP(VLOOKUP($A56,Sheet!$A$7:$DG$148,'TN01-04'!BF$11,0),$H$1:$T$2,2,1)</f>
        <v>4</v>
      </c>
      <c r="BG56" s="28">
        <f>HLOOKUP(VLOOKUP($A56,Sheet!$A$7:$DG$148,'TN01-04'!BG$11,0),$H$1:$T$2,2,1)</f>
        <v>4</v>
      </c>
      <c r="BH56" s="28">
        <f>HLOOKUP(VLOOKUP($A56,Sheet!$A$7:$DG$148,'TN01-04'!BH$11,0),$H$1:$T$2,2,1)</f>
        <v>3.65</v>
      </c>
      <c r="BI56" s="28">
        <f>HLOOKUP(VLOOKUP($A56,Sheet!$A$7:$DG$148,'TN01-04'!BI$11,0),$H$1:$T$2,2,1)</f>
        <v>2.65</v>
      </c>
      <c r="BJ56" s="28">
        <f>HLOOKUP(VLOOKUP($A56,Sheet!$A$7:$DG$148,'TN01-04'!BJ$11,0),$H$1:$T$2,2,1)</f>
        <v>2.33</v>
      </c>
      <c r="BK56" s="28">
        <f>HLOOKUP(VLOOKUP($A56,Sheet!$A$7:$DG$148,'TN01-04'!BK$11,0),$H$1:$T$2,2,1)</f>
        <v>3</v>
      </c>
      <c r="BL56" s="28">
        <f>HLOOKUP(VLOOKUP($A56,Sheet!$A$7:$DG$148,'TN01-04'!BL$11,0),$H$1:$T$2,2,1)</f>
        <v>2.33</v>
      </c>
      <c r="BM56" s="28">
        <f>HLOOKUP(VLOOKUP($A56,Sheet!$A$7:$DG$148,'TN01-04'!BM$11,0),$H$1:$T$2,2,1)</f>
        <v>3.65</v>
      </c>
      <c r="BN56" s="28">
        <f>HLOOKUP(VLOOKUP($A56,Sheet!$A$7:$DG$148,'TN01-04'!BN$11,0),$H$1:$T$2,2,1)</f>
        <v>3.65</v>
      </c>
      <c r="BO56" s="28">
        <f>HLOOKUP(VLOOKUP($A56,Sheet!$A$7:$DG$148,'TN01-04'!BO$11,0),$H$1:$T$2,2,1)</f>
        <v>2.65</v>
      </c>
      <c r="BP56" s="28">
        <f>HLOOKUP(VLOOKUP($A56,Sheet!$A$7:$DG$148,'TN01-04'!BP$11,0),$H$1:$T$2,2,1)</f>
        <v>4</v>
      </c>
      <c r="BQ56" s="28">
        <f>HLOOKUP(VLOOKUP($A56,Sheet!$A$7:$DG$148,'TN01-04'!BQ$11,0),$H$1:$T$2,2,1)</f>
        <v>0</v>
      </c>
      <c r="BR56" s="28">
        <f>HLOOKUP(VLOOKUP($A56,Sheet!$A$7:$DG$148,'TN01-04'!BR$11,0),$H$1:$T$2,2,1)</f>
        <v>4</v>
      </c>
      <c r="BS56" s="28">
        <f>HLOOKUP(VLOOKUP($A56,Sheet!$A$7:$DG$148,'TN01-04'!BS$11,0),$H$1:$T$2,2,1)</f>
        <v>2</v>
      </c>
      <c r="BT56" s="28">
        <f>HLOOKUP(VLOOKUP($A56,Sheet!$A$7:$DG$148,'TN01-04'!BT$11,0),$H$1:$T$2,2,1)</f>
        <v>2.65</v>
      </c>
      <c r="BU56" s="28">
        <f>HLOOKUP(VLOOKUP($A56,Sheet!$A$7:$DG$148,'TN01-04'!BU$11,0),$H$1:$T$2,2,1)</f>
        <v>1.65</v>
      </c>
      <c r="BV56" s="28">
        <f>HLOOKUP(VLOOKUP($A56,Sheet!$A$7:$DG$148,'TN01-04'!BV$11,0),$H$1:$T$2,2,1)</f>
        <v>3.65</v>
      </c>
      <c r="BW56" s="28">
        <f>HLOOKUP(VLOOKUP($A56,Sheet!$A$7:$DG$148,'TN01-04'!BW$11,0),$H$1:$T$2,2,1)</f>
        <v>4</v>
      </c>
      <c r="BX56" s="33">
        <f>IF(VLOOKUP($A56,Sheet!$A$7:$DG$148,'TN01-04'!BX$11,0)="","",VLOOKUP($A56,Sheet!$A$7:$DG$148,'TN01-04'!BX$11,0))</f>
        <v>50</v>
      </c>
      <c r="BY56" s="36">
        <f>IF(VLOOKUP($A56,Sheet!$A$7:$DG$148,'TN01-04'!BY$11,0)="","",VLOOKUP($A56,Sheet!$A$7:$DG$148,'TN01-04'!BY$11,0))</f>
        <v>0</v>
      </c>
      <c r="BZ56" s="28">
        <f>HLOOKUP(VLOOKUP($A56,Sheet!$A$7:$DG$148,'TN01-04'!BZ$11,0),$H$1:$T$2,2,1)</f>
        <v>3.65</v>
      </c>
      <c r="CA56" s="28">
        <f>HLOOKUP(VLOOKUP($A56,Sheet!$A$7:$DG$148,'TN01-04'!CA$11,0),$H$1:$T$2,2,1)</f>
        <v>0</v>
      </c>
      <c r="CB56" s="28">
        <f>HLOOKUP(VLOOKUP($A56,Sheet!$A$7:$DG$148,'TN01-04'!CB$11,0),$H$1:$T$2,2,1)</f>
        <v>3.33</v>
      </c>
      <c r="CC56" s="28">
        <f>HLOOKUP(VLOOKUP($A56,Sheet!$A$7:$DG$148,'TN01-04'!CC$11,0),$H$1:$T$2,2,1)</f>
        <v>0</v>
      </c>
      <c r="CD56" s="28">
        <f>HLOOKUP(VLOOKUP($A56,Sheet!$A$7:$DG$148,'TN01-04'!CD$11,0),$H$1:$T$2,2,1)</f>
        <v>4</v>
      </c>
      <c r="CE56" s="28">
        <f>HLOOKUP(VLOOKUP($A56,Sheet!$A$7:$DG$148,'TN01-04'!CE$11,0),$H$1:$T$2,2,1)</f>
        <v>2.33</v>
      </c>
      <c r="CF56" s="28">
        <f>HLOOKUP(VLOOKUP($A56,Sheet!$A$7:$DG$148,'TN01-04'!CF$11,0),$H$1:$T$2,2,1)</f>
        <v>3.33</v>
      </c>
      <c r="CG56" s="28">
        <f>HLOOKUP(VLOOKUP($A56,Sheet!$A$7:$DG$148,'TN01-04'!CG$11,0),$H$1:$T$2,2,1)</f>
        <v>3.65</v>
      </c>
      <c r="CH56" s="28">
        <f>HLOOKUP(VLOOKUP($A56,Sheet!$A$7:$DG$148,'TN01-04'!CH$11,0),$H$1:$T$2,2,1)</f>
        <v>0</v>
      </c>
      <c r="CI56" s="28">
        <f>HLOOKUP(VLOOKUP($A56,Sheet!$A$7:$DG$148,'TN01-04'!CI$11,0),$H$1:$T$2,2,1)</f>
        <v>3</v>
      </c>
      <c r="CJ56" s="28">
        <f>HLOOKUP(VLOOKUP($A56,Sheet!$A$7:$DG$148,'TN01-04'!CJ$11,0),$H$1:$T$2,2,1)</f>
        <v>0</v>
      </c>
      <c r="CK56" s="28">
        <f>HLOOKUP(VLOOKUP($A56,Sheet!$A$7:$DG$148,'TN01-04'!CK$11,0),$H$1:$T$2,2,1)</f>
        <v>0</v>
      </c>
      <c r="CL56" s="28">
        <f>HLOOKUP(VLOOKUP($A56,Sheet!$A$7:$DG$148,'TN01-04'!CL$11,0),$H$1:$T$2,2,1)</f>
        <v>0</v>
      </c>
      <c r="CM56" s="28">
        <f>HLOOKUP(VLOOKUP($A56,Sheet!$A$7:$DG$148,'TN01-04'!CM$11,0),$H$1:$T$2,2,1)</f>
        <v>0</v>
      </c>
      <c r="CN56" s="28">
        <f>HLOOKUP(VLOOKUP($A56,Sheet!$A$7:$DG$148,'TN01-04'!CN$11,0),$H$1:$T$2,2,1)</f>
        <v>2.65</v>
      </c>
      <c r="CO56" s="28">
        <f>HLOOKUP(VLOOKUP($A56,Sheet!$A$7:$DG$148,'TN01-04'!CO$11,0),$H$1:$T$2,2,1)</f>
        <v>2.65</v>
      </c>
      <c r="CP56" s="28">
        <f>HLOOKUP(VLOOKUP($A56,Sheet!$A$7:$DG$148,'TN01-04'!CP$11,0),$H$1:$T$2,2,1)</f>
        <v>3.33</v>
      </c>
      <c r="CQ56" s="28">
        <f>HLOOKUP(VLOOKUP($A56,Sheet!$A$7:$DG$148,'TN01-04'!CQ$11,0),$H$1:$T$2,2,1)</f>
        <v>2.33</v>
      </c>
      <c r="CR56" s="28">
        <f>HLOOKUP(VLOOKUP($A56,Sheet!$A$7:$DG$148,'TN01-04'!CR$11,0),$H$1:$T$2,2,1)</f>
        <v>3.33</v>
      </c>
      <c r="CS56" s="33">
        <f>IF(VLOOKUP($A56,Sheet!$A$7:$DG$148,'TN01-04'!CS$11,0)="","",VLOOKUP($A56,Sheet!$A$7:$DG$148,'TN01-04'!CS$11,0))</f>
        <v>27</v>
      </c>
      <c r="CT56" s="36">
        <f>IF(VLOOKUP($A56,Sheet!$A$7:$DG$148,'TN01-04'!CT$11,0)="","",VLOOKUP($A56,Sheet!$A$7:$DG$148,'TN01-04'!CT$11,0))</f>
        <v>0</v>
      </c>
      <c r="CU56" s="38">
        <f t="shared" si="2"/>
        <v>128</v>
      </c>
      <c r="CV56" s="38">
        <f t="shared" si="2"/>
        <v>0</v>
      </c>
      <c r="CW56" s="38">
        <f t="shared" si="3"/>
        <v>0</v>
      </c>
      <c r="CX56" s="38">
        <f t="shared" si="4"/>
        <v>128</v>
      </c>
      <c r="CY56" s="38">
        <f t="shared" si="5"/>
        <v>3.02</v>
      </c>
      <c r="CZ56" s="38"/>
      <c r="DA56" s="28">
        <f>HLOOKUP(VLOOKUP($A56,Sheet!$A$7:$DG$148,'TN01-04'!DA$11,0),$H$1:$T$2,2,1)</f>
        <v>0</v>
      </c>
      <c r="DB56" s="28">
        <f>HLOOKUP(VLOOKUP($A56,Sheet!$A$7:$DG$148,'TN01-04'!DB$11,0),$H$1:$T$2,2,1)</f>
        <v>0</v>
      </c>
      <c r="DC56" s="28">
        <f>HLOOKUP(VLOOKUP($A56,Sheet!$A$7:$DG$148,'TN01-04'!DC$11,0),$H$1:$T$2,2,1)</f>
        <v>3.33</v>
      </c>
      <c r="DD56" s="28">
        <f>HLOOKUP(VLOOKUP($A56,Sheet!$A$7:$DG$148,'TN01-04'!DD$11,0),$H$1:$T$2,2,1)</f>
        <v>0</v>
      </c>
      <c r="DE56" s="38"/>
      <c r="DF56" s="38">
        <f t="shared" si="6"/>
        <v>3.33</v>
      </c>
      <c r="DG56" s="38"/>
      <c r="DH56" s="33">
        <f>IF(VLOOKUP($A56,Sheet!$A$7:$DG$148,'TN01-04'!DH$11,0)="","",VLOOKUP($A56,Sheet!$A$7:$DG$148,'TN01-04'!DH$11,0))</f>
        <v>5</v>
      </c>
      <c r="DI56" s="36">
        <f>IF(VLOOKUP($A56,Sheet!$A$7:$DG$148,'TN01-04'!DI$11,0)="","",VLOOKUP($A56,Sheet!$A$7:$DG$148,'TN01-04'!DI$11,0))</f>
        <v>0</v>
      </c>
      <c r="DJ56" s="38">
        <f t="shared" si="7"/>
        <v>133</v>
      </c>
      <c r="DK56" s="38">
        <f t="shared" si="8"/>
        <v>0</v>
      </c>
      <c r="DL56" s="38">
        <f t="shared" si="9"/>
        <v>3.03</v>
      </c>
      <c r="DM56" s="38"/>
      <c r="DN56" s="33">
        <f>IF(VLOOKUP($A56,Sheet!$A$7:$DG$148,'TN01-04'!DN$11,0)="","",VLOOKUP($A56,Sheet!$A$7:$DG$148,'TN01-04'!DN$11,0))</f>
        <v>138</v>
      </c>
      <c r="DO56" s="36">
        <f>IF(VLOOKUP($A56,Sheet!$A$7:$DG$148,'TN01-04'!DO$11,0)="","",VLOOKUP($A56,Sheet!$A$7:$DG$148,'TN01-04'!DO$11,0))</f>
        <v>0</v>
      </c>
      <c r="DP56" s="28">
        <f>IF(VLOOKUP($A56,Sheet!$A$7:$DG$148,'TN01-04'!DP$11,0)="","",VLOOKUP($A56,Sheet!$A$7:$DG$148,'TN01-04'!DP$11,0))</f>
        <v>137</v>
      </c>
      <c r="DQ56" s="28">
        <f>IF(VLOOKUP($A56,Sheet!$A$7:$DG$148,'TN01-04'!DQ$11,0)="","",VLOOKUP($A56,Sheet!$A$7:$DG$148,'TN01-04'!DQ$11,0))</f>
        <v>138</v>
      </c>
      <c r="DR56" s="28">
        <f>IF(VLOOKUP($A56,Sheet!$A$7:$DG$148,'TN01-04'!DR$11,0)="","",VLOOKUP($A56,Sheet!$A$7:$DG$148,'TN01-04'!DR$11,0))</f>
        <v>7.31</v>
      </c>
      <c r="DS56" s="28">
        <f>IF(VLOOKUP($A56,Sheet!$A$7:$DG$148,'TN01-04'!DS$11,0)="","",VLOOKUP($A56,Sheet!$A$7:$DG$148,'TN01-04'!DS$11,0))</f>
        <v>3.03</v>
      </c>
      <c r="DT56" s="28" t="str">
        <f>IF(VLOOKUP($A56,Sheet!$A$7:$DG$148,'TN01-04'!DT$11,0)="","",VLOOKUP($A56,Sheet!$A$7:$DG$148,'TN01-04'!DT$11,0))</f>
        <v>ENG 116; DTE-HT 202</v>
      </c>
      <c r="DU56" s="42">
        <f t="shared" si="10"/>
        <v>0</v>
      </c>
    </row>
    <row r="57" spans="1:125" ht="15.95" customHeight="1" x14ac:dyDescent="0.2">
      <c r="A57" s="25">
        <v>2220724329</v>
      </c>
      <c r="B57" s="26" t="s">
        <v>14</v>
      </c>
      <c r="C57" s="26" t="s">
        <v>68</v>
      </c>
      <c r="D57" s="26" t="s">
        <v>74</v>
      </c>
      <c r="E57" s="27">
        <v>35928</v>
      </c>
      <c r="F57" s="26" t="s">
        <v>209</v>
      </c>
      <c r="G57" s="26" t="s">
        <v>212</v>
      </c>
      <c r="H57" s="28">
        <f>HLOOKUP(VLOOKUP($A57,Sheet!$A$7:$DG$148,'TN01-04'!H$11,0),$H$1:$T$2,2,1)</f>
        <v>3.33</v>
      </c>
      <c r="I57" s="28">
        <f>HLOOKUP(VLOOKUP($A57,Sheet!$A$7:$DG$148,'TN01-04'!I$11,0),$H$1:$T$2,2,1)</f>
        <v>2.33</v>
      </c>
      <c r="J57" s="28">
        <f>HLOOKUP(VLOOKUP($A57,Sheet!$A$7:$DG$148,'TN01-04'!J$11,0),$H$1:$T$2,2,1)</f>
        <v>3.33</v>
      </c>
      <c r="K57" s="28">
        <f>HLOOKUP(VLOOKUP($A57,Sheet!$A$7:$DG$148,'TN01-04'!K$11,0),$H$1:$T$2,2,1)</f>
        <v>3</v>
      </c>
      <c r="L57" s="28">
        <f>HLOOKUP(VLOOKUP($A57,Sheet!$A$7:$DG$148,'TN01-04'!L$11,0),$H$1:$T$2,2,1)</f>
        <v>2.33</v>
      </c>
      <c r="M57" s="28">
        <f>HLOOKUP(VLOOKUP($A57,Sheet!$A$7:$DG$148,'TN01-04'!M$11,0),$H$1:$T$2,2,1)</f>
        <v>3.33</v>
      </c>
      <c r="N57" s="28">
        <f>HLOOKUP(VLOOKUP($A57,Sheet!$A$7:$DG$148,'TN01-04'!N$11,0),$H$1:$T$2,2,1)</f>
        <v>1.65</v>
      </c>
      <c r="O57" s="28">
        <f>HLOOKUP(VLOOKUP($A57,Sheet!$A$7:$DG$148,'TN01-04'!O$11,0),$H$1:$T$2,2,1)</f>
        <v>0</v>
      </c>
      <c r="P57" s="28">
        <f>HLOOKUP(VLOOKUP($A57,Sheet!$A$7:$DG$148,'TN01-04'!P$11,0),$H$1:$T$2,2,1)</f>
        <v>3</v>
      </c>
      <c r="Q57" s="28">
        <f>HLOOKUP(VLOOKUP($A57,Sheet!$A$7:$DG$148,'TN01-04'!Q$11,0),$H$1:$T$2,2,1)</f>
        <v>0</v>
      </c>
      <c r="R57" s="28">
        <f>HLOOKUP(VLOOKUP($A57,Sheet!$A$7:$DG$148,'TN01-04'!R$11,0),$H$1:$T$2,2,1)</f>
        <v>0</v>
      </c>
      <c r="S57" s="28">
        <f>HLOOKUP(VLOOKUP($A57,Sheet!$A$7:$DG$148,'TN01-04'!S$11,0),$H$1:$T$2,2,1)</f>
        <v>0</v>
      </c>
      <c r="T57" s="28">
        <f>HLOOKUP(VLOOKUP($A57,Sheet!$A$7:$DG$148,'TN01-04'!T$11,0),$H$1:$T$2,2,1)</f>
        <v>0</v>
      </c>
      <c r="U57" s="28">
        <f>HLOOKUP(VLOOKUP($A57,Sheet!$A$7:$DG$148,'TN01-04'!U$11,0),$H$1:$T$2,2,1)</f>
        <v>3.33</v>
      </c>
      <c r="V57" s="28">
        <f>HLOOKUP(VLOOKUP($A57,Sheet!$A$7:$DG$148,'TN01-04'!V$11,0),$H$1:$T$2,2,1)</f>
        <v>2.33</v>
      </c>
      <c r="W57" s="28">
        <f>HLOOKUP(VLOOKUP($A57,Sheet!$A$7:$DG$148,'TN01-04'!W$11,0),$H$1:$T$2,2,1)</f>
        <v>3.65</v>
      </c>
      <c r="X57" s="28">
        <f>HLOOKUP(VLOOKUP($A57,Sheet!$A$7:$DG$148,'TN01-04'!X$11,0),$H$1:$T$2,2,1)</f>
        <v>3.65</v>
      </c>
      <c r="Y57" s="28">
        <f>HLOOKUP(VLOOKUP($A57,Sheet!$A$7:$DG$148,'TN01-04'!Y$11,0),$H$1:$T$2,2,1)</f>
        <v>2</v>
      </c>
      <c r="Z57" s="28">
        <f>HLOOKUP(VLOOKUP($A57,Sheet!$A$7:$DG$148,'TN01-04'!Z$11,0),$H$1:$T$2,2,1)</f>
        <v>3.33</v>
      </c>
      <c r="AA57" s="28">
        <f>HLOOKUP(VLOOKUP($A57,Sheet!$A$7:$DG$148,'TN01-04'!AA$11,0),$H$1:$T$2,2,1)</f>
        <v>1.65</v>
      </c>
      <c r="AB57" s="28">
        <f>HLOOKUP(VLOOKUP($A57,Sheet!$A$7:$DG$148,'TN01-04'!AB$11,0),$H$1:$T$2,2,1)</f>
        <v>2</v>
      </c>
      <c r="AC57" s="28">
        <f>HLOOKUP(VLOOKUP($A57,Sheet!$A$7:$DG$148,'TN01-04'!AC$11,0),$H$1:$T$2,2,1)</f>
        <v>1.65</v>
      </c>
      <c r="AD57" s="28">
        <f>HLOOKUP(VLOOKUP($A57,Sheet!$A$7:$DG$148,'TN01-04'!AD$11,0),$H$1:$T$2,2,1)</f>
        <v>3</v>
      </c>
      <c r="AE57" s="28">
        <f>HLOOKUP(VLOOKUP($A57,Sheet!$A$7:$DG$148,'TN01-04'!AE$11,0),$H$1:$T$2,2,1)</f>
        <v>3.33</v>
      </c>
      <c r="AF57" s="28">
        <f>HLOOKUP(VLOOKUP($A57,Sheet!$A$7:$DG$148,'TN01-04'!AF$11,0),$H$1:$T$2,2,1)</f>
        <v>3</v>
      </c>
      <c r="AG57" s="28">
        <f>HLOOKUP(VLOOKUP($A57,Sheet!$A$7:$DG$148,'TN01-04'!AG$11,0),$H$1:$T$2,2,1)</f>
        <v>3.65</v>
      </c>
      <c r="AH57" s="28">
        <f>HLOOKUP(VLOOKUP($A57,Sheet!$A$7:$DG$148,'TN01-04'!AH$11,0),$H$1:$T$2,2,1)</f>
        <v>2.65</v>
      </c>
      <c r="AI57" s="28">
        <f>HLOOKUP(VLOOKUP($A57,Sheet!$A$7:$DG$148,'TN01-04'!AI$11,0),$H$1:$T$2,2,1)</f>
        <v>3</v>
      </c>
      <c r="AJ57" s="28">
        <f>HLOOKUP(VLOOKUP($A57,Sheet!$A$7:$DG$148,'TN01-04'!AJ$11,0),$H$1:$T$2,2,1)</f>
        <v>3.65</v>
      </c>
      <c r="AK57" s="33">
        <f>IF(VLOOKUP($A57,Sheet!$A$7:$DG$148,'TN01-04'!AK$11,0)="","",VLOOKUP($A57,Sheet!$A$7:$DG$148,'TN01-04'!AK$11,0))</f>
        <v>51</v>
      </c>
      <c r="AL57" s="36">
        <f>IF(VLOOKUP($A57,Sheet!$A$7:$DG$148,'TN01-04'!AL$11,0)="","",VLOOKUP($A57,Sheet!$A$7:$DG$148,'TN01-04'!AL$11,0))</f>
        <v>0</v>
      </c>
      <c r="AM57" s="28">
        <f>HLOOKUP(VLOOKUP($A57,Sheet!$A$7:$DG$148,'TN01-04'!AM$11,0),$H$1:$T$2,2,1)</f>
        <v>3</v>
      </c>
      <c r="AN57" s="28">
        <f>HLOOKUP(VLOOKUP($A57,Sheet!$A$7:$DG$148,'TN01-04'!AN$11,0),$H$1:$T$2,2,1)</f>
        <v>2.65</v>
      </c>
      <c r="AO57" s="28">
        <f>HLOOKUP(VLOOKUP($A57,Sheet!$A$7:$DG$148,'TN01-04'!AO$11,0),$H$1:$T$2,2,1)</f>
        <v>0</v>
      </c>
      <c r="AP57" s="28">
        <f>HLOOKUP(VLOOKUP($A57,Sheet!$A$7:$DG$148,'TN01-04'!AP$11,0),$H$1:$T$2,2,1)</f>
        <v>4</v>
      </c>
      <c r="AQ57" s="28">
        <f>HLOOKUP(VLOOKUP($A57,Sheet!$A$7:$DG$148,'TN01-04'!AQ$11,0),$H$1:$T$2,2,1)</f>
        <v>0</v>
      </c>
      <c r="AR57" s="28">
        <f>HLOOKUP(VLOOKUP($A57,Sheet!$A$7:$DG$148,'TN01-04'!AR$11,0),$H$1:$T$2,2,1)</f>
        <v>0</v>
      </c>
      <c r="AS57" s="28">
        <f>HLOOKUP(VLOOKUP($A57,Sheet!$A$7:$DG$148,'TN01-04'!AS$11,0),$H$1:$T$2,2,1)</f>
        <v>0</v>
      </c>
      <c r="AT57" s="28">
        <f>HLOOKUP(VLOOKUP($A57,Sheet!$A$7:$DG$148,'TN01-04'!AT$11,0),$H$1:$T$2,2,1)</f>
        <v>0</v>
      </c>
      <c r="AU57" s="28">
        <f>HLOOKUP(VLOOKUP($A57,Sheet!$A$7:$DG$148,'TN01-04'!AU$11,0),$H$1:$T$2,2,1)</f>
        <v>0</v>
      </c>
      <c r="AV57" s="28">
        <f>HLOOKUP(VLOOKUP($A57,Sheet!$A$7:$DG$148,'TN01-04'!AV$11,0),$H$1:$T$2,2,1)</f>
        <v>3.65</v>
      </c>
      <c r="AW57" s="28">
        <f>HLOOKUP(VLOOKUP($A57,Sheet!$A$7:$DG$148,'TN01-04'!AW$11,0),$H$1:$T$2,2,1)</f>
        <v>0</v>
      </c>
      <c r="AX57" s="28">
        <f>HLOOKUP(VLOOKUP($A57,Sheet!$A$7:$DG$148,'TN01-04'!AX$11,0),$H$1:$T$2,2,1)</f>
        <v>0</v>
      </c>
      <c r="AY57" s="28">
        <f>HLOOKUP(VLOOKUP($A57,Sheet!$A$7:$DG$148,'TN01-04'!AY$11,0),$H$1:$T$2,2,1)</f>
        <v>0</v>
      </c>
      <c r="AZ57" s="28">
        <f>HLOOKUP(VLOOKUP($A57,Sheet!$A$7:$DG$148,'TN01-04'!AZ$11,0),$H$1:$T$2,2,1)</f>
        <v>0</v>
      </c>
      <c r="BA57" s="28">
        <f>HLOOKUP(VLOOKUP($A57,Sheet!$A$7:$DG$148,'TN01-04'!BA$11,0),$H$1:$T$2,2,1)</f>
        <v>4</v>
      </c>
      <c r="BB57" s="33">
        <f>IF(VLOOKUP($A57,Sheet!$A$7:$DG$148,'TN01-04'!BB$11,0)="","",VLOOKUP($A57,Sheet!$A$7:$DG$148,'TN01-04'!BB$11,0))</f>
        <v>5</v>
      </c>
      <c r="BC57" s="36">
        <f>IF(VLOOKUP($A57,Sheet!$A$7:$DG$148,'TN01-04'!BC$11,0)="","",VLOOKUP($A57,Sheet!$A$7:$DG$148,'TN01-04'!BC$11,0))</f>
        <v>0</v>
      </c>
      <c r="BD57" s="28">
        <f>HLOOKUP(VLOOKUP($A57,Sheet!$A$7:$DG$148,'TN01-04'!BD$11,0),$H$1:$T$2,2,1)</f>
        <v>1.65</v>
      </c>
      <c r="BE57" s="28">
        <f>HLOOKUP(VLOOKUP($A57,Sheet!$A$7:$DG$148,'TN01-04'!BE$11,0),$H$1:$T$2,2,1)</f>
        <v>2.65</v>
      </c>
      <c r="BF57" s="28">
        <f>HLOOKUP(VLOOKUP($A57,Sheet!$A$7:$DG$148,'TN01-04'!BF$11,0),$H$1:$T$2,2,1)</f>
        <v>3</v>
      </c>
      <c r="BG57" s="28">
        <f>HLOOKUP(VLOOKUP($A57,Sheet!$A$7:$DG$148,'TN01-04'!BG$11,0),$H$1:$T$2,2,1)</f>
        <v>2.33</v>
      </c>
      <c r="BH57" s="28">
        <f>HLOOKUP(VLOOKUP($A57,Sheet!$A$7:$DG$148,'TN01-04'!BH$11,0),$H$1:$T$2,2,1)</f>
        <v>3</v>
      </c>
      <c r="BI57" s="28">
        <f>HLOOKUP(VLOOKUP($A57,Sheet!$A$7:$DG$148,'TN01-04'!BI$11,0),$H$1:$T$2,2,1)</f>
        <v>2</v>
      </c>
      <c r="BJ57" s="28">
        <f>HLOOKUP(VLOOKUP($A57,Sheet!$A$7:$DG$148,'TN01-04'!BJ$11,0),$H$1:$T$2,2,1)</f>
        <v>3</v>
      </c>
      <c r="BK57" s="28">
        <f>HLOOKUP(VLOOKUP($A57,Sheet!$A$7:$DG$148,'TN01-04'!BK$11,0),$H$1:$T$2,2,1)</f>
        <v>2</v>
      </c>
      <c r="BL57" s="28">
        <f>HLOOKUP(VLOOKUP($A57,Sheet!$A$7:$DG$148,'TN01-04'!BL$11,0),$H$1:$T$2,2,1)</f>
        <v>1.65</v>
      </c>
      <c r="BM57" s="28">
        <f>HLOOKUP(VLOOKUP($A57,Sheet!$A$7:$DG$148,'TN01-04'!BM$11,0),$H$1:$T$2,2,1)</f>
        <v>2</v>
      </c>
      <c r="BN57" s="28">
        <f>HLOOKUP(VLOOKUP($A57,Sheet!$A$7:$DG$148,'TN01-04'!BN$11,0),$H$1:$T$2,2,1)</f>
        <v>2.33</v>
      </c>
      <c r="BO57" s="28">
        <f>HLOOKUP(VLOOKUP($A57,Sheet!$A$7:$DG$148,'TN01-04'!BO$11,0),$H$1:$T$2,2,1)</f>
        <v>2.33</v>
      </c>
      <c r="BP57" s="28">
        <f>HLOOKUP(VLOOKUP($A57,Sheet!$A$7:$DG$148,'TN01-04'!BP$11,0),$H$1:$T$2,2,1)</f>
        <v>2.33</v>
      </c>
      <c r="BQ57" s="28">
        <f>HLOOKUP(VLOOKUP($A57,Sheet!$A$7:$DG$148,'TN01-04'!BQ$11,0),$H$1:$T$2,2,1)</f>
        <v>0</v>
      </c>
      <c r="BR57" s="28">
        <f>HLOOKUP(VLOOKUP($A57,Sheet!$A$7:$DG$148,'TN01-04'!BR$11,0),$H$1:$T$2,2,1)</f>
        <v>1.65</v>
      </c>
      <c r="BS57" s="28">
        <f>HLOOKUP(VLOOKUP($A57,Sheet!$A$7:$DG$148,'TN01-04'!BS$11,0),$H$1:$T$2,2,1)</f>
        <v>1.65</v>
      </c>
      <c r="BT57" s="28">
        <f>HLOOKUP(VLOOKUP($A57,Sheet!$A$7:$DG$148,'TN01-04'!BT$11,0),$H$1:$T$2,2,1)</f>
        <v>2.65</v>
      </c>
      <c r="BU57" s="28">
        <f>HLOOKUP(VLOOKUP($A57,Sheet!$A$7:$DG$148,'TN01-04'!BU$11,0),$H$1:$T$2,2,1)</f>
        <v>2</v>
      </c>
      <c r="BV57" s="28">
        <f>HLOOKUP(VLOOKUP($A57,Sheet!$A$7:$DG$148,'TN01-04'!BV$11,0),$H$1:$T$2,2,1)</f>
        <v>2.33</v>
      </c>
      <c r="BW57" s="28">
        <f>HLOOKUP(VLOOKUP($A57,Sheet!$A$7:$DG$148,'TN01-04'!BW$11,0),$H$1:$T$2,2,1)</f>
        <v>3.65</v>
      </c>
      <c r="BX57" s="33">
        <f>IF(VLOOKUP($A57,Sheet!$A$7:$DG$148,'TN01-04'!BX$11,0)="","",VLOOKUP($A57,Sheet!$A$7:$DG$148,'TN01-04'!BX$11,0))</f>
        <v>50</v>
      </c>
      <c r="BY57" s="36">
        <f>IF(VLOOKUP($A57,Sheet!$A$7:$DG$148,'TN01-04'!BY$11,0)="","",VLOOKUP($A57,Sheet!$A$7:$DG$148,'TN01-04'!BY$11,0))</f>
        <v>0</v>
      </c>
      <c r="BZ57" s="28">
        <f>HLOOKUP(VLOOKUP($A57,Sheet!$A$7:$DG$148,'TN01-04'!BZ$11,0),$H$1:$T$2,2,1)</f>
        <v>3.33</v>
      </c>
      <c r="CA57" s="28">
        <f>HLOOKUP(VLOOKUP($A57,Sheet!$A$7:$DG$148,'TN01-04'!CA$11,0),$H$1:$T$2,2,1)</f>
        <v>0</v>
      </c>
      <c r="CB57" s="28">
        <f>HLOOKUP(VLOOKUP($A57,Sheet!$A$7:$DG$148,'TN01-04'!CB$11,0),$H$1:$T$2,2,1)</f>
        <v>3</v>
      </c>
      <c r="CC57" s="28">
        <f>HLOOKUP(VLOOKUP($A57,Sheet!$A$7:$DG$148,'TN01-04'!CC$11,0),$H$1:$T$2,2,1)</f>
        <v>0</v>
      </c>
      <c r="CD57" s="28">
        <f>HLOOKUP(VLOOKUP($A57,Sheet!$A$7:$DG$148,'TN01-04'!CD$11,0),$H$1:$T$2,2,1)</f>
        <v>2.33</v>
      </c>
      <c r="CE57" s="28">
        <f>HLOOKUP(VLOOKUP($A57,Sheet!$A$7:$DG$148,'TN01-04'!CE$11,0),$H$1:$T$2,2,1)</f>
        <v>4</v>
      </c>
      <c r="CF57" s="28">
        <f>HLOOKUP(VLOOKUP($A57,Sheet!$A$7:$DG$148,'TN01-04'!CF$11,0),$H$1:$T$2,2,1)</f>
        <v>4</v>
      </c>
      <c r="CG57" s="28">
        <f>HLOOKUP(VLOOKUP($A57,Sheet!$A$7:$DG$148,'TN01-04'!CG$11,0),$H$1:$T$2,2,1)</f>
        <v>2</v>
      </c>
      <c r="CH57" s="28">
        <f>HLOOKUP(VLOOKUP($A57,Sheet!$A$7:$DG$148,'TN01-04'!CH$11,0),$H$1:$T$2,2,1)</f>
        <v>0</v>
      </c>
      <c r="CI57" s="28">
        <f>HLOOKUP(VLOOKUP($A57,Sheet!$A$7:$DG$148,'TN01-04'!CI$11,0),$H$1:$T$2,2,1)</f>
        <v>3.65</v>
      </c>
      <c r="CJ57" s="28">
        <f>HLOOKUP(VLOOKUP($A57,Sheet!$A$7:$DG$148,'TN01-04'!CJ$11,0),$H$1:$T$2,2,1)</f>
        <v>0</v>
      </c>
      <c r="CK57" s="28">
        <f>HLOOKUP(VLOOKUP($A57,Sheet!$A$7:$DG$148,'TN01-04'!CK$11,0),$H$1:$T$2,2,1)</f>
        <v>0</v>
      </c>
      <c r="CL57" s="28">
        <f>HLOOKUP(VLOOKUP($A57,Sheet!$A$7:$DG$148,'TN01-04'!CL$11,0),$H$1:$T$2,2,1)</f>
        <v>0</v>
      </c>
      <c r="CM57" s="28">
        <f>HLOOKUP(VLOOKUP($A57,Sheet!$A$7:$DG$148,'TN01-04'!CM$11,0),$H$1:$T$2,2,1)</f>
        <v>0</v>
      </c>
      <c r="CN57" s="28">
        <f>HLOOKUP(VLOOKUP($A57,Sheet!$A$7:$DG$148,'TN01-04'!CN$11,0),$H$1:$T$2,2,1)</f>
        <v>2</v>
      </c>
      <c r="CO57" s="28">
        <f>HLOOKUP(VLOOKUP($A57,Sheet!$A$7:$DG$148,'TN01-04'!CO$11,0),$H$1:$T$2,2,1)</f>
        <v>2.65</v>
      </c>
      <c r="CP57" s="28">
        <f>HLOOKUP(VLOOKUP($A57,Sheet!$A$7:$DG$148,'TN01-04'!CP$11,0),$H$1:$T$2,2,1)</f>
        <v>3.65</v>
      </c>
      <c r="CQ57" s="28">
        <f>HLOOKUP(VLOOKUP($A57,Sheet!$A$7:$DG$148,'TN01-04'!CQ$11,0),$H$1:$T$2,2,1)</f>
        <v>2</v>
      </c>
      <c r="CR57" s="28">
        <f>HLOOKUP(VLOOKUP($A57,Sheet!$A$7:$DG$148,'TN01-04'!CR$11,0),$H$1:$T$2,2,1)</f>
        <v>3.65</v>
      </c>
      <c r="CS57" s="33">
        <f>IF(VLOOKUP($A57,Sheet!$A$7:$DG$148,'TN01-04'!CS$11,0)="","",VLOOKUP($A57,Sheet!$A$7:$DG$148,'TN01-04'!CS$11,0))</f>
        <v>27</v>
      </c>
      <c r="CT57" s="36">
        <f>IF(VLOOKUP($A57,Sheet!$A$7:$DG$148,'TN01-04'!CT$11,0)="","",VLOOKUP($A57,Sheet!$A$7:$DG$148,'TN01-04'!CT$11,0))</f>
        <v>0</v>
      </c>
      <c r="CU57" s="38">
        <f t="shared" si="2"/>
        <v>128</v>
      </c>
      <c r="CV57" s="38">
        <f t="shared" si="2"/>
        <v>0</v>
      </c>
      <c r="CW57" s="38">
        <f t="shared" si="3"/>
        <v>0</v>
      </c>
      <c r="CX57" s="38">
        <f t="shared" si="4"/>
        <v>128</v>
      </c>
      <c r="CY57" s="38">
        <f t="shared" si="5"/>
        <v>2.6</v>
      </c>
      <c r="CZ57" s="38"/>
      <c r="DA57" s="28">
        <f>HLOOKUP(VLOOKUP($A57,Sheet!$A$7:$DG$148,'TN01-04'!DA$11,0),$H$1:$T$2,2,1)</f>
        <v>0</v>
      </c>
      <c r="DB57" s="28">
        <f>HLOOKUP(VLOOKUP($A57,Sheet!$A$7:$DG$148,'TN01-04'!DB$11,0),$H$1:$T$2,2,1)</f>
        <v>0</v>
      </c>
      <c r="DC57" s="28">
        <f>HLOOKUP(VLOOKUP($A57,Sheet!$A$7:$DG$148,'TN01-04'!DC$11,0),$H$1:$T$2,2,1)</f>
        <v>3</v>
      </c>
      <c r="DD57" s="28">
        <f>HLOOKUP(VLOOKUP($A57,Sheet!$A$7:$DG$148,'TN01-04'!DD$11,0),$H$1:$T$2,2,1)</f>
        <v>0</v>
      </c>
      <c r="DE57" s="38"/>
      <c r="DF57" s="38">
        <f t="shared" si="6"/>
        <v>3</v>
      </c>
      <c r="DG57" s="38"/>
      <c r="DH57" s="33">
        <f>IF(VLOOKUP($A57,Sheet!$A$7:$DG$148,'TN01-04'!DH$11,0)="","",VLOOKUP($A57,Sheet!$A$7:$DG$148,'TN01-04'!DH$11,0))</f>
        <v>5</v>
      </c>
      <c r="DI57" s="36">
        <f>IF(VLOOKUP($A57,Sheet!$A$7:$DG$148,'TN01-04'!DI$11,0)="","",VLOOKUP($A57,Sheet!$A$7:$DG$148,'TN01-04'!DI$11,0))</f>
        <v>0</v>
      </c>
      <c r="DJ57" s="38">
        <f t="shared" si="7"/>
        <v>133</v>
      </c>
      <c r="DK57" s="38">
        <f t="shared" si="8"/>
        <v>0</v>
      </c>
      <c r="DL57" s="38">
        <f t="shared" si="9"/>
        <v>2.62</v>
      </c>
      <c r="DM57" s="38"/>
      <c r="DN57" s="33">
        <f>IF(VLOOKUP($A57,Sheet!$A$7:$DG$148,'TN01-04'!DN$11,0)="","",VLOOKUP($A57,Sheet!$A$7:$DG$148,'TN01-04'!DN$11,0))</f>
        <v>138</v>
      </c>
      <c r="DO57" s="36">
        <f>IF(VLOOKUP($A57,Sheet!$A$7:$DG$148,'TN01-04'!DO$11,0)="","",VLOOKUP($A57,Sheet!$A$7:$DG$148,'TN01-04'!DO$11,0))</f>
        <v>0</v>
      </c>
      <c r="DP57" s="28">
        <f>IF(VLOOKUP($A57,Sheet!$A$7:$DG$148,'TN01-04'!DP$11,0)="","",VLOOKUP($A57,Sheet!$A$7:$DG$148,'TN01-04'!DP$11,0))</f>
        <v>137</v>
      </c>
      <c r="DQ57" s="28">
        <f>IF(VLOOKUP($A57,Sheet!$A$7:$DG$148,'TN01-04'!DQ$11,0)="","",VLOOKUP($A57,Sheet!$A$7:$DG$148,'TN01-04'!DQ$11,0))</f>
        <v>138</v>
      </c>
      <c r="DR57" s="28">
        <f>IF(VLOOKUP($A57,Sheet!$A$7:$DG$148,'TN01-04'!DR$11,0)="","",VLOOKUP($A57,Sheet!$A$7:$DG$148,'TN01-04'!DR$11,0))</f>
        <v>6.64</v>
      </c>
      <c r="DS57" s="28">
        <f>IF(VLOOKUP($A57,Sheet!$A$7:$DG$148,'TN01-04'!DS$11,0)="","",VLOOKUP($A57,Sheet!$A$7:$DG$148,'TN01-04'!DS$11,0))</f>
        <v>2.62</v>
      </c>
      <c r="DT57" s="28" t="str">
        <f>IF(VLOOKUP($A57,Sheet!$A$7:$DG$148,'TN01-04'!DT$11,0)="","",VLOOKUP($A57,Sheet!$A$7:$DG$148,'TN01-04'!DT$11,0))</f>
        <v/>
      </c>
      <c r="DU57" s="42">
        <f t="shared" si="10"/>
        <v>0</v>
      </c>
    </row>
    <row r="58" spans="1:125" ht="15.95" customHeight="1" x14ac:dyDescent="0.2">
      <c r="A58" s="25">
        <v>2221724248</v>
      </c>
      <c r="B58" s="26" t="s">
        <v>16</v>
      </c>
      <c r="C58" s="26" t="s">
        <v>69</v>
      </c>
      <c r="D58" s="26" t="s">
        <v>74</v>
      </c>
      <c r="E58" s="27">
        <v>35854</v>
      </c>
      <c r="F58" s="26" t="s">
        <v>210</v>
      </c>
      <c r="G58" s="26" t="s">
        <v>212</v>
      </c>
      <c r="H58" s="28">
        <f>HLOOKUP(VLOOKUP($A58,Sheet!$A$7:$DG$148,'TN01-04'!H$11,0),$H$1:$T$2,2,1)</f>
        <v>3.33</v>
      </c>
      <c r="I58" s="28">
        <f>HLOOKUP(VLOOKUP($A58,Sheet!$A$7:$DG$148,'TN01-04'!I$11,0),$H$1:$T$2,2,1)</f>
        <v>3</v>
      </c>
      <c r="J58" s="28">
        <f>HLOOKUP(VLOOKUP($A58,Sheet!$A$7:$DG$148,'TN01-04'!J$11,0),$H$1:$T$2,2,1)</f>
        <v>3.33</v>
      </c>
      <c r="K58" s="28">
        <f>HLOOKUP(VLOOKUP($A58,Sheet!$A$7:$DG$148,'TN01-04'!K$11,0),$H$1:$T$2,2,1)</f>
        <v>4</v>
      </c>
      <c r="L58" s="28">
        <f>HLOOKUP(VLOOKUP($A58,Sheet!$A$7:$DG$148,'TN01-04'!L$11,0),$H$1:$T$2,2,1)</f>
        <v>2.65</v>
      </c>
      <c r="M58" s="28">
        <f>HLOOKUP(VLOOKUP($A58,Sheet!$A$7:$DG$148,'TN01-04'!M$11,0),$H$1:$T$2,2,1)</f>
        <v>4</v>
      </c>
      <c r="N58" s="28">
        <f>HLOOKUP(VLOOKUP($A58,Sheet!$A$7:$DG$148,'TN01-04'!N$11,0),$H$1:$T$2,2,1)</f>
        <v>3.33</v>
      </c>
      <c r="O58" s="28">
        <f>HLOOKUP(VLOOKUP($A58,Sheet!$A$7:$DG$148,'TN01-04'!O$11,0),$H$1:$T$2,2,1)</f>
        <v>0</v>
      </c>
      <c r="P58" s="28">
        <f>HLOOKUP(VLOOKUP($A58,Sheet!$A$7:$DG$148,'TN01-04'!P$11,0),$H$1:$T$2,2,1)</f>
        <v>4</v>
      </c>
      <c r="Q58" s="28">
        <f>HLOOKUP(VLOOKUP($A58,Sheet!$A$7:$DG$148,'TN01-04'!Q$11,0),$H$1:$T$2,2,1)</f>
        <v>0</v>
      </c>
      <c r="R58" s="28">
        <f>HLOOKUP(VLOOKUP($A58,Sheet!$A$7:$DG$148,'TN01-04'!R$11,0),$H$1:$T$2,2,1)</f>
        <v>0</v>
      </c>
      <c r="S58" s="28">
        <f>HLOOKUP(VLOOKUP($A58,Sheet!$A$7:$DG$148,'TN01-04'!S$11,0),$H$1:$T$2,2,1)</f>
        <v>0</v>
      </c>
      <c r="T58" s="28">
        <f>HLOOKUP(VLOOKUP($A58,Sheet!$A$7:$DG$148,'TN01-04'!T$11,0),$H$1:$T$2,2,1)</f>
        <v>3.33</v>
      </c>
      <c r="U58" s="28">
        <f>HLOOKUP(VLOOKUP($A58,Sheet!$A$7:$DG$148,'TN01-04'!U$11,0),$H$1:$T$2,2,1)</f>
        <v>2.65</v>
      </c>
      <c r="V58" s="28">
        <f>HLOOKUP(VLOOKUP($A58,Sheet!$A$7:$DG$148,'TN01-04'!V$11,0),$H$1:$T$2,2,1)</f>
        <v>0</v>
      </c>
      <c r="W58" s="28">
        <f>HLOOKUP(VLOOKUP($A58,Sheet!$A$7:$DG$148,'TN01-04'!W$11,0),$H$1:$T$2,2,1)</f>
        <v>3.65</v>
      </c>
      <c r="X58" s="28">
        <f>HLOOKUP(VLOOKUP($A58,Sheet!$A$7:$DG$148,'TN01-04'!X$11,0),$H$1:$T$2,2,1)</f>
        <v>3.65</v>
      </c>
      <c r="Y58" s="28">
        <f>HLOOKUP(VLOOKUP($A58,Sheet!$A$7:$DG$148,'TN01-04'!Y$11,0),$H$1:$T$2,2,1)</f>
        <v>1.65</v>
      </c>
      <c r="Z58" s="28">
        <f>HLOOKUP(VLOOKUP($A58,Sheet!$A$7:$DG$148,'TN01-04'!Z$11,0),$H$1:$T$2,2,1)</f>
        <v>2.33</v>
      </c>
      <c r="AA58" s="28">
        <f>HLOOKUP(VLOOKUP($A58,Sheet!$A$7:$DG$148,'TN01-04'!AA$11,0),$H$1:$T$2,2,1)</f>
        <v>1.65</v>
      </c>
      <c r="AB58" s="28">
        <f>HLOOKUP(VLOOKUP($A58,Sheet!$A$7:$DG$148,'TN01-04'!AB$11,0),$H$1:$T$2,2,1)</f>
        <v>3.65</v>
      </c>
      <c r="AC58" s="28">
        <f>HLOOKUP(VLOOKUP($A58,Sheet!$A$7:$DG$148,'TN01-04'!AC$11,0),$H$1:$T$2,2,1)</f>
        <v>3</v>
      </c>
      <c r="AD58" s="28">
        <f>HLOOKUP(VLOOKUP($A58,Sheet!$A$7:$DG$148,'TN01-04'!AD$11,0),$H$1:$T$2,2,1)</f>
        <v>4</v>
      </c>
      <c r="AE58" s="28">
        <f>HLOOKUP(VLOOKUP($A58,Sheet!$A$7:$DG$148,'TN01-04'!AE$11,0),$H$1:$T$2,2,1)</f>
        <v>3.33</v>
      </c>
      <c r="AF58" s="28">
        <f>HLOOKUP(VLOOKUP($A58,Sheet!$A$7:$DG$148,'TN01-04'!AF$11,0),$H$1:$T$2,2,1)</f>
        <v>3.65</v>
      </c>
      <c r="AG58" s="28">
        <f>HLOOKUP(VLOOKUP($A58,Sheet!$A$7:$DG$148,'TN01-04'!AG$11,0),$H$1:$T$2,2,1)</f>
        <v>3</v>
      </c>
      <c r="AH58" s="28">
        <f>HLOOKUP(VLOOKUP($A58,Sheet!$A$7:$DG$148,'TN01-04'!AH$11,0),$H$1:$T$2,2,1)</f>
        <v>3</v>
      </c>
      <c r="AI58" s="28">
        <f>HLOOKUP(VLOOKUP($A58,Sheet!$A$7:$DG$148,'TN01-04'!AI$11,0),$H$1:$T$2,2,1)</f>
        <v>2.33</v>
      </c>
      <c r="AJ58" s="28">
        <f>HLOOKUP(VLOOKUP($A58,Sheet!$A$7:$DG$148,'TN01-04'!AJ$11,0),$H$1:$T$2,2,1)</f>
        <v>3.65</v>
      </c>
      <c r="AK58" s="33">
        <f>IF(VLOOKUP($A58,Sheet!$A$7:$DG$148,'TN01-04'!AK$11,0)="","",VLOOKUP($A58,Sheet!$A$7:$DG$148,'TN01-04'!AK$11,0))</f>
        <v>51</v>
      </c>
      <c r="AL58" s="36">
        <f>IF(VLOOKUP($A58,Sheet!$A$7:$DG$148,'TN01-04'!AL$11,0)="","",VLOOKUP($A58,Sheet!$A$7:$DG$148,'TN01-04'!AL$11,0))</f>
        <v>0</v>
      </c>
      <c r="AM58" s="28">
        <f>HLOOKUP(VLOOKUP($A58,Sheet!$A$7:$DG$148,'TN01-04'!AM$11,0),$H$1:$T$2,2,1)</f>
        <v>2.33</v>
      </c>
      <c r="AN58" s="28">
        <f>HLOOKUP(VLOOKUP($A58,Sheet!$A$7:$DG$148,'TN01-04'!AN$11,0),$H$1:$T$2,2,1)</f>
        <v>3</v>
      </c>
      <c r="AO58" s="28">
        <f>HLOOKUP(VLOOKUP($A58,Sheet!$A$7:$DG$148,'TN01-04'!AO$11,0),$H$1:$T$2,2,1)</f>
        <v>3.33</v>
      </c>
      <c r="AP58" s="28">
        <f>HLOOKUP(VLOOKUP($A58,Sheet!$A$7:$DG$148,'TN01-04'!AP$11,0),$H$1:$T$2,2,1)</f>
        <v>0</v>
      </c>
      <c r="AQ58" s="28">
        <f>HLOOKUP(VLOOKUP($A58,Sheet!$A$7:$DG$148,'TN01-04'!AQ$11,0),$H$1:$T$2,2,1)</f>
        <v>0</v>
      </c>
      <c r="AR58" s="28">
        <f>HLOOKUP(VLOOKUP($A58,Sheet!$A$7:$DG$148,'TN01-04'!AR$11,0),$H$1:$T$2,2,1)</f>
        <v>0</v>
      </c>
      <c r="AS58" s="28">
        <f>HLOOKUP(VLOOKUP($A58,Sheet!$A$7:$DG$148,'TN01-04'!AS$11,0),$H$1:$T$2,2,1)</f>
        <v>0</v>
      </c>
      <c r="AT58" s="28">
        <f>HLOOKUP(VLOOKUP($A58,Sheet!$A$7:$DG$148,'TN01-04'!AT$11,0),$H$1:$T$2,2,1)</f>
        <v>0</v>
      </c>
      <c r="AU58" s="28">
        <f>HLOOKUP(VLOOKUP($A58,Sheet!$A$7:$DG$148,'TN01-04'!AU$11,0),$H$1:$T$2,2,1)</f>
        <v>3</v>
      </c>
      <c r="AV58" s="28">
        <f>HLOOKUP(VLOOKUP($A58,Sheet!$A$7:$DG$148,'TN01-04'!AV$11,0),$H$1:$T$2,2,1)</f>
        <v>0</v>
      </c>
      <c r="AW58" s="28">
        <f>HLOOKUP(VLOOKUP($A58,Sheet!$A$7:$DG$148,'TN01-04'!AW$11,0),$H$1:$T$2,2,1)</f>
        <v>0</v>
      </c>
      <c r="AX58" s="28">
        <f>HLOOKUP(VLOOKUP($A58,Sheet!$A$7:$DG$148,'TN01-04'!AX$11,0),$H$1:$T$2,2,1)</f>
        <v>0</v>
      </c>
      <c r="AY58" s="28">
        <f>HLOOKUP(VLOOKUP($A58,Sheet!$A$7:$DG$148,'TN01-04'!AY$11,0),$H$1:$T$2,2,1)</f>
        <v>0</v>
      </c>
      <c r="AZ58" s="28">
        <f>HLOOKUP(VLOOKUP($A58,Sheet!$A$7:$DG$148,'TN01-04'!AZ$11,0),$H$1:$T$2,2,1)</f>
        <v>0</v>
      </c>
      <c r="BA58" s="28">
        <f>HLOOKUP(VLOOKUP($A58,Sheet!$A$7:$DG$148,'TN01-04'!BA$11,0),$H$1:$T$2,2,1)</f>
        <v>1.65</v>
      </c>
      <c r="BB58" s="33">
        <f>IF(VLOOKUP($A58,Sheet!$A$7:$DG$148,'TN01-04'!BB$11,0)="","",VLOOKUP($A58,Sheet!$A$7:$DG$148,'TN01-04'!BB$11,0))</f>
        <v>5</v>
      </c>
      <c r="BC58" s="36">
        <f>IF(VLOOKUP($A58,Sheet!$A$7:$DG$148,'TN01-04'!BC$11,0)="","",VLOOKUP($A58,Sheet!$A$7:$DG$148,'TN01-04'!BC$11,0))</f>
        <v>0</v>
      </c>
      <c r="BD58" s="28">
        <f>HLOOKUP(VLOOKUP($A58,Sheet!$A$7:$DG$148,'TN01-04'!BD$11,0),$H$1:$T$2,2,1)</f>
        <v>1.65</v>
      </c>
      <c r="BE58" s="28">
        <f>HLOOKUP(VLOOKUP($A58,Sheet!$A$7:$DG$148,'TN01-04'!BE$11,0),$H$1:$T$2,2,1)</f>
        <v>3</v>
      </c>
      <c r="BF58" s="28">
        <f>HLOOKUP(VLOOKUP($A58,Sheet!$A$7:$DG$148,'TN01-04'!BF$11,0),$H$1:$T$2,2,1)</f>
        <v>1.65</v>
      </c>
      <c r="BG58" s="28">
        <f>HLOOKUP(VLOOKUP($A58,Sheet!$A$7:$DG$148,'TN01-04'!BG$11,0),$H$1:$T$2,2,1)</f>
        <v>3</v>
      </c>
      <c r="BH58" s="28">
        <f>HLOOKUP(VLOOKUP($A58,Sheet!$A$7:$DG$148,'TN01-04'!BH$11,0),$H$1:$T$2,2,1)</f>
        <v>3</v>
      </c>
      <c r="BI58" s="28">
        <f>HLOOKUP(VLOOKUP($A58,Sheet!$A$7:$DG$148,'TN01-04'!BI$11,0),$H$1:$T$2,2,1)</f>
        <v>3</v>
      </c>
      <c r="BJ58" s="28">
        <f>HLOOKUP(VLOOKUP($A58,Sheet!$A$7:$DG$148,'TN01-04'!BJ$11,0),$H$1:$T$2,2,1)</f>
        <v>3.65</v>
      </c>
      <c r="BK58" s="28">
        <f>HLOOKUP(VLOOKUP($A58,Sheet!$A$7:$DG$148,'TN01-04'!BK$11,0),$H$1:$T$2,2,1)</f>
        <v>1.65</v>
      </c>
      <c r="BL58" s="28">
        <f>HLOOKUP(VLOOKUP($A58,Sheet!$A$7:$DG$148,'TN01-04'!BL$11,0),$H$1:$T$2,2,1)</f>
        <v>1.65</v>
      </c>
      <c r="BM58" s="28">
        <f>HLOOKUP(VLOOKUP($A58,Sheet!$A$7:$DG$148,'TN01-04'!BM$11,0),$H$1:$T$2,2,1)</f>
        <v>3</v>
      </c>
      <c r="BN58" s="28">
        <f>HLOOKUP(VLOOKUP($A58,Sheet!$A$7:$DG$148,'TN01-04'!BN$11,0),$H$1:$T$2,2,1)</f>
        <v>1.65</v>
      </c>
      <c r="BO58" s="28">
        <f>HLOOKUP(VLOOKUP($A58,Sheet!$A$7:$DG$148,'TN01-04'!BO$11,0),$H$1:$T$2,2,1)</f>
        <v>2.65</v>
      </c>
      <c r="BP58" s="28">
        <f>HLOOKUP(VLOOKUP($A58,Sheet!$A$7:$DG$148,'TN01-04'!BP$11,0),$H$1:$T$2,2,1)</f>
        <v>2.33</v>
      </c>
      <c r="BQ58" s="28">
        <f>HLOOKUP(VLOOKUP($A58,Sheet!$A$7:$DG$148,'TN01-04'!BQ$11,0),$H$1:$T$2,2,1)</f>
        <v>0</v>
      </c>
      <c r="BR58" s="28">
        <f>HLOOKUP(VLOOKUP($A58,Sheet!$A$7:$DG$148,'TN01-04'!BR$11,0),$H$1:$T$2,2,1)</f>
        <v>4</v>
      </c>
      <c r="BS58" s="28">
        <f>HLOOKUP(VLOOKUP($A58,Sheet!$A$7:$DG$148,'TN01-04'!BS$11,0),$H$1:$T$2,2,1)</f>
        <v>2</v>
      </c>
      <c r="BT58" s="28">
        <f>HLOOKUP(VLOOKUP($A58,Sheet!$A$7:$DG$148,'TN01-04'!BT$11,0),$H$1:$T$2,2,1)</f>
        <v>2.65</v>
      </c>
      <c r="BU58" s="28">
        <f>HLOOKUP(VLOOKUP($A58,Sheet!$A$7:$DG$148,'TN01-04'!BU$11,0),$H$1:$T$2,2,1)</f>
        <v>2</v>
      </c>
      <c r="BV58" s="28">
        <f>HLOOKUP(VLOOKUP($A58,Sheet!$A$7:$DG$148,'TN01-04'!BV$11,0),$H$1:$T$2,2,1)</f>
        <v>2.65</v>
      </c>
      <c r="BW58" s="28">
        <f>HLOOKUP(VLOOKUP($A58,Sheet!$A$7:$DG$148,'TN01-04'!BW$11,0),$H$1:$T$2,2,1)</f>
        <v>3.65</v>
      </c>
      <c r="BX58" s="33">
        <f>IF(VLOOKUP($A58,Sheet!$A$7:$DG$148,'TN01-04'!BX$11,0)="","",VLOOKUP($A58,Sheet!$A$7:$DG$148,'TN01-04'!BX$11,0))</f>
        <v>50</v>
      </c>
      <c r="BY58" s="36">
        <f>IF(VLOOKUP($A58,Sheet!$A$7:$DG$148,'TN01-04'!BY$11,0)="","",VLOOKUP($A58,Sheet!$A$7:$DG$148,'TN01-04'!BY$11,0))</f>
        <v>0</v>
      </c>
      <c r="BZ58" s="28">
        <f>HLOOKUP(VLOOKUP($A58,Sheet!$A$7:$DG$148,'TN01-04'!BZ$11,0),$H$1:$T$2,2,1)</f>
        <v>0</v>
      </c>
      <c r="CA58" s="28">
        <f>HLOOKUP(VLOOKUP($A58,Sheet!$A$7:$DG$148,'TN01-04'!CA$11,0),$H$1:$T$2,2,1)</f>
        <v>3</v>
      </c>
      <c r="CB58" s="28">
        <f>HLOOKUP(VLOOKUP($A58,Sheet!$A$7:$DG$148,'TN01-04'!CB$11,0),$H$1:$T$2,2,1)</f>
        <v>3.65</v>
      </c>
      <c r="CC58" s="28">
        <f>HLOOKUP(VLOOKUP($A58,Sheet!$A$7:$DG$148,'TN01-04'!CC$11,0),$H$1:$T$2,2,1)</f>
        <v>0</v>
      </c>
      <c r="CD58" s="28">
        <f>HLOOKUP(VLOOKUP($A58,Sheet!$A$7:$DG$148,'TN01-04'!CD$11,0),$H$1:$T$2,2,1)</f>
        <v>2</v>
      </c>
      <c r="CE58" s="28">
        <f>HLOOKUP(VLOOKUP($A58,Sheet!$A$7:$DG$148,'TN01-04'!CE$11,0),$H$1:$T$2,2,1)</f>
        <v>2</v>
      </c>
      <c r="CF58" s="28">
        <f>HLOOKUP(VLOOKUP($A58,Sheet!$A$7:$DG$148,'TN01-04'!CF$11,0),$H$1:$T$2,2,1)</f>
        <v>4</v>
      </c>
      <c r="CG58" s="28">
        <f>HLOOKUP(VLOOKUP($A58,Sheet!$A$7:$DG$148,'TN01-04'!CG$11,0),$H$1:$T$2,2,1)</f>
        <v>2</v>
      </c>
      <c r="CH58" s="28">
        <f>HLOOKUP(VLOOKUP($A58,Sheet!$A$7:$DG$148,'TN01-04'!CH$11,0),$H$1:$T$2,2,1)</f>
        <v>0</v>
      </c>
      <c r="CI58" s="28">
        <f>HLOOKUP(VLOOKUP($A58,Sheet!$A$7:$DG$148,'TN01-04'!CI$11,0),$H$1:$T$2,2,1)</f>
        <v>0</v>
      </c>
      <c r="CJ58" s="28">
        <f>HLOOKUP(VLOOKUP($A58,Sheet!$A$7:$DG$148,'TN01-04'!CJ$11,0),$H$1:$T$2,2,1)</f>
        <v>0</v>
      </c>
      <c r="CK58" s="28">
        <f>HLOOKUP(VLOOKUP($A58,Sheet!$A$7:$DG$148,'TN01-04'!CK$11,0),$H$1:$T$2,2,1)</f>
        <v>0</v>
      </c>
      <c r="CL58" s="28">
        <f>HLOOKUP(VLOOKUP($A58,Sheet!$A$7:$DG$148,'TN01-04'!CL$11,0),$H$1:$T$2,2,1)</f>
        <v>0</v>
      </c>
      <c r="CM58" s="28">
        <f>HLOOKUP(VLOOKUP($A58,Sheet!$A$7:$DG$148,'TN01-04'!CM$11,0),$H$1:$T$2,2,1)</f>
        <v>2.33</v>
      </c>
      <c r="CN58" s="28">
        <f>HLOOKUP(VLOOKUP($A58,Sheet!$A$7:$DG$148,'TN01-04'!CN$11,0),$H$1:$T$2,2,1)</f>
        <v>1.65</v>
      </c>
      <c r="CO58" s="28">
        <f>HLOOKUP(VLOOKUP($A58,Sheet!$A$7:$DG$148,'TN01-04'!CO$11,0),$H$1:$T$2,2,1)</f>
        <v>4</v>
      </c>
      <c r="CP58" s="28">
        <f>HLOOKUP(VLOOKUP($A58,Sheet!$A$7:$DG$148,'TN01-04'!CP$11,0),$H$1:$T$2,2,1)</f>
        <v>2.65</v>
      </c>
      <c r="CQ58" s="28">
        <f>HLOOKUP(VLOOKUP($A58,Sheet!$A$7:$DG$148,'TN01-04'!CQ$11,0),$H$1:$T$2,2,1)</f>
        <v>4</v>
      </c>
      <c r="CR58" s="28">
        <f>HLOOKUP(VLOOKUP($A58,Sheet!$A$7:$DG$148,'TN01-04'!CR$11,0),$H$1:$T$2,2,1)</f>
        <v>3.33</v>
      </c>
      <c r="CS58" s="33">
        <f>IF(VLOOKUP($A58,Sheet!$A$7:$DG$148,'TN01-04'!CS$11,0)="","",VLOOKUP($A58,Sheet!$A$7:$DG$148,'TN01-04'!CS$11,0))</f>
        <v>27</v>
      </c>
      <c r="CT58" s="36">
        <f>IF(VLOOKUP($A58,Sheet!$A$7:$DG$148,'TN01-04'!CT$11,0)="","",VLOOKUP($A58,Sheet!$A$7:$DG$148,'TN01-04'!CT$11,0))</f>
        <v>0</v>
      </c>
      <c r="CU58" s="38">
        <f t="shared" si="2"/>
        <v>128</v>
      </c>
      <c r="CV58" s="38">
        <f t="shared" si="2"/>
        <v>0</v>
      </c>
      <c r="CW58" s="38">
        <f t="shared" si="3"/>
        <v>0</v>
      </c>
      <c r="CX58" s="38">
        <f t="shared" si="4"/>
        <v>128</v>
      </c>
      <c r="CY58" s="38">
        <f t="shared" si="5"/>
        <v>2.81</v>
      </c>
      <c r="CZ58" s="38"/>
      <c r="DA58" s="28">
        <f>HLOOKUP(VLOOKUP($A58,Sheet!$A$7:$DG$148,'TN01-04'!DA$11,0),$H$1:$T$2,2,1)</f>
        <v>0</v>
      </c>
      <c r="DB58" s="28">
        <f>HLOOKUP(VLOOKUP($A58,Sheet!$A$7:$DG$148,'TN01-04'!DB$11,0),$H$1:$T$2,2,1)</f>
        <v>0</v>
      </c>
      <c r="DC58" s="28">
        <f>HLOOKUP(VLOOKUP($A58,Sheet!$A$7:$DG$148,'TN01-04'!DC$11,0),$H$1:$T$2,2,1)</f>
        <v>3.33</v>
      </c>
      <c r="DD58" s="28">
        <f>HLOOKUP(VLOOKUP($A58,Sheet!$A$7:$DG$148,'TN01-04'!DD$11,0),$H$1:$T$2,2,1)</f>
        <v>0</v>
      </c>
      <c r="DE58" s="38"/>
      <c r="DF58" s="38">
        <f t="shared" si="6"/>
        <v>3.33</v>
      </c>
      <c r="DG58" s="38"/>
      <c r="DH58" s="33">
        <f>IF(VLOOKUP($A58,Sheet!$A$7:$DG$148,'TN01-04'!DH$11,0)="","",VLOOKUP($A58,Sheet!$A$7:$DG$148,'TN01-04'!DH$11,0))</f>
        <v>5</v>
      </c>
      <c r="DI58" s="36">
        <f>IF(VLOOKUP($A58,Sheet!$A$7:$DG$148,'TN01-04'!DI$11,0)="","",VLOOKUP($A58,Sheet!$A$7:$DG$148,'TN01-04'!DI$11,0))</f>
        <v>0</v>
      </c>
      <c r="DJ58" s="38">
        <f t="shared" si="7"/>
        <v>133</v>
      </c>
      <c r="DK58" s="38">
        <f t="shared" si="8"/>
        <v>0</v>
      </c>
      <c r="DL58" s="38">
        <f t="shared" si="9"/>
        <v>2.83</v>
      </c>
      <c r="DM58" s="38"/>
      <c r="DN58" s="33">
        <f>IF(VLOOKUP($A58,Sheet!$A$7:$DG$148,'TN01-04'!DN$11,0)="","",VLOOKUP($A58,Sheet!$A$7:$DG$148,'TN01-04'!DN$11,0))</f>
        <v>138</v>
      </c>
      <c r="DO58" s="36">
        <f>IF(VLOOKUP($A58,Sheet!$A$7:$DG$148,'TN01-04'!DO$11,0)="","",VLOOKUP($A58,Sheet!$A$7:$DG$148,'TN01-04'!DO$11,0))</f>
        <v>0</v>
      </c>
      <c r="DP58" s="28">
        <f>IF(VLOOKUP($A58,Sheet!$A$7:$DG$148,'TN01-04'!DP$11,0)="","",VLOOKUP($A58,Sheet!$A$7:$DG$148,'TN01-04'!DP$11,0))</f>
        <v>137</v>
      </c>
      <c r="DQ58" s="28">
        <f>IF(VLOOKUP($A58,Sheet!$A$7:$DG$148,'TN01-04'!DQ$11,0)="","",VLOOKUP($A58,Sheet!$A$7:$DG$148,'TN01-04'!DQ$11,0))</f>
        <v>138</v>
      </c>
      <c r="DR58" s="28">
        <f>IF(VLOOKUP($A58,Sheet!$A$7:$DG$148,'TN01-04'!DR$11,0)="","",VLOOKUP($A58,Sheet!$A$7:$DG$148,'TN01-04'!DR$11,0))</f>
        <v>6.91</v>
      </c>
      <c r="DS58" s="28">
        <f>IF(VLOOKUP($A58,Sheet!$A$7:$DG$148,'TN01-04'!DS$11,0)="","",VLOOKUP($A58,Sheet!$A$7:$DG$148,'TN01-04'!DS$11,0))</f>
        <v>2.83</v>
      </c>
      <c r="DT58" s="28" t="str">
        <f>IF(VLOOKUP($A58,Sheet!$A$7:$DG$148,'TN01-04'!DT$11,0)="","",VLOOKUP($A58,Sheet!$A$7:$DG$148,'TN01-04'!DT$11,0))</f>
        <v/>
      </c>
      <c r="DU58" s="42">
        <f t="shared" si="10"/>
        <v>0</v>
      </c>
    </row>
    <row r="59" spans="1:125" ht="15.95" customHeight="1" x14ac:dyDescent="0.2">
      <c r="A59" s="25">
        <v>2220326390</v>
      </c>
      <c r="B59" s="26" t="s">
        <v>23</v>
      </c>
      <c r="C59" s="26" t="s">
        <v>48</v>
      </c>
      <c r="D59" s="26" t="s">
        <v>21</v>
      </c>
      <c r="E59" s="27">
        <v>35778</v>
      </c>
      <c r="F59" s="26" t="s">
        <v>209</v>
      </c>
      <c r="G59" s="26" t="s">
        <v>212</v>
      </c>
      <c r="H59" s="28">
        <f>HLOOKUP(VLOOKUP($A59,Sheet!$A$7:$DG$148,'TN01-04'!H$11,0),$H$1:$T$2,2,1)</f>
        <v>4</v>
      </c>
      <c r="I59" s="28">
        <f>HLOOKUP(VLOOKUP($A59,Sheet!$A$7:$DG$148,'TN01-04'!I$11,0),$H$1:$T$2,2,1)</f>
        <v>3.65</v>
      </c>
      <c r="J59" s="28">
        <f>HLOOKUP(VLOOKUP($A59,Sheet!$A$7:$DG$148,'TN01-04'!J$11,0),$H$1:$T$2,2,1)</f>
        <v>3.33</v>
      </c>
      <c r="K59" s="28">
        <f>HLOOKUP(VLOOKUP($A59,Sheet!$A$7:$DG$148,'TN01-04'!K$11,0),$H$1:$T$2,2,1)</f>
        <v>2.65</v>
      </c>
      <c r="L59" s="28">
        <f>HLOOKUP(VLOOKUP($A59,Sheet!$A$7:$DG$148,'TN01-04'!L$11,0),$H$1:$T$2,2,1)</f>
        <v>3.33</v>
      </c>
      <c r="M59" s="28">
        <f>HLOOKUP(VLOOKUP($A59,Sheet!$A$7:$DG$148,'TN01-04'!M$11,0),$H$1:$T$2,2,1)</f>
        <v>2.65</v>
      </c>
      <c r="N59" s="28">
        <f>HLOOKUP(VLOOKUP($A59,Sheet!$A$7:$DG$148,'TN01-04'!N$11,0),$H$1:$T$2,2,1)</f>
        <v>3.33</v>
      </c>
      <c r="O59" s="28">
        <f>HLOOKUP(VLOOKUP($A59,Sheet!$A$7:$DG$148,'TN01-04'!O$11,0),$H$1:$T$2,2,1)</f>
        <v>0</v>
      </c>
      <c r="P59" s="28">
        <f>HLOOKUP(VLOOKUP($A59,Sheet!$A$7:$DG$148,'TN01-04'!P$11,0),$H$1:$T$2,2,1)</f>
        <v>4</v>
      </c>
      <c r="Q59" s="28">
        <f>HLOOKUP(VLOOKUP($A59,Sheet!$A$7:$DG$148,'TN01-04'!Q$11,0),$H$1:$T$2,2,1)</f>
        <v>0</v>
      </c>
      <c r="R59" s="28">
        <f>HLOOKUP(VLOOKUP($A59,Sheet!$A$7:$DG$148,'TN01-04'!R$11,0),$H$1:$T$2,2,1)</f>
        <v>0</v>
      </c>
      <c r="S59" s="28">
        <f>HLOOKUP(VLOOKUP($A59,Sheet!$A$7:$DG$148,'TN01-04'!S$11,0),$H$1:$T$2,2,1)</f>
        <v>0</v>
      </c>
      <c r="T59" s="28">
        <f>HLOOKUP(VLOOKUP($A59,Sheet!$A$7:$DG$148,'TN01-04'!T$11,0),$H$1:$T$2,2,1)</f>
        <v>0</v>
      </c>
      <c r="U59" s="28">
        <f>HLOOKUP(VLOOKUP($A59,Sheet!$A$7:$DG$148,'TN01-04'!U$11,0),$H$1:$T$2,2,1)</f>
        <v>3.33</v>
      </c>
      <c r="V59" s="28">
        <f>HLOOKUP(VLOOKUP($A59,Sheet!$A$7:$DG$148,'TN01-04'!V$11,0),$H$1:$T$2,2,1)</f>
        <v>2.33</v>
      </c>
      <c r="W59" s="28">
        <f>HLOOKUP(VLOOKUP($A59,Sheet!$A$7:$DG$148,'TN01-04'!W$11,0),$H$1:$T$2,2,1)</f>
        <v>4</v>
      </c>
      <c r="X59" s="28">
        <f>HLOOKUP(VLOOKUP($A59,Sheet!$A$7:$DG$148,'TN01-04'!X$11,0),$H$1:$T$2,2,1)</f>
        <v>2.33</v>
      </c>
      <c r="Y59" s="28">
        <f>HLOOKUP(VLOOKUP($A59,Sheet!$A$7:$DG$148,'TN01-04'!Y$11,0),$H$1:$T$2,2,1)</f>
        <v>3.65</v>
      </c>
      <c r="Z59" s="28">
        <f>HLOOKUP(VLOOKUP($A59,Sheet!$A$7:$DG$148,'TN01-04'!Z$11,0),$H$1:$T$2,2,1)</f>
        <v>3</v>
      </c>
      <c r="AA59" s="28">
        <f>HLOOKUP(VLOOKUP($A59,Sheet!$A$7:$DG$148,'TN01-04'!AA$11,0),$H$1:$T$2,2,1)</f>
        <v>3</v>
      </c>
      <c r="AB59" s="28">
        <f>HLOOKUP(VLOOKUP($A59,Sheet!$A$7:$DG$148,'TN01-04'!AB$11,0),$H$1:$T$2,2,1)</f>
        <v>4</v>
      </c>
      <c r="AC59" s="28">
        <f>HLOOKUP(VLOOKUP($A59,Sheet!$A$7:$DG$148,'TN01-04'!AC$11,0),$H$1:$T$2,2,1)</f>
        <v>2.33</v>
      </c>
      <c r="AD59" s="28">
        <f>HLOOKUP(VLOOKUP($A59,Sheet!$A$7:$DG$148,'TN01-04'!AD$11,0),$H$1:$T$2,2,1)</f>
        <v>2.65</v>
      </c>
      <c r="AE59" s="28">
        <f>HLOOKUP(VLOOKUP($A59,Sheet!$A$7:$DG$148,'TN01-04'!AE$11,0),$H$1:$T$2,2,1)</f>
        <v>2.33</v>
      </c>
      <c r="AF59" s="28">
        <f>HLOOKUP(VLOOKUP($A59,Sheet!$A$7:$DG$148,'TN01-04'!AF$11,0),$H$1:$T$2,2,1)</f>
        <v>2.65</v>
      </c>
      <c r="AG59" s="28">
        <f>HLOOKUP(VLOOKUP($A59,Sheet!$A$7:$DG$148,'TN01-04'!AG$11,0),$H$1:$T$2,2,1)</f>
        <v>2.65</v>
      </c>
      <c r="AH59" s="28">
        <f>HLOOKUP(VLOOKUP($A59,Sheet!$A$7:$DG$148,'TN01-04'!AH$11,0),$H$1:$T$2,2,1)</f>
        <v>2.65</v>
      </c>
      <c r="AI59" s="28">
        <f>HLOOKUP(VLOOKUP($A59,Sheet!$A$7:$DG$148,'TN01-04'!AI$11,0),$H$1:$T$2,2,1)</f>
        <v>2.33</v>
      </c>
      <c r="AJ59" s="28">
        <f>HLOOKUP(VLOOKUP($A59,Sheet!$A$7:$DG$148,'TN01-04'!AJ$11,0),$H$1:$T$2,2,1)</f>
        <v>2.33</v>
      </c>
      <c r="AK59" s="33">
        <f>IF(VLOOKUP($A59,Sheet!$A$7:$DG$148,'TN01-04'!AK$11,0)="","",VLOOKUP($A59,Sheet!$A$7:$DG$148,'TN01-04'!AK$11,0))</f>
        <v>51</v>
      </c>
      <c r="AL59" s="36">
        <f>IF(VLOOKUP($A59,Sheet!$A$7:$DG$148,'TN01-04'!AL$11,0)="","",VLOOKUP($A59,Sheet!$A$7:$DG$148,'TN01-04'!AL$11,0))</f>
        <v>0</v>
      </c>
      <c r="AM59" s="28">
        <f>HLOOKUP(VLOOKUP($A59,Sheet!$A$7:$DG$148,'TN01-04'!AM$11,0),$H$1:$T$2,2,1)</f>
        <v>2.65</v>
      </c>
      <c r="AN59" s="28">
        <f>HLOOKUP(VLOOKUP($A59,Sheet!$A$7:$DG$148,'TN01-04'!AN$11,0),$H$1:$T$2,2,1)</f>
        <v>2.65</v>
      </c>
      <c r="AO59" s="28">
        <f>HLOOKUP(VLOOKUP($A59,Sheet!$A$7:$DG$148,'TN01-04'!AO$11,0),$H$1:$T$2,2,1)</f>
        <v>0</v>
      </c>
      <c r="AP59" s="28">
        <f>HLOOKUP(VLOOKUP($A59,Sheet!$A$7:$DG$148,'TN01-04'!AP$11,0),$H$1:$T$2,2,1)</f>
        <v>0</v>
      </c>
      <c r="AQ59" s="28">
        <f>HLOOKUP(VLOOKUP($A59,Sheet!$A$7:$DG$148,'TN01-04'!AQ$11,0),$H$1:$T$2,2,1)</f>
        <v>0</v>
      </c>
      <c r="AR59" s="28">
        <f>HLOOKUP(VLOOKUP($A59,Sheet!$A$7:$DG$148,'TN01-04'!AR$11,0),$H$1:$T$2,2,1)</f>
        <v>0</v>
      </c>
      <c r="AS59" s="28">
        <f>HLOOKUP(VLOOKUP($A59,Sheet!$A$7:$DG$148,'TN01-04'!AS$11,0),$H$1:$T$2,2,1)</f>
        <v>1.65</v>
      </c>
      <c r="AT59" s="28">
        <f>HLOOKUP(VLOOKUP($A59,Sheet!$A$7:$DG$148,'TN01-04'!AT$11,0),$H$1:$T$2,2,1)</f>
        <v>0</v>
      </c>
      <c r="AU59" s="28">
        <f>HLOOKUP(VLOOKUP($A59,Sheet!$A$7:$DG$148,'TN01-04'!AU$11,0),$H$1:$T$2,2,1)</f>
        <v>0</v>
      </c>
      <c r="AV59" s="28">
        <f>HLOOKUP(VLOOKUP($A59,Sheet!$A$7:$DG$148,'TN01-04'!AV$11,0),$H$1:$T$2,2,1)</f>
        <v>0</v>
      </c>
      <c r="AW59" s="28">
        <f>HLOOKUP(VLOOKUP($A59,Sheet!$A$7:$DG$148,'TN01-04'!AW$11,0),$H$1:$T$2,2,1)</f>
        <v>0</v>
      </c>
      <c r="AX59" s="28">
        <f>HLOOKUP(VLOOKUP($A59,Sheet!$A$7:$DG$148,'TN01-04'!AX$11,0),$H$1:$T$2,2,1)</f>
        <v>0</v>
      </c>
      <c r="AY59" s="28">
        <f>HLOOKUP(VLOOKUP($A59,Sheet!$A$7:$DG$148,'TN01-04'!AY$11,0),$H$1:$T$2,2,1)</f>
        <v>1.65</v>
      </c>
      <c r="AZ59" s="28">
        <f>HLOOKUP(VLOOKUP($A59,Sheet!$A$7:$DG$148,'TN01-04'!AZ$11,0),$H$1:$T$2,2,1)</f>
        <v>0</v>
      </c>
      <c r="BA59" s="28">
        <f>HLOOKUP(VLOOKUP($A59,Sheet!$A$7:$DG$148,'TN01-04'!BA$11,0),$H$1:$T$2,2,1)</f>
        <v>3</v>
      </c>
      <c r="BB59" s="33">
        <f>IF(VLOOKUP($A59,Sheet!$A$7:$DG$148,'TN01-04'!BB$11,0)="","",VLOOKUP($A59,Sheet!$A$7:$DG$148,'TN01-04'!BB$11,0))</f>
        <v>5</v>
      </c>
      <c r="BC59" s="36">
        <f>IF(VLOOKUP($A59,Sheet!$A$7:$DG$148,'TN01-04'!BC$11,0)="","",VLOOKUP($A59,Sheet!$A$7:$DG$148,'TN01-04'!BC$11,0))</f>
        <v>0</v>
      </c>
      <c r="BD59" s="28">
        <f>HLOOKUP(VLOOKUP($A59,Sheet!$A$7:$DG$148,'TN01-04'!BD$11,0),$H$1:$T$2,2,1)</f>
        <v>2</v>
      </c>
      <c r="BE59" s="28">
        <f>HLOOKUP(VLOOKUP($A59,Sheet!$A$7:$DG$148,'TN01-04'!BE$11,0),$H$1:$T$2,2,1)</f>
        <v>1.65</v>
      </c>
      <c r="BF59" s="28">
        <f>HLOOKUP(VLOOKUP($A59,Sheet!$A$7:$DG$148,'TN01-04'!BF$11,0),$H$1:$T$2,2,1)</f>
        <v>4</v>
      </c>
      <c r="BG59" s="28">
        <f>HLOOKUP(VLOOKUP($A59,Sheet!$A$7:$DG$148,'TN01-04'!BG$11,0),$H$1:$T$2,2,1)</f>
        <v>2.65</v>
      </c>
      <c r="BH59" s="28">
        <f>HLOOKUP(VLOOKUP($A59,Sheet!$A$7:$DG$148,'TN01-04'!BH$11,0),$H$1:$T$2,2,1)</f>
        <v>2.33</v>
      </c>
      <c r="BI59" s="28">
        <f>HLOOKUP(VLOOKUP($A59,Sheet!$A$7:$DG$148,'TN01-04'!BI$11,0),$H$1:$T$2,2,1)</f>
        <v>3.33</v>
      </c>
      <c r="BJ59" s="28">
        <f>HLOOKUP(VLOOKUP($A59,Sheet!$A$7:$DG$148,'TN01-04'!BJ$11,0),$H$1:$T$2,2,1)</f>
        <v>3.65</v>
      </c>
      <c r="BK59" s="28">
        <f>HLOOKUP(VLOOKUP($A59,Sheet!$A$7:$DG$148,'TN01-04'!BK$11,0),$H$1:$T$2,2,1)</f>
        <v>2</v>
      </c>
      <c r="BL59" s="28">
        <f>HLOOKUP(VLOOKUP($A59,Sheet!$A$7:$DG$148,'TN01-04'!BL$11,0),$H$1:$T$2,2,1)</f>
        <v>3.33</v>
      </c>
      <c r="BM59" s="28">
        <f>HLOOKUP(VLOOKUP($A59,Sheet!$A$7:$DG$148,'TN01-04'!BM$11,0),$H$1:$T$2,2,1)</f>
        <v>3</v>
      </c>
      <c r="BN59" s="28">
        <f>HLOOKUP(VLOOKUP($A59,Sheet!$A$7:$DG$148,'TN01-04'!BN$11,0),$H$1:$T$2,2,1)</f>
        <v>3.33</v>
      </c>
      <c r="BO59" s="28">
        <f>HLOOKUP(VLOOKUP($A59,Sheet!$A$7:$DG$148,'TN01-04'!BO$11,0),$H$1:$T$2,2,1)</f>
        <v>2</v>
      </c>
      <c r="BP59" s="28">
        <f>HLOOKUP(VLOOKUP($A59,Sheet!$A$7:$DG$148,'TN01-04'!BP$11,0),$H$1:$T$2,2,1)</f>
        <v>3.33</v>
      </c>
      <c r="BQ59" s="28">
        <f>HLOOKUP(VLOOKUP($A59,Sheet!$A$7:$DG$148,'TN01-04'!BQ$11,0),$H$1:$T$2,2,1)</f>
        <v>0</v>
      </c>
      <c r="BR59" s="28">
        <f>HLOOKUP(VLOOKUP($A59,Sheet!$A$7:$DG$148,'TN01-04'!BR$11,0),$H$1:$T$2,2,1)</f>
        <v>1.65</v>
      </c>
      <c r="BS59" s="28">
        <f>HLOOKUP(VLOOKUP($A59,Sheet!$A$7:$DG$148,'TN01-04'!BS$11,0),$H$1:$T$2,2,1)</f>
        <v>4</v>
      </c>
      <c r="BT59" s="28">
        <f>HLOOKUP(VLOOKUP($A59,Sheet!$A$7:$DG$148,'TN01-04'!BT$11,0),$H$1:$T$2,2,1)</f>
        <v>3</v>
      </c>
      <c r="BU59" s="28">
        <f>HLOOKUP(VLOOKUP($A59,Sheet!$A$7:$DG$148,'TN01-04'!BU$11,0),$H$1:$T$2,2,1)</f>
        <v>3</v>
      </c>
      <c r="BV59" s="28">
        <f>HLOOKUP(VLOOKUP($A59,Sheet!$A$7:$DG$148,'TN01-04'!BV$11,0),$H$1:$T$2,2,1)</f>
        <v>3.33</v>
      </c>
      <c r="BW59" s="28">
        <f>HLOOKUP(VLOOKUP($A59,Sheet!$A$7:$DG$148,'TN01-04'!BW$11,0),$H$1:$T$2,2,1)</f>
        <v>3.65</v>
      </c>
      <c r="BX59" s="33">
        <f>IF(VLOOKUP($A59,Sheet!$A$7:$DG$148,'TN01-04'!BX$11,0)="","",VLOOKUP($A59,Sheet!$A$7:$DG$148,'TN01-04'!BX$11,0))</f>
        <v>50</v>
      </c>
      <c r="BY59" s="36">
        <f>IF(VLOOKUP($A59,Sheet!$A$7:$DG$148,'TN01-04'!BY$11,0)="","",VLOOKUP($A59,Sheet!$A$7:$DG$148,'TN01-04'!BY$11,0))</f>
        <v>0</v>
      </c>
      <c r="BZ59" s="28">
        <f>HLOOKUP(VLOOKUP($A59,Sheet!$A$7:$DG$148,'TN01-04'!BZ$11,0),$H$1:$T$2,2,1)</f>
        <v>3.65</v>
      </c>
      <c r="CA59" s="28">
        <f>HLOOKUP(VLOOKUP($A59,Sheet!$A$7:$DG$148,'TN01-04'!CA$11,0),$H$1:$T$2,2,1)</f>
        <v>0</v>
      </c>
      <c r="CB59" s="28">
        <f>HLOOKUP(VLOOKUP($A59,Sheet!$A$7:$DG$148,'TN01-04'!CB$11,0),$H$1:$T$2,2,1)</f>
        <v>3</v>
      </c>
      <c r="CC59" s="28">
        <f>HLOOKUP(VLOOKUP($A59,Sheet!$A$7:$DG$148,'TN01-04'!CC$11,0),$H$1:$T$2,2,1)</f>
        <v>0</v>
      </c>
      <c r="CD59" s="28">
        <f>HLOOKUP(VLOOKUP($A59,Sheet!$A$7:$DG$148,'TN01-04'!CD$11,0),$H$1:$T$2,2,1)</f>
        <v>2.33</v>
      </c>
      <c r="CE59" s="28">
        <f>HLOOKUP(VLOOKUP($A59,Sheet!$A$7:$DG$148,'TN01-04'!CE$11,0),$H$1:$T$2,2,1)</f>
        <v>2.33</v>
      </c>
      <c r="CF59" s="28">
        <f>HLOOKUP(VLOOKUP($A59,Sheet!$A$7:$DG$148,'TN01-04'!CF$11,0),$H$1:$T$2,2,1)</f>
        <v>4</v>
      </c>
      <c r="CG59" s="28">
        <f>HLOOKUP(VLOOKUP($A59,Sheet!$A$7:$DG$148,'TN01-04'!CG$11,0),$H$1:$T$2,2,1)</f>
        <v>2.65</v>
      </c>
      <c r="CH59" s="28">
        <f>HLOOKUP(VLOOKUP($A59,Sheet!$A$7:$DG$148,'TN01-04'!CH$11,0),$H$1:$T$2,2,1)</f>
        <v>0</v>
      </c>
      <c r="CI59" s="28">
        <f>HLOOKUP(VLOOKUP($A59,Sheet!$A$7:$DG$148,'TN01-04'!CI$11,0),$H$1:$T$2,2,1)</f>
        <v>3.65</v>
      </c>
      <c r="CJ59" s="28">
        <f>HLOOKUP(VLOOKUP($A59,Sheet!$A$7:$DG$148,'TN01-04'!CJ$11,0),$H$1:$T$2,2,1)</f>
        <v>0</v>
      </c>
      <c r="CK59" s="28">
        <f>HLOOKUP(VLOOKUP($A59,Sheet!$A$7:$DG$148,'TN01-04'!CK$11,0),$H$1:$T$2,2,1)</f>
        <v>0</v>
      </c>
      <c r="CL59" s="28">
        <f>HLOOKUP(VLOOKUP($A59,Sheet!$A$7:$DG$148,'TN01-04'!CL$11,0),$H$1:$T$2,2,1)</f>
        <v>0</v>
      </c>
      <c r="CM59" s="28">
        <f>HLOOKUP(VLOOKUP($A59,Sheet!$A$7:$DG$148,'TN01-04'!CM$11,0),$H$1:$T$2,2,1)</f>
        <v>0</v>
      </c>
      <c r="CN59" s="28">
        <f>HLOOKUP(VLOOKUP($A59,Sheet!$A$7:$DG$148,'TN01-04'!CN$11,0),$H$1:$T$2,2,1)</f>
        <v>3.65</v>
      </c>
      <c r="CO59" s="28">
        <f>HLOOKUP(VLOOKUP($A59,Sheet!$A$7:$DG$148,'TN01-04'!CO$11,0),$H$1:$T$2,2,1)</f>
        <v>3.33</v>
      </c>
      <c r="CP59" s="28">
        <f>HLOOKUP(VLOOKUP($A59,Sheet!$A$7:$DG$148,'TN01-04'!CP$11,0),$H$1:$T$2,2,1)</f>
        <v>4</v>
      </c>
      <c r="CQ59" s="28">
        <f>HLOOKUP(VLOOKUP($A59,Sheet!$A$7:$DG$148,'TN01-04'!CQ$11,0),$H$1:$T$2,2,1)</f>
        <v>2.33</v>
      </c>
      <c r="CR59" s="28">
        <f>HLOOKUP(VLOOKUP($A59,Sheet!$A$7:$DG$148,'TN01-04'!CR$11,0),$H$1:$T$2,2,1)</f>
        <v>2.33</v>
      </c>
      <c r="CS59" s="33">
        <f>IF(VLOOKUP($A59,Sheet!$A$7:$DG$148,'TN01-04'!CS$11,0)="","",VLOOKUP($A59,Sheet!$A$7:$DG$148,'TN01-04'!CS$11,0))</f>
        <v>27</v>
      </c>
      <c r="CT59" s="36">
        <f>IF(VLOOKUP($A59,Sheet!$A$7:$DG$148,'TN01-04'!CT$11,0)="","",VLOOKUP($A59,Sheet!$A$7:$DG$148,'TN01-04'!CT$11,0))</f>
        <v>0</v>
      </c>
      <c r="CU59" s="38">
        <f t="shared" si="2"/>
        <v>128</v>
      </c>
      <c r="CV59" s="38">
        <f t="shared" si="2"/>
        <v>0</v>
      </c>
      <c r="CW59" s="38">
        <f t="shared" si="3"/>
        <v>0</v>
      </c>
      <c r="CX59" s="38">
        <f t="shared" si="4"/>
        <v>128</v>
      </c>
      <c r="CY59" s="38">
        <f t="shared" si="5"/>
        <v>2.99</v>
      </c>
      <c r="CZ59" s="38"/>
      <c r="DA59" s="28">
        <f>HLOOKUP(VLOOKUP($A59,Sheet!$A$7:$DG$148,'TN01-04'!DA$11,0),$H$1:$T$2,2,1)</f>
        <v>0</v>
      </c>
      <c r="DB59" s="28">
        <f>HLOOKUP(VLOOKUP($A59,Sheet!$A$7:$DG$148,'TN01-04'!DB$11,0),$H$1:$T$2,2,1)</f>
        <v>0</v>
      </c>
      <c r="DC59" s="28">
        <f>HLOOKUP(VLOOKUP($A59,Sheet!$A$7:$DG$148,'TN01-04'!DC$11,0),$H$1:$T$2,2,1)</f>
        <v>3.65</v>
      </c>
      <c r="DD59" s="28">
        <f>HLOOKUP(VLOOKUP($A59,Sheet!$A$7:$DG$148,'TN01-04'!DD$11,0),$H$1:$T$2,2,1)</f>
        <v>0</v>
      </c>
      <c r="DE59" s="38"/>
      <c r="DF59" s="38">
        <f t="shared" si="6"/>
        <v>3.65</v>
      </c>
      <c r="DG59" s="38"/>
      <c r="DH59" s="33">
        <f>IF(VLOOKUP($A59,Sheet!$A$7:$DG$148,'TN01-04'!DH$11,0)="","",VLOOKUP($A59,Sheet!$A$7:$DG$148,'TN01-04'!DH$11,0))</f>
        <v>5</v>
      </c>
      <c r="DI59" s="36">
        <f>IF(VLOOKUP($A59,Sheet!$A$7:$DG$148,'TN01-04'!DI$11,0)="","",VLOOKUP($A59,Sheet!$A$7:$DG$148,'TN01-04'!DI$11,0))</f>
        <v>0</v>
      </c>
      <c r="DJ59" s="38">
        <f t="shared" si="7"/>
        <v>133</v>
      </c>
      <c r="DK59" s="38">
        <f t="shared" si="8"/>
        <v>0</v>
      </c>
      <c r="DL59" s="38">
        <f t="shared" si="9"/>
        <v>3.01</v>
      </c>
      <c r="DM59" s="38"/>
      <c r="DN59" s="33">
        <f>IF(VLOOKUP($A59,Sheet!$A$7:$DG$148,'TN01-04'!DN$11,0)="","",VLOOKUP($A59,Sheet!$A$7:$DG$148,'TN01-04'!DN$11,0))</f>
        <v>138</v>
      </c>
      <c r="DO59" s="36">
        <f>IF(VLOOKUP($A59,Sheet!$A$7:$DG$148,'TN01-04'!DO$11,0)="","",VLOOKUP($A59,Sheet!$A$7:$DG$148,'TN01-04'!DO$11,0))</f>
        <v>0</v>
      </c>
      <c r="DP59" s="28">
        <f>IF(VLOOKUP($A59,Sheet!$A$7:$DG$148,'TN01-04'!DP$11,0)="","",VLOOKUP($A59,Sheet!$A$7:$DG$148,'TN01-04'!DP$11,0))</f>
        <v>137</v>
      </c>
      <c r="DQ59" s="28">
        <f>IF(VLOOKUP($A59,Sheet!$A$7:$DG$148,'TN01-04'!DQ$11,0)="","",VLOOKUP($A59,Sheet!$A$7:$DG$148,'TN01-04'!DQ$11,0))</f>
        <v>138</v>
      </c>
      <c r="DR59" s="28">
        <f>IF(VLOOKUP($A59,Sheet!$A$7:$DG$148,'TN01-04'!DR$11,0)="","",VLOOKUP($A59,Sheet!$A$7:$DG$148,'TN01-04'!DR$11,0))</f>
        <v>7.25</v>
      </c>
      <c r="DS59" s="28">
        <f>IF(VLOOKUP($A59,Sheet!$A$7:$DG$148,'TN01-04'!DS$11,0)="","",VLOOKUP($A59,Sheet!$A$7:$DG$148,'TN01-04'!DS$11,0))</f>
        <v>3.01</v>
      </c>
      <c r="DT59" s="28" t="str">
        <f>IF(VLOOKUP($A59,Sheet!$A$7:$DG$148,'TN01-04'!DT$11,0)="","",VLOOKUP($A59,Sheet!$A$7:$DG$148,'TN01-04'!DT$11,0))</f>
        <v>CHI 101; ENG 104; ENG 105; ENG 106; ENG 107</v>
      </c>
      <c r="DU59" s="42">
        <f t="shared" si="10"/>
        <v>0</v>
      </c>
    </row>
    <row r="60" spans="1:125" ht="15.95" customHeight="1" x14ac:dyDescent="0.2">
      <c r="A60" s="25">
        <v>2220727306</v>
      </c>
      <c r="B60" s="26" t="s">
        <v>14</v>
      </c>
      <c r="C60" s="26" t="s">
        <v>70</v>
      </c>
      <c r="D60" s="26" t="s">
        <v>21</v>
      </c>
      <c r="E60" s="27">
        <v>36084</v>
      </c>
      <c r="F60" s="26" t="s">
        <v>209</v>
      </c>
      <c r="G60" s="26" t="s">
        <v>212</v>
      </c>
      <c r="H60" s="28">
        <f>HLOOKUP(VLOOKUP($A60,Sheet!$A$7:$DG$148,'TN01-04'!H$11,0),$H$1:$T$2,2,1)</f>
        <v>4</v>
      </c>
      <c r="I60" s="28">
        <f>HLOOKUP(VLOOKUP($A60,Sheet!$A$7:$DG$148,'TN01-04'!I$11,0),$H$1:$T$2,2,1)</f>
        <v>2.33</v>
      </c>
      <c r="J60" s="28">
        <f>HLOOKUP(VLOOKUP($A60,Sheet!$A$7:$DG$148,'TN01-04'!J$11,0),$H$1:$T$2,2,1)</f>
        <v>3.33</v>
      </c>
      <c r="K60" s="28">
        <f>HLOOKUP(VLOOKUP($A60,Sheet!$A$7:$DG$148,'TN01-04'!K$11,0),$H$1:$T$2,2,1)</f>
        <v>4</v>
      </c>
      <c r="L60" s="28">
        <f>HLOOKUP(VLOOKUP($A60,Sheet!$A$7:$DG$148,'TN01-04'!L$11,0),$H$1:$T$2,2,1)</f>
        <v>3.33</v>
      </c>
      <c r="M60" s="28">
        <f>HLOOKUP(VLOOKUP($A60,Sheet!$A$7:$DG$148,'TN01-04'!M$11,0),$H$1:$T$2,2,1)</f>
        <v>2.33</v>
      </c>
      <c r="N60" s="28">
        <f>HLOOKUP(VLOOKUP($A60,Sheet!$A$7:$DG$148,'TN01-04'!N$11,0),$H$1:$T$2,2,1)</f>
        <v>1.65</v>
      </c>
      <c r="O60" s="28">
        <f>HLOOKUP(VLOOKUP($A60,Sheet!$A$7:$DG$148,'TN01-04'!O$11,0),$H$1:$T$2,2,1)</f>
        <v>0</v>
      </c>
      <c r="P60" s="28">
        <f>HLOOKUP(VLOOKUP($A60,Sheet!$A$7:$DG$148,'TN01-04'!P$11,0),$H$1:$T$2,2,1)</f>
        <v>3</v>
      </c>
      <c r="Q60" s="28">
        <f>HLOOKUP(VLOOKUP($A60,Sheet!$A$7:$DG$148,'TN01-04'!Q$11,0),$H$1:$T$2,2,1)</f>
        <v>0</v>
      </c>
      <c r="R60" s="28">
        <f>HLOOKUP(VLOOKUP($A60,Sheet!$A$7:$DG$148,'TN01-04'!R$11,0),$H$1:$T$2,2,1)</f>
        <v>0</v>
      </c>
      <c r="S60" s="28">
        <f>HLOOKUP(VLOOKUP($A60,Sheet!$A$7:$DG$148,'TN01-04'!S$11,0),$H$1:$T$2,2,1)</f>
        <v>0</v>
      </c>
      <c r="T60" s="28">
        <f>HLOOKUP(VLOOKUP($A60,Sheet!$A$7:$DG$148,'TN01-04'!T$11,0),$H$1:$T$2,2,1)</f>
        <v>0</v>
      </c>
      <c r="U60" s="28">
        <f>HLOOKUP(VLOOKUP($A60,Sheet!$A$7:$DG$148,'TN01-04'!U$11,0),$H$1:$T$2,2,1)</f>
        <v>2.65</v>
      </c>
      <c r="V60" s="28">
        <f>HLOOKUP(VLOOKUP($A60,Sheet!$A$7:$DG$148,'TN01-04'!V$11,0),$H$1:$T$2,2,1)</f>
        <v>2</v>
      </c>
      <c r="W60" s="28">
        <f>HLOOKUP(VLOOKUP($A60,Sheet!$A$7:$DG$148,'TN01-04'!W$11,0),$H$1:$T$2,2,1)</f>
        <v>4</v>
      </c>
      <c r="X60" s="28">
        <f>HLOOKUP(VLOOKUP($A60,Sheet!$A$7:$DG$148,'TN01-04'!X$11,0),$H$1:$T$2,2,1)</f>
        <v>4</v>
      </c>
      <c r="Y60" s="28">
        <f>HLOOKUP(VLOOKUP($A60,Sheet!$A$7:$DG$148,'TN01-04'!Y$11,0),$H$1:$T$2,2,1)</f>
        <v>2.65</v>
      </c>
      <c r="Z60" s="28">
        <f>HLOOKUP(VLOOKUP($A60,Sheet!$A$7:$DG$148,'TN01-04'!Z$11,0),$H$1:$T$2,2,1)</f>
        <v>2.65</v>
      </c>
      <c r="AA60" s="28">
        <f>HLOOKUP(VLOOKUP($A60,Sheet!$A$7:$DG$148,'TN01-04'!AA$11,0),$H$1:$T$2,2,1)</f>
        <v>1.65</v>
      </c>
      <c r="AB60" s="28">
        <f>HLOOKUP(VLOOKUP($A60,Sheet!$A$7:$DG$148,'TN01-04'!AB$11,0),$H$1:$T$2,2,1)</f>
        <v>3.33</v>
      </c>
      <c r="AC60" s="28">
        <f>HLOOKUP(VLOOKUP($A60,Sheet!$A$7:$DG$148,'TN01-04'!AC$11,0),$H$1:$T$2,2,1)</f>
        <v>3.33</v>
      </c>
      <c r="AD60" s="28">
        <f>HLOOKUP(VLOOKUP($A60,Sheet!$A$7:$DG$148,'TN01-04'!AD$11,0),$H$1:$T$2,2,1)</f>
        <v>2.65</v>
      </c>
      <c r="AE60" s="28" t="str">
        <f>HLOOKUP(VLOOKUP($A60,Sheet!$A$7:$DG$148,'TN01-04'!AE$11,0),$H$1:$T$2,2,1)</f>
        <v>X</v>
      </c>
      <c r="AF60" s="28">
        <f>HLOOKUP(VLOOKUP($A60,Sheet!$A$7:$DG$148,'TN01-04'!AF$11,0),$H$1:$T$2,2,1)</f>
        <v>2.65</v>
      </c>
      <c r="AG60" s="28">
        <f>HLOOKUP(VLOOKUP($A60,Sheet!$A$7:$DG$148,'TN01-04'!AG$11,0),$H$1:$T$2,2,1)</f>
        <v>3</v>
      </c>
      <c r="AH60" s="28">
        <f>HLOOKUP(VLOOKUP($A60,Sheet!$A$7:$DG$148,'TN01-04'!AH$11,0),$H$1:$T$2,2,1)</f>
        <v>3.65</v>
      </c>
      <c r="AI60" s="28">
        <f>HLOOKUP(VLOOKUP($A60,Sheet!$A$7:$DG$148,'TN01-04'!AI$11,0),$H$1:$T$2,2,1)</f>
        <v>0</v>
      </c>
      <c r="AJ60" s="28">
        <f>HLOOKUP(VLOOKUP($A60,Sheet!$A$7:$DG$148,'TN01-04'!AJ$11,0),$H$1:$T$2,2,1)</f>
        <v>0</v>
      </c>
      <c r="AK60" s="33">
        <f>IF(VLOOKUP($A60,Sheet!$A$7:$DG$148,'TN01-04'!AK$11,0)="","",VLOOKUP($A60,Sheet!$A$7:$DG$148,'TN01-04'!AK$11,0))</f>
        <v>45</v>
      </c>
      <c r="AL60" s="36">
        <f>IF(VLOOKUP($A60,Sheet!$A$7:$DG$148,'TN01-04'!AL$11,0)="","",VLOOKUP($A60,Sheet!$A$7:$DG$148,'TN01-04'!AL$11,0))</f>
        <v>6</v>
      </c>
      <c r="AM60" s="28">
        <f>HLOOKUP(VLOOKUP($A60,Sheet!$A$7:$DG$148,'TN01-04'!AM$11,0),$H$1:$T$2,2,1)</f>
        <v>1.65</v>
      </c>
      <c r="AN60" s="28">
        <f>HLOOKUP(VLOOKUP($A60,Sheet!$A$7:$DG$148,'TN01-04'!AN$11,0),$H$1:$T$2,2,1)</f>
        <v>2.33</v>
      </c>
      <c r="AO60" s="28">
        <f>HLOOKUP(VLOOKUP($A60,Sheet!$A$7:$DG$148,'TN01-04'!AO$11,0),$H$1:$T$2,2,1)</f>
        <v>4</v>
      </c>
      <c r="AP60" s="28">
        <f>HLOOKUP(VLOOKUP($A60,Sheet!$A$7:$DG$148,'TN01-04'!AP$11,0),$H$1:$T$2,2,1)</f>
        <v>0</v>
      </c>
      <c r="AQ60" s="28">
        <f>HLOOKUP(VLOOKUP($A60,Sheet!$A$7:$DG$148,'TN01-04'!AQ$11,0),$H$1:$T$2,2,1)</f>
        <v>0</v>
      </c>
      <c r="AR60" s="28">
        <f>HLOOKUP(VLOOKUP($A60,Sheet!$A$7:$DG$148,'TN01-04'!AR$11,0),$H$1:$T$2,2,1)</f>
        <v>0</v>
      </c>
      <c r="AS60" s="28">
        <f>HLOOKUP(VLOOKUP($A60,Sheet!$A$7:$DG$148,'TN01-04'!AS$11,0),$H$1:$T$2,2,1)</f>
        <v>0</v>
      </c>
      <c r="AT60" s="28">
        <f>HLOOKUP(VLOOKUP($A60,Sheet!$A$7:$DG$148,'TN01-04'!AT$11,0),$H$1:$T$2,2,1)</f>
        <v>0</v>
      </c>
      <c r="AU60" s="28">
        <f>HLOOKUP(VLOOKUP($A60,Sheet!$A$7:$DG$148,'TN01-04'!AU$11,0),$H$1:$T$2,2,1)</f>
        <v>0</v>
      </c>
      <c r="AV60" s="28">
        <f>HLOOKUP(VLOOKUP($A60,Sheet!$A$7:$DG$148,'TN01-04'!AV$11,0),$H$1:$T$2,2,1)</f>
        <v>0</v>
      </c>
      <c r="AW60" s="28">
        <f>HLOOKUP(VLOOKUP($A60,Sheet!$A$7:$DG$148,'TN01-04'!AW$11,0),$H$1:$T$2,2,1)</f>
        <v>0</v>
      </c>
      <c r="AX60" s="28">
        <f>HLOOKUP(VLOOKUP($A60,Sheet!$A$7:$DG$148,'TN01-04'!AX$11,0),$H$1:$T$2,2,1)</f>
        <v>0</v>
      </c>
      <c r="AY60" s="28">
        <f>HLOOKUP(VLOOKUP($A60,Sheet!$A$7:$DG$148,'TN01-04'!AY$11,0),$H$1:$T$2,2,1)</f>
        <v>0</v>
      </c>
      <c r="AZ60" s="28">
        <f>HLOOKUP(VLOOKUP($A60,Sheet!$A$7:$DG$148,'TN01-04'!AZ$11,0),$H$1:$T$2,2,1)</f>
        <v>0</v>
      </c>
      <c r="BA60" s="28">
        <f>HLOOKUP(VLOOKUP($A60,Sheet!$A$7:$DG$148,'TN01-04'!BA$11,0),$H$1:$T$2,2,1)</f>
        <v>2.33</v>
      </c>
      <c r="BB60" s="33">
        <f>IF(VLOOKUP($A60,Sheet!$A$7:$DG$148,'TN01-04'!BB$11,0)="","",VLOOKUP($A60,Sheet!$A$7:$DG$148,'TN01-04'!BB$11,0))</f>
        <v>4</v>
      </c>
      <c r="BC60" s="36">
        <f>IF(VLOOKUP($A60,Sheet!$A$7:$DG$148,'TN01-04'!BC$11,0)="","",VLOOKUP($A60,Sheet!$A$7:$DG$148,'TN01-04'!BC$11,0))</f>
        <v>1</v>
      </c>
      <c r="BD60" s="28" t="str">
        <f>HLOOKUP(VLOOKUP($A60,Sheet!$A$7:$DG$148,'TN01-04'!BD$11,0),$H$1:$T$2,2,1)</f>
        <v>X</v>
      </c>
      <c r="BE60" s="28">
        <f>HLOOKUP(VLOOKUP($A60,Sheet!$A$7:$DG$148,'TN01-04'!BE$11,0),$H$1:$T$2,2,1)</f>
        <v>2.33</v>
      </c>
      <c r="BF60" s="28">
        <f>HLOOKUP(VLOOKUP($A60,Sheet!$A$7:$DG$148,'TN01-04'!BF$11,0),$H$1:$T$2,2,1)</f>
        <v>0</v>
      </c>
      <c r="BG60" s="28">
        <f>HLOOKUP(VLOOKUP($A60,Sheet!$A$7:$DG$148,'TN01-04'!BG$11,0),$H$1:$T$2,2,1)</f>
        <v>2.33</v>
      </c>
      <c r="BH60" s="28">
        <f>HLOOKUP(VLOOKUP($A60,Sheet!$A$7:$DG$148,'TN01-04'!BH$11,0),$H$1:$T$2,2,1)</f>
        <v>2.33</v>
      </c>
      <c r="BI60" s="28">
        <f>HLOOKUP(VLOOKUP($A60,Sheet!$A$7:$DG$148,'TN01-04'!BI$11,0),$H$1:$T$2,2,1)</f>
        <v>1.65</v>
      </c>
      <c r="BJ60" s="28">
        <f>HLOOKUP(VLOOKUP($A60,Sheet!$A$7:$DG$148,'TN01-04'!BJ$11,0),$H$1:$T$2,2,1)</f>
        <v>3.65</v>
      </c>
      <c r="BK60" s="28">
        <f>HLOOKUP(VLOOKUP($A60,Sheet!$A$7:$DG$148,'TN01-04'!BK$11,0),$H$1:$T$2,2,1)</f>
        <v>2</v>
      </c>
      <c r="BL60" s="28">
        <f>HLOOKUP(VLOOKUP($A60,Sheet!$A$7:$DG$148,'TN01-04'!BL$11,0),$H$1:$T$2,2,1)</f>
        <v>0</v>
      </c>
      <c r="BM60" s="28">
        <f>HLOOKUP(VLOOKUP($A60,Sheet!$A$7:$DG$148,'TN01-04'!BM$11,0),$H$1:$T$2,2,1)</f>
        <v>2.33</v>
      </c>
      <c r="BN60" s="28">
        <f>HLOOKUP(VLOOKUP($A60,Sheet!$A$7:$DG$148,'TN01-04'!BN$11,0),$H$1:$T$2,2,1)</f>
        <v>1.65</v>
      </c>
      <c r="BO60" s="28">
        <f>HLOOKUP(VLOOKUP($A60,Sheet!$A$7:$DG$148,'TN01-04'!BO$11,0),$H$1:$T$2,2,1)</f>
        <v>3.33</v>
      </c>
      <c r="BP60" s="28">
        <f>HLOOKUP(VLOOKUP($A60,Sheet!$A$7:$DG$148,'TN01-04'!BP$11,0),$H$1:$T$2,2,1)</f>
        <v>3.33</v>
      </c>
      <c r="BQ60" s="28">
        <f>HLOOKUP(VLOOKUP($A60,Sheet!$A$7:$DG$148,'TN01-04'!BQ$11,0),$H$1:$T$2,2,1)</f>
        <v>0</v>
      </c>
      <c r="BR60" s="28">
        <f>HLOOKUP(VLOOKUP($A60,Sheet!$A$7:$DG$148,'TN01-04'!BR$11,0),$H$1:$T$2,2,1)</f>
        <v>3.65</v>
      </c>
      <c r="BS60" s="28">
        <f>HLOOKUP(VLOOKUP($A60,Sheet!$A$7:$DG$148,'TN01-04'!BS$11,0),$H$1:$T$2,2,1)</f>
        <v>2.33</v>
      </c>
      <c r="BT60" s="28">
        <f>HLOOKUP(VLOOKUP($A60,Sheet!$A$7:$DG$148,'TN01-04'!BT$11,0),$H$1:$T$2,2,1)</f>
        <v>3.33</v>
      </c>
      <c r="BU60" s="28">
        <f>HLOOKUP(VLOOKUP($A60,Sheet!$A$7:$DG$148,'TN01-04'!BU$11,0),$H$1:$T$2,2,1)</f>
        <v>0</v>
      </c>
      <c r="BV60" s="28">
        <f>HLOOKUP(VLOOKUP($A60,Sheet!$A$7:$DG$148,'TN01-04'!BV$11,0),$H$1:$T$2,2,1)</f>
        <v>3.33</v>
      </c>
      <c r="BW60" s="28">
        <f>HLOOKUP(VLOOKUP($A60,Sheet!$A$7:$DG$148,'TN01-04'!BW$11,0),$H$1:$T$2,2,1)</f>
        <v>3.33</v>
      </c>
      <c r="BX60" s="33">
        <f>IF(VLOOKUP($A60,Sheet!$A$7:$DG$148,'TN01-04'!BX$11,0)="","",VLOOKUP($A60,Sheet!$A$7:$DG$148,'TN01-04'!BX$11,0))</f>
        <v>39</v>
      </c>
      <c r="BY60" s="36">
        <f>IF(VLOOKUP($A60,Sheet!$A$7:$DG$148,'TN01-04'!BY$11,0)="","",VLOOKUP($A60,Sheet!$A$7:$DG$148,'TN01-04'!BY$11,0))</f>
        <v>11</v>
      </c>
      <c r="BZ60" s="28">
        <f>HLOOKUP(VLOOKUP($A60,Sheet!$A$7:$DG$148,'TN01-04'!BZ$11,0),$H$1:$T$2,2,1)</f>
        <v>0</v>
      </c>
      <c r="CA60" s="28">
        <f>HLOOKUP(VLOOKUP($A60,Sheet!$A$7:$DG$148,'TN01-04'!CA$11,0),$H$1:$T$2,2,1)</f>
        <v>0</v>
      </c>
      <c r="CB60" s="28">
        <f>HLOOKUP(VLOOKUP($A60,Sheet!$A$7:$DG$148,'TN01-04'!CB$11,0),$H$1:$T$2,2,1)</f>
        <v>3</v>
      </c>
      <c r="CC60" s="28">
        <f>HLOOKUP(VLOOKUP($A60,Sheet!$A$7:$DG$148,'TN01-04'!CC$11,0),$H$1:$T$2,2,1)</f>
        <v>0</v>
      </c>
      <c r="CD60" s="28">
        <f>HLOOKUP(VLOOKUP($A60,Sheet!$A$7:$DG$148,'TN01-04'!CD$11,0),$H$1:$T$2,2,1)</f>
        <v>3.33</v>
      </c>
      <c r="CE60" s="28">
        <f>HLOOKUP(VLOOKUP($A60,Sheet!$A$7:$DG$148,'TN01-04'!CE$11,0),$H$1:$T$2,2,1)</f>
        <v>3</v>
      </c>
      <c r="CF60" s="28">
        <f>HLOOKUP(VLOOKUP($A60,Sheet!$A$7:$DG$148,'TN01-04'!CF$11,0),$H$1:$T$2,2,1)</f>
        <v>4</v>
      </c>
      <c r="CG60" s="28">
        <f>HLOOKUP(VLOOKUP($A60,Sheet!$A$7:$DG$148,'TN01-04'!CG$11,0),$H$1:$T$2,2,1)</f>
        <v>3</v>
      </c>
      <c r="CH60" s="28" t="str">
        <f>HLOOKUP(VLOOKUP($A60,Sheet!$A$7:$DG$148,'TN01-04'!CH$11,0),$H$1:$T$2,2,1)</f>
        <v>X</v>
      </c>
      <c r="CI60" s="28">
        <f>HLOOKUP(VLOOKUP($A60,Sheet!$A$7:$DG$148,'TN01-04'!CI$11,0),$H$1:$T$2,2,1)</f>
        <v>0</v>
      </c>
      <c r="CJ60" s="28">
        <f>HLOOKUP(VLOOKUP($A60,Sheet!$A$7:$DG$148,'TN01-04'!CJ$11,0),$H$1:$T$2,2,1)</f>
        <v>0</v>
      </c>
      <c r="CK60" s="28">
        <f>HLOOKUP(VLOOKUP($A60,Sheet!$A$7:$DG$148,'TN01-04'!CK$11,0),$H$1:$T$2,2,1)</f>
        <v>0</v>
      </c>
      <c r="CL60" s="28">
        <f>HLOOKUP(VLOOKUP($A60,Sheet!$A$7:$DG$148,'TN01-04'!CL$11,0),$H$1:$T$2,2,1)</f>
        <v>0</v>
      </c>
      <c r="CM60" s="28">
        <f>HLOOKUP(VLOOKUP($A60,Sheet!$A$7:$DG$148,'TN01-04'!CM$11,0),$H$1:$T$2,2,1)</f>
        <v>0</v>
      </c>
      <c r="CN60" s="28">
        <f>HLOOKUP(VLOOKUP($A60,Sheet!$A$7:$DG$148,'TN01-04'!CN$11,0),$H$1:$T$2,2,1)</f>
        <v>2</v>
      </c>
      <c r="CO60" s="28">
        <f>HLOOKUP(VLOOKUP($A60,Sheet!$A$7:$DG$148,'TN01-04'!CO$11,0),$H$1:$T$2,2,1)</f>
        <v>0</v>
      </c>
      <c r="CP60" s="28">
        <f>HLOOKUP(VLOOKUP($A60,Sheet!$A$7:$DG$148,'TN01-04'!CP$11,0),$H$1:$T$2,2,1)</f>
        <v>2.65</v>
      </c>
      <c r="CQ60" s="28">
        <f>HLOOKUP(VLOOKUP($A60,Sheet!$A$7:$DG$148,'TN01-04'!CQ$11,0),$H$1:$T$2,2,1)</f>
        <v>3.65</v>
      </c>
      <c r="CR60" s="28">
        <f>HLOOKUP(VLOOKUP($A60,Sheet!$A$7:$DG$148,'TN01-04'!CR$11,0),$H$1:$T$2,2,1)</f>
        <v>4</v>
      </c>
      <c r="CS60" s="33">
        <f>IF(VLOOKUP($A60,Sheet!$A$7:$DG$148,'TN01-04'!CS$11,0)="","",VLOOKUP($A60,Sheet!$A$7:$DG$148,'TN01-04'!CS$11,0))</f>
        <v>20</v>
      </c>
      <c r="CT60" s="36">
        <f>IF(VLOOKUP($A60,Sheet!$A$7:$DG$148,'TN01-04'!CT$11,0)="","",VLOOKUP($A60,Sheet!$A$7:$DG$148,'TN01-04'!CT$11,0))</f>
        <v>7</v>
      </c>
      <c r="CU60" s="38">
        <f t="shared" si="2"/>
        <v>104</v>
      </c>
      <c r="CV60" s="38">
        <f t="shared" si="2"/>
        <v>24</v>
      </c>
      <c r="CW60" s="38">
        <f t="shared" si="3"/>
        <v>0</v>
      </c>
      <c r="CX60" s="38">
        <f t="shared" si="4"/>
        <v>128</v>
      </c>
      <c r="CY60" s="38">
        <f t="shared" si="5"/>
        <v>2.31</v>
      </c>
      <c r="CZ60" s="38"/>
      <c r="DA60" s="28">
        <f>HLOOKUP(VLOOKUP($A60,Sheet!$A$7:$DG$148,'TN01-04'!DA$11,0),$H$1:$T$2,2,1)</f>
        <v>0</v>
      </c>
      <c r="DB60" s="28">
        <f>HLOOKUP(VLOOKUP($A60,Sheet!$A$7:$DG$148,'TN01-04'!DB$11,0),$H$1:$T$2,2,1)</f>
        <v>0</v>
      </c>
      <c r="DC60" s="28">
        <f>HLOOKUP(VLOOKUP($A60,Sheet!$A$7:$DG$148,'TN01-04'!DC$11,0),$H$1:$T$2,2,1)</f>
        <v>0</v>
      </c>
      <c r="DD60" s="28">
        <f>HLOOKUP(VLOOKUP($A60,Sheet!$A$7:$DG$148,'TN01-04'!DD$11,0),$H$1:$T$2,2,1)</f>
        <v>0</v>
      </c>
      <c r="DE60" s="38"/>
      <c r="DF60" s="38">
        <f t="shared" si="6"/>
        <v>0</v>
      </c>
      <c r="DG60" s="38"/>
      <c r="DH60" s="33">
        <f>IF(VLOOKUP($A60,Sheet!$A$7:$DG$148,'TN01-04'!DH$11,0)="","",VLOOKUP($A60,Sheet!$A$7:$DG$148,'TN01-04'!DH$11,0))</f>
        <v>0</v>
      </c>
      <c r="DI60" s="36">
        <f>IF(VLOOKUP($A60,Sheet!$A$7:$DG$148,'TN01-04'!DI$11,0)="","",VLOOKUP($A60,Sheet!$A$7:$DG$148,'TN01-04'!DI$11,0))</f>
        <v>5</v>
      </c>
      <c r="DJ60" s="38">
        <f t="shared" si="7"/>
        <v>104</v>
      </c>
      <c r="DK60" s="38">
        <f t="shared" si="8"/>
        <v>29</v>
      </c>
      <c r="DL60" s="38">
        <f t="shared" si="9"/>
        <v>2.23</v>
      </c>
      <c r="DM60" s="38"/>
      <c r="DN60" s="33">
        <f>IF(VLOOKUP($A60,Sheet!$A$7:$DG$148,'TN01-04'!DN$11,0)="","",VLOOKUP($A60,Sheet!$A$7:$DG$148,'TN01-04'!DN$11,0))</f>
        <v>108</v>
      </c>
      <c r="DO60" s="36">
        <f>IF(VLOOKUP($A60,Sheet!$A$7:$DG$148,'TN01-04'!DO$11,0)="","",VLOOKUP($A60,Sheet!$A$7:$DG$148,'TN01-04'!DO$11,0))</f>
        <v>30</v>
      </c>
      <c r="DP60" s="28">
        <f>IF(VLOOKUP($A60,Sheet!$A$7:$DG$148,'TN01-04'!DP$11,0)="","",VLOOKUP($A60,Sheet!$A$7:$DG$148,'TN01-04'!DP$11,0))</f>
        <v>137</v>
      </c>
      <c r="DQ60" s="28">
        <f>IF(VLOOKUP($A60,Sheet!$A$7:$DG$148,'TN01-04'!DQ$11,0)="","",VLOOKUP($A60,Sheet!$A$7:$DG$148,'TN01-04'!DQ$11,0))</f>
        <v>121</v>
      </c>
      <c r="DR60" s="28">
        <f>IF(VLOOKUP($A60,Sheet!$A$7:$DG$148,'TN01-04'!DR$11,0)="","",VLOOKUP($A60,Sheet!$A$7:$DG$148,'TN01-04'!DR$11,0))</f>
        <v>6.17</v>
      </c>
      <c r="DS60" s="28">
        <f>IF(VLOOKUP($A60,Sheet!$A$7:$DG$148,'TN01-04'!DS$11,0)="","",VLOOKUP($A60,Sheet!$A$7:$DG$148,'TN01-04'!DS$11,0))</f>
        <v>2.5299999999999998</v>
      </c>
      <c r="DT60" s="28" t="str">
        <f>IF(VLOOKUP($A60,Sheet!$A$7:$DG$148,'TN01-04'!DT$11,0)="","",VLOOKUP($A60,Sheet!$A$7:$DG$148,'TN01-04'!DT$11,0))</f>
        <v/>
      </c>
      <c r="DU60" s="42">
        <f t="shared" si="10"/>
        <v>0.1875</v>
      </c>
    </row>
    <row r="61" spans="1:125" ht="15.95" customHeight="1" x14ac:dyDescent="0.2">
      <c r="A61" s="25">
        <v>2221727307</v>
      </c>
      <c r="B61" s="26" t="s">
        <v>6</v>
      </c>
      <c r="C61" s="26" t="s">
        <v>71</v>
      </c>
      <c r="D61" s="26" t="s">
        <v>21</v>
      </c>
      <c r="E61" s="27">
        <v>36058</v>
      </c>
      <c r="F61" s="26" t="s">
        <v>210</v>
      </c>
      <c r="G61" s="26" t="s">
        <v>212</v>
      </c>
      <c r="H61" s="28" t="e">
        <f>HLOOKUP(VLOOKUP($A61,Sheet!$A$7:$DG$148,'TN01-04'!H$11,0),$H$1:$T$2,2,1)</f>
        <v>#N/A</v>
      </c>
      <c r="I61" s="28" t="e">
        <f>HLOOKUP(VLOOKUP($A61,Sheet!$A$7:$DG$148,'TN01-04'!I$11,0),$H$1:$T$2,2,1)</f>
        <v>#N/A</v>
      </c>
      <c r="J61" s="28" t="e">
        <f>HLOOKUP(VLOOKUP($A61,Sheet!$A$7:$DG$148,'TN01-04'!J$11,0),$H$1:$T$2,2,1)</f>
        <v>#N/A</v>
      </c>
      <c r="K61" s="28" t="e">
        <f>HLOOKUP(VLOOKUP($A61,Sheet!$A$7:$DG$148,'TN01-04'!K$11,0),$H$1:$T$2,2,1)</f>
        <v>#N/A</v>
      </c>
      <c r="L61" s="28" t="e">
        <f>HLOOKUP(VLOOKUP($A61,Sheet!$A$7:$DG$148,'TN01-04'!L$11,0),$H$1:$T$2,2,1)</f>
        <v>#N/A</v>
      </c>
      <c r="M61" s="28" t="e">
        <f>HLOOKUP(VLOOKUP($A61,Sheet!$A$7:$DG$148,'TN01-04'!M$11,0),$H$1:$T$2,2,1)</f>
        <v>#N/A</v>
      </c>
      <c r="N61" s="28" t="e">
        <f>HLOOKUP(VLOOKUP($A61,Sheet!$A$7:$DG$148,'TN01-04'!N$11,0),$H$1:$T$2,2,1)</f>
        <v>#N/A</v>
      </c>
      <c r="O61" s="28" t="e">
        <f>HLOOKUP(VLOOKUP($A61,Sheet!$A$7:$DG$148,'TN01-04'!O$11,0),$H$1:$T$2,2,1)</f>
        <v>#N/A</v>
      </c>
      <c r="P61" s="28" t="e">
        <f>HLOOKUP(VLOOKUP($A61,Sheet!$A$7:$DG$148,'TN01-04'!P$11,0),$H$1:$T$2,2,1)</f>
        <v>#N/A</v>
      </c>
      <c r="Q61" s="28" t="e">
        <f>HLOOKUP(VLOOKUP($A61,Sheet!$A$7:$DG$148,'TN01-04'!Q$11,0),$H$1:$T$2,2,1)</f>
        <v>#N/A</v>
      </c>
      <c r="R61" s="28" t="e">
        <f>HLOOKUP(VLOOKUP($A61,Sheet!$A$7:$DG$148,'TN01-04'!R$11,0),$H$1:$T$2,2,1)</f>
        <v>#N/A</v>
      </c>
      <c r="S61" s="28" t="e">
        <f>HLOOKUP(VLOOKUP($A61,Sheet!$A$7:$DG$148,'TN01-04'!S$11,0),$H$1:$T$2,2,1)</f>
        <v>#N/A</v>
      </c>
      <c r="T61" s="28" t="e">
        <f>HLOOKUP(VLOOKUP($A61,Sheet!$A$7:$DG$148,'TN01-04'!T$11,0),$H$1:$T$2,2,1)</f>
        <v>#N/A</v>
      </c>
      <c r="U61" s="28" t="e">
        <f>HLOOKUP(VLOOKUP($A61,Sheet!$A$7:$DG$148,'TN01-04'!U$11,0),$H$1:$T$2,2,1)</f>
        <v>#N/A</v>
      </c>
      <c r="V61" s="28" t="e">
        <f>HLOOKUP(VLOOKUP($A61,Sheet!$A$7:$DG$148,'TN01-04'!V$11,0),$H$1:$T$2,2,1)</f>
        <v>#N/A</v>
      </c>
      <c r="W61" s="28" t="e">
        <f>HLOOKUP(VLOOKUP($A61,Sheet!$A$7:$DG$148,'TN01-04'!W$11,0),$H$1:$T$2,2,1)</f>
        <v>#N/A</v>
      </c>
      <c r="X61" s="28" t="e">
        <f>HLOOKUP(VLOOKUP($A61,Sheet!$A$7:$DG$148,'TN01-04'!X$11,0),$H$1:$T$2,2,1)</f>
        <v>#N/A</v>
      </c>
      <c r="Y61" s="28" t="e">
        <f>HLOOKUP(VLOOKUP($A61,Sheet!$A$7:$DG$148,'TN01-04'!Y$11,0),$H$1:$T$2,2,1)</f>
        <v>#N/A</v>
      </c>
      <c r="Z61" s="28" t="e">
        <f>HLOOKUP(VLOOKUP($A61,Sheet!$A$7:$DG$148,'TN01-04'!Z$11,0),$H$1:$T$2,2,1)</f>
        <v>#N/A</v>
      </c>
      <c r="AA61" s="28" t="e">
        <f>HLOOKUP(VLOOKUP($A61,Sheet!$A$7:$DG$148,'TN01-04'!AA$11,0),$H$1:$T$2,2,1)</f>
        <v>#N/A</v>
      </c>
      <c r="AB61" s="28" t="e">
        <f>HLOOKUP(VLOOKUP($A61,Sheet!$A$7:$DG$148,'TN01-04'!AB$11,0),$H$1:$T$2,2,1)</f>
        <v>#N/A</v>
      </c>
      <c r="AC61" s="28" t="e">
        <f>HLOOKUP(VLOOKUP($A61,Sheet!$A$7:$DG$148,'TN01-04'!AC$11,0),$H$1:$T$2,2,1)</f>
        <v>#N/A</v>
      </c>
      <c r="AD61" s="28" t="e">
        <f>HLOOKUP(VLOOKUP($A61,Sheet!$A$7:$DG$148,'TN01-04'!AD$11,0),$H$1:$T$2,2,1)</f>
        <v>#N/A</v>
      </c>
      <c r="AE61" s="28" t="e">
        <f>HLOOKUP(VLOOKUP($A61,Sheet!$A$7:$DG$148,'TN01-04'!AE$11,0),$H$1:$T$2,2,1)</f>
        <v>#N/A</v>
      </c>
      <c r="AF61" s="28" t="e">
        <f>HLOOKUP(VLOOKUP($A61,Sheet!$A$7:$DG$148,'TN01-04'!AF$11,0),$H$1:$T$2,2,1)</f>
        <v>#N/A</v>
      </c>
      <c r="AG61" s="28" t="e">
        <f>HLOOKUP(VLOOKUP($A61,Sheet!$A$7:$DG$148,'TN01-04'!AG$11,0),$H$1:$T$2,2,1)</f>
        <v>#N/A</v>
      </c>
      <c r="AH61" s="28" t="e">
        <f>HLOOKUP(VLOOKUP($A61,Sheet!$A$7:$DG$148,'TN01-04'!AH$11,0),$H$1:$T$2,2,1)</f>
        <v>#N/A</v>
      </c>
      <c r="AI61" s="28" t="e">
        <f>HLOOKUP(VLOOKUP($A61,Sheet!$A$7:$DG$148,'TN01-04'!AI$11,0),$H$1:$T$2,2,1)</f>
        <v>#N/A</v>
      </c>
      <c r="AJ61" s="28" t="e">
        <f>HLOOKUP(VLOOKUP($A61,Sheet!$A$7:$DG$148,'TN01-04'!AJ$11,0),$H$1:$T$2,2,1)</f>
        <v>#N/A</v>
      </c>
      <c r="AK61" s="33" t="e">
        <f>IF(VLOOKUP($A61,Sheet!$A$7:$DG$148,'TN01-04'!AK$11,0)="","",VLOOKUP($A61,Sheet!$A$7:$DG$148,'TN01-04'!AK$11,0))</f>
        <v>#N/A</v>
      </c>
      <c r="AL61" s="36" t="e">
        <f>IF(VLOOKUP($A61,Sheet!$A$7:$DG$148,'TN01-04'!AL$11,0)="","",VLOOKUP($A61,Sheet!$A$7:$DG$148,'TN01-04'!AL$11,0))</f>
        <v>#N/A</v>
      </c>
      <c r="AM61" s="28" t="e">
        <f>HLOOKUP(VLOOKUP($A61,Sheet!$A$7:$DG$148,'TN01-04'!AM$11,0),$H$1:$T$2,2,1)</f>
        <v>#N/A</v>
      </c>
      <c r="AN61" s="28" t="e">
        <f>HLOOKUP(VLOOKUP($A61,Sheet!$A$7:$DG$148,'TN01-04'!AN$11,0),$H$1:$T$2,2,1)</f>
        <v>#N/A</v>
      </c>
      <c r="AO61" s="28" t="e">
        <f>HLOOKUP(VLOOKUP($A61,Sheet!$A$7:$DG$148,'TN01-04'!AO$11,0),$H$1:$T$2,2,1)</f>
        <v>#N/A</v>
      </c>
      <c r="AP61" s="28" t="e">
        <f>HLOOKUP(VLOOKUP($A61,Sheet!$A$7:$DG$148,'TN01-04'!AP$11,0),$H$1:$T$2,2,1)</f>
        <v>#N/A</v>
      </c>
      <c r="AQ61" s="28" t="e">
        <f>HLOOKUP(VLOOKUP($A61,Sheet!$A$7:$DG$148,'TN01-04'!AQ$11,0),$H$1:$T$2,2,1)</f>
        <v>#N/A</v>
      </c>
      <c r="AR61" s="28" t="e">
        <f>HLOOKUP(VLOOKUP($A61,Sheet!$A$7:$DG$148,'TN01-04'!AR$11,0),$H$1:$T$2,2,1)</f>
        <v>#N/A</v>
      </c>
      <c r="AS61" s="28" t="e">
        <f>HLOOKUP(VLOOKUP($A61,Sheet!$A$7:$DG$148,'TN01-04'!AS$11,0),$H$1:$T$2,2,1)</f>
        <v>#N/A</v>
      </c>
      <c r="AT61" s="28" t="e">
        <f>HLOOKUP(VLOOKUP($A61,Sheet!$A$7:$DG$148,'TN01-04'!AT$11,0),$H$1:$T$2,2,1)</f>
        <v>#N/A</v>
      </c>
      <c r="AU61" s="28" t="e">
        <f>HLOOKUP(VLOOKUP($A61,Sheet!$A$7:$DG$148,'TN01-04'!AU$11,0),$H$1:$T$2,2,1)</f>
        <v>#N/A</v>
      </c>
      <c r="AV61" s="28" t="e">
        <f>HLOOKUP(VLOOKUP($A61,Sheet!$A$7:$DG$148,'TN01-04'!AV$11,0),$H$1:$T$2,2,1)</f>
        <v>#N/A</v>
      </c>
      <c r="AW61" s="28" t="e">
        <f>HLOOKUP(VLOOKUP($A61,Sheet!$A$7:$DG$148,'TN01-04'!AW$11,0),$H$1:$T$2,2,1)</f>
        <v>#N/A</v>
      </c>
      <c r="AX61" s="28" t="e">
        <f>HLOOKUP(VLOOKUP($A61,Sheet!$A$7:$DG$148,'TN01-04'!AX$11,0),$H$1:$T$2,2,1)</f>
        <v>#N/A</v>
      </c>
      <c r="AY61" s="28" t="e">
        <f>HLOOKUP(VLOOKUP($A61,Sheet!$A$7:$DG$148,'TN01-04'!AY$11,0),$H$1:$T$2,2,1)</f>
        <v>#N/A</v>
      </c>
      <c r="AZ61" s="28" t="e">
        <f>HLOOKUP(VLOOKUP($A61,Sheet!$A$7:$DG$148,'TN01-04'!AZ$11,0),$H$1:$T$2,2,1)</f>
        <v>#N/A</v>
      </c>
      <c r="BA61" s="28" t="e">
        <f>HLOOKUP(VLOOKUP($A61,Sheet!$A$7:$DG$148,'TN01-04'!BA$11,0),$H$1:$T$2,2,1)</f>
        <v>#N/A</v>
      </c>
      <c r="BB61" s="33" t="e">
        <f>IF(VLOOKUP($A61,Sheet!$A$7:$DG$148,'TN01-04'!BB$11,0)="","",VLOOKUP($A61,Sheet!$A$7:$DG$148,'TN01-04'!BB$11,0))</f>
        <v>#N/A</v>
      </c>
      <c r="BC61" s="36" t="e">
        <f>IF(VLOOKUP($A61,Sheet!$A$7:$DG$148,'TN01-04'!BC$11,0)="","",VLOOKUP($A61,Sheet!$A$7:$DG$148,'TN01-04'!BC$11,0))</f>
        <v>#N/A</v>
      </c>
      <c r="BD61" s="28" t="e">
        <f>HLOOKUP(VLOOKUP($A61,Sheet!$A$7:$DG$148,'TN01-04'!BD$11,0),$H$1:$T$2,2,1)</f>
        <v>#N/A</v>
      </c>
      <c r="BE61" s="28" t="e">
        <f>HLOOKUP(VLOOKUP($A61,Sheet!$A$7:$DG$148,'TN01-04'!BE$11,0),$H$1:$T$2,2,1)</f>
        <v>#N/A</v>
      </c>
      <c r="BF61" s="28" t="e">
        <f>HLOOKUP(VLOOKUP($A61,Sheet!$A$7:$DG$148,'TN01-04'!BF$11,0),$H$1:$T$2,2,1)</f>
        <v>#N/A</v>
      </c>
      <c r="BG61" s="28" t="e">
        <f>HLOOKUP(VLOOKUP($A61,Sheet!$A$7:$DG$148,'TN01-04'!BG$11,0),$H$1:$T$2,2,1)</f>
        <v>#N/A</v>
      </c>
      <c r="BH61" s="28" t="e">
        <f>HLOOKUP(VLOOKUP($A61,Sheet!$A$7:$DG$148,'TN01-04'!BH$11,0),$H$1:$T$2,2,1)</f>
        <v>#N/A</v>
      </c>
      <c r="BI61" s="28" t="e">
        <f>HLOOKUP(VLOOKUP($A61,Sheet!$A$7:$DG$148,'TN01-04'!BI$11,0),$H$1:$T$2,2,1)</f>
        <v>#N/A</v>
      </c>
      <c r="BJ61" s="28" t="e">
        <f>HLOOKUP(VLOOKUP($A61,Sheet!$A$7:$DG$148,'TN01-04'!BJ$11,0),$H$1:$T$2,2,1)</f>
        <v>#N/A</v>
      </c>
      <c r="BK61" s="28" t="e">
        <f>HLOOKUP(VLOOKUP($A61,Sheet!$A$7:$DG$148,'TN01-04'!BK$11,0),$H$1:$T$2,2,1)</f>
        <v>#N/A</v>
      </c>
      <c r="BL61" s="28" t="e">
        <f>HLOOKUP(VLOOKUP($A61,Sheet!$A$7:$DG$148,'TN01-04'!BL$11,0),$H$1:$T$2,2,1)</f>
        <v>#N/A</v>
      </c>
      <c r="BM61" s="28" t="e">
        <f>HLOOKUP(VLOOKUP($A61,Sheet!$A$7:$DG$148,'TN01-04'!BM$11,0),$H$1:$T$2,2,1)</f>
        <v>#N/A</v>
      </c>
      <c r="BN61" s="28" t="e">
        <f>HLOOKUP(VLOOKUP($A61,Sheet!$A$7:$DG$148,'TN01-04'!BN$11,0),$H$1:$T$2,2,1)</f>
        <v>#N/A</v>
      </c>
      <c r="BO61" s="28" t="e">
        <f>HLOOKUP(VLOOKUP($A61,Sheet!$A$7:$DG$148,'TN01-04'!BO$11,0),$H$1:$T$2,2,1)</f>
        <v>#N/A</v>
      </c>
      <c r="BP61" s="28" t="e">
        <f>HLOOKUP(VLOOKUP($A61,Sheet!$A$7:$DG$148,'TN01-04'!BP$11,0),$H$1:$T$2,2,1)</f>
        <v>#N/A</v>
      </c>
      <c r="BQ61" s="28" t="e">
        <f>HLOOKUP(VLOOKUP($A61,Sheet!$A$7:$DG$148,'TN01-04'!BQ$11,0),$H$1:$T$2,2,1)</f>
        <v>#N/A</v>
      </c>
      <c r="BR61" s="28" t="e">
        <f>HLOOKUP(VLOOKUP($A61,Sheet!$A$7:$DG$148,'TN01-04'!BR$11,0),$H$1:$T$2,2,1)</f>
        <v>#N/A</v>
      </c>
      <c r="BS61" s="28" t="e">
        <f>HLOOKUP(VLOOKUP($A61,Sheet!$A$7:$DG$148,'TN01-04'!BS$11,0),$H$1:$T$2,2,1)</f>
        <v>#N/A</v>
      </c>
      <c r="BT61" s="28" t="e">
        <f>HLOOKUP(VLOOKUP($A61,Sheet!$A$7:$DG$148,'TN01-04'!BT$11,0),$H$1:$T$2,2,1)</f>
        <v>#N/A</v>
      </c>
      <c r="BU61" s="28" t="e">
        <f>HLOOKUP(VLOOKUP($A61,Sheet!$A$7:$DG$148,'TN01-04'!BU$11,0),$H$1:$T$2,2,1)</f>
        <v>#N/A</v>
      </c>
      <c r="BV61" s="28" t="e">
        <f>HLOOKUP(VLOOKUP($A61,Sheet!$A$7:$DG$148,'TN01-04'!BV$11,0),$H$1:$T$2,2,1)</f>
        <v>#N/A</v>
      </c>
      <c r="BW61" s="28" t="e">
        <f>HLOOKUP(VLOOKUP($A61,Sheet!$A$7:$DG$148,'TN01-04'!BW$11,0),$H$1:$T$2,2,1)</f>
        <v>#N/A</v>
      </c>
      <c r="BX61" s="33" t="e">
        <f>IF(VLOOKUP($A61,Sheet!$A$7:$DG$148,'TN01-04'!BX$11,0)="","",VLOOKUP($A61,Sheet!$A$7:$DG$148,'TN01-04'!BX$11,0))</f>
        <v>#N/A</v>
      </c>
      <c r="BY61" s="36" t="e">
        <f>IF(VLOOKUP($A61,Sheet!$A$7:$DG$148,'TN01-04'!BY$11,0)="","",VLOOKUP($A61,Sheet!$A$7:$DG$148,'TN01-04'!BY$11,0))</f>
        <v>#N/A</v>
      </c>
      <c r="BZ61" s="28" t="e">
        <f>HLOOKUP(VLOOKUP($A61,Sheet!$A$7:$DG$148,'TN01-04'!BZ$11,0),$H$1:$T$2,2,1)</f>
        <v>#N/A</v>
      </c>
      <c r="CA61" s="28" t="e">
        <f>HLOOKUP(VLOOKUP($A61,Sheet!$A$7:$DG$148,'TN01-04'!CA$11,0),$H$1:$T$2,2,1)</f>
        <v>#N/A</v>
      </c>
      <c r="CB61" s="28" t="e">
        <f>HLOOKUP(VLOOKUP($A61,Sheet!$A$7:$DG$148,'TN01-04'!CB$11,0),$H$1:$T$2,2,1)</f>
        <v>#N/A</v>
      </c>
      <c r="CC61" s="28" t="e">
        <f>HLOOKUP(VLOOKUP($A61,Sheet!$A$7:$DG$148,'TN01-04'!CC$11,0),$H$1:$T$2,2,1)</f>
        <v>#N/A</v>
      </c>
      <c r="CD61" s="28" t="e">
        <f>HLOOKUP(VLOOKUP($A61,Sheet!$A$7:$DG$148,'TN01-04'!CD$11,0),$H$1:$T$2,2,1)</f>
        <v>#N/A</v>
      </c>
      <c r="CE61" s="28" t="e">
        <f>HLOOKUP(VLOOKUP($A61,Sheet!$A$7:$DG$148,'TN01-04'!CE$11,0),$H$1:$T$2,2,1)</f>
        <v>#N/A</v>
      </c>
      <c r="CF61" s="28" t="e">
        <f>HLOOKUP(VLOOKUP($A61,Sheet!$A$7:$DG$148,'TN01-04'!CF$11,0),$H$1:$T$2,2,1)</f>
        <v>#N/A</v>
      </c>
      <c r="CG61" s="28" t="e">
        <f>HLOOKUP(VLOOKUP($A61,Sheet!$A$7:$DG$148,'TN01-04'!CG$11,0),$H$1:$T$2,2,1)</f>
        <v>#N/A</v>
      </c>
      <c r="CH61" s="28" t="e">
        <f>HLOOKUP(VLOOKUP($A61,Sheet!$A$7:$DG$148,'TN01-04'!CH$11,0),$H$1:$T$2,2,1)</f>
        <v>#N/A</v>
      </c>
      <c r="CI61" s="28" t="e">
        <f>HLOOKUP(VLOOKUP($A61,Sheet!$A$7:$DG$148,'TN01-04'!CI$11,0),$H$1:$T$2,2,1)</f>
        <v>#N/A</v>
      </c>
      <c r="CJ61" s="28" t="e">
        <f>HLOOKUP(VLOOKUP($A61,Sheet!$A$7:$DG$148,'TN01-04'!CJ$11,0),$H$1:$T$2,2,1)</f>
        <v>#N/A</v>
      </c>
      <c r="CK61" s="28" t="e">
        <f>HLOOKUP(VLOOKUP($A61,Sheet!$A$7:$DG$148,'TN01-04'!CK$11,0),$H$1:$T$2,2,1)</f>
        <v>#N/A</v>
      </c>
      <c r="CL61" s="28" t="e">
        <f>HLOOKUP(VLOOKUP($A61,Sheet!$A$7:$DG$148,'TN01-04'!CL$11,0),$H$1:$T$2,2,1)</f>
        <v>#N/A</v>
      </c>
      <c r="CM61" s="28" t="e">
        <f>HLOOKUP(VLOOKUP($A61,Sheet!$A$7:$DG$148,'TN01-04'!CM$11,0),$H$1:$T$2,2,1)</f>
        <v>#N/A</v>
      </c>
      <c r="CN61" s="28" t="e">
        <f>HLOOKUP(VLOOKUP($A61,Sheet!$A$7:$DG$148,'TN01-04'!CN$11,0),$H$1:$T$2,2,1)</f>
        <v>#N/A</v>
      </c>
      <c r="CO61" s="28" t="e">
        <f>HLOOKUP(VLOOKUP($A61,Sheet!$A$7:$DG$148,'TN01-04'!CO$11,0),$H$1:$T$2,2,1)</f>
        <v>#N/A</v>
      </c>
      <c r="CP61" s="28" t="e">
        <f>HLOOKUP(VLOOKUP($A61,Sheet!$A$7:$DG$148,'TN01-04'!CP$11,0),$H$1:$T$2,2,1)</f>
        <v>#N/A</v>
      </c>
      <c r="CQ61" s="28" t="e">
        <f>HLOOKUP(VLOOKUP($A61,Sheet!$A$7:$DG$148,'TN01-04'!CQ$11,0),$H$1:$T$2,2,1)</f>
        <v>#N/A</v>
      </c>
      <c r="CR61" s="28" t="e">
        <f>HLOOKUP(VLOOKUP($A61,Sheet!$A$7:$DG$148,'TN01-04'!CR$11,0),$H$1:$T$2,2,1)</f>
        <v>#N/A</v>
      </c>
      <c r="CS61" s="33" t="e">
        <f>IF(VLOOKUP($A61,Sheet!$A$7:$DG$148,'TN01-04'!CS$11,0)="","",VLOOKUP($A61,Sheet!$A$7:$DG$148,'TN01-04'!CS$11,0))</f>
        <v>#N/A</v>
      </c>
      <c r="CT61" s="36" t="e">
        <f>IF(VLOOKUP($A61,Sheet!$A$7:$DG$148,'TN01-04'!CT$11,0)="","",VLOOKUP($A61,Sheet!$A$7:$DG$148,'TN01-04'!CT$11,0))</f>
        <v>#N/A</v>
      </c>
      <c r="CU61" s="38" t="e">
        <f t="shared" si="2"/>
        <v>#N/A</v>
      </c>
      <c r="CV61" s="38" t="e">
        <f t="shared" si="2"/>
        <v>#N/A</v>
      </c>
      <c r="CW61" s="38">
        <f t="shared" si="3"/>
        <v>0</v>
      </c>
      <c r="CX61" s="38" t="e">
        <f t="shared" si="4"/>
        <v>#N/A</v>
      </c>
      <c r="CY61" s="38" t="e">
        <f t="shared" si="5"/>
        <v>#N/A</v>
      </c>
      <c r="CZ61" s="38"/>
      <c r="DA61" s="28" t="e">
        <f>HLOOKUP(VLOOKUP($A61,Sheet!$A$7:$DG$148,'TN01-04'!DA$11,0),$H$1:$T$2,2,1)</f>
        <v>#N/A</v>
      </c>
      <c r="DB61" s="28" t="e">
        <f>HLOOKUP(VLOOKUP($A61,Sheet!$A$7:$DG$148,'TN01-04'!DB$11,0),$H$1:$T$2,2,1)</f>
        <v>#N/A</v>
      </c>
      <c r="DC61" s="28" t="e">
        <f>HLOOKUP(VLOOKUP($A61,Sheet!$A$7:$DG$148,'TN01-04'!DC$11,0),$H$1:$T$2,2,1)</f>
        <v>#N/A</v>
      </c>
      <c r="DD61" s="28" t="e">
        <f>HLOOKUP(VLOOKUP($A61,Sheet!$A$7:$DG$148,'TN01-04'!DD$11,0),$H$1:$T$2,2,1)</f>
        <v>#N/A</v>
      </c>
      <c r="DE61" s="38"/>
      <c r="DF61" s="38" t="e">
        <f t="shared" si="6"/>
        <v>#N/A</v>
      </c>
      <c r="DG61" s="38"/>
      <c r="DH61" s="33" t="e">
        <f>IF(VLOOKUP($A61,Sheet!$A$7:$DG$148,'TN01-04'!DH$11,0)="","",VLOOKUP($A61,Sheet!$A$7:$DG$148,'TN01-04'!DH$11,0))</f>
        <v>#N/A</v>
      </c>
      <c r="DI61" s="36" t="e">
        <f>IF(VLOOKUP($A61,Sheet!$A$7:$DG$148,'TN01-04'!DI$11,0)="","",VLOOKUP($A61,Sheet!$A$7:$DG$148,'TN01-04'!DI$11,0))</f>
        <v>#N/A</v>
      </c>
      <c r="DJ61" s="38" t="e">
        <f t="shared" si="7"/>
        <v>#N/A</v>
      </c>
      <c r="DK61" s="38" t="e">
        <f t="shared" si="8"/>
        <v>#N/A</v>
      </c>
      <c r="DL61" s="38" t="e">
        <f t="shared" si="9"/>
        <v>#N/A</v>
      </c>
      <c r="DM61" s="38"/>
      <c r="DN61" s="33" t="e">
        <f>IF(VLOOKUP($A61,Sheet!$A$7:$DG$148,'TN01-04'!DN$11,0)="","",VLOOKUP($A61,Sheet!$A$7:$DG$148,'TN01-04'!DN$11,0))</f>
        <v>#N/A</v>
      </c>
      <c r="DO61" s="36" t="e">
        <f>IF(VLOOKUP($A61,Sheet!$A$7:$DG$148,'TN01-04'!DO$11,0)="","",VLOOKUP($A61,Sheet!$A$7:$DG$148,'TN01-04'!DO$11,0))</f>
        <v>#N/A</v>
      </c>
      <c r="DP61" s="28" t="e">
        <f>IF(VLOOKUP($A61,Sheet!$A$7:$DG$148,'TN01-04'!DP$11,0)="","",VLOOKUP($A61,Sheet!$A$7:$DG$148,'TN01-04'!DP$11,0))</f>
        <v>#N/A</v>
      </c>
      <c r="DQ61" s="28" t="e">
        <f>IF(VLOOKUP($A61,Sheet!$A$7:$DG$148,'TN01-04'!DQ$11,0)="","",VLOOKUP($A61,Sheet!$A$7:$DG$148,'TN01-04'!DQ$11,0))</f>
        <v>#N/A</v>
      </c>
      <c r="DR61" s="28" t="e">
        <f>IF(VLOOKUP($A61,Sheet!$A$7:$DG$148,'TN01-04'!DR$11,0)="","",VLOOKUP($A61,Sheet!$A$7:$DG$148,'TN01-04'!DR$11,0))</f>
        <v>#N/A</v>
      </c>
      <c r="DS61" s="28" t="e">
        <f>IF(VLOOKUP($A61,Sheet!$A$7:$DG$148,'TN01-04'!DS$11,0)="","",VLOOKUP($A61,Sheet!$A$7:$DG$148,'TN01-04'!DS$11,0))</f>
        <v>#N/A</v>
      </c>
      <c r="DT61" s="28" t="e">
        <f>IF(VLOOKUP($A61,Sheet!$A$7:$DG$148,'TN01-04'!DT$11,0)="","",VLOOKUP($A61,Sheet!$A$7:$DG$148,'TN01-04'!DT$11,0))</f>
        <v>#N/A</v>
      </c>
      <c r="DU61" s="42" t="e">
        <f t="shared" si="10"/>
        <v>#N/A</v>
      </c>
    </row>
    <row r="62" spans="1:125" ht="15.95" customHeight="1" x14ac:dyDescent="0.2">
      <c r="A62" s="25">
        <v>2220522835</v>
      </c>
      <c r="B62" s="26" t="s">
        <v>14</v>
      </c>
      <c r="C62" s="26" t="s">
        <v>45</v>
      </c>
      <c r="D62" s="26" t="s">
        <v>63</v>
      </c>
      <c r="E62" s="27">
        <v>35929</v>
      </c>
      <c r="F62" s="26" t="s">
        <v>209</v>
      </c>
      <c r="G62" s="26" t="s">
        <v>212</v>
      </c>
      <c r="H62" s="28">
        <f>HLOOKUP(VLOOKUP($A62,Sheet!$A$7:$DG$148,'TN01-04'!H$11,0),$H$1:$T$2,2,1)</f>
        <v>4</v>
      </c>
      <c r="I62" s="28">
        <f>HLOOKUP(VLOOKUP($A62,Sheet!$A$7:$DG$148,'TN01-04'!I$11,0),$H$1:$T$2,2,1)</f>
        <v>3.65</v>
      </c>
      <c r="J62" s="28">
        <f>HLOOKUP(VLOOKUP($A62,Sheet!$A$7:$DG$148,'TN01-04'!J$11,0),$H$1:$T$2,2,1)</f>
        <v>4</v>
      </c>
      <c r="K62" s="28">
        <f>HLOOKUP(VLOOKUP($A62,Sheet!$A$7:$DG$148,'TN01-04'!K$11,0),$H$1:$T$2,2,1)</f>
        <v>4</v>
      </c>
      <c r="L62" s="28">
        <f>HLOOKUP(VLOOKUP($A62,Sheet!$A$7:$DG$148,'TN01-04'!L$11,0),$H$1:$T$2,2,1)</f>
        <v>3.33</v>
      </c>
      <c r="M62" s="28">
        <f>HLOOKUP(VLOOKUP($A62,Sheet!$A$7:$DG$148,'TN01-04'!M$11,0),$H$1:$T$2,2,1)</f>
        <v>4</v>
      </c>
      <c r="N62" s="28">
        <f>HLOOKUP(VLOOKUP($A62,Sheet!$A$7:$DG$148,'TN01-04'!N$11,0),$H$1:$T$2,2,1)</f>
        <v>4</v>
      </c>
      <c r="O62" s="28">
        <f>HLOOKUP(VLOOKUP($A62,Sheet!$A$7:$DG$148,'TN01-04'!O$11,0),$H$1:$T$2,2,1)</f>
        <v>0</v>
      </c>
      <c r="P62" s="28">
        <f>HLOOKUP(VLOOKUP($A62,Sheet!$A$7:$DG$148,'TN01-04'!P$11,0),$H$1:$T$2,2,1)</f>
        <v>4</v>
      </c>
      <c r="Q62" s="28">
        <f>HLOOKUP(VLOOKUP($A62,Sheet!$A$7:$DG$148,'TN01-04'!Q$11,0),$H$1:$T$2,2,1)</f>
        <v>0</v>
      </c>
      <c r="R62" s="28">
        <f>HLOOKUP(VLOOKUP($A62,Sheet!$A$7:$DG$148,'TN01-04'!R$11,0),$H$1:$T$2,2,1)</f>
        <v>0</v>
      </c>
      <c r="S62" s="28">
        <f>HLOOKUP(VLOOKUP($A62,Sheet!$A$7:$DG$148,'TN01-04'!S$11,0),$H$1:$T$2,2,1)</f>
        <v>0</v>
      </c>
      <c r="T62" s="28">
        <f>HLOOKUP(VLOOKUP($A62,Sheet!$A$7:$DG$148,'TN01-04'!T$11,0),$H$1:$T$2,2,1)</f>
        <v>0</v>
      </c>
      <c r="U62" s="28">
        <f>HLOOKUP(VLOOKUP($A62,Sheet!$A$7:$DG$148,'TN01-04'!U$11,0),$H$1:$T$2,2,1)</f>
        <v>3.65</v>
      </c>
      <c r="V62" s="28">
        <f>HLOOKUP(VLOOKUP($A62,Sheet!$A$7:$DG$148,'TN01-04'!V$11,0),$H$1:$T$2,2,1)</f>
        <v>3.65</v>
      </c>
      <c r="W62" s="28">
        <f>HLOOKUP(VLOOKUP($A62,Sheet!$A$7:$DG$148,'TN01-04'!W$11,0),$H$1:$T$2,2,1)</f>
        <v>4</v>
      </c>
      <c r="X62" s="28">
        <f>HLOOKUP(VLOOKUP($A62,Sheet!$A$7:$DG$148,'TN01-04'!X$11,0),$H$1:$T$2,2,1)</f>
        <v>4</v>
      </c>
      <c r="Y62" s="28">
        <f>HLOOKUP(VLOOKUP($A62,Sheet!$A$7:$DG$148,'TN01-04'!Y$11,0),$H$1:$T$2,2,1)</f>
        <v>4</v>
      </c>
      <c r="Z62" s="28">
        <f>HLOOKUP(VLOOKUP($A62,Sheet!$A$7:$DG$148,'TN01-04'!Z$11,0),$H$1:$T$2,2,1)</f>
        <v>4</v>
      </c>
      <c r="AA62" s="28">
        <f>HLOOKUP(VLOOKUP($A62,Sheet!$A$7:$DG$148,'TN01-04'!AA$11,0),$H$1:$T$2,2,1)</f>
        <v>3.65</v>
      </c>
      <c r="AB62" s="28">
        <f>HLOOKUP(VLOOKUP($A62,Sheet!$A$7:$DG$148,'TN01-04'!AB$11,0),$H$1:$T$2,2,1)</f>
        <v>3.33</v>
      </c>
      <c r="AC62" s="28">
        <f>HLOOKUP(VLOOKUP($A62,Sheet!$A$7:$DG$148,'TN01-04'!AC$11,0),$H$1:$T$2,2,1)</f>
        <v>3</v>
      </c>
      <c r="AD62" s="28">
        <f>HLOOKUP(VLOOKUP($A62,Sheet!$A$7:$DG$148,'TN01-04'!AD$11,0),$H$1:$T$2,2,1)</f>
        <v>2</v>
      </c>
      <c r="AE62" s="28">
        <f>HLOOKUP(VLOOKUP($A62,Sheet!$A$7:$DG$148,'TN01-04'!AE$11,0),$H$1:$T$2,2,1)</f>
        <v>2.65</v>
      </c>
      <c r="AF62" s="28">
        <f>HLOOKUP(VLOOKUP($A62,Sheet!$A$7:$DG$148,'TN01-04'!AF$11,0),$H$1:$T$2,2,1)</f>
        <v>4</v>
      </c>
      <c r="AG62" s="28">
        <f>HLOOKUP(VLOOKUP($A62,Sheet!$A$7:$DG$148,'TN01-04'!AG$11,0),$H$1:$T$2,2,1)</f>
        <v>1.65</v>
      </c>
      <c r="AH62" s="28">
        <f>HLOOKUP(VLOOKUP($A62,Sheet!$A$7:$DG$148,'TN01-04'!AH$11,0),$H$1:$T$2,2,1)</f>
        <v>4</v>
      </c>
      <c r="AI62" s="28">
        <f>HLOOKUP(VLOOKUP($A62,Sheet!$A$7:$DG$148,'TN01-04'!AI$11,0),$H$1:$T$2,2,1)</f>
        <v>4</v>
      </c>
      <c r="AJ62" s="28">
        <f>HLOOKUP(VLOOKUP($A62,Sheet!$A$7:$DG$148,'TN01-04'!AJ$11,0),$H$1:$T$2,2,1)</f>
        <v>3.33</v>
      </c>
      <c r="AK62" s="33">
        <f>IF(VLOOKUP($A62,Sheet!$A$7:$DG$148,'TN01-04'!AK$11,0)="","",VLOOKUP($A62,Sheet!$A$7:$DG$148,'TN01-04'!AK$11,0))</f>
        <v>51</v>
      </c>
      <c r="AL62" s="36">
        <f>IF(VLOOKUP($A62,Sheet!$A$7:$DG$148,'TN01-04'!AL$11,0)="","",VLOOKUP($A62,Sheet!$A$7:$DG$148,'TN01-04'!AL$11,0))</f>
        <v>0</v>
      </c>
      <c r="AM62" s="28">
        <f>HLOOKUP(VLOOKUP($A62,Sheet!$A$7:$DG$148,'TN01-04'!AM$11,0),$H$1:$T$2,2,1)</f>
        <v>3</v>
      </c>
      <c r="AN62" s="28">
        <f>HLOOKUP(VLOOKUP($A62,Sheet!$A$7:$DG$148,'TN01-04'!AN$11,0),$H$1:$T$2,2,1)</f>
        <v>3</v>
      </c>
      <c r="AO62" s="28">
        <f>HLOOKUP(VLOOKUP($A62,Sheet!$A$7:$DG$148,'TN01-04'!AO$11,0),$H$1:$T$2,2,1)</f>
        <v>0</v>
      </c>
      <c r="AP62" s="28">
        <f>HLOOKUP(VLOOKUP($A62,Sheet!$A$7:$DG$148,'TN01-04'!AP$11,0),$H$1:$T$2,2,1)</f>
        <v>0</v>
      </c>
      <c r="AQ62" s="28">
        <f>HLOOKUP(VLOOKUP($A62,Sheet!$A$7:$DG$148,'TN01-04'!AQ$11,0),$H$1:$T$2,2,1)</f>
        <v>0</v>
      </c>
      <c r="AR62" s="28">
        <f>HLOOKUP(VLOOKUP($A62,Sheet!$A$7:$DG$148,'TN01-04'!AR$11,0),$H$1:$T$2,2,1)</f>
        <v>0</v>
      </c>
      <c r="AS62" s="28">
        <f>HLOOKUP(VLOOKUP($A62,Sheet!$A$7:$DG$148,'TN01-04'!AS$11,0),$H$1:$T$2,2,1)</f>
        <v>2.33</v>
      </c>
      <c r="AT62" s="28">
        <f>HLOOKUP(VLOOKUP($A62,Sheet!$A$7:$DG$148,'TN01-04'!AT$11,0),$H$1:$T$2,2,1)</f>
        <v>0</v>
      </c>
      <c r="AU62" s="28">
        <f>HLOOKUP(VLOOKUP($A62,Sheet!$A$7:$DG$148,'TN01-04'!AU$11,0),$H$1:$T$2,2,1)</f>
        <v>0</v>
      </c>
      <c r="AV62" s="28">
        <f>HLOOKUP(VLOOKUP($A62,Sheet!$A$7:$DG$148,'TN01-04'!AV$11,0),$H$1:$T$2,2,1)</f>
        <v>0</v>
      </c>
      <c r="AW62" s="28">
        <f>HLOOKUP(VLOOKUP($A62,Sheet!$A$7:$DG$148,'TN01-04'!AW$11,0),$H$1:$T$2,2,1)</f>
        <v>0</v>
      </c>
      <c r="AX62" s="28">
        <f>HLOOKUP(VLOOKUP($A62,Sheet!$A$7:$DG$148,'TN01-04'!AX$11,0),$H$1:$T$2,2,1)</f>
        <v>0</v>
      </c>
      <c r="AY62" s="28">
        <f>HLOOKUP(VLOOKUP($A62,Sheet!$A$7:$DG$148,'TN01-04'!AY$11,0),$H$1:$T$2,2,1)</f>
        <v>2</v>
      </c>
      <c r="AZ62" s="28">
        <f>HLOOKUP(VLOOKUP($A62,Sheet!$A$7:$DG$148,'TN01-04'!AZ$11,0),$H$1:$T$2,2,1)</f>
        <v>0</v>
      </c>
      <c r="BA62" s="28">
        <f>HLOOKUP(VLOOKUP($A62,Sheet!$A$7:$DG$148,'TN01-04'!BA$11,0),$H$1:$T$2,2,1)</f>
        <v>2.65</v>
      </c>
      <c r="BB62" s="33">
        <f>IF(VLOOKUP($A62,Sheet!$A$7:$DG$148,'TN01-04'!BB$11,0)="","",VLOOKUP($A62,Sheet!$A$7:$DG$148,'TN01-04'!BB$11,0))</f>
        <v>5</v>
      </c>
      <c r="BC62" s="36">
        <f>IF(VLOOKUP($A62,Sheet!$A$7:$DG$148,'TN01-04'!BC$11,0)="","",VLOOKUP($A62,Sheet!$A$7:$DG$148,'TN01-04'!BC$11,0))</f>
        <v>0</v>
      </c>
      <c r="BD62" s="28">
        <f>HLOOKUP(VLOOKUP($A62,Sheet!$A$7:$DG$148,'TN01-04'!BD$11,0),$H$1:$T$2,2,1)</f>
        <v>2.33</v>
      </c>
      <c r="BE62" s="28">
        <f>HLOOKUP(VLOOKUP($A62,Sheet!$A$7:$DG$148,'TN01-04'!BE$11,0),$H$1:$T$2,2,1)</f>
        <v>3.33</v>
      </c>
      <c r="BF62" s="28">
        <f>HLOOKUP(VLOOKUP($A62,Sheet!$A$7:$DG$148,'TN01-04'!BF$11,0),$H$1:$T$2,2,1)</f>
        <v>4</v>
      </c>
      <c r="BG62" s="28">
        <f>HLOOKUP(VLOOKUP($A62,Sheet!$A$7:$DG$148,'TN01-04'!BG$11,0),$H$1:$T$2,2,1)</f>
        <v>3.65</v>
      </c>
      <c r="BH62" s="28">
        <f>HLOOKUP(VLOOKUP($A62,Sheet!$A$7:$DG$148,'TN01-04'!BH$11,0),$H$1:$T$2,2,1)</f>
        <v>3.65</v>
      </c>
      <c r="BI62" s="28">
        <f>HLOOKUP(VLOOKUP($A62,Sheet!$A$7:$DG$148,'TN01-04'!BI$11,0),$H$1:$T$2,2,1)</f>
        <v>3.65</v>
      </c>
      <c r="BJ62" s="28">
        <f>HLOOKUP(VLOOKUP($A62,Sheet!$A$7:$DG$148,'TN01-04'!BJ$11,0),$H$1:$T$2,2,1)</f>
        <v>4</v>
      </c>
      <c r="BK62" s="28">
        <f>HLOOKUP(VLOOKUP($A62,Sheet!$A$7:$DG$148,'TN01-04'!BK$11,0),$H$1:$T$2,2,1)</f>
        <v>2.33</v>
      </c>
      <c r="BL62" s="28">
        <f>HLOOKUP(VLOOKUP($A62,Sheet!$A$7:$DG$148,'TN01-04'!BL$11,0),$H$1:$T$2,2,1)</f>
        <v>3.65</v>
      </c>
      <c r="BM62" s="28">
        <f>HLOOKUP(VLOOKUP($A62,Sheet!$A$7:$DG$148,'TN01-04'!BM$11,0),$H$1:$T$2,2,1)</f>
        <v>4</v>
      </c>
      <c r="BN62" s="28">
        <f>HLOOKUP(VLOOKUP($A62,Sheet!$A$7:$DG$148,'TN01-04'!BN$11,0),$H$1:$T$2,2,1)</f>
        <v>4</v>
      </c>
      <c r="BO62" s="28">
        <f>HLOOKUP(VLOOKUP($A62,Sheet!$A$7:$DG$148,'TN01-04'!BO$11,0),$H$1:$T$2,2,1)</f>
        <v>2.33</v>
      </c>
      <c r="BP62" s="28">
        <f>HLOOKUP(VLOOKUP($A62,Sheet!$A$7:$DG$148,'TN01-04'!BP$11,0),$H$1:$T$2,2,1)</f>
        <v>4</v>
      </c>
      <c r="BQ62" s="28">
        <f>HLOOKUP(VLOOKUP($A62,Sheet!$A$7:$DG$148,'TN01-04'!BQ$11,0),$H$1:$T$2,2,1)</f>
        <v>0</v>
      </c>
      <c r="BR62" s="28">
        <f>HLOOKUP(VLOOKUP($A62,Sheet!$A$7:$DG$148,'TN01-04'!BR$11,0),$H$1:$T$2,2,1)</f>
        <v>2.33</v>
      </c>
      <c r="BS62" s="28">
        <f>HLOOKUP(VLOOKUP($A62,Sheet!$A$7:$DG$148,'TN01-04'!BS$11,0),$H$1:$T$2,2,1)</f>
        <v>2.33</v>
      </c>
      <c r="BT62" s="28">
        <f>HLOOKUP(VLOOKUP($A62,Sheet!$A$7:$DG$148,'TN01-04'!BT$11,0),$H$1:$T$2,2,1)</f>
        <v>3.65</v>
      </c>
      <c r="BU62" s="28">
        <f>HLOOKUP(VLOOKUP($A62,Sheet!$A$7:$DG$148,'TN01-04'!BU$11,0),$H$1:$T$2,2,1)</f>
        <v>3.65</v>
      </c>
      <c r="BV62" s="28">
        <f>HLOOKUP(VLOOKUP($A62,Sheet!$A$7:$DG$148,'TN01-04'!BV$11,0),$H$1:$T$2,2,1)</f>
        <v>3.33</v>
      </c>
      <c r="BW62" s="28">
        <f>HLOOKUP(VLOOKUP($A62,Sheet!$A$7:$DG$148,'TN01-04'!BW$11,0),$H$1:$T$2,2,1)</f>
        <v>4</v>
      </c>
      <c r="BX62" s="33">
        <f>IF(VLOOKUP($A62,Sheet!$A$7:$DG$148,'TN01-04'!BX$11,0)="","",VLOOKUP($A62,Sheet!$A$7:$DG$148,'TN01-04'!BX$11,0))</f>
        <v>50</v>
      </c>
      <c r="BY62" s="36">
        <f>IF(VLOOKUP($A62,Sheet!$A$7:$DG$148,'TN01-04'!BY$11,0)="","",VLOOKUP($A62,Sheet!$A$7:$DG$148,'TN01-04'!BY$11,0))</f>
        <v>0</v>
      </c>
      <c r="BZ62" s="28">
        <f>HLOOKUP(VLOOKUP($A62,Sheet!$A$7:$DG$148,'TN01-04'!BZ$11,0),$H$1:$T$2,2,1)</f>
        <v>4</v>
      </c>
      <c r="CA62" s="28">
        <f>HLOOKUP(VLOOKUP($A62,Sheet!$A$7:$DG$148,'TN01-04'!CA$11,0),$H$1:$T$2,2,1)</f>
        <v>0</v>
      </c>
      <c r="CB62" s="28">
        <f>HLOOKUP(VLOOKUP($A62,Sheet!$A$7:$DG$148,'TN01-04'!CB$11,0),$H$1:$T$2,2,1)</f>
        <v>4</v>
      </c>
      <c r="CC62" s="28">
        <f>HLOOKUP(VLOOKUP($A62,Sheet!$A$7:$DG$148,'TN01-04'!CC$11,0),$H$1:$T$2,2,1)</f>
        <v>0</v>
      </c>
      <c r="CD62" s="28">
        <f>HLOOKUP(VLOOKUP($A62,Sheet!$A$7:$DG$148,'TN01-04'!CD$11,0),$H$1:$T$2,2,1)</f>
        <v>3.65</v>
      </c>
      <c r="CE62" s="28">
        <f>HLOOKUP(VLOOKUP($A62,Sheet!$A$7:$DG$148,'TN01-04'!CE$11,0),$H$1:$T$2,2,1)</f>
        <v>4</v>
      </c>
      <c r="CF62" s="28">
        <f>HLOOKUP(VLOOKUP($A62,Sheet!$A$7:$DG$148,'TN01-04'!CF$11,0),$H$1:$T$2,2,1)</f>
        <v>4</v>
      </c>
      <c r="CG62" s="28">
        <f>HLOOKUP(VLOOKUP($A62,Sheet!$A$7:$DG$148,'TN01-04'!CG$11,0),$H$1:$T$2,2,1)</f>
        <v>4</v>
      </c>
      <c r="CH62" s="28">
        <f>HLOOKUP(VLOOKUP($A62,Sheet!$A$7:$DG$148,'TN01-04'!CH$11,0),$H$1:$T$2,2,1)</f>
        <v>0</v>
      </c>
      <c r="CI62" s="28">
        <f>HLOOKUP(VLOOKUP($A62,Sheet!$A$7:$DG$148,'TN01-04'!CI$11,0),$H$1:$T$2,2,1)</f>
        <v>4</v>
      </c>
      <c r="CJ62" s="28">
        <f>HLOOKUP(VLOOKUP($A62,Sheet!$A$7:$DG$148,'TN01-04'!CJ$11,0),$H$1:$T$2,2,1)</f>
        <v>0</v>
      </c>
      <c r="CK62" s="28">
        <f>HLOOKUP(VLOOKUP($A62,Sheet!$A$7:$DG$148,'TN01-04'!CK$11,0),$H$1:$T$2,2,1)</f>
        <v>0</v>
      </c>
      <c r="CL62" s="28">
        <f>HLOOKUP(VLOOKUP($A62,Sheet!$A$7:$DG$148,'TN01-04'!CL$11,0),$H$1:$T$2,2,1)</f>
        <v>0</v>
      </c>
      <c r="CM62" s="28">
        <f>HLOOKUP(VLOOKUP($A62,Sheet!$A$7:$DG$148,'TN01-04'!CM$11,0),$H$1:$T$2,2,1)</f>
        <v>0</v>
      </c>
      <c r="CN62" s="28">
        <f>HLOOKUP(VLOOKUP($A62,Sheet!$A$7:$DG$148,'TN01-04'!CN$11,0),$H$1:$T$2,2,1)</f>
        <v>3.33</v>
      </c>
      <c r="CO62" s="28">
        <f>HLOOKUP(VLOOKUP($A62,Sheet!$A$7:$DG$148,'TN01-04'!CO$11,0),$H$1:$T$2,2,1)</f>
        <v>3.65</v>
      </c>
      <c r="CP62" s="28">
        <f>HLOOKUP(VLOOKUP($A62,Sheet!$A$7:$DG$148,'TN01-04'!CP$11,0),$H$1:$T$2,2,1)</f>
        <v>4</v>
      </c>
      <c r="CQ62" s="28">
        <f>HLOOKUP(VLOOKUP($A62,Sheet!$A$7:$DG$148,'TN01-04'!CQ$11,0),$H$1:$T$2,2,1)</f>
        <v>4</v>
      </c>
      <c r="CR62" s="28">
        <f>HLOOKUP(VLOOKUP($A62,Sheet!$A$7:$DG$148,'TN01-04'!CR$11,0),$H$1:$T$2,2,1)</f>
        <v>4</v>
      </c>
      <c r="CS62" s="33">
        <f>IF(VLOOKUP($A62,Sheet!$A$7:$DG$148,'TN01-04'!CS$11,0)="","",VLOOKUP($A62,Sheet!$A$7:$DG$148,'TN01-04'!CS$11,0))</f>
        <v>27</v>
      </c>
      <c r="CT62" s="36">
        <f>IF(VLOOKUP($A62,Sheet!$A$7:$DG$148,'TN01-04'!CT$11,0)="","",VLOOKUP($A62,Sheet!$A$7:$DG$148,'TN01-04'!CT$11,0))</f>
        <v>0</v>
      </c>
      <c r="CU62" s="38">
        <f t="shared" si="2"/>
        <v>128</v>
      </c>
      <c r="CV62" s="38">
        <f t="shared" si="2"/>
        <v>0</v>
      </c>
      <c r="CW62" s="38">
        <f t="shared" si="3"/>
        <v>0</v>
      </c>
      <c r="CX62" s="38">
        <f t="shared" si="4"/>
        <v>128</v>
      </c>
      <c r="CY62" s="38">
        <f t="shared" si="5"/>
        <v>3.55</v>
      </c>
      <c r="CZ62" s="38"/>
      <c r="DA62" s="28">
        <f>HLOOKUP(VLOOKUP($A62,Sheet!$A$7:$DG$148,'TN01-04'!DA$11,0),$H$1:$T$2,2,1)</f>
        <v>0</v>
      </c>
      <c r="DB62" s="28">
        <f>HLOOKUP(VLOOKUP($A62,Sheet!$A$7:$DG$148,'TN01-04'!DB$11,0),$H$1:$T$2,2,1)</f>
        <v>0</v>
      </c>
      <c r="DC62" s="28">
        <f>HLOOKUP(VLOOKUP($A62,Sheet!$A$7:$DG$148,'TN01-04'!DC$11,0),$H$1:$T$2,2,1)</f>
        <v>0</v>
      </c>
      <c r="DD62" s="28">
        <f>HLOOKUP(VLOOKUP($A62,Sheet!$A$7:$DG$148,'TN01-04'!DD$11,0),$H$1:$T$2,2,1)</f>
        <v>4</v>
      </c>
      <c r="DE62" s="38"/>
      <c r="DF62" s="38">
        <f t="shared" si="6"/>
        <v>4</v>
      </c>
      <c r="DG62" s="38"/>
      <c r="DH62" s="33">
        <f>IF(VLOOKUP($A62,Sheet!$A$7:$DG$148,'TN01-04'!DH$11,0)="","",VLOOKUP($A62,Sheet!$A$7:$DG$148,'TN01-04'!DH$11,0))</f>
        <v>5</v>
      </c>
      <c r="DI62" s="36">
        <f>IF(VLOOKUP($A62,Sheet!$A$7:$DG$148,'TN01-04'!DI$11,0)="","",VLOOKUP($A62,Sheet!$A$7:$DG$148,'TN01-04'!DI$11,0))</f>
        <v>0</v>
      </c>
      <c r="DJ62" s="38">
        <f t="shared" si="7"/>
        <v>133</v>
      </c>
      <c r="DK62" s="38">
        <f t="shared" si="8"/>
        <v>0</v>
      </c>
      <c r="DL62" s="38">
        <f t="shared" si="9"/>
        <v>3.57</v>
      </c>
      <c r="DM62" s="38"/>
      <c r="DN62" s="33">
        <f>IF(VLOOKUP($A62,Sheet!$A$7:$DG$148,'TN01-04'!DN$11,0)="","",VLOOKUP($A62,Sheet!$A$7:$DG$148,'TN01-04'!DN$11,0))</f>
        <v>138</v>
      </c>
      <c r="DO62" s="36">
        <f>IF(VLOOKUP($A62,Sheet!$A$7:$DG$148,'TN01-04'!DO$11,0)="","",VLOOKUP($A62,Sheet!$A$7:$DG$148,'TN01-04'!DO$11,0))</f>
        <v>0</v>
      </c>
      <c r="DP62" s="28">
        <f>IF(VLOOKUP($A62,Sheet!$A$7:$DG$148,'TN01-04'!DP$11,0)="","",VLOOKUP($A62,Sheet!$A$7:$DG$148,'TN01-04'!DP$11,0))</f>
        <v>137</v>
      </c>
      <c r="DQ62" s="28">
        <f>IF(VLOOKUP($A62,Sheet!$A$7:$DG$148,'TN01-04'!DQ$11,0)="","",VLOOKUP($A62,Sheet!$A$7:$DG$148,'TN01-04'!DQ$11,0))</f>
        <v>138</v>
      </c>
      <c r="DR62" s="28">
        <f>IF(VLOOKUP($A62,Sheet!$A$7:$DG$148,'TN01-04'!DR$11,0)="","",VLOOKUP($A62,Sheet!$A$7:$DG$148,'TN01-04'!DR$11,0))</f>
        <v>8.24</v>
      </c>
      <c r="DS62" s="28">
        <f>IF(VLOOKUP($A62,Sheet!$A$7:$DG$148,'TN01-04'!DS$11,0)="","",VLOOKUP($A62,Sheet!$A$7:$DG$148,'TN01-04'!DS$11,0))</f>
        <v>3.57</v>
      </c>
      <c r="DT62" s="28" t="str">
        <f>IF(VLOOKUP($A62,Sheet!$A$7:$DG$148,'TN01-04'!DT$11,0)="","",VLOOKUP($A62,Sheet!$A$7:$DG$148,'TN01-04'!DT$11,0))</f>
        <v/>
      </c>
      <c r="DU62" s="42">
        <f t="shared" si="10"/>
        <v>0</v>
      </c>
    </row>
    <row r="63" spans="1:125" ht="15.95" customHeight="1" x14ac:dyDescent="0.2">
      <c r="A63" s="25">
        <v>2221727311</v>
      </c>
      <c r="B63" s="26" t="s">
        <v>12</v>
      </c>
      <c r="C63" s="26" t="s">
        <v>72</v>
      </c>
      <c r="D63" s="26" t="s">
        <v>86</v>
      </c>
      <c r="E63" s="27">
        <v>35864</v>
      </c>
      <c r="F63" s="26" t="s">
        <v>210</v>
      </c>
      <c r="G63" s="26" t="s">
        <v>212</v>
      </c>
      <c r="H63" s="28">
        <f>HLOOKUP(VLOOKUP($A63,Sheet!$A$7:$DG$148,'TN01-04'!H$11,0),$H$1:$T$2,2,1)</f>
        <v>4</v>
      </c>
      <c r="I63" s="28">
        <f>HLOOKUP(VLOOKUP($A63,Sheet!$A$7:$DG$148,'TN01-04'!I$11,0),$H$1:$T$2,2,1)</f>
        <v>3</v>
      </c>
      <c r="J63" s="28">
        <f>HLOOKUP(VLOOKUP($A63,Sheet!$A$7:$DG$148,'TN01-04'!J$11,0),$H$1:$T$2,2,1)</f>
        <v>4</v>
      </c>
      <c r="K63" s="28">
        <f>HLOOKUP(VLOOKUP($A63,Sheet!$A$7:$DG$148,'TN01-04'!K$11,0),$H$1:$T$2,2,1)</f>
        <v>2.33</v>
      </c>
      <c r="L63" s="28">
        <f>HLOOKUP(VLOOKUP($A63,Sheet!$A$7:$DG$148,'TN01-04'!L$11,0),$H$1:$T$2,2,1)</f>
        <v>3</v>
      </c>
      <c r="M63" s="28">
        <f>HLOOKUP(VLOOKUP($A63,Sheet!$A$7:$DG$148,'TN01-04'!M$11,0),$H$1:$T$2,2,1)</f>
        <v>4</v>
      </c>
      <c r="N63" s="28">
        <f>HLOOKUP(VLOOKUP($A63,Sheet!$A$7:$DG$148,'TN01-04'!N$11,0),$H$1:$T$2,2,1)</f>
        <v>4</v>
      </c>
      <c r="O63" s="28">
        <f>HLOOKUP(VLOOKUP($A63,Sheet!$A$7:$DG$148,'TN01-04'!O$11,0),$H$1:$T$2,2,1)</f>
        <v>0</v>
      </c>
      <c r="P63" s="28">
        <f>HLOOKUP(VLOOKUP($A63,Sheet!$A$7:$DG$148,'TN01-04'!P$11,0),$H$1:$T$2,2,1)</f>
        <v>4</v>
      </c>
      <c r="Q63" s="28">
        <f>HLOOKUP(VLOOKUP($A63,Sheet!$A$7:$DG$148,'TN01-04'!Q$11,0),$H$1:$T$2,2,1)</f>
        <v>0</v>
      </c>
      <c r="R63" s="28">
        <f>HLOOKUP(VLOOKUP($A63,Sheet!$A$7:$DG$148,'TN01-04'!R$11,0),$H$1:$T$2,2,1)</f>
        <v>2.33</v>
      </c>
      <c r="S63" s="28">
        <f>HLOOKUP(VLOOKUP($A63,Sheet!$A$7:$DG$148,'TN01-04'!S$11,0),$H$1:$T$2,2,1)</f>
        <v>0</v>
      </c>
      <c r="T63" s="28">
        <f>HLOOKUP(VLOOKUP($A63,Sheet!$A$7:$DG$148,'TN01-04'!T$11,0),$H$1:$T$2,2,1)</f>
        <v>0</v>
      </c>
      <c r="U63" s="28">
        <f>HLOOKUP(VLOOKUP($A63,Sheet!$A$7:$DG$148,'TN01-04'!U$11,0),$H$1:$T$2,2,1)</f>
        <v>3.65</v>
      </c>
      <c r="V63" s="28">
        <f>HLOOKUP(VLOOKUP($A63,Sheet!$A$7:$DG$148,'TN01-04'!V$11,0),$H$1:$T$2,2,1)</f>
        <v>0</v>
      </c>
      <c r="W63" s="28">
        <f>HLOOKUP(VLOOKUP($A63,Sheet!$A$7:$DG$148,'TN01-04'!W$11,0),$H$1:$T$2,2,1)</f>
        <v>3.65</v>
      </c>
      <c r="X63" s="28">
        <f>HLOOKUP(VLOOKUP($A63,Sheet!$A$7:$DG$148,'TN01-04'!X$11,0),$H$1:$T$2,2,1)</f>
        <v>4</v>
      </c>
      <c r="Y63" s="28">
        <f>HLOOKUP(VLOOKUP($A63,Sheet!$A$7:$DG$148,'TN01-04'!Y$11,0),$H$1:$T$2,2,1)</f>
        <v>3.33</v>
      </c>
      <c r="Z63" s="28">
        <f>HLOOKUP(VLOOKUP($A63,Sheet!$A$7:$DG$148,'TN01-04'!Z$11,0),$H$1:$T$2,2,1)</f>
        <v>2</v>
      </c>
      <c r="AA63" s="28">
        <f>HLOOKUP(VLOOKUP($A63,Sheet!$A$7:$DG$148,'TN01-04'!AA$11,0),$H$1:$T$2,2,1)</f>
        <v>3.33</v>
      </c>
      <c r="AB63" s="28">
        <f>HLOOKUP(VLOOKUP($A63,Sheet!$A$7:$DG$148,'TN01-04'!AB$11,0),$H$1:$T$2,2,1)</f>
        <v>4</v>
      </c>
      <c r="AC63" s="28">
        <f>HLOOKUP(VLOOKUP($A63,Sheet!$A$7:$DG$148,'TN01-04'!AC$11,0),$H$1:$T$2,2,1)</f>
        <v>3.33</v>
      </c>
      <c r="AD63" s="28">
        <f>HLOOKUP(VLOOKUP($A63,Sheet!$A$7:$DG$148,'TN01-04'!AD$11,0),$H$1:$T$2,2,1)</f>
        <v>4</v>
      </c>
      <c r="AE63" s="28">
        <f>HLOOKUP(VLOOKUP($A63,Sheet!$A$7:$DG$148,'TN01-04'!AE$11,0),$H$1:$T$2,2,1)</f>
        <v>2.65</v>
      </c>
      <c r="AF63" s="28">
        <f>HLOOKUP(VLOOKUP($A63,Sheet!$A$7:$DG$148,'TN01-04'!AF$11,0),$H$1:$T$2,2,1)</f>
        <v>4</v>
      </c>
      <c r="AG63" s="28">
        <f>HLOOKUP(VLOOKUP($A63,Sheet!$A$7:$DG$148,'TN01-04'!AG$11,0),$H$1:$T$2,2,1)</f>
        <v>3.65</v>
      </c>
      <c r="AH63" s="28">
        <f>HLOOKUP(VLOOKUP($A63,Sheet!$A$7:$DG$148,'TN01-04'!AH$11,0),$H$1:$T$2,2,1)</f>
        <v>3.65</v>
      </c>
      <c r="AI63" s="28">
        <f>HLOOKUP(VLOOKUP($A63,Sheet!$A$7:$DG$148,'TN01-04'!AI$11,0),$H$1:$T$2,2,1)</f>
        <v>2.33</v>
      </c>
      <c r="AJ63" s="28">
        <f>HLOOKUP(VLOOKUP($A63,Sheet!$A$7:$DG$148,'TN01-04'!AJ$11,0),$H$1:$T$2,2,1)</f>
        <v>4</v>
      </c>
      <c r="AK63" s="33">
        <f>IF(VLOOKUP($A63,Sheet!$A$7:$DG$148,'TN01-04'!AK$11,0)="","",VLOOKUP($A63,Sheet!$A$7:$DG$148,'TN01-04'!AK$11,0))</f>
        <v>51</v>
      </c>
      <c r="AL63" s="36">
        <f>IF(VLOOKUP($A63,Sheet!$A$7:$DG$148,'TN01-04'!AL$11,0)="","",VLOOKUP($A63,Sheet!$A$7:$DG$148,'TN01-04'!AL$11,0))</f>
        <v>0</v>
      </c>
      <c r="AM63" s="28">
        <f>HLOOKUP(VLOOKUP($A63,Sheet!$A$7:$DG$148,'TN01-04'!AM$11,0),$H$1:$T$2,2,1)</f>
        <v>3</v>
      </c>
      <c r="AN63" s="28">
        <f>HLOOKUP(VLOOKUP($A63,Sheet!$A$7:$DG$148,'TN01-04'!AN$11,0),$H$1:$T$2,2,1)</f>
        <v>4</v>
      </c>
      <c r="AO63" s="28">
        <f>HLOOKUP(VLOOKUP($A63,Sheet!$A$7:$DG$148,'TN01-04'!AO$11,0),$H$1:$T$2,2,1)</f>
        <v>0</v>
      </c>
      <c r="AP63" s="28">
        <f>HLOOKUP(VLOOKUP($A63,Sheet!$A$7:$DG$148,'TN01-04'!AP$11,0),$H$1:$T$2,2,1)</f>
        <v>0</v>
      </c>
      <c r="AQ63" s="28">
        <f>HLOOKUP(VLOOKUP($A63,Sheet!$A$7:$DG$148,'TN01-04'!AQ$11,0),$H$1:$T$2,2,1)</f>
        <v>0</v>
      </c>
      <c r="AR63" s="28">
        <f>HLOOKUP(VLOOKUP($A63,Sheet!$A$7:$DG$148,'TN01-04'!AR$11,0),$H$1:$T$2,2,1)</f>
        <v>0</v>
      </c>
      <c r="AS63" s="28">
        <f>HLOOKUP(VLOOKUP($A63,Sheet!$A$7:$DG$148,'TN01-04'!AS$11,0),$H$1:$T$2,2,1)</f>
        <v>0</v>
      </c>
      <c r="AT63" s="28">
        <f>HLOOKUP(VLOOKUP($A63,Sheet!$A$7:$DG$148,'TN01-04'!AT$11,0),$H$1:$T$2,2,1)</f>
        <v>2.33</v>
      </c>
      <c r="AU63" s="28">
        <f>HLOOKUP(VLOOKUP($A63,Sheet!$A$7:$DG$148,'TN01-04'!AU$11,0),$H$1:$T$2,2,1)</f>
        <v>0</v>
      </c>
      <c r="AV63" s="28">
        <f>HLOOKUP(VLOOKUP($A63,Sheet!$A$7:$DG$148,'TN01-04'!AV$11,0),$H$1:$T$2,2,1)</f>
        <v>0</v>
      </c>
      <c r="AW63" s="28">
        <f>HLOOKUP(VLOOKUP($A63,Sheet!$A$7:$DG$148,'TN01-04'!AW$11,0),$H$1:$T$2,2,1)</f>
        <v>0</v>
      </c>
      <c r="AX63" s="28">
        <f>HLOOKUP(VLOOKUP($A63,Sheet!$A$7:$DG$148,'TN01-04'!AX$11,0),$H$1:$T$2,2,1)</f>
        <v>0</v>
      </c>
      <c r="AY63" s="28">
        <f>HLOOKUP(VLOOKUP($A63,Sheet!$A$7:$DG$148,'TN01-04'!AY$11,0),$H$1:$T$2,2,1)</f>
        <v>0</v>
      </c>
      <c r="AZ63" s="28">
        <f>HLOOKUP(VLOOKUP($A63,Sheet!$A$7:$DG$148,'TN01-04'!AZ$11,0),$H$1:$T$2,2,1)</f>
        <v>2</v>
      </c>
      <c r="BA63" s="28">
        <f>HLOOKUP(VLOOKUP($A63,Sheet!$A$7:$DG$148,'TN01-04'!BA$11,0),$H$1:$T$2,2,1)</f>
        <v>3.65</v>
      </c>
      <c r="BB63" s="33">
        <f>IF(VLOOKUP($A63,Sheet!$A$7:$DG$148,'TN01-04'!BB$11,0)="","",VLOOKUP($A63,Sheet!$A$7:$DG$148,'TN01-04'!BB$11,0))</f>
        <v>5</v>
      </c>
      <c r="BC63" s="36">
        <f>IF(VLOOKUP($A63,Sheet!$A$7:$DG$148,'TN01-04'!BC$11,0)="","",VLOOKUP($A63,Sheet!$A$7:$DG$148,'TN01-04'!BC$11,0))</f>
        <v>0</v>
      </c>
      <c r="BD63" s="28">
        <f>HLOOKUP(VLOOKUP($A63,Sheet!$A$7:$DG$148,'TN01-04'!BD$11,0),$H$1:$T$2,2,1)</f>
        <v>3.33</v>
      </c>
      <c r="BE63" s="28">
        <f>HLOOKUP(VLOOKUP($A63,Sheet!$A$7:$DG$148,'TN01-04'!BE$11,0),$H$1:$T$2,2,1)</f>
        <v>3.33</v>
      </c>
      <c r="BF63" s="28">
        <f>HLOOKUP(VLOOKUP($A63,Sheet!$A$7:$DG$148,'TN01-04'!BF$11,0),$H$1:$T$2,2,1)</f>
        <v>4</v>
      </c>
      <c r="BG63" s="28">
        <f>HLOOKUP(VLOOKUP($A63,Sheet!$A$7:$DG$148,'TN01-04'!BG$11,0),$H$1:$T$2,2,1)</f>
        <v>4</v>
      </c>
      <c r="BH63" s="28">
        <f>HLOOKUP(VLOOKUP($A63,Sheet!$A$7:$DG$148,'TN01-04'!BH$11,0),$H$1:$T$2,2,1)</f>
        <v>2.65</v>
      </c>
      <c r="BI63" s="28">
        <f>HLOOKUP(VLOOKUP($A63,Sheet!$A$7:$DG$148,'TN01-04'!BI$11,0),$H$1:$T$2,2,1)</f>
        <v>4</v>
      </c>
      <c r="BJ63" s="28">
        <f>HLOOKUP(VLOOKUP($A63,Sheet!$A$7:$DG$148,'TN01-04'!BJ$11,0),$H$1:$T$2,2,1)</f>
        <v>4</v>
      </c>
      <c r="BK63" s="28">
        <f>HLOOKUP(VLOOKUP($A63,Sheet!$A$7:$DG$148,'TN01-04'!BK$11,0),$H$1:$T$2,2,1)</f>
        <v>2.65</v>
      </c>
      <c r="BL63" s="28">
        <f>HLOOKUP(VLOOKUP($A63,Sheet!$A$7:$DG$148,'TN01-04'!BL$11,0),$H$1:$T$2,2,1)</f>
        <v>2.33</v>
      </c>
      <c r="BM63" s="28">
        <f>HLOOKUP(VLOOKUP($A63,Sheet!$A$7:$DG$148,'TN01-04'!BM$11,0),$H$1:$T$2,2,1)</f>
        <v>4</v>
      </c>
      <c r="BN63" s="28">
        <f>HLOOKUP(VLOOKUP($A63,Sheet!$A$7:$DG$148,'TN01-04'!BN$11,0),$H$1:$T$2,2,1)</f>
        <v>4</v>
      </c>
      <c r="BO63" s="28">
        <f>HLOOKUP(VLOOKUP($A63,Sheet!$A$7:$DG$148,'TN01-04'!BO$11,0),$H$1:$T$2,2,1)</f>
        <v>4</v>
      </c>
      <c r="BP63" s="28">
        <f>HLOOKUP(VLOOKUP($A63,Sheet!$A$7:$DG$148,'TN01-04'!BP$11,0),$H$1:$T$2,2,1)</f>
        <v>4</v>
      </c>
      <c r="BQ63" s="28">
        <f>HLOOKUP(VLOOKUP($A63,Sheet!$A$7:$DG$148,'TN01-04'!BQ$11,0),$H$1:$T$2,2,1)</f>
        <v>0</v>
      </c>
      <c r="BR63" s="28">
        <f>HLOOKUP(VLOOKUP($A63,Sheet!$A$7:$DG$148,'TN01-04'!BR$11,0),$H$1:$T$2,2,1)</f>
        <v>4</v>
      </c>
      <c r="BS63" s="28">
        <f>HLOOKUP(VLOOKUP($A63,Sheet!$A$7:$DG$148,'TN01-04'!BS$11,0),$H$1:$T$2,2,1)</f>
        <v>3</v>
      </c>
      <c r="BT63" s="28">
        <f>HLOOKUP(VLOOKUP($A63,Sheet!$A$7:$DG$148,'TN01-04'!BT$11,0),$H$1:$T$2,2,1)</f>
        <v>2.65</v>
      </c>
      <c r="BU63" s="28">
        <f>HLOOKUP(VLOOKUP($A63,Sheet!$A$7:$DG$148,'TN01-04'!BU$11,0),$H$1:$T$2,2,1)</f>
        <v>4</v>
      </c>
      <c r="BV63" s="28">
        <f>HLOOKUP(VLOOKUP($A63,Sheet!$A$7:$DG$148,'TN01-04'!BV$11,0),$H$1:$T$2,2,1)</f>
        <v>3.33</v>
      </c>
      <c r="BW63" s="28">
        <f>HLOOKUP(VLOOKUP($A63,Sheet!$A$7:$DG$148,'TN01-04'!BW$11,0),$H$1:$T$2,2,1)</f>
        <v>3.33</v>
      </c>
      <c r="BX63" s="33">
        <f>IF(VLOOKUP($A63,Sheet!$A$7:$DG$148,'TN01-04'!BX$11,0)="","",VLOOKUP($A63,Sheet!$A$7:$DG$148,'TN01-04'!BX$11,0))</f>
        <v>50</v>
      </c>
      <c r="BY63" s="36">
        <f>IF(VLOOKUP($A63,Sheet!$A$7:$DG$148,'TN01-04'!BY$11,0)="","",VLOOKUP($A63,Sheet!$A$7:$DG$148,'TN01-04'!BY$11,0))</f>
        <v>0</v>
      </c>
      <c r="BZ63" s="28">
        <f>HLOOKUP(VLOOKUP($A63,Sheet!$A$7:$DG$148,'TN01-04'!BZ$11,0),$H$1:$T$2,2,1)</f>
        <v>0</v>
      </c>
      <c r="CA63" s="28">
        <f>HLOOKUP(VLOOKUP($A63,Sheet!$A$7:$DG$148,'TN01-04'!CA$11,0),$H$1:$T$2,2,1)</f>
        <v>2.33</v>
      </c>
      <c r="CB63" s="28">
        <f>HLOOKUP(VLOOKUP($A63,Sheet!$A$7:$DG$148,'TN01-04'!CB$11,0),$H$1:$T$2,2,1)</f>
        <v>3.65</v>
      </c>
      <c r="CC63" s="28">
        <f>HLOOKUP(VLOOKUP($A63,Sheet!$A$7:$DG$148,'TN01-04'!CC$11,0),$H$1:$T$2,2,1)</f>
        <v>0</v>
      </c>
      <c r="CD63" s="28">
        <f>HLOOKUP(VLOOKUP($A63,Sheet!$A$7:$DG$148,'TN01-04'!CD$11,0),$H$1:$T$2,2,1)</f>
        <v>3</v>
      </c>
      <c r="CE63" s="28">
        <f>HLOOKUP(VLOOKUP($A63,Sheet!$A$7:$DG$148,'TN01-04'!CE$11,0),$H$1:$T$2,2,1)</f>
        <v>2.33</v>
      </c>
      <c r="CF63" s="28">
        <f>HLOOKUP(VLOOKUP($A63,Sheet!$A$7:$DG$148,'TN01-04'!CF$11,0),$H$1:$T$2,2,1)</f>
        <v>3.65</v>
      </c>
      <c r="CG63" s="28">
        <f>HLOOKUP(VLOOKUP($A63,Sheet!$A$7:$DG$148,'TN01-04'!CG$11,0),$H$1:$T$2,2,1)</f>
        <v>4</v>
      </c>
      <c r="CH63" s="28">
        <f>HLOOKUP(VLOOKUP($A63,Sheet!$A$7:$DG$148,'TN01-04'!CH$11,0),$H$1:$T$2,2,1)</f>
        <v>0</v>
      </c>
      <c r="CI63" s="28">
        <f>HLOOKUP(VLOOKUP($A63,Sheet!$A$7:$DG$148,'TN01-04'!CI$11,0),$H$1:$T$2,2,1)</f>
        <v>4</v>
      </c>
      <c r="CJ63" s="28">
        <f>HLOOKUP(VLOOKUP($A63,Sheet!$A$7:$DG$148,'TN01-04'!CJ$11,0),$H$1:$T$2,2,1)</f>
        <v>0</v>
      </c>
      <c r="CK63" s="28">
        <f>HLOOKUP(VLOOKUP($A63,Sheet!$A$7:$DG$148,'TN01-04'!CK$11,0),$H$1:$T$2,2,1)</f>
        <v>0</v>
      </c>
      <c r="CL63" s="28">
        <f>HLOOKUP(VLOOKUP($A63,Sheet!$A$7:$DG$148,'TN01-04'!CL$11,0),$H$1:$T$2,2,1)</f>
        <v>0</v>
      </c>
      <c r="CM63" s="28">
        <f>HLOOKUP(VLOOKUP($A63,Sheet!$A$7:$DG$148,'TN01-04'!CM$11,0),$H$1:$T$2,2,1)</f>
        <v>0</v>
      </c>
      <c r="CN63" s="28">
        <f>HLOOKUP(VLOOKUP($A63,Sheet!$A$7:$DG$148,'TN01-04'!CN$11,0),$H$1:$T$2,2,1)</f>
        <v>2.65</v>
      </c>
      <c r="CO63" s="28">
        <f>HLOOKUP(VLOOKUP($A63,Sheet!$A$7:$DG$148,'TN01-04'!CO$11,0),$H$1:$T$2,2,1)</f>
        <v>3.33</v>
      </c>
      <c r="CP63" s="28">
        <f>HLOOKUP(VLOOKUP($A63,Sheet!$A$7:$DG$148,'TN01-04'!CP$11,0),$H$1:$T$2,2,1)</f>
        <v>4</v>
      </c>
      <c r="CQ63" s="28">
        <f>HLOOKUP(VLOOKUP($A63,Sheet!$A$7:$DG$148,'TN01-04'!CQ$11,0),$H$1:$T$2,2,1)</f>
        <v>2</v>
      </c>
      <c r="CR63" s="28">
        <f>HLOOKUP(VLOOKUP($A63,Sheet!$A$7:$DG$148,'TN01-04'!CR$11,0),$H$1:$T$2,2,1)</f>
        <v>3</v>
      </c>
      <c r="CS63" s="33">
        <f>IF(VLOOKUP($A63,Sheet!$A$7:$DG$148,'TN01-04'!CS$11,0)="","",VLOOKUP($A63,Sheet!$A$7:$DG$148,'TN01-04'!CS$11,0))</f>
        <v>27</v>
      </c>
      <c r="CT63" s="36">
        <f>IF(VLOOKUP($A63,Sheet!$A$7:$DG$148,'TN01-04'!CT$11,0)="","",VLOOKUP($A63,Sheet!$A$7:$DG$148,'TN01-04'!CT$11,0))</f>
        <v>0</v>
      </c>
      <c r="CU63" s="38">
        <f t="shared" si="2"/>
        <v>128</v>
      </c>
      <c r="CV63" s="38">
        <f t="shared" si="2"/>
        <v>0</v>
      </c>
      <c r="CW63" s="38">
        <f t="shared" si="3"/>
        <v>0</v>
      </c>
      <c r="CX63" s="38">
        <f t="shared" si="4"/>
        <v>128</v>
      </c>
      <c r="CY63" s="38">
        <f t="shared" si="5"/>
        <v>3.4</v>
      </c>
      <c r="CZ63" s="38"/>
      <c r="DA63" s="28">
        <f>HLOOKUP(VLOOKUP($A63,Sheet!$A$7:$DG$148,'TN01-04'!DA$11,0),$H$1:$T$2,2,1)</f>
        <v>0</v>
      </c>
      <c r="DB63" s="28">
        <f>HLOOKUP(VLOOKUP($A63,Sheet!$A$7:$DG$148,'TN01-04'!DB$11,0),$H$1:$T$2,2,1)</f>
        <v>0</v>
      </c>
      <c r="DC63" s="28">
        <f>HLOOKUP(VLOOKUP($A63,Sheet!$A$7:$DG$148,'TN01-04'!DC$11,0),$H$1:$T$2,2,1)</f>
        <v>0</v>
      </c>
      <c r="DD63" s="28">
        <f>HLOOKUP(VLOOKUP($A63,Sheet!$A$7:$DG$148,'TN01-04'!DD$11,0),$H$1:$T$2,2,1)</f>
        <v>3.65</v>
      </c>
      <c r="DE63" s="38"/>
      <c r="DF63" s="38">
        <f t="shared" si="6"/>
        <v>3.65</v>
      </c>
      <c r="DG63" s="38"/>
      <c r="DH63" s="33">
        <f>IF(VLOOKUP($A63,Sheet!$A$7:$DG$148,'TN01-04'!DH$11,0)="","",VLOOKUP($A63,Sheet!$A$7:$DG$148,'TN01-04'!DH$11,0))</f>
        <v>5</v>
      </c>
      <c r="DI63" s="36">
        <f>IF(VLOOKUP($A63,Sheet!$A$7:$DG$148,'TN01-04'!DI$11,0)="","",VLOOKUP($A63,Sheet!$A$7:$DG$148,'TN01-04'!DI$11,0))</f>
        <v>0</v>
      </c>
      <c r="DJ63" s="38">
        <f t="shared" si="7"/>
        <v>133</v>
      </c>
      <c r="DK63" s="38">
        <f t="shared" si="8"/>
        <v>0</v>
      </c>
      <c r="DL63" s="38">
        <f t="shared" si="9"/>
        <v>3.41</v>
      </c>
      <c r="DM63" s="38"/>
      <c r="DN63" s="33">
        <f>IF(VLOOKUP($A63,Sheet!$A$7:$DG$148,'TN01-04'!DN$11,0)="","",VLOOKUP($A63,Sheet!$A$7:$DG$148,'TN01-04'!DN$11,0))</f>
        <v>138</v>
      </c>
      <c r="DO63" s="36">
        <f>IF(VLOOKUP($A63,Sheet!$A$7:$DG$148,'TN01-04'!DO$11,0)="","",VLOOKUP($A63,Sheet!$A$7:$DG$148,'TN01-04'!DO$11,0))</f>
        <v>0</v>
      </c>
      <c r="DP63" s="28">
        <f>IF(VLOOKUP($A63,Sheet!$A$7:$DG$148,'TN01-04'!DP$11,0)="","",VLOOKUP($A63,Sheet!$A$7:$DG$148,'TN01-04'!DP$11,0))</f>
        <v>137</v>
      </c>
      <c r="DQ63" s="28">
        <f>IF(VLOOKUP($A63,Sheet!$A$7:$DG$148,'TN01-04'!DQ$11,0)="","",VLOOKUP($A63,Sheet!$A$7:$DG$148,'TN01-04'!DQ$11,0))</f>
        <v>138</v>
      </c>
      <c r="DR63" s="28">
        <f>IF(VLOOKUP($A63,Sheet!$A$7:$DG$148,'TN01-04'!DR$11,0)="","",VLOOKUP($A63,Sheet!$A$7:$DG$148,'TN01-04'!DR$11,0))</f>
        <v>7.92</v>
      </c>
      <c r="DS63" s="28">
        <f>IF(VLOOKUP($A63,Sheet!$A$7:$DG$148,'TN01-04'!DS$11,0)="","",VLOOKUP($A63,Sheet!$A$7:$DG$148,'TN01-04'!DS$11,0))</f>
        <v>3.41</v>
      </c>
      <c r="DT63" s="28" t="str">
        <f>IF(VLOOKUP($A63,Sheet!$A$7:$DG$148,'TN01-04'!DT$11,0)="","",VLOOKUP($A63,Sheet!$A$7:$DG$148,'TN01-04'!DT$11,0))</f>
        <v/>
      </c>
      <c r="DU63" s="42">
        <f t="shared" si="10"/>
        <v>0</v>
      </c>
    </row>
    <row r="64" spans="1:125" ht="15.95" customHeight="1" x14ac:dyDescent="0.2">
      <c r="A64" s="25">
        <v>2221729535</v>
      </c>
      <c r="B64" s="26" t="s">
        <v>6</v>
      </c>
      <c r="C64" s="26" t="s">
        <v>53</v>
      </c>
      <c r="D64" s="26" t="s">
        <v>146</v>
      </c>
      <c r="E64" s="27">
        <v>35868</v>
      </c>
      <c r="F64" s="26" t="s">
        <v>210</v>
      </c>
      <c r="G64" s="26" t="s">
        <v>212</v>
      </c>
      <c r="H64" s="28">
        <f>HLOOKUP(VLOOKUP($A64,Sheet!$A$7:$DG$148,'TN01-04'!H$11,0),$H$1:$T$2,2,1)</f>
        <v>3.33</v>
      </c>
      <c r="I64" s="28">
        <f>HLOOKUP(VLOOKUP($A64,Sheet!$A$7:$DG$148,'TN01-04'!I$11,0),$H$1:$T$2,2,1)</f>
        <v>2.65</v>
      </c>
      <c r="J64" s="28">
        <f>HLOOKUP(VLOOKUP($A64,Sheet!$A$7:$DG$148,'TN01-04'!J$11,0),$H$1:$T$2,2,1)</f>
        <v>3.33</v>
      </c>
      <c r="K64" s="28">
        <f>HLOOKUP(VLOOKUP($A64,Sheet!$A$7:$DG$148,'TN01-04'!K$11,0),$H$1:$T$2,2,1)</f>
        <v>3.33</v>
      </c>
      <c r="L64" s="28">
        <f>HLOOKUP(VLOOKUP($A64,Sheet!$A$7:$DG$148,'TN01-04'!L$11,0),$H$1:$T$2,2,1)</f>
        <v>3.33</v>
      </c>
      <c r="M64" s="28">
        <f>HLOOKUP(VLOOKUP($A64,Sheet!$A$7:$DG$148,'TN01-04'!M$11,0),$H$1:$T$2,2,1)</f>
        <v>2.33</v>
      </c>
      <c r="N64" s="28">
        <f>HLOOKUP(VLOOKUP($A64,Sheet!$A$7:$DG$148,'TN01-04'!N$11,0),$H$1:$T$2,2,1)</f>
        <v>1</v>
      </c>
      <c r="O64" s="28">
        <f>HLOOKUP(VLOOKUP($A64,Sheet!$A$7:$DG$148,'TN01-04'!O$11,0),$H$1:$T$2,2,1)</f>
        <v>0</v>
      </c>
      <c r="P64" s="28">
        <f>HLOOKUP(VLOOKUP($A64,Sheet!$A$7:$DG$148,'TN01-04'!P$11,0),$H$1:$T$2,2,1)</f>
        <v>2</v>
      </c>
      <c r="Q64" s="28">
        <f>HLOOKUP(VLOOKUP($A64,Sheet!$A$7:$DG$148,'TN01-04'!Q$11,0),$H$1:$T$2,2,1)</f>
        <v>0</v>
      </c>
      <c r="R64" s="28">
        <f>HLOOKUP(VLOOKUP($A64,Sheet!$A$7:$DG$148,'TN01-04'!R$11,0),$H$1:$T$2,2,1)</f>
        <v>0</v>
      </c>
      <c r="S64" s="28">
        <f>HLOOKUP(VLOOKUP($A64,Sheet!$A$7:$DG$148,'TN01-04'!S$11,0),$H$1:$T$2,2,1)</f>
        <v>0</v>
      </c>
      <c r="T64" s="28">
        <f>HLOOKUP(VLOOKUP($A64,Sheet!$A$7:$DG$148,'TN01-04'!T$11,0),$H$1:$T$2,2,1)</f>
        <v>0</v>
      </c>
      <c r="U64" s="28">
        <f>HLOOKUP(VLOOKUP($A64,Sheet!$A$7:$DG$148,'TN01-04'!U$11,0),$H$1:$T$2,2,1)</f>
        <v>3</v>
      </c>
      <c r="V64" s="28">
        <f>HLOOKUP(VLOOKUP($A64,Sheet!$A$7:$DG$148,'TN01-04'!V$11,0),$H$1:$T$2,2,1)</f>
        <v>3.65</v>
      </c>
      <c r="W64" s="28">
        <f>HLOOKUP(VLOOKUP($A64,Sheet!$A$7:$DG$148,'TN01-04'!W$11,0),$H$1:$T$2,2,1)</f>
        <v>3.65</v>
      </c>
      <c r="X64" s="28">
        <f>HLOOKUP(VLOOKUP($A64,Sheet!$A$7:$DG$148,'TN01-04'!X$11,0),$H$1:$T$2,2,1)</f>
        <v>4</v>
      </c>
      <c r="Y64" s="28">
        <f>HLOOKUP(VLOOKUP($A64,Sheet!$A$7:$DG$148,'TN01-04'!Y$11,0),$H$1:$T$2,2,1)</f>
        <v>3.65</v>
      </c>
      <c r="Z64" s="28">
        <f>HLOOKUP(VLOOKUP($A64,Sheet!$A$7:$DG$148,'TN01-04'!Z$11,0),$H$1:$T$2,2,1)</f>
        <v>2</v>
      </c>
      <c r="AA64" s="28">
        <f>HLOOKUP(VLOOKUP($A64,Sheet!$A$7:$DG$148,'TN01-04'!AA$11,0),$H$1:$T$2,2,1)</f>
        <v>1</v>
      </c>
      <c r="AB64" s="28">
        <f>HLOOKUP(VLOOKUP($A64,Sheet!$A$7:$DG$148,'TN01-04'!AB$11,0),$H$1:$T$2,2,1)</f>
        <v>2.33</v>
      </c>
      <c r="AC64" s="28">
        <f>HLOOKUP(VLOOKUP($A64,Sheet!$A$7:$DG$148,'TN01-04'!AC$11,0),$H$1:$T$2,2,1)</f>
        <v>2</v>
      </c>
      <c r="AD64" s="28">
        <f>HLOOKUP(VLOOKUP($A64,Sheet!$A$7:$DG$148,'TN01-04'!AD$11,0),$H$1:$T$2,2,1)</f>
        <v>1.65</v>
      </c>
      <c r="AE64" s="28">
        <f>HLOOKUP(VLOOKUP($A64,Sheet!$A$7:$DG$148,'TN01-04'!AE$11,0),$H$1:$T$2,2,1)</f>
        <v>1.65</v>
      </c>
      <c r="AF64" s="28">
        <f>HLOOKUP(VLOOKUP($A64,Sheet!$A$7:$DG$148,'TN01-04'!AF$11,0),$H$1:$T$2,2,1)</f>
        <v>2</v>
      </c>
      <c r="AG64" s="28">
        <f>HLOOKUP(VLOOKUP($A64,Sheet!$A$7:$DG$148,'TN01-04'!AG$11,0),$H$1:$T$2,2,1)</f>
        <v>2.65</v>
      </c>
      <c r="AH64" s="28">
        <f>HLOOKUP(VLOOKUP($A64,Sheet!$A$7:$DG$148,'TN01-04'!AH$11,0),$H$1:$T$2,2,1)</f>
        <v>3</v>
      </c>
      <c r="AI64" s="28">
        <f>HLOOKUP(VLOOKUP($A64,Sheet!$A$7:$DG$148,'TN01-04'!AI$11,0),$H$1:$T$2,2,1)</f>
        <v>2.65</v>
      </c>
      <c r="AJ64" s="28">
        <f>HLOOKUP(VLOOKUP($A64,Sheet!$A$7:$DG$148,'TN01-04'!AJ$11,0),$H$1:$T$2,2,1)</f>
        <v>2</v>
      </c>
      <c r="AK64" s="33">
        <f>IF(VLOOKUP($A64,Sheet!$A$7:$DG$148,'TN01-04'!AK$11,0)="","",VLOOKUP($A64,Sheet!$A$7:$DG$148,'TN01-04'!AK$11,0))</f>
        <v>51</v>
      </c>
      <c r="AL64" s="36">
        <f>IF(VLOOKUP($A64,Sheet!$A$7:$DG$148,'TN01-04'!AL$11,0)="","",VLOOKUP($A64,Sheet!$A$7:$DG$148,'TN01-04'!AL$11,0))</f>
        <v>0</v>
      </c>
      <c r="AM64" s="28">
        <f>HLOOKUP(VLOOKUP($A64,Sheet!$A$7:$DG$148,'TN01-04'!AM$11,0),$H$1:$T$2,2,1)</f>
        <v>2.33</v>
      </c>
      <c r="AN64" s="28">
        <f>HLOOKUP(VLOOKUP($A64,Sheet!$A$7:$DG$148,'TN01-04'!AN$11,0),$H$1:$T$2,2,1)</f>
        <v>2</v>
      </c>
      <c r="AO64" s="28">
        <f>HLOOKUP(VLOOKUP($A64,Sheet!$A$7:$DG$148,'TN01-04'!AO$11,0),$H$1:$T$2,2,1)</f>
        <v>0</v>
      </c>
      <c r="AP64" s="28">
        <f>HLOOKUP(VLOOKUP($A64,Sheet!$A$7:$DG$148,'TN01-04'!AP$11,0),$H$1:$T$2,2,1)</f>
        <v>0</v>
      </c>
      <c r="AQ64" s="28">
        <f>HLOOKUP(VLOOKUP($A64,Sheet!$A$7:$DG$148,'TN01-04'!AQ$11,0),$H$1:$T$2,2,1)</f>
        <v>2</v>
      </c>
      <c r="AR64" s="28">
        <f>HLOOKUP(VLOOKUP($A64,Sheet!$A$7:$DG$148,'TN01-04'!AR$11,0),$H$1:$T$2,2,1)</f>
        <v>0</v>
      </c>
      <c r="AS64" s="28">
        <f>HLOOKUP(VLOOKUP($A64,Sheet!$A$7:$DG$148,'TN01-04'!AS$11,0),$H$1:$T$2,2,1)</f>
        <v>0</v>
      </c>
      <c r="AT64" s="28">
        <f>HLOOKUP(VLOOKUP($A64,Sheet!$A$7:$DG$148,'TN01-04'!AT$11,0),$H$1:$T$2,2,1)</f>
        <v>0</v>
      </c>
      <c r="AU64" s="28">
        <f>HLOOKUP(VLOOKUP($A64,Sheet!$A$7:$DG$148,'TN01-04'!AU$11,0),$H$1:$T$2,2,1)</f>
        <v>0</v>
      </c>
      <c r="AV64" s="28">
        <f>HLOOKUP(VLOOKUP($A64,Sheet!$A$7:$DG$148,'TN01-04'!AV$11,0),$H$1:$T$2,2,1)</f>
        <v>0</v>
      </c>
      <c r="AW64" s="28">
        <f>HLOOKUP(VLOOKUP($A64,Sheet!$A$7:$DG$148,'TN01-04'!AW$11,0),$H$1:$T$2,2,1)</f>
        <v>1.65</v>
      </c>
      <c r="AX64" s="28">
        <f>HLOOKUP(VLOOKUP($A64,Sheet!$A$7:$DG$148,'TN01-04'!AX$11,0),$H$1:$T$2,2,1)</f>
        <v>0</v>
      </c>
      <c r="AY64" s="28">
        <f>HLOOKUP(VLOOKUP($A64,Sheet!$A$7:$DG$148,'TN01-04'!AY$11,0),$H$1:$T$2,2,1)</f>
        <v>0</v>
      </c>
      <c r="AZ64" s="28">
        <f>HLOOKUP(VLOOKUP($A64,Sheet!$A$7:$DG$148,'TN01-04'!AZ$11,0),$H$1:$T$2,2,1)</f>
        <v>0</v>
      </c>
      <c r="BA64" s="28">
        <f>HLOOKUP(VLOOKUP($A64,Sheet!$A$7:$DG$148,'TN01-04'!BA$11,0),$H$1:$T$2,2,1)</f>
        <v>2.65</v>
      </c>
      <c r="BB64" s="33">
        <f>IF(VLOOKUP($A64,Sheet!$A$7:$DG$148,'TN01-04'!BB$11,0)="","",VLOOKUP($A64,Sheet!$A$7:$DG$148,'TN01-04'!BB$11,0))</f>
        <v>5</v>
      </c>
      <c r="BC64" s="36">
        <f>IF(VLOOKUP($A64,Sheet!$A$7:$DG$148,'TN01-04'!BC$11,0)="","",VLOOKUP($A64,Sheet!$A$7:$DG$148,'TN01-04'!BC$11,0))</f>
        <v>0</v>
      </c>
      <c r="BD64" s="28">
        <f>HLOOKUP(VLOOKUP($A64,Sheet!$A$7:$DG$148,'TN01-04'!BD$11,0),$H$1:$T$2,2,1)</f>
        <v>2.65</v>
      </c>
      <c r="BE64" s="28">
        <f>HLOOKUP(VLOOKUP($A64,Sheet!$A$7:$DG$148,'TN01-04'!BE$11,0),$H$1:$T$2,2,1)</f>
        <v>1.65</v>
      </c>
      <c r="BF64" s="28">
        <f>HLOOKUP(VLOOKUP($A64,Sheet!$A$7:$DG$148,'TN01-04'!BF$11,0),$H$1:$T$2,2,1)</f>
        <v>1.65</v>
      </c>
      <c r="BG64" s="28">
        <f>HLOOKUP(VLOOKUP($A64,Sheet!$A$7:$DG$148,'TN01-04'!BG$11,0),$H$1:$T$2,2,1)</f>
        <v>2.65</v>
      </c>
      <c r="BH64" s="28">
        <f>HLOOKUP(VLOOKUP($A64,Sheet!$A$7:$DG$148,'TN01-04'!BH$11,0),$H$1:$T$2,2,1)</f>
        <v>1</v>
      </c>
      <c r="BI64" s="28">
        <f>HLOOKUP(VLOOKUP($A64,Sheet!$A$7:$DG$148,'TN01-04'!BI$11,0),$H$1:$T$2,2,1)</f>
        <v>1.65</v>
      </c>
      <c r="BJ64" s="28">
        <f>HLOOKUP(VLOOKUP($A64,Sheet!$A$7:$DG$148,'TN01-04'!BJ$11,0),$H$1:$T$2,2,1)</f>
        <v>2.65</v>
      </c>
      <c r="BK64" s="28">
        <f>HLOOKUP(VLOOKUP($A64,Sheet!$A$7:$DG$148,'TN01-04'!BK$11,0),$H$1:$T$2,2,1)</f>
        <v>2</v>
      </c>
      <c r="BL64" s="28">
        <f>HLOOKUP(VLOOKUP($A64,Sheet!$A$7:$DG$148,'TN01-04'!BL$11,0),$H$1:$T$2,2,1)</f>
        <v>1.65</v>
      </c>
      <c r="BM64" s="28">
        <f>HLOOKUP(VLOOKUP($A64,Sheet!$A$7:$DG$148,'TN01-04'!BM$11,0),$H$1:$T$2,2,1)</f>
        <v>2.33</v>
      </c>
      <c r="BN64" s="28">
        <f>HLOOKUP(VLOOKUP($A64,Sheet!$A$7:$DG$148,'TN01-04'!BN$11,0),$H$1:$T$2,2,1)</f>
        <v>1.65</v>
      </c>
      <c r="BO64" s="28">
        <f>HLOOKUP(VLOOKUP($A64,Sheet!$A$7:$DG$148,'TN01-04'!BO$11,0),$H$1:$T$2,2,1)</f>
        <v>2.65</v>
      </c>
      <c r="BP64" s="28">
        <f>HLOOKUP(VLOOKUP($A64,Sheet!$A$7:$DG$148,'TN01-04'!BP$11,0),$H$1:$T$2,2,1)</f>
        <v>2.33</v>
      </c>
      <c r="BQ64" s="28">
        <f>HLOOKUP(VLOOKUP($A64,Sheet!$A$7:$DG$148,'TN01-04'!BQ$11,0),$H$1:$T$2,2,1)</f>
        <v>0</v>
      </c>
      <c r="BR64" s="28">
        <f>HLOOKUP(VLOOKUP($A64,Sheet!$A$7:$DG$148,'TN01-04'!BR$11,0),$H$1:$T$2,2,1)</f>
        <v>2.65</v>
      </c>
      <c r="BS64" s="28">
        <f>HLOOKUP(VLOOKUP($A64,Sheet!$A$7:$DG$148,'TN01-04'!BS$11,0),$H$1:$T$2,2,1)</f>
        <v>2.33</v>
      </c>
      <c r="BT64" s="28">
        <f>HLOOKUP(VLOOKUP($A64,Sheet!$A$7:$DG$148,'TN01-04'!BT$11,0),$H$1:$T$2,2,1)</f>
        <v>2.65</v>
      </c>
      <c r="BU64" s="28">
        <f>HLOOKUP(VLOOKUP($A64,Sheet!$A$7:$DG$148,'TN01-04'!BU$11,0),$H$1:$T$2,2,1)</f>
        <v>1.65</v>
      </c>
      <c r="BV64" s="28">
        <f>HLOOKUP(VLOOKUP($A64,Sheet!$A$7:$DG$148,'TN01-04'!BV$11,0),$H$1:$T$2,2,1)</f>
        <v>1.65</v>
      </c>
      <c r="BW64" s="28">
        <f>HLOOKUP(VLOOKUP($A64,Sheet!$A$7:$DG$148,'TN01-04'!BW$11,0),$H$1:$T$2,2,1)</f>
        <v>3.65</v>
      </c>
      <c r="BX64" s="33">
        <f>IF(VLOOKUP($A64,Sheet!$A$7:$DG$148,'TN01-04'!BX$11,0)="","",VLOOKUP($A64,Sheet!$A$7:$DG$148,'TN01-04'!BX$11,0))</f>
        <v>50</v>
      </c>
      <c r="BY64" s="36">
        <f>IF(VLOOKUP($A64,Sheet!$A$7:$DG$148,'TN01-04'!BY$11,0)="","",VLOOKUP($A64,Sheet!$A$7:$DG$148,'TN01-04'!BY$11,0))</f>
        <v>0</v>
      </c>
      <c r="BZ64" s="28">
        <f>HLOOKUP(VLOOKUP($A64,Sheet!$A$7:$DG$148,'TN01-04'!BZ$11,0),$H$1:$T$2,2,1)</f>
        <v>2.65</v>
      </c>
      <c r="CA64" s="28">
        <f>HLOOKUP(VLOOKUP($A64,Sheet!$A$7:$DG$148,'TN01-04'!CA$11,0),$H$1:$T$2,2,1)</f>
        <v>0</v>
      </c>
      <c r="CB64" s="28">
        <f>HLOOKUP(VLOOKUP($A64,Sheet!$A$7:$DG$148,'TN01-04'!CB$11,0),$H$1:$T$2,2,1)</f>
        <v>2</v>
      </c>
      <c r="CC64" s="28">
        <f>HLOOKUP(VLOOKUP($A64,Sheet!$A$7:$DG$148,'TN01-04'!CC$11,0),$H$1:$T$2,2,1)</f>
        <v>0</v>
      </c>
      <c r="CD64" s="28">
        <f>HLOOKUP(VLOOKUP($A64,Sheet!$A$7:$DG$148,'TN01-04'!CD$11,0),$H$1:$T$2,2,1)</f>
        <v>2.33</v>
      </c>
      <c r="CE64" s="28">
        <f>HLOOKUP(VLOOKUP($A64,Sheet!$A$7:$DG$148,'TN01-04'!CE$11,0),$H$1:$T$2,2,1)</f>
        <v>3</v>
      </c>
      <c r="CF64" s="28">
        <f>HLOOKUP(VLOOKUP($A64,Sheet!$A$7:$DG$148,'TN01-04'!CF$11,0),$H$1:$T$2,2,1)</f>
        <v>3</v>
      </c>
      <c r="CG64" s="28">
        <f>HLOOKUP(VLOOKUP($A64,Sheet!$A$7:$DG$148,'TN01-04'!CG$11,0),$H$1:$T$2,2,1)</f>
        <v>1</v>
      </c>
      <c r="CH64" s="28">
        <f>HLOOKUP(VLOOKUP($A64,Sheet!$A$7:$DG$148,'TN01-04'!CH$11,0),$H$1:$T$2,2,1)</f>
        <v>0</v>
      </c>
      <c r="CI64" s="28">
        <f>HLOOKUP(VLOOKUP($A64,Sheet!$A$7:$DG$148,'TN01-04'!CI$11,0),$H$1:$T$2,2,1)</f>
        <v>2.33</v>
      </c>
      <c r="CJ64" s="28">
        <f>HLOOKUP(VLOOKUP($A64,Sheet!$A$7:$DG$148,'TN01-04'!CJ$11,0),$H$1:$T$2,2,1)</f>
        <v>0</v>
      </c>
      <c r="CK64" s="28">
        <f>HLOOKUP(VLOOKUP($A64,Sheet!$A$7:$DG$148,'TN01-04'!CK$11,0),$H$1:$T$2,2,1)</f>
        <v>0</v>
      </c>
      <c r="CL64" s="28">
        <f>HLOOKUP(VLOOKUP($A64,Sheet!$A$7:$DG$148,'TN01-04'!CL$11,0),$H$1:$T$2,2,1)</f>
        <v>0</v>
      </c>
      <c r="CM64" s="28">
        <f>HLOOKUP(VLOOKUP($A64,Sheet!$A$7:$DG$148,'TN01-04'!CM$11,0),$H$1:$T$2,2,1)</f>
        <v>0</v>
      </c>
      <c r="CN64" s="28">
        <f>HLOOKUP(VLOOKUP($A64,Sheet!$A$7:$DG$148,'TN01-04'!CN$11,0),$H$1:$T$2,2,1)</f>
        <v>1</v>
      </c>
      <c r="CO64" s="28">
        <f>HLOOKUP(VLOOKUP($A64,Sheet!$A$7:$DG$148,'TN01-04'!CO$11,0),$H$1:$T$2,2,1)</f>
        <v>3.33</v>
      </c>
      <c r="CP64" s="28">
        <f>HLOOKUP(VLOOKUP($A64,Sheet!$A$7:$DG$148,'TN01-04'!CP$11,0),$H$1:$T$2,2,1)</f>
        <v>2.65</v>
      </c>
      <c r="CQ64" s="28">
        <f>HLOOKUP(VLOOKUP($A64,Sheet!$A$7:$DG$148,'TN01-04'!CQ$11,0),$H$1:$T$2,2,1)</f>
        <v>1.65</v>
      </c>
      <c r="CR64" s="28">
        <f>HLOOKUP(VLOOKUP($A64,Sheet!$A$7:$DG$148,'TN01-04'!CR$11,0),$H$1:$T$2,2,1)</f>
        <v>1</v>
      </c>
      <c r="CS64" s="33">
        <f>IF(VLOOKUP($A64,Sheet!$A$7:$DG$148,'TN01-04'!CS$11,0)="","",VLOOKUP($A64,Sheet!$A$7:$DG$148,'TN01-04'!CS$11,0))</f>
        <v>27</v>
      </c>
      <c r="CT64" s="36">
        <f>IF(VLOOKUP($A64,Sheet!$A$7:$DG$148,'TN01-04'!CT$11,0)="","",VLOOKUP($A64,Sheet!$A$7:$DG$148,'TN01-04'!CT$11,0))</f>
        <v>0</v>
      </c>
      <c r="CU64" s="38">
        <f t="shared" si="2"/>
        <v>128</v>
      </c>
      <c r="CV64" s="38">
        <f t="shared" si="2"/>
        <v>0</v>
      </c>
      <c r="CW64" s="38">
        <f t="shared" si="3"/>
        <v>0</v>
      </c>
      <c r="CX64" s="38">
        <f t="shared" si="4"/>
        <v>128</v>
      </c>
      <c r="CY64" s="38">
        <f t="shared" si="5"/>
        <v>2.31</v>
      </c>
      <c r="CZ64" s="38"/>
      <c r="DA64" s="28">
        <f>HLOOKUP(VLOOKUP($A64,Sheet!$A$7:$DG$148,'TN01-04'!DA$11,0),$H$1:$T$2,2,1)</f>
        <v>0</v>
      </c>
      <c r="DB64" s="28">
        <f>HLOOKUP(VLOOKUP($A64,Sheet!$A$7:$DG$148,'TN01-04'!DB$11,0),$H$1:$T$2,2,1)</f>
        <v>0</v>
      </c>
      <c r="DC64" s="28">
        <f>HLOOKUP(VLOOKUP($A64,Sheet!$A$7:$DG$148,'TN01-04'!DC$11,0),$H$1:$T$2,2,1)</f>
        <v>0</v>
      </c>
      <c r="DD64" s="28">
        <f>HLOOKUP(VLOOKUP($A64,Sheet!$A$7:$DG$148,'TN01-04'!DD$11,0),$H$1:$T$2,2,1)</f>
        <v>0</v>
      </c>
      <c r="DE64" s="38"/>
      <c r="DF64" s="38">
        <f t="shared" si="6"/>
        <v>0</v>
      </c>
      <c r="DG64" s="38"/>
      <c r="DH64" s="33">
        <f>IF(VLOOKUP($A64,Sheet!$A$7:$DG$148,'TN01-04'!DH$11,0)="","",VLOOKUP($A64,Sheet!$A$7:$DG$148,'TN01-04'!DH$11,0))</f>
        <v>0</v>
      </c>
      <c r="DI64" s="36">
        <f>IF(VLOOKUP($A64,Sheet!$A$7:$DG$148,'TN01-04'!DI$11,0)="","",VLOOKUP($A64,Sheet!$A$7:$DG$148,'TN01-04'!DI$11,0))</f>
        <v>5</v>
      </c>
      <c r="DJ64" s="38">
        <f t="shared" si="7"/>
        <v>128</v>
      </c>
      <c r="DK64" s="38">
        <f t="shared" si="8"/>
        <v>5</v>
      </c>
      <c r="DL64" s="38">
        <f t="shared" si="9"/>
        <v>2.23</v>
      </c>
      <c r="DM64" s="38"/>
      <c r="DN64" s="33">
        <f>IF(VLOOKUP($A64,Sheet!$A$7:$DG$148,'TN01-04'!DN$11,0)="","",VLOOKUP($A64,Sheet!$A$7:$DG$148,'TN01-04'!DN$11,0))</f>
        <v>133</v>
      </c>
      <c r="DO64" s="36">
        <f>IF(VLOOKUP($A64,Sheet!$A$7:$DG$148,'TN01-04'!DO$11,0)="","",VLOOKUP($A64,Sheet!$A$7:$DG$148,'TN01-04'!DO$11,0))</f>
        <v>5</v>
      </c>
      <c r="DP64" s="28">
        <f>IF(VLOOKUP($A64,Sheet!$A$7:$DG$148,'TN01-04'!DP$11,0)="","",VLOOKUP($A64,Sheet!$A$7:$DG$148,'TN01-04'!DP$11,0))</f>
        <v>137</v>
      </c>
      <c r="DQ64" s="28">
        <f>IF(VLOOKUP($A64,Sheet!$A$7:$DG$148,'TN01-04'!DQ$11,0)="","",VLOOKUP($A64,Sheet!$A$7:$DG$148,'TN01-04'!DQ$11,0))</f>
        <v>133</v>
      </c>
      <c r="DR64" s="28">
        <f>IF(VLOOKUP($A64,Sheet!$A$7:$DG$148,'TN01-04'!DR$11,0)="","",VLOOKUP($A64,Sheet!$A$7:$DG$148,'TN01-04'!DR$11,0))</f>
        <v>6.12</v>
      </c>
      <c r="DS64" s="28">
        <f>IF(VLOOKUP($A64,Sheet!$A$7:$DG$148,'TN01-04'!DS$11,0)="","",VLOOKUP($A64,Sheet!$A$7:$DG$148,'TN01-04'!DS$11,0))</f>
        <v>2.31</v>
      </c>
      <c r="DT64" s="28" t="str">
        <f>IF(VLOOKUP($A64,Sheet!$A$7:$DG$148,'TN01-04'!DT$11,0)="","",VLOOKUP($A64,Sheet!$A$7:$DG$148,'TN01-04'!DT$11,0))</f>
        <v/>
      </c>
      <c r="DU64" s="42">
        <f t="shared" si="10"/>
        <v>0</v>
      </c>
    </row>
    <row r="65" spans="1:125" ht="15.95" customHeight="1" x14ac:dyDescent="0.2">
      <c r="A65" s="25">
        <v>2220716741</v>
      </c>
      <c r="B65" s="26" t="s">
        <v>12</v>
      </c>
      <c r="C65" s="26" t="s">
        <v>73</v>
      </c>
      <c r="D65" s="26" t="s">
        <v>147</v>
      </c>
      <c r="E65" s="27">
        <v>36005</v>
      </c>
      <c r="F65" s="26" t="s">
        <v>209</v>
      </c>
      <c r="G65" s="26" t="s">
        <v>213</v>
      </c>
      <c r="H65" s="28" t="e">
        <f>HLOOKUP(VLOOKUP($A65,Sheet!$A$7:$DG$148,'TN01-04'!H$11,0),$H$1:$T$2,2,1)</f>
        <v>#N/A</v>
      </c>
      <c r="I65" s="28" t="e">
        <f>HLOOKUP(VLOOKUP($A65,Sheet!$A$7:$DG$148,'TN01-04'!I$11,0),$H$1:$T$2,2,1)</f>
        <v>#N/A</v>
      </c>
      <c r="J65" s="28" t="e">
        <f>HLOOKUP(VLOOKUP($A65,Sheet!$A$7:$DG$148,'TN01-04'!J$11,0),$H$1:$T$2,2,1)</f>
        <v>#N/A</v>
      </c>
      <c r="K65" s="28" t="e">
        <f>HLOOKUP(VLOOKUP($A65,Sheet!$A$7:$DG$148,'TN01-04'!K$11,0),$H$1:$T$2,2,1)</f>
        <v>#N/A</v>
      </c>
      <c r="L65" s="28" t="e">
        <f>HLOOKUP(VLOOKUP($A65,Sheet!$A$7:$DG$148,'TN01-04'!L$11,0),$H$1:$T$2,2,1)</f>
        <v>#N/A</v>
      </c>
      <c r="M65" s="28" t="e">
        <f>HLOOKUP(VLOOKUP($A65,Sheet!$A$7:$DG$148,'TN01-04'!M$11,0),$H$1:$T$2,2,1)</f>
        <v>#N/A</v>
      </c>
      <c r="N65" s="28" t="e">
        <f>HLOOKUP(VLOOKUP($A65,Sheet!$A$7:$DG$148,'TN01-04'!N$11,0),$H$1:$T$2,2,1)</f>
        <v>#N/A</v>
      </c>
      <c r="O65" s="28" t="e">
        <f>HLOOKUP(VLOOKUP($A65,Sheet!$A$7:$DG$148,'TN01-04'!O$11,0),$H$1:$T$2,2,1)</f>
        <v>#N/A</v>
      </c>
      <c r="P65" s="28" t="e">
        <f>HLOOKUP(VLOOKUP($A65,Sheet!$A$7:$DG$148,'TN01-04'!P$11,0),$H$1:$T$2,2,1)</f>
        <v>#N/A</v>
      </c>
      <c r="Q65" s="28" t="e">
        <f>HLOOKUP(VLOOKUP($A65,Sheet!$A$7:$DG$148,'TN01-04'!Q$11,0),$H$1:$T$2,2,1)</f>
        <v>#N/A</v>
      </c>
      <c r="R65" s="28" t="e">
        <f>HLOOKUP(VLOOKUP($A65,Sheet!$A$7:$DG$148,'TN01-04'!R$11,0),$H$1:$T$2,2,1)</f>
        <v>#N/A</v>
      </c>
      <c r="S65" s="28" t="e">
        <f>HLOOKUP(VLOOKUP($A65,Sheet!$A$7:$DG$148,'TN01-04'!S$11,0),$H$1:$T$2,2,1)</f>
        <v>#N/A</v>
      </c>
      <c r="T65" s="28" t="e">
        <f>HLOOKUP(VLOOKUP($A65,Sheet!$A$7:$DG$148,'TN01-04'!T$11,0),$H$1:$T$2,2,1)</f>
        <v>#N/A</v>
      </c>
      <c r="U65" s="28" t="e">
        <f>HLOOKUP(VLOOKUP($A65,Sheet!$A$7:$DG$148,'TN01-04'!U$11,0),$H$1:$T$2,2,1)</f>
        <v>#N/A</v>
      </c>
      <c r="V65" s="28" t="e">
        <f>HLOOKUP(VLOOKUP($A65,Sheet!$A$7:$DG$148,'TN01-04'!V$11,0),$H$1:$T$2,2,1)</f>
        <v>#N/A</v>
      </c>
      <c r="W65" s="28" t="e">
        <f>HLOOKUP(VLOOKUP($A65,Sheet!$A$7:$DG$148,'TN01-04'!W$11,0),$H$1:$T$2,2,1)</f>
        <v>#N/A</v>
      </c>
      <c r="X65" s="28" t="e">
        <f>HLOOKUP(VLOOKUP($A65,Sheet!$A$7:$DG$148,'TN01-04'!X$11,0),$H$1:$T$2,2,1)</f>
        <v>#N/A</v>
      </c>
      <c r="Y65" s="28" t="e">
        <f>HLOOKUP(VLOOKUP($A65,Sheet!$A$7:$DG$148,'TN01-04'!Y$11,0),$H$1:$T$2,2,1)</f>
        <v>#N/A</v>
      </c>
      <c r="Z65" s="28" t="e">
        <f>HLOOKUP(VLOOKUP($A65,Sheet!$A$7:$DG$148,'TN01-04'!Z$11,0),$H$1:$T$2,2,1)</f>
        <v>#N/A</v>
      </c>
      <c r="AA65" s="28" t="e">
        <f>HLOOKUP(VLOOKUP($A65,Sheet!$A$7:$DG$148,'TN01-04'!AA$11,0),$H$1:$T$2,2,1)</f>
        <v>#N/A</v>
      </c>
      <c r="AB65" s="28" t="e">
        <f>HLOOKUP(VLOOKUP($A65,Sheet!$A$7:$DG$148,'TN01-04'!AB$11,0),$H$1:$T$2,2,1)</f>
        <v>#N/A</v>
      </c>
      <c r="AC65" s="28" t="e">
        <f>HLOOKUP(VLOOKUP($A65,Sheet!$A$7:$DG$148,'TN01-04'!AC$11,0),$H$1:$T$2,2,1)</f>
        <v>#N/A</v>
      </c>
      <c r="AD65" s="28" t="e">
        <f>HLOOKUP(VLOOKUP($A65,Sheet!$A$7:$DG$148,'TN01-04'!AD$11,0),$H$1:$T$2,2,1)</f>
        <v>#N/A</v>
      </c>
      <c r="AE65" s="28" t="e">
        <f>HLOOKUP(VLOOKUP($A65,Sheet!$A$7:$DG$148,'TN01-04'!AE$11,0),$H$1:$T$2,2,1)</f>
        <v>#N/A</v>
      </c>
      <c r="AF65" s="28" t="e">
        <f>HLOOKUP(VLOOKUP($A65,Sheet!$A$7:$DG$148,'TN01-04'!AF$11,0),$H$1:$T$2,2,1)</f>
        <v>#N/A</v>
      </c>
      <c r="AG65" s="28" t="e">
        <f>HLOOKUP(VLOOKUP($A65,Sheet!$A$7:$DG$148,'TN01-04'!AG$11,0),$H$1:$T$2,2,1)</f>
        <v>#N/A</v>
      </c>
      <c r="AH65" s="28" t="e">
        <f>HLOOKUP(VLOOKUP($A65,Sheet!$A$7:$DG$148,'TN01-04'!AH$11,0),$H$1:$T$2,2,1)</f>
        <v>#N/A</v>
      </c>
      <c r="AI65" s="28" t="e">
        <f>HLOOKUP(VLOOKUP($A65,Sheet!$A$7:$DG$148,'TN01-04'!AI$11,0),$H$1:$T$2,2,1)</f>
        <v>#N/A</v>
      </c>
      <c r="AJ65" s="28" t="e">
        <f>HLOOKUP(VLOOKUP($A65,Sheet!$A$7:$DG$148,'TN01-04'!AJ$11,0),$H$1:$T$2,2,1)</f>
        <v>#N/A</v>
      </c>
      <c r="AK65" s="33" t="e">
        <f>IF(VLOOKUP($A65,Sheet!$A$7:$DG$148,'TN01-04'!AK$11,0)="","",VLOOKUP($A65,Sheet!$A$7:$DG$148,'TN01-04'!AK$11,0))</f>
        <v>#N/A</v>
      </c>
      <c r="AL65" s="36" t="e">
        <f>IF(VLOOKUP($A65,Sheet!$A$7:$DG$148,'TN01-04'!AL$11,0)="","",VLOOKUP($A65,Sheet!$A$7:$DG$148,'TN01-04'!AL$11,0))</f>
        <v>#N/A</v>
      </c>
      <c r="AM65" s="28" t="e">
        <f>HLOOKUP(VLOOKUP($A65,Sheet!$A$7:$DG$148,'TN01-04'!AM$11,0),$H$1:$T$2,2,1)</f>
        <v>#N/A</v>
      </c>
      <c r="AN65" s="28" t="e">
        <f>HLOOKUP(VLOOKUP($A65,Sheet!$A$7:$DG$148,'TN01-04'!AN$11,0),$H$1:$T$2,2,1)</f>
        <v>#N/A</v>
      </c>
      <c r="AO65" s="28" t="e">
        <f>HLOOKUP(VLOOKUP($A65,Sheet!$A$7:$DG$148,'TN01-04'!AO$11,0),$H$1:$T$2,2,1)</f>
        <v>#N/A</v>
      </c>
      <c r="AP65" s="28" t="e">
        <f>HLOOKUP(VLOOKUP($A65,Sheet!$A$7:$DG$148,'TN01-04'!AP$11,0),$H$1:$T$2,2,1)</f>
        <v>#N/A</v>
      </c>
      <c r="AQ65" s="28" t="e">
        <f>HLOOKUP(VLOOKUP($A65,Sheet!$A$7:$DG$148,'TN01-04'!AQ$11,0),$H$1:$T$2,2,1)</f>
        <v>#N/A</v>
      </c>
      <c r="AR65" s="28" t="e">
        <f>HLOOKUP(VLOOKUP($A65,Sheet!$A$7:$DG$148,'TN01-04'!AR$11,0),$H$1:$T$2,2,1)</f>
        <v>#N/A</v>
      </c>
      <c r="AS65" s="28" t="e">
        <f>HLOOKUP(VLOOKUP($A65,Sheet!$A$7:$DG$148,'TN01-04'!AS$11,0),$H$1:$T$2,2,1)</f>
        <v>#N/A</v>
      </c>
      <c r="AT65" s="28" t="e">
        <f>HLOOKUP(VLOOKUP($A65,Sheet!$A$7:$DG$148,'TN01-04'!AT$11,0),$H$1:$T$2,2,1)</f>
        <v>#N/A</v>
      </c>
      <c r="AU65" s="28" t="e">
        <f>HLOOKUP(VLOOKUP($A65,Sheet!$A$7:$DG$148,'TN01-04'!AU$11,0),$H$1:$T$2,2,1)</f>
        <v>#N/A</v>
      </c>
      <c r="AV65" s="28" t="e">
        <f>HLOOKUP(VLOOKUP($A65,Sheet!$A$7:$DG$148,'TN01-04'!AV$11,0),$H$1:$T$2,2,1)</f>
        <v>#N/A</v>
      </c>
      <c r="AW65" s="28" t="e">
        <f>HLOOKUP(VLOOKUP($A65,Sheet!$A$7:$DG$148,'TN01-04'!AW$11,0),$H$1:$T$2,2,1)</f>
        <v>#N/A</v>
      </c>
      <c r="AX65" s="28" t="e">
        <f>HLOOKUP(VLOOKUP($A65,Sheet!$A$7:$DG$148,'TN01-04'!AX$11,0),$H$1:$T$2,2,1)</f>
        <v>#N/A</v>
      </c>
      <c r="AY65" s="28" t="e">
        <f>HLOOKUP(VLOOKUP($A65,Sheet!$A$7:$DG$148,'TN01-04'!AY$11,0),$H$1:$T$2,2,1)</f>
        <v>#N/A</v>
      </c>
      <c r="AZ65" s="28" t="e">
        <f>HLOOKUP(VLOOKUP($A65,Sheet!$A$7:$DG$148,'TN01-04'!AZ$11,0),$H$1:$T$2,2,1)</f>
        <v>#N/A</v>
      </c>
      <c r="BA65" s="28" t="e">
        <f>HLOOKUP(VLOOKUP($A65,Sheet!$A$7:$DG$148,'TN01-04'!BA$11,0),$H$1:$T$2,2,1)</f>
        <v>#N/A</v>
      </c>
      <c r="BB65" s="33" t="e">
        <f>IF(VLOOKUP($A65,Sheet!$A$7:$DG$148,'TN01-04'!BB$11,0)="","",VLOOKUP($A65,Sheet!$A$7:$DG$148,'TN01-04'!BB$11,0))</f>
        <v>#N/A</v>
      </c>
      <c r="BC65" s="36" t="e">
        <f>IF(VLOOKUP($A65,Sheet!$A$7:$DG$148,'TN01-04'!BC$11,0)="","",VLOOKUP($A65,Sheet!$A$7:$DG$148,'TN01-04'!BC$11,0))</f>
        <v>#N/A</v>
      </c>
      <c r="BD65" s="28" t="e">
        <f>HLOOKUP(VLOOKUP($A65,Sheet!$A$7:$DG$148,'TN01-04'!BD$11,0),$H$1:$T$2,2,1)</f>
        <v>#N/A</v>
      </c>
      <c r="BE65" s="28" t="e">
        <f>HLOOKUP(VLOOKUP($A65,Sheet!$A$7:$DG$148,'TN01-04'!BE$11,0),$H$1:$T$2,2,1)</f>
        <v>#N/A</v>
      </c>
      <c r="BF65" s="28" t="e">
        <f>HLOOKUP(VLOOKUP($A65,Sheet!$A$7:$DG$148,'TN01-04'!BF$11,0),$H$1:$T$2,2,1)</f>
        <v>#N/A</v>
      </c>
      <c r="BG65" s="28" t="e">
        <f>HLOOKUP(VLOOKUP($A65,Sheet!$A$7:$DG$148,'TN01-04'!BG$11,0),$H$1:$T$2,2,1)</f>
        <v>#N/A</v>
      </c>
      <c r="BH65" s="28" t="e">
        <f>HLOOKUP(VLOOKUP($A65,Sheet!$A$7:$DG$148,'TN01-04'!BH$11,0),$H$1:$T$2,2,1)</f>
        <v>#N/A</v>
      </c>
      <c r="BI65" s="28" t="e">
        <f>HLOOKUP(VLOOKUP($A65,Sheet!$A$7:$DG$148,'TN01-04'!BI$11,0),$H$1:$T$2,2,1)</f>
        <v>#N/A</v>
      </c>
      <c r="BJ65" s="28" t="e">
        <f>HLOOKUP(VLOOKUP($A65,Sheet!$A$7:$DG$148,'TN01-04'!BJ$11,0),$H$1:$T$2,2,1)</f>
        <v>#N/A</v>
      </c>
      <c r="BK65" s="28" t="e">
        <f>HLOOKUP(VLOOKUP($A65,Sheet!$A$7:$DG$148,'TN01-04'!BK$11,0),$H$1:$T$2,2,1)</f>
        <v>#N/A</v>
      </c>
      <c r="BL65" s="28" t="e">
        <f>HLOOKUP(VLOOKUP($A65,Sheet!$A$7:$DG$148,'TN01-04'!BL$11,0),$H$1:$T$2,2,1)</f>
        <v>#N/A</v>
      </c>
      <c r="BM65" s="28" t="e">
        <f>HLOOKUP(VLOOKUP($A65,Sheet!$A$7:$DG$148,'TN01-04'!BM$11,0),$H$1:$T$2,2,1)</f>
        <v>#N/A</v>
      </c>
      <c r="BN65" s="28" t="e">
        <f>HLOOKUP(VLOOKUP($A65,Sheet!$A$7:$DG$148,'TN01-04'!BN$11,0),$H$1:$T$2,2,1)</f>
        <v>#N/A</v>
      </c>
      <c r="BO65" s="28" t="e">
        <f>HLOOKUP(VLOOKUP($A65,Sheet!$A$7:$DG$148,'TN01-04'!BO$11,0),$H$1:$T$2,2,1)</f>
        <v>#N/A</v>
      </c>
      <c r="BP65" s="28" t="e">
        <f>HLOOKUP(VLOOKUP($A65,Sheet!$A$7:$DG$148,'TN01-04'!BP$11,0),$H$1:$T$2,2,1)</f>
        <v>#N/A</v>
      </c>
      <c r="BQ65" s="28" t="e">
        <f>HLOOKUP(VLOOKUP($A65,Sheet!$A$7:$DG$148,'TN01-04'!BQ$11,0),$H$1:$T$2,2,1)</f>
        <v>#N/A</v>
      </c>
      <c r="BR65" s="28" t="e">
        <f>HLOOKUP(VLOOKUP($A65,Sheet!$A$7:$DG$148,'TN01-04'!BR$11,0),$H$1:$T$2,2,1)</f>
        <v>#N/A</v>
      </c>
      <c r="BS65" s="28" t="e">
        <f>HLOOKUP(VLOOKUP($A65,Sheet!$A$7:$DG$148,'TN01-04'!BS$11,0),$H$1:$T$2,2,1)</f>
        <v>#N/A</v>
      </c>
      <c r="BT65" s="28" t="e">
        <f>HLOOKUP(VLOOKUP($A65,Sheet!$A$7:$DG$148,'TN01-04'!BT$11,0),$H$1:$T$2,2,1)</f>
        <v>#N/A</v>
      </c>
      <c r="BU65" s="28" t="e">
        <f>HLOOKUP(VLOOKUP($A65,Sheet!$A$7:$DG$148,'TN01-04'!BU$11,0),$H$1:$T$2,2,1)</f>
        <v>#N/A</v>
      </c>
      <c r="BV65" s="28" t="e">
        <f>HLOOKUP(VLOOKUP($A65,Sheet!$A$7:$DG$148,'TN01-04'!BV$11,0),$H$1:$T$2,2,1)</f>
        <v>#N/A</v>
      </c>
      <c r="BW65" s="28" t="e">
        <f>HLOOKUP(VLOOKUP($A65,Sheet!$A$7:$DG$148,'TN01-04'!BW$11,0),$H$1:$T$2,2,1)</f>
        <v>#N/A</v>
      </c>
      <c r="BX65" s="33" t="e">
        <f>IF(VLOOKUP($A65,Sheet!$A$7:$DG$148,'TN01-04'!BX$11,0)="","",VLOOKUP($A65,Sheet!$A$7:$DG$148,'TN01-04'!BX$11,0))</f>
        <v>#N/A</v>
      </c>
      <c r="BY65" s="36" t="e">
        <f>IF(VLOOKUP($A65,Sheet!$A$7:$DG$148,'TN01-04'!BY$11,0)="","",VLOOKUP($A65,Sheet!$A$7:$DG$148,'TN01-04'!BY$11,0))</f>
        <v>#N/A</v>
      </c>
      <c r="BZ65" s="28" t="e">
        <f>HLOOKUP(VLOOKUP($A65,Sheet!$A$7:$DG$148,'TN01-04'!BZ$11,0),$H$1:$T$2,2,1)</f>
        <v>#N/A</v>
      </c>
      <c r="CA65" s="28" t="e">
        <f>HLOOKUP(VLOOKUP($A65,Sheet!$A$7:$DG$148,'TN01-04'!CA$11,0),$H$1:$T$2,2,1)</f>
        <v>#N/A</v>
      </c>
      <c r="CB65" s="28" t="e">
        <f>HLOOKUP(VLOOKUP($A65,Sheet!$A$7:$DG$148,'TN01-04'!CB$11,0),$H$1:$T$2,2,1)</f>
        <v>#N/A</v>
      </c>
      <c r="CC65" s="28" t="e">
        <f>HLOOKUP(VLOOKUP($A65,Sheet!$A$7:$DG$148,'TN01-04'!CC$11,0),$H$1:$T$2,2,1)</f>
        <v>#N/A</v>
      </c>
      <c r="CD65" s="28" t="e">
        <f>HLOOKUP(VLOOKUP($A65,Sheet!$A$7:$DG$148,'TN01-04'!CD$11,0),$H$1:$T$2,2,1)</f>
        <v>#N/A</v>
      </c>
      <c r="CE65" s="28" t="e">
        <f>HLOOKUP(VLOOKUP($A65,Sheet!$A$7:$DG$148,'TN01-04'!CE$11,0),$H$1:$T$2,2,1)</f>
        <v>#N/A</v>
      </c>
      <c r="CF65" s="28" t="e">
        <f>HLOOKUP(VLOOKUP($A65,Sheet!$A$7:$DG$148,'TN01-04'!CF$11,0),$H$1:$T$2,2,1)</f>
        <v>#N/A</v>
      </c>
      <c r="CG65" s="28" t="e">
        <f>HLOOKUP(VLOOKUP($A65,Sheet!$A$7:$DG$148,'TN01-04'!CG$11,0),$H$1:$T$2,2,1)</f>
        <v>#N/A</v>
      </c>
      <c r="CH65" s="28" t="e">
        <f>HLOOKUP(VLOOKUP($A65,Sheet!$A$7:$DG$148,'TN01-04'!CH$11,0),$H$1:$T$2,2,1)</f>
        <v>#N/A</v>
      </c>
      <c r="CI65" s="28" t="e">
        <f>HLOOKUP(VLOOKUP($A65,Sheet!$A$7:$DG$148,'TN01-04'!CI$11,0),$H$1:$T$2,2,1)</f>
        <v>#N/A</v>
      </c>
      <c r="CJ65" s="28" t="e">
        <f>HLOOKUP(VLOOKUP($A65,Sheet!$A$7:$DG$148,'TN01-04'!CJ$11,0),$H$1:$T$2,2,1)</f>
        <v>#N/A</v>
      </c>
      <c r="CK65" s="28" t="e">
        <f>HLOOKUP(VLOOKUP($A65,Sheet!$A$7:$DG$148,'TN01-04'!CK$11,0),$H$1:$T$2,2,1)</f>
        <v>#N/A</v>
      </c>
      <c r="CL65" s="28" t="e">
        <f>HLOOKUP(VLOOKUP($A65,Sheet!$A$7:$DG$148,'TN01-04'!CL$11,0),$H$1:$T$2,2,1)</f>
        <v>#N/A</v>
      </c>
      <c r="CM65" s="28" t="e">
        <f>HLOOKUP(VLOOKUP($A65,Sheet!$A$7:$DG$148,'TN01-04'!CM$11,0),$H$1:$T$2,2,1)</f>
        <v>#N/A</v>
      </c>
      <c r="CN65" s="28" t="e">
        <f>HLOOKUP(VLOOKUP($A65,Sheet!$A$7:$DG$148,'TN01-04'!CN$11,0),$H$1:$T$2,2,1)</f>
        <v>#N/A</v>
      </c>
      <c r="CO65" s="28" t="e">
        <f>HLOOKUP(VLOOKUP($A65,Sheet!$A$7:$DG$148,'TN01-04'!CO$11,0),$H$1:$T$2,2,1)</f>
        <v>#N/A</v>
      </c>
      <c r="CP65" s="28" t="e">
        <f>HLOOKUP(VLOOKUP($A65,Sheet!$A$7:$DG$148,'TN01-04'!CP$11,0),$H$1:$T$2,2,1)</f>
        <v>#N/A</v>
      </c>
      <c r="CQ65" s="28" t="e">
        <f>HLOOKUP(VLOOKUP($A65,Sheet!$A$7:$DG$148,'TN01-04'!CQ$11,0),$H$1:$T$2,2,1)</f>
        <v>#N/A</v>
      </c>
      <c r="CR65" s="28" t="e">
        <f>HLOOKUP(VLOOKUP($A65,Sheet!$A$7:$DG$148,'TN01-04'!CR$11,0),$H$1:$T$2,2,1)</f>
        <v>#N/A</v>
      </c>
      <c r="CS65" s="33" t="e">
        <f>IF(VLOOKUP($A65,Sheet!$A$7:$DG$148,'TN01-04'!CS$11,0)="","",VLOOKUP($A65,Sheet!$A$7:$DG$148,'TN01-04'!CS$11,0))</f>
        <v>#N/A</v>
      </c>
      <c r="CT65" s="36" t="e">
        <f>IF(VLOOKUP($A65,Sheet!$A$7:$DG$148,'TN01-04'!CT$11,0)="","",VLOOKUP($A65,Sheet!$A$7:$DG$148,'TN01-04'!CT$11,0))</f>
        <v>#N/A</v>
      </c>
      <c r="CU65" s="38" t="e">
        <f t="shared" si="2"/>
        <v>#N/A</v>
      </c>
      <c r="CV65" s="38" t="e">
        <f t="shared" si="2"/>
        <v>#N/A</v>
      </c>
      <c r="CW65" s="38">
        <f t="shared" si="3"/>
        <v>0</v>
      </c>
      <c r="CX65" s="38" t="e">
        <f t="shared" si="4"/>
        <v>#N/A</v>
      </c>
      <c r="CY65" s="38" t="e">
        <f t="shared" si="5"/>
        <v>#N/A</v>
      </c>
      <c r="CZ65" s="38"/>
      <c r="DA65" s="28" t="e">
        <f>HLOOKUP(VLOOKUP($A65,Sheet!$A$7:$DG$148,'TN01-04'!DA$11,0),$H$1:$T$2,2,1)</f>
        <v>#N/A</v>
      </c>
      <c r="DB65" s="28" t="e">
        <f>HLOOKUP(VLOOKUP($A65,Sheet!$A$7:$DG$148,'TN01-04'!DB$11,0),$H$1:$T$2,2,1)</f>
        <v>#N/A</v>
      </c>
      <c r="DC65" s="28" t="e">
        <f>HLOOKUP(VLOOKUP($A65,Sheet!$A$7:$DG$148,'TN01-04'!DC$11,0),$H$1:$T$2,2,1)</f>
        <v>#N/A</v>
      </c>
      <c r="DD65" s="28" t="e">
        <f>HLOOKUP(VLOOKUP($A65,Sheet!$A$7:$DG$148,'TN01-04'!DD$11,0),$H$1:$T$2,2,1)</f>
        <v>#N/A</v>
      </c>
      <c r="DE65" s="38"/>
      <c r="DF65" s="38" t="e">
        <f t="shared" si="6"/>
        <v>#N/A</v>
      </c>
      <c r="DG65" s="38"/>
      <c r="DH65" s="33" t="e">
        <f>IF(VLOOKUP($A65,Sheet!$A$7:$DG$148,'TN01-04'!DH$11,0)="","",VLOOKUP($A65,Sheet!$A$7:$DG$148,'TN01-04'!DH$11,0))</f>
        <v>#N/A</v>
      </c>
      <c r="DI65" s="36" t="e">
        <f>IF(VLOOKUP($A65,Sheet!$A$7:$DG$148,'TN01-04'!DI$11,0)="","",VLOOKUP($A65,Sheet!$A$7:$DG$148,'TN01-04'!DI$11,0))</f>
        <v>#N/A</v>
      </c>
      <c r="DJ65" s="38" t="e">
        <f t="shared" si="7"/>
        <v>#N/A</v>
      </c>
      <c r="DK65" s="38" t="e">
        <f t="shared" si="8"/>
        <v>#N/A</v>
      </c>
      <c r="DL65" s="38" t="e">
        <f t="shared" si="9"/>
        <v>#N/A</v>
      </c>
      <c r="DM65" s="38"/>
      <c r="DN65" s="33" t="e">
        <f>IF(VLOOKUP($A65,Sheet!$A$7:$DG$148,'TN01-04'!DN$11,0)="","",VLOOKUP($A65,Sheet!$A$7:$DG$148,'TN01-04'!DN$11,0))</f>
        <v>#N/A</v>
      </c>
      <c r="DO65" s="36" t="e">
        <f>IF(VLOOKUP($A65,Sheet!$A$7:$DG$148,'TN01-04'!DO$11,0)="","",VLOOKUP($A65,Sheet!$A$7:$DG$148,'TN01-04'!DO$11,0))</f>
        <v>#N/A</v>
      </c>
      <c r="DP65" s="28" t="e">
        <f>IF(VLOOKUP($A65,Sheet!$A$7:$DG$148,'TN01-04'!DP$11,0)="","",VLOOKUP($A65,Sheet!$A$7:$DG$148,'TN01-04'!DP$11,0))</f>
        <v>#N/A</v>
      </c>
      <c r="DQ65" s="28" t="e">
        <f>IF(VLOOKUP($A65,Sheet!$A$7:$DG$148,'TN01-04'!DQ$11,0)="","",VLOOKUP($A65,Sheet!$A$7:$DG$148,'TN01-04'!DQ$11,0))</f>
        <v>#N/A</v>
      </c>
      <c r="DR65" s="28" t="e">
        <f>IF(VLOOKUP($A65,Sheet!$A$7:$DG$148,'TN01-04'!DR$11,0)="","",VLOOKUP($A65,Sheet!$A$7:$DG$148,'TN01-04'!DR$11,0))</f>
        <v>#N/A</v>
      </c>
      <c r="DS65" s="28" t="e">
        <f>IF(VLOOKUP($A65,Sheet!$A$7:$DG$148,'TN01-04'!DS$11,0)="","",VLOOKUP($A65,Sheet!$A$7:$DG$148,'TN01-04'!DS$11,0))</f>
        <v>#N/A</v>
      </c>
      <c r="DT65" s="28" t="e">
        <f>IF(VLOOKUP($A65,Sheet!$A$7:$DG$148,'TN01-04'!DT$11,0)="","",VLOOKUP($A65,Sheet!$A$7:$DG$148,'TN01-04'!DT$11,0))</f>
        <v>#N/A</v>
      </c>
      <c r="DU65" s="42" t="e">
        <f t="shared" si="10"/>
        <v>#N/A</v>
      </c>
    </row>
    <row r="66" spans="1:125" ht="15.95" customHeight="1" x14ac:dyDescent="0.2">
      <c r="A66" s="25">
        <v>2220724192</v>
      </c>
      <c r="B66" s="26" t="s">
        <v>24</v>
      </c>
      <c r="C66" s="26" t="s">
        <v>74</v>
      </c>
      <c r="D66" s="26" t="s">
        <v>147</v>
      </c>
      <c r="E66" s="27">
        <v>36047</v>
      </c>
      <c r="F66" s="26" t="s">
        <v>209</v>
      </c>
      <c r="G66" s="26" t="s">
        <v>212</v>
      </c>
      <c r="H66" s="28">
        <f>HLOOKUP(VLOOKUP($A66,Sheet!$A$7:$DG$148,'TN01-04'!H$11,0),$H$1:$T$2,2,1)</f>
        <v>3.65</v>
      </c>
      <c r="I66" s="28">
        <f>HLOOKUP(VLOOKUP($A66,Sheet!$A$7:$DG$148,'TN01-04'!I$11,0),$H$1:$T$2,2,1)</f>
        <v>2.65</v>
      </c>
      <c r="J66" s="28">
        <f>HLOOKUP(VLOOKUP($A66,Sheet!$A$7:$DG$148,'TN01-04'!J$11,0),$H$1:$T$2,2,1)</f>
        <v>3.65</v>
      </c>
      <c r="K66" s="28">
        <f>HLOOKUP(VLOOKUP($A66,Sheet!$A$7:$DG$148,'TN01-04'!K$11,0),$H$1:$T$2,2,1)</f>
        <v>3.65</v>
      </c>
      <c r="L66" s="28">
        <f>HLOOKUP(VLOOKUP($A66,Sheet!$A$7:$DG$148,'TN01-04'!L$11,0),$H$1:$T$2,2,1)</f>
        <v>4</v>
      </c>
      <c r="M66" s="28">
        <f>HLOOKUP(VLOOKUP($A66,Sheet!$A$7:$DG$148,'TN01-04'!M$11,0),$H$1:$T$2,2,1)</f>
        <v>4</v>
      </c>
      <c r="N66" s="28">
        <f>HLOOKUP(VLOOKUP($A66,Sheet!$A$7:$DG$148,'TN01-04'!N$11,0),$H$1:$T$2,2,1)</f>
        <v>4</v>
      </c>
      <c r="O66" s="28">
        <f>HLOOKUP(VLOOKUP($A66,Sheet!$A$7:$DG$148,'TN01-04'!O$11,0),$H$1:$T$2,2,1)</f>
        <v>0</v>
      </c>
      <c r="P66" s="28">
        <f>HLOOKUP(VLOOKUP($A66,Sheet!$A$7:$DG$148,'TN01-04'!P$11,0),$H$1:$T$2,2,1)</f>
        <v>4</v>
      </c>
      <c r="Q66" s="28">
        <f>HLOOKUP(VLOOKUP($A66,Sheet!$A$7:$DG$148,'TN01-04'!Q$11,0),$H$1:$T$2,2,1)</f>
        <v>0</v>
      </c>
      <c r="R66" s="28">
        <f>HLOOKUP(VLOOKUP($A66,Sheet!$A$7:$DG$148,'TN01-04'!R$11,0),$H$1:$T$2,2,1)</f>
        <v>0</v>
      </c>
      <c r="S66" s="28">
        <f>HLOOKUP(VLOOKUP($A66,Sheet!$A$7:$DG$148,'TN01-04'!S$11,0),$H$1:$T$2,2,1)</f>
        <v>0</v>
      </c>
      <c r="T66" s="28">
        <f>HLOOKUP(VLOOKUP($A66,Sheet!$A$7:$DG$148,'TN01-04'!T$11,0),$H$1:$T$2,2,1)</f>
        <v>0</v>
      </c>
      <c r="U66" s="28">
        <f>HLOOKUP(VLOOKUP($A66,Sheet!$A$7:$DG$148,'TN01-04'!U$11,0),$H$1:$T$2,2,1)</f>
        <v>3</v>
      </c>
      <c r="V66" s="28">
        <f>HLOOKUP(VLOOKUP($A66,Sheet!$A$7:$DG$148,'TN01-04'!V$11,0),$H$1:$T$2,2,1)</f>
        <v>3</v>
      </c>
      <c r="W66" s="28">
        <f>HLOOKUP(VLOOKUP($A66,Sheet!$A$7:$DG$148,'TN01-04'!W$11,0),$H$1:$T$2,2,1)</f>
        <v>3.65</v>
      </c>
      <c r="X66" s="28">
        <f>HLOOKUP(VLOOKUP($A66,Sheet!$A$7:$DG$148,'TN01-04'!X$11,0),$H$1:$T$2,2,1)</f>
        <v>3.65</v>
      </c>
      <c r="Y66" s="28">
        <f>HLOOKUP(VLOOKUP($A66,Sheet!$A$7:$DG$148,'TN01-04'!Y$11,0),$H$1:$T$2,2,1)</f>
        <v>3.65</v>
      </c>
      <c r="Z66" s="28">
        <f>HLOOKUP(VLOOKUP($A66,Sheet!$A$7:$DG$148,'TN01-04'!Z$11,0),$H$1:$T$2,2,1)</f>
        <v>3.33</v>
      </c>
      <c r="AA66" s="28">
        <f>HLOOKUP(VLOOKUP($A66,Sheet!$A$7:$DG$148,'TN01-04'!AA$11,0),$H$1:$T$2,2,1)</f>
        <v>3</v>
      </c>
      <c r="AB66" s="28">
        <f>HLOOKUP(VLOOKUP($A66,Sheet!$A$7:$DG$148,'TN01-04'!AB$11,0),$H$1:$T$2,2,1)</f>
        <v>3.33</v>
      </c>
      <c r="AC66" s="28">
        <f>HLOOKUP(VLOOKUP($A66,Sheet!$A$7:$DG$148,'TN01-04'!AC$11,0),$H$1:$T$2,2,1)</f>
        <v>3.33</v>
      </c>
      <c r="AD66" s="28">
        <f>HLOOKUP(VLOOKUP($A66,Sheet!$A$7:$DG$148,'TN01-04'!AD$11,0),$H$1:$T$2,2,1)</f>
        <v>4</v>
      </c>
      <c r="AE66" s="28">
        <f>HLOOKUP(VLOOKUP($A66,Sheet!$A$7:$DG$148,'TN01-04'!AE$11,0),$H$1:$T$2,2,1)</f>
        <v>2.65</v>
      </c>
      <c r="AF66" s="28">
        <f>HLOOKUP(VLOOKUP($A66,Sheet!$A$7:$DG$148,'TN01-04'!AF$11,0),$H$1:$T$2,2,1)</f>
        <v>4</v>
      </c>
      <c r="AG66" s="28">
        <f>HLOOKUP(VLOOKUP($A66,Sheet!$A$7:$DG$148,'TN01-04'!AG$11,0),$H$1:$T$2,2,1)</f>
        <v>3</v>
      </c>
      <c r="AH66" s="28">
        <f>HLOOKUP(VLOOKUP($A66,Sheet!$A$7:$DG$148,'TN01-04'!AH$11,0),$H$1:$T$2,2,1)</f>
        <v>3.33</v>
      </c>
      <c r="AI66" s="28">
        <f>HLOOKUP(VLOOKUP($A66,Sheet!$A$7:$DG$148,'TN01-04'!AI$11,0),$H$1:$T$2,2,1)</f>
        <v>2.33</v>
      </c>
      <c r="AJ66" s="28">
        <f>HLOOKUP(VLOOKUP($A66,Sheet!$A$7:$DG$148,'TN01-04'!AJ$11,0),$H$1:$T$2,2,1)</f>
        <v>3.33</v>
      </c>
      <c r="AK66" s="33">
        <f>IF(VLOOKUP($A66,Sheet!$A$7:$DG$148,'TN01-04'!AK$11,0)="","",VLOOKUP($A66,Sheet!$A$7:$DG$148,'TN01-04'!AK$11,0))</f>
        <v>51</v>
      </c>
      <c r="AL66" s="36">
        <f>IF(VLOOKUP($A66,Sheet!$A$7:$DG$148,'TN01-04'!AL$11,0)="","",VLOOKUP($A66,Sheet!$A$7:$DG$148,'TN01-04'!AL$11,0))</f>
        <v>0</v>
      </c>
      <c r="AM66" s="28">
        <f>HLOOKUP(VLOOKUP($A66,Sheet!$A$7:$DG$148,'TN01-04'!AM$11,0),$H$1:$T$2,2,1)</f>
        <v>2.65</v>
      </c>
      <c r="AN66" s="28">
        <f>HLOOKUP(VLOOKUP($A66,Sheet!$A$7:$DG$148,'TN01-04'!AN$11,0),$H$1:$T$2,2,1)</f>
        <v>2</v>
      </c>
      <c r="AO66" s="28">
        <f>HLOOKUP(VLOOKUP($A66,Sheet!$A$7:$DG$148,'TN01-04'!AO$11,0),$H$1:$T$2,2,1)</f>
        <v>3.33</v>
      </c>
      <c r="AP66" s="28">
        <f>HLOOKUP(VLOOKUP($A66,Sheet!$A$7:$DG$148,'TN01-04'!AP$11,0),$H$1:$T$2,2,1)</f>
        <v>0</v>
      </c>
      <c r="AQ66" s="28">
        <f>HLOOKUP(VLOOKUP($A66,Sheet!$A$7:$DG$148,'TN01-04'!AQ$11,0),$H$1:$T$2,2,1)</f>
        <v>0</v>
      </c>
      <c r="AR66" s="28">
        <f>HLOOKUP(VLOOKUP($A66,Sheet!$A$7:$DG$148,'TN01-04'!AR$11,0),$H$1:$T$2,2,1)</f>
        <v>0</v>
      </c>
      <c r="AS66" s="28">
        <f>HLOOKUP(VLOOKUP($A66,Sheet!$A$7:$DG$148,'TN01-04'!AS$11,0),$H$1:$T$2,2,1)</f>
        <v>0</v>
      </c>
      <c r="AT66" s="28">
        <f>HLOOKUP(VLOOKUP($A66,Sheet!$A$7:$DG$148,'TN01-04'!AT$11,0),$H$1:$T$2,2,1)</f>
        <v>0</v>
      </c>
      <c r="AU66" s="28">
        <f>HLOOKUP(VLOOKUP($A66,Sheet!$A$7:$DG$148,'TN01-04'!AU$11,0),$H$1:$T$2,2,1)</f>
        <v>1.65</v>
      </c>
      <c r="AV66" s="28">
        <f>HLOOKUP(VLOOKUP($A66,Sheet!$A$7:$DG$148,'TN01-04'!AV$11,0),$H$1:$T$2,2,1)</f>
        <v>0</v>
      </c>
      <c r="AW66" s="28">
        <f>HLOOKUP(VLOOKUP($A66,Sheet!$A$7:$DG$148,'TN01-04'!AW$11,0),$H$1:$T$2,2,1)</f>
        <v>0</v>
      </c>
      <c r="AX66" s="28">
        <f>HLOOKUP(VLOOKUP($A66,Sheet!$A$7:$DG$148,'TN01-04'!AX$11,0),$H$1:$T$2,2,1)</f>
        <v>0</v>
      </c>
      <c r="AY66" s="28">
        <f>HLOOKUP(VLOOKUP($A66,Sheet!$A$7:$DG$148,'TN01-04'!AY$11,0),$H$1:$T$2,2,1)</f>
        <v>0</v>
      </c>
      <c r="AZ66" s="28">
        <f>HLOOKUP(VLOOKUP($A66,Sheet!$A$7:$DG$148,'TN01-04'!AZ$11,0),$H$1:$T$2,2,1)</f>
        <v>0</v>
      </c>
      <c r="BA66" s="28">
        <f>HLOOKUP(VLOOKUP($A66,Sheet!$A$7:$DG$148,'TN01-04'!BA$11,0),$H$1:$T$2,2,1)</f>
        <v>2.65</v>
      </c>
      <c r="BB66" s="33">
        <f>IF(VLOOKUP($A66,Sheet!$A$7:$DG$148,'TN01-04'!BB$11,0)="","",VLOOKUP($A66,Sheet!$A$7:$DG$148,'TN01-04'!BB$11,0))</f>
        <v>5</v>
      </c>
      <c r="BC66" s="36">
        <f>IF(VLOOKUP($A66,Sheet!$A$7:$DG$148,'TN01-04'!BC$11,0)="","",VLOOKUP($A66,Sheet!$A$7:$DG$148,'TN01-04'!BC$11,0))</f>
        <v>0</v>
      </c>
      <c r="BD66" s="28">
        <f>HLOOKUP(VLOOKUP($A66,Sheet!$A$7:$DG$148,'TN01-04'!BD$11,0),$H$1:$T$2,2,1)</f>
        <v>2.33</v>
      </c>
      <c r="BE66" s="28">
        <f>HLOOKUP(VLOOKUP($A66,Sheet!$A$7:$DG$148,'TN01-04'!BE$11,0),$H$1:$T$2,2,1)</f>
        <v>1.65</v>
      </c>
      <c r="BF66" s="28">
        <f>HLOOKUP(VLOOKUP($A66,Sheet!$A$7:$DG$148,'TN01-04'!BF$11,0),$H$1:$T$2,2,1)</f>
        <v>4</v>
      </c>
      <c r="BG66" s="28">
        <f>HLOOKUP(VLOOKUP($A66,Sheet!$A$7:$DG$148,'TN01-04'!BG$11,0),$H$1:$T$2,2,1)</f>
        <v>3.33</v>
      </c>
      <c r="BH66" s="28">
        <f>HLOOKUP(VLOOKUP($A66,Sheet!$A$7:$DG$148,'TN01-04'!BH$11,0),$H$1:$T$2,2,1)</f>
        <v>2.65</v>
      </c>
      <c r="BI66" s="28">
        <f>HLOOKUP(VLOOKUP($A66,Sheet!$A$7:$DG$148,'TN01-04'!BI$11,0),$H$1:$T$2,2,1)</f>
        <v>3</v>
      </c>
      <c r="BJ66" s="28">
        <f>HLOOKUP(VLOOKUP($A66,Sheet!$A$7:$DG$148,'TN01-04'!BJ$11,0),$H$1:$T$2,2,1)</f>
        <v>3.65</v>
      </c>
      <c r="BK66" s="28">
        <f>HLOOKUP(VLOOKUP($A66,Sheet!$A$7:$DG$148,'TN01-04'!BK$11,0),$H$1:$T$2,2,1)</f>
        <v>3.33</v>
      </c>
      <c r="BL66" s="28">
        <f>HLOOKUP(VLOOKUP($A66,Sheet!$A$7:$DG$148,'TN01-04'!BL$11,0),$H$1:$T$2,2,1)</f>
        <v>3</v>
      </c>
      <c r="BM66" s="28">
        <f>HLOOKUP(VLOOKUP($A66,Sheet!$A$7:$DG$148,'TN01-04'!BM$11,0),$H$1:$T$2,2,1)</f>
        <v>2.65</v>
      </c>
      <c r="BN66" s="28">
        <f>HLOOKUP(VLOOKUP($A66,Sheet!$A$7:$DG$148,'TN01-04'!BN$11,0),$H$1:$T$2,2,1)</f>
        <v>2.65</v>
      </c>
      <c r="BO66" s="28">
        <f>HLOOKUP(VLOOKUP($A66,Sheet!$A$7:$DG$148,'TN01-04'!BO$11,0),$H$1:$T$2,2,1)</f>
        <v>3</v>
      </c>
      <c r="BP66" s="28">
        <f>HLOOKUP(VLOOKUP($A66,Sheet!$A$7:$DG$148,'TN01-04'!BP$11,0),$H$1:$T$2,2,1)</f>
        <v>4</v>
      </c>
      <c r="BQ66" s="28">
        <f>HLOOKUP(VLOOKUP($A66,Sheet!$A$7:$DG$148,'TN01-04'!BQ$11,0),$H$1:$T$2,2,1)</f>
        <v>0</v>
      </c>
      <c r="BR66" s="28">
        <f>HLOOKUP(VLOOKUP($A66,Sheet!$A$7:$DG$148,'TN01-04'!BR$11,0),$H$1:$T$2,2,1)</f>
        <v>2</v>
      </c>
      <c r="BS66" s="28">
        <f>HLOOKUP(VLOOKUP($A66,Sheet!$A$7:$DG$148,'TN01-04'!BS$11,0),$H$1:$T$2,2,1)</f>
        <v>4</v>
      </c>
      <c r="BT66" s="28">
        <f>HLOOKUP(VLOOKUP($A66,Sheet!$A$7:$DG$148,'TN01-04'!BT$11,0),$H$1:$T$2,2,1)</f>
        <v>2.33</v>
      </c>
      <c r="BU66" s="28">
        <f>HLOOKUP(VLOOKUP($A66,Sheet!$A$7:$DG$148,'TN01-04'!BU$11,0),$H$1:$T$2,2,1)</f>
        <v>3.33</v>
      </c>
      <c r="BV66" s="28">
        <f>HLOOKUP(VLOOKUP($A66,Sheet!$A$7:$DG$148,'TN01-04'!BV$11,0),$H$1:$T$2,2,1)</f>
        <v>3.33</v>
      </c>
      <c r="BW66" s="28">
        <f>HLOOKUP(VLOOKUP($A66,Sheet!$A$7:$DG$148,'TN01-04'!BW$11,0),$H$1:$T$2,2,1)</f>
        <v>4</v>
      </c>
      <c r="BX66" s="33">
        <f>IF(VLOOKUP($A66,Sheet!$A$7:$DG$148,'TN01-04'!BX$11,0)="","",VLOOKUP($A66,Sheet!$A$7:$DG$148,'TN01-04'!BX$11,0))</f>
        <v>50</v>
      </c>
      <c r="BY66" s="36">
        <f>IF(VLOOKUP($A66,Sheet!$A$7:$DG$148,'TN01-04'!BY$11,0)="","",VLOOKUP($A66,Sheet!$A$7:$DG$148,'TN01-04'!BY$11,0))</f>
        <v>0</v>
      </c>
      <c r="BZ66" s="28">
        <f>HLOOKUP(VLOOKUP($A66,Sheet!$A$7:$DG$148,'TN01-04'!BZ$11,0),$H$1:$T$2,2,1)</f>
        <v>4</v>
      </c>
      <c r="CA66" s="28">
        <f>HLOOKUP(VLOOKUP($A66,Sheet!$A$7:$DG$148,'TN01-04'!CA$11,0),$H$1:$T$2,2,1)</f>
        <v>0</v>
      </c>
      <c r="CB66" s="28">
        <f>HLOOKUP(VLOOKUP($A66,Sheet!$A$7:$DG$148,'TN01-04'!CB$11,0),$H$1:$T$2,2,1)</f>
        <v>3.65</v>
      </c>
      <c r="CC66" s="28">
        <f>HLOOKUP(VLOOKUP($A66,Sheet!$A$7:$DG$148,'TN01-04'!CC$11,0),$H$1:$T$2,2,1)</f>
        <v>0</v>
      </c>
      <c r="CD66" s="28">
        <f>HLOOKUP(VLOOKUP($A66,Sheet!$A$7:$DG$148,'TN01-04'!CD$11,0),$H$1:$T$2,2,1)</f>
        <v>4</v>
      </c>
      <c r="CE66" s="28">
        <f>HLOOKUP(VLOOKUP($A66,Sheet!$A$7:$DG$148,'TN01-04'!CE$11,0),$H$1:$T$2,2,1)</f>
        <v>3.33</v>
      </c>
      <c r="CF66" s="28">
        <f>HLOOKUP(VLOOKUP($A66,Sheet!$A$7:$DG$148,'TN01-04'!CF$11,0),$H$1:$T$2,2,1)</f>
        <v>4</v>
      </c>
      <c r="CG66" s="28">
        <f>HLOOKUP(VLOOKUP($A66,Sheet!$A$7:$DG$148,'TN01-04'!CG$11,0),$H$1:$T$2,2,1)</f>
        <v>2.65</v>
      </c>
      <c r="CH66" s="28">
        <f>HLOOKUP(VLOOKUP($A66,Sheet!$A$7:$DG$148,'TN01-04'!CH$11,0),$H$1:$T$2,2,1)</f>
        <v>0</v>
      </c>
      <c r="CI66" s="28">
        <f>HLOOKUP(VLOOKUP($A66,Sheet!$A$7:$DG$148,'TN01-04'!CI$11,0),$H$1:$T$2,2,1)</f>
        <v>3</v>
      </c>
      <c r="CJ66" s="28">
        <f>HLOOKUP(VLOOKUP($A66,Sheet!$A$7:$DG$148,'TN01-04'!CJ$11,0),$H$1:$T$2,2,1)</f>
        <v>0</v>
      </c>
      <c r="CK66" s="28">
        <f>HLOOKUP(VLOOKUP($A66,Sheet!$A$7:$DG$148,'TN01-04'!CK$11,0),$H$1:$T$2,2,1)</f>
        <v>0</v>
      </c>
      <c r="CL66" s="28">
        <f>HLOOKUP(VLOOKUP($A66,Sheet!$A$7:$DG$148,'TN01-04'!CL$11,0),$H$1:$T$2,2,1)</f>
        <v>0</v>
      </c>
      <c r="CM66" s="28">
        <f>HLOOKUP(VLOOKUP($A66,Sheet!$A$7:$DG$148,'TN01-04'!CM$11,0),$H$1:$T$2,2,1)</f>
        <v>0</v>
      </c>
      <c r="CN66" s="28">
        <f>HLOOKUP(VLOOKUP($A66,Sheet!$A$7:$DG$148,'TN01-04'!CN$11,0),$H$1:$T$2,2,1)</f>
        <v>2.65</v>
      </c>
      <c r="CO66" s="28">
        <f>HLOOKUP(VLOOKUP($A66,Sheet!$A$7:$DG$148,'TN01-04'!CO$11,0),$H$1:$T$2,2,1)</f>
        <v>3.65</v>
      </c>
      <c r="CP66" s="28">
        <f>HLOOKUP(VLOOKUP($A66,Sheet!$A$7:$DG$148,'TN01-04'!CP$11,0),$H$1:$T$2,2,1)</f>
        <v>4</v>
      </c>
      <c r="CQ66" s="28">
        <f>HLOOKUP(VLOOKUP($A66,Sheet!$A$7:$DG$148,'TN01-04'!CQ$11,0),$H$1:$T$2,2,1)</f>
        <v>3.65</v>
      </c>
      <c r="CR66" s="28">
        <f>HLOOKUP(VLOOKUP($A66,Sheet!$A$7:$DG$148,'TN01-04'!CR$11,0),$H$1:$T$2,2,1)</f>
        <v>3.65</v>
      </c>
      <c r="CS66" s="33">
        <f>IF(VLOOKUP($A66,Sheet!$A$7:$DG$148,'TN01-04'!CS$11,0)="","",VLOOKUP($A66,Sheet!$A$7:$DG$148,'TN01-04'!CS$11,0))</f>
        <v>27</v>
      </c>
      <c r="CT66" s="36">
        <f>IF(VLOOKUP($A66,Sheet!$A$7:$DG$148,'TN01-04'!CT$11,0)="","",VLOOKUP($A66,Sheet!$A$7:$DG$148,'TN01-04'!CT$11,0))</f>
        <v>0</v>
      </c>
      <c r="CU66" s="38">
        <f t="shared" si="2"/>
        <v>128</v>
      </c>
      <c r="CV66" s="38">
        <f t="shared" si="2"/>
        <v>0</v>
      </c>
      <c r="CW66" s="38">
        <f t="shared" si="3"/>
        <v>0</v>
      </c>
      <c r="CX66" s="38">
        <f t="shared" si="4"/>
        <v>128</v>
      </c>
      <c r="CY66" s="38">
        <f t="shared" si="5"/>
        <v>3.27</v>
      </c>
      <c r="CZ66" s="38"/>
      <c r="DA66" s="28">
        <f>HLOOKUP(VLOOKUP($A66,Sheet!$A$7:$DG$148,'TN01-04'!DA$11,0),$H$1:$T$2,2,1)</f>
        <v>0</v>
      </c>
      <c r="DB66" s="28">
        <f>HLOOKUP(VLOOKUP($A66,Sheet!$A$7:$DG$148,'TN01-04'!DB$11,0),$H$1:$T$2,2,1)</f>
        <v>0</v>
      </c>
      <c r="DC66" s="28">
        <f>HLOOKUP(VLOOKUP($A66,Sheet!$A$7:$DG$148,'TN01-04'!DC$11,0),$H$1:$T$2,2,1)</f>
        <v>0</v>
      </c>
      <c r="DD66" s="28">
        <f>HLOOKUP(VLOOKUP($A66,Sheet!$A$7:$DG$148,'TN01-04'!DD$11,0),$H$1:$T$2,2,1)</f>
        <v>4</v>
      </c>
      <c r="DE66" s="38"/>
      <c r="DF66" s="38">
        <f t="shared" si="6"/>
        <v>4</v>
      </c>
      <c r="DG66" s="38"/>
      <c r="DH66" s="33">
        <f>IF(VLOOKUP($A66,Sheet!$A$7:$DG$148,'TN01-04'!DH$11,0)="","",VLOOKUP($A66,Sheet!$A$7:$DG$148,'TN01-04'!DH$11,0))</f>
        <v>5</v>
      </c>
      <c r="DI66" s="36">
        <f>IF(VLOOKUP($A66,Sheet!$A$7:$DG$148,'TN01-04'!DI$11,0)="","",VLOOKUP($A66,Sheet!$A$7:$DG$148,'TN01-04'!DI$11,0))</f>
        <v>0</v>
      </c>
      <c r="DJ66" s="38">
        <f t="shared" si="7"/>
        <v>133</v>
      </c>
      <c r="DK66" s="38">
        <f t="shared" si="8"/>
        <v>0</v>
      </c>
      <c r="DL66" s="38">
        <f t="shared" si="9"/>
        <v>3.3</v>
      </c>
      <c r="DM66" s="38"/>
      <c r="DN66" s="33">
        <f>IF(VLOOKUP($A66,Sheet!$A$7:$DG$148,'TN01-04'!DN$11,0)="","",VLOOKUP($A66,Sheet!$A$7:$DG$148,'TN01-04'!DN$11,0))</f>
        <v>138</v>
      </c>
      <c r="DO66" s="36">
        <f>IF(VLOOKUP($A66,Sheet!$A$7:$DG$148,'TN01-04'!DO$11,0)="","",VLOOKUP($A66,Sheet!$A$7:$DG$148,'TN01-04'!DO$11,0))</f>
        <v>0</v>
      </c>
      <c r="DP66" s="28">
        <f>IF(VLOOKUP($A66,Sheet!$A$7:$DG$148,'TN01-04'!DP$11,0)="","",VLOOKUP($A66,Sheet!$A$7:$DG$148,'TN01-04'!DP$11,0))</f>
        <v>137</v>
      </c>
      <c r="DQ66" s="28">
        <f>IF(VLOOKUP($A66,Sheet!$A$7:$DG$148,'TN01-04'!DQ$11,0)="","",VLOOKUP($A66,Sheet!$A$7:$DG$148,'TN01-04'!DQ$11,0))</f>
        <v>138</v>
      </c>
      <c r="DR66" s="28">
        <f>IF(VLOOKUP($A66,Sheet!$A$7:$DG$148,'TN01-04'!DR$11,0)="","",VLOOKUP($A66,Sheet!$A$7:$DG$148,'TN01-04'!DR$11,0))</f>
        <v>7.7</v>
      </c>
      <c r="DS66" s="28">
        <f>IF(VLOOKUP($A66,Sheet!$A$7:$DG$148,'TN01-04'!DS$11,0)="","",VLOOKUP($A66,Sheet!$A$7:$DG$148,'TN01-04'!DS$11,0))</f>
        <v>3.3</v>
      </c>
      <c r="DT66" s="28" t="str">
        <f>IF(VLOOKUP($A66,Sheet!$A$7:$DG$148,'TN01-04'!DT$11,0)="","",VLOOKUP($A66,Sheet!$A$7:$DG$148,'TN01-04'!DT$11,0))</f>
        <v/>
      </c>
      <c r="DU66" s="42">
        <f t="shared" si="10"/>
        <v>0</v>
      </c>
    </row>
    <row r="67" spans="1:125" ht="15.95" customHeight="1" x14ac:dyDescent="0.2">
      <c r="A67" s="25">
        <v>2220727313</v>
      </c>
      <c r="B67" s="26" t="s">
        <v>25</v>
      </c>
      <c r="C67" s="26" t="s">
        <v>47</v>
      </c>
      <c r="D67" s="26" t="s">
        <v>147</v>
      </c>
      <c r="E67" s="27">
        <v>35864</v>
      </c>
      <c r="F67" s="26" t="s">
        <v>209</v>
      </c>
      <c r="G67" s="26" t="s">
        <v>212</v>
      </c>
      <c r="H67" s="28">
        <f>HLOOKUP(VLOOKUP($A67,Sheet!$A$7:$DG$148,'TN01-04'!H$11,0),$H$1:$T$2,2,1)</f>
        <v>3.65</v>
      </c>
      <c r="I67" s="28">
        <f>HLOOKUP(VLOOKUP($A67,Sheet!$A$7:$DG$148,'TN01-04'!I$11,0),$H$1:$T$2,2,1)</f>
        <v>2.65</v>
      </c>
      <c r="J67" s="28">
        <f>HLOOKUP(VLOOKUP($A67,Sheet!$A$7:$DG$148,'TN01-04'!J$11,0),$H$1:$T$2,2,1)</f>
        <v>3.33</v>
      </c>
      <c r="K67" s="28">
        <f>HLOOKUP(VLOOKUP($A67,Sheet!$A$7:$DG$148,'TN01-04'!K$11,0),$H$1:$T$2,2,1)</f>
        <v>3.33</v>
      </c>
      <c r="L67" s="28">
        <f>HLOOKUP(VLOOKUP($A67,Sheet!$A$7:$DG$148,'TN01-04'!L$11,0),$H$1:$T$2,2,1)</f>
        <v>2.65</v>
      </c>
      <c r="M67" s="28">
        <f>HLOOKUP(VLOOKUP($A67,Sheet!$A$7:$DG$148,'TN01-04'!M$11,0),$H$1:$T$2,2,1)</f>
        <v>2</v>
      </c>
      <c r="N67" s="28">
        <f>HLOOKUP(VLOOKUP($A67,Sheet!$A$7:$DG$148,'TN01-04'!N$11,0),$H$1:$T$2,2,1)</f>
        <v>2.33</v>
      </c>
      <c r="O67" s="28">
        <f>HLOOKUP(VLOOKUP($A67,Sheet!$A$7:$DG$148,'TN01-04'!O$11,0),$H$1:$T$2,2,1)</f>
        <v>0</v>
      </c>
      <c r="P67" s="28">
        <f>HLOOKUP(VLOOKUP($A67,Sheet!$A$7:$DG$148,'TN01-04'!P$11,0),$H$1:$T$2,2,1)</f>
        <v>2.33</v>
      </c>
      <c r="Q67" s="28">
        <f>HLOOKUP(VLOOKUP($A67,Sheet!$A$7:$DG$148,'TN01-04'!Q$11,0),$H$1:$T$2,2,1)</f>
        <v>0</v>
      </c>
      <c r="R67" s="28">
        <f>HLOOKUP(VLOOKUP($A67,Sheet!$A$7:$DG$148,'TN01-04'!R$11,0),$H$1:$T$2,2,1)</f>
        <v>0</v>
      </c>
      <c r="S67" s="28">
        <f>HLOOKUP(VLOOKUP($A67,Sheet!$A$7:$DG$148,'TN01-04'!S$11,0),$H$1:$T$2,2,1)</f>
        <v>0</v>
      </c>
      <c r="T67" s="28">
        <f>HLOOKUP(VLOOKUP($A67,Sheet!$A$7:$DG$148,'TN01-04'!T$11,0),$H$1:$T$2,2,1)</f>
        <v>0</v>
      </c>
      <c r="U67" s="28">
        <f>HLOOKUP(VLOOKUP($A67,Sheet!$A$7:$DG$148,'TN01-04'!U$11,0),$H$1:$T$2,2,1)</f>
        <v>3</v>
      </c>
      <c r="V67" s="28">
        <f>HLOOKUP(VLOOKUP($A67,Sheet!$A$7:$DG$148,'TN01-04'!V$11,0),$H$1:$T$2,2,1)</f>
        <v>2.33</v>
      </c>
      <c r="W67" s="28">
        <f>HLOOKUP(VLOOKUP($A67,Sheet!$A$7:$DG$148,'TN01-04'!W$11,0),$H$1:$T$2,2,1)</f>
        <v>3.65</v>
      </c>
      <c r="X67" s="28">
        <f>HLOOKUP(VLOOKUP($A67,Sheet!$A$7:$DG$148,'TN01-04'!X$11,0),$H$1:$T$2,2,1)</f>
        <v>3.33</v>
      </c>
      <c r="Y67" s="28">
        <f>HLOOKUP(VLOOKUP($A67,Sheet!$A$7:$DG$148,'TN01-04'!Y$11,0),$H$1:$T$2,2,1)</f>
        <v>3</v>
      </c>
      <c r="Z67" s="28">
        <f>HLOOKUP(VLOOKUP($A67,Sheet!$A$7:$DG$148,'TN01-04'!Z$11,0),$H$1:$T$2,2,1)</f>
        <v>2.33</v>
      </c>
      <c r="AA67" s="28">
        <f>HLOOKUP(VLOOKUP($A67,Sheet!$A$7:$DG$148,'TN01-04'!AA$11,0),$H$1:$T$2,2,1)</f>
        <v>2.65</v>
      </c>
      <c r="AB67" s="28">
        <f>HLOOKUP(VLOOKUP($A67,Sheet!$A$7:$DG$148,'TN01-04'!AB$11,0),$H$1:$T$2,2,1)</f>
        <v>3</v>
      </c>
      <c r="AC67" s="28">
        <f>HLOOKUP(VLOOKUP($A67,Sheet!$A$7:$DG$148,'TN01-04'!AC$11,0),$H$1:$T$2,2,1)</f>
        <v>2.33</v>
      </c>
      <c r="AD67" s="28">
        <f>HLOOKUP(VLOOKUP($A67,Sheet!$A$7:$DG$148,'TN01-04'!AD$11,0),$H$1:$T$2,2,1)</f>
        <v>1.65</v>
      </c>
      <c r="AE67" s="28">
        <f>HLOOKUP(VLOOKUP($A67,Sheet!$A$7:$DG$148,'TN01-04'!AE$11,0),$H$1:$T$2,2,1)</f>
        <v>1.65</v>
      </c>
      <c r="AF67" s="28">
        <f>HLOOKUP(VLOOKUP($A67,Sheet!$A$7:$DG$148,'TN01-04'!AF$11,0),$H$1:$T$2,2,1)</f>
        <v>3</v>
      </c>
      <c r="AG67" s="28">
        <f>HLOOKUP(VLOOKUP($A67,Sheet!$A$7:$DG$148,'TN01-04'!AG$11,0),$H$1:$T$2,2,1)</f>
        <v>1.65</v>
      </c>
      <c r="AH67" s="28">
        <f>HLOOKUP(VLOOKUP($A67,Sheet!$A$7:$DG$148,'TN01-04'!AH$11,0),$H$1:$T$2,2,1)</f>
        <v>2</v>
      </c>
      <c r="AI67" s="28">
        <f>HLOOKUP(VLOOKUP($A67,Sheet!$A$7:$DG$148,'TN01-04'!AI$11,0),$H$1:$T$2,2,1)</f>
        <v>2.33</v>
      </c>
      <c r="AJ67" s="28">
        <f>HLOOKUP(VLOOKUP($A67,Sheet!$A$7:$DG$148,'TN01-04'!AJ$11,0),$H$1:$T$2,2,1)</f>
        <v>2.33</v>
      </c>
      <c r="AK67" s="33">
        <f>IF(VLOOKUP($A67,Sheet!$A$7:$DG$148,'TN01-04'!AK$11,0)="","",VLOOKUP($A67,Sheet!$A$7:$DG$148,'TN01-04'!AK$11,0))</f>
        <v>51</v>
      </c>
      <c r="AL67" s="36">
        <f>IF(VLOOKUP($A67,Sheet!$A$7:$DG$148,'TN01-04'!AL$11,0)="","",VLOOKUP($A67,Sheet!$A$7:$DG$148,'TN01-04'!AL$11,0))</f>
        <v>0</v>
      </c>
      <c r="AM67" s="28">
        <f>HLOOKUP(VLOOKUP($A67,Sheet!$A$7:$DG$148,'TN01-04'!AM$11,0),$H$1:$T$2,2,1)</f>
        <v>1</v>
      </c>
      <c r="AN67" s="28">
        <f>HLOOKUP(VLOOKUP($A67,Sheet!$A$7:$DG$148,'TN01-04'!AN$11,0),$H$1:$T$2,2,1)</f>
        <v>1.65</v>
      </c>
      <c r="AO67" s="28">
        <f>HLOOKUP(VLOOKUP($A67,Sheet!$A$7:$DG$148,'TN01-04'!AO$11,0),$H$1:$T$2,2,1)</f>
        <v>3.33</v>
      </c>
      <c r="AP67" s="28">
        <f>HLOOKUP(VLOOKUP($A67,Sheet!$A$7:$DG$148,'TN01-04'!AP$11,0),$H$1:$T$2,2,1)</f>
        <v>0</v>
      </c>
      <c r="AQ67" s="28">
        <f>HLOOKUP(VLOOKUP($A67,Sheet!$A$7:$DG$148,'TN01-04'!AQ$11,0),$H$1:$T$2,2,1)</f>
        <v>0</v>
      </c>
      <c r="AR67" s="28">
        <f>HLOOKUP(VLOOKUP($A67,Sheet!$A$7:$DG$148,'TN01-04'!AR$11,0),$H$1:$T$2,2,1)</f>
        <v>0</v>
      </c>
      <c r="AS67" s="28">
        <f>HLOOKUP(VLOOKUP($A67,Sheet!$A$7:$DG$148,'TN01-04'!AS$11,0),$H$1:$T$2,2,1)</f>
        <v>0</v>
      </c>
      <c r="AT67" s="28">
        <f>HLOOKUP(VLOOKUP($A67,Sheet!$A$7:$DG$148,'TN01-04'!AT$11,0),$H$1:$T$2,2,1)</f>
        <v>0</v>
      </c>
      <c r="AU67" s="28">
        <f>HLOOKUP(VLOOKUP($A67,Sheet!$A$7:$DG$148,'TN01-04'!AU$11,0),$H$1:$T$2,2,1)</f>
        <v>1.65</v>
      </c>
      <c r="AV67" s="28">
        <f>HLOOKUP(VLOOKUP($A67,Sheet!$A$7:$DG$148,'TN01-04'!AV$11,0),$H$1:$T$2,2,1)</f>
        <v>0</v>
      </c>
      <c r="AW67" s="28">
        <f>HLOOKUP(VLOOKUP($A67,Sheet!$A$7:$DG$148,'TN01-04'!AW$11,0),$H$1:$T$2,2,1)</f>
        <v>0</v>
      </c>
      <c r="AX67" s="28">
        <f>HLOOKUP(VLOOKUP($A67,Sheet!$A$7:$DG$148,'TN01-04'!AX$11,0),$H$1:$T$2,2,1)</f>
        <v>0</v>
      </c>
      <c r="AY67" s="28">
        <f>HLOOKUP(VLOOKUP($A67,Sheet!$A$7:$DG$148,'TN01-04'!AY$11,0),$H$1:$T$2,2,1)</f>
        <v>0</v>
      </c>
      <c r="AZ67" s="28">
        <f>HLOOKUP(VLOOKUP($A67,Sheet!$A$7:$DG$148,'TN01-04'!AZ$11,0),$H$1:$T$2,2,1)</f>
        <v>0</v>
      </c>
      <c r="BA67" s="28">
        <f>HLOOKUP(VLOOKUP($A67,Sheet!$A$7:$DG$148,'TN01-04'!BA$11,0),$H$1:$T$2,2,1)</f>
        <v>4</v>
      </c>
      <c r="BB67" s="33">
        <f>IF(VLOOKUP($A67,Sheet!$A$7:$DG$148,'TN01-04'!BB$11,0)="","",VLOOKUP($A67,Sheet!$A$7:$DG$148,'TN01-04'!BB$11,0))</f>
        <v>5</v>
      </c>
      <c r="BC67" s="36">
        <f>IF(VLOOKUP($A67,Sheet!$A$7:$DG$148,'TN01-04'!BC$11,0)="","",VLOOKUP($A67,Sheet!$A$7:$DG$148,'TN01-04'!BC$11,0))</f>
        <v>0</v>
      </c>
      <c r="BD67" s="28">
        <f>HLOOKUP(VLOOKUP($A67,Sheet!$A$7:$DG$148,'TN01-04'!BD$11,0),$H$1:$T$2,2,1)</f>
        <v>3</v>
      </c>
      <c r="BE67" s="28">
        <f>HLOOKUP(VLOOKUP($A67,Sheet!$A$7:$DG$148,'TN01-04'!BE$11,0),$H$1:$T$2,2,1)</f>
        <v>2</v>
      </c>
      <c r="BF67" s="28">
        <f>HLOOKUP(VLOOKUP($A67,Sheet!$A$7:$DG$148,'TN01-04'!BF$11,0),$H$1:$T$2,2,1)</f>
        <v>1</v>
      </c>
      <c r="BG67" s="28">
        <f>HLOOKUP(VLOOKUP($A67,Sheet!$A$7:$DG$148,'TN01-04'!BG$11,0),$H$1:$T$2,2,1)</f>
        <v>3</v>
      </c>
      <c r="BH67" s="28">
        <f>HLOOKUP(VLOOKUP($A67,Sheet!$A$7:$DG$148,'TN01-04'!BH$11,0),$H$1:$T$2,2,1)</f>
        <v>2.33</v>
      </c>
      <c r="BI67" s="28">
        <f>HLOOKUP(VLOOKUP($A67,Sheet!$A$7:$DG$148,'TN01-04'!BI$11,0),$H$1:$T$2,2,1)</f>
        <v>2.33</v>
      </c>
      <c r="BJ67" s="28">
        <f>HLOOKUP(VLOOKUP($A67,Sheet!$A$7:$DG$148,'TN01-04'!BJ$11,0),$H$1:$T$2,2,1)</f>
        <v>3.65</v>
      </c>
      <c r="BK67" s="28">
        <f>HLOOKUP(VLOOKUP($A67,Sheet!$A$7:$DG$148,'TN01-04'!BK$11,0),$H$1:$T$2,2,1)</f>
        <v>1.65</v>
      </c>
      <c r="BL67" s="28">
        <f>HLOOKUP(VLOOKUP($A67,Sheet!$A$7:$DG$148,'TN01-04'!BL$11,0),$H$1:$T$2,2,1)</f>
        <v>2</v>
      </c>
      <c r="BM67" s="28">
        <f>HLOOKUP(VLOOKUP($A67,Sheet!$A$7:$DG$148,'TN01-04'!BM$11,0),$H$1:$T$2,2,1)</f>
        <v>1.65</v>
      </c>
      <c r="BN67" s="28">
        <f>HLOOKUP(VLOOKUP($A67,Sheet!$A$7:$DG$148,'TN01-04'!BN$11,0),$H$1:$T$2,2,1)</f>
        <v>1</v>
      </c>
      <c r="BO67" s="28">
        <f>HLOOKUP(VLOOKUP($A67,Sheet!$A$7:$DG$148,'TN01-04'!BO$11,0),$H$1:$T$2,2,1)</f>
        <v>3</v>
      </c>
      <c r="BP67" s="28">
        <f>HLOOKUP(VLOOKUP($A67,Sheet!$A$7:$DG$148,'TN01-04'!BP$11,0),$H$1:$T$2,2,1)</f>
        <v>1</v>
      </c>
      <c r="BQ67" s="28">
        <f>HLOOKUP(VLOOKUP($A67,Sheet!$A$7:$DG$148,'TN01-04'!BQ$11,0),$H$1:$T$2,2,1)</f>
        <v>0</v>
      </c>
      <c r="BR67" s="28">
        <f>HLOOKUP(VLOOKUP($A67,Sheet!$A$7:$DG$148,'TN01-04'!BR$11,0),$H$1:$T$2,2,1)</f>
        <v>1</v>
      </c>
      <c r="BS67" s="28">
        <f>HLOOKUP(VLOOKUP($A67,Sheet!$A$7:$DG$148,'TN01-04'!BS$11,0),$H$1:$T$2,2,1)</f>
        <v>1</v>
      </c>
      <c r="BT67" s="28">
        <f>HLOOKUP(VLOOKUP($A67,Sheet!$A$7:$DG$148,'TN01-04'!BT$11,0),$H$1:$T$2,2,1)</f>
        <v>1</v>
      </c>
      <c r="BU67" s="28">
        <f>HLOOKUP(VLOOKUP($A67,Sheet!$A$7:$DG$148,'TN01-04'!BU$11,0),$H$1:$T$2,2,1)</f>
        <v>1.65</v>
      </c>
      <c r="BV67" s="28">
        <f>HLOOKUP(VLOOKUP($A67,Sheet!$A$7:$DG$148,'TN01-04'!BV$11,0),$H$1:$T$2,2,1)</f>
        <v>2.65</v>
      </c>
      <c r="BW67" s="28">
        <f>HLOOKUP(VLOOKUP($A67,Sheet!$A$7:$DG$148,'TN01-04'!BW$11,0),$H$1:$T$2,2,1)</f>
        <v>3.65</v>
      </c>
      <c r="BX67" s="33">
        <f>IF(VLOOKUP($A67,Sheet!$A$7:$DG$148,'TN01-04'!BX$11,0)="","",VLOOKUP($A67,Sheet!$A$7:$DG$148,'TN01-04'!BX$11,0))</f>
        <v>50</v>
      </c>
      <c r="BY67" s="36">
        <f>IF(VLOOKUP($A67,Sheet!$A$7:$DG$148,'TN01-04'!BY$11,0)="","",VLOOKUP($A67,Sheet!$A$7:$DG$148,'TN01-04'!BY$11,0))</f>
        <v>0</v>
      </c>
      <c r="BZ67" s="28">
        <f>HLOOKUP(VLOOKUP($A67,Sheet!$A$7:$DG$148,'TN01-04'!BZ$11,0),$H$1:$T$2,2,1)</f>
        <v>0</v>
      </c>
      <c r="CA67" s="28">
        <f>HLOOKUP(VLOOKUP($A67,Sheet!$A$7:$DG$148,'TN01-04'!CA$11,0),$H$1:$T$2,2,1)</f>
        <v>2.65</v>
      </c>
      <c r="CB67" s="28">
        <f>HLOOKUP(VLOOKUP($A67,Sheet!$A$7:$DG$148,'TN01-04'!CB$11,0),$H$1:$T$2,2,1)</f>
        <v>2</v>
      </c>
      <c r="CC67" s="28">
        <f>HLOOKUP(VLOOKUP($A67,Sheet!$A$7:$DG$148,'TN01-04'!CC$11,0),$H$1:$T$2,2,1)</f>
        <v>0</v>
      </c>
      <c r="CD67" s="28">
        <f>HLOOKUP(VLOOKUP($A67,Sheet!$A$7:$DG$148,'TN01-04'!CD$11,0),$H$1:$T$2,2,1)</f>
        <v>1.65</v>
      </c>
      <c r="CE67" s="28">
        <f>HLOOKUP(VLOOKUP($A67,Sheet!$A$7:$DG$148,'TN01-04'!CE$11,0),$H$1:$T$2,2,1)</f>
        <v>3.33</v>
      </c>
      <c r="CF67" s="28">
        <f>HLOOKUP(VLOOKUP($A67,Sheet!$A$7:$DG$148,'TN01-04'!CF$11,0),$H$1:$T$2,2,1)</f>
        <v>2</v>
      </c>
      <c r="CG67" s="28">
        <f>HLOOKUP(VLOOKUP($A67,Sheet!$A$7:$DG$148,'TN01-04'!CG$11,0),$H$1:$T$2,2,1)</f>
        <v>1</v>
      </c>
      <c r="CH67" s="28">
        <f>HLOOKUP(VLOOKUP($A67,Sheet!$A$7:$DG$148,'TN01-04'!CH$11,0),$H$1:$T$2,2,1)</f>
        <v>0</v>
      </c>
      <c r="CI67" s="28">
        <f>HLOOKUP(VLOOKUP($A67,Sheet!$A$7:$DG$148,'TN01-04'!CI$11,0),$H$1:$T$2,2,1)</f>
        <v>3</v>
      </c>
      <c r="CJ67" s="28">
        <f>HLOOKUP(VLOOKUP($A67,Sheet!$A$7:$DG$148,'TN01-04'!CJ$11,0),$H$1:$T$2,2,1)</f>
        <v>0</v>
      </c>
      <c r="CK67" s="28">
        <f>HLOOKUP(VLOOKUP($A67,Sheet!$A$7:$DG$148,'TN01-04'!CK$11,0),$H$1:$T$2,2,1)</f>
        <v>0</v>
      </c>
      <c r="CL67" s="28">
        <f>HLOOKUP(VLOOKUP($A67,Sheet!$A$7:$DG$148,'TN01-04'!CL$11,0),$H$1:$T$2,2,1)</f>
        <v>0</v>
      </c>
      <c r="CM67" s="28">
        <f>HLOOKUP(VLOOKUP($A67,Sheet!$A$7:$DG$148,'TN01-04'!CM$11,0),$H$1:$T$2,2,1)</f>
        <v>0</v>
      </c>
      <c r="CN67" s="28">
        <f>HLOOKUP(VLOOKUP($A67,Sheet!$A$7:$DG$148,'TN01-04'!CN$11,0),$H$1:$T$2,2,1)</f>
        <v>1.65</v>
      </c>
      <c r="CO67" s="28">
        <f>HLOOKUP(VLOOKUP($A67,Sheet!$A$7:$DG$148,'TN01-04'!CO$11,0),$H$1:$T$2,2,1)</f>
        <v>2.33</v>
      </c>
      <c r="CP67" s="28">
        <f>HLOOKUP(VLOOKUP($A67,Sheet!$A$7:$DG$148,'TN01-04'!CP$11,0),$H$1:$T$2,2,1)</f>
        <v>2.33</v>
      </c>
      <c r="CQ67" s="28">
        <f>HLOOKUP(VLOOKUP($A67,Sheet!$A$7:$DG$148,'TN01-04'!CQ$11,0),$H$1:$T$2,2,1)</f>
        <v>2.33</v>
      </c>
      <c r="CR67" s="28">
        <f>HLOOKUP(VLOOKUP($A67,Sheet!$A$7:$DG$148,'TN01-04'!CR$11,0),$H$1:$T$2,2,1)</f>
        <v>2.33</v>
      </c>
      <c r="CS67" s="33">
        <f>IF(VLOOKUP($A67,Sheet!$A$7:$DG$148,'TN01-04'!CS$11,0)="","",VLOOKUP($A67,Sheet!$A$7:$DG$148,'TN01-04'!CS$11,0))</f>
        <v>27</v>
      </c>
      <c r="CT67" s="36">
        <f>IF(VLOOKUP($A67,Sheet!$A$7:$DG$148,'TN01-04'!CT$11,0)="","",VLOOKUP($A67,Sheet!$A$7:$DG$148,'TN01-04'!CT$11,0))</f>
        <v>0</v>
      </c>
      <c r="CU67" s="38">
        <f t="shared" si="2"/>
        <v>128</v>
      </c>
      <c r="CV67" s="38">
        <f t="shared" si="2"/>
        <v>0</v>
      </c>
      <c r="CW67" s="38">
        <f t="shared" si="3"/>
        <v>0</v>
      </c>
      <c r="CX67" s="38">
        <f t="shared" si="4"/>
        <v>128</v>
      </c>
      <c r="CY67" s="38">
        <f t="shared" si="5"/>
        <v>2.2400000000000002</v>
      </c>
      <c r="CZ67" s="38"/>
      <c r="DA67" s="28">
        <f>HLOOKUP(VLOOKUP($A67,Sheet!$A$7:$DG$148,'TN01-04'!DA$11,0),$H$1:$T$2,2,1)</f>
        <v>0</v>
      </c>
      <c r="DB67" s="28">
        <f>HLOOKUP(VLOOKUP($A67,Sheet!$A$7:$DG$148,'TN01-04'!DB$11,0),$H$1:$T$2,2,1)</f>
        <v>0</v>
      </c>
      <c r="DC67" s="28">
        <f>HLOOKUP(VLOOKUP($A67,Sheet!$A$7:$DG$148,'TN01-04'!DC$11,0),$H$1:$T$2,2,1)</f>
        <v>3</v>
      </c>
      <c r="DD67" s="28">
        <f>HLOOKUP(VLOOKUP($A67,Sheet!$A$7:$DG$148,'TN01-04'!DD$11,0),$H$1:$T$2,2,1)</f>
        <v>0</v>
      </c>
      <c r="DE67" s="38"/>
      <c r="DF67" s="38">
        <f t="shared" si="6"/>
        <v>3</v>
      </c>
      <c r="DG67" s="38"/>
      <c r="DH67" s="33">
        <f>IF(VLOOKUP($A67,Sheet!$A$7:$DG$148,'TN01-04'!DH$11,0)="","",VLOOKUP($A67,Sheet!$A$7:$DG$148,'TN01-04'!DH$11,0))</f>
        <v>5</v>
      </c>
      <c r="DI67" s="36">
        <f>IF(VLOOKUP($A67,Sheet!$A$7:$DG$148,'TN01-04'!DI$11,0)="","",VLOOKUP($A67,Sheet!$A$7:$DG$148,'TN01-04'!DI$11,0))</f>
        <v>0</v>
      </c>
      <c r="DJ67" s="38">
        <f t="shared" si="7"/>
        <v>133</v>
      </c>
      <c r="DK67" s="38">
        <f t="shared" si="8"/>
        <v>0</v>
      </c>
      <c r="DL67" s="38">
        <f t="shared" si="9"/>
        <v>2.27</v>
      </c>
      <c r="DM67" s="38"/>
      <c r="DN67" s="33">
        <f>IF(VLOOKUP($A67,Sheet!$A$7:$DG$148,'TN01-04'!DN$11,0)="","",VLOOKUP($A67,Sheet!$A$7:$DG$148,'TN01-04'!DN$11,0))</f>
        <v>138</v>
      </c>
      <c r="DO67" s="36">
        <f>IF(VLOOKUP($A67,Sheet!$A$7:$DG$148,'TN01-04'!DO$11,0)="","",VLOOKUP($A67,Sheet!$A$7:$DG$148,'TN01-04'!DO$11,0))</f>
        <v>0</v>
      </c>
      <c r="DP67" s="28">
        <f>IF(VLOOKUP($A67,Sheet!$A$7:$DG$148,'TN01-04'!DP$11,0)="","",VLOOKUP($A67,Sheet!$A$7:$DG$148,'TN01-04'!DP$11,0))</f>
        <v>137</v>
      </c>
      <c r="DQ67" s="28">
        <f>IF(VLOOKUP($A67,Sheet!$A$7:$DG$148,'TN01-04'!DQ$11,0)="","",VLOOKUP($A67,Sheet!$A$7:$DG$148,'TN01-04'!DQ$11,0))</f>
        <v>138</v>
      </c>
      <c r="DR67" s="28">
        <f>IF(VLOOKUP($A67,Sheet!$A$7:$DG$148,'TN01-04'!DR$11,0)="","",VLOOKUP($A67,Sheet!$A$7:$DG$148,'TN01-04'!DR$11,0))</f>
        <v>6.1</v>
      </c>
      <c r="DS67" s="28">
        <f>IF(VLOOKUP($A67,Sheet!$A$7:$DG$148,'TN01-04'!DS$11,0)="","",VLOOKUP($A67,Sheet!$A$7:$DG$148,'TN01-04'!DS$11,0))</f>
        <v>2.27</v>
      </c>
      <c r="DT67" s="28" t="str">
        <f>IF(VLOOKUP($A67,Sheet!$A$7:$DG$148,'TN01-04'!DT$11,0)="","",VLOOKUP($A67,Sheet!$A$7:$DG$148,'TN01-04'!DT$11,0))</f>
        <v/>
      </c>
      <c r="DU67" s="42">
        <f t="shared" si="10"/>
        <v>0</v>
      </c>
    </row>
    <row r="68" spans="1:125" ht="15.95" customHeight="1" x14ac:dyDescent="0.2">
      <c r="A68" s="25">
        <v>2220729375</v>
      </c>
      <c r="B68" s="26" t="s">
        <v>14</v>
      </c>
      <c r="C68" s="26" t="s">
        <v>75</v>
      </c>
      <c r="D68" s="26" t="s">
        <v>147</v>
      </c>
      <c r="E68" s="27">
        <v>35776</v>
      </c>
      <c r="F68" s="26" t="s">
        <v>209</v>
      </c>
      <c r="G68" s="26" t="s">
        <v>212</v>
      </c>
      <c r="H68" s="28">
        <f>HLOOKUP(VLOOKUP($A68,Sheet!$A$7:$DG$148,'TN01-04'!H$11,0),$H$1:$T$2,2,1)</f>
        <v>3.65</v>
      </c>
      <c r="I68" s="28">
        <f>HLOOKUP(VLOOKUP($A68,Sheet!$A$7:$DG$148,'TN01-04'!I$11,0),$H$1:$T$2,2,1)</f>
        <v>3.33</v>
      </c>
      <c r="J68" s="28">
        <f>HLOOKUP(VLOOKUP($A68,Sheet!$A$7:$DG$148,'TN01-04'!J$11,0),$H$1:$T$2,2,1)</f>
        <v>3.33</v>
      </c>
      <c r="K68" s="28">
        <f>HLOOKUP(VLOOKUP($A68,Sheet!$A$7:$DG$148,'TN01-04'!K$11,0),$H$1:$T$2,2,1)</f>
        <v>3.65</v>
      </c>
      <c r="L68" s="28">
        <f>HLOOKUP(VLOOKUP($A68,Sheet!$A$7:$DG$148,'TN01-04'!L$11,0),$H$1:$T$2,2,1)</f>
        <v>3</v>
      </c>
      <c r="M68" s="28">
        <f>HLOOKUP(VLOOKUP($A68,Sheet!$A$7:$DG$148,'TN01-04'!M$11,0),$H$1:$T$2,2,1)</f>
        <v>3.65</v>
      </c>
      <c r="N68" s="28">
        <f>HLOOKUP(VLOOKUP($A68,Sheet!$A$7:$DG$148,'TN01-04'!N$11,0),$H$1:$T$2,2,1)</f>
        <v>4</v>
      </c>
      <c r="O68" s="28">
        <f>HLOOKUP(VLOOKUP($A68,Sheet!$A$7:$DG$148,'TN01-04'!O$11,0),$H$1:$T$2,2,1)</f>
        <v>0</v>
      </c>
      <c r="P68" s="28">
        <f>HLOOKUP(VLOOKUP($A68,Sheet!$A$7:$DG$148,'TN01-04'!P$11,0),$H$1:$T$2,2,1)</f>
        <v>2.33</v>
      </c>
      <c r="Q68" s="28">
        <f>HLOOKUP(VLOOKUP($A68,Sheet!$A$7:$DG$148,'TN01-04'!Q$11,0),$H$1:$T$2,2,1)</f>
        <v>0</v>
      </c>
      <c r="R68" s="28">
        <f>HLOOKUP(VLOOKUP($A68,Sheet!$A$7:$DG$148,'TN01-04'!R$11,0),$H$1:$T$2,2,1)</f>
        <v>3.65</v>
      </c>
      <c r="S68" s="28">
        <f>HLOOKUP(VLOOKUP($A68,Sheet!$A$7:$DG$148,'TN01-04'!S$11,0),$H$1:$T$2,2,1)</f>
        <v>0</v>
      </c>
      <c r="T68" s="28">
        <f>HLOOKUP(VLOOKUP($A68,Sheet!$A$7:$DG$148,'TN01-04'!T$11,0),$H$1:$T$2,2,1)</f>
        <v>0</v>
      </c>
      <c r="U68" s="28">
        <f>HLOOKUP(VLOOKUP($A68,Sheet!$A$7:$DG$148,'TN01-04'!U$11,0),$H$1:$T$2,2,1)</f>
        <v>3.65</v>
      </c>
      <c r="V68" s="28">
        <f>HLOOKUP(VLOOKUP($A68,Sheet!$A$7:$DG$148,'TN01-04'!V$11,0),$H$1:$T$2,2,1)</f>
        <v>0</v>
      </c>
      <c r="W68" s="28">
        <f>HLOOKUP(VLOOKUP($A68,Sheet!$A$7:$DG$148,'TN01-04'!W$11,0),$H$1:$T$2,2,1)</f>
        <v>4</v>
      </c>
      <c r="X68" s="28">
        <f>HLOOKUP(VLOOKUP($A68,Sheet!$A$7:$DG$148,'TN01-04'!X$11,0),$H$1:$T$2,2,1)</f>
        <v>3.65</v>
      </c>
      <c r="Y68" s="28">
        <f>HLOOKUP(VLOOKUP($A68,Sheet!$A$7:$DG$148,'TN01-04'!Y$11,0),$H$1:$T$2,2,1)</f>
        <v>3.65</v>
      </c>
      <c r="Z68" s="28">
        <f>HLOOKUP(VLOOKUP($A68,Sheet!$A$7:$DG$148,'TN01-04'!Z$11,0),$H$1:$T$2,2,1)</f>
        <v>3.33</v>
      </c>
      <c r="AA68" s="28">
        <f>HLOOKUP(VLOOKUP($A68,Sheet!$A$7:$DG$148,'TN01-04'!AA$11,0),$H$1:$T$2,2,1)</f>
        <v>3.33</v>
      </c>
      <c r="AB68" s="28">
        <f>HLOOKUP(VLOOKUP($A68,Sheet!$A$7:$DG$148,'TN01-04'!AB$11,0),$H$1:$T$2,2,1)</f>
        <v>4</v>
      </c>
      <c r="AC68" s="28">
        <f>HLOOKUP(VLOOKUP($A68,Sheet!$A$7:$DG$148,'TN01-04'!AC$11,0),$H$1:$T$2,2,1)</f>
        <v>3</v>
      </c>
      <c r="AD68" s="28">
        <f>HLOOKUP(VLOOKUP($A68,Sheet!$A$7:$DG$148,'TN01-04'!AD$11,0),$H$1:$T$2,2,1)</f>
        <v>2.65</v>
      </c>
      <c r="AE68" s="28">
        <f>HLOOKUP(VLOOKUP($A68,Sheet!$A$7:$DG$148,'TN01-04'!AE$11,0),$H$1:$T$2,2,1)</f>
        <v>1.65</v>
      </c>
      <c r="AF68" s="28">
        <f>HLOOKUP(VLOOKUP($A68,Sheet!$A$7:$DG$148,'TN01-04'!AF$11,0),$H$1:$T$2,2,1)</f>
        <v>2.65</v>
      </c>
      <c r="AG68" s="28">
        <f>HLOOKUP(VLOOKUP($A68,Sheet!$A$7:$DG$148,'TN01-04'!AG$11,0),$H$1:$T$2,2,1)</f>
        <v>1.65</v>
      </c>
      <c r="AH68" s="28">
        <f>HLOOKUP(VLOOKUP($A68,Sheet!$A$7:$DG$148,'TN01-04'!AH$11,0),$H$1:$T$2,2,1)</f>
        <v>1.65</v>
      </c>
      <c r="AI68" s="28">
        <f>HLOOKUP(VLOOKUP($A68,Sheet!$A$7:$DG$148,'TN01-04'!AI$11,0),$H$1:$T$2,2,1)</f>
        <v>1.65</v>
      </c>
      <c r="AJ68" s="28">
        <f>HLOOKUP(VLOOKUP($A68,Sheet!$A$7:$DG$148,'TN01-04'!AJ$11,0),$H$1:$T$2,2,1)</f>
        <v>3</v>
      </c>
      <c r="AK68" s="33">
        <f>IF(VLOOKUP($A68,Sheet!$A$7:$DG$148,'TN01-04'!AK$11,0)="","",VLOOKUP($A68,Sheet!$A$7:$DG$148,'TN01-04'!AK$11,0))</f>
        <v>51</v>
      </c>
      <c r="AL68" s="36">
        <f>IF(VLOOKUP($A68,Sheet!$A$7:$DG$148,'TN01-04'!AL$11,0)="","",VLOOKUP($A68,Sheet!$A$7:$DG$148,'TN01-04'!AL$11,0))</f>
        <v>0</v>
      </c>
      <c r="AM68" s="28">
        <f>HLOOKUP(VLOOKUP($A68,Sheet!$A$7:$DG$148,'TN01-04'!AM$11,0),$H$1:$T$2,2,1)</f>
        <v>2.65</v>
      </c>
      <c r="AN68" s="28">
        <f>HLOOKUP(VLOOKUP($A68,Sheet!$A$7:$DG$148,'TN01-04'!AN$11,0),$H$1:$T$2,2,1)</f>
        <v>3.33</v>
      </c>
      <c r="AO68" s="28">
        <f>HLOOKUP(VLOOKUP($A68,Sheet!$A$7:$DG$148,'TN01-04'!AO$11,0),$H$1:$T$2,2,1)</f>
        <v>0</v>
      </c>
      <c r="AP68" s="28">
        <f>HLOOKUP(VLOOKUP($A68,Sheet!$A$7:$DG$148,'TN01-04'!AP$11,0),$H$1:$T$2,2,1)</f>
        <v>0</v>
      </c>
      <c r="AQ68" s="28">
        <f>HLOOKUP(VLOOKUP($A68,Sheet!$A$7:$DG$148,'TN01-04'!AQ$11,0),$H$1:$T$2,2,1)</f>
        <v>0</v>
      </c>
      <c r="AR68" s="28">
        <f>HLOOKUP(VLOOKUP($A68,Sheet!$A$7:$DG$148,'TN01-04'!AR$11,0),$H$1:$T$2,2,1)</f>
        <v>0</v>
      </c>
      <c r="AS68" s="28">
        <f>HLOOKUP(VLOOKUP($A68,Sheet!$A$7:$DG$148,'TN01-04'!AS$11,0),$H$1:$T$2,2,1)</f>
        <v>1</v>
      </c>
      <c r="AT68" s="28">
        <f>HLOOKUP(VLOOKUP($A68,Sheet!$A$7:$DG$148,'TN01-04'!AT$11,0),$H$1:$T$2,2,1)</f>
        <v>0</v>
      </c>
      <c r="AU68" s="28">
        <f>HLOOKUP(VLOOKUP($A68,Sheet!$A$7:$DG$148,'TN01-04'!AU$11,0),$H$1:$T$2,2,1)</f>
        <v>0</v>
      </c>
      <c r="AV68" s="28">
        <f>HLOOKUP(VLOOKUP($A68,Sheet!$A$7:$DG$148,'TN01-04'!AV$11,0),$H$1:$T$2,2,1)</f>
        <v>0</v>
      </c>
      <c r="AW68" s="28">
        <f>HLOOKUP(VLOOKUP($A68,Sheet!$A$7:$DG$148,'TN01-04'!AW$11,0),$H$1:$T$2,2,1)</f>
        <v>0</v>
      </c>
      <c r="AX68" s="28">
        <f>HLOOKUP(VLOOKUP($A68,Sheet!$A$7:$DG$148,'TN01-04'!AX$11,0),$H$1:$T$2,2,1)</f>
        <v>0</v>
      </c>
      <c r="AY68" s="28">
        <f>HLOOKUP(VLOOKUP($A68,Sheet!$A$7:$DG$148,'TN01-04'!AY$11,0),$H$1:$T$2,2,1)</f>
        <v>2.33</v>
      </c>
      <c r="AZ68" s="28">
        <f>HLOOKUP(VLOOKUP($A68,Sheet!$A$7:$DG$148,'TN01-04'!AZ$11,0),$H$1:$T$2,2,1)</f>
        <v>0</v>
      </c>
      <c r="BA68" s="28">
        <f>HLOOKUP(VLOOKUP($A68,Sheet!$A$7:$DG$148,'TN01-04'!BA$11,0),$H$1:$T$2,2,1)</f>
        <v>3</v>
      </c>
      <c r="BB68" s="33">
        <f>IF(VLOOKUP($A68,Sheet!$A$7:$DG$148,'TN01-04'!BB$11,0)="","",VLOOKUP($A68,Sheet!$A$7:$DG$148,'TN01-04'!BB$11,0))</f>
        <v>5</v>
      </c>
      <c r="BC68" s="36">
        <f>IF(VLOOKUP($A68,Sheet!$A$7:$DG$148,'TN01-04'!BC$11,0)="","",VLOOKUP($A68,Sheet!$A$7:$DG$148,'TN01-04'!BC$11,0))</f>
        <v>0</v>
      </c>
      <c r="BD68" s="28">
        <f>HLOOKUP(VLOOKUP($A68,Sheet!$A$7:$DG$148,'TN01-04'!BD$11,0),$H$1:$T$2,2,1)</f>
        <v>2</v>
      </c>
      <c r="BE68" s="28">
        <f>HLOOKUP(VLOOKUP($A68,Sheet!$A$7:$DG$148,'TN01-04'!BE$11,0),$H$1:$T$2,2,1)</f>
        <v>2.65</v>
      </c>
      <c r="BF68" s="28">
        <f>HLOOKUP(VLOOKUP($A68,Sheet!$A$7:$DG$148,'TN01-04'!BF$11,0),$H$1:$T$2,2,1)</f>
        <v>3.65</v>
      </c>
      <c r="BG68" s="28">
        <f>HLOOKUP(VLOOKUP($A68,Sheet!$A$7:$DG$148,'TN01-04'!BG$11,0),$H$1:$T$2,2,1)</f>
        <v>3</v>
      </c>
      <c r="BH68" s="28">
        <f>HLOOKUP(VLOOKUP($A68,Sheet!$A$7:$DG$148,'TN01-04'!BH$11,0),$H$1:$T$2,2,1)</f>
        <v>2.65</v>
      </c>
      <c r="BI68" s="28">
        <f>HLOOKUP(VLOOKUP($A68,Sheet!$A$7:$DG$148,'TN01-04'!BI$11,0),$H$1:$T$2,2,1)</f>
        <v>2.65</v>
      </c>
      <c r="BJ68" s="28">
        <f>HLOOKUP(VLOOKUP($A68,Sheet!$A$7:$DG$148,'TN01-04'!BJ$11,0),$H$1:$T$2,2,1)</f>
        <v>3</v>
      </c>
      <c r="BK68" s="28">
        <f>HLOOKUP(VLOOKUP($A68,Sheet!$A$7:$DG$148,'TN01-04'!BK$11,0),$H$1:$T$2,2,1)</f>
        <v>2.33</v>
      </c>
      <c r="BL68" s="28">
        <f>HLOOKUP(VLOOKUP($A68,Sheet!$A$7:$DG$148,'TN01-04'!BL$11,0),$H$1:$T$2,2,1)</f>
        <v>3.33</v>
      </c>
      <c r="BM68" s="28">
        <f>HLOOKUP(VLOOKUP($A68,Sheet!$A$7:$DG$148,'TN01-04'!BM$11,0),$H$1:$T$2,2,1)</f>
        <v>4</v>
      </c>
      <c r="BN68" s="28">
        <f>HLOOKUP(VLOOKUP($A68,Sheet!$A$7:$DG$148,'TN01-04'!BN$11,0),$H$1:$T$2,2,1)</f>
        <v>2.65</v>
      </c>
      <c r="BO68" s="28">
        <f>HLOOKUP(VLOOKUP($A68,Sheet!$A$7:$DG$148,'TN01-04'!BO$11,0),$H$1:$T$2,2,1)</f>
        <v>3.33</v>
      </c>
      <c r="BP68" s="28">
        <f>HLOOKUP(VLOOKUP($A68,Sheet!$A$7:$DG$148,'TN01-04'!BP$11,0),$H$1:$T$2,2,1)</f>
        <v>2.65</v>
      </c>
      <c r="BQ68" s="28">
        <f>HLOOKUP(VLOOKUP($A68,Sheet!$A$7:$DG$148,'TN01-04'!BQ$11,0),$H$1:$T$2,2,1)</f>
        <v>0</v>
      </c>
      <c r="BR68" s="28">
        <f>HLOOKUP(VLOOKUP($A68,Sheet!$A$7:$DG$148,'TN01-04'!BR$11,0),$H$1:$T$2,2,1)</f>
        <v>2.33</v>
      </c>
      <c r="BS68" s="28">
        <f>HLOOKUP(VLOOKUP($A68,Sheet!$A$7:$DG$148,'TN01-04'!BS$11,0),$H$1:$T$2,2,1)</f>
        <v>4</v>
      </c>
      <c r="BT68" s="28">
        <f>HLOOKUP(VLOOKUP($A68,Sheet!$A$7:$DG$148,'TN01-04'!BT$11,0),$H$1:$T$2,2,1)</f>
        <v>3</v>
      </c>
      <c r="BU68" s="28">
        <f>HLOOKUP(VLOOKUP($A68,Sheet!$A$7:$DG$148,'TN01-04'!BU$11,0),$H$1:$T$2,2,1)</f>
        <v>2.33</v>
      </c>
      <c r="BV68" s="28">
        <f>HLOOKUP(VLOOKUP($A68,Sheet!$A$7:$DG$148,'TN01-04'!BV$11,0),$H$1:$T$2,2,1)</f>
        <v>3.65</v>
      </c>
      <c r="BW68" s="28">
        <f>HLOOKUP(VLOOKUP($A68,Sheet!$A$7:$DG$148,'TN01-04'!BW$11,0),$H$1:$T$2,2,1)</f>
        <v>4</v>
      </c>
      <c r="BX68" s="33">
        <f>IF(VLOOKUP($A68,Sheet!$A$7:$DG$148,'TN01-04'!BX$11,0)="","",VLOOKUP($A68,Sheet!$A$7:$DG$148,'TN01-04'!BX$11,0))</f>
        <v>50</v>
      </c>
      <c r="BY68" s="36">
        <f>IF(VLOOKUP($A68,Sheet!$A$7:$DG$148,'TN01-04'!BY$11,0)="","",VLOOKUP($A68,Sheet!$A$7:$DG$148,'TN01-04'!BY$11,0))</f>
        <v>0</v>
      </c>
      <c r="BZ68" s="28">
        <f>HLOOKUP(VLOOKUP($A68,Sheet!$A$7:$DG$148,'TN01-04'!BZ$11,0),$H$1:$T$2,2,1)</f>
        <v>4</v>
      </c>
      <c r="CA68" s="28">
        <f>HLOOKUP(VLOOKUP($A68,Sheet!$A$7:$DG$148,'TN01-04'!CA$11,0),$H$1:$T$2,2,1)</f>
        <v>0</v>
      </c>
      <c r="CB68" s="28">
        <f>HLOOKUP(VLOOKUP($A68,Sheet!$A$7:$DG$148,'TN01-04'!CB$11,0),$H$1:$T$2,2,1)</f>
        <v>3.65</v>
      </c>
      <c r="CC68" s="28">
        <f>HLOOKUP(VLOOKUP($A68,Sheet!$A$7:$DG$148,'TN01-04'!CC$11,0),$H$1:$T$2,2,1)</f>
        <v>0</v>
      </c>
      <c r="CD68" s="28">
        <f>HLOOKUP(VLOOKUP($A68,Sheet!$A$7:$DG$148,'TN01-04'!CD$11,0),$H$1:$T$2,2,1)</f>
        <v>3.33</v>
      </c>
      <c r="CE68" s="28">
        <f>HLOOKUP(VLOOKUP($A68,Sheet!$A$7:$DG$148,'TN01-04'!CE$11,0),$H$1:$T$2,2,1)</f>
        <v>4</v>
      </c>
      <c r="CF68" s="28">
        <f>HLOOKUP(VLOOKUP($A68,Sheet!$A$7:$DG$148,'TN01-04'!CF$11,0),$H$1:$T$2,2,1)</f>
        <v>3.33</v>
      </c>
      <c r="CG68" s="28">
        <f>HLOOKUP(VLOOKUP($A68,Sheet!$A$7:$DG$148,'TN01-04'!CG$11,0),$H$1:$T$2,2,1)</f>
        <v>3.65</v>
      </c>
      <c r="CH68" s="28">
        <f>HLOOKUP(VLOOKUP($A68,Sheet!$A$7:$DG$148,'TN01-04'!CH$11,0),$H$1:$T$2,2,1)</f>
        <v>0</v>
      </c>
      <c r="CI68" s="28">
        <f>HLOOKUP(VLOOKUP($A68,Sheet!$A$7:$DG$148,'TN01-04'!CI$11,0),$H$1:$T$2,2,1)</f>
        <v>0</v>
      </c>
      <c r="CJ68" s="28">
        <f>HLOOKUP(VLOOKUP($A68,Sheet!$A$7:$DG$148,'TN01-04'!CJ$11,0),$H$1:$T$2,2,1)</f>
        <v>0</v>
      </c>
      <c r="CK68" s="28">
        <f>HLOOKUP(VLOOKUP($A68,Sheet!$A$7:$DG$148,'TN01-04'!CK$11,0),$H$1:$T$2,2,1)</f>
        <v>0</v>
      </c>
      <c r="CL68" s="28">
        <f>HLOOKUP(VLOOKUP($A68,Sheet!$A$7:$DG$148,'TN01-04'!CL$11,0),$H$1:$T$2,2,1)</f>
        <v>0</v>
      </c>
      <c r="CM68" s="28">
        <f>HLOOKUP(VLOOKUP($A68,Sheet!$A$7:$DG$148,'TN01-04'!CM$11,0),$H$1:$T$2,2,1)</f>
        <v>4</v>
      </c>
      <c r="CN68" s="28">
        <f>HLOOKUP(VLOOKUP($A68,Sheet!$A$7:$DG$148,'TN01-04'!CN$11,0),$H$1:$T$2,2,1)</f>
        <v>2.65</v>
      </c>
      <c r="CO68" s="28">
        <f>HLOOKUP(VLOOKUP($A68,Sheet!$A$7:$DG$148,'TN01-04'!CO$11,0),$H$1:$T$2,2,1)</f>
        <v>3.65</v>
      </c>
      <c r="CP68" s="28">
        <f>HLOOKUP(VLOOKUP($A68,Sheet!$A$7:$DG$148,'TN01-04'!CP$11,0),$H$1:$T$2,2,1)</f>
        <v>4</v>
      </c>
      <c r="CQ68" s="28">
        <f>HLOOKUP(VLOOKUP($A68,Sheet!$A$7:$DG$148,'TN01-04'!CQ$11,0),$H$1:$T$2,2,1)</f>
        <v>4</v>
      </c>
      <c r="CR68" s="28">
        <f>HLOOKUP(VLOOKUP($A68,Sheet!$A$7:$DG$148,'TN01-04'!CR$11,0),$H$1:$T$2,2,1)</f>
        <v>3.65</v>
      </c>
      <c r="CS68" s="33">
        <f>IF(VLOOKUP($A68,Sheet!$A$7:$DG$148,'TN01-04'!CS$11,0)="","",VLOOKUP($A68,Sheet!$A$7:$DG$148,'TN01-04'!CS$11,0))</f>
        <v>27</v>
      </c>
      <c r="CT68" s="36">
        <f>IF(VLOOKUP($A68,Sheet!$A$7:$DG$148,'TN01-04'!CT$11,0)="","",VLOOKUP($A68,Sheet!$A$7:$DG$148,'TN01-04'!CT$11,0))</f>
        <v>0</v>
      </c>
      <c r="CU68" s="38">
        <f t="shared" si="2"/>
        <v>128</v>
      </c>
      <c r="CV68" s="38">
        <f t="shared" si="2"/>
        <v>0</v>
      </c>
      <c r="CW68" s="38">
        <f t="shared" si="3"/>
        <v>0</v>
      </c>
      <c r="CX68" s="38">
        <f t="shared" si="4"/>
        <v>128</v>
      </c>
      <c r="CY68" s="38">
        <f t="shared" si="5"/>
        <v>3.16</v>
      </c>
      <c r="CZ68" s="38"/>
      <c r="DA68" s="28">
        <f>HLOOKUP(VLOOKUP($A68,Sheet!$A$7:$DG$148,'TN01-04'!DA$11,0),$H$1:$T$2,2,1)</f>
        <v>0</v>
      </c>
      <c r="DB68" s="28">
        <f>HLOOKUP(VLOOKUP($A68,Sheet!$A$7:$DG$148,'TN01-04'!DB$11,0),$H$1:$T$2,2,1)</f>
        <v>0</v>
      </c>
      <c r="DC68" s="28">
        <f>HLOOKUP(VLOOKUP($A68,Sheet!$A$7:$DG$148,'TN01-04'!DC$11,0),$H$1:$T$2,2,1)</f>
        <v>3.33</v>
      </c>
      <c r="DD68" s="28">
        <f>HLOOKUP(VLOOKUP($A68,Sheet!$A$7:$DG$148,'TN01-04'!DD$11,0),$H$1:$T$2,2,1)</f>
        <v>0</v>
      </c>
      <c r="DE68" s="38"/>
      <c r="DF68" s="38">
        <f t="shared" si="6"/>
        <v>3.33</v>
      </c>
      <c r="DG68" s="38"/>
      <c r="DH68" s="33">
        <f>IF(VLOOKUP($A68,Sheet!$A$7:$DG$148,'TN01-04'!DH$11,0)="","",VLOOKUP($A68,Sheet!$A$7:$DG$148,'TN01-04'!DH$11,0))</f>
        <v>5</v>
      </c>
      <c r="DI68" s="36">
        <f>IF(VLOOKUP($A68,Sheet!$A$7:$DG$148,'TN01-04'!DI$11,0)="","",VLOOKUP($A68,Sheet!$A$7:$DG$148,'TN01-04'!DI$11,0))</f>
        <v>0</v>
      </c>
      <c r="DJ68" s="38">
        <f t="shared" si="7"/>
        <v>133</v>
      </c>
      <c r="DK68" s="38">
        <f t="shared" si="8"/>
        <v>0</v>
      </c>
      <c r="DL68" s="38">
        <f t="shared" si="9"/>
        <v>3.16</v>
      </c>
      <c r="DM68" s="38"/>
      <c r="DN68" s="33">
        <f>IF(VLOOKUP($A68,Sheet!$A$7:$DG$148,'TN01-04'!DN$11,0)="","",VLOOKUP($A68,Sheet!$A$7:$DG$148,'TN01-04'!DN$11,0))</f>
        <v>138</v>
      </c>
      <c r="DO68" s="36">
        <f>IF(VLOOKUP($A68,Sheet!$A$7:$DG$148,'TN01-04'!DO$11,0)="","",VLOOKUP($A68,Sheet!$A$7:$DG$148,'TN01-04'!DO$11,0))</f>
        <v>0</v>
      </c>
      <c r="DP68" s="28">
        <f>IF(VLOOKUP($A68,Sheet!$A$7:$DG$148,'TN01-04'!DP$11,0)="","",VLOOKUP($A68,Sheet!$A$7:$DG$148,'TN01-04'!DP$11,0))</f>
        <v>137</v>
      </c>
      <c r="DQ68" s="28">
        <f>IF(VLOOKUP($A68,Sheet!$A$7:$DG$148,'TN01-04'!DQ$11,0)="","",VLOOKUP($A68,Sheet!$A$7:$DG$148,'TN01-04'!DQ$11,0))</f>
        <v>138</v>
      </c>
      <c r="DR68" s="28">
        <f>IF(VLOOKUP($A68,Sheet!$A$7:$DG$148,'TN01-04'!DR$11,0)="","",VLOOKUP($A68,Sheet!$A$7:$DG$148,'TN01-04'!DR$11,0))</f>
        <v>7.51</v>
      </c>
      <c r="DS68" s="28">
        <f>IF(VLOOKUP($A68,Sheet!$A$7:$DG$148,'TN01-04'!DS$11,0)="","",VLOOKUP($A68,Sheet!$A$7:$DG$148,'TN01-04'!DS$11,0))</f>
        <v>3.16</v>
      </c>
      <c r="DT68" s="28" t="str">
        <f>IF(VLOOKUP($A68,Sheet!$A$7:$DG$148,'TN01-04'!DT$11,0)="","",VLOOKUP($A68,Sheet!$A$7:$DG$148,'TN01-04'!DT$11,0))</f>
        <v/>
      </c>
      <c r="DU68" s="42">
        <f t="shared" si="10"/>
        <v>0</v>
      </c>
    </row>
    <row r="69" spans="1:125" ht="15.95" customHeight="1" x14ac:dyDescent="0.2">
      <c r="A69" s="25">
        <v>2220727314</v>
      </c>
      <c r="B69" s="26" t="s">
        <v>14</v>
      </c>
      <c r="C69" s="26" t="s">
        <v>60</v>
      </c>
      <c r="D69" s="26" t="s">
        <v>148</v>
      </c>
      <c r="E69" s="27">
        <v>36094</v>
      </c>
      <c r="F69" s="26" t="s">
        <v>209</v>
      </c>
      <c r="G69" s="26" t="s">
        <v>212</v>
      </c>
      <c r="H69" s="28">
        <f>HLOOKUP(VLOOKUP($A69,Sheet!$A$7:$DG$148,'TN01-04'!H$11,0),$H$1:$T$2,2,1)</f>
        <v>3.33</v>
      </c>
      <c r="I69" s="28">
        <f>HLOOKUP(VLOOKUP($A69,Sheet!$A$7:$DG$148,'TN01-04'!I$11,0),$H$1:$T$2,2,1)</f>
        <v>3.33</v>
      </c>
      <c r="J69" s="28">
        <f>HLOOKUP(VLOOKUP($A69,Sheet!$A$7:$DG$148,'TN01-04'!J$11,0),$H$1:$T$2,2,1)</f>
        <v>3.33</v>
      </c>
      <c r="K69" s="28">
        <f>HLOOKUP(VLOOKUP($A69,Sheet!$A$7:$DG$148,'TN01-04'!K$11,0),$H$1:$T$2,2,1)</f>
        <v>1.65</v>
      </c>
      <c r="L69" s="28">
        <f>HLOOKUP(VLOOKUP($A69,Sheet!$A$7:$DG$148,'TN01-04'!L$11,0),$H$1:$T$2,2,1)</f>
        <v>3</v>
      </c>
      <c r="M69" s="28">
        <f>HLOOKUP(VLOOKUP($A69,Sheet!$A$7:$DG$148,'TN01-04'!M$11,0),$H$1:$T$2,2,1)</f>
        <v>2.65</v>
      </c>
      <c r="N69" s="28">
        <f>HLOOKUP(VLOOKUP($A69,Sheet!$A$7:$DG$148,'TN01-04'!N$11,0),$H$1:$T$2,2,1)</f>
        <v>3.65</v>
      </c>
      <c r="O69" s="28">
        <f>HLOOKUP(VLOOKUP($A69,Sheet!$A$7:$DG$148,'TN01-04'!O$11,0),$H$1:$T$2,2,1)</f>
        <v>0</v>
      </c>
      <c r="P69" s="28">
        <f>HLOOKUP(VLOOKUP($A69,Sheet!$A$7:$DG$148,'TN01-04'!P$11,0),$H$1:$T$2,2,1)</f>
        <v>3.33</v>
      </c>
      <c r="Q69" s="28">
        <f>HLOOKUP(VLOOKUP($A69,Sheet!$A$7:$DG$148,'TN01-04'!Q$11,0),$H$1:$T$2,2,1)</f>
        <v>0</v>
      </c>
      <c r="R69" s="28">
        <f>HLOOKUP(VLOOKUP($A69,Sheet!$A$7:$DG$148,'TN01-04'!R$11,0),$H$1:$T$2,2,1)</f>
        <v>0</v>
      </c>
      <c r="S69" s="28">
        <f>HLOOKUP(VLOOKUP($A69,Sheet!$A$7:$DG$148,'TN01-04'!S$11,0),$H$1:$T$2,2,1)</f>
        <v>0</v>
      </c>
      <c r="T69" s="28">
        <f>HLOOKUP(VLOOKUP($A69,Sheet!$A$7:$DG$148,'TN01-04'!T$11,0),$H$1:$T$2,2,1)</f>
        <v>0</v>
      </c>
      <c r="U69" s="28">
        <f>HLOOKUP(VLOOKUP($A69,Sheet!$A$7:$DG$148,'TN01-04'!U$11,0),$H$1:$T$2,2,1)</f>
        <v>3.33</v>
      </c>
      <c r="V69" s="28">
        <f>HLOOKUP(VLOOKUP($A69,Sheet!$A$7:$DG$148,'TN01-04'!V$11,0),$H$1:$T$2,2,1)</f>
        <v>2</v>
      </c>
      <c r="W69" s="28">
        <f>HLOOKUP(VLOOKUP($A69,Sheet!$A$7:$DG$148,'TN01-04'!W$11,0),$H$1:$T$2,2,1)</f>
        <v>4</v>
      </c>
      <c r="X69" s="28">
        <f>HLOOKUP(VLOOKUP($A69,Sheet!$A$7:$DG$148,'TN01-04'!X$11,0),$H$1:$T$2,2,1)</f>
        <v>3.65</v>
      </c>
      <c r="Y69" s="28">
        <f>HLOOKUP(VLOOKUP($A69,Sheet!$A$7:$DG$148,'TN01-04'!Y$11,0),$H$1:$T$2,2,1)</f>
        <v>3</v>
      </c>
      <c r="Z69" s="28">
        <f>HLOOKUP(VLOOKUP($A69,Sheet!$A$7:$DG$148,'TN01-04'!Z$11,0),$H$1:$T$2,2,1)</f>
        <v>3</v>
      </c>
      <c r="AA69" s="28">
        <f>HLOOKUP(VLOOKUP($A69,Sheet!$A$7:$DG$148,'TN01-04'!AA$11,0),$H$1:$T$2,2,1)</f>
        <v>2.65</v>
      </c>
      <c r="AB69" s="28">
        <f>HLOOKUP(VLOOKUP($A69,Sheet!$A$7:$DG$148,'TN01-04'!AB$11,0),$H$1:$T$2,2,1)</f>
        <v>2</v>
      </c>
      <c r="AC69" s="28">
        <f>HLOOKUP(VLOOKUP($A69,Sheet!$A$7:$DG$148,'TN01-04'!AC$11,0),$H$1:$T$2,2,1)</f>
        <v>4</v>
      </c>
      <c r="AD69" s="28">
        <f>HLOOKUP(VLOOKUP($A69,Sheet!$A$7:$DG$148,'TN01-04'!AD$11,0),$H$1:$T$2,2,1)</f>
        <v>1</v>
      </c>
      <c r="AE69" s="28">
        <f>HLOOKUP(VLOOKUP($A69,Sheet!$A$7:$DG$148,'TN01-04'!AE$11,0),$H$1:$T$2,2,1)</f>
        <v>2.33</v>
      </c>
      <c r="AF69" s="28">
        <f>HLOOKUP(VLOOKUP($A69,Sheet!$A$7:$DG$148,'TN01-04'!AF$11,0),$H$1:$T$2,2,1)</f>
        <v>2.65</v>
      </c>
      <c r="AG69" s="28">
        <f>HLOOKUP(VLOOKUP($A69,Sheet!$A$7:$DG$148,'TN01-04'!AG$11,0),$H$1:$T$2,2,1)</f>
        <v>1.65</v>
      </c>
      <c r="AH69" s="28">
        <f>HLOOKUP(VLOOKUP($A69,Sheet!$A$7:$DG$148,'TN01-04'!AH$11,0),$H$1:$T$2,2,1)</f>
        <v>2.33</v>
      </c>
      <c r="AI69" s="28">
        <f>HLOOKUP(VLOOKUP($A69,Sheet!$A$7:$DG$148,'TN01-04'!AI$11,0),$H$1:$T$2,2,1)</f>
        <v>2.65</v>
      </c>
      <c r="AJ69" s="28">
        <f>HLOOKUP(VLOOKUP($A69,Sheet!$A$7:$DG$148,'TN01-04'!AJ$11,0),$H$1:$T$2,2,1)</f>
        <v>2.65</v>
      </c>
      <c r="AK69" s="33">
        <f>IF(VLOOKUP($A69,Sheet!$A$7:$DG$148,'TN01-04'!AK$11,0)="","",VLOOKUP($A69,Sheet!$A$7:$DG$148,'TN01-04'!AK$11,0))</f>
        <v>51</v>
      </c>
      <c r="AL69" s="36">
        <f>IF(VLOOKUP($A69,Sheet!$A$7:$DG$148,'TN01-04'!AL$11,0)="","",VLOOKUP($A69,Sheet!$A$7:$DG$148,'TN01-04'!AL$11,0))</f>
        <v>0</v>
      </c>
      <c r="AM69" s="28">
        <f>HLOOKUP(VLOOKUP($A69,Sheet!$A$7:$DG$148,'TN01-04'!AM$11,0),$H$1:$T$2,2,1)</f>
        <v>3</v>
      </c>
      <c r="AN69" s="28">
        <f>HLOOKUP(VLOOKUP($A69,Sheet!$A$7:$DG$148,'TN01-04'!AN$11,0),$H$1:$T$2,2,1)</f>
        <v>3.65</v>
      </c>
      <c r="AO69" s="28">
        <f>HLOOKUP(VLOOKUP($A69,Sheet!$A$7:$DG$148,'TN01-04'!AO$11,0),$H$1:$T$2,2,1)</f>
        <v>0</v>
      </c>
      <c r="AP69" s="28">
        <f>HLOOKUP(VLOOKUP($A69,Sheet!$A$7:$DG$148,'TN01-04'!AP$11,0),$H$1:$T$2,2,1)</f>
        <v>0</v>
      </c>
      <c r="AQ69" s="28">
        <f>HLOOKUP(VLOOKUP($A69,Sheet!$A$7:$DG$148,'TN01-04'!AQ$11,0),$H$1:$T$2,2,1)</f>
        <v>0</v>
      </c>
      <c r="AR69" s="28">
        <f>HLOOKUP(VLOOKUP($A69,Sheet!$A$7:$DG$148,'TN01-04'!AR$11,0),$H$1:$T$2,2,1)</f>
        <v>0</v>
      </c>
      <c r="AS69" s="28">
        <f>HLOOKUP(VLOOKUP($A69,Sheet!$A$7:$DG$148,'TN01-04'!AS$11,0),$H$1:$T$2,2,1)</f>
        <v>0</v>
      </c>
      <c r="AT69" s="28">
        <f>HLOOKUP(VLOOKUP($A69,Sheet!$A$7:$DG$148,'TN01-04'!AT$11,0),$H$1:$T$2,2,1)</f>
        <v>2.65</v>
      </c>
      <c r="AU69" s="28">
        <f>HLOOKUP(VLOOKUP($A69,Sheet!$A$7:$DG$148,'TN01-04'!AU$11,0),$H$1:$T$2,2,1)</f>
        <v>0</v>
      </c>
      <c r="AV69" s="28">
        <f>HLOOKUP(VLOOKUP($A69,Sheet!$A$7:$DG$148,'TN01-04'!AV$11,0),$H$1:$T$2,2,1)</f>
        <v>0</v>
      </c>
      <c r="AW69" s="28">
        <f>HLOOKUP(VLOOKUP($A69,Sheet!$A$7:$DG$148,'TN01-04'!AW$11,0),$H$1:$T$2,2,1)</f>
        <v>0</v>
      </c>
      <c r="AX69" s="28">
        <f>HLOOKUP(VLOOKUP($A69,Sheet!$A$7:$DG$148,'TN01-04'!AX$11,0),$H$1:$T$2,2,1)</f>
        <v>0</v>
      </c>
      <c r="AY69" s="28">
        <f>HLOOKUP(VLOOKUP($A69,Sheet!$A$7:$DG$148,'TN01-04'!AY$11,0),$H$1:$T$2,2,1)</f>
        <v>0</v>
      </c>
      <c r="AZ69" s="28">
        <f>HLOOKUP(VLOOKUP($A69,Sheet!$A$7:$DG$148,'TN01-04'!AZ$11,0),$H$1:$T$2,2,1)</f>
        <v>1.65</v>
      </c>
      <c r="BA69" s="28">
        <f>HLOOKUP(VLOOKUP($A69,Sheet!$A$7:$DG$148,'TN01-04'!BA$11,0),$H$1:$T$2,2,1)</f>
        <v>2.33</v>
      </c>
      <c r="BB69" s="33">
        <f>IF(VLOOKUP($A69,Sheet!$A$7:$DG$148,'TN01-04'!BB$11,0)="","",VLOOKUP($A69,Sheet!$A$7:$DG$148,'TN01-04'!BB$11,0))</f>
        <v>5</v>
      </c>
      <c r="BC69" s="36">
        <f>IF(VLOOKUP($A69,Sheet!$A$7:$DG$148,'TN01-04'!BC$11,0)="","",VLOOKUP($A69,Sheet!$A$7:$DG$148,'TN01-04'!BC$11,0))</f>
        <v>0</v>
      </c>
      <c r="BD69" s="28">
        <f>HLOOKUP(VLOOKUP($A69,Sheet!$A$7:$DG$148,'TN01-04'!BD$11,0),$H$1:$T$2,2,1)</f>
        <v>2</v>
      </c>
      <c r="BE69" s="28">
        <f>HLOOKUP(VLOOKUP($A69,Sheet!$A$7:$DG$148,'TN01-04'!BE$11,0),$H$1:$T$2,2,1)</f>
        <v>2</v>
      </c>
      <c r="BF69" s="28">
        <f>HLOOKUP(VLOOKUP($A69,Sheet!$A$7:$DG$148,'TN01-04'!BF$11,0),$H$1:$T$2,2,1)</f>
        <v>2.33</v>
      </c>
      <c r="BG69" s="28">
        <f>HLOOKUP(VLOOKUP($A69,Sheet!$A$7:$DG$148,'TN01-04'!BG$11,0),$H$1:$T$2,2,1)</f>
        <v>3.65</v>
      </c>
      <c r="BH69" s="28">
        <f>HLOOKUP(VLOOKUP($A69,Sheet!$A$7:$DG$148,'TN01-04'!BH$11,0),$H$1:$T$2,2,1)</f>
        <v>2.33</v>
      </c>
      <c r="BI69" s="28">
        <f>HLOOKUP(VLOOKUP($A69,Sheet!$A$7:$DG$148,'TN01-04'!BI$11,0),$H$1:$T$2,2,1)</f>
        <v>2.33</v>
      </c>
      <c r="BJ69" s="28">
        <f>HLOOKUP(VLOOKUP($A69,Sheet!$A$7:$DG$148,'TN01-04'!BJ$11,0),$H$1:$T$2,2,1)</f>
        <v>3.65</v>
      </c>
      <c r="BK69" s="28">
        <f>HLOOKUP(VLOOKUP($A69,Sheet!$A$7:$DG$148,'TN01-04'!BK$11,0),$H$1:$T$2,2,1)</f>
        <v>1.65</v>
      </c>
      <c r="BL69" s="28">
        <f>HLOOKUP(VLOOKUP($A69,Sheet!$A$7:$DG$148,'TN01-04'!BL$11,0),$H$1:$T$2,2,1)</f>
        <v>2</v>
      </c>
      <c r="BM69" s="28">
        <f>HLOOKUP(VLOOKUP($A69,Sheet!$A$7:$DG$148,'TN01-04'!BM$11,0),$H$1:$T$2,2,1)</f>
        <v>1</v>
      </c>
      <c r="BN69" s="28">
        <f>HLOOKUP(VLOOKUP($A69,Sheet!$A$7:$DG$148,'TN01-04'!BN$11,0),$H$1:$T$2,2,1)</f>
        <v>1.65</v>
      </c>
      <c r="BO69" s="28">
        <f>HLOOKUP(VLOOKUP($A69,Sheet!$A$7:$DG$148,'TN01-04'!BO$11,0),$H$1:$T$2,2,1)</f>
        <v>2.65</v>
      </c>
      <c r="BP69" s="28">
        <f>HLOOKUP(VLOOKUP($A69,Sheet!$A$7:$DG$148,'TN01-04'!BP$11,0),$H$1:$T$2,2,1)</f>
        <v>3</v>
      </c>
      <c r="BQ69" s="28">
        <f>HLOOKUP(VLOOKUP($A69,Sheet!$A$7:$DG$148,'TN01-04'!BQ$11,0),$H$1:$T$2,2,1)</f>
        <v>0</v>
      </c>
      <c r="BR69" s="28">
        <f>HLOOKUP(VLOOKUP($A69,Sheet!$A$7:$DG$148,'TN01-04'!BR$11,0),$H$1:$T$2,2,1)</f>
        <v>2.33</v>
      </c>
      <c r="BS69" s="28">
        <f>HLOOKUP(VLOOKUP($A69,Sheet!$A$7:$DG$148,'TN01-04'!BS$11,0),$H$1:$T$2,2,1)</f>
        <v>1.65</v>
      </c>
      <c r="BT69" s="28">
        <f>HLOOKUP(VLOOKUP($A69,Sheet!$A$7:$DG$148,'TN01-04'!BT$11,0),$H$1:$T$2,2,1)</f>
        <v>2</v>
      </c>
      <c r="BU69" s="28">
        <f>HLOOKUP(VLOOKUP($A69,Sheet!$A$7:$DG$148,'TN01-04'!BU$11,0),$H$1:$T$2,2,1)</f>
        <v>2</v>
      </c>
      <c r="BV69" s="28">
        <f>HLOOKUP(VLOOKUP($A69,Sheet!$A$7:$DG$148,'TN01-04'!BV$11,0),$H$1:$T$2,2,1)</f>
        <v>3.33</v>
      </c>
      <c r="BW69" s="28">
        <f>HLOOKUP(VLOOKUP($A69,Sheet!$A$7:$DG$148,'TN01-04'!BW$11,0),$H$1:$T$2,2,1)</f>
        <v>2.65</v>
      </c>
      <c r="BX69" s="33">
        <f>IF(VLOOKUP($A69,Sheet!$A$7:$DG$148,'TN01-04'!BX$11,0)="","",VLOOKUP($A69,Sheet!$A$7:$DG$148,'TN01-04'!BX$11,0))</f>
        <v>50</v>
      </c>
      <c r="BY69" s="36">
        <f>IF(VLOOKUP($A69,Sheet!$A$7:$DG$148,'TN01-04'!BY$11,0)="","",VLOOKUP($A69,Sheet!$A$7:$DG$148,'TN01-04'!BY$11,0))</f>
        <v>0</v>
      </c>
      <c r="BZ69" s="28">
        <f>HLOOKUP(VLOOKUP($A69,Sheet!$A$7:$DG$148,'TN01-04'!BZ$11,0),$H$1:$T$2,2,1)</f>
        <v>4</v>
      </c>
      <c r="CA69" s="28">
        <f>HLOOKUP(VLOOKUP($A69,Sheet!$A$7:$DG$148,'TN01-04'!CA$11,0),$H$1:$T$2,2,1)</f>
        <v>0</v>
      </c>
      <c r="CB69" s="28">
        <f>HLOOKUP(VLOOKUP($A69,Sheet!$A$7:$DG$148,'TN01-04'!CB$11,0),$H$1:$T$2,2,1)</f>
        <v>3</v>
      </c>
      <c r="CC69" s="28">
        <f>HLOOKUP(VLOOKUP($A69,Sheet!$A$7:$DG$148,'TN01-04'!CC$11,0),$H$1:$T$2,2,1)</f>
        <v>0</v>
      </c>
      <c r="CD69" s="28">
        <f>HLOOKUP(VLOOKUP($A69,Sheet!$A$7:$DG$148,'TN01-04'!CD$11,0),$H$1:$T$2,2,1)</f>
        <v>2.65</v>
      </c>
      <c r="CE69" s="28">
        <f>HLOOKUP(VLOOKUP($A69,Sheet!$A$7:$DG$148,'TN01-04'!CE$11,0),$H$1:$T$2,2,1)</f>
        <v>2.65</v>
      </c>
      <c r="CF69" s="28">
        <f>HLOOKUP(VLOOKUP($A69,Sheet!$A$7:$DG$148,'TN01-04'!CF$11,0),$H$1:$T$2,2,1)</f>
        <v>2.65</v>
      </c>
      <c r="CG69" s="28">
        <f>HLOOKUP(VLOOKUP($A69,Sheet!$A$7:$DG$148,'TN01-04'!CG$11,0),$H$1:$T$2,2,1)</f>
        <v>2.33</v>
      </c>
      <c r="CH69" s="28">
        <f>HLOOKUP(VLOOKUP($A69,Sheet!$A$7:$DG$148,'TN01-04'!CH$11,0),$H$1:$T$2,2,1)</f>
        <v>0</v>
      </c>
      <c r="CI69" s="28">
        <f>HLOOKUP(VLOOKUP($A69,Sheet!$A$7:$DG$148,'TN01-04'!CI$11,0),$H$1:$T$2,2,1)</f>
        <v>3</v>
      </c>
      <c r="CJ69" s="28">
        <f>HLOOKUP(VLOOKUP($A69,Sheet!$A$7:$DG$148,'TN01-04'!CJ$11,0),$H$1:$T$2,2,1)</f>
        <v>0</v>
      </c>
      <c r="CK69" s="28">
        <f>HLOOKUP(VLOOKUP($A69,Sheet!$A$7:$DG$148,'TN01-04'!CK$11,0),$H$1:$T$2,2,1)</f>
        <v>0</v>
      </c>
      <c r="CL69" s="28">
        <f>HLOOKUP(VLOOKUP($A69,Sheet!$A$7:$DG$148,'TN01-04'!CL$11,0),$H$1:$T$2,2,1)</f>
        <v>0</v>
      </c>
      <c r="CM69" s="28">
        <f>HLOOKUP(VLOOKUP($A69,Sheet!$A$7:$DG$148,'TN01-04'!CM$11,0),$H$1:$T$2,2,1)</f>
        <v>0</v>
      </c>
      <c r="CN69" s="28">
        <f>HLOOKUP(VLOOKUP($A69,Sheet!$A$7:$DG$148,'TN01-04'!CN$11,0),$H$1:$T$2,2,1)</f>
        <v>1.65</v>
      </c>
      <c r="CO69" s="28">
        <f>HLOOKUP(VLOOKUP($A69,Sheet!$A$7:$DG$148,'TN01-04'!CO$11,0),$H$1:$T$2,2,1)</f>
        <v>2.33</v>
      </c>
      <c r="CP69" s="28">
        <f>HLOOKUP(VLOOKUP($A69,Sheet!$A$7:$DG$148,'TN01-04'!CP$11,0),$H$1:$T$2,2,1)</f>
        <v>3.33</v>
      </c>
      <c r="CQ69" s="28">
        <f>HLOOKUP(VLOOKUP($A69,Sheet!$A$7:$DG$148,'TN01-04'!CQ$11,0),$H$1:$T$2,2,1)</f>
        <v>3</v>
      </c>
      <c r="CR69" s="28">
        <f>HLOOKUP(VLOOKUP($A69,Sheet!$A$7:$DG$148,'TN01-04'!CR$11,0),$H$1:$T$2,2,1)</f>
        <v>3</v>
      </c>
      <c r="CS69" s="33">
        <f>IF(VLOOKUP($A69,Sheet!$A$7:$DG$148,'TN01-04'!CS$11,0)="","",VLOOKUP($A69,Sheet!$A$7:$DG$148,'TN01-04'!CS$11,0))</f>
        <v>27</v>
      </c>
      <c r="CT69" s="36">
        <f>IF(VLOOKUP($A69,Sheet!$A$7:$DG$148,'TN01-04'!CT$11,0)="","",VLOOKUP($A69,Sheet!$A$7:$DG$148,'TN01-04'!CT$11,0))</f>
        <v>0</v>
      </c>
      <c r="CU69" s="38">
        <f t="shared" si="2"/>
        <v>128</v>
      </c>
      <c r="CV69" s="38">
        <f t="shared" si="2"/>
        <v>0</v>
      </c>
      <c r="CW69" s="38">
        <f t="shared" si="3"/>
        <v>0</v>
      </c>
      <c r="CX69" s="38">
        <f t="shared" si="4"/>
        <v>128</v>
      </c>
      <c r="CY69" s="38">
        <f t="shared" si="5"/>
        <v>2.56</v>
      </c>
      <c r="CZ69" s="38"/>
      <c r="DA69" s="28">
        <f>HLOOKUP(VLOOKUP($A69,Sheet!$A$7:$DG$148,'TN01-04'!DA$11,0),$H$1:$T$2,2,1)</f>
        <v>0</v>
      </c>
      <c r="DB69" s="28">
        <f>HLOOKUP(VLOOKUP($A69,Sheet!$A$7:$DG$148,'TN01-04'!DB$11,0),$H$1:$T$2,2,1)</f>
        <v>0</v>
      </c>
      <c r="DC69" s="28">
        <f>HLOOKUP(VLOOKUP($A69,Sheet!$A$7:$DG$148,'TN01-04'!DC$11,0),$H$1:$T$2,2,1)</f>
        <v>3</v>
      </c>
      <c r="DD69" s="28">
        <f>HLOOKUP(VLOOKUP($A69,Sheet!$A$7:$DG$148,'TN01-04'!DD$11,0),$H$1:$T$2,2,1)</f>
        <v>0</v>
      </c>
      <c r="DE69" s="38"/>
      <c r="DF69" s="38">
        <f t="shared" si="6"/>
        <v>3</v>
      </c>
      <c r="DG69" s="38"/>
      <c r="DH69" s="33">
        <f>IF(VLOOKUP($A69,Sheet!$A$7:$DG$148,'TN01-04'!DH$11,0)="","",VLOOKUP($A69,Sheet!$A$7:$DG$148,'TN01-04'!DH$11,0))</f>
        <v>5</v>
      </c>
      <c r="DI69" s="36">
        <f>IF(VLOOKUP($A69,Sheet!$A$7:$DG$148,'TN01-04'!DI$11,0)="","",VLOOKUP($A69,Sheet!$A$7:$DG$148,'TN01-04'!DI$11,0))</f>
        <v>0</v>
      </c>
      <c r="DJ69" s="38">
        <f t="shared" si="7"/>
        <v>133</v>
      </c>
      <c r="DK69" s="38">
        <f t="shared" si="8"/>
        <v>0</v>
      </c>
      <c r="DL69" s="38">
        <f t="shared" si="9"/>
        <v>2.57</v>
      </c>
      <c r="DM69" s="38"/>
      <c r="DN69" s="33">
        <f>IF(VLOOKUP($A69,Sheet!$A$7:$DG$148,'TN01-04'!DN$11,0)="","",VLOOKUP($A69,Sheet!$A$7:$DG$148,'TN01-04'!DN$11,0))</f>
        <v>138</v>
      </c>
      <c r="DO69" s="36">
        <f>IF(VLOOKUP($A69,Sheet!$A$7:$DG$148,'TN01-04'!DO$11,0)="","",VLOOKUP($A69,Sheet!$A$7:$DG$148,'TN01-04'!DO$11,0))</f>
        <v>0</v>
      </c>
      <c r="DP69" s="28">
        <f>IF(VLOOKUP($A69,Sheet!$A$7:$DG$148,'TN01-04'!DP$11,0)="","",VLOOKUP($A69,Sheet!$A$7:$DG$148,'TN01-04'!DP$11,0))</f>
        <v>137</v>
      </c>
      <c r="DQ69" s="28">
        <f>IF(VLOOKUP($A69,Sheet!$A$7:$DG$148,'TN01-04'!DQ$11,0)="","",VLOOKUP($A69,Sheet!$A$7:$DG$148,'TN01-04'!DQ$11,0))</f>
        <v>138</v>
      </c>
      <c r="DR69" s="28">
        <f>IF(VLOOKUP($A69,Sheet!$A$7:$DG$148,'TN01-04'!DR$11,0)="","",VLOOKUP($A69,Sheet!$A$7:$DG$148,'TN01-04'!DR$11,0))</f>
        <v>6.59</v>
      </c>
      <c r="DS69" s="28">
        <f>IF(VLOOKUP($A69,Sheet!$A$7:$DG$148,'TN01-04'!DS$11,0)="","",VLOOKUP($A69,Sheet!$A$7:$DG$148,'TN01-04'!DS$11,0))</f>
        <v>2.57</v>
      </c>
      <c r="DT69" s="28" t="str">
        <f>IF(VLOOKUP($A69,Sheet!$A$7:$DG$148,'TN01-04'!DT$11,0)="","",VLOOKUP($A69,Sheet!$A$7:$DG$148,'TN01-04'!DT$11,0))</f>
        <v/>
      </c>
      <c r="DU69" s="42">
        <f t="shared" si="10"/>
        <v>0</v>
      </c>
    </row>
    <row r="70" spans="1:125" ht="15.95" customHeight="1" x14ac:dyDescent="0.2">
      <c r="A70" s="25">
        <v>2221729413</v>
      </c>
      <c r="B70" s="26" t="s">
        <v>15</v>
      </c>
      <c r="C70" s="26" t="s">
        <v>20</v>
      </c>
      <c r="D70" s="26" t="s">
        <v>91</v>
      </c>
      <c r="E70" s="27">
        <v>35913</v>
      </c>
      <c r="F70" s="26" t="s">
        <v>210</v>
      </c>
      <c r="G70" s="26" t="s">
        <v>212</v>
      </c>
      <c r="H70" s="28">
        <f>HLOOKUP(VLOOKUP($A70,Sheet!$A$7:$DG$148,'TN01-04'!H$11,0),$H$1:$T$2,2,1)</f>
        <v>4</v>
      </c>
      <c r="I70" s="28">
        <f>HLOOKUP(VLOOKUP($A70,Sheet!$A$7:$DG$148,'TN01-04'!I$11,0),$H$1:$T$2,2,1)</f>
        <v>3</v>
      </c>
      <c r="J70" s="28">
        <f>HLOOKUP(VLOOKUP($A70,Sheet!$A$7:$DG$148,'TN01-04'!J$11,0),$H$1:$T$2,2,1)</f>
        <v>3</v>
      </c>
      <c r="K70" s="28">
        <f>HLOOKUP(VLOOKUP($A70,Sheet!$A$7:$DG$148,'TN01-04'!K$11,0),$H$1:$T$2,2,1)</f>
        <v>3.65</v>
      </c>
      <c r="L70" s="28">
        <f>HLOOKUP(VLOOKUP($A70,Sheet!$A$7:$DG$148,'TN01-04'!L$11,0),$H$1:$T$2,2,1)</f>
        <v>3</v>
      </c>
      <c r="M70" s="28">
        <f>HLOOKUP(VLOOKUP($A70,Sheet!$A$7:$DG$148,'TN01-04'!M$11,0),$H$1:$T$2,2,1)</f>
        <v>2.65</v>
      </c>
      <c r="N70" s="28">
        <f>HLOOKUP(VLOOKUP($A70,Sheet!$A$7:$DG$148,'TN01-04'!N$11,0),$H$1:$T$2,2,1)</f>
        <v>1.65</v>
      </c>
      <c r="O70" s="28">
        <f>HLOOKUP(VLOOKUP($A70,Sheet!$A$7:$DG$148,'TN01-04'!O$11,0),$H$1:$T$2,2,1)</f>
        <v>0</v>
      </c>
      <c r="P70" s="28">
        <f>HLOOKUP(VLOOKUP($A70,Sheet!$A$7:$DG$148,'TN01-04'!P$11,0),$H$1:$T$2,2,1)</f>
        <v>2.33</v>
      </c>
      <c r="Q70" s="28">
        <f>HLOOKUP(VLOOKUP($A70,Sheet!$A$7:$DG$148,'TN01-04'!Q$11,0),$H$1:$T$2,2,1)</f>
        <v>0</v>
      </c>
      <c r="R70" s="28">
        <f>HLOOKUP(VLOOKUP($A70,Sheet!$A$7:$DG$148,'TN01-04'!R$11,0),$H$1:$T$2,2,1)</f>
        <v>0</v>
      </c>
      <c r="S70" s="28">
        <f>HLOOKUP(VLOOKUP($A70,Sheet!$A$7:$DG$148,'TN01-04'!S$11,0),$H$1:$T$2,2,1)</f>
        <v>0</v>
      </c>
      <c r="T70" s="28">
        <f>HLOOKUP(VLOOKUP($A70,Sheet!$A$7:$DG$148,'TN01-04'!T$11,0),$H$1:$T$2,2,1)</f>
        <v>0</v>
      </c>
      <c r="U70" s="28">
        <f>HLOOKUP(VLOOKUP($A70,Sheet!$A$7:$DG$148,'TN01-04'!U$11,0),$H$1:$T$2,2,1)</f>
        <v>2.65</v>
      </c>
      <c r="V70" s="28">
        <f>HLOOKUP(VLOOKUP($A70,Sheet!$A$7:$DG$148,'TN01-04'!V$11,0),$H$1:$T$2,2,1)</f>
        <v>1.65</v>
      </c>
      <c r="W70" s="28">
        <f>HLOOKUP(VLOOKUP($A70,Sheet!$A$7:$DG$148,'TN01-04'!W$11,0),$H$1:$T$2,2,1)</f>
        <v>4</v>
      </c>
      <c r="X70" s="28">
        <f>HLOOKUP(VLOOKUP($A70,Sheet!$A$7:$DG$148,'TN01-04'!X$11,0),$H$1:$T$2,2,1)</f>
        <v>3.33</v>
      </c>
      <c r="Y70" s="28">
        <f>HLOOKUP(VLOOKUP($A70,Sheet!$A$7:$DG$148,'TN01-04'!Y$11,0),$H$1:$T$2,2,1)</f>
        <v>1.65</v>
      </c>
      <c r="Z70" s="28">
        <f>HLOOKUP(VLOOKUP($A70,Sheet!$A$7:$DG$148,'TN01-04'!Z$11,0),$H$1:$T$2,2,1)</f>
        <v>2.65</v>
      </c>
      <c r="AA70" s="28">
        <f>HLOOKUP(VLOOKUP($A70,Sheet!$A$7:$DG$148,'TN01-04'!AA$11,0),$H$1:$T$2,2,1)</f>
        <v>1</v>
      </c>
      <c r="AB70" s="28">
        <f>HLOOKUP(VLOOKUP($A70,Sheet!$A$7:$DG$148,'TN01-04'!AB$11,0),$H$1:$T$2,2,1)</f>
        <v>1.65</v>
      </c>
      <c r="AC70" s="28">
        <f>HLOOKUP(VLOOKUP($A70,Sheet!$A$7:$DG$148,'TN01-04'!AC$11,0),$H$1:$T$2,2,1)</f>
        <v>2</v>
      </c>
      <c r="AD70" s="28">
        <f>HLOOKUP(VLOOKUP($A70,Sheet!$A$7:$DG$148,'TN01-04'!AD$11,0),$H$1:$T$2,2,1)</f>
        <v>2.33</v>
      </c>
      <c r="AE70" s="28">
        <f>HLOOKUP(VLOOKUP($A70,Sheet!$A$7:$DG$148,'TN01-04'!AE$11,0),$H$1:$T$2,2,1)</f>
        <v>2.33</v>
      </c>
      <c r="AF70" s="28">
        <f>HLOOKUP(VLOOKUP($A70,Sheet!$A$7:$DG$148,'TN01-04'!AF$11,0),$H$1:$T$2,2,1)</f>
        <v>2.33</v>
      </c>
      <c r="AG70" s="28">
        <f>HLOOKUP(VLOOKUP($A70,Sheet!$A$7:$DG$148,'TN01-04'!AG$11,0),$H$1:$T$2,2,1)</f>
        <v>2</v>
      </c>
      <c r="AH70" s="28">
        <f>HLOOKUP(VLOOKUP($A70,Sheet!$A$7:$DG$148,'TN01-04'!AH$11,0),$H$1:$T$2,2,1)</f>
        <v>1.65</v>
      </c>
      <c r="AI70" s="28">
        <f>HLOOKUP(VLOOKUP($A70,Sheet!$A$7:$DG$148,'TN01-04'!AI$11,0),$H$1:$T$2,2,1)</f>
        <v>2.33</v>
      </c>
      <c r="AJ70" s="28">
        <f>HLOOKUP(VLOOKUP($A70,Sheet!$A$7:$DG$148,'TN01-04'!AJ$11,0),$H$1:$T$2,2,1)</f>
        <v>1.65</v>
      </c>
      <c r="AK70" s="33">
        <f>IF(VLOOKUP($A70,Sheet!$A$7:$DG$148,'TN01-04'!AK$11,0)="","",VLOOKUP($A70,Sheet!$A$7:$DG$148,'TN01-04'!AK$11,0))</f>
        <v>51</v>
      </c>
      <c r="AL70" s="36">
        <f>IF(VLOOKUP($A70,Sheet!$A$7:$DG$148,'TN01-04'!AL$11,0)="","",VLOOKUP($A70,Sheet!$A$7:$DG$148,'TN01-04'!AL$11,0))</f>
        <v>0</v>
      </c>
      <c r="AM70" s="28">
        <f>HLOOKUP(VLOOKUP($A70,Sheet!$A$7:$DG$148,'TN01-04'!AM$11,0),$H$1:$T$2,2,1)</f>
        <v>3.33</v>
      </c>
      <c r="AN70" s="28">
        <f>HLOOKUP(VLOOKUP($A70,Sheet!$A$7:$DG$148,'TN01-04'!AN$11,0),$H$1:$T$2,2,1)</f>
        <v>2.65</v>
      </c>
      <c r="AO70" s="28">
        <f>HLOOKUP(VLOOKUP($A70,Sheet!$A$7:$DG$148,'TN01-04'!AO$11,0),$H$1:$T$2,2,1)</f>
        <v>3.65</v>
      </c>
      <c r="AP70" s="28">
        <f>HLOOKUP(VLOOKUP($A70,Sheet!$A$7:$DG$148,'TN01-04'!AP$11,0),$H$1:$T$2,2,1)</f>
        <v>0</v>
      </c>
      <c r="AQ70" s="28">
        <f>HLOOKUP(VLOOKUP($A70,Sheet!$A$7:$DG$148,'TN01-04'!AQ$11,0),$H$1:$T$2,2,1)</f>
        <v>0</v>
      </c>
      <c r="AR70" s="28">
        <f>HLOOKUP(VLOOKUP($A70,Sheet!$A$7:$DG$148,'TN01-04'!AR$11,0),$H$1:$T$2,2,1)</f>
        <v>0</v>
      </c>
      <c r="AS70" s="28">
        <f>HLOOKUP(VLOOKUP($A70,Sheet!$A$7:$DG$148,'TN01-04'!AS$11,0),$H$1:$T$2,2,1)</f>
        <v>0</v>
      </c>
      <c r="AT70" s="28">
        <f>HLOOKUP(VLOOKUP($A70,Sheet!$A$7:$DG$148,'TN01-04'!AT$11,0),$H$1:$T$2,2,1)</f>
        <v>0</v>
      </c>
      <c r="AU70" s="28">
        <f>HLOOKUP(VLOOKUP($A70,Sheet!$A$7:$DG$148,'TN01-04'!AU$11,0),$H$1:$T$2,2,1)</f>
        <v>2.65</v>
      </c>
      <c r="AV70" s="28">
        <f>HLOOKUP(VLOOKUP($A70,Sheet!$A$7:$DG$148,'TN01-04'!AV$11,0),$H$1:$T$2,2,1)</f>
        <v>0</v>
      </c>
      <c r="AW70" s="28">
        <f>HLOOKUP(VLOOKUP($A70,Sheet!$A$7:$DG$148,'TN01-04'!AW$11,0),$H$1:$T$2,2,1)</f>
        <v>0</v>
      </c>
      <c r="AX70" s="28">
        <f>HLOOKUP(VLOOKUP($A70,Sheet!$A$7:$DG$148,'TN01-04'!AX$11,0),$H$1:$T$2,2,1)</f>
        <v>0</v>
      </c>
      <c r="AY70" s="28">
        <f>HLOOKUP(VLOOKUP($A70,Sheet!$A$7:$DG$148,'TN01-04'!AY$11,0),$H$1:$T$2,2,1)</f>
        <v>0</v>
      </c>
      <c r="AZ70" s="28">
        <f>HLOOKUP(VLOOKUP($A70,Sheet!$A$7:$DG$148,'TN01-04'!AZ$11,0),$H$1:$T$2,2,1)</f>
        <v>0</v>
      </c>
      <c r="BA70" s="28">
        <f>HLOOKUP(VLOOKUP($A70,Sheet!$A$7:$DG$148,'TN01-04'!BA$11,0),$H$1:$T$2,2,1)</f>
        <v>1</v>
      </c>
      <c r="BB70" s="33">
        <f>IF(VLOOKUP($A70,Sheet!$A$7:$DG$148,'TN01-04'!BB$11,0)="","",VLOOKUP($A70,Sheet!$A$7:$DG$148,'TN01-04'!BB$11,0))</f>
        <v>5</v>
      </c>
      <c r="BC70" s="36">
        <f>IF(VLOOKUP($A70,Sheet!$A$7:$DG$148,'TN01-04'!BC$11,0)="","",VLOOKUP($A70,Sheet!$A$7:$DG$148,'TN01-04'!BC$11,0))</f>
        <v>0</v>
      </c>
      <c r="BD70" s="28">
        <f>HLOOKUP(VLOOKUP($A70,Sheet!$A$7:$DG$148,'TN01-04'!BD$11,0),$H$1:$T$2,2,1)</f>
        <v>2.65</v>
      </c>
      <c r="BE70" s="28">
        <f>HLOOKUP(VLOOKUP($A70,Sheet!$A$7:$DG$148,'TN01-04'!BE$11,0),$H$1:$T$2,2,1)</f>
        <v>1.65</v>
      </c>
      <c r="BF70" s="28">
        <f>HLOOKUP(VLOOKUP($A70,Sheet!$A$7:$DG$148,'TN01-04'!BF$11,0),$H$1:$T$2,2,1)</f>
        <v>3.65</v>
      </c>
      <c r="BG70" s="28">
        <f>HLOOKUP(VLOOKUP($A70,Sheet!$A$7:$DG$148,'TN01-04'!BG$11,0),$H$1:$T$2,2,1)</f>
        <v>2</v>
      </c>
      <c r="BH70" s="28">
        <f>HLOOKUP(VLOOKUP($A70,Sheet!$A$7:$DG$148,'TN01-04'!BH$11,0),$H$1:$T$2,2,1)</f>
        <v>1.65</v>
      </c>
      <c r="BI70" s="28">
        <f>HLOOKUP(VLOOKUP($A70,Sheet!$A$7:$DG$148,'TN01-04'!BI$11,0),$H$1:$T$2,2,1)</f>
        <v>2.65</v>
      </c>
      <c r="BJ70" s="28">
        <f>HLOOKUP(VLOOKUP($A70,Sheet!$A$7:$DG$148,'TN01-04'!BJ$11,0),$H$1:$T$2,2,1)</f>
        <v>2</v>
      </c>
      <c r="BK70" s="28">
        <f>HLOOKUP(VLOOKUP($A70,Sheet!$A$7:$DG$148,'TN01-04'!BK$11,0),$H$1:$T$2,2,1)</f>
        <v>1.65</v>
      </c>
      <c r="BL70" s="28">
        <f>HLOOKUP(VLOOKUP($A70,Sheet!$A$7:$DG$148,'TN01-04'!BL$11,0),$H$1:$T$2,2,1)</f>
        <v>2</v>
      </c>
      <c r="BM70" s="28">
        <f>HLOOKUP(VLOOKUP($A70,Sheet!$A$7:$DG$148,'TN01-04'!BM$11,0),$H$1:$T$2,2,1)</f>
        <v>1.65</v>
      </c>
      <c r="BN70" s="28">
        <f>HLOOKUP(VLOOKUP($A70,Sheet!$A$7:$DG$148,'TN01-04'!BN$11,0),$H$1:$T$2,2,1)</f>
        <v>1.65</v>
      </c>
      <c r="BO70" s="28">
        <f>HLOOKUP(VLOOKUP($A70,Sheet!$A$7:$DG$148,'TN01-04'!BO$11,0),$H$1:$T$2,2,1)</f>
        <v>1</v>
      </c>
      <c r="BP70" s="28">
        <f>HLOOKUP(VLOOKUP($A70,Sheet!$A$7:$DG$148,'TN01-04'!BP$11,0),$H$1:$T$2,2,1)</f>
        <v>3.33</v>
      </c>
      <c r="BQ70" s="28">
        <f>HLOOKUP(VLOOKUP($A70,Sheet!$A$7:$DG$148,'TN01-04'!BQ$11,0),$H$1:$T$2,2,1)</f>
        <v>0</v>
      </c>
      <c r="BR70" s="28">
        <f>HLOOKUP(VLOOKUP($A70,Sheet!$A$7:$DG$148,'TN01-04'!BR$11,0),$H$1:$T$2,2,1)</f>
        <v>1.65</v>
      </c>
      <c r="BS70" s="28">
        <f>HLOOKUP(VLOOKUP($A70,Sheet!$A$7:$DG$148,'TN01-04'!BS$11,0),$H$1:$T$2,2,1)</f>
        <v>2</v>
      </c>
      <c r="BT70" s="28">
        <f>HLOOKUP(VLOOKUP($A70,Sheet!$A$7:$DG$148,'TN01-04'!BT$11,0),$H$1:$T$2,2,1)</f>
        <v>2.65</v>
      </c>
      <c r="BU70" s="28">
        <f>HLOOKUP(VLOOKUP($A70,Sheet!$A$7:$DG$148,'TN01-04'!BU$11,0),$H$1:$T$2,2,1)</f>
        <v>2.33</v>
      </c>
      <c r="BV70" s="28">
        <f>HLOOKUP(VLOOKUP($A70,Sheet!$A$7:$DG$148,'TN01-04'!BV$11,0),$H$1:$T$2,2,1)</f>
        <v>2.65</v>
      </c>
      <c r="BW70" s="28">
        <f>HLOOKUP(VLOOKUP($A70,Sheet!$A$7:$DG$148,'TN01-04'!BW$11,0),$H$1:$T$2,2,1)</f>
        <v>3.65</v>
      </c>
      <c r="BX70" s="33">
        <f>IF(VLOOKUP($A70,Sheet!$A$7:$DG$148,'TN01-04'!BX$11,0)="","",VLOOKUP($A70,Sheet!$A$7:$DG$148,'TN01-04'!BX$11,0))</f>
        <v>50</v>
      </c>
      <c r="BY70" s="36">
        <f>IF(VLOOKUP($A70,Sheet!$A$7:$DG$148,'TN01-04'!BY$11,0)="","",VLOOKUP($A70,Sheet!$A$7:$DG$148,'TN01-04'!BY$11,0))</f>
        <v>0</v>
      </c>
      <c r="BZ70" s="28">
        <f>HLOOKUP(VLOOKUP($A70,Sheet!$A$7:$DG$148,'TN01-04'!BZ$11,0),$H$1:$T$2,2,1)</f>
        <v>2.65</v>
      </c>
      <c r="CA70" s="28">
        <f>HLOOKUP(VLOOKUP($A70,Sheet!$A$7:$DG$148,'TN01-04'!CA$11,0),$H$1:$T$2,2,1)</f>
        <v>0</v>
      </c>
      <c r="CB70" s="28">
        <f>HLOOKUP(VLOOKUP($A70,Sheet!$A$7:$DG$148,'TN01-04'!CB$11,0),$H$1:$T$2,2,1)</f>
        <v>3.33</v>
      </c>
      <c r="CC70" s="28">
        <f>HLOOKUP(VLOOKUP($A70,Sheet!$A$7:$DG$148,'TN01-04'!CC$11,0),$H$1:$T$2,2,1)</f>
        <v>0</v>
      </c>
      <c r="CD70" s="28">
        <f>HLOOKUP(VLOOKUP($A70,Sheet!$A$7:$DG$148,'TN01-04'!CD$11,0),$H$1:$T$2,2,1)</f>
        <v>2.33</v>
      </c>
      <c r="CE70" s="28">
        <f>HLOOKUP(VLOOKUP($A70,Sheet!$A$7:$DG$148,'TN01-04'!CE$11,0),$H$1:$T$2,2,1)</f>
        <v>1.65</v>
      </c>
      <c r="CF70" s="28">
        <f>HLOOKUP(VLOOKUP($A70,Sheet!$A$7:$DG$148,'TN01-04'!CF$11,0),$H$1:$T$2,2,1)</f>
        <v>2</v>
      </c>
      <c r="CG70" s="28">
        <f>HLOOKUP(VLOOKUP($A70,Sheet!$A$7:$DG$148,'TN01-04'!CG$11,0),$H$1:$T$2,2,1)</f>
        <v>1.65</v>
      </c>
      <c r="CH70" s="28">
        <f>HLOOKUP(VLOOKUP($A70,Sheet!$A$7:$DG$148,'TN01-04'!CH$11,0),$H$1:$T$2,2,1)</f>
        <v>0</v>
      </c>
      <c r="CI70" s="28">
        <f>HLOOKUP(VLOOKUP($A70,Sheet!$A$7:$DG$148,'TN01-04'!CI$11,0),$H$1:$T$2,2,1)</f>
        <v>2.33</v>
      </c>
      <c r="CJ70" s="28">
        <f>HLOOKUP(VLOOKUP($A70,Sheet!$A$7:$DG$148,'TN01-04'!CJ$11,0),$H$1:$T$2,2,1)</f>
        <v>0</v>
      </c>
      <c r="CK70" s="28">
        <f>HLOOKUP(VLOOKUP($A70,Sheet!$A$7:$DG$148,'TN01-04'!CK$11,0),$H$1:$T$2,2,1)</f>
        <v>0</v>
      </c>
      <c r="CL70" s="28">
        <f>HLOOKUP(VLOOKUP($A70,Sheet!$A$7:$DG$148,'TN01-04'!CL$11,0),$H$1:$T$2,2,1)</f>
        <v>0</v>
      </c>
      <c r="CM70" s="28">
        <f>HLOOKUP(VLOOKUP($A70,Sheet!$A$7:$DG$148,'TN01-04'!CM$11,0),$H$1:$T$2,2,1)</f>
        <v>0</v>
      </c>
      <c r="CN70" s="28">
        <f>HLOOKUP(VLOOKUP($A70,Sheet!$A$7:$DG$148,'TN01-04'!CN$11,0),$H$1:$T$2,2,1)</f>
        <v>1.65</v>
      </c>
      <c r="CO70" s="28">
        <f>HLOOKUP(VLOOKUP($A70,Sheet!$A$7:$DG$148,'TN01-04'!CO$11,0),$H$1:$T$2,2,1)</f>
        <v>3.65</v>
      </c>
      <c r="CP70" s="28">
        <f>HLOOKUP(VLOOKUP($A70,Sheet!$A$7:$DG$148,'TN01-04'!CP$11,0),$H$1:$T$2,2,1)</f>
        <v>3</v>
      </c>
      <c r="CQ70" s="28">
        <f>HLOOKUP(VLOOKUP($A70,Sheet!$A$7:$DG$148,'TN01-04'!CQ$11,0),$H$1:$T$2,2,1)</f>
        <v>1.65</v>
      </c>
      <c r="CR70" s="28">
        <f>HLOOKUP(VLOOKUP($A70,Sheet!$A$7:$DG$148,'TN01-04'!CR$11,0),$H$1:$T$2,2,1)</f>
        <v>3</v>
      </c>
      <c r="CS70" s="33">
        <f>IF(VLOOKUP($A70,Sheet!$A$7:$DG$148,'TN01-04'!CS$11,0)="","",VLOOKUP($A70,Sheet!$A$7:$DG$148,'TN01-04'!CS$11,0))</f>
        <v>27</v>
      </c>
      <c r="CT70" s="36">
        <f>IF(VLOOKUP($A70,Sheet!$A$7:$DG$148,'TN01-04'!CT$11,0)="","",VLOOKUP($A70,Sheet!$A$7:$DG$148,'TN01-04'!CT$11,0))</f>
        <v>0</v>
      </c>
      <c r="CU70" s="38">
        <f t="shared" si="2"/>
        <v>128</v>
      </c>
      <c r="CV70" s="38">
        <f t="shared" si="2"/>
        <v>0</v>
      </c>
      <c r="CW70" s="38">
        <f t="shared" si="3"/>
        <v>0</v>
      </c>
      <c r="CX70" s="38">
        <f t="shared" si="4"/>
        <v>128</v>
      </c>
      <c r="CY70" s="38">
        <f t="shared" si="5"/>
        <v>2.31</v>
      </c>
      <c r="CZ70" s="38"/>
      <c r="DA70" s="28">
        <f>HLOOKUP(VLOOKUP($A70,Sheet!$A$7:$DG$148,'TN01-04'!DA$11,0),$H$1:$T$2,2,1)</f>
        <v>0</v>
      </c>
      <c r="DB70" s="28">
        <f>HLOOKUP(VLOOKUP($A70,Sheet!$A$7:$DG$148,'TN01-04'!DB$11,0),$H$1:$T$2,2,1)</f>
        <v>0</v>
      </c>
      <c r="DC70" s="28">
        <f>HLOOKUP(VLOOKUP($A70,Sheet!$A$7:$DG$148,'TN01-04'!DC$11,0),$H$1:$T$2,2,1)</f>
        <v>3</v>
      </c>
      <c r="DD70" s="28">
        <f>HLOOKUP(VLOOKUP($A70,Sheet!$A$7:$DG$148,'TN01-04'!DD$11,0),$H$1:$T$2,2,1)</f>
        <v>0</v>
      </c>
      <c r="DE70" s="38"/>
      <c r="DF70" s="38">
        <f t="shared" si="6"/>
        <v>3</v>
      </c>
      <c r="DG70" s="38"/>
      <c r="DH70" s="33">
        <f>IF(VLOOKUP($A70,Sheet!$A$7:$DG$148,'TN01-04'!DH$11,0)="","",VLOOKUP($A70,Sheet!$A$7:$DG$148,'TN01-04'!DH$11,0))</f>
        <v>5</v>
      </c>
      <c r="DI70" s="36">
        <f>IF(VLOOKUP($A70,Sheet!$A$7:$DG$148,'TN01-04'!DI$11,0)="","",VLOOKUP($A70,Sheet!$A$7:$DG$148,'TN01-04'!DI$11,0))</f>
        <v>0</v>
      </c>
      <c r="DJ70" s="38">
        <f t="shared" si="7"/>
        <v>133</v>
      </c>
      <c r="DK70" s="38">
        <f t="shared" si="8"/>
        <v>0</v>
      </c>
      <c r="DL70" s="38">
        <f t="shared" si="9"/>
        <v>2.34</v>
      </c>
      <c r="DM70" s="38"/>
      <c r="DN70" s="33">
        <f>IF(VLOOKUP($A70,Sheet!$A$7:$DG$148,'TN01-04'!DN$11,0)="","",VLOOKUP($A70,Sheet!$A$7:$DG$148,'TN01-04'!DN$11,0))</f>
        <v>138</v>
      </c>
      <c r="DO70" s="36">
        <f>IF(VLOOKUP($A70,Sheet!$A$7:$DG$148,'TN01-04'!DO$11,0)="","",VLOOKUP($A70,Sheet!$A$7:$DG$148,'TN01-04'!DO$11,0))</f>
        <v>0</v>
      </c>
      <c r="DP70" s="28">
        <f>IF(VLOOKUP($A70,Sheet!$A$7:$DG$148,'TN01-04'!DP$11,0)="","",VLOOKUP($A70,Sheet!$A$7:$DG$148,'TN01-04'!DP$11,0))</f>
        <v>137</v>
      </c>
      <c r="DQ70" s="28">
        <f>IF(VLOOKUP($A70,Sheet!$A$7:$DG$148,'TN01-04'!DQ$11,0)="","",VLOOKUP($A70,Sheet!$A$7:$DG$148,'TN01-04'!DQ$11,0))</f>
        <v>138</v>
      </c>
      <c r="DR70" s="28">
        <f>IF(VLOOKUP($A70,Sheet!$A$7:$DG$148,'TN01-04'!DR$11,0)="","",VLOOKUP($A70,Sheet!$A$7:$DG$148,'TN01-04'!DR$11,0))</f>
        <v>6.13</v>
      </c>
      <c r="DS70" s="28">
        <f>IF(VLOOKUP($A70,Sheet!$A$7:$DG$148,'TN01-04'!DS$11,0)="","",VLOOKUP($A70,Sheet!$A$7:$DG$148,'TN01-04'!DS$11,0))</f>
        <v>2.34</v>
      </c>
      <c r="DT70" s="28" t="str">
        <f>IF(VLOOKUP($A70,Sheet!$A$7:$DG$148,'TN01-04'!DT$11,0)="","",VLOOKUP($A70,Sheet!$A$7:$DG$148,'TN01-04'!DT$11,0))</f>
        <v/>
      </c>
      <c r="DU70" s="42">
        <f t="shared" si="10"/>
        <v>0</v>
      </c>
    </row>
    <row r="71" spans="1:125" ht="15.95" customHeight="1" x14ac:dyDescent="0.2">
      <c r="A71" s="25">
        <v>2221729533</v>
      </c>
      <c r="B71" s="26" t="s">
        <v>6</v>
      </c>
      <c r="C71" s="26" t="s">
        <v>76</v>
      </c>
      <c r="D71" s="26" t="s">
        <v>91</v>
      </c>
      <c r="E71" s="27">
        <v>36158</v>
      </c>
      <c r="F71" s="26" t="s">
        <v>210</v>
      </c>
      <c r="G71" s="26" t="s">
        <v>212</v>
      </c>
      <c r="H71" s="28">
        <f>HLOOKUP(VLOOKUP($A71,Sheet!$A$7:$DG$148,'TN01-04'!H$11,0),$H$1:$T$2,2,1)</f>
        <v>4</v>
      </c>
      <c r="I71" s="28">
        <f>HLOOKUP(VLOOKUP($A71,Sheet!$A$7:$DG$148,'TN01-04'!I$11,0),$H$1:$T$2,2,1)</f>
        <v>3.33</v>
      </c>
      <c r="J71" s="28">
        <f>HLOOKUP(VLOOKUP($A71,Sheet!$A$7:$DG$148,'TN01-04'!J$11,0),$H$1:$T$2,2,1)</f>
        <v>3</v>
      </c>
      <c r="K71" s="28">
        <f>HLOOKUP(VLOOKUP($A71,Sheet!$A$7:$DG$148,'TN01-04'!K$11,0),$H$1:$T$2,2,1)</f>
        <v>4</v>
      </c>
      <c r="L71" s="28">
        <f>HLOOKUP(VLOOKUP($A71,Sheet!$A$7:$DG$148,'TN01-04'!L$11,0),$H$1:$T$2,2,1)</f>
        <v>4</v>
      </c>
      <c r="M71" s="28">
        <f>HLOOKUP(VLOOKUP($A71,Sheet!$A$7:$DG$148,'TN01-04'!M$11,0),$H$1:$T$2,2,1)</f>
        <v>3</v>
      </c>
      <c r="N71" s="28">
        <f>HLOOKUP(VLOOKUP($A71,Sheet!$A$7:$DG$148,'TN01-04'!N$11,0),$H$1:$T$2,2,1)</f>
        <v>1.65</v>
      </c>
      <c r="O71" s="28">
        <f>HLOOKUP(VLOOKUP($A71,Sheet!$A$7:$DG$148,'TN01-04'!O$11,0),$H$1:$T$2,2,1)</f>
        <v>0</v>
      </c>
      <c r="P71" s="28">
        <f>HLOOKUP(VLOOKUP($A71,Sheet!$A$7:$DG$148,'TN01-04'!P$11,0),$H$1:$T$2,2,1)</f>
        <v>3</v>
      </c>
      <c r="Q71" s="28">
        <f>HLOOKUP(VLOOKUP($A71,Sheet!$A$7:$DG$148,'TN01-04'!Q$11,0),$H$1:$T$2,2,1)</f>
        <v>0</v>
      </c>
      <c r="R71" s="28">
        <f>HLOOKUP(VLOOKUP($A71,Sheet!$A$7:$DG$148,'TN01-04'!R$11,0),$H$1:$T$2,2,1)</f>
        <v>0</v>
      </c>
      <c r="S71" s="28">
        <f>HLOOKUP(VLOOKUP($A71,Sheet!$A$7:$DG$148,'TN01-04'!S$11,0),$H$1:$T$2,2,1)</f>
        <v>0</v>
      </c>
      <c r="T71" s="28">
        <f>HLOOKUP(VLOOKUP($A71,Sheet!$A$7:$DG$148,'TN01-04'!T$11,0),$H$1:$T$2,2,1)</f>
        <v>0</v>
      </c>
      <c r="U71" s="28">
        <f>HLOOKUP(VLOOKUP($A71,Sheet!$A$7:$DG$148,'TN01-04'!U$11,0),$H$1:$T$2,2,1)</f>
        <v>3.33</v>
      </c>
      <c r="V71" s="28">
        <f>HLOOKUP(VLOOKUP($A71,Sheet!$A$7:$DG$148,'TN01-04'!V$11,0),$H$1:$T$2,2,1)</f>
        <v>3.65</v>
      </c>
      <c r="W71" s="28">
        <f>HLOOKUP(VLOOKUP($A71,Sheet!$A$7:$DG$148,'TN01-04'!W$11,0),$H$1:$T$2,2,1)</f>
        <v>3.65</v>
      </c>
      <c r="X71" s="28">
        <f>HLOOKUP(VLOOKUP($A71,Sheet!$A$7:$DG$148,'TN01-04'!X$11,0),$H$1:$T$2,2,1)</f>
        <v>4</v>
      </c>
      <c r="Y71" s="28">
        <f>HLOOKUP(VLOOKUP($A71,Sheet!$A$7:$DG$148,'TN01-04'!Y$11,0),$H$1:$T$2,2,1)</f>
        <v>2.33</v>
      </c>
      <c r="Z71" s="28">
        <f>HLOOKUP(VLOOKUP($A71,Sheet!$A$7:$DG$148,'TN01-04'!Z$11,0),$H$1:$T$2,2,1)</f>
        <v>3</v>
      </c>
      <c r="AA71" s="28">
        <f>HLOOKUP(VLOOKUP($A71,Sheet!$A$7:$DG$148,'TN01-04'!AA$11,0),$H$1:$T$2,2,1)</f>
        <v>3.65</v>
      </c>
      <c r="AB71" s="28">
        <f>HLOOKUP(VLOOKUP($A71,Sheet!$A$7:$DG$148,'TN01-04'!AB$11,0),$H$1:$T$2,2,1)</f>
        <v>2.33</v>
      </c>
      <c r="AC71" s="28">
        <f>HLOOKUP(VLOOKUP($A71,Sheet!$A$7:$DG$148,'TN01-04'!AC$11,0),$H$1:$T$2,2,1)</f>
        <v>2.65</v>
      </c>
      <c r="AD71" s="28">
        <f>HLOOKUP(VLOOKUP($A71,Sheet!$A$7:$DG$148,'TN01-04'!AD$11,0),$H$1:$T$2,2,1)</f>
        <v>3</v>
      </c>
      <c r="AE71" s="28">
        <f>HLOOKUP(VLOOKUP($A71,Sheet!$A$7:$DG$148,'TN01-04'!AE$11,0),$H$1:$T$2,2,1)</f>
        <v>2.65</v>
      </c>
      <c r="AF71" s="28">
        <f>HLOOKUP(VLOOKUP($A71,Sheet!$A$7:$DG$148,'TN01-04'!AF$11,0),$H$1:$T$2,2,1)</f>
        <v>3</v>
      </c>
      <c r="AG71" s="28">
        <f>HLOOKUP(VLOOKUP($A71,Sheet!$A$7:$DG$148,'TN01-04'!AG$11,0),$H$1:$T$2,2,1)</f>
        <v>3.33</v>
      </c>
      <c r="AH71" s="28">
        <f>HLOOKUP(VLOOKUP($A71,Sheet!$A$7:$DG$148,'TN01-04'!AH$11,0),$H$1:$T$2,2,1)</f>
        <v>3</v>
      </c>
      <c r="AI71" s="28">
        <f>HLOOKUP(VLOOKUP($A71,Sheet!$A$7:$DG$148,'TN01-04'!AI$11,0),$H$1:$T$2,2,1)</f>
        <v>3</v>
      </c>
      <c r="AJ71" s="28">
        <f>HLOOKUP(VLOOKUP($A71,Sheet!$A$7:$DG$148,'TN01-04'!AJ$11,0),$H$1:$T$2,2,1)</f>
        <v>3.65</v>
      </c>
      <c r="AK71" s="33">
        <f>IF(VLOOKUP($A71,Sheet!$A$7:$DG$148,'TN01-04'!AK$11,0)="","",VLOOKUP($A71,Sheet!$A$7:$DG$148,'TN01-04'!AK$11,0))</f>
        <v>51</v>
      </c>
      <c r="AL71" s="36">
        <f>IF(VLOOKUP($A71,Sheet!$A$7:$DG$148,'TN01-04'!AL$11,0)="","",VLOOKUP($A71,Sheet!$A$7:$DG$148,'TN01-04'!AL$11,0))</f>
        <v>0</v>
      </c>
      <c r="AM71" s="28">
        <f>HLOOKUP(VLOOKUP($A71,Sheet!$A$7:$DG$148,'TN01-04'!AM$11,0),$H$1:$T$2,2,1)</f>
        <v>1.65</v>
      </c>
      <c r="AN71" s="28">
        <f>HLOOKUP(VLOOKUP($A71,Sheet!$A$7:$DG$148,'TN01-04'!AN$11,0),$H$1:$T$2,2,1)</f>
        <v>3.33</v>
      </c>
      <c r="AO71" s="28">
        <f>HLOOKUP(VLOOKUP($A71,Sheet!$A$7:$DG$148,'TN01-04'!AO$11,0),$H$1:$T$2,2,1)</f>
        <v>4</v>
      </c>
      <c r="AP71" s="28">
        <f>HLOOKUP(VLOOKUP($A71,Sheet!$A$7:$DG$148,'TN01-04'!AP$11,0),$H$1:$T$2,2,1)</f>
        <v>0</v>
      </c>
      <c r="AQ71" s="28">
        <f>HLOOKUP(VLOOKUP($A71,Sheet!$A$7:$DG$148,'TN01-04'!AQ$11,0),$H$1:$T$2,2,1)</f>
        <v>0</v>
      </c>
      <c r="AR71" s="28">
        <f>HLOOKUP(VLOOKUP($A71,Sheet!$A$7:$DG$148,'TN01-04'!AR$11,0),$H$1:$T$2,2,1)</f>
        <v>0</v>
      </c>
      <c r="AS71" s="28">
        <f>HLOOKUP(VLOOKUP($A71,Sheet!$A$7:$DG$148,'TN01-04'!AS$11,0),$H$1:$T$2,2,1)</f>
        <v>0</v>
      </c>
      <c r="AT71" s="28">
        <f>HLOOKUP(VLOOKUP($A71,Sheet!$A$7:$DG$148,'TN01-04'!AT$11,0),$H$1:$T$2,2,1)</f>
        <v>0</v>
      </c>
      <c r="AU71" s="28">
        <f>HLOOKUP(VLOOKUP($A71,Sheet!$A$7:$DG$148,'TN01-04'!AU$11,0),$H$1:$T$2,2,1)</f>
        <v>0</v>
      </c>
      <c r="AV71" s="28">
        <f>HLOOKUP(VLOOKUP($A71,Sheet!$A$7:$DG$148,'TN01-04'!AV$11,0),$H$1:$T$2,2,1)</f>
        <v>0</v>
      </c>
      <c r="AW71" s="28">
        <f>HLOOKUP(VLOOKUP($A71,Sheet!$A$7:$DG$148,'TN01-04'!AW$11,0),$H$1:$T$2,2,1)</f>
        <v>0</v>
      </c>
      <c r="AX71" s="28">
        <f>HLOOKUP(VLOOKUP($A71,Sheet!$A$7:$DG$148,'TN01-04'!AX$11,0),$H$1:$T$2,2,1)</f>
        <v>0</v>
      </c>
      <c r="AY71" s="28">
        <f>HLOOKUP(VLOOKUP($A71,Sheet!$A$7:$DG$148,'TN01-04'!AY$11,0),$H$1:$T$2,2,1)</f>
        <v>1.65</v>
      </c>
      <c r="AZ71" s="28">
        <f>HLOOKUP(VLOOKUP($A71,Sheet!$A$7:$DG$148,'TN01-04'!AZ$11,0),$H$1:$T$2,2,1)</f>
        <v>0</v>
      </c>
      <c r="BA71" s="28">
        <f>HLOOKUP(VLOOKUP($A71,Sheet!$A$7:$DG$148,'TN01-04'!BA$11,0),$H$1:$T$2,2,1)</f>
        <v>1.65</v>
      </c>
      <c r="BB71" s="33">
        <f>IF(VLOOKUP($A71,Sheet!$A$7:$DG$148,'TN01-04'!BB$11,0)="","",VLOOKUP($A71,Sheet!$A$7:$DG$148,'TN01-04'!BB$11,0))</f>
        <v>5</v>
      </c>
      <c r="BC71" s="36">
        <f>IF(VLOOKUP($A71,Sheet!$A$7:$DG$148,'TN01-04'!BC$11,0)="","",VLOOKUP($A71,Sheet!$A$7:$DG$148,'TN01-04'!BC$11,0))</f>
        <v>0</v>
      </c>
      <c r="BD71" s="28">
        <f>HLOOKUP(VLOOKUP($A71,Sheet!$A$7:$DG$148,'TN01-04'!BD$11,0),$H$1:$T$2,2,1)</f>
        <v>2.33</v>
      </c>
      <c r="BE71" s="28">
        <f>HLOOKUP(VLOOKUP($A71,Sheet!$A$7:$DG$148,'TN01-04'!BE$11,0),$H$1:$T$2,2,1)</f>
        <v>2.33</v>
      </c>
      <c r="BF71" s="28">
        <f>HLOOKUP(VLOOKUP($A71,Sheet!$A$7:$DG$148,'TN01-04'!BF$11,0),$H$1:$T$2,2,1)</f>
        <v>3</v>
      </c>
      <c r="BG71" s="28">
        <f>HLOOKUP(VLOOKUP($A71,Sheet!$A$7:$DG$148,'TN01-04'!BG$11,0),$H$1:$T$2,2,1)</f>
        <v>1.65</v>
      </c>
      <c r="BH71" s="28">
        <f>HLOOKUP(VLOOKUP($A71,Sheet!$A$7:$DG$148,'TN01-04'!BH$11,0),$H$1:$T$2,2,1)</f>
        <v>1.65</v>
      </c>
      <c r="BI71" s="28">
        <f>HLOOKUP(VLOOKUP($A71,Sheet!$A$7:$DG$148,'TN01-04'!BI$11,0),$H$1:$T$2,2,1)</f>
        <v>2</v>
      </c>
      <c r="BJ71" s="28">
        <f>HLOOKUP(VLOOKUP($A71,Sheet!$A$7:$DG$148,'TN01-04'!BJ$11,0),$H$1:$T$2,2,1)</f>
        <v>4</v>
      </c>
      <c r="BK71" s="28">
        <f>HLOOKUP(VLOOKUP($A71,Sheet!$A$7:$DG$148,'TN01-04'!BK$11,0),$H$1:$T$2,2,1)</f>
        <v>2.65</v>
      </c>
      <c r="BL71" s="28">
        <f>HLOOKUP(VLOOKUP($A71,Sheet!$A$7:$DG$148,'TN01-04'!BL$11,0),$H$1:$T$2,2,1)</f>
        <v>2</v>
      </c>
      <c r="BM71" s="28">
        <f>HLOOKUP(VLOOKUP($A71,Sheet!$A$7:$DG$148,'TN01-04'!BM$11,0),$H$1:$T$2,2,1)</f>
        <v>3.65</v>
      </c>
      <c r="BN71" s="28">
        <f>HLOOKUP(VLOOKUP($A71,Sheet!$A$7:$DG$148,'TN01-04'!BN$11,0),$H$1:$T$2,2,1)</f>
        <v>3</v>
      </c>
      <c r="BO71" s="28">
        <f>HLOOKUP(VLOOKUP($A71,Sheet!$A$7:$DG$148,'TN01-04'!BO$11,0),$H$1:$T$2,2,1)</f>
        <v>2.65</v>
      </c>
      <c r="BP71" s="28">
        <f>HLOOKUP(VLOOKUP($A71,Sheet!$A$7:$DG$148,'TN01-04'!BP$11,0),$H$1:$T$2,2,1)</f>
        <v>2</v>
      </c>
      <c r="BQ71" s="28">
        <f>HLOOKUP(VLOOKUP($A71,Sheet!$A$7:$DG$148,'TN01-04'!BQ$11,0),$H$1:$T$2,2,1)</f>
        <v>0</v>
      </c>
      <c r="BR71" s="28">
        <f>HLOOKUP(VLOOKUP($A71,Sheet!$A$7:$DG$148,'TN01-04'!BR$11,0),$H$1:$T$2,2,1)</f>
        <v>3.65</v>
      </c>
      <c r="BS71" s="28">
        <f>HLOOKUP(VLOOKUP($A71,Sheet!$A$7:$DG$148,'TN01-04'!BS$11,0),$H$1:$T$2,2,1)</f>
        <v>2</v>
      </c>
      <c r="BT71" s="28">
        <f>HLOOKUP(VLOOKUP($A71,Sheet!$A$7:$DG$148,'TN01-04'!BT$11,0),$H$1:$T$2,2,1)</f>
        <v>2.65</v>
      </c>
      <c r="BU71" s="28">
        <f>HLOOKUP(VLOOKUP($A71,Sheet!$A$7:$DG$148,'TN01-04'!BU$11,0),$H$1:$T$2,2,1)</f>
        <v>2.33</v>
      </c>
      <c r="BV71" s="28">
        <f>HLOOKUP(VLOOKUP($A71,Sheet!$A$7:$DG$148,'TN01-04'!BV$11,0),$H$1:$T$2,2,1)</f>
        <v>3</v>
      </c>
      <c r="BW71" s="28">
        <f>HLOOKUP(VLOOKUP($A71,Sheet!$A$7:$DG$148,'TN01-04'!BW$11,0),$H$1:$T$2,2,1)</f>
        <v>3.65</v>
      </c>
      <c r="BX71" s="33">
        <f>IF(VLOOKUP($A71,Sheet!$A$7:$DG$148,'TN01-04'!BX$11,0)="","",VLOOKUP($A71,Sheet!$A$7:$DG$148,'TN01-04'!BX$11,0))</f>
        <v>50</v>
      </c>
      <c r="BY71" s="36">
        <f>IF(VLOOKUP($A71,Sheet!$A$7:$DG$148,'TN01-04'!BY$11,0)="","",VLOOKUP($A71,Sheet!$A$7:$DG$148,'TN01-04'!BY$11,0))</f>
        <v>0</v>
      </c>
      <c r="BZ71" s="28">
        <f>HLOOKUP(VLOOKUP($A71,Sheet!$A$7:$DG$148,'TN01-04'!BZ$11,0),$H$1:$T$2,2,1)</f>
        <v>3.65</v>
      </c>
      <c r="CA71" s="28">
        <f>HLOOKUP(VLOOKUP($A71,Sheet!$A$7:$DG$148,'TN01-04'!CA$11,0),$H$1:$T$2,2,1)</f>
        <v>0</v>
      </c>
      <c r="CB71" s="28">
        <f>HLOOKUP(VLOOKUP($A71,Sheet!$A$7:$DG$148,'TN01-04'!CB$11,0),$H$1:$T$2,2,1)</f>
        <v>2.65</v>
      </c>
      <c r="CC71" s="28">
        <f>HLOOKUP(VLOOKUP($A71,Sheet!$A$7:$DG$148,'TN01-04'!CC$11,0),$H$1:$T$2,2,1)</f>
        <v>0</v>
      </c>
      <c r="CD71" s="28">
        <f>HLOOKUP(VLOOKUP($A71,Sheet!$A$7:$DG$148,'TN01-04'!CD$11,0),$H$1:$T$2,2,1)</f>
        <v>2.65</v>
      </c>
      <c r="CE71" s="28">
        <f>HLOOKUP(VLOOKUP($A71,Sheet!$A$7:$DG$148,'TN01-04'!CE$11,0),$H$1:$T$2,2,1)</f>
        <v>4</v>
      </c>
      <c r="CF71" s="28">
        <f>HLOOKUP(VLOOKUP($A71,Sheet!$A$7:$DG$148,'TN01-04'!CF$11,0),$H$1:$T$2,2,1)</f>
        <v>3.33</v>
      </c>
      <c r="CG71" s="28">
        <f>HLOOKUP(VLOOKUP($A71,Sheet!$A$7:$DG$148,'TN01-04'!CG$11,0),$H$1:$T$2,2,1)</f>
        <v>2.65</v>
      </c>
      <c r="CH71" s="28">
        <f>HLOOKUP(VLOOKUP($A71,Sheet!$A$7:$DG$148,'TN01-04'!CH$11,0),$H$1:$T$2,2,1)</f>
        <v>0</v>
      </c>
      <c r="CI71" s="28">
        <f>HLOOKUP(VLOOKUP($A71,Sheet!$A$7:$DG$148,'TN01-04'!CI$11,0),$H$1:$T$2,2,1)</f>
        <v>3.33</v>
      </c>
      <c r="CJ71" s="28">
        <f>HLOOKUP(VLOOKUP($A71,Sheet!$A$7:$DG$148,'TN01-04'!CJ$11,0),$H$1:$T$2,2,1)</f>
        <v>0</v>
      </c>
      <c r="CK71" s="28">
        <f>HLOOKUP(VLOOKUP($A71,Sheet!$A$7:$DG$148,'TN01-04'!CK$11,0),$H$1:$T$2,2,1)</f>
        <v>0</v>
      </c>
      <c r="CL71" s="28">
        <f>HLOOKUP(VLOOKUP($A71,Sheet!$A$7:$DG$148,'TN01-04'!CL$11,0),$H$1:$T$2,2,1)</f>
        <v>0</v>
      </c>
      <c r="CM71" s="28">
        <f>HLOOKUP(VLOOKUP($A71,Sheet!$A$7:$DG$148,'TN01-04'!CM$11,0),$H$1:$T$2,2,1)</f>
        <v>0</v>
      </c>
      <c r="CN71" s="28">
        <f>HLOOKUP(VLOOKUP($A71,Sheet!$A$7:$DG$148,'TN01-04'!CN$11,0),$H$1:$T$2,2,1)</f>
        <v>1.65</v>
      </c>
      <c r="CO71" s="28">
        <f>HLOOKUP(VLOOKUP($A71,Sheet!$A$7:$DG$148,'TN01-04'!CO$11,0),$H$1:$T$2,2,1)</f>
        <v>3.65</v>
      </c>
      <c r="CP71" s="28">
        <f>HLOOKUP(VLOOKUP($A71,Sheet!$A$7:$DG$148,'TN01-04'!CP$11,0),$H$1:$T$2,2,1)</f>
        <v>3</v>
      </c>
      <c r="CQ71" s="28">
        <f>HLOOKUP(VLOOKUP($A71,Sheet!$A$7:$DG$148,'TN01-04'!CQ$11,0),$H$1:$T$2,2,1)</f>
        <v>2.33</v>
      </c>
      <c r="CR71" s="28">
        <f>HLOOKUP(VLOOKUP($A71,Sheet!$A$7:$DG$148,'TN01-04'!CR$11,0),$H$1:$T$2,2,1)</f>
        <v>4</v>
      </c>
      <c r="CS71" s="33">
        <f>IF(VLOOKUP($A71,Sheet!$A$7:$DG$148,'TN01-04'!CS$11,0)="","",VLOOKUP($A71,Sheet!$A$7:$DG$148,'TN01-04'!CS$11,0))</f>
        <v>27</v>
      </c>
      <c r="CT71" s="36">
        <f>IF(VLOOKUP($A71,Sheet!$A$7:$DG$148,'TN01-04'!CT$11,0)="","",VLOOKUP($A71,Sheet!$A$7:$DG$148,'TN01-04'!CT$11,0))</f>
        <v>0</v>
      </c>
      <c r="CU71" s="38">
        <f t="shared" si="2"/>
        <v>128</v>
      </c>
      <c r="CV71" s="38">
        <f t="shared" si="2"/>
        <v>0</v>
      </c>
      <c r="CW71" s="38">
        <f t="shared" si="3"/>
        <v>0</v>
      </c>
      <c r="CX71" s="38">
        <f t="shared" si="4"/>
        <v>128</v>
      </c>
      <c r="CY71" s="38">
        <f t="shared" si="5"/>
        <v>2.91</v>
      </c>
      <c r="CZ71" s="38"/>
      <c r="DA71" s="28">
        <f>HLOOKUP(VLOOKUP($A71,Sheet!$A$7:$DG$148,'TN01-04'!DA$11,0),$H$1:$T$2,2,1)</f>
        <v>0</v>
      </c>
      <c r="DB71" s="28">
        <f>HLOOKUP(VLOOKUP($A71,Sheet!$A$7:$DG$148,'TN01-04'!DB$11,0),$H$1:$T$2,2,1)</f>
        <v>0</v>
      </c>
      <c r="DC71" s="28">
        <f>HLOOKUP(VLOOKUP($A71,Sheet!$A$7:$DG$148,'TN01-04'!DC$11,0),$H$1:$T$2,2,1)</f>
        <v>3.33</v>
      </c>
      <c r="DD71" s="28">
        <f>HLOOKUP(VLOOKUP($A71,Sheet!$A$7:$DG$148,'TN01-04'!DD$11,0),$H$1:$T$2,2,1)</f>
        <v>0</v>
      </c>
      <c r="DE71" s="38"/>
      <c r="DF71" s="38">
        <f t="shared" si="6"/>
        <v>3.33</v>
      </c>
      <c r="DG71" s="38"/>
      <c r="DH71" s="33">
        <f>IF(VLOOKUP($A71,Sheet!$A$7:$DG$148,'TN01-04'!DH$11,0)="","",VLOOKUP($A71,Sheet!$A$7:$DG$148,'TN01-04'!DH$11,0))</f>
        <v>5</v>
      </c>
      <c r="DI71" s="36">
        <f>IF(VLOOKUP($A71,Sheet!$A$7:$DG$148,'TN01-04'!DI$11,0)="","",VLOOKUP($A71,Sheet!$A$7:$DG$148,'TN01-04'!DI$11,0))</f>
        <v>0</v>
      </c>
      <c r="DJ71" s="38">
        <f t="shared" si="7"/>
        <v>133</v>
      </c>
      <c r="DK71" s="38">
        <f t="shared" si="8"/>
        <v>0</v>
      </c>
      <c r="DL71" s="38">
        <f t="shared" si="9"/>
        <v>2.93</v>
      </c>
      <c r="DM71" s="38"/>
      <c r="DN71" s="33">
        <f>IF(VLOOKUP($A71,Sheet!$A$7:$DG$148,'TN01-04'!DN$11,0)="","",VLOOKUP($A71,Sheet!$A$7:$DG$148,'TN01-04'!DN$11,0))</f>
        <v>138</v>
      </c>
      <c r="DO71" s="36">
        <f>IF(VLOOKUP($A71,Sheet!$A$7:$DG$148,'TN01-04'!DO$11,0)="","",VLOOKUP($A71,Sheet!$A$7:$DG$148,'TN01-04'!DO$11,0))</f>
        <v>0</v>
      </c>
      <c r="DP71" s="28">
        <f>IF(VLOOKUP($A71,Sheet!$A$7:$DG$148,'TN01-04'!DP$11,0)="","",VLOOKUP($A71,Sheet!$A$7:$DG$148,'TN01-04'!DP$11,0))</f>
        <v>137</v>
      </c>
      <c r="DQ71" s="28">
        <f>IF(VLOOKUP($A71,Sheet!$A$7:$DG$148,'TN01-04'!DQ$11,0)="","",VLOOKUP($A71,Sheet!$A$7:$DG$148,'TN01-04'!DQ$11,0))</f>
        <v>138</v>
      </c>
      <c r="DR71" s="28">
        <f>IF(VLOOKUP($A71,Sheet!$A$7:$DG$148,'TN01-04'!DR$11,0)="","",VLOOKUP($A71,Sheet!$A$7:$DG$148,'TN01-04'!DR$11,0))</f>
        <v>7.09</v>
      </c>
      <c r="DS71" s="28">
        <f>IF(VLOOKUP($A71,Sheet!$A$7:$DG$148,'TN01-04'!DS$11,0)="","",VLOOKUP($A71,Sheet!$A$7:$DG$148,'TN01-04'!DS$11,0))</f>
        <v>2.93</v>
      </c>
      <c r="DT71" s="28" t="str">
        <f>IF(VLOOKUP($A71,Sheet!$A$7:$DG$148,'TN01-04'!DT$11,0)="","",VLOOKUP($A71,Sheet!$A$7:$DG$148,'TN01-04'!DT$11,0))</f>
        <v/>
      </c>
      <c r="DU71" s="42">
        <f t="shared" si="10"/>
        <v>0</v>
      </c>
    </row>
    <row r="72" spans="1:125" ht="15.95" customHeight="1" x14ac:dyDescent="0.2">
      <c r="A72" s="25">
        <v>2220716758</v>
      </c>
      <c r="B72" s="26" t="s">
        <v>15</v>
      </c>
      <c r="C72" s="26" t="s">
        <v>77</v>
      </c>
      <c r="D72" s="26" t="s">
        <v>149</v>
      </c>
      <c r="E72" s="27">
        <v>35636</v>
      </c>
      <c r="F72" s="26" t="s">
        <v>209</v>
      </c>
      <c r="G72" s="26" t="s">
        <v>212</v>
      </c>
      <c r="H72" s="28">
        <f>HLOOKUP(VLOOKUP($A72,Sheet!$A$7:$DG$148,'TN01-04'!H$11,0),$H$1:$T$2,2,1)</f>
        <v>3.33</v>
      </c>
      <c r="I72" s="28">
        <f>HLOOKUP(VLOOKUP($A72,Sheet!$A$7:$DG$148,'TN01-04'!I$11,0),$H$1:$T$2,2,1)</f>
        <v>3.65</v>
      </c>
      <c r="J72" s="28">
        <f>HLOOKUP(VLOOKUP($A72,Sheet!$A$7:$DG$148,'TN01-04'!J$11,0),$H$1:$T$2,2,1)</f>
        <v>3.33</v>
      </c>
      <c r="K72" s="28">
        <f>HLOOKUP(VLOOKUP($A72,Sheet!$A$7:$DG$148,'TN01-04'!K$11,0),$H$1:$T$2,2,1)</f>
        <v>2.33</v>
      </c>
      <c r="L72" s="28">
        <f>HLOOKUP(VLOOKUP($A72,Sheet!$A$7:$DG$148,'TN01-04'!L$11,0),$H$1:$T$2,2,1)</f>
        <v>3</v>
      </c>
      <c r="M72" s="28">
        <f>HLOOKUP(VLOOKUP($A72,Sheet!$A$7:$DG$148,'TN01-04'!M$11,0),$H$1:$T$2,2,1)</f>
        <v>2</v>
      </c>
      <c r="N72" s="28">
        <f>HLOOKUP(VLOOKUP($A72,Sheet!$A$7:$DG$148,'TN01-04'!N$11,0),$H$1:$T$2,2,1)</f>
        <v>2.33</v>
      </c>
      <c r="O72" s="28">
        <f>HLOOKUP(VLOOKUP($A72,Sheet!$A$7:$DG$148,'TN01-04'!O$11,0),$H$1:$T$2,2,1)</f>
        <v>0</v>
      </c>
      <c r="P72" s="28">
        <f>HLOOKUP(VLOOKUP($A72,Sheet!$A$7:$DG$148,'TN01-04'!P$11,0),$H$1:$T$2,2,1)</f>
        <v>2.33</v>
      </c>
      <c r="Q72" s="28">
        <f>HLOOKUP(VLOOKUP($A72,Sheet!$A$7:$DG$148,'TN01-04'!Q$11,0),$H$1:$T$2,2,1)</f>
        <v>0</v>
      </c>
      <c r="R72" s="28">
        <f>HLOOKUP(VLOOKUP($A72,Sheet!$A$7:$DG$148,'TN01-04'!R$11,0),$H$1:$T$2,2,1)</f>
        <v>0</v>
      </c>
      <c r="S72" s="28">
        <f>HLOOKUP(VLOOKUP($A72,Sheet!$A$7:$DG$148,'TN01-04'!S$11,0),$H$1:$T$2,2,1)</f>
        <v>0</v>
      </c>
      <c r="T72" s="28">
        <f>HLOOKUP(VLOOKUP($A72,Sheet!$A$7:$DG$148,'TN01-04'!T$11,0),$H$1:$T$2,2,1)</f>
        <v>0</v>
      </c>
      <c r="U72" s="28">
        <f>HLOOKUP(VLOOKUP($A72,Sheet!$A$7:$DG$148,'TN01-04'!U$11,0),$H$1:$T$2,2,1)</f>
        <v>2.33</v>
      </c>
      <c r="V72" s="28">
        <f>HLOOKUP(VLOOKUP($A72,Sheet!$A$7:$DG$148,'TN01-04'!V$11,0),$H$1:$T$2,2,1)</f>
        <v>3.33</v>
      </c>
      <c r="W72" s="28">
        <f>HLOOKUP(VLOOKUP($A72,Sheet!$A$7:$DG$148,'TN01-04'!W$11,0),$H$1:$T$2,2,1)</f>
        <v>4</v>
      </c>
      <c r="X72" s="28">
        <f>HLOOKUP(VLOOKUP($A72,Sheet!$A$7:$DG$148,'TN01-04'!X$11,0),$H$1:$T$2,2,1)</f>
        <v>4</v>
      </c>
      <c r="Y72" s="28">
        <f>HLOOKUP(VLOOKUP($A72,Sheet!$A$7:$DG$148,'TN01-04'!Y$11,0),$H$1:$T$2,2,1)</f>
        <v>2.33</v>
      </c>
      <c r="Z72" s="28">
        <f>HLOOKUP(VLOOKUP($A72,Sheet!$A$7:$DG$148,'TN01-04'!Z$11,0),$H$1:$T$2,2,1)</f>
        <v>2.33</v>
      </c>
      <c r="AA72" s="28">
        <f>HLOOKUP(VLOOKUP($A72,Sheet!$A$7:$DG$148,'TN01-04'!AA$11,0),$H$1:$T$2,2,1)</f>
        <v>1.65</v>
      </c>
      <c r="AB72" s="28">
        <f>HLOOKUP(VLOOKUP($A72,Sheet!$A$7:$DG$148,'TN01-04'!AB$11,0),$H$1:$T$2,2,1)</f>
        <v>3.65</v>
      </c>
      <c r="AC72" s="28">
        <f>HLOOKUP(VLOOKUP($A72,Sheet!$A$7:$DG$148,'TN01-04'!AC$11,0),$H$1:$T$2,2,1)</f>
        <v>3</v>
      </c>
      <c r="AD72" s="28">
        <f>HLOOKUP(VLOOKUP($A72,Sheet!$A$7:$DG$148,'TN01-04'!AD$11,0),$H$1:$T$2,2,1)</f>
        <v>2</v>
      </c>
      <c r="AE72" s="28">
        <f>HLOOKUP(VLOOKUP($A72,Sheet!$A$7:$DG$148,'TN01-04'!AE$11,0),$H$1:$T$2,2,1)</f>
        <v>3.65</v>
      </c>
      <c r="AF72" s="28">
        <f>HLOOKUP(VLOOKUP($A72,Sheet!$A$7:$DG$148,'TN01-04'!AF$11,0),$H$1:$T$2,2,1)</f>
        <v>2</v>
      </c>
      <c r="AG72" s="28">
        <f>HLOOKUP(VLOOKUP($A72,Sheet!$A$7:$DG$148,'TN01-04'!AG$11,0),$H$1:$T$2,2,1)</f>
        <v>1.65</v>
      </c>
      <c r="AH72" s="28">
        <f>HLOOKUP(VLOOKUP($A72,Sheet!$A$7:$DG$148,'TN01-04'!AH$11,0),$H$1:$T$2,2,1)</f>
        <v>1.65</v>
      </c>
      <c r="AI72" s="28">
        <f>HLOOKUP(VLOOKUP($A72,Sheet!$A$7:$DG$148,'TN01-04'!AI$11,0),$H$1:$T$2,2,1)</f>
        <v>2.65</v>
      </c>
      <c r="AJ72" s="28">
        <f>HLOOKUP(VLOOKUP($A72,Sheet!$A$7:$DG$148,'TN01-04'!AJ$11,0),$H$1:$T$2,2,1)</f>
        <v>2</v>
      </c>
      <c r="AK72" s="33">
        <f>IF(VLOOKUP($A72,Sheet!$A$7:$DG$148,'TN01-04'!AK$11,0)="","",VLOOKUP($A72,Sheet!$A$7:$DG$148,'TN01-04'!AK$11,0))</f>
        <v>51</v>
      </c>
      <c r="AL72" s="36">
        <f>IF(VLOOKUP($A72,Sheet!$A$7:$DG$148,'TN01-04'!AL$11,0)="","",VLOOKUP($A72,Sheet!$A$7:$DG$148,'TN01-04'!AL$11,0))</f>
        <v>0</v>
      </c>
      <c r="AM72" s="28">
        <f>HLOOKUP(VLOOKUP($A72,Sheet!$A$7:$DG$148,'TN01-04'!AM$11,0),$H$1:$T$2,2,1)</f>
        <v>3</v>
      </c>
      <c r="AN72" s="28">
        <f>HLOOKUP(VLOOKUP($A72,Sheet!$A$7:$DG$148,'TN01-04'!AN$11,0),$H$1:$T$2,2,1)</f>
        <v>4</v>
      </c>
      <c r="AO72" s="28">
        <f>HLOOKUP(VLOOKUP($A72,Sheet!$A$7:$DG$148,'TN01-04'!AO$11,0),$H$1:$T$2,2,1)</f>
        <v>0</v>
      </c>
      <c r="AP72" s="28">
        <f>HLOOKUP(VLOOKUP($A72,Sheet!$A$7:$DG$148,'TN01-04'!AP$11,0),$H$1:$T$2,2,1)</f>
        <v>0</v>
      </c>
      <c r="AQ72" s="28">
        <f>HLOOKUP(VLOOKUP($A72,Sheet!$A$7:$DG$148,'TN01-04'!AQ$11,0),$H$1:$T$2,2,1)</f>
        <v>2.65</v>
      </c>
      <c r="AR72" s="28">
        <f>HLOOKUP(VLOOKUP($A72,Sheet!$A$7:$DG$148,'TN01-04'!AR$11,0),$H$1:$T$2,2,1)</f>
        <v>0</v>
      </c>
      <c r="AS72" s="28">
        <f>HLOOKUP(VLOOKUP($A72,Sheet!$A$7:$DG$148,'TN01-04'!AS$11,0),$H$1:$T$2,2,1)</f>
        <v>0</v>
      </c>
      <c r="AT72" s="28">
        <f>HLOOKUP(VLOOKUP($A72,Sheet!$A$7:$DG$148,'TN01-04'!AT$11,0),$H$1:$T$2,2,1)</f>
        <v>0</v>
      </c>
      <c r="AU72" s="28">
        <f>HLOOKUP(VLOOKUP($A72,Sheet!$A$7:$DG$148,'TN01-04'!AU$11,0),$H$1:$T$2,2,1)</f>
        <v>0</v>
      </c>
      <c r="AV72" s="28">
        <f>HLOOKUP(VLOOKUP($A72,Sheet!$A$7:$DG$148,'TN01-04'!AV$11,0),$H$1:$T$2,2,1)</f>
        <v>0</v>
      </c>
      <c r="AW72" s="28">
        <f>HLOOKUP(VLOOKUP($A72,Sheet!$A$7:$DG$148,'TN01-04'!AW$11,0),$H$1:$T$2,2,1)</f>
        <v>1.65</v>
      </c>
      <c r="AX72" s="28">
        <f>HLOOKUP(VLOOKUP($A72,Sheet!$A$7:$DG$148,'TN01-04'!AX$11,0),$H$1:$T$2,2,1)</f>
        <v>0</v>
      </c>
      <c r="AY72" s="28">
        <f>HLOOKUP(VLOOKUP($A72,Sheet!$A$7:$DG$148,'TN01-04'!AY$11,0),$H$1:$T$2,2,1)</f>
        <v>0</v>
      </c>
      <c r="AZ72" s="28">
        <f>HLOOKUP(VLOOKUP($A72,Sheet!$A$7:$DG$148,'TN01-04'!AZ$11,0),$H$1:$T$2,2,1)</f>
        <v>0</v>
      </c>
      <c r="BA72" s="28">
        <f>HLOOKUP(VLOOKUP($A72,Sheet!$A$7:$DG$148,'TN01-04'!BA$11,0),$H$1:$T$2,2,1)</f>
        <v>3</v>
      </c>
      <c r="BB72" s="33">
        <f>IF(VLOOKUP($A72,Sheet!$A$7:$DG$148,'TN01-04'!BB$11,0)="","",VLOOKUP($A72,Sheet!$A$7:$DG$148,'TN01-04'!BB$11,0))</f>
        <v>5</v>
      </c>
      <c r="BC72" s="36">
        <f>IF(VLOOKUP($A72,Sheet!$A$7:$DG$148,'TN01-04'!BC$11,0)="","",VLOOKUP($A72,Sheet!$A$7:$DG$148,'TN01-04'!BC$11,0))</f>
        <v>0</v>
      </c>
      <c r="BD72" s="28">
        <f>HLOOKUP(VLOOKUP($A72,Sheet!$A$7:$DG$148,'TN01-04'!BD$11,0),$H$1:$T$2,2,1)</f>
        <v>1.65</v>
      </c>
      <c r="BE72" s="28">
        <f>HLOOKUP(VLOOKUP($A72,Sheet!$A$7:$DG$148,'TN01-04'!BE$11,0),$H$1:$T$2,2,1)</f>
        <v>2</v>
      </c>
      <c r="BF72" s="28">
        <f>HLOOKUP(VLOOKUP($A72,Sheet!$A$7:$DG$148,'TN01-04'!BF$11,0),$H$1:$T$2,2,1)</f>
        <v>1.65</v>
      </c>
      <c r="BG72" s="28">
        <f>HLOOKUP(VLOOKUP($A72,Sheet!$A$7:$DG$148,'TN01-04'!BG$11,0),$H$1:$T$2,2,1)</f>
        <v>2.33</v>
      </c>
      <c r="BH72" s="28">
        <f>HLOOKUP(VLOOKUP($A72,Sheet!$A$7:$DG$148,'TN01-04'!BH$11,0),$H$1:$T$2,2,1)</f>
        <v>1.65</v>
      </c>
      <c r="BI72" s="28">
        <f>HLOOKUP(VLOOKUP($A72,Sheet!$A$7:$DG$148,'TN01-04'!BI$11,0),$H$1:$T$2,2,1)</f>
        <v>1.65</v>
      </c>
      <c r="BJ72" s="28">
        <f>HLOOKUP(VLOOKUP($A72,Sheet!$A$7:$DG$148,'TN01-04'!BJ$11,0),$H$1:$T$2,2,1)</f>
        <v>3.33</v>
      </c>
      <c r="BK72" s="28">
        <f>HLOOKUP(VLOOKUP($A72,Sheet!$A$7:$DG$148,'TN01-04'!BK$11,0),$H$1:$T$2,2,1)</f>
        <v>2</v>
      </c>
      <c r="BL72" s="28">
        <f>HLOOKUP(VLOOKUP($A72,Sheet!$A$7:$DG$148,'TN01-04'!BL$11,0),$H$1:$T$2,2,1)</f>
        <v>2.33</v>
      </c>
      <c r="BM72" s="28">
        <f>HLOOKUP(VLOOKUP($A72,Sheet!$A$7:$DG$148,'TN01-04'!BM$11,0),$H$1:$T$2,2,1)</f>
        <v>2.65</v>
      </c>
      <c r="BN72" s="28">
        <f>HLOOKUP(VLOOKUP($A72,Sheet!$A$7:$DG$148,'TN01-04'!BN$11,0),$H$1:$T$2,2,1)</f>
        <v>1.65</v>
      </c>
      <c r="BO72" s="28">
        <f>HLOOKUP(VLOOKUP($A72,Sheet!$A$7:$DG$148,'TN01-04'!BO$11,0),$H$1:$T$2,2,1)</f>
        <v>1.65</v>
      </c>
      <c r="BP72" s="28">
        <f>HLOOKUP(VLOOKUP($A72,Sheet!$A$7:$DG$148,'TN01-04'!BP$11,0),$H$1:$T$2,2,1)</f>
        <v>3.65</v>
      </c>
      <c r="BQ72" s="28">
        <f>HLOOKUP(VLOOKUP($A72,Sheet!$A$7:$DG$148,'TN01-04'!BQ$11,0),$H$1:$T$2,2,1)</f>
        <v>0</v>
      </c>
      <c r="BR72" s="28">
        <f>HLOOKUP(VLOOKUP($A72,Sheet!$A$7:$DG$148,'TN01-04'!BR$11,0),$H$1:$T$2,2,1)</f>
        <v>2.33</v>
      </c>
      <c r="BS72" s="28">
        <f>HLOOKUP(VLOOKUP($A72,Sheet!$A$7:$DG$148,'TN01-04'!BS$11,0),$H$1:$T$2,2,1)</f>
        <v>4</v>
      </c>
      <c r="BT72" s="28">
        <f>HLOOKUP(VLOOKUP($A72,Sheet!$A$7:$DG$148,'TN01-04'!BT$11,0),$H$1:$T$2,2,1)</f>
        <v>1.65</v>
      </c>
      <c r="BU72" s="28">
        <f>HLOOKUP(VLOOKUP($A72,Sheet!$A$7:$DG$148,'TN01-04'!BU$11,0),$H$1:$T$2,2,1)</f>
        <v>3</v>
      </c>
      <c r="BV72" s="28">
        <f>HLOOKUP(VLOOKUP($A72,Sheet!$A$7:$DG$148,'TN01-04'!BV$11,0),$H$1:$T$2,2,1)</f>
        <v>2.33</v>
      </c>
      <c r="BW72" s="28">
        <f>HLOOKUP(VLOOKUP($A72,Sheet!$A$7:$DG$148,'TN01-04'!BW$11,0),$H$1:$T$2,2,1)</f>
        <v>3.33</v>
      </c>
      <c r="BX72" s="33">
        <f>IF(VLOOKUP($A72,Sheet!$A$7:$DG$148,'TN01-04'!BX$11,0)="","",VLOOKUP($A72,Sheet!$A$7:$DG$148,'TN01-04'!BX$11,0))</f>
        <v>50</v>
      </c>
      <c r="BY72" s="36">
        <f>IF(VLOOKUP($A72,Sheet!$A$7:$DG$148,'TN01-04'!BY$11,0)="","",VLOOKUP($A72,Sheet!$A$7:$DG$148,'TN01-04'!BY$11,0))</f>
        <v>0</v>
      </c>
      <c r="BZ72" s="28">
        <f>HLOOKUP(VLOOKUP($A72,Sheet!$A$7:$DG$148,'TN01-04'!BZ$11,0),$H$1:$T$2,2,1)</f>
        <v>3.33</v>
      </c>
      <c r="CA72" s="28">
        <f>HLOOKUP(VLOOKUP($A72,Sheet!$A$7:$DG$148,'TN01-04'!CA$11,0),$H$1:$T$2,2,1)</f>
        <v>0</v>
      </c>
      <c r="CB72" s="28">
        <f>HLOOKUP(VLOOKUP($A72,Sheet!$A$7:$DG$148,'TN01-04'!CB$11,0),$H$1:$T$2,2,1)</f>
        <v>2</v>
      </c>
      <c r="CC72" s="28">
        <f>HLOOKUP(VLOOKUP($A72,Sheet!$A$7:$DG$148,'TN01-04'!CC$11,0),$H$1:$T$2,2,1)</f>
        <v>0</v>
      </c>
      <c r="CD72" s="28">
        <f>HLOOKUP(VLOOKUP($A72,Sheet!$A$7:$DG$148,'TN01-04'!CD$11,0),$H$1:$T$2,2,1)</f>
        <v>3</v>
      </c>
      <c r="CE72" s="28">
        <f>HLOOKUP(VLOOKUP($A72,Sheet!$A$7:$DG$148,'TN01-04'!CE$11,0),$H$1:$T$2,2,1)</f>
        <v>2</v>
      </c>
      <c r="CF72" s="28">
        <f>HLOOKUP(VLOOKUP($A72,Sheet!$A$7:$DG$148,'TN01-04'!CF$11,0),$H$1:$T$2,2,1)</f>
        <v>3</v>
      </c>
      <c r="CG72" s="28">
        <f>HLOOKUP(VLOOKUP($A72,Sheet!$A$7:$DG$148,'TN01-04'!CG$11,0),$H$1:$T$2,2,1)</f>
        <v>1.65</v>
      </c>
      <c r="CH72" s="28">
        <f>HLOOKUP(VLOOKUP($A72,Sheet!$A$7:$DG$148,'TN01-04'!CH$11,0),$H$1:$T$2,2,1)</f>
        <v>0</v>
      </c>
      <c r="CI72" s="28">
        <f>HLOOKUP(VLOOKUP($A72,Sheet!$A$7:$DG$148,'TN01-04'!CI$11,0),$H$1:$T$2,2,1)</f>
        <v>3</v>
      </c>
      <c r="CJ72" s="28">
        <f>HLOOKUP(VLOOKUP($A72,Sheet!$A$7:$DG$148,'TN01-04'!CJ$11,0),$H$1:$T$2,2,1)</f>
        <v>0</v>
      </c>
      <c r="CK72" s="28">
        <f>HLOOKUP(VLOOKUP($A72,Sheet!$A$7:$DG$148,'TN01-04'!CK$11,0),$H$1:$T$2,2,1)</f>
        <v>0</v>
      </c>
      <c r="CL72" s="28">
        <f>HLOOKUP(VLOOKUP($A72,Sheet!$A$7:$DG$148,'TN01-04'!CL$11,0),$H$1:$T$2,2,1)</f>
        <v>0</v>
      </c>
      <c r="CM72" s="28">
        <f>HLOOKUP(VLOOKUP($A72,Sheet!$A$7:$DG$148,'TN01-04'!CM$11,0),$H$1:$T$2,2,1)</f>
        <v>0</v>
      </c>
      <c r="CN72" s="28">
        <f>HLOOKUP(VLOOKUP($A72,Sheet!$A$7:$DG$148,'TN01-04'!CN$11,0),$H$1:$T$2,2,1)</f>
        <v>2.65</v>
      </c>
      <c r="CO72" s="28">
        <f>HLOOKUP(VLOOKUP($A72,Sheet!$A$7:$DG$148,'TN01-04'!CO$11,0),$H$1:$T$2,2,1)</f>
        <v>3</v>
      </c>
      <c r="CP72" s="28">
        <f>HLOOKUP(VLOOKUP($A72,Sheet!$A$7:$DG$148,'TN01-04'!CP$11,0),$H$1:$T$2,2,1)</f>
        <v>3</v>
      </c>
      <c r="CQ72" s="28">
        <f>HLOOKUP(VLOOKUP($A72,Sheet!$A$7:$DG$148,'TN01-04'!CQ$11,0),$H$1:$T$2,2,1)</f>
        <v>1.65</v>
      </c>
      <c r="CR72" s="28">
        <f>HLOOKUP(VLOOKUP($A72,Sheet!$A$7:$DG$148,'TN01-04'!CR$11,0),$H$1:$T$2,2,1)</f>
        <v>2.65</v>
      </c>
      <c r="CS72" s="33">
        <f>IF(VLOOKUP($A72,Sheet!$A$7:$DG$148,'TN01-04'!CS$11,0)="","",VLOOKUP($A72,Sheet!$A$7:$DG$148,'TN01-04'!CS$11,0))</f>
        <v>27</v>
      </c>
      <c r="CT72" s="36">
        <f>IF(VLOOKUP($A72,Sheet!$A$7:$DG$148,'TN01-04'!CT$11,0)="","",VLOOKUP($A72,Sheet!$A$7:$DG$148,'TN01-04'!CT$11,0))</f>
        <v>0</v>
      </c>
      <c r="CU72" s="38">
        <f t="shared" si="2"/>
        <v>128</v>
      </c>
      <c r="CV72" s="38">
        <f t="shared" si="2"/>
        <v>0</v>
      </c>
      <c r="CW72" s="38">
        <f t="shared" si="3"/>
        <v>0</v>
      </c>
      <c r="CX72" s="38">
        <f t="shared" si="4"/>
        <v>128</v>
      </c>
      <c r="CY72" s="38">
        <f t="shared" si="5"/>
        <v>2.5</v>
      </c>
      <c r="CZ72" s="38"/>
      <c r="DA72" s="28">
        <f>HLOOKUP(VLOOKUP($A72,Sheet!$A$7:$DG$148,'TN01-04'!DA$11,0),$H$1:$T$2,2,1)</f>
        <v>0</v>
      </c>
      <c r="DB72" s="28">
        <f>HLOOKUP(VLOOKUP($A72,Sheet!$A$7:$DG$148,'TN01-04'!DB$11,0),$H$1:$T$2,2,1)</f>
        <v>0</v>
      </c>
      <c r="DC72" s="28">
        <f>HLOOKUP(VLOOKUP($A72,Sheet!$A$7:$DG$148,'TN01-04'!DC$11,0),$H$1:$T$2,2,1)</f>
        <v>3.33</v>
      </c>
      <c r="DD72" s="28">
        <f>HLOOKUP(VLOOKUP($A72,Sheet!$A$7:$DG$148,'TN01-04'!DD$11,0),$H$1:$T$2,2,1)</f>
        <v>0</v>
      </c>
      <c r="DE72" s="38"/>
      <c r="DF72" s="38">
        <f t="shared" si="6"/>
        <v>3.33</v>
      </c>
      <c r="DG72" s="38"/>
      <c r="DH72" s="33">
        <f>IF(VLOOKUP($A72,Sheet!$A$7:$DG$148,'TN01-04'!DH$11,0)="","",VLOOKUP($A72,Sheet!$A$7:$DG$148,'TN01-04'!DH$11,0))</f>
        <v>5</v>
      </c>
      <c r="DI72" s="36">
        <f>IF(VLOOKUP($A72,Sheet!$A$7:$DG$148,'TN01-04'!DI$11,0)="","",VLOOKUP($A72,Sheet!$A$7:$DG$148,'TN01-04'!DI$11,0))</f>
        <v>0</v>
      </c>
      <c r="DJ72" s="38">
        <f t="shared" si="7"/>
        <v>133</v>
      </c>
      <c r="DK72" s="38">
        <f t="shared" si="8"/>
        <v>0</v>
      </c>
      <c r="DL72" s="38">
        <f t="shared" si="9"/>
        <v>2.5299999999999998</v>
      </c>
      <c r="DM72" s="38"/>
      <c r="DN72" s="33">
        <f>IF(VLOOKUP($A72,Sheet!$A$7:$DG$148,'TN01-04'!DN$11,0)="","",VLOOKUP($A72,Sheet!$A$7:$DG$148,'TN01-04'!DN$11,0))</f>
        <v>138</v>
      </c>
      <c r="DO72" s="36">
        <f>IF(VLOOKUP($A72,Sheet!$A$7:$DG$148,'TN01-04'!DO$11,0)="","",VLOOKUP($A72,Sheet!$A$7:$DG$148,'TN01-04'!DO$11,0))</f>
        <v>0</v>
      </c>
      <c r="DP72" s="28">
        <f>IF(VLOOKUP($A72,Sheet!$A$7:$DG$148,'TN01-04'!DP$11,0)="","",VLOOKUP($A72,Sheet!$A$7:$DG$148,'TN01-04'!DP$11,0))</f>
        <v>137</v>
      </c>
      <c r="DQ72" s="28">
        <f>IF(VLOOKUP($A72,Sheet!$A$7:$DG$148,'TN01-04'!DQ$11,0)="","",VLOOKUP($A72,Sheet!$A$7:$DG$148,'TN01-04'!DQ$11,0))</f>
        <v>138</v>
      </c>
      <c r="DR72" s="28">
        <f>IF(VLOOKUP($A72,Sheet!$A$7:$DG$148,'TN01-04'!DR$11,0)="","",VLOOKUP($A72,Sheet!$A$7:$DG$148,'TN01-04'!DR$11,0))</f>
        <v>6.49</v>
      </c>
      <c r="DS72" s="28">
        <f>IF(VLOOKUP($A72,Sheet!$A$7:$DG$148,'TN01-04'!DS$11,0)="","",VLOOKUP($A72,Sheet!$A$7:$DG$148,'TN01-04'!DS$11,0))</f>
        <v>2.5299999999999998</v>
      </c>
      <c r="DT72" s="28" t="str">
        <f>IF(VLOOKUP($A72,Sheet!$A$7:$DG$148,'TN01-04'!DT$11,0)="","",VLOOKUP($A72,Sheet!$A$7:$DG$148,'TN01-04'!DT$11,0))</f>
        <v/>
      </c>
      <c r="DU72" s="42">
        <f t="shared" si="10"/>
        <v>0</v>
      </c>
    </row>
    <row r="73" spans="1:125" ht="15.95" customHeight="1" x14ac:dyDescent="0.2">
      <c r="A73" s="25">
        <v>2220724227</v>
      </c>
      <c r="B73" s="26" t="s">
        <v>6</v>
      </c>
      <c r="C73" s="26" t="s">
        <v>78</v>
      </c>
      <c r="D73" s="26" t="s">
        <v>149</v>
      </c>
      <c r="E73" s="27">
        <v>35986</v>
      </c>
      <c r="F73" s="26" t="s">
        <v>209</v>
      </c>
      <c r="G73" s="26" t="s">
        <v>212</v>
      </c>
      <c r="H73" s="28">
        <f>HLOOKUP(VLOOKUP($A73,Sheet!$A$7:$DG$148,'TN01-04'!H$11,0),$H$1:$T$2,2,1)</f>
        <v>3.65</v>
      </c>
      <c r="I73" s="28">
        <f>HLOOKUP(VLOOKUP($A73,Sheet!$A$7:$DG$148,'TN01-04'!I$11,0),$H$1:$T$2,2,1)</f>
        <v>2.65</v>
      </c>
      <c r="J73" s="28">
        <f>HLOOKUP(VLOOKUP($A73,Sheet!$A$7:$DG$148,'TN01-04'!J$11,0),$H$1:$T$2,2,1)</f>
        <v>2.65</v>
      </c>
      <c r="K73" s="28">
        <f>HLOOKUP(VLOOKUP($A73,Sheet!$A$7:$DG$148,'TN01-04'!K$11,0),$H$1:$T$2,2,1)</f>
        <v>4</v>
      </c>
      <c r="L73" s="28">
        <f>HLOOKUP(VLOOKUP($A73,Sheet!$A$7:$DG$148,'TN01-04'!L$11,0),$H$1:$T$2,2,1)</f>
        <v>3.65</v>
      </c>
      <c r="M73" s="28">
        <f>HLOOKUP(VLOOKUP($A73,Sheet!$A$7:$DG$148,'TN01-04'!M$11,0),$H$1:$T$2,2,1)</f>
        <v>4</v>
      </c>
      <c r="N73" s="28">
        <f>HLOOKUP(VLOOKUP($A73,Sheet!$A$7:$DG$148,'TN01-04'!N$11,0),$H$1:$T$2,2,1)</f>
        <v>1.65</v>
      </c>
      <c r="O73" s="28">
        <f>HLOOKUP(VLOOKUP($A73,Sheet!$A$7:$DG$148,'TN01-04'!O$11,0),$H$1:$T$2,2,1)</f>
        <v>0</v>
      </c>
      <c r="P73" s="28">
        <f>HLOOKUP(VLOOKUP($A73,Sheet!$A$7:$DG$148,'TN01-04'!P$11,0),$H$1:$T$2,2,1)</f>
        <v>4</v>
      </c>
      <c r="Q73" s="28">
        <f>HLOOKUP(VLOOKUP($A73,Sheet!$A$7:$DG$148,'TN01-04'!Q$11,0),$H$1:$T$2,2,1)</f>
        <v>0</v>
      </c>
      <c r="R73" s="28">
        <f>HLOOKUP(VLOOKUP($A73,Sheet!$A$7:$DG$148,'TN01-04'!R$11,0),$H$1:$T$2,2,1)</f>
        <v>0</v>
      </c>
      <c r="S73" s="28">
        <f>HLOOKUP(VLOOKUP($A73,Sheet!$A$7:$DG$148,'TN01-04'!S$11,0),$H$1:$T$2,2,1)</f>
        <v>0</v>
      </c>
      <c r="T73" s="28">
        <f>HLOOKUP(VLOOKUP($A73,Sheet!$A$7:$DG$148,'TN01-04'!T$11,0),$H$1:$T$2,2,1)</f>
        <v>0</v>
      </c>
      <c r="U73" s="28">
        <f>HLOOKUP(VLOOKUP($A73,Sheet!$A$7:$DG$148,'TN01-04'!U$11,0),$H$1:$T$2,2,1)</f>
        <v>2.65</v>
      </c>
      <c r="V73" s="28">
        <f>HLOOKUP(VLOOKUP($A73,Sheet!$A$7:$DG$148,'TN01-04'!V$11,0),$H$1:$T$2,2,1)</f>
        <v>2.65</v>
      </c>
      <c r="W73" s="28">
        <f>HLOOKUP(VLOOKUP($A73,Sheet!$A$7:$DG$148,'TN01-04'!W$11,0),$H$1:$T$2,2,1)</f>
        <v>4</v>
      </c>
      <c r="X73" s="28">
        <f>HLOOKUP(VLOOKUP($A73,Sheet!$A$7:$DG$148,'TN01-04'!X$11,0),$H$1:$T$2,2,1)</f>
        <v>3.33</v>
      </c>
      <c r="Y73" s="28">
        <f>HLOOKUP(VLOOKUP($A73,Sheet!$A$7:$DG$148,'TN01-04'!Y$11,0),$H$1:$T$2,2,1)</f>
        <v>2.65</v>
      </c>
      <c r="Z73" s="28">
        <f>HLOOKUP(VLOOKUP($A73,Sheet!$A$7:$DG$148,'TN01-04'!Z$11,0),$H$1:$T$2,2,1)</f>
        <v>2.65</v>
      </c>
      <c r="AA73" s="28">
        <f>HLOOKUP(VLOOKUP($A73,Sheet!$A$7:$DG$148,'TN01-04'!AA$11,0),$H$1:$T$2,2,1)</f>
        <v>1.65</v>
      </c>
      <c r="AB73" s="28">
        <f>HLOOKUP(VLOOKUP($A73,Sheet!$A$7:$DG$148,'TN01-04'!AB$11,0),$H$1:$T$2,2,1)</f>
        <v>1.65</v>
      </c>
      <c r="AC73" s="28">
        <f>HLOOKUP(VLOOKUP($A73,Sheet!$A$7:$DG$148,'TN01-04'!AC$11,0),$H$1:$T$2,2,1)</f>
        <v>3</v>
      </c>
      <c r="AD73" s="28">
        <f>HLOOKUP(VLOOKUP($A73,Sheet!$A$7:$DG$148,'TN01-04'!AD$11,0),$H$1:$T$2,2,1)</f>
        <v>2</v>
      </c>
      <c r="AE73" s="28">
        <f>HLOOKUP(VLOOKUP($A73,Sheet!$A$7:$DG$148,'TN01-04'!AE$11,0),$H$1:$T$2,2,1)</f>
        <v>2.33</v>
      </c>
      <c r="AF73" s="28">
        <f>HLOOKUP(VLOOKUP($A73,Sheet!$A$7:$DG$148,'TN01-04'!AF$11,0),$H$1:$T$2,2,1)</f>
        <v>3</v>
      </c>
      <c r="AG73" s="28">
        <f>HLOOKUP(VLOOKUP($A73,Sheet!$A$7:$DG$148,'TN01-04'!AG$11,0),$H$1:$T$2,2,1)</f>
        <v>3.33</v>
      </c>
      <c r="AH73" s="28">
        <f>HLOOKUP(VLOOKUP($A73,Sheet!$A$7:$DG$148,'TN01-04'!AH$11,0),$H$1:$T$2,2,1)</f>
        <v>1.65</v>
      </c>
      <c r="AI73" s="28">
        <f>HLOOKUP(VLOOKUP($A73,Sheet!$A$7:$DG$148,'TN01-04'!AI$11,0),$H$1:$T$2,2,1)</f>
        <v>1.65</v>
      </c>
      <c r="AJ73" s="28">
        <f>HLOOKUP(VLOOKUP($A73,Sheet!$A$7:$DG$148,'TN01-04'!AJ$11,0),$H$1:$T$2,2,1)</f>
        <v>3.33</v>
      </c>
      <c r="AK73" s="33">
        <f>IF(VLOOKUP($A73,Sheet!$A$7:$DG$148,'TN01-04'!AK$11,0)="","",VLOOKUP($A73,Sheet!$A$7:$DG$148,'TN01-04'!AK$11,0))</f>
        <v>51</v>
      </c>
      <c r="AL73" s="36">
        <f>IF(VLOOKUP($A73,Sheet!$A$7:$DG$148,'TN01-04'!AL$11,0)="","",VLOOKUP($A73,Sheet!$A$7:$DG$148,'TN01-04'!AL$11,0))</f>
        <v>0</v>
      </c>
      <c r="AM73" s="28">
        <f>HLOOKUP(VLOOKUP($A73,Sheet!$A$7:$DG$148,'TN01-04'!AM$11,0),$H$1:$T$2,2,1)</f>
        <v>3</v>
      </c>
      <c r="AN73" s="28">
        <f>HLOOKUP(VLOOKUP($A73,Sheet!$A$7:$DG$148,'TN01-04'!AN$11,0),$H$1:$T$2,2,1)</f>
        <v>2.65</v>
      </c>
      <c r="AO73" s="28">
        <f>HLOOKUP(VLOOKUP($A73,Sheet!$A$7:$DG$148,'TN01-04'!AO$11,0),$H$1:$T$2,2,1)</f>
        <v>4</v>
      </c>
      <c r="AP73" s="28">
        <f>HLOOKUP(VLOOKUP($A73,Sheet!$A$7:$DG$148,'TN01-04'!AP$11,0),$H$1:$T$2,2,1)</f>
        <v>0</v>
      </c>
      <c r="AQ73" s="28">
        <f>HLOOKUP(VLOOKUP($A73,Sheet!$A$7:$DG$148,'TN01-04'!AQ$11,0),$H$1:$T$2,2,1)</f>
        <v>0</v>
      </c>
      <c r="AR73" s="28">
        <f>HLOOKUP(VLOOKUP($A73,Sheet!$A$7:$DG$148,'TN01-04'!AR$11,0),$H$1:$T$2,2,1)</f>
        <v>0</v>
      </c>
      <c r="AS73" s="28">
        <f>HLOOKUP(VLOOKUP($A73,Sheet!$A$7:$DG$148,'TN01-04'!AS$11,0),$H$1:$T$2,2,1)</f>
        <v>0</v>
      </c>
      <c r="AT73" s="28">
        <f>HLOOKUP(VLOOKUP($A73,Sheet!$A$7:$DG$148,'TN01-04'!AT$11,0),$H$1:$T$2,2,1)</f>
        <v>0</v>
      </c>
      <c r="AU73" s="28">
        <f>HLOOKUP(VLOOKUP($A73,Sheet!$A$7:$DG$148,'TN01-04'!AU$11,0),$H$1:$T$2,2,1)</f>
        <v>2.65</v>
      </c>
      <c r="AV73" s="28">
        <f>HLOOKUP(VLOOKUP($A73,Sheet!$A$7:$DG$148,'TN01-04'!AV$11,0),$H$1:$T$2,2,1)</f>
        <v>0</v>
      </c>
      <c r="AW73" s="28">
        <f>HLOOKUP(VLOOKUP($A73,Sheet!$A$7:$DG$148,'TN01-04'!AW$11,0),$H$1:$T$2,2,1)</f>
        <v>0</v>
      </c>
      <c r="AX73" s="28">
        <f>HLOOKUP(VLOOKUP($A73,Sheet!$A$7:$DG$148,'TN01-04'!AX$11,0),$H$1:$T$2,2,1)</f>
        <v>0</v>
      </c>
      <c r="AY73" s="28">
        <f>HLOOKUP(VLOOKUP($A73,Sheet!$A$7:$DG$148,'TN01-04'!AY$11,0),$H$1:$T$2,2,1)</f>
        <v>0</v>
      </c>
      <c r="AZ73" s="28">
        <f>HLOOKUP(VLOOKUP($A73,Sheet!$A$7:$DG$148,'TN01-04'!AZ$11,0),$H$1:$T$2,2,1)</f>
        <v>0</v>
      </c>
      <c r="BA73" s="28">
        <f>HLOOKUP(VLOOKUP($A73,Sheet!$A$7:$DG$148,'TN01-04'!BA$11,0),$H$1:$T$2,2,1)</f>
        <v>3.33</v>
      </c>
      <c r="BB73" s="33">
        <f>IF(VLOOKUP($A73,Sheet!$A$7:$DG$148,'TN01-04'!BB$11,0)="","",VLOOKUP($A73,Sheet!$A$7:$DG$148,'TN01-04'!BB$11,0))</f>
        <v>5</v>
      </c>
      <c r="BC73" s="36">
        <f>IF(VLOOKUP($A73,Sheet!$A$7:$DG$148,'TN01-04'!BC$11,0)="","",VLOOKUP($A73,Sheet!$A$7:$DG$148,'TN01-04'!BC$11,0))</f>
        <v>0</v>
      </c>
      <c r="BD73" s="28">
        <f>HLOOKUP(VLOOKUP($A73,Sheet!$A$7:$DG$148,'TN01-04'!BD$11,0),$H$1:$T$2,2,1)</f>
        <v>2.33</v>
      </c>
      <c r="BE73" s="28">
        <f>HLOOKUP(VLOOKUP($A73,Sheet!$A$7:$DG$148,'TN01-04'!BE$11,0),$H$1:$T$2,2,1)</f>
        <v>2.33</v>
      </c>
      <c r="BF73" s="28">
        <f>HLOOKUP(VLOOKUP($A73,Sheet!$A$7:$DG$148,'TN01-04'!BF$11,0),$H$1:$T$2,2,1)</f>
        <v>4</v>
      </c>
      <c r="BG73" s="28">
        <f>HLOOKUP(VLOOKUP($A73,Sheet!$A$7:$DG$148,'TN01-04'!BG$11,0),$H$1:$T$2,2,1)</f>
        <v>1.65</v>
      </c>
      <c r="BH73" s="28">
        <f>HLOOKUP(VLOOKUP($A73,Sheet!$A$7:$DG$148,'TN01-04'!BH$11,0),$H$1:$T$2,2,1)</f>
        <v>2.33</v>
      </c>
      <c r="BI73" s="28">
        <f>HLOOKUP(VLOOKUP($A73,Sheet!$A$7:$DG$148,'TN01-04'!BI$11,0),$H$1:$T$2,2,1)</f>
        <v>3</v>
      </c>
      <c r="BJ73" s="28">
        <f>HLOOKUP(VLOOKUP($A73,Sheet!$A$7:$DG$148,'TN01-04'!BJ$11,0),$H$1:$T$2,2,1)</f>
        <v>3.33</v>
      </c>
      <c r="BK73" s="28">
        <f>HLOOKUP(VLOOKUP($A73,Sheet!$A$7:$DG$148,'TN01-04'!BK$11,0),$H$1:$T$2,2,1)</f>
        <v>2.33</v>
      </c>
      <c r="BL73" s="28">
        <f>HLOOKUP(VLOOKUP($A73,Sheet!$A$7:$DG$148,'TN01-04'!BL$11,0),$H$1:$T$2,2,1)</f>
        <v>3</v>
      </c>
      <c r="BM73" s="28">
        <f>HLOOKUP(VLOOKUP($A73,Sheet!$A$7:$DG$148,'TN01-04'!BM$11,0),$H$1:$T$2,2,1)</f>
        <v>3</v>
      </c>
      <c r="BN73" s="28">
        <f>HLOOKUP(VLOOKUP($A73,Sheet!$A$7:$DG$148,'TN01-04'!BN$11,0),$H$1:$T$2,2,1)</f>
        <v>3</v>
      </c>
      <c r="BO73" s="28">
        <f>HLOOKUP(VLOOKUP($A73,Sheet!$A$7:$DG$148,'TN01-04'!BO$11,0),$H$1:$T$2,2,1)</f>
        <v>3.33</v>
      </c>
      <c r="BP73" s="28">
        <f>HLOOKUP(VLOOKUP($A73,Sheet!$A$7:$DG$148,'TN01-04'!BP$11,0),$H$1:$T$2,2,1)</f>
        <v>3</v>
      </c>
      <c r="BQ73" s="28">
        <f>HLOOKUP(VLOOKUP($A73,Sheet!$A$7:$DG$148,'TN01-04'!BQ$11,0),$H$1:$T$2,2,1)</f>
        <v>2.65</v>
      </c>
      <c r="BR73" s="28">
        <f>HLOOKUP(VLOOKUP($A73,Sheet!$A$7:$DG$148,'TN01-04'!BR$11,0),$H$1:$T$2,2,1)</f>
        <v>0</v>
      </c>
      <c r="BS73" s="28">
        <f>HLOOKUP(VLOOKUP($A73,Sheet!$A$7:$DG$148,'TN01-04'!BS$11,0),$H$1:$T$2,2,1)</f>
        <v>1.65</v>
      </c>
      <c r="BT73" s="28">
        <f>HLOOKUP(VLOOKUP($A73,Sheet!$A$7:$DG$148,'TN01-04'!BT$11,0),$H$1:$T$2,2,1)</f>
        <v>2.33</v>
      </c>
      <c r="BU73" s="28">
        <f>HLOOKUP(VLOOKUP($A73,Sheet!$A$7:$DG$148,'TN01-04'!BU$11,0),$H$1:$T$2,2,1)</f>
        <v>2.33</v>
      </c>
      <c r="BV73" s="28">
        <f>HLOOKUP(VLOOKUP($A73,Sheet!$A$7:$DG$148,'TN01-04'!BV$11,0),$H$1:$T$2,2,1)</f>
        <v>3.33</v>
      </c>
      <c r="BW73" s="28">
        <f>HLOOKUP(VLOOKUP($A73,Sheet!$A$7:$DG$148,'TN01-04'!BW$11,0),$H$1:$T$2,2,1)</f>
        <v>2.33</v>
      </c>
      <c r="BX73" s="33">
        <f>IF(VLOOKUP($A73,Sheet!$A$7:$DG$148,'TN01-04'!BX$11,0)="","",VLOOKUP($A73,Sheet!$A$7:$DG$148,'TN01-04'!BX$11,0))</f>
        <v>50</v>
      </c>
      <c r="BY73" s="36">
        <f>IF(VLOOKUP($A73,Sheet!$A$7:$DG$148,'TN01-04'!BY$11,0)="","",VLOOKUP($A73,Sheet!$A$7:$DG$148,'TN01-04'!BY$11,0))</f>
        <v>0</v>
      </c>
      <c r="BZ73" s="28">
        <f>HLOOKUP(VLOOKUP($A73,Sheet!$A$7:$DG$148,'TN01-04'!BZ$11,0),$H$1:$T$2,2,1)</f>
        <v>4</v>
      </c>
      <c r="CA73" s="28">
        <f>HLOOKUP(VLOOKUP($A73,Sheet!$A$7:$DG$148,'TN01-04'!CA$11,0),$H$1:$T$2,2,1)</f>
        <v>0</v>
      </c>
      <c r="CB73" s="28">
        <f>HLOOKUP(VLOOKUP($A73,Sheet!$A$7:$DG$148,'TN01-04'!CB$11,0),$H$1:$T$2,2,1)</f>
        <v>4</v>
      </c>
      <c r="CC73" s="28">
        <f>HLOOKUP(VLOOKUP($A73,Sheet!$A$7:$DG$148,'TN01-04'!CC$11,0),$H$1:$T$2,2,1)</f>
        <v>0</v>
      </c>
      <c r="CD73" s="28">
        <f>HLOOKUP(VLOOKUP($A73,Sheet!$A$7:$DG$148,'TN01-04'!CD$11,0),$H$1:$T$2,2,1)</f>
        <v>2.33</v>
      </c>
      <c r="CE73" s="28">
        <f>HLOOKUP(VLOOKUP($A73,Sheet!$A$7:$DG$148,'TN01-04'!CE$11,0),$H$1:$T$2,2,1)</f>
        <v>3</v>
      </c>
      <c r="CF73" s="28">
        <f>HLOOKUP(VLOOKUP($A73,Sheet!$A$7:$DG$148,'TN01-04'!CF$11,0),$H$1:$T$2,2,1)</f>
        <v>4</v>
      </c>
      <c r="CG73" s="28">
        <f>HLOOKUP(VLOOKUP($A73,Sheet!$A$7:$DG$148,'TN01-04'!CG$11,0),$H$1:$T$2,2,1)</f>
        <v>1.65</v>
      </c>
      <c r="CH73" s="28">
        <f>HLOOKUP(VLOOKUP($A73,Sheet!$A$7:$DG$148,'TN01-04'!CH$11,0),$H$1:$T$2,2,1)</f>
        <v>0</v>
      </c>
      <c r="CI73" s="28">
        <f>HLOOKUP(VLOOKUP($A73,Sheet!$A$7:$DG$148,'TN01-04'!CI$11,0),$H$1:$T$2,2,1)</f>
        <v>2.33</v>
      </c>
      <c r="CJ73" s="28">
        <f>HLOOKUP(VLOOKUP($A73,Sheet!$A$7:$DG$148,'TN01-04'!CJ$11,0),$H$1:$T$2,2,1)</f>
        <v>0</v>
      </c>
      <c r="CK73" s="28">
        <f>HLOOKUP(VLOOKUP($A73,Sheet!$A$7:$DG$148,'TN01-04'!CK$11,0),$H$1:$T$2,2,1)</f>
        <v>0</v>
      </c>
      <c r="CL73" s="28">
        <f>HLOOKUP(VLOOKUP($A73,Sheet!$A$7:$DG$148,'TN01-04'!CL$11,0),$H$1:$T$2,2,1)</f>
        <v>0</v>
      </c>
      <c r="CM73" s="28">
        <f>HLOOKUP(VLOOKUP($A73,Sheet!$A$7:$DG$148,'TN01-04'!CM$11,0),$H$1:$T$2,2,1)</f>
        <v>0</v>
      </c>
      <c r="CN73" s="28">
        <f>HLOOKUP(VLOOKUP($A73,Sheet!$A$7:$DG$148,'TN01-04'!CN$11,0),$H$1:$T$2,2,1)</f>
        <v>2</v>
      </c>
      <c r="CO73" s="28">
        <f>HLOOKUP(VLOOKUP($A73,Sheet!$A$7:$DG$148,'TN01-04'!CO$11,0),$H$1:$T$2,2,1)</f>
        <v>2.65</v>
      </c>
      <c r="CP73" s="28">
        <f>HLOOKUP(VLOOKUP($A73,Sheet!$A$7:$DG$148,'TN01-04'!CP$11,0),$H$1:$T$2,2,1)</f>
        <v>4</v>
      </c>
      <c r="CQ73" s="28">
        <f>HLOOKUP(VLOOKUP($A73,Sheet!$A$7:$DG$148,'TN01-04'!CQ$11,0),$H$1:$T$2,2,1)</f>
        <v>2</v>
      </c>
      <c r="CR73" s="28">
        <f>HLOOKUP(VLOOKUP($A73,Sheet!$A$7:$DG$148,'TN01-04'!CR$11,0),$H$1:$T$2,2,1)</f>
        <v>3.65</v>
      </c>
      <c r="CS73" s="33">
        <f>IF(VLOOKUP($A73,Sheet!$A$7:$DG$148,'TN01-04'!CS$11,0)="","",VLOOKUP($A73,Sheet!$A$7:$DG$148,'TN01-04'!CS$11,0))</f>
        <v>27</v>
      </c>
      <c r="CT73" s="36">
        <f>IF(VLOOKUP($A73,Sheet!$A$7:$DG$148,'TN01-04'!CT$11,0)="","",VLOOKUP($A73,Sheet!$A$7:$DG$148,'TN01-04'!CT$11,0))</f>
        <v>0</v>
      </c>
      <c r="CU73" s="38">
        <f t="shared" si="2"/>
        <v>128</v>
      </c>
      <c r="CV73" s="38">
        <f t="shared" si="2"/>
        <v>0</v>
      </c>
      <c r="CW73" s="38">
        <f t="shared" si="3"/>
        <v>0</v>
      </c>
      <c r="CX73" s="38">
        <f t="shared" si="4"/>
        <v>128</v>
      </c>
      <c r="CY73" s="38">
        <f t="shared" si="5"/>
        <v>2.77</v>
      </c>
      <c r="CZ73" s="38"/>
      <c r="DA73" s="28">
        <f>HLOOKUP(VLOOKUP($A73,Sheet!$A$7:$DG$148,'TN01-04'!DA$11,0),$H$1:$T$2,2,1)</f>
        <v>0</v>
      </c>
      <c r="DB73" s="28">
        <f>HLOOKUP(VLOOKUP($A73,Sheet!$A$7:$DG$148,'TN01-04'!DB$11,0),$H$1:$T$2,2,1)</f>
        <v>0</v>
      </c>
      <c r="DC73" s="28">
        <f>HLOOKUP(VLOOKUP($A73,Sheet!$A$7:$DG$148,'TN01-04'!DC$11,0),$H$1:$T$2,2,1)</f>
        <v>3</v>
      </c>
      <c r="DD73" s="28">
        <f>HLOOKUP(VLOOKUP($A73,Sheet!$A$7:$DG$148,'TN01-04'!DD$11,0),$H$1:$T$2,2,1)</f>
        <v>0</v>
      </c>
      <c r="DE73" s="38"/>
      <c r="DF73" s="38">
        <f t="shared" si="6"/>
        <v>3</v>
      </c>
      <c r="DG73" s="38"/>
      <c r="DH73" s="33">
        <f>IF(VLOOKUP($A73,Sheet!$A$7:$DG$148,'TN01-04'!DH$11,0)="","",VLOOKUP($A73,Sheet!$A$7:$DG$148,'TN01-04'!DH$11,0))</f>
        <v>5</v>
      </c>
      <c r="DI73" s="36">
        <f>IF(VLOOKUP($A73,Sheet!$A$7:$DG$148,'TN01-04'!DI$11,0)="","",VLOOKUP($A73,Sheet!$A$7:$DG$148,'TN01-04'!DI$11,0))</f>
        <v>0</v>
      </c>
      <c r="DJ73" s="38">
        <f t="shared" si="7"/>
        <v>133</v>
      </c>
      <c r="DK73" s="38">
        <f t="shared" si="8"/>
        <v>0</v>
      </c>
      <c r="DL73" s="38">
        <f t="shared" si="9"/>
        <v>2.78</v>
      </c>
      <c r="DM73" s="38"/>
      <c r="DN73" s="33">
        <f>IF(VLOOKUP($A73,Sheet!$A$7:$DG$148,'TN01-04'!DN$11,0)="","",VLOOKUP($A73,Sheet!$A$7:$DG$148,'TN01-04'!DN$11,0))</f>
        <v>138</v>
      </c>
      <c r="DO73" s="36">
        <f>IF(VLOOKUP($A73,Sheet!$A$7:$DG$148,'TN01-04'!DO$11,0)="","",VLOOKUP($A73,Sheet!$A$7:$DG$148,'TN01-04'!DO$11,0))</f>
        <v>0</v>
      </c>
      <c r="DP73" s="28">
        <f>IF(VLOOKUP($A73,Sheet!$A$7:$DG$148,'TN01-04'!DP$11,0)="","",VLOOKUP($A73,Sheet!$A$7:$DG$148,'TN01-04'!DP$11,0))</f>
        <v>137</v>
      </c>
      <c r="DQ73" s="28">
        <f>IF(VLOOKUP($A73,Sheet!$A$7:$DG$148,'TN01-04'!DQ$11,0)="","",VLOOKUP($A73,Sheet!$A$7:$DG$148,'TN01-04'!DQ$11,0))</f>
        <v>138</v>
      </c>
      <c r="DR73" s="28">
        <f>IF(VLOOKUP($A73,Sheet!$A$7:$DG$148,'TN01-04'!DR$11,0)="","",VLOOKUP($A73,Sheet!$A$7:$DG$148,'TN01-04'!DR$11,0))</f>
        <v>6.88</v>
      </c>
      <c r="DS73" s="28">
        <f>IF(VLOOKUP($A73,Sheet!$A$7:$DG$148,'TN01-04'!DS$11,0)="","",VLOOKUP($A73,Sheet!$A$7:$DG$148,'TN01-04'!DS$11,0))</f>
        <v>2.78</v>
      </c>
      <c r="DT73" s="28" t="str">
        <f>IF(VLOOKUP($A73,Sheet!$A$7:$DG$148,'TN01-04'!DT$11,0)="","",VLOOKUP($A73,Sheet!$A$7:$DG$148,'TN01-04'!DT$11,0))</f>
        <v/>
      </c>
      <c r="DU73" s="42">
        <f t="shared" si="10"/>
        <v>0</v>
      </c>
    </row>
    <row r="74" spans="1:125" ht="15.95" customHeight="1" x14ac:dyDescent="0.2">
      <c r="A74" s="25">
        <v>2220727316</v>
      </c>
      <c r="B74" s="26" t="s">
        <v>13</v>
      </c>
      <c r="C74" s="26" t="s">
        <v>79</v>
      </c>
      <c r="D74" s="26" t="s">
        <v>149</v>
      </c>
      <c r="E74" s="27">
        <v>35936</v>
      </c>
      <c r="F74" s="26" t="s">
        <v>209</v>
      </c>
      <c r="G74" s="26" t="s">
        <v>212</v>
      </c>
      <c r="H74" s="28">
        <f>HLOOKUP(VLOOKUP($A74,Sheet!$A$7:$DG$148,'TN01-04'!H$11,0),$H$1:$T$2,2,1)</f>
        <v>4</v>
      </c>
      <c r="I74" s="28">
        <f>HLOOKUP(VLOOKUP($A74,Sheet!$A$7:$DG$148,'TN01-04'!I$11,0),$H$1:$T$2,2,1)</f>
        <v>2.65</v>
      </c>
      <c r="J74" s="28">
        <f>HLOOKUP(VLOOKUP($A74,Sheet!$A$7:$DG$148,'TN01-04'!J$11,0),$H$1:$T$2,2,1)</f>
        <v>3</v>
      </c>
      <c r="K74" s="28">
        <f>HLOOKUP(VLOOKUP($A74,Sheet!$A$7:$DG$148,'TN01-04'!K$11,0),$H$1:$T$2,2,1)</f>
        <v>4</v>
      </c>
      <c r="L74" s="28">
        <f>HLOOKUP(VLOOKUP($A74,Sheet!$A$7:$DG$148,'TN01-04'!L$11,0),$H$1:$T$2,2,1)</f>
        <v>2.65</v>
      </c>
      <c r="M74" s="28">
        <f>HLOOKUP(VLOOKUP($A74,Sheet!$A$7:$DG$148,'TN01-04'!M$11,0),$H$1:$T$2,2,1)</f>
        <v>3</v>
      </c>
      <c r="N74" s="28">
        <f>HLOOKUP(VLOOKUP($A74,Sheet!$A$7:$DG$148,'TN01-04'!N$11,0),$H$1:$T$2,2,1)</f>
        <v>3</v>
      </c>
      <c r="O74" s="28">
        <f>HLOOKUP(VLOOKUP($A74,Sheet!$A$7:$DG$148,'TN01-04'!O$11,0),$H$1:$T$2,2,1)</f>
        <v>0</v>
      </c>
      <c r="P74" s="28">
        <f>HLOOKUP(VLOOKUP($A74,Sheet!$A$7:$DG$148,'TN01-04'!P$11,0),$H$1:$T$2,2,1)</f>
        <v>2.33</v>
      </c>
      <c r="Q74" s="28">
        <f>HLOOKUP(VLOOKUP($A74,Sheet!$A$7:$DG$148,'TN01-04'!Q$11,0),$H$1:$T$2,2,1)</f>
        <v>0</v>
      </c>
      <c r="R74" s="28">
        <f>HLOOKUP(VLOOKUP($A74,Sheet!$A$7:$DG$148,'TN01-04'!R$11,0),$H$1:$T$2,2,1)</f>
        <v>0</v>
      </c>
      <c r="S74" s="28">
        <f>HLOOKUP(VLOOKUP($A74,Sheet!$A$7:$DG$148,'TN01-04'!S$11,0),$H$1:$T$2,2,1)</f>
        <v>0</v>
      </c>
      <c r="T74" s="28">
        <f>HLOOKUP(VLOOKUP($A74,Sheet!$A$7:$DG$148,'TN01-04'!T$11,0),$H$1:$T$2,2,1)</f>
        <v>0</v>
      </c>
      <c r="U74" s="28">
        <f>HLOOKUP(VLOOKUP($A74,Sheet!$A$7:$DG$148,'TN01-04'!U$11,0),$H$1:$T$2,2,1)</f>
        <v>3</v>
      </c>
      <c r="V74" s="28">
        <f>HLOOKUP(VLOOKUP($A74,Sheet!$A$7:$DG$148,'TN01-04'!V$11,0),$H$1:$T$2,2,1)</f>
        <v>2</v>
      </c>
      <c r="W74" s="28">
        <f>HLOOKUP(VLOOKUP($A74,Sheet!$A$7:$DG$148,'TN01-04'!W$11,0),$H$1:$T$2,2,1)</f>
        <v>4</v>
      </c>
      <c r="X74" s="28">
        <f>HLOOKUP(VLOOKUP($A74,Sheet!$A$7:$DG$148,'TN01-04'!X$11,0),$H$1:$T$2,2,1)</f>
        <v>3.33</v>
      </c>
      <c r="Y74" s="28">
        <f>HLOOKUP(VLOOKUP($A74,Sheet!$A$7:$DG$148,'TN01-04'!Y$11,0),$H$1:$T$2,2,1)</f>
        <v>3</v>
      </c>
      <c r="Z74" s="28">
        <f>HLOOKUP(VLOOKUP($A74,Sheet!$A$7:$DG$148,'TN01-04'!Z$11,0),$H$1:$T$2,2,1)</f>
        <v>2.65</v>
      </c>
      <c r="AA74" s="28">
        <f>HLOOKUP(VLOOKUP($A74,Sheet!$A$7:$DG$148,'TN01-04'!AA$11,0),$H$1:$T$2,2,1)</f>
        <v>2.33</v>
      </c>
      <c r="AB74" s="28">
        <f>HLOOKUP(VLOOKUP($A74,Sheet!$A$7:$DG$148,'TN01-04'!AB$11,0),$H$1:$T$2,2,1)</f>
        <v>1.65</v>
      </c>
      <c r="AC74" s="28">
        <f>HLOOKUP(VLOOKUP($A74,Sheet!$A$7:$DG$148,'TN01-04'!AC$11,0),$H$1:$T$2,2,1)</f>
        <v>2.65</v>
      </c>
      <c r="AD74" s="28">
        <f>HLOOKUP(VLOOKUP($A74,Sheet!$A$7:$DG$148,'TN01-04'!AD$11,0),$H$1:$T$2,2,1)</f>
        <v>1.65</v>
      </c>
      <c r="AE74" s="28">
        <f>HLOOKUP(VLOOKUP($A74,Sheet!$A$7:$DG$148,'TN01-04'!AE$11,0),$H$1:$T$2,2,1)</f>
        <v>2.33</v>
      </c>
      <c r="AF74" s="28">
        <f>HLOOKUP(VLOOKUP($A74,Sheet!$A$7:$DG$148,'TN01-04'!AF$11,0),$H$1:$T$2,2,1)</f>
        <v>3</v>
      </c>
      <c r="AG74" s="28">
        <f>HLOOKUP(VLOOKUP($A74,Sheet!$A$7:$DG$148,'TN01-04'!AG$11,0),$H$1:$T$2,2,1)</f>
        <v>1</v>
      </c>
      <c r="AH74" s="28">
        <f>HLOOKUP(VLOOKUP($A74,Sheet!$A$7:$DG$148,'TN01-04'!AH$11,0),$H$1:$T$2,2,1)</f>
        <v>2.33</v>
      </c>
      <c r="AI74" s="28">
        <f>HLOOKUP(VLOOKUP($A74,Sheet!$A$7:$DG$148,'TN01-04'!AI$11,0),$H$1:$T$2,2,1)</f>
        <v>2.33</v>
      </c>
      <c r="AJ74" s="28">
        <f>HLOOKUP(VLOOKUP($A74,Sheet!$A$7:$DG$148,'TN01-04'!AJ$11,0),$H$1:$T$2,2,1)</f>
        <v>1.65</v>
      </c>
      <c r="AK74" s="33">
        <f>IF(VLOOKUP($A74,Sheet!$A$7:$DG$148,'TN01-04'!AK$11,0)="","",VLOOKUP($A74,Sheet!$A$7:$DG$148,'TN01-04'!AK$11,0))</f>
        <v>51</v>
      </c>
      <c r="AL74" s="36">
        <f>IF(VLOOKUP($A74,Sheet!$A$7:$DG$148,'TN01-04'!AL$11,0)="","",VLOOKUP($A74,Sheet!$A$7:$DG$148,'TN01-04'!AL$11,0))</f>
        <v>0</v>
      </c>
      <c r="AM74" s="28">
        <f>HLOOKUP(VLOOKUP($A74,Sheet!$A$7:$DG$148,'TN01-04'!AM$11,0),$H$1:$T$2,2,1)</f>
        <v>3.33</v>
      </c>
      <c r="AN74" s="28">
        <f>HLOOKUP(VLOOKUP($A74,Sheet!$A$7:$DG$148,'TN01-04'!AN$11,0),$H$1:$T$2,2,1)</f>
        <v>4</v>
      </c>
      <c r="AO74" s="28">
        <f>HLOOKUP(VLOOKUP($A74,Sheet!$A$7:$DG$148,'TN01-04'!AO$11,0),$H$1:$T$2,2,1)</f>
        <v>4</v>
      </c>
      <c r="AP74" s="28">
        <f>HLOOKUP(VLOOKUP($A74,Sheet!$A$7:$DG$148,'TN01-04'!AP$11,0),$H$1:$T$2,2,1)</f>
        <v>0</v>
      </c>
      <c r="AQ74" s="28">
        <f>HLOOKUP(VLOOKUP($A74,Sheet!$A$7:$DG$148,'TN01-04'!AQ$11,0),$H$1:$T$2,2,1)</f>
        <v>0</v>
      </c>
      <c r="AR74" s="28">
        <f>HLOOKUP(VLOOKUP($A74,Sheet!$A$7:$DG$148,'TN01-04'!AR$11,0),$H$1:$T$2,2,1)</f>
        <v>0</v>
      </c>
      <c r="AS74" s="28">
        <f>HLOOKUP(VLOOKUP($A74,Sheet!$A$7:$DG$148,'TN01-04'!AS$11,0),$H$1:$T$2,2,1)</f>
        <v>0</v>
      </c>
      <c r="AT74" s="28">
        <f>HLOOKUP(VLOOKUP($A74,Sheet!$A$7:$DG$148,'TN01-04'!AT$11,0),$H$1:$T$2,2,1)</f>
        <v>0</v>
      </c>
      <c r="AU74" s="28">
        <f>HLOOKUP(VLOOKUP($A74,Sheet!$A$7:$DG$148,'TN01-04'!AU$11,0),$H$1:$T$2,2,1)</f>
        <v>4</v>
      </c>
      <c r="AV74" s="28">
        <f>HLOOKUP(VLOOKUP($A74,Sheet!$A$7:$DG$148,'TN01-04'!AV$11,0),$H$1:$T$2,2,1)</f>
        <v>0</v>
      </c>
      <c r="AW74" s="28">
        <f>HLOOKUP(VLOOKUP($A74,Sheet!$A$7:$DG$148,'TN01-04'!AW$11,0),$H$1:$T$2,2,1)</f>
        <v>0</v>
      </c>
      <c r="AX74" s="28">
        <f>HLOOKUP(VLOOKUP($A74,Sheet!$A$7:$DG$148,'TN01-04'!AX$11,0),$H$1:$T$2,2,1)</f>
        <v>0</v>
      </c>
      <c r="AY74" s="28">
        <f>HLOOKUP(VLOOKUP($A74,Sheet!$A$7:$DG$148,'TN01-04'!AY$11,0),$H$1:$T$2,2,1)</f>
        <v>0</v>
      </c>
      <c r="AZ74" s="28">
        <f>HLOOKUP(VLOOKUP($A74,Sheet!$A$7:$DG$148,'TN01-04'!AZ$11,0),$H$1:$T$2,2,1)</f>
        <v>0</v>
      </c>
      <c r="BA74" s="28">
        <f>HLOOKUP(VLOOKUP($A74,Sheet!$A$7:$DG$148,'TN01-04'!BA$11,0),$H$1:$T$2,2,1)</f>
        <v>3</v>
      </c>
      <c r="BB74" s="33">
        <f>IF(VLOOKUP($A74,Sheet!$A$7:$DG$148,'TN01-04'!BB$11,0)="","",VLOOKUP($A74,Sheet!$A$7:$DG$148,'TN01-04'!BB$11,0))</f>
        <v>5</v>
      </c>
      <c r="BC74" s="36">
        <f>IF(VLOOKUP($A74,Sheet!$A$7:$DG$148,'TN01-04'!BC$11,0)="","",VLOOKUP($A74,Sheet!$A$7:$DG$148,'TN01-04'!BC$11,0))</f>
        <v>0</v>
      </c>
      <c r="BD74" s="28">
        <f>HLOOKUP(VLOOKUP($A74,Sheet!$A$7:$DG$148,'TN01-04'!BD$11,0),$H$1:$T$2,2,1)</f>
        <v>1.65</v>
      </c>
      <c r="BE74" s="28">
        <f>HLOOKUP(VLOOKUP($A74,Sheet!$A$7:$DG$148,'TN01-04'!BE$11,0),$H$1:$T$2,2,1)</f>
        <v>1.65</v>
      </c>
      <c r="BF74" s="28">
        <f>HLOOKUP(VLOOKUP($A74,Sheet!$A$7:$DG$148,'TN01-04'!BF$11,0),$H$1:$T$2,2,1)</f>
        <v>3</v>
      </c>
      <c r="BG74" s="28">
        <f>HLOOKUP(VLOOKUP($A74,Sheet!$A$7:$DG$148,'TN01-04'!BG$11,0),$H$1:$T$2,2,1)</f>
        <v>2</v>
      </c>
      <c r="BH74" s="28">
        <f>HLOOKUP(VLOOKUP($A74,Sheet!$A$7:$DG$148,'TN01-04'!BH$11,0),$H$1:$T$2,2,1)</f>
        <v>2.33</v>
      </c>
      <c r="BI74" s="28">
        <f>HLOOKUP(VLOOKUP($A74,Sheet!$A$7:$DG$148,'TN01-04'!BI$11,0),$H$1:$T$2,2,1)</f>
        <v>2</v>
      </c>
      <c r="BJ74" s="28">
        <f>HLOOKUP(VLOOKUP($A74,Sheet!$A$7:$DG$148,'TN01-04'!BJ$11,0),$H$1:$T$2,2,1)</f>
        <v>3</v>
      </c>
      <c r="BK74" s="28">
        <f>HLOOKUP(VLOOKUP($A74,Sheet!$A$7:$DG$148,'TN01-04'!BK$11,0),$H$1:$T$2,2,1)</f>
        <v>2.65</v>
      </c>
      <c r="BL74" s="28">
        <f>HLOOKUP(VLOOKUP($A74,Sheet!$A$7:$DG$148,'TN01-04'!BL$11,0),$H$1:$T$2,2,1)</f>
        <v>2</v>
      </c>
      <c r="BM74" s="28">
        <f>HLOOKUP(VLOOKUP($A74,Sheet!$A$7:$DG$148,'TN01-04'!BM$11,0),$H$1:$T$2,2,1)</f>
        <v>1.65</v>
      </c>
      <c r="BN74" s="28">
        <f>HLOOKUP(VLOOKUP($A74,Sheet!$A$7:$DG$148,'TN01-04'!BN$11,0),$H$1:$T$2,2,1)</f>
        <v>1.65</v>
      </c>
      <c r="BO74" s="28">
        <f>HLOOKUP(VLOOKUP($A74,Sheet!$A$7:$DG$148,'TN01-04'!BO$11,0),$H$1:$T$2,2,1)</f>
        <v>2.65</v>
      </c>
      <c r="BP74" s="28">
        <f>HLOOKUP(VLOOKUP($A74,Sheet!$A$7:$DG$148,'TN01-04'!BP$11,0),$H$1:$T$2,2,1)</f>
        <v>1.65</v>
      </c>
      <c r="BQ74" s="28">
        <f>HLOOKUP(VLOOKUP($A74,Sheet!$A$7:$DG$148,'TN01-04'!BQ$11,0),$H$1:$T$2,2,1)</f>
        <v>0</v>
      </c>
      <c r="BR74" s="28">
        <f>HLOOKUP(VLOOKUP($A74,Sheet!$A$7:$DG$148,'TN01-04'!BR$11,0),$H$1:$T$2,2,1)</f>
        <v>2</v>
      </c>
      <c r="BS74" s="28">
        <f>HLOOKUP(VLOOKUP($A74,Sheet!$A$7:$DG$148,'TN01-04'!BS$11,0),$H$1:$T$2,2,1)</f>
        <v>2</v>
      </c>
      <c r="BT74" s="28">
        <f>HLOOKUP(VLOOKUP($A74,Sheet!$A$7:$DG$148,'TN01-04'!BT$11,0),$H$1:$T$2,2,1)</f>
        <v>2.65</v>
      </c>
      <c r="BU74" s="28">
        <f>HLOOKUP(VLOOKUP($A74,Sheet!$A$7:$DG$148,'TN01-04'!BU$11,0),$H$1:$T$2,2,1)</f>
        <v>2.33</v>
      </c>
      <c r="BV74" s="28">
        <f>HLOOKUP(VLOOKUP($A74,Sheet!$A$7:$DG$148,'TN01-04'!BV$11,0),$H$1:$T$2,2,1)</f>
        <v>3.65</v>
      </c>
      <c r="BW74" s="28">
        <f>HLOOKUP(VLOOKUP($A74,Sheet!$A$7:$DG$148,'TN01-04'!BW$11,0),$H$1:$T$2,2,1)</f>
        <v>3.33</v>
      </c>
      <c r="BX74" s="33">
        <f>IF(VLOOKUP($A74,Sheet!$A$7:$DG$148,'TN01-04'!BX$11,0)="","",VLOOKUP($A74,Sheet!$A$7:$DG$148,'TN01-04'!BX$11,0))</f>
        <v>50</v>
      </c>
      <c r="BY74" s="36">
        <f>IF(VLOOKUP($A74,Sheet!$A$7:$DG$148,'TN01-04'!BY$11,0)="","",VLOOKUP($A74,Sheet!$A$7:$DG$148,'TN01-04'!BY$11,0))</f>
        <v>0</v>
      </c>
      <c r="BZ74" s="28">
        <f>HLOOKUP(VLOOKUP($A74,Sheet!$A$7:$DG$148,'TN01-04'!BZ$11,0),$H$1:$T$2,2,1)</f>
        <v>4</v>
      </c>
      <c r="CA74" s="28">
        <f>HLOOKUP(VLOOKUP($A74,Sheet!$A$7:$DG$148,'TN01-04'!CA$11,0),$H$1:$T$2,2,1)</f>
        <v>0</v>
      </c>
      <c r="CB74" s="28">
        <f>HLOOKUP(VLOOKUP($A74,Sheet!$A$7:$DG$148,'TN01-04'!CB$11,0),$H$1:$T$2,2,1)</f>
        <v>3.65</v>
      </c>
      <c r="CC74" s="28">
        <f>HLOOKUP(VLOOKUP($A74,Sheet!$A$7:$DG$148,'TN01-04'!CC$11,0),$H$1:$T$2,2,1)</f>
        <v>0</v>
      </c>
      <c r="CD74" s="28">
        <f>HLOOKUP(VLOOKUP($A74,Sheet!$A$7:$DG$148,'TN01-04'!CD$11,0),$H$1:$T$2,2,1)</f>
        <v>3</v>
      </c>
      <c r="CE74" s="28">
        <f>HLOOKUP(VLOOKUP($A74,Sheet!$A$7:$DG$148,'TN01-04'!CE$11,0),$H$1:$T$2,2,1)</f>
        <v>3</v>
      </c>
      <c r="CF74" s="28">
        <f>HLOOKUP(VLOOKUP($A74,Sheet!$A$7:$DG$148,'TN01-04'!CF$11,0),$H$1:$T$2,2,1)</f>
        <v>2.65</v>
      </c>
      <c r="CG74" s="28">
        <f>HLOOKUP(VLOOKUP($A74,Sheet!$A$7:$DG$148,'TN01-04'!CG$11,0),$H$1:$T$2,2,1)</f>
        <v>3.33</v>
      </c>
      <c r="CH74" s="28">
        <f>HLOOKUP(VLOOKUP($A74,Sheet!$A$7:$DG$148,'TN01-04'!CH$11,0),$H$1:$T$2,2,1)</f>
        <v>0</v>
      </c>
      <c r="CI74" s="28">
        <f>HLOOKUP(VLOOKUP($A74,Sheet!$A$7:$DG$148,'TN01-04'!CI$11,0),$H$1:$T$2,2,1)</f>
        <v>3.65</v>
      </c>
      <c r="CJ74" s="28">
        <f>HLOOKUP(VLOOKUP($A74,Sheet!$A$7:$DG$148,'TN01-04'!CJ$11,0),$H$1:$T$2,2,1)</f>
        <v>0</v>
      </c>
      <c r="CK74" s="28">
        <f>HLOOKUP(VLOOKUP($A74,Sheet!$A$7:$DG$148,'TN01-04'!CK$11,0),$H$1:$T$2,2,1)</f>
        <v>0</v>
      </c>
      <c r="CL74" s="28">
        <f>HLOOKUP(VLOOKUP($A74,Sheet!$A$7:$DG$148,'TN01-04'!CL$11,0),$H$1:$T$2,2,1)</f>
        <v>0</v>
      </c>
      <c r="CM74" s="28">
        <f>HLOOKUP(VLOOKUP($A74,Sheet!$A$7:$DG$148,'TN01-04'!CM$11,0),$H$1:$T$2,2,1)</f>
        <v>0</v>
      </c>
      <c r="CN74" s="28">
        <f>HLOOKUP(VLOOKUP($A74,Sheet!$A$7:$DG$148,'TN01-04'!CN$11,0),$H$1:$T$2,2,1)</f>
        <v>2</v>
      </c>
      <c r="CO74" s="28">
        <f>HLOOKUP(VLOOKUP($A74,Sheet!$A$7:$DG$148,'TN01-04'!CO$11,0),$H$1:$T$2,2,1)</f>
        <v>3.33</v>
      </c>
      <c r="CP74" s="28">
        <f>HLOOKUP(VLOOKUP($A74,Sheet!$A$7:$DG$148,'TN01-04'!CP$11,0),$H$1:$T$2,2,1)</f>
        <v>4</v>
      </c>
      <c r="CQ74" s="28">
        <f>HLOOKUP(VLOOKUP($A74,Sheet!$A$7:$DG$148,'TN01-04'!CQ$11,0),$H$1:$T$2,2,1)</f>
        <v>3.65</v>
      </c>
      <c r="CR74" s="28">
        <f>HLOOKUP(VLOOKUP($A74,Sheet!$A$7:$DG$148,'TN01-04'!CR$11,0),$H$1:$T$2,2,1)</f>
        <v>3.33</v>
      </c>
      <c r="CS74" s="33">
        <f>IF(VLOOKUP($A74,Sheet!$A$7:$DG$148,'TN01-04'!CS$11,0)="","",VLOOKUP($A74,Sheet!$A$7:$DG$148,'TN01-04'!CS$11,0))</f>
        <v>27</v>
      </c>
      <c r="CT74" s="36">
        <f>IF(VLOOKUP($A74,Sheet!$A$7:$DG$148,'TN01-04'!CT$11,0)="","",VLOOKUP($A74,Sheet!$A$7:$DG$148,'TN01-04'!CT$11,0))</f>
        <v>0</v>
      </c>
      <c r="CU74" s="38">
        <f t="shared" si="2"/>
        <v>128</v>
      </c>
      <c r="CV74" s="38">
        <f t="shared" si="2"/>
        <v>0</v>
      </c>
      <c r="CW74" s="38">
        <f t="shared" si="3"/>
        <v>0</v>
      </c>
      <c r="CX74" s="38">
        <f t="shared" si="4"/>
        <v>128</v>
      </c>
      <c r="CY74" s="38">
        <f t="shared" si="5"/>
        <v>2.6</v>
      </c>
      <c r="CZ74" s="38"/>
      <c r="DA74" s="28">
        <f>HLOOKUP(VLOOKUP($A74,Sheet!$A$7:$DG$148,'TN01-04'!DA$11,0),$H$1:$T$2,2,1)</f>
        <v>0</v>
      </c>
      <c r="DB74" s="28">
        <f>HLOOKUP(VLOOKUP($A74,Sheet!$A$7:$DG$148,'TN01-04'!DB$11,0),$H$1:$T$2,2,1)</f>
        <v>0</v>
      </c>
      <c r="DC74" s="28">
        <f>HLOOKUP(VLOOKUP($A74,Sheet!$A$7:$DG$148,'TN01-04'!DC$11,0),$H$1:$T$2,2,1)</f>
        <v>3</v>
      </c>
      <c r="DD74" s="28">
        <f>HLOOKUP(VLOOKUP($A74,Sheet!$A$7:$DG$148,'TN01-04'!DD$11,0),$H$1:$T$2,2,1)</f>
        <v>0</v>
      </c>
      <c r="DE74" s="38"/>
      <c r="DF74" s="38">
        <f t="shared" si="6"/>
        <v>3</v>
      </c>
      <c r="DG74" s="38"/>
      <c r="DH74" s="33">
        <f>IF(VLOOKUP($A74,Sheet!$A$7:$DG$148,'TN01-04'!DH$11,0)="","",VLOOKUP($A74,Sheet!$A$7:$DG$148,'TN01-04'!DH$11,0))</f>
        <v>5</v>
      </c>
      <c r="DI74" s="36">
        <f>IF(VLOOKUP($A74,Sheet!$A$7:$DG$148,'TN01-04'!DI$11,0)="","",VLOOKUP($A74,Sheet!$A$7:$DG$148,'TN01-04'!DI$11,0))</f>
        <v>0</v>
      </c>
      <c r="DJ74" s="38">
        <f t="shared" si="7"/>
        <v>133</v>
      </c>
      <c r="DK74" s="38">
        <f t="shared" si="8"/>
        <v>0</v>
      </c>
      <c r="DL74" s="38">
        <f t="shared" si="9"/>
        <v>2.62</v>
      </c>
      <c r="DM74" s="38"/>
      <c r="DN74" s="33">
        <f>IF(VLOOKUP($A74,Sheet!$A$7:$DG$148,'TN01-04'!DN$11,0)="","",VLOOKUP($A74,Sheet!$A$7:$DG$148,'TN01-04'!DN$11,0))</f>
        <v>138</v>
      </c>
      <c r="DO74" s="36">
        <f>IF(VLOOKUP($A74,Sheet!$A$7:$DG$148,'TN01-04'!DO$11,0)="","",VLOOKUP($A74,Sheet!$A$7:$DG$148,'TN01-04'!DO$11,0))</f>
        <v>0</v>
      </c>
      <c r="DP74" s="28">
        <f>IF(VLOOKUP($A74,Sheet!$A$7:$DG$148,'TN01-04'!DP$11,0)="","",VLOOKUP($A74,Sheet!$A$7:$DG$148,'TN01-04'!DP$11,0))</f>
        <v>137</v>
      </c>
      <c r="DQ74" s="28">
        <f>IF(VLOOKUP($A74,Sheet!$A$7:$DG$148,'TN01-04'!DQ$11,0)="","",VLOOKUP($A74,Sheet!$A$7:$DG$148,'TN01-04'!DQ$11,0))</f>
        <v>138</v>
      </c>
      <c r="DR74" s="28">
        <f>IF(VLOOKUP($A74,Sheet!$A$7:$DG$148,'TN01-04'!DR$11,0)="","",VLOOKUP($A74,Sheet!$A$7:$DG$148,'TN01-04'!DR$11,0))</f>
        <v>6.59</v>
      </c>
      <c r="DS74" s="28">
        <f>IF(VLOOKUP($A74,Sheet!$A$7:$DG$148,'TN01-04'!DS$11,0)="","",VLOOKUP($A74,Sheet!$A$7:$DG$148,'TN01-04'!DS$11,0))</f>
        <v>2.62</v>
      </c>
      <c r="DT74" s="28" t="str">
        <f>IF(VLOOKUP($A74,Sheet!$A$7:$DG$148,'TN01-04'!DT$11,0)="","",VLOOKUP($A74,Sheet!$A$7:$DG$148,'TN01-04'!DT$11,0))</f>
        <v/>
      </c>
      <c r="DU74" s="42">
        <f t="shared" si="10"/>
        <v>0</v>
      </c>
    </row>
    <row r="75" spans="1:125" ht="15.95" customHeight="1" x14ac:dyDescent="0.2">
      <c r="A75" s="25">
        <v>2220728414</v>
      </c>
      <c r="B75" s="26" t="s">
        <v>26</v>
      </c>
      <c r="C75" s="26" t="s">
        <v>21</v>
      </c>
      <c r="D75" s="26" t="s">
        <v>150</v>
      </c>
      <c r="E75" s="27">
        <v>36082</v>
      </c>
      <c r="F75" s="26" t="s">
        <v>209</v>
      </c>
      <c r="G75" s="26" t="s">
        <v>212</v>
      </c>
      <c r="H75" s="28">
        <f>HLOOKUP(VLOOKUP($A75,Sheet!$A$7:$DG$148,'TN01-04'!H$11,0),$H$1:$T$2,2,1)</f>
        <v>3.65</v>
      </c>
      <c r="I75" s="28">
        <f>HLOOKUP(VLOOKUP($A75,Sheet!$A$7:$DG$148,'TN01-04'!I$11,0),$H$1:$T$2,2,1)</f>
        <v>2.33</v>
      </c>
      <c r="J75" s="28">
        <f>HLOOKUP(VLOOKUP($A75,Sheet!$A$7:$DG$148,'TN01-04'!J$11,0),$H$1:$T$2,2,1)</f>
        <v>1</v>
      </c>
      <c r="K75" s="28">
        <f>HLOOKUP(VLOOKUP($A75,Sheet!$A$7:$DG$148,'TN01-04'!K$11,0),$H$1:$T$2,2,1)</f>
        <v>3.65</v>
      </c>
      <c r="L75" s="28">
        <f>HLOOKUP(VLOOKUP($A75,Sheet!$A$7:$DG$148,'TN01-04'!L$11,0),$H$1:$T$2,2,1)</f>
        <v>3</v>
      </c>
      <c r="M75" s="28">
        <f>HLOOKUP(VLOOKUP($A75,Sheet!$A$7:$DG$148,'TN01-04'!M$11,0),$H$1:$T$2,2,1)</f>
        <v>4</v>
      </c>
      <c r="N75" s="28">
        <f>HLOOKUP(VLOOKUP($A75,Sheet!$A$7:$DG$148,'TN01-04'!N$11,0),$H$1:$T$2,2,1)</f>
        <v>3.65</v>
      </c>
      <c r="O75" s="28">
        <f>HLOOKUP(VLOOKUP($A75,Sheet!$A$7:$DG$148,'TN01-04'!O$11,0),$H$1:$T$2,2,1)</f>
        <v>0</v>
      </c>
      <c r="P75" s="28">
        <f>HLOOKUP(VLOOKUP($A75,Sheet!$A$7:$DG$148,'TN01-04'!P$11,0),$H$1:$T$2,2,1)</f>
        <v>2.65</v>
      </c>
      <c r="Q75" s="28">
        <f>HLOOKUP(VLOOKUP($A75,Sheet!$A$7:$DG$148,'TN01-04'!Q$11,0),$H$1:$T$2,2,1)</f>
        <v>0</v>
      </c>
      <c r="R75" s="28">
        <f>HLOOKUP(VLOOKUP($A75,Sheet!$A$7:$DG$148,'TN01-04'!R$11,0),$H$1:$T$2,2,1)</f>
        <v>0</v>
      </c>
      <c r="S75" s="28">
        <f>HLOOKUP(VLOOKUP($A75,Sheet!$A$7:$DG$148,'TN01-04'!S$11,0),$H$1:$T$2,2,1)</f>
        <v>0</v>
      </c>
      <c r="T75" s="28">
        <f>HLOOKUP(VLOOKUP($A75,Sheet!$A$7:$DG$148,'TN01-04'!T$11,0),$H$1:$T$2,2,1)</f>
        <v>0</v>
      </c>
      <c r="U75" s="28">
        <f>HLOOKUP(VLOOKUP($A75,Sheet!$A$7:$DG$148,'TN01-04'!U$11,0),$H$1:$T$2,2,1)</f>
        <v>3.65</v>
      </c>
      <c r="V75" s="28">
        <f>HLOOKUP(VLOOKUP($A75,Sheet!$A$7:$DG$148,'TN01-04'!V$11,0),$H$1:$T$2,2,1)</f>
        <v>2</v>
      </c>
      <c r="W75" s="28">
        <f>HLOOKUP(VLOOKUP($A75,Sheet!$A$7:$DG$148,'TN01-04'!W$11,0),$H$1:$T$2,2,1)</f>
        <v>4</v>
      </c>
      <c r="X75" s="28">
        <f>HLOOKUP(VLOOKUP($A75,Sheet!$A$7:$DG$148,'TN01-04'!X$11,0),$H$1:$T$2,2,1)</f>
        <v>4</v>
      </c>
      <c r="Y75" s="28">
        <f>HLOOKUP(VLOOKUP($A75,Sheet!$A$7:$DG$148,'TN01-04'!Y$11,0),$H$1:$T$2,2,1)</f>
        <v>1.65</v>
      </c>
      <c r="Z75" s="28">
        <f>HLOOKUP(VLOOKUP($A75,Sheet!$A$7:$DG$148,'TN01-04'!Z$11,0),$H$1:$T$2,2,1)</f>
        <v>3.33</v>
      </c>
      <c r="AA75" s="28">
        <f>HLOOKUP(VLOOKUP($A75,Sheet!$A$7:$DG$148,'TN01-04'!AA$11,0),$H$1:$T$2,2,1)</f>
        <v>2.33</v>
      </c>
      <c r="AB75" s="28">
        <f>HLOOKUP(VLOOKUP($A75,Sheet!$A$7:$DG$148,'TN01-04'!AB$11,0),$H$1:$T$2,2,1)</f>
        <v>1.65</v>
      </c>
      <c r="AC75" s="28">
        <f>HLOOKUP(VLOOKUP($A75,Sheet!$A$7:$DG$148,'TN01-04'!AC$11,0),$H$1:$T$2,2,1)</f>
        <v>2.65</v>
      </c>
      <c r="AD75" s="28">
        <f>HLOOKUP(VLOOKUP($A75,Sheet!$A$7:$DG$148,'TN01-04'!AD$11,0),$H$1:$T$2,2,1)</f>
        <v>3.65</v>
      </c>
      <c r="AE75" s="28">
        <f>HLOOKUP(VLOOKUP($A75,Sheet!$A$7:$DG$148,'TN01-04'!AE$11,0),$H$1:$T$2,2,1)</f>
        <v>4</v>
      </c>
      <c r="AF75" s="28">
        <f>HLOOKUP(VLOOKUP($A75,Sheet!$A$7:$DG$148,'TN01-04'!AF$11,0),$H$1:$T$2,2,1)</f>
        <v>4</v>
      </c>
      <c r="AG75" s="28">
        <f>HLOOKUP(VLOOKUP($A75,Sheet!$A$7:$DG$148,'TN01-04'!AG$11,0),$H$1:$T$2,2,1)</f>
        <v>2.65</v>
      </c>
      <c r="AH75" s="28">
        <f>HLOOKUP(VLOOKUP($A75,Sheet!$A$7:$DG$148,'TN01-04'!AH$11,0),$H$1:$T$2,2,1)</f>
        <v>2.33</v>
      </c>
      <c r="AI75" s="28">
        <f>HLOOKUP(VLOOKUP($A75,Sheet!$A$7:$DG$148,'TN01-04'!AI$11,0),$H$1:$T$2,2,1)</f>
        <v>2.33</v>
      </c>
      <c r="AJ75" s="28">
        <f>HLOOKUP(VLOOKUP($A75,Sheet!$A$7:$DG$148,'TN01-04'!AJ$11,0),$H$1:$T$2,2,1)</f>
        <v>3.33</v>
      </c>
      <c r="AK75" s="33">
        <f>IF(VLOOKUP($A75,Sheet!$A$7:$DG$148,'TN01-04'!AK$11,0)="","",VLOOKUP($A75,Sheet!$A$7:$DG$148,'TN01-04'!AK$11,0))</f>
        <v>51</v>
      </c>
      <c r="AL75" s="36">
        <f>IF(VLOOKUP($A75,Sheet!$A$7:$DG$148,'TN01-04'!AL$11,0)="","",VLOOKUP($A75,Sheet!$A$7:$DG$148,'TN01-04'!AL$11,0))</f>
        <v>0</v>
      </c>
      <c r="AM75" s="28">
        <f>HLOOKUP(VLOOKUP($A75,Sheet!$A$7:$DG$148,'TN01-04'!AM$11,0),$H$1:$T$2,2,1)</f>
        <v>2</v>
      </c>
      <c r="AN75" s="28">
        <f>HLOOKUP(VLOOKUP($A75,Sheet!$A$7:$DG$148,'TN01-04'!AN$11,0),$H$1:$T$2,2,1)</f>
        <v>1</v>
      </c>
      <c r="AO75" s="28">
        <f>HLOOKUP(VLOOKUP($A75,Sheet!$A$7:$DG$148,'TN01-04'!AO$11,0),$H$1:$T$2,2,1)</f>
        <v>2.33</v>
      </c>
      <c r="AP75" s="28">
        <f>HLOOKUP(VLOOKUP($A75,Sheet!$A$7:$DG$148,'TN01-04'!AP$11,0),$H$1:$T$2,2,1)</f>
        <v>0</v>
      </c>
      <c r="AQ75" s="28">
        <f>HLOOKUP(VLOOKUP($A75,Sheet!$A$7:$DG$148,'TN01-04'!AQ$11,0),$H$1:$T$2,2,1)</f>
        <v>0</v>
      </c>
      <c r="AR75" s="28">
        <f>HLOOKUP(VLOOKUP($A75,Sheet!$A$7:$DG$148,'TN01-04'!AR$11,0),$H$1:$T$2,2,1)</f>
        <v>0</v>
      </c>
      <c r="AS75" s="28">
        <f>HLOOKUP(VLOOKUP($A75,Sheet!$A$7:$DG$148,'TN01-04'!AS$11,0),$H$1:$T$2,2,1)</f>
        <v>0</v>
      </c>
      <c r="AT75" s="28">
        <f>HLOOKUP(VLOOKUP($A75,Sheet!$A$7:$DG$148,'TN01-04'!AT$11,0),$H$1:$T$2,2,1)</f>
        <v>0</v>
      </c>
      <c r="AU75" s="28">
        <f>HLOOKUP(VLOOKUP($A75,Sheet!$A$7:$DG$148,'TN01-04'!AU$11,0),$H$1:$T$2,2,1)</f>
        <v>3.65</v>
      </c>
      <c r="AV75" s="28">
        <f>HLOOKUP(VLOOKUP($A75,Sheet!$A$7:$DG$148,'TN01-04'!AV$11,0),$H$1:$T$2,2,1)</f>
        <v>0</v>
      </c>
      <c r="AW75" s="28">
        <f>HLOOKUP(VLOOKUP($A75,Sheet!$A$7:$DG$148,'TN01-04'!AW$11,0),$H$1:$T$2,2,1)</f>
        <v>0</v>
      </c>
      <c r="AX75" s="28">
        <f>HLOOKUP(VLOOKUP($A75,Sheet!$A$7:$DG$148,'TN01-04'!AX$11,0),$H$1:$T$2,2,1)</f>
        <v>0</v>
      </c>
      <c r="AY75" s="28">
        <f>HLOOKUP(VLOOKUP($A75,Sheet!$A$7:$DG$148,'TN01-04'!AY$11,0),$H$1:$T$2,2,1)</f>
        <v>0</v>
      </c>
      <c r="AZ75" s="28">
        <f>HLOOKUP(VLOOKUP($A75,Sheet!$A$7:$DG$148,'TN01-04'!AZ$11,0),$H$1:$T$2,2,1)</f>
        <v>0</v>
      </c>
      <c r="BA75" s="28">
        <f>HLOOKUP(VLOOKUP($A75,Sheet!$A$7:$DG$148,'TN01-04'!BA$11,0),$H$1:$T$2,2,1)</f>
        <v>1.65</v>
      </c>
      <c r="BB75" s="33">
        <f>IF(VLOOKUP($A75,Sheet!$A$7:$DG$148,'TN01-04'!BB$11,0)="","",VLOOKUP($A75,Sheet!$A$7:$DG$148,'TN01-04'!BB$11,0))</f>
        <v>5</v>
      </c>
      <c r="BC75" s="36">
        <f>IF(VLOOKUP($A75,Sheet!$A$7:$DG$148,'TN01-04'!BC$11,0)="","",VLOOKUP($A75,Sheet!$A$7:$DG$148,'TN01-04'!BC$11,0))</f>
        <v>0</v>
      </c>
      <c r="BD75" s="28">
        <f>HLOOKUP(VLOOKUP($A75,Sheet!$A$7:$DG$148,'TN01-04'!BD$11,0),$H$1:$T$2,2,1)</f>
        <v>2</v>
      </c>
      <c r="BE75" s="28">
        <f>HLOOKUP(VLOOKUP($A75,Sheet!$A$7:$DG$148,'TN01-04'!BE$11,0),$H$1:$T$2,2,1)</f>
        <v>4</v>
      </c>
      <c r="BF75" s="28">
        <f>HLOOKUP(VLOOKUP($A75,Sheet!$A$7:$DG$148,'TN01-04'!BF$11,0),$H$1:$T$2,2,1)</f>
        <v>4</v>
      </c>
      <c r="BG75" s="28">
        <f>HLOOKUP(VLOOKUP($A75,Sheet!$A$7:$DG$148,'TN01-04'!BG$11,0),$H$1:$T$2,2,1)</f>
        <v>3.65</v>
      </c>
      <c r="BH75" s="28">
        <f>HLOOKUP(VLOOKUP($A75,Sheet!$A$7:$DG$148,'TN01-04'!BH$11,0),$H$1:$T$2,2,1)</f>
        <v>2.33</v>
      </c>
      <c r="BI75" s="28">
        <f>HLOOKUP(VLOOKUP($A75,Sheet!$A$7:$DG$148,'TN01-04'!BI$11,0),$H$1:$T$2,2,1)</f>
        <v>3</v>
      </c>
      <c r="BJ75" s="28">
        <f>HLOOKUP(VLOOKUP($A75,Sheet!$A$7:$DG$148,'TN01-04'!BJ$11,0),$H$1:$T$2,2,1)</f>
        <v>3.65</v>
      </c>
      <c r="BK75" s="28">
        <f>HLOOKUP(VLOOKUP($A75,Sheet!$A$7:$DG$148,'TN01-04'!BK$11,0),$H$1:$T$2,2,1)</f>
        <v>1.65</v>
      </c>
      <c r="BL75" s="28">
        <f>HLOOKUP(VLOOKUP($A75,Sheet!$A$7:$DG$148,'TN01-04'!BL$11,0),$H$1:$T$2,2,1)</f>
        <v>2.33</v>
      </c>
      <c r="BM75" s="28">
        <f>HLOOKUP(VLOOKUP($A75,Sheet!$A$7:$DG$148,'TN01-04'!BM$11,0),$H$1:$T$2,2,1)</f>
        <v>3</v>
      </c>
      <c r="BN75" s="28">
        <f>HLOOKUP(VLOOKUP($A75,Sheet!$A$7:$DG$148,'TN01-04'!BN$11,0),$H$1:$T$2,2,1)</f>
        <v>3.33</v>
      </c>
      <c r="BO75" s="28">
        <f>HLOOKUP(VLOOKUP($A75,Sheet!$A$7:$DG$148,'TN01-04'!BO$11,0),$H$1:$T$2,2,1)</f>
        <v>3.33</v>
      </c>
      <c r="BP75" s="28">
        <f>HLOOKUP(VLOOKUP($A75,Sheet!$A$7:$DG$148,'TN01-04'!BP$11,0),$H$1:$T$2,2,1)</f>
        <v>2</v>
      </c>
      <c r="BQ75" s="28">
        <f>HLOOKUP(VLOOKUP($A75,Sheet!$A$7:$DG$148,'TN01-04'!BQ$11,0),$H$1:$T$2,2,1)</f>
        <v>0</v>
      </c>
      <c r="BR75" s="28">
        <f>HLOOKUP(VLOOKUP($A75,Sheet!$A$7:$DG$148,'TN01-04'!BR$11,0),$H$1:$T$2,2,1)</f>
        <v>2.65</v>
      </c>
      <c r="BS75" s="28">
        <f>HLOOKUP(VLOOKUP($A75,Sheet!$A$7:$DG$148,'TN01-04'!BS$11,0),$H$1:$T$2,2,1)</f>
        <v>2.65</v>
      </c>
      <c r="BT75" s="28">
        <f>HLOOKUP(VLOOKUP($A75,Sheet!$A$7:$DG$148,'TN01-04'!BT$11,0),$H$1:$T$2,2,1)</f>
        <v>3</v>
      </c>
      <c r="BU75" s="28">
        <f>HLOOKUP(VLOOKUP($A75,Sheet!$A$7:$DG$148,'TN01-04'!BU$11,0),$H$1:$T$2,2,1)</f>
        <v>1</v>
      </c>
      <c r="BV75" s="28">
        <f>HLOOKUP(VLOOKUP($A75,Sheet!$A$7:$DG$148,'TN01-04'!BV$11,0),$H$1:$T$2,2,1)</f>
        <v>2</v>
      </c>
      <c r="BW75" s="28">
        <f>HLOOKUP(VLOOKUP($A75,Sheet!$A$7:$DG$148,'TN01-04'!BW$11,0),$H$1:$T$2,2,1)</f>
        <v>2.65</v>
      </c>
      <c r="BX75" s="33">
        <f>IF(VLOOKUP($A75,Sheet!$A$7:$DG$148,'TN01-04'!BX$11,0)="","",VLOOKUP($A75,Sheet!$A$7:$DG$148,'TN01-04'!BX$11,0))</f>
        <v>50</v>
      </c>
      <c r="BY75" s="36">
        <f>IF(VLOOKUP($A75,Sheet!$A$7:$DG$148,'TN01-04'!BY$11,0)="","",VLOOKUP($A75,Sheet!$A$7:$DG$148,'TN01-04'!BY$11,0))</f>
        <v>0</v>
      </c>
      <c r="BZ75" s="28">
        <f>HLOOKUP(VLOOKUP($A75,Sheet!$A$7:$DG$148,'TN01-04'!BZ$11,0),$H$1:$T$2,2,1)</f>
        <v>4</v>
      </c>
      <c r="CA75" s="28">
        <f>HLOOKUP(VLOOKUP($A75,Sheet!$A$7:$DG$148,'TN01-04'!CA$11,0),$H$1:$T$2,2,1)</f>
        <v>0</v>
      </c>
      <c r="CB75" s="28">
        <f>HLOOKUP(VLOOKUP($A75,Sheet!$A$7:$DG$148,'TN01-04'!CB$11,0),$H$1:$T$2,2,1)</f>
        <v>3.65</v>
      </c>
      <c r="CC75" s="28">
        <f>HLOOKUP(VLOOKUP($A75,Sheet!$A$7:$DG$148,'TN01-04'!CC$11,0),$H$1:$T$2,2,1)</f>
        <v>0</v>
      </c>
      <c r="CD75" s="28">
        <f>HLOOKUP(VLOOKUP($A75,Sheet!$A$7:$DG$148,'TN01-04'!CD$11,0),$H$1:$T$2,2,1)</f>
        <v>1.65</v>
      </c>
      <c r="CE75" s="28">
        <f>HLOOKUP(VLOOKUP($A75,Sheet!$A$7:$DG$148,'TN01-04'!CE$11,0),$H$1:$T$2,2,1)</f>
        <v>2.33</v>
      </c>
      <c r="CF75" s="28">
        <f>HLOOKUP(VLOOKUP($A75,Sheet!$A$7:$DG$148,'TN01-04'!CF$11,0),$H$1:$T$2,2,1)</f>
        <v>3.65</v>
      </c>
      <c r="CG75" s="28">
        <f>HLOOKUP(VLOOKUP($A75,Sheet!$A$7:$DG$148,'TN01-04'!CG$11,0),$H$1:$T$2,2,1)</f>
        <v>2.65</v>
      </c>
      <c r="CH75" s="28">
        <f>HLOOKUP(VLOOKUP($A75,Sheet!$A$7:$DG$148,'TN01-04'!CH$11,0),$H$1:$T$2,2,1)</f>
        <v>0</v>
      </c>
      <c r="CI75" s="28">
        <f>HLOOKUP(VLOOKUP($A75,Sheet!$A$7:$DG$148,'TN01-04'!CI$11,0),$H$1:$T$2,2,1)</f>
        <v>0</v>
      </c>
      <c r="CJ75" s="28">
        <f>HLOOKUP(VLOOKUP($A75,Sheet!$A$7:$DG$148,'TN01-04'!CJ$11,0),$H$1:$T$2,2,1)</f>
        <v>0</v>
      </c>
      <c r="CK75" s="28">
        <f>HLOOKUP(VLOOKUP($A75,Sheet!$A$7:$DG$148,'TN01-04'!CK$11,0),$H$1:$T$2,2,1)</f>
        <v>0</v>
      </c>
      <c r="CL75" s="28">
        <f>HLOOKUP(VLOOKUP($A75,Sheet!$A$7:$DG$148,'TN01-04'!CL$11,0),$H$1:$T$2,2,1)</f>
        <v>0</v>
      </c>
      <c r="CM75" s="28">
        <f>HLOOKUP(VLOOKUP($A75,Sheet!$A$7:$DG$148,'TN01-04'!CM$11,0),$H$1:$T$2,2,1)</f>
        <v>0</v>
      </c>
      <c r="CN75" s="28">
        <f>HLOOKUP(VLOOKUP($A75,Sheet!$A$7:$DG$148,'TN01-04'!CN$11,0),$H$1:$T$2,2,1)</f>
        <v>3</v>
      </c>
      <c r="CO75" s="28">
        <f>HLOOKUP(VLOOKUP($A75,Sheet!$A$7:$DG$148,'TN01-04'!CO$11,0),$H$1:$T$2,2,1)</f>
        <v>1.65</v>
      </c>
      <c r="CP75" s="28">
        <f>HLOOKUP(VLOOKUP($A75,Sheet!$A$7:$DG$148,'TN01-04'!CP$11,0),$H$1:$T$2,2,1)</f>
        <v>4</v>
      </c>
      <c r="CQ75" s="28">
        <f>HLOOKUP(VLOOKUP($A75,Sheet!$A$7:$DG$148,'TN01-04'!CQ$11,0),$H$1:$T$2,2,1)</f>
        <v>3.65</v>
      </c>
      <c r="CR75" s="28">
        <f>HLOOKUP(VLOOKUP($A75,Sheet!$A$7:$DG$148,'TN01-04'!CR$11,0),$H$1:$T$2,2,1)</f>
        <v>3.33</v>
      </c>
      <c r="CS75" s="33">
        <f>IF(VLOOKUP($A75,Sheet!$A$7:$DG$148,'TN01-04'!CS$11,0)="","",VLOOKUP($A75,Sheet!$A$7:$DG$148,'TN01-04'!CS$11,0))</f>
        <v>25</v>
      </c>
      <c r="CT75" s="36">
        <f>IF(VLOOKUP($A75,Sheet!$A$7:$DG$148,'TN01-04'!CT$11,0)="","",VLOOKUP($A75,Sheet!$A$7:$DG$148,'TN01-04'!CT$11,0))</f>
        <v>2</v>
      </c>
      <c r="CU75" s="38">
        <f t="shared" si="2"/>
        <v>126</v>
      </c>
      <c r="CV75" s="38">
        <f t="shared" si="2"/>
        <v>2</v>
      </c>
      <c r="CW75" s="38">
        <f t="shared" si="3"/>
        <v>0</v>
      </c>
      <c r="CX75" s="38">
        <f t="shared" si="4"/>
        <v>128</v>
      </c>
      <c r="CY75" s="38">
        <f t="shared" si="5"/>
        <v>2.79</v>
      </c>
      <c r="CZ75" s="38"/>
      <c r="DA75" s="28">
        <f>HLOOKUP(VLOOKUP($A75,Sheet!$A$7:$DG$148,'TN01-04'!DA$11,0),$H$1:$T$2,2,1)</f>
        <v>0</v>
      </c>
      <c r="DB75" s="28">
        <f>HLOOKUP(VLOOKUP($A75,Sheet!$A$7:$DG$148,'TN01-04'!DB$11,0),$H$1:$T$2,2,1)</f>
        <v>0</v>
      </c>
      <c r="DC75" s="28">
        <f>HLOOKUP(VLOOKUP($A75,Sheet!$A$7:$DG$148,'TN01-04'!DC$11,0),$H$1:$T$2,2,1)</f>
        <v>0</v>
      </c>
      <c r="DD75" s="28">
        <f>HLOOKUP(VLOOKUP($A75,Sheet!$A$7:$DG$148,'TN01-04'!DD$11,0),$H$1:$T$2,2,1)</f>
        <v>0</v>
      </c>
      <c r="DE75" s="38"/>
      <c r="DF75" s="38">
        <f t="shared" si="6"/>
        <v>0</v>
      </c>
      <c r="DG75" s="38"/>
      <c r="DH75" s="33">
        <f>IF(VLOOKUP($A75,Sheet!$A$7:$DG$148,'TN01-04'!DH$11,0)="","",VLOOKUP($A75,Sheet!$A$7:$DG$148,'TN01-04'!DH$11,0))</f>
        <v>0</v>
      </c>
      <c r="DI75" s="36">
        <f>IF(VLOOKUP($A75,Sheet!$A$7:$DG$148,'TN01-04'!DI$11,0)="","",VLOOKUP($A75,Sheet!$A$7:$DG$148,'TN01-04'!DI$11,0))</f>
        <v>5</v>
      </c>
      <c r="DJ75" s="38">
        <f t="shared" si="7"/>
        <v>126</v>
      </c>
      <c r="DK75" s="38">
        <f t="shared" si="8"/>
        <v>7</v>
      </c>
      <c r="DL75" s="38">
        <f t="shared" si="9"/>
        <v>2.69</v>
      </c>
      <c r="DM75" s="38"/>
      <c r="DN75" s="33">
        <f>IF(VLOOKUP($A75,Sheet!$A$7:$DG$148,'TN01-04'!DN$11,0)="","",VLOOKUP($A75,Sheet!$A$7:$DG$148,'TN01-04'!DN$11,0))</f>
        <v>131</v>
      </c>
      <c r="DO75" s="36">
        <f>IF(VLOOKUP($A75,Sheet!$A$7:$DG$148,'TN01-04'!DO$11,0)="","",VLOOKUP($A75,Sheet!$A$7:$DG$148,'TN01-04'!DO$11,0))</f>
        <v>7</v>
      </c>
      <c r="DP75" s="28">
        <f>IF(VLOOKUP($A75,Sheet!$A$7:$DG$148,'TN01-04'!DP$11,0)="","",VLOOKUP($A75,Sheet!$A$7:$DG$148,'TN01-04'!DP$11,0))</f>
        <v>137</v>
      </c>
      <c r="DQ75" s="28">
        <f>IF(VLOOKUP($A75,Sheet!$A$7:$DG$148,'TN01-04'!DQ$11,0)="","",VLOOKUP($A75,Sheet!$A$7:$DG$148,'TN01-04'!DQ$11,0))</f>
        <v>131</v>
      </c>
      <c r="DR75" s="28">
        <f>IF(VLOOKUP($A75,Sheet!$A$7:$DG$148,'TN01-04'!DR$11,0)="","",VLOOKUP($A75,Sheet!$A$7:$DG$148,'TN01-04'!DR$11,0))</f>
        <v>6.97</v>
      </c>
      <c r="DS75" s="28">
        <f>IF(VLOOKUP($A75,Sheet!$A$7:$DG$148,'TN01-04'!DS$11,0)="","",VLOOKUP($A75,Sheet!$A$7:$DG$148,'TN01-04'!DS$11,0))</f>
        <v>2.84</v>
      </c>
      <c r="DT75" s="28" t="str">
        <f>IF(VLOOKUP($A75,Sheet!$A$7:$DG$148,'TN01-04'!DT$11,0)="","",VLOOKUP($A75,Sheet!$A$7:$DG$148,'TN01-04'!DT$11,0))</f>
        <v/>
      </c>
      <c r="DU75" s="42">
        <f t="shared" si="10"/>
        <v>1.5625E-2</v>
      </c>
    </row>
    <row r="76" spans="1:125" ht="15.95" customHeight="1" x14ac:dyDescent="0.2">
      <c r="A76" s="25">
        <v>2221728803</v>
      </c>
      <c r="B76" s="26" t="s">
        <v>27</v>
      </c>
      <c r="C76" s="26" t="s">
        <v>20</v>
      </c>
      <c r="D76" s="26" t="s">
        <v>151</v>
      </c>
      <c r="E76" s="27">
        <v>35879</v>
      </c>
      <c r="F76" s="26" t="s">
        <v>210</v>
      </c>
      <c r="G76" s="26" t="s">
        <v>212</v>
      </c>
      <c r="H76" s="28">
        <f>HLOOKUP(VLOOKUP($A76,Sheet!$A$7:$DG$148,'TN01-04'!H$11,0),$H$1:$T$2,2,1)</f>
        <v>4</v>
      </c>
      <c r="I76" s="28">
        <f>HLOOKUP(VLOOKUP($A76,Sheet!$A$7:$DG$148,'TN01-04'!I$11,0),$H$1:$T$2,2,1)</f>
        <v>3.65</v>
      </c>
      <c r="J76" s="28">
        <f>HLOOKUP(VLOOKUP($A76,Sheet!$A$7:$DG$148,'TN01-04'!J$11,0),$H$1:$T$2,2,1)</f>
        <v>3.65</v>
      </c>
      <c r="K76" s="28">
        <f>HLOOKUP(VLOOKUP($A76,Sheet!$A$7:$DG$148,'TN01-04'!K$11,0),$H$1:$T$2,2,1)</f>
        <v>3.33</v>
      </c>
      <c r="L76" s="28">
        <f>HLOOKUP(VLOOKUP($A76,Sheet!$A$7:$DG$148,'TN01-04'!L$11,0),$H$1:$T$2,2,1)</f>
        <v>3.65</v>
      </c>
      <c r="M76" s="28">
        <f>HLOOKUP(VLOOKUP($A76,Sheet!$A$7:$DG$148,'TN01-04'!M$11,0),$H$1:$T$2,2,1)</f>
        <v>4</v>
      </c>
      <c r="N76" s="28">
        <f>HLOOKUP(VLOOKUP($A76,Sheet!$A$7:$DG$148,'TN01-04'!N$11,0),$H$1:$T$2,2,1)</f>
        <v>2.65</v>
      </c>
      <c r="O76" s="28">
        <f>HLOOKUP(VLOOKUP($A76,Sheet!$A$7:$DG$148,'TN01-04'!O$11,0),$H$1:$T$2,2,1)</f>
        <v>0</v>
      </c>
      <c r="P76" s="28">
        <f>HLOOKUP(VLOOKUP($A76,Sheet!$A$7:$DG$148,'TN01-04'!P$11,0),$H$1:$T$2,2,1)</f>
        <v>3</v>
      </c>
      <c r="Q76" s="28">
        <f>HLOOKUP(VLOOKUP($A76,Sheet!$A$7:$DG$148,'TN01-04'!Q$11,0),$H$1:$T$2,2,1)</f>
        <v>0</v>
      </c>
      <c r="R76" s="28">
        <f>HLOOKUP(VLOOKUP($A76,Sheet!$A$7:$DG$148,'TN01-04'!R$11,0),$H$1:$T$2,2,1)</f>
        <v>0</v>
      </c>
      <c r="S76" s="28">
        <f>HLOOKUP(VLOOKUP($A76,Sheet!$A$7:$DG$148,'TN01-04'!S$11,0),$H$1:$T$2,2,1)</f>
        <v>0</v>
      </c>
      <c r="T76" s="28">
        <f>HLOOKUP(VLOOKUP($A76,Sheet!$A$7:$DG$148,'TN01-04'!T$11,0),$H$1:$T$2,2,1)</f>
        <v>0</v>
      </c>
      <c r="U76" s="28">
        <f>HLOOKUP(VLOOKUP($A76,Sheet!$A$7:$DG$148,'TN01-04'!U$11,0),$H$1:$T$2,2,1)</f>
        <v>3.33</v>
      </c>
      <c r="V76" s="28">
        <f>HLOOKUP(VLOOKUP($A76,Sheet!$A$7:$DG$148,'TN01-04'!V$11,0),$H$1:$T$2,2,1)</f>
        <v>3</v>
      </c>
      <c r="W76" s="28">
        <f>HLOOKUP(VLOOKUP($A76,Sheet!$A$7:$DG$148,'TN01-04'!W$11,0),$H$1:$T$2,2,1)</f>
        <v>4</v>
      </c>
      <c r="X76" s="28">
        <f>HLOOKUP(VLOOKUP($A76,Sheet!$A$7:$DG$148,'TN01-04'!X$11,0),$H$1:$T$2,2,1)</f>
        <v>4</v>
      </c>
      <c r="Y76" s="28">
        <f>HLOOKUP(VLOOKUP($A76,Sheet!$A$7:$DG$148,'TN01-04'!Y$11,0),$H$1:$T$2,2,1)</f>
        <v>3.65</v>
      </c>
      <c r="Z76" s="28">
        <f>HLOOKUP(VLOOKUP($A76,Sheet!$A$7:$DG$148,'TN01-04'!Z$11,0),$H$1:$T$2,2,1)</f>
        <v>2.65</v>
      </c>
      <c r="AA76" s="28">
        <f>HLOOKUP(VLOOKUP($A76,Sheet!$A$7:$DG$148,'TN01-04'!AA$11,0),$H$1:$T$2,2,1)</f>
        <v>2.33</v>
      </c>
      <c r="AB76" s="28">
        <f>HLOOKUP(VLOOKUP($A76,Sheet!$A$7:$DG$148,'TN01-04'!AB$11,0),$H$1:$T$2,2,1)</f>
        <v>3.33</v>
      </c>
      <c r="AC76" s="28">
        <f>HLOOKUP(VLOOKUP($A76,Sheet!$A$7:$DG$148,'TN01-04'!AC$11,0),$H$1:$T$2,2,1)</f>
        <v>3.65</v>
      </c>
      <c r="AD76" s="28">
        <f>HLOOKUP(VLOOKUP($A76,Sheet!$A$7:$DG$148,'TN01-04'!AD$11,0),$H$1:$T$2,2,1)</f>
        <v>3.65</v>
      </c>
      <c r="AE76" s="28">
        <f>HLOOKUP(VLOOKUP($A76,Sheet!$A$7:$DG$148,'TN01-04'!AE$11,0),$H$1:$T$2,2,1)</f>
        <v>2.65</v>
      </c>
      <c r="AF76" s="28">
        <f>HLOOKUP(VLOOKUP($A76,Sheet!$A$7:$DG$148,'TN01-04'!AF$11,0),$H$1:$T$2,2,1)</f>
        <v>4</v>
      </c>
      <c r="AG76" s="28">
        <f>HLOOKUP(VLOOKUP($A76,Sheet!$A$7:$DG$148,'TN01-04'!AG$11,0),$H$1:$T$2,2,1)</f>
        <v>2.65</v>
      </c>
      <c r="AH76" s="28">
        <f>HLOOKUP(VLOOKUP($A76,Sheet!$A$7:$DG$148,'TN01-04'!AH$11,0),$H$1:$T$2,2,1)</f>
        <v>3</v>
      </c>
      <c r="AI76" s="28">
        <f>HLOOKUP(VLOOKUP($A76,Sheet!$A$7:$DG$148,'TN01-04'!AI$11,0),$H$1:$T$2,2,1)</f>
        <v>2.65</v>
      </c>
      <c r="AJ76" s="28">
        <f>HLOOKUP(VLOOKUP($A76,Sheet!$A$7:$DG$148,'TN01-04'!AJ$11,0),$H$1:$T$2,2,1)</f>
        <v>4</v>
      </c>
      <c r="AK76" s="33">
        <f>IF(VLOOKUP($A76,Sheet!$A$7:$DG$148,'TN01-04'!AK$11,0)="","",VLOOKUP($A76,Sheet!$A$7:$DG$148,'TN01-04'!AK$11,0))</f>
        <v>51</v>
      </c>
      <c r="AL76" s="36">
        <f>IF(VLOOKUP($A76,Sheet!$A$7:$DG$148,'TN01-04'!AL$11,0)="","",VLOOKUP($A76,Sheet!$A$7:$DG$148,'TN01-04'!AL$11,0))</f>
        <v>0</v>
      </c>
      <c r="AM76" s="28">
        <f>HLOOKUP(VLOOKUP($A76,Sheet!$A$7:$DG$148,'TN01-04'!AM$11,0),$H$1:$T$2,2,1)</f>
        <v>3</v>
      </c>
      <c r="AN76" s="28">
        <f>HLOOKUP(VLOOKUP($A76,Sheet!$A$7:$DG$148,'TN01-04'!AN$11,0),$H$1:$T$2,2,1)</f>
        <v>3.33</v>
      </c>
      <c r="AO76" s="28">
        <f>HLOOKUP(VLOOKUP($A76,Sheet!$A$7:$DG$148,'TN01-04'!AO$11,0),$H$1:$T$2,2,1)</f>
        <v>0</v>
      </c>
      <c r="AP76" s="28">
        <f>HLOOKUP(VLOOKUP($A76,Sheet!$A$7:$DG$148,'TN01-04'!AP$11,0),$H$1:$T$2,2,1)</f>
        <v>0</v>
      </c>
      <c r="AQ76" s="28">
        <f>HLOOKUP(VLOOKUP($A76,Sheet!$A$7:$DG$148,'TN01-04'!AQ$11,0),$H$1:$T$2,2,1)</f>
        <v>3</v>
      </c>
      <c r="AR76" s="28">
        <f>HLOOKUP(VLOOKUP($A76,Sheet!$A$7:$DG$148,'TN01-04'!AR$11,0),$H$1:$T$2,2,1)</f>
        <v>0</v>
      </c>
      <c r="AS76" s="28">
        <f>HLOOKUP(VLOOKUP($A76,Sheet!$A$7:$DG$148,'TN01-04'!AS$11,0),$H$1:$T$2,2,1)</f>
        <v>0</v>
      </c>
      <c r="AT76" s="28">
        <f>HLOOKUP(VLOOKUP($A76,Sheet!$A$7:$DG$148,'TN01-04'!AT$11,0),$H$1:$T$2,2,1)</f>
        <v>0</v>
      </c>
      <c r="AU76" s="28">
        <f>HLOOKUP(VLOOKUP($A76,Sheet!$A$7:$DG$148,'TN01-04'!AU$11,0),$H$1:$T$2,2,1)</f>
        <v>3.65</v>
      </c>
      <c r="AV76" s="28">
        <f>HLOOKUP(VLOOKUP($A76,Sheet!$A$7:$DG$148,'TN01-04'!AV$11,0),$H$1:$T$2,2,1)</f>
        <v>0</v>
      </c>
      <c r="AW76" s="28">
        <f>HLOOKUP(VLOOKUP($A76,Sheet!$A$7:$DG$148,'TN01-04'!AW$11,0),$H$1:$T$2,2,1)</f>
        <v>0</v>
      </c>
      <c r="AX76" s="28">
        <f>HLOOKUP(VLOOKUP($A76,Sheet!$A$7:$DG$148,'TN01-04'!AX$11,0),$H$1:$T$2,2,1)</f>
        <v>0</v>
      </c>
      <c r="AY76" s="28">
        <f>HLOOKUP(VLOOKUP($A76,Sheet!$A$7:$DG$148,'TN01-04'!AY$11,0),$H$1:$T$2,2,1)</f>
        <v>0</v>
      </c>
      <c r="AZ76" s="28">
        <f>HLOOKUP(VLOOKUP($A76,Sheet!$A$7:$DG$148,'TN01-04'!AZ$11,0),$H$1:$T$2,2,1)</f>
        <v>0</v>
      </c>
      <c r="BA76" s="28">
        <f>HLOOKUP(VLOOKUP($A76,Sheet!$A$7:$DG$148,'TN01-04'!BA$11,0),$H$1:$T$2,2,1)</f>
        <v>2.65</v>
      </c>
      <c r="BB76" s="33">
        <f>IF(VLOOKUP($A76,Sheet!$A$7:$DG$148,'TN01-04'!BB$11,0)="","",VLOOKUP($A76,Sheet!$A$7:$DG$148,'TN01-04'!BB$11,0))</f>
        <v>5</v>
      </c>
      <c r="BC76" s="36">
        <f>IF(VLOOKUP($A76,Sheet!$A$7:$DG$148,'TN01-04'!BC$11,0)="","",VLOOKUP($A76,Sheet!$A$7:$DG$148,'TN01-04'!BC$11,0))</f>
        <v>0</v>
      </c>
      <c r="BD76" s="28">
        <f>HLOOKUP(VLOOKUP($A76,Sheet!$A$7:$DG$148,'TN01-04'!BD$11,0),$H$1:$T$2,2,1)</f>
        <v>3.65</v>
      </c>
      <c r="BE76" s="28">
        <f>HLOOKUP(VLOOKUP($A76,Sheet!$A$7:$DG$148,'TN01-04'!BE$11,0),$H$1:$T$2,2,1)</f>
        <v>2.65</v>
      </c>
      <c r="BF76" s="28">
        <f>HLOOKUP(VLOOKUP($A76,Sheet!$A$7:$DG$148,'TN01-04'!BF$11,0),$H$1:$T$2,2,1)</f>
        <v>3.33</v>
      </c>
      <c r="BG76" s="28">
        <f>HLOOKUP(VLOOKUP($A76,Sheet!$A$7:$DG$148,'TN01-04'!BG$11,0),$H$1:$T$2,2,1)</f>
        <v>3.33</v>
      </c>
      <c r="BH76" s="28">
        <f>HLOOKUP(VLOOKUP($A76,Sheet!$A$7:$DG$148,'TN01-04'!BH$11,0),$H$1:$T$2,2,1)</f>
        <v>2</v>
      </c>
      <c r="BI76" s="28">
        <f>HLOOKUP(VLOOKUP($A76,Sheet!$A$7:$DG$148,'TN01-04'!BI$11,0),$H$1:$T$2,2,1)</f>
        <v>3</v>
      </c>
      <c r="BJ76" s="28">
        <f>HLOOKUP(VLOOKUP($A76,Sheet!$A$7:$DG$148,'TN01-04'!BJ$11,0),$H$1:$T$2,2,1)</f>
        <v>3.33</v>
      </c>
      <c r="BK76" s="28">
        <f>HLOOKUP(VLOOKUP($A76,Sheet!$A$7:$DG$148,'TN01-04'!BK$11,0),$H$1:$T$2,2,1)</f>
        <v>3</v>
      </c>
      <c r="BL76" s="28">
        <f>HLOOKUP(VLOOKUP($A76,Sheet!$A$7:$DG$148,'TN01-04'!BL$11,0),$H$1:$T$2,2,1)</f>
        <v>3</v>
      </c>
      <c r="BM76" s="28">
        <f>HLOOKUP(VLOOKUP($A76,Sheet!$A$7:$DG$148,'TN01-04'!BM$11,0),$H$1:$T$2,2,1)</f>
        <v>1.65</v>
      </c>
      <c r="BN76" s="28">
        <f>HLOOKUP(VLOOKUP($A76,Sheet!$A$7:$DG$148,'TN01-04'!BN$11,0),$H$1:$T$2,2,1)</f>
        <v>3.33</v>
      </c>
      <c r="BO76" s="28">
        <f>HLOOKUP(VLOOKUP($A76,Sheet!$A$7:$DG$148,'TN01-04'!BO$11,0),$H$1:$T$2,2,1)</f>
        <v>2.65</v>
      </c>
      <c r="BP76" s="28">
        <f>HLOOKUP(VLOOKUP($A76,Sheet!$A$7:$DG$148,'TN01-04'!BP$11,0),$H$1:$T$2,2,1)</f>
        <v>3.65</v>
      </c>
      <c r="BQ76" s="28">
        <f>HLOOKUP(VLOOKUP($A76,Sheet!$A$7:$DG$148,'TN01-04'!BQ$11,0),$H$1:$T$2,2,1)</f>
        <v>0</v>
      </c>
      <c r="BR76" s="28">
        <f>HLOOKUP(VLOOKUP($A76,Sheet!$A$7:$DG$148,'TN01-04'!BR$11,0),$H$1:$T$2,2,1)</f>
        <v>2.33</v>
      </c>
      <c r="BS76" s="28">
        <f>HLOOKUP(VLOOKUP($A76,Sheet!$A$7:$DG$148,'TN01-04'!BS$11,0),$H$1:$T$2,2,1)</f>
        <v>2.65</v>
      </c>
      <c r="BT76" s="28">
        <f>HLOOKUP(VLOOKUP($A76,Sheet!$A$7:$DG$148,'TN01-04'!BT$11,0),$H$1:$T$2,2,1)</f>
        <v>2.65</v>
      </c>
      <c r="BU76" s="28">
        <f>HLOOKUP(VLOOKUP($A76,Sheet!$A$7:$DG$148,'TN01-04'!BU$11,0),$H$1:$T$2,2,1)</f>
        <v>3</v>
      </c>
      <c r="BV76" s="28">
        <f>HLOOKUP(VLOOKUP($A76,Sheet!$A$7:$DG$148,'TN01-04'!BV$11,0),$H$1:$T$2,2,1)</f>
        <v>3.65</v>
      </c>
      <c r="BW76" s="28">
        <f>HLOOKUP(VLOOKUP($A76,Sheet!$A$7:$DG$148,'TN01-04'!BW$11,0),$H$1:$T$2,2,1)</f>
        <v>3.65</v>
      </c>
      <c r="BX76" s="33">
        <f>IF(VLOOKUP($A76,Sheet!$A$7:$DG$148,'TN01-04'!BX$11,0)="","",VLOOKUP($A76,Sheet!$A$7:$DG$148,'TN01-04'!BX$11,0))</f>
        <v>50</v>
      </c>
      <c r="BY76" s="36">
        <f>IF(VLOOKUP($A76,Sheet!$A$7:$DG$148,'TN01-04'!BY$11,0)="","",VLOOKUP($A76,Sheet!$A$7:$DG$148,'TN01-04'!BY$11,0))</f>
        <v>0</v>
      </c>
      <c r="BZ76" s="28">
        <f>HLOOKUP(VLOOKUP($A76,Sheet!$A$7:$DG$148,'TN01-04'!BZ$11,0),$H$1:$T$2,2,1)</f>
        <v>3</v>
      </c>
      <c r="CA76" s="28">
        <f>HLOOKUP(VLOOKUP($A76,Sheet!$A$7:$DG$148,'TN01-04'!CA$11,0),$H$1:$T$2,2,1)</f>
        <v>0</v>
      </c>
      <c r="CB76" s="28">
        <f>HLOOKUP(VLOOKUP($A76,Sheet!$A$7:$DG$148,'TN01-04'!CB$11,0),$H$1:$T$2,2,1)</f>
        <v>4</v>
      </c>
      <c r="CC76" s="28">
        <f>HLOOKUP(VLOOKUP($A76,Sheet!$A$7:$DG$148,'TN01-04'!CC$11,0),$H$1:$T$2,2,1)</f>
        <v>0</v>
      </c>
      <c r="CD76" s="28">
        <f>HLOOKUP(VLOOKUP($A76,Sheet!$A$7:$DG$148,'TN01-04'!CD$11,0),$H$1:$T$2,2,1)</f>
        <v>2.65</v>
      </c>
      <c r="CE76" s="28">
        <f>HLOOKUP(VLOOKUP($A76,Sheet!$A$7:$DG$148,'TN01-04'!CE$11,0),$H$1:$T$2,2,1)</f>
        <v>3</v>
      </c>
      <c r="CF76" s="28">
        <f>HLOOKUP(VLOOKUP($A76,Sheet!$A$7:$DG$148,'TN01-04'!CF$11,0),$H$1:$T$2,2,1)</f>
        <v>3</v>
      </c>
      <c r="CG76" s="28">
        <f>HLOOKUP(VLOOKUP($A76,Sheet!$A$7:$DG$148,'TN01-04'!CG$11,0),$H$1:$T$2,2,1)</f>
        <v>2.33</v>
      </c>
      <c r="CH76" s="28">
        <f>HLOOKUP(VLOOKUP($A76,Sheet!$A$7:$DG$148,'TN01-04'!CH$11,0),$H$1:$T$2,2,1)</f>
        <v>0</v>
      </c>
      <c r="CI76" s="28">
        <f>HLOOKUP(VLOOKUP($A76,Sheet!$A$7:$DG$148,'TN01-04'!CI$11,0),$H$1:$T$2,2,1)</f>
        <v>3</v>
      </c>
      <c r="CJ76" s="28">
        <f>HLOOKUP(VLOOKUP($A76,Sheet!$A$7:$DG$148,'TN01-04'!CJ$11,0),$H$1:$T$2,2,1)</f>
        <v>0</v>
      </c>
      <c r="CK76" s="28">
        <f>HLOOKUP(VLOOKUP($A76,Sheet!$A$7:$DG$148,'TN01-04'!CK$11,0),$H$1:$T$2,2,1)</f>
        <v>0</v>
      </c>
      <c r="CL76" s="28">
        <f>HLOOKUP(VLOOKUP($A76,Sheet!$A$7:$DG$148,'TN01-04'!CL$11,0),$H$1:$T$2,2,1)</f>
        <v>0</v>
      </c>
      <c r="CM76" s="28">
        <f>HLOOKUP(VLOOKUP($A76,Sheet!$A$7:$DG$148,'TN01-04'!CM$11,0),$H$1:$T$2,2,1)</f>
        <v>0</v>
      </c>
      <c r="CN76" s="28">
        <f>HLOOKUP(VLOOKUP($A76,Sheet!$A$7:$DG$148,'TN01-04'!CN$11,0),$H$1:$T$2,2,1)</f>
        <v>2.65</v>
      </c>
      <c r="CO76" s="28">
        <f>HLOOKUP(VLOOKUP($A76,Sheet!$A$7:$DG$148,'TN01-04'!CO$11,0),$H$1:$T$2,2,1)</f>
        <v>3.65</v>
      </c>
      <c r="CP76" s="28">
        <f>HLOOKUP(VLOOKUP($A76,Sheet!$A$7:$DG$148,'TN01-04'!CP$11,0),$H$1:$T$2,2,1)</f>
        <v>3</v>
      </c>
      <c r="CQ76" s="28">
        <f>HLOOKUP(VLOOKUP($A76,Sheet!$A$7:$DG$148,'TN01-04'!CQ$11,0),$H$1:$T$2,2,1)</f>
        <v>4</v>
      </c>
      <c r="CR76" s="28">
        <f>HLOOKUP(VLOOKUP($A76,Sheet!$A$7:$DG$148,'TN01-04'!CR$11,0),$H$1:$T$2,2,1)</f>
        <v>3.33</v>
      </c>
      <c r="CS76" s="33">
        <f>IF(VLOOKUP($A76,Sheet!$A$7:$DG$148,'TN01-04'!CS$11,0)="","",VLOOKUP($A76,Sheet!$A$7:$DG$148,'TN01-04'!CS$11,0))</f>
        <v>27</v>
      </c>
      <c r="CT76" s="36">
        <f>IF(VLOOKUP($A76,Sheet!$A$7:$DG$148,'TN01-04'!CT$11,0)="","",VLOOKUP($A76,Sheet!$A$7:$DG$148,'TN01-04'!CT$11,0))</f>
        <v>0</v>
      </c>
      <c r="CU76" s="38">
        <f t="shared" si="2"/>
        <v>128</v>
      </c>
      <c r="CV76" s="38">
        <f t="shared" si="2"/>
        <v>0</v>
      </c>
      <c r="CW76" s="38">
        <f t="shared" si="3"/>
        <v>0</v>
      </c>
      <c r="CX76" s="38">
        <f t="shared" si="4"/>
        <v>128</v>
      </c>
      <c r="CY76" s="38">
        <f t="shared" si="5"/>
        <v>3.12</v>
      </c>
      <c r="CZ76" s="38"/>
      <c r="DA76" s="28">
        <f>HLOOKUP(VLOOKUP($A76,Sheet!$A$7:$DG$148,'TN01-04'!DA$11,0),$H$1:$T$2,2,1)</f>
        <v>0</v>
      </c>
      <c r="DB76" s="28">
        <f>HLOOKUP(VLOOKUP($A76,Sheet!$A$7:$DG$148,'TN01-04'!DB$11,0),$H$1:$T$2,2,1)</f>
        <v>0</v>
      </c>
      <c r="DC76" s="28">
        <f>HLOOKUP(VLOOKUP($A76,Sheet!$A$7:$DG$148,'TN01-04'!DC$11,0),$H$1:$T$2,2,1)</f>
        <v>2.65</v>
      </c>
      <c r="DD76" s="28">
        <f>HLOOKUP(VLOOKUP($A76,Sheet!$A$7:$DG$148,'TN01-04'!DD$11,0),$H$1:$T$2,2,1)</f>
        <v>0</v>
      </c>
      <c r="DE76" s="38"/>
      <c r="DF76" s="38">
        <f t="shared" si="6"/>
        <v>2.65</v>
      </c>
      <c r="DG76" s="38"/>
      <c r="DH76" s="33">
        <f>IF(VLOOKUP($A76,Sheet!$A$7:$DG$148,'TN01-04'!DH$11,0)="","",VLOOKUP($A76,Sheet!$A$7:$DG$148,'TN01-04'!DH$11,0))</f>
        <v>5</v>
      </c>
      <c r="DI76" s="36">
        <f>IF(VLOOKUP($A76,Sheet!$A$7:$DG$148,'TN01-04'!DI$11,0)="","",VLOOKUP($A76,Sheet!$A$7:$DG$148,'TN01-04'!DI$11,0))</f>
        <v>0</v>
      </c>
      <c r="DJ76" s="38">
        <f t="shared" si="7"/>
        <v>133</v>
      </c>
      <c r="DK76" s="38">
        <f t="shared" si="8"/>
        <v>0</v>
      </c>
      <c r="DL76" s="38">
        <f t="shared" si="9"/>
        <v>3.11</v>
      </c>
      <c r="DM76" s="38"/>
      <c r="DN76" s="33">
        <f>IF(VLOOKUP($A76,Sheet!$A$7:$DG$148,'TN01-04'!DN$11,0)="","",VLOOKUP($A76,Sheet!$A$7:$DG$148,'TN01-04'!DN$11,0))</f>
        <v>138</v>
      </c>
      <c r="DO76" s="36">
        <f>IF(VLOOKUP($A76,Sheet!$A$7:$DG$148,'TN01-04'!DO$11,0)="","",VLOOKUP($A76,Sheet!$A$7:$DG$148,'TN01-04'!DO$11,0))</f>
        <v>0</v>
      </c>
      <c r="DP76" s="28">
        <f>IF(VLOOKUP($A76,Sheet!$A$7:$DG$148,'TN01-04'!DP$11,0)="","",VLOOKUP($A76,Sheet!$A$7:$DG$148,'TN01-04'!DP$11,0))</f>
        <v>137</v>
      </c>
      <c r="DQ76" s="28">
        <f>IF(VLOOKUP($A76,Sheet!$A$7:$DG$148,'TN01-04'!DQ$11,0)="","",VLOOKUP($A76,Sheet!$A$7:$DG$148,'TN01-04'!DQ$11,0))</f>
        <v>138</v>
      </c>
      <c r="DR76" s="28">
        <f>IF(VLOOKUP($A76,Sheet!$A$7:$DG$148,'TN01-04'!DR$11,0)="","",VLOOKUP($A76,Sheet!$A$7:$DG$148,'TN01-04'!DR$11,0))</f>
        <v>7.35</v>
      </c>
      <c r="DS76" s="28">
        <f>IF(VLOOKUP($A76,Sheet!$A$7:$DG$148,'TN01-04'!DS$11,0)="","",VLOOKUP($A76,Sheet!$A$7:$DG$148,'TN01-04'!DS$11,0))</f>
        <v>3.11</v>
      </c>
      <c r="DT76" s="28" t="str">
        <f>IF(VLOOKUP($A76,Sheet!$A$7:$DG$148,'TN01-04'!DT$11,0)="","",VLOOKUP($A76,Sheet!$A$7:$DG$148,'TN01-04'!DT$11,0))</f>
        <v/>
      </c>
      <c r="DU76" s="42">
        <f t="shared" si="10"/>
        <v>0</v>
      </c>
    </row>
    <row r="77" spans="1:125" ht="15.95" customHeight="1" x14ac:dyDescent="0.2">
      <c r="A77" s="25">
        <v>2221716767</v>
      </c>
      <c r="B77" s="26" t="s">
        <v>24</v>
      </c>
      <c r="C77" s="26" t="s">
        <v>80</v>
      </c>
      <c r="D77" s="26" t="s">
        <v>55</v>
      </c>
      <c r="E77" s="27">
        <v>36146</v>
      </c>
      <c r="F77" s="26" t="s">
        <v>210</v>
      </c>
      <c r="G77" s="26" t="s">
        <v>212</v>
      </c>
      <c r="H77" s="28">
        <f>HLOOKUP(VLOOKUP($A77,Sheet!$A$7:$DG$148,'TN01-04'!H$11,0),$H$1:$T$2,2,1)</f>
        <v>4</v>
      </c>
      <c r="I77" s="28">
        <f>HLOOKUP(VLOOKUP($A77,Sheet!$A$7:$DG$148,'TN01-04'!I$11,0),$H$1:$T$2,2,1)</f>
        <v>3.65</v>
      </c>
      <c r="J77" s="28">
        <f>HLOOKUP(VLOOKUP($A77,Sheet!$A$7:$DG$148,'TN01-04'!J$11,0),$H$1:$T$2,2,1)</f>
        <v>4</v>
      </c>
      <c r="K77" s="28">
        <f>HLOOKUP(VLOOKUP($A77,Sheet!$A$7:$DG$148,'TN01-04'!K$11,0),$H$1:$T$2,2,1)</f>
        <v>3</v>
      </c>
      <c r="L77" s="28">
        <f>HLOOKUP(VLOOKUP($A77,Sheet!$A$7:$DG$148,'TN01-04'!L$11,0),$H$1:$T$2,2,1)</f>
        <v>3.33</v>
      </c>
      <c r="M77" s="28">
        <f>HLOOKUP(VLOOKUP($A77,Sheet!$A$7:$DG$148,'TN01-04'!M$11,0),$H$1:$T$2,2,1)</f>
        <v>2.65</v>
      </c>
      <c r="N77" s="28">
        <f>HLOOKUP(VLOOKUP($A77,Sheet!$A$7:$DG$148,'TN01-04'!N$11,0),$H$1:$T$2,2,1)</f>
        <v>2.33</v>
      </c>
      <c r="O77" s="28">
        <f>HLOOKUP(VLOOKUP($A77,Sheet!$A$7:$DG$148,'TN01-04'!O$11,0),$H$1:$T$2,2,1)</f>
        <v>0</v>
      </c>
      <c r="P77" s="28">
        <f>HLOOKUP(VLOOKUP($A77,Sheet!$A$7:$DG$148,'TN01-04'!P$11,0),$H$1:$T$2,2,1)</f>
        <v>4</v>
      </c>
      <c r="Q77" s="28">
        <f>HLOOKUP(VLOOKUP($A77,Sheet!$A$7:$DG$148,'TN01-04'!Q$11,0),$H$1:$T$2,2,1)</f>
        <v>0</v>
      </c>
      <c r="R77" s="28">
        <f>HLOOKUP(VLOOKUP($A77,Sheet!$A$7:$DG$148,'TN01-04'!R$11,0),$H$1:$T$2,2,1)</f>
        <v>0</v>
      </c>
      <c r="S77" s="28">
        <f>HLOOKUP(VLOOKUP($A77,Sheet!$A$7:$DG$148,'TN01-04'!S$11,0),$H$1:$T$2,2,1)</f>
        <v>0</v>
      </c>
      <c r="T77" s="28">
        <f>HLOOKUP(VLOOKUP($A77,Sheet!$A$7:$DG$148,'TN01-04'!T$11,0),$H$1:$T$2,2,1)</f>
        <v>2.33</v>
      </c>
      <c r="U77" s="28">
        <f>HLOOKUP(VLOOKUP($A77,Sheet!$A$7:$DG$148,'TN01-04'!U$11,0),$H$1:$T$2,2,1)</f>
        <v>3</v>
      </c>
      <c r="V77" s="28">
        <f>HLOOKUP(VLOOKUP($A77,Sheet!$A$7:$DG$148,'TN01-04'!V$11,0),$H$1:$T$2,2,1)</f>
        <v>0</v>
      </c>
      <c r="W77" s="28">
        <f>HLOOKUP(VLOOKUP($A77,Sheet!$A$7:$DG$148,'TN01-04'!W$11,0),$H$1:$T$2,2,1)</f>
        <v>3.65</v>
      </c>
      <c r="X77" s="28">
        <f>HLOOKUP(VLOOKUP($A77,Sheet!$A$7:$DG$148,'TN01-04'!X$11,0),$H$1:$T$2,2,1)</f>
        <v>3</v>
      </c>
      <c r="Y77" s="28">
        <f>HLOOKUP(VLOOKUP($A77,Sheet!$A$7:$DG$148,'TN01-04'!Y$11,0),$H$1:$T$2,2,1)</f>
        <v>1.65</v>
      </c>
      <c r="Z77" s="28">
        <f>HLOOKUP(VLOOKUP($A77,Sheet!$A$7:$DG$148,'TN01-04'!Z$11,0),$H$1:$T$2,2,1)</f>
        <v>3.33</v>
      </c>
      <c r="AA77" s="28">
        <f>HLOOKUP(VLOOKUP($A77,Sheet!$A$7:$DG$148,'TN01-04'!AA$11,0),$H$1:$T$2,2,1)</f>
        <v>3</v>
      </c>
      <c r="AB77" s="28">
        <f>HLOOKUP(VLOOKUP($A77,Sheet!$A$7:$DG$148,'TN01-04'!AB$11,0),$H$1:$T$2,2,1)</f>
        <v>2.33</v>
      </c>
      <c r="AC77" s="28">
        <f>HLOOKUP(VLOOKUP($A77,Sheet!$A$7:$DG$148,'TN01-04'!AC$11,0),$H$1:$T$2,2,1)</f>
        <v>2.65</v>
      </c>
      <c r="AD77" s="28">
        <f>HLOOKUP(VLOOKUP($A77,Sheet!$A$7:$DG$148,'TN01-04'!AD$11,0),$H$1:$T$2,2,1)</f>
        <v>2</v>
      </c>
      <c r="AE77" s="28">
        <f>HLOOKUP(VLOOKUP($A77,Sheet!$A$7:$DG$148,'TN01-04'!AE$11,0),$H$1:$T$2,2,1)</f>
        <v>2.65</v>
      </c>
      <c r="AF77" s="28">
        <f>HLOOKUP(VLOOKUP($A77,Sheet!$A$7:$DG$148,'TN01-04'!AF$11,0),$H$1:$T$2,2,1)</f>
        <v>4</v>
      </c>
      <c r="AG77" s="28">
        <f>HLOOKUP(VLOOKUP($A77,Sheet!$A$7:$DG$148,'TN01-04'!AG$11,0),$H$1:$T$2,2,1)</f>
        <v>2</v>
      </c>
      <c r="AH77" s="28">
        <f>HLOOKUP(VLOOKUP($A77,Sheet!$A$7:$DG$148,'TN01-04'!AH$11,0),$H$1:$T$2,2,1)</f>
        <v>2</v>
      </c>
      <c r="AI77" s="28">
        <f>HLOOKUP(VLOOKUP($A77,Sheet!$A$7:$DG$148,'TN01-04'!AI$11,0),$H$1:$T$2,2,1)</f>
        <v>2.65</v>
      </c>
      <c r="AJ77" s="28">
        <f>HLOOKUP(VLOOKUP($A77,Sheet!$A$7:$DG$148,'TN01-04'!AJ$11,0),$H$1:$T$2,2,1)</f>
        <v>4</v>
      </c>
      <c r="AK77" s="33">
        <f>IF(VLOOKUP($A77,Sheet!$A$7:$DG$148,'TN01-04'!AK$11,0)="","",VLOOKUP($A77,Sheet!$A$7:$DG$148,'TN01-04'!AK$11,0))</f>
        <v>51</v>
      </c>
      <c r="AL77" s="36">
        <f>IF(VLOOKUP($A77,Sheet!$A$7:$DG$148,'TN01-04'!AL$11,0)="","",VLOOKUP($A77,Sheet!$A$7:$DG$148,'TN01-04'!AL$11,0))</f>
        <v>0</v>
      </c>
      <c r="AM77" s="28">
        <f>HLOOKUP(VLOOKUP($A77,Sheet!$A$7:$DG$148,'TN01-04'!AM$11,0),$H$1:$T$2,2,1)</f>
        <v>3.33</v>
      </c>
      <c r="AN77" s="28">
        <f>HLOOKUP(VLOOKUP($A77,Sheet!$A$7:$DG$148,'TN01-04'!AN$11,0),$H$1:$T$2,2,1)</f>
        <v>4</v>
      </c>
      <c r="AO77" s="28">
        <f>HLOOKUP(VLOOKUP($A77,Sheet!$A$7:$DG$148,'TN01-04'!AO$11,0),$H$1:$T$2,2,1)</f>
        <v>0</v>
      </c>
      <c r="AP77" s="28">
        <f>HLOOKUP(VLOOKUP($A77,Sheet!$A$7:$DG$148,'TN01-04'!AP$11,0),$H$1:$T$2,2,1)</f>
        <v>0</v>
      </c>
      <c r="AQ77" s="28">
        <f>HLOOKUP(VLOOKUP($A77,Sheet!$A$7:$DG$148,'TN01-04'!AQ$11,0),$H$1:$T$2,2,1)</f>
        <v>2.33</v>
      </c>
      <c r="AR77" s="28">
        <f>HLOOKUP(VLOOKUP($A77,Sheet!$A$7:$DG$148,'TN01-04'!AR$11,0),$H$1:$T$2,2,1)</f>
        <v>0</v>
      </c>
      <c r="AS77" s="28">
        <f>HLOOKUP(VLOOKUP($A77,Sheet!$A$7:$DG$148,'TN01-04'!AS$11,0),$H$1:$T$2,2,1)</f>
        <v>0</v>
      </c>
      <c r="AT77" s="28">
        <f>HLOOKUP(VLOOKUP($A77,Sheet!$A$7:$DG$148,'TN01-04'!AT$11,0),$H$1:$T$2,2,1)</f>
        <v>0</v>
      </c>
      <c r="AU77" s="28">
        <f>HLOOKUP(VLOOKUP($A77,Sheet!$A$7:$DG$148,'TN01-04'!AU$11,0),$H$1:$T$2,2,1)</f>
        <v>2</v>
      </c>
      <c r="AV77" s="28">
        <f>HLOOKUP(VLOOKUP($A77,Sheet!$A$7:$DG$148,'TN01-04'!AV$11,0),$H$1:$T$2,2,1)</f>
        <v>0</v>
      </c>
      <c r="AW77" s="28">
        <f>HLOOKUP(VLOOKUP($A77,Sheet!$A$7:$DG$148,'TN01-04'!AW$11,0),$H$1:$T$2,2,1)</f>
        <v>0</v>
      </c>
      <c r="AX77" s="28">
        <f>HLOOKUP(VLOOKUP($A77,Sheet!$A$7:$DG$148,'TN01-04'!AX$11,0),$H$1:$T$2,2,1)</f>
        <v>0</v>
      </c>
      <c r="AY77" s="28">
        <f>HLOOKUP(VLOOKUP($A77,Sheet!$A$7:$DG$148,'TN01-04'!AY$11,0),$H$1:$T$2,2,1)</f>
        <v>0</v>
      </c>
      <c r="AZ77" s="28">
        <f>HLOOKUP(VLOOKUP($A77,Sheet!$A$7:$DG$148,'TN01-04'!AZ$11,0),$H$1:$T$2,2,1)</f>
        <v>0</v>
      </c>
      <c r="BA77" s="28">
        <f>HLOOKUP(VLOOKUP($A77,Sheet!$A$7:$DG$148,'TN01-04'!BA$11,0),$H$1:$T$2,2,1)</f>
        <v>2</v>
      </c>
      <c r="BB77" s="33">
        <f>IF(VLOOKUP($A77,Sheet!$A$7:$DG$148,'TN01-04'!BB$11,0)="","",VLOOKUP($A77,Sheet!$A$7:$DG$148,'TN01-04'!BB$11,0))</f>
        <v>5</v>
      </c>
      <c r="BC77" s="36">
        <f>IF(VLOOKUP($A77,Sheet!$A$7:$DG$148,'TN01-04'!BC$11,0)="","",VLOOKUP($A77,Sheet!$A$7:$DG$148,'TN01-04'!BC$11,0))</f>
        <v>0</v>
      </c>
      <c r="BD77" s="28">
        <f>HLOOKUP(VLOOKUP($A77,Sheet!$A$7:$DG$148,'TN01-04'!BD$11,0),$H$1:$T$2,2,1)</f>
        <v>1.65</v>
      </c>
      <c r="BE77" s="28">
        <f>HLOOKUP(VLOOKUP($A77,Sheet!$A$7:$DG$148,'TN01-04'!BE$11,0),$H$1:$T$2,2,1)</f>
        <v>2</v>
      </c>
      <c r="BF77" s="28">
        <f>HLOOKUP(VLOOKUP($A77,Sheet!$A$7:$DG$148,'TN01-04'!BF$11,0),$H$1:$T$2,2,1)</f>
        <v>2</v>
      </c>
      <c r="BG77" s="28">
        <f>HLOOKUP(VLOOKUP($A77,Sheet!$A$7:$DG$148,'TN01-04'!BG$11,0),$H$1:$T$2,2,1)</f>
        <v>2.65</v>
      </c>
      <c r="BH77" s="28">
        <f>HLOOKUP(VLOOKUP($A77,Sheet!$A$7:$DG$148,'TN01-04'!BH$11,0),$H$1:$T$2,2,1)</f>
        <v>2.33</v>
      </c>
      <c r="BI77" s="28">
        <f>HLOOKUP(VLOOKUP($A77,Sheet!$A$7:$DG$148,'TN01-04'!BI$11,0),$H$1:$T$2,2,1)</f>
        <v>3</v>
      </c>
      <c r="BJ77" s="28">
        <f>HLOOKUP(VLOOKUP($A77,Sheet!$A$7:$DG$148,'TN01-04'!BJ$11,0),$H$1:$T$2,2,1)</f>
        <v>2.65</v>
      </c>
      <c r="BK77" s="28">
        <f>HLOOKUP(VLOOKUP($A77,Sheet!$A$7:$DG$148,'TN01-04'!BK$11,0),$H$1:$T$2,2,1)</f>
        <v>3.33</v>
      </c>
      <c r="BL77" s="28">
        <f>HLOOKUP(VLOOKUP($A77,Sheet!$A$7:$DG$148,'TN01-04'!BL$11,0),$H$1:$T$2,2,1)</f>
        <v>2.65</v>
      </c>
      <c r="BM77" s="28">
        <f>HLOOKUP(VLOOKUP($A77,Sheet!$A$7:$DG$148,'TN01-04'!BM$11,0),$H$1:$T$2,2,1)</f>
        <v>2.33</v>
      </c>
      <c r="BN77" s="28">
        <f>HLOOKUP(VLOOKUP($A77,Sheet!$A$7:$DG$148,'TN01-04'!BN$11,0),$H$1:$T$2,2,1)</f>
        <v>2</v>
      </c>
      <c r="BO77" s="28">
        <f>HLOOKUP(VLOOKUP($A77,Sheet!$A$7:$DG$148,'TN01-04'!BO$11,0),$H$1:$T$2,2,1)</f>
        <v>2</v>
      </c>
      <c r="BP77" s="28">
        <f>HLOOKUP(VLOOKUP($A77,Sheet!$A$7:$DG$148,'TN01-04'!BP$11,0),$H$1:$T$2,2,1)</f>
        <v>2.33</v>
      </c>
      <c r="BQ77" s="28">
        <f>HLOOKUP(VLOOKUP($A77,Sheet!$A$7:$DG$148,'TN01-04'!BQ$11,0),$H$1:$T$2,2,1)</f>
        <v>3.65</v>
      </c>
      <c r="BR77" s="28">
        <f>HLOOKUP(VLOOKUP($A77,Sheet!$A$7:$DG$148,'TN01-04'!BR$11,0),$H$1:$T$2,2,1)</f>
        <v>0</v>
      </c>
      <c r="BS77" s="28">
        <f>HLOOKUP(VLOOKUP($A77,Sheet!$A$7:$DG$148,'TN01-04'!BS$11,0),$H$1:$T$2,2,1)</f>
        <v>3.65</v>
      </c>
      <c r="BT77" s="28">
        <f>HLOOKUP(VLOOKUP($A77,Sheet!$A$7:$DG$148,'TN01-04'!BT$11,0),$H$1:$T$2,2,1)</f>
        <v>1.65</v>
      </c>
      <c r="BU77" s="28">
        <f>HLOOKUP(VLOOKUP($A77,Sheet!$A$7:$DG$148,'TN01-04'!BU$11,0),$H$1:$T$2,2,1)</f>
        <v>2.33</v>
      </c>
      <c r="BV77" s="28">
        <f>HLOOKUP(VLOOKUP($A77,Sheet!$A$7:$DG$148,'TN01-04'!BV$11,0),$H$1:$T$2,2,1)</f>
        <v>3.65</v>
      </c>
      <c r="BW77" s="28">
        <f>HLOOKUP(VLOOKUP($A77,Sheet!$A$7:$DG$148,'TN01-04'!BW$11,0),$H$1:$T$2,2,1)</f>
        <v>3.65</v>
      </c>
      <c r="BX77" s="33">
        <f>IF(VLOOKUP($A77,Sheet!$A$7:$DG$148,'TN01-04'!BX$11,0)="","",VLOOKUP($A77,Sheet!$A$7:$DG$148,'TN01-04'!BX$11,0))</f>
        <v>50</v>
      </c>
      <c r="BY77" s="36">
        <f>IF(VLOOKUP($A77,Sheet!$A$7:$DG$148,'TN01-04'!BY$11,0)="","",VLOOKUP($A77,Sheet!$A$7:$DG$148,'TN01-04'!BY$11,0))</f>
        <v>0</v>
      </c>
      <c r="BZ77" s="28">
        <f>HLOOKUP(VLOOKUP($A77,Sheet!$A$7:$DG$148,'TN01-04'!BZ$11,0),$H$1:$T$2,2,1)</f>
        <v>0</v>
      </c>
      <c r="CA77" s="28">
        <f>HLOOKUP(VLOOKUP($A77,Sheet!$A$7:$DG$148,'TN01-04'!CA$11,0),$H$1:$T$2,2,1)</f>
        <v>3</v>
      </c>
      <c r="CB77" s="28">
        <f>HLOOKUP(VLOOKUP($A77,Sheet!$A$7:$DG$148,'TN01-04'!CB$11,0),$H$1:$T$2,2,1)</f>
        <v>4</v>
      </c>
      <c r="CC77" s="28">
        <f>HLOOKUP(VLOOKUP($A77,Sheet!$A$7:$DG$148,'TN01-04'!CC$11,0),$H$1:$T$2,2,1)</f>
        <v>0</v>
      </c>
      <c r="CD77" s="28">
        <f>HLOOKUP(VLOOKUP($A77,Sheet!$A$7:$DG$148,'TN01-04'!CD$11,0),$H$1:$T$2,2,1)</f>
        <v>3</v>
      </c>
      <c r="CE77" s="28">
        <f>HLOOKUP(VLOOKUP($A77,Sheet!$A$7:$DG$148,'TN01-04'!CE$11,0),$H$1:$T$2,2,1)</f>
        <v>4</v>
      </c>
      <c r="CF77" s="28">
        <f>HLOOKUP(VLOOKUP($A77,Sheet!$A$7:$DG$148,'TN01-04'!CF$11,0),$H$1:$T$2,2,1)</f>
        <v>2.65</v>
      </c>
      <c r="CG77" s="28">
        <f>HLOOKUP(VLOOKUP($A77,Sheet!$A$7:$DG$148,'TN01-04'!CG$11,0),$H$1:$T$2,2,1)</f>
        <v>3</v>
      </c>
      <c r="CH77" s="28">
        <f>HLOOKUP(VLOOKUP($A77,Sheet!$A$7:$DG$148,'TN01-04'!CH$11,0),$H$1:$T$2,2,1)</f>
        <v>0</v>
      </c>
      <c r="CI77" s="28">
        <f>HLOOKUP(VLOOKUP($A77,Sheet!$A$7:$DG$148,'TN01-04'!CI$11,0),$H$1:$T$2,2,1)</f>
        <v>3</v>
      </c>
      <c r="CJ77" s="28">
        <f>HLOOKUP(VLOOKUP($A77,Sheet!$A$7:$DG$148,'TN01-04'!CJ$11,0),$H$1:$T$2,2,1)</f>
        <v>0</v>
      </c>
      <c r="CK77" s="28">
        <f>HLOOKUP(VLOOKUP($A77,Sheet!$A$7:$DG$148,'TN01-04'!CK$11,0),$H$1:$T$2,2,1)</f>
        <v>0</v>
      </c>
      <c r="CL77" s="28">
        <f>HLOOKUP(VLOOKUP($A77,Sheet!$A$7:$DG$148,'TN01-04'!CL$11,0),$H$1:$T$2,2,1)</f>
        <v>0</v>
      </c>
      <c r="CM77" s="28">
        <f>HLOOKUP(VLOOKUP($A77,Sheet!$A$7:$DG$148,'TN01-04'!CM$11,0),$H$1:$T$2,2,1)</f>
        <v>0</v>
      </c>
      <c r="CN77" s="28">
        <f>HLOOKUP(VLOOKUP($A77,Sheet!$A$7:$DG$148,'TN01-04'!CN$11,0),$H$1:$T$2,2,1)</f>
        <v>1.65</v>
      </c>
      <c r="CO77" s="28">
        <f>HLOOKUP(VLOOKUP($A77,Sheet!$A$7:$DG$148,'TN01-04'!CO$11,0),$H$1:$T$2,2,1)</f>
        <v>3.33</v>
      </c>
      <c r="CP77" s="28">
        <f>HLOOKUP(VLOOKUP($A77,Sheet!$A$7:$DG$148,'TN01-04'!CP$11,0),$H$1:$T$2,2,1)</f>
        <v>3.33</v>
      </c>
      <c r="CQ77" s="28">
        <f>HLOOKUP(VLOOKUP($A77,Sheet!$A$7:$DG$148,'TN01-04'!CQ$11,0),$H$1:$T$2,2,1)</f>
        <v>3.65</v>
      </c>
      <c r="CR77" s="28">
        <f>HLOOKUP(VLOOKUP($A77,Sheet!$A$7:$DG$148,'TN01-04'!CR$11,0),$H$1:$T$2,2,1)</f>
        <v>4</v>
      </c>
      <c r="CS77" s="33">
        <f>IF(VLOOKUP($A77,Sheet!$A$7:$DG$148,'TN01-04'!CS$11,0)="","",VLOOKUP($A77,Sheet!$A$7:$DG$148,'TN01-04'!CS$11,0))</f>
        <v>27</v>
      </c>
      <c r="CT77" s="36">
        <f>IF(VLOOKUP($A77,Sheet!$A$7:$DG$148,'TN01-04'!CT$11,0)="","",VLOOKUP($A77,Sheet!$A$7:$DG$148,'TN01-04'!CT$11,0))</f>
        <v>0</v>
      </c>
      <c r="CU77" s="38">
        <f t="shared" si="2"/>
        <v>128</v>
      </c>
      <c r="CV77" s="38">
        <f t="shared" si="2"/>
        <v>0</v>
      </c>
      <c r="CW77" s="38">
        <f t="shared" si="3"/>
        <v>0</v>
      </c>
      <c r="CX77" s="38">
        <f t="shared" si="4"/>
        <v>128</v>
      </c>
      <c r="CY77" s="38">
        <f t="shared" si="5"/>
        <v>2.83</v>
      </c>
      <c r="CZ77" s="38"/>
      <c r="DA77" s="28">
        <f>HLOOKUP(VLOOKUP($A77,Sheet!$A$7:$DG$148,'TN01-04'!DA$11,0),$H$1:$T$2,2,1)</f>
        <v>0</v>
      </c>
      <c r="DB77" s="28">
        <f>HLOOKUP(VLOOKUP($A77,Sheet!$A$7:$DG$148,'TN01-04'!DB$11,0),$H$1:$T$2,2,1)</f>
        <v>0</v>
      </c>
      <c r="DC77" s="28">
        <f>HLOOKUP(VLOOKUP($A77,Sheet!$A$7:$DG$148,'TN01-04'!DC$11,0),$H$1:$T$2,2,1)</f>
        <v>3.33</v>
      </c>
      <c r="DD77" s="28">
        <f>HLOOKUP(VLOOKUP($A77,Sheet!$A$7:$DG$148,'TN01-04'!DD$11,0),$H$1:$T$2,2,1)</f>
        <v>0</v>
      </c>
      <c r="DE77" s="38"/>
      <c r="DF77" s="38">
        <f t="shared" si="6"/>
        <v>3.33</v>
      </c>
      <c r="DG77" s="38"/>
      <c r="DH77" s="33">
        <f>IF(VLOOKUP($A77,Sheet!$A$7:$DG$148,'TN01-04'!DH$11,0)="","",VLOOKUP($A77,Sheet!$A$7:$DG$148,'TN01-04'!DH$11,0))</f>
        <v>5</v>
      </c>
      <c r="DI77" s="36">
        <f>IF(VLOOKUP($A77,Sheet!$A$7:$DG$148,'TN01-04'!DI$11,0)="","",VLOOKUP($A77,Sheet!$A$7:$DG$148,'TN01-04'!DI$11,0))</f>
        <v>0</v>
      </c>
      <c r="DJ77" s="38">
        <f t="shared" si="7"/>
        <v>133</v>
      </c>
      <c r="DK77" s="38">
        <f t="shared" si="8"/>
        <v>0</v>
      </c>
      <c r="DL77" s="38">
        <f t="shared" si="9"/>
        <v>2.85</v>
      </c>
      <c r="DM77" s="38"/>
      <c r="DN77" s="33">
        <f>IF(VLOOKUP($A77,Sheet!$A$7:$DG$148,'TN01-04'!DN$11,0)="","",VLOOKUP($A77,Sheet!$A$7:$DG$148,'TN01-04'!DN$11,0))</f>
        <v>138</v>
      </c>
      <c r="DO77" s="36">
        <f>IF(VLOOKUP($A77,Sheet!$A$7:$DG$148,'TN01-04'!DO$11,0)="","",VLOOKUP($A77,Sheet!$A$7:$DG$148,'TN01-04'!DO$11,0))</f>
        <v>0</v>
      </c>
      <c r="DP77" s="28">
        <f>IF(VLOOKUP($A77,Sheet!$A$7:$DG$148,'TN01-04'!DP$11,0)="","",VLOOKUP($A77,Sheet!$A$7:$DG$148,'TN01-04'!DP$11,0))</f>
        <v>137</v>
      </c>
      <c r="DQ77" s="28">
        <f>IF(VLOOKUP($A77,Sheet!$A$7:$DG$148,'TN01-04'!DQ$11,0)="","",VLOOKUP($A77,Sheet!$A$7:$DG$148,'TN01-04'!DQ$11,0))</f>
        <v>138</v>
      </c>
      <c r="DR77" s="28">
        <f>IF(VLOOKUP($A77,Sheet!$A$7:$DG$148,'TN01-04'!DR$11,0)="","",VLOOKUP($A77,Sheet!$A$7:$DG$148,'TN01-04'!DR$11,0))</f>
        <v>6.99</v>
      </c>
      <c r="DS77" s="28">
        <f>IF(VLOOKUP($A77,Sheet!$A$7:$DG$148,'TN01-04'!DS$11,0)="","",VLOOKUP($A77,Sheet!$A$7:$DG$148,'TN01-04'!DS$11,0))</f>
        <v>2.85</v>
      </c>
      <c r="DT77" s="28" t="str">
        <f>IF(VLOOKUP($A77,Sheet!$A$7:$DG$148,'TN01-04'!DT$11,0)="","",VLOOKUP($A77,Sheet!$A$7:$DG$148,'TN01-04'!DT$11,0))</f>
        <v/>
      </c>
      <c r="DU77" s="42">
        <f t="shared" si="10"/>
        <v>0</v>
      </c>
    </row>
    <row r="78" spans="1:125" ht="15.95" customHeight="1" x14ac:dyDescent="0.2">
      <c r="A78" s="25">
        <v>2221727320</v>
      </c>
      <c r="B78" s="26" t="s">
        <v>22</v>
      </c>
      <c r="C78" s="26" t="s">
        <v>81</v>
      </c>
      <c r="D78" s="26" t="s">
        <v>55</v>
      </c>
      <c r="E78" s="27">
        <v>36090</v>
      </c>
      <c r="F78" s="26" t="s">
        <v>210</v>
      </c>
      <c r="G78" s="26" t="s">
        <v>212</v>
      </c>
      <c r="H78" s="28">
        <f>HLOOKUP(VLOOKUP($A78,Sheet!$A$7:$DG$148,'TN01-04'!H$11,0),$H$1:$T$2,2,1)</f>
        <v>3.65</v>
      </c>
      <c r="I78" s="28">
        <f>HLOOKUP(VLOOKUP($A78,Sheet!$A$7:$DG$148,'TN01-04'!I$11,0),$H$1:$T$2,2,1)</f>
        <v>3.33</v>
      </c>
      <c r="J78" s="28">
        <f>HLOOKUP(VLOOKUP($A78,Sheet!$A$7:$DG$148,'TN01-04'!J$11,0),$H$1:$T$2,2,1)</f>
        <v>3.65</v>
      </c>
      <c r="K78" s="28">
        <f>HLOOKUP(VLOOKUP($A78,Sheet!$A$7:$DG$148,'TN01-04'!K$11,0),$H$1:$T$2,2,1)</f>
        <v>3</v>
      </c>
      <c r="L78" s="28">
        <f>HLOOKUP(VLOOKUP($A78,Sheet!$A$7:$DG$148,'TN01-04'!L$11,0),$H$1:$T$2,2,1)</f>
        <v>2.33</v>
      </c>
      <c r="M78" s="28">
        <f>HLOOKUP(VLOOKUP($A78,Sheet!$A$7:$DG$148,'TN01-04'!M$11,0),$H$1:$T$2,2,1)</f>
        <v>2</v>
      </c>
      <c r="N78" s="28">
        <f>HLOOKUP(VLOOKUP($A78,Sheet!$A$7:$DG$148,'TN01-04'!N$11,0),$H$1:$T$2,2,1)</f>
        <v>3</v>
      </c>
      <c r="O78" s="28">
        <f>HLOOKUP(VLOOKUP($A78,Sheet!$A$7:$DG$148,'TN01-04'!O$11,0),$H$1:$T$2,2,1)</f>
        <v>0</v>
      </c>
      <c r="P78" s="28">
        <f>HLOOKUP(VLOOKUP($A78,Sheet!$A$7:$DG$148,'TN01-04'!P$11,0),$H$1:$T$2,2,1)</f>
        <v>2.65</v>
      </c>
      <c r="Q78" s="28">
        <f>HLOOKUP(VLOOKUP($A78,Sheet!$A$7:$DG$148,'TN01-04'!Q$11,0),$H$1:$T$2,2,1)</f>
        <v>0</v>
      </c>
      <c r="R78" s="28">
        <f>HLOOKUP(VLOOKUP($A78,Sheet!$A$7:$DG$148,'TN01-04'!R$11,0),$H$1:$T$2,2,1)</f>
        <v>0</v>
      </c>
      <c r="S78" s="28">
        <f>HLOOKUP(VLOOKUP($A78,Sheet!$A$7:$DG$148,'TN01-04'!S$11,0),$H$1:$T$2,2,1)</f>
        <v>0</v>
      </c>
      <c r="T78" s="28">
        <f>HLOOKUP(VLOOKUP($A78,Sheet!$A$7:$DG$148,'TN01-04'!T$11,0),$H$1:$T$2,2,1)</f>
        <v>0</v>
      </c>
      <c r="U78" s="28">
        <f>HLOOKUP(VLOOKUP($A78,Sheet!$A$7:$DG$148,'TN01-04'!U$11,0),$H$1:$T$2,2,1)</f>
        <v>3.33</v>
      </c>
      <c r="V78" s="28">
        <f>HLOOKUP(VLOOKUP($A78,Sheet!$A$7:$DG$148,'TN01-04'!V$11,0),$H$1:$T$2,2,1)</f>
        <v>2.65</v>
      </c>
      <c r="W78" s="28">
        <f>HLOOKUP(VLOOKUP($A78,Sheet!$A$7:$DG$148,'TN01-04'!W$11,0),$H$1:$T$2,2,1)</f>
        <v>4</v>
      </c>
      <c r="X78" s="28">
        <f>HLOOKUP(VLOOKUP($A78,Sheet!$A$7:$DG$148,'TN01-04'!X$11,0),$H$1:$T$2,2,1)</f>
        <v>3</v>
      </c>
      <c r="Y78" s="28">
        <f>HLOOKUP(VLOOKUP($A78,Sheet!$A$7:$DG$148,'TN01-04'!Y$11,0),$H$1:$T$2,2,1)</f>
        <v>2.65</v>
      </c>
      <c r="Z78" s="28">
        <f>HLOOKUP(VLOOKUP($A78,Sheet!$A$7:$DG$148,'TN01-04'!Z$11,0),$H$1:$T$2,2,1)</f>
        <v>2.33</v>
      </c>
      <c r="AA78" s="28">
        <f>HLOOKUP(VLOOKUP($A78,Sheet!$A$7:$DG$148,'TN01-04'!AA$11,0),$H$1:$T$2,2,1)</f>
        <v>2</v>
      </c>
      <c r="AB78" s="28">
        <f>HLOOKUP(VLOOKUP($A78,Sheet!$A$7:$DG$148,'TN01-04'!AB$11,0),$H$1:$T$2,2,1)</f>
        <v>2.33</v>
      </c>
      <c r="AC78" s="28">
        <f>HLOOKUP(VLOOKUP($A78,Sheet!$A$7:$DG$148,'TN01-04'!AC$11,0),$H$1:$T$2,2,1)</f>
        <v>3</v>
      </c>
      <c r="AD78" s="28">
        <f>HLOOKUP(VLOOKUP($A78,Sheet!$A$7:$DG$148,'TN01-04'!AD$11,0),$H$1:$T$2,2,1)</f>
        <v>2.33</v>
      </c>
      <c r="AE78" s="28">
        <f>HLOOKUP(VLOOKUP($A78,Sheet!$A$7:$DG$148,'TN01-04'!AE$11,0),$H$1:$T$2,2,1)</f>
        <v>2.33</v>
      </c>
      <c r="AF78" s="28">
        <f>HLOOKUP(VLOOKUP($A78,Sheet!$A$7:$DG$148,'TN01-04'!AF$11,0),$H$1:$T$2,2,1)</f>
        <v>2.65</v>
      </c>
      <c r="AG78" s="28">
        <f>HLOOKUP(VLOOKUP($A78,Sheet!$A$7:$DG$148,'TN01-04'!AG$11,0),$H$1:$T$2,2,1)</f>
        <v>2.33</v>
      </c>
      <c r="AH78" s="28">
        <f>HLOOKUP(VLOOKUP($A78,Sheet!$A$7:$DG$148,'TN01-04'!AH$11,0),$H$1:$T$2,2,1)</f>
        <v>3.33</v>
      </c>
      <c r="AI78" s="28">
        <f>HLOOKUP(VLOOKUP($A78,Sheet!$A$7:$DG$148,'TN01-04'!AI$11,0),$H$1:$T$2,2,1)</f>
        <v>3</v>
      </c>
      <c r="AJ78" s="28">
        <f>HLOOKUP(VLOOKUP($A78,Sheet!$A$7:$DG$148,'TN01-04'!AJ$11,0),$H$1:$T$2,2,1)</f>
        <v>3</v>
      </c>
      <c r="AK78" s="33">
        <f>IF(VLOOKUP($A78,Sheet!$A$7:$DG$148,'TN01-04'!AK$11,0)="","",VLOOKUP($A78,Sheet!$A$7:$DG$148,'TN01-04'!AK$11,0))</f>
        <v>51</v>
      </c>
      <c r="AL78" s="36">
        <f>IF(VLOOKUP($A78,Sheet!$A$7:$DG$148,'TN01-04'!AL$11,0)="","",VLOOKUP($A78,Sheet!$A$7:$DG$148,'TN01-04'!AL$11,0))</f>
        <v>0</v>
      </c>
      <c r="AM78" s="28">
        <f>HLOOKUP(VLOOKUP($A78,Sheet!$A$7:$DG$148,'TN01-04'!AM$11,0),$H$1:$T$2,2,1)</f>
        <v>3.65</v>
      </c>
      <c r="AN78" s="28">
        <f>HLOOKUP(VLOOKUP($A78,Sheet!$A$7:$DG$148,'TN01-04'!AN$11,0),$H$1:$T$2,2,1)</f>
        <v>3.33</v>
      </c>
      <c r="AO78" s="28">
        <f>HLOOKUP(VLOOKUP($A78,Sheet!$A$7:$DG$148,'TN01-04'!AO$11,0),$H$1:$T$2,2,1)</f>
        <v>0</v>
      </c>
      <c r="AP78" s="28">
        <f>HLOOKUP(VLOOKUP($A78,Sheet!$A$7:$DG$148,'TN01-04'!AP$11,0),$H$1:$T$2,2,1)</f>
        <v>0</v>
      </c>
      <c r="AQ78" s="28">
        <f>HLOOKUP(VLOOKUP($A78,Sheet!$A$7:$DG$148,'TN01-04'!AQ$11,0),$H$1:$T$2,2,1)</f>
        <v>0</v>
      </c>
      <c r="AR78" s="28">
        <f>HLOOKUP(VLOOKUP($A78,Sheet!$A$7:$DG$148,'TN01-04'!AR$11,0),$H$1:$T$2,2,1)</f>
        <v>0</v>
      </c>
      <c r="AS78" s="28">
        <f>HLOOKUP(VLOOKUP($A78,Sheet!$A$7:$DG$148,'TN01-04'!AS$11,0),$H$1:$T$2,2,1)</f>
        <v>0</v>
      </c>
      <c r="AT78" s="28">
        <f>HLOOKUP(VLOOKUP($A78,Sheet!$A$7:$DG$148,'TN01-04'!AT$11,0),$H$1:$T$2,2,1)</f>
        <v>3.33</v>
      </c>
      <c r="AU78" s="28">
        <f>HLOOKUP(VLOOKUP($A78,Sheet!$A$7:$DG$148,'TN01-04'!AU$11,0),$H$1:$T$2,2,1)</f>
        <v>0</v>
      </c>
      <c r="AV78" s="28">
        <f>HLOOKUP(VLOOKUP($A78,Sheet!$A$7:$DG$148,'TN01-04'!AV$11,0),$H$1:$T$2,2,1)</f>
        <v>0</v>
      </c>
      <c r="AW78" s="28">
        <f>HLOOKUP(VLOOKUP($A78,Sheet!$A$7:$DG$148,'TN01-04'!AW$11,0),$H$1:$T$2,2,1)</f>
        <v>0</v>
      </c>
      <c r="AX78" s="28">
        <f>HLOOKUP(VLOOKUP($A78,Sheet!$A$7:$DG$148,'TN01-04'!AX$11,0),$H$1:$T$2,2,1)</f>
        <v>0</v>
      </c>
      <c r="AY78" s="28">
        <f>HLOOKUP(VLOOKUP($A78,Sheet!$A$7:$DG$148,'TN01-04'!AY$11,0),$H$1:$T$2,2,1)</f>
        <v>0</v>
      </c>
      <c r="AZ78" s="28">
        <f>HLOOKUP(VLOOKUP($A78,Sheet!$A$7:$DG$148,'TN01-04'!AZ$11,0),$H$1:$T$2,2,1)</f>
        <v>2.65</v>
      </c>
      <c r="BA78" s="28">
        <f>HLOOKUP(VLOOKUP($A78,Sheet!$A$7:$DG$148,'TN01-04'!BA$11,0),$H$1:$T$2,2,1)</f>
        <v>2.33</v>
      </c>
      <c r="BB78" s="33">
        <f>IF(VLOOKUP($A78,Sheet!$A$7:$DG$148,'TN01-04'!BB$11,0)="","",VLOOKUP($A78,Sheet!$A$7:$DG$148,'TN01-04'!BB$11,0))</f>
        <v>5</v>
      </c>
      <c r="BC78" s="36">
        <f>IF(VLOOKUP($A78,Sheet!$A$7:$DG$148,'TN01-04'!BC$11,0)="","",VLOOKUP($A78,Sheet!$A$7:$DG$148,'TN01-04'!BC$11,0))</f>
        <v>0</v>
      </c>
      <c r="BD78" s="28">
        <f>HLOOKUP(VLOOKUP($A78,Sheet!$A$7:$DG$148,'TN01-04'!BD$11,0),$H$1:$T$2,2,1)</f>
        <v>3.33</v>
      </c>
      <c r="BE78" s="28">
        <f>HLOOKUP(VLOOKUP($A78,Sheet!$A$7:$DG$148,'TN01-04'!BE$11,0),$H$1:$T$2,2,1)</f>
        <v>2.33</v>
      </c>
      <c r="BF78" s="28">
        <f>HLOOKUP(VLOOKUP($A78,Sheet!$A$7:$DG$148,'TN01-04'!BF$11,0),$H$1:$T$2,2,1)</f>
        <v>3.33</v>
      </c>
      <c r="BG78" s="28">
        <f>HLOOKUP(VLOOKUP($A78,Sheet!$A$7:$DG$148,'TN01-04'!BG$11,0),$H$1:$T$2,2,1)</f>
        <v>3</v>
      </c>
      <c r="BH78" s="28">
        <f>HLOOKUP(VLOOKUP($A78,Sheet!$A$7:$DG$148,'TN01-04'!BH$11,0),$H$1:$T$2,2,1)</f>
        <v>2.33</v>
      </c>
      <c r="BI78" s="28">
        <f>HLOOKUP(VLOOKUP($A78,Sheet!$A$7:$DG$148,'TN01-04'!BI$11,0),$H$1:$T$2,2,1)</f>
        <v>4</v>
      </c>
      <c r="BJ78" s="28">
        <f>HLOOKUP(VLOOKUP($A78,Sheet!$A$7:$DG$148,'TN01-04'!BJ$11,0),$H$1:$T$2,2,1)</f>
        <v>3.65</v>
      </c>
      <c r="BK78" s="28">
        <f>HLOOKUP(VLOOKUP($A78,Sheet!$A$7:$DG$148,'TN01-04'!BK$11,0),$H$1:$T$2,2,1)</f>
        <v>2.65</v>
      </c>
      <c r="BL78" s="28">
        <f>HLOOKUP(VLOOKUP($A78,Sheet!$A$7:$DG$148,'TN01-04'!BL$11,0),$H$1:$T$2,2,1)</f>
        <v>3.33</v>
      </c>
      <c r="BM78" s="28">
        <f>HLOOKUP(VLOOKUP($A78,Sheet!$A$7:$DG$148,'TN01-04'!BM$11,0),$H$1:$T$2,2,1)</f>
        <v>2.65</v>
      </c>
      <c r="BN78" s="28">
        <f>HLOOKUP(VLOOKUP($A78,Sheet!$A$7:$DG$148,'TN01-04'!BN$11,0),$H$1:$T$2,2,1)</f>
        <v>3</v>
      </c>
      <c r="BO78" s="28">
        <f>HLOOKUP(VLOOKUP($A78,Sheet!$A$7:$DG$148,'TN01-04'!BO$11,0),$H$1:$T$2,2,1)</f>
        <v>2.65</v>
      </c>
      <c r="BP78" s="28">
        <f>HLOOKUP(VLOOKUP($A78,Sheet!$A$7:$DG$148,'TN01-04'!BP$11,0),$H$1:$T$2,2,1)</f>
        <v>3.65</v>
      </c>
      <c r="BQ78" s="28">
        <f>HLOOKUP(VLOOKUP($A78,Sheet!$A$7:$DG$148,'TN01-04'!BQ$11,0),$H$1:$T$2,2,1)</f>
        <v>0</v>
      </c>
      <c r="BR78" s="28">
        <f>HLOOKUP(VLOOKUP($A78,Sheet!$A$7:$DG$148,'TN01-04'!BR$11,0),$H$1:$T$2,2,1)</f>
        <v>2.65</v>
      </c>
      <c r="BS78" s="28">
        <f>HLOOKUP(VLOOKUP($A78,Sheet!$A$7:$DG$148,'TN01-04'!BS$11,0),$H$1:$T$2,2,1)</f>
        <v>3</v>
      </c>
      <c r="BT78" s="28">
        <f>HLOOKUP(VLOOKUP($A78,Sheet!$A$7:$DG$148,'TN01-04'!BT$11,0),$H$1:$T$2,2,1)</f>
        <v>2</v>
      </c>
      <c r="BU78" s="28">
        <f>HLOOKUP(VLOOKUP($A78,Sheet!$A$7:$DG$148,'TN01-04'!BU$11,0),$H$1:$T$2,2,1)</f>
        <v>2.65</v>
      </c>
      <c r="BV78" s="28">
        <f>HLOOKUP(VLOOKUP($A78,Sheet!$A$7:$DG$148,'TN01-04'!BV$11,0),$H$1:$T$2,2,1)</f>
        <v>3.65</v>
      </c>
      <c r="BW78" s="28">
        <f>HLOOKUP(VLOOKUP($A78,Sheet!$A$7:$DG$148,'TN01-04'!BW$11,0),$H$1:$T$2,2,1)</f>
        <v>4</v>
      </c>
      <c r="BX78" s="33">
        <f>IF(VLOOKUP($A78,Sheet!$A$7:$DG$148,'TN01-04'!BX$11,0)="","",VLOOKUP($A78,Sheet!$A$7:$DG$148,'TN01-04'!BX$11,0))</f>
        <v>50</v>
      </c>
      <c r="BY78" s="36">
        <f>IF(VLOOKUP($A78,Sheet!$A$7:$DG$148,'TN01-04'!BY$11,0)="","",VLOOKUP($A78,Sheet!$A$7:$DG$148,'TN01-04'!BY$11,0))</f>
        <v>0</v>
      </c>
      <c r="BZ78" s="28">
        <f>HLOOKUP(VLOOKUP($A78,Sheet!$A$7:$DG$148,'TN01-04'!BZ$11,0),$H$1:$T$2,2,1)</f>
        <v>0</v>
      </c>
      <c r="CA78" s="28">
        <f>HLOOKUP(VLOOKUP($A78,Sheet!$A$7:$DG$148,'TN01-04'!CA$11,0),$H$1:$T$2,2,1)</f>
        <v>3.65</v>
      </c>
      <c r="CB78" s="28">
        <f>HLOOKUP(VLOOKUP($A78,Sheet!$A$7:$DG$148,'TN01-04'!CB$11,0),$H$1:$T$2,2,1)</f>
        <v>3.33</v>
      </c>
      <c r="CC78" s="28">
        <f>HLOOKUP(VLOOKUP($A78,Sheet!$A$7:$DG$148,'TN01-04'!CC$11,0),$H$1:$T$2,2,1)</f>
        <v>0</v>
      </c>
      <c r="CD78" s="28">
        <f>HLOOKUP(VLOOKUP($A78,Sheet!$A$7:$DG$148,'TN01-04'!CD$11,0),$H$1:$T$2,2,1)</f>
        <v>3.33</v>
      </c>
      <c r="CE78" s="28">
        <f>HLOOKUP(VLOOKUP($A78,Sheet!$A$7:$DG$148,'TN01-04'!CE$11,0),$H$1:$T$2,2,1)</f>
        <v>2.65</v>
      </c>
      <c r="CF78" s="28">
        <f>HLOOKUP(VLOOKUP($A78,Sheet!$A$7:$DG$148,'TN01-04'!CF$11,0),$H$1:$T$2,2,1)</f>
        <v>4</v>
      </c>
      <c r="CG78" s="28">
        <f>HLOOKUP(VLOOKUP($A78,Sheet!$A$7:$DG$148,'TN01-04'!CG$11,0),$H$1:$T$2,2,1)</f>
        <v>2.65</v>
      </c>
      <c r="CH78" s="28">
        <f>HLOOKUP(VLOOKUP($A78,Sheet!$A$7:$DG$148,'TN01-04'!CH$11,0),$H$1:$T$2,2,1)</f>
        <v>0</v>
      </c>
      <c r="CI78" s="28">
        <f>HLOOKUP(VLOOKUP($A78,Sheet!$A$7:$DG$148,'TN01-04'!CI$11,0),$H$1:$T$2,2,1)</f>
        <v>4</v>
      </c>
      <c r="CJ78" s="28">
        <f>HLOOKUP(VLOOKUP($A78,Sheet!$A$7:$DG$148,'TN01-04'!CJ$11,0),$H$1:$T$2,2,1)</f>
        <v>0</v>
      </c>
      <c r="CK78" s="28">
        <f>HLOOKUP(VLOOKUP($A78,Sheet!$A$7:$DG$148,'TN01-04'!CK$11,0),$H$1:$T$2,2,1)</f>
        <v>0</v>
      </c>
      <c r="CL78" s="28">
        <f>HLOOKUP(VLOOKUP($A78,Sheet!$A$7:$DG$148,'TN01-04'!CL$11,0),$H$1:$T$2,2,1)</f>
        <v>0</v>
      </c>
      <c r="CM78" s="28">
        <f>HLOOKUP(VLOOKUP($A78,Sheet!$A$7:$DG$148,'TN01-04'!CM$11,0),$H$1:$T$2,2,1)</f>
        <v>0</v>
      </c>
      <c r="CN78" s="28">
        <f>HLOOKUP(VLOOKUP($A78,Sheet!$A$7:$DG$148,'TN01-04'!CN$11,0),$H$1:$T$2,2,1)</f>
        <v>1.65</v>
      </c>
      <c r="CO78" s="28">
        <f>HLOOKUP(VLOOKUP($A78,Sheet!$A$7:$DG$148,'TN01-04'!CO$11,0),$H$1:$T$2,2,1)</f>
        <v>3.33</v>
      </c>
      <c r="CP78" s="28">
        <f>HLOOKUP(VLOOKUP($A78,Sheet!$A$7:$DG$148,'TN01-04'!CP$11,0),$H$1:$T$2,2,1)</f>
        <v>3.65</v>
      </c>
      <c r="CQ78" s="28">
        <f>HLOOKUP(VLOOKUP($A78,Sheet!$A$7:$DG$148,'TN01-04'!CQ$11,0),$H$1:$T$2,2,1)</f>
        <v>3.65</v>
      </c>
      <c r="CR78" s="28">
        <f>HLOOKUP(VLOOKUP($A78,Sheet!$A$7:$DG$148,'TN01-04'!CR$11,0),$H$1:$T$2,2,1)</f>
        <v>3</v>
      </c>
      <c r="CS78" s="33">
        <f>IF(VLOOKUP($A78,Sheet!$A$7:$DG$148,'TN01-04'!CS$11,0)="","",VLOOKUP($A78,Sheet!$A$7:$DG$148,'TN01-04'!CS$11,0))</f>
        <v>27</v>
      </c>
      <c r="CT78" s="36">
        <f>IF(VLOOKUP($A78,Sheet!$A$7:$DG$148,'TN01-04'!CT$11,0)="","",VLOOKUP($A78,Sheet!$A$7:$DG$148,'TN01-04'!CT$11,0))</f>
        <v>0</v>
      </c>
      <c r="CU78" s="38">
        <f t="shared" ref="CU78:CV141" si="11">AK78+BX78+CS78</f>
        <v>128</v>
      </c>
      <c r="CV78" s="38">
        <f t="shared" si="11"/>
        <v>0</v>
      </c>
      <c r="CW78" s="38">
        <f t="shared" ref="CW78:CW141" si="12">SUMIF(H78:CT78,"P",$H$12:$CT$12)+SUMIF(H78:CT78,"P (P/F)",$H$12:$CT$12)</f>
        <v>0</v>
      </c>
      <c r="CX78" s="38">
        <f t="shared" ref="CX78:CX141" si="13">CU78+CV78-CW78</f>
        <v>128</v>
      </c>
      <c r="CY78" s="38">
        <f t="shared" ref="CY78:CY141" si="14">ROUND(SUMPRODUCT($H$12:$CT$12,H78:CT78)/CX78,2)</f>
        <v>2.94</v>
      </c>
      <c r="CZ78" s="38"/>
      <c r="DA78" s="28">
        <f>HLOOKUP(VLOOKUP($A78,Sheet!$A$7:$DG$148,'TN01-04'!DA$11,0),$H$1:$T$2,2,1)</f>
        <v>0</v>
      </c>
      <c r="DB78" s="28">
        <f>HLOOKUP(VLOOKUP($A78,Sheet!$A$7:$DG$148,'TN01-04'!DB$11,0),$H$1:$T$2,2,1)</f>
        <v>0</v>
      </c>
      <c r="DC78" s="28">
        <f>HLOOKUP(VLOOKUP($A78,Sheet!$A$7:$DG$148,'TN01-04'!DC$11,0),$H$1:$T$2,2,1)</f>
        <v>3.65</v>
      </c>
      <c r="DD78" s="28">
        <f>HLOOKUP(VLOOKUP($A78,Sheet!$A$7:$DG$148,'TN01-04'!DD$11,0),$H$1:$T$2,2,1)</f>
        <v>0</v>
      </c>
      <c r="DE78" s="38"/>
      <c r="DF78" s="38">
        <f t="shared" ref="DF78:DF141" si="15">ROUND(SUMPRODUCT(DA78:DD78,$DA$12:$DD$12)/5,2)</f>
        <v>3.65</v>
      </c>
      <c r="DG78" s="38"/>
      <c r="DH78" s="33">
        <f>IF(VLOOKUP($A78,Sheet!$A$7:$DG$148,'TN01-04'!DH$11,0)="","",VLOOKUP($A78,Sheet!$A$7:$DG$148,'TN01-04'!DH$11,0))</f>
        <v>5</v>
      </c>
      <c r="DI78" s="36">
        <f>IF(VLOOKUP($A78,Sheet!$A$7:$DG$148,'TN01-04'!DI$11,0)="","",VLOOKUP($A78,Sheet!$A$7:$DG$148,'TN01-04'!DI$11,0))</f>
        <v>0</v>
      </c>
      <c r="DJ78" s="38">
        <f t="shared" ref="DJ78:DJ141" si="16">CU78+DH78-CW78</f>
        <v>133</v>
      </c>
      <c r="DK78" s="38">
        <f t="shared" ref="DK78:DK141" si="17">CV78+DI78</f>
        <v>0</v>
      </c>
      <c r="DL78" s="38">
        <f t="shared" ref="DL78:DL141" si="18">ROUND(SUMPRODUCT(H78:DI78,$H$12:$DI$12)/(DJ78+DK78),2)</f>
        <v>2.97</v>
      </c>
      <c r="DM78" s="38"/>
      <c r="DN78" s="33">
        <f>IF(VLOOKUP($A78,Sheet!$A$7:$DG$148,'TN01-04'!DN$11,0)="","",VLOOKUP($A78,Sheet!$A$7:$DG$148,'TN01-04'!DN$11,0))</f>
        <v>138</v>
      </c>
      <c r="DO78" s="36">
        <f>IF(VLOOKUP($A78,Sheet!$A$7:$DG$148,'TN01-04'!DO$11,0)="","",VLOOKUP($A78,Sheet!$A$7:$DG$148,'TN01-04'!DO$11,0))</f>
        <v>0</v>
      </c>
      <c r="DP78" s="28">
        <f>IF(VLOOKUP($A78,Sheet!$A$7:$DG$148,'TN01-04'!DP$11,0)="","",VLOOKUP($A78,Sheet!$A$7:$DG$148,'TN01-04'!DP$11,0))</f>
        <v>137</v>
      </c>
      <c r="DQ78" s="28">
        <f>IF(VLOOKUP($A78,Sheet!$A$7:$DG$148,'TN01-04'!DQ$11,0)="","",VLOOKUP($A78,Sheet!$A$7:$DG$148,'TN01-04'!DQ$11,0))</f>
        <v>138</v>
      </c>
      <c r="DR78" s="28">
        <f>IF(VLOOKUP($A78,Sheet!$A$7:$DG$148,'TN01-04'!DR$11,0)="","",VLOOKUP($A78,Sheet!$A$7:$DG$148,'TN01-04'!DR$11,0))</f>
        <v>7.18</v>
      </c>
      <c r="DS78" s="28">
        <f>IF(VLOOKUP($A78,Sheet!$A$7:$DG$148,'TN01-04'!DS$11,0)="","",VLOOKUP($A78,Sheet!$A$7:$DG$148,'TN01-04'!DS$11,0))</f>
        <v>2.97</v>
      </c>
      <c r="DT78" s="28" t="str">
        <f>IF(VLOOKUP($A78,Sheet!$A$7:$DG$148,'TN01-04'!DT$11,0)="","",VLOOKUP($A78,Sheet!$A$7:$DG$148,'TN01-04'!DT$11,0))</f>
        <v/>
      </c>
      <c r="DU78" s="42">
        <f t="shared" ref="DU78:DU141" si="19">CV78/(CV78+CU78)</f>
        <v>0</v>
      </c>
    </row>
    <row r="79" spans="1:125" ht="15.95" customHeight="1" x14ac:dyDescent="0.2">
      <c r="A79" s="25">
        <v>2220865953</v>
      </c>
      <c r="B79" s="26" t="s">
        <v>6</v>
      </c>
      <c r="C79" s="26" t="s">
        <v>72</v>
      </c>
      <c r="D79" s="26" t="s">
        <v>152</v>
      </c>
      <c r="E79" s="27">
        <v>36049</v>
      </c>
      <c r="F79" s="26" t="s">
        <v>210</v>
      </c>
      <c r="G79" s="26" t="s">
        <v>212</v>
      </c>
      <c r="H79" s="28">
        <f>HLOOKUP(VLOOKUP($A79,Sheet!$A$7:$DG$148,'TN01-04'!H$11,0),$H$1:$T$2,2,1)</f>
        <v>2.65</v>
      </c>
      <c r="I79" s="28">
        <f>HLOOKUP(VLOOKUP($A79,Sheet!$A$7:$DG$148,'TN01-04'!I$11,0),$H$1:$T$2,2,1)</f>
        <v>2.33</v>
      </c>
      <c r="J79" s="28">
        <f>HLOOKUP(VLOOKUP($A79,Sheet!$A$7:$DG$148,'TN01-04'!J$11,0),$H$1:$T$2,2,1)</f>
        <v>2.33</v>
      </c>
      <c r="K79" s="28">
        <f>HLOOKUP(VLOOKUP($A79,Sheet!$A$7:$DG$148,'TN01-04'!K$11,0),$H$1:$T$2,2,1)</f>
        <v>2.33</v>
      </c>
      <c r="L79" s="28">
        <f>HLOOKUP(VLOOKUP($A79,Sheet!$A$7:$DG$148,'TN01-04'!L$11,0),$H$1:$T$2,2,1)</f>
        <v>2.33</v>
      </c>
      <c r="M79" s="28">
        <f>HLOOKUP(VLOOKUP($A79,Sheet!$A$7:$DG$148,'TN01-04'!M$11,0),$H$1:$T$2,2,1)</f>
        <v>3</v>
      </c>
      <c r="N79" s="28">
        <f>HLOOKUP(VLOOKUP($A79,Sheet!$A$7:$DG$148,'TN01-04'!N$11,0),$H$1:$T$2,2,1)</f>
        <v>2</v>
      </c>
      <c r="O79" s="28">
        <f>HLOOKUP(VLOOKUP($A79,Sheet!$A$7:$DG$148,'TN01-04'!O$11,0),$H$1:$T$2,2,1)</f>
        <v>0</v>
      </c>
      <c r="P79" s="28">
        <f>HLOOKUP(VLOOKUP($A79,Sheet!$A$7:$DG$148,'TN01-04'!P$11,0),$H$1:$T$2,2,1)</f>
        <v>1.65</v>
      </c>
      <c r="Q79" s="28">
        <f>HLOOKUP(VLOOKUP($A79,Sheet!$A$7:$DG$148,'TN01-04'!Q$11,0),$H$1:$T$2,2,1)</f>
        <v>0</v>
      </c>
      <c r="R79" s="28">
        <f>HLOOKUP(VLOOKUP($A79,Sheet!$A$7:$DG$148,'TN01-04'!R$11,0),$H$1:$T$2,2,1)</f>
        <v>0</v>
      </c>
      <c r="S79" s="28">
        <f>HLOOKUP(VLOOKUP($A79,Sheet!$A$7:$DG$148,'TN01-04'!S$11,0),$H$1:$T$2,2,1)</f>
        <v>0</v>
      </c>
      <c r="T79" s="28">
        <f>HLOOKUP(VLOOKUP($A79,Sheet!$A$7:$DG$148,'TN01-04'!T$11,0),$H$1:$T$2,2,1)</f>
        <v>0</v>
      </c>
      <c r="U79" s="28">
        <f>HLOOKUP(VLOOKUP($A79,Sheet!$A$7:$DG$148,'TN01-04'!U$11,0),$H$1:$T$2,2,1)</f>
        <v>3</v>
      </c>
      <c r="V79" s="28">
        <f>HLOOKUP(VLOOKUP($A79,Sheet!$A$7:$DG$148,'TN01-04'!V$11,0),$H$1:$T$2,2,1)</f>
        <v>1.65</v>
      </c>
      <c r="W79" s="28">
        <f>HLOOKUP(VLOOKUP($A79,Sheet!$A$7:$DG$148,'TN01-04'!W$11,0),$H$1:$T$2,2,1)</f>
        <v>3.65</v>
      </c>
      <c r="X79" s="28">
        <f>HLOOKUP(VLOOKUP($A79,Sheet!$A$7:$DG$148,'TN01-04'!X$11,0),$H$1:$T$2,2,1)</f>
        <v>3</v>
      </c>
      <c r="Y79" s="28">
        <f>HLOOKUP(VLOOKUP($A79,Sheet!$A$7:$DG$148,'TN01-04'!Y$11,0),$H$1:$T$2,2,1)</f>
        <v>2.65</v>
      </c>
      <c r="Z79" s="28">
        <f>HLOOKUP(VLOOKUP($A79,Sheet!$A$7:$DG$148,'TN01-04'!Z$11,0),$H$1:$T$2,2,1)</f>
        <v>2.33</v>
      </c>
      <c r="AA79" s="28">
        <f>HLOOKUP(VLOOKUP($A79,Sheet!$A$7:$DG$148,'TN01-04'!AA$11,0),$H$1:$T$2,2,1)</f>
        <v>1.65</v>
      </c>
      <c r="AB79" s="28">
        <f>HLOOKUP(VLOOKUP($A79,Sheet!$A$7:$DG$148,'TN01-04'!AB$11,0),$H$1:$T$2,2,1)</f>
        <v>3</v>
      </c>
      <c r="AC79" s="28">
        <f>HLOOKUP(VLOOKUP($A79,Sheet!$A$7:$DG$148,'TN01-04'!AC$11,0),$H$1:$T$2,2,1)</f>
        <v>1.65</v>
      </c>
      <c r="AD79" s="28">
        <f>HLOOKUP(VLOOKUP($A79,Sheet!$A$7:$DG$148,'TN01-04'!AD$11,0),$H$1:$T$2,2,1)</f>
        <v>1</v>
      </c>
      <c r="AE79" s="28">
        <f>HLOOKUP(VLOOKUP($A79,Sheet!$A$7:$DG$148,'TN01-04'!AE$11,0),$H$1:$T$2,2,1)</f>
        <v>2</v>
      </c>
      <c r="AF79" s="28">
        <f>HLOOKUP(VLOOKUP($A79,Sheet!$A$7:$DG$148,'TN01-04'!AF$11,0),$H$1:$T$2,2,1)</f>
        <v>2.33</v>
      </c>
      <c r="AG79" s="28">
        <f>HLOOKUP(VLOOKUP($A79,Sheet!$A$7:$DG$148,'TN01-04'!AG$11,0),$H$1:$T$2,2,1)</f>
        <v>2</v>
      </c>
      <c r="AH79" s="28">
        <f>HLOOKUP(VLOOKUP($A79,Sheet!$A$7:$DG$148,'TN01-04'!AH$11,0),$H$1:$T$2,2,1)</f>
        <v>2</v>
      </c>
      <c r="AI79" s="28">
        <f>HLOOKUP(VLOOKUP($A79,Sheet!$A$7:$DG$148,'TN01-04'!AI$11,0),$H$1:$T$2,2,1)</f>
        <v>1.65</v>
      </c>
      <c r="AJ79" s="28">
        <f>HLOOKUP(VLOOKUP($A79,Sheet!$A$7:$DG$148,'TN01-04'!AJ$11,0),$H$1:$T$2,2,1)</f>
        <v>0</v>
      </c>
      <c r="AK79" s="33">
        <f>IF(VLOOKUP($A79,Sheet!$A$7:$DG$148,'TN01-04'!AK$11,0)="","",VLOOKUP($A79,Sheet!$A$7:$DG$148,'TN01-04'!AK$11,0))</f>
        <v>49</v>
      </c>
      <c r="AL79" s="36">
        <f>IF(VLOOKUP($A79,Sheet!$A$7:$DG$148,'TN01-04'!AL$11,0)="","",VLOOKUP($A79,Sheet!$A$7:$DG$148,'TN01-04'!AL$11,0))</f>
        <v>2</v>
      </c>
      <c r="AM79" s="28">
        <f>HLOOKUP(VLOOKUP($A79,Sheet!$A$7:$DG$148,'TN01-04'!AM$11,0),$H$1:$T$2,2,1)</f>
        <v>2.33</v>
      </c>
      <c r="AN79" s="28">
        <f>HLOOKUP(VLOOKUP($A79,Sheet!$A$7:$DG$148,'TN01-04'!AN$11,0),$H$1:$T$2,2,1)</f>
        <v>2.65</v>
      </c>
      <c r="AO79" s="28">
        <f>HLOOKUP(VLOOKUP($A79,Sheet!$A$7:$DG$148,'TN01-04'!AO$11,0),$H$1:$T$2,2,1)</f>
        <v>4</v>
      </c>
      <c r="AP79" s="28">
        <f>HLOOKUP(VLOOKUP($A79,Sheet!$A$7:$DG$148,'TN01-04'!AP$11,0),$H$1:$T$2,2,1)</f>
        <v>0</v>
      </c>
      <c r="AQ79" s="28">
        <f>HLOOKUP(VLOOKUP($A79,Sheet!$A$7:$DG$148,'TN01-04'!AQ$11,0),$H$1:$T$2,2,1)</f>
        <v>0</v>
      </c>
      <c r="AR79" s="28">
        <f>HLOOKUP(VLOOKUP($A79,Sheet!$A$7:$DG$148,'TN01-04'!AR$11,0),$H$1:$T$2,2,1)</f>
        <v>0</v>
      </c>
      <c r="AS79" s="28">
        <f>HLOOKUP(VLOOKUP($A79,Sheet!$A$7:$DG$148,'TN01-04'!AS$11,0),$H$1:$T$2,2,1)</f>
        <v>0</v>
      </c>
      <c r="AT79" s="28">
        <f>HLOOKUP(VLOOKUP($A79,Sheet!$A$7:$DG$148,'TN01-04'!AT$11,0),$H$1:$T$2,2,1)</f>
        <v>0</v>
      </c>
      <c r="AU79" s="28">
        <f>HLOOKUP(VLOOKUP($A79,Sheet!$A$7:$DG$148,'TN01-04'!AU$11,0),$H$1:$T$2,2,1)</f>
        <v>3</v>
      </c>
      <c r="AV79" s="28">
        <f>HLOOKUP(VLOOKUP($A79,Sheet!$A$7:$DG$148,'TN01-04'!AV$11,0),$H$1:$T$2,2,1)</f>
        <v>0</v>
      </c>
      <c r="AW79" s="28">
        <f>HLOOKUP(VLOOKUP($A79,Sheet!$A$7:$DG$148,'TN01-04'!AW$11,0),$H$1:$T$2,2,1)</f>
        <v>0</v>
      </c>
      <c r="AX79" s="28">
        <f>HLOOKUP(VLOOKUP($A79,Sheet!$A$7:$DG$148,'TN01-04'!AX$11,0),$H$1:$T$2,2,1)</f>
        <v>0</v>
      </c>
      <c r="AY79" s="28">
        <f>HLOOKUP(VLOOKUP($A79,Sheet!$A$7:$DG$148,'TN01-04'!AY$11,0),$H$1:$T$2,2,1)</f>
        <v>0</v>
      </c>
      <c r="AZ79" s="28">
        <f>HLOOKUP(VLOOKUP($A79,Sheet!$A$7:$DG$148,'TN01-04'!AZ$11,0),$H$1:$T$2,2,1)</f>
        <v>0</v>
      </c>
      <c r="BA79" s="28">
        <f>HLOOKUP(VLOOKUP($A79,Sheet!$A$7:$DG$148,'TN01-04'!BA$11,0),$H$1:$T$2,2,1)</f>
        <v>1.65</v>
      </c>
      <c r="BB79" s="33">
        <f>IF(VLOOKUP($A79,Sheet!$A$7:$DG$148,'TN01-04'!BB$11,0)="","",VLOOKUP($A79,Sheet!$A$7:$DG$148,'TN01-04'!BB$11,0))</f>
        <v>5</v>
      </c>
      <c r="BC79" s="36">
        <f>IF(VLOOKUP($A79,Sheet!$A$7:$DG$148,'TN01-04'!BC$11,0)="","",VLOOKUP($A79,Sheet!$A$7:$DG$148,'TN01-04'!BC$11,0))</f>
        <v>0</v>
      </c>
      <c r="BD79" s="28">
        <f>HLOOKUP(VLOOKUP($A79,Sheet!$A$7:$DG$148,'TN01-04'!BD$11,0),$H$1:$T$2,2,1)</f>
        <v>2.65</v>
      </c>
      <c r="BE79" s="28">
        <f>HLOOKUP(VLOOKUP($A79,Sheet!$A$7:$DG$148,'TN01-04'!BE$11,0),$H$1:$T$2,2,1)</f>
        <v>2</v>
      </c>
      <c r="BF79" s="28">
        <f>HLOOKUP(VLOOKUP($A79,Sheet!$A$7:$DG$148,'TN01-04'!BF$11,0),$H$1:$T$2,2,1)</f>
        <v>2.65</v>
      </c>
      <c r="BG79" s="28" t="str">
        <f>HLOOKUP(VLOOKUP($A79,Sheet!$A$7:$DG$148,'TN01-04'!BG$11,0),$H$1:$T$2,2,1)</f>
        <v>X</v>
      </c>
      <c r="BH79" s="28">
        <f>HLOOKUP(VLOOKUP($A79,Sheet!$A$7:$DG$148,'TN01-04'!BH$11,0),$H$1:$T$2,2,1)</f>
        <v>2</v>
      </c>
      <c r="BI79" s="28">
        <f>HLOOKUP(VLOOKUP($A79,Sheet!$A$7:$DG$148,'TN01-04'!BI$11,0),$H$1:$T$2,2,1)</f>
        <v>1.65</v>
      </c>
      <c r="BJ79" s="28">
        <f>HLOOKUP(VLOOKUP($A79,Sheet!$A$7:$DG$148,'TN01-04'!BJ$11,0),$H$1:$T$2,2,1)</f>
        <v>2.65</v>
      </c>
      <c r="BK79" s="28">
        <f>HLOOKUP(VLOOKUP($A79,Sheet!$A$7:$DG$148,'TN01-04'!BK$11,0),$H$1:$T$2,2,1)</f>
        <v>1.65</v>
      </c>
      <c r="BL79" s="28">
        <f>HLOOKUP(VLOOKUP($A79,Sheet!$A$7:$DG$148,'TN01-04'!BL$11,0),$H$1:$T$2,2,1)</f>
        <v>1.65</v>
      </c>
      <c r="BM79" s="28">
        <f>HLOOKUP(VLOOKUP($A79,Sheet!$A$7:$DG$148,'TN01-04'!BM$11,0),$H$1:$T$2,2,1)</f>
        <v>2</v>
      </c>
      <c r="BN79" s="28">
        <f>HLOOKUP(VLOOKUP($A79,Sheet!$A$7:$DG$148,'TN01-04'!BN$11,0),$H$1:$T$2,2,1)</f>
        <v>1</v>
      </c>
      <c r="BO79" s="28">
        <f>HLOOKUP(VLOOKUP($A79,Sheet!$A$7:$DG$148,'TN01-04'!BO$11,0),$H$1:$T$2,2,1)</f>
        <v>2</v>
      </c>
      <c r="BP79" s="28">
        <f>HLOOKUP(VLOOKUP($A79,Sheet!$A$7:$DG$148,'TN01-04'!BP$11,0),$H$1:$T$2,2,1)</f>
        <v>2.65</v>
      </c>
      <c r="BQ79" s="28">
        <f>HLOOKUP(VLOOKUP($A79,Sheet!$A$7:$DG$148,'TN01-04'!BQ$11,0),$H$1:$T$2,2,1)</f>
        <v>0</v>
      </c>
      <c r="BR79" s="28">
        <f>HLOOKUP(VLOOKUP($A79,Sheet!$A$7:$DG$148,'TN01-04'!BR$11,0),$H$1:$T$2,2,1)</f>
        <v>1.65</v>
      </c>
      <c r="BS79" s="28">
        <f>HLOOKUP(VLOOKUP($A79,Sheet!$A$7:$DG$148,'TN01-04'!BS$11,0),$H$1:$T$2,2,1)</f>
        <v>2</v>
      </c>
      <c r="BT79" s="28">
        <f>HLOOKUP(VLOOKUP($A79,Sheet!$A$7:$DG$148,'TN01-04'!BT$11,0),$H$1:$T$2,2,1)</f>
        <v>1.65</v>
      </c>
      <c r="BU79" s="28">
        <f>HLOOKUP(VLOOKUP($A79,Sheet!$A$7:$DG$148,'TN01-04'!BU$11,0),$H$1:$T$2,2,1)</f>
        <v>0</v>
      </c>
      <c r="BV79" s="28">
        <f>HLOOKUP(VLOOKUP($A79,Sheet!$A$7:$DG$148,'TN01-04'!BV$11,0),$H$1:$T$2,2,1)</f>
        <v>2</v>
      </c>
      <c r="BW79" s="28">
        <f>HLOOKUP(VLOOKUP($A79,Sheet!$A$7:$DG$148,'TN01-04'!BW$11,0),$H$1:$T$2,2,1)</f>
        <v>3.33</v>
      </c>
      <c r="BX79" s="33">
        <f>IF(VLOOKUP($A79,Sheet!$A$7:$DG$148,'TN01-04'!BX$11,0)="","",VLOOKUP($A79,Sheet!$A$7:$DG$148,'TN01-04'!BX$11,0))</f>
        <v>44</v>
      </c>
      <c r="BY79" s="36">
        <f>IF(VLOOKUP($A79,Sheet!$A$7:$DG$148,'TN01-04'!BY$11,0)="","",VLOOKUP($A79,Sheet!$A$7:$DG$148,'TN01-04'!BY$11,0))</f>
        <v>6</v>
      </c>
      <c r="BZ79" s="28">
        <f>HLOOKUP(VLOOKUP($A79,Sheet!$A$7:$DG$148,'TN01-04'!BZ$11,0),$H$1:$T$2,2,1)</f>
        <v>2.33</v>
      </c>
      <c r="CA79" s="28">
        <f>HLOOKUP(VLOOKUP($A79,Sheet!$A$7:$DG$148,'TN01-04'!CA$11,0),$H$1:$T$2,2,1)</f>
        <v>0</v>
      </c>
      <c r="CB79" s="28">
        <f>HLOOKUP(VLOOKUP($A79,Sheet!$A$7:$DG$148,'TN01-04'!CB$11,0),$H$1:$T$2,2,1)</f>
        <v>0</v>
      </c>
      <c r="CC79" s="28">
        <f>HLOOKUP(VLOOKUP($A79,Sheet!$A$7:$DG$148,'TN01-04'!CC$11,0),$H$1:$T$2,2,1)</f>
        <v>0</v>
      </c>
      <c r="CD79" s="28">
        <f>HLOOKUP(VLOOKUP($A79,Sheet!$A$7:$DG$148,'TN01-04'!CD$11,0),$H$1:$T$2,2,1)</f>
        <v>2</v>
      </c>
      <c r="CE79" s="28">
        <f>HLOOKUP(VLOOKUP($A79,Sheet!$A$7:$DG$148,'TN01-04'!CE$11,0),$H$1:$T$2,2,1)</f>
        <v>3</v>
      </c>
      <c r="CF79" s="28">
        <f>HLOOKUP(VLOOKUP($A79,Sheet!$A$7:$DG$148,'TN01-04'!CF$11,0),$H$1:$T$2,2,1)</f>
        <v>2.33</v>
      </c>
      <c r="CG79" s="28">
        <f>HLOOKUP(VLOOKUP($A79,Sheet!$A$7:$DG$148,'TN01-04'!CG$11,0),$H$1:$T$2,2,1)</f>
        <v>2</v>
      </c>
      <c r="CH79" s="28">
        <f>HLOOKUP(VLOOKUP($A79,Sheet!$A$7:$DG$148,'TN01-04'!CH$11,0),$H$1:$T$2,2,1)</f>
        <v>0</v>
      </c>
      <c r="CI79" s="28">
        <f>HLOOKUP(VLOOKUP($A79,Sheet!$A$7:$DG$148,'TN01-04'!CI$11,0),$H$1:$T$2,2,1)</f>
        <v>1.65</v>
      </c>
      <c r="CJ79" s="28">
        <f>HLOOKUP(VLOOKUP($A79,Sheet!$A$7:$DG$148,'TN01-04'!CJ$11,0),$H$1:$T$2,2,1)</f>
        <v>0</v>
      </c>
      <c r="CK79" s="28">
        <f>HLOOKUP(VLOOKUP($A79,Sheet!$A$7:$DG$148,'TN01-04'!CK$11,0),$H$1:$T$2,2,1)</f>
        <v>0</v>
      </c>
      <c r="CL79" s="28">
        <f>HLOOKUP(VLOOKUP($A79,Sheet!$A$7:$DG$148,'TN01-04'!CL$11,0),$H$1:$T$2,2,1)</f>
        <v>0</v>
      </c>
      <c r="CM79" s="28">
        <f>HLOOKUP(VLOOKUP($A79,Sheet!$A$7:$DG$148,'TN01-04'!CM$11,0),$H$1:$T$2,2,1)</f>
        <v>0</v>
      </c>
      <c r="CN79" s="28">
        <f>HLOOKUP(VLOOKUP($A79,Sheet!$A$7:$DG$148,'TN01-04'!CN$11,0),$H$1:$T$2,2,1)</f>
        <v>1.65</v>
      </c>
      <c r="CO79" s="28">
        <f>HLOOKUP(VLOOKUP($A79,Sheet!$A$7:$DG$148,'TN01-04'!CO$11,0),$H$1:$T$2,2,1)</f>
        <v>0</v>
      </c>
      <c r="CP79" s="28">
        <f>HLOOKUP(VLOOKUP($A79,Sheet!$A$7:$DG$148,'TN01-04'!CP$11,0),$H$1:$T$2,2,1)</f>
        <v>1.65</v>
      </c>
      <c r="CQ79" s="28">
        <f>HLOOKUP(VLOOKUP($A79,Sheet!$A$7:$DG$148,'TN01-04'!CQ$11,0),$H$1:$T$2,2,1)</f>
        <v>2.65</v>
      </c>
      <c r="CR79" s="28">
        <f>HLOOKUP(VLOOKUP($A79,Sheet!$A$7:$DG$148,'TN01-04'!CR$11,0),$H$1:$T$2,2,1)</f>
        <v>3.65</v>
      </c>
      <c r="CS79" s="33">
        <f>IF(VLOOKUP($A79,Sheet!$A$7:$DG$148,'TN01-04'!CS$11,0)="","",VLOOKUP($A79,Sheet!$A$7:$DG$148,'TN01-04'!CS$11,0))</f>
        <v>22</v>
      </c>
      <c r="CT79" s="36">
        <f>IF(VLOOKUP($A79,Sheet!$A$7:$DG$148,'TN01-04'!CT$11,0)="","",VLOOKUP($A79,Sheet!$A$7:$DG$148,'TN01-04'!CT$11,0))</f>
        <v>6</v>
      </c>
      <c r="CU79" s="38">
        <f t="shared" si="11"/>
        <v>115</v>
      </c>
      <c r="CV79" s="38">
        <f t="shared" si="11"/>
        <v>14</v>
      </c>
      <c r="CW79" s="38">
        <f t="shared" si="12"/>
        <v>0</v>
      </c>
      <c r="CX79" s="38">
        <f t="shared" si="13"/>
        <v>129</v>
      </c>
      <c r="CY79" s="38">
        <f t="shared" si="14"/>
        <v>1.91</v>
      </c>
      <c r="CZ79" s="38"/>
      <c r="DA79" s="28">
        <f>HLOOKUP(VLOOKUP($A79,Sheet!$A$7:$DG$148,'TN01-04'!DA$11,0),$H$1:$T$2,2,1)</f>
        <v>0</v>
      </c>
      <c r="DB79" s="28">
        <f>HLOOKUP(VLOOKUP($A79,Sheet!$A$7:$DG$148,'TN01-04'!DB$11,0),$H$1:$T$2,2,1)</f>
        <v>0</v>
      </c>
      <c r="DC79" s="28">
        <f>HLOOKUP(VLOOKUP($A79,Sheet!$A$7:$DG$148,'TN01-04'!DC$11,0),$H$1:$T$2,2,1)</f>
        <v>0</v>
      </c>
      <c r="DD79" s="28">
        <f>HLOOKUP(VLOOKUP($A79,Sheet!$A$7:$DG$148,'TN01-04'!DD$11,0),$H$1:$T$2,2,1)</f>
        <v>0</v>
      </c>
      <c r="DE79" s="38"/>
      <c r="DF79" s="38">
        <f t="shared" si="15"/>
        <v>0</v>
      </c>
      <c r="DG79" s="38"/>
      <c r="DH79" s="33">
        <f>IF(VLOOKUP($A79,Sheet!$A$7:$DG$148,'TN01-04'!DH$11,0)="","",VLOOKUP($A79,Sheet!$A$7:$DG$148,'TN01-04'!DH$11,0))</f>
        <v>0</v>
      </c>
      <c r="DI79" s="36">
        <f>IF(VLOOKUP($A79,Sheet!$A$7:$DG$148,'TN01-04'!DI$11,0)="","",VLOOKUP($A79,Sheet!$A$7:$DG$148,'TN01-04'!DI$11,0))</f>
        <v>5</v>
      </c>
      <c r="DJ79" s="38">
        <f t="shared" si="16"/>
        <v>115</v>
      </c>
      <c r="DK79" s="38">
        <f t="shared" si="17"/>
        <v>19</v>
      </c>
      <c r="DL79" s="38">
        <f t="shared" si="18"/>
        <v>1.83</v>
      </c>
      <c r="DM79" s="38"/>
      <c r="DN79" s="33">
        <f>IF(VLOOKUP($A79,Sheet!$A$7:$DG$148,'TN01-04'!DN$11,0)="","",VLOOKUP($A79,Sheet!$A$7:$DG$148,'TN01-04'!DN$11,0))</f>
        <v>120</v>
      </c>
      <c r="DO79" s="36">
        <f>IF(VLOOKUP($A79,Sheet!$A$7:$DG$148,'TN01-04'!DO$11,0)="","",VLOOKUP($A79,Sheet!$A$7:$DG$148,'TN01-04'!DO$11,0))</f>
        <v>19</v>
      </c>
      <c r="DP79" s="28">
        <f>IF(VLOOKUP($A79,Sheet!$A$7:$DG$148,'TN01-04'!DP$11,0)="","",VLOOKUP($A79,Sheet!$A$7:$DG$148,'TN01-04'!DP$11,0))</f>
        <v>137</v>
      </c>
      <c r="DQ79" s="28">
        <f>IF(VLOOKUP($A79,Sheet!$A$7:$DG$148,'TN01-04'!DQ$11,0)="","",VLOOKUP($A79,Sheet!$A$7:$DG$148,'TN01-04'!DQ$11,0))</f>
        <v>130</v>
      </c>
      <c r="DR79" s="28">
        <f>IF(VLOOKUP($A79,Sheet!$A$7:$DG$148,'TN01-04'!DR$11,0)="","",VLOOKUP($A79,Sheet!$A$7:$DG$148,'TN01-04'!DR$11,0))</f>
        <v>5.63</v>
      </c>
      <c r="DS79" s="28">
        <f>IF(VLOOKUP($A79,Sheet!$A$7:$DG$148,'TN01-04'!DS$11,0)="","",VLOOKUP($A79,Sheet!$A$7:$DG$148,'TN01-04'!DS$11,0))</f>
        <v>1.97</v>
      </c>
      <c r="DT79" s="28" t="str">
        <f>IF(VLOOKUP($A79,Sheet!$A$7:$DG$148,'TN01-04'!DT$11,0)="","",VLOOKUP($A79,Sheet!$A$7:$DG$148,'TN01-04'!DT$11,0))</f>
        <v/>
      </c>
      <c r="DU79" s="42">
        <f t="shared" si="19"/>
        <v>0.10852713178294573</v>
      </c>
    </row>
    <row r="80" spans="1:125" ht="15.95" customHeight="1" x14ac:dyDescent="0.2">
      <c r="A80" s="25">
        <v>2221727323</v>
      </c>
      <c r="B80" s="26" t="s">
        <v>26</v>
      </c>
      <c r="C80" s="26" t="s">
        <v>53</v>
      </c>
      <c r="D80" s="26" t="s">
        <v>153</v>
      </c>
      <c r="E80" s="27">
        <v>35871</v>
      </c>
      <c r="F80" s="26" t="s">
        <v>210</v>
      </c>
      <c r="G80" s="26" t="s">
        <v>212</v>
      </c>
      <c r="H80" s="28">
        <f>HLOOKUP(VLOOKUP($A80,Sheet!$A$7:$DG$148,'TN01-04'!H$11,0),$H$1:$T$2,2,1)</f>
        <v>3</v>
      </c>
      <c r="I80" s="28">
        <f>HLOOKUP(VLOOKUP($A80,Sheet!$A$7:$DG$148,'TN01-04'!I$11,0),$H$1:$T$2,2,1)</f>
        <v>3</v>
      </c>
      <c r="J80" s="28">
        <f>HLOOKUP(VLOOKUP($A80,Sheet!$A$7:$DG$148,'TN01-04'!J$11,0),$H$1:$T$2,2,1)</f>
        <v>2.33</v>
      </c>
      <c r="K80" s="28">
        <f>HLOOKUP(VLOOKUP($A80,Sheet!$A$7:$DG$148,'TN01-04'!K$11,0),$H$1:$T$2,2,1)</f>
        <v>4</v>
      </c>
      <c r="L80" s="28">
        <f>HLOOKUP(VLOOKUP($A80,Sheet!$A$7:$DG$148,'TN01-04'!L$11,0),$H$1:$T$2,2,1)</f>
        <v>3</v>
      </c>
      <c r="M80" s="28">
        <f>HLOOKUP(VLOOKUP($A80,Sheet!$A$7:$DG$148,'TN01-04'!M$11,0),$H$1:$T$2,2,1)</f>
        <v>2</v>
      </c>
      <c r="N80" s="28">
        <f>HLOOKUP(VLOOKUP($A80,Sheet!$A$7:$DG$148,'TN01-04'!N$11,0),$H$1:$T$2,2,1)</f>
        <v>2.65</v>
      </c>
      <c r="O80" s="28">
        <f>HLOOKUP(VLOOKUP($A80,Sheet!$A$7:$DG$148,'TN01-04'!O$11,0),$H$1:$T$2,2,1)</f>
        <v>0</v>
      </c>
      <c r="P80" s="28">
        <f>HLOOKUP(VLOOKUP($A80,Sheet!$A$7:$DG$148,'TN01-04'!P$11,0),$H$1:$T$2,2,1)</f>
        <v>2</v>
      </c>
      <c r="Q80" s="28">
        <f>HLOOKUP(VLOOKUP($A80,Sheet!$A$7:$DG$148,'TN01-04'!Q$11,0),$H$1:$T$2,2,1)</f>
        <v>0</v>
      </c>
      <c r="R80" s="28">
        <f>HLOOKUP(VLOOKUP($A80,Sheet!$A$7:$DG$148,'TN01-04'!R$11,0),$H$1:$T$2,2,1)</f>
        <v>0</v>
      </c>
      <c r="S80" s="28">
        <f>HLOOKUP(VLOOKUP($A80,Sheet!$A$7:$DG$148,'TN01-04'!S$11,0),$H$1:$T$2,2,1)</f>
        <v>0</v>
      </c>
      <c r="T80" s="28">
        <f>HLOOKUP(VLOOKUP($A80,Sheet!$A$7:$DG$148,'TN01-04'!T$11,0),$H$1:$T$2,2,1)</f>
        <v>2.65</v>
      </c>
      <c r="U80" s="28">
        <f>HLOOKUP(VLOOKUP($A80,Sheet!$A$7:$DG$148,'TN01-04'!U$11,0),$H$1:$T$2,2,1)</f>
        <v>3.33</v>
      </c>
      <c r="V80" s="28">
        <f>HLOOKUP(VLOOKUP($A80,Sheet!$A$7:$DG$148,'TN01-04'!V$11,0),$H$1:$T$2,2,1)</f>
        <v>0</v>
      </c>
      <c r="W80" s="28">
        <f>HLOOKUP(VLOOKUP($A80,Sheet!$A$7:$DG$148,'TN01-04'!W$11,0),$H$1:$T$2,2,1)</f>
        <v>3.65</v>
      </c>
      <c r="X80" s="28">
        <f>HLOOKUP(VLOOKUP($A80,Sheet!$A$7:$DG$148,'TN01-04'!X$11,0),$H$1:$T$2,2,1)</f>
        <v>3.33</v>
      </c>
      <c r="Y80" s="28">
        <f>HLOOKUP(VLOOKUP($A80,Sheet!$A$7:$DG$148,'TN01-04'!Y$11,0),$H$1:$T$2,2,1)</f>
        <v>2.33</v>
      </c>
      <c r="Z80" s="28">
        <f>HLOOKUP(VLOOKUP($A80,Sheet!$A$7:$DG$148,'TN01-04'!Z$11,0),$H$1:$T$2,2,1)</f>
        <v>2</v>
      </c>
      <c r="AA80" s="28">
        <f>HLOOKUP(VLOOKUP($A80,Sheet!$A$7:$DG$148,'TN01-04'!AA$11,0),$H$1:$T$2,2,1)</f>
        <v>2.33</v>
      </c>
      <c r="AB80" s="28">
        <f>HLOOKUP(VLOOKUP($A80,Sheet!$A$7:$DG$148,'TN01-04'!AB$11,0),$H$1:$T$2,2,1)</f>
        <v>2</v>
      </c>
      <c r="AC80" s="28">
        <f>HLOOKUP(VLOOKUP($A80,Sheet!$A$7:$DG$148,'TN01-04'!AC$11,0),$H$1:$T$2,2,1)</f>
        <v>3</v>
      </c>
      <c r="AD80" s="28">
        <f>HLOOKUP(VLOOKUP($A80,Sheet!$A$7:$DG$148,'TN01-04'!AD$11,0),$H$1:$T$2,2,1)</f>
        <v>2.65</v>
      </c>
      <c r="AE80" s="28">
        <f>HLOOKUP(VLOOKUP($A80,Sheet!$A$7:$DG$148,'TN01-04'!AE$11,0),$H$1:$T$2,2,1)</f>
        <v>2.65</v>
      </c>
      <c r="AF80" s="28">
        <f>HLOOKUP(VLOOKUP($A80,Sheet!$A$7:$DG$148,'TN01-04'!AF$11,0),$H$1:$T$2,2,1)</f>
        <v>3</v>
      </c>
      <c r="AG80" s="28">
        <f>HLOOKUP(VLOOKUP($A80,Sheet!$A$7:$DG$148,'TN01-04'!AG$11,0),$H$1:$T$2,2,1)</f>
        <v>1.65</v>
      </c>
      <c r="AH80" s="28">
        <f>HLOOKUP(VLOOKUP($A80,Sheet!$A$7:$DG$148,'TN01-04'!AH$11,0),$H$1:$T$2,2,1)</f>
        <v>1.65</v>
      </c>
      <c r="AI80" s="28">
        <f>HLOOKUP(VLOOKUP($A80,Sheet!$A$7:$DG$148,'TN01-04'!AI$11,0),$H$1:$T$2,2,1)</f>
        <v>2.33</v>
      </c>
      <c r="AJ80" s="28">
        <f>HLOOKUP(VLOOKUP($A80,Sheet!$A$7:$DG$148,'TN01-04'!AJ$11,0),$H$1:$T$2,2,1)</f>
        <v>3.33</v>
      </c>
      <c r="AK80" s="33">
        <f>IF(VLOOKUP($A80,Sheet!$A$7:$DG$148,'TN01-04'!AK$11,0)="","",VLOOKUP($A80,Sheet!$A$7:$DG$148,'TN01-04'!AK$11,0))</f>
        <v>51</v>
      </c>
      <c r="AL80" s="36">
        <f>IF(VLOOKUP($A80,Sheet!$A$7:$DG$148,'TN01-04'!AL$11,0)="","",VLOOKUP($A80,Sheet!$A$7:$DG$148,'TN01-04'!AL$11,0))</f>
        <v>0</v>
      </c>
      <c r="AM80" s="28">
        <f>HLOOKUP(VLOOKUP($A80,Sheet!$A$7:$DG$148,'TN01-04'!AM$11,0),$H$1:$T$2,2,1)</f>
        <v>3.65</v>
      </c>
      <c r="AN80" s="28">
        <f>HLOOKUP(VLOOKUP($A80,Sheet!$A$7:$DG$148,'TN01-04'!AN$11,0),$H$1:$T$2,2,1)</f>
        <v>2.65</v>
      </c>
      <c r="AO80" s="28">
        <f>HLOOKUP(VLOOKUP($A80,Sheet!$A$7:$DG$148,'TN01-04'!AO$11,0),$H$1:$T$2,2,1)</f>
        <v>3.65</v>
      </c>
      <c r="AP80" s="28">
        <f>HLOOKUP(VLOOKUP($A80,Sheet!$A$7:$DG$148,'TN01-04'!AP$11,0),$H$1:$T$2,2,1)</f>
        <v>0</v>
      </c>
      <c r="AQ80" s="28">
        <f>HLOOKUP(VLOOKUP($A80,Sheet!$A$7:$DG$148,'TN01-04'!AQ$11,0),$H$1:$T$2,2,1)</f>
        <v>0</v>
      </c>
      <c r="AR80" s="28">
        <f>HLOOKUP(VLOOKUP($A80,Sheet!$A$7:$DG$148,'TN01-04'!AR$11,0),$H$1:$T$2,2,1)</f>
        <v>0</v>
      </c>
      <c r="AS80" s="28">
        <f>HLOOKUP(VLOOKUP($A80,Sheet!$A$7:$DG$148,'TN01-04'!AS$11,0),$H$1:$T$2,2,1)</f>
        <v>0</v>
      </c>
      <c r="AT80" s="28">
        <f>HLOOKUP(VLOOKUP($A80,Sheet!$A$7:$DG$148,'TN01-04'!AT$11,0),$H$1:$T$2,2,1)</f>
        <v>0</v>
      </c>
      <c r="AU80" s="28">
        <f>HLOOKUP(VLOOKUP($A80,Sheet!$A$7:$DG$148,'TN01-04'!AU$11,0),$H$1:$T$2,2,1)</f>
        <v>4</v>
      </c>
      <c r="AV80" s="28">
        <f>HLOOKUP(VLOOKUP($A80,Sheet!$A$7:$DG$148,'TN01-04'!AV$11,0),$H$1:$T$2,2,1)</f>
        <v>0</v>
      </c>
      <c r="AW80" s="28">
        <f>HLOOKUP(VLOOKUP($A80,Sheet!$A$7:$DG$148,'TN01-04'!AW$11,0),$H$1:$T$2,2,1)</f>
        <v>0</v>
      </c>
      <c r="AX80" s="28">
        <f>HLOOKUP(VLOOKUP($A80,Sheet!$A$7:$DG$148,'TN01-04'!AX$11,0),$H$1:$T$2,2,1)</f>
        <v>0</v>
      </c>
      <c r="AY80" s="28">
        <f>HLOOKUP(VLOOKUP($A80,Sheet!$A$7:$DG$148,'TN01-04'!AY$11,0),$H$1:$T$2,2,1)</f>
        <v>0</v>
      </c>
      <c r="AZ80" s="28">
        <f>HLOOKUP(VLOOKUP($A80,Sheet!$A$7:$DG$148,'TN01-04'!AZ$11,0),$H$1:$T$2,2,1)</f>
        <v>0</v>
      </c>
      <c r="BA80" s="28">
        <f>HLOOKUP(VLOOKUP($A80,Sheet!$A$7:$DG$148,'TN01-04'!BA$11,0),$H$1:$T$2,2,1)</f>
        <v>2.33</v>
      </c>
      <c r="BB80" s="33">
        <f>IF(VLOOKUP($A80,Sheet!$A$7:$DG$148,'TN01-04'!BB$11,0)="","",VLOOKUP($A80,Sheet!$A$7:$DG$148,'TN01-04'!BB$11,0))</f>
        <v>5</v>
      </c>
      <c r="BC80" s="36">
        <f>IF(VLOOKUP($A80,Sheet!$A$7:$DG$148,'TN01-04'!BC$11,0)="","",VLOOKUP($A80,Sheet!$A$7:$DG$148,'TN01-04'!BC$11,0))</f>
        <v>0</v>
      </c>
      <c r="BD80" s="28">
        <f>HLOOKUP(VLOOKUP($A80,Sheet!$A$7:$DG$148,'TN01-04'!BD$11,0),$H$1:$T$2,2,1)</f>
        <v>2.65</v>
      </c>
      <c r="BE80" s="28">
        <f>HLOOKUP(VLOOKUP($A80,Sheet!$A$7:$DG$148,'TN01-04'!BE$11,0),$H$1:$T$2,2,1)</f>
        <v>2</v>
      </c>
      <c r="BF80" s="28">
        <f>HLOOKUP(VLOOKUP($A80,Sheet!$A$7:$DG$148,'TN01-04'!BF$11,0),$H$1:$T$2,2,1)</f>
        <v>2.33</v>
      </c>
      <c r="BG80" s="28">
        <f>HLOOKUP(VLOOKUP($A80,Sheet!$A$7:$DG$148,'TN01-04'!BG$11,0),$H$1:$T$2,2,1)</f>
        <v>2.33</v>
      </c>
      <c r="BH80" s="28">
        <f>HLOOKUP(VLOOKUP($A80,Sheet!$A$7:$DG$148,'TN01-04'!BH$11,0),$H$1:$T$2,2,1)</f>
        <v>2.65</v>
      </c>
      <c r="BI80" s="28">
        <f>HLOOKUP(VLOOKUP($A80,Sheet!$A$7:$DG$148,'TN01-04'!BI$11,0),$H$1:$T$2,2,1)</f>
        <v>2.65</v>
      </c>
      <c r="BJ80" s="28">
        <f>HLOOKUP(VLOOKUP($A80,Sheet!$A$7:$DG$148,'TN01-04'!BJ$11,0),$H$1:$T$2,2,1)</f>
        <v>3</v>
      </c>
      <c r="BK80" s="28">
        <f>HLOOKUP(VLOOKUP($A80,Sheet!$A$7:$DG$148,'TN01-04'!BK$11,0),$H$1:$T$2,2,1)</f>
        <v>2.33</v>
      </c>
      <c r="BL80" s="28">
        <f>HLOOKUP(VLOOKUP($A80,Sheet!$A$7:$DG$148,'TN01-04'!BL$11,0),$H$1:$T$2,2,1)</f>
        <v>2.33</v>
      </c>
      <c r="BM80" s="28">
        <f>HLOOKUP(VLOOKUP($A80,Sheet!$A$7:$DG$148,'TN01-04'!BM$11,0),$H$1:$T$2,2,1)</f>
        <v>2.33</v>
      </c>
      <c r="BN80" s="28">
        <f>HLOOKUP(VLOOKUP($A80,Sheet!$A$7:$DG$148,'TN01-04'!BN$11,0),$H$1:$T$2,2,1)</f>
        <v>1.65</v>
      </c>
      <c r="BO80" s="28">
        <f>HLOOKUP(VLOOKUP($A80,Sheet!$A$7:$DG$148,'TN01-04'!BO$11,0),$H$1:$T$2,2,1)</f>
        <v>2.65</v>
      </c>
      <c r="BP80" s="28">
        <f>HLOOKUP(VLOOKUP($A80,Sheet!$A$7:$DG$148,'TN01-04'!BP$11,0),$H$1:$T$2,2,1)</f>
        <v>3</v>
      </c>
      <c r="BQ80" s="28">
        <f>HLOOKUP(VLOOKUP($A80,Sheet!$A$7:$DG$148,'TN01-04'!BQ$11,0),$H$1:$T$2,2,1)</f>
        <v>0</v>
      </c>
      <c r="BR80" s="28">
        <f>HLOOKUP(VLOOKUP($A80,Sheet!$A$7:$DG$148,'TN01-04'!BR$11,0),$H$1:$T$2,2,1)</f>
        <v>3.33</v>
      </c>
      <c r="BS80" s="28">
        <f>HLOOKUP(VLOOKUP($A80,Sheet!$A$7:$DG$148,'TN01-04'!BS$11,0),$H$1:$T$2,2,1)</f>
        <v>2</v>
      </c>
      <c r="BT80" s="28">
        <f>HLOOKUP(VLOOKUP($A80,Sheet!$A$7:$DG$148,'TN01-04'!BT$11,0),$H$1:$T$2,2,1)</f>
        <v>2.33</v>
      </c>
      <c r="BU80" s="28">
        <f>HLOOKUP(VLOOKUP($A80,Sheet!$A$7:$DG$148,'TN01-04'!BU$11,0),$H$1:$T$2,2,1)</f>
        <v>1.65</v>
      </c>
      <c r="BV80" s="28">
        <f>HLOOKUP(VLOOKUP($A80,Sheet!$A$7:$DG$148,'TN01-04'!BV$11,0),$H$1:$T$2,2,1)</f>
        <v>3.33</v>
      </c>
      <c r="BW80" s="28">
        <f>HLOOKUP(VLOOKUP($A80,Sheet!$A$7:$DG$148,'TN01-04'!BW$11,0),$H$1:$T$2,2,1)</f>
        <v>3</v>
      </c>
      <c r="BX80" s="33">
        <f>IF(VLOOKUP($A80,Sheet!$A$7:$DG$148,'TN01-04'!BX$11,0)="","",VLOOKUP($A80,Sheet!$A$7:$DG$148,'TN01-04'!BX$11,0))</f>
        <v>50</v>
      </c>
      <c r="BY80" s="36">
        <f>IF(VLOOKUP($A80,Sheet!$A$7:$DG$148,'TN01-04'!BY$11,0)="","",VLOOKUP($A80,Sheet!$A$7:$DG$148,'TN01-04'!BY$11,0))</f>
        <v>0</v>
      </c>
      <c r="BZ80" s="28">
        <f>HLOOKUP(VLOOKUP($A80,Sheet!$A$7:$DG$148,'TN01-04'!BZ$11,0),$H$1:$T$2,2,1)</f>
        <v>3.65</v>
      </c>
      <c r="CA80" s="28">
        <f>HLOOKUP(VLOOKUP($A80,Sheet!$A$7:$DG$148,'TN01-04'!CA$11,0),$H$1:$T$2,2,1)</f>
        <v>0</v>
      </c>
      <c r="CB80" s="28">
        <f>HLOOKUP(VLOOKUP($A80,Sheet!$A$7:$DG$148,'TN01-04'!CB$11,0),$H$1:$T$2,2,1)</f>
        <v>3</v>
      </c>
      <c r="CC80" s="28">
        <f>HLOOKUP(VLOOKUP($A80,Sheet!$A$7:$DG$148,'TN01-04'!CC$11,0),$H$1:$T$2,2,1)</f>
        <v>0</v>
      </c>
      <c r="CD80" s="28">
        <f>HLOOKUP(VLOOKUP($A80,Sheet!$A$7:$DG$148,'TN01-04'!CD$11,0),$H$1:$T$2,2,1)</f>
        <v>2</v>
      </c>
      <c r="CE80" s="28">
        <f>HLOOKUP(VLOOKUP($A80,Sheet!$A$7:$DG$148,'TN01-04'!CE$11,0),$H$1:$T$2,2,1)</f>
        <v>2</v>
      </c>
      <c r="CF80" s="28">
        <f>HLOOKUP(VLOOKUP($A80,Sheet!$A$7:$DG$148,'TN01-04'!CF$11,0),$H$1:$T$2,2,1)</f>
        <v>3</v>
      </c>
      <c r="CG80" s="28">
        <f>HLOOKUP(VLOOKUP($A80,Sheet!$A$7:$DG$148,'TN01-04'!CG$11,0),$H$1:$T$2,2,1)</f>
        <v>2</v>
      </c>
      <c r="CH80" s="28">
        <f>HLOOKUP(VLOOKUP($A80,Sheet!$A$7:$DG$148,'TN01-04'!CH$11,0),$H$1:$T$2,2,1)</f>
        <v>0</v>
      </c>
      <c r="CI80" s="28">
        <f>HLOOKUP(VLOOKUP($A80,Sheet!$A$7:$DG$148,'TN01-04'!CI$11,0),$H$1:$T$2,2,1)</f>
        <v>3</v>
      </c>
      <c r="CJ80" s="28">
        <f>HLOOKUP(VLOOKUP($A80,Sheet!$A$7:$DG$148,'TN01-04'!CJ$11,0),$H$1:$T$2,2,1)</f>
        <v>0</v>
      </c>
      <c r="CK80" s="28">
        <f>HLOOKUP(VLOOKUP($A80,Sheet!$A$7:$DG$148,'TN01-04'!CK$11,0),$H$1:$T$2,2,1)</f>
        <v>0</v>
      </c>
      <c r="CL80" s="28">
        <f>HLOOKUP(VLOOKUP($A80,Sheet!$A$7:$DG$148,'TN01-04'!CL$11,0),$H$1:$T$2,2,1)</f>
        <v>0</v>
      </c>
      <c r="CM80" s="28">
        <f>HLOOKUP(VLOOKUP($A80,Sheet!$A$7:$DG$148,'TN01-04'!CM$11,0),$H$1:$T$2,2,1)</f>
        <v>0</v>
      </c>
      <c r="CN80" s="28">
        <f>HLOOKUP(VLOOKUP($A80,Sheet!$A$7:$DG$148,'TN01-04'!CN$11,0),$H$1:$T$2,2,1)</f>
        <v>2.33</v>
      </c>
      <c r="CO80" s="28">
        <f>HLOOKUP(VLOOKUP($A80,Sheet!$A$7:$DG$148,'TN01-04'!CO$11,0),$H$1:$T$2,2,1)</f>
        <v>1.65</v>
      </c>
      <c r="CP80" s="28">
        <f>HLOOKUP(VLOOKUP($A80,Sheet!$A$7:$DG$148,'TN01-04'!CP$11,0),$H$1:$T$2,2,1)</f>
        <v>2.65</v>
      </c>
      <c r="CQ80" s="28">
        <f>HLOOKUP(VLOOKUP($A80,Sheet!$A$7:$DG$148,'TN01-04'!CQ$11,0),$H$1:$T$2,2,1)</f>
        <v>3.65</v>
      </c>
      <c r="CR80" s="28">
        <f>HLOOKUP(VLOOKUP($A80,Sheet!$A$7:$DG$148,'TN01-04'!CR$11,0),$H$1:$T$2,2,1)</f>
        <v>3</v>
      </c>
      <c r="CS80" s="33">
        <f>IF(VLOOKUP($A80,Sheet!$A$7:$DG$148,'TN01-04'!CS$11,0)="","",VLOOKUP($A80,Sheet!$A$7:$DG$148,'TN01-04'!CS$11,0))</f>
        <v>27</v>
      </c>
      <c r="CT80" s="36">
        <f>IF(VLOOKUP($A80,Sheet!$A$7:$DG$148,'TN01-04'!CT$11,0)="","",VLOOKUP($A80,Sheet!$A$7:$DG$148,'TN01-04'!CT$11,0))</f>
        <v>0</v>
      </c>
      <c r="CU80" s="38">
        <f t="shared" si="11"/>
        <v>128</v>
      </c>
      <c r="CV80" s="38">
        <f t="shared" si="11"/>
        <v>0</v>
      </c>
      <c r="CW80" s="38">
        <f t="shared" si="12"/>
        <v>0</v>
      </c>
      <c r="CX80" s="38">
        <f t="shared" si="13"/>
        <v>128</v>
      </c>
      <c r="CY80" s="38">
        <f t="shared" si="14"/>
        <v>2.54</v>
      </c>
      <c r="CZ80" s="38"/>
      <c r="DA80" s="28">
        <f>HLOOKUP(VLOOKUP($A80,Sheet!$A$7:$DG$148,'TN01-04'!DA$11,0),$H$1:$T$2,2,1)</f>
        <v>0</v>
      </c>
      <c r="DB80" s="28">
        <f>HLOOKUP(VLOOKUP($A80,Sheet!$A$7:$DG$148,'TN01-04'!DB$11,0),$H$1:$T$2,2,1)</f>
        <v>0</v>
      </c>
      <c r="DC80" s="28">
        <f>HLOOKUP(VLOOKUP($A80,Sheet!$A$7:$DG$148,'TN01-04'!DC$11,0),$H$1:$T$2,2,1)</f>
        <v>3</v>
      </c>
      <c r="DD80" s="28">
        <f>HLOOKUP(VLOOKUP($A80,Sheet!$A$7:$DG$148,'TN01-04'!DD$11,0),$H$1:$T$2,2,1)</f>
        <v>0</v>
      </c>
      <c r="DE80" s="38"/>
      <c r="DF80" s="38">
        <f t="shared" si="15"/>
        <v>3</v>
      </c>
      <c r="DG80" s="38"/>
      <c r="DH80" s="33">
        <f>IF(VLOOKUP($A80,Sheet!$A$7:$DG$148,'TN01-04'!DH$11,0)="","",VLOOKUP($A80,Sheet!$A$7:$DG$148,'TN01-04'!DH$11,0))</f>
        <v>5</v>
      </c>
      <c r="DI80" s="36">
        <f>IF(VLOOKUP($A80,Sheet!$A$7:$DG$148,'TN01-04'!DI$11,0)="","",VLOOKUP($A80,Sheet!$A$7:$DG$148,'TN01-04'!DI$11,0))</f>
        <v>0</v>
      </c>
      <c r="DJ80" s="38">
        <f t="shared" si="16"/>
        <v>133</v>
      </c>
      <c r="DK80" s="38">
        <f t="shared" si="17"/>
        <v>0</v>
      </c>
      <c r="DL80" s="38">
        <f t="shared" si="18"/>
        <v>2.56</v>
      </c>
      <c r="DM80" s="38"/>
      <c r="DN80" s="33">
        <f>IF(VLOOKUP($A80,Sheet!$A$7:$DG$148,'TN01-04'!DN$11,0)="","",VLOOKUP($A80,Sheet!$A$7:$DG$148,'TN01-04'!DN$11,0))</f>
        <v>138</v>
      </c>
      <c r="DO80" s="36">
        <f>IF(VLOOKUP($A80,Sheet!$A$7:$DG$148,'TN01-04'!DO$11,0)="","",VLOOKUP($A80,Sheet!$A$7:$DG$148,'TN01-04'!DO$11,0))</f>
        <v>0</v>
      </c>
      <c r="DP80" s="28">
        <f>IF(VLOOKUP($A80,Sheet!$A$7:$DG$148,'TN01-04'!DP$11,0)="","",VLOOKUP($A80,Sheet!$A$7:$DG$148,'TN01-04'!DP$11,0))</f>
        <v>137</v>
      </c>
      <c r="DQ80" s="28">
        <f>IF(VLOOKUP($A80,Sheet!$A$7:$DG$148,'TN01-04'!DQ$11,0)="","",VLOOKUP($A80,Sheet!$A$7:$DG$148,'TN01-04'!DQ$11,0))</f>
        <v>138</v>
      </c>
      <c r="DR80" s="28">
        <f>IF(VLOOKUP($A80,Sheet!$A$7:$DG$148,'TN01-04'!DR$11,0)="","",VLOOKUP($A80,Sheet!$A$7:$DG$148,'TN01-04'!DR$11,0))</f>
        <v>6.56</v>
      </c>
      <c r="DS80" s="28">
        <f>IF(VLOOKUP($A80,Sheet!$A$7:$DG$148,'TN01-04'!DS$11,0)="","",VLOOKUP($A80,Sheet!$A$7:$DG$148,'TN01-04'!DS$11,0))</f>
        <v>2.56</v>
      </c>
      <c r="DT80" s="28" t="str">
        <f>IF(VLOOKUP($A80,Sheet!$A$7:$DG$148,'TN01-04'!DT$11,0)="","",VLOOKUP($A80,Sheet!$A$7:$DG$148,'TN01-04'!DT$11,0))</f>
        <v/>
      </c>
      <c r="DU80" s="42">
        <f t="shared" si="19"/>
        <v>0</v>
      </c>
    </row>
    <row r="81" spans="1:125" ht="15.95" customHeight="1" x14ac:dyDescent="0.2">
      <c r="A81" s="25">
        <v>2120713538</v>
      </c>
      <c r="B81" s="26" t="s">
        <v>6</v>
      </c>
      <c r="C81" s="26" t="s">
        <v>82</v>
      </c>
      <c r="D81" s="26" t="s">
        <v>154</v>
      </c>
      <c r="E81" s="27">
        <v>35448</v>
      </c>
      <c r="F81" s="26" t="s">
        <v>209</v>
      </c>
      <c r="G81" s="26" t="s">
        <v>214</v>
      </c>
      <c r="H81" s="28" t="e">
        <f>HLOOKUP(VLOOKUP($A81,Sheet!$A$7:$DG$148,'TN01-04'!H$11,0),$H$1:$T$2,2,1)</f>
        <v>#N/A</v>
      </c>
      <c r="I81" s="28" t="e">
        <f>HLOOKUP(VLOOKUP($A81,Sheet!$A$7:$DG$148,'TN01-04'!I$11,0),$H$1:$T$2,2,1)</f>
        <v>#N/A</v>
      </c>
      <c r="J81" s="28" t="e">
        <f>HLOOKUP(VLOOKUP($A81,Sheet!$A$7:$DG$148,'TN01-04'!J$11,0),$H$1:$T$2,2,1)</f>
        <v>#N/A</v>
      </c>
      <c r="K81" s="28" t="e">
        <f>HLOOKUP(VLOOKUP($A81,Sheet!$A$7:$DG$148,'TN01-04'!K$11,0),$H$1:$T$2,2,1)</f>
        <v>#N/A</v>
      </c>
      <c r="L81" s="28" t="e">
        <f>HLOOKUP(VLOOKUP($A81,Sheet!$A$7:$DG$148,'TN01-04'!L$11,0),$H$1:$T$2,2,1)</f>
        <v>#N/A</v>
      </c>
      <c r="M81" s="28" t="e">
        <f>HLOOKUP(VLOOKUP($A81,Sheet!$A$7:$DG$148,'TN01-04'!M$11,0),$H$1:$T$2,2,1)</f>
        <v>#N/A</v>
      </c>
      <c r="N81" s="28" t="e">
        <f>HLOOKUP(VLOOKUP($A81,Sheet!$A$7:$DG$148,'TN01-04'!N$11,0),$H$1:$T$2,2,1)</f>
        <v>#N/A</v>
      </c>
      <c r="O81" s="28" t="e">
        <f>HLOOKUP(VLOOKUP($A81,Sheet!$A$7:$DG$148,'TN01-04'!O$11,0),$H$1:$T$2,2,1)</f>
        <v>#N/A</v>
      </c>
      <c r="P81" s="28" t="e">
        <f>HLOOKUP(VLOOKUP($A81,Sheet!$A$7:$DG$148,'TN01-04'!P$11,0),$H$1:$T$2,2,1)</f>
        <v>#N/A</v>
      </c>
      <c r="Q81" s="28" t="e">
        <f>HLOOKUP(VLOOKUP($A81,Sheet!$A$7:$DG$148,'TN01-04'!Q$11,0),$H$1:$T$2,2,1)</f>
        <v>#N/A</v>
      </c>
      <c r="R81" s="28" t="e">
        <f>HLOOKUP(VLOOKUP($A81,Sheet!$A$7:$DG$148,'TN01-04'!R$11,0),$H$1:$T$2,2,1)</f>
        <v>#N/A</v>
      </c>
      <c r="S81" s="28" t="e">
        <f>HLOOKUP(VLOOKUP($A81,Sheet!$A$7:$DG$148,'TN01-04'!S$11,0),$H$1:$T$2,2,1)</f>
        <v>#N/A</v>
      </c>
      <c r="T81" s="28" t="e">
        <f>HLOOKUP(VLOOKUP($A81,Sheet!$A$7:$DG$148,'TN01-04'!T$11,0),$H$1:$T$2,2,1)</f>
        <v>#N/A</v>
      </c>
      <c r="U81" s="28" t="e">
        <f>HLOOKUP(VLOOKUP($A81,Sheet!$A$7:$DG$148,'TN01-04'!U$11,0),$H$1:$T$2,2,1)</f>
        <v>#N/A</v>
      </c>
      <c r="V81" s="28" t="e">
        <f>HLOOKUP(VLOOKUP($A81,Sheet!$A$7:$DG$148,'TN01-04'!V$11,0),$H$1:$T$2,2,1)</f>
        <v>#N/A</v>
      </c>
      <c r="W81" s="28" t="e">
        <f>HLOOKUP(VLOOKUP($A81,Sheet!$A$7:$DG$148,'TN01-04'!W$11,0),$H$1:$T$2,2,1)</f>
        <v>#N/A</v>
      </c>
      <c r="X81" s="28" t="e">
        <f>HLOOKUP(VLOOKUP($A81,Sheet!$A$7:$DG$148,'TN01-04'!X$11,0),$H$1:$T$2,2,1)</f>
        <v>#N/A</v>
      </c>
      <c r="Y81" s="28" t="e">
        <f>HLOOKUP(VLOOKUP($A81,Sheet!$A$7:$DG$148,'TN01-04'!Y$11,0),$H$1:$T$2,2,1)</f>
        <v>#N/A</v>
      </c>
      <c r="Z81" s="28" t="e">
        <f>HLOOKUP(VLOOKUP($A81,Sheet!$A$7:$DG$148,'TN01-04'!Z$11,0),$H$1:$T$2,2,1)</f>
        <v>#N/A</v>
      </c>
      <c r="AA81" s="28" t="e">
        <f>HLOOKUP(VLOOKUP($A81,Sheet!$A$7:$DG$148,'TN01-04'!AA$11,0),$H$1:$T$2,2,1)</f>
        <v>#N/A</v>
      </c>
      <c r="AB81" s="28" t="e">
        <f>HLOOKUP(VLOOKUP($A81,Sheet!$A$7:$DG$148,'TN01-04'!AB$11,0),$H$1:$T$2,2,1)</f>
        <v>#N/A</v>
      </c>
      <c r="AC81" s="28" t="e">
        <f>HLOOKUP(VLOOKUP($A81,Sheet!$A$7:$DG$148,'TN01-04'!AC$11,0),$H$1:$T$2,2,1)</f>
        <v>#N/A</v>
      </c>
      <c r="AD81" s="28" t="e">
        <f>HLOOKUP(VLOOKUP($A81,Sheet!$A$7:$DG$148,'TN01-04'!AD$11,0),$H$1:$T$2,2,1)</f>
        <v>#N/A</v>
      </c>
      <c r="AE81" s="28" t="e">
        <f>HLOOKUP(VLOOKUP($A81,Sheet!$A$7:$DG$148,'TN01-04'!AE$11,0),$H$1:$T$2,2,1)</f>
        <v>#N/A</v>
      </c>
      <c r="AF81" s="28" t="e">
        <f>HLOOKUP(VLOOKUP($A81,Sheet!$A$7:$DG$148,'TN01-04'!AF$11,0),$H$1:$T$2,2,1)</f>
        <v>#N/A</v>
      </c>
      <c r="AG81" s="28" t="e">
        <f>HLOOKUP(VLOOKUP($A81,Sheet!$A$7:$DG$148,'TN01-04'!AG$11,0),$H$1:$T$2,2,1)</f>
        <v>#N/A</v>
      </c>
      <c r="AH81" s="28" t="e">
        <f>HLOOKUP(VLOOKUP($A81,Sheet!$A$7:$DG$148,'TN01-04'!AH$11,0),$H$1:$T$2,2,1)</f>
        <v>#N/A</v>
      </c>
      <c r="AI81" s="28" t="e">
        <f>HLOOKUP(VLOOKUP($A81,Sheet!$A$7:$DG$148,'TN01-04'!AI$11,0),$H$1:$T$2,2,1)</f>
        <v>#N/A</v>
      </c>
      <c r="AJ81" s="28" t="e">
        <f>HLOOKUP(VLOOKUP($A81,Sheet!$A$7:$DG$148,'TN01-04'!AJ$11,0),$H$1:$T$2,2,1)</f>
        <v>#N/A</v>
      </c>
      <c r="AK81" s="33" t="e">
        <f>IF(VLOOKUP($A81,Sheet!$A$7:$DG$148,'TN01-04'!AK$11,0)="","",VLOOKUP($A81,Sheet!$A$7:$DG$148,'TN01-04'!AK$11,0))</f>
        <v>#N/A</v>
      </c>
      <c r="AL81" s="36" t="e">
        <f>IF(VLOOKUP($A81,Sheet!$A$7:$DG$148,'TN01-04'!AL$11,0)="","",VLOOKUP($A81,Sheet!$A$7:$DG$148,'TN01-04'!AL$11,0))</f>
        <v>#N/A</v>
      </c>
      <c r="AM81" s="28" t="e">
        <f>HLOOKUP(VLOOKUP($A81,Sheet!$A$7:$DG$148,'TN01-04'!AM$11,0),$H$1:$T$2,2,1)</f>
        <v>#N/A</v>
      </c>
      <c r="AN81" s="28" t="e">
        <f>HLOOKUP(VLOOKUP($A81,Sheet!$A$7:$DG$148,'TN01-04'!AN$11,0),$H$1:$T$2,2,1)</f>
        <v>#N/A</v>
      </c>
      <c r="AO81" s="28" t="e">
        <f>HLOOKUP(VLOOKUP($A81,Sheet!$A$7:$DG$148,'TN01-04'!AO$11,0),$H$1:$T$2,2,1)</f>
        <v>#N/A</v>
      </c>
      <c r="AP81" s="28" t="e">
        <f>HLOOKUP(VLOOKUP($A81,Sheet!$A$7:$DG$148,'TN01-04'!AP$11,0),$H$1:$T$2,2,1)</f>
        <v>#N/A</v>
      </c>
      <c r="AQ81" s="28" t="e">
        <f>HLOOKUP(VLOOKUP($A81,Sheet!$A$7:$DG$148,'TN01-04'!AQ$11,0),$H$1:$T$2,2,1)</f>
        <v>#N/A</v>
      </c>
      <c r="AR81" s="28" t="e">
        <f>HLOOKUP(VLOOKUP($A81,Sheet!$A$7:$DG$148,'TN01-04'!AR$11,0),$H$1:$T$2,2,1)</f>
        <v>#N/A</v>
      </c>
      <c r="AS81" s="28" t="e">
        <f>HLOOKUP(VLOOKUP($A81,Sheet!$A$7:$DG$148,'TN01-04'!AS$11,0),$H$1:$T$2,2,1)</f>
        <v>#N/A</v>
      </c>
      <c r="AT81" s="28" t="e">
        <f>HLOOKUP(VLOOKUP($A81,Sheet!$A$7:$DG$148,'TN01-04'!AT$11,0),$H$1:$T$2,2,1)</f>
        <v>#N/A</v>
      </c>
      <c r="AU81" s="28" t="e">
        <f>HLOOKUP(VLOOKUP($A81,Sheet!$A$7:$DG$148,'TN01-04'!AU$11,0),$H$1:$T$2,2,1)</f>
        <v>#N/A</v>
      </c>
      <c r="AV81" s="28" t="e">
        <f>HLOOKUP(VLOOKUP($A81,Sheet!$A$7:$DG$148,'TN01-04'!AV$11,0),$H$1:$T$2,2,1)</f>
        <v>#N/A</v>
      </c>
      <c r="AW81" s="28" t="e">
        <f>HLOOKUP(VLOOKUP($A81,Sheet!$A$7:$DG$148,'TN01-04'!AW$11,0),$H$1:$T$2,2,1)</f>
        <v>#N/A</v>
      </c>
      <c r="AX81" s="28" t="e">
        <f>HLOOKUP(VLOOKUP($A81,Sheet!$A$7:$DG$148,'TN01-04'!AX$11,0),$H$1:$T$2,2,1)</f>
        <v>#N/A</v>
      </c>
      <c r="AY81" s="28" t="e">
        <f>HLOOKUP(VLOOKUP($A81,Sheet!$A$7:$DG$148,'TN01-04'!AY$11,0),$H$1:$T$2,2,1)</f>
        <v>#N/A</v>
      </c>
      <c r="AZ81" s="28" t="e">
        <f>HLOOKUP(VLOOKUP($A81,Sheet!$A$7:$DG$148,'TN01-04'!AZ$11,0),$H$1:$T$2,2,1)</f>
        <v>#N/A</v>
      </c>
      <c r="BA81" s="28" t="e">
        <f>HLOOKUP(VLOOKUP($A81,Sheet!$A$7:$DG$148,'TN01-04'!BA$11,0),$H$1:$T$2,2,1)</f>
        <v>#N/A</v>
      </c>
      <c r="BB81" s="33" t="e">
        <f>IF(VLOOKUP($A81,Sheet!$A$7:$DG$148,'TN01-04'!BB$11,0)="","",VLOOKUP($A81,Sheet!$A$7:$DG$148,'TN01-04'!BB$11,0))</f>
        <v>#N/A</v>
      </c>
      <c r="BC81" s="36" t="e">
        <f>IF(VLOOKUP($A81,Sheet!$A$7:$DG$148,'TN01-04'!BC$11,0)="","",VLOOKUP($A81,Sheet!$A$7:$DG$148,'TN01-04'!BC$11,0))</f>
        <v>#N/A</v>
      </c>
      <c r="BD81" s="28" t="e">
        <f>HLOOKUP(VLOOKUP($A81,Sheet!$A$7:$DG$148,'TN01-04'!BD$11,0),$H$1:$T$2,2,1)</f>
        <v>#N/A</v>
      </c>
      <c r="BE81" s="28" t="e">
        <f>HLOOKUP(VLOOKUP($A81,Sheet!$A$7:$DG$148,'TN01-04'!BE$11,0),$H$1:$T$2,2,1)</f>
        <v>#N/A</v>
      </c>
      <c r="BF81" s="28" t="e">
        <f>HLOOKUP(VLOOKUP($A81,Sheet!$A$7:$DG$148,'TN01-04'!BF$11,0),$H$1:$T$2,2,1)</f>
        <v>#N/A</v>
      </c>
      <c r="BG81" s="28" t="e">
        <f>HLOOKUP(VLOOKUP($A81,Sheet!$A$7:$DG$148,'TN01-04'!BG$11,0),$H$1:$T$2,2,1)</f>
        <v>#N/A</v>
      </c>
      <c r="BH81" s="28" t="e">
        <f>HLOOKUP(VLOOKUP($A81,Sheet!$A$7:$DG$148,'TN01-04'!BH$11,0),$H$1:$T$2,2,1)</f>
        <v>#N/A</v>
      </c>
      <c r="BI81" s="28" t="e">
        <f>HLOOKUP(VLOOKUP($A81,Sheet!$A$7:$DG$148,'TN01-04'!BI$11,0),$H$1:$T$2,2,1)</f>
        <v>#N/A</v>
      </c>
      <c r="BJ81" s="28" t="e">
        <f>HLOOKUP(VLOOKUP($A81,Sheet!$A$7:$DG$148,'TN01-04'!BJ$11,0),$H$1:$T$2,2,1)</f>
        <v>#N/A</v>
      </c>
      <c r="BK81" s="28" t="e">
        <f>HLOOKUP(VLOOKUP($A81,Sheet!$A$7:$DG$148,'TN01-04'!BK$11,0),$H$1:$T$2,2,1)</f>
        <v>#N/A</v>
      </c>
      <c r="BL81" s="28" t="e">
        <f>HLOOKUP(VLOOKUP($A81,Sheet!$A$7:$DG$148,'TN01-04'!BL$11,0),$H$1:$T$2,2,1)</f>
        <v>#N/A</v>
      </c>
      <c r="BM81" s="28" t="e">
        <f>HLOOKUP(VLOOKUP($A81,Sheet!$A$7:$DG$148,'TN01-04'!BM$11,0),$H$1:$T$2,2,1)</f>
        <v>#N/A</v>
      </c>
      <c r="BN81" s="28" t="e">
        <f>HLOOKUP(VLOOKUP($A81,Sheet!$A$7:$DG$148,'TN01-04'!BN$11,0),$H$1:$T$2,2,1)</f>
        <v>#N/A</v>
      </c>
      <c r="BO81" s="28" t="e">
        <f>HLOOKUP(VLOOKUP($A81,Sheet!$A$7:$DG$148,'TN01-04'!BO$11,0),$H$1:$T$2,2,1)</f>
        <v>#N/A</v>
      </c>
      <c r="BP81" s="28" t="e">
        <f>HLOOKUP(VLOOKUP($A81,Sheet!$A$7:$DG$148,'TN01-04'!BP$11,0),$H$1:$T$2,2,1)</f>
        <v>#N/A</v>
      </c>
      <c r="BQ81" s="28" t="e">
        <f>HLOOKUP(VLOOKUP($A81,Sheet!$A$7:$DG$148,'TN01-04'!BQ$11,0),$H$1:$T$2,2,1)</f>
        <v>#N/A</v>
      </c>
      <c r="BR81" s="28" t="e">
        <f>HLOOKUP(VLOOKUP($A81,Sheet!$A$7:$DG$148,'TN01-04'!BR$11,0),$H$1:$T$2,2,1)</f>
        <v>#N/A</v>
      </c>
      <c r="BS81" s="28" t="e">
        <f>HLOOKUP(VLOOKUP($A81,Sheet!$A$7:$DG$148,'TN01-04'!BS$11,0),$H$1:$T$2,2,1)</f>
        <v>#N/A</v>
      </c>
      <c r="BT81" s="28" t="e">
        <f>HLOOKUP(VLOOKUP($A81,Sheet!$A$7:$DG$148,'TN01-04'!BT$11,0),$H$1:$T$2,2,1)</f>
        <v>#N/A</v>
      </c>
      <c r="BU81" s="28" t="e">
        <f>HLOOKUP(VLOOKUP($A81,Sheet!$A$7:$DG$148,'TN01-04'!BU$11,0),$H$1:$T$2,2,1)</f>
        <v>#N/A</v>
      </c>
      <c r="BV81" s="28" t="e">
        <f>HLOOKUP(VLOOKUP($A81,Sheet!$A$7:$DG$148,'TN01-04'!BV$11,0),$H$1:$T$2,2,1)</f>
        <v>#N/A</v>
      </c>
      <c r="BW81" s="28" t="e">
        <f>HLOOKUP(VLOOKUP($A81,Sheet!$A$7:$DG$148,'TN01-04'!BW$11,0),$H$1:$T$2,2,1)</f>
        <v>#N/A</v>
      </c>
      <c r="BX81" s="33" t="e">
        <f>IF(VLOOKUP($A81,Sheet!$A$7:$DG$148,'TN01-04'!BX$11,0)="","",VLOOKUP($A81,Sheet!$A$7:$DG$148,'TN01-04'!BX$11,0))</f>
        <v>#N/A</v>
      </c>
      <c r="BY81" s="36" t="e">
        <f>IF(VLOOKUP($A81,Sheet!$A$7:$DG$148,'TN01-04'!BY$11,0)="","",VLOOKUP($A81,Sheet!$A$7:$DG$148,'TN01-04'!BY$11,0))</f>
        <v>#N/A</v>
      </c>
      <c r="BZ81" s="28" t="e">
        <f>HLOOKUP(VLOOKUP($A81,Sheet!$A$7:$DG$148,'TN01-04'!BZ$11,0),$H$1:$T$2,2,1)</f>
        <v>#N/A</v>
      </c>
      <c r="CA81" s="28" t="e">
        <f>HLOOKUP(VLOOKUP($A81,Sheet!$A$7:$DG$148,'TN01-04'!CA$11,0),$H$1:$T$2,2,1)</f>
        <v>#N/A</v>
      </c>
      <c r="CB81" s="28" t="e">
        <f>HLOOKUP(VLOOKUP($A81,Sheet!$A$7:$DG$148,'TN01-04'!CB$11,0),$H$1:$T$2,2,1)</f>
        <v>#N/A</v>
      </c>
      <c r="CC81" s="28" t="e">
        <f>HLOOKUP(VLOOKUP($A81,Sheet!$A$7:$DG$148,'TN01-04'!CC$11,0),$H$1:$T$2,2,1)</f>
        <v>#N/A</v>
      </c>
      <c r="CD81" s="28" t="e">
        <f>HLOOKUP(VLOOKUP($A81,Sheet!$A$7:$DG$148,'TN01-04'!CD$11,0),$H$1:$T$2,2,1)</f>
        <v>#N/A</v>
      </c>
      <c r="CE81" s="28" t="e">
        <f>HLOOKUP(VLOOKUP($A81,Sheet!$A$7:$DG$148,'TN01-04'!CE$11,0),$H$1:$T$2,2,1)</f>
        <v>#N/A</v>
      </c>
      <c r="CF81" s="28" t="e">
        <f>HLOOKUP(VLOOKUP($A81,Sheet!$A$7:$DG$148,'TN01-04'!CF$11,0),$H$1:$T$2,2,1)</f>
        <v>#N/A</v>
      </c>
      <c r="CG81" s="28" t="e">
        <f>HLOOKUP(VLOOKUP($A81,Sheet!$A$7:$DG$148,'TN01-04'!CG$11,0),$H$1:$T$2,2,1)</f>
        <v>#N/A</v>
      </c>
      <c r="CH81" s="28" t="e">
        <f>HLOOKUP(VLOOKUP($A81,Sheet!$A$7:$DG$148,'TN01-04'!CH$11,0),$H$1:$T$2,2,1)</f>
        <v>#N/A</v>
      </c>
      <c r="CI81" s="28" t="e">
        <f>HLOOKUP(VLOOKUP($A81,Sheet!$A$7:$DG$148,'TN01-04'!CI$11,0),$H$1:$T$2,2,1)</f>
        <v>#N/A</v>
      </c>
      <c r="CJ81" s="28" t="e">
        <f>HLOOKUP(VLOOKUP($A81,Sheet!$A$7:$DG$148,'TN01-04'!CJ$11,0),$H$1:$T$2,2,1)</f>
        <v>#N/A</v>
      </c>
      <c r="CK81" s="28" t="e">
        <f>HLOOKUP(VLOOKUP($A81,Sheet!$A$7:$DG$148,'TN01-04'!CK$11,0),$H$1:$T$2,2,1)</f>
        <v>#N/A</v>
      </c>
      <c r="CL81" s="28" t="e">
        <f>HLOOKUP(VLOOKUP($A81,Sheet!$A$7:$DG$148,'TN01-04'!CL$11,0),$H$1:$T$2,2,1)</f>
        <v>#N/A</v>
      </c>
      <c r="CM81" s="28" t="e">
        <f>HLOOKUP(VLOOKUP($A81,Sheet!$A$7:$DG$148,'TN01-04'!CM$11,0),$H$1:$T$2,2,1)</f>
        <v>#N/A</v>
      </c>
      <c r="CN81" s="28" t="e">
        <f>HLOOKUP(VLOOKUP($A81,Sheet!$A$7:$DG$148,'TN01-04'!CN$11,0),$H$1:$T$2,2,1)</f>
        <v>#N/A</v>
      </c>
      <c r="CO81" s="28" t="e">
        <f>HLOOKUP(VLOOKUP($A81,Sheet!$A$7:$DG$148,'TN01-04'!CO$11,0),$H$1:$T$2,2,1)</f>
        <v>#N/A</v>
      </c>
      <c r="CP81" s="28" t="e">
        <f>HLOOKUP(VLOOKUP($A81,Sheet!$A$7:$DG$148,'TN01-04'!CP$11,0),$H$1:$T$2,2,1)</f>
        <v>#N/A</v>
      </c>
      <c r="CQ81" s="28" t="e">
        <f>HLOOKUP(VLOOKUP($A81,Sheet!$A$7:$DG$148,'TN01-04'!CQ$11,0),$H$1:$T$2,2,1)</f>
        <v>#N/A</v>
      </c>
      <c r="CR81" s="28" t="e">
        <f>HLOOKUP(VLOOKUP($A81,Sheet!$A$7:$DG$148,'TN01-04'!CR$11,0),$H$1:$T$2,2,1)</f>
        <v>#N/A</v>
      </c>
      <c r="CS81" s="33" t="e">
        <f>IF(VLOOKUP($A81,Sheet!$A$7:$DG$148,'TN01-04'!CS$11,0)="","",VLOOKUP($A81,Sheet!$A$7:$DG$148,'TN01-04'!CS$11,0))</f>
        <v>#N/A</v>
      </c>
      <c r="CT81" s="36" t="e">
        <f>IF(VLOOKUP($A81,Sheet!$A$7:$DG$148,'TN01-04'!CT$11,0)="","",VLOOKUP($A81,Sheet!$A$7:$DG$148,'TN01-04'!CT$11,0))</f>
        <v>#N/A</v>
      </c>
      <c r="CU81" s="38" t="e">
        <f t="shared" si="11"/>
        <v>#N/A</v>
      </c>
      <c r="CV81" s="38" t="e">
        <f t="shared" si="11"/>
        <v>#N/A</v>
      </c>
      <c r="CW81" s="38">
        <f t="shared" si="12"/>
        <v>0</v>
      </c>
      <c r="CX81" s="38" t="e">
        <f t="shared" si="13"/>
        <v>#N/A</v>
      </c>
      <c r="CY81" s="38" t="e">
        <f t="shared" si="14"/>
        <v>#N/A</v>
      </c>
      <c r="CZ81" s="38"/>
      <c r="DA81" s="28" t="e">
        <f>HLOOKUP(VLOOKUP($A81,Sheet!$A$7:$DG$148,'TN01-04'!DA$11,0),$H$1:$T$2,2,1)</f>
        <v>#N/A</v>
      </c>
      <c r="DB81" s="28" t="e">
        <f>HLOOKUP(VLOOKUP($A81,Sheet!$A$7:$DG$148,'TN01-04'!DB$11,0),$H$1:$T$2,2,1)</f>
        <v>#N/A</v>
      </c>
      <c r="DC81" s="28" t="e">
        <f>HLOOKUP(VLOOKUP($A81,Sheet!$A$7:$DG$148,'TN01-04'!DC$11,0),$H$1:$T$2,2,1)</f>
        <v>#N/A</v>
      </c>
      <c r="DD81" s="28" t="e">
        <f>HLOOKUP(VLOOKUP($A81,Sheet!$A$7:$DG$148,'TN01-04'!DD$11,0),$H$1:$T$2,2,1)</f>
        <v>#N/A</v>
      </c>
      <c r="DE81" s="38"/>
      <c r="DF81" s="38" t="e">
        <f t="shared" si="15"/>
        <v>#N/A</v>
      </c>
      <c r="DG81" s="38"/>
      <c r="DH81" s="33" t="e">
        <f>IF(VLOOKUP($A81,Sheet!$A$7:$DG$148,'TN01-04'!DH$11,0)="","",VLOOKUP($A81,Sheet!$A$7:$DG$148,'TN01-04'!DH$11,0))</f>
        <v>#N/A</v>
      </c>
      <c r="DI81" s="36" t="e">
        <f>IF(VLOOKUP($A81,Sheet!$A$7:$DG$148,'TN01-04'!DI$11,0)="","",VLOOKUP($A81,Sheet!$A$7:$DG$148,'TN01-04'!DI$11,0))</f>
        <v>#N/A</v>
      </c>
      <c r="DJ81" s="38" t="e">
        <f t="shared" si="16"/>
        <v>#N/A</v>
      </c>
      <c r="DK81" s="38" t="e">
        <f t="shared" si="17"/>
        <v>#N/A</v>
      </c>
      <c r="DL81" s="38" t="e">
        <f t="shared" si="18"/>
        <v>#N/A</v>
      </c>
      <c r="DM81" s="38"/>
      <c r="DN81" s="33" t="e">
        <f>IF(VLOOKUP($A81,Sheet!$A$7:$DG$148,'TN01-04'!DN$11,0)="","",VLOOKUP($A81,Sheet!$A$7:$DG$148,'TN01-04'!DN$11,0))</f>
        <v>#N/A</v>
      </c>
      <c r="DO81" s="36" t="e">
        <f>IF(VLOOKUP($A81,Sheet!$A$7:$DG$148,'TN01-04'!DO$11,0)="","",VLOOKUP($A81,Sheet!$A$7:$DG$148,'TN01-04'!DO$11,0))</f>
        <v>#N/A</v>
      </c>
      <c r="DP81" s="28" t="e">
        <f>IF(VLOOKUP($A81,Sheet!$A$7:$DG$148,'TN01-04'!DP$11,0)="","",VLOOKUP($A81,Sheet!$A$7:$DG$148,'TN01-04'!DP$11,0))</f>
        <v>#N/A</v>
      </c>
      <c r="DQ81" s="28" t="e">
        <f>IF(VLOOKUP($A81,Sheet!$A$7:$DG$148,'TN01-04'!DQ$11,0)="","",VLOOKUP($A81,Sheet!$A$7:$DG$148,'TN01-04'!DQ$11,0))</f>
        <v>#N/A</v>
      </c>
      <c r="DR81" s="28" t="e">
        <f>IF(VLOOKUP($A81,Sheet!$A$7:$DG$148,'TN01-04'!DR$11,0)="","",VLOOKUP($A81,Sheet!$A$7:$DG$148,'TN01-04'!DR$11,0))</f>
        <v>#N/A</v>
      </c>
      <c r="DS81" s="28" t="e">
        <f>IF(VLOOKUP($A81,Sheet!$A$7:$DG$148,'TN01-04'!DS$11,0)="","",VLOOKUP($A81,Sheet!$A$7:$DG$148,'TN01-04'!DS$11,0))</f>
        <v>#N/A</v>
      </c>
      <c r="DT81" s="28" t="e">
        <f>IF(VLOOKUP($A81,Sheet!$A$7:$DG$148,'TN01-04'!DT$11,0)="","",VLOOKUP($A81,Sheet!$A$7:$DG$148,'TN01-04'!DT$11,0))</f>
        <v>#N/A</v>
      </c>
      <c r="DU81" s="42" t="e">
        <f t="shared" si="19"/>
        <v>#N/A</v>
      </c>
    </row>
    <row r="82" spans="1:125" ht="15.95" customHeight="1" x14ac:dyDescent="0.2">
      <c r="A82" s="25">
        <v>2220716805</v>
      </c>
      <c r="B82" s="26" t="s">
        <v>13</v>
      </c>
      <c r="C82" s="26" t="s">
        <v>83</v>
      </c>
      <c r="D82" s="26" t="s">
        <v>154</v>
      </c>
      <c r="E82" s="27">
        <v>36141</v>
      </c>
      <c r="F82" s="26" t="s">
        <v>209</v>
      </c>
      <c r="G82" s="26" t="s">
        <v>212</v>
      </c>
      <c r="H82" s="28">
        <f>HLOOKUP(VLOOKUP($A82,Sheet!$A$7:$DG$148,'TN01-04'!H$11,0),$H$1:$T$2,2,1)</f>
        <v>4</v>
      </c>
      <c r="I82" s="28">
        <f>HLOOKUP(VLOOKUP($A82,Sheet!$A$7:$DG$148,'TN01-04'!I$11,0),$H$1:$T$2,2,1)</f>
        <v>2.65</v>
      </c>
      <c r="J82" s="28">
        <f>HLOOKUP(VLOOKUP($A82,Sheet!$A$7:$DG$148,'TN01-04'!J$11,0),$H$1:$T$2,2,1)</f>
        <v>2.65</v>
      </c>
      <c r="K82" s="28">
        <f>HLOOKUP(VLOOKUP($A82,Sheet!$A$7:$DG$148,'TN01-04'!K$11,0),$H$1:$T$2,2,1)</f>
        <v>2.33</v>
      </c>
      <c r="L82" s="28">
        <f>HLOOKUP(VLOOKUP($A82,Sheet!$A$7:$DG$148,'TN01-04'!L$11,0),$H$1:$T$2,2,1)</f>
        <v>2</v>
      </c>
      <c r="M82" s="28">
        <f>HLOOKUP(VLOOKUP($A82,Sheet!$A$7:$DG$148,'TN01-04'!M$11,0),$H$1:$T$2,2,1)</f>
        <v>2</v>
      </c>
      <c r="N82" s="28">
        <f>HLOOKUP(VLOOKUP($A82,Sheet!$A$7:$DG$148,'TN01-04'!N$11,0),$H$1:$T$2,2,1)</f>
        <v>1.65</v>
      </c>
      <c r="O82" s="28">
        <f>HLOOKUP(VLOOKUP($A82,Sheet!$A$7:$DG$148,'TN01-04'!O$11,0),$H$1:$T$2,2,1)</f>
        <v>0</v>
      </c>
      <c r="P82" s="28">
        <f>HLOOKUP(VLOOKUP($A82,Sheet!$A$7:$DG$148,'TN01-04'!P$11,0),$H$1:$T$2,2,1)</f>
        <v>1.65</v>
      </c>
      <c r="Q82" s="28">
        <f>HLOOKUP(VLOOKUP($A82,Sheet!$A$7:$DG$148,'TN01-04'!Q$11,0),$H$1:$T$2,2,1)</f>
        <v>0</v>
      </c>
      <c r="R82" s="28">
        <f>HLOOKUP(VLOOKUP($A82,Sheet!$A$7:$DG$148,'TN01-04'!R$11,0),$H$1:$T$2,2,1)</f>
        <v>0</v>
      </c>
      <c r="S82" s="28">
        <f>HLOOKUP(VLOOKUP($A82,Sheet!$A$7:$DG$148,'TN01-04'!S$11,0),$H$1:$T$2,2,1)</f>
        <v>0</v>
      </c>
      <c r="T82" s="28">
        <f>HLOOKUP(VLOOKUP($A82,Sheet!$A$7:$DG$148,'TN01-04'!T$11,0),$H$1:$T$2,2,1)</f>
        <v>0</v>
      </c>
      <c r="U82" s="28">
        <f>HLOOKUP(VLOOKUP($A82,Sheet!$A$7:$DG$148,'TN01-04'!U$11,0),$H$1:$T$2,2,1)</f>
        <v>3.33</v>
      </c>
      <c r="V82" s="28">
        <f>HLOOKUP(VLOOKUP($A82,Sheet!$A$7:$DG$148,'TN01-04'!V$11,0),$H$1:$T$2,2,1)</f>
        <v>1.65</v>
      </c>
      <c r="W82" s="28">
        <f>HLOOKUP(VLOOKUP($A82,Sheet!$A$7:$DG$148,'TN01-04'!W$11,0),$H$1:$T$2,2,1)</f>
        <v>3.65</v>
      </c>
      <c r="X82" s="28">
        <f>HLOOKUP(VLOOKUP($A82,Sheet!$A$7:$DG$148,'TN01-04'!X$11,0),$H$1:$T$2,2,1)</f>
        <v>3.33</v>
      </c>
      <c r="Y82" s="28" t="str">
        <f>HLOOKUP(VLOOKUP($A82,Sheet!$A$7:$DG$148,'TN01-04'!Y$11,0),$H$1:$T$2,2,1)</f>
        <v>X</v>
      </c>
      <c r="Z82" s="28">
        <f>HLOOKUP(VLOOKUP($A82,Sheet!$A$7:$DG$148,'TN01-04'!Z$11,0),$H$1:$T$2,2,1)</f>
        <v>2</v>
      </c>
      <c r="AA82" s="28">
        <f>HLOOKUP(VLOOKUP($A82,Sheet!$A$7:$DG$148,'TN01-04'!AA$11,0),$H$1:$T$2,2,1)</f>
        <v>2.33</v>
      </c>
      <c r="AB82" s="28" t="str">
        <f>HLOOKUP(VLOOKUP($A82,Sheet!$A$7:$DG$148,'TN01-04'!AB$11,0),$H$1:$T$2,2,1)</f>
        <v>X</v>
      </c>
      <c r="AC82" s="28">
        <f>HLOOKUP(VLOOKUP($A82,Sheet!$A$7:$DG$148,'TN01-04'!AC$11,0),$H$1:$T$2,2,1)</f>
        <v>3.33</v>
      </c>
      <c r="AD82" s="28">
        <f>HLOOKUP(VLOOKUP($A82,Sheet!$A$7:$DG$148,'TN01-04'!AD$11,0),$H$1:$T$2,2,1)</f>
        <v>2.65</v>
      </c>
      <c r="AE82" s="28">
        <f>HLOOKUP(VLOOKUP($A82,Sheet!$A$7:$DG$148,'TN01-04'!AE$11,0),$H$1:$T$2,2,1)</f>
        <v>3</v>
      </c>
      <c r="AF82" s="28">
        <f>HLOOKUP(VLOOKUP($A82,Sheet!$A$7:$DG$148,'TN01-04'!AF$11,0),$H$1:$T$2,2,1)</f>
        <v>2</v>
      </c>
      <c r="AG82" s="28">
        <f>HLOOKUP(VLOOKUP($A82,Sheet!$A$7:$DG$148,'TN01-04'!AG$11,0),$H$1:$T$2,2,1)</f>
        <v>2.65</v>
      </c>
      <c r="AH82" s="28">
        <f>HLOOKUP(VLOOKUP($A82,Sheet!$A$7:$DG$148,'TN01-04'!AH$11,0),$H$1:$T$2,2,1)</f>
        <v>2.65</v>
      </c>
      <c r="AI82" s="28">
        <f>HLOOKUP(VLOOKUP($A82,Sheet!$A$7:$DG$148,'TN01-04'!AI$11,0),$H$1:$T$2,2,1)</f>
        <v>2.65</v>
      </c>
      <c r="AJ82" s="28">
        <f>HLOOKUP(VLOOKUP($A82,Sheet!$A$7:$DG$148,'TN01-04'!AJ$11,0),$H$1:$T$2,2,1)</f>
        <v>2.65</v>
      </c>
      <c r="AK82" s="33">
        <f>IF(VLOOKUP($A82,Sheet!$A$7:$DG$148,'TN01-04'!AK$11,0)="","",VLOOKUP($A82,Sheet!$A$7:$DG$148,'TN01-04'!AK$11,0))</f>
        <v>46</v>
      </c>
      <c r="AL82" s="36">
        <f>IF(VLOOKUP($A82,Sheet!$A$7:$DG$148,'TN01-04'!AL$11,0)="","",VLOOKUP($A82,Sheet!$A$7:$DG$148,'TN01-04'!AL$11,0))</f>
        <v>5</v>
      </c>
      <c r="AM82" s="28">
        <f>HLOOKUP(VLOOKUP($A82,Sheet!$A$7:$DG$148,'TN01-04'!AM$11,0),$H$1:$T$2,2,1)</f>
        <v>2</v>
      </c>
      <c r="AN82" s="28">
        <f>HLOOKUP(VLOOKUP($A82,Sheet!$A$7:$DG$148,'TN01-04'!AN$11,0),$H$1:$T$2,2,1)</f>
        <v>2</v>
      </c>
      <c r="AO82" s="28">
        <f>HLOOKUP(VLOOKUP($A82,Sheet!$A$7:$DG$148,'TN01-04'!AO$11,0),$H$1:$T$2,2,1)</f>
        <v>3</v>
      </c>
      <c r="AP82" s="28">
        <f>HLOOKUP(VLOOKUP($A82,Sheet!$A$7:$DG$148,'TN01-04'!AP$11,0),$H$1:$T$2,2,1)</f>
        <v>0</v>
      </c>
      <c r="AQ82" s="28">
        <f>HLOOKUP(VLOOKUP($A82,Sheet!$A$7:$DG$148,'TN01-04'!AQ$11,0),$H$1:$T$2,2,1)</f>
        <v>0</v>
      </c>
      <c r="AR82" s="28">
        <f>HLOOKUP(VLOOKUP($A82,Sheet!$A$7:$DG$148,'TN01-04'!AR$11,0),$H$1:$T$2,2,1)</f>
        <v>0</v>
      </c>
      <c r="AS82" s="28">
        <f>HLOOKUP(VLOOKUP($A82,Sheet!$A$7:$DG$148,'TN01-04'!AS$11,0),$H$1:$T$2,2,1)</f>
        <v>0</v>
      </c>
      <c r="AT82" s="28">
        <f>HLOOKUP(VLOOKUP($A82,Sheet!$A$7:$DG$148,'TN01-04'!AT$11,0),$H$1:$T$2,2,1)</f>
        <v>0</v>
      </c>
      <c r="AU82" s="28">
        <f>HLOOKUP(VLOOKUP($A82,Sheet!$A$7:$DG$148,'TN01-04'!AU$11,0),$H$1:$T$2,2,1)</f>
        <v>1.65</v>
      </c>
      <c r="AV82" s="28">
        <f>HLOOKUP(VLOOKUP($A82,Sheet!$A$7:$DG$148,'TN01-04'!AV$11,0),$H$1:$T$2,2,1)</f>
        <v>0</v>
      </c>
      <c r="AW82" s="28">
        <f>HLOOKUP(VLOOKUP($A82,Sheet!$A$7:$DG$148,'TN01-04'!AW$11,0),$H$1:$T$2,2,1)</f>
        <v>0</v>
      </c>
      <c r="AX82" s="28">
        <f>HLOOKUP(VLOOKUP($A82,Sheet!$A$7:$DG$148,'TN01-04'!AX$11,0),$H$1:$T$2,2,1)</f>
        <v>0</v>
      </c>
      <c r="AY82" s="28">
        <f>HLOOKUP(VLOOKUP($A82,Sheet!$A$7:$DG$148,'TN01-04'!AY$11,0),$H$1:$T$2,2,1)</f>
        <v>0</v>
      </c>
      <c r="AZ82" s="28">
        <f>HLOOKUP(VLOOKUP($A82,Sheet!$A$7:$DG$148,'TN01-04'!AZ$11,0),$H$1:$T$2,2,1)</f>
        <v>0</v>
      </c>
      <c r="BA82" s="28">
        <f>HLOOKUP(VLOOKUP($A82,Sheet!$A$7:$DG$148,'TN01-04'!BA$11,0),$H$1:$T$2,2,1)</f>
        <v>3</v>
      </c>
      <c r="BB82" s="33">
        <f>IF(VLOOKUP($A82,Sheet!$A$7:$DG$148,'TN01-04'!BB$11,0)="","",VLOOKUP($A82,Sheet!$A$7:$DG$148,'TN01-04'!BB$11,0))</f>
        <v>5</v>
      </c>
      <c r="BC82" s="36">
        <f>IF(VLOOKUP($A82,Sheet!$A$7:$DG$148,'TN01-04'!BC$11,0)="","",VLOOKUP($A82,Sheet!$A$7:$DG$148,'TN01-04'!BC$11,0))</f>
        <v>0</v>
      </c>
      <c r="BD82" s="28">
        <f>HLOOKUP(VLOOKUP($A82,Sheet!$A$7:$DG$148,'TN01-04'!BD$11,0),$H$1:$T$2,2,1)</f>
        <v>2</v>
      </c>
      <c r="BE82" s="28">
        <f>HLOOKUP(VLOOKUP($A82,Sheet!$A$7:$DG$148,'TN01-04'!BE$11,0),$H$1:$T$2,2,1)</f>
        <v>1.65</v>
      </c>
      <c r="BF82" s="28">
        <f>HLOOKUP(VLOOKUP($A82,Sheet!$A$7:$DG$148,'TN01-04'!BF$11,0),$H$1:$T$2,2,1)</f>
        <v>2.65</v>
      </c>
      <c r="BG82" s="28">
        <f>HLOOKUP(VLOOKUP($A82,Sheet!$A$7:$DG$148,'TN01-04'!BG$11,0),$H$1:$T$2,2,1)</f>
        <v>1.65</v>
      </c>
      <c r="BH82" s="28">
        <f>HLOOKUP(VLOOKUP($A82,Sheet!$A$7:$DG$148,'TN01-04'!BH$11,0),$H$1:$T$2,2,1)</f>
        <v>1.65</v>
      </c>
      <c r="BI82" s="28">
        <f>HLOOKUP(VLOOKUP($A82,Sheet!$A$7:$DG$148,'TN01-04'!BI$11,0),$H$1:$T$2,2,1)</f>
        <v>2.33</v>
      </c>
      <c r="BJ82" s="28">
        <f>HLOOKUP(VLOOKUP($A82,Sheet!$A$7:$DG$148,'TN01-04'!BJ$11,0),$H$1:$T$2,2,1)</f>
        <v>3.33</v>
      </c>
      <c r="BK82" s="28">
        <f>HLOOKUP(VLOOKUP($A82,Sheet!$A$7:$DG$148,'TN01-04'!BK$11,0),$H$1:$T$2,2,1)</f>
        <v>1</v>
      </c>
      <c r="BL82" s="28">
        <f>HLOOKUP(VLOOKUP($A82,Sheet!$A$7:$DG$148,'TN01-04'!BL$11,0),$H$1:$T$2,2,1)</f>
        <v>1.65</v>
      </c>
      <c r="BM82" s="28">
        <f>HLOOKUP(VLOOKUP($A82,Sheet!$A$7:$DG$148,'TN01-04'!BM$11,0),$H$1:$T$2,2,1)</f>
        <v>1.65</v>
      </c>
      <c r="BN82" s="28">
        <f>HLOOKUP(VLOOKUP($A82,Sheet!$A$7:$DG$148,'TN01-04'!BN$11,0),$H$1:$T$2,2,1)</f>
        <v>1.65</v>
      </c>
      <c r="BO82" s="28" t="str">
        <f>HLOOKUP(VLOOKUP($A82,Sheet!$A$7:$DG$148,'TN01-04'!BO$11,0),$H$1:$T$2,2,1)</f>
        <v>X</v>
      </c>
      <c r="BP82" s="28" t="str">
        <f>HLOOKUP(VLOOKUP($A82,Sheet!$A$7:$DG$148,'TN01-04'!BP$11,0),$H$1:$T$2,2,1)</f>
        <v>X</v>
      </c>
      <c r="BQ82" s="28">
        <f>HLOOKUP(VLOOKUP($A82,Sheet!$A$7:$DG$148,'TN01-04'!BQ$11,0),$H$1:$T$2,2,1)</f>
        <v>0</v>
      </c>
      <c r="BR82" s="28">
        <f>HLOOKUP(VLOOKUP($A82,Sheet!$A$7:$DG$148,'TN01-04'!BR$11,0),$H$1:$T$2,2,1)</f>
        <v>3</v>
      </c>
      <c r="BS82" s="28">
        <f>HLOOKUP(VLOOKUP($A82,Sheet!$A$7:$DG$148,'TN01-04'!BS$11,0),$H$1:$T$2,2,1)</f>
        <v>3.65</v>
      </c>
      <c r="BT82" s="28">
        <f>HLOOKUP(VLOOKUP($A82,Sheet!$A$7:$DG$148,'TN01-04'!BT$11,0),$H$1:$T$2,2,1)</f>
        <v>2</v>
      </c>
      <c r="BU82" s="28">
        <f>HLOOKUP(VLOOKUP($A82,Sheet!$A$7:$DG$148,'TN01-04'!BU$11,0),$H$1:$T$2,2,1)</f>
        <v>1.65</v>
      </c>
      <c r="BV82" s="28">
        <f>HLOOKUP(VLOOKUP($A82,Sheet!$A$7:$DG$148,'TN01-04'!BV$11,0),$H$1:$T$2,2,1)</f>
        <v>1.65</v>
      </c>
      <c r="BW82" s="28">
        <f>HLOOKUP(VLOOKUP($A82,Sheet!$A$7:$DG$148,'TN01-04'!BW$11,0),$H$1:$T$2,2,1)</f>
        <v>2</v>
      </c>
      <c r="BX82" s="33">
        <f>IF(VLOOKUP($A82,Sheet!$A$7:$DG$148,'TN01-04'!BX$11,0)="","",VLOOKUP($A82,Sheet!$A$7:$DG$148,'TN01-04'!BX$11,0))</f>
        <v>45</v>
      </c>
      <c r="BY82" s="36">
        <f>IF(VLOOKUP($A82,Sheet!$A$7:$DG$148,'TN01-04'!BY$11,0)="","",VLOOKUP($A82,Sheet!$A$7:$DG$148,'TN01-04'!BY$11,0))</f>
        <v>5</v>
      </c>
      <c r="BZ82" s="28">
        <f>HLOOKUP(VLOOKUP($A82,Sheet!$A$7:$DG$148,'TN01-04'!BZ$11,0),$H$1:$T$2,2,1)</f>
        <v>4</v>
      </c>
      <c r="CA82" s="28">
        <f>HLOOKUP(VLOOKUP($A82,Sheet!$A$7:$DG$148,'TN01-04'!CA$11,0),$H$1:$T$2,2,1)</f>
        <v>0</v>
      </c>
      <c r="CB82" s="28">
        <f>HLOOKUP(VLOOKUP($A82,Sheet!$A$7:$DG$148,'TN01-04'!CB$11,0),$H$1:$T$2,2,1)</f>
        <v>3</v>
      </c>
      <c r="CC82" s="28">
        <f>HLOOKUP(VLOOKUP($A82,Sheet!$A$7:$DG$148,'TN01-04'!CC$11,0),$H$1:$T$2,2,1)</f>
        <v>0</v>
      </c>
      <c r="CD82" s="28">
        <f>HLOOKUP(VLOOKUP($A82,Sheet!$A$7:$DG$148,'TN01-04'!CD$11,0),$H$1:$T$2,2,1)</f>
        <v>2.33</v>
      </c>
      <c r="CE82" s="28">
        <f>HLOOKUP(VLOOKUP($A82,Sheet!$A$7:$DG$148,'TN01-04'!CE$11,0),$H$1:$T$2,2,1)</f>
        <v>3</v>
      </c>
      <c r="CF82" s="28">
        <f>HLOOKUP(VLOOKUP($A82,Sheet!$A$7:$DG$148,'TN01-04'!CF$11,0),$H$1:$T$2,2,1)</f>
        <v>0</v>
      </c>
      <c r="CG82" s="28">
        <f>HLOOKUP(VLOOKUP($A82,Sheet!$A$7:$DG$148,'TN01-04'!CG$11,0),$H$1:$T$2,2,1)</f>
        <v>1.65</v>
      </c>
      <c r="CH82" s="28">
        <f>HLOOKUP(VLOOKUP($A82,Sheet!$A$7:$DG$148,'TN01-04'!CH$11,0),$H$1:$T$2,2,1)</f>
        <v>0</v>
      </c>
      <c r="CI82" s="28">
        <f>HLOOKUP(VLOOKUP($A82,Sheet!$A$7:$DG$148,'TN01-04'!CI$11,0),$H$1:$T$2,2,1)</f>
        <v>1.65</v>
      </c>
      <c r="CJ82" s="28">
        <f>HLOOKUP(VLOOKUP($A82,Sheet!$A$7:$DG$148,'TN01-04'!CJ$11,0),$H$1:$T$2,2,1)</f>
        <v>0</v>
      </c>
      <c r="CK82" s="28">
        <f>HLOOKUP(VLOOKUP($A82,Sheet!$A$7:$DG$148,'TN01-04'!CK$11,0),$H$1:$T$2,2,1)</f>
        <v>0</v>
      </c>
      <c r="CL82" s="28">
        <f>HLOOKUP(VLOOKUP($A82,Sheet!$A$7:$DG$148,'TN01-04'!CL$11,0),$H$1:$T$2,2,1)</f>
        <v>0</v>
      </c>
      <c r="CM82" s="28">
        <f>HLOOKUP(VLOOKUP($A82,Sheet!$A$7:$DG$148,'TN01-04'!CM$11,0),$H$1:$T$2,2,1)</f>
        <v>0</v>
      </c>
      <c r="CN82" s="28">
        <f>HLOOKUP(VLOOKUP($A82,Sheet!$A$7:$DG$148,'TN01-04'!CN$11,0),$H$1:$T$2,2,1)</f>
        <v>3</v>
      </c>
      <c r="CO82" s="28">
        <f>HLOOKUP(VLOOKUP($A82,Sheet!$A$7:$DG$148,'TN01-04'!CO$11,0),$H$1:$T$2,2,1)</f>
        <v>2</v>
      </c>
      <c r="CP82" s="28">
        <f>HLOOKUP(VLOOKUP($A82,Sheet!$A$7:$DG$148,'TN01-04'!CP$11,0),$H$1:$T$2,2,1)</f>
        <v>0</v>
      </c>
      <c r="CQ82" s="28">
        <f>HLOOKUP(VLOOKUP($A82,Sheet!$A$7:$DG$148,'TN01-04'!CQ$11,0),$H$1:$T$2,2,1)</f>
        <v>3.65</v>
      </c>
      <c r="CR82" s="28">
        <f>HLOOKUP(VLOOKUP($A82,Sheet!$A$7:$DG$148,'TN01-04'!CR$11,0),$H$1:$T$2,2,1)</f>
        <v>2.33</v>
      </c>
      <c r="CS82" s="33">
        <f>IF(VLOOKUP($A82,Sheet!$A$7:$DG$148,'TN01-04'!CS$11,0)="","",VLOOKUP($A82,Sheet!$A$7:$DG$148,'TN01-04'!CS$11,0))</f>
        <v>23</v>
      </c>
      <c r="CT82" s="36">
        <f>IF(VLOOKUP($A82,Sheet!$A$7:$DG$148,'TN01-04'!CT$11,0)="","",VLOOKUP($A82,Sheet!$A$7:$DG$148,'TN01-04'!CT$11,0))</f>
        <v>4</v>
      </c>
      <c r="CU82" s="38">
        <f t="shared" si="11"/>
        <v>114</v>
      </c>
      <c r="CV82" s="38">
        <f t="shared" si="11"/>
        <v>14</v>
      </c>
      <c r="CW82" s="38">
        <f t="shared" si="12"/>
        <v>0</v>
      </c>
      <c r="CX82" s="38">
        <f t="shared" si="13"/>
        <v>128</v>
      </c>
      <c r="CY82" s="38">
        <f t="shared" si="14"/>
        <v>2.09</v>
      </c>
      <c r="CZ82" s="38"/>
      <c r="DA82" s="28">
        <f>HLOOKUP(VLOOKUP($A82,Sheet!$A$7:$DG$148,'TN01-04'!DA$11,0),$H$1:$T$2,2,1)</f>
        <v>0</v>
      </c>
      <c r="DB82" s="28">
        <f>HLOOKUP(VLOOKUP($A82,Sheet!$A$7:$DG$148,'TN01-04'!DB$11,0),$H$1:$T$2,2,1)</f>
        <v>0</v>
      </c>
      <c r="DC82" s="28">
        <f>HLOOKUP(VLOOKUP($A82,Sheet!$A$7:$DG$148,'TN01-04'!DC$11,0),$H$1:$T$2,2,1)</f>
        <v>0</v>
      </c>
      <c r="DD82" s="28">
        <f>HLOOKUP(VLOOKUP($A82,Sheet!$A$7:$DG$148,'TN01-04'!DD$11,0),$H$1:$T$2,2,1)</f>
        <v>0</v>
      </c>
      <c r="DE82" s="38"/>
      <c r="DF82" s="38">
        <f t="shared" si="15"/>
        <v>0</v>
      </c>
      <c r="DG82" s="38"/>
      <c r="DH82" s="33">
        <f>IF(VLOOKUP($A82,Sheet!$A$7:$DG$148,'TN01-04'!DH$11,0)="","",VLOOKUP($A82,Sheet!$A$7:$DG$148,'TN01-04'!DH$11,0))</f>
        <v>0</v>
      </c>
      <c r="DI82" s="36">
        <f>IF(VLOOKUP($A82,Sheet!$A$7:$DG$148,'TN01-04'!DI$11,0)="","",VLOOKUP($A82,Sheet!$A$7:$DG$148,'TN01-04'!DI$11,0))</f>
        <v>5</v>
      </c>
      <c r="DJ82" s="38">
        <f t="shared" si="16"/>
        <v>114</v>
      </c>
      <c r="DK82" s="38">
        <f t="shared" si="17"/>
        <v>19</v>
      </c>
      <c r="DL82" s="38">
        <f t="shared" si="18"/>
        <v>2.0099999999999998</v>
      </c>
      <c r="DM82" s="38"/>
      <c r="DN82" s="33">
        <f>IF(VLOOKUP($A82,Sheet!$A$7:$DG$148,'TN01-04'!DN$11,0)="","",VLOOKUP($A82,Sheet!$A$7:$DG$148,'TN01-04'!DN$11,0))</f>
        <v>119</v>
      </c>
      <c r="DO82" s="36">
        <f>IF(VLOOKUP($A82,Sheet!$A$7:$DG$148,'TN01-04'!DO$11,0)="","",VLOOKUP($A82,Sheet!$A$7:$DG$148,'TN01-04'!DO$11,0))</f>
        <v>19</v>
      </c>
      <c r="DP82" s="28">
        <f>IF(VLOOKUP($A82,Sheet!$A$7:$DG$148,'TN01-04'!DP$11,0)="","",VLOOKUP($A82,Sheet!$A$7:$DG$148,'TN01-04'!DP$11,0))</f>
        <v>137</v>
      </c>
      <c r="DQ82" s="28">
        <f>IF(VLOOKUP($A82,Sheet!$A$7:$DG$148,'TN01-04'!DQ$11,0)="","",VLOOKUP($A82,Sheet!$A$7:$DG$148,'TN01-04'!DQ$11,0))</f>
        <v>126</v>
      </c>
      <c r="DR82" s="28">
        <f>IF(VLOOKUP($A82,Sheet!$A$7:$DG$148,'TN01-04'!DR$11,0)="","",VLOOKUP($A82,Sheet!$A$7:$DG$148,'TN01-04'!DR$11,0))</f>
        <v>5.79</v>
      </c>
      <c r="DS82" s="28">
        <f>IF(VLOOKUP($A82,Sheet!$A$7:$DG$148,'TN01-04'!DS$11,0)="","",VLOOKUP($A82,Sheet!$A$7:$DG$148,'TN01-04'!DS$11,0))</f>
        <v>2.21</v>
      </c>
      <c r="DT82" s="28" t="str">
        <f>IF(VLOOKUP($A82,Sheet!$A$7:$DG$148,'TN01-04'!DT$11,0)="","",VLOOKUP($A82,Sheet!$A$7:$DG$148,'TN01-04'!DT$11,0))</f>
        <v/>
      </c>
      <c r="DU82" s="42">
        <f t="shared" si="19"/>
        <v>0.109375</v>
      </c>
    </row>
    <row r="83" spans="1:125" ht="15.95" customHeight="1" x14ac:dyDescent="0.2">
      <c r="A83" s="25">
        <v>2220727326</v>
      </c>
      <c r="B83" s="26" t="s">
        <v>28</v>
      </c>
      <c r="C83" s="26" t="s">
        <v>65</v>
      </c>
      <c r="D83" s="26" t="s">
        <v>154</v>
      </c>
      <c r="E83" s="27">
        <v>35870</v>
      </c>
      <c r="F83" s="26" t="s">
        <v>209</v>
      </c>
      <c r="G83" s="26" t="s">
        <v>212</v>
      </c>
      <c r="H83" s="28" t="e">
        <f>HLOOKUP(VLOOKUP($A83,Sheet!$A$7:$DG$148,'TN01-04'!H$11,0),$H$1:$T$2,2,1)</f>
        <v>#N/A</v>
      </c>
      <c r="I83" s="28" t="e">
        <f>HLOOKUP(VLOOKUP($A83,Sheet!$A$7:$DG$148,'TN01-04'!I$11,0),$H$1:$T$2,2,1)</f>
        <v>#N/A</v>
      </c>
      <c r="J83" s="28" t="e">
        <f>HLOOKUP(VLOOKUP($A83,Sheet!$A$7:$DG$148,'TN01-04'!J$11,0),$H$1:$T$2,2,1)</f>
        <v>#N/A</v>
      </c>
      <c r="K83" s="28" t="e">
        <f>HLOOKUP(VLOOKUP($A83,Sheet!$A$7:$DG$148,'TN01-04'!K$11,0),$H$1:$T$2,2,1)</f>
        <v>#N/A</v>
      </c>
      <c r="L83" s="28" t="e">
        <f>HLOOKUP(VLOOKUP($A83,Sheet!$A$7:$DG$148,'TN01-04'!L$11,0),$H$1:$T$2,2,1)</f>
        <v>#N/A</v>
      </c>
      <c r="M83" s="28" t="e">
        <f>HLOOKUP(VLOOKUP($A83,Sheet!$A$7:$DG$148,'TN01-04'!M$11,0),$H$1:$T$2,2,1)</f>
        <v>#N/A</v>
      </c>
      <c r="N83" s="28" t="e">
        <f>HLOOKUP(VLOOKUP($A83,Sheet!$A$7:$DG$148,'TN01-04'!N$11,0),$H$1:$T$2,2,1)</f>
        <v>#N/A</v>
      </c>
      <c r="O83" s="28" t="e">
        <f>HLOOKUP(VLOOKUP($A83,Sheet!$A$7:$DG$148,'TN01-04'!O$11,0),$H$1:$T$2,2,1)</f>
        <v>#N/A</v>
      </c>
      <c r="P83" s="28" t="e">
        <f>HLOOKUP(VLOOKUP($A83,Sheet!$A$7:$DG$148,'TN01-04'!P$11,0),$H$1:$T$2,2,1)</f>
        <v>#N/A</v>
      </c>
      <c r="Q83" s="28" t="e">
        <f>HLOOKUP(VLOOKUP($A83,Sheet!$A$7:$DG$148,'TN01-04'!Q$11,0),$H$1:$T$2,2,1)</f>
        <v>#N/A</v>
      </c>
      <c r="R83" s="28" t="e">
        <f>HLOOKUP(VLOOKUP($A83,Sheet!$A$7:$DG$148,'TN01-04'!R$11,0),$H$1:$T$2,2,1)</f>
        <v>#N/A</v>
      </c>
      <c r="S83" s="28" t="e">
        <f>HLOOKUP(VLOOKUP($A83,Sheet!$A$7:$DG$148,'TN01-04'!S$11,0),$H$1:$T$2,2,1)</f>
        <v>#N/A</v>
      </c>
      <c r="T83" s="28" t="e">
        <f>HLOOKUP(VLOOKUP($A83,Sheet!$A$7:$DG$148,'TN01-04'!T$11,0),$H$1:$T$2,2,1)</f>
        <v>#N/A</v>
      </c>
      <c r="U83" s="28" t="e">
        <f>HLOOKUP(VLOOKUP($A83,Sheet!$A$7:$DG$148,'TN01-04'!U$11,0),$H$1:$T$2,2,1)</f>
        <v>#N/A</v>
      </c>
      <c r="V83" s="28" t="e">
        <f>HLOOKUP(VLOOKUP($A83,Sheet!$A$7:$DG$148,'TN01-04'!V$11,0),$H$1:$T$2,2,1)</f>
        <v>#N/A</v>
      </c>
      <c r="W83" s="28" t="e">
        <f>HLOOKUP(VLOOKUP($A83,Sheet!$A$7:$DG$148,'TN01-04'!W$11,0),$H$1:$T$2,2,1)</f>
        <v>#N/A</v>
      </c>
      <c r="X83" s="28" t="e">
        <f>HLOOKUP(VLOOKUP($A83,Sheet!$A$7:$DG$148,'TN01-04'!X$11,0),$H$1:$T$2,2,1)</f>
        <v>#N/A</v>
      </c>
      <c r="Y83" s="28" t="e">
        <f>HLOOKUP(VLOOKUP($A83,Sheet!$A$7:$DG$148,'TN01-04'!Y$11,0),$H$1:$T$2,2,1)</f>
        <v>#N/A</v>
      </c>
      <c r="Z83" s="28" t="e">
        <f>HLOOKUP(VLOOKUP($A83,Sheet!$A$7:$DG$148,'TN01-04'!Z$11,0),$H$1:$T$2,2,1)</f>
        <v>#N/A</v>
      </c>
      <c r="AA83" s="28" t="e">
        <f>HLOOKUP(VLOOKUP($A83,Sheet!$A$7:$DG$148,'TN01-04'!AA$11,0),$H$1:$T$2,2,1)</f>
        <v>#N/A</v>
      </c>
      <c r="AB83" s="28" t="e">
        <f>HLOOKUP(VLOOKUP($A83,Sheet!$A$7:$DG$148,'TN01-04'!AB$11,0),$H$1:$T$2,2,1)</f>
        <v>#N/A</v>
      </c>
      <c r="AC83" s="28" t="e">
        <f>HLOOKUP(VLOOKUP($A83,Sheet!$A$7:$DG$148,'TN01-04'!AC$11,0),$H$1:$T$2,2,1)</f>
        <v>#N/A</v>
      </c>
      <c r="AD83" s="28" t="e">
        <f>HLOOKUP(VLOOKUP($A83,Sheet!$A$7:$DG$148,'TN01-04'!AD$11,0),$H$1:$T$2,2,1)</f>
        <v>#N/A</v>
      </c>
      <c r="AE83" s="28" t="e">
        <f>HLOOKUP(VLOOKUP($A83,Sheet!$A$7:$DG$148,'TN01-04'!AE$11,0),$H$1:$T$2,2,1)</f>
        <v>#N/A</v>
      </c>
      <c r="AF83" s="28" t="e">
        <f>HLOOKUP(VLOOKUP($A83,Sheet!$A$7:$DG$148,'TN01-04'!AF$11,0),$H$1:$T$2,2,1)</f>
        <v>#N/A</v>
      </c>
      <c r="AG83" s="28" t="e">
        <f>HLOOKUP(VLOOKUP($A83,Sheet!$A$7:$DG$148,'TN01-04'!AG$11,0),$H$1:$T$2,2,1)</f>
        <v>#N/A</v>
      </c>
      <c r="AH83" s="28" t="e">
        <f>HLOOKUP(VLOOKUP($A83,Sheet!$A$7:$DG$148,'TN01-04'!AH$11,0),$H$1:$T$2,2,1)</f>
        <v>#N/A</v>
      </c>
      <c r="AI83" s="28" t="e">
        <f>HLOOKUP(VLOOKUP($A83,Sheet!$A$7:$DG$148,'TN01-04'!AI$11,0),$H$1:$T$2,2,1)</f>
        <v>#N/A</v>
      </c>
      <c r="AJ83" s="28" t="e">
        <f>HLOOKUP(VLOOKUP($A83,Sheet!$A$7:$DG$148,'TN01-04'!AJ$11,0),$H$1:$T$2,2,1)</f>
        <v>#N/A</v>
      </c>
      <c r="AK83" s="33" t="e">
        <f>IF(VLOOKUP($A83,Sheet!$A$7:$DG$148,'TN01-04'!AK$11,0)="","",VLOOKUP($A83,Sheet!$A$7:$DG$148,'TN01-04'!AK$11,0))</f>
        <v>#N/A</v>
      </c>
      <c r="AL83" s="36" t="e">
        <f>IF(VLOOKUP($A83,Sheet!$A$7:$DG$148,'TN01-04'!AL$11,0)="","",VLOOKUP($A83,Sheet!$A$7:$DG$148,'TN01-04'!AL$11,0))</f>
        <v>#N/A</v>
      </c>
      <c r="AM83" s="28" t="e">
        <f>HLOOKUP(VLOOKUP($A83,Sheet!$A$7:$DG$148,'TN01-04'!AM$11,0),$H$1:$T$2,2,1)</f>
        <v>#N/A</v>
      </c>
      <c r="AN83" s="28" t="e">
        <f>HLOOKUP(VLOOKUP($A83,Sheet!$A$7:$DG$148,'TN01-04'!AN$11,0),$H$1:$T$2,2,1)</f>
        <v>#N/A</v>
      </c>
      <c r="AO83" s="28" t="e">
        <f>HLOOKUP(VLOOKUP($A83,Sheet!$A$7:$DG$148,'TN01-04'!AO$11,0),$H$1:$T$2,2,1)</f>
        <v>#N/A</v>
      </c>
      <c r="AP83" s="28" t="e">
        <f>HLOOKUP(VLOOKUP($A83,Sheet!$A$7:$DG$148,'TN01-04'!AP$11,0),$H$1:$T$2,2,1)</f>
        <v>#N/A</v>
      </c>
      <c r="AQ83" s="28" t="e">
        <f>HLOOKUP(VLOOKUP($A83,Sheet!$A$7:$DG$148,'TN01-04'!AQ$11,0),$H$1:$T$2,2,1)</f>
        <v>#N/A</v>
      </c>
      <c r="AR83" s="28" t="e">
        <f>HLOOKUP(VLOOKUP($A83,Sheet!$A$7:$DG$148,'TN01-04'!AR$11,0),$H$1:$T$2,2,1)</f>
        <v>#N/A</v>
      </c>
      <c r="AS83" s="28" t="e">
        <f>HLOOKUP(VLOOKUP($A83,Sheet!$A$7:$DG$148,'TN01-04'!AS$11,0),$H$1:$T$2,2,1)</f>
        <v>#N/A</v>
      </c>
      <c r="AT83" s="28" t="e">
        <f>HLOOKUP(VLOOKUP($A83,Sheet!$A$7:$DG$148,'TN01-04'!AT$11,0),$H$1:$T$2,2,1)</f>
        <v>#N/A</v>
      </c>
      <c r="AU83" s="28" t="e">
        <f>HLOOKUP(VLOOKUP($A83,Sheet!$A$7:$DG$148,'TN01-04'!AU$11,0),$H$1:$T$2,2,1)</f>
        <v>#N/A</v>
      </c>
      <c r="AV83" s="28" t="e">
        <f>HLOOKUP(VLOOKUP($A83,Sheet!$A$7:$DG$148,'TN01-04'!AV$11,0),$H$1:$T$2,2,1)</f>
        <v>#N/A</v>
      </c>
      <c r="AW83" s="28" t="e">
        <f>HLOOKUP(VLOOKUP($A83,Sheet!$A$7:$DG$148,'TN01-04'!AW$11,0),$H$1:$T$2,2,1)</f>
        <v>#N/A</v>
      </c>
      <c r="AX83" s="28" t="e">
        <f>HLOOKUP(VLOOKUP($A83,Sheet!$A$7:$DG$148,'TN01-04'!AX$11,0),$H$1:$T$2,2,1)</f>
        <v>#N/A</v>
      </c>
      <c r="AY83" s="28" t="e">
        <f>HLOOKUP(VLOOKUP($A83,Sheet!$A$7:$DG$148,'TN01-04'!AY$11,0),$H$1:$T$2,2,1)</f>
        <v>#N/A</v>
      </c>
      <c r="AZ83" s="28" t="e">
        <f>HLOOKUP(VLOOKUP($A83,Sheet!$A$7:$DG$148,'TN01-04'!AZ$11,0),$H$1:$T$2,2,1)</f>
        <v>#N/A</v>
      </c>
      <c r="BA83" s="28" t="e">
        <f>HLOOKUP(VLOOKUP($A83,Sheet!$A$7:$DG$148,'TN01-04'!BA$11,0),$H$1:$T$2,2,1)</f>
        <v>#N/A</v>
      </c>
      <c r="BB83" s="33" t="e">
        <f>IF(VLOOKUP($A83,Sheet!$A$7:$DG$148,'TN01-04'!BB$11,0)="","",VLOOKUP($A83,Sheet!$A$7:$DG$148,'TN01-04'!BB$11,0))</f>
        <v>#N/A</v>
      </c>
      <c r="BC83" s="36" t="e">
        <f>IF(VLOOKUP($A83,Sheet!$A$7:$DG$148,'TN01-04'!BC$11,0)="","",VLOOKUP($A83,Sheet!$A$7:$DG$148,'TN01-04'!BC$11,0))</f>
        <v>#N/A</v>
      </c>
      <c r="BD83" s="28" t="e">
        <f>HLOOKUP(VLOOKUP($A83,Sheet!$A$7:$DG$148,'TN01-04'!BD$11,0),$H$1:$T$2,2,1)</f>
        <v>#N/A</v>
      </c>
      <c r="BE83" s="28" t="e">
        <f>HLOOKUP(VLOOKUP($A83,Sheet!$A$7:$DG$148,'TN01-04'!BE$11,0),$H$1:$T$2,2,1)</f>
        <v>#N/A</v>
      </c>
      <c r="BF83" s="28" t="e">
        <f>HLOOKUP(VLOOKUP($A83,Sheet!$A$7:$DG$148,'TN01-04'!BF$11,0),$H$1:$T$2,2,1)</f>
        <v>#N/A</v>
      </c>
      <c r="BG83" s="28" t="e">
        <f>HLOOKUP(VLOOKUP($A83,Sheet!$A$7:$DG$148,'TN01-04'!BG$11,0),$H$1:$T$2,2,1)</f>
        <v>#N/A</v>
      </c>
      <c r="BH83" s="28" t="e">
        <f>HLOOKUP(VLOOKUP($A83,Sheet!$A$7:$DG$148,'TN01-04'!BH$11,0),$H$1:$T$2,2,1)</f>
        <v>#N/A</v>
      </c>
      <c r="BI83" s="28" t="e">
        <f>HLOOKUP(VLOOKUP($A83,Sheet!$A$7:$DG$148,'TN01-04'!BI$11,0),$H$1:$T$2,2,1)</f>
        <v>#N/A</v>
      </c>
      <c r="BJ83" s="28" t="e">
        <f>HLOOKUP(VLOOKUP($A83,Sheet!$A$7:$DG$148,'TN01-04'!BJ$11,0),$H$1:$T$2,2,1)</f>
        <v>#N/A</v>
      </c>
      <c r="BK83" s="28" t="e">
        <f>HLOOKUP(VLOOKUP($A83,Sheet!$A$7:$DG$148,'TN01-04'!BK$11,0),$H$1:$T$2,2,1)</f>
        <v>#N/A</v>
      </c>
      <c r="BL83" s="28" t="e">
        <f>HLOOKUP(VLOOKUP($A83,Sheet!$A$7:$DG$148,'TN01-04'!BL$11,0),$H$1:$T$2,2,1)</f>
        <v>#N/A</v>
      </c>
      <c r="BM83" s="28" t="e">
        <f>HLOOKUP(VLOOKUP($A83,Sheet!$A$7:$DG$148,'TN01-04'!BM$11,0),$H$1:$T$2,2,1)</f>
        <v>#N/A</v>
      </c>
      <c r="BN83" s="28" t="e">
        <f>HLOOKUP(VLOOKUP($A83,Sheet!$A$7:$DG$148,'TN01-04'!BN$11,0),$H$1:$T$2,2,1)</f>
        <v>#N/A</v>
      </c>
      <c r="BO83" s="28" t="e">
        <f>HLOOKUP(VLOOKUP($A83,Sheet!$A$7:$DG$148,'TN01-04'!BO$11,0),$H$1:$T$2,2,1)</f>
        <v>#N/A</v>
      </c>
      <c r="BP83" s="28" t="e">
        <f>HLOOKUP(VLOOKUP($A83,Sheet!$A$7:$DG$148,'TN01-04'!BP$11,0),$H$1:$T$2,2,1)</f>
        <v>#N/A</v>
      </c>
      <c r="BQ83" s="28" t="e">
        <f>HLOOKUP(VLOOKUP($A83,Sheet!$A$7:$DG$148,'TN01-04'!BQ$11,0),$H$1:$T$2,2,1)</f>
        <v>#N/A</v>
      </c>
      <c r="BR83" s="28" t="e">
        <f>HLOOKUP(VLOOKUP($A83,Sheet!$A$7:$DG$148,'TN01-04'!BR$11,0),$H$1:$T$2,2,1)</f>
        <v>#N/A</v>
      </c>
      <c r="BS83" s="28" t="e">
        <f>HLOOKUP(VLOOKUP($A83,Sheet!$A$7:$DG$148,'TN01-04'!BS$11,0),$H$1:$T$2,2,1)</f>
        <v>#N/A</v>
      </c>
      <c r="BT83" s="28" t="e">
        <f>HLOOKUP(VLOOKUP($A83,Sheet!$A$7:$DG$148,'TN01-04'!BT$11,0),$H$1:$T$2,2,1)</f>
        <v>#N/A</v>
      </c>
      <c r="BU83" s="28" t="e">
        <f>HLOOKUP(VLOOKUP($A83,Sheet!$A$7:$DG$148,'TN01-04'!BU$11,0),$H$1:$T$2,2,1)</f>
        <v>#N/A</v>
      </c>
      <c r="BV83" s="28" t="e">
        <f>HLOOKUP(VLOOKUP($A83,Sheet!$A$7:$DG$148,'TN01-04'!BV$11,0),$H$1:$T$2,2,1)</f>
        <v>#N/A</v>
      </c>
      <c r="BW83" s="28" t="e">
        <f>HLOOKUP(VLOOKUP($A83,Sheet!$A$7:$DG$148,'TN01-04'!BW$11,0),$H$1:$T$2,2,1)</f>
        <v>#N/A</v>
      </c>
      <c r="BX83" s="33" t="e">
        <f>IF(VLOOKUP($A83,Sheet!$A$7:$DG$148,'TN01-04'!BX$11,0)="","",VLOOKUP($A83,Sheet!$A$7:$DG$148,'TN01-04'!BX$11,0))</f>
        <v>#N/A</v>
      </c>
      <c r="BY83" s="36" t="e">
        <f>IF(VLOOKUP($A83,Sheet!$A$7:$DG$148,'TN01-04'!BY$11,0)="","",VLOOKUP($A83,Sheet!$A$7:$DG$148,'TN01-04'!BY$11,0))</f>
        <v>#N/A</v>
      </c>
      <c r="BZ83" s="28" t="e">
        <f>HLOOKUP(VLOOKUP($A83,Sheet!$A$7:$DG$148,'TN01-04'!BZ$11,0),$H$1:$T$2,2,1)</f>
        <v>#N/A</v>
      </c>
      <c r="CA83" s="28" t="e">
        <f>HLOOKUP(VLOOKUP($A83,Sheet!$A$7:$DG$148,'TN01-04'!CA$11,0),$H$1:$T$2,2,1)</f>
        <v>#N/A</v>
      </c>
      <c r="CB83" s="28" t="e">
        <f>HLOOKUP(VLOOKUP($A83,Sheet!$A$7:$DG$148,'TN01-04'!CB$11,0),$H$1:$T$2,2,1)</f>
        <v>#N/A</v>
      </c>
      <c r="CC83" s="28" t="e">
        <f>HLOOKUP(VLOOKUP($A83,Sheet!$A$7:$DG$148,'TN01-04'!CC$11,0),$H$1:$T$2,2,1)</f>
        <v>#N/A</v>
      </c>
      <c r="CD83" s="28" t="e">
        <f>HLOOKUP(VLOOKUP($A83,Sheet!$A$7:$DG$148,'TN01-04'!CD$11,0),$H$1:$T$2,2,1)</f>
        <v>#N/A</v>
      </c>
      <c r="CE83" s="28" t="e">
        <f>HLOOKUP(VLOOKUP($A83,Sheet!$A$7:$DG$148,'TN01-04'!CE$11,0),$H$1:$T$2,2,1)</f>
        <v>#N/A</v>
      </c>
      <c r="CF83" s="28" t="e">
        <f>HLOOKUP(VLOOKUP($A83,Sheet!$A$7:$DG$148,'TN01-04'!CF$11,0),$H$1:$T$2,2,1)</f>
        <v>#N/A</v>
      </c>
      <c r="CG83" s="28" t="e">
        <f>HLOOKUP(VLOOKUP($A83,Sheet!$A$7:$DG$148,'TN01-04'!CG$11,0),$H$1:$T$2,2,1)</f>
        <v>#N/A</v>
      </c>
      <c r="CH83" s="28" t="e">
        <f>HLOOKUP(VLOOKUP($A83,Sheet!$A$7:$DG$148,'TN01-04'!CH$11,0),$H$1:$T$2,2,1)</f>
        <v>#N/A</v>
      </c>
      <c r="CI83" s="28" t="e">
        <f>HLOOKUP(VLOOKUP($A83,Sheet!$A$7:$DG$148,'TN01-04'!CI$11,0),$H$1:$T$2,2,1)</f>
        <v>#N/A</v>
      </c>
      <c r="CJ83" s="28" t="e">
        <f>HLOOKUP(VLOOKUP($A83,Sheet!$A$7:$DG$148,'TN01-04'!CJ$11,0),$H$1:$T$2,2,1)</f>
        <v>#N/A</v>
      </c>
      <c r="CK83" s="28" t="e">
        <f>HLOOKUP(VLOOKUP($A83,Sheet!$A$7:$DG$148,'TN01-04'!CK$11,0),$H$1:$T$2,2,1)</f>
        <v>#N/A</v>
      </c>
      <c r="CL83" s="28" t="e">
        <f>HLOOKUP(VLOOKUP($A83,Sheet!$A$7:$DG$148,'TN01-04'!CL$11,0),$H$1:$T$2,2,1)</f>
        <v>#N/A</v>
      </c>
      <c r="CM83" s="28" t="e">
        <f>HLOOKUP(VLOOKUP($A83,Sheet!$A$7:$DG$148,'TN01-04'!CM$11,0),$H$1:$T$2,2,1)</f>
        <v>#N/A</v>
      </c>
      <c r="CN83" s="28" t="e">
        <f>HLOOKUP(VLOOKUP($A83,Sheet!$A$7:$DG$148,'TN01-04'!CN$11,0),$H$1:$T$2,2,1)</f>
        <v>#N/A</v>
      </c>
      <c r="CO83" s="28" t="e">
        <f>HLOOKUP(VLOOKUP($A83,Sheet!$A$7:$DG$148,'TN01-04'!CO$11,0),$H$1:$T$2,2,1)</f>
        <v>#N/A</v>
      </c>
      <c r="CP83" s="28" t="e">
        <f>HLOOKUP(VLOOKUP($A83,Sheet!$A$7:$DG$148,'TN01-04'!CP$11,0),$H$1:$T$2,2,1)</f>
        <v>#N/A</v>
      </c>
      <c r="CQ83" s="28" t="e">
        <f>HLOOKUP(VLOOKUP($A83,Sheet!$A$7:$DG$148,'TN01-04'!CQ$11,0),$H$1:$T$2,2,1)</f>
        <v>#N/A</v>
      </c>
      <c r="CR83" s="28" t="e">
        <f>HLOOKUP(VLOOKUP($A83,Sheet!$A$7:$DG$148,'TN01-04'!CR$11,0),$H$1:$T$2,2,1)</f>
        <v>#N/A</v>
      </c>
      <c r="CS83" s="33" t="e">
        <f>IF(VLOOKUP($A83,Sheet!$A$7:$DG$148,'TN01-04'!CS$11,0)="","",VLOOKUP($A83,Sheet!$A$7:$DG$148,'TN01-04'!CS$11,0))</f>
        <v>#N/A</v>
      </c>
      <c r="CT83" s="36" t="e">
        <f>IF(VLOOKUP($A83,Sheet!$A$7:$DG$148,'TN01-04'!CT$11,0)="","",VLOOKUP($A83,Sheet!$A$7:$DG$148,'TN01-04'!CT$11,0))</f>
        <v>#N/A</v>
      </c>
      <c r="CU83" s="38" t="e">
        <f t="shared" si="11"/>
        <v>#N/A</v>
      </c>
      <c r="CV83" s="38" t="e">
        <f t="shared" si="11"/>
        <v>#N/A</v>
      </c>
      <c r="CW83" s="38">
        <f t="shared" si="12"/>
        <v>0</v>
      </c>
      <c r="CX83" s="38" t="e">
        <f t="shared" si="13"/>
        <v>#N/A</v>
      </c>
      <c r="CY83" s="38" t="e">
        <f t="shared" si="14"/>
        <v>#N/A</v>
      </c>
      <c r="CZ83" s="38"/>
      <c r="DA83" s="28" t="e">
        <f>HLOOKUP(VLOOKUP($A83,Sheet!$A$7:$DG$148,'TN01-04'!DA$11,0),$H$1:$T$2,2,1)</f>
        <v>#N/A</v>
      </c>
      <c r="DB83" s="28" t="e">
        <f>HLOOKUP(VLOOKUP($A83,Sheet!$A$7:$DG$148,'TN01-04'!DB$11,0),$H$1:$T$2,2,1)</f>
        <v>#N/A</v>
      </c>
      <c r="DC83" s="28" t="e">
        <f>HLOOKUP(VLOOKUP($A83,Sheet!$A$7:$DG$148,'TN01-04'!DC$11,0),$H$1:$T$2,2,1)</f>
        <v>#N/A</v>
      </c>
      <c r="DD83" s="28" t="e">
        <f>HLOOKUP(VLOOKUP($A83,Sheet!$A$7:$DG$148,'TN01-04'!DD$11,0),$H$1:$T$2,2,1)</f>
        <v>#N/A</v>
      </c>
      <c r="DE83" s="38"/>
      <c r="DF83" s="38" t="e">
        <f t="shared" si="15"/>
        <v>#N/A</v>
      </c>
      <c r="DG83" s="38"/>
      <c r="DH83" s="33" t="e">
        <f>IF(VLOOKUP($A83,Sheet!$A$7:$DG$148,'TN01-04'!DH$11,0)="","",VLOOKUP($A83,Sheet!$A$7:$DG$148,'TN01-04'!DH$11,0))</f>
        <v>#N/A</v>
      </c>
      <c r="DI83" s="36" t="e">
        <f>IF(VLOOKUP($A83,Sheet!$A$7:$DG$148,'TN01-04'!DI$11,0)="","",VLOOKUP($A83,Sheet!$A$7:$DG$148,'TN01-04'!DI$11,0))</f>
        <v>#N/A</v>
      </c>
      <c r="DJ83" s="38" t="e">
        <f t="shared" si="16"/>
        <v>#N/A</v>
      </c>
      <c r="DK83" s="38" t="e">
        <f t="shared" si="17"/>
        <v>#N/A</v>
      </c>
      <c r="DL83" s="38" t="e">
        <f t="shared" si="18"/>
        <v>#N/A</v>
      </c>
      <c r="DM83" s="38"/>
      <c r="DN83" s="33" t="e">
        <f>IF(VLOOKUP($A83,Sheet!$A$7:$DG$148,'TN01-04'!DN$11,0)="","",VLOOKUP($A83,Sheet!$A$7:$DG$148,'TN01-04'!DN$11,0))</f>
        <v>#N/A</v>
      </c>
      <c r="DO83" s="36" t="e">
        <f>IF(VLOOKUP($A83,Sheet!$A$7:$DG$148,'TN01-04'!DO$11,0)="","",VLOOKUP($A83,Sheet!$A$7:$DG$148,'TN01-04'!DO$11,0))</f>
        <v>#N/A</v>
      </c>
      <c r="DP83" s="28" t="e">
        <f>IF(VLOOKUP($A83,Sheet!$A$7:$DG$148,'TN01-04'!DP$11,0)="","",VLOOKUP($A83,Sheet!$A$7:$DG$148,'TN01-04'!DP$11,0))</f>
        <v>#N/A</v>
      </c>
      <c r="DQ83" s="28" t="e">
        <f>IF(VLOOKUP($A83,Sheet!$A$7:$DG$148,'TN01-04'!DQ$11,0)="","",VLOOKUP($A83,Sheet!$A$7:$DG$148,'TN01-04'!DQ$11,0))</f>
        <v>#N/A</v>
      </c>
      <c r="DR83" s="28" t="e">
        <f>IF(VLOOKUP($A83,Sheet!$A$7:$DG$148,'TN01-04'!DR$11,0)="","",VLOOKUP($A83,Sheet!$A$7:$DG$148,'TN01-04'!DR$11,0))</f>
        <v>#N/A</v>
      </c>
      <c r="DS83" s="28" t="e">
        <f>IF(VLOOKUP($A83,Sheet!$A$7:$DG$148,'TN01-04'!DS$11,0)="","",VLOOKUP($A83,Sheet!$A$7:$DG$148,'TN01-04'!DS$11,0))</f>
        <v>#N/A</v>
      </c>
      <c r="DT83" s="28" t="e">
        <f>IF(VLOOKUP($A83,Sheet!$A$7:$DG$148,'TN01-04'!DT$11,0)="","",VLOOKUP($A83,Sheet!$A$7:$DG$148,'TN01-04'!DT$11,0))</f>
        <v>#N/A</v>
      </c>
      <c r="DU83" s="42" t="e">
        <f t="shared" si="19"/>
        <v>#N/A</v>
      </c>
    </row>
    <row r="84" spans="1:125" ht="15.95" customHeight="1" x14ac:dyDescent="0.2">
      <c r="A84" s="25">
        <v>2220716830</v>
      </c>
      <c r="B84" s="26" t="s">
        <v>23</v>
      </c>
      <c r="C84" s="26" t="s">
        <v>84</v>
      </c>
      <c r="D84" s="26" t="s">
        <v>155</v>
      </c>
      <c r="E84" s="27">
        <v>36066</v>
      </c>
      <c r="F84" s="26" t="s">
        <v>209</v>
      </c>
      <c r="G84" s="26" t="s">
        <v>212</v>
      </c>
      <c r="H84" s="28">
        <f>HLOOKUP(VLOOKUP($A84,Sheet!$A$7:$DG$148,'TN01-04'!H$11,0),$H$1:$T$2,2,1)</f>
        <v>3</v>
      </c>
      <c r="I84" s="28">
        <f>HLOOKUP(VLOOKUP($A84,Sheet!$A$7:$DG$148,'TN01-04'!I$11,0),$H$1:$T$2,2,1)</f>
        <v>3.33</v>
      </c>
      <c r="J84" s="28">
        <f>HLOOKUP(VLOOKUP($A84,Sheet!$A$7:$DG$148,'TN01-04'!J$11,0),$H$1:$T$2,2,1)</f>
        <v>3</v>
      </c>
      <c r="K84" s="28">
        <f>HLOOKUP(VLOOKUP($A84,Sheet!$A$7:$DG$148,'TN01-04'!K$11,0),$H$1:$T$2,2,1)</f>
        <v>2.65</v>
      </c>
      <c r="L84" s="28">
        <f>HLOOKUP(VLOOKUP($A84,Sheet!$A$7:$DG$148,'TN01-04'!L$11,0),$H$1:$T$2,2,1)</f>
        <v>2.33</v>
      </c>
      <c r="M84" s="28">
        <f>HLOOKUP(VLOOKUP($A84,Sheet!$A$7:$DG$148,'TN01-04'!M$11,0),$H$1:$T$2,2,1)</f>
        <v>1</v>
      </c>
      <c r="N84" s="28">
        <f>HLOOKUP(VLOOKUP($A84,Sheet!$A$7:$DG$148,'TN01-04'!N$11,0),$H$1:$T$2,2,1)</f>
        <v>2</v>
      </c>
      <c r="O84" s="28">
        <f>HLOOKUP(VLOOKUP($A84,Sheet!$A$7:$DG$148,'TN01-04'!O$11,0),$H$1:$T$2,2,1)</f>
        <v>0</v>
      </c>
      <c r="P84" s="28">
        <f>HLOOKUP(VLOOKUP($A84,Sheet!$A$7:$DG$148,'TN01-04'!P$11,0),$H$1:$T$2,2,1)</f>
        <v>1.65</v>
      </c>
      <c r="Q84" s="28">
        <f>HLOOKUP(VLOOKUP($A84,Sheet!$A$7:$DG$148,'TN01-04'!Q$11,0),$H$1:$T$2,2,1)</f>
        <v>0</v>
      </c>
      <c r="R84" s="28">
        <f>HLOOKUP(VLOOKUP($A84,Sheet!$A$7:$DG$148,'TN01-04'!R$11,0),$H$1:$T$2,2,1)</f>
        <v>0</v>
      </c>
      <c r="S84" s="28">
        <f>HLOOKUP(VLOOKUP($A84,Sheet!$A$7:$DG$148,'TN01-04'!S$11,0),$H$1:$T$2,2,1)</f>
        <v>0</v>
      </c>
      <c r="T84" s="28">
        <f>HLOOKUP(VLOOKUP($A84,Sheet!$A$7:$DG$148,'TN01-04'!T$11,0),$H$1:$T$2,2,1)</f>
        <v>0</v>
      </c>
      <c r="U84" s="28">
        <f>HLOOKUP(VLOOKUP($A84,Sheet!$A$7:$DG$148,'TN01-04'!U$11,0),$H$1:$T$2,2,1)</f>
        <v>3</v>
      </c>
      <c r="V84" s="28">
        <f>HLOOKUP(VLOOKUP($A84,Sheet!$A$7:$DG$148,'TN01-04'!V$11,0),$H$1:$T$2,2,1)</f>
        <v>3.33</v>
      </c>
      <c r="W84" s="28">
        <f>HLOOKUP(VLOOKUP($A84,Sheet!$A$7:$DG$148,'TN01-04'!W$11,0),$H$1:$T$2,2,1)</f>
        <v>4</v>
      </c>
      <c r="X84" s="28">
        <f>HLOOKUP(VLOOKUP($A84,Sheet!$A$7:$DG$148,'TN01-04'!X$11,0),$H$1:$T$2,2,1)</f>
        <v>3.65</v>
      </c>
      <c r="Y84" s="28">
        <f>HLOOKUP(VLOOKUP($A84,Sheet!$A$7:$DG$148,'TN01-04'!Y$11,0),$H$1:$T$2,2,1)</f>
        <v>2.65</v>
      </c>
      <c r="Z84" s="28">
        <f>HLOOKUP(VLOOKUP($A84,Sheet!$A$7:$DG$148,'TN01-04'!Z$11,0),$H$1:$T$2,2,1)</f>
        <v>2.33</v>
      </c>
      <c r="AA84" s="28">
        <f>HLOOKUP(VLOOKUP($A84,Sheet!$A$7:$DG$148,'TN01-04'!AA$11,0),$H$1:$T$2,2,1)</f>
        <v>1.65</v>
      </c>
      <c r="AB84" s="28">
        <f>HLOOKUP(VLOOKUP($A84,Sheet!$A$7:$DG$148,'TN01-04'!AB$11,0),$H$1:$T$2,2,1)</f>
        <v>3</v>
      </c>
      <c r="AC84" s="28">
        <f>HLOOKUP(VLOOKUP($A84,Sheet!$A$7:$DG$148,'TN01-04'!AC$11,0),$H$1:$T$2,2,1)</f>
        <v>2.33</v>
      </c>
      <c r="AD84" s="28">
        <f>HLOOKUP(VLOOKUP($A84,Sheet!$A$7:$DG$148,'TN01-04'!AD$11,0),$H$1:$T$2,2,1)</f>
        <v>1.65</v>
      </c>
      <c r="AE84" s="28">
        <f>HLOOKUP(VLOOKUP($A84,Sheet!$A$7:$DG$148,'TN01-04'!AE$11,0),$H$1:$T$2,2,1)</f>
        <v>1</v>
      </c>
      <c r="AF84" s="28">
        <f>HLOOKUP(VLOOKUP($A84,Sheet!$A$7:$DG$148,'TN01-04'!AF$11,0),$H$1:$T$2,2,1)</f>
        <v>1.65</v>
      </c>
      <c r="AG84" s="28">
        <f>HLOOKUP(VLOOKUP($A84,Sheet!$A$7:$DG$148,'TN01-04'!AG$11,0),$H$1:$T$2,2,1)</f>
        <v>1.65</v>
      </c>
      <c r="AH84" s="28">
        <f>HLOOKUP(VLOOKUP($A84,Sheet!$A$7:$DG$148,'TN01-04'!AH$11,0),$H$1:$T$2,2,1)</f>
        <v>2.33</v>
      </c>
      <c r="AI84" s="28">
        <f>HLOOKUP(VLOOKUP($A84,Sheet!$A$7:$DG$148,'TN01-04'!AI$11,0),$H$1:$T$2,2,1)</f>
        <v>1.65</v>
      </c>
      <c r="AJ84" s="28">
        <f>HLOOKUP(VLOOKUP($A84,Sheet!$A$7:$DG$148,'TN01-04'!AJ$11,0),$H$1:$T$2,2,1)</f>
        <v>2</v>
      </c>
      <c r="AK84" s="33">
        <f>IF(VLOOKUP($A84,Sheet!$A$7:$DG$148,'TN01-04'!AK$11,0)="","",VLOOKUP($A84,Sheet!$A$7:$DG$148,'TN01-04'!AK$11,0))</f>
        <v>51</v>
      </c>
      <c r="AL84" s="36">
        <f>IF(VLOOKUP($A84,Sheet!$A$7:$DG$148,'TN01-04'!AL$11,0)="","",VLOOKUP($A84,Sheet!$A$7:$DG$148,'TN01-04'!AL$11,0))</f>
        <v>0</v>
      </c>
      <c r="AM84" s="28">
        <f>HLOOKUP(VLOOKUP($A84,Sheet!$A$7:$DG$148,'TN01-04'!AM$11,0),$H$1:$T$2,2,1)</f>
        <v>2</v>
      </c>
      <c r="AN84" s="28">
        <f>HLOOKUP(VLOOKUP($A84,Sheet!$A$7:$DG$148,'TN01-04'!AN$11,0),$H$1:$T$2,2,1)</f>
        <v>1.65</v>
      </c>
      <c r="AO84" s="28">
        <f>HLOOKUP(VLOOKUP($A84,Sheet!$A$7:$DG$148,'TN01-04'!AO$11,0),$H$1:$T$2,2,1)</f>
        <v>2.65</v>
      </c>
      <c r="AP84" s="28">
        <f>HLOOKUP(VLOOKUP($A84,Sheet!$A$7:$DG$148,'TN01-04'!AP$11,0),$H$1:$T$2,2,1)</f>
        <v>0</v>
      </c>
      <c r="AQ84" s="28">
        <f>HLOOKUP(VLOOKUP($A84,Sheet!$A$7:$DG$148,'TN01-04'!AQ$11,0),$H$1:$T$2,2,1)</f>
        <v>0</v>
      </c>
      <c r="AR84" s="28">
        <f>HLOOKUP(VLOOKUP($A84,Sheet!$A$7:$DG$148,'TN01-04'!AR$11,0),$H$1:$T$2,2,1)</f>
        <v>0</v>
      </c>
      <c r="AS84" s="28">
        <f>HLOOKUP(VLOOKUP($A84,Sheet!$A$7:$DG$148,'TN01-04'!AS$11,0),$H$1:$T$2,2,1)</f>
        <v>0</v>
      </c>
      <c r="AT84" s="28">
        <f>HLOOKUP(VLOOKUP($A84,Sheet!$A$7:$DG$148,'TN01-04'!AT$11,0),$H$1:$T$2,2,1)</f>
        <v>0</v>
      </c>
      <c r="AU84" s="28">
        <f>HLOOKUP(VLOOKUP($A84,Sheet!$A$7:$DG$148,'TN01-04'!AU$11,0),$H$1:$T$2,2,1)</f>
        <v>2</v>
      </c>
      <c r="AV84" s="28">
        <f>HLOOKUP(VLOOKUP($A84,Sheet!$A$7:$DG$148,'TN01-04'!AV$11,0),$H$1:$T$2,2,1)</f>
        <v>0</v>
      </c>
      <c r="AW84" s="28">
        <f>HLOOKUP(VLOOKUP($A84,Sheet!$A$7:$DG$148,'TN01-04'!AW$11,0),$H$1:$T$2,2,1)</f>
        <v>0</v>
      </c>
      <c r="AX84" s="28">
        <f>HLOOKUP(VLOOKUP($A84,Sheet!$A$7:$DG$148,'TN01-04'!AX$11,0),$H$1:$T$2,2,1)</f>
        <v>0</v>
      </c>
      <c r="AY84" s="28">
        <f>HLOOKUP(VLOOKUP($A84,Sheet!$A$7:$DG$148,'TN01-04'!AY$11,0),$H$1:$T$2,2,1)</f>
        <v>0</v>
      </c>
      <c r="AZ84" s="28">
        <f>HLOOKUP(VLOOKUP($A84,Sheet!$A$7:$DG$148,'TN01-04'!AZ$11,0),$H$1:$T$2,2,1)</f>
        <v>0</v>
      </c>
      <c r="BA84" s="28">
        <f>HLOOKUP(VLOOKUP($A84,Sheet!$A$7:$DG$148,'TN01-04'!BA$11,0),$H$1:$T$2,2,1)</f>
        <v>4</v>
      </c>
      <c r="BB84" s="33">
        <f>IF(VLOOKUP($A84,Sheet!$A$7:$DG$148,'TN01-04'!BB$11,0)="","",VLOOKUP($A84,Sheet!$A$7:$DG$148,'TN01-04'!BB$11,0))</f>
        <v>5</v>
      </c>
      <c r="BC84" s="36">
        <f>IF(VLOOKUP($A84,Sheet!$A$7:$DG$148,'TN01-04'!BC$11,0)="","",VLOOKUP($A84,Sheet!$A$7:$DG$148,'TN01-04'!BC$11,0))</f>
        <v>0</v>
      </c>
      <c r="BD84" s="28">
        <f>HLOOKUP(VLOOKUP($A84,Sheet!$A$7:$DG$148,'TN01-04'!BD$11,0),$H$1:$T$2,2,1)</f>
        <v>2</v>
      </c>
      <c r="BE84" s="28">
        <f>HLOOKUP(VLOOKUP($A84,Sheet!$A$7:$DG$148,'TN01-04'!BE$11,0),$H$1:$T$2,2,1)</f>
        <v>1.65</v>
      </c>
      <c r="BF84" s="28">
        <f>HLOOKUP(VLOOKUP($A84,Sheet!$A$7:$DG$148,'TN01-04'!BF$11,0),$H$1:$T$2,2,1)</f>
        <v>1.65</v>
      </c>
      <c r="BG84" s="28">
        <f>HLOOKUP(VLOOKUP($A84,Sheet!$A$7:$DG$148,'TN01-04'!BG$11,0),$H$1:$T$2,2,1)</f>
        <v>2.33</v>
      </c>
      <c r="BH84" s="28">
        <f>HLOOKUP(VLOOKUP($A84,Sheet!$A$7:$DG$148,'TN01-04'!BH$11,0),$H$1:$T$2,2,1)</f>
        <v>2</v>
      </c>
      <c r="BI84" s="28">
        <f>HLOOKUP(VLOOKUP($A84,Sheet!$A$7:$DG$148,'TN01-04'!BI$11,0),$H$1:$T$2,2,1)</f>
        <v>2</v>
      </c>
      <c r="BJ84" s="28">
        <f>HLOOKUP(VLOOKUP($A84,Sheet!$A$7:$DG$148,'TN01-04'!BJ$11,0),$H$1:$T$2,2,1)</f>
        <v>1.65</v>
      </c>
      <c r="BK84" s="28">
        <f>HLOOKUP(VLOOKUP($A84,Sheet!$A$7:$DG$148,'TN01-04'!BK$11,0),$H$1:$T$2,2,1)</f>
        <v>2.33</v>
      </c>
      <c r="BL84" s="28">
        <f>HLOOKUP(VLOOKUP($A84,Sheet!$A$7:$DG$148,'TN01-04'!BL$11,0),$H$1:$T$2,2,1)</f>
        <v>2</v>
      </c>
      <c r="BM84" s="28">
        <f>HLOOKUP(VLOOKUP($A84,Sheet!$A$7:$DG$148,'TN01-04'!BM$11,0),$H$1:$T$2,2,1)</f>
        <v>1</v>
      </c>
      <c r="BN84" s="28">
        <f>HLOOKUP(VLOOKUP($A84,Sheet!$A$7:$DG$148,'TN01-04'!BN$11,0),$H$1:$T$2,2,1)</f>
        <v>2.33</v>
      </c>
      <c r="BO84" s="28">
        <f>HLOOKUP(VLOOKUP($A84,Sheet!$A$7:$DG$148,'TN01-04'!BO$11,0),$H$1:$T$2,2,1)</f>
        <v>1.65</v>
      </c>
      <c r="BP84" s="28">
        <f>HLOOKUP(VLOOKUP($A84,Sheet!$A$7:$DG$148,'TN01-04'!BP$11,0),$H$1:$T$2,2,1)</f>
        <v>2</v>
      </c>
      <c r="BQ84" s="28">
        <f>HLOOKUP(VLOOKUP($A84,Sheet!$A$7:$DG$148,'TN01-04'!BQ$11,0),$H$1:$T$2,2,1)</f>
        <v>0</v>
      </c>
      <c r="BR84" s="28">
        <f>HLOOKUP(VLOOKUP($A84,Sheet!$A$7:$DG$148,'TN01-04'!BR$11,0),$H$1:$T$2,2,1)</f>
        <v>1.65</v>
      </c>
      <c r="BS84" s="28">
        <f>HLOOKUP(VLOOKUP($A84,Sheet!$A$7:$DG$148,'TN01-04'!BS$11,0),$H$1:$T$2,2,1)</f>
        <v>2</v>
      </c>
      <c r="BT84" s="28">
        <f>HLOOKUP(VLOOKUP($A84,Sheet!$A$7:$DG$148,'TN01-04'!BT$11,0),$H$1:$T$2,2,1)</f>
        <v>2.33</v>
      </c>
      <c r="BU84" s="28">
        <f>HLOOKUP(VLOOKUP($A84,Sheet!$A$7:$DG$148,'TN01-04'!BU$11,0),$H$1:$T$2,2,1)</f>
        <v>1.65</v>
      </c>
      <c r="BV84" s="28">
        <f>HLOOKUP(VLOOKUP($A84,Sheet!$A$7:$DG$148,'TN01-04'!BV$11,0),$H$1:$T$2,2,1)</f>
        <v>2.65</v>
      </c>
      <c r="BW84" s="28">
        <f>HLOOKUP(VLOOKUP($A84,Sheet!$A$7:$DG$148,'TN01-04'!BW$11,0),$H$1:$T$2,2,1)</f>
        <v>3</v>
      </c>
      <c r="BX84" s="33">
        <f>IF(VLOOKUP($A84,Sheet!$A$7:$DG$148,'TN01-04'!BX$11,0)="","",VLOOKUP($A84,Sheet!$A$7:$DG$148,'TN01-04'!BX$11,0))</f>
        <v>50</v>
      </c>
      <c r="BY84" s="36">
        <f>IF(VLOOKUP($A84,Sheet!$A$7:$DG$148,'TN01-04'!BY$11,0)="","",VLOOKUP($A84,Sheet!$A$7:$DG$148,'TN01-04'!BY$11,0))</f>
        <v>0</v>
      </c>
      <c r="BZ84" s="28">
        <f>HLOOKUP(VLOOKUP($A84,Sheet!$A$7:$DG$148,'TN01-04'!BZ$11,0),$H$1:$T$2,2,1)</f>
        <v>0</v>
      </c>
      <c r="CA84" s="28">
        <f>HLOOKUP(VLOOKUP($A84,Sheet!$A$7:$DG$148,'TN01-04'!CA$11,0),$H$1:$T$2,2,1)</f>
        <v>3.33</v>
      </c>
      <c r="CB84" s="28">
        <f>HLOOKUP(VLOOKUP($A84,Sheet!$A$7:$DG$148,'TN01-04'!CB$11,0),$H$1:$T$2,2,1)</f>
        <v>2.65</v>
      </c>
      <c r="CC84" s="28">
        <f>HLOOKUP(VLOOKUP($A84,Sheet!$A$7:$DG$148,'TN01-04'!CC$11,0),$H$1:$T$2,2,1)</f>
        <v>0</v>
      </c>
      <c r="CD84" s="28">
        <f>HLOOKUP(VLOOKUP($A84,Sheet!$A$7:$DG$148,'TN01-04'!CD$11,0),$H$1:$T$2,2,1)</f>
        <v>2.65</v>
      </c>
      <c r="CE84" s="28">
        <f>HLOOKUP(VLOOKUP($A84,Sheet!$A$7:$DG$148,'TN01-04'!CE$11,0),$H$1:$T$2,2,1)</f>
        <v>2.33</v>
      </c>
      <c r="CF84" s="28">
        <f>HLOOKUP(VLOOKUP($A84,Sheet!$A$7:$DG$148,'TN01-04'!CF$11,0),$H$1:$T$2,2,1)</f>
        <v>3.33</v>
      </c>
      <c r="CG84" s="28">
        <f>HLOOKUP(VLOOKUP($A84,Sheet!$A$7:$DG$148,'TN01-04'!CG$11,0),$H$1:$T$2,2,1)</f>
        <v>1.65</v>
      </c>
      <c r="CH84" s="28">
        <f>HLOOKUP(VLOOKUP($A84,Sheet!$A$7:$DG$148,'TN01-04'!CH$11,0),$H$1:$T$2,2,1)</f>
        <v>0</v>
      </c>
      <c r="CI84" s="28">
        <f>HLOOKUP(VLOOKUP($A84,Sheet!$A$7:$DG$148,'TN01-04'!CI$11,0),$H$1:$T$2,2,1)</f>
        <v>2.65</v>
      </c>
      <c r="CJ84" s="28">
        <f>HLOOKUP(VLOOKUP($A84,Sheet!$A$7:$DG$148,'TN01-04'!CJ$11,0),$H$1:$T$2,2,1)</f>
        <v>0</v>
      </c>
      <c r="CK84" s="28">
        <f>HLOOKUP(VLOOKUP($A84,Sheet!$A$7:$DG$148,'TN01-04'!CK$11,0),$H$1:$T$2,2,1)</f>
        <v>0</v>
      </c>
      <c r="CL84" s="28">
        <f>HLOOKUP(VLOOKUP($A84,Sheet!$A$7:$DG$148,'TN01-04'!CL$11,0),$H$1:$T$2,2,1)</f>
        <v>0</v>
      </c>
      <c r="CM84" s="28">
        <f>HLOOKUP(VLOOKUP($A84,Sheet!$A$7:$DG$148,'TN01-04'!CM$11,0),$H$1:$T$2,2,1)</f>
        <v>0</v>
      </c>
      <c r="CN84" s="28">
        <f>HLOOKUP(VLOOKUP($A84,Sheet!$A$7:$DG$148,'TN01-04'!CN$11,0),$H$1:$T$2,2,1)</f>
        <v>2</v>
      </c>
      <c r="CO84" s="28">
        <f>HLOOKUP(VLOOKUP($A84,Sheet!$A$7:$DG$148,'TN01-04'!CO$11,0),$H$1:$T$2,2,1)</f>
        <v>2.65</v>
      </c>
      <c r="CP84" s="28">
        <f>HLOOKUP(VLOOKUP($A84,Sheet!$A$7:$DG$148,'TN01-04'!CP$11,0),$H$1:$T$2,2,1)</f>
        <v>3.65</v>
      </c>
      <c r="CQ84" s="28">
        <f>HLOOKUP(VLOOKUP($A84,Sheet!$A$7:$DG$148,'TN01-04'!CQ$11,0),$H$1:$T$2,2,1)</f>
        <v>2.33</v>
      </c>
      <c r="CR84" s="28">
        <f>HLOOKUP(VLOOKUP($A84,Sheet!$A$7:$DG$148,'TN01-04'!CR$11,0),$H$1:$T$2,2,1)</f>
        <v>2.33</v>
      </c>
      <c r="CS84" s="33">
        <f>IF(VLOOKUP($A84,Sheet!$A$7:$DG$148,'TN01-04'!CS$11,0)="","",VLOOKUP($A84,Sheet!$A$7:$DG$148,'TN01-04'!CS$11,0))</f>
        <v>27</v>
      </c>
      <c r="CT84" s="36">
        <f>IF(VLOOKUP($A84,Sheet!$A$7:$DG$148,'TN01-04'!CT$11,0)="","",VLOOKUP($A84,Sheet!$A$7:$DG$148,'TN01-04'!CT$11,0))</f>
        <v>0</v>
      </c>
      <c r="CU84" s="38">
        <f t="shared" si="11"/>
        <v>128</v>
      </c>
      <c r="CV84" s="38">
        <f t="shared" si="11"/>
        <v>0</v>
      </c>
      <c r="CW84" s="38">
        <f t="shared" si="12"/>
        <v>0</v>
      </c>
      <c r="CX84" s="38">
        <f t="shared" si="13"/>
        <v>128</v>
      </c>
      <c r="CY84" s="38">
        <f t="shared" si="14"/>
        <v>2.2200000000000002</v>
      </c>
      <c r="CZ84" s="38"/>
      <c r="DA84" s="28">
        <f>HLOOKUP(VLOOKUP($A84,Sheet!$A$7:$DG$148,'TN01-04'!DA$11,0),$H$1:$T$2,2,1)</f>
        <v>0</v>
      </c>
      <c r="DB84" s="28">
        <f>HLOOKUP(VLOOKUP($A84,Sheet!$A$7:$DG$148,'TN01-04'!DB$11,0),$H$1:$T$2,2,1)</f>
        <v>0</v>
      </c>
      <c r="DC84" s="28">
        <f>HLOOKUP(VLOOKUP($A84,Sheet!$A$7:$DG$148,'TN01-04'!DC$11,0),$H$1:$T$2,2,1)</f>
        <v>3.33</v>
      </c>
      <c r="DD84" s="28">
        <f>HLOOKUP(VLOOKUP($A84,Sheet!$A$7:$DG$148,'TN01-04'!DD$11,0),$H$1:$T$2,2,1)</f>
        <v>0</v>
      </c>
      <c r="DE84" s="38"/>
      <c r="DF84" s="38">
        <f t="shared" si="15"/>
        <v>3.33</v>
      </c>
      <c r="DG84" s="38"/>
      <c r="DH84" s="33">
        <f>IF(VLOOKUP($A84,Sheet!$A$7:$DG$148,'TN01-04'!DH$11,0)="","",VLOOKUP($A84,Sheet!$A$7:$DG$148,'TN01-04'!DH$11,0))</f>
        <v>5</v>
      </c>
      <c r="DI84" s="36">
        <f>IF(VLOOKUP($A84,Sheet!$A$7:$DG$148,'TN01-04'!DI$11,0)="","",VLOOKUP($A84,Sheet!$A$7:$DG$148,'TN01-04'!DI$11,0))</f>
        <v>0</v>
      </c>
      <c r="DJ84" s="38">
        <f t="shared" si="16"/>
        <v>133</v>
      </c>
      <c r="DK84" s="38">
        <f t="shared" si="17"/>
        <v>0</v>
      </c>
      <c r="DL84" s="38">
        <f t="shared" si="18"/>
        <v>2.2599999999999998</v>
      </c>
      <c r="DM84" s="38"/>
      <c r="DN84" s="33">
        <f>IF(VLOOKUP($A84,Sheet!$A$7:$DG$148,'TN01-04'!DN$11,0)="","",VLOOKUP($A84,Sheet!$A$7:$DG$148,'TN01-04'!DN$11,0))</f>
        <v>138</v>
      </c>
      <c r="DO84" s="36">
        <f>IF(VLOOKUP($A84,Sheet!$A$7:$DG$148,'TN01-04'!DO$11,0)="","",VLOOKUP($A84,Sheet!$A$7:$DG$148,'TN01-04'!DO$11,0))</f>
        <v>0</v>
      </c>
      <c r="DP84" s="28">
        <f>IF(VLOOKUP($A84,Sheet!$A$7:$DG$148,'TN01-04'!DP$11,0)="","",VLOOKUP($A84,Sheet!$A$7:$DG$148,'TN01-04'!DP$11,0))</f>
        <v>137</v>
      </c>
      <c r="DQ84" s="28">
        <f>IF(VLOOKUP($A84,Sheet!$A$7:$DG$148,'TN01-04'!DQ$11,0)="","",VLOOKUP($A84,Sheet!$A$7:$DG$148,'TN01-04'!DQ$11,0))</f>
        <v>138</v>
      </c>
      <c r="DR84" s="28">
        <f>IF(VLOOKUP($A84,Sheet!$A$7:$DG$148,'TN01-04'!DR$11,0)="","",VLOOKUP($A84,Sheet!$A$7:$DG$148,'TN01-04'!DR$11,0))</f>
        <v>6.03</v>
      </c>
      <c r="DS84" s="28">
        <f>IF(VLOOKUP($A84,Sheet!$A$7:$DG$148,'TN01-04'!DS$11,0)="","",VLOOKUP($A84,Sheet!$A$7:$DG$148,'TN01-04'!DS$11,0))</f>
        <v>2.2599999999999998</v>
      </c>
      <c r="DT84" s="28" t="str">
        <f>IF(VLOOKUP($A84,Sheet!$A$7:$DG$148,'TN01-04'!DT$11,0)="","",VLOOKUP($A84,Sheet!$A$7:$DG$148,'TN01-04'!DT$11,0))</f>
        <v/>
      </c>
      <c r="DU84" s="42">
        <f t="shared" si="19"/>
        <v>0</v>
      </c>
    </row>
    <row r="85" spans="1:125" ht="15.95" customHeight="1" x14ac:dyDescent="0.2">
      <c r="A85" s="25">
        <v>2220716844</v>
      </c>
      <c r="B85" s="26" t="s">
        <v>6</v>
      </c>
      <c r="C85" s="26" t="s">
        <v>85</v>
      </c>
      <c r="D85" s="26" t="s">
        <v>156</v>
      </c>
      <c r="E85" s="27">
        <v>36064</v>
      </c>
      <c r="F85" s="26" t="s">
        <v>209</v>
      </c>
      <c r="G85" s="26" t="s">
        <v>212</v>
      </c>
      <c r="H85" s="28">
        <f>HLOOKUP(VLOOKUP($A85,Sheet!$A$7:$DG$148,'TN01-04'!H$11,0),$H$1:$T$2,2,1)</f>
        <v>3.65</v>
      </c>
      <c r="I85" s="28">
        <f>HLOOKUP(VLOOKUP($A85,Sheet!$A$7:$DG$148,'TN01-04'!I$11,0),$H$1:$T$2,2,1)</f>
        <v>2.65</v>
      </c>
      <c r="J85" s="28">
        <f>HLOOKUP(VLOOKUP($A85,Sheet!$A$7:$DG$148,'TN01-04'!J$11,0),$H$1:$T$2,2,1)</f>
        <v>2.33</v>
      </c>
      <c r="K85" s="28">
        <f>HLOOKUP(VLOOKUP($A85,Sheet!$A$7:$DG$148,'TN01-04'!K$11,0),$H$1:$T$2,2,1)</f>
        <v>3</v>
      </c>
      <c r="L85" s="28">
        <f>HLOOKUP(VLOOKUP($A85,Sheet!$A$7:$DG$148,'TN01-04'!L$11,0),$H$1:$T$2,2,1)</f>
        <v>2.65</v>
      </c>
      <c r="M85" s="28">
        <f>HLOOKUP(VLOOKUP($A85,Sheet!$A$7:$DG$148,'TN01-04'!M$11,0),$H$1:$T$2,2,1)</f>
        <v>1.65</v>
      </c>
      <c r="N85" s="28">
        <f>HLOOKUP(VLOOKUP($A85,Sheet!$A$7:$DG$148,'TN01-04'!N$11,0),$H$1:$T$2,2,1)</f>
        <v>2.33</v>
      </c>
      <c r="O85" s="28">
        <f>HLOOKUP(VLOOKUP($A85,Sheet!$A$7:$DG$148,'TN01-04'!O$11,0),$H$1:$T$2,2,1)</f>
        <v>0</v>
      </c>
      <c r="P85" s="28">
        <f>HLOOKUP(VLOOKUP($A85,Sheet!$A$7:$DG$148,'TN01-04'!P$11,0),$H$1:$T$2,2,1)</f>
        <v>2.65</v>
      </c>
      <c r="Q85" s="28">
        <f>HLOOKUP(VLOOKUP($A85,Sheet!$A$7:$DG$148,'TN01-04'!Q$11,0),$H$1:$T$2,2,1)</f>
        <v>0</v>
      </c>
      <c r="R85" s="28">
        <f>HLOOKUP(VLOOKUP($A85,Sheet!$A$7:$DG$148,'TN01-04'!R$11,0),$H$1:$T$2,2,1)</f>
        <v>0</v>
      </c>
      <c r="S85" s="28">
        <f>HLOOKUP(VLOOKUP($A85,Sheet!$A$7:$DG$148,'TN01-04'!S$11,0),$H$1:$T$2,2,1)</f>
        <v>0</v>
      </c>
      <c r="T85" s="28">
        <f>HLOOKUP(VLOOKUP($A85,Sheet!$A$7:$DG$148,'TN01-04'!T$11,0),$H$1:$T$2,2,1)</f>
        <v>0</v>
      </c>
      <c r="U85" s="28">
        <f>HLOOKUP(VLOOKUP($A85,Sheet!$A$7:$DG$148,'TN01-04'!U$11,0),$H$1:$T$2,2,1)</f>
        <v>3.65</v>
      </c>
      <c r="V85" s="28">
        <f>HLOOKUP(VLOOKUP($A85,Sheet!$A$7:$DG$148,'TN01-04'!V$11,0),$H$1:$T$2,2,1)</f>
        <v>3</v>
      </c>
      <c r="W85" s="28">
        <f>HLOOKUP(VLOOKUP($A85,Sheet!$A$7:$DG$148,'TN01-04'!W$11,0),$H$1:$T$2,2,1)</f>
        <v>4</v>
      </c>
      <c r="X85" s="28">
        <f>HLOOKUP(VLOOKUP($A85,Sheet!$A$7:$DG$148,'TN01-04'!X$11,0),$H$1:$T$2,2,1)</f>
        <v>3.65</v>
      </c>
      <c r="Y85" s="28">
        <f>HLOOKUP(VLOOKUP($A85,Sheet!$A$7:$DG$148,'TN01-04'!Y$11,0),$H$1:$T$2,2,1)</f>
        <v>3.33</v>
      </c>
      <c r="Z85" s="28">
        <f>HLOOKUP(VLOOKUP($A85,Sheet!$A$7:$DG$148,'TN01-04'!Z$11,0),$H$1:$T$2,2,1)</f>
        <v>3</v>
      </c>
      <c r="AA85" s="28">
        <f>HLOOKUP(VLOOKUP($A85,Sheet!$A$7:$DG$148,'TN01-04'!AA$11,0),$H$1:$T$2,2,1)</f>
        <v>1.65</v>
      </c>
      <c r="AB85" s="28">
        <f>HLOOKUP(VLOOKUP($A85,Sheet!$A$7:$DG$148,'TN01-04'!AB$11,0),$H$1:$T$2,2,1)</f>
        <v>4</v>
      </c>
      <c r="AC85" s="28">
        <f>HLOOKUP(VLOOKUP($A85,Sheet!$A$7:$DG$148,'TN01-04'!AC$11,0),$H$1:$T$2,2,1)</f>
        <v>3.65</v>
      </c>
      <c r="AD85" s="28">
        <f>HLOOKUP(VLOOKUP($A85,Sheet!$A$7:$DG$148,'TN01-04'!AD$11,0),$H$1:$T$2,2,1)</f>
        <v>4</v>
      </c>
      <c r="AE85" s="28">
        <f>HLOOKUP(VLOOKUP($A85,Sheet!$A$7:$DG$148,'TN01-04'!AE$11,0),$H$1:$T$2,2,1)</f>
        <v>3</v>
      </c>
      <c r="AF85" s="28">
        <f>HLOOKUP(VLOOKUP($A85,Sheet!$A$7:$DG$148,'TN01-04'!AF$11,0),$H$1:$T$2,2,1)</f>
        <v>4</v>
      </c>
      <c r="AG85" s="28">
        <f>HLOOKUP(VLOOKUP($A85,Sheet!$A$7:$DG$148,'TN01-04'!AG$11,0),$H$1:$T$2,2,1)</f>
        <v>2.33</v>
      </c>
      <c r="AH85" s="28">
        <f>HLOOKUP(VLOOKUP($A85,Sheet!$A$7:$DG$148,'TN01-04'!AH$11,0),$H$1:$T$2,2,1)</f>
        <v>3.65</v>
      </c>
      <c r="AI85" s="28">
        <f>HLOOKUP(VLOOKUP($A85,Sheet!$A$7:$DG$148,'TN01-04'!AI$11,0),$H$1:$T$2,2,1)</f>
        <v>2.33</v>
      </c>
      <c r="AJ85" s="28">
        <f>HLOOKUP(VLOOKUP($A85,Sheet!$A$7:$DG$148,'TN01-04'!AJ$11,0),$H$1:$T$2,2,1)</f>
        <v>3.65</v>
      </c>
      <c r="AK85" s="33">
        <f>IF(VLOOKUP($A85,Sheet!$A$7:$DG$148,'TN01-04'!AK$11,0)="","",VLOOKUP($A85,Sheet!$A$7:$DG$148,'TN01-04'!AK$11,0))</f>
        <v>51</v>
      </c>
      <c r="AL85" s="36">
        <f>IF(VLOOKUP($A85,Sheet!$A$7:$DG$148,'TN01-04'!AL$11,0)="","",VLOOKUP($A85,Sheet!$A$7:$DG$148,'TN01-04'!AL$11,0))</f>
        <v>0</v>
      </c>
      <c r="AM85" s="28">
        <f>HLOOKUP(VLOOKUP($A85,Sheet!$A$7:$DG$148,'TN01-04'!AM$11,0),$H$1:$T$2,2,1)</f>
        <v>3</v>
      </c>
      <c r="AN85" s="28">
        <f>HLOOKUP(VLOOKUP($A85,Sheet!$A$7:$DG$148,'TN01-04'!AN$11,0),$H$1:$T$2,2,1)</f>
        <v>2.33</v>
      </c>
      <c r="AO85" s="28">
        <f>HLOOKUP(VLOOKUP($A85,Sheet!$A$7:$DG$148,'TN01-04'!AO$11,0),$H$1:$T$2,2,1)</f>
        <v>3.65</v>
      </c>
      <c r="AP85" s="28">
        <f>HLOOKUP(VLOOKUP($A85,Sheet!$A$7:$DG$148,'TN01-04'!AP$11,0),$H$1:$T$2,2,1)</f>
        <v>0</v>
      </c>
      <c r="AQ85" s="28">
        <f>HLOOKUP(VLOOKUP($A85,Sheet!$A$7:$DG$148,'TN01-04'!AQ$11,0),$H$1:$T$2,2,1)</f>
        <v>0</v>
      </c>
      <c r="AR85" s="28">
        <f>HLOOKUP(VLOOKUP($A85,Sheet!$A$7:$DG$148,'TN01-04'!AR$11,0),$H$1:$T$2,2,1)</f>
        <v>0</v>
      </c>
      <c r="AS85" s="28">
        <f>HLOOKUP(VLOOKUP($A85,Sheet!$A$7:$DG$148,'TN01-04'!AS$11,0),$H$1:$T$2,2,1)</f>
        <v>0</v>
      </c>
      <c r="AT85" s="28">
        <f>HLOOKUP(VLOOKUP($A85,Sheet!$A$7:$DG$148,'TN01-04'!AT$11,0),$H$1:$T$2,2,1)</f>
        <v>0</v>
      </c>
      <c r="AU85" s="28">
        <f>HLOOKUP(VLOOKUP($A85,Sheet!$A$7:$DG$148,'TN01-04'!AU$11,0),$H$1:$T$2,2,1)</f>
        <v>2.33</v>
      </c>
      <c r="AV85" s="28">
        <f>HLOOKUP(VLOOKUP($A85,Sheet!$A$7:$DG$148,'TN01-04'!AV$11,0),$H$1:$T$2,2,1)</f>
        <v>0</v>
      </c>
      <c r="AW85" s="28">
        <f>HLOOKUP(VLOOKUP($A85,Sheet!$A$7:$DG$148,'TN01-04'!AW$11,0),$H$1:$T$2,2,1)</f>
        <v>0</v>
      </c>
      <c r="AX85" s="28">
        <f>HLOOKUP(VLOOKUP($A85,Sheet!$A$7:$DG$148,'TN01-04'!AX$11,0),$H$1:$T$2,2,1)</f>
        <v>0</v>
      </c>
      <c r="AY85" s="28">
        <f>HLOOKUP(VLOOKUP($A85,Sheet!$A$7:$DG$148,'TN01-04'!AY$11,0),$H$1:$T$2,2,1)</f>
        <v>0</v>
      </c>
      <c r="AZ85" s="28">
        <f>HLOOKUP(VLOOKUP($A85,Sheet!$A$7:$DG$148,'TN01-04'!AZ$11,0),$H$1:$T$2,2,1)</f>
        <v>0</v>
      </c>
      <c r="BA85" s="28">
        <f>HLOOKUP(VLOOKUP($A85,Sheet!$A$7:$DG$148,'TN01-04'!BA$11,0),$H$1:$T$2,2,1)</f>
        <v>1.65</v>
      </c>
      <c r="BB85" s="33">
        <f>IF(VLOOKUP($A85,Sheet!$A$7:$DG$148,'TN01-04'!BB$11,0)="","",VLOOKUP($A85,Sheet!$A$7:$DG$148,'TN01-04'!BB$11,0))</f>
        <v>5</v>
      </c>
      <c r="BC85" s="36">
        <f>IF(VLOOKUP($A85,Sheet!$A$7:$DG$148,'TN01-04'!BC$11,0)="","",VLOOKUP($A85,Sheet!$A$7:$DG$148,'TN01-04'!BC$11,0))</f>
        <v>0</v>
      </c>
      <c r="BD85" s="28">
        <f>HLOOKUP(VLOOKUP($A85,Sheet!$A$7:$DG$148,'TN01-04'!BD$11,0),$H$1:$T$2,2,1)</f>
        <v>1.65</v>
      </c>
      <c r="BE85" s="28">
        <f>HLOOKUP(VLOOKUP($A85,Sheet!$A$7:$DG$148,'TN01-04'!BE$11,0),$H$1:$T$2,2,1)</f>
        <v>1.65</v>
      </c>
      <c r="BF85" s="28">
        <f>HLOOKUP(VLOOKUP($A85,Sheet!$A$7:$DG$148,'TN01-04'!BF$11,0),$H$1:$T$2,2,1)</f>
        <v>1.65</v>
      </c>
      <c r="BG85" s="28">
        <f>HLOOKUP(VLOOKUP($A85,Sheet!$A$7:$DG$148,'TN01-04'!BG$11,0),$H$1:$T$2,2,1)</f>
        <v>3.33</v>
      </c>
      <c r="BH85" s="28">
        <f>HLOOKUP(VLOOKUP($A85,Sheet!$A$7:$DG$148,'TN01-04'!BH$11,0),$H$1:$T$2,2,1)</f>
        <v>2.65</v>
      </c>
      <c r="BI85" s="28">
        <f>HLOOKUP(VLOOKUP($A85,Sheet!$A$7:$DG$148,'TN01-04'!BI$11,0),$H$1:$T$2,2,1)</f>
        <v>2.65</v>
      </c>
      <c r="BJ85" s="28">
        <f>HLOOKUP(VLOOKUP($A85,Sheet!$A$7:$DG$148,'TN01-04'!BJ$11,0),$H$1:$T$2,2,1)</f>
        <v>3.65</v>
      </c>
      <c r="BK85" s="28">
        <f>HLOOKUP(VLOOKUP($A85,Sheet!$A$7:$DG$148,'TN01-04'!BK$11,0),$H$1:$T$2,2,1)</f>
        <v>2.65</v>
      </c>
      <c r="BL85" s="28">
        <f>HLOOKUP(VLOOKUP($A85,Sheet!$A$7:$DG$148,'TN01-04'!BL$11,0),$H$1:$T$2,2,1)</f>
        <v>1.65</v>
      </c>
      <c r="BM85" s="28">
        <f>HLOOKUP(VLOOKUP($A85,Sheet!$A$7:$DG$148,'TN01-04'!BM$11,0),$H$1:$T$2,2,1)</f>
        <v>2</v>
      </c>
      <c r="BN85" s="28">
        <f>HLOOKUP(VLOOKUP($A85,Sheet!$A$7:$DG$148,'TN01-04'!BN$11,0),$H$1:$T$2,2,1)</f>
        <v>2</v>
      </c>
      <c r="BO85" s="28">
        <f>HLOOKUP(VLOOKUP($A85,Sheet!$A$7:$DG$148,'TN01-04'!BO$11,0),$H$1:$T$2,2,1)</f>
        <v>2.65</v>
      </c>
      <c r="BP85" s="28">
        <f>HLOOKUP(VLOOKUP($A85,Sheet!$A$7:$DG$148,'TN01-04'!BP$11,0),$H$1:$T$2,2,1)</f>
        <v>3.65</v>
      </c>
      <c r="BQ85" s="28">
        <f>HLOOKUP(VLOOKUP($A85,Sheet!$A$7:$DG$148,'TN01-04'!BQ$11,0),$H$1:$T$2,2,1)</f>
        <v>0</v>
      </c>
      <c r="BR85" s="28">
        <f>HLOOKUP(VLOOKUP($A85,Sheet!$A$7:$DG$148,'TN01-04'!BR$11,0),$H$1:$T$2,2,1)</f>
        <v>4</v>
      </c>
      <c r="BS85" s="28">
        <f>HLOOKUP(VLOOKUP($A85,Sheet!$A$7:$DG$148,'TN01-04'!BS$11,0),$H$1:$T$2,2,1)</f>
        <v>3.33</v>
      </c>
      <c r="BT85" s="28">
        <f>HLOOKUP(VLOOKUP($A85,Sheet!$A$7:$DG$148,'TN01-04'!BT$11,0),$H$1:$T$2,2,1)</f>
        <v>2.33</v>
      </c>
      <c r="BU85" s="28">
        <f>HLOOKUP(VLOOKUP($A85,Sheet!$A$7:$DG$148,'TN01-04'!BU$11,0),$H$1:$T$2,2,1)</f>
        <v>2.33</v>
      </c>
      <c r="BV85" s="28">
        <f>HLOOKUP(VLOOKUP($A85,Sheet!$A$7:$DG$148,'TN01-04'!BV$11,0),$H$1:$T$2,2,1)</f>
        <v>2.65</v>
      </c>
      <c r="BW85" s="28">
        <f>HLOOKUP(VLOOKUP($A85,Sheet!$A$7:$DG$148,'TN01-04'!BW$11,0),$H$1:$T$2,2,1)</f>
        <v>4</v>
      </c>
      <c r="BX85" s="33">
        <f>IF(VLOOKUP($A85,Sheet!$A$7:$DG$148,'TN01-04'!BX$11,0)="","",VLOOKUP($A85,Sheet!$A$7:$DG$148,'TN01-04'!BX$11,0))</f>
        <v>50</v>
      </c>
      <c r="BY85" s="36">
        <f>IF(VLOOKUP($A85,Sheet!$A$7:$DG$148,'TN01-04'!BY$11,0)="","",VLOOKUP($A85,Sheet!$A$7:$DG$148,'TN01-04'!BY$11,0))</f>
        <v>0</v>
      </c>
      <c r="BZ85" s="28">
        <f>HLOOKUP(VLOOKUP($A85,Sheet!$A$7:$DG$148,'TN01-04'!BZ$11,0),$H$1:$T$2,2,1)</f>
        <v>0</v>
      </c>
      <c r="CA85" s="28">
        <f>HLOOKUP(VLOOKUP($A85,Sheet!$A$7:$DG$148,'TN01-04'!CA$11,0),$H$1:$T$2,2,1)</f>
        <v>2.33</v>
      </c>
      <c r="CB85" s="28">
        <f>HLOOKUP(VLOOKUP($A85,Sheet!$A$7:$DG$148,'TN01-04'!CB$11,0),$H$1:$T$2,2,1)</f>
        <v>3</v>
      </c>
      <c r="CC85" s="28">
        <f>HLOOKUP(VLOOKUP($A85,Sheet!$A$7:$DG$148,'TN01-04'!CC$11,0),$H$1:$T$2,2,1)</f>
        <v>0</v>
      </c>
      <c r="CD85" s="28">
        <f>HLOOKUP(VLOOKUP($A85,Sheet!$A$7:$DG$148,'TN01-04'!CD$11,0),$H$1:$T$2,2,1)</f>
        <v>3.33</v>
      </c>
      <c r="CE85" s="28">
        <f>HLOOKUP(VLOOKUP($A85,Sheet!$A$7:$DG$148,'TN01-04'!CE$11,0),$H$1:$T$2,2,1)</f>
        <v>2.65</v>
      </c>
      <c r="CF85" s="28">
        <f>HLOOKUP(VLOOKUP($A85,Sheet!$A$7:$DG$148,'TN01-04'!CF$11,0),$H$1:$T$2,2,1)</f>
        <v>3.33</v>
      </c>
      <c r="CG85" s="28">
        <f>HLOOKUP(VLOOKUP($A85,Sheet!$A$7:$DG$148,'TN01-04'!CG$11,0),$H$1:$T$2,2,1)</f>
        <v>1</v>
      </c>
      <c r="CH85" s="28">
        <f>HLOOKUP(VLOOKUP($A85,Sheet!$A$7:$DG$148,'TN01-04'!CH$11,0),$H$1:$T$2,2,1)</f>
        <v>0</v>
      </c>
      <c r="CI85" s="28">
        <f>HLOOKUP(VLOOKUP($A85,Sheet!$A$7:$DG$148,'TN01-04'!CI$11,0),$H$1:$T$2,2,1)</f>
        <v>0</v>
      </c>
      <c r="CJ85" s="28">
        <f>HLOOKUP(VLOOKUP($A85,Sheet!$A$7:$DG$148,'TN01-04'!CJ$11,0),$H$1:$T$2,2,1)</f>
        <v>0</v>
      </c>
      <c r="CK85" s="28">
        <f>HLOOKUP(VLOOKUP($A85,Sheet!$A$7:$DG$148,'TN01-04'!CK$11,0),$H$1:$T$2,2,1)</f>
        <v>2.65</v>
      </c>
      <c r="CL85" s="28">
        <f>HLOOKUP(VLOOKUP($A85,Sheet!$A$7:$DG$148,'TN01-04'!CL$11,0),$H$1:$T$2,2,1)</f>
        <v>0</v>
      </c>
      <c r="CM85" s="28">
        <f>HLOOKUP(VLOOKUP($A85,Sheet!$A$7:$DG$148,'TN01-04'!CM$11,0),$H$1:$T$2,2,1)</f>
        <v>0</v>
      </c>
      <c r="CN85" s="28">
        <f>HLOOKUP(VLOOKUP($A85,Sheet!$A$7:$DG$148,'TN01-04'!CN$11,0),$H$1:$T$2,2,1)</f>
        <v>1.65</v>
      </c>
      <c r="CO85" s="28">
        <f>HLOOKUP(VLOOKUP($A85,Sheet!$A$7:$DG$148,'TN01-04'!CO$11,0),$H$1:$T$2,2,1)</f>
        <v>2</v>
      </c>
      <c r="CP85" s="28">
        <f>HLOOKUP(VLOOKUP($A85,Sheet!$A$7:$DG$148,'TN01-04'!CP$11,0),$H$1:$T$2,2,1)</f>
        <v>3.65</v>
      </c>
      <c r="CQ85" s="28">
        <f>HLOOKUP(VLOOKUP($A85,Sheet!$A$7:$DG$148,'TN01-04'!CQ$11,0),$H$1:$T$2,2,1)</f>
        <v>3.65</v>
      </c>
      <c r="CR85" s="28">
        <f>HLOOKUP(VLOOKUP($A85,Sheet!$A$7:$DG$148,'TN01-04'!CR$11,0),$H$1:$T$2,2,1)</f>
        <v>3.33</v>
      </c>
      <c r="CS85" s="33">
        <f>IF(VLOOKUP($A85,Sheet!$A$7:$DG$148,'TN01-04'!CS$11,0)="","",VLOOKUP($A85,Sheet!$A$7:$DG$148,'TN01-04'!CS$11,0))</f>
        <v>27</v>
      </c>
      <c r="CT85" s="36">
        <f>IF(VLOOKUP($A85,Sheet!$A$7:$DG$148,'TN01-04'!CT$11,0)="","",VLOOKUP($A85,Sheet!$A$7:$DG$148,'TN01-04'!CT$11,0))</f>
        <v>0</v>
      </c>
      <c r="CU85" s="38">
        <f t="shared" si="11"/>
        <v>128</v>
      </c>
      <c r="CV85" s="38">
        <f t="shared" si="11"/>
        <v>0</v>
      </c>
      <c r="CW85" s="38">
        <f t="shared" si="12"/>
        <v>0</v>
      </c>
      <c r="CX85" s="38">
        <f t="shared" si="13"/>
        <v>128</v>
      </c>
      <c r="CY85" s="38">
        <f t="shared" si="14"/>
        <v>2.74</v>
      </c>
      <c r="CZ85" s="38"/>
      <c r="DA85" s="28">
        <f>HLOOKUP(VLOOKUP($A85,Sheet!$A$7:$DG$148,'TN01-04'!DA$11,0),$H$1:$T$2,2,1)</f>
        <v>0</v>
      </c>
      <c r="DB85" s="28">
        <f>HLOOKUP(VLOOKUP($A85,Sheet!$A$7:$DG$148,'TN01-04'!DB$11,0),$H$1:$T$2,2,1)</f>
        <v>0</v>
      </c>
      <c r="DC85" s="28">
        <f>HLOOKUP(VLOOKUP($A85,Sheet!$A$7:$DG$148,'TN01-04'!DC$11,0),$H$1:$T$2,2,1)</f>
        <v>3.33</v>
      </c>
      <c r="DD85" s="28">
        <f>HLOOKUP(VLOOKUP($A85,Sheet!$A$7:$DG$148,'TN01-04'!DD$11,0),$H$1:$T$2,2,1)</f>
        <v>0</v>
      </c>
      <c r="DE85" s="38"/>
      <c r="DF85" s="38">
        <f t="shared" si="15"/>
        <v>3.33</v>
      </c>
      <c r="DG85" s="38"/>
      <c r="DH85" s="33">
        <f>IF(VLOOKUP($A85,Sheet!$A$7:$DG$148,'TN01-04'!DH$11,0)="","",VLOOKUP($A85,Sheet!$A$7:$DG$148,'TN01-04'!DH$11,0))</f>
        <v>5</v>
      </c>
      <c r="DI85" s="36">
        <f>IF(VLOOKUP($A85,Sheet!$A$7:$DG$148,'TN01-04'!DI$11,0)="","",VLOOKUP($A85,Sheet!$A$7:$DG$148,'TN01-04'!DI$11,0))</f>
        <v>0</v>
      </c>
      <c r="DJ85" s="38">
        <f t="shared" si="16"/>
        <v>133</v>
      </c>
      <c r="DK85" s="38">
        <f t="shared" si="17"/>
        <v>0</v>
      </c>
      <c r="DL85" s="38">
        <f t="shared" si="18"/>
        <v>2.77</v>
      </c>
      <c r="DM85" s="38"/>
      <c r="DN85" s="33">
        <f>IF(VLOOKUP($A85,Sheet!$A$7:$DG$148,'TN01-04'!DN$11,0)="","",VLOOKUP($A85,Sheet!$A$7:$DG$148,'TN01-04'!DN$11,0))</f>
        <v>138</v>
      </c>
      <c r="DO85" s="36">
        <f>IF(VLOOKUP($A85,Sheet!$A$7:$DG$148,'TN01-04'!DO$11,0)="","",VLOOKUP($A85,Sheet!$A$7:$DG$148,'TN01-04'!DO$11,0))</f>
        <v>0</v>
      </c>
      <c r="DP85" s="28">
        <f>IF(VLOOKUP($A85,Sheet!$A$7:$DG$148,'TN01-04'!DP$11,0)="","",VLOOKUP($A85,Sheet!$A$7:$DG$148,'TN01-04'!DP$11,0))</f>
        <v>137</v>
      </c>
      <c r="DQ85" s="28">
        <f>IF(VLOOKUP($A85,Sheet!$A$7:$DG$148,'TN01-04'!DQ$11,0)="","",VLOOKUP($A85,Sheet!$A$7:$DG$148,'TN01-04'!DQ$11,0))</f>
        <v>138</v>
      </c>
      <c r="DR85" s="28">
        <f>IF(VLOOKUP($A85,Sheet!$A$7:$DG$148,'TN01-04'!DR$11,0)="","",VLOOKUP($A85,Sheet!$A$7:$DG$148,'TN01-04'!DR$11,0))</f>
        <v>6.85</v>
      </c>
      <c r="DS85" s="28">
        <f>IF(VLOOKUP($A85,Sheet!$A$7:$DG$148,'TN01-04'!DS$11,0)="","",VLOOKUP($A85,Sheet!$A$7:$DG$148,'TN01-04'!DS$11,0))</f>
        <v>2.77</v>
      </c>
      <c r="DT85" s="28" t="str">
        <f>IF(VLOOKUP($A85,Sheet!$A$7:$DG$148,'TN01-04'!DT$11,0)="","",VLOOKUP($A85,Sheet!$A$7:$DG$148,'TN01-04'!DT$11,0))</f>
        <v/>
      </c>
      <c r="DU85" s="42">
        <f t="shared" si="19"/>
        <v>0</v>
      </c>
    </row>
    <row r="86" spans="1:125" ht="15.95" customHeight="1" x14ac:dyDescent="0.2">
      <c r="A86" s="25">
        <v>2220716846</v>
      </c>
      <c r="B86" s="26" t="s">
        <v>26</v>
      </c>
      <c r="C86" s="26" t="s">
        <v>48</v>
      </c>
      <c r="D86" s="26" t="s">
        <v>156</v>
      </c>
      <c r="E86" s="27">
        <v>35903</v>
      </c>
      <c r="F86" s="26" t="s">
        <v>209</v>
      </c>
      <c r="G86" s="26" t="s">
        <v>212</v>
      </c>
      <c r="H86" s="28" t="e">
        <f>HLOOKUP(VLOOKUP($A86,Sheet!$A$7:$DG$148,'TN01-04'!H$11,0),$H$1:$T$2,2,1)</f>
        <v>#N/A</v>
      </c>
      <c r="I86" s="28" t="e">
        <f>HLOOKUP(VLOOKUP($A86,Sheet!$A$7:$DG$148,'TN01-04'!I$11,0),$H$1:$T$2,2,1)</f>
        <v>#N/A</v>
      </c>
      <c r="J86" s="28" t="e">
        <f>HLOOKUP(VLOOKUP($A86,Sheet!$A$7:$DG$148,'TN01-04'!J$11,0),$H$1:$T$2,2,1)</f>
        <v>#N/A</v>
      </c>
      <c r="K86" s="28" t="e">
        <f>HLOOKUP(VLOOKUP($A86,Sheet!$A$7:$DG$148,'TN01-04'!K$11,0),$H$1:$T$2,2,1)</f>
        <v>#N/A</v>
      </c>
      <c r="L86" s="28" t="e">
        <f>HLOOKUP(VLOOKUP($A86,Sheet!$A$7:$DG$148,'TN01-04'!L$11,0),$H$1:$T$2,2,1)</f>
        <v>#N/A</v>
      </c>
      <c r="M86" s="28" t="e">
        <f>HLOOKUP(VLOOKUP($A86,Sheet!$A$7:$DG$148,'TN01-04'!M$11,0),$H$1:$T$2,2,1)</f>
        <v>#N/A</v>
      </c>
      <c r="N86" s="28" t="e">
        <f>HLOOKUP(VLOOKUP($A86,Sheet!$A$7:$DG$148,'TN01-04'!N$11,0),$H$1:$T$2,2,1)</f>
        <v>#N/A</v>
      </c>
      <c r="O86" s="28" t="e">
        <f>HLOOKUP(VLOOKUP($A86,Sheet!$A$7:$DG$148,'TN01-04'!O$11,0),$H$1:$T$2,2,1)</f>
        <v>#N/A</v>
      </c>
      <c r="P86" s="28" t="e">
        <f>HLOOKUP(VLOOKUP($A86,Sheet!$A$7:$DG$148,'TN01-04'!P$11,0),$H$1:$T$2,2,1)</f>
        <v>#N/A</v>
      </c>
      <c r="Q86" s="28" t="e">
        <f>HLOOKUP(VLOOKUP($A86,Sheet!$A$7:$DG$148,'TN01-04'!Q$11,0),$H$1:$T$2,2,1)</f>
        <v>#N/A</v>
      </c>
      <c r="R86" s="28" t="e">
        <f>HLOOKUP(VLOOKUP($A86,Sheet!$A$7:$DG$148,'TN01-04'!R$11,0),$H$1:$T$2,2,1)</f>
        <v>#N/A</v>
      </c>
      <c r="S86" s="28" t="e">
        <f>HLOOKUP(VLOOKUP($A86,Sheet!$A$7:$DG$148,'TN01-04'!S$11,0),$H$1:$T$2,2,1)</f>
        <v>#N/A</v>
      </c>
      <c r="T86" s="28" t="e">
        <f>HLOOKUP(VLOOKUP($A86,Sheet!$A$7:$DG$148,'TN01-04'!T$11,0),$H$1:$T$2,2,1)</f>
        <v>#N/A</v>
      </c>
      <c r="U86" s="28" t="e">
        <f>HLOOKUP(VLOOKUP($A86,Sheet!$A$7:$DG$148,'TN01-04'!U$11,0),$H$1:$T$2,2,1)</f>
        <v>#N/A</v>
      </c>
      <c r="V86" s="28" t="e">
        <f>HLOOKUP(VLOOKUP($A86,Sheet!$A$7:$DG$148,'TN01-04'!V$11,0),$H$1:$T$2,2,1)</f>
        <v>#N/A</v>
      </c>
      <c r="W86" s="28" t="e">
        <f>HLOOKUP(VLOOKUP($A86,Sheet!$A$7:$DG$148,'TN01-04'!W$11,0),$H$1:$T$2,2,1)</f>
        <v>#N/A</v>
      </c>
      <c r="X86" s="28" t="e">
        <f>HLOOKUP(VLOOKUP($A86,Sheet!$A$7:$DG$148,'TN01-04'!X$11,0),$H$1:$T$2,2,1)</f>
        <v>#N/A</v>
      </c>
      <c r="Y86" s="28" t="e">
        <f>HLOOKUP(VLOOKUP($A86,Sheet!$A$7:$DG$148,'TN01-04'!Y$11,0),$H$1:$T$2,2,1)</f>
        <v>#N/A</v>
      </c>
      <c r="Z86" s="28" t="e">
        <f>HLOOKUP(VLOOKUP($A86,Sheet!$A$7:$DG$148,'TN01-04'!Z$11,0),$H$1:$T$2,2,1)</f>
        <v>#N/A</v>
      </c>
      <c r="AA86" s="28" t="e">
        <f>HLOOKUP(VLOOKUP($A86,Sheet!$A$7:$DG$148,'TN01-04'!AA$11,0),$H$1:$T$2,2,1)</f>
        <v>#N/A</v>
      </c>
      <c r="AB86" s="28" t="e">
        <f>HLOOKUP(VLOOKUP($A86,Sheet!$A$7:$DG$148,'TN01-04'!AB$11,0),$H$1:$T$2,2,1)</f>
        <v>#N/A</v>
      </c>
      <c r="AC86" s="28" t="e">
        <f>HLOOKUP(VLOOKUP($A86,Sheet!$A$7:$DG$148,'TN01-04'!AC$11,0),$H$1:$T$2,2,1)</f>
        <v>#N/A</v>
      </c>
      <c r="AD86" s="28" t="e">
        <f>HLOOKUP(VLOOKUP($A86,Sheet!$A$7:$DG$148,'TN01-04'!AD$11,0),$H$1:$T$2,2,1)</f>
        <v>#N/A</v>
      </c>
      <c r="AE86" s="28" t="e">
        <f>HLOOKUP(VLOOKUP($A86,Sheet!$A$7:$DG$148,'TN01-04'!AE$11,0),$H$1:$T$2,2,1)</f>
        <v>#N/A</v>
      </c>
      <c r="AF86" s="28" t="e">
        <f>HLOOKUP(VLOOKUP($A86,Sheet!$A$7:$DG$148,'TN01-04'!AF$11,0),$H$1:$T$2,2,1)</f>
        <v>#N/A</v>
      </c>
      <c r="AG86" s="28" t="e">
        <f>HLOOKUP(VLOOKUP($A86,Sheet!$A$7:$DG$148,'TN01-04'!AG$11,0),$H$1:$T$2,2,1)</f>
        <v>#N/A</v>
      </c>
      <c r="AH86" s="28" t="e">
        <f>HLOOKUP(VLOOKUP($A86,Sheet!$A$7:$DG$148,'TN01-04'!AH$11,0),$H$1:$T$2,2,1)</f>
        <v>#N/A</v>
      </c>
      <c r="AI86" s="28" t="e">
        <f>HLOOKUP(VLOOKUP($A86,Sheet!$A$7:$DG$148,'TN01-04'!AI$11,0),$H$1:$T$2,2,1)</f>
        <v>#N/A</v>
      </c>
      <c r="AJ86" s="28" t="e">
        <f>HLOOKUP(VLOOKUP($A86,Sheet!$A$7:$DG$148,'TN01-04'!AJ$11,0),$H$1:$T$2,2,1)</f>
        <v>#N/A</v>
      </c>
      <c r="AK86" s="33" t="e">
        <f>IF(VLOOKUP($A86,Sheet!$A$7:$DG$148,'TN01-04'!AK$11,0)="","",VLOOKUP($A86,Sheet!$A$7:$DG$148,'TN01-04'!AK$11,0))</f>
        <v>#N/A</v>
      </c>
      <c r="AL86" s="36" t="e">
        <f>IF(VLOOKUP($A86,Sheet!$A$7:$DG$148,'TN01-04'!AL$11,0)="","",VLOOKUP($A86,Sheet!$A$7:$DG$148,'TN01-04'!AL$11,0))</f>
        <v>#N/A</v>
      </c>
      <c r="AM86" s="28" t="e">
        <f>HLOOKUP(VLOOKUP($A86,Sheet!$A$7:$DG$148,'TN01-04'!AM$11,0),$H$1:$T$2,2,1)</f>
        <v>#N/A</v>
      </c>
      <c r="AN86" s="28" t="e">
        <f>HLOOKUP(VLOOKUP($A86,Sheet!$A$7:$DG$148,'TN01-04'!AN$11,0),$H$1:$T$2,2,1)</f>
        <v>#N/A</v>
      </c>
      <c r="AO86" s="28" t="e">
        <f>HLOOKUP(VLOOKUP($A86,Sheet!$A$7:$DG$148,'TN01-04'!AO$11,0),$H$1:$T$2,2,1)</f>
        <v>#N/A</v>
      </c>
      <c r="AP86" s="28" t="e">
        <f>HLOOKUP(VLOOKUP($A86,Sheet!$A$7:$DG$148,'TN01-04'!AP$11,0),$H$1:$T$2,2,1)</f>
        <v>#N/A</v>
      </c>
      <c r="AQ86" s="28" t="e">
        <f>HLOOKUP(VLOOKUP($A86,Sheet!$A$7:$DG$148,'TN01-04'!AQ$11,0),$H$1:$T$2,2,1)</f>
        <v>#N/A</v>
      </c>
      <c r="AR86" s="28" t="e">
        <f>HLOOKUP(VLOOKUP($A86,Sheet!$A$7:$DG$148,'TN01-04'!AR$11,0),$H$1:$T$2,2,1)</f>
        <v>#N/A</v>
      </c>
      <c r="AS86" s="28" t="e">
        <f>HLOOKUP(VLOOKUP($A86,Sheet!$A$7:$DG$148,'TN01-04'!AS$11,0),$H$1:$T$2,2,1)</f>
        <v>#N/A</v>
      </c>
      <c r="AT86" s="28" t="e">
        <f>HLOOKUP(VLOOKUP($A86,Sheet!$A$7:$DG$148,'TN01-04'!AT$11,0),$H$1:$T$2,2,1)</f>
        <v>#N/A</v>
      </c>
      <c r="AU86" s="28" t="e">
        <f>HLOOKUP(VLOOKUP($A86,Sheet!$A$7:$DG$148,'TN01-04'!AU$11,0),$H$1:$T$2,2,1)</f>
        <v>#N/A</v>
      </c>
      <c r="AV86" s="28" t="e">
        <f>HLOOKUP(VLOOKUP($A86,Sheet!$A$7:$DG$148,'TN01-04'!AV$11,0),$H$1:$T$2,2,1)</f>
        <v>#N/A</v>
      </c>
      <c r="AW86" s="28" t="e">
        <f>HLOOKUP(VLOOKUP($A86,Sheet!$A$7:$DG$148,'TN01-04'!AW$11,0),$H$1:$T$2,2,1)</f>
        <v>#N/A</v>
      </c>
      <c r="AX86" s="28" t="e">
        <f>HLOOKUP(VLOOKUP($A86,Sheet!$A$7:$DG$148,'TN01-04'!AX$11,0),$H$1:$T$2,2,1)</f>
        <v>#N/A</v>
      </c>
      <c r="AY86" s="28" t="e">
        <f>HLOOKUP(VLOOKUP($A86,Sheet!$A$7:$DG$148,'TN01-04'!AY$11,0),$H$1:$T$2,2,1)</f>
        <v>#N/A</v>
      </c>
      <c r="AZ86" s="28" t="e">
        <f>HLOOKUP(VLOOKUP($A86,Sheet!$A$7:$DG$148,'TN01-04'!AZ$11,0),$H$1:$T$2,2,1)</f>
        <v>#N/A</v>
      </c>
      <c r="BA86" s="28" t="e">
        <f>HLOOKUP(VLOOKUP($A86,Sheet!$A$7:$DG$148,'TN01-04'!BA$11,0),$H$1:$T$2,2,1)</f>
        <v>#N/A</v>
      </c>
      <c r="BB86" s="33" t="e">
        <f>IF(VLOOKUP($A86,Sheet!$A$7:$DG$148,'TN01-04'!BB$11,0)="","",VLOOKUP($A86,Sheet!$A$7:$DG$148,'TN01-04'!BB$11,0))</f>
        <v>#N/A</v>
      </c>
      <c r="BC86" s="36" t="e">
        <f>IF(VLOOKUP($A86,Sheet!$A$7:$DG$148,'TN01-04'!BC$11,0)="","",VLOOKUP($A86,Sheet!$A$7:$DG$148,'TN01-04'!BC$11,0))</f>
        <v>#N/A</v>
      </c>
      <c r="BD86" s="28" t="e">
        <f>HLOOKUP(VLOOKUP($A86,Sheet!$A$7:$DG$148,'TN01-04'!BD$11,0),$H$1:$T$2,2,1)</f>
        <v>#N/A</v>
      </c>
      <c r="BE86" s="28" t="e">
        <f>HLOOKUP(VLOOKUP($A86,Sheet!$A$7:$DG$148,'TN01-04'!BE$11,0),$H$1:$T$2,2,1)</f>
        <v>#N/A</v>
      </c>
      <c r="BF86" s="28" t="e">
        <f>HLOOKUP(VLOOKUP($A86,Sheet!$A$7:$DG$148,'TN01-04'!BF$11,0),$H$1:$T$2,2,1)</f>
        <v>#N/A</v>
      </c>
      <c r="BG86" s="28" t="e">
        <f>HLOOKUP(VLOOKUP($A86,Sheet!$A$7:$DG$148,'TN01-04'!BG$11,0),$H$1:$T$2,2,1)</f>
        <v>#N/A</v>
      </c>
      <c r="BH86" s="28" t="e">
        <f>HLOOKUP(VLOOKUP($A86,Sheet!$A$7:$DG$148,'TN01-04'!BH$11,0),$H$1:$T$2,2,1)</f>
        <v>#N/A</v>
      </c>
      <c r="BI86" s="28" t="e">
        <f>HLOOKUP(VLOOKUP($A86,Sheet!$A$7:$DG$148,'TN01-04'!BI$11,0),$H$1:$T$2,2,1)</f>
        <v>#N/A</v>
      </c>
      <c r="BJ86" s="28" t="e">
        <f>HLOOKUP(VLOOKUP($A86,Sheet!$A$7:$DG$148,'TN01-04'!BJ$11,0),$H$1:$T$2,2,1)</f>
        <v>#N/A</v>
      </c>
      <c r="BK86" s="28" t="e">
        <f>HLOOKUP(VLOOKUP($A86,Sheet!$A$7:$DG$148,'TN01-04'!BK$11,0),$H$1:$T$2,2,1)</f>
        <v>#N/A</v>
      </c>
      <c r="BL86" s="28" t="e">
        <f>HLOOKUP(VLOOKUP($A86,Sheet!$A$7:$DG$148,'TN01-04'!BL$11,0),$H$1:$T$2,2,1)</f>
        <v>#N/A</v>
      </c>
      <c r="BM86" s="28" t="e">
        <f>HLOOKUP(VLOOKUP($A86,Sheet!$A$7:$DG$148,'TN01-04'!BM$11,0),$H$1:$T$2,2,1)</f>
        <v>#N/A</v>
      </c>
      <c r="BN86" s="28" t="e">
        <f>HLOOKUP(VLOOKUP($A86,Sheet!$A$7:$DG$148,'TN01-04'!BN$11,0),$H$1:$T$2,2,1)</f>
        <v>#N/A</v>
      </c>
      <c r="BO86" s="28" t="e">
        <f>HLOOKUP(VLOOKUP($A86,Sheet!$A$7:$DG$148,'TN01-04'!BO$11,0),$H$1:$T$2,2,1)</f>
        <v>#N/A</v>
      </c>
      <c r="BP86" s="28" t="e">
        <f>HLOOKUP(VLOOKUP($A86,Sheet!$A$7:$DG$148,'TN01-04'!BP$11,0),$H$1:$T$2,2,1)</f>
        <v>#N/A</v>
      </c>
      <c r="BQ86" s="28" t="e">
        <f>HLOOKUP(VLOOKUP($A86,Sheet!$A$7:$DG$148,'TN01-04'!BQ$11,0),$H$1:$T$2,2,1)</f>
        <v>#N/A</v>
      </c>
      <c r="BR86" s="28" t="e">
        <f>HLOOKUP(VLOOKUP($A86,Sheet!$A$7:$DG$148,'TN01-04'!BR$11,0),$H$1:$T$2,2,1)</f>
        <v>#N/A</v>
      </c>
      <c r="BS86" s="28" t="e">
        <f>HLOOKUP(VLOOKUP($A86,Sheet!$A$7:$DG$148,'TN01-04'!BS$11,0),$H$1:$T$2,2,1)</f>
        <v>#N/A</v>
      </c>
      <c r="BT86" s="28" t="e">
        <f>HLOOKUP(VLOOKUP($A86,Sheet!$A$7:$DG$148,'TN01-04'!BT$11,0),$H$1:$T$2,2,1)</f>
        <v>#N/A</v>
      </c>
      <c r="BU86" s="28" t="e">
        <f>HLOOKUP(VLOOKUP($A86,Sheet!$A$7:$DG$148,'TN01-04'!BU$11,0),$H$1:$T$2,2,1)</f>
        <v>#N/A</v>
      </c>
      <c r="BV86" s="28" t="e">
        <f>HLOOKUP(VLOOKUP($A86,Sheet!$A$7:$DG$148,'TN01-04'!BV$11,0),$H$1:$T$2,2,1)</f>
        <v>#N/A</v>
      </c>
      <c r="BW86" s="28" t="e">
        <f>HLOOKUP(VLOOKUP($A86,Sheet!$A$7:$DG$148,'TN01-04'!BW$11,0),$H$1:$T$2,2,1)</f>
        <v>#N/A</v>
      </c>
      <c r="BX86" s="33" t="e">
        <f>IF(VLOOKUP($A86,Sheet!$A$7:$DG$148,'TN01-04'!BX$11,0)="","",VLOOKUP($A86,Sheet!$A$7:$DG$148,'TN01-04'!BX$11,0))</f>
        <v>#N/A</v>
      </c>
      <c r="BY86" s="36" t="e">
        <f>IF(VLOOKUP($A86,Sheet!$A$7:$DG$148,'TN01-04'!BY$11,0)="","",VLOOKUP($A86,Sheet!$A$7:$DG$148,'TN01-04'!BY$11,0))</f>
        <v>#N/A</v>
      </c>
      <c r="BZ86" s="28" t="e">
        <f>HLOOKUP(VLOOKUP($A86,Sheet!$A$7:$DG$148,'TN01-04'!BZ$11,0),$H$1:$T$2,2,1)</f>
        <v>#N/A</v>
      </c>
      <c r="CA86" s="28" t="e">
        <f>HLOOKUP(VLOOKUP($A86,Sheet!$A$7:$DG$148,'TN01-04'!CA$11,0),$H$1:$T$2,2,1)</f>
        <v>#N/A</v>
      </c>
      <c r="CB86" s="28" t="e">
        <f>HLOOKUP(VLOOKUP($A86,Sheet!$A$7:$DG$148,'TN01-04'!CB$11,0),$H$1:$T$2,2,1)</f>
        <v>#N/A</v>
      </c>
      <c r="CC86" s="28" t="e">
        <f>HLOOKUP(VLOOKUP($A86,Sheet!$A$7:$DG$148,'TN01-04'!CC$11,0),$H$1:$T$2,2,1)</f>
        <v>#N/A</v>
      </c>
      <c r="CD86" s="28" t="e">
        <f>HLOOKUP(VLOOKUP($A86,Sheet!$A$7:$DG$148,'TN01-04'!CD$11,0),$H$1:$T$2,2,1)</f>
        <v>#N/A</v>
      </c>
      <c r="CE86" s="28" t="e">
        <f>HLOOKUP(VLOOKUP($A86,Sheet!$A$7:$DG$148,'TN01-04'!CE$11,0),$H$1:$T$2,2,1)</f>
        <v>#N/A</v>
      </c>
      <c r="CF86" s="28" t="e">
        <f>HLOOKUP(VLOOKUP($A86,Sheet!$A$7:$DG$148,'TN01-04'!CF$11,0),$H$1:$T$2,2,1)</f>
        <v>#N/A</v>
      </c>
      <c r="CG86" s="28" t="e">
        <f>HLOOKUP(VLOOKUP($A86,Sheet!$A$7:$DG$148,'TN01-04'!CG$11,0),$H$1:$T$2,2,1)</f>
        <v>#N/A</v>
      </c>
      <c r="CH86" s="28" t="e">
        <f>HLOOKUP(VLOOKUP($A86,Sheet!$A$7:$DG$148,'TN01-04'!CH$11,0),$H$1:$T$2,2,1)</f>
        <v>#N/A</v>
      </c>
      <c r="CI86" s="28" t="e">
        <f>HLOOKUP(VLOOKUP($A86,Sheet!$A$7:$DG$148,'TN01-04'!CI$11,0),$H$1:$T$2,2,1)</f>
        <v>#N/A</v>
      </c>
      <c r="CJ86" s="28" t="e">
        <f>HLOOKUP(VLOOKUP($A86,Sheet!$A$7:$DG$148,'TN01-04'!CJ$11,0),$H$1:$T$2,2,1)</f>
        <v>#N/A</v>
      </c>
      <c r="CK86" s="28" t="e">
        <f>HLOOKUP(VLOOKUP($A86,Sheet!$A$7:$DG$148,'TN01-04'!CK$11,0),$H$1:$T$2,2,1)</f>
        <v>#N/A</v>
      </c>
      <c r="CL86" s="28" t="e">
        <f>HLOOKUP(VLOOKUP($A86,Sheet!$A$7:$DG$148,'TN01-04'!CL$11,0),$H$1:$T$2,2,1)</f>
        <v>#N/A</v>
      </c>
      <c r="CM86" s="28" t="e">
        <f>HLOOKUP(VLOOKUP($A86,Sheet!$A$7:$DG$148,'TN01-04'!CM$11,0),$H$1:$T$2,2,1)</f>
        <v>#N/A</v>
      </c>
      <c r="CN86" s="28" t="e">
        <f>HLOOKUP(VLOOKUP($A86,Sheet!$A$7:$DG$148,'TN01-04'!CN$11,0),$H$1:$T$2,2,1)</f>
        <v>#N/A</v>
      </c>
      <c r="CO86" s="28" t="e">
        <f>HLOOKUP(VLOOKUP($A86,Sheet!$A$7:$DG$148,'TN01-04'!CO$11,0),$H$1:$T$2,2,1)</f>
        <v>#N/A</v>
      </c>
      <c r="CP86" s="28" t="e">
        <f>HLOOKUP(VLOOKUP($A86,Sheet!$A$7:$DG$148,'TN01-04'!CP$11,0),$H$1:$T$2,2,1)</f>
        <v>#N/A</v>
      </c>
      <c r="CQ86" s="28" t="e">
        <f>HLOOKUP(VLOOKUP($A86,Sheet!$A$7:$DG$148,'TN01-04'!CQ$11,0),$H$1:$T$2,2,1)</f>
        <v>#N/A</v>
      </c>
      <c r="CR86" s="28" t="e">
        <f>HLOOKUP(VLOOKUP($A86,Sheet!$A$7:$DG$148,'TN01-04'!CR$11,0),$H$1:$T$2,2,1)</f>
        <v>#N/A</v>
      </c>
      <c r="CS86" s="33" t="e">
        <f>IF(VLOOKUP($A86,Sheet!$A$7:$DG$148,'TN01-04'!CS$11,0)="","",VLOOKUP($A86,Sheet!$A$7:$DG$148,'TN01-04'!CS$11,0))</f>
        <v>#N/A</v>
      </c>
      <c r="CT86" s="36" t="e">
        <f>IF(VLOOKUP($A86,Sheet!$A$7:$DG$148,'TN01-04'!CT$11,0)="","",VLOOKUP($A86,Sheet!$A$7:$DG$148,'TN01-04'!CT$11,0))</f>
        <v>#N/A</v>
      </c>
      <c r="CU86" s="38" t="e">
        <f t="shared" si="11"/>
        <v>#N/A</v>
      </c>
      <c r="CV86" s="38" t="e">
        <f t="shared" si="11"/>
        <v>#N/A</v>
      </c>
      <c r="CW86" s="38">
        <f t="shared" si="12"/>
        <v>0</v>
      </c>
      <c r="CX86" s="38" t="e">
        <f t="shared" si="13"/>
        <v>#N/A</v>
      </c>
      <c r="CY86" s="38" t="e">
        <f t="shared" si="14"/>
        <v>#N/A</v>
      </c>
      <c r="CZ86" s="38"/>
      <c r="DA86" s="28" t="e">
        <f>HLOOKUP(VLOOKUP($A86,Sheet!$A$7:$DG$148,'TN01-04'!DA$11,0),$H$1:$T$2,2,1)</f>
        <v>#N/A</v>
      </c>
      <c r="DB86" s="28" t="e">
        <f>HLOOKUP(VLOOKUP($A86,Sheet!$A$7:$DG$148,'TN01-04'!DB$11,0),$H$1:$T$2,2,1)</f>
        <v>#N/A</v>
      </c>
      <c r="DC86" s="28" t="e">
        <f>HLOOKUP(VLOOKUP($A86,Sheet!$A$7:$DG$148,'TN01-04'!DC$11,0),$H$1:$T$2,2,1)</f>
        <v>#N/A</v>
      </c>
      <c r="DD86" s="28" t="e">
        <f>HLOOKUP(VLOOKUP($A86,Sheet!$A$7:$DG$148,'TN01-04'!DD$11,0),$H$1:$T$2,2,1)</f>
        <v>#N/A</v>
      </c>
      <c r="DE86" s="38"/>
      <c r="DF86" s="38" t="e">
        <f t="shared" si="15"/>
        <v>#N/A</v>
      </c>
      <c r="DG86" s="38"/>
      <c r="DH86" s="33" t="e">
        <f>IF(VLOOKUP($A86,Sheet!$A$7:$DG$148,'TN01-04'!DH$11,0)="","",VLOOKUP($A86,Sheet!$A$7:$DG$148,'TN01-04'!DH$11,0))</f>
        <v>#N/A</v>
      </c>
      <c r="DI86" s="36" t="e">
        <f>IF(VLOOKUP($A86,Sheet!$A$7:$DG$148,'TN01-04'!DI$11,0)="","",VLOOKUP($A86,Sheet!$A$7:$DG$148,'TN01-04'!DI$11,0))</f>
        <v>#N/A</v>
      </c>
      <c r="DJ86" s="38" t="e">
        <f t="shared" si="16"/>
        <v>#N/A</v>
      </c>
      <c r="DK86" s="38" t="e">
        <f t="shared" si="17"/>
        <v>#N/A</v>
      </c>
      <c r="DL86" s="38" t="e">
        <f t="shared" si="18"/>
        <v>#N/A</v>
      </c>
      <c r="DM86" s="38"/>
      <c r="DN86" s="33" t="e">
        <f>IF(VLOOKUP($A86,Sheet!$A$7:$DG$148,'TN01-04'!DN$11,0)="","",VLOOKUP($A86,Sheet!$A$7:$DG$148,'TN01-04'!DN$11,0))</f>
        <v>#N/A</v>
      </c>
      <c r="DO86" s="36" t="e">
        <f>IF(VLOOKUP($A86,Sheet!$A$7:$DG$148,'TN01-04'!DO$11,0)="","",VLOOKUP($A86,Sheet!$A$7:$DG$148,'TN01-04'!DO$11,0))</f>
        <v>#N/A</v>
      </c>
      <c r="DP86" s="28" t="e">
        <f>IF(VLOOKUP($A86,Sheet!$A$7:$DG$148,'TN01-04'!DP$11,0)="","",VLOOKUP($A86,Sheet!$A$7:$DG$148,'TN01-04'!DP$11,0))</f>
        <v>#N/A</v>
      </c>
      <c r="DQ86" s="28" t="e">
        <f>IF(VLOOKUP($A86,Sheet!$A$7:$DG$148,'TN01-04'!DQ$11,0)="","",VLOOKUP($A86,Sheet!$A$7:$DG$148,'TN01-04'!DQ$11,0))</f>
        <v>#N/A</v>
      </c>
      <c r="DR86" s="28" t="e">
        <f>IF(VLOOKUP($A86,Sheet!$A$7:$DG$148,'TN01-04'!DR$11,0)="","",VLOOKUP($A86,Sheet!$A$7:$DG$148,'TN01-04'!DR$11,0))</f>
        <v>#N/A</v>
      </c>
      <c r="DS86" s="28" t="e">
        <f>IF(VLOOKUP($A86,Sheet!$A$7:$DG$148,'TN01-04'!DS$11,0)="","",VLOOKUP($A86,Sheet!$A$7:$DG$148,'TN01-04'!DS$11,0))</f>
        <v>#N/A</v>
      </c>
      <c r="DT86" s="28" t="e">
        <f>IF(VLOOKUP($A86,Sheet!$A$7:$DG$148,'TN01-04'!DT$11,0)="","",VLOOKUP($A86,Sheet!$A$7:$DG$148,'TN01-04'!DT$11,0))</f>
        <v>#N/A</v>
      </c>
      <c r="DU86" s="42" t="e">
        <f t="shared" si="19"/>
        <v>#N/A</v>
      </c>
    </row>
    <row r="87" spans="1:125" ht="15.95" customHeight="1" x14ac:dyDescent="0.2">
      <c r="A87" s="25">
        <v>2221727332</v>
      </c>
      <c r="B87" s="26" t="s">
        <v>29</v>
      </c>
      <c r="C87" s="26" t="s">
        <v>85</v>
      </c>
      <c r="D87" s="26" t="s">
        <v>156</v>
      </c>
      <c r="E87" s="27">
        <v>36089</v>
      </c>
      <c r="F87" s="26" t="s">
        <v>210</v>
      </c>
      <c r="G87" s="26" t="s">
        <v>212</v>
      </c>
      <c r="H87" s="28" t="e">
        <f>HLOOKUP(VLOOKUP($A87,Sheet!$A$7:$DG$148,'TN01-04'!H$11,0),$H$1:$T$2,2,1)</f>
        <v>#N/A</v>
      </c>
      <c r="I87" s="28" t="e">
        <f>HLOOKUP(VLOOKUP($A87,Sheet!$A$7:$DG$148,'TN01-04'!I$11,0),$H$1:$T$2,2,1)</f>
        <v>#N/A</v>
      </c>
      <c r="J87" s="28" t="e">
        <f>HLOOKUP(VLOOKUP($A87,Sheet!$A$7:$DG$148,'TN01-04'!J$11,0),$H$1:$T$2,2,1)</f>
        <v>#N/A</v>
      </c>
      <c r="K87" s="28" t="e">
        <f>HLOOKUP(VLOOKUP($A87,Sheet!$A$7:$DG$148,'TN01-04'!K$11,0),$H$1:$T$2,2,1)</f>
        <v>#N/A</v>
      </c>
      <c r="L87" s="28" t="e">
        <f>HLOOKUP(VLOOKUP($A87,Sheet!$A$7:$DG$148,'TN01-04'!L$11,0),$H$1:$T$2,2,1)</f>
        <v>#N/A</v>
      </c>
      <c r="M87" s="28" t="e">
        <f>HLOOKUP(VLOOKUP($A87,Sheet!$A$7:$DG$148,'TN01-04'!M$11,0),$H$1:$T$2,2,1)</f>
        <v>#N/A</v>
      </c>
      <c r="N87" s="28" t="e">
        <f>HLOOKUP(VLOOKUP($A87,Sheet!$A$7:$DG$148,'TN01-04'!N$11,0),$H$1:$T$2,2,1)</f>
        <v>#N/A</v>
      </c>
      <c r="O87" s="28" t="e">
        <f>HLOOKUP(VLOOKUP($A87,Sheet!$A$7:$DG$148,'TN01-04'!O$11,0),$H$1:$T$2,2,1)</f>
        <v>#N/A</v>
      </c>
      <c r="P87" s="28" t="e">
        <f>HLOOKUP(VLOOKUP($A87,Sheet!$A$7:$DG$148,'TN01-04'!P$11,0),$H$1:$T$2,2,1)</f>
        <v>#N/A</v>
      </c>
      <c r="Q87" s="28" t="e">
        <f>HLOOKUP(VLOOKUP($A87,Sheet!$A$7:$DG$148,'TN01-04'!Q$11,0),$H$1:$T$2,2,1)</f>
        <v>#N/A</v>
      </c>
      <c r="R87" s="28" t="e">
        <f>HLOOKUP(VLOOKUP($A87,Sheet!$A$7:$DG$148,'TN01-04'!R$11,0),$H$1:$T$2,2,1)</f>
        <v>#N/A</v>
      </c>
      <c r="S87" s="28" t="e">
        <f>HLOOKUP(VLOOKUP($A87,Sheet!$A$7:$DG$148,'TN01-04'!S$11,0),$H$1:$T$2,2,1)</f>
        <v>#N/A</v>
      </c>
      <c r="T87" s="28" t="e">
        <f>HLOOKUP(VLOOKUP($A87,Sheet!$A$7:$DG$148,'TN01-04'!T$11,0),$H$1:$T$2,2,1)</f>
        <v>#N/A</v>
      </c>
      <c r="U87" s="28" t="e">
        <f>HLOOKUP(VLOOKUP($A87,Sheet!$A$7:$DG$148,'TN01-04'!U$11,0),$H$1:$T$2,2,1)</f>
        <v>#N/A</v>
      </c>
      <c r="V87" s="28" t="e">
        <f>HLOOKUP(VLOOKUP($A87,Sheet!$A$7:$DG$148,'TN01-04'!V$11,0),$H$1:$T$2,2,1)</f>
        <v>#N/A</v>
      </c>
      <c r="W87" s="28" t="e">
        <f>HLOOKUP(VLOOKUP($A87,Sheet!$A$7:$DG$148,'TN01-04'!W$11,0),$H$1:$T$2,2,1)</f>
        <v>#N/A</v>
      </c>
      <c r="X87" s="28" t="e">
        <f>HLOOKUP(VLOOKUP($A87,Sheet!$A$7:$DG$148,'TN01-04'!X$11,0),$H$1:$T$2,2,1)</f>
        <v>#N/A</v>
      </c>
      <c r="Y87" s="28" t="e">
        <f>HLOOKUP(VLOOKUP($A87,Sheet!$A$7:$DG$148,'TN01-04'!Y$11,0),$H$1:$T$2,2,1)</f>
        <v>#N/A</v>
      </c>
      <c r="Z87" s="28" t="e">
        <f>HLOOKUP(VLOOKUP($A87,Sheet!$A$7:$DG$148,'TN01-04'!Z$11,0),$H$1:$T$2,2,1)</f>
        <v>#N/A</v>
      </c>
      <c r="AA87" s="28" t="e">
        <f>HLOOKUP(VLOOKUP($A87,Sheet!$A$7:$DG$148,'TN01-04'!AA$11,0),$H$1:$T$2,2,1)</f>
        <v>#N/A</v>
      </c>
      <c r="AB87" s="28" t="e">
        <f>HLOOKUP(VLOOKUP($A87,Sheet!$A$7:$DG$148,'TN01-04'!AB$11,0),$H$1:$T$2,2,1)</f>
        <v>#N/A</v>
      </c>
      <c r="AC87" s="28" t="e">
        <f>HLOOKUP(VLOOKUP($A87,Sheet!$A$7:$DG$148,'TN01-04'!AC$11,0),$H$1:$T$2,2,1)</f>
        <v>#N/A</v>
      </c>
      <c r="AD87" s="28" t="e">
        <f>HLOOKUP(VLOOKUP($A87,Sheet!$A$7:$DG$148,'TN01-04'!AD$11,0),$H$1:$T$2,2,1)</f>
        <v>#N/A</v>
      </c>
      <c r="AE87" s="28" t="e">
        <f>HLOOKUP(VLOOKUP($A87,Sheet!$A$7:$DG$148,'TN01-04'!AE$11,0),$H$1:$T$2,2,1)</f>
        <v>#N/A</v>
      </c>
      <c r="AF87" s="28" t="e">
        <f>HLOOKUP(VLOOKUP($A87,Sheet!$A$7:$DG$148,'TN01-04'!AF$11,0),$H$1:$T$2,2,1)</f>
        <v>#N/A</v>
      </c>
      <c r="AG87" s="28" t="e">
        <f>HLOOKUP(VLOOKUP($A87,Sheet!$A$7:$DG$148,'TN01-04'!AG$11,0),$H$1:$T$2,2,1)</f>
        <v>#N/A</v>
      </c>
      <c r="AH87" s="28" t="e">
        <f>HLOOKUP(VLOOKUP($A87,Sheet!$A$7:$DG$148,'TN01-04'!AH$11,0),$H$1:$T$2,2,1)</f>
        <v>#N/A</v>
      </c>
      <c r="AI87" s="28" t="e">
        <f>HLOOKUP(VLOOKUP($A87,Sheet!$A$7:$DG$148,'TN01-04'!AI$11,0),$H$1:$T$2,2,1)</f>
        <v>#N/A</v>
      </c>
      <c r="AJ87" s="28" t="e">
        <f>HLOOKUP(VLOOKUP($A87,Sheet!$A$7:$DG$148,'TN01-04'!AJ$11,0),$H$1:$T$2,2,1)</f>
        <v>#N/A</v>
      </c>
      <c r="AK87" s="33" t="e">
        <f>IF(VLOOKUP($A87,Sheet!$A$7:$DG$148,'TN01-04'!AK$11,0)="","",VLOOKUP($A87,Sheet!$A$7:$DG$148,'TN01-04'!AK$11,0))</f>
        <v>#N/A</v>
      </c>
      <c r="AL87" s="36" t="e">
        <f>IF(VLOOKUP($A87,Sheet!$A$7:$DG$148,'TN01-04'!AL$11,0)="","",VLOOKUP($A87,Sheet!$A$7:$DG$148,'TN01-04'!AL$11,0))</f>
        <v>#N/A</v>
      </c>
      <c r="AM87" s="28" t="e">
        <f>HLOOKUP(VLOOKUP($A87,Sheet!$A$7:$DG$148,'TN01-04'!AM$11,0),$H$1:$T$2,2,1)</f>
        <v>#N/A</v>
      </c>
      <c r="AN87" s="28" t="e">
        <f>HLOOKUP(VLOOKUP($A87,Sheet!$A$7:$DG$148,'TN01-04'!AN$11,0),$H$1:$T$2,2,1)</f>
        <v>#N/A</v>
      </c>
      <c r="AO87" s="28" t="e">
        <f>HLOOKUP(VLOOKUP($A87,Sheet!$A$7:$DG$148,'TN01-04'!AO$11,0),$H$1:$T$2,2,1)</f>
        <v>#N/A</v>
      </c>
      <c r="AP87" s="28" t="e">
        <f>HLOOKUP(VLOOKUP($A87,Sheet!$A$7:$DG$148,'TN01-04'!AP$11,0),$H$1:$T$2,2,1)</f>
        <v>#N/A</v>
      </c>
      <c r="AQ87" s="28" t="e">
        <f>HLOOKUP(VLOOKUP($A87,Sheet!$A$7:$DG$148,'TN01-04'!AQ$11,0),$H$1:$T$2,2,1)</f>
        <v>#N/A</v>
      </c>
      <c r="AR87" s="28" t="e">
        <f>HLOOKUP(VLOOKUP($A87,Sheet!$A$7:$DG$148,'TN01-04'!AR$11,0),$H$1:$T$2,2,1)</f>
        <v>#N/A</v>
      </c>
      <c r="AS87" s="28" t="e">
        <f>HLOOKUP(VLOOKUP($A87,Sheet!$A$7:$DG$148,'TN01-04'!AS$11,0),$H$1:$T$2,2,1)</f>
        <v>#N/A</v>
      </c>
      <c r="AT87" s="28" t="e">
        <f>HLOOKUP(VLOOKUP($A87,Sheet!$A$7:$DG$148,'TN01-04'!AT$11,0),$H$1:$T$2,2,1)</f>
        <v>#N/A</v>
      </c>
      <c r="AU87" s="28" t="e">
        <f>HLOOKUP(VLOOKUP($A87,Sheet!$A$7:$DG$148,'TN01-04'!AU$11,0),$H$1:$T$2,2,1)</f>
        <v>#N/A</v>
      </c>
      <c r="AV87" s="28" t="e">
        <f>HLOOKUP(VLOOKUP($A87,Sheet!$A$7:$DG$148,'TN01-04'!AV$11,0),$H$1:$T$2,2,1)</f>
        <v>#N/A</v>
      </c>
      <c r="AW87" s="28" t="e">
        <f>HLOOKUP(VLOOKUP($A87,Sheet!$A$7:$DG$148,'TN01-04'!AW$11,0),$H$1:$T$2,2,1)</f>
        <v>#N/A</v>
      </c>
      <c r="AX87" s="28" t="e">
        <f>HLOOKUP(VLOOKUP($A87,Sheet!$A$7:$DG$148,'TN01-04'!AX$11,0),$H$1:$T$2,2,1)</f>
        <v>#N/A</v>
      </c>
      <c r="AY87" s="28" t="e">
        <f>HLOOKUP(VLOOKUP($A87,Sheet!$A$7:$DG$148,'TN01-04'!AY$11,0),$H$1:$T$2,2,1)</f>
        <v>#N/A</v>
      </c>
      <c r="AZ87" s="28" t="e">
        <f>HLOOKUP(VLOOKUP($A87,Sheet!$A$7:$DG$148,'TN01-04'!AZ$11,0),$H$1:$T$2,2,1)</f>
        <v>#N/A</v>
      </c>
      <c r="BA87" s="28" t="e">
        <f>HLOOKUP(VLOOKUP($A87,Sheet!$A$7:$DG$148,'TN01-04'!BA$11,0),$H$1:$T$2,2,1)</f>
        <v>#N/A</v>
      </c>
      <c r="BB87" s="33" t="e">
        <f>IF(VLOOKUP($A87,Sheet!$A$7:$DG$148,'TN01-04'!BB$11,0)="","",VLOOKUP($A87,Sheet!$A$7:$DG$148,'TN01-04'!BB$11,0))</f>
        <v>#N/A</v>
      </c>
      <c r="BC87" s="36" t="e">
        <f>IF(VLOOKUP($A87,Sheet!$A$7:$DG$148,'TN01-04'!BC$11,0)="","",VLOOKUP($A87,Sheet!$A$7:$DG$148,'TN01-04'!BC$11,0))</f>
        <v>#N/A</v>
      </c>
      <c r="BD87" s="28" t="e">
        <f>HLOOKUP(VLOOKUP($A87,Sheet!$A$7:$DG$148,'TN01-04'!BD$11,0),$H$1:$T$2,2,1)</f>
        <v>#N/A</v>
      </c>
      <c r="BE87" s="28" t="e">
        <f>HLOOKUP(VLOOKUP($A87,Sheet!$A$7:$DG$148,'TN01-04'!BE$11,0),$H$1:$T$2,2,1)</f>
        <v>#N/A</v>
      </c>
      <c r="BF87" s="28" t="e">
        <f>HLOOKUP(VLOOKUP($A87,Sheet!$A$7:$DG$148,'TN01-04'!BF$11,0),$H$1:$T$2,2,1)</f>
        <v>#N/A</v>
      </c>
      <c r="BG87" s="28" t="e">
        <f>HLOOKUP(VLOOKUP($A87,Sheet!$A$7:$DG$148,'TN01-04'!BG$11,0),$H$1:$T$2,2,1)</f>
        <v>#N/A</v>
      </c>
      <c r="BH87" s="28" t="e">
        <f>HLOOKUP(VLOOKUP($A87,Sheet!$A$7:$DG$148,'TN01-04'!BH$11,0),$H$1:$T$2,2,1)</f>
        <v>#N/A</v>
      </c>
      <c r="BI87" s="28" t="e">
        <f>HLOOKUP(VLOOKUP($A87,Sheet!$A$7:$DG$148,'TN01-04'!BI$11,0),$H$1:$T$2,2,1)</f>
        <v>#N/A</v>
      </c>
      <c r="BJ87" s="28" t="e">
        <f>HLOOKUP(VLOOKUP($A87,Sheet!$A$7:$DG$148,'TN01-04'!BJ$11,0),$H$1:$T$2,2,1)</f>
        <v>#N/A</v>
      </c>
      <c r="BK87" s="28" t="e">
        <f>HLOOKUP(VLOOKUP($A87,Sheet!$A$7:$DG$148,'TN01-04'!BK$11,0),$H$1:$T$2,2,1)</f>
        <v>#N/A</v>
      </c>
      <c r="BL87" s="28" t="e">
        <f>HLOOKUP(VLOOKUP($A87,Sheet!$A$7:$DG$148,'TN01-04'!BL$11,0),$H$1:$T$2,2,1)</f>
        <v>#N/A</v>
      </c>
      <c r="BM87" s="28" t="e">
        <f>HLOOKUP(VLOOKUP($A87,Sheet!$A$7:$DG$148,'TN01-04'!BM$11,0),$H$1:$T$2,2,1)</f>
        <v>#N/A</v>
      </c>
      <c r="BN87" s="28" t="e">
        <f>HLOOKUP(VLOOKUP($A87,Sheet!$A$7:$DG$148,'TN01-04'!BN$11,0),$H$1:$T$2,2,1)</f>
        <v>#N/A</v>
      </c>
      <c r="BO87" s="28" t="e">
        <f>HLOOKUP(VLOOKUP($A87,Sheet!$A$7:$DG$148,'TN01-04'!BO$11,0),$H$1:$T$2,2,1)</f>
        <v>#N/A</v>
      </c>
      <c r="BP87" s="28" t="e">
        <f>HLOOKUP(VLOOKUP($A87,Sheet!$A$7:$DG$148,'TN01-04'!BP$11,0),$H$1:$T$2,2,1)</f>
        <v>#N/A</v>
      </c>
      <c r="BQ87" s="28" t="e">
        <f>HLOOKUP(VLOOKUP($A87,Sheet!$A$7:$DG$148,'TN01-04'!BQ$11,0),$H$1:$T$2,2,1)</f>
        <v>#N/A</v>
      </c>
      <c r="BR87" s="28" t="e">
        <f>HLOOKUP(VLOOKUP($A87,Sheet!$A$7:$DG$148,'TN01-04'!BR$11,0),$H$1:$T$2,2,1)</f>
        <v>#N/A</v>
      </c>
      <c r="BS87" s="28" t="e">
        <f>HLOOKUP(VLOOKUP($A87,Sheet!$A$7:$DG$148,'TN01-04'!BS$11,0),$H$1:$T$2,2,1)</f>
        <v>#N/A</v>
      </c>
      <c r="BT87" s="28" t="e">
        <f>HLOOKUP(VLOOKUP($A87,Sheet!$A$7:$DG$148,'TN01-04'!BT$11,0),$H$1:$T$2,2,1)</f>
        <v>#N/A</v>
      </c>
      <c r="BU87" s="28" t="e">
        <f>HLOOKUP(VLOOKUP($A87,Sheet!$A$7:$DG$148,'TN01-04'!BU$11,0),$H$1:$T$2,2,1)</f>
        <v>#N/A</v>
      </c>
      <c r="BV87" s="28" t="e">
        <f>HLOOKUP(VLOOKUP($A87,Sheet!$A$7:$DG$148,'TN01-04'!BV$11,0),$H$1:$T$2,2,1)</f>
        <v>#N/A</v>
      </c>
      <c r="BW87" s="28" t="e">
        <f>HLOOKUP(VLOOKUP($A87,Sheet!$A$7:$DG$148,'TN01-04'!BW$11,0),$H$1:$T$2,2,1)</f>
        <v>#N/A</v>
      </c>
      <c r="BX87" s="33" t="e">
        <f>IF(VLOOKUP($A87,Sheet!$A$7:$DG$148,'TN01-04'!BX$11,0)="","",VLOOKUP($A87,Sheet!$A$7:$DG$148,'TN01-04'!BX$11,0))</f>
        <v>#N/A</v>
      </c>
      <c r="BY87" s="36" t="e">
        <f>IF(VLOOKUP($A87,Sheet!$A$7:$DG$148,'TN01-04'!BY$11,0)="","",VLOOKUP($A87,Sheet!$A$7:$DG$148,'TN01-04'!BY$11,0))</f>
        <v>#N/A</v>
      </c>
      <c r="BZ87" s="28" t="e">
        <f>HLOOKUP(VLOOKUP($A87,Sheet!$A$7:$DG$148,'TN01-04'!BZ$11,0),$H$1:$T$2,2,1)</f>
        <v>#N/A</v>
      </c>
      <c r="CA87" s="28" t="e">
        <f>HLOOKUP(VLOOKUP($A87,Sheet!$A$7:$DG$148,'TN01-04'!CA$11,0),$H$1:$T$2,2,1)</f>
        <v>#N/A</v>
      </c>
      <c r="CB87" s="28" t="e">
        <f>HLOOKUP(VLOOKUP($A87,Sheet!$A$7:$DG$148,'TN01-04'!CB$11,0),$H$1:$T$2,2,1)</f>
        <v>#N/A</v>
      </c>
      <c r="CC87" s="28" t="e">
        <f>HLOOKUP(VLOOKUP($A87,Sheet!$A$7:$DG$148,'TN01-04'!CC$11,0),$H$1:$T$2,2,1)</f>
        <v>#N/A</v>
      </c>
      <c r="CD87" s="28" t="e">
        <f>HLOOKUP(VLOOKUP($A87,Sheet!$A$7:$DG$148,'TN01-04'!CD$11,0),$H$1:$T$2,2,1)</f>
        <v>#N/A</v>
      </c>
      <c r="CE87" s="28" t="e">
        <f>HLOOKUP(VLOOKUP($A87,Sheet!$A$7:$DG$148,'TN01-04'!CE$11,0),$H$1:$T$2,2,1)</f>
        <v>#N/A</v>
      </c>
      <c r="CF87" s="28" t="e">
        <f>HLOOKUP(VLOOKUP($A87,Sheet!$A$7:$DG$148,'TN01-04'!CF$11,0),$H$1:$T$2,2,1)</f>
        <v>#N/A</v>
      </c>
      <c r="CG87" s="28" t="e">
        <f>HLOOKUP(VLOOKUP($A87,Sheet!$A$7:$DG$148,'TN01-04'!CG$11,0),$H$1:$T$2,2,1)</f>
        <v>#N/A</v>
      </c>
      <c r="CH87" s="28" t="e">
        <f>HLOOKUP(VLOOKUP($A87,Sheet!$A$7:$DG$148,'TN01-04'!CH$11,0),$H$1:$T$2,2,1)</f>
        <v>#N/A</v>
      </c>
      <c r="CI87" s="28" t="e">
        <f>HLOOKUP(VLOOKUP($A87,Sheet!$A$7:$DG$148,'TN01-04'!CI$11,0),$H$1:$T$2,2,1)</f>
        <v>#N/A</v>
      </c>
      <c r="CJ87" s="28" t="e">
        <f>HLOOKUP(VLOOKUP($A87,Sheet!$A$7:$DG$148,'TN01-04'!CJ$11,0),$H$1:$T$2,2,1)</f>
        <v>#N/A</v>
      </c>
      <c r="CK87" s="28" t="e">
        <f>HLOOKUP(VLOOKUP($A87,Sheet!$A$7:$DG$148,'TN01-04'!CK$11,0),$H$1:$T$2,2,1)</f>
        <v>#N/A</v>
      </c>
      <c r="CL87" s="28" t="e">
        <f>HLOOKUP(VLOOKUP($A87,Sheet!$A$7:$DG$148,'TN01-04'!CL$11,0),$H$1:$T$2,2,1)</f>
        <v>#N/A</v>
      </c>
      <c r="CM87" s="28" t="e">
        <f>HLOOKUP(VLOOKUP($A87,Sheet!$A$7:$DG$148,'TN01-04'!CM$11,0),$H$1:$T$2,2,1)</f>
        <v>#N/A</v>
      </c>
      <c r="CN87" s="28" t="e">
        <f>HLOOKUP(VLOOKUP($A87,Sheet!$A$7:$DG$148,'TN01-04'!CN$11,0),$H$1:$T$2,2,1)</f>
        <v>#N/A</v>
      </c>
      <c r="CO87" s="28" t="e">
        <f>HLOOKUP(VLOOKUP($A87,Sheet!$A$7:$DG$148,'TN01-04'!CO$11,0),$H$1:$T$2,2,1)</f>
        <v>#N/A</v>
      </c>
      <c r="CP87" s="28" t="e">
        <f>HLOOKUP(VLOOKUP($A87,Sheet!$A$7:$DG$148,'TN01-04'!CP$11,0),$H$1:$T$2,2,1)</f>
        <v>#N/A</v>
      </c>
      <c r="CQ87" s="28" t="e">
        <f>HLOOKUP(VLOOKUP($A87,Sheet!$A$7:$DG$148,'TN01-04'!CQ$11,0),$H$1:$T$2,2,1)</f>
        <v>#N/A</v>
      </c>
      <c r="CR87" s="28" t="e">
        <f>HLOOKUP(VLOOKUP($A87,Sheet!$A$7:$DG$148,'TN01-04'!CR$11,0),$H$1:$T$2,2,1)</f>
        <v>#N/A</v>
      </c>
      <c r="CS87" s="33" t="e">
        <f>IF(VLOOKUP($A87,Sheet!$A$7:$DG$148,'TN01-04'!CS$11,0)="","",VLOOKUP($A87,Sheet!$A$7:$DG$148,'TN01-04'!CS$11,0))</f>
        <v>#N/A</v>
      </c>
      <c r="CT87" s="36" t="e">
        <f>IF(VLOOKUP($A87,Sheet!$A$7:$DG$148,'TN01-04'!CT$11,0)="","",VLOOKUP($A87,Sheet!$A$7:$DG$148,'TN01-04'!CT$11,0))</f>
        <v>#N/A</v>
      </c>
      <c r="CU87" s="38" t="e">
        <f t="shared" si="11"/>
        <v>#N/A</v>
      </c>
      <c r="CV87" s="38" t="e">
        <f t="shared" si="11"/>
        <v>#N/A</v>
      </c>
      <c r="CW87" s="38">
        <f t="shared" si="12"/>
        <v>0</v>
      </c>
      <c r="CX87" s="38" t="e">
        <f t="shared" si="13"/>
        <v>#N/A</v>
      </c>
      <c r="CY87" s="38" t="e">
        <f t="shared" si="14"/>
        <v>#N/A</v>
      </c>
      <c r="CZ87" s="38"/>
      <c r="DA87" s="28" t="e">
        <f>HLOOKUP(VLOOKUP($A87,Sheet!$A$7:$DG$148,'TN01-04'!DA$11,0),$H$1:$T$2,2,1)</f>
        <v>#N/A</v>
      </c>
      <c r="DB87" s="28" t="e">
        <f>HLOOKUP(VLOOKUP($A87,Sheet!$A$7:$DG$148,'TN01-04'!DB$11,0),$H$1:$T$2,2,1)</f>
        <v>#N/A</v>
      </c>
      <c r="DC87" s="28" t="e">
        <f>HLOOKUP(VLOOKUP($A87,Sheet!$A$7:$DG$148,'TN01-04'!DC$11,0),$H$1:$T$2,2,1)</f>
        <v>#N/A</v>
      </c>
      <c r="DD87" s="28" t="e">
        <f>HLOOKUP(VLOOKUP($A87,Sheet!$A$7:$DG$148,'TN01-04'!DD$11,0),$H$1:$T$2,2,1)</f>
        <v>#N/A</v>
      </c>
      <c r="DE87" s="38"/>
      <c r="DF87" s="38" t="e">
        <f t="shared" si="15"/>
        <v>#N/A</v>
      </c>
      <c r="DG87" s="38"/>
      <c r="DH87" s="33" t="e">
        <f>IF(VLOOKUP($A87,Sheet!$A$7:$DG$148,'TN01-04'!DH$11,0)="","",VLOOKUP($A87,Sheet!$A$7:$DG$148,'TN01-04'!DH$11,0))</f>
        <v>#N/A</v>
      </c>
      <c r="DI87" s="36" t="e">
        <f>IF(VLOOKUP($A87,Sheet!$A$7:$DG$148,'TN01-04'!DI$11,0)="","",VLOOKUP($A87,Sheet!$A$7:$DG$148,'TN01-04'!DI$11,0))</f>
        <v>#N/A</v>
      </c>
      <c r="DJ87" s="38" t="e">
        <f t="shared" si="16"/>
        <v>#N/A</v>
      </c>
      <c r="DK87" s="38" t="e">
        <f t="shared" si="17"/>
        <v>#N/A</v>
      </c>
      <c r="DL87" s="38" t="e">
        <f t="shared" si="18"/>
        <v>#N/A</v>
      </c>
      <c r="DM87" s="38"/>
      <c r="DN87" s="33" t="e">
        <f>IF(VLOOKUP($A87,Sheet!$A$7:$DG$148,'TN01-04'!DN$11,0)="","",VLOOKUP($A87,Sheet!$A$7:$DG$148,'TN01-04'!DN$11,0))</f>
        <v>#N/A</v>
      </c>
      <c r="DO87" s="36" t="e">
        <f>IF(VLOOKUP($A87,Sheet!$A$7:$DG$148,'TN01-04'!DO$11,0)="","",VLOOKUP($A87,Sheet!$A$7:$DG$148,'TN01-04'!DO$11,0))</f>
        <v>#N/A</v>
      </c>
      <c r="DP87" s="28" t="e">
        <f>IF(VLOOKUP($A87,Sheet!$A$7:$DG$148,'TN01-04'!DP$11,0)="","",VLOOKUP($A87,Sheet!$A$7:$DG$148,'TN01-04'!DP$11,0))</f>
        <v>#N/A</v>
      </c>
      <c r="DQ87" s="28" t="e">
        <f>IF(VLOOKUP($A87,Sheet!$A$7:$DG$148,'TN01-04'!DQ$11,0)="","",VLOOKUP($A87,Sheet!$A$7:$DG$148,'TN01-04'!DQ$11,0))</f>
        <v>#N/A</v>
      </c>
      <c r="DR87" s="28" t="e">
        <f>IF(VLOOKUP($A87,Sheet!$A$7:$DG$148,'TN01-04'!DR$11,0)="","",VLOOKUP($A87,Sheet!$A$7:$DG$148,'TN01-04'!DR$11,0))</f>
        <v>#N/A</v>
      </c>
      <c r="DS87" s="28" t="e">
        <f>IF(VLOOKUP($A87,Sheet!$A$7:$DG$148,'TN01-04'!DS$11,0)="","",VLOOKUP($A87,Sheet!$A$7:$DG$148,'TN01-04'!DS$11,0))</f>
        <v>#N/A</v>
      </c>
      <c r="DT87" s="28" t="e">
        <f>IF(VLOOKUP($A87,Sheet!$A$7:$DG$148,'TN01-04'!DT$11,0)="","",VLOOKUP($A87,Sheet!$A$7:$DG$148,'TN01-04'!DT$11,0))</f>
        <v>#N/A</v>
      </c>
      <c r="DU87" s="42" t="e">
        <f t="shared" si="19"/>
        <v>#N/A</v>
      </c>
    </row>
    <row r="88" spans="1:125" ht="15.95" customHeight="1" x14ac:dyDescent="0.2">
      <c r="A88" s="25">
        <v>2221727336</v>
      </c>
      <c r="B88" s="26" t="s">
        <v>22</v>
      </c>
      <c r="C88" s="26" t="s">
        <v>86</v>
      </c>
      <c r="D88" s="26" t="s">
        <v>57</v>
      </c>
      <c r="E88" s="27">
        <v>36156</v>
      </c>
      <c r="F88" s="26" t="s">
        <v>210</v>
      </c>
      <c r="G88" s="26" t="s">
        <v>212</v>
      </c>
      <c r="H88" s="28">
        <f>HLOOKUP(VLOOKUP($A88,Sheet!$A$7:$DG$148,'TN01-04'!H$11,0),$H$1:$T$2,2,1)</f>
        <v>3.33</v>
      </c>
      <c r="I88" s="28">
        <f>HLOOKUP(VLOOKUP($A88,Sheet!$A$7:$DG$148,'TN01-04'!I$11,0),$H$1:$T$2,2,1)</f>
        <v>2.65</v>
      </c>
      <c r="J88" s="28">
        <f>HLOOKUP(VLOOKUP($A88,Sheet!$A$7:$DG$148,'TN01-04'!J$11,0),$H$1:$T$2,2,1)</f>
        <v>3</v>
      </c>
      <c r="K88" s="28">
        <f>HLOOKUP(VLOOKUP($A88,Sheet!$A$7:$DG$148,'TN01-04'!K$11,0),$H$1:$T$2,2,1)</f>
        <v>3</v>
      </c>
      <c r="L88" s="28">
        <f>HLOOKUP(VLOOKUP($A88,Sheet!$A$7:$DG$148,'TN01-04'!L$11,0),$H$1:$T$2,2,1)</f>
        <v>3.33</v>
      </c>
      <c r="M88" s="28">
        <f>HLOOKUP(VLOOKUP($A88,Sheet!$A$7:$DG$148,'TN01-04'!M$11,0),$H$1:$T$2,2,1)</f>
        <v>3</v>
      </c>
      <c r="N88" s="28">
        <f>HLOOKUP(VLOOKUP($A88,Sheet!$A$7:$DG$148,'TN01-04'!N$11,0),$H$1:$T$2,2,1)</f>
        <v>2.65</v>
      </c>
      <c r="O88" s="28">
        <f>HLOOKUP(VLOOKUP($A88,Sheet!$A$7:$DG$148,'TN01-04'!O$11,0),$H$1:$T$2,2,1)</f>
        <v>0</v>
      </c>
      <c r="P88" s="28">
        <f>HLOOKUP(VLOOKUP($A88,Sheet!$A$7:$DG$148,'TN01-04'!P$11,0),$H$1:$T$2,2,1)</f>
        <v>2.33</v>
      </c>
      <c r="Q88" s="28">
        <f>HLOOKUP(VLOOKUP($A88,Sheet!$A$7:$DG$148,'TN01-04'!Q$11,0),$H$1:$T$2,2,1)</f>
        <v>0</v>
      </c>
      <c r="R88" s="28">
        <f>HLOOKUP(VLOOKUP($A88,Sheet!$A$7:$DG$148,'TN01-04'!R$11,0),$H$1:$T$2,2,1)</f>
        <v>3.33</v>
      </c>
      <c r="S88" s="28">
        <f>HLOOKUP(VLOOKUP($A88,Sheet!$A$7:$DG$148,'TN01-04'!S$11,0),$H$1:$T$2,2,1)</f>
        <v>0</v>
      </c>
      <c r="T88" s="28">
        <f>HLOOKUP(VLOOKUP($A88,Sheet!$A$7:$DG$148,'TN01-04'!T$11,0),$H$1:$T$2,2,1)</f>
        <v>0</v>
      </c>
      <c r="U88" s="28">
        <f>HLOOKUP(VLOOKUP($A88,Sheet!$A$7:$DG$148,'TN01-04'!U$11,0),$H$1:$T$2,2,1)</f>
        <v>3</v>
      </c>
      <c r="V88" s="28">
        <f>HLOOKUP(VLOOKUP($A88,Sheet!$A$7:$DG$148,'TN01-04'!V$11,0),$H$1:$T$2,2,1)</f>
        <v>0</v>
      </c>
      <c r="W88" s="28">
        <f>HLOOKUP(VLOOKUP($A88,Sheet!$A$7:$DG$148,'TN01-04'!W$11,0),$H$1:$T$2,2,1)</f>
        <v>4</v>
      </c>
      <c r="X88" s="28">
        <f>HLOOKUP(VLOOKUP($A88,Sheet!$A$7:$DG$148,'TN01-04'!X$11,0),$H$1:$T$2,2,1)</f>
        <v>3.65</v>
      </c>
      <c r="Y88" s="28">
        <f>HLOOKUP(VLOOKUP($A88,Sheet!$A$7:$DG$148,'TN01-04'!Y$11,0),$H$1:$T$2,2,1)</f>
        <v>2.65</v>
      </c>
      <c r="Z88" s="28">
        <f>HLOOKUP(VLOOKUP($A88,Sheet!$A$7:$DG$148,'TN01-04'!Z$11,0),$H$1:$T$2,2,1)</f>
        <v>3</v>
      </c>
      <c r="AA88" s="28">
        <f>HLOOKUP(VLOOKUP($A88,Sheet!$A$7:$DG$148,'TN01-04'!AA$11,0),$H$1:$T$2,2,1)</f>
        <v>3.33</v>
      </c>
      <c r="AB88" s="28">
        <f>HLOOKUP(VLOOKUP($A88,Sheet!$A$7:$DG$148,'TN01-04'!AB$11,0),$H$1:$T$2,2,1)</f>
        <v>3</v>
      </c>
      <c r="AC88" s="28">
        <f>HLOOKUP(VLOOKUP($A88,Sheet!$A$7:$DG$148,'TN01-04'!AC$11,0),$H$1:$T$2,2,1)</f>
        <v>1.65</v>
      </c>
      <c r="AD88" s="28">
        <f>HLOOKUP(VLOOKUP($A88,Sheet!$A$7:$DG$148,'TN01-04'!AD$11,0),$H$1:$T$2,2,1)</f>
        <v>3</v>
      </c>
      <c r="AE88" s="28">
        <f>HLOOKUP(VLOOKUP($A88,Sheet!$A$7:$DG$148,'TN01-04'!AE$11,0),$H$1:$T$2,2,1)</f>
        <v>1.65</v>
      </c>
      <c r="AF88" s="28">
        <f>HLOOKUP(VLOOKUP($A88,Sheet!$A$7:$DG$148,'TN01-04'!AF$11,0),$H$1:$T$2,2,1)</f>
        <v>2.33</v>
      </c>
      <c r="AG88" s="28">
        <f>HLOOKUP(VLOOKUP($A88,Sheet!$A$7:$DG$148,'TN01-04'!AG$11,0),$H$1:$T$2,2,1)</f>
        <v>1.65</v>
      </c>
      <c r="AH88" s="28">
        <f>HLOOKUP(VLOOKUP($A88,Sheet!$A$7:$DG$148,'TN01-04'!AH$11,0),$H$1:$T$2,2,1)</f>
        <v>2.33</v>
      </c>
      <c r="AI88" s="28">
        <f>HLOOKUP(VLOOKUP($A88,Sheet!$A$7:$DG$148,'TN01-04'!AI$11,0),$H$1:$T$2,2,1)</f>
        <v>2.65</v>
      </c>
      <c r="AJ88" s="28">
        <f>HLOOKUP(VLOOKUP($A88,Sheet!$A$7:$DG$148,'TN01-04'!AJ$11,0),$H$1:$T$2,2,1)</f>
        <v>2.65</v>
      </c>
      <c r="AK88" s="33">
        <f>IF(VLOOKUP($A88,Sheet!$A$7:$DG$148,'TN01-04'!AK$11,0)="","",VLOOKUP($A88,Sheet!$A$7:$DG$148,'TN01-04'!AK$11,0))</f>
        <v>51</v>
      </c>
      <c r="AL88" s="36">
        <f>IF(VLOOKUP($A88,Sheet!$A$7:$DG$148,'TN01-04'!AL$11,0)="","",VLOOKUP($A88,Sheet!$A$7:$DG$148,'TN01-04'!AL$11,0))</f>
        <v>0</v>
      </c>
      <c r="AM88" s="28">
        <f>HLOOKUP(VLOOKUP($A88,Sheet!$A$7:$DG$148,'TN01-04'!AM$11,0),$H$1:$T$2,2,1)</f>
        <v>1.65</v>
      </c>
      <c r="AN88" s="28">
        <f>HLOOKUP(VLOOKUP($A88,Sheet!$A$7:$DG$148,'TN01-04'!AN$11,0),$H$1:$T$2,2,1)</f>
        <v>1.65</v>
      </c>
      <c r="AO88" s="28">
        <f>HLOOKUP(VLOOKUP($A88,Sheet!$A$7:$DG$148,'TN01-04'!AO$11,0),$H$1:$T$2,2,1)</f>
        <v>3</v>
      </c>
      <c r="AP88" s="28">
        <f>HLOOKUP(VLOOKUP($A88,Sheet!$A$7:$DG$148,'TN01-04'!AP$11,0),$H$1:$T$2,2,1)</f>
        <v>0</v>
      </c>
      <c r="AQ88" s="28">
        <f>HLOOKUP(VLOOKUP($A88,Sheet!$A$7:$DG$148,'TN01-04'!AQ$11,0),$H$1:$T$2,2,1)</f>
        <v>0</v>
      </c>
      <c r="AR88" s="28">
        <f>HLOOKUP(VLOOKUP($A88,Sheet!$A$7:$DG$148,'TN01-04'!AR$11,0),$H$1:$T$2,2,1)</f>
        <v>0</v>
      </c>
      <c r="AS88" s="28">
        <f>HLOOKUP(VLOOKUP($A88,Sheet!$A$7:$DG$148,'TN01-04'!AS$11,0),$H$1:$T$2,2,1)</f>
        <v>0</v>
      </c>
      <c r="AT88" s="28">
        <f>HLOOKUP(VLOOKUP($A88,Sheet!$A$7:$DG$148,'TN01-04'!AT$11,0),$H$1:$T$2,2,1)</f>
        <v>0</v>
      </c>
      <c r="AU88" s="28">
        <f>HLOOKUP(VLOOKUP($A88,Sheet!$A$7:$DG$148,'TN01-04'!AU$11,0),$H$1:$T$2,2,1)</f>
        <v>2</v>
      </c>
      <c r="AV88" s="28">
        <f>HLOOKUP(VLOOKUP($A88,Sheet!$A$7:$DG$148,'TN01-04'!AV$11,0),$H$1:$T$2,2,1)</f>
        <v>0</v>
      </c>
      <c r="AW88" s="28">
        <f>HLOOKUP(VLOOKUP($A88,Sheet!$A$7:$DG$148,'TN01-04'!AW$11,0),$H$1:$T$2,2,1)</f>
        <v>0</v>
      </c>
      <c r="AX88" s="28">
        <f>HLOOKUP(VLOOKUP($A88,Sheet!$A$7:$DG$148,'TN01-04'!AX$11,0),$H$1:$T$2,2,1)</f>
        <v>0</v>
      </c>
      <c r="AY88" s="28">
        <f>HLOOKUP(VLOOKUP($A88,Sheet!$A$7:$DG$148,'TN01-04'!AY$11,0),$H$1:$T$2,2,1)</f>
        <v>0</v>
      </c>
      <c r="AZ88" s="28">
        <f>HLOOKUP(VLOOKUP($A88,Sheet!$A$7:$DG$148,'TN01-04'!AZ$11,0),$H$1:$T$2,2,1)</f>
        <v>0</v>
      </c>
      <c r="BA88" s="28">
        <f>HLOOKUP(VLOOKUP($A88,Sheet!$A$7:$DG$148,'TN01-04'!BA$11,0),$H$1:$T$2,2,1)</f>
        <v>3</v>
      </c>
      <c r="BB88" s="33">
        <f>IF(VLOOKUP($A88,Sheet!$A$7:$DG$148,'TN01-04'!BB$11,0)="","",VLOOKUP($A88,Sheet!$A$7:$DG$148,'TN01-04'!BB$11,0))</f>
        <v>5</v>
      </c>
      <c r="BC88" s="36">
        <f>IF(VLOOKUP($A88,Sheet!$A$7:$DG$148,'TN01-04'!BC$11,0)="","",VLOOKUP($A88,Sheet!$A$7:$DG$148,'TN01-04'!BC$11,0))</f>
        <v>0</v>
      </c>
      <c r="BD88" s="28">
        <f>HLOOKUP(VLOOKUP($A88,Sheet!$A$7:$DG$148,'TN01-04'!BD$11,0),$H$1:$T$2,2,1)</f>
        <v>2</v>
      </c>
      <c r="BE88" s="28">
        <f>HLOOKUP(VLOOKUP($A88,Sheet!$A$7:$DG$148,'TN01-04'!BE$11,0),$H$1:$T$2,2,1)</f>
        <v>2.33</v>
      </c>
      <c r="BF88" s="28">
        <f>HLOOKUP(VLOOKUP($A88,Sheet!$A$7:$DG$148,'TN01-04'!BF$11,0),$H$1:$T$2,2,1)</f>
        <v>1</v>
      </c>
      <c r="BG88" s="28">
        <f>HLOOKUP(VLOOKUP($A88,Sheet!$A$7:$DG$148,'TN01-04'!BG$11,0),$H$1:$T$2,2,1)</f>
        <v>3.65</v>
      </c>
      <c r="BH88" s="28">
        <f>HLOOKUP(VLOOKUP($A88,Sheet!$A$7:$DG$148,'TN01-04'!BH$11,0),$H$1:$T$2,2,1)</f>
        <v>1.65</v>
      </c>
      <c r="BI88" s="28">
        <f>HLOOKUP(VLOOKUP($A88,Sheet!$A$7:$DG$148,'TN01-04'!BI$11,0),$H$1:$T$2,2,1)</f>
        <v>2</v>
      </c>
      <c r="BJ88" s="28">
        <f>HLOOKUP(VLOOKUP($A88,Sheet!$A$7:$DG$148,'TN01-04'!BJ$11,0),$H$1:$T$2,2,1)</f>
        <v>3.65</v>
      </c>
      <c r="BK88" s="28">
        <f>HLOOKUP(VLOOKUP($A88,Sheet!$A$7:$DG$148,'TN01-04'!BK$11,0),$H$1:$T$2,2,1)</f>
        <v>2</v>
      </c>
      <c r="BL88" s="28">
        <f>HLOOKUP(VLOOKUP($A88,Sheet!$A$7:$DG$148,'TN01-04'!BL$11,0),$H$1:$T$2,2,1)</f>
        <v>3</v>
      </c>
      <c r="BM88" s="28">
        <f>HLOOKUP(VLOOKUP($A88,Sheet!$A$7:$DG$148,'TN01-04'!BM$11,0),$H$1:$T$2,2,1)</f>
        <v>2.65</v>
      </c>
      <c r="BN88" s="28">
        <f>HLOOKUP(VLOOKUP($A88,Sheet!$A$7:$DG$148,'TN01-04'!BN$11,0),$H$1:$T$2,2,1)</f>
        <v>3</v>
      </c>
      <c r="BO88" s="28">
        <f>HLOOKUP(VLOOKUP($A88,Sheet!$A$7:$DG$148,'TN01-04'!BO$11,0),$H$1:$T$2,2,1)</f>
        <v>2.33</v>
      </c>
      <c r="BP88" s="28">
        <f>HLOOKUP(VLOOKUP($A88,Sheet!$A$7:$DG$148,'TN01-04'!BP$11,0),$H$1:$T$2,2,1)</f>
        <v>2.33</v>
      </c>
      <c r="BQ88" s="28">
        <f>HLOOKUP(VLOOKUP($A88,Sheet!$A$7:$DG$148,'TN01-04'!BQ$11,0),$H$1:$T$2,2,1)</f>
        <v>0</v>
      </c>
      <c r="BR88" s="28">
        <f>HLOOKUP(VLOOKUP($A88,Sheet!$A$7:$DG$148,'TN01-04'!BR$11,0),$H$1:$T$2,2,1)</f>
        <v>3</v>
      </c>
      <c r="BS88" s="28">
        <f>HLOOKUP(VLOOKUP($A88,Sheet!$A$7:$DG$148,'TN01-04'!BS$11,0),$H$1:$T$2,2,1)</f>
        <v>1.65</v>
      </c>
      <c r="BT88" s="28">
        <f>HLOOKUP(VLOOKUP($A88,Sheet!$A$7:$DG$148,'TN01-04'!BT$11,0),$H$1:$T$2,2,1)</f>
        <v>2</v>
      </c>
      <c r="BU88" s="28">
        <f>HLOOKUP(VLOOKUP($A88,Sheet!$A$7:$DG$148,'TN01-04'!BU$11,0),$H$1:$T$2,2,1)</f>
        <v>3.33</v>
      </c>
      <c r="BV88" s="28">
        <f>HLOOKUP(VLOOKUP($A88,Sheet!$A$7:$DG$148,'TN01-04'!BV$11,0),$H$1:$T$2,2,1)</f>
        <v>3.33</v>
      </c>
      <c r="BW88" s="28">
        <f>HLOOKUP(VLOOKUP($A88,Sheet!$A$7:$DG$148,'TN01-04'!BW$11,0),$H$1:$T$2,2,1)</f>
        <v>3.65</v>
      </c>
      <c r="BX88" s="33">
        <f>IF(VLOOKUP($A88,Sheet!$A$7:$DG$148,'TN01-04'!BX$11,0)="","",VLOOKUP($A88,Sheet!$A$7:$DG$148,'TN01-04'!BX$11,0))</f>
        <v>50</v>
      </c>
      <c r="BY88" s="36">
        <f>IF(VLOOKUP($A88,Sheet!$A$7:$DG$148,'TN01-04'!BY$11,0)="","",VLOOKUP($A88,Sheet!$A$7:$DG$148,'TN01-04'!BY$11,0))</f>
        <v>0</v>
      </c>
      <c r="BZ88" s="28">
        <f>HLOOKUP(VLOOKUP($A88,Sheet!$A$7:$DG$148,'TN01-04'!BZ$11,0),$H$1:$T$2,2,1)</f>
        <v>2.65</v>
      </c>
      <c r="CA88" s="28">
        <f>HLOOKUP(VLOOKUP($A88,Sheet!$A$7:$DG$148,'TN01-04'!CA$11,0),$H$1:$T$2,2,1)</f>
        <v>0</v>
      </c>
      <c r="CB88" s="28">
        <f>HLOOKUP(VLOOKUP($A88,Sheet!$A$7:$DG$148,'TN01-04'!CB$11,0),$H$1:$T$2,2,1)</f>
        <v>4</v>
      </c>
      <c r="CC88" s="28">
        <f>HLOOKUP(VLOOKUP($A88,Sheet!$A$7:$DG$148,'TN01-04'!CC$11,0),$H$1:$T$2,2,1)</f>
        <v>0</v>
      </c>
      <c r="CD88" s="28">
        <f>HLOOKUP(VLOOKUP($A88,Sheet!$A$7:$DG$148,'TN01-04'!CD$11,0),$H$1:$T$2,2,1)</f>
        <v>2</v>
      </c>
      <c r="CE88" s="28">
        <f>HLOOKUP(VLOOKUP($A88,Sheet!$A$7:$DG$148,'TN01-04'!CE$11,0),$H$1:$T$2,2,1)</f>
        <v>3.33</v>
      </c>
      <c r="CF88" s="28">
        <f>HLOOKUP(VLOOKUP($A88,Sheet!$A$7:$DG$148,'TN01-04'!CF$11,0),$H$1:$T$2,2,1)</f>
        <v>4</v>
      </c>
      <c r="CG88" s="28">
        <f>HLOOKUP(VLOOKUP($A88,Sheet!$A$7:$DG$148,'TN01-04'!CG$11,0),$H$1:$T$2,2,1)</f>
        <v>1</v>
      </c>
      <c r="CH88" s="28">
        <f>HLOOKUP(VLOOKUP($A88,Sheet!$A$7:$DG$148,'TN01-04'!CH$11,0),$H$1:$T$2,2,1)</f>
        <v>0</v>
      </c>
      <c r="CI88" s="28">
        <f>HLOOKUP(VLOOKUP($A88,Sheet!$A$7:$DG$148,'TN01-04'!CI$11,0),$H$1:$T$2,2,1)</f>
        <v>2.33</v>
      </c>
      <c r="CJ88" s="28">
        <f>HLOOKUP(VLOOKUP($A88,Sheet!$A$7:$DG$148,'TN01-04'!CJ$11,0),$H$1:$T$2,2,1)</f>
        <v>0</v>
      </c>
      <c r="CK88" s="28">
        <f>HLOOKUP(VLOOKUP($A88,Sheet!$A$7:$DG$148,'TN01-04'!CK$11,0),$H$1:$T$2,2,1)</f>
        <v>0</v>
      </c>
      <c r="CL88" s="28">
        <f>HLOOKUP(VLOOKUP($A88,Sheet!$A$7:$DG$148,'TN01-04'!CL$11,0),$H$1:$T$2,2,1)</f>
        <v>0</v>
      </c>
      <c r="CM88" s="28">
        <f>HLOOKUP(VLOOKUP($A88,Sheet!$A$7:$DG$148,'TN01-04'!CM$11,0),$H$1:$T$2,2,1)</f>
        <v>0</v>
      </c>
      <c r="CN88" s="28">
        <f>HLOOKUP(VLOOKUP($A88,Sheet!$A$7:$DG$148,'TN01-04'!CN$11,0),$H$1:$T$2,2,1)</f>
        <v>3</v>
      </c>
      <c r="CO88" s="28">
        <f>HLOOKUP(VLOOKUP($A88,Sheet!$A$7:$DG$148,'TN01-04'!CO$11,0),$H$1:$T$2,2,1)</f>
        <v>2</v>
      </c>
      <c r="CP88" s="28">
        <f>HLOOKUP(VLOOKUP($A88,Sheet!$A$7:$DG$148,'TN01-04'!CP$11,0),$H$1:$T$2,2,1)</f>
        <v>2.65</v>
      </c>
      <c r="CQ88" s="28">
        <f>HLOOKUP(VLOOKUP($A88,Sheet!$A$7:$DG$148,'TN01-04'!CQ$11,0),$H$1:$T$2,2,1)</f>
        <v>3</v>
      </c>
      <c r="CR88" s="28">
        <f>HLOOKUP(VLOOKUP($A88,Sheet!$A$7:$DG$148,'TN01-04'!CR$11,0),$H$1:$T$2,2,1)</f>
        <v>3</v>
      </c>
      <c r="CS88" s="33">
        <f>IF(VLOOKUP($A88,Sheet!$A$7:$DG$148,'TN01-04'!CS$11,0)="","",VLOOKUP($A88,Sheet!$A$7:$DG$148,'TN01-04'!CS$11,0))</f>
        <v>27</v>
      </c>
      <c r="CT88" s="36">
        <f>IF(VLOOKUP($A88,Sheet!$A$7:$DG$148,'TN01-04'!CT$11,0)="","",VLOOKUP($A88,Sheet!$A$7:$DG$148,'TN01-04'!CT$11,0))</f>
        <v>0</v>
      </c>
      <c r="CU88" s="38">
        <f t="shared" si="11"/>
        <v>128</v>
      </c>
      <c r="CV88" s="38">
        <f t="shared" si="11"/>
        <v>0</v>
      </c>
      <c r="CW88" s="38">
        <f t="shared" si="12"/>
        <v>0</v>
      </c>
      <c r="CX88" s="38">
        <f t="shared" si="13"/>
        <v>128</v>
      </c>
      <c r="CY88" s="38">
        <f t="shared" si="14"/>
        <v>2.66</v>
      </c>
      <c r="CZ88" s="38"/>
      <c r="DA88" s="28">
        <f>HLOOKUP(VLOOKUP($A88,Sheet!$A$7:$DG$148,'TN01-04'!DA$11,0),$H$1:$T$2,2,1)</f>
        <v>0</v>
      </c>
      <c r="DB88" s="28">
        <f>HLOOKUP(VLOOKUP($A88,Sheet!$A$7:$DG$148,'TN01-04'!DB$11,0),$H$1:$T$2,2,1)</f>
        <v>0</v>
      </c>
      <c r="DC88" s="28">
        <f>HLOOKUP(VLOOKUP($A88,Sheet!$A$7:$DG$148,'TN01-04'!DC$11,0),$H$1:$T$2,2,1)</f>
        <v>3.33</v>
      </c>
      <c r="DD88" s="28">
        <f>HLOOKUP(VLOOKUP($A88,Sheet!$A$7:$DG$148,'TN01-04'!DD$11,0),$H$1:$T$2,2,1)</f>
        <v>0</v>
      </c>
      <c r="DE88" s="38"/>
      <c r="DF88" s="38">
        <f t="shared" si="15"/>
        <v>3.33</v>
      </c>
      <c r="DG88" s="38"/>
      <c r="DH88" s="33">
        <f>IF(VLOOKUP($A88,Sheet!$A$7:$DG$148,'TN01-04'!DH$11,0)="","",VLOOKUP($A88,Sheet!$A$7:$DG$148,'TN01-04'!DH$11,0))</f>
        <v>5</v>
      </c>
      <c r="DI88" s="36">
        <f>IF(VLOOKUP($A88,Sheet!$A$7:$DG$148,'TN01-04'!DI$11,0)="","",VLOOKUP($A88,Sheet!$A$7:$DG$148,'TN01-04'!DI$11,0))</f>
        <v>0</v>
      </c>
      <c r="DJ88" s="38">
        <f t="shared" si="16"/>
        <v>133</v>
      </c>
      <c r="DK88" s="38">
        <f t="shared" si="17"/>
        <v>0</v>
      </c>
      <c r="DL88" s="38">
        <f t="shared" si="18"/>
        <v>2.69</v>
      </c>
      <c r="DM88" s="38"/>
      <c r="DN88" s="33">
        <f>IF(VLOOKUP($A88,Sheet!$A$7:$DG$148,'TN01-04'!DN$11,0)="","",VLOOKUP($A88,Sheet!$A$7:$DG$148,'TN01-04'!DN$11,0))</f>
        <v>138</v>
      </c>
      <c r="DO88" s="36">
        <f>IF(VLOOKUP($A88,Sheet!$A$7:$DG$148,'TN01-04'!DO$11,0)="","",VLOOKUP($A88,Sheet!$A$7:$DG$148,'TN01-04'!DO$11,0))</f>
        <v>0</v>
      </c>
      <c r="DP88" s="28">
        <f>IF(VLOOKUP($A88,Sheet!$A$7:$DG$148,'TN01-04'!DP$11,0)="","",VLOOKUP($A88,Sheet!$A$7:$DG$148,'TN01-04'!DP$11,0))</f>
        <v>137</v>
      </c>
      <c r="DQ88" s="28">
        <f>IF(VLOOKUP($A88,Sheet!$A$7:$DG$148,'TN01-04'!DQ$11,0)="","",VLOOKUP($A88,Sheet!$A$7:$DG$148,'TN01-04'!DQ$11,0))</f>
        <v>138</v>
      </c>
      <c r="DR88" s="28">
        <f>IF(VLOOKUP($A88,Sheet!$A$7:$DG$148,'TN01-04'!DR$11,0)="","",VLOOKUP($A88,Sheet!$A$7:$DG$148,'TN01-04'!DR$11,0))</f>
        <v>6.75</v>
      </c>
      <c r="DS88" s="28">
        <f>IF(VLOOKUP($A88,Sheet!$A$7:$DG$148,'TN01-04'!DS$11,0)="","",VLOOKUP($A88,Sheet!$A$7:$DG$148,'TN01-04'!DS$11,0))</f>
        <v>2.69</v>
      </c>
      <c r="DT88" s="28" t="str">
        <f>IF(VLOOKUP($A88,Sheet!$A$7:$DG$148,'TN01-04'!DT$11,0)="","",VLOOKUP($A88,Sheet!$A$7:$DG$148,'TN01-04'!DT$11,0))</f>
        <v/>
      </c>
      <c r="DU88" s="42">
        <f t="shared" si="19"/>
        <v>0</v>
      </c>
    </row>
    <row r="89" spans="1:125" ht="15.95" customHeight="1" x14ac:dyDescent="0.2">
      <c r="A89" s="25">
        <v>2220724223</v>
      </c>
      <c r="B89" s="26" t="s">
        <v>7</v>
      </c>
      <c r="C89" s="26" t="s">
        <v>64</v>
      </c>
      <c r="D89" s="26" t="s">
        <v>157</v>
      </c>
      <c r="E89" s="27">
        <v>35803</v>
      </c>
      <c r="F89" s="26" t="s">
        <v>209</v>
      </c>
      <c r="G89" s="26" t="s">
        <v>212</v>
      </c>
      <c r="H89" s="28">
        <f>HLOOKUP(VLOOKUP($A89,Sheet!$A$7:$DG$148,'TN01-04'!H$11,0),$H$1:$T$2,2,1)</f>
        <v>3.33</v>
      </c>
      <c r="I89" s="28">
        <f>HLOOKUP(VLOOKUP($A89,Sheet!$A$7:$DG$148,'TN01-04'!I$11,0),$H$1:$T$2,2,1)</f>
        <v>1.65</v>
      </c>
      <c r="J89" s="28">
        <f>HLOOKUP(VLOOKUP($A89,Sheet!$A$7:$DG$148,'TN01-04'!J$11,0),$H$1:$T$2,2,1)</f>
        <v>2.33</v>
      </c>
      <c r="K89" s="28">
        <f>HLOOKUP(VLOOKUP($A89,Sheet!$A$7:$DG$148,'TN01-04'!K$11,0),$H$1:$T$2,2,1)</f>
        <v>3</v>
      </c>
      <c r="L89" s="28">
        <f>HLOOKUP(VLOOKUP($A89,Sheet!$A$7:$DG$148,'TN01-04'!L$11,0),$H$1:$T$2,2,1)</f>
        <v>1.65</v>
      </c>
      <c r="M89" s="28">
        <f>HLOOKUP(VLOOKUP($A89,Sheet!$A$7:$DG$148,'TN01-04'!M$11,0),$H$1:$T$2,2,1)</f>
        <v>3</v>
      </c>
      <c r="N89" s="28">
        <f>HLOOKUP(VLOOKUP($A89,Sheet!$A$7:$DG$148,'TN01-04'!N$11,0),$H$1:$T$2,2,1)</f>
        <v>2</v>
      </c>
      <c r="O89" s="28">
        <f>HLOOKUP(VLOOKUP($A89,Sheet!$A$7:$DG$148,'TN01-04'!O$11,0),$H$1:$T$2,2,1)</f>
        <v>0</v>
      </c>
      <c r="P89" s="28">
        <f>HLOOKUP(VLOOKUP($A89,Sheet!$A$7:$DG$148,'TN01-04'!P$11,0),$H$1:$T$2,2,1)</f>
        <v>1.65</v>
      </c>
      <c r="Q89" s="28">
        <f>HLOOKUP(VLOOKUP($A89,Sheet!$A$7:$DG$148,'TN01-04'!Q$11,0),$H$1:$T$2,2,1)</f>
        <v>0</v>
      </c>
      <c r="R89" s="28">
        <f>HLOOKUP(VLOOKUP($A89,Sheet!$A$7:$DG$148,'TN01-04'!R$11,0),$H$1:$T$2,2,1)</f>
        <v>0</v>
      </c>
      <c r="S89" s="28">
        <f>HLOOKUP(VLOOKUP($A89,Sheet!$A$7:$DG$148,'TN01-04'!S$11,0),$H$1:$T$2,2,1)</f>
        <v>0</v>
      </c>
      <c r="T89" s="28">
        <f>HLOOKUP(VLOOKUP($A89,Sheet!$A$7:$DG$148,'TN01-04'!T$11,0),$H$1:$T$2,2,1)</f>
        <v>3.65</v>
      </c>
      <c r="U89" s="28">
        <f>HLOOKUP(VLOOKUP($A89,Sheet!$A$7:$DG$148,'TN01-04'!U$11,0),$H$1:$T$2,2,1)</f>
        <v>4</v>
      </c>
      <c r="V89" s="28">
        <f>HLOOKUP(VLOOKUP($A89,Sheet!$A$7:$DG$148,'TN01-04'!V$11,0),$H$1:$T$2,2,1)</f>
        <v>0</v>
      </c>
      <c r="W89" s="28">
        <f>HLOOKUP(VLOOKUP($A89,Sheet!$A$7:$DG$148,'TN01-04'!W$11,0),$H$1:$T$2,2,1)</f>
        <v>3.65</v>
      </c>
      <c r="X89" s="28">
        <f>HLOOKUP(VLOOKUP($A89,Sheet!$A$7:$DG$148,'TN01-04'!X$11,0),$H$1:$T$2,2,1)</f>
        <v>2.65</v>
      </c>
      <c r="Y89" s="28">
        <f>HLOOKUP(VLOOKUP($A89,Sheet!$A$7:$DG$148,'TN01-04'!Y$11,0),$H$1:$T$2,2,1)</f>
        <v>2.65</v>
      </c>
      <c r="Z89" s="28">
        <f>HLOOKUP(VLOOKUP($A89,Sheet!$A$7:$DG$148,'TN01-04'!Z$11,0),$H$1:$T$2,2,1)</f>
        <v>3</v>
      </c>
      <c r="AA89" s="28">
        <f>HLOOKUP(VLOOKUP($A89,Sheet!$A$7:$DG$148,'TN01-04'!AA$11,0),$H$1:$T$2,2,1)</f>
        <v>1.65</v>
      </c>
      <c r="AB89" s="28">
        <f>HLOOKUP(VLOOKUP($A89,Sheet!$A$7:$DG$148,'TN01-04'!AB$11,0),$H$1:$T$2,2,1)</f>
        <v>4</v>
      </c>
      <c r="AC89" s="28">
        <f>HLOOKUP(VLOOKUP($A89,Sheet!$A$7:$DG$148,'TN01-04'!AC$11,0),$H$1:$T$2,2,1)</f>
        <v>3</v>
      </c>
      <c r="AD89" s="28">
        <f>HLOOKUP(VLOOKUP($A89,Sheet!$A$7:$DG$148,'TN01-04'!AD$11,0),$H$1:$T$2,2,1)</f>
        <v>4</v>
      </c>
      <c r="AE89" s="28">
        <f>HLOOKUP(VLOOKUP($A89,Sheet!$A$7:$DG$148,'TN01-04'!AE$11,0),$H$1:$T$2,2,1)</f>
        <v>3.33</v>
      </c>
      <c r="AF89" s="28">
        <f>HLOOKUP(VLOOKUP($A89,Sheet!$A$7:$DG$148,'TN01-04'!AF$11,0),$H$1:$T$2,2,1)</f>
        <v>3.33</v>
      </c>
      <c r="AG89" s="28">
        <f>HLOOKUP(VLOOKUP($A89,Sheet!$A$7:$DG$148,'TN01-04'!AG$11,0),$H$1:$T$2,2,1)</f>
        <v>2.65</v>
      </c>
      <c r="AH89" s="28">
        <f>HLOOKUP(VLOOKUP($A89,Sheet!$A$7:$DG$148,'TN01-04'!AH$11,0),$H$1:$T$2,2,1)</f>
        <v>3.33</v>
      </c>
      <c r="AI89" s="28">
        <f>HLOOKUP(VLOOKUP($A89,Sheet!$A$7:$DG$148,'TN01-04'!AI$11,0),$H$1:$T$2,2,1)</f>
        <v>2.65</v>
      </c>
      <c r="AJ89" s="28">
        <f>HLOOKUP(VLOOKUP($A89,Sheet!$A$7:$DG$148,'TN01-04'!AJ$11,0),$H$1:$T$2,2,1)</f>
        <v>4</v>
      </c>
      <c r="AK89" s="33">
        <f>IF(VLOOKUP($A89,Sheet!$A$7:$DG$148,'TN01-04'!AK$11,0)="","",VLOOKUP($A89,Sheet!$A$7:$DG$148,'TN01-04'!AK$11,0))</f>
        <v>51</v>
      </c>
      <c r="AL89" s="36">
        <f>IF(VLOOKUP($A89,Sheet!$A$7:$DG$148,'TN01-04'!AL$11,0)="","",VLOOKUP($A89,Sheet!$A$7:$DG$148,'TN01-04'!AL$11,0))</f>
        <v>0</v>
      </c>
      <c r="AM89" s="28">
        <f>HLOOKUP(VLOOKUP($A89,Sheet!$A$7:$DG$148,'TN01-04'!AM$11,0),$H$1:$T$2,2,1)</f>
        <v>1.65</v>
      </c>
      <c r="AN89" s="28">
        <f>HLOOKUP(VLOOKUP($A89,Sheet!$A$7:$DG$148,'TN01-04'!AN$11,0),$H$1:$T$2,2,1)</f>
        <v>3.33</v>
      </c>
      <c r="AO89" s="28">
        <f>HLOOKUP(VLOOKUP($A89,Sheet!$A$7:$DG$148,'TN01-04'!AO$11,0),$H$1:$T$2,2,1)</f>
        <v>0</v>
      </c>
      <c r="AP89" s="28">
        <f>HLOOKUP(VLOOKUP($A89,Sheet!$A$7:$DG$148,'TN01-04'!AP$11,0),$H$1:$T$2,2,1)</f>
        <v>0</v>
      </c>
      <c r="AQ89" s="28">
        <f>HLOOKUP(VLOOKUP($A89,Sheet!$A$7:$DG$148,'TN01-04'!AQ$11,0),$H$1:$T$2,2,1)</f>
        <v>0</v>
      </c>
      <c r="AR89" s="28">
        <f>HLOOKUP(VLOOKUP($A89,Sheet!$A$7:$DG$148,'TN01-04'!AR$11,0),$H$1:$T$2,2,1)</f>
        <v>0</v>
      </c>
      <c r="AS89" s="28">
        <f>HLOOKUP(VLOOKUP($A89,Sheet!$A$7:$DG$148,'TN01-04'!AS$11,0),$H$1:$T$2,2,1)</f>
        <v>1.65</v>
      </c>
      <c r="AT89" s="28">
        <f>HLOOKUP(VLOOKUP($A89,Sheet!$A$7:$DG$148,'TN01-04'!AT$11,0),$H$1:$T$2,2,1)</f>
        <v>0</v>
      </c>
      <c r="AU89" s="28">
        <f>HLOOKUP(VLOOKUP($A89,Sheet!$A$7:$DG$148,'TN01-04'!AU$11,0),$H$1:$T$2,2,1)</f>
        <v>0</v>
      </c>
      <c r="AV89" s="28">
        <f>HLOOKUP(VLOOKUP($A89,Sheet!$A$7:$DG$148,'TN01-04'!AV$11,0),$H$1:$T$2,2,1)</f>
        <v>0</v>
      </c>
      <c r="AW89" s="28">
        <f>HLOOKUP(VLOOKUP($A89,Sheet!$A$7:$DG$148,'TN01-04'!AW$11,0),$H$1:$T$2,2,1)</f>
        <v>0</v>
      </c>
      <c r="AX89" s="28">
        <f>HLOOKUP(VLOOKUP($A89,Sheet!$A$7:$DG$148,'TN01-04'!AX$11,0),$H$1:$T$2,2,1)</f>
        <v>0</v>
      </c>
      <c r="AY89" s="28">
        <f>HLOOKUP(VLOOKUP($A89,Sheet!$A$7:$DG$148,'TN01-04'!AY$11,0),$H$1:$T$2,2,1)</f>
        <v>1</v>
      </c>
      <c r="AZ89" s="28">
        <f>HLOOKUP(VLOOKUP($A89,Sheet!$A$7:$DG$148,'TN01-04'!AZ$11,0),$H$1:$T$2,2,1)</f>
        <v>0</v>
      </c>
      <c r="BA89" s="28">
        <f>HLOOKUP(VLOOKUP($A89,Sheet!$A$7:$DG$148,'TN01-04'!BA$11,0),$H$1:$T$2,2,1)</f>
        <v>3.33</v>
      </c>
      <c r="BB89" s="33">
        <f>IF(VLOOKUP($A89,Sheet!$A$7:$DG$148,'TN01-04'!BB$11,0)="","",VLOOKUP($A89,Sheet!$A$7:$DG$148,'TN01-04'!BB$11,0))</f>
        <v>5</v>
      </c>
      <c r="BC89" s="36">
        <f>IF(VLOOKUP($A89,Sheet!$A$7:$DG$148,'TN01-04'!BC$11,0)="","",VLOOKUP($A89,Sheet!$A$7:$DG$148,'TN01-04'!BC$11,0))</f>
        <v>0</v>
      </c>
      <c r="BD89" s="28">
        <f>HLOOKUP(VLOOKUP($A89,Sheet!$A$7:$DG$148,'TN01-04'!BD$11,0),$H$1:$T$2,2,1)</f>
        <v>2</v>
      </c>
      <c r="BE89" s="28">
        <f>HLOOKUP(VLOOKUP($A89,Sheet!$A$7:$DG$148,'TN01-04'!BE$11,0),$H$1:$T$2,2,1)</f>
        <v>2</v>
      </c>
      <c r="BF89" s="28">
        <f>HLOOKUP(VLOOKUP($A89,Sheet!$A$7:$DG$148,'TN01-04'!BF$11,0),$H$1:$T$2,2,1)</f>
        <v>2.65</v>
      </c>
      <c r="BG89" s="28">
        <f>HLOOKUP(VLOOKUP($A89,Sheet!$A$7:$DG$148,'TN01-04'!BG$11,0),$H$1:$T$2,2,1)</f>
        <v>3</v>
      </c>
      <c r="BH89" s="28">
        <f>HLOOKUP(VLOOKUP($A89,Sheet!$A$7:$DG$148,'TN01-04'!BH$11,0),$H$1:$T$2,2,1)</f>
        <v>2</v>
      </c>
      <c r="BI89" s="28">
        <f>HLOOKUP(VLOOKUP($A89,Sheet!$A$7:$DG$148,'TN01-04'!BI$11,0),$H$1:$T$2,2,1)</f>
        <v>1.65</v>
      </c>
      <c r="BJ89" s="28">
        <f>HLOOKUP(VLOOKUP($A89,Sheet!$A$7:$DG$148,'TN01-04'!BJ$11,0),$H$1:$T$2,2,1)</f>
        <v>3</v>
      </c>
      <c r="BK89" s="28">
        <f>HLOOKUP(VLOOKUP($A89,Sheet!$A$7:$DG$148,'TN01-04'!BK$11,0),$H$1:$T$2,2,1)</f>
        <v>1</v>
      </c>
      <c r="BL89" s="28">
        <f>HLOOKUP(VLOOKUP($A89,Sheet!$A$7:$DG$148,'TN01-04'!BL$11,0),$H$1:$T$2,2,1)</f>
        <v>2.65</v>
      </c>
      <c r="BM89" s="28">
        <f>HLOOKUP(VLOOKUP($A89,Sheet!$A$7:$DG$148,'TN01-04'!BM$11,0),$H$1:$T$2,2,1)</f>
        <v>1.65</v>
      </c>
      <c r="BN89" s="28">
        <f>HLOOKUP(VLOOKUP($A89,Sheet!$A$7:$DG$148,'TN01-04'!BN$11,0),$H$1:$T$2,2,1)</f>
        <v>2.33</v>
      </c>
      <c r="BO89" s="28">
        <f>HLOOKUP(VLOOKUP($A89,Sheet!$A$7:$DG$148,'TN01-04'!BO$11,0),$H$1:$T$2,2,1)</f>
        <v>2.33</v>
      </c>
      <c r="BP89" s="28">
        <f>HLOOKUP(VLOOKUP($A89,Sheet!$A$7:$DG$148,'TN01-04'!BP$11,0),$H$1:$T$2,2,1)</f>
        <v>2</v>
      </c>
      <c r="BQ89" s="28">
        <f>HLOOKUP(VLOOKUP($A89,Sheet!$A$7:$DG$148,'TN01-04'!BQ$11,0),$H$1:$T$2,2,1)</f>
        <v>0</v>
      </c>
      <c r="BR89" s="28">
        <f>HLOOKUP(VLOOKUP($A89,Sheet!$A$7:$DG$148,'TN01-04'!BR$11,0),$H$1:$T$2,2,1)</f>
        <v>1.65</v>
      </c>
      <c r="BS89" s="28">
        <f>HLOOKUP(VLOOKUP($A89,Sheet!$A$7:$DG$148,'TN01-04'!BS$11,0),$H$1:$T$2,2,1)</f>
        <v>2</v>
      </c>
      <c r="BT89" s="28">
        <f>HLOOKUP(VLOOKUP($A89,Sheet!$A$7:$DG$148,'TN01-04'!BT$11,0),$H$1:$T$2,2,1)</f>
        <v>2.33</v>
      </c>
      <c r="BU89" s="28">
        <f>HLOOKUP(VLOOKUP($A89,Sheet!$A$7:$DG$148,'TN01-04'!BU$11,0),$H$1:$T$2,2,1)</f>
        <v>2.65</v>
      </c>
      <c r="BV89" s="28">
        <f>HLOOKUP(VLOOKUP($A89,Sheet!$A$7:$DG$148,'TN01-04'!BV$11,0),$H$1:$T$2,2,1)</f>
        <v>2.33</v>
      </c>
      <c r="BW89" s="28">
        <f>HLOOKUP(VLOOKUP($A89,Sheet!$A$7:$DG$148,'TN01-04'!BW$11,0),$H$1:$T$2,2,1)</f>
        <v>3.65</v>
      </c>
      <c r="BX89" s="33">
        <f>IF(VLOOKUP($A89,Sheet!$A$7:$DG$148,'TN01-04'!BX$11,0)="","",VLOOKUP($A89,Sheet!$A$7:$DG$148,'TN01-04'!BX$11,0))</f>
        <v>50</v>
      </c>
      <c r="BY89" s="36">
        <f>IF(VLOOKUP($A89,Sheet!$A$7:$DG$148,'TN01-04'!BY$11,0)="","",VLOOKUP($A89,Sheet!$A$7:$DG$148,'TN01-04'!BY$11,0))</f>
        <v>0</v>
      </c>
      <c r="BZ89" s="28">
        <f>HLOOKUP(VLOOKUP($A89,Sheet!$A$7:$DG$148,'TN01-04'!BZ$11,0),$H$1:$T$2,2,1)</f>
        <v>4</v>
      </c>
      <c r="CA89" s="28">
        <f>HLOOKUP(VLOOKUP($A89,Sheet!$A$7:$DG$148,'TN01-04'!CA$11,0),$H$1:$T$2,2,1)</f>
        <v>0</v>
      </c>
      <c r="CB89" s="28">
        <f>HLOOKUP(VLOOKUP($A89,Sheet!$A$7:$DG$148,'TN01-04'!CB$11,0),$H$1:$T$2,2,1)</f>
        <v>4</v>
      </c>
      <c r="CC89" s="28">
        <f>HLOOKUP(VLOOKUP($A89,Sheet!$A$7:$DG$148,'TN01-04'!CC$11,0),$H$1:$T$2,2,1)</f>
        <v>0</v>
      </c>
      <c r="CD89" s="28">
        <f>HLOOKUP(VLOOKUP($A89,Sheet!$A$7:$DG$148,'TN01-04'!CD$11,0),$H$1:$T$2,2,1)</f>
        <v>2.33</v>
      </c>
      <c r="CE89" s="28">
        <f>HLOOKUP(VLOOKUP($A89,Sheet!$A$7:$DG$148,'TN01-04'!CE$11,0),$H$1:$T$2,2,1)</f>
        <v>2.33</v>
      </c>
      <c r="CF89" s="28">
        <f>HLOOKUP(VLOOKUP($A89,Sheet!$A$7:$DG$148,'TN01-04'!CF$11,0),$H$1:$T$2,2,1)</f>
        <v>4</v>
      </c>
      <c r="CG89" s="28">
        <f>HLOOKUP(VLOOKUP($A89,Sheet!$A$7:$DG$148,'TN01-04'!CG$11,0),$H$1:$T$2,2,1)</f>
        <v>2</v>
      </c>
      <c r="CH89" s="28">
        <f>HLOOKUP(VLOOKUP($A89,Sheet!$A$7:$DG$148,'TN01-04'!CH$11,0),$H$1:$T$2,2,1)</f>
        <v>0</v>
      </c>
      <c r="CI89" s="28">
        <f>HLOOKUP(VLOOKUP($A89,Sheet!$A$7:$DG$148,'TN01-04'!CI$11,0),$H$1:$T$2,2,1)</f>
        <v>2</v>
      </c>
      <c r="CJ89" s="28">
        <f>HLOOKUP(VLOOKUP($A89,Sheet!$A$7:$DG$148,'TN01-04'!CJ$11,0),$H$1:$T$2,2,1)</f>
        <v>0</v>
      </c>
      <c r="CK89" s="28">
        <f>HLOOKUP(VLOOKUP($A89,Sheet!$A$7:$DG$148,'TN01-04'!CK$11,0),$H$1:$T$2,2,1)</f>
        <v>0</v>
      </c>
      <c r="CL89" s="28">
        <f>HLOOKUP(VLOOKUP($A89,Sheet!$A$7:$DG$148,'TN01-04'!CL$11,0),$H$1:$T$2,2,1)</f>
        <v>0</v>
      </c>
      <c r="CM89" s="28">
        <f>HLOOKUP(VLOOKUP($A89,Sheet!$A$7:$DG$148,'TN01-04'!CM$11,0),$H$1:$T$2,2,1)</f>
        <v>0</v>
      </c>
      <c r="CN89" s="28">
        <f>HLOOKUP(VLOOKUP($A89,Sheet!$A$7:$DG$148,'TN01-04'!CN$11,0),$H$1:$T$2,2,1)</f>
        <v>2.65</v>
      </c>
      <c r="CO89" s="28">
        <f>HLOOKUP(VLOOKUP($A89,Sheet!$A$7:$DG$148,'TN01-04'!CO$11,0),$H$1:$T$2,2,1)</f>
        <v>3.33</v>
      </c>
      <c r="CP89" s="28">
        <f>HLOOKUP(VLOOKUP($A89,Sheet!$A$7:$DG$148,'TN01-04'!CP$11,0),$H$1:$T$2,2,1)</f>
        <v>3.65</v>
      </c>
      <c r="CQ89" s="28">
        <f>HLOOKUP(VLOOKUP($A89,Sheet!$A$7:$DG$148,'TN01-04'!CQ$11,0),$H$1:$T$2,2,1)</f>
        <v>2.65</v>
      </c>
      <c r="CR89" s="28">
        <f>HLOOKUP(VLOOKUP($A89,Sheet!$A$7:$DG$148,'TN01-04'!CR$11,0),$H$1:$T$2,2,1)</f>
        <v>3</v>
      </c>
      <c r="CS89" s="33">
        <f>IF(VLOOKUP($A89,Sheet!$A$7:$DG$148,'TN01-04'!CS$11,0)="","",VLOOKUP($A89,Sheet!$A$7:$DG$148,'TN01-04'!CS$11,0))</f>
        <v>27</v>
      </c>
      <c r="CT89" s="36">
        <f>IF(VLOOKUP($A89,Sheet!$A$7:$DG$148,'TN01-04'!CT$11,0)="","",VLOOKUP($A89,Sheet!$A$7:$DG$148,'TN01-04'!CT$11,0))</f>
        <v>0</v>
      </c>
      <c r="CU89" s="38">
        <f t="shared" si="11"/>
        <v>128</v>
      </c>
      <c r="CV89" s="38">
        <f t="shared" si="11"/>
        <v>0</v>
      </c>
      <c r="CW89" s="38">
        <f t="shared" si="12"/>
        <v>0</v>
      </c>
      <c r="CX89" s="38">
        <f t="shared" si="13"/>
        <v>128</v>
      </c>
      <c r="CY89" s="38">
        <f t="shared" si="14"/>
        <v>2.62</v>
      </c>
      <c r="CZ89" s="38"/>
      <c r="DA89" s="28">
        <f>HLOOKUP(VLOOKUP($A89,Sheet!$A$7:$DG$148,'TN01-04'!DA$11,0),$H$1:$T$2,2,1)</f>
        <v>0</v>
      </c>
      <c r="DB89" s="28">
        <f>HLOOKUP(VLOOKUP($A89,Sheet!$A$7:$DG$148,'TN01-04'!DB$11,0),$H$1:$T$2,2,1)</f>
        <v>0</v>
      </c>
      <c r="DC89" s="28">
        <f>HLOOKUP(VLOOKUP($A89,Sheet!$A$7:$DG$148,'TN01-04'!DC$11,0),$H$1:$T$2,2,1)</f>
        <v>4</v>
      </c>
      <c r="DD89" s="28">
        <f>HLOOKUP(VLOOKUP($A89,Sheet!$A$7:$DG$148,'TN01-04'!DD$11,0),$H$1:$T$2,2,1)</f>
        <v>0</v>
      </c>
      <c r="DE89" s="38"/>
      <c r="DF89" s="38">
        <f t="shared" si="15"/>
        <v>4</v>
      </c>
      <c r="DG89" s="38"/>
      <c r="DH89" s="33">
        <f>IF(VLOOKUP($A89,Sheet!$A$7:$DG$148,'TN01-04'!DH$11,0)="","",VLOOKUP($A89,Sheet!$A$7:$DG$148,'TN01-04'!DH$11,0))</f>
        <v>5</v>
      </c>
      <c r="DI89" s="36">
        <f>IF(VLOOKUP($A89,Sheet!$A$7:$DG$148,'TN01-04'!DI$11,0)="","",VLOOKUP($A89,Sheet!$A$7:$DG$148,'TN01-04'!DI$11,0))</f>
        <v>0</v>
      </c>
      <c r="DJ89" s="38">
        <f t="shared" si="16"/>
        <v>133</v>
      </c>
      <c r="DK89" s="38">
        <f t="shared" si="17"/>
        <v>0</v>
      </c>
      <c r="DL89" s="38">
        <f t="shared" si="18"/>
        <v>2.67</v>
      </c>
      <c r="DM89" s="38"/>
      <c r="DN89" s="33">
        <f>IF(VLOOKUP($A89,Sheet!$A$7:$DG$148,'TN01-04'!DN$11,0)="","",VLOOKUP($A89,Sheet!$A$7:$DG$148,'TN01-04'!DN$11,0))</f>
        <v>138</v>
      </c>
      <c r="DO89" s="36">
        <f>IF(VLOOKUP($A89,Sheet!$A$7:$DG$148,'TN01-04'!DO$11,0)="","",VLOOKUP($A89,Sheet!$A$7:$DG$148,'TN01-04'!DO$11,0))</f>
        <v>0</v>
      </c>
      <c r="DP89" s="28">
        <f>IF(VLOOKUP($A89,Sheet!$A$7:$DG$148,'TN01-04'!DP$11,0)="","",VLOOKUP($A89,Sheet!$A$7:$DG$148,'TN01-04'!DP$11,0))</f>
        <v>137</v>
      </c>
      <c r="DQ89" s="28">
        <f>IF(VLOOKUP($A89,Sheet!$A$7:$DG$148,'TN01-04'!DQ$11,0)="","",VLOOKUP($A89,Sheet!$A$7:$DG$148,'TN01-04'!DQ$11,0))</f>
        <v>138</v>
      </c>
      <c r="DR89" s="28">
        <f>IF(VLOOKUP($A89,Sheet!$A$7:$DG$148,'TN01-04'!DR$11,0)="","",VLOOKUP($A89,Sheet!$A$7:$DG$148,'TN01-04'!DR$11,0))</f>
        <v>6.7</v>
      </c>
      <c r="DS89" s="28">
        <f>IF(VLOOKUP($A89,Sheet!$A$7:$DG$148,'TN01-04'!DS$11,0)="","",VLOOKUP($A89,Sheet!$A$7:$DG$148,'TN01-04'!DS$11,0))</f>
        <v>2.67</v>
      </c>
      <c r="DT89" s="28" t="str">
        <f>IF(VLOOKUP($A89,Sheet!$A$7:$DG$148,'TN01-04'!DT$11,0)="","",VLOOKUP($A89,Sheet!$A$7:$DG$148,'TN01-04'!DT$11,0))</f>
        <v/>
      </c>
      <c r="DU89" s="42">
        <f t="shared" si="19"/>
        <v>0</v>
      </c>
    </row>
    <row r="90" spans="1:125" ht="15.95" customHeight="1" x14ac:dyDescent="0.2">
      <c r="A90" s="25">
        <v>2220249371</v>
      </c>
      <c r="B90" s="26" t="s">
        <v>12</v>
      </c>
      <c r="C90" s="26" t="s">
        <v>77</v>
      </c>
      <c r="D90" s="26" t="s">
        <v>158</v>
      </c>
      <c r="E90" s="27">
        <v>35892</v>
      </c>
      <c r="F90" s="26" t="s">
        <v>209</v>
      </c>
      <c r="G90" s="26" t="s">
        <v>212</v>
      </c>
      <c r="H90" s="28">
        <f>HLOOKUP(VLOOKUP($A90,Sheet!$A$7:$DG$148,'TN01-04'!H$11,0),$H$1:$T$2,2,1)</f>
        <v>3.65</v>
      </c>
      <c r="I90" s="28">
        <f>HLOOKUP(VLOOKUP($A90,Sheet!$A$7:$DG$148,'TN01-04'!I$11,0),$H$1:$T$2,2,1)</f>
        <v>3.65</v>
      </c>
      <c r="J90" s="28">
        <f>HLOOKUP(VLOOKUP($A90,Sheet!$A$7:$DG$148,'TN01-04'!J$11,0),$H$1:$T$2,2,1)</f>
        <v>3.65</v>
      </c>
      <c r="K90" s="28">
        <f>HLOOKUP(VLOOKUP($A90,Sheet!$A$7:$DG$148,'TN01-04'!K$11,0),$H$1:$T$2,2,1)</f>
        <v>2.65</v>
      </c>
      <c r="L90" s="28">
        <f>HLOOKUP(VLOOKUP($A90,Sheet!$A$7:$DG$148,'TN01-04'!L$11,0),$H$1:$T$2,2,1)</f>
        <v>2</v>
      </c>
      <c r="M90" s="28">
        <f>HLOOKUP(VLOOKUP($A90,Sheet!$A$7:$DG$148,'TN01-04'!M$11,0),$H$1:$T$2,2,1)</f>
        <v>1.65</v>
      </c>
      <c r="N90" s="28">
        <f>HLOOKUP(VLOOKUP($A90,Sheet!$A$7:$DG$148,'TN01-04'!N$11,0),$H$1:$T$2,2,1)</f>
        <v>2</v>
      </c>
      <c r="O90" s="28">
        <f>HLOOKUP(VLOOKUP($A90,Sheet!$A$7:$DG$148,'TN01-04'!O$11,0),$H$1:$T$2,2,1)</f>
        <v>4</v>
      </c>
      <c r="P90" s="28">
        <f>HLOOKUP(VLOOKUP($A90,Sheet!$A$7:$DG$148,'TN01-04'!P$11,0),$H$1:$T$2,2,1)</f>
        <v>0</v>
      </c>
      <c r="Q90" s="28">
        <f>HLOOKUP(VLOOKUP($A90,Sheet!$A$7:$DG$148,'TN01-04'!Q$11,0),$H$1:$T$2,2,1)</f>
        <v>0</v>
      </c>
      <c r="R90" s="28">
        <f>HLOOKUP(VLOOKUP($A90,Sheet!$A$7:$DG$148,'TN01-04'!R$11,0),$H$1:$T$2,2,1)</f>
        <v>0</v>
      </c>
      <c r="S90" s="28">
        <f>HLOOKUP(VLOOKUP($A90,Sheet!$A$7:$DG$148,'TN01-04'!S$11,0),$H$1:$T$2,2,1)</f>
        <v>0</v>
      </c>
      <c r="T90" s="28">
        <f>HLOOKUP(VLOOKUP($A90,Sheet!$A$7:$DG$148,'TN01-04'!T$11,0),$H$1:$T$2,2,1)</f>
        <v>0</v>
      </c>
      <c r="U90" s="28">
        <f>HLOOKUP(VLOOKUP($A90,Sheet!$A$7:$DG$148,'TN01-04'!U$11,0),$H$1:$T$2,2,1)</f>
        <v>3.65</v>
      </c>
      <c r="V90" s="28">
        <f>HLOOKUP(VLOOKUP($A90,Sheet!$A$7:$DG$148,'TN01-04'!V$11,0),$H$1:$T$2,2,1)</f>
        <v>1.65</v>
      </c>
      <c r="W90" s="28">
        <f>HLOOKUP(VLOOKUP($A90,Sheet!$A$7:$DG$148,'TN01-04'!W$11,0),$H$1:$T$2,2,1)</f>
        <v>4</v>
      </c>
      <c r="X90" s="28">
        <f>HLOOKUP(VLOOKUP($A90,Sheet!$A$7:$DG$148,'TN01-04'!X$11,0),$H$1:$T$2,2,1)</f>
        <v>4</v>
      </c>
      <c r="Y90" s="28">
        <f>HLOOKUP(VLOOKUP($A90,Sheet!$A$7:$DG$148,'TN01-04'!Y$11,0),$H$1:$T$2,2,1)</f>
        <v>3</v>
      </c>
      <c r="Z90" s="28">
        <f>HLOOKUP(VLOOKUP($A90,Sheet!$A$7:$DG$148,'TN01-04'!Z$11,0),$H$1:$T$2,2,1)</f>
        <v>2</v>
      </c>
      <c r="AA90" s="28">
        <f>HLOOKUP(VLOOKUP($A90,Sheet!$A$7:$DG$148,'TN01-04'!AA$11,0),$H$1:$T$2,2,1)</f>
        <v>2.33</v>
      </c>
      <c r="AB90" s="28">
        <f>HLOOKUP(VLOOKUP($A90,Sheet!$A$7:$DG$148,'TN01-04'!AB$11,0),$H$1:$T$2,2,1)</f>
        <v>3.65</v>
      </c>
      <c r="AC90" s="28">
        <f>HLOOKUP(VLOOKUP($A90,Sheet!$A$7:$DG$148,'TN01-04'!AC$11,0),$H$1:$T$2,2,1)</f>
        <v>2</v>
      </c>
      <c r="AD90" s="28">
        <f>HLOOKUP(VLOOKUP($A90,Sheet!$A$7:$DG$148,'TN01-04'!AD$11,0),$H$1:$T$2,2,1)</f>
        <v>2</v>
      </c>
      <c r="AE90" s="28">
        <f>HLOOKUP(VLOOKUP($A90,Sheet!$A$7:$DG$148,'TN01-04'!AE$11,0),$H$1:$T$2,2,1)</f>
        <v>2.33</v>
      </c>
      <c r="AF90" s="28">
        <f>HLOOKUP(VLOOKUP($A90,Sheet!$A$7:$DG$148,'TN01-04'!AF$11,0),$H$1:$T$2,2,1)</f>
        <v>2.65</v>
      </c>
      <c r="AG90" s="28" t="str">
        <f>HLOOKUP(VLOOKUP($A90,Sheet!$A$7:$DG$148,'TN01-04'!AG$11,0),$H$1:$T$2,2,1)</f>
        <v>X</v>
      </c>
      <c r="AH90" s="28">
        <f>HLOOKUP(VLOOKUP($A90,Sheet!$A$7:$DG$148,'TN01-04'!AH$11,0),$H$1:$T$2,2,1)</f>
        <v>1</v>
      </c>
      <c r="AI90" s="28">
        <f>HLOOKUP(VLOOKUP($A90,Sheet!$A$7:$DG$148,'TN01-04'!AI$11,0),$H$1:$T$2,2,1)</f>
        <v>2.65</v>
      </c>
      <c r="AJ90" s="28">
        <f>HLOOKUP(VLOOKUP($A90,Sheet!$A$7:$DG$148,'TN01-04'!AJ$11,0),$H$1:$T$2,2,1)</f>
        <v>2.65</v>
      </c>
      <c r="AK90" s="33">
        <f>IF(VLOOKUP($A90,Sheet!$A$7:$DG$148,'TN01-04'!AK$11,0)="","",VLOOKUP($A90,Sheet!$A$7:$DG$148,'TN01-04'!AK$11,0))</f>
        <v>49</v>
      </c>
      <c r="AL90" s="36">
        <f>IF(VLOOKUP($A90,Sheet!$A$7:$DG$148,'TN01-04'!AL$11,0)="","",VLOOKUP($A90,Sheet!$A$7:$DG$148,'TN01-04'!AL$11,0))</f>
        <v>2</v>
      </c>
      <c r="AM90" s="28">
        <f>HLOOKUP(VLOOKUP($A90,Sheet!$A$7:$DG$148,'TN01-04'!AM$11,0),$H$1:$T$2,2,1)</f>
        <v>2.33</v>
      </c>
      <c r="AN90" s="28">
        <f>HLOOKUP(VLOOKUP($A90,Sheet!$A$7:$DG$148,'TN01-04'!AN$11,0),$H$1:$T$2,2,1)</f>
        <v>3.33</v>
      </c>
      <c r="AO90" s="28">
        <f>HLOOKUP(VLOOKUP($A90,Sheet!$A$7:$DG$148,'TN01-04'!AO$11,0),$H$1:$T$2,2,1)</f>
        <v>0</v>
      </c>
      <c r="AP90" s="28">
        <f>HLOOKUP(VLOOKUP($A90,Sheet!$A$7:$DG$148,'TN01-04'!AP$11,0),$H$1:$T$2,2,1)</f>
        <v>0</v>
      </c>
      <c r="AQ90" s="28">
        <f>HLOOKUP(VLOOKUP($A90,Sheet!$A$7:$DG$148,'TN01-04'!AQ$11,0),$H$1:$T$2,2,1)</f>
        <v>0</v>
      </c>
      <c r="AR90" s="28">
        <f>HLOOKUP(VLOOKUP($A90,Sheet!$A$7:$DG$148,'TN01-04'!AR$11,0),$H$1:$T$2,2,1)</f>
        <v>0</v>
      </c>
      <c r="AS90" s="28">
        <f>HLOOKUP(VLOOKUP($A90,Sheet!$A$7:$DG$148,'TN01-04'!AS$11,0),$H$1:$T$2,2,1)</f>
        <v>0</v>
      </c>
      <c r="AT90" s="28">
        <f>HLOOKUP(VLOOKUP($A90,Sheet!$A$7:$DG$148,'TN01-04'!AT$11,0),$H$1:$T$2,2,1)</f>
        <v>2.33</v>
      </c>
      <c r="AU90" s="28">
        <f>HLOOKUP(VLOOKUP($A90,Sheet!$A$7:$DG$148,'TN01-04'!AU$11,0),$H$1:$T$2,2,1)</f>
        <v>0</v>
      </c>
      <c r="AV90" s="28">
        <f>HLOOKUP(VLOOKUP($A90,Sheet!$A$7:$DG$148,'TN01-04'!AV$11,0),$H$1:$T$2,2,1)</f>
        <v>0</v>
      </c>
      <c r="AW90" s="28">
        <f>HLOOKUP(VLOOKUP($A90,Sheet!$A$7:$DG$148,'TN01-04'!AW$11,0),$H$1:$T$2,2,1)</f>
        <v>0</v>
      </c>
      <c r="AX90" s="28">
        <f>HLOOKUP(VLOOKUP($A90,Sheet!$A$7:$DG$148,'TN01-04'!AX$11,0),$H$1:$T$2,2,1)</f>
        <v>0</v>
      </c>
      <c r="AY90" s="28">
        <f>HLOOKUP(VLOOKUP($A90,Sheet!$A$7:$DG$148,'TN01-04'!AY$11,0),$H$1:$T$2,2,1)</f>
        <v>0</v>
      </c>
      <c r="AZ90" s="28">
        <f>HLOOKUP(VLOOKUP($A90,Sheet!$A$7:$DG$148,'TN01-04'!AZ$11,0),$H$1:$T$2,2,1)</f>
        <v>2.33</v>
      </c>
      <c r="BA90" s="28">
        <f>HLOOKUP(VLOOKUP($A90,Sheet!$A$7:$DG$148,'TN01-04'!BA$11,0),$H$1:$T$2,2,1)</f>
        <v>2</v>
      </c>
      <c r="BB90" s="33">
        <f>IF(VLOOKUP($A90,Sheet!$A$7:$DG$148,'TN01-04'!BB$11,0)="","",VLOOKUP($A90,Sheet!$A$7:$DG$148,'TN01-04'!BB$11,0))</f>
        <v>5</v>
      </c>
      <c r="BC90" s="36">
        <f>IF(VLOOKUP($A90,Sheet!$A$7:$DG$148,'TN01-04'!BC$11,0)="","",VLOOKUP($A90,Sheet!$A$7:$DG$148,'TN01-04'!BC$11,0))</f>
        <v>0</v>
      </c>
      <c r="BD90" s="28">
        <f>HLOOKUP(VLOOKUP($A90,Sheet!$A$7:$DG$148,'TN01-04'!BD$11,0),$H$1:$T$2,2,1)</f>
        <v>1</v>
      </c>
      <c r="BE90" s="28">
        <f>HLOOKUP(VLOOKUP($A90,Sheet!$A$7:$DG$148,'TN01-04'!BE$11,0),$H$1:$T$2,2,1)</f>
        <v>1.65</v>
      </c>
      <c r="BF90" s="28">
        <f>HLOOKUP(VLOOKUP($A90,Sheet!$A$7:$DG$148,'TN01-04'!BF$11,0),$H$1:$T$2,2,1)</f>
        <v>1.65</v>
      </c>
      <c r="BG90" s="28">
        <f>HLOOKUP(VLOOKUP($A90,Sheet!$A$7:$DG$148,'TN01-04'!BG$11,0),$H$1:$T$2,2,1)</f>
        <v>1.65</v>
      </c>
      <c r="BH90" s="28">
        <f>HLOOKUP(VLOOKUP($A90,Sheet!$A$7:$DG$148,'TN01-04'!BH$11,0),$H$1:$T$2,2,1)</f>
        <v>2.65</v>
      </c>
      <c r="BI90" s="28">
        <f>HLOOKUP(VLOOKUP($A90,Sheet!$A$7:$DG$148,'TN01-04'!BI$11,0),$H$1:$T$2,2,1)</f>
        <v>2.33</v>
      </c>
      <c r="BJ90" s="28">
        <f>HLOOKUP(VLOOKUP($A90,Sheet!$A$7:$DG$148,'TN01-04'!BJ$11,0),$H$1:$T$2,2,1)</f>
        <v>2.65</v>
      </c>
      <c r="BK90" s="28">
        <f>HLOOKUP(VLOOKUP($A90,Sheet!$A$7:$DG$148,'TN01-04'!BK$11,0),$H$1:$T$2,2,1)</f>
        <v>2.33</v>
      </c>
      <c r="BL90" s="28">
        <f>HLOOKUP(VLOOKUP($A90,Sheet!$A$7:$DG$148,'TN01-04'!BL$11,0),$H$1:$T$2,2,1)</f>
        <v>1.65</v>
      </c>
      <c r="BM90" s="28">
        <f>HLOOKUP(VLOOKUP($A90,Sheet!$A$7:$DG$148,'TN01-04'!BM$11,0),$H$1:$T$2,2,1)</f>
        <v>1.65</v>
      </c>
      <c r="BN90" s="28">
        <f>HLOOKUP(VLOOKUP($A90,Sheet!$A$7:$DG$148,'TN01-04'!BN$11,0),$H$1:$T$2,2,1)</f>
        <v>2</v>
      </c>
      <c r="BO90" s="28">
        <f>HLOOKUP(VLOOKUP($A90,Sheet!$A$7:$DG$148,'TN01-04'!BO$11,0),$H$1:$T$2,2,1)</f>
        <v>1.65</v>
      </c>
      <c r="BP90" s="28">
        <f>HLOOKUP(VLOOKUP($A90,Sheet!$A$7:$DG$148,'TN01-04'!BP$11,0),$H$1:$T$2,2,1)</f>
        <v>2.33</v>
      </c>
      <c r="BQ90" s="28">
        <f>HLOOKUP(VLOOKUP($A90,Sheet!$A$7:$DG$148,'TN01-04'!BQ$11,0),$H$1:$T$2,2,1)</f>
        <v>0</v>
      </c>
      <c r="BR90" s="28">
        <f>HLOOKUP(VLOOKUP($A90,Sheet!$A$7:$DG$148,'TN01-04'!BR$11,0),$H$1:$T$2,2,1)</f>
        <v>3.33</v>
      </c>
      <c r="BS90" s="28">
        <f>HLOOKUP(VLOOKUP($A90,Sheet!$A$7:$DG$148,'TN01-04'!BS$11,0),$H$1:$T$2,2,1)</f>
        <v>3.65</v>
      </c>
      <c r="BT90" s="28">
        <f>HLOOKUP(VLOOKUP($A90,Sheet!$A$7:$DG$148,'TN01-04'!BT$11,0),$H$1:$T$2,2,1)</f>
        <v>2.33</v>
      </c>
      <c r="BU90" s="28">
        <f>HLOOKUP(VLOOKUP($A90,Sheet!$A$7:$DG$148,'TN01-04'!BU$11,0),$H$1:$T$2,2,1)</f>
        <v>2.33</v>
      </c>
      <c r="BV90" s="28">
        <f>HLOOKUP(VLOOKUP($A90,Sheet!$A$7:$DG$148,'TN01-04'!BV$11,0),$H$1:$T$2,2,1)</f>
        <v>2.33</v>
      </c>
      <c r="BW90" s="28">
        <f>HLOOKUP(VLOOKUP($A90,Sheet!$A$7:$DG$148,'TN01-04'!BW$11,0),$H$1:$T$2,2,1)</f>
        <v>3.65</v>
      </c>
      <c r="BX90" s="33">
        <f>IF(VLOOKUP($A90,Sheet!$A$7:$DG$148,'TN01-04'!BX$11,0)="","",VLOOKUP($A90,Sheet!$A$7:$DG$148,'TN01-04'!BX$11,0))</f>
        <v>50</v>
      </c>
      <c r="BY90" s="36">
        <f>IF(VLOOKUP($A90,Sheet!$A$7:$DG$148,'TN01-04'!BY$11,0)="","",VLOOKUP($A90,Sheet!$A$7:$DG$148,'TN01-04'!BY$11,0))</f>
        <v>0</v>
      </c>
      <c r="BZ90" s="28">
        <f>HLOOKUP(VLOOKUP($A90,Sheet!$A$7:$DG$148,'TN01-04'!BZ$11,0),$H$1:$T$2,2,1)</f>
        <v>4</v>
      </c>
      <c r="CA90" s="28">
        <f>HLOOKUP(VLOOKUP($A90,Sheet!$A$7:$DG$148,'TN01-04'!CA$11,0),$H$1:$T$2,2,1)</f>
        <v>0</v>
      </c>
      <c r="CB90" s="28">
        <f>HLOOKUP(VLOOKUP($A90,Sheet!$A$7:$DG$148,'TN01-04'!CB$11,0),$H$1:$T$2,2,1)</f>
        <v>3</v>
      </c>
      <c r="CC90" s="28">
        <f>HLOOKUP(VLOOKUP($A90,Sheet!$A$7:$DG$148,'TN01-04'!CC$11,0),$H$1:$T$2,2,1)</f>
        <v>0</v>
      </c>
      <c r="CD90" s="28">
        <f>HLOOKUP(VLOOKUP($A90,Sheet!$A$7:$DG$148,'TN01-04'!CD$11,0),$H$1:$T$2,2,1)</f>
        <v>2</v>
      </c>
      <c r="CE90" s="28">
        <f>HLOOKUP(VLOOKUP($A90,Sheet!$A$7:$DG$148,'TN01-04'!CE$11,0),$H$1:$T$2,2,1)</f>
        <v>1.65</v>
      </c>
      <c r="CF90" s="28">
        <f>HLOOKUP(VLOOKUP($A90,Sheet!$A$7:$DG$148,'TN01-04'!CF$11,0),$H$1:$T$2,2,1)</f>
        <v>3</v>
      </c>
      <c r="CG90" s="28">
        <f>HLOOKUP(VLOOKUP($A90,Sheet!$A$7:$DG$148,'TN01-04'!CG$11,0),$H$1:$T$2,2,1)</f>
        <v>2.33</v>
      </c>
      <c r="CH90" s="28">
        <f>HLOOKUP(VLOOKUP($A90,Sheet!$A$7:$DG$148,'TN01-04'!CH$11,0),$H$1:$T$2,2,1)</f>
        <v>3</v>
      </c>
      <c r="CI90" s="28">
        <f>HLOOKUP(VLOOKUP($A90,Sheet!$A$7:$DG$148,'TN01-04'!CI$11,0),$H$1:$T$2,2,1)</f>
        <v>0</v>
      </c>
      <c r="CJ90" s="28">
        <f>HLOOKUP(VLOOKUP($A90,Sheet!$A$7:$DG$148,'TN01-04'!CJ$11,0),$H$1:$T$2,2,1)</f>
        <v>0</v>
      </c>
      <c r="CK90" s="28">
        <f>HLOOKUP(VLOOKUP($A90,Sheet!$A$7:$DG$148,'TN01-04'!CK$11,0),$H$1:$T$2,2,1)</f>
        <v>0</v>
      </c>
      <c r="CL90" s="28">
        <f>HLOOKUP(VLOOKUP($A90,Sheet!$A$7:$DG$148,'TN01-04'!CL$11,0),$H$1:$T$2,2,1)</f>
        <v>0</v>
      </c>
      <c r="CM90" s="28">
        <f>HLOOKUP(VLOOKUP($A90,Sheet!$A$7:$DG$148,'TN01-04'!CM$11,0),$H$1:$T$2,2,1)</f>
        <v>0</v>
      </c>
      <c r="CN90" s="28" t="str">
        <f>HLOOKUP(VLOOKUP($A90,Sheet!$A$7:$DG$148,'TN01-04'!CN$11,0),$H$1:$T$2,2,1)</f>
        <v>X</v>
      </c>
      <c r="CO90" s="28">
        <f>HLOOKUP(VLOOKUP($A90,Sheet!$A$7:$DG$148,'TN01-04'!CO$11,0),$H$1:$T$2,2,1)</f>
        <v>2</v>
      </c>
      <c r="CP90" s="28">
        <f>HLOOKUP(VLOOKUP($A90,Sheet!$A$7:$DG$148,'TN01-04'!CP$11,0),$H$1:$T$2,2,1)</f>
        <v>3.33</v>
      </c>
      <c r="CQ90" s="28">
        <f>HLOOKUP(VLOOKUP($A90,Sheet!$A$7:$DG$148,'TN01-04'!CQ$11,0),$H$1:$T$2,2,1)</f>
        <v>2.65</v>
      </c>
      <c r="CR90" s="28">
        <f>HLOOKUP(VLOOKUP($A90,Sheet!$A$7:$DG$148,'TN01-04'!CR$11,0),$H$1:$T$2,2,1)</f>
        <v>4</v>
      </c>
      <c r="CS90" s="33">
        <f>IF(VLOOKUP($A90,Sheet!$A$7:$DG$148,'TN01-04'!CS$11,0)="","",VLOOKUP($A90,Sheet!$A$7:$DG$148,'TN01-04'!CS$11,0))</f>
        <v>24</v>
      </c>
      <c r="CT90" s="36">
        <f>IF(VLOOKUP($A90,Sheet!$A$7:$DG$148,'TN01-04'!CT$11,0)="","",VLOOKUP($A90,Sheet!$A$7:$DG$148,'TN01-04'!CT$11,0))</f>
        <v>3</v>
      </c>
      <c r="CU90" s="38">
        <f t="shared" si="11"/>
        <v>123</v>
      </c>
      <c r="CV90" s="38">
        <f t="shared" si="11"/>
        <v>5</v>
      </c>
      <c r="CW90" s="38">
        <f t="shared" si="12"/>
        <v>0</v>
      </c>
      <c r="CX90" s="38">
        <f t="shared" si="13"/>
        <v>128</v>
      </c>
      <c r="CY90" s="38">
        <f t="shared" si="14"/>
        <v>2.36</v>
      </c>
      <c r="CZ90" s="38"/>
      <c r="DA90" s="28">
        <f>HLOOKUP(VLOOKUP($A90,Sheet!$A$7:$DG$148,'TN01-04'!DA$11,0),$H$1:$T$2,2,1)</f>
        <v>0</v>
      </c>
      <c r="DB90" s="28">
        <f>HLOOKUP(VLOOKUP($A90,Sheet!$A$7:$DG$148,'TN01-04'!DB$11,0),$H$1:$T$2,2,1)</f>
        <v>0</v>
      </c>
      <c r="DC90" s="28">
        <f>HLOOKUP(VLOOKUP($A90,Sheet!$A$7:$DG$148,'TN01-04'!DC$11,0),$H$1:$T$2,2,1)</f>
        <v>0</v>
      </c>
      <c r="DD90" s="28">
        <f>HLOOKUP(VLOOKUP($A90,Sheet!$A$7:$DG$148,'TN01-04'!DD$11,0),$H$1:$T$2,2,1)</f>
        <v>0</v>
      </c>
      <c r="DE90" s="38"/>
      <c r="DF90" s="38">
        <f t="shared" si="15"/>
        <v>0</v>
      </c>
      <c r="DG90" s="38"/>
      <c r="DH90" s="33">
        <f>IF(VLOOKUP($A90,Sheet!$A$7:$DG$148,'TN01-04'!DH$11,0)="","",VLOOKUP($A90,Sheet!$A$7:$DG$148,'TN01-04'!DH$11,0))</f>
        <v>0</v>
      </c>
      <c r="DI90" s="36">
        <f>IF(VLOOKUP($A90,Sheet!$A$7:$DG$148,'TN01-04'!DI$11,0)="","",VLOOKUP($A90,Sheet!$A$7:$DG$148,'TN01-04'!DI$11,0))</f>
        <v>5</v>
      </c>
      <c r="DJ90" s="38">
        <f t="shared" si="16"/>
        <v>123</v>
      </c>
      <c r="DK90" s="38">
        <f t="shared" si="17"/>
        <v>10</v>
      </c>
      <c r="DL90" s="38">
        <f t="shared" si="18"/>
        <v>2.2799999999999998</v>
      </c>
      <c r="DM90" s="38"/>
      <c r="DN90" s="33">
        <f>IF(VLOOKUP($A90,Sheet!$A$7:$DG$148,'TN01-04'!DN$11,0)="","",VLOOKUP($A90,Sheet!$A$7:$DG$148,'TN01-04'!DN$11,0))</f>
        <v>128</v>
      </c>
      <c r="DO90" s="36">
        <f>IF(VLOOKUP($A90,Sheet!$A$7:$DG$148,'TN01-04'!DO$11,0)="","",VLOOKUP($A90,Sheet!$A$7:$DG$148,'TN01-04'!DO$11,0))</f>
        <v>10</v>
      </c>
      <c r="DP90" s="28">
        <f>IF(VLOOKUP($A90,Sheet!$A$7:$DG$148,'TN01-04'!DP$11,0)="","",VLOOKUP($A90,Sheet!$A$7:$DG$148,'TN01-04'!DP$11,0))</f>
        <v>137</v>
      </c>
      <c r="DQ90" s="28">
        <f>IF(VLOOKUP($A90,Sheet!$A$7:$DG$148,'TN01-04'!DQ$11,0)="","",VLOOKUP($A90,Sheet!$A$7:$DG$148,'TN01-04'!DQ$11,0))</f>
        <v>132</v>
      </c>
      <c r="DR90" s="28">
        <f>IF(VLOOKUP($A90,Sheet!$A$7:$DG$148,'TN01-04'!DR$11,0)="","",VLOOKUP($A90,Sheet!$A$7:$DG$148,'TN01-04'!DR$11,0))</f>
        <v>6.18</v>
      </c>
      <c r="DS90" s="28">
        <f>IF(VLOOKUP($A90,Sheet!$A$7:$DG$148,'TN01-04'!DS$11,0)="","",VLOOKUP($A90,Sheet!$A$7:$DG$148,'TN01-04'!DS$11,0))</f>
        <v>2.38</v>
      </c>
      <c r="DT90" s="28" t="str">
        <f>IF(VLOOKUP($A90,Sheet!$A$7:$DG$148,'TN01-04'!DT$11,0)="","",VLOOKUP($A90,Sheet!$A$7:$DG$148,'TN01-04'!DT$11,0))</f>
        <v>ENG 116; ENG 117; ECO 251; ENG 118; ENG 119; FIN 271; MKT 251; STA 271; ENG 167; ENG 168; ENG 169; FIN 272; FIN 296; HRM 301; MGO 301</v>
      </c>
      <c r="DU90" s="42">
        <f t="shared" si="19"/>
        <v>3.90625E-2</v>
      </c>
    </row>
    <row r="91" spans="1:125" ht="15.95" customHeight="1" x14ac:dyDescent="0.2">
      <c r="A91" s="25">
        <v>2220724251</v>
      </c>
      <c r="B91" s="26" t="s">
        <v>8</v>
      </c>
      <c r="C91" s="26" t="s">
        <v>46</v>
      </c>
      <c r="D91" s="26" t="s">
        <v>158</v>
      </c>
      <c r="E91" s="27">
        <v>36140</v>
      </c>
      <c r="F91" s="26" t="s">
        <v>209</v>
      </c>
      <c r="G91" s="26" t="s">
        <v>212</v>
      </c>
      <c r="H91" s="28">
        <f>HLOOKUP(VLOOKUP($A91,Sheet!$A$7:$DG$148,'TN01-04'!H$11,0),$H$1:$T$2,2,1)</f>
        <v>3.33</v>
      </c>
      <c r="I91" s="28">
        <f>HLOOKUP(VLOOKUP($A91,Sheet!$A$7:$DG$148,'TN01-04'!I$11,0),$H$1:$T$2,2,1)</f>
        <v>3.33</v>
      </c>
      <c r="J91" s="28">
        <f>HLOOKUP(VLOOKUP($A91,Sheet!$A$7:$DG$148,'TN01-04'!J$11,0),$H$1:$T$2,2,1)</f>
        <v>3.65</v>
      </c>
      <c r="K91" s="28">
        <f>HLOOKUP(VLOOKUP($A91,Sheet!$A$7:$DG$148,'TN01-04'!K$11,0),$H$1:$T$2,2,1)</f>
        <v>3.33</v>
      </c>
      <c r="L91" s="28">
        <f>HLOOKUP(VLOOKUP($A91,Sheet!$A$7:$DG$148,'TN01-04'!L$11,0),$H$1:$T$2,2,1)</f>
        <v>3</v>
      </c>
      <c r="M91" s="28">
        <f>HLOOKUP(VLOOKUP($A91,Sheet!$A$7:$DG$148,'TN01-04'!M$11,0),$H$1:$T$2,2,1)</f>
        <v>4</v>
      </c>
      <c r="N91" s="28">
        <f>HLOOKUP(VLOOKUP($A91,Sheet!$A$7:$DG$148,'TN01-04'!N$11,0),$H$1:$T$2,2,1)</f>
        <v>4</v>
      </c>
      <c r="O91" s="28">
        <f>HLOOKUP(VLOOKUP($A91,Sheet!$A$7:$DG$148,'TN01-04'!O$11,0),$H$1:$T$2,2,1)</f>
        <v>0</v>
      </c>
      <c r="P91" s="28">
        <f>HLOOKUP(VLOOKUP($A91,Sheet!$A$7:$DG$148,'TN01-04'!P$11,0),$H$1:$T$2,2,1)</f>
        <v>2.65</v>
      </c>
      <c r="Q91" s="28">
        <f>HLOOKUP(VLOOKUP($A91,Sheet!$A$7:$DG$148,'TN01-04'!Q$11,0),$H$1:$T$2,2,1)</f>
        <v>0</v>
      </c>
      <c r="R91" s="28">
        <f>HLOOKUP(VLOOKUP($A91,Sheet!$A$7:$DG$148,'TN01-04'!R$11,0),$H$1:$T$2,2,1)</f>
        <v>0</v>
      </c>
      <c r="S91" s="28">
        <f>HLOOKUP(VLOOKUP($A91,Sheet!$A$7:$DG$148,'TN01-04'!S$11,0),$H$1:$T$2,2,1)</f>
        <v>0</v>
      </c>
      <c r="T91" s="28">
        <f>HLOOKUP(VLOOKUP($A91,Sheet!$A$7:$DG$148,'TN01-04'!T$11,0),$H$1:$T$2,2,1)</f>
        <v>4</v>
      </c>
      <c r="U91" s="28">
        <f>HLOOKUP(VLOOKUP($A91,Sheet!$A$7:$DG$148,'TN01-04'!U$11,0),$H$1:$T$2,2,1)</f>
        <v>3.33</v>
      </c>
      <c r="V91" s="28">
        <f>HLOOKUP(VLOOKUP($A91,Sheet!$A$7:$DG$148,'TN01-04'!V$11,0),$H$1:$T$2,2,1)</f>
        <v>0</v>
      </c>
      <c r="W91" s="28">
        <f>HLOOKUP(VLOOKUP($A91,Sheet!$A$7:$DG$148,'TN01-04'!W$11,0),$H$1:$T$2,2,1)</f>
        <v>4</v>
      </c>
      <c r="X91" s="28">
        <f>HLOOKUP(VLOOKUP($A91,Sheet!$A$7:$DG$148,'TN01-04'!X$11,0),$H$1:$T$2,2,1)</f>
        <v>3.65</v>
      </c>
      <c r="Y91" s="28">
        <f>HLOOKUP(VLOOKUP($A91,Sheet!$A$7:$DG$148,'TN01-04'!Y$11,0),$H$1:$T$2,2,1)</f>
        <v>4</v>
      </c>
      <c r="Z91" s="28">
        <f>HLOOKUP(VLOOKUP($A91,Sheet!$A$7:$DG$148,'TN01-04'!Z$11,0),$H$1:$T$2,2,1)</f>
        <v>3.65</v>
      </c>
      <c r="AA91" s="28">
        <f>HLOOKUP(VLOOKUP($A91,Sheet!$A$7:$DG$148,'TN01-04'!AA$11,0),$H$1:$T$2,2,1)</f>
        <v>4</v>
      </c>
      <c r="AB91" s="28">
        <f>HLOOKUP(VLOOKUP($A91,Sheet!$A$7:$DG$148,'TN01-04'!AB$11,0),$H$1:$T$2,2,1)</f>
        <v>4</v>
      </c>
      <c r="AC91" s="28">
        <f>HLOOKUP(VLOOKUP($A91,Sheet!$A$7:$DG$148,'TN01-04'!AC$11,0),$H$1:$T$2,2,1)</f>
        <v>4</v>
      </c>
      <c r="AD91" s="28">
        <f>HLOOKUP(VLOOKUP($A91,Sheet!$A$7:$DG$148,'TN01-04'!AD$11,0),$H$1:$T$2,2,1)</f>
        <v>3.65</v>
      </c>
      <c r="AE91" s="28">
        <f>HLOOKUP(VLOOKUP($A91,Sheet!$A$7:$DG$148,'TN01-04'!AE$11,0),$H$1:$T$2,2,1)</f>
        <v>2</v>
      </c>
      <c r="AF91" s="28">
        <f>HLOOKUP(VLOOKUP($A91,Sheet!$A$7:$DG$148,'TN01-04'!AF$11,0),$H$1:$T$2,2,1)</f>
        <v>3.33</v>
      </c>
      <c r="AG91" s="28">
        <f>HLOOKUP(VLOOKUP($A91,Sheet!$A$7:$DG$148,'TN01-04'!AG$11,0),$H$1:$T$2,2,1)</f>
        <v>3.33</v>
      </c>
      <c r="AH91" s="28">
        <f>HLOOKUP(VLOOKUP($A91,Sheet!$A$7:$DG$148,'TN01-04'!AH$11,0),$H$1:$T$2,2,1)</f>
        <v>4</v>
      </c>
      <c r="AI91" s="28">
        <f>HLOOKUP(VLOOKUP($A91,Sheet!$A$7:$DG$148,'TN01-04'!AI$11,0),$H$1:$T$2,2,1)</f>
        <v>3</v>
      </c>
      <c r="AJ91" s="28">
        <f>HLOOKUP(VLOOKUP($A91,Sheet!$A$7:$DG$148,'TN01-04'!AJ$11,0),$H$1:$T$2,2,1)</f>
        <v>3.65</v>
      </c>
      <c r="AK91" s="33">
        <f>IF(VLOOKUP($A91,Sheet!$A$7:$DG$148,'TN01-04'!AK$11,0)="","",VLOOKUP($A91,Sheet!$A$7:$DG$148,'TN01-04'!AK$11,0))</f>
        <v>51</v>
      </c>
      <c r="AL91" s="36">
        <f>IF(VLOOKUP($A91,Sheet!$A$7:$DG$148,'TN01-04'!AL$11,0)="","",VLOOKUP($A91,Sheet!$A$7:$DG$148,'TN01-04'!AL$11,0))</f>
        <v>0</v>
      </c>
      <c r="AM91" s="28">
        <f>HLOOKUP(VLOOKUP($A91,Sheet!$A$7:$DG$148,'TN01-04'!AM$11,0),$H$1:$T$2,2,1)</f>
        <v>3.33</v>
      </c>
      <c r="AN91" s="28">
        <f>HLOOKUP(VLOOKUP($A91,Sheet!$A$7:$DG$148,'TN01-04'!AN$11,0),$H$1:$T$2,2,1)</f>
        <v>2.65</v>
      </c>
      <c r="AO91" s="28">
        <f>HLOOKUP(VLOOKUP($A91,Sheet!$A$7:$DG$148,'TN01-04'!AO$11,0),$H$1:$T$2,2,1)</f>
        <v>0</v>
      </c>
      <c r="AP91" s="28">
        <f>HLOOKUP(VLOOKUP($A91,Sheet!$A$7:$DG$148,'TN01-04'!AP$11,0),$H$1:$T$2,2,1)</f>
        <v>0</v>
      </c>
      <c r="AQ91" s="28">
        <f>HLOOKUP(VLOOKUP($A91,Sheet!$A$7:$DG$148,'TN01-04'!AQ$11,0),$H$1:$T$2,2,1)</f>
        <v>0</v>
      </c>
      <c r="AR91" s="28">
        <f>HLOOKUP(VLOOKUP($A91,Sheet!$A$7:$DG$148,'TN01-04'!AR$11,0),$H$1:$T$2,2,1)</f>
        <v>0</v>
      </c>
      <c r="AS91" s="28">
        <f>HLOOKUP(VLOOKUP($A91,Sheet!$A$7:$DG$148,'TN01-04'!AS$11,0),$H$1:$T$2,2,1)</f>
        <v>2</v>
      </c>
      <c r="AT91" s="28">
        <f>HLOOKUP(VLOOKUP($A91,Sheet!$A$7:$DG$148,'TN01-04'!AT$11,0),$H$1:$T$2,2,1)</f>
        <v>0</v>
      </c>
      <c r="AU91" s="28">
        <f>HLOOKUP(VLOOKUP($A91,Sheet!$A$7:$DG$148,'TN01-04'!AU$11,0),$H$1:$T$2,2,1)</f>
        <v>2.33</v>
      </c>
      <c r="AV91" s="28">
        <f>HLOOKUP(VLOOKUP($A91,Sheet!$A$7:$DG$148,'TN01-04'!AV$11,0),$H$1:$T$2,2,1)</f>
        <v>0</v>
      </c>
      <c r="AW91" s="28">
        <f>HLOOKUP(VLOOKUP($A91,Sheet!$A$7:$DG$148,'TN01-04'!AW$11,0),$H$1:$T$2,2,1)</f>
        <v>0</v>
      </c>
      <c r="AX91" s="28">
        <f>HLOOKUP(VLOOKUP($A91,Sheet!$A$7:$DG$148,'TN01-04'!AX$11,0),$H$1:$T$2,2,1)</f>
        <v>0</v>
      </c>
      <c r="AY91" s="28">
        <f>HLOOKUP(VLOOKUP($A91,Sheet!$A$7:$DG$148,'TN01-04'!AY$11,0),$H$1:$T$2,2,1)</f>
        <v>0</v>
      </c>
      <c r="AZ91" s="28">
        <f>HLOOKUP(VLOOKUP($A91,Sheet!$A$7:$DG$148,'TN01-04'!AZ$11,0),$H$1:$T$2,2,1)</f>
        <v>0</v>
      </c>
      <c r="BA91" s="28">
        <f>HLOOKUP(VLOOKUP($A91,Sheet!$A$7:$DG$148,'TN01-04'!BA$11,0),$H$1:$T$2,2,1)</f>
        <v>2.65</v>
      </c>
      <c r="BB91" s="33">
        <f>IF(VLOOKUP($A91,Sheet!$A$7:$DG$148,'TN01-04'!BB$11,0)="","",VLOOKUP($A91,Sheet!$A$7:$DG$148,'TN01-04'!BB$11,0))</f>
        <v>5</v>
      </c>
      <c r="BC91" s="36">
        <f>IF(VLOOKUP($A91,Sheet!$A$7:$DG$148,'TN01-04'!BC$11,0)="","",VLOOKUP($A91,Sheet!$A$7:$DG$148,'TN01-04'!BC$11,0))</f>
        <v>0</v>
      </c>
      <c r="BD91" s="28">
        <f>HLOOKUP(VLOOKUP($A91,Sheet!$A$7:$DG$148,'TN01-04'!BD$11,0),$H$1:$T$2,2,1)</f>
        <v>3</v>
      </c>
      <c r="BE91" s="28">
        <f>HLOOKUP(VLOOKUP($A91,Sheet!$A$7:$DG$148,'TN01-04'!BE$11,0),$H$1:$T$2,2,1)</f>
        <v>1.65</v>
      </c>
      <c r="BF91" s="28">
        <f>HLOOKUP(VLOOKUP($A91,Sheet!$A$7:$DG$148,'TN01-04'!BF$11,0),$H$1:$T$2,2,1)</f>
        <v>4</v>
      </c>
      <c r="BG91" s="28">
        <f>HLOOKUP(VLOOKUP($A91,Sheet!$A$7:$DG$148,'TN01-04'!BG$11,0),$H$1:$T$2,2,1)</f>
        <v>4</v>
      </c>
      <c r="BH91" s="28">
        <f>HLOOKUP(VLOOKUP($A91,Sheet!$A$7:$DG$148,'TN01-04'!BH$11,0),$H$1:$T$2,2,1)</f>
        <v>3.33</v>
      </c>
      <c r="BI91" s="28">
        <f>HLOOKUP(VLOOKUP($A91,Sheet!$A$7:$DG$148,'TN01-04'!BI$11,0),$H$1:$T$2,2,1)</f>
        <v>3.33</v>
      </c>
      <c r="BJ91" s="28">
        <f>HLOOKUP(VLOOKUP($A91,Sheet!$A$7:$DG$148,'TN01-04'!BJ$11,0),$H$1:$T$2,2,1)</f>
        <v>4</v>
      </c>
      <c r="BK91" s="28">
        <f>HLOOKUP(VLOOKUP($A91,Sheet!$A$7:$DG$148,'TN01-04'!BK$11,0),$H$1:$T$2,2,1)</f>
        <v>3.33</v>
      </c>
      <c r="BL91" s="28">
        <f>HLOOKUP(VLOOKUP($A91,Sheet!$A$7:$DG$148,'TN01-04'!BL$11,0),$H$1:$T$2,2,1)</f>
        <v>3</v>
      </c>
      <c r="BM91" s="28">
        <f>HLOOKUP(VLOOKUP($A91,Sheet!$A$7:$DG$148,'TN01-04'!BM$11,0),$H$1:$T$2,2,1)</f>
        <v>3.33</v>
      </c>
      <c r="BN91" s="28">
        <f>HLOOKUP(VLOOKUP($A91,Sheet!$A$7:$DG$148,'TN01-04'!BN$11,0),$H$1:$T$2,2,1)</f>
        <v>3.65</v>
      </c>
      <c r="BO91" s="28">
        <f>HLOOKUP(VLOOKUP($A91,Sheet!$A$7:$DG$148,'TN01-04'!BO$11,0),$H$1:$T$2,2,1)</f>
        <v>3.33</v>
      </c>
      <c r="BP91" s="28">
        <f>HLOOKUP(VLOOKUP($A91,Sheet!$A$7:$DG$148,'TN01-04'!BP$11,0),$H$1:$T$2,2,1)</f>
        <v>4</v>
      </c>
      <c r="BQ91" s="28">
        <f>HLOOKUP(VLOOKUP($A91,Sheet!$A$7:$DG$148,'TN01-04'!BQ$11,0),$H$1:$T$2,2,1)</f>
        <v>0</v>
      </c>
      <c r="BR91" s="28">
        <f>HLOOKUP(VLOOKUP($A91,Sheet!$A$7:$DG$148,'TN01-04'!BR$11,0),$H$1:$T$2,2,1)</f>
        <v>3.33</v>
      </c>
      <c r="BS91" s="28">
        <f>HLOOKUP(VLOOKUP($A91,Sheet!$A$7:$DG$148,'TN01-04'!BS$11,0),$H$1:$T$2,2,1)</f>
        <v>3.33</v>
      </c>
      <c r="BT91" s="28">
        <f>HLOOKUP(VLOOKUP($A91,Sheet!$A$7:$DG$148,'TN01-04'!BT$11,0),$H$1:$T$2,2,1)</f>
        <v>3.33</v>
      </c>
      <c r="BU91" s="28">
        <f>HLOOKUP(VLOOKUP($A91,Sheet!$A$7:$DG$148,'TN01-04'!BU$11,0),$H$1:$T$2,2,1)</f>
        <v>4</v>
      </c>
      <c r="BV91" s="28">
        <f>HLOOKUP(VLOOKUP($A91,Sheet!$A$7:$DG$148,'TN01-04'!BV$11,0),$H$1:$T$2,2,1)</f>
        <v>3.65</v>
      </c>
      <c r="BW91" s="28">
        <f>HLOOKUP(VLOOKUP($A91,Sheet!$A$7:$DG$148,'TN01-04'!BW$11,0),$H$1:$T$2,2,1)</f>
        <v>3.65</v>
      </c>
      <c r="BX91" s="33">
        <f>IF(VLOOKUP($A91,Sheet!$A$7:$DG$148,'TN01-04'!BX$11,0)="","",VLOOKUP($A91,Sheet!$A$7:$DG$148,'TN01-04'!BX$11,0))</f>
        <v>50</v>
      </c>
      <c r="BY91" s="36">
        <f>IF(VLOOKUP($A91,Sheet!$A$7:$DG$148,'TN01-04'!BY$11,0)="","",VLOOKUP($A91,Sheet!$A$7:$DG$148,'TN01-04'!BY$11,0))</f>
        <v>0</v>
      </c>
      <c r="BZ91" s="28">
        <f>HLOOKUP(VLOOKUP($A91,Sheet!$A$7:$DG$148,'TN01-04'!BZ$11,0),$H$1:$T$2,2,1)</f>
        <v>4</v>
      </c>
      <c r="CA91" s="28">
        <f>HLOOKUP(VLOOKUP($A91,Sheet!$A$7:$DG$148,'TN01-04'!CA$11,0),$H$1:$T$2,2,1)</f>
        <v>0</v>
      </c>
      <c r="CB91" s="28">
        <f>HLOOKUP(VLOOKUP($A91,Sheet!$A$7:$DG$148,'TN01-04'!CB$11,0),$H$1:$T$2,2,1)</f>
        <v>4</v>
      </c>
      <c r="CC91" s="28">
        <f>HLOOKUP(VLOOKUP($A91,Sheet!$A$7:$DG$148,'TN01-04'!CC$11,0),$H$1:$T$2,2,1)</f>
        <v>0</v>
      </c>
      <c r="CD91" s="28">
        <f>HLOOKUP(VLOOKUP($A91,Sheet!$A$7:$DG$148,'TN01-04'!CD$11,0),$H$1:$T$2,2,1)</f>
        <v>4</v>
      </c>
      <c r="CE91" s="28">
        <f>HLOOKUP(VLOOKUP($A91,Sheet!$A$7:$DG$148,'TN01-04'!CE$11,0),$H$1:$T$2,2,1)</f>
        <v>4</v>
      </c>
      <c r="CF91" s="28">
        <f>HLOOKUP(VLOOKUP($A91,Sheet!$A$7:$DG$148,'TN01-04'!CF$11,0),$H$1:$T$2,2,1)</f>
        <v>4</v>
      </c>
      <c r="CG91" s="28">
        <f>HLOOKUP(VLOOKUP($A91,Sheet!$A$7:$DG$148,'TN01-04'!CG$11,0),$H$1:$T$2,2,1)</f>
        <v>3.33</v>
      </c>
      <c r="CH91" s="28">
        <f>HLOOKUP(VLOOKUP($A91,Sheet!$A$7:$DG$148,'TN01-04'!CH$11,0),$H$1:$T$2,2,1)</f>
        <v>0</v>
      </c>
      <c r="CI91" s="28">
        <f>HLOOKUP(VLOOKUP($A91,Sheet!$A$7:$DG$148,'TN01-04'!CI$11,0),$H$1:$T$2,2,1)</f>
        <v>4</v>
      </c>
      <c r="CJ91" s="28">
        <f>HLOOKUP(VLOOKUP($A91,Sheet!$A$7:$DG$148,'TN01-04'!CJ$11,0),$H$1:$T$2,2,1)</f>
        <v>0</v>
      </c>
      <c r="CK91" s="28">
        <f>HLOOKUP(VLOOKUP($A91,Sheet!$A$7:$DG$148,'TN01-04'!CK$11,0),$H$1:$T$2,2,1)</f>
        <v>0</v>
      </c>
      <c r="CL91" s="28">
        <f>HLOOKUP(VLOOKUP($A91,Sheet!$A$7:$DG$148,'TN01-04'!CL$11,0),$H$1:$T$2,2,1)</f>
        <v>0</v>
      </c>
      <c r="CM91" s="28">
        <f>HLOOKUP(VLOOKUP($A91,Sheet!$A$7:$DG$148,'TN01-04'!CM$11,0),$H$1:$T$2,2,1)</f>
        <v>0</v>
      </c>
      <c r="CN91" s="28">
        <f>HLOOKUP(VLOOKUP($A91,Sheet!$A$7:$DG$148,'TN01-04'!CN$11,0),$H$1:$T$2,2,1)</f>
        <v>3.65</v>
      </c>
      <c r="CO91" s="28">
        <f>HLOOKUP(VLOOKUP($A91,Sheet!$A$7:$DG$148,'TN01-04'!CO$11,0),$H$1:$T$2,2,1)</f>
        <v>3.65</v>
      </c>
      <c r="CP91" s="28">
        <f>HLOOKUP(VLOOKUP($A91,Sheet!$A$7:$DG$148,'TN01-04'!CP$11,0),$H$1:$T$2,2,1)</f>
        <v>4</v>
      </c>
      <c r="CQ91" s="28">
        <f>HLOOKUP(VLOOKUP($A91,Sheet!$A$7:$DG$148,'TN01-04'!CQ$11,0),$H$1:$T$2,2,1)</f>
        <v>4</v>
      </c>
      <c r="CR91" s="28">
        <f>HLOOKUP(VLOOKUP($A91,Sheet!$A$7:$DG$148,'TN01-04'!CR$11,0),$H$1:$T$2,2,1)</f>
        <v>4</v>
      </c>
      <c r="CS91" s="33">
        <f>IF(VLOOKUP($A91,Sheet!$A$7:$DG$148,'TN01-04'!CS$11,0)="","",VLOOKUP($A91,Sheet!$A$7:$DG$148,'TN01-04'!CS$11,0))</f>
        <v>27</v>
      </c>
      <c r="CT91" s="36">
        <f>IF(VLOOKUP($A91,Sheet!$A$7:$DG$148,'TN01-04'!CT$11,0)="","",VLOOKUP($A91,Sheet!$A$7:$DG$148,'TN01-04'!CT$11,0))</f>
        <v>0</v>
      </c>
      <c r="CU91" s="38">
        <f t="shared" si="11"/>
        <v>128</v>
      </c>
      <c r="CV91" s="38">
        <f t="shared" si="11"/>
        <v>0</v>
      </c>
      <c r="CW91" s="38">
        <f t="shared" si="12"/>
        <v>0</v>
      </c>
      <c r="CX91" s="38">
        <f t="shared" si="13"/>
        <v>128</v>
      </c>
      <c r="CY91" s="38">
        <f t="shared" si="14"/>
        <v>3.55</v>
      </c>
      <c r="CZ91" s="38"/>
      <c r="DA91" s="28">
        <f>HLOOKUP(VLOOKUP($A91,Sheet!$A$7:$DG$148,'TN01-04'!DA$11,0),$H$1:$T$2,2,1)</f>
        <v>0</v>
      </c>
      <c r="DB91" s="28">
        <f>HLOOKUP(VLOOKUP($A91,Sheet!$A$7:$DG$148,'TN01-04'!DB$11,0),$H$1:$T$2,2,1)</f>
        <v>0</v>
      </c>
      <c r="DC91" s="28">
        <f>HLOOKUP(VLOOKUP($A91,Sheet!$A$7:$DG$148,'TN01-04'!DC$11,0),$H$1:$T$2,2,1)</f>
        <v>0</v>
      </c>
      <c r="DD91" s="28">
        <f>HLOOKUP(VLOOKUP($A91,Sheet!$A$7:$DG$148,'TN01-04'!DD$11,0),$H$1:$T$2,2,1)</f>
        <v>3.65</v>
      </c>
      <c r="DE91" s="38"/>
      <c r="DF91" s="38">
        <f t="shared" si="15"/>
        <v>3.65</v>
      </c>
      <c r="DG91" s="38"/>
      <c r="DH91" s="33">
        <f>IF(VLOOKUP($A91,Sheet!$A$7:$DG$148,'TN01-04'!DH$11,0)="","",VLOOKUP($A91,Sheet!$A$7:$DG$148,'TN01-04'!DH$11,0))</f>
        <v>5</v>
      </c>
      <c r="DI91" s="36">
        <f>IF(VLOOKUP($A91,Sheet!$A$7:$DG$148,'TN01-04'!DI$11,0)="","",VLOOKUP($A91,Sheet!$A$7:$DG$148,'TN01-04'!DI$11,0))</f>
        <v>0</v>
      </c>
      <c r="DJ91" s="38">
        <f t="shared" si="16"/>
        <v>133</v>
      </c>
      <c r="DK91" s="38">
        <f t="shared" si="17"/>
        <v>0</v>
      </c>
      <c r="DL91" s="38">
        <f t="shared" si="18"/>
        <v>3.56</v>
      </c>
      <c r="DM91" s="38"/>
      <c r="DN91" s="33">
        <f>IF(VLOOKUP($A91,Sheet!$A$7:$DG$148,'TN01-04'!DN$11,0)="","",VLOOKUP($A91,Sheet!$A$7:$DG$148,'TN01-04'!DN$11,0))</f>
        <v>138</v>
      </c>
      <c r="DO91" s="36">
        <f>IF(VLOOKUP($A91,Sheet!$A$7:$DG$148,'TN01-04'!DO$11,0)="","",VLOOKUP($A91,Sheet!$A$7:$DG$148,'TN01-04'!DO$11,0))</f>
        <v>0</v>
      </c>
      <c r="DP91" s="28">
        <f>IF(VLOOKUP($A91,Sheet!$A$7:$DG$148,'TN01-04'!DP$11,0)="","",VLOOKUP($A91,Sheet!$A$7:$DG$148,'TN01-04'!DP$11,0))</f>
        <v>137</v>
      </c>
      <c r="DQ91" s="28">
        <f>IF(VLOOKUP($A91,Sheet!$A$7:$DG$148,'TN01-04'!DQ$11,0)="","",VLOOKUP($A91,Sheet!$A$7:$DG$148,'TN01-04'!DQ$11,0))</f>
        <v>138</v>
      </c>
      <c r="DR91" s="28">
        <f>IF(VLOOKUP($A91,Sheet!$A$7:$DG$148,'TN01-04'!DR$11,0)="","",VLOOKUP($A91,Sheet!$A$7:$DG$148,'TN01-04'!DR$11,0))</f>
        <v>8.19</v>
      </c>
      <c r="DS91" s="28">
        <f>IF(VLOOKUP($A91,Sheet!$A$7:$DG$148,'TN01-04'!DS$11,0)="","",VLOOKUP($A91,Sheet!$A$7:$DG$148,'TN01-04'!DS$11,0))</f>
        <v>3.56</v>
      </c>
      <c r="DT91" s="28" t="str">
        <f>IF(VLOOKUP($A91,Sheet!$A$7:$DG$148,'TN01-04'!DT$11,0)="","",VLOOKUP($A91,Sheet!$A$7:$DG$148,'TN01-04'!DT$11,0))</f>
        <v/>
      </c>
      <c r="DU91" s="42">
        <f t="shared" si="19"/>
        <v>0</v>
      </c>
    </row>
    <row r="92" spans="1:125" ht="15.95" customHeight="1" x14ac:dyDescent="0.2">
      <c r="A92" s="25">
        <v>2220716875</v>
      </c>
      <c r="B92" s="26" t="s">
        <v>6</v>
      </c>
      <c r="C92" s="26" t="s">
        <v>87</v>
      </c>
      <c r="D92" s="26" t="s">
        <v>159</v>
      </c>
      <c r="E92" s="27">
        <v>36053</v>
      </c>
      <c r="F92" s="26" t="s">
        <v>209</v>
      </c>
      <c r="G92" s="26" t="s">
        <v>212</v>
      </c>
      <c r="H92" s="28">
        <f>HLOOKUP(VLOOKUP($A92,Sheet!$A$7:$DG$148,'TN01-04'!H$11,0),$H$1:$T$2,2,1)</f>
        <v>3.65</v>
      </c>
      <c r="I92" s="28">
        <f>HLOOKUP(VLOOKUP($A92,Sheet!$A$7:$DG$148,'TN01-04'!I$11,0),$H$1:$T$2,2,1)</f>
        <v>2.65</v>
      </c>
      <c r="J92" s="28">
        <f>HLOOKUP(VLOOKUP($A92,Sheet!$A$7:$DG$148,'TN01-04'!J$11,0),$H$1:$T$2,2,1)</f>
        <v>3.33</v>
      </c>
      <c r="K92" s="28">
        <f>HLOOKUP(VLOOKUP($A92,Sheet!$A$7:$DG$148,'TN01-04'!K$11,0),$H$1:$T$2,2,1)</f>
        <v>2.33</v>
      </c>
      <c r="L92" s="28">
        <f>HLOOKUP(VLOOKUP($A92,Sheet!$A$7:$DG$148,'TN01-04'!L$11,0),$H$1:$T$2,2,1)</f>
        <v>1.65</v>
      </c>
      <c r="M92" s="28">
        <f>HLOOKUP(VLOOKUP($A92,Sheet!$A$7:$DG$148,'TN01-04'!M$11,0),$H$1:$T$2,2,1)</f>
        <v>1</v>
      </c>
      <c r="N92" s="28">
        <f>HLOOKUP(VLOOKUP($A92,Sheet!$A$7:$DG$148,'TN01-04'!N$11,0),$H$1:$T$2,2,1)</f>
        <v>1.65</v>
      </c>
      <c r="O92" s="28">
        <f>HLOOKUP(VLOOKUP($A92,Sheet!$A$7:$DG$148,'TN01-04'!O$11,0),$H$1:$T$2,2,1)</f>
        <v>3.33</v>
      </c>
      <c r="P92" s="28">
        <f>HLOOKUP(VLOOKUP($A92,Sheet!$A$7:$DG$148,'TN01-04'!P$11,0),$H$1:$T$2,2,1)</f>
        <v>0</v>
      </c>
      <c r="Q92" s="28">
        <f>HLOOKUP(VLOOKUP($A92,Sheet!$A$7:$DG$148,'TN01-04'!Q$11,0),$H$1:$T$2,2,1)</f>
        <v>0</v>
      </c>
      <c r="R92" s="28">
        <f>HLOOKUP(VLOOKUP($A92,Sheet!$A$7:$DG$148,'TN01-04'!R$11,0),$H$1:$T$2,2,1)</f>
        <v>0</v>
      </c>
      <c r="S92" s="28">
        <f>HLOOKUP(VLOOKUP($A92,Sheet!$A$7:$DG$148,'TN01-04'!S$11,0),$H$1:$T$2,2,1)</f>
        <v>0</v>
      </c>
      <c r="T92" s="28">
        <f>HLOOKUP(VLOOKUP($A92,Sheet!$A$7:$DG$148,'TN01-04'!T$11,0),$H$1:$T$2,2,1)</f>
        <v>0</v>
      </c>
      <c r="U92" s="28">
        <f>HLOOKUP(VLOOKUP($A92,Sheet!$A$7:$DG$148,'TN01-04'!U$11,0),$H$1:$T$2,2,1)</f>
        <v>2.65</v>
      </c>
      <c r="V92" s="28">
        <f>HLOOKUP(VLOOKUP($A92,Sheet!$A$7:$DG$148,'TN01-04'!V$11,0),$H$1:$T$2,2,1)</f>
        <v>2.65</v>
      </c>
      <c r="W92" s="28">
        <f>HLOOKUP(VLOOKUP($A92,Sheet!$A$7:$DG$148,'TN01-04'!W$11,0),$H$1:$T$2,2,1)</f>
        <v>4</v>
      </c>
      <c r="X92" s="28">
        <f>HLOOKUP(VLOOKUP($A92,Sheet!$A$7:$DG$148,'TN01-04'!X$11,0),$H$1:$T$2,2,1)</f>
        <v>3.65</v>
      </c>
      <c r="Y92" s="28">
        <f>HLOOKUP(VLOOKUP($A92,Sheet!$A$7:$DG$148,'TN01-04'!Y$11,0),$H$1:$T$2,2,1)</f>
        <v>3.33</v>
      </c>
      <c r="Z92" s="28">
        <f>HLOOKUP(VLOOKUP($A92,Sheet!$A$7:$DG$148,'TN01-04'!Z$11,0),$H$1:$T$2,2,1)</f>
        <v>1.65</v>
      </c>
      <c r="AA92" s="28">
        <f>HLOOKUP(VLOOKUP($A92,Sheet!$A$7:$DG$148,'TN01-04'!AA$11,0),$H$1:$T$2,2,1)</f>
        <v>2</v>
      </c>
      <c r="AB92" s="28" t="str">
        <f>HLOOKUP(VLOOKUP($A92,Sheet!$A$7:$DG$148,'TN01-04'!AB$11,0),$H$1:$T$2,2,1)</f>
        <v>X</v>
      </c>
      <c r="AC92" s="28">
        <f>HLOOKUP(VLOOKUP($A92,Sheet!$A$7:$DG$148,'TN01-04'!AC$11,0),$H$1:$T$2,2,1)</f>
        <v>1.65</v>
      </c>
      <c r="AD92" s="28">
        <f>HLOOKUP(VLOOKUP($A92,Sheet!$A$7:$DG$148,'TN01-04'!AD$11,0),$H$1:$T$2,2,1)</f>
        <v>2</v>
      </c>
      <c r="AE92" s="28">
        <f>HLOOKUP(VLOOKUP($A92,Sheet!$A$7:$DG$148,'TN01-04'!AE$11,0),$H$1:$T$2,2,1)</f>
        <v>1.65</v>
      </c>
      <c r="AF92" s="28">
        <f>HLOOKUP(VLOOKUP($A92,Sheet!$A$7:$DG$148,'TN01-04'!AF$11,0),$H$1:$T$2,2,1)</f>
        <v>3.33</v>
      </c>
      <c r="AG92" s="28">
        <f>HLOOKUP(VLOOKUP($A92,Sheet!$A$7:$DG$148,'TN01-04'!AG$11,0),$H$1:$T$2,2,1)</f>
        <v>1.65</v>
      </c>
      <c r="AH92" s="28">
        <f>HLOOKUP(VLOOKUP($A92,Sheet!$A$7:$DG$148,'TN01-04'!AH$11,0),$H$1:$T$2,2,1)</f>
        <v>2.33</v>
      </c>
      <c r="AI92" s="28">
        <f>HLOOKUP(VLOOKUP($A92,Sheet!$A$7:$DG$148,'TN01-04'!AI$11,0),$H$1:$T$2,2,1)</f>
        <v>2.65</v>
      </c>
      <c r="AJ92" s="28">
        <f>HLOOKUP(VLOOKUP($A92,Sheet!$A$7:$DG$148,'TN01-04'!AJ$11,0),$H$1:$T$2,2,1)</f>
        <v>1.65</v>
      </c>
      <c r="AK92" s="33">
        <f>IF(VLOOKUP($A92,Sheet!$A$7:$DG$148,'TN01-04'!AK$11,0)="","",VLOOKUP($A92,Sheet!$A$7:$DG$148,'TN01-04'!AK$11,0))</f>
        <v>49</v>
      </c>
      <c r="AL92" s="36">
        <f>IF(VLOOKUP($A92,Sheet!$A$7:$DG$148,'TN01-04'!AL$11,0)="","",VLOOKUP($A92,Sheet!$A$7:$DG$148,'TN01-04'!AL$11,0))</f>
        <v>2</v>
      </c>
      <c r="AM92" s="28">
        <f>HLOOKUP(VLOOKUP($A92,Sheet!$A$7:$DG$148,'TN01-04'!AM$11,0),$H$1:$T$2,2,1)</f>
        <v>1.65</v>
      </c>
      <c r="AN92" s="28" t="str">
        <f>HLOOKUP(VLOOKUP($A92,Sheet!$A$7:$DG$148,'TN01-04'!AN$11,0),$H$1:$T$2,2,1)</f>
        <v>X</v>
      </c>
      <c r="AO92" s="28">
        <f>HLOOKUP(VLOOKUP($A92,Sheet!$A$7:$DG$148,'TN01-04'!AO$11,0),$H$1:$T$2,2,1)</f>
        <v>0</v>
      </c>
      <c r="AP92" s="28">
        <f>HLOOKUP(VLOOKUP($A92,Sheet!$A$7:$DG$148,'TN01-04'!AP$11,0),$H$1:$T$2,2,1)</f>
        <v>0</v>
      </c>
      <c r="AQ92" s="28">
        <f>HLOOKUP(VLOOKUP($A92,Sheet!$A$7:$DG$148,'TN01-04'!AQ$11,0),$H$1:$T$2,2,1)</f>
        <v>0</v>
      </c>
      <c r="AR92" s="28">
        <f>HLOOKUP(VLOOKUP($A92,Sheet!$A$7:$DG$148,'TN01-04'!AR$11,0),$H$1:$T$2,2,1)</f>
        <v>0</v>
      </c>
      <c r="AS92" s="28">
        <f>HLOOKUP(VLOOKUP($A92,Sheet!$A$7:$DG$148,'TN01-04'!AS$11,0),$H$1:$T$2,2,1)</f>
        <v>2.65</v>
      </c>
      <c r="AT92" s="28">
        <f>HLOOKUP(VLOOKUP($A92,Sheet!$A$7:$DG$148,'TN01-04'!AT$11,0),$H$1:$T$2,2,1)</f>
        <v>0</v>
      </c>
      <c r="AU92" s="28" t="str">
        <f>HLOOKUP(VLOOKUP($A92,Sheet!$A$7:$DG$148,'TN01-04'!AU$11,0),$H$1:$T$2,2,1)</f>
        <v>X</v>
      </c>
      <c r="AV92" s="28">
        <f>HLOOKUP(VLOOKUP($A92,Sheet!$A$7:$DG$148,'TN01-04'!AV$11,0),$H$1:$T$2,2,1)</f>
        <v>0</v>
      </c>
      <c r="AW92" s="28">
        <f>HLOOKUP(VLOOKUP($A92,Sheet!$A$7:$DG$148,'TN01-04'!AW$11,0),$H$1:$T$2,2,1)</f>
        <v>0</v>
      </c>
      <c r="AX92" s="28">
        <f>HLOOKUP(VLOOKUP($A92,Sheet!$A$7:$DG$148,'TN01-04'!AX$11,0),$H$1:$T$2,2,1)</f>
        <v>0</v>
      </c>
      <c r="AY92" s="28">
        <f>HLOOKUP(VLOOKUP($A92,Sheet!$A$7:$DG$148,'TN01-04'!AY$11,0),$H$1:$T$2,2,1)</f>
        <v>0</v>
      </c>
      <c r="AZ92" s="28">
        <f>HLOOKUP(VLOOKUP($A92,Sheet!$A$7:$DG$148,'TN01-04'!AZ$11,0),$H$1:$T$2,2,1)</f>
        <v>0</v>
      </c>
      <c r="BA92" s="28">
        <f>HLOOKUP(VLOOKUP($A92,Sheet!$A$7:$DG$148,'TN01-04'!BA$11,0),$H$1:$T$2,2,1)</f>
        <v>3.33</v>
      </c>
      <c r="BB92" s="33">
        <f>IF(VLOOKUP($A92,Sheet!$A$7:$DG$148,'TN01-04'!BB$11,0)="","",VLOOKUP($A92,Sheet!$A$7:$DG$148,'TN01-04'!BB$11,0))</f>
        <v>3</v>
      </c>
      <c r="BC92" s="36">
        <f>IF(VLOOKUP($A92,Sheet!$A$7:$DG$148,'TN01-04'!BC$11,0)="","",VLOOKUP($A92,Sheet!$A$7:$DG$148,'TN01-04'!BC$11,0))</f>
        <v>2</v>
      </c>
      <c r="BD92" s="28">
        <f>HLOOKUP(VLOOKUP($A92,Sheet!$A$7:$DG$148,'TN01-04'!BD$11,0),$H$1:$T$2,2,1)</f>
        <v>2</v>
      </c>
      <c r="BE92" s="28">
        <f>HLOOKUP(VLOOKUP($A92,Sheet!$A$7:$DG$148,'TN01-04'!BE$11,0),$H$1:$T$2,2,1)</f>
        <v>1.65</v>
      </c>
      <c r="BF92" s="28" t="str">
        <f>HLOOKUP(VLOOKUP($A92,Sheet!$A$7:$DG$148,'TN01-04'!BF$11,0),$H$1:$T$2,2,1)</f>
        <v>X</v>
      </c>
      <c r="BG92" s="28" t="str">
        <f>HLOOKUP(VLOOKUP($A92,Sheet!$A$7:$DG$148,'TN01-04'!BG$11,0),$H$1:$T$2,2,1)</f>
        <v>X</v>
      </c>
      <c r="BH92" s="28">
        <f>HLOOKUP(VLOOKUP($A92,Sheet!$A$7:$DG$148,'TN01-04'!BH$11,0),$H$1:$T$2,2,1)</f>
        <v>1</v>
      </c>
      <c r="BI92" s="28">
        <f>HLOOKUP(VLOOKUP($A92,Sheet!$A$7:$DG$148,'TN01-04'!BI$11,0),$H$1:$T$2,2,1)</f>
        <v>1.65</v>
      </c>
      <c r="BJ92" s="28">
        <f>HLOOKUP(VLOOKUP($A92,Sheet!$A$7:$DG$148,'TN01-04'!BJ$11,0),$H$1:$T$2,2,1)</f>
        <v>3</v>
      </c>
      <c r="BK92" s="28" t="str">
        <f>HLOOKUP(VLOOKUP($A92,Sheet!$A$7:$DG$148,'TN01-04'!BK$11,0),$H$1:$T$2,2,1)</f>
        <v>X</v>
      </c>
      <c r="BL92" s="28">
        <f>HLOOKUP(VLOOKUP($A92,Sheet!$A$7:$DG$148,'TN01-04'!BL$11,0),$H$1:$T$2,2,1)</f>
        <v>1.65</v>
      </c>
      <c r="BM92" s="28">
        <f>HLOOKUP(VLOOKUP($A92,Sheet!$A$7:$DG$148,'TN01-04'!BM$11,0),$H$1:$T$2,2,1)</f>
        <v>2.33</v>
      </c>
      <c r="BN92" s="28">
        <f>HLOOKUP(VLOOKUP($A92,Sheet!$A$7:$DG$148,'TN01-04'!BN$11,0),$H$1:$T$2,2,1)</f>
        <v>2.65</v>
      </c>
      <c r="BO92" s="28" t="str">
        <f>HLOOKUP(VLOOKUP($A92,Sheet!$A$7:$DG$148,'TN01-04'!BO$11,0),$H$1:$T$2,2,1)</f>
        <v>X</v>
      </c>
      <c r="BP92" s="28">
        <f>HLOOKUP(VLOOKUP($A92,Sheet!$A$7:$DG$148,'TN01-04'!BP$11,0),$H$1:$T$2,2,1)</f>
        <v>2.65</v>
      </c>
      <c r="BQ92" s="28">
        <f>HLOOKUP(VLOOKUP($A92,Sheet!$A$7:$DG$148,'TN01-04'!BQ$11,0),$H$1:$T$2,2,1)</f>
        <v>0</v>
      </c>
      <c r="BR92" s="28">
        <f>HLOOKUP(VLOOKUP($A92,Sheet!$A$7:$DG$148,'TN01-04'!BR$11,0),$H$1:$T$2,2,1)</f>
        <v>3</v>
      </c>
      <c r="BS92" s="28" t="str">
        <f>HLOOKUP(VLOOKUP($A92,Sheet!$A$7:$DG$148,'TN01-04'!BS$11,0),$H$1:$T$2,2,1)</f>
        <v>X</v>
      </c>
      <c r="BT92" s="28" t="str">
        <f>HLOOKUP(VLOOKUP($A92,Sheet!$A$7:$DG$148,'TN01-04'!BT$11,0),$H$1:$T$2,2,1)</f>
        <v>X</v>
      </c>
      <c r="BU92" s="28">
        <f>HLOOKUP(VLOOKUP($A92,Sheet!$A$7:$DG$148,'TN01-04'!BU$11,0),$H$1:$T$2,2,1)</f>
        <v>1.65</v>
      </c>
      <c r="BV92" s="28">
        <f>HLOOKUP(VLOOKUP($A92,Sheet!$A$7:$DG$148,'TN01-04'!BV$11,0),$H$1:$T$2,2,1)</f>
        <v>0</v>
      </c>
      <c r="BW92" s="28">
        <f>HLOOKUP(VLOOKUP($A92,Sheet!$A$7:$DG$148,'TN01-04'!BW$11,0),$H$1:$T$2,2,1)</f>
        <v>4</v>
      </c>
      <c r="BX92" s="33">
        <f>IF(VLOOKUP($A92,Sheet!$A$7:$DG$148,'TN01-04'!BX$11,0)="","",VLOOKUP($A92,Sheet!$A$7:$DG$148,'TN01-04'!BX$11,0))</f>
        <v>32</v>
      </c>
      <c r="BY92" s="36">
        <f>IF(VLOOKUP($A92,Sheet!$A$7:$DG$148,'TN01-04'!BY$11,0)="","",VLOOKUP($A92,Sheet!$A$7:$DG$148,'TN01-04'!BY$11,0))</f>
        <v>18</v>
      </c>
      <c r="BZ92" s="28">
        <f>HLOOKUP(VLOOKUP($A92,Sheet!$A$7:$DG$148,'TN01-04'!BZ$11,0),$H$1:$T$2,2,1)</f>
        <v>2</v>
      </c>
      <c r="CA92" s="28">
        <f>HLOOKUP(VLOOKUP($A92,Sheet!$A$7:$DG$148,'TN01-04'!CA$11,0),$H$1:$T$2,2,1)</f>
        <v>0</v>
      </c>
      <c r="CB92" s="28">
        <f>HLOOKUP(VLOOKUP($A92,Sheet!$A$7:$DG$148,'TN01-04'!CB$11,0),$H$1:$T$2,2,1)</f>
        <v>0</v>
      </c>
      <c r="CC92" s="28">
        <f>HLOOKUP(VLOOKUP($A92,Sheet!$A$7:$DG$148,'TN01-04'!CC$11,0),$H$1:$T$2,2,1)</f>
        <v>0</v>
      </c>
      <c r="CD92" s="28">
        <f>HLOOKUP(VLOOKUP($A92,Sheet!$A$7:$DG$148,'TN01-04'!CD$11,0),$H$1:$T$2,2,1)</f>
        <v>2.65</v>
      </c>
      <c r="CE92" s="28">
        <f>HLOOKUP(VLOOKUP($A92,Sheet!$A$7:$DG$148,'TN01-04'!CE$11,0),$H$1:$T$2,2,1)</f>
        <v>2.33</v>
      </c>
      <c r="CF92" s="28">
        <f>HLOOKUP(VLOOKUP($A92,Sheet!$A$7:$DG$148,'TN01-04'!CF$11,0),$H$1:$T$2,2,1)</f>
        <v>0</v>
      </c>
      <c r="CG92" s="28" t="str">
        <f>HLOOKUP(VLOOKUP($A92,Sheet!$A$7:$DG$148,'TN01-04'!CG$11,0),$H$1:$T$2,2,1)</f>
        <v>X</v>
      </c>
      <c r="CH92" s="28">
        <f>HLOOKUP(VLOOKUP($A92,Sheet!$A$7:$DG$148,'TN01-04'!CH$11,0),$H$1:$T$2,2,1)</f>
        <v>0</v>
      </c>
      <c r="CI92" s="28">
        <f>HLOOKUP(VLOOKUP($A92,Sheet!$A$7:$DG$148,'TN01-04'!CI$11,0),$H$1:$T$2,2,1)</f>
        <v>0</v>
      </c>
      <c r="CJ92" s="28">
        <f>HLOOKUP(VLOOKUP($A92,Sheet!$A$7:$DG$148,'TN01-04'!CJ$11,0),$H$1:$T$2,2,1)</f>
        <v>0</v>
      </c>
      <c r="CK92" s="28">
        <f>HLOOKUP(VLOOKUP($A92,Sheet!$A$7:$DG$148,'TN01-04'!CK$11,0),$H$1:$T$2,2,1)</f>
        <v>0</v>
      </c>
      <c r="CL92" s="28">
        <f>HLOOKUP(VLOOKUP($A92,Sheet!$A$7:$DG$148,'TN01-04'!CL$11,0),$H$1:$T$2,2,1)</f>
        <v>0</v>
      </c>
      <c r="CM92" s="28">
        <f>HLOOKUP(VLOOKUP($A92,Sheet!$A$7:$DG$148,'TN01-04'!CM$11,0),$H$1:$T$2,2,1)</f>
        <v>0</v>
      </c>
      <c r="CN92" s="28">
        <f>HLOOKUP(VLOOKUP($A92,Sheet!$A$7:$DG$148,'TN01-04'!CN$11,0),$H$1:$T$2,2,1)</f>
        <v>0</v>
      </c>
      <c r="CO92" s="28">
        <f>HLOOKUP(VLOOKUP($A92,Sheet!$A$7:$DG$148,'TN01-04'!CO$11,0),$H$1:$T$2,2,1)</f>
        <v>0</v>
      </c>
      <c r="CP92" s="28">
        <f>HLOOKUP(VLOOKUP($A92,Sheet!$A$7:$DG$148,'TN01-04'!CP$11,0),$H$1:$T$2,2,1)</f>
        <v>0</v>
      </c>
      <c r="CQ92" s="28" t="str">
        <f>HLOOKUP(VLOOKUP($A92,Sheet!$A$7:$DG$148,'TN01-04'!CQ$11,0),$H$1:$T$2,2,1)</f>
        <v>X</v>
      </c>
      <c r="CR92" s="28">
        <f>HLOOKUP(VLOOKUP($A92,Sheet!$A$7:$DG$148,'TN01-04'!CR$11,0),$H$1:$T$2,2,1)</f>
        <v>0</v>
      </c>
      <c r="CS92" s="33">
        <f>IF(VLOOKUP($A92,Sheet!$A$7:$DG$148,'TN01-04'!CS$11,0)="","",VLOOKUP($A92,Sheet!$A$7:$DG$148,'TN01-04'!CS$11,0))</f>
        <v>8</v>
      </c>
      <c r="CT92" s="36">
        <f>IF(VLOOKUP($A92,Sheet!$A$7:$DG$148,'TN01-04'!CT$11,0)="","",VLOOKUP($A92,Sheet!$A$7:$DG$148,'TN01-04'!CT$11,0))</f>
        <v>20</v>
      </c>
      <c r="CU92" s="38">
        <f t="shared" si="11"/>
        <v>89</v>
      </c>
      <c r="CV92" s="38">
        <f t="shared" si="11"/>
        <v>40</v>
      </c>
      <c r="CW92" s="38">
        <f t="shared" si="12"/>
        <v>0</v>
      </c>
      <c r="CX92" s="38">
        <f t="shared" si="13"/>
        <v>129</v>
      </c>
      <c r="CY92" s="38">
        <f t="shared" si="14"/>
        <v>1.58</v>
      </c>
      <c r="CZ92" s="38"/>
      <c r="DA92" s="28">
        <f>HLOOKUP(VLOOKUP($A92,Sheet!$A$7:$DG$148,'TN01-04'!DA$11,0),$H$1:$T$2,2,1)</f>
        <v>0</v>
      </c>
      <c r="DB92" s="28">
        <f>HLOOKUP(VLOOKUP($A92,Sheet!$A$7:$DG$148,'TN01-04'!DB$11,0),$H$1:$T$2,2,1)</f>
        <v>0</v>
      </c>
      <c r="DC92" s="28">
        <f>HLOOKUP(VLOOKUP($A92,Sheet!$A$7:$DG$148,'TN01-04'!DC$11,0),$H$1:$T$2,2,1)</f>
        <v>0</v>
      </c>
      <c r="DD92" s="28">
        <f>HLOOKUP(VLOOKUP($A92,Sheet!$A$7:$DG$148,'TN01-04'!DD$11,0),$H$1:$T$2,2,1)</f>
        <v>0</v>
      </c>
      <c r="DE92" s="38"/>
      <c r="DF92" s="38">
        <f t="shared" si="15"/>
        <v>0</v>
      </c>
      <c r="DG92" s="38"/>
      <c r="DH92" s="33">
        <f>IF(VLOOKUP($A92,Sheet!$A$7:$DG$148,'TN01-04'!DH$11,0)="","",VLOOKUP($A92,Sheet!$A$7:$DG$148,'TN01-04'!DH$11,0))</f>
        <v>0</v>
      </c>
      <c r="DI92" s="36">
        <f>IF(VLOOKUP($A92,Sheet!$A$7:$DG$148,'TN01-04'!DI$11,0)="","",VLOOKUP($A92,Sheet!$A$7:$DG$148,'TN01-04'!DI$11,0))</f>
        <v>5</v>
      </c>
      <c r="DJ92" s="38">
        <f t="shared" si="16"/>
        <v>89</v>
      </c>
      <c r="DK92" s="38">
        <f t="shared" si="17"/>
        <v>45</v>
      </c>
      <c r="DL92" s="38">
        <f t="shared" si="18"/>
        <v>1.52</v>
      </c>
      <c r="DM92" s="38"/>
      <c r="DN92" s="33">
        <f>IF(VLOOKUP($A92,Sheet!$A$7:$DG$148,'TN01-04'!DN$11,0)="","",VLOOKUP($A92,Sheet!$A$7:$DG$148,'TN01-04'!DN$11,0))</f>
        <v>92</v>
      </c>
      <c r="DO92" s="36">
        <f>IF(VLOOKUP($A92,Sheet!$A$7:$DG$148,'TN01-04'!DO$11,0)="","",VLOOKUP($A92,Sheet!$A$7:$DG$148,'TN01-04'!DO$11,0))</f>
        <v>47</v>
      </c>
      <c r="DP92" s="28">
        <f>IF(VLOOKUP($A92,Sheet!$A$7:$DG$148,'TN01-04'!DP$11,0)="","",VLOOKUP($A92,Sheet!$A$7:$DG$148,'TN01-04'!DP$11,0))</f>
        <v>137</v>
      </c>
      <c r="DQ92" s="28">
        <f>IF(VLOOKUP($A92,Sheet!$A$7:$DG$148,'TN01-04'!DQ$11,0)="","",VLOOKUP($A92,Sheet!$A$7:$DG$148,'TN01-04'!DQ$11,0))</f>
        <v>102</v>
      </c>
      <c r="DR92" s="28">
        <f>IF(VLOOKUP($A92,Sheet!$A$7:$DG$148,'TN01-04'!DR$11,0)="","",VLOOKUP($A92,Sheet!$A$7:$DG$148,'TN01-04'!DR$11,0))</f>
        <v>5.51</v>
      </c>
      <c r="DS92" s="28">
        <f>IF(VLOOKUP($A92,Sheet!$A$7:$DG$148,'TN01-04'!DS$11,0)="","",VLOOKUP($A92,Sheet!$A$7:$DG$148,'TN01-04'!DS$11,0))</f>
        <v>2.06</v>
      </c>
      <c r="DT92" s="28" t="str">
        <f>IF(VLOOKUP($A92,Sheet!$A$7:$DG$148,'TN01-04'!DT$11,0)="","",VLOOKUP($A92,Sheet!$A$7:$DG$148,'TN01-04'!DT$11,0))</f>
        <v/>
      </c>
      <c r="DU92" s="42">
        <f t="shared" si="19"/>
        <v>0.31007751937984496</v>
      </c>
    </row>
    <row r="93" spans="1:125" ht="15.95" customHeight="1" x14ac:dyDescent="0.2">
      <c r="A93" s="25">
        <v>2220724271</v>
      </c>
      <c r="B93" s="26" t="s">
        <v>7</v>
      </c>
      <c r="C93" s="26" t="s">
        <v>88</v>
      </c>
      <c r="D93" s="26" t="s">
        <v>159</v>
      </c>
      <c r="E93" s="27">
        <v>35675</v>
      </c>
      <c r="F93" s="26" t="s">
        <v>209</v>
      </c>
      <c r="G93" s="26" t="s">
        <v>212</v>
      </c>
      <c r="H93" s="28">
        <f>HLOOKUP(VLOOKUP($A93,Sheet!$A$7:$DG$148,'TN01-04'!H$11,0),$H$1:$T$2,2,1)</f>
        <v>4</v>
      </c>
      <c r="I93" s="28">
        <f>HLOOKUP(VLOOKUP($A93,Sheet!$A$7:$DG$148,'TN01-04'!I$11,0),$H$1:$T$2,2,1)</f>
        <v>3.33</v>
      </c>
      <c r="J93" s="28">
        <f>HLOOKUP(VLOOKUP($A93,Sheet!$A$7:$DG$148,'TN01-04'!J$11,0),$H$1:$T$2,2,1)</f>
        <v>3.65</v>
      </c>
      <c r="K93" s="28">
        <f>HLOOKUP(VLOOKUP($A93,Sheet!$A$7:$DG$148,'TN01-04'!K$11,0),$H$1:$T$2,2,1)</f>
        <v>3.33</v>
      </c>
      <c r="L93" s="28">
        <f>HLOOKUP(VLOOKUP($A93,Sheet!$A$7:$DG$148,'TN01-04'!L$11,0),$H$1:$T$2,2,1)</f>
        <v>2.65</v>
      </c>
      <c r="M93" s="28">
        <f>HLOOKUP(VLOOKUP($A93,Sheet!$A$7:$DG$148,'TN01-04'!M$11,0),$H$1:$T$2,2,1)</f>
        <v>3.65</v>
      </c>
      <c r="N93" s="28">
        <f>HLOOKUP(VLOOKUP($A93,Sheet!$A$7:$DG$148,'TN01-04'!N$11,0),$H$1:$T$2,2,1)</f>
        <v>4</v>
      </c>
      <c r="O93" s="28">
        <f>HLOOKUP(VLOOKUP($A93,Sheet!$A$7:$DG$148,'TN01-04'!O$11,0),$H$1:$T$2,2,1)</f>
        <v>0</v>
      </c>
      <c r="P93" s="28">
        <f>HLOOKUP(VLOOKUP($A93,Sheet!$A$7:$DG$148,'TN01-04'!P$11,0),$H$1:$T$2,2,1)</f>
        <v>4</v>
      </c>
      <c r="Q93" s="28">
        <f>HLOOKUP(VLOOKUP($A93,Sheet!$A$7:$DG$148,'TN01-04'!Q$11,0),$H$1:$T$2,2,1)</f>
        <v>0</v>
      </c>
      <c r="R93" s="28">
        <f>HLOOKUP(VLOOKUP($A93,Sheet!$A$7:$DG$148,'TN01-04'!R$11,0),$H$1:$T$2,2,1)</f>
        <v>0</v>
      </c>
      <c r="S93" s="28">
        <f>HLOOKUP(VLOOKUP($A93,Sheet!$A$7:$DG$148,'TN01-04'!S$11,0),$H$1:$T$2,2,1)</f>
        <v>0</v>
      </c>
      <c r="T93" s="28">
        <f>HLOOKUP(VLOOKUP($A93,Sheet!$A$7:$DG$148,'TN01-04'!T$11,0),$H$1:$T$2,2,1)</f>
        <v>4</v>
      </c>
      <c r="U93" s="28">
        <f>HLOOKUP(VLOOKUP($A93,Sheet!$A$7:$DG$148,'TN01-04'!U$11,0),$H$1:$T$2,2,1)</f>
        <v>3.33</v>
      </c>
      <c r="V93" s="28">
        <f>HLOOKUP(VLOOKUP($A93,Sheet!$A$7:$DG$148,'TN01-04'!V$11,0),$H$1:$T$2,2,1)</f>
        <v>0</v>
      </c>
      <c r="W93" s="28">
        <f>HLOOKUP(VLOOKUP($A93,Sheet!$A$7:$DG$148,'TN01-04'!W$11,0),$H$1:$T$2,2,1)</f>
        <v>4</v>
      </c>
      <c r="X93" s="28">
        <f>HLOOKUP(VLOOKUP($A93,Sheet!$A$7:$DG$148,'TN01-04'!X$11,0),$H$1:$T$2,2,1)</f>
        <v>3.65</v>
      </c>
      <c r="Y93" s="28">
        <f>HLOOKUP(VLOOKUP($A93,Sheet!$A$7:$DG$148,'TN01-04'!Y$11,0),$H$1:$T$2,2,1)</f>
        <v>4</v>
      </c>
      <c r="Z93" s="28">
        <f>HLOOKUP(VLOOKUP($A93,Sheet!$A$7:$DG$148,'TN01-04'!Z$11,0),$H$1:$T$2,2,1)</f>
        <v>3.65</v>
      </c>
      <c r="AA93" s="28">
        <f>HLOOKUP(VLOOKUP($A93,Sheet!$A$7:$DG$148,'TN01-04'!AA$11,0),$H$1:$T$2,2,1)</f>
        <v>1.65</v>
      </c>
      <c r="AB93" s="28">
        <f>HLOOKUP(VLOOKUP($A93,Sheet!$A$7:$DG$148,'TN01-04'!AB$11,0),$H$1:$T$2,2,1)</f>
        <v>2.65</v>
      </c>
      <c r="AC93" s="28">
        <f>HLOOKUP(VLOOKUP($A93,Sheet!$A$7:$DG$148,'TN01-04'!AC$11,0),$H$1:$T$2,2,1)</f>
        <v>3.65</v>
      </c>
      <c r="AD93" s="28">
        <f>HLOOKUP(VLOOKUP($A93,Sheet!$A$7:$DG$148,'TN01-04'!AD$11,0),$H$1:$T$2,2,1)</f>
        <v>2.65</v>
      </c>
      <c r="AE93" s="28">
        <f>HLOOKUP(VLOOKUP($A93,Sheet!$A$7:$DG$148,'TN01-04'!AE$11,0),$H$1:$T$2,2,1)</f>
        <v>2.65</v>
      </c>
      <c r="AF93" s="28">
        <f>HLOOKUP(VLOOKUP($A93,Sheet!$A$7:$DG$148,'TN01-04'!AF$11,0),$H$1:$T$2,2,1)</f>
        <v>2.33</v>
      </c>
      <c r="AG93" s="28">
        <f>HLOOKUP(VLOOKUP($A93,Sheet!$A$7:$DG$148,'TN01-04'!AG$11,0),$H$1:$T$2,2,1)</f>
        <v>2.33</v>
      </c>
      <c r="AH93" s="28">
        <f>HLOOKUP(VLOOKUP($A93,Sheet!$A$7:$DG$148,'TN01-04'!AH$11,0),$H$1:$T$2,2,1)</f>
        <v>2.65</v>
      </c>
      <c r="AI93" s="28">
        <f>HLOOKUP(VLOOKUP($A93,Sheet!$A$7:$DG$148,'TN01-04'!AI$11,0),$H$1:$T$2,2,1)</f>
        <v>1.65</v>
      </c>
      <c r="AJ93" s="28">
        <f>HLOOKUP(VLOOKUP($A93,Sheet!$A$7:$DG$148,'TN01-04'!AJ$11,0),$H$1:$T$2,2,1)</f>
        <v>2.65</v>
      </c>
      <c r="AK93" s="33">
        <f>IF(VLOOKUP($A93,Sheet!$A$7:$DG$148,'TN01-04'!AK$11,0)="","",VLOOKUP($A93,Sheet!$A$7:$DG$148,'TN01-04'!AK$11,0))</f>
        <v>51</v>
      </c>
      <c r="AL93" s="36">
        <f>IF(VLOOKUP($A93,Sheet!$A$7:$DG$148,'TN01-04'!AL$11,0)="","",VLOOKUP($A93,Sheet!$A$7:$DG$148,'TN01-04'!AL$11,0))</f>
        <v>0</v>
      </c>
      <c r="AM93" s="28">
        <f>HLOOKUP(VLOOKUP($A93,Sheet!$A$7:$DG$148,'TN01-04'!AM$11,0),$H$1:$T$2,2,1)</f>
        <v>3.65</v>
      </c>
      <c r="AN93" s="28">
        <f>HLOOKUP(VLOOKUP($A93,Sheet!$A$7:$DG$148,'TN01-04'!AN$11,0),$H$1:$T$2,2,1)</f>
        <v>3.33</v>
      </c>
      <c r="AO93" s="28">
        <f>HLOOKUP(VLOOKUP($A93,Sheet!$A$7:$DG$148,'TN01-04'!AO$11,0),$H$1:$T$2,2,1)</f>
        <v>0</v>
      </c>
      <c r="AP93" s="28">
        <f>HLOOKUP(VLOOKUP($A93,Sheet!$A$7:$DG$148,'TN01-04'!AP$11,0),$H$1:$T$2,2,1)</f>
        <v>0</v>
      </c>
      <c r="AQ93" s="28">
        <f>HLOOKUP(VLOOKUP($A93,Sheet!$A$7:$DG$148,'TN01-04'!AQ$11,0),$H$1:$T$2,2,1)</f>
        <v>2</v>
      </c>
      <c r="AR93" s="28">
        <f>HLOOKUP(VLOOKUP($A93,Sheet!$A$7:$DG$148,'TN01-04'!AR$11,0),$H$1:$T$2,2,1)</f>
        <v>0</v>
      </c>
      <c r="AS93" s="28">
        <f>HLOOKUP(VLOOKUP($A93,Sheet!$A$7:$DG$148,'TN01-04'!AS$11,0),$H$1:$T$2,2,1)</f>
        <v>0</v>
      </c>
      <c r="AT93" s="28">
        <f>HLOOKUP(VLOOKUP($A93,Sheet!$A$7:$DG$148,'TN01-04'!AT$11,0),$H$1:$T$2,2,1)</f>
        <v>0</v>
      </c>
      <c r="AU93" s="28">
        <f>HLOOKUP(VLOOKUP($A93,Sheet!$A$7:$DG$148,'TN01-04'!AU$11,0),$H$1:$T$2,2,1)</f>
        <v>0</v>
      </c>
      <c r="AV93" s="28">
        <f>HLOOKUP(VLOOKUP($A93,Sheet!$A$7:$DG$148,'TN01-04'!AV$11,0),$H$1:$T$2,2,1)</f>
        <v>0</v>
      </c>
      <c r="AW93" s="28">
        <f>HLOOKUP(VLOOKUP($A93,Sheet!$A$7:$DG$148,'TN01-04'!AW$11,0),$H$1:$T$2,2,1)</f>
        <v>0</v>
      </c>
      <c r="AX93" s="28">
        <f>HLOOKUP(VLOOKUP($A93,Sheet!$A$7:$DG$148,'TN01-04'!AX$11,0),$H$1:$T$2,2,1)</f>
        <v>0</v>
      </c>
      <c r="AY93" s="28">
        <f>HLOOKUP(VLOOKUP($A93,Sheet!$A$7:$DG$148,'TN01-04'!AY$11,0),$H$1:$T$2,2,1)</f>
        <v>3.33</v>
      </c>
      <c r="AZ93" s="28">
        <f>HLOOKUP(VLOOKUP($A93,Sheet!$A$7:$DG$148,'TN01-04'!AZ$11,0),$H$1:$T$2,2,1)</f>
        <v>0</v>
      </c>
      <c r="BA93" s="28">
        <f>HLOOKUP(VLOOKUP($A93,Sheet!$A$7:$DG$148,'TN01-04'!BA$11,0),$H$1:$T$2,2,1)</f>
        <v>4</v>
      </c>
      <c r="BB93" s="33">
        <f>IF(VLOOKUP($A93,Sheet!$A$7:$DG$148,'TN01-04'!BB$11,0)="","",VLOOKUP($A93,Sheet!$A$7:$DG$148,'TN01-04'!BB$11,0))</f>
        <v>5</v>
      </c>
      <c r="BC93" s="36">
        <f>IF(VLOOKUP($A93,Sheet!$A$7:$DG$148,'TN01-04'!BC$11,0)="","",VLOOKUP($A93,Sheet!$A$7:$DG$148,'TN01-04'!BC$11,0))</f>
        <v>0</v>
      </c>
      <c r="BD93" s="28">
        <f>HLOOKUP(VLOOKUP($A93,Sheet!$A$7:$DG$148,'TN01-04'!BD$11,0),$H$1:$T$2,2,1)</f>
        <v>3</v>
      </c>
      <c r="BE93" s="28">
        <f>HLOOKUP(VLOOKUP($A93,Sheet!$A$7:$DG$148,'TN01-04'!BE$11,0),$H$1:$T$2,2,1)</f>
        <v>3.33</v>
      </c>
      <c r="BF93" s="28">
        <f>HLOOKUP(VLOOKUP($A93,Sheet!$A$7:$DG$148,'TN01-04'!BF$11,0),$H$1:$T$2,2,1)</f>
        <v>4</v>
      </c>
      <c r="BG93" s="28">
        <f>HLOOKUP(VLOOKUP($A93,Sheet!$A$7:$DG$148,'TN01-04'!BG$11,0),$H$1:$T$2,2,1)</f>
        <v>3.33</v>
      </c>
      <c r="BH93" s="28">
        <f>HLOOKUP(VLOOKUP($A93,Sheet!$A$7:$DG$148,'TN01-04'!BH$11,0),$H$1:$T$2,2,1)</f>
        <v>4</v>
      </c>
      <c r="BI93" s="28">
        <f>HLOOKUP(VLOOKUP($A93,Sheet!$A$7:$DG$148,'TN01-04'!BI$11,0),$H$1:$T$2,2,1)</f>
        <v>4</v>
      </c>
      <c r="BJ93" s="28">
        <f>HLOOKUP(VLOOKUP($A93,Sheet!$A$7:$DG$148,'TN01-04'!BJ$11,0),$H$1:$T$2,2,1)</f>
        <v>4</v>
      </c>
      <c r="BK93" s="28">
        <f>HLOOKUP(VLOOKUP($A93,Sheet!$A$7:$DG$148,'TN01-04'!BK$11,0),$H$1:$T$2,2,1)</f>
        <v>3.33</v>
      </c>
      <c r="BL93" s="28">
        <f>HLOOKUP(VLOOKUP($A93,Sheet!$A$7:$DG$148,'TN01-04'!BL$11,0),$H$1:$T$2,2,1)</f>
        <v>4</v>
      </c>
      <c r="BM93" s="28">
        <f>HLOOKUP(VLOOKUP($A93,Sheet!$A$7:$DG$148,'TN01-04'!BM$11,0),$H$1:$T$2,2,1)</f>
        <v>3.33</v>
      </c>
      <c r="BN93" s="28">
        <f>HLOOKUP(VLOOKUP($A93,Sheet!$A$7:$DG$148,'TN01-04'!BN$11,0),$H$1:$T$2,2,1)</f>
        <v>4</v>
      </c>
      <c r="BO93" s="28">
        <f>HLOOKUP(VLOOKUP($A93,Sheet!$A$7:$DG$148,'TN01-04'!BO$11,0),$H$1:$T$2,2,1)</f>
        <v>3.65</v>
      </c>
      <c r="BP93" s="28">
        <f>HLOOKUP(VLOOKUP($A93,Sheet!$A$7:$DG$148,'TN01-04'!BP$11,0),$H$1:$T$2,2,1)</f>
        <v>4</v>
      </c>
      <c r="BQ93" s="28">
        <f>HLOOKUP(VLOOKUP($A93,Sheet!$A$7:$DG$148,'TN01-04'!BQ$11,0),$H$1:$T$2,2,1)</f>
        <v>0</v>
      </c>
      <c r="BR93" s="28">
        <f>HLOOKUP(VLOOKUP($A93,Sheet!$A$7:$DG$148,'TN01-04'!BR$11,0),$H$1:$T$2,2,1)</f>
        <v>2.65</v>
      </c>
      <c r="BS93" s="28">
        <f>HLOOKUP(VLOOKUP($A93,Sheet!$A$7:$DG$148,'TN01-04'!BS$11,0),$H$1:$T$2,2,1)</f>
        <v>3.33</v>
      </c>
      <c r="BT93" s="28">
        <f>HLOOKUP(VLOOKUP($A93,Sheet!$A$7:$DG$148,'TN01-04'!BT$11,0),$H$1:$T$2,2,1)</f>
        <v>3.33</v>
      </c>
      <c r="BU93" s="28">
        <f>HLOOKUP(VLOOKUP($A93,Sheet!$A$7:$DG$148,'TN01-04'!BU$11,0),$H$1:$T$2,2,1)</f>
        <v>3.65</v>
      </c>
      <c r="BV93" s="28">
        <f>HLOOKUP(VLOOKUP($A93,Sheet!$A$7:$DG$148,'TN01-04'!BV$11,0),$H$1:$T$2,2,1)</f>
        <v>4</v>
      </c>
      <c r="BW93" s="28">
        <f>HLOOKUP(VLOOKUP($A93,Sheet!$A$7:$DG$148,'TN01-04'!BW$11,0),$H$1:$T$2,2,1)</f>
        <v>4</v>
      </c>
      <c r="BX93" s="33">
        <f>IF(VLOOKUP($A93,Sheet!$A$7:$DG$148,'TN01-04'!BX$11,0)="","",VLOOKUP($A93,Sheet!$A$7:$DG$148,'TN01-04'!BX$11,0))</f>
        <v>50</v>
      </c>
      <c r="BY93" s="36">
        <f>IF(VLOOKUP($A93,Sheet!$A$7:$DG$148,'TN01-04'!BY$11,0)="","",VLOOKUP($A93,Sheet!$A$7:$DG$148,'TN01-04'!BY$11,0))</f>
        <v>0</v>
      </c>
      <c r="BZ93" s="28">
        <f>HLOOKUP(VLOOKUP($A93,Sheet!$A$7:$DG$148,'TN01-04'!BZ$11,0),$H$1:$T$2,2,1)</f>
        <v>4</v>
      </c>
      <c r="CA93" s="28">
        <f>HLOOKUP(VLOOKUP($A93,Sheet!$A$7:$DG$148,'TN01-04'!CA$11,0),$H$1:$T$2,2,1)</f>
        <v>0</v>
      </c>
      <c r="CB93" s="28">
        <f>HLOOKUP(VLOOKUP($A93,Sheet!$A$7:$DG$148,'TN01-04'!CB$11,0),$H$1:$T$2,2,1)</f>
        <v>4</v>
      </c>
      <c r="CC93" s="28">
        <f>HLOOKUP(VLOOKUP($A93,Sheet!$A$7:$DG$148,'TN01-04'!CC$11,0),$H$1:$T$2,2,1)</f>
        <v>0</v>
      </c>
      <c r="CD93" s="28">
        <f>HLOOKUP(VLOOKUP($A93,Sheet!$A$7:$DG$148,'TN01-04'!CD$11,0),$H$1:$T$2,2,1)</f>
        <v>4</v>
      </c>
      <c r="CE93" s="28">
        <f>HLOOKUP(VLOOKUP($A93,Sheet!$A$7:$DG$148,'TN01-04'!CE$11,0),$H$1:$T$2,2,1)</f>
        <v>3.33</v>
      </c>
      <c r="CF93" s="28">
        <f>HLOOKUP(VLOOKUP($A93,Sheet!$A$7:$DG$148,'TN01-04'!CF$11,0),$H$1:$T$2,2,1)</f>
        <v>4</v>
      </c>
      <c r="CG93" s="28">
        <f>HLOOKUP(VLOOKUP($A93,Sheet!$A$7:$DG$148,'TN01-04'!CG$11,0),$H$1:$T$2,2,1)</f>
        <v>2.65</v>
      </c>
      <c r="CH93" s="28">
        <f>HLOOKUP(VLOOKUP($A93,Sheet!$A$7:$DG$148,'TN01-04'!CH$11,0),$H$1:$T$2,2,1)</f>
        <v>0</v>
      </c>
      <c r="CI93" s="28">
        <f>HLOOKUP(VLOOKUP($A93,Sheet!$A$7:$DG$148,'TN01-04'!CI$11,0),$H$1:$T$2,2,1)</f>
        <v>4</v>
      </c>
      <c r="CJ93" s="28">
        <f>HLOOKUP(VLOOKUP($A93,Sheet!$A$7:$DG$148,'TN01-04'!CJ$11,0),$H$1:$T$2,2,1)</f>
        <v>0</v>
      </c>
      <c r="CK93" s="28">
        <f>HLOOKUP(VLOOKUP($A93,Sheet!$A$7:$DG$148,'TN01-04'!CK$11,0),$H$1:$T$2,2,1)</f>
        <v>0</v>
      </c>
      <c r="CL93" s="28">
        <f>HLOOKUP(VLOOKUP($A93,Sheet!$A$7:$DG$148,'TN01-04'!CL$11,0),$H$1:$T$2,2,1)</f>
        <v>0</v>
      </c>
      <c r="CM93" s="28">
        <f>HLOOKUP(VLOOKUP($A93,Sheet!$A$7:$DG$148,'TN01-04'!CM$11,0),$H$1:$T$2,2,1)</f>
        <v>0</v>
      </c>
      <c r="CN93" s="28">
        <f>HLOOKUP(VLOOKUP($A93,Sheet!$A$7:$DG$148,'TN01-04'!CN$11,0),$H$1:$T$2,2,1)</f>
        <v>3</v>
      </c>
      <c r="CO93" s="28">
        <f>HLOOKUP(VLOOKUP($A93,Sheet!$A$7:$DG$148,'TN01-04'!CO$11,0),$H$1:$T$2,2,1)</f>
        <v>3.33</v>
      </c>
      <c r="CP93" s="28">
        <f>HLOOKUP(VLOOKUP($A93,Sheet!$A$7:$DG$148,'TN01-04'!CP$11,0),$H$1:$T$2,2,1)</f>
        <v>3.65</v>
      </c>
      <c r="CQ93" s="28">
        <f>HLOOKUP(VLOOKUP($A93,Sheet!$A$7:$DG$148,'TN01-04'!CQ$11,0),$H$1:$T$2,2,1)</f>
        <v>4</v>
      </c>
      <c r="CR93" s="28">
        <f>HLOOKUP(VLOOKUP($A93,Sheet!$A$7:$DG$148,'TN01-04'!CR$11,0),$H$1:$T$2,2,1)</f>
        <v>4</v>
      </c>
      <c r="CS93" s="33">
        <f>IF(VLOOKUP($A93,Sheet!$A$7:$DG$148,'TN01-04'!CS$11,0)="","",VLOOKUP($A93,Sheet!$A$7:$DG$148,'TN01-04'!CS$11,0))</f>
        <v>27</v>
      </c>
      <c r="CT93" s="36">
        <f>IF(VLOOKUP($A93,Sheet!$A$7:$DG$148,'TN01-04'!CT$11,0)="","",VLOOKUP($A93,Sheet!$A$7:$DG$148,'TN01-04'!CT$11,0))</f>
        <v>0</v>
      </c>
      <c r="CU93" s="38">
        <f t="shared" si="11"/>
        <v>128</v>
      </c>
      <c r="CV93" s="38">
        <f t="shared" si="11"/>
        <v>0</v>
      </c>
      <c r="CW93" s="38">
        <f t="shared" si="12"/>
        <v>0</v>
      </c>
      <c r="CX93" s="38">
        <f t="shared" si="13"/>
        <v>128</v>
      </c>
      <c r="CY93" s="38">
        <f t="shared" si="14"/>
        <v>3.41</v>
      </c>
      <c r="CZ93" s="38"/>
      <c r="DA93" s="28">
        <f>HLOOKUP(VLOOKUP($A93,Sheet!$A$7:$DG$148,'TN01-04'!DA$11,0),$H$1:$T$2,2,1)</f>
        <v>0</v>
      </c>
      <c r="DB93" s="28">
        <f>HLOOKUP(VLOOKUP($A93,Sheet!$A$7:$DG$148,'TN01-04'!DB$11,0),$H$1:$T$2,2,1)</f>
        <v>0</v>
      </c>
      <c r="DC93" s="28">
        <f>HLOOKUP(VLOOKUP($A93,Sheet!$A$7:$DG$148,'TN01-04'!DC$11,0),$H$1:$T$2,2,1)</f>
        <v>0</v>
      </c>
      <c r="DD93" s="28">
        <f>HLOOKUP(VLOOKUP($A93,Sheet!$A$7:$DG$148,'TN01-04'!DD$11,0),$H$1:$T$2,2,1)</f>
        <v>4</v>
      </c>
      <c r="DE93" s="38"/>
      <c r="DF93" s="38">
        <f t="shared" si="15"/>
        <v>4</v>
      </c>
      <c r="DG93" s="38"/>
      <c r="DH93" s="33">
        <f>IF(VLOOKUP($A93,Sheet!$A$7:$DG$148,'TN01-04'!DH$11,0)="","",VLOOKUP($A93,Sheet!$A$7:$DG$148,'TN01-04'!DH$11,0))</f>
        <v>5</v>
      </c>
      <c r="DI93" s="36">
        <f>IF(VLOOKUP($A93,Sheet!$A$7:$DG$148,'TN01-04'!DI$11,0)="","",VLOOKUP($A93,Sheet!$A$7:$DG$148,'TN01-04'!DI$11,0))</f>
        <v>0</v>
      </c>
      <c r="DJ93" s="38">
        <f t="shared" si="16"/>
        <v>133</v>
      </c>
      <c r="DK93" s="38">
        <f t="shared" si="17"/>
        <v>0</v>
      </c>
      <c r="DL93" s="38">
        <f t="shared" si="18"/>
        <v>3.43</v>
      </c>
      <c r="DM93" s="38"/>
      <c r="DN93" s="33">
        <f>IF(VLOOKUP($A93,Sheet!$A$7:$DG$148,'TN01-04'!DN$11,0)="","",VLOOKUP($A93,Sheet!$A$7:$DG$148,'TN01-04'!DN$11,0))</f>
        <v>138</v>
      </c>
      <c r="DO93" s="36">
        <f>IF(VLOOKUP($A93,Sheet!$A$7:$DG$148,'TN01-04'!DO$11,0)="","",VLOOKUP($A93,Sheet!$A$7:$DG$148,'TN01-04'!DO$11,0))</f>
        <v>0</v>
      </c>
      <c r="DP93" s="28">
        <f>IF(VLOOKUP($A93,Sheet!$A$7:$DG$148,'TN01-04'!DP$11,0)="","",VLOOKUP($A93,Sheet!$A$7:$DG$148,'TN01-04'!DP$11,0))</f>
        <v>137</v>
      </c>
      <c r="DQ93" s="28">
        <f>IF(VLOOKUP($A93,Sheet!$A$7:$DG$148,'TN01-04'!DQ$11,0)="","",VLOOKUP($A93,Sheet!$A$7:$DG$148,'TN01-04'!DQ$11,0))</f>
        <v>138</v>
      </c>
      <c r="DR93" s="28">
        <f>IF(VLOOKUP($A93,Sheet!$A$7:$DG$148,'TN01-04'!DR$11,0)="","",VLOOKUP($A93,Sheet!$A$7:$DG$148,'TN01-04'!DR$11,0))</f>
        <v>7.95</v>
      </c>
      <c r="DS93" s="28">
        <f>IF(VLOOKUP($A93,Sheet!$A$7:$DG$148,'TN01-04'!DS$11,0)="","",VLOOKUP($A93,Sheet!$A$7:$DG$148,'TN01-04'!DS$11,0))</f>
        <v>3.43</v>
      </c>
      <c r="DT93" s="28" t="str">
        <f>IF(VLOOKUP($A93,Sheet!$A$7:$DG$148,'TN01-04'!DT$11,0)="","",VLOOKUP($A93,Sheet!$A$7:$DG$148,'TN01-04'!DT$11,0))</f>
        <v/>
      </c>
      <c r="DU93" s="42">
        <f t="shared" si="19"/>
        <v>0</v>
      </c>
    </row>
    <row r="94" spans="1:125" ht="15.95" customHeight="1" x14ac:dyDescent="0.2">
      <c r="A94" s="25">
        <v>2221718606</v>
      </c>
      <c r="B94" s="26" t="s">
        <v>6</v>
      </c>
      <c r="C94" s="26"/>
      <c r="D94" s="26" t="s">
        <v>71</v>
      </c>
      <c r="E94" s="27">
        <v>36062</v>
      </c>
      <c r="F94" s="26" t="s">
        <v>210</v>
      </c>
      <c r="G94" s="26" t="s">
        <v>212</v>
      </c>
      <c r="H94" s="28">
        <f>HLOOKUP(VLOOKUP($A94,Sheet!$A$7:$DG$148,'TN01-04'!H$11,0),$H$1:$T$2,2,1)</f>
        <v>3.33</v>
      </c>
      <c r="I94" s="28">
        <f>HLOOKUP(VLOOKUP($A94,Sheet!$A$7:$DG$148,'TN01-04'!I$11,0),$H$1:$T$2,2,1)</f>
        <v>3.33</v>
      </c>
      <c r="J94" s="28">
        <f>HLOOKUP(VLOOKUP($A94,Sheet!$A$7:$DG$148,'TN01-04'!J$11,0),$H$1:$T$2,2,1)</f>
        <v>3.65</v>
      </c>
      <c r="K94" s="28">
        <f>HLOOKUP(VLOOKUP($A94,Sheet!$A$7:$DG$148,'TN01-04'!K$11,0),$H$1:$T$2,2,1)</f>
        <v>3.65</v>
      </c>
      <c r="L94" s="28">
        <f>HLOOKUP(VLOOKUP($A94,Sheet!$A$7:$DG$148,'TN01-04'!L$11,0),$H$1:$T$2,2,1)</f>
        <v>2.33</v>
      </c>
      <c r="M94" s="28">
        <f>HLOOKUP(VLOOKUP($A94,Sheet!$A$7:$DG$148,'TN01-04'!M$11,0),$H$1:$T$2,2,1)</f>
        <v>4</v>
      </c>
      <c r="N94" s="28">
        <f>HLOOKUP(VLOOKUP($A94,Sheet!$A$7:$DG$148,'TN01-04'!N$11,0),$H$1:$T$2,2,1)</f>
        <v>1.65</v>
      </c>
      <c r="O94" s="28">
        <f>HLOOKUP(VLOOKUP($A94,Sheet!$A$7:$DG$148,'TN01-04'!O$11,0),$H$1:$T$2,2,1)</f>
        <v>0</v>
      </c>
      <c r="P94" s="28">
        <f>HLOOKUP(VLOOKUP($A94,Sheet!$A$7:$DG$148,'TN01-04'!P$11,0),$H$1:$T$2,2,1)</f>
        <v>2.65</v>
      </c>
      <c r="Q94" s="28">
        <f>HLOOKUP(VLOOKUP($A94,Sheet!$A$7:$DG$148,'TN01-04'!Q$11,0),$H$1:$T$2,2,1)</f>
        <v>0</v>
      </c>
      <c r="R94" s="28">
        <f>HLOOKUP(VLOOKUP($A94,Sheet!$A$7:$DG$148,'TN01-04'!R$11,0),$H$1:$T$2,2,1)</f>
        <v>0</v>
      </c>
      <c r="S94" s="28">
        <f>HLOOKUP(VLOOKUP($A94,Sheet!$A$7:$DG$148,'TN01-04'!S$11,0),$H$1:$T$2,2,1)</f>
        <v>0</v>
      </c>
      <c r="T94" s="28">
        <f>HLOOKUP(VLOOKUP($A94,Sheet!$A$7:$DG$148,'TN01-04'!T$11,0),$H$1:$T$2,2,1)</f>
        <v>0</v>
      </c>
      <c r="U94" s="28">
        <f>HLOOKUP(VLOOKUP($A94,Sheet!$A$7:$DG$148,'TN01-04'!U$11,0),$H$1:$T$2,2,1)</f>
        <v>3.33</v>
      </c>
      <c r="V94" s="28">
        <f>HLOOKUP(VLOOKUP($A94,Sheet!$A$7:$DG$148,'TN01-04'!V$11,0),$H$1:$T$2,2,1)</f>
        <v>2.65</v>
      </c>
      <c r="W94" s="28">
        <f>HLOOKUP(VLOOKUP($A94,Sheet!$A$7:$DG$148,'TN01-04'!W$11,0),$H$1:$T$2,2,1)</f>
        <v>3.65</v>
      </c>
      <c r="X94" s="28">
        <f>HLOOKUP(VLOOKUP($A94,Sheet!$A$7:$DG$148,'TN01-04'!X$11,0),$H$1:$T$2,2,1)</f>
        <v>3.33</v>
      </c>
      <c r="Y94" s="28">
        <f>HLOOKUP(VLOOKUP($A94,Sheet!$A$7:$DG$148,'TN01-04'!Y$11,0),$H$1:$T$2,2,1)</f>
        <v>3</v>
      </c>
      <c r="Z94" s="28">
        <f>HLOOKUP(VLOOKUP($A94,Sheet!$A$7:$DG$148,'TN01-04'!Z$11,0),$H$1:$T$2,2,1)</f>
        <v>3</v>
      </c>
      <c r="AA94" s="28">
        <f>HLOOKUP(VLOOKUP($A94,Sheet!$A$7:$DG$148,'TN01-04'!AA$11,0),$H$1:$T$2,2,1)</f>
        <v>2.33</v>
      </c>
      <c r="AB94" s="28">
        <f>HLOOKUP(VLOOKUP($A94,Sheet!$A$7:$DG$148,'TN01-04'!AB$11,0),$H$1:$T$2,2,1)</f>
        <v>3</v>
      </c>
      <c r="AC94" s="28">
        <f>HLOOKUP(VLOOKUP($A94,Sheet!$A$7:$DG$148,'TN01-04'!AC$11,0),$H$1:$T$2,2,1)</f>
        <v>2.33</v>
      </c>
      <c r="AD94" s="28">
        <f>HLOOKUP(VLOOKUP($A94,Sheet!$A$7:$DG$148,'TN01-04'!AD$11,0),$H$1:$T$2,2,1)</f>
        <v>2</v>
      </c>
      <c r="AE94" s="28">
        <f>HLOOKUP(VLOOKUP($A94,Sheet!$A$7:$DG$148,'TN01-04'!AE$11,0),$H$1:$T$2,2,1)</f>
        <v>1.65</v>
      </c>
      <c r="AF94" s="28">
        <f>HLOOKUP(VLOOKUP($A94,Sheet!$A$7:$DG$148,'TN01-04'!AF$11,0),$H$1:$T$2,2,1)</f>
        <v>2.65</v>
      </c>
      <c r="AG94" s="28">
        <f>HLOOKUP(VLOOKUP($A94,Sheet!$A$7:$DG$148,'TN01-04'!AG$11,0),$H$1:$T$2,2,1)</f>
        <v>1.65</v>
      </c>
      <c r="AH94" s="28">
        <f>HLOOKUP(VLOOKUP($A94,Sheet!$A$7:$DG$148,'TN01-04'!AH$11,0),$H$1:$T$2,2,1)</f>
        <v>2</v>
      </c>
      <c r="AI94" s="28">
        <f>HLOOKUP(VLOOKUP($A94,Sheet!$A$7:$DG$148,'TN01-04'!AI$11,0),$H$1:$T$2,2,1)</f>
        <v>2.33</v>
      </c>
      <c r="AJ94" s="28">
        <f>HLOOKUP(VLOOKUP($A94,Sheet!$A$7:$DG$148,'TN01-04'!AJ$11,0),$H$1:$T$2,2,1)</f>
        <v>2.33</v>
      </c>
      <c r="AK94" s="33">
        <f>IF(VLOOKUP($A94,Sheet!$A$7:$DG$148,'TN01-04'!AK$11,0)="","",VLOOKUP($A94,Sheet!$A$7:$DG$148,'TN01-04'!AK$11,0))</f>
        <v>51</v>
      </c>
      <c r="AL94" s="36">
        <f>IF(VLOOKUP($A94,Sheet!$A$7:$DG$148,'TN01-04'!AL$11,0)="","",VLOOKUP($A94,Sheet!$A$7:$DG$148,'TN01-04'!AL$11,0))</f>
        <v>0</v>
      </c>
      <c r="AM94" s="28">
        <f>HLOOKUP(VLOOKUP($A94,Sheet!$A$7:$DG$148,'TN01-04'!AM$11,0),$H$1:$T$2,2,1)</f>
        <v>3.33</v>
      </c>
      <c r="AN94" s="28">
        <f>HLOOKUP(VLOOKUP($A94,Sheet!$A$7:$DG$148,'TN01-04'!AN$11,0),$H$1:$T$2,2,1)</f>
        <v>3.65</v>
      </c>
      <c r="AO94" s="28">
        <f>HLOOKUP(VLOOKUP($A94,Sheet!$A$7:$DG$148,'TN01-04'!AO$11,0),$H$1:$T$2,2,1)</f>
        <v>0</v>
      </c>
      <c r="AP94" s="28">
        <f>HLOOKUP(VLOOKUP($A94,Sheet!$A$7:$DG$148,'TN01-04'!AP$11,0),$H$1:$T$2,2,1)</f>
        <v>3.33</v>
      </c>
      <c r="AQ94" s="28">
        <f>HLOOKUP(VLOOKUP($A94,Sheet!$A$7:$DG$148,'TN01-04'!AQ$11,0),$H$1:$T$2,2,1)</f>
        <v>0</v>
      </c>
      <c r="AR94" s="28">
        <f>HLOOKUP(VLOOKUP($A94,Sheet!$A$7:$DG$148,'TN01-04'!AR$11,0),$H$1:$T$2,2,1)</f>
        <v>0</v>
      </c>
      <c r="AS94" s="28">
        <f>HLOOKUP(VLOOKUP($A94,Sheet!$A$7:$DG$148,'TN01-04'!AS$11,0),$H$1:$T$2,2,1)</f>
        <v>0</v>
      </c>
      <c r="AT94" s="28">
        <f>HLOOKUP(VLOOKUP($A94,Sheet!$A$7:$DG$148,'TN01-04'!AT$11,0),$H$1:$T$2,2,1)</f>
        <v>0</v>
      </c>
      <c r="AU94" s="28">
        <f>HLOOKUP(VLOOKUP($A94,Sheet!$A$7:$DG$148,'TN01-04'!AU$11,0),$H$1:$T$2,2,1)</f>
        <v>0</v>
      </c>
      <c r="AV94" s="28">
        <f>HLOOKUP(VLOOKUP($A94,Sheet!$A$7:$DG$148,'TN01-04'!AV$11,0),$H$1:$T$2,2,1)</f>
        <v>4</v>
      </c>
      <c r="AW94" s="28">
        <f>HLOOKUP(VLOOKUP($A94,Sheet!$A$7:$DG$148,'TN01-04'!AW$11,0),$H$1:$T$2,2,1)</f>
        <v>0</v>
      </c>
      <c r="AX94" s="28">
        <f>HLOOKUP(VLOOKUP($A94,Sheet!$A$7:$DG$148,'TN01-04'!AX$11,0),$H$1:$T$2,2,1)</f>
        <v>0</v>
      </c>
      <c r="AY94" s="28">
        <f>HLOOKUP(VLOOKUP($A94,Sheet!$A$7:$DG$148,'TN01-04'!AY$11,0),$H$1:$T$2,2,1)</f>
        <v>0</v>
      </c>
      <c r="AZ94" s="28">
        <f>HLOOKUP(VLOOKUP($A94,Sheet!$A$7:$DG$148,'TN01-04'!AZ$11,0),$H$1:$T$2,2,1)</f>
        <v>0</v>
      </c>
      <c r="BA94" s="28">
        <f>HLOOKUP(VLOOKUP($A94,Sheet!$A$7:$DG$148,'TN01-04'!BA$11,0),$H$1:$T$2,2,1)</f>
        <v>2.65</v>
      </c>
      <c r="BB94" s="33">
        <f>IF(VLOOKUP($A94,Sheet!$A$7:$DG$148,'TN01-04'!BB$11,0)="","",VLOOKUP($A94,Sheet!$A$7:$DG$148,'TN01-04'!BB$11,0))</f>
        <v>5</v>
      </c>
      <c r="BC94" s="36">
        <f>IF(VLOOKUP($A94,Sheet!$A$7:$DG$148,'TN01-04'!BC$11,0)="","",VLOOKUP($A94,Sheet!$A$7:$DG$148,'TN01-04'!BC$11,0))</f>
        <v>0</v>
      </c>
      <c r="BD94" s="28">
        <f>HLOOKUP(VLOOKUP($A94,Sheet!$A$7:$DG$148,'TN01-04'!BD$11,0),$H$1:$T$2,2,1)</f>
        <v>1.65</v>
      </c>
      <c r="BE94" s="28">
        <f>HLOOKUP(VLOOKUP($A94,Sheet!$A$7:$DG$148,'TN01-04'!BE$11,0),$H$1:$T$2,2,1)</f>
        <v>2.33</v>
      </c>
      <c r="BF94" s="28">
        <f>HLOOKUP(VLOOKUP($A94,Sheet!$A$7:$DG$148,'TN01-04'!BF$11,0),$H$1:$T$2,2,1)</f>
        <v>4</v>
      </c>
      <c r="BG94" s="28">
        <f>HLOOKUP(VLOOKUP($A94,Sheet!$A$7:$DG$148,'TN01-04'!BG$11,0),$H$1:$T$2,2,1)</f>
        <v>2.33</v>
      </c>
      <c r="BH94" s="28">
        <f>HLOOKUP(VLOOKUP($A94,Sheet!$A$7:$DG$148,'TN01-04'!BH$11,0),$H$1:$T$2,2,1)</f>
        <v>2</v>
      </c>
      <c r="BI94" s="28">
        <f>HLOOKUP(VLOOKUP($A94,Sheet!$A$7:$DG$148,'TN01-04'!BI$11,0),$H$1:$T$2,2,1)</f>
        <v>2</v>
      </c>
      <c r="BJ94" s="28">
        <f>HLOOKUP(VLOOKUP($A94,Sheet!$A$7:$DG$148,'TN01-04'!BJ$11,0),$H$1:$T$2,2,1)</f>
        <v>3</v>
      </c>
      <c r="BK94" s="28">
        <f>HLOOKUP(VLOOKUP($A94,Sheet!$A$7:$DG$148,'TN01-04'!BK$11,0),$H$1:$T$2,2,1)</f>
        <v>1.65</v>
      </c>
      <c r="BL94" s="28">
        <f>HLOOKUP(VLOOKUP($A94,Sheet!$A$7:$DG$148,'TN01-04'!BL$11,0),$H$1:$T$2,2,1)</f>
        <v>2</v>
      </c>
      <c r="BM94" s="28">
        <f>HLOOKUP(VLOOKUP($A94,Sheet!$A$7:$DG$148,'TN01-04'!BM$11,0),$H$1:$T$2,2,1)</f>
        <v>2.65</v>
      </c>
      <c r="BN94" s="28">
        <f>HLOOKUP(VLOOKUP($A94,Sheet!$A$7:$DG$148,'TN01-04'!BN$11,0),$H$1:$T$2,2,1)</f>
        <v>2.65</v>
      </c>
      <c r="BO94" s="28">
        <f>HLOOKUP(VLOOKUP($A94,Sheet!$A$7:$DG$148,'TN01-04'!BO$11,0),$H$1:$T$2,2,1)</f>
        <v>2.33</v>
      </c>
      <c r="BP94" s="28">
        <f>HLOOKUP(VLOOKUP($A94,Sheet!$A$7:$DG$148,'TN01-04'!BP$11,0),$H$1:$T$2,2,1)</f>
        <v>1.65</v>
      </c>
      <c r="BQ94" s="28">
        <f>HLOOKUP(VLOOKUP($A94,Sheet!$A$7:$DG$148,'TN01-04'!BQ$11,0),$H$1:$T$2,2,1)</f>
        <v>0</v>
      </c>
      <c r="BR94" s="28">
        <f>HLOOKUP(VLOOKUP($A94,Sheet!$A$7:$DG$148,'TN01-04'!BR$11,0),$H$1:$T$2,2,1)</f>
        <v>1.65</v>
      </c>
      <c r="BS94" s="28">
        <f>HLOOKUP(VLOOKUP($A94,Sheet!$A$7:$DG$148,'TN01-04'!BS$11,0),$H$1:$T$2,2,1)</f>
        <v>3</v>
      </c>
      <c r="BT94" s="28">
        <f>HLOOKUP(VLOOKUP($A94,Sheet!$A$7:$DG$148,'TN01-04'!BT$11,0),$H$1:$T$2,2,1)</f>
        <v>2</v>
      </c>
      <c r="BU94" s="28">
        <f>HLOOKUP(VLOOKUP($A94,Sheet!$A$7:$DG$148,'TN01-04'!BU$11,0),$H$1:$T$2,2,1)</f>
        <v>2.33</v>
      </c>
      <c r="BV94" s="28">
        <f>HLOOKUP(VLOOKUP($A94,Sheet!$A$7:$DG$148,'TN01-04'!BV$11,0),$H$1:$T$2,2,1)</f>
        <v>2</v>
      </c>
      <c r="BW94" s="28">
        <f>HLOOKUP(VLOOKUP($A94,Sheet!$A$7:$DG$148,'TN01-04'!BW$11,0),$H$1:$T$2,2,1)</f>
        <v>4</v>
      </c>
      <c r="BX94" s="33">
        <f>IF(VLOOKUP($A94,Sheet!$A$7:$DG$148,'TN01-04'!BX$11,0)="","",VLOOKUP($A94,Sheet!$A$7:$DG$148,'TN01-04'!BX$11,0))</f>
        <v>50</v>
      </c>
      <c r="BY94" s="36">
        <f>IF(VLOOKUP($A94,Sheet!$A$7:$DG$148,'TN01-04'!BY$11,0)="","",VLOOKUP($A94,Sheet!$A$7:$DG$148,'TN01-04'!BY$11,0))</f>
        <v>0</v>
      </c>
      <c r="BZ94" s="28">
        <f>HLOOKUP(VLOOKUP($A94,Sheet!$A$7:$DG$148,'TN01-04'!BZ$11,0),$H$1:$T$2,2,1)</f>
        <v>2.33</v>
      </c>
      <c r="CA94" s="28">
        <f>HLOOKUP(VLOOKUP($A94,Sheet!$A$7:$DG$148,'TN01-04'!CA$11,0),$H$1:$T$2,2,1)</f>
        <v>0</v>
      </c>
      <c r="CB94" s="28">
        <f>HLOOKUP(VLOOKUP($A94,Sheet!$A$7:$DG$148,'TN01-04'!CB$11,0),$H$1:$T$2,2,1)</f>
        <v>2.65</v>
      </c>
      <c r="CC94" s="28">
        <f>HLOOKUP(VLOOKUP($A94,Sheet!$A$7:$DG$148,'TN01-04'!CC$11,0),$H$1:$T$2,2,1)</f>
        <v>0</v>
      </c>
      <c r="CD94" s="28">
        <f>HLOOKUP(VLOOKUP($A94,Sheet!$A$7:$DG$148,'TN01-04'!CD$11,0),$H$1:$T$2,2,1)</f>
        <v>2.33</v>
      </c>
      <c r="CE94" s="28">
        <f>HLOOKUP(VLOOKUP($A94,Sheet!$A$7:$DG$148,'TN01-04'!CE$11,0),$H$1:$T$2,2,1)</f>
        <v>2.33</v>
      </c>
      <c r="CF94" s="28">
        <f>HLOOKUP(VLOOKUP($A94,Sheet!$A$7:$DG$148,'TN01-04'!CF$11,0),$H$1:$T$2,2,1)</f>
        <v>1.65</v>
      </c>
      <c r="CG94" s="28">
        <f>HLOOKUP(VLOOKUP($A94,Sheet!$A$7:$DG$148,'TN01-04'!CG$11,0),$H$1:$T$2,2,1)</f>
        <v>1.65</v>
      </c>
      <c r="CH94" s="28">
        <f>HLOOKUP(VLOOKUP($A94,Sheet!$A$7:$DG$148,'TN01-04'!CH$11,0),$H$1:$T$2,2,1)</f>
        <v>0</v>
      </c>
      <c r="CI94" s="28">
        <f>HLOOKUP(VLOOKUP($A94,Sheet!$A$7:$DG$148,'TN01-04'!CI$11,0),$H$1:$T$2,2,1)</f>
        <v>2.65</v>
      </c>
      <c r="CJ94" s="28">
        <f>HLOOKUP(VLOOKUP($A94,Sheet!$A$7:$DG$148,'TN01-04'!CJ$11,0),$H$1:$T$2,2,1)</f>
        <v>0</v>
      </c>
      <c r="CK94" s="28">
        <f>HLOOKUP(VLOOKUP($A94,Sheet!$A$7:$DG$148,'TN01-04'!CK$11,0),$H$1:$T$2,2,1)</f>
        <v>0</v>
      </c>
      <c r="CL94" s="28">
        <f>HLOOKUP(VLOOKUP($A94,Sheet!$A$7:$DG$148,'TN01-04'!CL$11,0),$H$1:$T$2,2,1)</f>
        <v>0</v>
      </c>
      <c r="CM94" s="28">
        <f>HLOOKUP(VLOOKUP($A94,Sheet!$A$7:$DG$148,'TN01-04'!CM$11,0),$H$1:$T$2,2,1)</f>
        <v>0</v>
      </c>
      <c r="CN94" s="28">
        <f>HLOOKUP(VLOOKUP($A94,Sheet!$A$7:$DG$148,'TN01-04'!CN$11,0),$H$1:$T$2,2,1)</f>
        <v>1.65</v>
      </c>
      <c r="CO94" s="28">
        <f>HLOOKUP(VLOOKUP($A94,Sheet!$A$7:$DG$148,'TN01-04'!CO$11,0),$H$1:$T$2,2,1)</f>
        <v>2</v>
      </c>
      <c r="CP94" s="28">
        <f>HLOOKUP(VLOOKUP($A94,Sheet!$A$7:$DG$148,'TN01-04'!CP$11,0),$H$1:$T$2,2,1)</f>
        <v>2.33</v>
      </c>
      <c r="CQ94" s="28">
        <f>HLOOKUP(VLOOKUP($A94,Sheet!$A$7:$DG$148,'TN01-04'!CQ$11,0),$H$1:$T$2,2,1)</f>
        <v>4</v>
      </c>
      <c r="CR94" s="28">
        <f>HLOOKUP(VLOOKUP($A94,Sheet!$A$7:$DG$148,'TN01-04'!CR$11,0),$H$1:$T$2,2,1)</f>
        <v>2.33</v>
      </c>
      <c r="CS94" s="33">
        <f>IF(VLOOKUP($A94,Sheet!$A$7:$DG$148,'TN01-04'!CS$11,0)="","",VLOOKUP($A94,Sheet!$A$7:$DG$148,'TN01-04'!CS$11,0))</f>
        <v>27</v>
      </c>
      <c r="CT94" s="36">
        <f>IF(VLOOKUP($A94,Sheet!$A$7:$DG$148,'TN01-04'!CT$11,0)="","",VLOOKUP($A94,Sheet!$A$7:$DG$148,'TN01-04'!CT$11,0))</f>
        <v>0</v>
      </c>
      <c r="CU94" s="38">
        <f t="shared" si="11"/>
        <v>128</v>
      </c>
      <c r="CV94" s="38">
        <f t="shared" si="11"/>
        <v>0</v>
      </c>
      <c r="CW94" s="38">
        <f t="shared" si="12"/>
        <v>0</v>
      </c>
      <c r="CX94" s="38">
        <f t="shared" si="13"/>
        <v>128</v>
      </c>
      <c r="CY94" s="38">
        <f t="shared" si="14"/>
        <v>2.4500000000000002</v>
      </c>
      <c r="CZ94" s="38"/>
      <c r="DA94" s="28">
        <f>HLOOKUP(VLOOKUP($A94,Sheet!$A$7:$DG$148,'TN01-04'!DA$11,0),$H$1:$T$2,2,1)</f>
        <v>0</v>
      </c>
      <c r="DB94" s="28">
        <f>HLOOKUP(VLOOKUP($A94,Sheet!$A$7:$DG$148,'TN01-04'!DB$11,0),$H$1:$T$2,2,1)</f>
        <v>0</v>
      </c>
      <c r="DC94" s="28">
        <f>HLOOKUP(VLOOKUP($A94,Sheet!$A$7:$DG$148,'TN01-04'!DC$11,0),$H$1:$T$2,2,1)</f>
        <v>3.33</v>
      </c>
      <c r="DD94" s="28">
        <f>HLOOKUP(VLOOKUP($A94,Sheet!$A$7:$DG$148,'TN01-04'!DD$11,0),$H$1:$T$2,2,1)</f>
        <v>0</v>
      </c>
      <c r="DE94" s="38"/>
      <c r="DF94" s="38">
        <f t="shared" si="15"/>
        <v>3.33</v>
      </c>
      <c r="DG94" s="38"/>
      <c r="DH94" s="33">
        <f>IF(VLOOKUP($A94,Sheet!$A$7:$DG$148,'TN01-04'!DH$11,0)="","",VLOOKUP($A94,Sheet!$A$7:$DG$148,'TN01-04'!DH$11,0))</f>
        <v>5</v>
      </c>
      <c r="DI94" s="36">
        <f>IF(VLOOKUP($A94,Sheet!$A$7:$DG$148,'TN01-04'!DI$11,0)="","",VLOOKUP($A94,Sheet!$A$7:$DG$148,'TN01-04'!DI$11,0))</f>
        <v>0</v>
      </c>
      <c r="DJ94" s="38">
        <f t="shared" si="16"/>
        <v>133</v>
      </c>
      <c r="DK94" s="38">
        <f t="shared" si="17"/>
        <v>0</v>
      </c>
      <c r="DL94" s="38">
        <f t="shared" si="18"/>
        <v>2.4900000000000002</v>
      </c>
      <c r="DM94" s="38"/>
      <c r="DN94" s="33">
        <f>IF(VLOOKUP($A94,Sheet!$A$7:$DG$148,'TN01-04'!DN$11,0)="","",VLOOKUP($A94,Sheet!$A$7:$DG$148,'TN01-04'!DN$11,0))</f>
        <v>138</v>
      </c>
      <c r="DO94" s="36">
        <f>IF(VLOOKUP($A94,Sheet!$A$7:$DG$148,'TN01-04'!DO$11,0)="","",VLOOKUP($A94,Sheet!$A$7:$DG$148,'TN01-04'!DO$11,0))</f>
        <v>0</v>
      </c>
      <c r="DP94" s="28">
        <f>IF(VLOOKUP($A94,Sheet!$A$7:$DG$148,'TN01-04'!DP$11,0)="","",VLOOKUP($A94,Sheet!$A$7:$DG$148,'TN01-04'!DP$11,0))</f>
        <v>137</v>
      </c>
      <c r="DQ94" s="28">
        <f>IF(VLOOKUP($A94,Sheet!$A$7:$DG$148,'TN01-04'!DQ$11,0)="","",VLOOKUP($A94,Sheet!$A$7:$DG$148,'TN01-04'!DQ$11,0))</f>
        <v>138</v>
      </c>
      <c r="DR94" s="28">
        <f>IF(VLOOKUP($A94,Sheet!$A$7:$DG$148,'TN01-04'!DR$11,0)="","",VLOOKUP($A94,Sheet!$A$7:$DG$148,'TN01-04'!DR$11,0))</f>
        <v>6.39</v>
      </c>
      <c r="DS94" s="28">
        <f>IF(VLOOKUP($A94,Sheet!$A$7:$DG$148,'TN01-04'!DS$11,0)="","",VLOOKUP($A94,Sheet!$A$7:$DG$148,'TN01-04'!DS$11,0))</f>
        <v>2.4900000000000002</v>
      </c>
      <c r="DT94" s="28" t="str">
        <f>IF(VLOOKUP($A94,Sheet!$A$7:$DG$148,'TN01-04'!DT$11,0)="","",VLOOKUP($A94,Sheet!$A$7:$DG$148,'TN01-04'!DT$11,0))</f>
        <v/>
      </c>
      <c r="DU94" s="42">
        <f t="shared" si="19"/>
        <v>0</v>
      </c>
    </row>
    <row r="95" spans="1:125" ht="15.95" customHeight="1" x14ac:dyDescent="0.2">
      <c r="A95" s="25">
        <v>2220727352</v>
      </c>
      <c r="B95" s="26" t="s">
        <v>12</v>
      </c>
      <c r="C95" s="26" t="s">
        <v>89</v>
      </c>
      <c r="D95" s="26" t="s">
        <v>160</v>
      </c>
      <c r="E95" s="27">
        <v>35795</v>
      </c>
      <c r="F95" s="26" t="s">
        <v>209</v>
      </c>
      <c r="G95" s="26" t="s">
        <v>212</v>
      </c>
      <c r="H95" s="28">
        <f>HLOOKUP(VLOOKUP($A95,Sheet!$A$7:$DG$148,'TN01-04'!H$11,0),$H$1:$T$2,2,1)</f>
        <v>4</v>
      </c>
      <c r="I95" s="28">
        <f>HLOOKUP(VLOOKUP($A95,Sheet!$A$7:$DG$148,'TN01-04'!I$11,0),$H$1:$T$2,2,1)</f>
        <v>2</v>
      </c>
      <c r="J95" s="28">
        <f>HLOOKUP(VLOOKUP($A95,Sheet!$A$7:$DG$148,'TN01-04'!J$11,0),$H$1:$T$2,2,1)</f>
        <v>3.33</v>
      </c>
      <c r="K95" s="28">
        <f>HLOOKUP(VLOOKUP($A95,Sheet!$A$7:$DG$148,'TN01-04'!K$11,0),$H$1:$T$2,2,1)</f>
        <v>2.33</v>
      </c>
      <c r="L95" s="28">
        <f>HLOOKUP(VLOOKUP($A95,Sheet!$A$7:$DG$148,'TN01-04'!L$11,0),$H$1:$T$2,2,1)</f>
        <v>2.33</v>
      </c>
      <c r="M95" s="28">
        <f>HLOOKUP(VLOOKUP($A95,Sheet!$A$7:$DG$148,'TN01-04'!M$11,0),$H$1:$T$2,2,1)</f>
        <v>2.33</v>
      </c>
      <c r="N95" s="28">
        <f>HLOOKUP(VLOOKUP($A95,Sheet!$A$7:$DG$148,'TN01-04'!N$11,0),$H$1:$T$2,2,1)</f>
        <v>0</v>
      </c>
      <c r="O95" s="28">
        <f>HLOOKUP(VLOOKUP($A95,Sheet!$A$7:$DG$148,'TN01-04'!O$11,0),$H$1:$T$2,2,1)</f>
        <v>0</v>
      </c>
      <c r="P95" s="28">
        <f>HLOOKUP(VLOOKUP($A95,Sheet!$A$7:$DG$148,'TN01-04'!P$11,0),$H$1:$T$2,2,1)</f>
        <v>1.65</v>
      </c>
      <c r="Q95" s="28">
        <f>HLOOKUP(VLOOKUP($A95,Sheet!$A$7:$DG$148,'TN01-04'!Q$11,0),$H$1:$T$2,2,1)</f>
        <v>0</v>
      </c>
      <c r="R95" s="28">
        <f>HLOOKUP(VLOOKUP($A95,Sheet!$A$7:$DG$148,'TN01-04'!R$11,0),$H$1:$T$2,2,1)</f>
        <v>0</v>
      </c>
      <c r="S95" s="28">
        <f>HLOOKUP(VLOOKUP($A95,Sheet!$A$7:$DG$148,'TN01-04'!S$11,0),$H$1:$T$2,2,1)</f>
        <v>1.65</v>
      </c>
      <c r="T95" s="28">
        <f>HLOOKUP(VLOOKUP($A95,Sheet!$A$7:$DG$148,'TN01-04'!T$11,0),$H$1:$T$2,2,1)</f>
        <v>0</v>
      </c>
      <c r="U95" s="28">
        <f>HLOOKUP(VLOOKUP($A95,Sheet!$A$7:$DG$148,'TN01-04'!U$11,0),$H$1:$T$2,2,1)</f>
        <v>3</v>
      </c>
      <c r="V95" s="28">
        <f>HLOOKUP(VLOOKUP($A95,Sheet!$A$7:$DG$148,'TN01-04'!V$11,0),$H$1:$T$2,2,1)</f>
        <v>0</v>
      </c>
      <c r="W95" s="28">
        <f>HLOOKUP(VLOOKUP($A95,Sheet!$A$7:$DG$148,'TN01-04'!W$11,0),$H$1:$T$2,2,1)</f>
        <v>4</v>
      </c>
      <c r="X95" s="28">
        <f>HLOOKUP(VLOOKUP($A95,Sheet!$A$7:$DG$148,'TN01-04'!X$11,0),$H$1:$T$2,2,1)</f>
        <v>4</v>
      </c>
      <c r="Y95" s="28">
        <f>HLOOKUP(VLOOKUP($A95,Sheet!$A$7:$DG$148,'TN01-04'!Y$11,0),$H$1:$T$2,2,1)</f>
        <v>3</v>
      </c>
      <c r="Z95" s="28">
        <f>HLOOKUP(VLOOKUP($A95,Sheet!$A$7:$DG$148,'TN01-04'!Z$11,0),$H$1:$T$2,2,1)</f>
        <v>3.33</v>
      </c>
      <c r="AA95" s="28">
        <f>HLOOKUP(VLOOKUP($A95,Sheet!$A$7:$DG$148,'TN01-04'!AA$11,0),$H$1:$T$2,2,1)</f>
        <v>2.33</v>
      </c>
      <c r="AB95" s="28">
        <f>HLOOKUP(VLOOKUP($A95,Sheet!$A$7:$DG$148,'TN01-04'!AB$11,0),$H$1:$T$2,2,1)</f>
        <v>3</v>
      </c>
      <c r="AC95" s="28">
        <f>HLOOKUP(VLOOKUP($A95,Sheet!$A$7:$DG$148,'TN01-04'!AC$11,0),$H$1:$T$2,2,1)</f>
        <v>1.65</v>
      </c>
      <c r="AD95" s="28">
        <f>HLOOKUP(VLOOKUP($A95,Sheet!$A$7:$DG$148,'TN01-04'!AD$11,0),$H$1:$T$2,2,1)</f>
        <v>2.33</v>
      </c>
      <c r="AE95" s="28">
        <f>HLOOKUP(VLOOKUP($A95,Sheet!$A$7:$DG$148,'TN01-04'!AE$11,0),$H$1:$T$2,2,1)</f>
        <v>3.33</v>
      </c>
      <c r="AF95" s="28">
        <f>HLOOKUP(VLOOKUP($A95,Sheet!$A$7:$DG$148,'TN01-04'!AF$11,0),$H$1:$T$2,2,1)</f>
        <v>0</v>
      </c>
      <c r="AG95" s="28">
        <f>HLOOKUP(VLOOKUP($A95,Sheet!$A$7:$DG$148,'TN01-04'!AG$11,0),$H$1:$T$2,2,1)</f>
        <v>1.65</v>
      </c>
      <c r="AH95" s="28">
        <f>HLOOKUP(VLOOKUP($A95,Sheet!$A$7:$DG$148,'TN01-04'!AH$11,0),$H$1:$T$2,2,1)</f>
        <v>0</v>
      </c>
      <c r="AI95" s="28">
        <f>HLOOKUP(VLOOKUP($A95,Sheet!$A$7:$DG$148,'TN01-04'!AI$11,0),$H$1:$T$2,2,1)</f>
        <v>2.65</v>
      </c>
      <c r="AJ95" s="28">
        <f>HLOOKUP(VLOOKUP($A95,Sheet!$A$7:$DG$148,'TN01-04'!AJ$11,0),$H$1:$T$2,2,1)</f>
        <v>0</v>
      </c>
      <c r="AK95" s="33">
        <f>IF(VLOOKUP($A95,Sheet!$A$7:$DG$148,'TN01-04'!AK$11,0)="","",VLOOKUP($A95,Sheet!$A$7:$DG$148,'TN01-04'!AK$11,0))</f>
        <v>43</v>
      </c>
      <c r="AL95" s="36">
        <f>IF(VLOOKUP($A95,Sheet!$A$7:$DG$148,'TN01-04'!AL$11,0)="","",VLOOKUP($A95,Sheet!$A$7:$DG$148,'TN01-04'!AL$11,0))</f>
        <v>8</v>
      </c>
      <c r="AM95" s="28">
        <f>HLOOKUP(VLOOKUP($A95,Sheet!$A$7:$DG$148,'TN01-04'!AM$11,0),$H$1:$T$2,2,1)</f>
        <v>3</v>
      </c>
      <c r="AN95" s="28">
        <f>HLOOKUP(VLOOKUP($A95,Sheet!$A$7:$DG$148,'TN01-04'!AN$11,0),$H$1:$T$2,2,1)</f>
        <v>1</v>
      </c>
      <c r="AO95" s="28">
        <f>HLOOKUP(VLOOKUP($A95,Sheet!$A$7:$DG$148,'TN01-04'!AO$11,0),$H$1:$T$2,2,1)</f>
        <v>2</v>
      </c>
      <c r="AP95" s="28">
        <f>HLOOKUP(VLOOKUP($A95,Sheet!$A$7:$DG$148,'TN01-04'!AP$11,0),$H$1:$T$2,2,1)</f>
        <v>0</v>
      </c>
      <c r="AQ95" s="28">
        <f>HLOOKUP(VLOOKUP($A95,Sheet!$A$7:$DG$148,'TN01-04'!AQ$11,0),$H$1:$T$2,2,1)</f>
        <v>0</v>
      </c>
      <c r="AR95" s="28">
        <f>HLOOKUP(VLOOKUP($A95,Sheet!$A$7:$DG$148,'TN01-04'!AR$11,0),$H$1:$T$2,2,1)</f>
        <v>0</v>
      </c>
      <c r="AS95" s="28">
        <f>HLOOKUP(VLOOKUP($A95,Sheet!$A$7:$DG$148,'TN01-04'!AS$11,0),$H$1:$T$2,2,1)</f>
        <v>0</v>
      </c>
      <c r="AT95" s="28">
        <f>HLOOKUP(VLOOKUP($A95,Sheet!$A$7:$DG$148,'TN01-04'!AT$11,0),$H$1:$T$2,2,1)</f>
        <v>0</v>
      </c>
      <c r="AU95" s="28">
        <f>HLOOKUP(VLOOKUP($A95,Sheet!$A$7:$DG$148,'TN01-04'!AU$11,0),$H$1:$T$2,2,1)</f>
        <v>1</v>
      </c>
      <c r="AV95" s="28">
        <f>HLOOKUP(VLOOKUP($A95,Sheet!$A$7:$DG$148,'TN01-04'!AV$11,0),$H$1:$T$2,2,1)</f>
        <v>0</v>
      </c>
      <c r="AW95" s="28">
        <f>HLOOKUP(VLOOKUP($A95,Sheet!$A$7:$DG$148,'TN01-04'!AW$11,0),$H$1:$T$2,2,1)</f>
        <v>0</v>
      </c>
      <c r="AX95" s="28">
        <f>HLOOKUP(VLOOKUP($A95,Sheet!$A$7:$DG$148,'TN01-04'!AX$11,0),$H$1:$T$2,2,1)</f>
        <v>0</v>
      </c>
      <c r="AY95" s="28">
        <f>HLOOKUP(VLOOKUP($A95,Sheet!$A$7:$DG$148,'TN01-04'!AY$11,0),$H$1:$T$2,2,1)</f>
        <v>0</v>
      </c>
      <c r="AZ95" s="28">
        <f>HLOOKUP(VLOOKUP($A95,Sheet!$A$7:$DG$148,'TN01-04'!AZ$11,0),$H$1:$T$2,2,1)</f>
        <v>0</v>
      </c>
      <c r="BA95" s="28">
        <f>HLOOKUP(VLOOKUP($A95,Sheet!$A$7:$DG$148,'TN01-04'!BA$11,0),$H$1:$T$2,2,1)</f>
        <v>3</v>
      </c>
      <c r="BB95" s="33">
        <f>IF(VLOOKUP($A95,Sheet!$A$7:$DG$148,'TN01-04'!BB$11,0)="","",VLOOKUP($A95,Sheet!$A$7:$DG$148,'TN01-04'!BB$11,0))</f>
        <v>5</v>
      </c>
      <c r="BC95" s="36">
        <f>IF(VLOOKUP($A95,Sheet!$A$7:$DG$148,'TN01-04'!BC$11,0)="","",VLOOKUP($A95,Sheet!$A$7:$DG$148,'TN01-04'!BC$11,0))</f>
        <v>0</v>
      </c>
      <c r="BD95" s="28">
        <f>HLOOKUP(VLOOKUP($A95,Sheet!$A$7:$DG$148,'TN01-04'!BD$11,0),$H$1:$T$2,2,1)</f>
        <v>1</v>
      </c>
      <c r="BE95" s="28">
        <f>HLOOKUP(VLOOKUP($A95,Sheet!$A$7:$DG$148,'TN01-04'!BE$11,0),$H$1:$T$2,2,1)</f>
        <v>1.65</v>
      </c>
      <c r="BF95" s="28">
        <f>HLOOKUP(VLOOKUP($A95,Sheet!$A$7:$DG$148,'TN01-04'!BF$11,0),$H$1:$T$2,2,1)</f>
        <v>1.65</v>
      </c>
      <c r="BG95" s="28">
        <f>HLOOKUP(VLOOKUP($A95,Sheet!$A$7:$DG$148,'TN01-04'!BG$11,0),$H$1:$T$2,2,1)</f>
        <v>3</v>
      </c>
      <c r="BH95" s="28">
        <f>HLOOKUP(VLOOKUP($A95,Sheet!$A$7:$DG$148,'TN01-04'!BH$11,0),$H$1:$T$2,2,1)</f>
        <v>1.65</v>
      </c>
      <c r="BI95" s="28">
        <f>HLOOKUP(VLOOKUP($A95,Sheet!$A$7:$DG$148,'TN01-04'!BI$11,0),$H$1:$T$2,2,1)</f>
        <v>1.65</v>
      </c>
      <c r="BJ95" s="28">
        <f>HLOOKUP(VLOOKUP($A95,Sheet!$A$7:$DG$148,'TN01-04'!BJ$11,0),$H$1:$T$2,2,1)</f>
        <v>3</v>
      </c>
      <c r="BK95" s="28">
        <f>HLOOKUP(VLOOKUP($A95,Sheet!$A$7:$DG$148,'TN01-04'!BK$11,0),$H$1:$T$2,2,1)</f>
        <v>1.65</v>
      </c>
      <c r="BL95" s="28">
        <f>HLOOKUP(VLOOKUP($A95,Sheet!$A$7:$DG$148,'TN01-04'!BL$11,0),$H$1:$T$2,2,1)</f>
        <v>1.65</v>
      </c>
      <c r="BM95" s="28">
        <f>HLOOKUP(VLOOKUP($A95,Sheet!$A$7:$DG$148,'TN01-04'!BM$11,0),$H$1:$T$2,2,1)</f>
        <v>2</v>
      </c>
      <c r="BN95" s="28">
        <f>HLOOKUP(VLOOKUP($A95,Sheet!$A$7:$DG$148,'TN01-04'!BN$11,0),$H$1:$T$2,2,1)</f>
        <v>1.65</v>
      </c>
      <c r="BO95" s="28">
        <f>HLOOKUP(VLOOKUP($A95,Sheet!$A$7:$DG$148,'TN01-04'!BO$11,0),$H$1:$T$2,2,1)</f>
        <v>1</v>
      </c>
      <c r="BP95" s="28">
        <f>HLOOKUP(VLOOKUP($A95,Sheet!$A$7:$DG$148,'TN01-04'!BP$11,0),$H$1:$T$2,2,1)</f>
        <v>1.65</v>
      </c>
      <c r="BQ95" s="28">
        <f>HLOOKUP(VLOOKUP($A95,Sheet!$A$7:$DG$148,'TN01-04'!BQ$11,0),$H$1:$T$2,2,1)</f>
        <v>0</v>
      </c>
      <c r="BR95" s="28">
        <f>HLOOKUP(VLOOKUP($A95,Sheet!$A$7:$DG$148,'TN01-04'!BR$11,0),$H$1:$T$2,2,1)</f>
        <v>1</v>
      </c>
      <c r="BS95" s="28">
        <f>HLOOKUP(VLOOKUP($A95,Sheet!$A$7:$DG$148,'TN01-04'!BS$11,0),$H$1:$T$2,2,1)</f>
        <v>2</v>
      </c>
      <c r="BT95" s="28">
        <f>HLOOKUP(VLOOKUP($A95,Sheet!$A$7:$DG$148,'TN01-04'!BT$11,0),$H$1:$T$2,2,1)</f>
        <v>1.65</v>
      </c>
      <c r="BU95" s="28">
        <f>HLOOKUP(VLOOKUP($A95,Sheet!$A$7:$DG$148,'TN01-04'!BU$11,0),$H$1:$T$2,2,1)</f>
        <v>0</v>
      </c>
      <c r="BV95" s="28">
        <f>HLOOKUP(VLOOKUP($A95,Sheet!$A$7:$DG$148,'TN01-04'!BV$11,0),$H$1:$T$2,2,1)</f>
        <v>3.65</v>
      </c>
      <c r="BW95" s="28">
        <f>HLOOKUP(VLOOKUP($A95,Sheet!$A$7:$DG$148,'TN01-04'!BW$11,0),$H$1:$T$2,2,1)</f>
        <v>3.65</v>
      </c>
      <c r="BX95" s="33">
        <f>IF(VLOOKUP($A95,Sheet!$A$7:$DG$148,'TN01-04'!BX$11,0)="","",VLOOKUP($A95,Sheet!$A$7:$DG$148,'TN01-04'!BX$11,0))</f>
        <v>47</v>
      </c>
      <c r="BY95" s="36">
        <f>IF(VLOOKUP($A95,Sheet!$A$7:$DG$148,'TN01-04'!BY$11,0)="","",VLOOKUP($A95,Sheet!$A$7:$DG$148,'TN01-04'!BY$11,0))</f>
        <v>3</v>
      </c>
      <c r="BZ95" s="28">
        <f>HLOOKUP(VLOOKUP($A95,Sheet!$A$7:$DG$148,'TN01-04'!BZ$11,0),$H$1:$T$2,2,1)</f>
        <v>3.65</v>
      </c>
      <c r="CA95" s="28">
        <f>HLOOKUP(VLOOKUP($A95,Sheet!$A$7:$DG$148,'TN01-04'!CA$11,0),$H$1:$T$2,2,1)</f>
        <v>0</v>
      </c>
      <c r="CB95" s="28">
        <f>HLOOKUP(VLOOKUP($A95,Sheet!$A$7:$DG$148,'TN01-04'!CB$11,0),$H$1:$T$2,2,1)</f>
        <v>3.65</v>
      </c>
      <c r="CC95" s="28">
        <f>HLOOKUP(VLOOKUP($A95,Sheet!$A$7:$DG$148,'TN01-04'!CC$11,0),$H$1:$T$2,2,1)</f>
        <v>0</v>
      </c>
      <c r="CD95" s="28">
        <f>HLOOKUP(VLOOKUP($A95,Sheet!$A$7:$DG$148,'TN01-04'!CD$11,0),$H$1:$T$2,2,1)</f>
        <v>1.65</v>
      </c>
      <c r="CE95" s="28">
        <f>HLOOKUP(VLOOKUP($A95,Sheet!$A$7:$DG$148,'TN01-04'!CE$11,0),$H$1:$T$2,2,1)</f>
        <v>1.65</v>
      </c>
      <c r="CF95" s="28">
        <f>HLOOKUP(VLOOKUP($A95,Sheet!$A$7:$DG$148,'TN01-04'!CF$11,0),$H$1:$T$2,2,1)</f>
        <v>4</v>
      </c>
      <c r="CG95" s="28">
        <f>HLOOKUP(VLOOKUP($A95,Sheet!$A$7:$DG$148,'TN01-04'!CG$11,0),$H$1:$T$2,2,1)</f>
        <v>1.65</v>
      </c>
      <c r="CH95" s="28">
        <f>HLOOKUP(VLOOKUP($A95,Sheet!$A$7:$DG$148,'TN01-04'!CH$11,0),$H$1:$T$2,2,1)</f>
        <v>0</v>
      </c>
      <c r="CI95" s="28">
        <f>HLOOKUP(VLOOKUP($A95,Sheet!$A$7:$DG$148,'TN01-04'!CI$11,0),$H$1:$T$2,2,1)</f>
        <v>2</v>
      </c>
      <c r="CJ95" s="28">
        <f>HLOOKUP(VLOOKUP($A95,Sheet!$A$7:$DG$148,'TN01-04'!CJ$11,0),$H$1:$T$2,2,1)</f>
        <v>0</v>
      </c>
      <c r="CK95" s="28">
        <f>HLOOKUP(VLOOKUP($A95,Sheet!$A$7:$DG$148,'TN01-04'!CK$11,0),$H$1:$T$2,2,1)</f>
        <v>0</v>
      </c>
      <c r="CL95" s="28">
        <f>HLOOKUP(VLOOKUP($A95,Sheet!$A$7:$DG$148,'TN01-04'!CL$11,0),$H$1:$T$2,2,1)</f>
        <v>0</v>
      </c>
      <c r="CM95" s="28">
        <f>HLOOKUP(VLOOKUP($A95,Sheet!$A$7:$DG$148,'TN01-04'!CM$11,0),$H$1:$T$2,2,1)</f>
        <v>0</v>
      </c>
      <c r="CN95" s="28">
        <f>HLOOKUP(VLOOKUP($A95,Sheet!$A$7:$DG$148,'TN01-04'!CN$11,0),$H$1:$T$2,2,1)</f>
        <v>1.65</v>
      </c>
      <c r="CO95" s="28">
        <f>HLOOKUP(VLOOKUP($A95,Sheet!$A$7:$DG$148,'TN01-04'!CO$11,0),$H$1:$T$2,2,1)</f>
        <v>2.33</v>
      </c>
      <c r="CP95" s="28">
        <f>HLOOKUP(VLOOKUP($A95,Sheet!$A$7:$DG$148,'TN01-04'!CP$11,0),$H$1:$T$2,2,1)</f>
        <v>0</v>
      </c>
      <c r="CQ95" s="28">
        <f>HLOOKUP(VLOOKUP($A95,Sheet!$A$7:$DG$148,'TN01-04'!CQ$11,0),$H$1:$T$2,2,1)</f>
        <v>3.65</v>
      </c>
      <c r="CR95" s="28">
        <f>HLOOKUP(VLOOKUP($A95,Sheet!$A$7:$DG$148,'TN01-04'!CR$11,0),$H$1:$T$2,2,1)</f>
        <v>2.65</v>
      </c>
      <c r="CS95" s="33">
        <f>IF(VLOOKUP($A95,Sheet!$A$7:$DG$148,'TN01-04'!CS$11,0)="","",VLOOKUP($A95,Sheet!$A$7:$DG$148,'TN01-04'!CS$11,0))</f>
        <v>25</v>
      </c>
      <c r="CT95" s="36">
        <f>IF(VLOOKUP($A95,Sheet!$A$7:$DG$148,'TN01-04'!CT$11,0)="","",VLOOKUP($A95,Sheet!$A$7:$DG$148,'TN01-04'!CT$11,0))</f>
        <v>2</v>
      </c>
      <c r="CU95" s="38">
        <f t="shared" si="11"/>
        <v>115</v>
      </c>
      <c r="CV95" s="38">
        <f t="shared" si="11"/>
        <v>13</v>
      </c>
      <c r="CW95" s="38">
        <f t="shared" si="12"/>
        <v>0</v>
      </c>
      <c r="CX95" s="38">
        <f t="shared" si="13"/>
        <v>128</v>
      </c>
      <c r="CY95" s="38">
        <f t="shared" si="14"/>
        <v>2.04</v>
      </c>
      <c r="CZ95" s="38"/>
      <c r="DA95" s="28">
        <f>HLOOKUP(VLOOKUP($A95,Sheet!$A$7:$DG$148,'TN01-04'!DA$11,0),$H$1:$T$2,2,1)</f>
        <v>0</v>
      </c>
      <c r="DB95" s="28">
        <f>HLOOKUP(VLOOKUP($A95,Sheet!$A$7:$DG$148,'TN01-04'!DB$11,0),$H$1:$T$2,2,1)</f>
        <v>0</v>
      </c>
      <c r="DC95" s="28">
        <f>HLOOKUP(VLOOKUP($A95,Sheet!$A$7:$DG$148,'TN01-04'!DC$11,0),$H$1:$T$2,2,1)</f>
        <v>0</v>
      </c>
      <c r="DD95" s="28">
        <f>HLOOKUP(VLOOKUP($A95,Sheet!$A$7:$DG$148,'TN01-04'!DD$11,0),$H$1:$T$2,2,1)</f>
        <v>0</v>
      </c>
      <c r="DE95" s="38"/>
      <c r="DF95" s="38">
        <f t="shared" si="15"/>
        <v>0</v>
      </c>
      <c r="DG95" s="38"/>
      <c r="DH95" s="33">
        <f>IF(VLOOKUP($A95,Sheet!$A$7:$DG$148,'TN01-04'!DH$11,0)="","",VLOOKUP($A95,Sheet!$A$7:$DG$148,'TN01-04'!DH$11,0))</f>
        <v>0</v>
      </c>
      <c r="DI95" s="36">
        <f>IF(VLOOKUP($A95,Sheet!$A$7:$DG$148,'TN01-04'!DI$11,0)="","",VLOOKUP($A95,Sheet!$A$7:$DG$148,'TN01-04'!DI$11,0))</f>
        <v>5</v>
      </c>
      <c r="DJ95" s="38">
        <f t="shared" si="16"/>
        <v>115</v>
      </c>
      <c r="DK95" s="38">
        <f t="shared" si="17"/>
        <v>18</v>
      </c>
      <c r="DL95" s="38">
        <f t="shared" si="18"/>
        <v>1.96</v>
      </c>
      <c r="DM95" s="38"/>
      <c r="DN95" s="33">
        <f>IF(VLOOKUP($A95,Sheet!$A$7:$DG$148,'TN01-04'!DN$11,0)="","",VLOOKUP($A95,Sheet!$A$7:$DG$148,'TN01-04'!DN$11,0))</f>
        <v>120</v>
      </c>
      <c r="DO95" s="36">
        <f>IF(VLOOKUP($A95,Sheet!$A$7:$DG$148,'TN01-04'!DO$11,0)="","",VLOOKUP($A95,Sheet!$A$7:$DG$148,'TN01-04'!DO$11,0))</f>
        <v>18</v>
      </c>
      <c r="DP95" s="28">
        <f>IF(VLOOKUP($A95,Sheet!$A$7:$DG$148,'TN01-04'!DP$11,0)="","",VLOOKUP($A95,Sheet!$A$7:$DG$148,'TN01-04'!DP$11,0))</f>
        <v>137</v>
      </c>
      <c r="DQ95" s="28">
        <f>IF(VLOOKUP($A95,Sheet!$A$7:$DG$148,'TN01-04'!DQ$11,0)="","",VLOOKUP($A95,Sheet!$A$7:$DG$148,'TN01-04'!DQ$11,0))</f>
        <v>131</v>
      </c>
      <c r="DR95" s="28">
        <f>IF(VLOOKUP($A95,Sheet!$A$7:$DG$148,'TN01-04'!DR$11,0)="","",VLOOKUP($A95,Sheet!$A$7:$DG$148,'TN01-04'!DR$11,0))</f>
        <v>5.69</v>
      </c>
      <c r="DS95" s="28">
        <f>IF(VLOOKUP($A95,Sheet!$A$7:$DG$148,'TN01-04'!DS$11,0)="","",VLOOKUP($A95,Sheet!$A$7:$DG$148,'TN01-04'!DS$11,0))</f>
        <v>2.0699999999999998</v>
      </c>
      <c r="DT95" s="28" t="str">
        <f>IF(VLOOKUP($A95,Sheet!$A$7:$DG$148,'TN01-04'!DT$11,0)="","",VLOOKUP($A95,Sheet!$A$7:$DG$148,'TN01-04'!DT$11,0))</f>
        <v/>
      </c>
      <c r="DU95" s="42">
        <f t="shared" si="19"/>
        <v>0.1015625</v>
      </c>
    </row>
    <row r="96" spans="1:125" ht="15.95" customHeight="1" x14ac:dyDescent="0.2">
      <c r="A96" s="25">
        <v>2220727355</v>
      </c>
      <c r="B96" s="26" t="s">
        <v>18</v>
      </c>
      <c r="C96" s="26" t="s">
        <v>90</v>
      </c>
      <c r="D96" s="26" t="s">
        <v>161</v>
      </c>
      <c r="E96" s="27">
        <v>35853</v>
      </c>
      <c r="F96" s="26" t="s">
        <v>209</v>
      </c>
      <c r="G96" s="26" t="s">
        <v>212</v>
      </c>
      <c r="H96" s="28">
        <f>HLOOKUP(VLOOKUP($A96,Sheet!$A$7:$DG$148,'TN01-04'!H$11,0),$H$1:$T$2,2,1)</f>
        <v>4</v>
      </c>
      <c r="I96" s="28">
        <f>HLOOKUP(VLOOKUP($A96,Sheet!$A$7:$DG$148,'TN01-04'!I$11,0),$H$1:$T$2,2,1)</f>
        <v>3</v>
      </c>
      <c r="J96" s="28">
        <f>HLOOKUP(VLOOKUP($A96,Sheet!$A$7:$DG$148,'TN01-04'!J$11,0),$H$1:$T$2,2,1)</f>
        <v>3.33</v>
      </c>
      <c r="K96" s="28">
        <f>HLOOKUP(VLOOKUP($A96,Sheet!$A$7:$DG$148,'TN01-04'!K$11,0),$H$1:$T$2,2,1)</f>
        <v>3</v>
      </c>
      <c r="L96" s="28">
        <f>HLOOKUP(VLOOKUP($A96,Sheet!$A$7:$DG$148,'TN01-04'!L$11,0),$H$1:$T$2,2,1)</f>
        <v>3.65</v>
      </c>
      <c r="M96" s="28">
        <f>HLOOKUP(VLOOKUP($A96,Sheet!$A$7:$DG$148,'TN01-04'!M$11,0),$H$1:$T$2,2,1)</f>
        <v>3.65</v>
      </c>
      <c r="N96" s="28">
        <f>HLOOKUP(VLOOKUP($A96,Sheet!$A$7:$DG$148,'TN01-04'!N$11,0),$H$1:$T$2,2,1)</f>
        <v>1.65</v>
      </c>
      <c r="O96" s="28">
        <f>HLOOKUP(VLOOKUP($A96,Sheet!$A$7:$DG$148,'TN01-04'!O$11,0),$H$1:$T$2,2,1)</f>
        <v>0</v>
      </c>
      <c r="P96" s="28">
        <f>HLOOKUP(VLOOKUP($A96,Sheet!$A$7:$DG$148,'TN01-04'!P$11,0),$H$1:$T$2,2,1)</f>
        <v>2.65</v>
      </c>
      <c r="Q96" s="28">
        <f>HLOOKUP(VLOOKUP($A96,Sheet!$A$7:$DG$148,'TN01-04'!Q$11,0),$H$1:$T$2,2,1)</f>
        <v>0</v>
      </c>
      <c r="R96" s="28">
        <f>HLOOKUP(VLOOKUP($A96,Sheet!$A$7:$DG$148,'TN01-04'!R$11,0),$H$1:$T$2,2,1)</f>
        <v>0</v>
      </c>
      <c r="S96" s="28">
        <f>HLOOKUP(VLOOKUP($A96,Sheet!$A$7:$DG$148,'TN01-04'!S$11,0),$H$1:$T$2,2,1)</f>
        <v>0</v>
      </c>
      <c r="T96" s="28">
        <f>HLOOKUP(VLOOKUP($A96,Sheet!$A$7:$DG$148,'TN01-04'!T$11,0),$H$1:$T$2,2,1)</f>
        <v>0</v>
      </c>
      <c r="U96" s="28">
        <f>HLOOKUP(VLOOKUP($A96,Sheet!$A$7:$DG$148,'TN01-04'!U$11,0),$H$1:$T$2,2,1)</f>
        <v>3.33</v>
      </c>
      <c r="V96" s="28">
        <f>HLOOKUP(VLOOKUP($A96,Sheet!$A$7:$DG$148,'TN01-04'!V$11,0),$H$1:$T$2,2,1)</f>
        <v>2.65</v>
      </c>
      <c r="W96" s="28">
        <f>HLOOKUP(VLOOKUP($A96,Sheet!$A$7:$DG$148,'TN01-04'!W$11,0),$H$1:$T$2,2,1)</f>
        <v>4</v>
      </c>
      <c r="X96" s="28">
        <f>HLOOKUP(VLOOKUP($A96,Sheet!$A$7:$DG$148,'TN01-04'!X$11,0),$H$1:$T$2,2,1)</f>
        <v>4</v>
      </c>
      <c r="Y96" s="28">
        <f>HLOOKUP(VLOOKUP($A96,Sheet!$A$7:$DG$148,'TN01-04'!Y$11,0),$H$1:$T$2,2,1)</f>
        <v>3.65</v>
      </c>
      <c r="Z96" s="28">
        <f>HLOOKUP(VLOOKUP($A96,Sheet!$A$7:$DG$148,'TN01-04'!Z$11,0),$H$1:$T$2,2,1)</f>
        <v>4</v>
      </c>
      <c r="AA96" s="28">
        <f>HLOOKUP(VLOOKUP($A96,Sheet!$A$7:$DG$148,'TN01-04'!AA$11,0),$H$1:$T$2,2,1)</f>
        <v>3.33</v>
      </c>
      <c r="AB96" s="28">
        <f>HLOOKUP(VLOOKUP($A96,Sheet!$A$7:$DG$148,'TN01-04'!AB$11,0),$H$1:$T$2,2,1)</f>
        <v>4</v>
      </c>
      <c r="AC96" s="28">
        <f>HLOOKUP(VLOOKUP($A96,Sheet!$A$7:$DG$148,'TN01-04'!AC$11,0),$H$1:$T$2,2,1)</f>
        <v>4</v>
      </c>
      <c r="AD96" s="28">
        <f>HLOOKUP(VLOOKUP($A96,Sheet!$A$7:$DG$148,'TN01-04'!AD$11,0),$H$1:$T$2,2,1)</f>
        <v>4</v>
      </c>
      <c r="AE96" s="28">
        <f>HLOOKUP(VLOOKUP($A96,Sheet!$A$7:$DG$148,'TN01-04'!AE$11,0),$H$1:$T$2,2,1)</f>
        <v>3</v>
      </c>
      <c r="AF96" s="28">
        <f>HLOOKUP(VLOOKUP($A96,Sheet!$A$7:$DG$148,'TN01-04'!AF$11,0),$H$1:$T$2,2,1)</f>
        <v>3.33</v>
      </c>
      <c r="AG96" s="28">
        <f>HLOOKUP(VLOOKUP($A96,Sheet!$A$7:$DG$148,'TN01-04'!AG$11,0),$H$1:$T$2,2,1)</f>
        <v>2.33</v>
      </c>
      <c r="AH96" s="28">
        <f>HLOOKUP(VLOOKUP($A96,Sheet!$A$7:$DG$148,'TN01-04'!AH$11,0),$H$1:$T$2,2,1)</f>
        <v>3</v>
      </c>
      <c r="AI96" s="28">
        <f>HLOOKUP(VLOOKUP($A96,Sheet!$A$7:$DG$148,'TN01-04'!AI$11,0),$H$1:$T$2,2,1)</f>
        <v>2</v>
      </c>
      <c r="AJ96" s="28">
        <f>HLOOKUP(VLOOKUP($A96,Sheet!$A$7:$DG$148,'TN01-04'!AJ$11,0),$H$1:$T$2,2,1)</f>
        <v>3.65</v>
      </c>
      <c r="AK96" s="33">
        <f>IF(VLOOKUP($A96,Sheet!$A$7:$DG$148,'TN01-04'!AK$11,0)="","",VLOOKUP($A96,Sheet!$A$7:$DG$148,'TN01-04'!AK$11,0))</f>
        <v>51</v>
      </c>
      <c r="AL96" s="36">
        <f>IF(VLOOKUP($A96,Sheet!$A$7:$DG$148,'TN01-04'!AL$11,0)="","",VLOOKUP($A96,Sheet!$A$7:$DG$148,'TN01-04'!AL$11,0))</f>
        <v>0</v>
      </c>
      <c r="AM96" s="28">
        <f>HLOOKUP(VLOOKUP($A96,Sheet!$A$7:$DG$148,'TN01-04'!AM$11,0),$H$1:$T$2,2,1)</f>
        <v>3.33</v>
      </c>
      <c r="AN96" s="28">
        <f>HLOOKUP(VLOOKUP($A96,Sheet!$A$7:$DG$148,'TN01-04'!AN$11,0),$H$1:$T$2,2,1)</f>
        <v>3.65</v>
      </c>
      <c r="AO96" s="28">
        <f>HLOOKUP(VLOOKUP($A96,Sheet!$A$7:$DG$148,'TN01-04'!AO$11,0),$H$1:$T$2,2,1)</f>
        <v>0</v>
      </c>
      <c r="AP96" s="28">
        <f>HLOOKUP(VLOOKUP($A96,Sheet!$A$7:$DG$148,'TN01-04'!AP$11,0),$H$1:$T$2,2,1)</f>
        <v>0</v>
      </c>
      <c r="AQ96" s="28">
        <f>HLOOKUP(VLOOKUP($A96,Sheet!$A$7:$DG$148,'TN01-04'!AQ$11,0),$H$1:$T$2,2,1)</f>
        <v>2.33</v>
      </c>
      <c r="AR96" s="28">
        <f>HLOOKUP(VLOOKUP($A96,Sheet!$A$7:$DG$148,'TN01-04'!AR$11,0),$H$1:$T$2,2,1)</f>
        <v>0</v>
      </c>
      <c r="AS96" s="28">
        <f>HLOOKUP(VLOOKUP($A96,Sheet!$A$7:$DG$148,'TN01-04'!AS$11,0),$H$1:$T$2,2,1)</f>
        <v>0</v>
      </c>
      <c r="AT96" s="28">
        <f>HLOOKUP(VLOOKUP($A96,Sheet!$A$7:$DG$148,'TN01-04'!AT$11,0),$H$1:$T$2,2,1)</f>
        <v>0</v>
      </c>
      <c r="AU96" s="28">
        <f>HLOOKUP(VLOOKUP($A96,Sheet!$A$7:$DG$148,'TN01-04'!AU$11,0),$H$1:$T$2,2,1)</f>
        <v>0</v>
      </c>
      <c r="AV96" s="28">
        <f>HLOOKUP(VLOOKUP($A96,Sheet!$A$7:$DG$148,'TN01-04'!AV$11,0),$H$1:$T$2,2,1)</f>
        <v>0</v>
      </c>
      <c r="AW96" s="28">
        <f>HLOOKUP(VLOOKUP($A96,Sheet!$A$7:$DG$148,'TN01-04'!AW$11,0),$H$1:$T$2,2,1)</f>
        <v>4</v>
      </c>
      <c r="AX96" s="28">
        <f>HLOOKUP(VLOOKUP($A96,Sheet!$A$7:$DG$148,'TN01-04'!AX$11,0),$H$1:$T$2,2,1)</f>
        <v>0</v>
      </c>
      <c r="AY96" s="28">
        <f>HLOOKUP(VLOOKUP($A96,Sheet!$A$7:$DG$148,'TN01-04'!AY$11,0),$H$1:$T$2,2,1)</f>
        <v>0</v>
      </c>
      <c r="AZ96" s="28">
        <f>HLOOKUP(VLOOKUP($A96,Sheet!$A$7:$DG$148,'TN01-04'!AZ$11,0),$H$1:$T$2,2,1)</f>
        <v>0</v>
      </c>
      <c r="BA96" s="28">
        <f>HLOOKUP(VLOOKUP($A96,Sheet!$A$7:$DG$148,'TN01-04'!BA$11,0),$H$1:$T$2,2,1)</f>
        <v>2.33</v>
      </c>
      <c r="BB96" s="33">
        <f>IF(VLOOKUP($A96,Sheet!$A$7:$DG$148,'TN01-04'!BB$11,0)="","",VLOOKUP($A96,Sheet!$A$7:$DG$148,'TN01-04'!BB$11,0))</f>
        <v>5</v>
      </c>
      <c r="BC96" s="36">
        <f>IF(VLOOKUP($A96,Sheet!$A$7:$DG$148,'TN01-04'!BC$11,0)="","",VLOOKUP($A96,Sheet!$A$7:$DG$148,'TN01-04'!BC$11,0))</f>
        <v>0</v>
      </c>
      <c r="BD96" s="28">
        <f>HLOOKUP(VLOOKUP($A96,Sheet!$A$7:$DG$148,'TN01-04'!BD$11,0),$H$1:$T$2,2,1)</f>
        <v>2.65</v>
      </c>
      <c r="BE96" s="28">
        <f>HLOOKUP(VLOOKUP($A96,Sheet!$A$7:$DG$148,'TN01-04'!BE$11,0),$H$1:$T$2,2,1)</f>
        <v>2</v>
      </c>
      <c r="BF96" s="28">
        <f>HLOOKUP(VLOOKUP($A96,Sheet!$A$7:$DG$148,'TN01-04'!BF$11,0),$H$1:$T$2,2,1)</f>
        <v>4</v>
      </c>
      <c r="BG96" s="28">
        <f>HLOOKUP(VLOOKUP($A96,Sheet!$A$7:$DG$148,'TN01-04'!BG$11,0),$H$1:$T$2,2,1)</f>
        <v>2.65</v>
      </c>
      <c r="BH96" s="28">
        <f>HLOOKUP(VLOOKUP($A96,Sheet!$A$7:$DG$148,'TN01-04'!BH$11,0),$H$1:$T$2,2,1)</f>
        <v>2.33</v>
      </c>
      <c r="BI96" s="28">
        <f>HLOOKUP(VLOOKUP($A96,Sheet!$A$7:$DG$148,'TN01-04'!BI$11,0),$H$1:$T$2,2,1)</f>
        <v>3</v>
      </c>
      <c r="BJ96" s="28">
        <f>HLOOKUP(VLOOKUP($A96,Sheet!$A$7:$DG$148,'TN01-04'!BJ$11,0),$H$1:$T$2,2,1)</f>
        <v>3.33</v>
      </c>
      <c r="BK96" s="28">
        <f>HLOOKUP(VLOOKUP($A96,Sheet!$A$7:$DG$148,'TN01-04'!BK$11,0),$H$1:$T$2,2,1)</f>
        <v>2.33</v>
      </c>
      <c r="BL96" s="28">
        <f>HLOOKUP(VLOOKUP($A96,Sheet!$A$7:$DG$148,'TN01-04'!BL$11,0),$H$1:$T$2,2,1)</f>
        <v>2.65</v>
      </c>
      <c r="BM96" s="28">
        <f>HLOOKUP(VLOOKUP($A96,Sheet!$A$7:$DG$148,'TN01-04'!BM$11,0),$H$1:$T$2,2,1)</f>
        <v>3.65</v>
      </c>
      <c r="BN96" s="28">
        <f>HLOOKUP(VLOOKUP($A96,Sheet!$A$7:$DG$148,'TN01-04'!BN$11,0),$H$1:$T$2,2,1)</f>
        <v>3.33</v>
      </c>
      <c r="BO96" s="28">
        <f>HLOOKUP(VLOOKUP($A96,Sheet!$A$7:$DG$148,'TN01-04'!BO$11,0),$H$1:$T$2,2,1)</f>
        <v>2.33</v>
      </c>
      <c r="BP96" s="28">
        <f>HLOOKUP(VLOOKUP($A96,Sheet!$A$7:$DG$148,'TN01-04'!BP$11,0),$H$1:$T$2,2,1)</f>
        <v>3.33</v>
      </c>
      <c r="BQ96" s="28">
        <f>HLOOKUP(VLOOKUP($A96,Sheet!$A$7:$DG$148,'TN01-04'!BQ$11,0),$H$1:$T$2,2,1)</f>
        <v>0</v>
      </c>
      <c r="BR96" s="28">
        <f>HLOOKUP(VLOOKUP($A96,Sheet!$A$7:$DG$148,'TN01-04'!BR$11,0),$H$1:$T$2,2,1)</f>
        <v>2</v>
      </c>
      <c r="BS96" s="28">
        <f>HLOOKUP(VLOOKUP($A96,Sheet!$A$7:$DG$148,'TN01-04'!BS$11,0),$H$1:$T$2,2,1)</f>
        <v>2.65</v>
      </c>
      <c r="BT96" s="28">
        <f>HLOOKUP(VLOOKUP($A96,Sheet!$A$7:$DG$148,'TN01-04'!BT$11,0),$H$1:$T$2,2,1)</f>
        <v>2.65</v>
      </c>
      <c r="BU96" s="28">
        <f>HLOOKUP(VLOOKUP($A96,Sheet!$A$7:$DG$148,'TN01-04'!BU$11,0),$H$1:$T$2,2,1)</f>
        <v>2.33</v>
      </c>
      <c r="BV96" s="28">
        <f>HLOOKUP(VLOOKUP($A96,Sheet!$A$7:$DG$148,'TN01-04'!BV$11,0),$H$1:$T$2,2,1)</f>
        <v>3.65</v>
      </c>
      <c r="BW96" s="28">
        <f>HLOOKUP(VLOOKUP($A96,Sheet!$A$7:$DG$148,'TN01-04'!BW$11,0),$H$1:$T$2,2,1)</f>
        <v>3.65</v>
      </c>
      <c r="BX96" s="33">
        <f>IF(VLOOKUP($A96,Sheet!$A$7:$DG$148,'TN01-04'!BX$11,0)="","",VLOOKUP($A96,Sheet!$A$7:$DG$148,'TN01-04'!BX$11,0))</f>
        <v>50</v>
      </c>
      <c r="BY96" s="36">
        <f>IF(VLOOKUP($A96,Sheet!$A$7:$DG$148,'TN01-04'!BY$11,0)="","",VLOOKUP($A96,Sheet!$A$7:$DG$148,'TN01-04'!BY$11,0))</f>
        <v>0</v>
      </c>
      <c r="BZ96" s="28">
        <f>HLOOKUP(VLOOKUP($A96,Sheet!$A$7:$DG$148,'TN01-04'!BZ$11,0),$H$1:$T$2,2,1)</f>
        <v>4</v>
      </c>
      <c r="CA96" s="28">
        <f>HLOOKUP(VLOOKUP($A96,Sheet!$A$7:$DG$148,'TN01-04'!CA$11,0),$H$1:$T$2,2,1)</f>
        <v>0</v>
      </c>
      <c r="CB96" s="28">
        <f>HLOOKUP(VLOOKUP($A96,Sheet!$A$7:$DG$148,'TN01-04'!CB$11,0),$H$1:$T$2,2,1)</f>
        <v>3.33</v>
      </c>
      <c r="CC96" s="28">
        <f>HLOOKUP(VLOOKUP($A96,Sheet!$A$7:$DG$148,'TN01-04'!CC$11,0),$H$1:$T$2,2,1)</f>
        <v>0</v>
      </c>
      <c r="CD96" s="28">
        <f>HLOOKUP(VLOOKUP($A96,Sheet!$A$7:$DG$148,'TN01-04'!CD$11,0),$H$1:$T$2,2,1)</f>
        <v>3.65</v>
      </c>
      <c r="CE96" s="28">
        <f>HLOOKUP(VLOOKUP($A96,Sheet!$A$7:$DG$148,'TN01-04'!CE$11,0),$H$1:$T$2,2,1)</f>
        <v>3.33</v>
      </c>
      <c r="CF96" s="28">
        <f>HLOOKUP(VLOOKUP($A96,Sheet!$A$7:$DG$148,'TN01-04'!CF$11,0),$H$1:$T$2,2,1)</f>
        <v>2</v>
      </c>
      <c r="CG96" s="28">
        <f>HLOOKUP(VLOOKUP($A96,Sheet!$A$7:$DG$148,'TN01-04'!CG$11,0),$H$1:$T$2,2,1)</f>
        <v>2.65</v>
      </c>
      <c r="CH96" s="28">
        <f>HLOOKUP(VLOOKUP($A96,Sheet!$A$7:$DG$148,'TN01-04'!CH$11,0),$H$1:$T$2,2,1)</f>
        <v>0</v>
      </c>
      <c r="CI96" s="28">
        <f>HLOOKUP(VLOOKUP($A96,Sheet!$A$7:$DG$148,'TN01-04'!CI$11,0),$H$1:$T$2,2,1)</f>
        <v>3.65</v>
      </c>
      <c r="CJ96" s="28">
        <f>HLOOKUP(VLOOKUP($A96,Sheet!$A$7:$DG$148,'TN01-04'!CJ$11,0),$H$1:$T$2,2,1)</f>
        <v>0</v>
      </c>
      <c r="CK96" s="28">
        <f>HLOOKUP(VLOOKUP($A96,Sheet!$A$7:$DG$148,'TN01-04'!CK$11,0),$H$1:$T$2,2,1)</f>
        <v>0</v>
      </c>
      <c r="CL96" s="28">
        <f>HLOOKUP(VLOOKUP($A96,Sheet!$A$7:$DG$148,'TN01-04'!CL$11,0),$H$1:$T$2,2,1)</f>
        <v>0</v>
      </c>
      <c r="CM96" s="28">
        <f>HLOOKUP(VLOOKUP($A96,Sheet!$A$7:$DG$148,'TN01-04'!CM$11,0),$H$1:$T$2,2,1)</f>
        <v>0</v>
      </c>
      <c r="CN96" s="28">
        <f>HLOOKUP(VLOOKUP($A96,Sheet!$A$7:$DG$148,'TN01-04'!CN$11,0),$H$1:$T$2,2,1)</f>
        <v>3</v>
      </c>
      <c r="CO96" s="28">
        <f>HLOOKUP(VLOOKUP($A96,Sheet!$A$7:$DG$148,'TN01-04'!CO$11,0),$H$1:$T$2,2,1)</f>
        <v>2.65</v>
      </c>
      <c r="CP96" s="28">
        <f>HLOOKUP(VLOOKUP($A96,Sheet!$A$7:$DG$148,'TN01-04'!CP$11,0),$H$1:$T$2,2,1)</f>
        <v>3.65</v>
      </c>
      <c r="CQ96" s="28">
        <f>HLOOKUP(VLOOKUP($A96,Sheet!$A$7:$DG$148,'TN01-04'!CQ$11,0),$H$1:$T$2,2,1)</f>
        <v>2.33</v>
      </c>
      <c r="CR96" s="28">
        <f>HLOOKUP(VLOOKUP($A96,Sheet!$A$7:$DG$148,'TN01-04'!CR$11,0),$H$1:$T$2,2,1)</f>
        <v>3</v>
      </c>
      <c r="CS96" s="33">
        <f>IF(VLOOKUP($A96,Sheet!$A$7:$DG$148,'TN01-04'!CS$11,0)="","",VLOOKUP($A96,Sheet!$A$7:$DG$148,'TN01-04'!CS$11,0))</f>
        <v>27</v>
      </c>
      <c r="CT96" s="36">
        <f>IF(VLOOKUP($A96,Sheet!$A$7:$DG$148,'TN01-04'!CT$11,0)="","",VLOOKUP($A96,Sheet!$A$7:$DG$148,'TN01-04'!CT$11,0))</f>
        <v>0</v>
      </c>
      <c r="CU96" s="38">
        <f t="shared" si="11"/>
        <v>128</v>
      </c>
      <c r="CV96" s="38">
        <f t="shared" si="11"/>
        <v>0</v>
      </c>
      <c r="CW96" s="38">
        <f t="shared" si="12"/>
        <v>0</v>
      </c>
      <c r="CX96" s="38">
        <f t="shared" si="13"/>
        <v>128</v>
      </c>
      <c r="CY96" s="38">
        <f t="shared" si="14"/>
        <v>3.08</v>
      </c>
      <c r="CZ96" s="38"/>
      <c r="DA96" s="28">
        <f>HLOOKUP(VLOOKUP($A96,Sheet!$A$7:$DG$148,'TN01-04'!DA$11,0),$H$1:$T$2,2,1)</f>
        <v>0</v>
      </c>
      <c r="DB96" s="28">
        <f>HLOOKUP(VLOOKUP($A96,Sheet!$A$7:$DG$148,'TN01-04'!DB$11,0),$H$1:$T$2,2,1)</f>
        <v>0</v>
      </c>
      <c r="DC96" s="28">
        <f>HLOOKUP(VLOOKUP($A96,Sheet!$A$7:$DG$148,'TN01-04'!DC$11,0),$H$1:$T$2,2,1)</f>
        <v>4</v>
      </c>
      <c r="DD96" s="28">
        <f>HLOOKUP(VLOOKUP($A96,Sheet!$A$7:$DG$148,'TN01-04'!DD$11,0),$H$1:$T$2,2,1)</f>
        <v>0</v>
      </c>
      <c r="DE96" s="38"/>
      <c r="DF96" s="38">
        <f t="shared" si="15"/>
        <v>4</v>
      </c>
      <c r="DG96" s="38"/>
      <c r="DH96" s="33">
        <f>IF(VLOOKUP($A96,Sheet!$A$7:$DG$148,'TN01-04'!DH$11,0)="","",VLOOKUP($A96,Sheet!$A$7:$DG$148,'TN01-04'!DH$11,0))</f>
        <v>5</v>
      </c>
      <c r="DI96" s="36">
        <f>IF(VLOOKUP($A96,Sheet!$A$7:$DG$148,'TN01-04'!DI$11,0)="","",VLOOKUP($A96,Sheet!$A$7:$DG$148,'TN01-04'!DI$11,0))</f>
        <v>0</v>
      </c>
      <c r="DJ96" s="38">
        <f t="shared" si="16"/>
        <v>133</v>
      </c>
      <c r="DK96" s="38">
        <f t="shared" si="17"/>
        <v>0</v>
      </c>
      <c r="DL96" s="38">
        <f t="shared" si="18"/>
        <v>3.11</v>
      </c>
      <c r="DM96" s="38"/>
      <c r="DN96" s="33">
        <f>IF(VLOOKUP($A96,Sheet!$A$7:$DG$148,'TN01-04'!DN$11,0)="","",VLOOKUP($A96,Sheet!$A$7:$DG$148,'TN01-04'!DN$11,0))</f>
        <v>138</v>
      </c>
      <c r="DO96" s="36">
        <f>IF(VLOOKUP($A96,Sheet!$A$7:$DG$148,'TN01-04'!DO$11,0)="","",VLOOKUP($A96,Sheet!$A$7:$DG$148,'TN01-04'!DO$11,0))</f>
        <v>0</v>
      </c>
      <c r="DP96" s="28">
        <f>IF(VLOOKUP($A96,Sheet!$A$7:$DG$148,'TN01-04'!DP$11,0)="","",VLOOKUP($A96,Sheet!$A$7:$DG$148,'TN01-04'!DP$11,0))</f>
        <v>137</v>
      </c>
      <c r="DQ96" s="28">
        <f>IF(VLOOKUP($A96,Sheet!$A$7:$DG$148,'TN01-04'!DQ$11,0)="","",VLOOKUP($A96,Sheet!$A$7:$DG$148,'TN01-04'!DQ$11,0))</f>
        <v>138</v>
      </c>
      <c r="DR96" s="28">
        <f>IF(VLOOKUP($A96,Sheet!$A$7:$DG$148,'TN01-04'!DR$11,0)="","",VLOOKUP($A96,Sheet!$A$7:$DG$148,'TN01-04'!DR$11,0))</f>
        <v>7.44</v>
      </c>
      <c r="DS96" s="28">
        <f>IF(VLOOKUP($A96,Sheet!$A$7:$DG$148,'TN01-04'!DS$11,0)="","",VLOOKUP($A96,Sheet!$A$7:$DG$148,'TN01-04'!DS$11,0))</f>
        <v>3.11</v>
      </c>
      <c r="DT96" s="28" t="str">
        <f>IF(VLOOKUP($A96,Sheet!$A$7:$DG$148,'TN01-04'!DT$11,0)="","",VLOOKUP($A96,Sheet!$A$7:$DG$148,'TN01-04'!DT$11,0))</f>
        <v/>
      </c>
      <c r="DU96" s="42">
        <f t="shared" si="19"/>
        <v>0</v>
      </c>
    </row>
    <row r="97" spans="1:125" ht="15.95" customHeight="1" x14ac:dyDescent="0.2">
      <c r="A97" s="25">
        <v>2221724235</v>
      </c>
      <c r="B97" s="26" t="s">
        <v>6</v>
      </c>
      <c r="C97" s="26" t="s">
        <v>86</v>
      </c>
      <c r="D97" s="26" t="s">
        <v>162</v>
      </c>
      <c r="E97" s="27">
        <v>36120</v>
      </c>
      <c r="F97" s="26" t="s">
        <v>210</v>
      </c>
      <c r="G97" s="26" t="s">
        <v>212</v>
      </c>
      <c r="H97" s="28">
        <f>HLOOKUP(VLOOKUP($A97,Sheet!$A$7:$DG$148,'TN01-04'!H$11,0),$H$1:$T$2,2,1)</f>
        <v>4</v>
      </c>
      <c r="I97" s="28">
        <f>HLOOKUP(VLOOKUP($A97,Sheet!$A$7:$DG$148,'TN01-04'!I$11,0),$H$1:$T$2,2,1)</f>
        <v>3</v>
      </c>
      <c r="J97" s="28">
        <f>HLOOKUP(VLOOKUP($A97,Sheet!$A$7:$DG$148,'TN01-04'!J$11,0),$H$1:$T$2,2,1)</f>
        <v>2.33</v>
      </c>
      <c r="K97" s="28">
        <f>HLOOKUP(VLOOKUP($A97,Sheet!$A$7:$DG$148,'TN01-04'!K$11,0),$H$1:$T$2,2,1)</f>
        <v>3.65</v>
      </c>
      <c r="L97" s="28">
        <f>HLOOKUP(VLOOKUP($A97,Sheet!$A$7:$DG$148,'TN01-04'!L$11,0),$H$1:$T$2,2,1)</f>
        <v>1.65</v>
      </c>
      <c r="M97" s="28">
        <f>HLOOKUP(VLOOKUP($A97,Sheet!$A$7:$DG$148,'TN01-04'!M$11,0),$H$1:$T$2,2,1)</f>
        <v>4</v>
      </c>
      <c r="N97" s="28">
        <f>HLOOKUP(VLOOKUP($A97,Sheet!$A$7:$DG$148,'TN01-04'!N$11,0),$H$1:$T$2,2,1)</f>
        <v>1.65</v>
      </c>
      <c r="O97" s="28">
        <f>HLOOKUP(VLOOKUP($A97,Sheet!$A$7:$DG$148,'TN01-04'!O$11,0),$H$1:$T$2,2,1)</f>
        <v>0</v>
      </c>
      <c r="P97" s="28">
        <f>HLOOKUP(VLOOKUP($A97,Sheet!$A$7:$DG$148,'TN01-04'!P$11,0),$H$1:$T$2,2,1)</f>
        <v>3</v>
      </c>
      <c r="Q97" s="28">
        <f>HLOOKUP(VLOOKUP($A97,Sheet!$A$7:$DG$148,'TN01-04'!Q$11,0),$H$1:$T$2,2,1)</f>
        <v>0</v>
      </c>
      <c r="R97" s="28">
        <f>HLOOKUP(VLOOKUP($A97,Sheet!$A$7:$DG$148,'TN01-04'!R$11,0),$H$1:$T$2,2,1)</f>
        <v>0</v>
      </c>
      <c r="S97" s="28">
        <f>HLOOKUP(VLOOKUP($A97,Sheet!$A$7:$DG$148,'TN01-04'!S$11,0),$H$1:$T$2,2,1)</f>
        <v>0</v>
      </c>
      <c r="T97" s="28">
        <f>HLOOKUP(VLOOKUP($A97,Sheet!$A$7:$DG$148,'TN01-04'!T$11,0),$H$1:$T$2,2,1)</f>
        <v>4</v>
      </c>
      <c r="U97" s="28">
        <f>HLOOKUP(VLOOKUP($A97,Sheet!$A$7:$DG$148,'TN01-04'!U$11,0),$H$1:$T$2,2,1)</f>
        <v>3</v>
      </c>
      <c r="V97" s="28">
        <f>HLOOKUP(VLOOKUP($A97,Sheet!$A$7:$DG$148,'TN01-04'!V$11,0),$H$1:$T$2,2,1)</f>
        <v>0</v>
      </c>
      <c r="W97" s="28">
        <f>HLOOKUP(VLOOKUP($A97,Sheet!$A$7:$DG$148,'TN01-04'!W$11,0),$H$1:$T$2,2,1)</f>
        <v>3.65</v>
      </c>
      <c r="X97" s="28">
        <f>HLOOKUP(VLOOKUP($A97,Sheet!$A$7:$DG$148,'TN01-04'!X$11,0),$H$1:$T$2,2,1)</f>
        <v>3.65</v>
      </c>
      <c r="Y97" s="28">
        <f>HLOOKUP(VLOOKUP($A97,Sheet!$A$7:$DG$148,'TN01-04'!Y$11,0),$H$1:$T$2,2,1)</f>
        <v>3</v>
      </c>
      <c r="Z97" s="28">
        <f>HLOOKUP(VLOOKUP($A97,Sheet!$A$7:$DG$148,'TN01-04'!Z$11,0),$H$1:$T$2,2,1)</f>
        <v>2.65</v>
      </c>
      <c r="AA97" s="28">
        <f>HLOOKUP(VLOOKUP($A97,Sheet!$A$7:$DG$148,'TN01-04'!AA$11,0),$H$1:$T$2,2,1)</f>
        <v>3</v>
      </c>
      <c r="AB97" s="28">
        <f>HLOOKUP(VLOOKUP($A97,Sheet!$A$7:$DG$148,'TN01-04'!AB$11,0),$H$1:$T$2,2,1)</f>
        <v>3.65</v>
      </c>
      <c r="AC97" s="28">
        <f>HLOOKUP(VLOOKUP($A97,Sheet!$A$7:$DG$148,'TN01-04'!AC$11,0),$H$1:$T$2,2,1)</f>
        <v>2.33</v>
      </c>
      <c r="AD97" s="28">
        <f>HLOOKUP(VLOOKUP($A97,Sheet!$A$7:$DG$148,'TN01-04'!AD$11,0),$H$1:$T$2,2,1)</f>
        <v>1.65</v>
      </c>
      <c r="AE97" s="28">
        <f>HLOOKUP(VLOOKUP($A97,Sheet!$A$7:$DG$148,'TN01-04'!AE$11,0),$H$1:$T$2,2,1)</f>
        <v>2.33</v>
      </c>
      <c r="AF97" s="28">
        <f>HLOOKUP(VLOOKUP($A97,Sheet!$A$7:$DG$148,'TN01-04'!AF$11,0),$H$1:$T$2,2,1)</f>
        <v>3.33</v>
      </c>
      <c r="AG97" s="28">
        <f>HLOOKUP(VLOOKUP($A97,Sheet!$A$7:$DG$148,'TN01-04'!AG$11,0),$H$1:$T$2,2,1)</f>
        <v>2.33</v>
      </c>
      <c r="AH97" s="28">
        <f>HLOOKUP(VLOOKUP($A97,Sheet!$A$7:$DG$148,'TN01-04'!AH$11,0),$H$1:$T$2,2,1)</f>
        <v>1.65</v>
      </c>
      <c r="AI97" s="28">
        <f>HLOOKUP(VLOOKUP($A97,Sheet!$A$7:$DG$148,'TN01-04'!AI$11,0),$H$1:$T$2,2,1)</f>
        <v>3</v>
      </c>
      <c r="AJ97" s="28">
        <f>HLOOKUP(VLOOKUP($A97,Sheet!$A$7:$DG$148,'TN01-04'!AJ$11,0),$H$1:$T$2,2,1)</f>
        <v>2.33</v>
      </c>
      <c r="AK97" s="33">
        <f>IF(VLOOKUP($A97,Sheet!$A$7:$DG$148,'TN01-04'!AK$11,0)="","",VLOOKUP($A97,Sheet!$A$7:$DG$148,'TN01-04'!AK$11,0))</f>
        <v>51</v>
      </c>
      <c r="AL97" s="36">
        <f>IF(VLOOKUP($A97,Sheet!$A$7:$DG$148,'TN01-04'!AL$11,0)="","",VLOOKUP($A97,Sheet!$A$7:$DG$148,'TN01-04'!AL$11,0))</f>
        <v>0</v>
      </c>
      <c r="AM97" s="28">
        <f>HLOOKUP(VLOOKUP($A97,Sheet!$A$7:$DG$148,'TN01-04'!AM$11,0),$H$1:$T$2,2,1)</f>
        <v>2.33</v>
      </c>
      <c r="AN97" s="28">
        <f>HLOOKUP(VLOOKUP($A97,Sheet!$A$7:$DG$148,'TN01-04'!AN$11,0),$H$1:$T$2,2,1)</f>
        <v>2.33</v>
      </c>
      <c r="AO97" s="28">
        <f>HLOOKUP(VLOOKUP($A97,Sheet!$A$7:$DG$148,'TN01-04'!AO$11,0),$H$1:$T$2,2,1)</f>
        <v>0</v>
      </c>
      <c r="AP97" s="28">
        <f>HLOOKUP(VLOOKUP($A97,Sheet!$A$7:$DG$148,'TN01-04'!AP$11,0),$H$1:$T$2,2,1)</f>
        <v>0</v>
      </c>
      <c r="AQ97" s="28">
        <f>HLOOKUP(VLOOKUP($A97,Sheet!$A$7:$DG$148,'TN01-04'!AQ$11,0),$H$1:$T$2,2,1)</f>
        <v>3</v>
      </c>
      <c r="AR97" s="28">
        <f>HLOOKUP(VLOOKUP($A97,Sheet!$A$7:$DG$148,'TN01-04'!AR$11,0),$H$1:$T$2,2,1)</f>
        <v>0</v>
      </c>
      <c r="AS97" s="28">
        <f>HLOOKUP(VLOOKUP($A97,Sheet!$A$7:$DG$148,'TN01-04'!AS$11,0),$H$1:$T$2,2,1)</f>
        <v>0</v>
      </c>
      <c r="AT97" s="28">
        <f>HLOOKUP(VLOOKUP($A97,Sheet!$A$7:$DG$148,'TN01-04'!AT$11,0),$H$1:$T$2,2,1)</f>
        <v>0</v>
      </c>
      <c r="AU97" s="28">
        <f>HLOOKUP(VLOOKUP($A97,Sheet!$A$7:$DG$148,'TN01-04'!AU$11,0),$H$1:$T$2,2,1)</f>
        <v>0</v>
      </c>
      <c r="AV97" s="28">
        <f>HLOOKUP(VLOOKUP($A97,Sheet!$A$7:$DG$148,'TN01-04'!AV$11,0),$H$1:$T$2,2,1)</f>
        <v>0</v>
      </c>
      <c r="AW97" s="28">
        <f>HLOOKUP(VLOOKUP($A97,Sheet!$A$7:$DG$148,'TN01-04'!AW$11,0),$H$1:$T$2,2,1)</f>
        <v>2</v>
      </c>
      <c r="AX97" s="28">
        <f>HLOOKUP(VLOOKUP($A97,Sheet!$A$7:$DG$148,'TN01-04'!AX$11,0),$H$1:$T$2,2,1)</f>
        <v>0</v>
      </c>
      <c r="AY97" s="28">
        <f>HLOOKUP(VLOOKUP($A97,Sheet!$A$7:$DG$148,'TN01-04'!AY$11,0),$H$1:$T$2,2,1)</f>
        <v>0</v>
      </c>
      <c r="AZ97" s="28">
        <f>HLOOKUP(VLOOKUP($A97,Sheet!$A$7:$DG$148,'TN01-04'!AZ$11,0),$H$1:$T$2,2,1)</f>
        <v>0</v>
      </c>
      <c r="BA97" s="28">
        <f>HLOOKUP(VLOOKUP($A97,Sheet!$A$7:$DG$148,'TN01-04'!BA$11,0),$H$1:$T$2,2,1)</f>
        <v>1.65</v>
      </c>
      <c r="BB97" s="33">
        <f>IF(VLOOKUP($A97,Sheet!$A$7:$DG$148,'TN01-04'!BB$11,0)="","",VLOOKUP($A97,Sheet!$A$7:$DG$148,'TN01-04'!BB$11,0))</f>
        <v>5</v>
      </c>
      <c r="BC97" s="36">
        <f>IF(VLOOKUP($A97,Sheet!$A$7:$DG$148,'TN01-04'!BC$11,0)="","",VLOOKUP($A97,Sheet!$A$7:$DG$148,'TN01-04'!BC$11,0))</f>
        <v>0</v>
      </c>
      <c r="BD97" s="28">
        <f>HLOOKUP(VLOOKUP($A97,Sheet!$A$7:$DG$148,'TN01-04'!BD$11,0),$H$1:$T$2,2,1)</f>
        <v>2</v>
      </c>
      <c r="BE97" s="28">
        <f>HLOOKUP(VLOOKUP($A97,Sheet!$A$7:$DG$148,'TN01-04'!BE$11,0),$H$1:$T$2,2,1)</f>
        <v>1.65</v>
      </c>
      <c r="BF97" s="28">
        <f>HLOOKUP(VLOOKUP($A97,Sheet!$A$7:$DG$148,'TN01-04'!BF$11,0),$H$1:$T$2,2,1)</f>
        <v>3</v>
      </c>
      <c r="BG97" s="28">
        <f>HLOOKUP(VLOOKUP($A97,Sheet!$A$7:$DG$148,'TN01-04'!BG$11,0),$H$1:$T$2,2,1)</f>
        <v>3</v>
      </c>
      <c r="BH97" s="28">
        <f>HLOOKUP(VLOOKUP($A97,Sheet!$A$7:$DG$148,'TN01-04'!BH$11,0),$H$1:$T$2,2,1)</f>
        <v>2.65</v>
      </c>
      <c r="BI97" s="28">
        <f>HLOOKUP(VLOOKUP($A97,Sheet!$A$7:$DG$148,'TN01-04'!BI$11,0),$H$1:$T$2,2,1)</f>
        <v>2.65</v>
      </c>
      <c r="BJ97" s="28">
        <f>HLOOKUP(VLOOKUP($A97,Sheet!$A$7:$DG$148,'TN01-04'!BJ$11,0),$H$1:$T$2,2,1)</f>
        <v>2.65</v>
      </c>
      <c r="BK97" s="28">
        <f>HLOOKUP(VLOOKUP($A97,Sheet!$A$7:$DG$148,'TN01-04'!BK$11,0),$H$1:$T$2,2,1)</f>
        <v>2.33</v>
      </c>
      <c r="BL97" s="28">
        <f>HLOOKUP(VLOOKUP($A97,Sheet!$A$7:$DG$148,'TN01-04'!BL$11,0),$H$1:$T$2,2,1)</f>
        <v>1.65</v>
      </c>
      <c r="BM97" s="28">
        <f>HLOOKUP(VLOOKUP($A97,Sheet!$A$7:$DG$148,'TN01-04'!BM$11,0),$H$1:$T$2,2,1)</f>
        <v>3.65</v>
      </c>
      <c r="BN97" s="28">
        <f>HLOOKUP(VLOOKUP($A97,Sheet!$A$7:$DG$148,'TN01-04'!BN$11,0),$H$1:$T$2,2,1)</f>
        <v>1.65</v>
      </c>
      <c r="BO97" s="28">
        <f>HLOOKUP(VLOOKUP($A97,Sheet!$A$7:$DG$148,'TN01-04'!BO$11,0),$H$1:$T$2,2,1)</f>
        <v>2</v>
      </c>
      <c r="BP97" s="28">
        <f>HLOOKUP(VLOOKUP($A97,Sheet!$A$7:$DG$148,'TN01-04'!BP$11,0),$H$1:$T$2,2,1)</f>
        <v>2</v>
      </c>
      <c r="BQ97" s="28">
        <f>HLOOKUP(VLOOKUP($A97,Sheet!$A$7:$DG$148,'TN01-04'!BQ$11,0),$H$1:$T$2,2,1)</f>
        <v>0</v>
      </c>
      <c r="BR97" s="28">
        <f>HLOOKUP(VLOOKUP($A97,Sheet!$A$7:$DG$148,'TN01-04'!BR$11,0),$H$1:$T$2,2,1)</f>
        <v>1</v>
      </c>
      <c r="BS97" s="28">
        <f>HLOOKUP(VLOOKUP($A97,Sheet!$A$7:$DG$148,'TN01-04'!BS$11,0),$H$1:$T$2,2,1)</f>
        <v>2</v>
      </c>
      <c r="BT97" s="28">
        <f>HLOOKUP(VLOOKUP($A97,Sheet!$A$7:$DG$148,'TN01-04'!BT$11,0),$H$1:$T$2,2,1)</f>
        <v>2</v>
      </c>
      <c r="BU97" s="28">
        <f>HLOOKUP(VLOOKUP($A97,Sheet!$A$7:$DG$148,'TN01-04'!BU$11,0),$H$1:$T$2,2,1)</f>
        <v>2.65</v>
      </c>
      <c r="BV97" s="28">
        <f>HLOOKUP(VLOOKUP($A97,Sheet!$A$7:$DG$148,'TN01-04'!BV$11,0),$H$1:$T$2,2,1)</f>
        <v>2.33</v>
      </c>
      <c r="BW97" s="28">
        <f>HLOOKUP(VLOOKUP($A97,Sheet!$A$7:$DG$148,'TN01-04'!BW$11,0),$H$1:$T$2,2,1)</f>
        <v>3.33</v>
      </c>
      <c r="BX97" s="33">
        <f>IF(VLOOKUP($A97,Sheet!$A$7:$DG$148,'TN01-04'!BX$11,0)="","",VLOOKUP($A97,Sheet!$A$7:$DG$148,'TN01-04'!BX$11,0))</f>
        <v>50</v>
      </c>
      <c r="BY97" s="36">
        <f>IF(VLOOKUP($A97,Sheet!$A$7:$DG$148,'TN01-04'!BY$11,0)="","",VLOOKUP($A97,Sheet!$A$7:$DG$148,'TN01-04'!BY$11,0))</f>
        <v>0</v>
      </c>
      <c r="BZ97" s="28">
        <f>HLOOKUP(VLOOKUP($A97,Sheet!$A$7:$DG$148,'TN01-04'!BZ$11,0),$H$1:$T$2,2,1)</f>
        <v>0</v>
      </c>
      <c r="CA97" s="28">
        <f>HLOOKUP(VLOOKUP($A97,Sheet!$A$7:$DG$148,'TN01-04'!CA$11,0),$H$1:$T$2,2,1)</f>
        <v>3.65</v>
      </c>
      <c r="CB97" s="28">
        <f>HLOOKUP(VLOOKUP($A97,Sheet!$A$7:$DG$148,'TN01-04'!CB$11,0),$H$1:$T$2,2,1)</f>
        <v>4</v>
      </c>
      <c r="CC97" s="28">
        <f>HLOOKUP(VLOOKUP($A97,Sheet!$A$7:$DG$148,'TN01-04'!CC$11,0),$H$1:$T$2,2,1)</f>
        <v>0</v>
      </c>
      <c r="CD97" s="28">
        <f>HLOOKUP(VLOOKUP($A97,Sheet!$A$7:$DG$148,'TN01-04'!CD$11,0),$H$1:$T$2,2,1)</f>
        <v>4</v>
      </c>
      <c r="CE97" s="28">
        <f>HLOOKUP(VLOOKUP($A97,Sheet!$A$7:$DG$148,'TN01-04'!CE$11,0),$H$1:$T$2,2,1)</f>
        <v>2</v>
      </c>
      <c r="CF97" s="28">
        <f>HLOOKUP(VLOOKUP($A97,Sheet!$A$7:$DG$148,'TN01-04'!CF$11,0),$H$1:$T$2,2,1)</f>
        <v>4</v>
      </c>
      <c r="CG97" s="28">
        <f>HLOOKUP(VLOOKUP($A97,Sheet!$A$7:$DG$148,'TN01-04'!CG$11,0),$H$1:$T$2,2,1)</f>
        <v>2</v>
      </c>
      <c r="CH97" s="28">
        <f>HLOOKUP(VLOOKUP($A97,Sheet!$A$7:$DG$148,'TN01-04'!CH$11,0),$H$1:$T$2,2,1)</f>
        <v>0</v>
      </c>
      <c r="CI97" s="28">
        <f>HLOOKUP(VLOOKUP($A97,Sheet!$A$7:$DG$148,'TN01-04'!CI$11,0),$H$1:$T$2,2,1)</f>
        <v>0</v>
      </c>
      <c r="CJ97" s="28">
        <f>HLOOKUP(VLOOKUP($A97,Sheet!$A$7:$DG$148,'TN01-04'!CJ$11,0),$H$1:$T$2,2,1)</f>
        <v>0</v>
      </c>
      <c r="CK97" s="28">
        <f>HLOOKUP(VLOOKUP($A97,Sheet!$A$7:$DG$148,'TN01-04'!CK$11,0),$H$1:$T$2,2,1)</f>
        <v>2.65</v>
      </c>
      <c r="CL97" s="28">
        <f>HLOOKUP(VLOOKUP($A97,Sheet!$A$7:$DG$148,'TN01-04'!CL$11,0),$H$1:$T$2,2,1)</f>
        <v>0</v>
      </c>
      <c r="CM97" s="28">
        <f>HLOOKUP(VLOOKUP($A97,Sheet!$A$7:$DG$148,'TN01-04'!CM$11,0),$H$1:$T$2,2,1)</f>
        <v>0</v>
      </c>
      <c r="CN97" s="28">
        <f>HLOOKUP(VLOOKUP($A97,Sheet!$A$7:$DG$148,'TN01-04'!CN$11,0),$H$1:$T$2,2,1)</f>
        <v>2.33</v>
      </c>
      <c r="CO97" s="28">
        <f>HLOOKUP(VLOOKUP($A97,Sheet!$A$7:$DG$148,'TN01-04'!CO$11,0),$H$1:$T$2,2,1)</f>
        <v>2.65</v>
      </c>
      <c r="CP97" s="28">
        <f>HLOOKUP(VLOOKUP($A97,Sheet!$A$7:$DG$148,'TN01-04'!CP$11,0),$H$1:$T$2,2,1)</f>
        <v>3.33</v>
      </c>
      <c r="CQ97" s="28">
        <f>HLOOKUP(VLOOKUP($A97,Sheet!$A$7:$DG$148,'TN01-04'!CQ$11,0),$H$1:$T$2,2,1)</f>
        <v>2.33</v>
      </c>
      <c r="CR97" s="28">
        <f>HLOOKUP(VLOOKUP($A97,Sheet!$A$7:$DG$148,'TN01-04'!CR$11,0),$H$1:$T$2,2,1)</f>
        <v>3.33</v>
      </c>
      <c r="CS97" s="33">
        <f>IF(VLOOKUP($A97,Sheet!$A$7:$DG$148,'TN01-04'!CS$11,0)="","",VLOOKUP($A97,Sheet!$A$7:$DG$148,'TN01-04'!CS$11,0))</f>
        <v>27</v>
      </c>
      <c r="CT97" s="36">
        <f>IF(VLOOKUP($A97,Sheet!$A$7:$DG$148,'TN01-04'!CT$11,0)="","",VLOOKUP($A97,Sheet!$A$7:$DG$148,'TN01-04'!CT$11,0))</f>
        <v>0</v>
      </c>
      <c r="CU97" s="38">
        <f t="shared" si="11"/>
        <v>128</v>
      </c>
      <c r="CV97" s="38">
        <f t="shared" si="11"/>
        <v>0</v>
      </c>
      <c r="CW97" s="38">
        <f t="shared" si="12"/>
        <v>0</v>
      </c>
      <c r="CX97" s="38">
        <f t="shared" si="13"/>
        <v>128</v>
      </c>
      <c r="CY97" s="38">
        <f t="shared" si="14"/>
        <v>2.65</v>
      </c>
      <c r="CZ97" s="38"/>
      <c r="DA97" s="28">
        <f>HLOOKUP(VLOOKUP($A97,Sheet!$A$7:$DG$148,'TN01-04'!DA$11,0),$H$1:$T$2,2,1)</f>
        <v>0</v>
      </c>
      <c r="DB97" s="28">
        <f>HLOOKUP(VLOOKUP($A97,Sheet!$A$7:$DG$148,'TN01-04'!DB$11,0),$H$1:$T$2,2,1)</f>
        <v>0</v>
      </c>
      <c r="DC97" s="28">
        <f>HLOOKUP(VLOOKUP($A97,Sheet!$A$7:$DG$148,'TN01-04'!DC$11,0),$H$1:$T$2,2,1)</f>
        <v>3.65</v>
      </c>
      <c r="DD97" s="28">
        <f>HLOOKUP(VLOOKUP($A97,Sheet!$A$7:$DG$148,'TN01-04'!DD$11,0),$H$1:$T$2,2,1)</f>
        <v>0</v>
      </c>
      <c r="DE97" s="38"/>
      <c r="DF97" s="38">
        <f t="shared" si="15"/>
        <v>3.65</v>
      </c>
      <c r="DG97" s="38"/>
      <c r="DH97" s="33">
        <f>IF(VLOOKUP($A97,Sheet!$A$7:$DG$148,'TN01-04'!DH$11,0)="","",VLOOKUP($A97,Sheet!$A$7:$DG$148,'TN01-04'!DH$11,0))</f>
        <v>5</v>
      </c>
      <c r="DI97" s="36">
        <f>IF(VLOOKUP($A97,Sheet!$A$7:$DG$148,'TN01-04'!DI$11,0)="","",VLOOKUP($A97,Sheet!$A$7:$DG$148,'TN01-04'!DI$11,0))</f>
        <v>0</v>
      </c>
      <c r="DJ97" s="38">
        <f t="shared" si="16"/>
        <v>133</v>
      </c>
      <c r="DK97" s="38">
        <f t="shared" si="17"/>
        <v>0</v>
      </c>
      <c r="DL97" s="38">
        <f t="shared" si="18"/>
        <v>2.68</v>
      </c>
      <c r="DM97" s="38"/>
      <c r="DN97" s="33">
        <f>IF(VLOOKUP($A97,Sheet!$A$7:$DG$148,'TN01-04'!DN$11,0)="","",VLOOKUP($A97,Sheet!$A$7:$DG$148,'TN01-04'!DN$11,0))</f>
        <v>138</v>
      </c>
      <c r="DO97" s="36">
        <f>IF(VLOOKUP($A97,Sheet!$A$7:$DG$148,'TN01-04'!DO$11,0)="","",VLOOKUP($A97,Sheet!$A$7:$DG$148,'TN01-04'!DO$11,0))</f>
        <v>0</v>
      </c>
      <c r="DP97" s="28">
        <f>IF(VLOOKUP($A97,Sheet!$A$7:$DG$148,'TN01-04'!DP$11,0)="","",VLOOKUP($A97,Sheet!$A$7:$DG$148,'TN01-04'!DP$11,0))</f>
        <v>137</v>
      </c>
      <c r="DQ97" s="28">
        <f>IF(VLOOKUP($A97,Sheet!$A$7:$DG$148,'TN01-04'!DQ$11,0)="","",VLOOKUP($A97,Sheet!$A$7:$DG$148,'TN01-04'!DQ$11,0))</f>
        <v>140</v>
      </c>
      <c r="DR97" s="28">
        <f>IF(VLOOKUP($A97,Sheet!$A$7:$DG$148,'TN01-04'!DR$11,0)="","",VLOOKUP($A97,Sheet!$A$7:$DG$148,'TN01-04'!DR$11,0))</f>
        <v>6.62</v>
      </c>
      <c r="DS97" s="28">
        <f>IF(VLOOKUP($A97,Sheet!$A$7:$DG$148,'TN01-04'!DS$11,0)="","",VLOOKUP($A97,Sheet!$A$7:$DG$148,'TN01-04'!DS$11,0))</f>
        <v>2.64</v>
      </c>
      <c r="DT97" s="28" t="str">
        <f>IF(VLOOKUP($A97,Sheet!$A$7:$DG$148,'TN01-04'!DT$11,0)="","",VLOOKUP($A97,Sheet!$A$7:$DG$148,'TN01-04'!DT$11,0))</f>
        <v/>
      </c>
      <c r="DU97" s="42">
        <f t="shared" si="19"/>
        <v>0</v>
      </c>
    </row>
    <row r="98" spans="1:125" ht="15.95" customHeight="1" x14ac:dyDescent="0.2">
      <c r="A98" s="25">
        <v>2021728100</v>
      </c>
      <c r="B98" s="26" t="s">
        <v>10</v>
      </c>
      <c r="C98" s="26" t="s">
        <v>81</v>
      </c>
      <c r="D98" s="26" t="s">
        <v>163</v>
      </c>
      <c r="E98" s="27">
        <v>35316</v>
      </c>
      <c r="F98" s="26" t="s">
        <v>210</v>
      </c>
      <c r="G98" s="26" t="s">
        <v>214</v>
      </c>
      <c r="H98" s="28">
        <f>HLOOKUP(VLOOKUP($A98,Sheet!$A$7:$DG$148,'TN01-04'!H$11,0),$H$1:$T$2,2,1)</f>
        <v>3.65</v>
      </c>
      <c r="I98" s="28">
        <f>HLOOKUP(VLOOKUP($A98,Sheet!$A$7:$DG$148,'TN01-04'!I$11,0),$H$1:$T$2,2,1)</f>
        <v>2.33</v>
      </c>
      <c r="J98" s="28">
        <f>HLOOKUP(VLOOKUP($A98,Sheet!$A$7:$DG$148,'TN01-04'!J$11,0),$H$1:$T$2,2,1)</f>
        <v>3</v>
      </c>
      <c r="K98" s="28">
        <f>HLOOKUP(VLOOKUP($A98,Sheet!$A$7:$DG$148,'TN01-04'!K$11,0),$H$1:$T$2,2,1)</f>
        <v>4</v>
      </c>
      <c r="L98" s="28">
        <f>HLOOKUP(VLOOKUP($A98,Sheet!$A$7:$DG$148,'TN01-04'!L$11,0),$H$1:$T$2,2,1)</f>
        <v>3.33</v>
      </c>
      <c r="M98" s="28">
        <f>HLOOKUP(VLOOKUP($A98,Sheet!$A$7:$DG$148,'TN01-04'!M$11,0),$H$1:$T$2,2,1)</f>
        <v>3</v>
      </c>
      <c r="N98" s="28">
        <f>HLOOKUP(VLOOKUP($A98,Sheet!$A$7:$DG$148,'TN01-04'!N$11,0),$H$1:$T$2,2,1)</f>
        <v>2.33</v>
      </c>
      <c r="O98" s="28">
        <f>HLOOKUP(VLOOKUP($A98,Sheet!$A$7:$DG$148,'TN01-04'!O$11,0),$H$1:$T$2,2,1)</f>
        <v>0</v>
      </c>
      <c r="P98" s="28">
        <f>HLOOKUP(VLOOKUP($A98,Sheet!$A$7:$DG$148,'TN01-04'!P$11,0),$H$1:$T$2,2,1)</f>
        <v>2.33</v>
      </c>
      <c r="Q98" s="28">
        <f>HLOOKUP(VLOOKUP($A98,Sheet!$A$7:$DG$148,'TN01-04'!Q$11,0),$H$1:$T$2,2,1)</f>
        <v>0</v>
      </c>
      <c r="R98" s="28">
        <f>HLOOKUP(VLOOKUP($A98,Sheet!$A$7:$DG$148,'TN01-04'!R$11,0),$H$1:$T$2,2,1)</f>
        <v>0</v>
      </c>
      <c r="S98" s="28">
        <f>HLOOKUP(VLOOKUP($A98,Sheet!$A$7:$DG$148,'TN01-04'!S$11,0),$H$1:$T$2,2,1)</f>
        <v>0</v>
      </c>
      <c r="T98" s="28">
        <f>HLOOKUP(VLOOKUP($A98,Sheet!$A$7:$DG$148,'TN01-04'!T$11,0),$H$1:$T$2,2,1)</f>
        <v>0</v>
      </c>
      <c r="U98" s="28">
        <f>HLOOKUP(VLOOKUP($A98,Sheet!$A$7:$DG$148,'TN01-04'!U$11,0),$H$1:$T$2,2,1)</f>
        <v>3.33</v>
      </c>
      <c r="V98" s="28">
        <f>HLOOKUP(VLOOKUP($A98,Sheet!$A$7:$DG$148,'TN01-04'!V$11,0),$H$1:$T$2,2,1)</f>
        <v>1.65</v>
      </c>
      <c r="W98" s="28">
        <f>HLOOKUP(VLOOKUP($A98,Sheet!$A$7:$DG$148,'TN01-04'!W$11,0),$H$1:$T$2,2,1)</f>
        <v>3.33</v>
      </c>
      <c r="X98" s="28">
        <f>HLOOKUP(VLOOKUP($A98,Sheet!$A$7:$DG$148,'TN01-04'!X$11,0),$H$1:$T$2,2,1)</f>
        <v>3</v>
      </c>
      <c r="Y98" s="28">
        <f>HLOOKUP(VLOOKUP($A98,Sheet!$A$7:$DG$148,'TN01-04'!Y$11,0),$H$1:$T$2,2,1)</f>
        <v>2</v>
      </c>
      <c r="Z98" s="28">
        <f>HLOOKUP(VLOOKUP($A98,Sheet!$A$7:$DG$148,'TN01-04'!Z$11,0),$H$1:$T$2,2,1)</f>
        <v>2.33</v>
      </c>
      <c r="AA98" s="28">
        <f>HLOOKUP(VLOOKUP($A98,Sheet!$A$7:$DG$148,'TN01-04'!AA$11,0),$H$1:$T$2,2,1)</f>
        <v>2</v>
      </c>
      <c r="AB98" s="28">
        <f>HLOOKUP(VLOOKUP($A98,Sheet!$A$7:$DG$148,'TN01-04'!AB$11,0),$H$1:$T$2,2,1)</f>
        <v>1.65</v>
      </c>
      <c r="AC98" s="28">
        <f>HLOOKUP(VLOOKUP($A98,Sheet!$A$7:$DG$148,'TN01-04'!AC$11,0),$H$1:$T$2,2,1)</f>
        <v>3.65</v>
      </c>
      <c r="AD98" s="28">
        <f>HLOOKUP(VLOOKUP($A98,Sheet!$A$7:$DG$148,'TN01-04'!AD$11,0),$H$1:$T$2,2,1)</f>
        <v>3.65</v>
      </c>
      <c r="AE98" s="28">
        <f>HLOOKUP(VLOOKUP($A98,Sheet!$A$7:$DG$148,'TN01-04'!AE$11,0),$H$1:$T$2,2,1)</f>
        <v>3.65</v>
      </c>
      <c r="AF98" s="28">
        <f>HLOOKUP(VLOOKUP($A98,Sheet!$A$7:$DG$148,'TN01-04'!AF$11,0),$H$1:$T$2,2,1)</f>
        <v>4</v>
      </c>
      <c r="AG98" s="28">
        <f>HLOOKUP(VLOOKUP($A98,Sheet!$A$7:$DG$148,'TN01-04'!AG$11,0),$H$1:$T$2,2,1)</f>
        <v>0</v>
      </c>
      <c r="AH98" s="28">
        <f>HLOOKUP(VLOOKUP($A98,Sheet!$A$7:$DG$148,'TN01-04'!AH$11,0),$H$1:$T$2,2,1)</f>
        <v>0</v>
      </c>
      <c r="AI98" s="28">
        <f>HLOOKUP(VLOOKUP($A98,Sheet!$A$7:$DG$148,'TN01-04'!AI$11,0),$H$1:$T$2,2,1)</f>
        <v>1.65</v>
      </c>
      <c r="AJ98" s="28">
        <f>HLOOKUP(VLOOKUP($A98,Sheet!$A$7:$DG$148,'TN01-04'!AJ$11,0),$H$1:$T$2,2,1)</f>
        <v>0</v>
      </c>
      <c r="AK98" s="33">
        <f>IF(VLOOKUP($A98,Sheet!$A$7:$DG$148,'TN01-04'!AK$11,0)="","",VLOOKUP($A98,Sheet!$A$7:$DG$148,'TN01-04'!AK$11,0))</f>
        <v>45</v>
      </c>
      <c r="AL98" s="36">
        <f>IF(VLOOKUP($A98,Sheet!$A$7:$DG$148,'TN01-04'!AL$11,0)="","",VLOOKUP($A98,Sheet!$A$7:$DG$148,'TN01-04'!AL$11,0))</f>
        <v>6</v>
      </c>
      <c r="AM98" s="28">
        <f>HLOOKUP(VLOOKUP($A98,Sheet!$A$7:$DG$148,'TN01-04'!AM$11,0),$H$1:$T$2,2,1)</f>
        <v>3</v>
      </c>
      <c r="AN98" s="28">
        <f>HLOOKUP(VLOOKUP($A98,Sheet!$A$7:$DG$148,'TN01-04'!AN$11,0),$H$1:$T$2,2,1)</f>
        <v>2.33</v>
      </c>
      <c r="AO98" s="28">
        <f>HLOOKUP(VLOOKUP($A98,Sheet!$A$7:$DG$148,'TN01-04'!AO$11,0),$H$1:$T$2,2,1)</f>
        <v>1.65</v>
      </c>
      <c r="AP98" s="28">
        <f>HLOOKUP(VLOOKUP($A98,Sheet!$A$7:$DG$148,'TN01-04'!AP$11,0),$H$1:$T$2,2,1)</f>
        <v>0</v>
      </c>
      <c r="AQ98" s="28">
        <f>HLOOKUP(VLOOKUP($A98,Sheet!$A$7:$DG$148,'TN01-04'!AQ$11,0),$H$1:$T$2,2,1)</f>
        <v>0</v>
      </c>
      <c r="AR98" s="28">
        <f>HLOOKUP(VLOOKUP($A98,Sheet!$A$7:$DG$148,'TN01-04'!AR$11,0),$H$1:$T$2,2,1)</f>
        <v>0</v>
      </c>
      <c r="AS98" s="28">
        <f>HLOOKUP(VLOOKUP($A98,Sheet!$A$7:$DG$148,'TN01-04'!AS$11,0),$H$1:$T$2,2,1)</f>
        <v>0</v>
      </c>
      <c r="AT98" s="28">
        <f>HLOOKUP(VLOOKUP($A98,Sheet!$A$7:$DG$148,'TN01-04'!AT$11,0),$H$1:$T$2,2,1)</f>
        <v>0</v>
      </c>
      <c r="AU98" s="28">
        <f>HLOOKUP(VLOOKUP($A98,Sheet!$A$7:$DG$148,'TN01-04'!AU$11,0),$H$1:$T$2,2,1)</f>
        <v>2.65</v>
      </c>
      <c r="AV98" s="28">
        <f>HLOOKUP(VLOOKUP($A98,Sheet!$A$7:$DG$148,'TN01-04'!AV$11,0),$H$1:$T$2,2,1)</f>
        <v>0</v>
      </c>
      <c r="AW98" s="28">
        <f>HLOOKUP(VLOOKUP($A98,Sheet!$A$7:$DG$148,'TN01-04'!AW$11,0),$H$1:$T$2,2,1)</f>
        <v>0</v>
      </c>
      <c r="AX98" s="28">
        <f>HLOOKUP(VLOOKUP($A98,Sheet!$A$7:$DG$148,'TN01-04'!AX$11,0),$H$1:$T$2,2,1)</f>
        <v>0</v>
      </c>
      <c r="AY98" s="28">
        <f>HLOOKUP(VLOOKUP($A98,Sheet!$A$7:$DG$148,'TN01-04'!AY$11,0),$H$1:$T$2,2,1)</f>
        <v>0</v>
      </c>
      <c r="AZ98" s="28">
        <f>HLOOKUP(VLOOKUP($A98,Sheet!$A$7:$DG$148,'TN01-04'!AZ$11,0),$H$1:$T$2,2,1)</f>
        <v>0</v>
      </c>
      <c r="BA98" s="28">
        <f>HLOOKUP(VLOOKUP($A98,Sheet!$A$7:$DG$148,'TN01-04'!BA$11,0),$H$1:$T$2,2,1)</f>
        <v>3</v>
      </c>
      <c r="BB98" s="33">
        <f>IF(VLOOKUP($A98,Sheet!$A$7:$DG$148,'TN01-04'!BB$11,0)="","",VLOOKUP($A98,Sheet!$A$7:$DG$148,'TN01-04'!BB$11,0))</f>
        <v>5</v>
      </c>
      <c r="BC98" s="36">
        <f>IF(VLOOKUP($A98,Sheet!$A$7:$DG$148,'TN01-04'!BC$11,0)="","",VLOOKUP($A98,Sheet!$A$7:$DG$148,'TN01-04'!BC$11,0))</f>
        <v>0</v>
      </c>
      <c r="BD98" s="28">
        <f>HLOOKUP(VLOOKUP($A98,Sheet!$A$7:$DG$148,'TN01-04'!BD$11,0),$H$1:$T$2,2,1)</f>
        <v>2</v>
      </c>
      <c r="BE98" s="28">
        <f>HLOOKUP(VLOOKUP($A98,Sheet!$A$7:$DG$148,'TN01-04'!BE$11,0),$H$1:$T$2,2,1)</f>
        <v>1</v>
      </c>
      <c r="BF98" s="28">
        <f>HLOOKUP(VLOOKUP($A98,Sheet!$A$7:$DG$148,'TN01-04'!BF$11,0),$H$1:$T$2,2,1)</f>
        <v>1.65</v>
      </c>
      <c r="BG98" s="28">
        <f>HLOOKUP(VLOOKUP($A98,Sheet!$A$7:$DG$148,'TN01-04'!BG$11,0),$H$1:$T$2,2,1)</f>
        <v>2</v>
      </c>
      <c r="BH98" s="28">
        <f>HLOOKUP(VLOOKUP($A98,Sheet!$A$7:$DG$148,'TN01-04'!BH$11,0),$H$1:$T$2,2,1)</f>
        <v>2.33</v>
      </c>
      <c r="BI98" s="28">
        <f>HLOOKUP(VLOOKUP($A98,Sheet!$A$7:$DG$148,'TN01-04'!BI$11,0),$H$1:$T$2,2,1)</f>
        <v>2.33</v>
      </c>
      <c r="BJ98" s="28">
        <f>HLOOKUP(VLOOKUP($A98,Sheet!$A$7:$DG$148,'TN01-04'!BJ$11,0),$H$1:$T$2,2,1)</f>
        <v>2.65</v>
      </c>
      <c r="BK98" s="28">
        <f>HLOOKUP(VLOOKUP($A98,Sheet!$A$7:$DG$148,'TN01-04'!BK$11,0),$H$1:$T$2,2,1)</f>
        <v>3</v>
      </c>
      <c r="BL98" s="28">
        <f>HLOOKUP(VLOOKUP($A98,Sheet!$A$7:$DG$148,'TN01-04'!BL$11,0),$H$1:$T$2,2,1)</f>
        <v>0</v>
      </c>
      <c r="BM98" s="28">
        <f>HLOOKUP(VLOOKUP($A98,Sheet!$A$7:$DG$148,'TN01-04'!BM$11,0),$H$1:$T$2,2,1)</f>
        <v>2.65</v>
      </c>
      <c r="BN98" s="28">
        <f>HLOOKUP(VLOOKUP($A98,Sheet!$A$7:$DG$148,'TN01-04'!BN$11,0),$H$1:$T$2,2,1)</f>
        <v>1.65</v>
      </c>
      <c r="BO98" s="28">
        <f>HLOOKUP(VLOOKUP($A98,Sheet!$A$7:$DG$148,'TN01-04'!BO$11,0),$H$1:$T$2,2,1)</f>
        <v>2.33</v>
      </c>
      <c r="BP98" s="28">
        <f>HLOOKUP(VLOOKUP($A98,Sheet!$A$7:$DG$148,'TN01-04'!BP$11,0),$H$1:$T$2,2,1)</f>
        <v>2.65</v>
      </c>
      <c r="BQ98" s="28">
        <f>HLOOKUP(VLOOKUP($A98,Sheet!$A$7:$DG$148,'TN01-04'!BQ$11,0),$H$1:$T$2,2,1)</f>
        <v>0</v>
      </c>
      <c r="BR98" s="28">
        <f>HLOOKUP(VLOOKUP($A98,Sheet!$A$7:$DG$148,'TN01-04'!BR$11,0),$H$1:$T$2,2,1)</f>
        <v>1.65</v>
      </c>
      <c r="BS98" s="28">
        <f>HLOOKUP(VLOOKUP($A98,Sheet!$A$7:$DG$148,'TN01-04'!BS$11,0),$H$1:$T$2,2,1)</f>
        <v>2.33</v>
      </c>
      <c r="BT98" s="28">
        <f>HLOOKUP(VLOOKUP($A98,Sheet!$A$7:$DG$148,'TN01-04'!BT$11,0),$H$1:$T$2,2,1)</f>
        <v>1.65</v>
      </c>
      <c r="BU98" s="28">
        <f>HLOOKUP(VLOOKUP($A98,Sheet!$A$7:$DG$148,'TN01-04'!BU$11,0),$H$1:$T$2,2,1)</f>
        <v>0</v>
      </c>
      <c r="BV98" s="28">
        <f>HLOOKUP(VLOOKUP($A98,Sheet!$A$7:$DG$148,'TN01-04'!BV$11,0),$H$1:$T$2,2,1)</f>
        <v>2.65</v>
      </c>
      <c r="BW98" s="28">
        <f>HLOOKUP(VLOOKUP($A98,Sheet!$A$7:$DG$148,'TN01-04'!BW$11,0),$H$1:$T$2,2,1)</f>
        <v>4</v>
      </c>
      <c r="BX98" s="33">
        <f>IF(VLOOKUP($A98,Sheet!$A$7:$DG$148,'TN01-04'!BX$11,0)="","",VLOOKUP($A98,Sheet!$A$7:$DG$148,'TN01-04'!BX$11,0))</f>
        <v>44</v>
      </c>
      <c r="BY98" s="36">
        <f>IF(VLOOKUP($A98,Sheet!$A$7:$DG$148,'TN01-04'!BY$11,0)="","",VLOOKUP($A98,Sheet!$A$7:$DG$148,'TN01-04'!BY$11,0))</f>
        <v>6</v>
      </c>
      <c r="BZ98" s="28">
        <f>HLOOKUP(VLOOKUP($A98,Sheet!$A$7:$DG$148,'TN01-04'!BZ$11,0),$H$1:$T$2,2,1)</f>
        <v>1.65</v>
      </c>
      <c r="CA98" s="28">
        <f>HLOOKUP(VLOOKUP($A98,Sheet!$A$7:$DG$148,'TN01-04'!CA$11,0),$H$1:$T$2,2,1)</f>
        <v>0</v>
      </c>
      <c r="CB98" s="28">
        <f>HLOOKUP(VLOOKUP($A98,Sheet!$A$7:$DG$148,'TN01-04'!CB$11,0),$H$1:$T$2,2,1)</f>
        <v>1</v>
      </c>
      <c r="CC98" s="28">
        <f>HLOOKUP(VLOOKUP($A98,Sheet!$A$7:$DG$148,'TN01-04'!CC$11,0),$H$1:$T$2,2,1)</f>
        <v>0</v>
      </c>
      <c r="CD98" s="28">
        <f>HLOOKUP(VLOOKUP($A98,Sheet!$A$7:$DG$148,'TN01-04'!CD$11,0),$H$1:$T$2,2,1)</f>
        <v>0</v>
      </c>
      <c r="CE98" s="28">
        <f>HLOOKUP(VLOOKUP($A98,Sheet!$A$7:$DG$148,'TN01-04'!CE$11,0),$H$1:$T$2,2,1)</f>
        <v>1.65</v>
      </c>
      <c r="CF98" s="28">
        <f>HLOOKUP(VLOOKUP($A98,Sheet!$A$7:$DG$148,'TN01-04'!CF$11,0),$H$1:$T$2,2,1)</f>
        <v>2.65</v>
      </c>
      <c r="CG98" s="28">
        <f>HLOOKUP(VLOOKUP($A98,Sheet!$A$7:$DG$148,'TN01-04'!CG$11,0),$H$1:$T$2,2,1)</f>
        <v>2</v>
      </c>
      <c r="CH98" s="28">
        <f>HLOOKUP(VLOOKUP($A98,Sheet!$A$7:$DG$148,'TN01-04'!CH$11,0),$H$1:$T$2,2,1)</f>
        <v>0</v>
      </c>
      <c r="CI98" s="28">
        <f>HLOOKUP(VLOOKUP($A98,Sheet!$A$7:$DG$148,'TN01-04'!CI$11,0),$H$1:$T$2,2,1)</f>
        <v>1.65</v>
      </c>
      <c r="CJ98" s="28">
        <f>HLOOKUP(VLOOKUP($A98,Sheet!$A$7:$DG$148,'TN01-04'!CJ$11,0),$H$1:$T$2,2,1)</f>
        <v>0</v>
      </c>
      <c r="CK98" s="28">
        <f>HLOOKUP(VLOOKUP($A98,Sheet!$A$7:$DG$148,'TN01-04'!CK$11,0),$H$1:$T$2,2,1)</f>
        <v>0</v>
      </c>
      <c r="CL98" s="28">
        <f>HLOOKUP(VLOOKUP($A98,Sheet!$A$7:$DG$148,'TN01-04'!CL$11,0),$H$1:$T$2,2,1)</f>
        <v>0</v>
      </c>
      <c r="CM98" s="28">
        <f>HLOOKUP(VLOOKUP($A98,Sheet!$A$7:$DG$148,'TN01-04'!CM$11,0),$H$1:$T$2,2,1)</f>
        <v>0</v>
      </c>
      <c r="CN98" s="28">
        <f>HLOOKUP(VLOOKUP($A98,Sheet!$A$7:$DG$148,'TN01-04'!CN$11,0),$H$1:$T$2,2,1)</f>
        <v>2.65</v>
      </c>
      <c r="CO98" s="28">
        <f>HLOOKUP(VLOOKUP($A98,Sheet!$A$7:$DG$148,'TN01-04'!CO$11,0),$H$1:$T$2,2,1)</f>
        <v>2.33</v>
      </c>
      <c r="CP98" s="28">
        <f>HLOOKUP(VLOOKUP($A98,Sheet!$A$7:$DG$148,'TN01-04'!CP$11,0),$H$1:$T$2,2,1)</f>
        <v>2.65</v>
      </c>
      <c r="CQ98" s="28">
        <f>HLOOKUP(VLOOKUP($A98,Sheet!$A$7:$DG$148,'TN01-04'!CQ$11,0),$H$1:$T$2,2,1)</f>
        <v>0</v>
      </c>
      <c r="CR98" s="28">
        <f>HLOOKUP(VLOOKUP($A98,Sheet!$A$7:$DG$148,'TN01-04'!CR$11,0),$H$1:$T$2,2,1)</f>
        <v>1</v>
      </c>
      <c r="CS98" s="33">
        <f>IF(VLOOKUP($A98,Sheet!$A$7:$DG$148,'TN01-04'!CS$11,0)="","",VLOOKUP($A98,Sheet!$A$7:$DG$148,'TN01-04'!CS$11,0))</f>
        <v>23</v>
      </c>
      <c r="CT98" s="36">
        <f>IF(VLOOKUP($A98,Sheet!$A$7:$DG$148,'TN01-04'!CT$11,0)="","",VLOOKUP($A98,Sheet!$A$7:$DG$148,'TN01-04'!CT$11,0))</f>
        <v>4</v>
      </c>
      <c r="CU98" s="38">
        <f t="shared" si="11"/>
        <v>112</v>
      </c>
      <c r="CV98" s="38">
        <f t="shared" si="11"/>
        <v>16</v>
      </c>
      <c r="CW98" s="38">
        <f t="shared" si="12"/>
        <v>0</v>
      </c>
      <c r="CX98" s="38">
        <f t="shared" si="13"/>
        <v>128</v>
      </c>
      <c r="CY98" s="38">
        <f t="shared" si="14"/>
        <v>2.1</v>
      </c>
      <c r="CZ98" s="38"/>
      <c r="DA98" s="28">
        <f>HLOOKUP(VLOOKUP($A98,Sheet!$A$7:$DG$148,'TN01-04'!DA$11,0),$H$1:$T$2,2,1)</f>
        <v>0</v>
      </c>
      <c r="DB98" s="28">
        <f>HLOOKUP(VLOOKUP($A98,Sheet!$A$7:$DG$148,'TN01-04'!DB$11,0),$H$1:$T$2,2,1)</f>
        <v>0</v>
      </c>
      <c r="DC98" s="28">
        <f>HLOOKUP(VLOOKUP($A98,Sheet!$A$7:$DG$148,'TN01-04'!DC$11,0),$H$1:$T$2,2,1)</f>
        <v>0</v>
      </c>
      <c r="DD98" s="28">
        <f>HLOOKUP(VLOOKUP($A98,Sheet!$A$7:$DG$148,'TN01-04'!DD$11,0),$H$1:$T$2,2,1)</f>
        <v>0</v>
      </c>
      <c r="DE98" s="38"/>
      <c r="DF98" s="38">
        <f t="shared" si="15"/>
        <v>0</v>
      </c>
      <c r="DG98" s="38"/>
      <c r="DH98" s="33">
        <f>IF(VLOOKUP($A98,Sheet!$A$7:$DG$148,'TN01-04'!DH$11,0)="","",VLOOKUP($A98,Sheet!$A$7:$DG$148,'TN01-04'!DH$11,0))</f>
        <v>0</v>
      </c>
      <c r="DI98" s="36">
        <f>IF(VLOOKUP($A98,Sheet!$A$7:$DG$148,'TN01-04'!DI$11,0)="","",VLOOKUP($A98,Sheet!$A$7:$DG$148,'TN01-04'!DI$11,0))</f>
        <v>5</v>
      </c>
      <c r="DJ98" s="38">
        <f t="shared" si="16"/>
        <v>112</v>
      </c>
      <c r="DK98" s="38">
        <f t="shared" si="17"/>
        <v>21</v>
      </c>
      <c r="DL98" s="38">
        <f t="shared" si="18"/>
        <v>2.0299999999999998</v>
      </c>
      <c r="DM98" s="38"/>
      <c r="DN98" s="33">
        <f>IF(VLOOKUP($A98,Sheet!$A$7:$DG$148,'TN01-04'!DN$11,0)="","",VLOOKUP($A98,Sheet!$A$7:$DG$148,'TN01-04'!DN$11,0))</f>
        <v>117</v>
      </c>
      <c r="DO98" s="36">
        <f>IF(VLOOKUP($A98,Sheet!$A$7:$DG$148,'TN01-04'!DO$11,0)="","",VLOOKUP($A98,Sheet!$A$7:$DG$148,'TN01-04'!DO$11,0))</f>
        <v>21</v>
      </c>
      <c r="DP98" s="28">
        <f>IF(VLOOKUP($A98,Sheet!$A$7:$DG$148,'TN01-04'!DP$11,0)="","",VLOOKUP($A98,Sheet!$A$7:$DG$148,'TN01-04'!DP$11,0))</f>
        <v>137</v>
      </c>
      <c r="DQ98" s="28">
        <f>IF(VLOOKUP($A98,Sheet!$A$7:$DG$148,'TN01-04'!DQ$11,0)="","",VLOOKUP($A98,Sheet!$A$7:$DG$148,'TN01-04'!DQ$11,0))</f>
        <v>128</v>
      </c>
      <c r="DR98" s="28">
        <f>IF(VLOOKUP($A98,Sheet!$A$7:$DG$148,'TN01-04'!DR$11,0)="","",VLOOKUP($A98,Sheet!$A$7:$DG$148,'TN01-04'!DR$11,0))</f>
        <v>5.81</v>
      </c>
      <c r="DS98" s="28">
        <f>IF(VLOOKUP($A98,Sheet!$A$7:$DG$148,'TN01-04'!DS$11,0)="","",VLOOKUP($A98,Sheet!$A$7:$DG$148,'TN01-04'!DS$11,0))</f>
        <v>2.19</v>
      </c>
      <c r="DT98" s="28" t="str">
        <f>IF(VLOOKUP($A98,Sheet!$A$7:$DG$148,'TN01-04'!DT$11,0)="","",VLOOKUP($A98,Sheet!$A$7:$DG$148,'TN01-04'!DT$11,0))</f>
        <v>ENG 117; ENG 116; ENG 119; ENG 118; ENG 169; ENG 166; ENG 167; DTE-HT 202; ENG 168; ENG 216; ENG 219; ENG 217; ENG 218; ENG 266; ENG 269; ENG 268; ENG 368</v>
      </c>
      <c r="DU98" s="42">
        <f t="shared" si="19"/>
        <v>0.125</v>
      </c>
    </row>
    <row r="99" spans="1:125" ht="15.95" customHeight="1" x14ac:dyDescent="0.2">
      <c r="A99" s="25">
        <v>2221727360</v>
      </c>
      <c r="B99" s="26" t="s">
        <v>26</v>
      </c>
      <c r="C99" s="26" t="s">
        <v>91</v>
      </c>
      <c r="D99" s="26" t="s">
        <v>164</v>
      </c>
      <c r="E99" s="27">
        <v>35889</v>
      </c>
      <c r="F99" s="26" t="s">
        <v>210</v>
      </c>
      <c r="G99" s="26" t="s">
        <v>212</v>
      </c>
      <c r="H99" s="28" t="e">
        <f>HLOOKUP(VLOOKUP($A99,Sheet!$A$7:$DG$148,'TN01-04'!H$11,0),$H$1:$T$2,2,1)</f>
        <v>#N/A</v>
      </c>
      <c r="I99" s="28" t="e">
        <f>HLOOKUP(VLOOKUP($A99,Sheet!$A$7:$DG$148,'TN01-04'!I$11,0),$H$1:$T$2,2,1)</f>
        <v>#N/A</v>
      </c>
      <c r="J99" s="28" t="e">
        <f>HLOOKUP(VLOOKUP($A99,Sheet!$A$7:$DG$148,'TN01-04'!J$11,0),$H$1:$T$2,2,1)</f>
        <v>#N/A</v>
      </c>
      <c r="K99" s="28" t="e">
        <f>HLOOKUP(VLOOKUP($A99,Sheet!$A$7:$DG$148,'TN01-04'!K$11,0),$H$1:$T$2,2,1)</f>
        <v>#N/A</v>
      </c>
      <c r="L99" s="28" t="e">
        <f>HLOOKUP(VLOOKUP($A99,Sheet!$A$7:$DG$148,'TN01-04'!L$11,0),$H$1:$T$2,2,1)</f>
        <v>#N/A</v>
      </c>
      <c r="M99" s="28" t="e">
        <f>HLOOKUP(VLOOKUP($A99,Sheet!$A$7:$DG$148,'TN01-04'!M$11,0),$H$1:$T$2,2,1)</f>
        <v>#N/A</v>
      </c>
      <c r="N99" s="28" t="e">
        <f>HLOOKUP(VLOOKUP($A99,Sheet!$A$7:$DG$148,'TN01-04'!N$11,0),$H$1:$T$2,2,1)</f>
        <v>#N/A</v>
      </c>
      <c r="O99" s="28" t="e">
        <f>HLOOKUP(VLOOKUP($A99,Sheet!$A$7:$DG$148,'TN01-04'!O$11,0),$H$1:$T$2,2,1)</f>
        <v>#N/A</v>
      </c>
      <c r="P99" s="28" t="e">
        <f>HLOOKUP(VLOOKUP($A99,Sheet!$A$7:$DG$148,'TN01-04'!P$11,0),$H$1:$T$2,2,1)</f>
        <v>#N/A</v>
      </c>
      <c r="Q99" s="28" t="e">
        <f>HLOOKUP(VLOOKUP($A99,Sheet!$A$7:$DG$148,'TN01-04'!Q$11,0),$H$1:$T$2,2,1)</f>
        <v>#N/A</v>
      </c>
      <c r="R99" s="28" t="e">
        <f>HLOOKUP(VLOOKUP($A99,Sheet!$A$7:$DG$148,'TN01-04'!R$11,0),$H$1:$T$2,2,1)</f>
        <v>#N/A</v>
      </c>
      <c r="S99" s="28" t="e">
        <f>HLOOKUP(VLOOKUP($A99,Sheet!$A$7:$DG$148,'TN01-04'!S$11,0),$H$1:$T$2,2,1)</f>
        <v>#N/A</v>
      </c>
      <c r="T99" s="28" t="e">
        <f>HLOOKUP(VLOOKUP($A99,Sheet!$A$7:$DG$148,'TN01-04'!T$11,0),$H$1:$T$2,2,1)</f>
        <v>#N/A</v>
      </c>
      <c r="U99" s="28" t="e">
        <f>HLOOKUP(VLOOKUP($A99,Sheet!$A$7:$DG$148,'TN01-04'!U$11,0),$H$1:$T$2,2,1)</f>
        <v>#N/A</v>
      </c>
      <c r="V99" s="28" t="e">
        <f>HLOOKUP(VLOOKUP($A99,Sheet!$A$7:$DG$148,'TN01-04'!V$11,0),$H$1:$T$2,2,1)</f>
        <v>#N/A</v>
      </c>
      <c r="W99" s="28" t="e">
        <f>HLOOKUP(VLOOKUP($A99,Sheet!$A$7:$DG$148,'TN01-04'!W$11,0),$H$1:$T$2,2,1)</f>
        <v>#N/A</v>
      </c>
      <c r="X99" s="28" t="e">
        <f>HLOOKUP(VLOOKUP($A99,Sheet!$A$7:$DG$148,'TN01-04'!X$11,0),$H$1:$T$2,2,1)</f>
        <v>#N/A</v>
      </c>
      <c r="Y99" s="28" t="e">
        <f>HLOOKUP(VLOOKUP($A99,Sheet!$A$7:$DG$148,'TN01-04'!Y$11,0),$H$1:$T$2,2,1)</f>
        <v>#N/A</v>
      </c>
      <c r="Z99" s="28" t="e">
        <f>HLOOKUP(VLOOKUP($A99,Sheet!$A$7:$DG$148,'TN01-04'!Z$11,0),$H$1:$T$2,2,1)</f>
        <v>#N/A</v>
      </c>
      <c r="AA99" s="28" t="e">
        <f>HLOOKUP(VLOOKUP($A99,Sheet!$A$7:$DG$148,'TN01-04'!AA$11,0),$H$1:$T$2,2,1)</f>
        <v>#N/A</v>
      </c>
      <c r="AB99" s="28" t="e">
        <f>HLOOKUP(VLOOKUP($A99,Sheet!$A$7:$DG$148,'TN01-04'!AB$11,0),$H$1:$T$2,2,1)</f>
        <v>#N/A</v>
      </c>
      <c r="AC99" s="28" t="e">
        <f>HLOOKUP(VLOOKUP($A99,Sheet!$A$7:$DG$148,'TN01-04'!AC$11,0),$H$1:$T$2,2,1)</f>
        <v>#N/A</v>
      </c>
      <c r="AD99" s="28" t="e">
        <f>HLOOKUP(VLOOKUP($A99,Sheet!$A$7:$DG$148,'TN01-04'!AD$11,0),$H$1:$T$2,2,1)</f>
        <v>#N/A</v>
      </c>
      <c r="AE99" s="28" t="e">
        <f>HLOOKUP(VLOOKUP($A99,Sheet!$A$7:$DG$148,'TN01-04'!AE$11,0),$H$1:$T$2,2,1)</f>
        <v>#N/A</v>
      </c>
      <c r="AF99" s="28" t="e">
        <f>HLOOKUP(VLOOKUP($A99,Sheet!$A$7:$DG$148,'TN01-04'!AF$11,0),$H$1:$T$2,2,1)</f>
        <v>#N/A</v>
      </c>
      <c r="AG99" s="28" t="e">
        <f>HLOOKUP(VLOOKUP($A99,Sheet!$A$7:$DG$148,'TN01-04'!AG$11,0),$H$1:$T$2,2,1)</f>
        <v>#N/A</v>
      </c>
      <c r="AH99" s="28" t="e">
        <f>HLOOKUP(VLOOKUP($A99,Sheet!$A$7:$DG$148,'TN01-04'!AH$11,0),$H$1:$T$2,2,1)</f>
        <v>#N/A</v>
      </c>
      <c r="AI99" s="28" t="e">
        <f>HLOOKUP(VLOOKUP($A99,Sheet!$A$7:$DG$148,'TN01-04'!AI$11,0),$H$1:$T$2,2,1)</f>
        <v>#N/A</v>
      </c>
      <c r="AJ99" s="28" t="e">
        <f>HLOOKUP(VLOOKUP($A99,Sheet!$A$7:$DG$148,'TN01-04'!AJ$11,0),$H$1:$T$2,2,1)</f>
        <v>#N/A</v>
      </c>
      <c r="AK99" s="33" t="e">
        <f>IF(VLOOKUP($A99,Sheet!$A$7:$DG$148,'TN01-04'!AK$11,0)="","",VLOOKUP($A99,Sheet!$A$7:$DG$148,'TN01-04'!AK$11,0))</f>
        <v>#N/A</v>
      </c>
      <c r="AL99" s="36" t="e">
        <f>IF(VLOOKUP($A99,Sheet!$A$7:$DG$148,'TN01-04'!AL$11,0)="","",VLOOKUP($A99,Sheet!$A$7:$DG$148,'TN01-04'!AL$11,0))</f>
        <v>#N/A</v>
      </c>
      <c r="AM99" s="28" t="e">
        <f>HLOOKUP(VLOOKUP($A99,Sheet!$A$7:$DG$148,'TN01-04'!AM$11,0),$H$1:$T$2,2,1)</f>
        <v>#N/A</v>
      </c>
      <c r="AN99" s="28" t="e">
        <f>HLOOKUP(VLOOKUP($A99,Sheet!$A$7:$DG$148,'TN01-04'!AN$11,0),$H$1:$T$2,2,1)</f>
        <v>#N/A</v>
      </c>
      <c r="AO99" s="28" t="e">
        <f>HLOOKUP(VLOOKUP($A99,Sheet!$A$7:$DG$148,'TN01-04'!AO$11,0),$H$1:$T$2,2,1)</f>
        <v>#N/A</v>
      </c>
      <c r="AP99" s="28" t="e">
        <f>HLOOKUP(VLOOKUP($A99,Sheet!$A$7:$DG$148,'TN01-04'!AP$11,0),$H$1:$T$2,2,1)</f>
        <v>#N/A</v>
      </c>
      <c r="AQ99" s="28" t="e">
        <f>HLOOKUP(VLOOKUP($A99,Sheet!$A$7:$DG$148,'TN01-04'!AQ$11,0),$H$1:$T$2,2,1)</f>
        <v>#N/A</v>
      </c>
      <c r="AR99" s="28" t="e">
        <f>HLOOKUP(VLOOKUP($A99,Sheet!$A$7:$DG$148,'TN01-04'!AR$11,0),$H$1:$T$2,2,1)</f>
        <v>#N/A</v>
      </c>
      <c r="AS99" s="28" t="e">
        <f>HLOOKUP(VLOOKUP($A99,Sheet!$A$7:$DG$148,'TN01-04'!AS$11,0),$H$1:$T$2,2,1)</f>
        <v>#N/A</v>
      </c>
      <c r="AT99" s="28" t="e">
        <f>HLOOKUP(VLOOKUP($A99,Sheet!$A$7:$DG$148,'TN01-04'!AT$11,0),$H$1:$T$2,2,1)</f>
        <v>#N/A</v>
      </c>
      <c r="AU99" s="28" t="e">
        <f>HLOOKUP(VLOOKUP($A99,Sheet!$A$7:$DG$148,'TN01-04'!AU$11,0),$H$1:$T$2,2,1)</f>
        <v>#N/A</v>
      </c>
      <c r="AV99" s="28" t="e">
        <f>HLOOKUP(VLOOKUP($A99,Sheet!$A$7:$DG$148,'TN01-04'!AV$11,0),$H$1:$T$2,2,1)</f>
        <v>#N/A</v>
      </c>
      <c r="AW99" s="28" t="e">
        <f>HLOOKUP(VLOOKUP($A99,Sheet!$A$7:$DG$148,'TN01-04'!AW$11,0),$H$1:$T$2,2,1)</f>
        <v>#N/A</v>
      </c>
      <c r="AX99" s="28" t="e">
        <f>HLOOKUP(VLOOKUP($A99,Sheet!$A$7:$DG$148,'TN01-04'!AX$11,0),$H$1:$T$2,2,1)</f>
        <v>#N/A</v>
      </c>
      <c r="AY99" s="28" t="e">
        <f>HLOOKUP(VLOOKUP($A99,Sheet!$A$7:$DG$148,'TN01-04'!AY$11,0),$H$1:$T$2,2,1)</f>
        <v>#N/A</v>
      </c>
      <c r="AZ99" s="28" t="e">
        <f>HLOOKUP(VLOOKUP($A99,Sheet!$A$7:$DG$148,'TN01-04'!AZ$11,0),$H$1:$T$2,2,1)</f>
        <v>#N/A</v>
      </c>
      <c r="BA99" s="28" t="e">
        <f>HLOOKUP(VLOOKUP($A99,Sheet!$A$7:$DG$148,'TN01-04'!BA$11,0),$H$1:$T$2,2,1)</f>
        <v>#N/A</v>
      </c>
      <c r="BB99" s="33" t="e">
        <f>IF(VLOOKUP($A99,Sheet!$A$7:$DG$148,'TN01-04'!BB$11,0)="","",VLOOKUP($A99,Sheet!$A$7:$DG$148,'TN01-04'!BB$11,0))</f>
        <v>#N/A</v>
      </c>
      <c r="BC99" s="36" t="e">
        <f>IF(VLOOKUP($A99,Sheet!$A$7:$DG$148,'TN01-04'!BC$11,0)="","",VLOOKUP($A99,Sheet!$A$7:$DG$148,'TN01-04'!BC$11,0))</f>
        <v>#N/A</v>
      </c>
      <c r="BD99" s="28" t="e">
        <f>HLOOKUP(VLOOKUP($A99,Sheet!$A$7:$DG$148,'TN01-04'!BD$11,0),$H$1:$T$2,2,1)</f>
        <v>#N/A</v>
      </c>
      <c r="BE99" s="28" t="e">
        <f>HLOOKUP(VLOOKUP($A99,Sheet!$A$7:$DG$148,'TN01-04'!BE$11,0),$H$1:$T$2,2,1)</f>
        <v>#N/A</v>
      </c>
      <c r="BF99" s="28" t="e">
        <f>HLOOKUP(VLOOKUP($A99,Sheet!$A$7:$DG$148,'TN01-04'!BF$11,0),$H$1:$T$2,2,1)</f>
        <v>#N/A</v>
      </c>
      <c r="BG99" s="28" t="e">
        <f>HLOOKUP(VLOOKUP($A99,Sheet!$A$7:$DG$148,'TN01-04'!BG$11,0),$H$1:$T$2,2,1)</f>
        <v>#N/A</v>
      </c>
      <c r="BH99" s="28" t="e">
        <f>HLOOKUP(VLOOKUP($A99,Sheet!$A$7:$DG$148,'TN01-04'!BH$11,0),$H$1:$T$2,2,1)</f>
        <v>#N/A</v>
      </c>
      <c r="BI99" s="28" t="e">
        <f>HLOOKUP(VLOOKUP($A99,Sheet!$A$7:$DG$148,'TN01-04'!BI$11,0),$H$1:$T$2,2,1)</f>
        <v>#N/A</v>
      </c>
      <c r="BJ99" s="28" t="e">
        <f>HLOOKUP(VLOOKUP($A99,Sheet!$A$7:$DG$148,'TN01-04'!BJ$11,0),$H$1:$T$2,2,1)</f>
        <v>#N/A</v>
      </c>
      <c r="BK99" s="28" t="e">
        <f>HLOOKUP(VLOOKUP($A99,Sheet!$A$7:$DG$148,'TN01-04'!BK$11,0),$H$1:$T$2,2,1)</f>
        <v>#N/A</v>
      </c>
      <c r="BL99" s="28" t="e">
        <f>HLOOKUP(VLOOKUP($A99,Sheet!$A$7:$DG$148,'TN01-04'!BL$11,0),$H$1:$T$2,2,1)</f>
        <v>#N/A</v>
      </c>
      <c r="BM99" s="28" t="e">
        <f>HLOOKUP(VLOOKUP($A99,Sheet!$A$7:$DG$148,'TN01-04'!BM$11,0),$H$1:$T$2,2,1)</f>
        <v>#N/A</v>
      </c>
      <c r="BN99" s="28" t="e">
        <f>HLOOKUP(VLOOKUP($A99,Sheet!$A$7:$DG$148,'TN01-04'!BN$11,0),$H$1:$T$2,2,1)</f>
        <v>#N/A</v>
      </c>
      <c r="BO99" s="28" t="e">
        <f>HLOOKUP(VLOOKUP($A99,Sheet!$A$7:$DG$148,'TN01-04'!BO$11,0),$H$1:$T$2,2,1)</f>
        <v>#N/A</v>
      </c>
      <c r="BP99" s="28" t="e">
        <f>HLOOKUP(VLOOKUP($A99,Sheet!$A$7:$DG$148,'TN01-04'!BP$11,0),$H$1:$T$2,2,1)</f>
        <v>#N/A</v>
      </c>
      <c r="BQ99" s="28" t="e">
        <f>HLOOKUP(VLOOKUP($A99,Sheet!$A$7:$DG$148,'TN01-04'!BQ$11,0),$H$1:$T$2,2,1)</f>
        <v>#N/A</v>
      </c>
      <c r="BR99" s="28" t="e">
        <f>HLOOKUP(VLOOKUP($A99,Sheet!$A$7:$DG$148,'TN01-04'!BR$11,0),$H$1:$T$2,2,1)</f>
        <v>#N/A</v>
      </c>
      <c r="BS99" s="28" t="e">
        <f>HLOOKUP(VLOOKUP($A99,Sheet!$A$7:$DG$148,'TN01-04'!BS$11,0),$H$1:$T$2,2,1)</f>
        <v>#N/A</v>
      </c>
      <c r="BT99" s="28" t="e">
        <f>HLOOKUP(VLOOKUP($A99,Sheet!$A$7:$DG$148,'TN01-04'!BT$11,0),$H$1:$T$2,2,1)</f>
        <v>#N/A</v>
      </c>
      <c r="BU99" s="28" t="e">
        <f>HLOOKUP(VLOOKUP($A99,Sheet!$A$7:$DG$148,'TN01-04'!BU$11,0),$H$1:$T$2,2,1)</f>
        <v>#N/A</v>
      </c>
      <c r="BV99" s="28" t="e">
        <f>HLOOKUP(VLOOKUP($A99,Sheet!$A$7:$DG$148,'TN01-04'!BV$11,0),$H$1:$T$2,2,1)</f>
        <v>#N/A</v>
      </c>
      <c r="BW99" s="28" t="e">
        <f>HLOOKUP(VLOOKUP($A99,Sheet!$A$7:$DG$148,'TN01-04'!BW$11,0),$H$1:$T$2,2,1)</f>
        <v>#N/A</v>
      </c>
      <c r="BX99" s="33" t="e">
        <f>IF(VLOOKUP($A99,Sheet!$A$7:$DG$148,'TN01-04'!BX$11,0)="","",VLOOKUP($A99,Sheet!$A$7:$DG$148,'TN01-04'!BX$11,0))</f>
        <v>#N/A</v>
      </c>
      <c r="BY99" s="36" t="e">
        <f>IF(VLOOKUP($A99,Sheet!$A$7:$DG$148,'TN01-04'!BY$11,0)="","",VLOOKUP($A99,Sheet!$A$7:$DG$148,'TN01-04'!BY$11,0))</f>
        <v>#N/A</v>
      </c>
      <c r="BZ99" s="28" t="e">
        <f>HLOOKUP(VLOOKUP($A99,Sheet!$A$7:$DG$148,'TN01-04'!BZ$11,0),$H$1:$T$2,2,1)</f>
        <v>#N/A</v>
      </c>
      <c r="CA99" s="28" t="e">
        <f>HLOOKUP(VLOOKUP($A99,Sheet!$A$7:$DG$148,'TN01-04'!CA$11,0),$H$1:$T$2,2,1)</f>
        <v>#N/A</v>
      </c>
      <c r="CB99" s="28" t="e">
        <f>HLOOKUP(VLOOKUP($A99,Sheet!$A$7:$DG$148,'TN01-04'!CB$11,0),$H$1:$T$2,2,1)</f>
        <v>#N/A</v>
      </c>
      <c r="CC99" s="28" t="e">
        <f>HLOOKUP(VLOOKUP($A99,Sheet!$A$7:$DG$148,'TN01-04'!CC$11,0),$H$1:$T$2,2,1)</f>
        <v>#N/A</v>
      </c>
      <c r="CD99" s="28" t="e">
        <f>HLOOKUP(VLOOKUP($A99,Sheet!$A$7:$DG$148,'TN01-04'!CD$11,0),$H$1:$T$2,2,1)</f>
        <v>#N/A</v>
      </c>
      <c r="CE99" s="28" t="e">
        <f>HLOOKUP(VLOOKUP($A99,Sheet!$A$7:$DG$148,'TN01-04'!CE$11,0),$H$1:$T$2,2,1)</f>
        <v>#N/A</v>
      </c>
      <c r="CF99" s="28" t="e">
        <f>HLOOKUP(VLOOKUP($A99,Sheet!$A$7:$DG$148,'TN01-04'!CF$11,0),$H$1:$T$2,2,1)</f>
        <v>#N/A</v>
      </c>
      <c r="CG99" s="28" t="e">
        <f>HLOOKUP(VLOOKUP($A99,Sheet!$A$7:$DG$148,'TN01-04'!CG$11,0),$H$1:$T$2,2,1)</f>
        <v>#N/A</v>
      </c>
      <c r="CH99" s="28" t="e">
        <f>HLOOKUP(VLOOKUP($A99,Sheet!$A$7:$DG$148,'TN01-04'!CH$11,0),$H$1:$T$2,2,1)</f>
        <v>#N/A</v>
      </c>
      <c r="CI99" s="28" t="e">
        <f>HLOOKUP(VLOOKUP($A99,Sheet!$A$7:$DG$148,'TN01-04'!CI$11,0),$H$1:$T$2,2,1)</f>
        <v>#N/A</v>
      </c>
      <c r="CJ99" s="28" t="e">
        <f>HLOOKUP(VLOOKUP($A99,Sheet!$A$7:$DG$148,'TN01-04'!CJ$11,0),$H$1:$T$2,2,1)</f>
        <v>#N/A</v>
      </c>
      <c r="CK99" s="28" t="e">
        <f>HLOOKUP(VLOOKUP($A99,Sheet!$A$7:$DG$148,'TN01-04'!CK$11,0),$H$1:$T$2,2,1)</f>
        <v>#N/A</v>
      </c>
      <c r="CL99" s="28" t="e">
        <f>HLOOKUP(VLOOKUP($A99,Sheet!$A$7:$DG$148,'TN01-04'!CL$11,0),$H$1:$T$2,2,1)</f>
        <v>#N/A</v>
      </c>
      <c r="CM99" s="28" t="e">
        <f>HLOOKUP(VLOOKUP($A99,Sheet!$A$7:$DG$148,'TN01-04'!CM$11,0),$H$1:$T$2,2,1)</f>
        <v>#N/A</v>
      </c>
      <c r="CN99" s="28" t="e">
        <f>HLOOKUP(VLOOKUP($A99,Sheet!$A$7:$DG$148,'TN01-04'!CN$11,0),$H$1:$T$2,2,1)</f>
        <v>#N/A</v>
      </c>
      <c r="CO99" s="28" t="e">
        <f>HLOOKUP(VLOOKUP($A99,Sheet!$A$7:$DG$148,'TN01-04'!CO$11,0),$H$1:$T$2,2,1)</f>
        <v>#N/A</v>
      </c>
      <c r="CP99" s="28" t="e">
        <f>HLOOKUP(VLOOKUP($A99,Sheet!$A$7:$DG$148,'TN01-04'!CP$11,0),$H$1:$T$2,2,1)</f>
        <v>#N/A</v>
      </c>
      <c r="CQ99" s="28" t="e">
        <f>HLOOKUP(VLOOKUP($A99,Sheet!$A$7:$DG$148,'TN01-04'!CQ$11,0),$H$1:$T$2,2,1)</f>
        <v>#N/A</v>
      </c>
      <c r="CR99" s="28" t="e">
        <f>HLOOKUP(VLOOKUP($A99,Sheet!$A$7:$DG$148,'TN01-04'!CR$11,0),$H$1:$T$2,2,1)</f>
        <v>#N/A</v>
      </c>
      <c r="CS99" s="33" t="e">
        <f>IF(VLOOKUP($A99,Sheet!$A$7:$DG$148,'TN01-04'!CS$11,0)="","",VLOOKUP($A99,Sheet!$A$7:$DG$148,'TN01-04'!CS$11,0))</f>
        <v>#N/A</v>
      </c>
      <c r="CT99" s="36" t="e">
        <f>IF(VLOOKUP($A99,Sheet!$A$7:$DG$148,'TN01-04'!CT$11,0)="","",VLOOKUP($A99,Sheet!$A$7:$DG$148,'TN01-04'!CT$11,0))</f>
        <v>#N/A</v>
      </c>
      <c r="CU99" s="38" t="e">
        <f t="shared" si="11"/>
        <v>#N/A</v>
      </c>
      <c r="CV99" s="38" t="e">
        <f t="shared" si="11"/>
        <v>#N/A</v>
      </c>
      <c r="CW99" s="38">
        <f t="shared" si="12"/>
        <v>0</v>
      </c>
      <c r="CX99" s="38" t="e">
        <f t="shared" si="13"/>
        <v>#N/A</v>
      </c>
      <c r="CY99" s="38" t="e">
        <f t="shared" si="14"/>
        <v>#N/A</v>
      </c>
      <c r="CZ99" s="38"/>
      <c r="DA99" s="28" t="e">
        <f>HLOOKUP(VLOOKUP($A99,Sheet!$A$7:$DG$148,'TN01-04'!DA$11,0),$H$1:$T$2,2,1)</f>
        <v>#N/A</v>
      </c>
      <c r="DB99" s="28" t="e">
        <f>HLOOKUP(VLOOKUP($A99,Sheet!$A$7:$DG$148,'TN01-04'!DB$11,0),$H$1:$T$2,2,1)</f>
        <v>#N/A</v>
      </c>
      <c r="DC99" s="28" t="e">
        <f>HLOOKUP(VLOOKUP($A99,Sheet!$A$7:$DG$148,'TN01-04'!DC$11,0),$H$1:$T$2,2,1)</f>
        <v>#N/A</v>
      </c>
      <c r="DD99" s="28" t="e">
        <f>HLOOKUP(VLOOKUP($A99,Sheet!$A$7:$DG$148,'TN01-04'!DD$11,0),$H$1:$T$2,2,1)</f>
        <v>#N/A</v>
      </c>
      <c r="DE99" s="38"/>
      <c r="DF99" s="38" t="e">
        <f t="shared" si="15"/>
        <v>#N/A</v>
      </c>
      <c r="DG99" s="38"/>
      <c r="DH99" s="33" t="e">
        <f>IF(VLOOKUP($A99,Sheet!$A$7:$DG$148,'TN01-04'!DH$11,0)="","",VLOOKUP($A99,Sheet!$A$7:$DG$148,'TN01-04'!DH$11,0))</f>
        <v>#N/A</v>
      </c>
      <c r="DI99" s="36" t="e">
        <f>IF(VLOOKUP($A99,Sheet!$A$7:$DG$148,'TN01-04'!DI$11,0)="","",VLOOKUP($A99,Sheet!$A$7:$DG$148,'TN01-04'!DI$11,0))</f>
        <v>#N/A</v>
      </c>
      <c r="DJ99" s="38" t="e">
        <f t="shared" si="16"/>
        <v>#N/A</v>
      </c>
      <c r="DK99" s="38" t="e">
        <f t="shared" si="17"/>
        <v>#N/A</v>
      </c>
      <c r="DL99" s="38" t="e">
        <f t="shared" si="18"/>
        <v>#N/A</v>
      </c>
      <c r="DM99" s="38"/>
      <c r="DN99" s="33" t="e">
        <f>IF(VLOOKUP($A99,Sheet!$A$7:$DG$148,'TN01-04'!DN$11,0)="","",VLOOKUP($A99,Sheet!$A$7:$DG$148,'TN01-04'!DN$11,0))</f>
        <v>#N/A</v>
      </c>
      <c r="DO99" s="36" t="e">
        <f>IF(VLOOKUP($A99,Sheet!$A$7:$DG$148,'TN01-04'!DO$11,0)="","",VLOOKUP($A99,Sheet!$A$7:$DG$148,'TN01-04'!DO$11,0))</f>
        <v>#N/A</v>
      </c>
      <c r="DP99" s="28" t="e">
        <f>IF(VLOOKUP($A99,Sheet!$A$7:$DG$148,'TN01-04'!DP$11,0)="","",VLOOKUP($A99,Sheet!$A$7:$DG$148,'TN01-04'!DP$11,0))</f>
        <v>#N/A</v>
      </c>
      <c r="DQ99" s="28" t="e">
        <f>IF(VLOOKUP($A99,Sheet!$A$7:$DG$148,'TN01-04'!DQ$11,0)="","",VLOOKUP($A99,Sheet!$A$7:$DG$148,'TN01-04'!DQ$11,0))</f>
        <v>#N/A</v>
      </c>
      <c r="DR99" s="28" t="e">
        <f>IF(VLOOKUP($A99,Sheet!$A$7:$DG$148,'TN01-04'!DR$11,0)="","",VLOOKUP($A99,Sheet!$A$7:$DG$148,'TN01-04'!DR$11,0))</f>
        <v>#N/A</v>
      </c>
      <c r="DS99" s="28" t="e">
        <f>IF(VLOOKUP($A99,Sheet!$A$7:$DG$148,'TN01-04'!DS$11,0)="","",VLOOKUP($A99,Sheet!$A$7:$DG$148,'TN01-04'!DS$11,0))</f>
        <v>#N/A</v>
      </c>
      <c r="DT99" s="28" t="e">
        <f>IF(VLOOKUP($A99,Sheet!$A$7:$DG$148,'TN01-04'!DT$11,0)="","",VLOOKUP($A99,Sheet!$A$7:$DG$148,'TN01-04'!DT$11,0))</f>
        <v>#N/A</v>
      </c>
      <c r="DU99" s="42" t="e">
        <f t="shared" si="19"/>
        <v>#N/A</v>
      </c>
    </row>
    <row r="100" spans="1:125" ht="15.95" customHeight="1" x14ac:dyDescent="0.2">
      <c r="A100" s="25">
        <v>2221515113</v>
      </c>
      <c r="B100" s="26" t="s">
        <v>30</v>
      </c>
      <c r="C100" s="26" t="s">
        <v>92</v>
      </c>
      <c r="D100" s="26" t="s">
        <v>165</v>
      </c>
      <c r="E100" s="27">
        <v>35939</v>
      </c>
      <c r="F100" s="26" t="s">
        <v>210</v>
      </c>
      <c r="G100" s="26" t="s">
        <v>212</v>
      </c>
      <c r="H100" s="28">
        <f>HLOOKUP(VLOOKUP($A100,Sheet!$A$7:$DG$148,'TN01-04'!H$11,0),$H$1:$T$2,2,1)</f>
        <v>4</v>
      </c>
      <c r="I100" s="28">
        <f>HLOOKUP(VLOOKUP($A100,Sheet!$A$7:$DG$148,'TN01-04'!I$11,0),$H$1:$T$2,2,1)</f>
        <v>4</v>
      </c>
      <c r="J100" s="28">
        <f>HLOOKUP(VLOOKUP($A100,Sheet!$A$7:$DG$148,'TN01-04'!J$11,0),$H$1:$T$2,2,1)</f>
        <v>3.33</v>
      </c>
      <c r="K100" s="28">
        <f>HLOOKUP(VLOOKUP($A100,Sheet!$A$7:$DG$148,'TN01-04'!K$11,0),$H$1:$T$2,2,1)</f>
        <v>4</v>
      </c>
      <c r="L100" s="28">
        <f>HLOOKUP(VLOOKUP($A100,Sheet!$A$7:$DG$148,'TN01-04'!L$11,0),$H$1:$T$2,2,1)</f>
        <v>2.65</v>
      </c>
      <c r="M100" s="28">
        <f>HLOOKUP(VLOOKUP($A100,Sheet!$A$7:$DG$148,'TN01-04'!M$11,0),$H$1:$T$2,2,1)</f>
        <v>4</v>
      </c>
      <c r="N100" s="28">
        <f>HLOOKUP(VLOOKUP($A100,Sheet!$A$7:$DG$148,'TN01-04'!N$11,0),$H$1:$T$2,2,1)</f>
        <v>3.33</v>
      </c>
      <c r="O100" s="28">
        <f>HLOOKUP(VLOOKUP($A100,Sheet!$A$7:$DG$148,'TN01-04'!O$11,0),$H$1:$T$2,2,1)</f>
        <v>0</v>
      </c>
      <c r="P100" s="28">
        <f>HLOOKUP(VLOOKUP($A100,Sheet!$A$7:$DG$148,'TN01-04'!P$11,0),$H$1:$T$2,2,1)</f>
        <v>4</v>
      </c>
      <c r="Q100" s="28">
        <f>HLOOKUP(VLOOKUP($A100,Sheet!$A$7:$DG$148,'TN01-04'!Q$11,0),$H$1:$T$2,2,1)</f>
        <v>0</v>
      </c>
      <c r="R100" s="28">
        <f>HLOOKUP(VLOOKUP($A100,Sheet!$A$7:$DG$148,'TN01-04'!R$11,0),$H$1:$T$2,2,1)</f>
        <v>0</v>
      </c>
      <c r="S100" s="28">
        <f>HLOOKUP(VLOOKUP($A100,Sheet!$A$7:$DG$148,'TN01-04'!S$11,0),$H$1:$T$2,2,1)</f>
        <v>0</v>
      </c>
      <c r="T100" s="28">
        <f>HLOOKUP(VLOOKUP($A100,Sheet!$A$7:$DG$148,'TN01-04'!T$11,0),$H$1:$T$2,2,1)</f>
        <v>0</v>
      </c>
      <c r="U100" s="28">
        <f>HLOOKUP(VLOOKUP($A100,Sheet!$A$7:$DG$148,'TN01-04'!U$11,0),$H$1:$T$2,2,1)</f>
        <v>3.33</v>
      </c>
      <c r="V100" s="28">
        <f>HLOOKUP(VLOOKUP($A100,Sheet!$A$7:$DG$148,'TN01-04'!V$11,0),$H$1:$T$2,2,1)</f>
        <v>4</v>
      </c>
      <c r="W100" s="28">
        <f>HLOOKUP(VLOOKUP($A100,Sheet!$A$7:$DG$148,'TN01-04'!W$11,0),$H$1:$T$2,2,1)</f>
        <v>4</v>
      </c>
      <c r="X100" s="28">
        <f>HLOOKUP(VLOOKUP($A100,Sheet!$A$7:$DG$148,'TN01-04'!X$11,0),$H$1:$T$2,2,1)</f>
        <v>3.65</v>
      </c>
      <c r="Y100" s="28">
        <f>HLOOKUP(VLOOKUP($A100,Sheet!$A$7:$DG$148,'TN01-04'!Y$11,0),$H$1:$T$2,2,1)</f>
        <v>4</v>
      </c>
      <c r="Z100" s="28">
        <f>HLOOKUP(VLOOKUP($A100,Sheet!$A$7:$DG$148,'TN01-04'!Z$11,0),$H$1:$T$2,2,1)</f>
        <v>2.65</v>
      </c>
      <c r="AA100" s="28">
        <f>HLOOKUP(VLOOKUP($A100,Sheet!$A$7:$DG$148,'TN01-04'!AA$11,0),$H$1:$T$2,2,1)</f>
        <v>2</v>
      </c>
      <c r="AB100" s="28">
        <f>HLOOKUP(VLOOKUP($A100,Sheet!$A$7:$DG$148,'TN01-04'!AB$11,0),$H$1:$T$2,2,1)</f>
        <v>4</v>
      </c>
      <c r="AC100" s="28">
        <f>HLOOKUP(VLOOKUP($A100,Sheet!$A$7:$DG$148,'TN01-04'!AC$11,0),$H$1:$T$2,2,1)</f>
        <v>4</v>
      </c>
      <c r="AD100" s="28">
        <f>HLOOKUP(VLOOKUP($A100,Sheet!$A$7:$DG$148,'TN01-04'!AD$11,0),$H$1:$T$2,2,1)</f>
        <v>3.65</v>
      </c>
      <c r="AE100" s="28">
        <f>HLOOKUP(VLOOKUP($A100,Sheet!$A$7:$DG$148,'TN01-04'!AE$11,0),$H$1:$T$2,2,1)</f>
        <v>2</v>
      </c>
      <c r="AF100" s="28">
        <f>HLOOKUP(VLOOKUP($A100,Sheet!$A$7:$DG$148,'TN01-04'!AF$11,0),$H$1:$T$2,2,1)</f>
        <v>3.33</v>
      </c>
      <c r="AG100" s="28">
        <f>HLOOKUP(VLOOKUP($A100,Sheet!$A$7:$DG$148,'TN01-04'!AG$11,0),$H$1:$T$2,2,1)</f>
        <v>3</v>
      </c>
      <c r="AH100" s="28">
        <f>HLOOKUP(VLOOKUP($A100,Sheet!$A$7:$DG$148,'TN01-04'!AH$11,0),$H$1:$T$2,2,1)</f>
        <v>3.65</v>
      </c>
      <c r="AI100" s="28">
        <f>HLOOKUP(VLOOKUP($A100,Sheet!$A$7:$DG$148,'TN01-04'!AI$11,0),$H$1:$T$2,2,1)</f>
        <v>2.33</v>
      </c>
      <c r="AJ100" s="28">
        <f>HLOOKUP(VLOOKUP($A100,Sheet!$A$7:$DG$148,'TN01-04'!AJ$11,0),$H$1:$T$2,2,1)</f>
        <v>4</v>
      </c>
      <c r="AK100" s="33">
        <f>IF(VLOOKUP($A100,Sheet!$A$7:$DG$148,'TN01-04'!AK$11,0)="","",VLOOKUP($A100,Sheet!$A$7:$DG$148,'TN01-04'!AK$11,0))</f>
        <v>51</v>
      </c>
      <c r="AL100" s="36">
        <f>IF(VLOOKUP($A100,Sheet!$A$7:$DG$148,'TN01-04'!AL$11,0)="","",VLOOKUP($A100,Sheet!$A$7:$DG$148,'TN01-04'!AL$11,0))</f>
        <v>0</v>
      </c>
      <c r="AM100" s="28">
        <f>HLOOKUP(VLOOKUP($A100,Sheet!$A$7:$DG$148,'TN01-04'!AM$11,0),$H$1:$T$2,2,1)</f>
        <v>2.65</v>
      </c>
      <c r="AN100" s="28">
        <f>HLOOKUP(VLOOKUP($A100,Sheet!$A$7:$DG$148,'TN01-04'!AN$11,0),$H$1:$T$2,2,1)</f>
        <v>2</v>
      </c>
      <c r="AO100" s="28">
        <f>HLOOKUP(VLOOKUP($A100,Sheet!$A$7:$DG$148,'TN01-04'!AO$11,0),$H$1:$T$2,2,1)</f>
        <v>4</v>
      </c>
      <c r="AP100" s="28">
        <f>HLOOKUP(VLOOKUP($A100,Sheet!$A$7:$DG$148,'TN01-04'!AP$11,0),$H$1:$T$2,2,1)</f>
        <v>0</v>
      </c>
      <c r="AQ100" s="28">
        <f>HLOOKUP(VLOOKUP($A100,Sheet!$A$7:$DG$148,'TN01-04'!AQ$11,0),$H$1:$T$2,2,1)</f>
        <v>0</v>
      </c>
      <c r="AR100" s="28">
        <f>HLOOKUP(VLOOKUP($A100,Sheet!$A$7:$DG$148,'TN01-04'!AR$11,0),$H$1:$T$2,2,1)</f>
        <v>0</v>
      </c>
      <c r="AS100" s="28">
        <f>HLOOKUP(VLOOKUP($A100,Sheet!$A$7:$DG$148,'TN01-04'!AS$11,0),$H$1:$T$2,2,1)</f>
        <v>0</v>
      </c>
      <c r="AT100" s="28">
        <f>HLOOKUP(VLOOKUP($A100,Sheet!$A$7:$DG$148,'TN01-04'!AT$11,0),$H$1:$T$2,2,1)</f>
        <v>0</v>
      </c>
      <c r="AU100" s="28">
        <f>HLOOKUP(VLOOKUP($A100,Sheet!$A$7:$DG$148,'TN01-04'!AU$11,0),$H$1:$T$2,2,1)</f>
        <v>4</v>
      </c>
      <c r="AV100" s="28">
        <f>HLOOKUP(VLOOKUP($A100,Sheet!$A$7:$DG$148,'TN01-04'!AV$11,0),$H$1:$T$2,2,1)</f>
        <v>0</v>
      </c>
      <c r="AW100" s="28">
        <f>HLOOKUP(VLOOKUP($A100,Sheet!$A$7:$DG$148,'TN01-04'!AW$11,0),$H$1:$T$2,2,1)</f>
        <v>0</v>
      </c>
      <c r="AX100" s="28">
        <f>HLOOKUP(VLOOKUP($A100,Sheet!$A$7:$DG$148,'TN01-04'!AX$11,0),$H$1:$T$2,2,1)</f>
        <v>0</v>
      </c>
      <c r="AY100" s="28">
        <f>HLOOKUP(VLOOKUP($A100,Sheet!$A$7:$DG$148,'TN01-04'!AY$11,0),$H$1:$T$2,2,1)</f>
        <v>0</v>
      </c>
      <c r="AZ100" s="28">
        <f>HLOOKUP(VLOOKUP($A100,Sheet!$A$7:$DG$148,'TN01-04'!AZ$11,0),$H$1:$T$2,2,1)</f>
        <v>0</v>
      </c>
      <c r="BA100" s="28">
        <f>HLOOKUP(VLOOKUP($A100,Sheet!$A$7:$DG$148,'TN01-04'!BA$11,0),$H$1:$T$2,2,1)</f>
        <v>2.65</v>
      </c>
      <c r="BB100" s="33">
        <f>IF(VLOOKUP($A100,Sheet!$A$7:$DG$148,'TN01-04'!BB$11,0)="","",VLOOKUP($A100,Sheet!$A$7:$DG$148,'TN01-04'!BB$11,0))</f>
        <v>5</v>
      </c>
      <c r="BC100" s="36">
        <f>IF(VLOOKUP($A100,Sheet!$A$7:$DG$148,'TN01-04'!BC$11,0)="","",VLOOKUP($A100,Sheet!$A$7:$DG$148,'TN01-04'!BC$11,0))</f>
        <v>0</v>
      </c>
      <c r="BD100" s="28">
        <f>HLOOKUP(VLOOKUP($A100,Sheet!$A$7:$DG$148,'TN01-04'!BD$11,0),$H$1:$T$2,2,1)</f>
        <v>3.33</v>
      </c>
      <c r="BE100" s="28">
        <f>HLOOKUP(VLOOKUP($A100,Sheet!$A$7:$DG$148,'TN01-04'!BE$11,0),$H$1:$T$2,2,1)</f>
        <v>3.33</v>
      </c>
      <c r="BF100" s="28">
        <f>HLOOKUP(VLOOKUP($A100,Sheet!$A$7:$DG$148,'TN01-04'!BF$11,0),$H$1:$T$2,2,1)</f>
        <v>4</v>
      </c>
      <c r="BG100" s="28">
        <f>HLOOKUP(VLOOKUP($A100,Sheet!$A$7:$DG$148,'TN01-04'!BG$11,0),$H$1:$T$2,2,1)</f>
        <v>3.33</v>
      </c>
      <c r="BH100" s="28">
        <f>HLOOKUP(VLOOKUP($A100,Sheet!$A$7:$DG$148,'TN01-04'!BH$11,0),$H$1:$T$2,2,1)</f>
        <v>2</v>
      </c>
      <c r="BI100" s="28">
        <f>HLOOKUP(VLOOKUP($A100,Sheet!$A$7:$DG$148,'TN01-04'!BI$11,0),$H$1:$T$2,2,1)</f>
        <v>3.65</v>
      </c>
      <c r="BJ100" s="28">
        <f>HLOOKUP(VLOOKUP($A100,Sheet!$A$7:$DG$148,'TN01-04'!BJ$11,0),$H$1:$T$2,2,1)</f>
        <v>3.65</v>
      </c>
      <c r="BK100" s="28">
        <f>HLOOKUP(VLOOKUP($A100,Sheet!$A$7:$DG$148,'TN01-04'!BK$11,0),$H$1:$T$2,2,1)</f>
        <v>2.65</v>
      </c>
      <c r="BL100" s="28">
        <f>HLOOKUP(VLOOKUP($A100,Sheet!$A$7:$DG$148,'TN01-04'!BL$11,0),$H$1:$T$2,2,1)</f>
        <v>2.33</v>
      </c>
      <c r="BM100" s="28">
        <f>HLOOKUP(VLOOKUP($A100,Sheet!$A$7:$DG$148,'TN01-04'!BM$11,0),$H$1:$T$2,2,1)</f>
        <v>3.65</v>
      </c>
      <c r="BN100" s="28">
        <f>HLOOKUP(VLOOKUP($A100,Sheet!$A$7:$DG$148,'TN01-04'!BN$11,0),$H$1:$T$2,2,1)</f>
        <v>3</v>
      </c>
      <c r="BO100" s="28">
        <f>HLOOKUP(VLOOKUP($A100,Sheet!$A$7:$DG$148,'TN01-04'!BO$11,0),$H$1:$T$2,2,1)</f>
        <v>3</v>
      </c>
      <c r="BP100" s="28">
        <f>HLOOKUP(VLOOKUP($A100,Sheet!$A$7:$DG$148,'TN01-04'!BP$11,0),$H$1:$T$2,2,1)</f>
        <v>4</v>
      </c>
      <c r="BQ100" s="28">
        <f>HLOOKUP(VLOOKUP($A100,Sheet!$A$7:$DG$148,'TN01-04'!BQ$11,0),$H$1:$T$2,2,1)</f>
        <v>0</v>
      </c>
      <c r="BR100" s="28">
        <f>HLOOKUP(VLOOKUP($A100,Sheet!$A$7:$DG$148,'TN01-04'!BR$11,0),$H$1:$T$2,2,1)</f>
        <v>3.65</v>
      </c>
      <c r="BS100" s="28">
        <f>HLOOKUP(VLOOKUP($A100,Sheet!$A$7:$DG$148,'TN01-04'!BS$11,0),$H$1:$T$2,2,1)</f>
        <v>2.65</v>
      </c>
      <c r="BT100" s="28">
        <f>HLOOKUP(VLOOKUP($A100,Sheet!$A$7:$DG$148,'TN01-04'!BT$11,0),$H$1:$T$2,2,1)</f>
        <v>3.33</v>
      </c>
      <c r="BU100" s="28">
        <f>HLOOKUP(VLOOKUP($A100,Sheet!$A$7:$DG$148,'TN01-04'!BU$11,0),$H$1:$T$2,2,1)</f>
        <v>2</v>
      </c>
      <c r="BV100" s="28">
        <f>HLOOKUP(VLOOKUP($A100,Sheet!$A$7:$DG$148,'TN01-04'!BV$11,0),$H$1:$T$2,2,1)</f>
        <v>3.65</v>
      </c>
      <c r="BW100" s="28">
        <f>HLOOKUP(VLOOKUP($A100,Sheet!$A$7:$DG$148,'TN01-04'!BW$11,0),$H$1:$T$2,2,1)</f>
        <v>3.65</v>
      </c>
      <c r="BX100" s="33">
        <f>IF(VLOOKUP($A100,Sheet!$A$7:$DG$148,'TN01-04'!BX$11,0)="","",VLOOKUP($A100,Sheet!$A$7:$DG$148,'TN01-04'!BX$11,0))</f>
        <v>50</v>
      </c>
      <c r="BY100" s="36">
        <f>IF(VLOOKUP($A100,Sheet!$A$7:$DG$148,'TN01-04'!BY$11,0)="","",VLOOKUP($A100,Sheet!$A$7:$DG$148,'TN01-04'!BY$11,0))</f>
        <v>0</v>
      </c>
      <c r="BZ100" s="28">
        <f>HLOOKUP(VLOOKUP($A100,Sheet!$A$7:$DG$148,'TN01-04'!BZ$11,0),$H$1:$T$2,2,1)</f>
        <v>3.65</v>
      </c>
      <c r="CA100" s="28">
        <f>HLOOKUP(VLOOKUP($A100,Sheet!$A$7:$DG$148,'TN01-04'!CA$11,0),$H$1:$T$2,2,1)</f>
        <v>0</v>
      </c>
      <c r="CB100" s="28">
        <f>HLOOKUP(VLOOKUP($A100,Sheet!$A$7:$DG$148,'TN01-04'!CB$11,0),$H$1:$T$2,2,1)</f>
        <v>2.65</v>
      </c>
      <c r="CC100" s="28">
        <f>HLOOKUP(VLOOKUP($A100,Sheet!$A$7:$DG$148,'TN01-04'!CC$11,0),$H$1:$T$2,2,1)</f>
        <v>0</v>
      </c>
      <c r="CD100" s="28">
        <f>HLOOKUP(VLOOKUP($A100,Sheet!$A$7:$DG$148,'TN01-04'!CD$11,0),$H$1:$T$2,2,1)</f>
        <v>3.33</v>
      </c>
      <c r="CE100" s="28">
        <f>HLOOKUP(VLOOKUP($A100,Sheet!$A$7:$DG$148,'TN01-04'!CE$11,0),$H$1:$T$2,2,1)</f>
        <v>3.33</v>
      </c>
      <c r="CF100" s="28">
        <f>HLOOKUP(VLOOKUP($A100,Sheet!$A$7:$DG$148,'TN01-04'!CF$11,0),$H$1:$T$2,2,1)</f>
        <v>4</v>
      </c>
      <c r="CG100" s="28">
        <f>HLOOKUP(VLOOKUP($A100,Sheet!$A$7:$DG$148,'TN01-04'!CG$11,0),$H$1:$T$2,2,1)</f>
        <v>3</v>
      </c>
      <c r="CH100" s="28">
        <f>HLOOKUP(VLOOKUP($A100,Sheet!$A$7:$DG$148,'TN01-04'!CH$11,0),$H$1:$T$2,2,1)</f>
        <v>0</v>
      </c>
      <c r="CI100" s="28">
        <f>HLOOKUP(VLOOKUP($A100,Sheet!$A$7:$DG$148,'TN01-04'!CI$11,0),$H$1:$T$2,2,1)</f>
        <v>0</v>
      </c>
      <c r="CJ100" s="28">
        <f>HLOOKUP(VLOOKUP($A100,Sheet!$A$7:$DG$148,'TN01-04'!CJ$11,0),$H$1:$T$2,2,1)</f>
        <v>0</v>
      </c>
      <c r="CK100" s="28">
        <f>HLOOKUP(VLOOKUP($A100,Sheet!$A$7:$DG$148,'TN01-04'!CK$11,0),$H$1:$T$2,2,1)</f>
        <v>2</v>
      </c>
      <c r="CL100" s="28">
        <f>HLOOKUP(VLOOKUP($A100,Sheet!$A$7:$DG$148,'TN01-04'!CL$11,0),$H$1:$T$2,2,1)</f>
        <v>0</v>
      </c>
      <c r="CM100" s="28">
        <f>HLOOKUP(VLOOKUP($A100,Sheet!$A$7:$DG$148,'TN01-04'!CM$11,0),$H$1:$T$2,2,1)</f>
        <v>0</v>
      </c>
      <c r="CN100" s="28">
        <f>HLOOKUP(VLOOKUP($A100,Sheet!$A$7:$DG$148,'TN01-04'!CN$11,0),$H$1:$T$2,2,1)</f>
        <v>3.33</v>
      </c>
      <c r="CO100" s="28">
        <f>HLOOKUP(VLOOKUP($A100,Sheet!$A$7:$DG$148,'TN01-04'!CO$11,0),$H$1:$T$2,2,1)</f>
        <v>3.65</v>
      </c>
      <c r="CP100" s="28">
        <f>HLOOKUP(VLOOKUP($A100,Sheet!$A$7:$DG$148,'TN01-04'!CP$11,0),$H$1:$T$2,2,1)</f>
        <v>4</v>
      </c>
      <c r="CQ100" s="28">
        <f>HLOOKUP(VLOOKUP($A100,Sheet!$A$7:$DG$148,'TN01-04'!CQ$11,0),$H$1:$T$2,2,1)</f>
        <v>2.33</v>
      </c>
      <c r="CR100" s="28">
        <f>HLOOKUP(VLOOKUP($A100,Sheet!$A$7:$DG$148,'TN01-04'!CR$11,0),$H$1:$T$2,2,1)</f>
        <v>4</v>
      </c>
      <c r="CS100" s="33">
        <f>IF(VLOOKUP($A100,Sheet!$A$7:$DG$148,'TN01-04'!CS$11,0)="","",VLOOKUP($A100,Sheet!$A$7:$DG$148,'TN01-04'!CS$11,0))</f>
        <v>27</v>
      </c>
      <c r="CT100" s="36">
        <f>IF(VLOOKUP($A100,Sheet!$A$7:$DG$148,'TN01-04'!CT$11,0)="","",VLOOKUP($A100,Sheet!$A$7:$DG$148,'TN01-04'!CT$11,0))</f>
        <v>0</v>
      </c>
      <c r="CU100" s="38">
        <f t="shared" si="11"/>
        <v>128</v>
      </c>
      <c r="CV100" s="38">
        <f t="shared" si="11"/>
        <v>0</v>
      </c>
      <c r="CW100" s="38">
        <f t="shared" si="12"/>
        <v>0</v>
      </c>
      <c r="CX100" s="38">
        <f t="shared" si="13"/>
        <v>128</v>
      </c>
      <c r="CY100" s="38">
        <f t="shared" si="14"/>
        <v>3.31</v>
      </c>
      <c r="CZ100" s="38"/>
      <c r="DA100" s="28">
        <f>HLOOKUP(VLOOKUP($A100,Sheet!$A$7:$DG$148,'TN01-04'!DA$11,0),$H$1:$T$2,2,1)</f>
        <v>0</v>
      </c>
      <c r="DB100" s="28">
        <f>HLOOKUP(VLOOKUP($A100,Sheet!$A$7:$DG$148,'TN01-04'!DB$11,0),$H$1:$T$2,2,1)</f>
        <v>0</v>
      </c>
      <c r="DC100" s="28">
        <f>HLOOKUP(VLOOKUP($A100,Sheet!$A$7:$DG$148,'TN01-04'!DC$11,0),$H$1:$T$2,2,1)</f>
        <v>0</v>
      </c>
      <c r="DD100" s="28">
        <f>HLOOKUP(VLOOKUP($A100,Sheet!$A$7:$DG$148,'TN01-04'!DD$11,0),$H$1:$T$2,2,1)</f>
        <v>4</v>
      </c>
      <c r="DE100" s="38"/>
      <c r="DF100" s="38">
        <f t="shared" si="15"/>
        <v>4</v>
      </c>
      <c r="DG100" s="38"/>
      <c r="DH100" s="33">
        <f>IF(VLOOKUP($A100,Sheet!$A$7:$DG$148,'TN01-04'!DH$11,0)="","",VLOOKUP($A100,Sheet!$A$7:$DG$148,'TN01-04'!DH$11,0))</f>
        <v>5</v>
      </c>
      <c r="DI100" s="36">
        <f>IF(VLOOKUP($A100,Sheet!$A$7:$DG$148,'TN01-04'!DI$11,0)="","",VLOOKUP($A100,Sheet!$A$7:$DG$148,'TN01-04'!DI$11,0))</f>
        <v>0</v>
      </c>
      <c r="DJ100" s="38">
        <f t="shared" si="16"/>
        <v>133</v>
      </c>
      <c r="DK100" s="38">
        <f t="shared" si="17"/>
        <v>0</v>
      </c>
      <c r="DL100" s="38">
        <f t="shared" si="18"/>
        <v>3.34</v>
      </c>
      <c r="DM100" s="38"/>
      <c r="DN100" s="33">
        <f>IF(VLOOKUP($A100,Sheet!$A$7:$DG$148,'TN01-04'!DN$11,0)="","",VLOOKUP($A100,Sheet!$A$7:$DG$148,'TN01-04'!DN$11,0))</f>
        <v>138</v>
      </c>
      <c r="DO100" s="36">
        <f>IF(VLOOKUP($A100,Sheet!$A$7:$DG$148,'TN01-04'!DO$11,0)="","",VLOOKUP($A100,Sheet!$A$7:$DG$148,'TN01-04'!DO$11,0))</f>
        <v>0</v>
      </c>
      <c r="DP100" s="28">
        <f>IF(VLOOKUP($A100,Sheet!$A$7:$DG$148,'TN01-04'!DP$11,0)="","",VLOOKUP($A100,Sheet!$A$7:$DG$148,'TN01-04'!DP$11,0))</f>
        <v>137</v>
      </c>
      <c r="DQ100" s="28">
        <f>IF(VLOOKUP($A100,Sheet!$A$7:$DG$148,'TN01-04'!DQ$11,0)="","",VLOOKUP($A100,Sheet!$A$7:$DG$148,'TN01-04'!DQ$11,0))</f>
        <v>138</v>
      </c>
      <c r="DR100" s="28">
        <f>IF(VLOOKUP($A100,Sheet!$A$7:$DG$148,'TN01-04'!DR$11,0)="","",VLOOKUP($A100,Sheet!$A$7:$DG$148,'TN01-04'!DR$11,0))</f>
        <v>7.8</v>
      </c>
      <c r="DS100" s="28">
        <f>IF(VLOOKUP($A100,Sheet!$A$7:$DG$148,'TN01-04'!DS$11,0)="","",VLOOKUP($A100,Sheet!$A$7:$DG$148,'TN01-04'!DS$11,0))</f>
        <v>3.34</v>
      </c>
      <c r="DT100" s="28" t="str">
        <f>IF(VLOOKUP($A100,Sheet!$A$7:$DG$148,'TN01-04'!DT$11,0)="","",VLOOKUP($A100,Sheet!$A$7:$DG$148,'TN01-04'!DT$11,0))</f>
        <v/>
      </c>
      <c r="DU100" s="42">
        <f t="shared" si="19"/>
        <v>0</v>
      </c>
    </row>
    <row r="101" spans="1:125" ht="15.95" customHeight="1" x14ac:dyDescent="0.2">
      <c r="A101" s="25">
        <v>2221727363</v>
      </c>
      <c r="B101" s="26" t="s">
        <v>26</v>
      </c>
      <c r="C101" s="26" t="s">
        <v>93</v>
      </c>
      <c r="D101" s="26" t="s">
        <v>165</v>
      </c>
      <c r="E101" s="27">
        <v>35653</v>
      </c>
      <c r="F101" s="26" t="s">
        <v>210</v>
      </c>
      <c r="G101" s="26" t="s">
        <v>212</v>
      </c>
      <c r="H101" s="28">
        <f>HLOOKUP(VLOOKUP($A101,Sheet!$A$7:$DG$148,'TN01-04'!H$11,0),$H$1:$T$2,2,1)</f>
        <v>2.33</v>
      </c>
      <c r="I101" s="28">
        <f>HLOOKUP(VLOOKUP($A101,Sheet!$A$7:$DG$148,'TN01-04'!I$11,0),$H$1:$T$2,2,1)</f>
        <v>1.65</v>
      </c>
      <c r="J101" s="28">
        <f>HLOOKUP(VLOOKUP($A101,Sheet!$A$7:$DG$148,'TN01-04'!J$11,0),$H$1:$T$2,2,1)</f>
        <v>3.65</v>
      </c>
      <c r="K101" s="28">
        <f>HLOOKUP(VLOOKUP($A101,Sheet!$A$7:$DG$148,'TN01-04'!K$11,0),$H$1:$T$2,2,1)</f>
        <v>2</v>
      </c>
      <c r="L101" s="28">
        <f>HLOOKUP(VLOOKUP($A101,Sheet!$A$7:$DG$148,'TN01-04'!L$11,0),$H$1:$T$2,2,1)</f>
        <v>1</v>
      </c>
      <c r="M101" s="28">
        <f>HLOOKUP(VLOOKUP($A101,Sheet!$A$7:$DG$148,'TN01-04'!M$11,0),$H$1:$T$2,2,1)</f>
        <v>2</v>
      </c>
      <c r="N101" s="28">
        <f>HLOOKUP(VLOOKUP($A101,Sheet!$A$7:$DG$148,'TN01-04'!N$11,0),$H$1:$T$2,2,1)</f>
        <v>1.65</v>
      </c>
      <c r="O101" s="28">
        <f>HLOOKUP(VLOOKUP($A101,Sheet!$A$7:$DG$148,'TN01-04'!O$11,0),$H$1:$T$2,2,1)</f>
        <v>0</v>
      </c>
      <c r="P101" s="28">
        <f>HLOOKUP(VLOOKUP($A101,Sheet!$A$7:$DG$148,'TN01-04'!P$11,0),$H$1:$T$2,2,1)</f>
        <v>1.65</v>
      </c>
      <c r="Q101" s="28">
        <f>HLOOKUP(VLOOKUP($A101,Sheet!$A$7:$DG$148,'TN01-04'!Q$11,0),$H$1:$T$2,2,1)</f>
        <v>0</v>
      </c>
      <c r="R101" s="28">
        <f>HLOOKUP(VLOOKUP($A101,Sheet!$A$7:$DG$148,'TN01-04'!R$11,0),$H$1:$T$2,2,1)</f>
        <v>0</v>
      </c>
      <c r="S101" s="28">
        <f>HLOOKUP(VLOOKUP($A101,Sheet!$A$7:$DG$148,'TN01-04'!S$11,0),$H$1:$T$2,2,1)</f>
        <v>0</v>
      </c>
      <c r="T101" s="28">
        <f>HLOOKUP(VLOOKUP($A101,Sheet!$A$7:$DG$148,'TN01-04'!T$11,0),$H$1:$T$2,2,1)</f>
        <v>0</v>
      </c>
      <c r="U101" s="28">
        <f>HLOOKUP(VLOOKUP($A101,Sheet!$A$7:$DG$148,'TN01-04'!U$11,0),$H$1:$T$2,2,1)</f>
        <v>2.33</v>
      </c>
      <c r="V101" s="28">
        <f>HLOOKUP(VLOOKUP($A101,Sheet!$A$7:$DG$148,'TN01-04'!V$11,0),$H$1:$T$2,2,1)</f>
        <v>1.65</v>
      </c>
      <c r="W101" s="28">
        <f>HLOOKUP(VLOOKUP($A101,Sheet!$A$7:$DG$148,'TN01-04'!W$11,0),$H$1:$T$2,2,1)</f>
        <v>3.33</v>
      </c>
      <c r="X101" s="28">
        <f>HLOOKUP(VLOOKUP($A101,Sheet!$A$7:$DG$148,'TN01-04'!X$11,0),$H$1:$T$2,2,1)</f>
        <v>4</v>
      </c>
      <c r="Y101" s="28">
        <f>HLOOKUP(VLOOKUP($A101,Sheet!$A$7:$DG$148,'TN01-04'!Y$11,0),$H$1:$T$2,2,1)</f>
        <v>1</v>
      </c>
      <c r="Z101" s="28">
        <f>HLOOKUP(VLOOKUP($A101,Sheet!$A$7:$DG$148,'TN01-04'!Z$11,0),$H$1:$T$2,2,1)</f>
        <v>1.65</v>
      </c>
      <c r="AA101" s="28">
        <f>HLOOKUP(VLOOKUP($A101,Sheet!$A$7:$DG$148,'TN01-04'!AA$11,0),$H$1:$T$2,2,1)</f>
        <v>1</v>
      </c>
      <c r="AB101" s="28">
        <f>HLOOKUP(VLOOKUP($A101,Sheet!$A$7:$DG$148,'TN01-04'!AB$11,0),$H$1:$T$2,2,1)</f>
        <v>1</v>
      </c>
      <c r="AC101" s="28">
        <f>HLOOKUP(VLOOKUP($A101,Sheet!$A$7:$DG$148,'TN01-04'!AC$11,0),$H$1:$T$2,2,1)</f>
        <v>2</v>
      </c>
      <c r="AD101" s="28">
        <f>HLOOKUP(VLOOKUP($A101,Sheet!$A$7:$DG$148,'TN01-04'!AD$11,0),$H$1:$T$2,2,1)</f>
        <v>2.33</v>
      </c>
      <c r="AE101" s="28" t="str">
        <f>HLOOKUP(VLOOKUP($A101,Sheet!$A$7:$DG$148,'TN01-04'!AE$11,0),$H$1:$T$2,2,1)</f>
        <v>X</v>
      </c>
      <c r="AF101" s="28">
        <f>HLOOKUP(VLOOKUP($A101,Sheet!$A$7:$DG$148,'TN01-04'!AF$11,0),$H$1:$T$2,2,1)</f>
        <v>2.65</v>
      </c>
      <c r="AG101" s="28">
        <f>HLOOKUP(VLOOKUP($A101,Sheet!$A$7:$DG$148,'TN01-04'!AG$11,0),$H$1:$T$2,2,1)</f>
        <v>1.65</v>
      </c>
      <c r="AH101" s="28">
        <f>HLOOKUP(VLOOKUP($A101,Sheet!$A$7:$DG$148,'TN01-04'!AH$11,0),$H$1:$T$2,2,1)</f>
        <v>1</v>
      </c>
      <c r="AI101" s="28" t="str">
        <f>HLOOKUP(VLOOKUP($A101,Sheet!$A$7:$DG$148,'TN01-04'!AI$11,0),$H$1:$T$2,2,1)</f>
        <v>X</v>
      </c>
      <c r="AJ101" s="28">
        <f>HLOOKUP(VLOOKUP($A101,Sheet!$A$7:$DG$148,'TN01-04'!AJ$11,0),$H$1:$T$2,2,1)</f>
        <v>2.33</v>
      </c>
      <c r="AK101" s="33">
        <f>IF(VLOOKUP($A101,Sheet!$A$7:$DG$148,'TN01-04'!AK$11,0)="","",VLOOKUP($A101,Sheet!$A$7:$DG$148,'TN01-04'!AK$11,0))</f>
        <v>47</v>
      </c>
      <c r="AL101" s="36">
        <f>IF(VLOOKUP($A101,Sheet!$A$7:$DG$148,'TN01-04'!AL$11,0)="","",VLOOKUP($A101,Sheet!$A$7:$DG$148,'TN01-04'!AL$11,0))</f>
        <v>4</v>
      </c>
      <c r="AM101" s="28">
        <f>HLOOKUP(VLOOKUP($A101,Sheet!$A$7:$DG$148,'TN01-04'!AM$11,0),$H$1:$T$2,2,1)</f>
        <v>3.33</v>
      </c>
      <c r="AN101" s="28">
        <f>HLOOKUP(VLOOKUP($A101,Sheet!$A$7:$DG$148,'TN01-04'!AN$11,0),$H$1:$T$2,2,1)</f>
        <v>3</v>
      </c>
      <c r="AO101" s="28">
        <f>HLOOKUP(VLOOKUP($A101,Sheet!$A$7:$DG$148,'TN01-04'!AO$11,0),$H$1:$T$2,2,1)</f>
        <v>0</v>
      </c>
      <c r="AP101" s="28">
        <f>HLOOKUP(VLOOKUP($A101,Sheet!$A$7:$DG$148,'TN01-04'!AP$11,0),$H$1:$T$2,2,1)</f>
        <v>0</v>
      </c>
      <c r="AQ101" s="28">
        <f>HLOOKUP(VLOOKUP($A101,Sheet!$A$7:$DG$148,'TN01-04'!AQ$11,0),$H$1:$T$2,2,1)</f>
        <v>1</v>
      </c>
      <c r="AR101" s="28">
        <f>HLOOKUP(VLOOKUP($A101,Sheet!$A$7:$DG$148,'TN01-04'!AR$11,0),$H$1:$T$2,2,1)</f>
        <v>0</v>
      </c>
      <c r="AS101" s="28">
        <f>HLOOKUP(VLOOKUP($A101,Sheet!$A$7:$DG$148,'TN01-04'!AS$11,0),$H$1:$T$2,2,1)</f>
        <v>0</v>
      </c>
      <c r="AT101" s="28">
        <f>HLOOKUP(VLOOKUP($A101,Sheet!$A$7:$DG$148,'TN01-04'!AT$11,0),$H$1:$T$2,2,1)</f>
        <v>0</v>
      </c>
      <c r="AU101" s="28">
        <f>HLOOKUP(VLOOKUP($A101,Sheet!$A$7:$DG$148,'TN01-04'!AU$11,0),$H$1:$T$2,2,1)</f>
        <v>1.65</v>
      </c>
      <c r="AV101" s="28">
        <f>HLOOKUP(VLOOKUP($A101,Sheet!$A$7:$DG$148,'TN01-04'!AV$11,0),$H$1:$T$2,2,1)</f>
        <v>0</v>
      </c>
      <c r="AW101" s="28">
        <f>HLOOKUP(VLOOKUP($A101,Sheet!$A$7:$DG$148,'TN01-04'!AW$11,0),$H$1:$T$2,2,1)</f>
        <v>0</v>
      </c>
      <c r="AX101" s="28">
        <f>HLOOKUP(VLOOKUP($A101,Sheet!$A$7:$DG$148,'TN01-04'!AX$11,0),$H$1:$T$2,2,1)</f>
        <v>0</v>
      </c>
      <c r="AY101" s="28">
        <f>HLOOKUP(VLOOKUP($A101,Sheet!$A$7:$DG$148,'TN01-04'!AY$11,0),$H$1:$T$2,2,1)</f>
        <v>0</v>
      </c>
      <c r="AZ101" s="28">
        <f>HLOOKUP(VLOOKUP($A101,Sheet!$A$7:$DG$148,'TN01-04'!AZ$11,0),$H$1:$T$2,2,1)</f>
        <v>0</v>
      </c>
      <c r="BA101" s="28">
        <f>HLOOKUP(VLOOKUP($A101,Sheet!$A$7:$DG$148,'TN01-04'!BA$11,0),$H$1:$T$2,2,1)</f>
        <v>1.65</v>
      </c>
      <c r="BB101" s="33">
        <f>IF(VLOOKUP($A101,Sheet!$A$7:$DG$148,'TN01-04'!BB$11,0)="","",VLOOKUP($A101,Sheet!$A$7:$DG$148,'TN01-04'!BB$11,0))</f>
        <v>5</v>
      </c>
      <c r="BC101" s="36">
        <f>IF(VLOOKUP($A101,Sheet!$A$7:$DG$148,'TN01-04'!BC$11,0)="","",VLOOKUP($A101,Sheet!$A$7:$DG$148,'TN01-04'!BC$11,0))</f>
        <v>0</v>
      </c>
      <c r="BD101" s="28">
        <f>HLOOKUP(VLOOKUP($A101,Sheet!$A$7:$DG$148,'TN01-04'!BD$11,0),$H$1:$T$2,2,1)</f>
        <v>1.65</v>
      </c>
      <c r="BE101" s="28">
        <f>HLOOKUP(VLOOKUP($A101,Sheet!$A$7:$DG$148,'TN01-04'!BE$11,0),$H$1:$T$2,2,1)</f>
        <v>1</v>
      </c>
      <c r="BF101" s="28">
        <f>HLOOKUP(VLOOKUP($A101,Sheet!$A$7:$DG$148,'TN01-04'!BF$11,0),$H$1:$T$2,2,1)</f>
        <v>2</v>
      </c>
      <c r="BG101" s="28">
        <f>HLOOKUP(VLOOKUP($A101,Sheet!$A$7:$DG$148,'TN01-04'!BG$11,0),$H$1:$T$2,2,1)</f>
        <v>3</v>
      </c>
      <c r="BH101" s="28">
        <f>HLOOKUP(VLOOKUP($A101,Sheet!$A$7:$DG$148,'TN01-04'!BH$11,0),$H$1:$T$2,2,1)</f>
        <v>1.65</v>
      </c>
      <c r="BI101" s="28">
        <f>HLOOKUP(VLOOKUP($A101,Sheet!$A$7:$DG$148,'TN01-04'!BI$11,0),$H$1:$T$2,2,1)</f>
        <v>1</v>
      </c>
      <c r="BJ101" s="28">
        <f>HLOOKUP(VLOOKUP($A101,Sheet!$A$7:$DG$148,'TN01-04'!BJ$11,0),$H$1:$T$2,2,1)</f>
        <v>2.33</v>
      </c>
      <c r="BK101" s="28">
        <f>HLOOKUP(VLOOKUP($A101,Sheet!$A$7:$DG$148,'TN01-04'!BK$11,0),$H$1:$T$2,2,1)</f>
        <v>1.65</v>
      </c>
      <c r="BL101" s="28">
        <f>HLOOKUP(VLOOKUP($A101,Sheet!$A$7:$DG$148,'TN01-04'!BL$11,0),$H$1:$T$2,2,1)</f>
        <v>1.65</v>
      </c>
      <c r="BM101" s="28">
        <f>HLOOKUP(VLOOKUP($A101,Sheet!$A$7:$DG$148,'TN01-04'!BM$11,0),$H$1:$T$2,2,1)</f>
        <v>2.65</v>
      </c>
      <c r="BN101" s="28">
        <f>HLOOKUP(VLOOKUP($A101,Sheet!$A$7:$DG$148,'TN01-04'!BN$11,0),$H$1:$T$2,2,1)</f>
        <v>2.65</v>
      </c>
      <c r="BO101" s="28" t="str">
        <f>HLOOKUP(VLOOKUP($A101,Sheet!$A$7:$DG$148,'TN01-04'!BO$11,0),$H$1:$T$2,2,1)</f>
        <v>X</v>
      </c>
      <c r="BP101" s="28">
        <f>HLOOKUP(VLOOKUP($A101,Sheet!$A$7:$DG$148,'TN01-04'!BP$11,0),$H$1:$T$2,2,1)</f>
        <v>1.65</v>
      </c>
      <c r="BQ101" s="28">
        <f>HLOOKUP(VLOOKUP($A101,Sheet!$A$7:$DG$148,'TN01-04'!BQ$11,0),$H$1:$T$2,2,1)</f>
        <v>0</v>
      </c>
      <c r="BR101" s="28">
        <f>HLOOKUP(VLOOKUP($A101,Sheet!$A$7:$DG$148,'TN01-04'!BR$11,0),$H$1:$T$2,2,1)</f>
        <v>2.65</v>
      </c>
      <c r="BS101" s="28">
        <f>HLOOKUP(VLOOKUP($A101,Sheet!$A$7:$DG$148,'TN01-04'!BS$11,0),$H$1:$T$2,2,1)</f>
        <v>2.33</v>
      </c>
      <c r="BT101" s="28">
        <f>HLOOKUP(VLOOKUP($A101,Sheet!$A$7:$DG$148,'TN01-04'!BT$11,0),$H$1:$T$2,2,1)</f>
        <v>1.65</v>
      </c>
      <c r="BU101" s="28">
        <f>HLOOKUP(VLOOKUP($A101,Sheet!$A$7:$DG$148,'TN01-04'!BU$11,0),$H$1:$T$2,2,1)</f>
        <v>1.65</v>
      </c>
      <c r="BV101" s="28">
        <f>HLOOKUP(VLOOKUP($A101,Sheet!$A$7:$DG$148,'TN01-04'!BV$11,0),$H$1:$T$2,2,1)</f>
        <v>1</v>
      </c>
      <c r="BW101" s="28">
        <f>HLOOKUP(VLOOKUP($A101,Sheet!$A$7:$DG$148,'TN01-04'!BW$11,0),$H$1:$T$2,2,1)</f>
        <v>2.65</v>
      </c>
      <c r="BX101" s="33">
        <f>IF(VLOOKUP($A101,Sheet!$A$7:$DG$148,'TN01-04'!BX$11,0)="","",VLOOKUP($A101,Sheet!$A$7:$DG$148,'TN01-04'!BX$11,0))</f>
        <v>48</v>
      </c>
      <c r="BY101" s="36">
        <f>IF(VLOOKUP($A101,Sheet!$A$7:$DG$148,'TN01-04'!BY$11,0)="","",VLOOKUP($A101,Sheet!$A$7:$DG$148,'TN01-04'!BY$11,0))</f>
        <v>2</v>
      </c>
      <c r="BZ101" s="28">
        <f>HLOOKUP(VLOOKUP($A101,Sheet!$A$7:$DG$148,'TN01-04'!BZ$11,0),$H$1:$T$2,2,1)</f>
        <v>3.33</v>
      </c>
      <c r="CA101" s="28">
        <f>HLOOKUP(VLOOKUP($A101,Sheet!$A$7:$DG$148,'TN01-04'!CA$11,0),$H$1:$T$2,2,1)</f>
        <v>0</v>
      </c>
      <c r="CB101" s="28">
        <f>HLOOKUP(VLOOKUP($A101,Sheet!$A$7:$DG$148,'TN01-04'!CB$11,0),$H$1:$T$2,2,1)</f>
        <v>1.65</v>
      </c>
      <c r="CC101" s="28">
        <f>HLOOKUP(VLOOKUP($A101,Sheet!$A$7:$DG$148,'TN01-04'!CC$11,0),$H$1:$T$2,2,1)</f>
        <v>0</v>
      </c>
      <c r="CD101" s="28">
        <f>HLOOKUP(VLOOKUP($A101,Sheet!$A$7:$DG$148,'TN01-04'!CD$11,0),$H$1:$T$2,2,1)</f>
        <v>1.65</v>
      </c>
      <c r="CE101" s="28">
        <f>HLOOKUP(VLOOKUP($A101,Sheet!$A$7:$DG$148,'TN01-04'!CE$11,0),$H$1:$T$2,2,1)</f>
        <v>0</v>
      </c>
      <c r="CF101" s="28">
        <f>HLOOKUP(VLOOKUP($A101,Sheet!$A$7:$DG$148,'TN01-04'!CF$11,0),$H$1:$T$2,2,1)</f>
        <v>2</v>
      </c>
      <c r="CG101" s="28">
        <f>HLOOKUP(VLOOKUP($A101,Sheet!$A$7:$DG$148,'TN01-04'!CG$11,0),$H$1:$T$2,2,1)</f>
        <v>1.65</v>
      </c>
      <c r="CH101" s="28">
        <f>HLOOKUP(VLOOKUP($A101,Sheet!$A$7:$DG$148,'TN01-04'!CH$11,0),$H$1:$T$2,2,1)</f>
        <v>0</v>
      </c>
      <c r="CI101" s="28">
        <f>HLOOKUP(VLOOKUP($A101,Sheet!$A$7:$DG$148,'TN01-04'!CI$11,0),$H$1:$T$2,2,1)</f>
        <v>1.65</v>
      </c>
      <c r="CJ101" s="28">
        <f>HLOOKUP(VLOOKUP($A101,Sheet!$A$7:$DG$148,'TN01-04'!CJ$11,0),$H$1:$T$2,2,1)</f>
        <v>0</v>
      </c>
      <c r="CK101" s="28">
        <f>HLOOKUP(VLOOKUP($A101,Sheet!$A$7:$DG$148,'TN01-04'!CK$11,0),$H$1:$T$2,2,1)</f>
        <v>0</v>
      </c>
      <c r="CL101" s="28">
        <f>HLOOKUP(VLOOKUP($A101,Sheet!$A$7:$DG$148,'TN01-04'!CL$11,0),$H$1:$T$2,2,1)</f>
        <v>0</v>
      </c>
      <c r="CM101" s="28">
        <f>HLOOKUP(VLOOKUP($A101,Sheet!$A$7:$DG$148,'TN01-04'!CM$11,0),$H$1:$T$2,2,1)</f>
        <v>0</v>
      </c>
      <c r="CN101" s="28">
        <f>HLOOKUP(VLOOKUP($A101,Sheet!$A$7:$DG$148,'TN01-04'!CN$11,0),$H$1:$T$2,2,1)</f>
        <v>1</v>
      </c>
      <c r="CO101" s="28">
        <f>HLOOKUP(VLOOKUP($A101,Sheet!$A$7:$DG$148,'TN01-04'!CO$11,0),$H$1:$T$2,2,1)</f>
        <v>2.33</v>
      </c>
      <c r="CP101" s="28">
        <f>HLOOKUP(VLOOKUP($A101,Sheet!$A$7:$DG$148,'TN01-04'!CP$11,0),$H$1:$T$2,2,1)</f>
        <v>2.33</v>
      </c>
      <c r="CQ101" s="28">
        <f>HLOOKUP(VLOOKUP($A101,Sheet!$A$7:$DG$148,'TN01-04'!CQ$11,0),$H$1:$T$2,2,1)</f>
        <v>2.33</v>
      </c>
      <c r="CR101" s="28">
        <f>HLOOKUP(VLOOKUP($A101,Sheet!$A$7:$DG$148,'TN01-04'!CR$11,0),$H$1:$T$2,2,1)</f>
        <v>1</v>
      </c>
      <c r="CS101" s="33">
        <f>IF(VLOOKUP($A101,Sheet!$A$7:$DG$148,'TN01-04'!CS$11,0)="","",VLOOKUP($A101,Sheet!$A$7:$DG$148,'TN01-04'!CS$11,0))</f>
        <v>24</v>
      </c>
      <c r="CT101" s="36">
        <f>IF(VLOOKUP($A101,Sheet!$A$7:$DG$148,'TN01-04'!CT$11,0)="","",VLOOKUP($A101,Sheet!$A$7:$DG$148,'TN01-04'!CT$11,0))</f>
        <v>3</v>
      </c>
      <c r="CU101" s="38">
        <f t="shared" si="11"/>
        <v>119</v>
      </c>
      <c r="CV101" s="38">
        <f t="shared" si="11"/>
        <v>9</v>
      </c>
      <c r="CW101" s="38">
        <f t="shared" si="12"/>
        <v>0</v>
      </c>
      <c r="CX101" s="38">
        <f t="shared" si="13"/>
        <v>128</v>
      </c>
      <c r="CY101" s="38">
        <f t="shared" si="14"/>
        <v>1.75</v>
      </c>
      <c r="CZ101" s="38"/>
      <c r="DA101" s="28">
        <f>HLOOKUP(VLOOKUP($A101,Sheet!$A$7:$DG$148,'TN01-04'!DA$11,0),$H$1:$T$2,2,1)</f>
        <v>0</v>
      </c>
      <c r="DB101" s="28">
        <f>HLOOKUP(VLOOKUP($A101,Sheet!$A$7:$DG$148,'TN01-04'!DB$11,0),$H$1:$T$2,2,1)</f>
        <v>0</v>
      </c>
      <c r="DC101" s="28">
        <f>HLOOKUP(VLOOKUP($A101,Sheet!$A$7:$DG$148,'TN01-04'!DC$11,0),$H$1:$T$2,2,1)</f>
        <v>0</v>
      </c>
      <c r="DD101" s="28">
        <f>HLOOKUP(VLOOKUP($A101,Sheet!$A$7:$DG$148,'TN01-04'!DD$11,0),$H$1:$T$2,2,1)</f>
        <v>0</v>
      </c>
      <c r="DE101" s="38"/>
      <c r="DF101" s="38">
        <f t="shared" si="15"/>
        <v>0</v>
      </c>
      <c r="DG101" s="38"/>
      <c r="DH101" s="33">
        <f>IF(VLOOKUP($A101,Sheet!$A$7:$DG$148,'TN01-04'!DH$11,0)="","",VLOOKUP($A101,Sheet!$A$7:$DG$148,'TN01-04'!DH$11,0))</f>
        <v>0</v>
      </c>
      <c r="DI101" s="36">
        <f>IF(VLOOKUP($A101,Sheet!$A$7:$DG$148,'TN01-04'!DI$11,0)="","",VLOOKUP($A101,Sheet!$A$7:$DG$148,'TN01-04'!DI$11,0))</f>
        <v>5</v>
      </c>
      <c r="DJ101" s="38">
        <f t="shared" si="16"/>
        <v>119</v>
      </c>
      <c r="DK101" s="38">
        <f t="shared" si="17"/>
        <v>14</v>
      </c>
      <c r="DL101" s="38">
        <f t="shared" si="18"/>
        <v>1.68</v>
      </c>
      <c r="DM101" s="38"/>
      <c r="DN101" s="33">
        <f>IF(VLOOKUP($A101,Sheet!$A$7:$DG$148,'TN01-04'!DN$11,0)="","",VLOOKUP($A101,Sheet!$A$7:$DG$148,'TN01-04'!DN$11,0))</f>
        <v>124</v>
      </c>
      <c r="DO101" s="36">
        <f>IF(VLOOKUP($A101,Sheet!$A$7:$DG$148,'TN01-04'!DO$11,0)="","",VLOOKUP($A101,Sheet!$A$7:$DG$148,'TN01-04'!DO$11,0))</f>
        <v>14</v>
      </c>
      <c r="DP101" s="28">
        <f>IF(VLOOKUP($A101,Sheet!$A$7:$DG$148,'TN01-04'!DP$11,0)="","",VLOOKUP($A101,Sheet!$A$7:$DG$148,'TN01-04'!DP$11,0))</f>
        <v>137</v>
      </c>
      <c r="DQ101" s="28">
        <f>IF(VLOOKUP($A101,Sheet!$A$7:$DG$148,'TN01-04'!DQ$11,0)="","",VLOOKUP($A101,Sheet!$A$7:$DG$148,'TN01-04'!DQ$11,0))</f>
        <v>126</v>
      </c>
      <c r="DR101" s="28">
        <f>IF(VLOOKUP($A101,Sheet!$A$7:$DG$148,'TN01-04'!DR$11,0)="","",VLOOKUP($A101,Sheet!$A$7:$DG$148,'TN01-04'!DR$11,0))</f>
        <v>5.38</v>
      </c>
      <c r="DS101" s="28">
        <f>IF(VLOOKUP($A101,Sheet!$A$7:$DG$148,'TN01-04'!DS$11,0)="","",VLOOKUP($A101,Sheet!$A$7:$DG$148,'TN01-04'!DS$11,0))</f>
        <v>1.85</v>
      </c>
      <c r="DT101" s="28" t="str">
        <f>IF(VLOOKUP($A101,Sheet!$A$7:$DG$148,'TN01-04'!DT$11,0)="","",VLOOKUP($A101,Sheet!$A$7:$DG$148,'TN01-04'!DT$11,0))</f>
        <v>MGT 296</v>
      </c>
      <c r="DU101" s="42">
        <f t="shared" si="19"/>
        <v>7.03125E-2</v>
      </c>
    </row>
    <row r="102" spans="1:125" ht="15.95" customHeight="1" x14ac:dyDescent="0.2">
      <c r="A102" s="25">
        <v>2220716951</v>
      </c>
      <c r="B102" s="26" t="s">
        <v>10</v>
      </c>
      <c r="C102" s="26" t="s">
        <v>48</v>
      </c>
      <c r="D102" s="26" t="s">
        <v>166</v>
      </c>
      <c r="E102" s="27">
        <v>35577</v>
      </c>
      <c r="F102" s="26" t="s">
        <v>209</v>
      </c>
      <c r="G102" s="26" t="s">
        <v>212</v>
      </c>
      <c r="H102" s="28">
        <f>HLOOKUP(VLOOKUP($A102,Sheet!$A$7:$DG$148,'TN01-04'!H$11,0),$H$1:$T$2,2,1)</f>
        <v>3.65</v>
      </c>
      <c r="I102" s="28">
        <f>HLOOKUP(VLOOKUP($A102,Sheet!$A$7:$DG$148,'TN01-04'!I$11,0),$H$1:$T$2,2,1)</f>
        <v>2.65</v>
      </c>
      <c r="J102" s="28">
        <f>HLOOKUP(VLOOKUP($A102,Sheet!$A$7:$DG$148,'TN01-04'!J$11,0),$H$1:$T$2,2,1)</f>
        <v>3.33</v>
      </c>
      <c r="K102" s="28">
        <f>HLOOKUP(VLOOKUP($A102,Sheet!$A$7:$DG$148,'TN01-04'!K$11,0),$H$1:$T$2,2,1)</f>
        <v>2.65</v>
      </c>
      <c r="L102" s="28">
        <f>HLOOKUP(VLOOKUP($A102,Sheet!$A$7:$DG$148,'TN01-04'!L$11,0),$H$1:$T$2,2,1)</f>
        <v>2</v>
      </c>
      <c r="M102" s="28">
        <f>HLOOKUP(VLOOKUP($A102,Sheet!$A$7:$DG$148,'TN01-04'!M$11,0),$H$1:$T$2,2,1)</f>
        <v>2</v>
      </c>
      <c r="N102" s="28">
        <f>HLOOKUP(VLOOKUP($A102,Sheet!$A$7:$DG$148,'TN01-04'!N$11,0),$H$1:$T$2,2,1)</f>
        <v>2</v>
      </c>
      <c r="O102" s="28">
        <f>HLOOKUP(VLOOKUP($A102,Sheet!$A$7:$DG$148,'TN01-04'!O$11,0),$H$1:$T$2,2,1)</f>
        <v>0</v>
      </c>
      <c r="P102" s="28">
        <f>HLOOKUP(VLOOKUP($A102,Sheet!$A$7:$DG$148,'TN01-04'!P$11,0),$H$1:$T$2,2,1)</f>
        <v>2.65</v>
      </c>
      <c r="Q102" s="28">
        <f>HLOOKUP(VLOOKUP($A102,Sheet!$A$7:$DG$148,'TN01-04'!Q$11,0),$H$1:$T$2,2,1)</f>
        <v>0</v>
      </c>
      <c r="R102" s="28">
        <f>HLOOKUP(VLOOKUP($A102,Sheet!$A$7:$DG$148,'TN01-04'!R$11,0),$H$1:$T$2,2,1)</f>
        <v>0</v>
      </c>
      <c r="S102" s="28">
        <f>HLOOKUP(VLOOKUP($A102,Sheet!$A$7:$DG$148,'TN01-04'!S$11,0),$H$1:$T$2,2,1)</f>
        <v>0</v>
      </c>
      <c r="T102" s="28">
        <f>HLOOKUP(VLOOKUP($A102,Sheet!$A$7:$DG$148,'TN01-04'!T$11,0),$H$1:$T$2,2,1)</f>
        <v>0</v>
      </c>
      <c r="U102" s="28">
        <f>HLOOKUP(VLOOKUP($A102,Sheet!$A$7:$DG$148,'TN01-04'!U$11,0),$H$1:$T$2,2,1)</f>
        <v>3.65</v>
      </c>
      <c r="V102" s="28">
        <f>HLOOKUP(VLOOKUP($A102,Sheet!$A$7:$DG$148,'TN01-04'!V$11,0),$H$1:$T$2,2,1)</f>
        <v>2.65</v>
      </c>
      <c r="W102" s="28">
        <f>HLOOKUP(VLOOKUP($A102,Sheet!$A$7:$DG$148,'TN01-04'!W$11,0),$H$1:$T$2,2,1)</f>
        <v>3.65</v>
      </c>
      <c r="X102" s="28">
        <f>HLOOKUP(VLOOKUP($A102,Sheet!$A$7:$DG$148,'TN01-04'!X$11,0),$H$1:$T$2,2,1)</f>
        <v>3.65</v>
      </c>
      <c r="Y102" s="28">
        <f>HLOOKUP(VLOOKUP($A102,Sheet!$A$7:$DG$148,'TN01-04'!Y$11,0),$H$1:$T$2,2,1)</f>
        <v>3</v>
      </c>
      <c r="Z102" s="28">
        <f>HLOOKUP(VLOOKUP($A102,Sheet!$A$7:$DG$148,'TN01-04'!Z$11,0),$H$1:$T$2,2,1)</f>
        <v>2.33</v>
      </c>
      <c r="AA102" s="28">
        <f>HLOOKUP(VLOOKUP($A102,Sheet!$A$7:$DG$148,'TN01-04'!AA$11,0),$H$1:$T$2,2,1)</f>
        <v>3</v>
      </c>
      <c r="AB102" s="28">
        <f>HLOOKUP(VLOOKUP($A102,Sheet!$A$7:$DG$148,'TN01-04'!AB$11,0),$H$1:$T$2,2,1)</f>
        <v>3.65</v>
      </c>
      <c r="AC102" s="28">
        <f>HLOOKUP(VLOOKUP($A102,Sheet!$A$7:$DG$148,'TN01-04'!AC$11,0),$H$1:$T$2,2,1)</f>
        <v>2.65</v>
      </c>
      <c r="AD102" s="28">
        <f>HLOOKUP(VLOOKUP($A102,Sheet!$A$7:$DG$148,'TN01-04'!AD$11,0),$H$1:$T$2,2,1)</f>
        <v>2</v>
      </c>
      <c r="AE102" s="28">
        <f>HLOOKUP(VLOOKUP($A102,Sheet!$A$7:$DG$148,'TN01-04'!AE$11,0),$H$1:$T$2,2,1)</f>
        <v>2</v>
      </c>
      <c r="AF102" s="28">
        <f>HLOOKUP(VLOOKUP($A102,Sheet!$A$7:$DG$148,'TN01-04'!AF$11,0),$H$1:$T$2,2,1)</f>
        <v>3</v>
      </c>
      <c r="AG102" s="28">
        <f>HLOOKUP(VLOOKUP($A102,Sheet!$A$7:$DG$148,'TN01-04'!AG$11,0),$H$1:$T$2,2,1)</f>
        <v>1.65</v>
      </c>
      <c r="AH102" s="28">
        <f>HLOOKUP(VLOOKUP($A102,Sheet!$A$7:$DG$148,'TN01-04'!AH$11,0),$H$1:$T$2,2,1)</f>
        <v>2</v>
      </c>
      <c r="AI102" s="28">
        <f>HLOOKUP(VLOOKUP($A102,Sheet!$A$7:$DG$148,'TN01-04'!AI$11,0),$H$1:$T$2,2,1)</f>
        <v>2.33</v>
      </c>
      <c r="AJ102" s="28">
        <f>HLOOKUP(VLOOKUP($A102,Sheet!$A$7:$DG$148,'TN01-04'!AJ$11,0),$H$1:$T$2,2,1)</f>
        <v>2</v>
      </c>
      <c r="AK102" s="33">
        <f>IF(VLOOKUP($A102,Sheet!$A$7:$DG$148,'TN01-04'!AK$11,0)="","",VLOOKUP($A102,Sheet!$A$7:$DG$148,'TN01-04'!AK$11,0))</f>
        <v>51</v>
      </c>
      <c r="AL102" s="36">
        <f>IF(VLOOKUP($A102,Sheet!$A$7:$DG$148,'TN01-04'!AL$11,0)="","",VLOOKUP($A102,Sheet!$A$7:$DG$148,'TN01-04'!AL$11,0))</f>
        <v>0</v>
      </c>
      <c r="AM102" s="28">
        <f>HLOOKUP(VLOOKUP($A102,Sheet!$A$7:$DG$148,'TN01-04'!AM$11,0),$H$1:$T$2,2,1)</f>
        <v>2.65</v>
      </c>
      <c r="AN102" s="28">
        <f>HLOOKUP(VLOOKUP($A102,Sheet!$A$7:$DG$148,'TN01-04'!AN$11,0),$H$1:$T$2,2,1)</f>
        <v>3.33</v>
      </c>
      <c r="AO102" s="28">
        <f>HLOOKUP(VLOOKUP($A102,Sheet!$A$7:$DG$148,'TN01-04'!AO$11,0),$H$1:$T$2,2,1)</f>
        <v>0</v>
      </c>
      <c r="AP102" s="28">
        <f>HLOOKUP(VLOOKUP($A102,Sheet!$A$7:$DG$148,'TN01-04'!AP$11,0),$H$1:$T$2,2,1)</f>
        <v>0</v>
      </c>
      <c r="AQ102" s="28">
        <f>HLOOKUP(VLOOKUP($A102,Sheet!$A$7:$DG$148,'TN01-04'!AQ$11,0),$H$1:$T$2,2,1)</f>
        <v>0</v>
      </c>
      <c r="AR102" s="28">
        <f>HLOOKUP(VLOOKUP($A102,Sheet!$A$7:$DG$148,'TN01-04'!AR$11,0),$H$1:$T$2,2,1)</f>
        <v>0</v>
      </c>
      <c r="AS102" s="28">
        <f>HLOOKUP(VLOOKUP($A102,Sheet!$A$7:$DG$148,'TN01-04'!AS$11,0),$H$1:$T$2,2,1)</f>
        <v>2.33</v>
      </c>
      <c r="AT102" s="28">
        <f>HLOOKUP(VLOOKUP($A102,Sheet!$A$7:$DG$148,'TN01-04'!AT$11,0),$H$1:$T$2,2,1)</f>
        <v>0</v>
      </c>
      <c r="AU102" s="28">
        <f>HLOOKUP(VLOOKUP($A102,Sheet!$A$7:$DG$148,'TN01-04'!AU$11,0),$H$1:$T$2,2,1)</f>
        <v>0</v>
      </c>
      <c r="AV102" s="28">
        <f>HLOOKUP(VLOOKUP($A102,Sheet!$A$7:$DG$148,'TN01-04'!AV$11,0),$H$1:$T$2,2,1)</f>
        <v>0</v>
      </c>
      <c r="AW102" s="28">
        <f>HLOOKUP(VLOOKUP($A102,Sheet!$A$7:$DG$148,'TN01-04'!AW$11,0),$H$1:$T$2,2,1)</f>
        <v>0</v>
      </c>
      <c r="AX102" s="28">
        <f>HLOOKUP(VLOOKUP($A102,Sheet!$A$7:$DG$148,'TN01-04'!AX$11,0),$H$1:$T$2,2,1)</f>
        <v>0</v>
      </c>
      <c r="AY102" s="28">
        <f>HLOOKUP(VLOOKUP($A102,Sheet!$A$7:$DG$148,'TN01-04'!AY$11,0),$H$1:$T$2,2,1)</f>
        <v>0</v>
      </c>
      <c r="AZ102" s="28">
        <f>HLOOKUP(VLOOKUP($A102,Sheet!$A$7:$DG$148,'TN01-04'!AZ$11,0),$H$1:$T$2,2,1)</f>
        <v>2.65</v>
      </c>
      <c r="BA102" s="28">
        <f>HLOOKUP(VLOOKUP($A102,Sheet!$A$7:$DG$148,'TN01-04'!BA$11,0),$H$1:$T$2,2,1)</f>
        <v>2.65</v>
      </c>
      <c r="BB102" s="33">
        <f>IF(VLOOKUP($A102,Sheet!$A$7:$DG$148,'TN01-04'!BB$11,0)="","",VLOOKUP($A102,Sheet!$A$7:$DG$148,'TN01-04'!BB$11,0))</f>
        <v>5</v>
      </c>
      <c r="BC102" s="36">
        <f>IF(VLOOKUP($A102,Sheet!$A$7:$DG$148,'TN01-04'!BC$11,0)="","",VLOOKUP($A102,Sheet!$A$7:$DG$148,'TN01-04'!BC$11,0))</f>
        <v>0</v>
      </c>
      <c r="BD102" s="28">
        <f>HLOOKUP(VLOOKUP($A102,Sheet!$A$7:$DG$148,'TN01-04'!BD$11,0),$H$1:$T$2,2,1)</f>
        <v>1.65</v>
      </c>
      <c r="BE102" s="28">
        <f>HLOOKUP(VLOOKUP($A102,Sheet!$A$7:$DG$148,'TN01-04'!BE$11,0),$H$1:$T$2,2,1)</f>
        <v>2</v>
      </c>
      <c r="BF102" s="28">
        <f>HLOOKUP(VLOOKUP($A102,Sheet!$A$7:$DG$148,'TN01-04'!BF$11,0),$H$1:$T$2,2,1)</f>
        <v>3.33</v>
      </c>
      <c r="BG102" s="28">
        <f>HLOOKUP(VLOOKUP($A102,Sheet!$A$7:$DG$148,'TN01-04'!BG$11,0),$H$1:$T$2,2,1)</f>
        <v>2.65</v>
      </c>
      <c r="BH102" s="28">
        <f>HLOOKUP(VLOOKUP($A102,Sheet!$A$7:$DG$148,'TN01-04'!BH$11,0),$H$1:$T$2,2,1)</f>
        <v>2.33</v>
      </c>
      <c r="BI102" s="28">
        <f>HLOOKUP(VLOOKUP($A102,Sheet!$A$7:$DG$148,'TN01-04'!BI$11,0),$H$1:$T$2,2,1)</f>
        <v>1.65</v>
      </c>
      <c r="BJ102" s="28">
        <f>HLOOKUP(VLOOKUP($A102,Sheet!$A$7:$DG$148,'TN01-04'!BJ$11,0),$H$1:$T$2,2,1)</f>
        <v>2.65</v>
      </c>
      <c r="BK102" s="28">
        <f>HLOOKUP(VLOOKUP($A102,Sheet!$A$7:$DG$148,'TN01-04'!BK$11,0),$H$1:$T$2,2,1)</f>
        <v>2.33</v>
      </c>
      <c r="BL102" s="28">
        <f>HLOOKUP(VLOOKUP($A102,Sheet!$A$7:$DG$148,'TN01-04'!BL$11,0),$H$1:$T$2,2,1)</f>
        <v>2.33</v>
      </c>
      <c r="BM102" s="28">
        <f>HLOOKUP(VLOOKUP($A102,Sheet!$A$7:$DG$148,'TN01-04'!BM$11,0),$H$1:$T$2,2,1)</f>
        <v>1.65</v>
      </c>
      <c r="BN102" s="28">
        <f>HLOOKUP(VLOOKUP($A102,Sheet!$A$7:$DG$148,'TN01-04'!BN$11,0),$H$1:$T$2,2,1)</f>
        <v>1.65</v>
      </c>
      <c r="BO102" s="28">
        <f>HLOOKUP(VLOOKUP($A102,Sheet!$A$7:$DG$148,'TN01-04'!BO$11,0),$H$1:$T$2,2,1)</f>
        <v>2</v>
      </c>
      <c r="BP102" s="28">
        <f>HLOOKUP(VLOOKUP($A102,Sheet!$A$7:$DG$148,'TN01-04'!BP$11,0),$H$1:$T$2,2,1)</f>
        <v>1.65</v>
      </c>
      <c r="BQ102" s="28">
        <f>HLOOKUP(VLOOKUP($A102,Sheet!$A$7:$DG$148,'TN01-04'!BQ$11,0),$H$1:$T$2,2,1)</f>
        <v>0</v>
      </c>
      <c r="BR102" s="28">
        <f>HLOOKUP(VLOOKUP($A102,Sheet!$A$7:$DG$148,'TN01-04'!BR$11,0),$H$1:$T$2,2,1)</f>
        <v>4</v>
      </c>
      <c r="BS102" s="28">
        <f>HLOOKUP(VLOOKUP($A102,Sheet!$A$7:$DG$148,'TN01-04'!BS$11,0),$H$1:$T$2,2,1)</f>
        <v>2.65</v>
      </c>
      <c r="BT102" s="28">
        <f>HLOOKUP(VLOOKUP($A102,Sheet!$A$7:$DG$148,'TN01-04'!BT$11,0),$H$1:$T$2,2,1)</f>
        <v>2</v>
      </c>
      <c r="BU102" s="28">
        <f>HLOOKUP(VLOOKUP($A102,Sheet!$A$7:$DG$148,'TN01-04'!BU$11,0),$H$1:$T$2,2,1)</f>
        <v>2</v>
      </c>
      <c r="BV102" s="28">
        <f>HLOOKUP(VLOOKUP($A102,Sheet!$A$7:$DG$148,'TN01-04'!BV$11,0),$H$1:$T$2,2,1)</f>
        <v>3.65</v>
      </c>
      <c r="BW102" s="28">
        <f>HLOOKUP(VLOOKUP($A102,Sheet!$A$7:$DG$148,'TN01-04'!BW$11,0),$H$1:$T$2,2,1)</f>
        <v>4</v>
      </c>
      <c r="BX102" s="33">
        <f>IF(VLOOKUP($A102,Sheet!$A$7:$DG$148,'TN01-04'!BX$11,0)="","",VLOOKUP($A102,Sheet!$A$7:$DG$148,'TN01-04'!BX$11,0))</f>
        <v>50</v>
      </c>
      <c r="BY102" s="36">
        <f>IF(VLOOKUP($A102,Sheet!$A$7:$DG$148,'TN01-04'!BY$11,0)="","",VLOOKUP($A102,Sheet!$A$7:$DG$148,'TN01-04'!BY$11,0))</f>
        <v>0</v>
      </c>
      <c r="BZ102" s="28">
        <f>HLOOKUP(VLOOKUP($A102,Sheet!$A$7:$DG$148,'TN01-04'!BZ$11,0),$H$1:$T$2,2,1)</f>
        <v>0</v>
      </c>
      <c r="CA102" s="28">
        <f>HLOOKUP(VLOOKUP($A102,Sheet!$A$7:$DG$148,'TN01-04'!CA$11,0),$H$1:$T$2,2,1)</f>
        <v>2.65</v>
      </c>
      <c r="CB102" s="28">
        <f>HLOOKUP(VLOOKUP($A102,Sheet!$A$7:$DG$148,'TN01-04'!CB$11,0),$H$1:$T$2,2,1)</f>
        <v>3</v>
      </c>
      <c r="CC102" s="28">
        <f>HLOOKUP(VLOOKUP($A102,Sheet!$A$7:$DG$148,'TN01-04'!CC$11,0),$H$1:$T$2,2,1)</f>
        <v>0</v>
      </c>
      <c r="CD102" s="28">
        <f>HLOOKUP(VLOOKUP($A102,Sheet!$A$7:$DG$148,'TN01-04'!CD$11,0),$H$1:$T$2,2,1)</f>
        <v>3.33</v>
      </c>
      <c r="CE102" s="28">
        <f>HLOOKUP(VLOOKUP($A102,Sheet!$A$7:$DG$148,'TN01-04'!CE$11,0),$H$1:$T$2,2,1)</f>
        <v>3</v>
      </c>
      <c r="CF102" s="28">
        <f>HLOOKUP(VLOOKUP($A102,Sheet!$A$7:$DG$148,'TN01-04'!CF$11,0),$H$1:$T$2,2,1)</f>
        <v>3.33</v>
      </c>
      <c r="CG102" s="28">
        <f>HLOOKUP(VLOOKUP($A102,Sheet!$A$7:$DG$148,'TN01-04'!CG$11,0),$H$1:$T$2,2,1)</f>
        <v>3.33</v>
      </c>
      <c r="CH102" s="28">
        <f>HLOOKUP(VLOOKUP($A102,Sheet!$A$7:$DG$148,'TN01-04'!CH$11,0),$H$1:$T$2,2,1)</f>
        <v>0</v>
      </c>
      <c r="CI102" s="28">
        <f>HLOOKUP(VLOOKUP($A102,Sheet!$A$7:$DG$148,'TN01-04'!CI$11,0),$H$1:$T$2,2,1)</f>
        <v>2.33</v>
      </c>
      <c r="CJ102" s="28">
        <f>HLOOKUP(VLOOKUP($A102,Sheet!$A$7:$DG$148,'TN01-04'!CJ$11,0),$H$1:$T$2,2,1)</f>
        <v>0</v>
      </c>
      <c r="CK102" s="28">
        <f>HLOOKUP(VLOOKUP($A102,Sheet!$A$7:$DG$148,'TN01-04'!CK$11,0),$H$1:$T$2,2,1)</f>
        <v>0</v>
      </c>
      <c r="CL102" s="28">
        <f>HLOOKUP(VLOOKUP($A102,Sheet!$A$7:$DG$148,'TN01-04'!CL$11,0),$H$1:$T$2,2,1)</f>
        <v>0</v>
      </c>
      <c r="CM102" s="28">
        <f>HLOOKUP(VLOOKUP($A102,Sheet!$A$7:$DG$148,'TN01-04'!CM$11,0),$H$1:$T$2,2,1)</f>
        <v>0</v>
      </c>
      <c r="CN102" s="28">
        <f>HLOOKUP(VLOOKUP($A102,Sheet!$A$7:$DG$148,'TN01-04'!CN$11,0),$H$1:$T$2,2,1)</f>
        <v>2</v>
      </c>
      <c r="CO102" s="28">
        <f>HLOOKUP(VLOOKUP($A102,Sheet!$A$7:$DG$148,'TN01-04'!CO$11,0),$H$1:$T$2,2,1)</f>
        <v>2.65</v>
      </c>
      <c r="CP102" s="28">
        <f>HLOOKUP(VLOOKUP($A102,Sheet!$A$7:$DG$148,'TN01-04'!CP$11,0),$H$1:$T$2,2,1)</f>
        <v>2.65</v>
      </c>
      <c r="CQ102" s="28">
        <f>HLOOKUP(VLOOKUP($A102,Sheet!$A$7:$DG$148,'TN01-04'!CQ$11,0),$H$1:$T$2,2,1)</f>
        <v>3</v>
      </c>
      <c r="CR102" s="28">
        <f>HLOOKUP(VLOOKUP($A102,Sheet!$A$7:$DG$148,'TN01-04'!CR$11,0),$H$1:$T$2,2,1)</f>
        <v>3.33</v>
      </c>
      <c r="CS102" s="33">
        <f>IF(VLOOKUP($A102,Sheet!$A$7:$DG$148,'TN01-04'!CS$11,0)="","",VLOOKUP($A102,Sheet!$A$7:$DG$148,'TN01-04'!CS$11,0))</f>
        <v>27</v>
      </c>
      <c r="CT102" s="36">
        <f>IF(VLOOKUP($A102,Sheet!$A$7:$DG$148,'TN01-04'!CT$11,0)="","",VLOOKUP($A102,Sheet!$A$7:$DG$148,'TN01-04'!CT$11,0))</f>
        <v>0</v>
      </c>
      <c r="CU102" s="38">
        <f t="shared" si="11"/>
        <v>128</v>
      </c>
      <c r="CV102" s="38">
        <f t="shared" si="11"/>
        <v>0</v>
      </c>
      <c r="CW102" s="38">
        <f t="shared" si="12"/>
        <v>0</v>
      </c>
      <c r="CX102" s="38">
        <f t="shared" si="13"/>
        <v>128</v>
      </c>
      <c r="CY102" s="38">
        <f t="shared" si="14"/>
        <v>2.57</v>
      </c>
      <c r="CZ102" s="38"/>
      <c r="DA102" s="28">
        <f>HLOOKUP(VLOOKUP($A102,Sheet!$A$7:$DG$148,'TN01-04'!DA$11,0),$H$1:$T$2,2,1)</f>
        <v>0</v>
      </c>
      <c r="DB102" s="28">
        <f>HLOOKUP(VLOOKUP($A102,Sheet!$A$7:$DG$148,'TN01-04'!DB$11,0),$H$1:$T$2,2,1)</f>
        <v>0</v>
      </c>
      <c r="DC102" s="28">
        <f>HLOOKUP(VLOOKUP($A102,Sheet!$A$7:$DG$148,'TN01-04'!DC$11,0),$H$1:$T$2,2,1)</f>
        <v>3.65</v>
      </c>
      <c r="DD102" s="28">
        <f>HLOOKUP(VLOOKUP($A102,Sheet!$A$7:$DG$148,'TN01-04'!DD$11,0),$H$1:$T$2,2,1)</f>
        <v>0</v>
      </c>
      <c r="DE102" s="38"/>
      <c r="DF102" s="38">
        <f t="shared" si="15"/>
        <v>3.65</v>
      </c>
      <c r="DG102" s="38"/>
      <c r="DH102" s="33">
        <f>IF(VLOOKUP($A102,Sheet!$A$7:$DG$148,'TN01-04'!DH$11,0)="","",VLOOKUP($A102,Sheet!$A$7:$DG$148,'TN01-04'!DH$11,0))</f>
        <v>5</v>
      </c>
      <c r="DI102" s="36">
        <f>IF(VLOOKUP($A102,Sheet!$A$7:$DG$148,'TN01-04'!DI$11,0)="","",VLOOKUP($A102,Sheet!$A$7:$DG$148,'TN01-04'!DI$11,0))</f>
        <v>0</v>
      </c>
      <c r="DJ102" s="38">
        <f t="shared" si="16"/>
        <v>133</v>
      </c>
      <c r="DK102" s="38">
        <f t="shared" si="17"/>
        <v>0</v>
      </c>
      <c r="DL102" s="38">
        <f t="shared" si="18"/>
        <v>2.61</v>
      </c>
      <c r="DM102" s="38"/>
      <c r="DN102" s="33">
        <f>IF(VLOOKUP($A102,Sheet!$A$7:$DG$148,'TN01-04'!DN$11,0)="","",VLOOKUP($A102,Sheet!$A$7:$DG$148,'TN01-04'!DN$11,0))</f>
        <v>138</v>
      </c>
      <c r="DO102" s="36">
        <f>IF(VLOOKUP($A102,Sheet!$A$7:$DG$148,'TN01-04'!DO$11,0)="","",VLOOKUP($A102,Sheet!$A$7:$DG$148,'TN01-04'!DO$11,0))</f>
        <v>0</v>
      </c>
      <c r="DP102" s="28">
        <f>IF(VLOOKUP($A102,Sheet!$A$7:$DG$148,'TN01-04'!DP$11,0)="","",VLOOKUP($A102,Sheet!$A$7:$DG$148,'TN01-04'!DP$11,0))</f>
        <v>137</v>
      </c>
      <c r="DQ102" s="28">
        <f>IF(VLOOKUP($A102,Sheet!$A$7:$DG$148,'TN01-04'!DQ$11,0)="","",VLOOKUP($A102,Sheet!$A$7:$DG$148,'TN01-04'!DQ$11,0))</f>
        <v>138</v>
      </c>
      <c r="DR102" s="28">
        <f>IF(VLOOKUP($A102,Sheet!$A$7:$DG$148,'TN01-04'!DR$11,0)="","",VLOOKUP($A102,Sheet!$A$7:$DG$148,'TN01-04'!DR$11,0))</f>
        <v>6.61</v>
      </c>
      <c r="DS102" s="28">
        <f>IF(VLOOKUP($A102,Sheet!$A$7:$DG$148,'TN01-04'!DS$11,0)="","",VLOOKUP($A102,Sheet!$A$7:$DG$148,'TN01-04'!DS$11,0))</f>
        <v>2.61</v>
      </c>
      <c r="DT102" s="28" t="str">
        <f>IF(VLOOKUP($A102,Sheet!$A$7:$DG$148,'TN01-04'!DT$11,0)="","",VLOOKUP($A102,Sheet!$A$7:$DG$148,'TN01-04'!DT$11,0))</f>
        <v/>
      </c>
      <c r="DU102" s="42">
        <f t="shared" si="19"/>
        <v>0</v>
      </c>
    </row>
    <row r="103" spans="1:125" ht="15.95" customHeight="1" x14ac:dyDescent="0.2">
      <c r="A103" s="25">
        <v>2220727362</v>
      </c>
      <c r="B103" s="26" t="s">
        <v>7</v>
      </c>
      <c r="C103" s="26" t="s">
        <v>48</v>
      </c>
      <c r="D103" s="26" t="s">
        <v>166</v>
      </c>
      <c r="E103" s="27">
        <v>35903</v>
      </c>
      <c r="F103" s="26" t="s">
        <v>209</v>
      </c>
      <c r="G103" s="26" t="s">
        <v>212</v>
      </c>
      <c r="H103" s="28">
        <f>HLOOKUP(VLOOKUP($A103,Sheet!$A$7:$DG$148,'TN01-04'!H$11,0),$H$1:$T$2,2,1)</f>
        <v>4</v>
      </c>
      <c r="I103" s="28">
        <f>HLOOKUP(VLOOKUP($A103,Sheet!$A$7:$DG$148,'TN01-04'!I$11,0),$H$1:$T$2,2,1)</f>
        <v>2.65</v>
      </c>
      <c r="J103" s="28">
        <f>HLOOKUP(VLOOKUP($A103,Sheet!$A$7:$DG$148,'TN01-04'!J$11,0),$H$1:$T$2,2,1)</f>
        <v>3.33</v>
      </c>
      <c r="K103" s="28">
        <f>HLOOKUP(VLOOKUP($A103,Sheet!$A$7:$DG$148,'TN01-04'!K$11,0),$H$1:$T$2,2,1)</f>
        <v>3.33</v>
      </c>
      <c r="L103" s="28">
        <f>HLOOKUP(VLOOKUP($A103,Sheet!$A$7:$DG$148,'TN01-04'!L$11,0),$H$1:$T$2,2,1)</f>
        <v>2.65</v>
      </c>
      <c r="M103" s="28">
        <f>HLOOKUP(VLOOKUP($A103,Sheet!$A$7:$DG$148,'TN01-04'!M$11,0),$H$1:$T$2,2,1)</f>
        <v>4</v>
      </c>
      <c r="N103" s="28">
        <f>HLOOKUP(VLOOKUP($A103,Sheet!$A$7:$DG$148,'TN01-04'!N$11,0),$H$1:$T$2,2,1)</f>
        <v>4</v>
      </c>
      <c r="O103" s="28">
        <f>HLOOKUP(VLOOKUP($A103,Sheet!$A$7:$DG$148,'TN01-04'!O$11,0),$H$1:$T$2,2,1)</f>
        <v>0</v>
      </c>
      <c r="P103" s="28">
        <f>HLOOKUP(VLOOKUP($A103,Sheet!$A$7:$DG$148,'TN01-04'!P$11,0),$H$1:$T$2,2,1)</f>
        <v>2.65</v>
      </c>
      <c r="Q103" s="28">
        <f>HLOOKUP(VLOOKUP($A103,Sheet!$A$7:$DG$148,'TN01-04'!Q$11,0),$H$1:$T$2,2,1)</f>
        <v>0</v>
      </c>
      <c r="R103" s="28">
        <f>HLOOKUP(VLOOKUP($A103,Sheet!$A$7:$DG$148,'TN01-04'!R$11,0),$H$1:$T$2,2,1)</f>
        <v>0</v>
      </c>
      <c r="S103" s="28">
        <f>HLOOKUP(VLOOKUP($A103,Sheet!$A$7:$DG$148,'TN01-04'!S$11,0),$H$1:$T$2,2,1)</f>
        <v>0</v>
      </c>
      <c r="T103" s="28">
        <f>HLOOKUP(VLOOKUP($A103,Sheet!$A$7:$DG$148,'TN01-04'!T$11,0),$H$1:$T$2,2,1)</f>
        <v>0</v>
      </c>
      <c r="U103" s="28">
        <f>HLOOKUP(VLOOKUP($A103,Sheet!$A$7:$DG$148,'TN01-04'!U$11,0),$H$1:$T$2,2,1)</f>
        <v>3.65</v>
      </c>
      <c r="V103" s="28">
        <f>HLOOKUP(VLOOKUP($A103,Sheet!$A$7:$DG$148,'TN01-04'!V$11,0),$H$1:$T$2,2,1)</f>
        <v>2.65</v>
      </c>
      <c r="W103" s="28">
        <f>HLOOKUP(VLOOKUP($A103,Sheet!$A$7:$DG$148,'TN01-04'!W$11,0),$H$1:$T$2,2,1)</f>
        <v>4</v>
      </c>
      <c r="X103" s="28">
        <f>HLOOKUP(VLOOKUP($A103,Sheet!$A$7:$DG$148,'TN01-04'!X$11,0),$H$1:$T$2,2,1)</f>
        <v>3.65</v>
      </c>
      <c r="Y103" s="28">
        <f>HLOOKUP(VLOOKUP($A103,Sheet!$A$7:$DG$148,'TN01-04'!Y$11,0),$H$1:$T$2,2,1)</f>
        <v>2.65</v>
      </c>
      <c r="Z103" s="28">
        <f>HLOOKUP(VLOOKUP($A103,Sheet!$A$7:$DG$148,'TN01-04'!Z$11,0),$H$1:$T$2,2,1)</f>
        <v>3.65</v>
      </c>
      <c r="AA103" s="28">
        <f>HLOOKUP(VLOOKUP($A103,Sheet!$A$7:$DG$148,'TN01-04'!AA$11,0),$H$1:$T$2,2,1)</f>
        <v>3.33</v>
      </c>
      <c r="AB103" s="28">
        <f>HLOOKUP(VLOOKUP($A103,Sheet!$A$7:$DG$148,'TN01-04'!AB$11,0),$H$1:$T$2,2,1)</f>
        <v>3.65</v>
      </c>
      <c r="AC103" s="28">
        <f>HLOOKUP(VLOOKUP($A103,Sheet!$A$7:$DG$148,'TN01-04'!AC$11,0),$H$1:$T$2,2,1)</f>
        <v>3.65</v>
      </c>
      <c r="AD103" s="28">
        <f>HLOOKUP(VLOOKUP($A103,Sheet!$A$7:$DG$148,'TN01-04'!AD$11,0),$H$1:$T$2,2,1)</f>
        <v>4</v>
      </c>
      <c r="AE103" s="28">
        <f>HLOOKUP(VLOOKUP($A103,Sheet!$A$7:$DG$148,'TN01-04'!AE$11,0),$H$1:$T$2,2,1)</f>
        <v>2.33</v>
      </c>
      <c r="AF103" s="28">
        <f>HLOOKUP(VLOOKUP($A103,Sheet!$A$7:$DG$148,'TN01-04'!AF$11,0),$H$1:$T$2,2,1)</f>
        <v>3.33</v>
      </c>
      <c r="AG103" s="28">
        <f>HLOOKUP(VLOOKUP($A103,Sheet!$A$7:$DG$148,'TN01-04'!AG$11,0),$H$1:$T$2,2,1)</f>
        <v>2.65</v>
      </c>
      <c r="AH103" s="28">
        <f>HLOOKUP(VLOOKUP($A103,Sheet!$A$7:$DG$148,'TN01-04'!AH$11,0),$H$1:$T$2,2,1)</f>
        <v>3.65</v>
      </c>
      <c r="AI103" s="28">
        <f>HLOOKUP(VLOOKUP($A103,Sheet!$A$7:$DG$148,'TN01-04'!AI$11,0),$H$1:$T$2,2,1)</f>
        <v>2.65</v>
      </c>
      <c r="AJ103" s="28">
        <f>HLOOKUP(VLOOKUP($A103,Sheet!$A$7:$DG$148,'TN01-04'!AJ$11,0),$H$1:$T$2,2,1)</f>
        <v>2.33</v>
      </c>
      <c r="AK103" s="33">
        <f>IF(VLOOKUP($A103,Sheet!$A$7:$DG$148,'TN01-04'!AK$11,0)="","",VLOOKUP($A103,Sheet!$A$7:$DG$148,'TN01-04'!AK$11,0))</f>
        <v>51</v>
      </c>
      <c r="AL103" s="36">
        <f>IF(VLOOKUP($A103,Sheet!$A$7:$DG$148,'TN01-04'!AL$11,0)="","",VLOOKUP($A103,Sheet!$A$7:$DG$148,'TN01-04'!AL$11,0))</f>
        <v>0</v>
      </c>
      <c r="AM103" s="28">
        <f>HLOOKUP(VLOOKUP($A103,Sheet!$A$7:$DG$148,'TN01-04'!AM$11,0),$H$1:$T$2,2,1)</f>
        <v>3</v>
      </c>
      <c r="AN103" s="28">
        <f>HLOOKUP(VLOOKUP($A103,Sheet!$A$7:$DG$148,'TN01-04'!AN$11,0),$H$1:$T$2,2,1)</f>
        <v>2</v>
      </c>
      <c r="AO103" s="28">
        <f>HLOOKUP(VLOOKUP($A103,Sheet!$A$7:$DG$148,'TN01-04'!AO$11,0),$H$1:$T$2,2,1)</f>
        <v>2.65</v>
      </c>
      <c r="AP103" s="28">
        <f>HLOOKUP(VLOOKUP($A103,Sheet!$A$7:$DG$148,'TN01-04'!AP$11,0),$H$1:$T$2,2,1)</f>
        <v>0</v>
      </c>
      <c r="AQ103" s="28">
        <f>HLOOKUP(VLOOKUP($A103,Sheet!$A$7:$DG$148,'TN01-04'!AQ$11,0),$H$1:$T$2,2,1)</f>
        <v>0</v>
      </c>
      <c r="AR103" s="28">
        <f>HLOOKUP(VLOOKUP($A103,Sheet!$A$7:$DG$148,'TN01-04'!AR$11,0),$H$1:$T$2,2,1)</f>
        <v>0</v>
      </c>
      <c r="AS103" s="28">
        <f>HLOOKUP(VLOOKUP($A103,Sheet!$A$7:$DG$148,'TN01-04'!AS$11,0),$H$1:$T$2,2,1)</f>
        <v>0</v>
      </c>
      <c r="AT103" s="28">
        <f>HLOOKUP(VLOOKUP($A103,Sheet!$A$7:$DG$148,'TN01-04'!AT$11,0),$H$1:$T$2,2,1)</f>
        <v>0</v>
      </c>
      <c r="AU103" s="28">
        <f>HLOOKUP(VLOOKUP($A103,Sheet!$A$7:$DG$148,'TN01-04'!AU$11,0),$H$1:$T$2,2,1)</f>
        <v>2</v>
      </c>
      <c r="AV103" s="28">
        <f>HLOOKUP(VLOOKUP($A103,Sheet!$A$7:$DG$148,'TN01-04'!AV$11,0),$H$1:$T$2,2,1)</f>
        <v>0</v>
      </c>
      <c r="AW103" s="28">
        <f>HLOOKUP(VLOOKUP($A103,Sheet!$A$7:$DG$148,'TN01-04'!AW$11,0),$H$1:$T$2,2,1)</f>
        <v>0</v>
      </c>
      <c r="AX103" s="28">
        <f>HLOOKUP(VLOOKUP($A103,Sheet!$A$7:$DG$148,'TN01-04'!AX$11,0),$H$1:$T$2,2,1)</f>
        <v>0</v>
      </c>
      <c r="AY103" s="28">
        <f>HLOOKUP(VLOOKUP($A103,Sheet!$A$7:$DG$148,'TN01-04'!AY$11,0),$H$1:$T$2,2,1)</f>
        <v>0</v>
      </c>
      <c r="AZ103" s="28">
        <f>HLOOKUP(VLOOKUP($A103,Sheet!$A$7:$DG$148,'TN01-04'!AZ$11,0),$H$1:$T$2,2,1)</f>
        <v>0</v>
      </c>
      <c r="BA103" s="28">
        <f>HLOOKUP(VLOOKUP($A103,Sheet!$A$7:$DG$148,'TN01-04'!BA$11,0),$H$1:$T$2,2,1)</f>
        <v>3.33</v>
      </c>
      <c r="BB103" s="33">
        <f>IF(VLOOKUP($A103,Sheet!$A$7:$DG$148,'TN01-04'!BB$11,0)="","",VLOOKUP($A103,Sheet!$A$7:$DG$148,'TN01-04'!BB$11,0))</f>
        <v>5</v>
      </c>
      <c r="BC103" s="36">
        <f>IF(VLOOKUP($A103,Sheet!$A$7:$DG$148,'TN01-04'!BC$11,0)="","",VLOOKUP($A103,Sheet!$A$7:$DG$148,'TN01-04'!BC$11,0))</f>
        <v>0</v>
      </c>
      <c r="BD103" s="28">
        <f>HLOOKUP(VLOOKUP($A103,Sheet!$A$7:$DG$148,'TN01-04'!BD$11,0),$H$1:$T$2,2,1)</f>
        <v>2.33</v>
      </c>
      <c r="BE103" s="28">
        <f>HLOOKUP(VLOOKUP($A103,Sheet!$A$7:$DG$148,'TN01-04'!BE$11,0),$H$1:$T$2,2,1)</f>
        <v>3.33</v>
      </c>
      <c r="BF103" s="28">
        <f>HLOOKUP(VLOOKUP($A103,Sheet!$A$7:$DG$148,'TN01-04'!BF$11,0),$H$1:$T$2,2,1)</f>
        <v>3.65</v>
      </c>
      <c r="BG103" s="28">
        <f>HLOOKUP(VLOOKUP($A103,Sheet!$A$7:$DG$148,'TN01-04'!BG$11,0),$H$1:$T$2,2,1)</f>
        <v>2.65</v>
      </c>
      <c r="BH103" s="28">
        <f>HLOOKUP(VLOOKUP($A103,Sheet!$A$7:$DG$148,'TN01-04'!BH$11,0),$H$1:$T$2,2,1)</f>
        <v>3</v>
      </c>
      <c r="BI103" s="28">
        <f>HLOOKUP(VLOOKUP($A103,Sheet!$A$7:$DG$148,'TN01-04'!BI$11,0),$H$1:$T$2,2,1)</f>
        <v>2.33</v>
      </c>
      <c r="BJ103" s="28">
        <f>HLOOKUP(VLOOKUP($A103,Sheet!$A$7:$DG$148,'TN01-04'!BJ$11,0),$H$1:$T$2,2,1)</f>
        <v>4</v>
      </c>
      <c r="BK103" s="28">
        <f>HLOOKUP(VLOOKUP($A103,Sheet!$A$7:$DG$148,'TN01-04'!BK$11,0),$H$1:$T$2,2,1)</f>
        <v>2.65</v>
      </c>
      <c r="BL103" s="28">
        <f>HLOOKUP(VLOOKUP($A103,Sheet!$A$7:$DG$148,'TN01-04'!BL$11,0),$H$1:$T$2,2,1)</f>
        <v>2.33</v>
      </c>
      <c r="BM103" s="28">
        <f>HLOOKUP(VLOOKUP($A103,Sheet!$A$7:$DG$148,'TN01-04'!BM$11,0),$H$1:$T$2,2,1)</f>
        <v>3</v>
      </c>
      <c r="BN103" s="28">
        <f>HLOOKUP(VLOOKUP($A103,Sheet!$A$7:$DG$148,'TN01-04'!BN$11,0),$H$1:$T$2,2,1)</f>
        <v>1.65</v>
      </c>
      <c r="BO103" s="28">
        <f>HLOOKUP(VLOOKUP($A103,Sheet!$A$7:$DG$148,'TN01-04'!BO$11,0),$H$1:$T$2,2,1)</f>
        <v>3</v>
      </c>
      <c r="BP103" s="28">
        <f>HLOOKUP(VLOOKUP($A103,Sheet!$A$7:$DG$148,'TN01-04'!BP$11,0),$H$1:$T$2,2,1)</f>
        <v>3</v>
      </c>
      <c r="BQ103" s="28">
        <f>HLOOKUP(VLOOKUP($A103,Sheet!$A$7:$DG$148,'TN01-04'!BQ$11,0),$H$1:$T$2,2,1)</f>
        <v>0</v>
      </c>
      <c r="BR103" s="28">
        <f>HLOOKUP(VLOOKUP($A103,Sheet!$A$7:$DG$148,'TN01-04'!BR$11,0),$H$1:$T$2,2,1)</f>
        <v>1.65</v>
      </c>
      <c r="BS103" s="28">
        <f>HLOOKUP(VLOOKUP($A103,Sheet!$A$7:$DG$148,'TN01-04'!BS$11,0),$H$1:$T$2,2,1)</f>
        <v>2.33</v>
      </c>
      <c r="BT103" s="28">
        <f>HLOOKUP(VLOOKUP($A103,Sheet!$A$7:$DG$148,'TN01-04'!BT$11,0),$H$1:$T$2,2,1)</f>
        <v>1.65</v>
      </c>
      <c r="BU103" s="28">
        <f>HLOOKUP(VLOOKUP($A103,Sheet!$A$7:$DG$148,'TN01-04'!BU$11,0),$H$1:$T$2,2,1)</f>
        <v>2.65</v>
      </c>
      <c r="BV103" s="28">
        <f>HLOOKUP(VLOOKUP($A103,Sheet!$A$7:$DG$148,'TN01-04'!BV$11,0),$H$1:$T$2,2,1)</f>
        <v>4</v>
      </c>
      <c r="BW103" s="28">
        <f>HLOOKUP(VLOOKUP($A103,Sheet!$A$7:$DG$148,'TN01-04'!BW$11,0),$H$1:$T$2,2,1)</f>
        <v>3.65</v>
      </c>
      <c r="BX103" s="33">
        <f>IF(VLOOKUP($A103,Sheet!$A$7:$DG$148,'TN01-04'!BX$11,0)="","",VLOOKUP($A103,Sheet!$A$7:$DG$148,'TN01-04'!BX$11,0))</f>
        <v>50</v>
      </c>
      <c r="BY103" s="36">
        <f>IF(VLOOKUP($A103,Sheet!$A$7:$DG$148,'TN01-04'!BY$11,0)="","",VLOOKUP($A103,Sheet!$A$7:$DG$148,'TN01-04'!BY$11,0))</f>
        <v>0</v>
      </c>
      <c r="BZ103" s="28">
        <f>HLOOKUP(VLOOKUP($A103,Sheet!$A$7:$DG$148,'TN01-04'!BZ$11,0),$H$1:$T$2,2,1)</f>
        <v>3.33</v>
      </c>
      <c r="CA103" s="28">
        <f>HLOOKUP(VLOOKUP($A103,Sheet!$A$7:$DG$148,'TN01-04'!CA$11,0),$H$1:$T$2,2,1)</f>
        <v>0</v>
      </c>
      <c r="CB103" s="28">
        <f>HLOOKUP(VLOOKUP($A103,Sheet!$A$7:$DG$148,'TN01-04'!CB$11,0),$H$1:$T$2,2,1)</f>
        <v>3.33</v>
      </c>
      <c r="CC103" s="28">
        <f>HLOOKUP(VLOOKUP($A103,Sheet!$A$7:$DG$148,'TN01-04'!CC$11,0),$H$1:$T$2,2,1)</f>
        <v>0</v>
      </c>
      <c r="CD103" s="28">
        <f>HLOOKUP(VLOOKUP($A103,Sheet!$A$7:$DG$148,'TN01-04'!CD$11,0),$H$1:$T$2,2,1)</f>
        <v>3.65</v>
      </c>
      <c r="CE103" s="28">
        <f>HLOOKUP(VLOOKUP($A103,Sheet!$A$7:$DG$148,'TN01-04'!CE$11,0),$H$1:$T$2,2,1)</f>
        <v>2</v>
      </c>
      <c r="CF103" s="28">
        <f>HLOOKUP(VLOOKUP($A103,Sheet!$A$7:$DG$148,'TN01-04'!CF$11,0),$H$1:$T$2,2,1)</f>
        <v>4</v>
      </c>
      <c r="CG103" s="28">
        <f>HLOOKUP(VLOOKUP($A103,Sheet!$A$7:$DG$148,'TN01-04'!CG$11,0),$H$1:$T$2,2,1)</f>
        <v>3.33</v>
      </c>
      <c r="CH103" s="28">
        <f>HLOOKUP(VLOOKUP($A103,Sheet!$A$7:$DG$148,'TN01-04'!CH$11,0),$H$1:$T$2,2,1)</f>
        <v>0</v>
      </c>
      <c r="CI103" s="28">
        <f>HLOOKUP(VLOOKUP($A103,Sheet!$A$7:$DG$148,'TN01-04'!CI$11,0),$H$1:$T$2,2,1)</f>
        <v>3.33</v>
      </c>
      <c r="CJ103" s="28">
        <f>HLOOKUP(VLOOKUP($A103,Sheet!$A$7:$DG$148,'TN01-04'!CJ$11,0),$H$1:$T$2,2,1)</f>
        <v>0</v>
      </c>
      <c r="CK103" s="28">
        <f>HLOOKUP(VLOOKUP($A103,Sheet!$A$7:$DG$148,'TN01-04'!CK$11,0),$H$1:$T$2,2,1)</f>
        <v>0</v>
      </c>
      <c r="CL103" s="28">
        <f>HLOOKUP(VLOOKUP($A103,Sheet!$A$7:$DG$148,'TN01-04'!CL$11,0),$H$1:$T$2,2,1)</f>
        <v>0</v>
      </c>
      <c r="CM103" s="28">
        <f>HLOOKUP(VLOOKUP($A103,Sheet!$A$7:$DG$148,'TN01-04'!CM$11,0),$H$1:$T$2,2,1)</f>
        <v>0</v>
      </c>
      <c r="CN103" s="28">
        <f>HLOOKUP(VLOOKUP($A103,Sheet!$A$7:$DG$148,'TN01-04'!CN$11,0),$H$1:$T$2,2,1)</f>
        <v>3.65</v>
      </c>
      <c r="CO103" s="28">
        <f>HLOOKUP(VLOOKUP($A103,Sheet!$A$7:$DG$148,'TN01-04'!CO$11,0),$H$1:$T$2,2,1)</f>
        <v>3.33</v>
      </c>
      <c r="CP103" s="28">
        <f>HLOOKUP(VLOOKUP($A103,Sheet!$A$7:$DG$148,'TN01-04'!CP$11,0),$H$1:$T$2,2,1)</f>
        <v>4</v>
      </c>
      <c r="CQ103" s="28">
        <f>HLOOKUP(VLOOKUP($A103,Sheet!$A$7:$DG$148,'TN01-04'!CQ$11,0),$H$1:$T$2,2,1)</f>
        <v>1.65</v>
      </c>
      <c r="CR103" s="28">
        <f>HLOOKUP(VLOOKUP($A103,Sheet!$A$7:$DG$148,'TN01-04'!CR$11,0),$H$1:$T$2,2,1)</f>
        <v>3.33</v>
      </c>
      <c r="CS103" s="33">
        <f>IF(VLOOKUP($A103,Sheet!$A$7:$DG$148,'TN01-04'!CS$11,0)="","",VLOOKUP($A103,Sheet!$A$7:$DG$148,'TN01-04'!CS$11,0))</f>
        <v>27</v>
      </c>
      <c r="CT103" s="36">
        <f>IF(VLOOKUP($A103,Sheet!$A$7:$DG$148,'TN01-04'!CT$11,0)="","",VLOOKUP($A103,Sheet!$A$7:$DG$148,'TN01-04'!CT$11,0))</f>
        <v>0</v>
      </c>
      <c r="CU103" s="38">
        <f t="shared" si="11"/>
        <v>128</v>
      </c>
      <c r="CV103" s="38">
        <f t="shared" si="11"/>
        <v>0</v>
      </c>
      <c r="CW103" s="38">
        <f t="shared" si="12"/>
        <v>0</v>
      </c>
      <c r="CX103" s="38">
        <f t="shared" si="13"/>
        <v>128</v>
      </c>
      <c r="CY103" s="38">
        <f t="shared" si="14"/>
        <v>3.04</v>
      </c>
      <c r="CZ103" s="38"/>
      <c r="DA103" s="28">
        <f>HLOOKUP(VLOOKUP($A103,Sheet!$A$7:$DG$148,'TN01-04'!DA$11,0),$H$1:$T$2,2,1)</f>
        <v>0</v>
      </c>
      <c r="DB103" s="28">
        <f>HLOOKUP(VLOOKUP($A103,Sheet!$A$7:$DG$148,'TN01-04'!DB$11,0),$H$1:$T$2,2,1)</f>
        <v>0</v>
      </c>
      <c r="DC103" s="28">
        <f>HLOOKUP(VLOOKUP($A103,Sheet!$A$7:$DG$148,'TN01-04'!DC$11,0),$H$1:$T$2,2,1)</f>
        <v>4</v>
      </c>
      <c r="DD103" s="28">
        <f>HLOOKUP(VLOOKUP($A103,Sheet!$A$7:$DG$148,'TN01-04'!DD$11,0),$H$1:$T$2,2,1)</f>
        <v>0</v>
      </c>
      <c r="DE103" s="38"/>
      <c r="DF103" s="38">
        <f t="shared" si="15"/>
        <v>4</v>
      </c>
      <c r="DG103" s="38"/>
      <c r="DH103" s="33">
        <f>IF(VLOOKUP($A103,Sheet!$A$7:$DG$148,'TN01-04'!DH$11,0)="","",VLOOKUP($A103,Sheet!$A$7:$DG$148,'TN01-04'!DH$11,0))</f>
        <v>5</v>
      </c>
      <c r="DI103" s="36">
        <f>IF(VLOOKUP($A103,Sheet!$A$7:$DG$148,'TN01-04'!DI$11,0)="","",VLOOKUP($A103,Sheet!$A$7:$DG$148,'TN01-04'!DI$11,0))</f>
        <v>0</v>
      </c>
      <c r="DJ103" s="38">
        <f t="shared" si="16"/>
        <v>133</v>
      </c>
      <c r="DK103" s="38">
        <f t="shared" si="17"/>
        <v>0</v>
      </c>
      <c r="DL103" s="38">
        <f t="shared" si="18"/>
        <v>3.07</v>
      </c>
      <c r="DM103" s="38"/>
      <c r="DN103" s="33">
        <f>IF(VLOOKUP($A103,Sheet!$A$7:$DG$148,'TN01-04'!DN$11,0)="","",VLOOKUP($A103,Sheet!$A$7:$DG$148,'TN01-04'!DN$11,0))</f>
        <v>138</v>
      </c>
      <c r="DO103" s="36">
        <f>IF(VLOOKUP($A103,Sheet!$A$7:$DG$148,'TN01-04'!DO$11,0)="","",VLOOKUP($A103,Sheet!$A$7:$DG$148,'TN01-04'!DO$11,0))</f>
        <v>0</v>
      </c>
      <c r="DP103" s="28">
        <f>IF(VLOOKUP($A103,Sheet!$A$7:$DG$148,'TN01-04'!DP$11,0)="","",VLOOKUP($A103,Sheet!$A$7:$DG$148,'TN01-04'!DP$11,0))</f>
        <v>137</v>
      </c>
      <c r="DQ103" s="28">
        <f>IF(VLOOKUP($A103,Sheet!$A$7:$DG$148,'TN01-04'!DQ$11,0)="","",VLOOKUP($A103,Sheet!$A$7:$DG$148,'TN01-04'!DQ$11,0))</f>
        <v>138</v>
      </c>
      <c r="DR103" s="28">
        <f>IF(VLOOKUP($A103,Sheet!$A$7:$DG$148,'TN01-04'!DR$11,0)="","",VLOOKUP($A103,Sheet!$A$7:$DG$148,'TN01-04'!DR$11,0))</f>
        <v>7.35</v>
      </c>
      <c r="DS103" s="28">
        <f>IF(VLOOKUP($A103,Sheet!$A$7:$DG$148,'TN01-04'!DS$11,0)="","",VLOOKUP($A103,Sheet!$A$7:$DG$148,'TN01-04'!DS$11,0))</f>
        <v>3.07</v>
      </c>
      <c r="DT103" s="28" t="str">
        <f>IF(VLOOKUP($A103,Sheet!$A$7:$DG$148,'TN01-04'!DT$11,0)="","",VLOOKUP($A103,Sheet!$A$7:$DG$148,'TN01-04'!DT$11,0))</f>
        <v/>
      </c>
      <c r="DU103" s="42">
        <f t="shared" si="19"/>
        <v>0</v>
      </c>
    </row>
    <row r="104" spans="1:125" ht="15.95" customHeight="1" x14ac:dyDescent="0.2">
      <c r="A104" s="25">
        <v>2220727364</v>
      </c>
      <c r="B104" s="26" t="s">
        <v>18</v>
      </c>
      <c r="C104" s="26" t="s">
        <v>94</v>
      </c>
      <c r="D104" s="26" t="s">
        <v>166</v>
      </c>
      <c r="E104" s="27">
        <v>35927</v>
      </c>
      <c r="F104" s="26" t="s">
        <v>209</v>
      </c>
      <c r="G104" s="26" t="s">
        <v>212</v>
      </c>
      <c r="H104" s="28">
        <f>HLOOKUP(VLOOKUP($A104,Sheet!$A$7:$DG$148,'TN01-04'!H$11,0),$H$1:$T$2,2,1)</f>
        <v>4</v>
      </c>
      <c r="I104" s="28">
        <f>HLOOKUP(VLOOKUP($A104,Sheet!$A$7:$DG$148,'TN01-04'!I$11,0),$H$1:$T$2,2,1)</f>
        <v>3.65</v>
      </c>
      <c r="J104" s="28">
        <f>HLOOKUP(VLOOKUP($A104,Sheet!$A$7:$DG$148,'TN01-04'!J$11,0),$H$1:$T$2,2,1)</f>
        <v>4</v>
      </c>
      <c r="K104" s="28">
        <f>HLOOKUP(VLOOKUP($A104,Sheet!$A$7:$DG$148,'TN01-04'!K$11,0),$H$1:$T$2,2,1)</f>
        <v>4</v>
      </c>
      <c r="L104" s="28">
        <f>HLOOKUP(VLOOKUP($A104,Sheet!$A$7:$DG$148,'TN01-04'!L$11,0),$H$1:$T$2,2,1)</f>
        <v>3</v>
      </c>
      <c r="M104" s="28">
        <f>HLOOKUP(VLOOKUP($A104,Sheet!$A$7:$DG$148,'TN01-04'!M$11,0),$H$1:$T$2,2,1)</f>
        <v>3.33</v>
      </c>
      <c r="N104" s="28">
        <f>HLOOKUP(VLOOKUP($A104,Sheet!$A$7:$DG$148,'TN01-04'!N$11,0),$H$1:$T$2,2,1)</f>
        <v>3.33</v>
      </c>
      <c r="O104" s="28">
        <f>HLOOKUP(VLOOKUP($A104,Sheet!$A$7:$DG$148,'TN01-04'!O$11,0),$H$1:$T$2,2,1)</f>
        <v>0</v>
      </c>
      <c r="P104" s="28">
        <f>HLOOKUP(VLOOKUP($A104,Sheet!$A$7:$DG$148,'TN01-04'!P$11,0),$H$1:$T$2,2,1)</f>
        <v>3.33</v>
      </c>
      <c r="Q104" s="28">
        <f>HLOOKUP(VLOOKUP($A104,Sheet!$A$7:$DG$148,'TN01-04'!Q$11,0),$H$1:$T$2,2,1)</f>
        <v>0</v>
      </c>
      <c r="R104" s="28">
        <f>HLOOKUP(VLOOKUP($A104,Sheet!$A$7:$DG$148,'TN01-04'!R$11,0),$H$1:$T$2,2,1)</f>
        <v>0</v>
      </c>
      <c r="S104" s="28">
        <f>HLOOKUP(VLOOKUP($A104,Sheet!$A$7:$DG$148,'TN01-04'!S$11,0),$H$1:$T$2,2,1)</f>
        <v>0</v>
      </c>
      <c r="T104" s="28">
        <f>HLOOKUP(VLOOKUP($A104,Sheet!$A$7:$DG$148,'TN01-04'!T$11,0),$H$1:$T$2,2,1)</f>
        <v>0</v>
      </c>
      <c r="U104" s="28">
        <f>HLOOKUP(VLOOKUP($A104,Sheet!$A$7:$DG$148,'TN01-04'!U$11,0),$H$1:$T$2,2,1)</f>
        <v>3.33</v>
      </c>
      <c r="V104" s="28">
        <f>HLOOKUP(VLOOKUP($A104,Sheet!$A$7:$DG$148,'TN01-04'!V$11,0),$H$1:$T$2,2,1)</f>
        <v>4</v>
      </c>
      <c r="W104" s="28">
        <f>HLOOKUP(VLOOKUP($A104,Sheet!$A$7:$DG$148,'TN01-04'!W$11,0),$H$1:$T$2,2,1)</f>
        <v>4</v>
      </c>
      <c r="X104" s="28">
        <f>HLOOKUP(VLOOKUP($A104,Sheet!$A$7:$DG$148,'TN01-04'!X$11,0),$H$1:$T$2,2,1)</f>
        <v>3.65</v>
      </c>
      <c r="Y104" s="28">
        <f>HLOOKUP(VLOOKUP($A104,Sheet!$A$7:$DG$148,'TN01-04'!Y$11,0),$H$1:$T$2,2,1)</f>
        <v>3.33</v>
      </c>
      <c r="Z104" s="28">
        <f>HLOOKUP(VLOOKUP($A104,Sheet!$A$7:$DG$148,'TN01-04'!Z$11,0),$H$1:$T$2,2,1)</f>
        <v>3.65</v>
      </c>
      <c r="AA104" s="28">
        <f>HLOOKUP(VLOOKUP($A104,Sheet!$A$7:$DG$148,'TN01-04'!AA$11,0),$H$1:$T$2,2,1)</f>
        <v>3.33</v>
      </c>
      <c r="AB104" s="28">
        <f>HLOOKUP(VLOOKUP($A104,Sheet!$A$7:$DG$148,'TN01-04'!AB$11,0),$H$1:$T$2,2,1)</f>
        <v>3.65</v>
      </c>
      <c r="AC104" s="28">
        <f>HLOOKUP(VLOOKUP($A104,Sheet!$A$7:$DG$148,'TN01-04'!AC$11,0),$H$1:$T$2,2,1)</f>
        <v>3.33</v>
      </c>
      <c r="AD104" s="28">
        <f>HLOOKUP(VLOOKUP($A104,Sheet!$A$7:$DG$148,'TN01-04'!AD$11,0),$H$1:$T$2,2,1)</f>
        <v>2.65</v>
      </c>
      <c r="AE104" s="28">
        <f>HLOOKUP(VLOOKUP($A104,Sheet!$A$7:$DG$148,'TN01-04'!AE$11,0),$H$1:$T$2,2,1)</f>
        <v>1.65</v>
      </c>
      <c r="AF104" s="28">
        <f>HLOOKUP(VLOOKUP($A104,Sheet!$A$7:$DG$148,'TN01-04'!AF$11,0),$H$1:$T$2,2,1)</f>
        <v>3.33</v>
      </c>
      <c r="AG104" s="28">
        <f>HLOOKUP(VLOOKUP($A104,Sheet!$A$7:$DG$148,'TN01-04'!AG$11,0),$H$1:$T$2,2,1)</f>
        <v>2</v>
      </c>
      <c r="AH104" s="28">
        <f>HLOOKUP(VLOOKUP($A104,Sheet!$A$7:$DG$148,'TN01-04'!AH$11,0),$H$1:$T$2,2,1)</f>
        <v>3</v>
      </c>
      <c r="AI104" s="28">
        <f>HLOOKUP(VLOOKUP($A104,Sheet!$A$7:$DG$148,'TN01-04'!AI$11,0),$H$1:$T$2,2,1)</f>
        <v>2</v>
      </c>
      <c r="AJ104" s="28">
        <f>HLOOKUP(VLOOKUP($A104,Sheet!$A$7:$DG$148,'TN01-04'!AJ$11,0),$H$1:$T$2,2,1)</f>
        <v>3.65</v>
      </c>
      <c r="AK104" s="33">
        <f>IF(VLOOKUP($A104,Sheet!$A$7:$DG$148,'TN01-04'!AK$11,0)="","",VLOOKUP($A104,Sheet!$A$7:$DG$148,'TN01-04'!AK$11,0))</f>
        <v>51</v>
      </c>
      <c r="AL104" s="36">
        <f>IF(VLOOKUP($A104,Sheet!$A$7:$DG$148,'TN01-04'!AL$11,0)="","",VLOOKUP($A104,Sheet!$A$7:$DG$148,'TN01-04'!AL$11,0))</f>
        <v>0</v>
      </c>
      <c r="AM104" s="28">
        <f>HLOOKUP(VLOOKUP($A104,Sheet!$A$7:$DG$148,'TN01-04'!AM$11,0),$H$1:$T$2,2,1)</f>
        <v>3</v>
      </c>
      <c r="AN104" s="28">
        <f>HLOOKUP(VLOOKUP($A104,Sheet!$A$7:$DG$148,'TN01-04'!AN$11,0),$H$1:$T$2,2,1)</f>
        <v>2.33</v>
      </c>
      <c r="AO104" s="28">
        <f>HLOOKUP(VLOOKUP($A104,Sheet!$A$7:$DG$148,'TN01-04'!AO$11,0),$H$1:$T$2,2,1)</f>
        <v>3</v>
      </c>
      <c r="AP104" s="28">
        <f>HLOOKUP(VLOOKUP($A104,Sheet!$A$7:$DG$148,'TN01-04'!AP$11,0),$H$1:$T$2,2,1)</f>
        <v>0</v>
      </c>
      <c r="AQ104" s="28">
        <f>HLOOKUP(VLOOKUP($A104,Sheet!$A$7:$DG$148,'TN01-04'!AQ$11,0),$H$1:$T$2,2,1)</f>
        <v>0</v>
      </c>
      <c r="AR104" s="28">
        <f>HLOOKUP(VLOOKUP($A104,Sheet!$A$7:$DG$148,'TN01-04'!AR$11,0),$H$1:$T$2,2,1)</f>
        <v>0</v>
      </c>
      <c r="AS104" s="28">
        <f>HLOOKUP(VLOOKUP($A104,Sheet!$A$7:$DG$148,'TN01-04'!AS$11,0),$H$1:$T$2,2,1)</f>
        <v>0</v>
      </c>
      <c r="AT104" s="28">
        <f>HLOOKUP(VLOOKUP($A104,Sheet!$A$7:$DG$148,'TN01-04'!AT$11,0),$H$1:$T$2,2,1)</f>
        <v>0</v>
      </c>
      <c r="AU104" s="28">
        <f>HLOOKUP(VLOOKUP($A104,Sheet!$A$7:$DG$148,'TN01-04'!AU$11,0),$H$1:$T$2,2,1)</f>
        <v>0</v>
      </c>
      <c r="AV104" s="28">
        <f>HLOOKUP(VLOOKUP($A104,Sheet!$A$7:$DG$148,'TN01-04'!AV$11,0),$H$1:$T$2,2,1)</f>
        <v>0</v>
      </c>
      <c r="AW104" s="28">
        <f>HLOOKUP(VLOOKUP($A104,Sheet!$A$7:$DG$148,'TN01-04'!AW$11,0),$H$1:$T$2,2,1)</f>
        <v>0</v>
      </c>
      <c r="AX104" s="28">
        <f>HLOOKUP(VLOOKUP($A104,Sheet!$A$7:$DG$148,'TN01-04'!AX$11,0),$H$1:$T$2,2,1)</f>
        <v>0</v>
      </c>
      <c r="AY104" s="28">
        <f>HLOOKUP(VLOOKUP($A104,Sheet!$A$7:$DG$148,'TN01-04'!AY$11,0),$H$1:$T$2,2,1)</f>
        <v>2.33</v>
      </c>
      <c r="AZ104" s="28">
        <f>HLOOKUP(VLOOKUP($A104,Sheet!$A$7:$DG$148,'TN01-04'!AZ$11,0),$H$1:$T$2,2,1)</f>
        <v>0</v>
      </c>
      <c r="BA104" s="28">
        <f>HLOOKUP(VLOOKUP($A104,Sheet!$A$7:$DG$148,'TN01-04'!BA$11,0),$H$1:$T$2,2,1)</f>
        <v>3.65</v>
      </c>
      <c r="BB104" s="33">
        <f>IF(VLOOKUP($A104,Sheet!$A$7:$DG$148,'TN01-04'!BB$11,0)="","",VLOOKUP($A104,Sheet!$A$7:$DG$148,'TN01-04'!BB$11,0))</f>
        <v>5</v>
      </c>
      <c r="BC104" s="36">
        <f>IF(VLOOKUP($A104,Sheet!$A$7:$DG$148,'TN01-04'!BC$11,0)="","",VLOOKUP($A104,Sheet!$A$7:$DG$148,'TN01-04'!BC$11,0))</f>
        <v>0</v>
      </c>
      <c r="BD104" s="28">
        <f>HLOOKUP(VLOOKUP($A104,Sheet!$A$7:$DG$148,'TN01-04'!BD$11,0),$H$1:$T$2,2,1)</f>
        <v>1</v>
      </c>
      <c r="BE104" s="28">
        <f>HLOOKUP(VLOOKUP($A104,Sheet!$A$7:$DG$148,'TN01-04'!BE$11,0),$H$1:$T$2,2,1)</f>
        <v>2</v>
      </c>
      <c r="BF104" s="28">
        <f>HLOOKUP(VLOOKUP($A104,Sheet!$A$7:$DG$148,'TN01-04'!BF$11,0),$H$1:$T$2,2,1)</f>
        <v>4</v>
      </c>
      <c r="BG104" s="28">
        <f>HLOOKUP(VLOOKUP($A104,Sheet!$A$7:$DG$148,'TN01-04'!BG$11,0),$H$1:$T$2,2,1)</f>
        <v>2</v>
      </c>
      <c r="BH104" s="28">
        <f>HLOOKUP(VLOOKUP($A104,Sheet!$A$7:$DG$148,'TN01-04'!BH$11,0),$H$1:$T$2,2,1)</f>
        <v>3</v>
      </c>
      <c r="BI104" s="28">
        <f>HLOOKUP(VLOOKUP($A104,Sheet!$A$7:$DG$148,'TN01-04'!BI$11,0),$H$1:$T$2,2,1)</f>
        <v>2.65</v>
      </c>
      <c r="BJ104" s="28">
        <f>HLOOKUP(VLOOKUP($A104,Sheet!$A$7:$DG$148,'TN01-04'!BJ$11,0),$H$1:$T$2,2,1)</f>
        <v>3.65</v>
      </c>
      <c r="BK104" s="28">
        <f>HLOOKUP(VLOOKUP($A104,Sheet!$A$7:$DG$148,'TN01-04'!BK$11,0),$H$1:$T$2,2,1)</f>
        <v>3</v>
      </c>
      <c r="BL104" s="28">
        <f>HLOOKUP(VLOOKUP($A104,Sheet!$A$7:$DG$148,'TN01-04'!BL$11,0),$H$1:$T$2,2,1)</f>
        <v>3.33</v>
      </c>
      <c r="BM104" s="28">
        <f>HLOOKUP(VLOOKUP($A104,Sheet!$A$7:$DG$148,'TN01-04'!BM$11,0),$H$1:$T$2,2,1)</f>
        <v>1.65</v>
      </c>
      <c r="BN104" s="28">
        <f>HLOOKUP(VLOOKUP($A104,Sheet!$A$7:$DG$148,'TN01-04'!BN$11,0),$H$1:$T$2,2,1)</f>
        <v>1.65</v>
      </c>
      <c r="BO104" s="28">
        <f>HLOOKUP(VLOOKUP($A104,Sheet!$A$7:$DG$148,'TN01-04'!BO$11,0),$H$1:$T$2,2,1)</f>
        <v>2.65</v>
      </c>
      <c r="BP104" s="28">
        <f>HLOOKUP(VLOOKUP($A104,Sheet!$A$7:$DG$148,'TN01-04'!BP$11,0),$H$1:$T$2,2,1)</f>
        <v>3.33</v>
      </c>
      <c r="BQ104" s="28">
        <f>HLOOKUP(VLOOKUP($A104,Sheet!$A$7:$DG$148,'TN01-04'!BQ$11,0),$H$1:$T$2,2,1)</f>
        <v>0</v>
      </c>
      <c r="BR104" s="28">
        <f>HLOOKUP(VLOOKUP($A104,Sheet!$A$7:$DG$148,'TN01-04'!BR$11,0),$H$1:$T$2,2,1)</f>
        <v>3.33</v>
      </c>
      <c r="BS104" s="28">
        <f>HLOOKUP(VLOOKUP($A104,Sheet!$A$7:$DG$148,'TN01-04'!BS$11,0),$H$1:$T$2,2,1)</f>
        <v>2.33</v>
      </c>
      <c r="BT104" s="28">
        <f>HLOOKUP(VLOOKUP($A104,Sheet!$A$7:$DG$148,'TN01-04'!BT$11,0),$H$1:$T$2,2,1)</f>
        <v>2.65</v>
      </c>
      <c r="BU104" s="28">
        <f>HLOOKUP(VLOOKUP($A104,Sheet!$A$7:$DG$148,'TN01-04'!BU$11,0),$H$1:$T$2,2,1)</f>
        <v>2.65</v>
      </c>
      <c r="BV104" s="28">
        <f>HLOOKUP(VLOOKUP($A104,Sheet!$A$7:$DG$148,'TN01-04'!BV$11,0),$H$1:$T$2,2,1)</f>
        <v>3</v>
      </c>
      <c r="BW104" s="28">
        <f>HLOOKUP(VLOOKUP($A104,Sheet!$A$7:$DG$148,'TN01-04'!BW$11,0),$H$1:$T$2,2,1)</f>
        <v>3.33</v>
      </c>
      <c r="BX104" s="33">
        <f>IF(VLOOKUP($A104,Sheet!$A$7:$DG$148,'TN01-04'!BX$11,0)="","",VLOOKUP($A104,Sheet!$A$7:$DG$148,'TN01-04'!BX$11,0))</f>
        <v>50</v>
      </c>
      <c r="BY104" s="36">
        <f>IF(VLOOKUP($A104,Sheet!$A$7:$DG$148,'TN01-04'!BY$11,0)="","",VLOOKUP($A104,Sheet!$A$7:$DG$148,'TN01-04'!BY$11,0))</f>
        <v>0</v>
      </c>
      <c r="BZ104" s="28">
        <f>HLOOKUP(VLOOKUP($A104,Sheet!$A$7:$DG$148,'TN01-04'!BZ$11,0),$H$1:$T$2,2,1)</f>
        <v>0</v>
      </c>
      <c r="CA104" s="28">
        <f>HLOOKUP(VLOOKUP($A104,Sheet!$A$7:$DG$148,'TN01-04'!CA$11,0),$H$1:$T$2,2,1)</f>
        <v>3</v>
      </c>
      <c r="CB104" s="28">
        <f>HLOOKUP(VLOOKUP($A104,Sheet!$A$7:$DG$148,'TN01-04'!CB$11,0),$H$1:$T$2,2,1)</f>
        <v>3</v>
      </c>
      <c r="CC104" s="28">
        <f>HLOOKUP(VLOOKUP($A104,Sheet!$A$7:$DG$148,'TN01-04'!CC$11,0),$H$1:$T$2,2,1)</f>
        <v>0</v>
      </c>
      <c r="CD104" s="28">
        <f>HLOOKUP(VLOOKUP($A104,Sheet!$A$7:$DG$148,'TN01-04'!CD$11,0),$H$1:$T$2,2,1)</f>
        <v>3.65</v>
      </c>
      <c r="CE104" s="28">
        <f>HLOOKUP(VLOOKUP($A104,Sheet!$A$7:$DG$148,'TN01-04'!CE$11,0),$H$1:$T$2,2,1)</f>
        <v>3.33</v>
      </c>
      <c r="CF104" s="28">
        <f>HLOOKUP(VLOOKUP($A104,Sheet!$A$7:$DG$148,'TN01-04'!CF$11,0),$H$1:$T$2,2,1)</f>
        <v>4</v>
      </c>
      <c r="CG104" s="28">
        <f>HLOOKUP(VLOOKUP($A104,Sheet!$A$7:$DG$148,'TN01-04'!CG$11,0),$H$1:$T$2,2,1)</f>
        <v>2.65</v>
      </c>
      <c r="CH104" s="28">
        <f>HLOOKUP(VLOOKUP($A104,Sheet!$A$7:$DG$148,'TN01-04'!CH$11,0),$H$1:$T$2,2,1)</f>
        <v>0</v>
      </c>
      <c r="CI104" s="28">
        <f>HLOOKUP(VLOOKUP($A104,Sheet!$A$7:$DG$148,'TN01-04'!CI$11,0),$H$1:$T$2,2,1)</f>
        <v>3.33</v>
      </c>
      <c r="CJ104" s="28">
        <f>HLOOKUP(VLOOKUP($A104,Sheet!$A$7:$DG$148,'TN01-04'!CJ$11,0),$H$1:$T$2,2,1)</f>
        <v>0</v>
      </c>
      <c r="CK104" s="28">
        <f>HLOOKUP(VLOOKUP($A104,Sheet!$A$7:$DG$148,'TN01-04'!CK$11,0),$H$1:$T$2,2,1)</f>
        <v>0</v>
      </c>
      <c r="CL104" s="28">
        <f>HLOOKUP(VLOOKUP($A104,Sheet!$A$7:$DG$148,'TN01-04'!CL$11,0),$H$1:$T$2,2,1)</f>
        <v>0</v>
      </c>
      <c r="CM104" s="28">
        <f>HLOOKUP(VLOOKUP($A104,Sheet!$A$7:$DG$148,'TN01-04'!CM$11,0),$H$1:$T$2,2,1)</f>
        <v>0</v>
      </c>
      <c r="CN104" s="28">
        <f>HLOOKUP(VLOOKUP($A104,Sheet!$A$7:$DG$148,'TN01-04'!CN$11,0),$H$1:$T$2,2,1)</f>
        <v>3.65</v>
      </c>
      <c r="CO104" s="28">
        <f>HLOOKUP(VLOOKUP($A104,Sheet!$A$7:$DG$148,'TN01-04'!CO$11,0),$H$1:$T$2,2,1)</f>
        <v>3.33</v>
      </c>
      <c r="CP104" s="28">
        <f>HLOOKUP(VLOOKUP($A104,Sheet!$A$7:$DG$148,'TN01-04'!CP$11,0),$H$1:$T$2,2,1)</f>
        <v>4</v>
      </c>
      <c r="CQ104" s="28">
        <f>HLOOKUP(VLOOKUP($A104,Sheet!$A$7:$DG$148,'TN01-04'!CQ$11,0),$H$1:$T$2,2,1)</f>
        <v>3.65</v>
      </c>
      <c r="CR104" s="28">
        <f>HLOOKUP(VLOOKUP($A104,Sheet!$A$7:$DG$148,'TN01-04'!CR$11,0),$H$1:$T$2,2,1)</f>
        <v>3</v>
      </c>
      <c r="CS104" s="33">
        <f>IF(VLOOKUP($A104,Sheet!$A$7:$DG$148,'TN01-04'!CS$11,0)="","",VLOOKUP($A104,Sheet!$A$7:$DG$148,'TN01-04'!CS$11,0))</f>
        <v>27</v>
      </c>
      <c r="CT104" s="36">
        <f>IF(VLOOKUP($A104,Sheet!$A$7:$DG$148,'TN01-04'!CT$11,0)="","",VLOOKUP($A104,Sheet!$A$7:$DG$148,'TN01-04'!CT$11,0))</f>
        <v>0</v>
      </c>
      <c r="CU104" s="38">
        <f t="shared" si="11"/>
        <v>128</v>
      </c>
      <c r="CV104" s="38">
        <f t="shared" si="11"/>
        <v>0</v>
      </c>
      <c r="CW104" s="38">
        <f t="shared" si="12"/>
        <v>0</v>
      </c>
      <c r="CX104" s="38">
        <f t="shared" si="13"/>
        <v>128</v>
      </c>
      <c r="CY104" s="38">
        <f t="shared" si="14"/>
        <v>3.04</v>
      </c>
      <c r="CZ104" s="38"/>
      <c r="DA104" s="28">
        <f>HLOOKUP(VLOOKUP($A104,Sheet!$A$7:$DG$148,'TN01-04'!DA$11,0),$H$1:$T$2,2,1)</f>
        <v>0</v>
      </c>
      <c r="DB104" s="28">
        <f>HLOOKUP(VLOOKUP($A104,Sheet!$A$7:$DG$148,'TN01-04'!DB$11,0),$H$1:$T$2,2,1)</f>
        <v>0</v>
      </c>
      <c r="DC104" s="28">
        <f>HLOOKUP(VLOOKUP($A104,Sheet!$A$7:$DG$148,'TN01-04'!DC$11,0),$H$1:$T$2,2,1)</f>
        <v>4</v>
      </c>
      <c r="DD104" s="28">
        <f>HLOOKUP(VLOOKUP($A104,Sheet!$A$7:$DG$148,'TN01-04'!DD$11,0),$H$1:$T$2,2,1)</f>
        <v>0</v>
      </c>
      <c r="DE104" s="38"/>
      <c r="DF104" s="38">
        <f t="shared" si="15"/>
        <v>4</v>
      </c>
      <c r="DG104" s="38"/>
      <c r="DH104" s="33">
        <f>IF(VLOOKUP($A104,Sheet!$A$7:$DG$148,'TN01-04'!DH$11,0)="","",VLOOKUP($A104,Sheet!$A$7:$DG$148,'TN01-04'!DH$11,0))</f>
        <v>5</v>
      </c>
      <c r="DI104" s="36">
        <f>IF(VLOOKUP($A104,Sheet!$A$7:$DG$148,'TN01-04'!DI$11,0)="","",VLOOKUP($A104,Sheet!$A$7:$DG$148,'TN01-04'!DI$11,0))</f>
        <v>0</v>
      </c>
      <c r="DJ104" s="38">
        <f t="shared" si="16"/>
        <v>133</v>
      </c>
      <c r="DK104" s="38">
        <f t="shared" si="17"/>
        <v>0</v>
      </c>
      <c r="DL104" s="38">
        <f t="shared" si="18"/>
        <v>3.08</v>
      </c>
      <c r="DM104" s="38"/>
      <c r="DN104" s="33">
        <f>IF(VLOOKUP($A104,Sheet!$A$7:$DG$148,'TN01-04'!DN$11,0)="","",VLOOKUP($A104,Sheet!$A$7:$DG$148,'TN01-04'!DN$11,0))</f>
        <v>138</v>
      </c>
      <c r="DO104" s="36">
        <f>IF(VLOOKUP($A104,Sheet!$A$7:$DG$148,'TN01-04'!DO$11,0)="","",VLOOKUP($A104,Sheet!$A$7:$DG$148,'TN01-04'!DO$11,0))</f>
        <v>0</v>
      </c>
      <c r="DP104" s="28">
        <f>IF(VLOOKUP($A104,Sheet!$A$7:$DG$148,'TN01-04'!DP$11,0)="","",VLOOKUP($A104,Sheet!$A$7:$DG$148,'TN01-04'!DP$11,0))</f>
        <v>137</v>
      </c>
      <c r="DQ104" s="28">
        <f>IF(VLOOKUP($A104,Sheet!$A$7:$DG$148,'TN01-04'!DQ$11,0)="","",VLOOKUP($A104,Sheet!$A$7:$DG$148,'TN01-04'!DQ$11,0))</f>
        <v>138</v>
      </c>
      <c r="DR104" s="28">
        <f>IF(VLOOKUP($A104,Sheet!$A$7:$DG$148,'TN01-04'!DR$11,0)="","",VLOOKUP($A104,Sheet!$A$7:$DG$148,'TN01-04'!DR$11,0))</f>
        <v>7.3</v>
      </c>
      <c r="DS104" s="28">
        <f>IF(VLOOKUP($A104,Sheet!$A$7:$DG$148,'TN01-04'!DS$11,0)="","",VLOOKUP($A104,Sheet!$A$7:$DG$148,'TN01-04'!DS$11,0))</f>
        <v>3.08</v>
      </c>
      <c r="DT104" s="28" t="str">
        <f>IF(VLOOKUP($A104,Sheet!$A$7:$DG$148,'TN01-04'!DT$11,0)="","",VLOOKUP($A104,Sheet!$A$7:$DG$148,'TN01-04'!DT$11,0))</f>
        <v/>
      </c>
      <c r="DU104" s="42">
        <f t="shared" si="19"/>
        <v>0</v>
      </c>
    </row>
    <row r="105" spans="1:125" ht="15.95" customHeight="1" x14ac:dyDescent="0.2">
      <c r="A105" s="25">
        <v>2220727365</v>
      </c>
      <c r="B105" s="26" t="s">
        <v>6</v>
      </c>
      <c r="C105" s="26" t="s">
        <v>48</v>
      </c>
      <c r="D105" s="26" t="s">
        <v>166</v>
      </c>
      <c r="E105" s="27">
        <v>35913</v>
      </c>
      <c r="F105" s="26" t="s">
        <v>209</v>
      </c>
      <c r="G105" s="26" t="s">
        <v>212</v>
      </c>
      <c r="H105" s="28">
        <f>HLOOKUP(VLOOKUP($A105,Sheet!$A$7:$DG$148,'TN01-04'!H$11,0),$H$1:$T$2,2,1)</f>
        <v>4</v>
      </c>
      <c r="I105" s="28">
        <f>HLOOKUP(VLOOKUP($A105,Sheet!$A$7:$DG$148,'TN01-04'!I$11,0),$H$1:$T$2,2,1)</f>
        <v>4</v>
      </c>
      <c r="J105" s="28">
        <f>HLOOKUP(VLOOKUP($A105,Sheet!$A$7:$DG$148,'TN01-04'!J$11,0),$H$1:$T$2,2,1)</f>
        <v>4</v>
      </c>
      <c r="K105" s="28">
        <f>HLOOKUP(VLOOKUP($A105,Sheet!$A$7:$DG$148,'TN01-04'!K$11,0),$H$1:$T$2,2,1)</f>
        <v>4</v>
      </c>
      <c r="L105" s="28">
        <f>HLOOKUP(VLOOKUP($A105,Sheet!$A$7:$DG$148,'TN01-04'!L$11,0),$H$1:$T$2,2,1)</f>
        <v>4</v>
      </c>
      <c r="M105" s="28">
        <f>HLOOKUP(VLOOKUP($A105,Sheet!$A$7:$DG$148,'TN01-04'!M$11,0),$H$1:$T$2,2,1)</f>
        <v>4</v>
      </c>
      <c r="N105" s="28">
        <f>HLOOKUP(VLOOKUP($A105,Sheet!$A$7:$DG$148,'TN01-04'!N$11,0),$H$1:$T$2,2,1)</f>
        <v>4</v>
      </c>
      <c r="O105" s="28">
        <f>HLOOKUP(VLOOKUP($A105,Sheet!$A$7:$DG$148,'TN01-04'!O$11,0),$H$1:$T$2,2,1)</f>
        <v>0</v>
      </c>
      <c r="P105" s="28">
        <f>HLOOKUP(VLOOKUP($A105,Sheet!$A$7:$DG$148,'TN01-04'!P$11,0),$H$1:$T$2,2,1)</f>
        <v>4</v>
      </c>
      <c r="Q105" s="28">
        <f>HLOOKUP(VLOOKUP($A105,Sheet!$A$7:$DG$148,'TN01-04'!Q$11,0),$H$1:$T$2,2,1)</f>
        <v>0</v>
      </c>
      <c r="R105" s="28">
        <f>HLOOKUP(VLOOKUP($A105,Sheet!$A$7:$DG$148,'TN01-04'!R$11,0),$H$1:$T$2,2,1)</f>
        <v>0</v>
      </c>
      <c r="S105" s="28">
        <f>HLOOKUP(VLOOKUP($A105,Sheet!$A$7:$DG$148,'TN01-04'!S$11,0),$H$1:$T$2,2,1)</f>
        <v>0</v>
      </c>
      <c r="T105" s="28">
        <f>HLOOKUP(VLOOKUP($A105,Sheet!$A$7:$DG$148,'TN01-04'!T$11,0),$H$1:$T$2,2,1)</f>
        <v>0</v>
      </c>
      <c r="U105" s="28">
        <f>HLOOKUP(VLOOKUP($A105,Sheet!$A$7:$DG$148,'TN01-04'!U$11,0),$H$1:$T$2,2,1)</f>
        <v>4</v>
      </c>
      <c r="V105" s="28">
        <f>HLOOKUP(VLOOKUP($A105,Sheet!$A$7:$DG$148,'TN01-04'!V$11,0),$H$1:$T$2,2,1)</f>
        <v>4</v>
      </c>
      <c r="W105" s="28">
        <f>HLOOKUP(VLOOKUP($A105,Sheet!$A$7:$DG$148,'TN01-04'!W$11,0),$H$1:$T$2,2,1)</f>
        <v>4</v>
      </c>
      <c r="X105" s="28">
        <f>HLOOKUP(VLOOKUP($A105,Sheet!$A$7:$DG$148,'TN01-04'!X$11,0),$H$1:$T$2,2,1)</f>
        <v>3.65</v>
      </c>
      <c r="Y105" s="28">
        <f>HLOOKUP(VLOOKUP($A105,Sheet!$A$7:$DG$148,'TN01-04'!Y$11,0),$H$1:$T$2,2,1)</f>
        <v>3.33</v>
      </c>
      <c r="Z105" s="28">
        <f>HLOOKUP(VLOOKUP($A105,Sheet!$A$7:$DG$148,'TN01-04'!Z$11,0),$H$1:$T$2,2,1)</f>
        <v>4</v>
      </c>
      <c r="AA105" s="28">
        <f>HLOOKUP(VLOOKUP($A105,Sheet!$A$7:$DG$148,'TN01-04'!AA$11,0),$H$1:$T$2,2,1)</f>
        <v>4</v>
      </c>
      <c r="AB105" s="28">
        <f>HLOOKUP(VLOOKUP($A105,Sheet!$A$7:$DG$148,'TN01-04'!AB$11,0),$H$1:$T$2,2,1)</f>
        <v>4</v>
      </c>
      <c r="AC105" s="28">
        <f>HLOOKUP(VLOOKUP($A105,Sheet!$A$7:$DG$148,'TN01-04'!AC$11,0),$H$1:$T$2,2,1)</f>
        <v>4</v>
      </c>
      <c r="AD105" s="28">
        <f>HLOOKUP(VLOOKUP($A105,Sheet!$A$7:$DG$148,'TN01-04'!AD$11,0),$H$1:$T$2,2,1)</f>
        <v>4</v>
      </c>
      <c r="AE105" s="28">
        <f>HLOOKUP(VLOOKUP($A105,Sheet!$A$7:$DG$148,'TN01-04'!AE$11,0),$H$1:$T$2,2,1)</f>
        <v>2</v>
      </c>
      <c r="AF105" s="28">
        <f>HLOOKUP(VLOOKUP($A105,Sheet!$A$7:$DG$148,'TN01-04'!AF$11,0),$H$1:$T$2,2,1)</f>
        <v>3.65</v>
      </c>
      <c r="AG105" s="28">
        <f>HLOOKUP(VLOOKUP($A105,Sheet!$A$7:$DG$148,'TN01-04'!AG$11,0),$H$1:$T$2,2,1)</f>
        <v>2.65</v>
      </c>
      <c r="AH105" s="28">
        <f>HLOOKUP(VLOOKUP($A105,Sheet!$A$7:$DG$148,'TN01-04'!AH$11,0),$H$1:$T$2,2,1)</f>
        <v>4</v>
      </c>
      <c r="AI105" s="28">
        <f>HLOOKUP(VLOOKUP($A105,Sheet!$A$7:$DG$148,'TN01-04'!AI$11,0),$H$1:$T$2,2,1)</f>
        <v>3</v>
      </c>
      <c r="AJ105" s="28">
        <f>HLOOKUP(VLOOKUP($A105,Sheet!$A$7:$DG$148,'TN01-04'!AJ$11,0),$H$1:$T$2,2,1)</f>
        <v>3.65</v>
      </c>
      <c r="AK105" s="33">
        <f>IF(VLOOKUP($A105,Sheet!$A$7:$DG$148,'TN01-04'!AK$11,0)="","",VLOOKUP($A105,Sheet!$A$7:$DG$148,'TN01-04'!AK$11,0))</f>
        <v>51</v>
      </c>
      <c r="AL105" s="36">
        <f>IF(VLOOKUP($A105,Sheet!$A$7:$DG$148,'TN01-04'!AL$11,0)="","",VLOOKUP($A105,Sheet!$A$7:$DG$148,'TN01-04'!AL$11,0))</f>
        <v>0</v>
      </c>
      <c r="AM105" s="28">
        <f>HLOOKUP(VLOOKUP($A105,Sheet!$A$7:$DG$148,'TN01-04'!AM$11,0),$H$1:$T$2,2,1)</f>
        <v>3</v>
      </c>
      <c r="AN105" s="28">
        <f>HLOOKUP(VLOOKUP($A105,Sheet!$A$7:$DG$148,'TN01-04'!AN$11,0),$H$1:$T$2,2,1)</f>
        <v>2</v>
      </c>
      <c r="AO105" s="28">
        <f>HLOOKUP(VLOOKUP($A105,Sheet!$A$7:$DG$148,'TN01-04'!AO$11,0),$H$1:$T$2,2,1)</f>
        <v>0</v>
      </c>
      <c r="AP105" s="28">
        <f>HLOOKUP(VLOOKUP($A105,Sheet!$A$7:$DG$148,'TN01-04'!AP$11,0),$H$1:$T$2,2,1)</f>
        <v>0</v>
      </c>
      <c r="AQ105" s="28">
        <f>HLOOKUP(VLOOKUP($A105,Sheet!$A$7:$DG$148,'TN01-04'!AQ$11,0),$H$1:$T$2,2,1)</f>
        <v>2</v>
      </c>
      <c r="AR105" s="28">
        <f>HLOOKUP(VLOOKUP($A105,Sheet!$A$7:$DG$148,'TN01-04'!AR$11,0),$H$1:$T$2,2,1)</f>
        <v>0</v>
      </c>
      <c r="AS105" s="28">
        <f>HLOOKUP(VLOOKUP($A105,Sheet!$A$7:$DG$148,'TN01-04'!AS$11,0),$H$1:$T$2,2,1)</f>
        <v>0</v>
      </c>
      <c r="AT105" s="28">
        <f>HLOOKUP(VLOOKUP($A105,Sheet!$A$7:$DG$148,'TN01-04'!AT$11,0),$H$1:$T$2,2,1)</f>
        <v>0</v>
      </c>
      <c r="AU105" s="28">
        <f>HLOOKUP(VLOOKUP($A105,Sheet!$A$7:$DG$148,'TN01-04'!AU$11,0),$H$1:$T$2,2,1)</f>
        <v>0</v>
      </c>
      <c r="AV105" s="28">
        <f>HLOOKUP(VLOOKUP($A105,Sheet!$A$7:$DG$148,'TN01-04'!AV$11,0),$H$1:$T$2,2,1)</f>
        <v>0</v>
      </c>
      <c r="AW105" s="28">
        <f>HLOOKUP(VLOOKUP($A105,Sheet!$A$7:$DG$148,'TN01-04'!AW$11,0),$H$1:$T$2,2,1)</f>
        <v>2.33</v>
      </c>
      <c r="AX105" s="28">
        <f>HLOOKUP(VLOOKUP($A105,Sheet!$A$7:$DG$148,'TN01-04'!AX$11,0),$H$1:$T$2,2,1)</f>
        <v>0</v>
      </c>
      <c r="AY105" s="28">
        <f>HLOOKUP(VLOOKUP($A105,Sheet!$A$7:$DG$148,'TN01-04'!AY$11,0),$H$1:$T$2,2,1)</f>
        <v>0</v>
      </c>
      <c r="AZ105" s="28">
        <f>HLOOKUP(VLOOKUP($A105,Sheet!$A$7:$DG$148,'TN01-04'!AZ$11,0),$H$1:$T$2,2,1)</f>
        <v>0</v>
      </c>
      <c r="BA105" s="28">
        <f>HLOOKUP(VLOOKUP($A105,Sheet!$A$7:$DG$148,'TN01-04'!BA$11,0),$H$1:$T$2,2,1)</f>
        <v>1.65</v>
      </c>
      <c r="BB105" s="33">
        <f>IF(VLOOKUP($A105,Sheet!$A$7:$DG$148,'TN01-04'!BB$11,0)="","",VLOOKUP($A105,Sheet!$A$7:$DG$148,'TN01-04'!BB$11,0))</f>
        <v>5</v>
      </c>
      <c r="BC105" s="36">
        <f>IF(VLOOKUP($A105,Sheet!$A$7:$DG$148,'TN01-04'!BC$11,0)="","",VLOOKUP($A105,Sheet!$A$7:$DG$148,'TN01-04'!BC$11,0))</f>
        <v>0</v>
      </c>
      <c r="BD105" s="28">
        <f>HLOOKUP(VLOOKUP($A105,Sheet!$A$7:$DG$148,'TN01-04'!BD$11,0),$H$1:$T$2,2,1)</f>
        <v>3.65</v>
      </c>
      <c r="BE105" s="28">
        <f>HLOOKUP(VLOOKUP($A105,Sheet!$A$7:$DG$148,'TN01-04'!BE$11,0),$H$1:$T$2,2,1)</f>
        <v>3.65</v>
      </c>
      <c r="BF105" s="28">
        <f>HLOOKUP(VLOOKUP($A105,Sheet!$A$7:$DG$148,'TN01-04'!BF$11,0),$H$1:$T$2,2,1)</f>
        <v>3</v>
      </c>
      <c r="BG105" s="28">
        <f>HLOOKUP(VLOOKUP($A105,Sheet!$A$7:$DG$148,'TN01-04'!BG$11,0),$H$1:$T$2,2,1)</f>
        <v>4</v>
      </c>
      <c r="BH105" s="28">
        <f>HLOOKUP(VLOOKUP($A105,Sheet!$A$7:$DG$148,'TN01-04'!BH$11,0),$H$1:$T$2,2,1)</f>
        <v>4</v>
      </c>
      <c r="BI105" s="28">
        <f>HLOOKUP(VLOOKUP($A105,Sheet!$A$7:$DG$148,'TN01-04'!BI$11,0),$H$1:$T$2,2,1)</f>
        <v>4</v>
      </c>
      <c r="BJ105" s="28">
        <f>HLOOKUP(VLOOKUP($A105,Sheet!$A$7:$DG$148,'TN01-04'!BJ$11,0),$H$1:$T$2,2,1)</f>
        <v>4</v>
      </c>
      <c r="BK105" s="28">
        <f>HLOOKUP(VLOOKUP($A105,Sheet!$A$7:$DG$148,'TN01-04'!BK$11,0),$H$1:$T$2,2,1)</f>
        <v>3.65</v>
      </c>
      <c r="BL105" s="28">
        <f>HLOOKUP(VLOOKUP($A105,Sheet!$A$7:$DG$148,'TN01-04'!BL$11,0),$H$1:$T$2,2,1)</f>
        <v>3</v>
      </c>
      <c r="BM105" s="28">
        <f>HLOOKUP(VLOOKUP($A105,Sheet!$A$7:$DG$148,'TN01-04'!BM$11,0),$H$1:$T$2,2,1)</f>
        <v>4</v>
      </c>
      <c r="BN105" s="28">
        <f>HLOOKUP(VLOOKUP($A105,Sheet!$A$7:$DG$148,'TN01-04'!BN$11,0),$H$1:$T$2,2,1)</f>
        <v>4</v>
      </c>
      <c r="BO105" s="28">
        <f>HLOOKUP(VLOOKUP($A105,Sheet!$A$7:$DG$148,'TN01-04'!BO$11,0),$H$1:$T$2,2,1)</f>
        <v>4</v>
      </c>
      <c r="BP105" s="28">
        <f>HLOOKUP(VLOOKUP($A105,Sheet!$A$7:$DG$148,'TN01-04'!BP$11,0),$H$1:$T$2,2,1)</f>
        <v>4</v>
      </c>
      <c r="BQ105" s="28">
        <f>HLOOKUP(VLOOKUP($A105,Sheet!$A$7:$DG$148,'TN01-04'!BQ$11,0),$H$1:$T$2,2,1)</f>
        <v>3.65</v>
      </c>
      <c r="BR105" s="28">
        <f>HLOOKUP(VLOOKUP($A105,Sheet!$A$7:$DG$148,'TN01-04'!BR$11,0),$H$1:$T$2,2,1)</f>
        <v>0</v>
      </c>
      <c r="BS105" s="28">
        <f>HLOOKUP(VLOOKUP($A105,Sheet!$A$7:$DG$148,'TN01-04'!BS$11,0),$H$1:$T$2,2,1)</f>
        <v>3.33</v>
      </c>
      <c r="BT105" s="28">
        <f>HLOOKUP(VLOOKUP($A105,Sheet!$A$7:$DG$148,'TN01-04'!BT$11,0),$H$1:$T$2,2,1)</f>
        <v>3.65</v>
      </c>
      <c r="BU105" s="28">
        <f>HLOOKUP(VLOOKUP($A105,Sheet!$A$7:$DG$148,'TN01-04'!BU$11,0),$H$1:$T$2,2,1)</f>
        <v>4</v>
      </c>
      <c r="BV105" s="28">
        <f>HLOOKUP(VLOOKUP($A105,Sheet!$A$7:$DG$148,'TN01-04'!BV$11,0),$H$1:$T$2,2,1)</f>
        <v>4</v>
      </c>
      <c r="BW105" s="28">
        <f>HLOOKUP(VLOOKUP($A105,Sheet!$A$7:$DG$148,'TN01-04'!BW$11,0),$H$1:$T$2,2,1)</f>
        <v>3.65</v>
      </c>
      <c r="BX105" s="33">
        <f>IF(VLOOKUP($A105,Sheet!$A$7:$DG$148,'TN01-04'!BX$11,0)="","",VLOOKUP($A105,Sheet!$A$7:$DG$148,'TN01-04'!BX$11,0))</f>
        <v>50</v>
      </c>
      <c r="BY105" s="36">
        <f>IF(VLOOKUP($A105,Sheet!$A$7:$DG$148,'TN01-04'!BY$11,0)="","",VLOOKUP($A105,Sheet!$A$7:$DG$148,'TN01-04'!BY$11,0))</f>
        <v>0</v>
      </c>
      <c r="BZ105" s="28">
        <f>HLOOKUP(VLOOKUP($A105,Sheet!$A$7:$DG$148,'TN01-04'!BZ$11,0),$H$1:$T$2,2,1)</f>
        <v>4</v>
      </c>
      <c r="CA105" s="28">
        <f>HLOOKUP(VLOOKUP($A105,Sheet!$A$7:$DG$148,'TN01-04'!CA$11,0),$H$1:$T$2,2,1)</f>
        <v>0</v>
      </c>
      <c r="CB105" s="28">
        <f>HLOOKUP(VLOOKUP($A105,Sheet!$A$7:$DG$148,'TN01-04'!CB$11,0),$H$1:$T$2,2,1)</f>
        <v>4</v>
      </c>
      <c r="CC105" s="28">
        <f>HLOOKUP(VLOOKUP($A105,Sheet!$A$7:$DG$148,'TN01-04'!CC$11,0),$H$1:$T$2,2,1)</f>
        <v>0</v>
      </c>
      <c r="CD105" s="28">
        <f>HLOOKUP(VLOOKUP($A105,Sheet!$A$7:$DG$148,'TN01-04'!CD$11,0),$H$1:$T$2,2,1)</f>
        <v>3.65</v>
      </c>
      <c r="CE105" s="28">
        <f>HLOOKUP(VLOOKUP($A105,Sheet!$A$7:$DG$148,'TN01-04'!CE$11,0),$H$1:$T$2,2,1)</f>
        <v>4</v>
      </c>
      <c r="CF105" s="28">
        <f>HLOOKUP(VLOOKUP($A105,Sheet!$A$7:$DG$148,'TN01-04'!CF$11,0),$H$1:$T$2,2,1)</f>
        <v>4</v>
      </c>
      <c r="CG105" s="28">
        <f>HLOOKUP(VLOOKUP($A105,Sheet!$A$7:$DG$148,'TN01-04'!CG$11,0),$H$1:$T$2,2,1)</f>
        <v>4</v>
      </c>
      <c r="CH105" s="28">
        <f>HLOOKUP(VLOOKUP($A105,Sheet!$A$7:$DG$148,'TN01-04'!CH$11,0),$H$1:$T$2,2,1)</f>
        <v>0</v>
      </c>
      <c r="CI105" s="28">
        <f>HLOOKUP(VLOOKUP($A105,Sheet!$A$7:$DG$148,'TN01-04'!CI$11,0),$H$1:$T$2,2,1)</f>
        <v>0</v>
      </c>
      <c r="CJ105" s="28">
        <f>HLOOKUP(VLOOKUP($A105,Sheet!$A$7:$DG$148,'TN01-04'!CJ$11,0),$H$1:$T$2,2,1)</f>
        <v>0</v>
      </c>
      <c r="CK105" s="28">
        <f>HLOOKUP(VLOOKUP($A105,Sheet!$A$7:$DG$148,'TN01-04'!CK$11,0),$H$1:$T$2,2,1)</f>
        <v>4</v>
      </c>
      <c r="CL105" s="28">
        <f>HLOOKUP(VLOOKUP($A105,Sheet!$A$7:$DG$148,'TN01-04'!CL$11,0),$H$1:$T$2,2,1)</f>
        <v>0</v>
      </c>
      <c r="CM105" s="28">
        <f>HLOOKUP(VLOOKUP($A105,Sheet!$A$7:$DG$148,'TN01-04'!CM$11,0),$H$1:$T$2,2,1)</f>
        <v>0</v>
      </c>
      <c r="CN105" s="28">
        <f>HLOOKUP(VLOOKUP($A105,Sheet!$A$7:$DG$148,'TN01-04'!CN$11,0),$H$1:$T$2,2,1)</f>
        <v>3.65</v>
      </c>
      <c r="CO105" s="28">
        <f>HLOOKUP(VLOOKUP($A105,Sheet!$A$7:$DG$148,'TN01-04'!CO$11,0),$H$1:$T$2,2,1)</f>
        <v>4</v>
      </c>
      <c r="CP105" s="28">
        <f>HLOOKUP(VLOOKUP($A105,Sheet!$A$7:$DG$148,'TN01-04'!CP$11,0),$H$1:$T$2,2,1)</f>
        <v>4</v>
      </c>
      <c r="CQ105" s="28">
        <f>HLOOKUP(VLOOKUP($A105,Sheet!$A$7:$DG$148,'TN01-04'!CQ$11,0),$H$1:$T$2,2,1)</f>
        <v>4</v>
      </c>
      <c r="CR105" s="28">
        <f>HLOOKUP(VLOOKUP($A105,Sheet!$A$7:$DG$148,'TN01-04'!CR$11,0),$H$1:$T$2,2,1)</f>
        <v>4</v>
      </c>
      <c r="CS105" s="33">
        <f>IF(VLOOKUP($A105,Sheet!$A$7:$DG$148,'TN01-04'!CS$11,0)="","",VLOOKUP($A105,Sheet!$A$7:$DG$148,'TN01-04'!CS$11,0))</f>
        <v>27</v>
      </c>
      <c r="CT105" s="36">
        <f>IF(VLOOKUP($A105,Sheet!$A$7:$DG$148,'TN01-04'!CT$11,0)="","",VLOOKUP($A105,Sheet!$A$7:$DG$148,'TN01-04'!CT$11,0))</f>
        <v>0</v>
      </c>
      <c r="CU105" s="38">
        <f t="shared" si="11"/>
        <v>128</v>
      </c>
      <c r="CV105" s="38">
        <f t="shared" si="11"/>
        <v>0</v>
      </c>
      <c r="CW105" s="38">
        <f t="shared" si="12"/>
        <v>0</v>
      </c>
      <c r="CX105" s="38">
        <f t="shared" si="13"/>
        <v>128</v>
      </c>
      <c r="CY105" s="38">
        <f t="shared" si="14"/>
        <v>3.79</v>
      </c>
      <c r="CZ105" s="38"/>
      <c r="DA105" s="28">
        <f>HLOOKUP(VLOOKUP($A105,Sheet!$A$7:$DG$148,'TN01-04'!DA$11,0),$H$1:$T$2,2,1)</f>
        <v>0</v>
      </c>
      <c r="DB105" s="28">
        <f>HLOOKUP(VLOOKUP($A105,Sheet!$A$7:$DG$148,'TN01-04'!DB$11,0),$H$1:$T$2,2,1)</f>
        <v>0</v>
      </c>
      <c r="DC105" s="28">
        <f>HLOOKUP(VLOOKUP($A105,Sheet!$A$7:$DG$148,'TN01-04'!DC$11,0),$H$1:$T$2,2,1)</f>
        <v>0</v>
      </c>
      <c r="DD105" s="28">
        <f>HLOOKUP(VLOOKUP($A105,Sheet!$A$7:$DG$148,'TN01-04'!DD$11,0),$H$1:$T$2,2,1)</f>
        <v>4</v>
      </c>
      <c r="DE105" s="38"/>
      <c r="DF105" s="38">
        <f t="shared" si="15"/>
        <v>4</v>
      </c>
      <c r="DG105" s="38"/>
      <c r="DH105" s="33">
        <f>IF(VLOOKUP($A105,Sheet!$A$7:$DG$148,'TN01-04'!DH$11,0)="","",VLOOKUP($A105,Sheet!$A$7:$DG$148,'TN01-04'!DH$11,0))</f>
        <v>5</v>
      </c>
      <c r="DI105" s="36">
        <f>IF(VLOOKUP($A105,Sheet!$A$7:$DG$148,'TN01-04'!DI$11,0)="","",VLOOKUP($A105,Sheet!$A$7:$DG$148,'TN01-04'!DI$11,0))</f>
        <v>0</v>
      </c>
      <c r="DJ105" s="38">
        <f t="shared" si="16"/>
        <v>133</v>
      </c>
      <c r="DK105" s="38">
        <f t="shared" si="17"/>
        <v>0</v>
      </c>
      <c r="DL105" s="38">
        <f t="shared" si="18"/>
        <v>3.8</v>
      </c>
      <c r="DM105" s="38"/>
      <c r="DN105" s="33">
        <f>IF(VLOOKUP($A105,Sheet!$A$7:$DG$148,'TN01-04'!DN$11,0)="","",VLOOKUP($A105,Sheet!$A$7:$DG$148,'TN01-04'!DN$11,0))</f>
        <v>138</v>
      </c>
      <c r="DO105" s="36">
        <f>IF(VLOOKUP($A105,Sheet!$A$7:$DG$148,'TN01-04'!DO$11,0)="","",VLOOKUP($A105,Sheet!$A$7:$DG$148,'TN01-04'!DO$11,0))</f>
        <v>0</v>
      </c>
      <c r="DP105" s="28">
        <f>IF(VLOOKUP($A105,Sheet!$A$7:$DG$148,'TN01-04'!DP$11,0)="","",VLOOKUP($A105,Sheet!$A$7:$DG$148,'TN01-04'!DP$11,0))</f>
        <v>137</v>
      </c>
      <c r="DQ105" s="28">
        <f>IF(VLOOKUP($A105,Sheet!$A$7:$DG$148,'TN01-04'!DQ$11,0)="","",VLOOKUP($A105,Sheet!$A$7:$DG$148,'TN01-04'!DQ$11,0))</f>
        <v>138</v>
      </c>
      <c r="DR105" s="28">
        <f>IF(VLOOKUP($A105,Sheet!$A$7:$DG$148,'TN01-04'!DR$11,0)="","",VLOOKUP($A105,Sheet!$A$7:$DG$148,'TN01-04'!DR$11,0))</f>
        <v>8.77</v>
      </c>
      <c r="DS105" s="28">
        <f>IF(VLOOKUP($A105,Sheet!$A$7:$DG$148,'TN01-04'!DS$11,0)="","",VLOOKUP($A105,Sheet!$A$7:$DG$148,'TN01-04'!DS$11,0))</f>
        <v>3.8</v>
      </c>
      <c r="DT105" s="28" t="str">
        <f>IF(VLOOKUP($A105,Sheet!$A$7:$DG$148,'TN01-04'!DT$11,0)="","",VLOOKUP($A105,Sheet!$A$7:$DG$148,'TN01-04'!DT$11,0))</f>
        <v/>
      </c>
      <c r="DU105" s="42">
        <f t="shared" si="19"/>
        <v>0</v>
      </c>
    </row>
    <row r="106" spans="1:125" ht="15.95" customHeight="1" x14ac:dyDescent="0.2">
      <c r="A106" s="25">
        <v>2121713629</v>
      </c>
      <c r="B106" s="26" t="s">
        <v>6</v>
      </c>
      <c r="C106" s="26" t="s">
        <v>95</v>
      </c>
      <c r="D106" s="26" t="s">
        <v>167</v>
      </c>
      <c r="E106" s="27">
        <v>35740</v>
      </c>
      <c r="F106" s="26" t="s">
        <v>210</v>
      </c>
      <c r="G106" s="26" t="s">
        <v>214</v>
      </c>
      <c r="H106" s="28">
        <f>HLOOKUP(VLOOKUP($A106,Sheet!$A$7:$DG$148,'TN01-04'!H$11,0),$H$1:$T$2,2,1)</f>
        <v>3.65</v>
      </c>
      <c r="I106" s="28">
        <f>HLOOKUP(VLOOKUP($A106,Sheet!$A$7:$DG$148,'TN01-04'!I$11,0),$H$1:$T$2,2,1)</f>
        <v>3</v>
      </c>
      <c r="J106" s="28">
        <f>HLOOKUP(VLOOKUP($A106,Sheet!$A$7:$DG$148,'TN01-04'!J$11,0),$H$1:$T$2,2,1)</f>
        <v>3.65</v>
      </c>
      <c r="K106" s="28">
        <f>HLOOKUP(VLOOKUP($A106,Sheet!$A$7:$DG$148,'TN01-04'!K$11,0),$H$1:$T$2,2,1)</f>
        <v>4</v>
      </c>
      <c r="L106" s="28">
        <f>HLOOKUP(VLOOKUP($A106,Sheet!$A$7:$DG$148,'TN01-04'!L$11,0),$H$1:$T$2,2,1)</f>
        <v>3.33</v>
      </c>
      <c r="M106" s="28">
        <f>HLOOKUP(VLOOKUP($A106,Sheet!$A$7:$DG$148,'TN01-04'!M$11,0),$H$1:$T$2,2,1)</f>
        <v>2.33</v>
      </c>
      <c r="N106" s="28">
        <f>HLOOKUP(VLOOKUP($A106,Sheet!$A$7:$DG$148,'TN01-04'!N$11,0),$H$1:$T$2,2,1)</f>
        <v>3.33</v>
      </c>
      <c r="O106" s="28">
        <f>HLOOKUP(VLOOKUP($A106,Sheet!$A$7:$DG$148,'TN01-04'!O$11,0),$H$1:$T$2,2,1)</f>
        <v>0</v>
      </c>
      <c r="P106" s="28">
        <f>HLOOKUP(VLOOKUP($A106,Sheet!$A$7:$DG$148,'TN01-04'!P$11,0),$H$1:$T$2,2,1)</f>
        <v>2.65</v>
      </c>
      <c r="Q106" s="28">
        <f>HLOOKUP(VLOOKUP($A106,Sheet!$A$7:$DG$148,'TN01-04'!Q$11,0),$H$1:$T$2,2,1)</f>
        <v>0</v>
      </c>
      <c r="R106" s="28">
        <f>HLOOKUP(VLOOKUP($A106,Sheet!$A$7:$DG$148,'TN01-04'!R$11,0),$H$1:$T$2,2,1)</f>
        <v>0</v>
      </c>
      <c r="S106" s="28">
        <f>HLOOKUP(VLOOKUP($A106,Sheet!$A$7:$DG$148,'TN01-04'!S$11,0),$H$1:$T$2,2,1)</f>
        <v>0</v>
      </c>
      <c r="T106" s="28">
        <f>HLOOKUP(VLOOKUP($A106,Sheet!$A$7:$DG$148,'TN01-04'!T$11,0),$H$1:$T$2,2,1)</f>
        <v>0</v>
      </c>
      <c r="U106" s="28">
        <f>HLOOKUP(VLOOKUP($A106,Sheet!$A$7:$DG$148,'TN01-04'!U$11,0),$H$1:$T$2,2,1)</f>
        <v>2.33</v>
      </c>
      <c r="V106" s="28">
        <f>HLOOKUP(VLOOKUP($A106,Sheet!$A$7:$DG$148,'TN01-04'!V$11,0),$H$1:$T$2,2,1)</f>
        <v>2.65</v>
      </c>
      <c r="W106" s="28">
        <f>HLOOKUP(VLOOKUP($A106,Sheet!$A$7:$DG$148,'TN01-04'!W$11,0),$H$1:$T$2,2,1)</f>
        <v>3.65</v>
      </c>
      <c r="X106" s="28">
        <f>HLOOKUP(VLOOKUP($A106,Sheet!$A$7:$DG$148,'TN01-04'!X$11,0),$H$1:$T$2,2,1)</f>
        <v>4</v>
      </c>
      <c r="Y106" s="28">
        <f>HLOOKUP(VLOOKUP($A106,Sheet!$A$7:$DG$148,'TN01-04'!Y$11,0),$H$1:$T$2,2,1)</f>
        <v>2.65</v>
      </c>
      <c r="Z106" s="28">
        <f>HLOOKUP(VLOOKUP($A106,Sheet!$A$7:$DG$148,'TN01-04'!Z$11,0),$H$1:$T$2,2,1)</f>
        <v>3</v>
      </c>
      <c r="AA106" s="28">
        <f>HLOOKUP(VLOOKUP($A106,Sheet!$A$7:$DG$148,'TN01-04'!AA$11,0),$H$1:$T$2,2,1)</f>
        <v>3</v>
      </c>
      <c r="AB106" s="28">
        <f>HLOOKUP(VLOOKUP($A106,Sheet!$A$7:$DG$148,'TN01-04'!AB$11,0),$H$1:$T$2,2,1)</f>
        <v>3.33</v>
      </c>
      <c r="AC106" s="28">
        <f>HLOOKUP(VLOOKUP($A106,Sheet!$A$7:$DG$148,'TN01-04'!AC$11,0),$H$1:$T$2,2,1)</f>
        <v>2.33</v>
      </c>
      <c r="AD106" s="28">
        <f>HLOOKUP(VLOOKUP($A106,Sheet!$A$7:$DG$148,'TN01-04'!AD$11,0),$H$1:$T$2,2,1)</f>
        <v>2.33</v>
      </c>
      <c r="AE106" s="28">
        <f>HLOOKUP(VLOOKUP($A106,Sheet!$A$7:$DG$148,'TN01-04'!AE$11,0),$H$1:$T$2,2,1)</f>
        <v>3</v>
      </c>
      <c r="AF106" s="28">
        <f>HLOOKUP(VLOOKUP($A106,Sheet!$A$7:$DG$148,'TN01-04'!AF$11,0),$H$1:$T$2,2,1)</f>
        <v>3.65</v>
      </c>
      <c r="AG106" s="28">
        <f>HLOOKUP(VLOOKUP($A106,Sheet!$A$7:$DG$148,'TN01-04'!AG$11,0),$H$1:$T$2,2,1)</f>
        <v>2.65</v>
      </c>
      <c r="AH106" s="28">
        <f>HLOOKUP(VLOOKUP($A106,Sheet!$A$7:$DG$148,'TN01-04'!AH$11,0),$H$1:$T$2,2,1)</f>
        <v>2.33</v>
      </c>
      <c r="AI106" s="28">
        <f>HLOOKUP(VLOOKUP($A106,Sheet!$A$7:$DG$148,'TN01-04'!AI$11,0),$H$1:$T$2,2,1)</f>
        <v>2.65</v>
      </c>
      <c r="AJ106" s="28">
        <f>HLOOKUP(VLOOKUP($A106,Sheet!$A$7:$DG$148,'TN01-04'!AJ$11,0),$H$1:$T$2,2,1)</f>
        <v>3.33</v>
      </c>
      <c r="AK106" s="33">
        <f>IF(VLOOKUP($A106,Sheet!$A$7:$DG$148,'TN01-04'!AK$11,0)="","",VLOOKUP($A106,Sheet!$A$7:$DG$148,'TN01-04'!AK$11,0))</f>
        <v>51</v>
      </c>
      <c r="AL106" s="36">
        <f>IF(VLOOKUP($A106,Sheet!$A$7:$DG$148,'TN01-04'!AL$11,0)="","",VLOOKUP($A106,Sheet!$A$7:$DG$148,'TN01-04'!AL$11,0))</f>
        <v>0</v>
      </c>
      <c r="AM106" s="28">
        <f>HLOOKUP(VLOOKUP($A106,Sheet!$A$7:$DG$148,'TN01-04'!AM$11,0),$H$1:$T$2,2,1)</f>
        <v>3.65</v>
      </c>
      <c r="AN106" s="28">
        <f>HLOOKUP(VLOOKUP($A106,Sheet!$A$7:$DG$148,'TN01-04'!AN$11,0),$H$1:$T$2,2,1)</f>
        <v>3</v>
      </c>
      <c r="AO106" s="28" t="str">
        <f>HLOOKUP(VLOOKUP($A106,Sheet!$A$7:$DG$148,'TN01-04'!AO$11,0),$H$1:$T$2,2,1)</f>
        <v>X</v>
      </c>
      <c r="AP106" s="28">
        <f>HLOOKUP(VLOOKUP($A106,Sheet!$A$7:$DG$148,'TN01-04'!AP$11,0),$H$1:$T$2,2,1)</f>
        <v>0</v>
      </c>
      <c r="AQ106" s="28">
        <f>HLOOKUP(VLOOKUP($A106,Sheet!$A$7:$DG$148,'TN01-04'!AQ$11,0),$H$1:$T$2,2,1)</f>
        <v>1.65</v>
      </c>
      <c r="AR106" s="28">
        <f>HLOOKUP(VLOOKUP($A106,Sheet!$A$7:$DG$148,'TN01-04'!AR$11,0),$H$1:$T$2,2,1)</f>
        <v>0</v>
      </c>
      <c r="AS106" s="28">
        <f>HLOOKUP(VLOOKUP($A106,Sheet!$A$7:$DG$148,'TN01-04'!AS$11,0),$H$1:$T$2,2,1)</f>
        <v>0</v>
      </c>
      <c r="AT106" s="28">
        <f>HLOOKUP(VLOOKUP($A106,Sheet!$A$7:$DG$148,'TN01-04'!AT$11,0),$H$1:$T$2,2,1)</f>
        <v>0</v>
      </c>
      <c r="AU106" s="28">
        <f>HLOOKUP(VLOOKUP($A106,Sheet!$A$7:$DG$148,'TN01-04'!AU$11,0),$H$1:$T$2,2,1)</f>
        <v>0</v>
      </c>
      <c r="AV106" s="28">
        <f>HLOOKUP(VLOOKUP($A106,Sheet!$A$7:$DG$148,'TN01-04'!AV$11,0),$H$1:$T$2,2,1)</f>
        <v>0</v>
      </c>
      <c r="AW106" s="28">
        <f>HLOOKUP(VLOOKUP($A106,Sheet!$A$7:$DG$148,'TN01-04'!AW$11,0),$H$1:$T$2,2,1)</f>
        <v>3.33</v>
      </c>
      <c r="AX106" s="28">
        <f>HLOOKUP(VLOOKUP($A106,Sheet!$A$7:$DG$148,'TN01-04'!AX$11,0),$H$1:$T$2,2,1)</f>
        <v>0</v>
      </c>
      <c r="AY106" s="28">
        <f>HLOOKUP(VLOOKUP($A106,Sheet!$A$7:$DG$148,'TN01-04'!AY$11,0),$H$1:$T$2,2,1)</f>
        <v>0</v>
      </c>
      <c r="AZ106" s="28">
        <f>HLOOKUP(VLOOKUP($A106,Sheet!$A$7:$DG$148,'TN01-04'!AZ$11,0),$H$1:$T$2,2,1)</f>
        <v>0</v>
      </c>
      <c r="BA106" s="28">
        <f>HLOOKUP(VLOOKUP($A106,Sheet!$A$7:$DG$148,'TN01-04'!BA$11,0),$H$1:$T$2,2,1)</f>
        <v>1.65</v>
      </c>
      <c r="BB106" s="33">
        <f>IF(VLOOKUP($A106,Sheet!$A$7:$DG$148,'TN01-04'!BB$11,0)="","",VLOOKUP($A106,Sheet!$A$7:$DG$148,'TN01-04'!BB$11,0))</f>
        <v>5</v>
      </c>
      <c r="BC106" s="36">
        <f>IF(VLOOKUP($A106,Sheet!$A$7:$DG$148,'TN01-04'!BC$11,0)="","",VLOOKUP($A106,Sheet!$A$7:$DG$148,'TN01-04'!BC$11,0))</f>
        <v>0</v>
      </c>
      <c r="BD106" s="28">
        <f>HLOOKUP(VLOOKUP($A106,Sheet!$A$7:$DG$148,'TN01-04'!BD$11,0),$H$1:$T$2,2,1)</f>
        <v>1.65</v>
      </c>
      <c r="BE106" s="28">
        <f>HLOOKUP(VLOOKUP($A106,Sheet!$A$7:$DG$148,'TN01-04'!BE$11,0),$H$1:$T$2,2,1)</f>
        <v>1.65</v>
      </c>
      <c r="BF106" s="28">
        <f>HLOOKUP(VLOOKUP($A106,Sheet!$A$7:$DG$148,'TN01-04'!BF$11,0),$H$1:$T$2,2,1)</f>
        <v>2</v>
      </c>
      <c r="BG106" s="28">
        <f>HLOOKUP(VLOOKUP($A106,Sheet!$A$7:$DG$148,'TN01-04'!BG$11,0),$H$1:$T$2,2,1)</f>
        <v>2.65</v>
      </c>
      <c r="BH106" s="28">
        <f>HLOOKUP(VLOOKUP($A106,Sheet!$A$7:$DG$148,'TN01-04'!BH$11,0),$H$1:$T$2,2,1)</f>
        <v>3</v>
      </c>
      <c r="BI106" s="28">
        <f>HLOOKUP(VLOOKUP($A106,Sheet!$A$7:$DG$148,'TN01-04'!BI$11,0),$H$1:$T$2,2,1)</f>
        <v>2.33</v>
      </c>
      <c r="BJ106" s="28">
        <f>HLOOKUP(VLOOKUP($A106,Sheet!$A$7:$DG$148,'TN01-04'!BJ$11,0),$H$1:$T$2,2,1)</f>
        <v>3</v>
      </c>
      <c r="BK106" s="28">
        <f>HLOOKUP(VLOOKUP($A106,Sheet!$A$7:$DG$148,'TN01-04'!BK$11,0),$H$1:$T$2,2,1)</f>
        <v>2</v>
      </c>
      <c r="BL106" s="28">
        <f>HLOOKUP(VLOOKUP($A106,Sheet!$A$7:$DG$148,'TN01-04'!BL$11,0),$H$1:$T$2,2,1)</f>
        <v>1.65</v>
      </c>
      <c r="BM106" s="28">
        <f>HLOOKUP(VLOOKUP($A106,Sheet!$A$7:$DG$148,'TN01-04'!BM$11,0),$H$1:$T$2,2,1)</f>
        <v>2.33</v>
      </c>
      <c r="BN106" s="28">
        <f>HLOOKUP(VLOOKUP($A106,Sheet!$A$7:$DG$148,'TN01-04'!BN$11,0),$H$1:$T$2,2,1)</f>
        <v>3</v>
      </c>
      <c r="BO106" s="28">
        <f>HLOOKUP(VLOOKUP($A106,Sheet!$A$7:$DG$148,'TN01-04'!BO$11,0),$H$1:$T$2,2,1)</f>
        <v>2.33</v>
      </c>
      <c r="BP106" s="28">
        <f>HLOOKUP(VLOOKUP($A106,Sheet!$A$7:$DG$148,'TN01-04'!BP$11,0),$H$1:$T$2,2,1)</f>
        <v>3.33</v>
      </c>
      <c r="BQ106" s="28">
        <f>HLOOKUP(VLOOKUP($A106,Sheet!$A$7:$DG$148,'TN01-04'!BQ$11,0),$H$1:$T$2,2,1)</f>
        <v>0</v>
      </c>
      <c r="BR106" s="28">
        <f>HLOOKUP(VLOOKUP($A106,Sheet!$A$7:$DG$148,'TN01-04'!BR$11,0),$H$1:$T$2,2,1)</f>
        <v>2.33</v>
      </c>
      <c r="BS106" s="28">
        <f>HLOOKUP(VLOOKUP($A106,Sheet!$A$7:$DG$148,'TN01-04'!BS$11,0),$H$1:$T$2,2,1)</f>
        <v>2</v>
      </c>
      <c r="BT106" s="28">
        <f>HLOOKUP(VLOOKUP($A106,Sheet!$A$7:$DG$148,'TN01-04'!BT$11,0),$H$1:$T$2,2,1)</f>
        <v>2.33</v>
      </c>
      <c r="BU106" s="28">
        <f>HLOOKUP(VLOOKUP($A106,Sheet!$A$7:$DG$148,'TN01-04'!BU$11,0),$H$1:$T$2,2,1)</f>
        <v>2</v>
      </c>
      <c r="BV106" s="28">
        <f>HLOOKUP(VLOOKUP($A106,Sheet!$A$7:$DG$148,'TN01-04'!BV$11,0),$H$1:$T$2,2,1)</f>
        <v>3</v>
      </c>
      <c r="BW106" s="28">
        <f>HLOOKUP(VLOOKUP($A106,Sheet!$A$7:$DG$148,'TN01-04'!BW$11,0),$H$1:$T$2,2,1)</f>
        <v>4</v>
      </c>
      <c r="BX106" s="33">
        <f>IF(VLOOKUP($A106,Sheet!$A$7:$DG$148,'TN01-04'!BX$11,0)="","",VLOOKUP($A106,Sheet!$A$7:$DG$148,'TN01-04'!BX$11,0))</f>
        <v>50</v>
      </c>
      <c r="BY106" s="36">
        <f>IF(VLOOKUP($A106,Sheet!$A$7:$DG$148,'TN01-04'!BY$11,0)="","",VLOOKUP($A106,Sheet!$A$7:$DG$148,'TN01-04'!BY$11,0))</f>
        <v>0</v>
      </c>
      <c r="BZ106" s="28">
        <f>HLOOKUP(VLOOKUP($A106,Sheet!$A$7:$DG$148,'TN01-04'!BZ$11,0),$H$1:$T$2,2,1)</f>
        <v>3.33</v>
      </c>
      <c r="CA106" s="28">
        <f>HLOOKUP(VLOOKUP($A106,Sheet!$A$7:$DG$148,'TN01-04'!CA$11,0),$H$1:$T$2,2,1)</f>
        <v>0</v>
      </c>
      <c r="CB106" s="28">
        <f>HLOOKUP(VLOOKUP($A106,Sheet!$A$7:$DG$148,'TN01-04'!CB$11,0),$H$1:$T$2,2,1)</f>
        <v>2.65</v>
      </c>
      <c r="CC106" s="28">
        <f>HLOOKUP(VLOOKUP($A106,Sheet!$A$7:$DG$148,'TN01-04'!CC$11,0),$H$1:$T$2,2,1)</f>
        <v>0</v>
      </c>
      <c r="CD106" s="28">
        <f>HLOOKUP(VLOOKUP($A106,Sheet!$A$7:$DG$148,'TN01-04'!CD$11,0),$H$1:$T$2,2,1)</f>
        <v>2.65</v>
      </c>
      <c r="CE106" s="28">
        <f>HLOOKUP(VLOOKUP($A106,Sheet!$A$7:$DG$148,'TN01-04'!CE$11,0),$H$1:$T$2,2,1)</f>
        <v>2.33</v>
      </c>
      <c r="CF106" s="28">
        <f>HLOOKUP(VLOOKUP($A106,Sheet!$A$7:$DG$148,'TN01-04'!CF$11,0),$H$1:$T$2,2,1)</f>
        <v>3</v>
      </c>
      <c r="CG106" s="28">
        <f>HLOOKUP(VLOOKUP($A106,Sheet!$A$7:$DG$148,'TN01-04'!CG$11,0),$H$1:$T$2,2,1)</f>
        <v>2.33</v>
      </c>
      <c r="CH106" s="28">
        <f>HLOOKUP(VLOOKUP($A106,Sheet!$A$7:$DG$148,'TN01-04'!CH$11,0),$H$1:$T$2,2,1)</f>
        <v>0</v>
      </c>
      <c r="CI106" s="28">
        <f>HLOOKUP(VLOOKUP($A106,Sheet!$A$7:$DG$148,'TN01-04'!CI$11,0),$H$1:$T$2,2,1)</f>
        <v>2.65</v>
      </c>
      <c r="CJ106" s="28">
        <f>HLOOKUP(VLOOKUP($A106,Sheet!$A$7:$DG$148,'TN01-04'!CJ$11,0),$H$1:$T$2,2,1)</f>
        <v>0</v>
      </c>
      <c r="CK106" s="28">
        <f>HLOOKUP(VLOOKUP($A106,Sheet!$A$7:$DG$148,'TN01-04'!CK$11,0),$H$1:$T$2,2,1)</f>
        <v>0</v>
      </c>
      <c r="CL106" s="28">
        <f>HLOOKUP(VLOOKUP($A106,Sheet!$A$7:$DG$148,'TN01-04'!CL$11,0),$H$1:$T$2,2,1)</f>
        <v>0</v>
      </c>
      <c r="CM106" s="28">
        <f>HLOOKUP(VLOOKUP($A106,Sheet!$A$7:$DG$148,'TN01-04'!CM$11,0),$H$1:$T$2,2,1)</f>
        <v>0</v>
      </c>
      <c r="CN106" s="28">
        <f>HLOOKUP(VLOOKUP($A106,Sheet!$A$7:$DG$148,'TN01-04'!CN$11,0),$H$1:$T$2,2,1)</f>
        <v>1.65</v>
      </c>
      <c r="CO106" s="28">
        <f>HLOOKUP(VLOOKUP($A106,Sheet!$A$7:$DG$148,'TN01-04'!CO$11,0),$H$1:$T$2,2,1)</f>
        <v>2</v>
      </c>
      <c r="CP106" s="28">
        <f>HLOOKUP(VLOOKUP($A106,Sheet!$A$7:$DG$148,'TN01-04'!CP$11,0),$H$1:$T$2,2,1)</f>
        <v>3.33</v>
      </c>
      <c r="CQ106" s="28">
        <f>HLOOKUP(VLOOKUP($A106,Sheet!$A$7:$DG$148,'TN01-04'!CQ$11,0),$H$1:$T$2,2,1)</f>
        <v>2</v>
      </c>
      <c r="CR106" s="28">
        <f>HLOOKUP(VLOOKUP($A106,Sheet!$A$7:$DG$148,'TN01-04'!CR$11,0),$H$1:$T$2,2,1)</f>
        <v>3</v>
      </c>
      <c r="CS106" s="33">
        <f>IF(VLOOKUP($A106,Sheet!$A$7:$DG$148,'TN01-04'!CS$11,0)="","",VLOOKUP($A106,Sheet!$A$7:$DG$148,'TN01-04'!CS$11,0))</f>
        <v>27</v>
      </c>
      <c r="CT106" s="36">
        <f>IF(VLOOKUP($A106,Sheet!$A$7:$DG$148,'TN01-04'!CT$11,0)="","",VLOOKUP($A106,Sheet!$A$7:$DG$148,'TN01-04'!CT$11,0))</f>
        <v>0</v>
      </c>
      <c r="CU106" s="38">
        <f t="shared" si="11"/>
        <v>128</v>
      </c>
      <c r="CV106" s="38">
        <f t="shared" si="11"/>
        <v>0</v>
      </c>
      <c r="CW106" s="38">
        <f t="shared" si="12"/>
        <v>0</v>
      </c>
      <c r="CX106" s="38">
        <f t="shared" si="13"/>
        <v>128</v>
      </c>
      <c r="CY106" s="38">
        <f t="shared" si="14"/>
        <v>2.66</v>
      </c>
      <c r="CZ106" s="38"/>
      <c r="DA106" s="28">
        <f>HLOOKUP(VLOOKUP($A106,Sheet!$A$7:$DG$148,'TN01-04'!DA$11,0),$H$1:$T$2,2,1)</f>
        <v>0</v>
      </c>
      <c r="DB106" s="28">
        <f>HLOOKUP(VLOOKUP($A106,Sheet!$A$7:$DG$148,'TN01-04'!DB$11,0),$H$1:$T$2,2,1)</f>
        <v>0</v>
      </c>
      <c r="DC106" s="28">
        <f>HLOOKUP(VLOOKUP($A106,Sheet!$A$7:$DG$148,'TN01-04'!DC$11,0),$H$1:$T$2,2,1)</f>
        <v>0</v>
      </c>
      <c r="DD106" s="28">
        <f>HLOOKUP(VLOOKUP($A106,Sheet!$A$7:$DG$148,'TN01-04'!DD$11,0),$H$1:$T$2,2,1)</f>
        <v>0</v>
      </c>
      <c r="DE106" s="38"/>
      <c r="DF106" s="38">
        <f t="shared" si="15"/>
        <v>0</v>
      </c>
      <c r="DG106" s="38"/>
      <c r="DH106" s="33">
        <f>IF(VLOOKUP($A106,Sheet!$A$7:$DG$148,'TN01-04'!DH$11,0)="","",VLOOKUP($A106,Sheet!$A$7:$DG$148,'TN01-04'!DH$11,0))</f>
        <v>0</v>
      </c>
      <c r="DI106" s="36">
        <f>IF(VLOOKUP($A106,Sheet!$A$7:$DG$148,'TN01-04'!DI$11,0)="","",VLOOKUP($A106,Sheet!$A$7:$DG$148,'TN01-04'!DI$11,0))</f>
        <v>5</v>
      </c>
      <c r="DJ106" s="38">
        <f t="shared" si="16"/>
        <v>128</v>
      </c>
      <c r="DK106" s="38">
        <f t="shared" si="17"/>
        <v>5</v>
      </c>
      <c r="DL106" s="38">
        <f t="shared" si="18"/>
        <v>2.56</v>
      </c>
      <c r="DM106" s="38"/>
      <c r="DN106" s="33">
        <f>IF(VLOOKUP($A106,Sheet!$A$7:$DG$148,'TN01-04'!DN$11,0)="","",VLOOKUP($A106,Sheet!$A$7:$DG$148,'TN01-04'!DN$11,0))</f>
        <v>133</v>
      </c>
      <c r="DO106" s="36">
        <f>IF(VLOOKUP($A106,Sheet!$A$7:$DG$148,'TN01-04'!DO$11,0)="","",VLOOKUP($A106,Sheet!$A$7:$DG$148,'TN01-04'!DO$11,0))</f>
        <v>5</v>
      </c>
      <c r="DP106" s="28">
        <f>IF(VLOOKUP($A106,Sheet!$A$7:$DG$148,'TN01-04'!DP$11,0)="","",VLOOKUP($A106,Sheet!$A$7:$DG$148,'TN01-04'!DP$11,0))</f>
        <v>137</v>
      </c>
      <c r="DQ106" s="28">
        <f>IF(VLOOKUP($A106,Sheet!$A$7:$DG$148,'TN01-04'!DQ$11,0)="","",VLOOKUP($A106,Sheet!$A$7:$DG$148,'TN01-04'!DQ$11,0))</f>
        <v>133</v>
      </c>
      <c r="DR106" s="28">
        <f>IF(VLOOKUP($A106,Sheet!$A$7:$DG$148,'TN01-04'!DR$11,0)="","",VLOOKUP($A106,Sheet!$A$7:$DG$148,'TN01-04'!DR$11,0))</f>
        <v>6.71</v>
      </c>
      <c r="DS106" s="28">
        <f>IF(VLOOKUP($A106,Sheet!$A$7:$DG$148,'TN01-04'!DS$11,0)="","",VLOOKUP($A106,Sheet!$A$7:$DG$148,'TN01-04'!DS$11,0))</f>
        <v>2.66</v>
      </c>
      <c r="DT106" s="28" t="str">
        <f>IF(VLOOKUP($A106,Sheet!$A$7:$DG$148,'TN01-04'!DT$11,0)="","",VLOOKUP($A106,Sheet!$A$7:$DG$148,'TN01-04'!DT$11,0))</f>
        <v>DTE-HT 202</v>
      </c>
      <c r="DU106" s="42">
        <f t="shared" si="19"/>
        <v>0</v>
      </c>
    </row>
    <row r="107" spans="1:125" ht="15.95" customHeight="1" x14ac:dyDescent="0.2">
      <c r="A107" s="25">
        <v>2221716966</v>
      </c>
      <c r="B107" s="26" t="s">
        <v>31</v>
      </c>
      <c r="C107" s="26"/>
      <c r="D107" s="26" t="s">
        <v>76</v>
      </c>
      <c r="E107" s="27">
        <v>35968</v>
      </c>
      <c r="F107" s="26" t="s">
        <v>210</v>
      </c>
      <c r="G107" s="26" t="s">
        <v>212</v>
      </c>
      <c r="H107" s="28">
        <f>HLOOKUP(VLOOKUP($A107,Sheet!$A$7:$DG$148,'TN01-04'!H$11,0),$H$1:$T$2,2,1)</f>
        <v>4</v>
      </c>
      <c r="I107" s="28">
        <f>HLOOKUP(VLOOKUP($A107,Sheet!$A$7:$DG$148,'TN01-04'!I$11,0),$H$1:$T$2,2,1)</f>
        <v>3.33</v>
      </c>
      <c r="J107" s="28">
        <f>HLOOKUP(VLOOKUP($A107,Sheet!$A$7:$DG$148,'TN01-04'!J$11,0),$H$1:$T$2,2,1)</f>
        <v>3.33</v>
      </c>
      <c r="K107" s="28">
        <f>HLOOKUP(VLOOKUP($A107,Sheet!$A$7:$DG$148,'TN01-04'!K$11,0),$H$1:$T$2,2,1)</f>
        <v>4</v>
      </c>
      <c r="L107" s="28">
        <f>HLOOKUP(VLOOKUP($A107,Sheet!$A$7:$DG$148,'TN01-04'!L$11,0),$H$1:$T$2,2,1)</f>
        <v>1.65</v>
      </c>
      <c r="M107" s="28">
        <f>HLOOKUP(VLOOKUP($A107,Sheet!$A$7:$DG$148,'TN01-04'!M$11,0),$H$1:$T$2,2,1)</f>
        <v>3</v>
      </c>
      <c r="N107" s="28">
        <f>HLOOKUP(VLOOKUP($A107,Sheet!$A$7:$DG$148,'TN01-04'!N$11,0),$H$1:$T$2,2,1)</f>
        <v>1.65</v>
      </c>
      <c r="O107" s="28">
        <f>HLOOKUP(VLOOKUP($A107,Sheet!$A$7:$DG$148,'TN01-04'!O$11,0),$H$1:$T$2,2,1)</f>
        <v>0</v>
      </c>
      <c r="P107" s="28">
        <f>HLOOKUP(VLOOKUP($A107,Sheet!$A$7:$DG$148,'TN01-04'!P$11,0),$H$1:$T$2,2,1)</f>
        <v>2</v>
      </c>
      <c r="Q107" s="28">
        <f>HLOOKUP(VLOOKUP($A107,Sheet!$A$7:$DG$148,'TN01-04'!Q$11,0),$H$1:$T$2,2,1)</f>
        <v>0</v>
      </c>
      <c r="R107" s="28">
        <f>HLOOKUP(VLOOKUP($A107,Sheet!$A$7:$DG$148,'TN01-04'!R$11,0),$H$1:$T$2,2,1)</f>
        <v>0</v>
      </c>
      <c r="S107" s="28">
        <f>HLOOKUP(VLOOKUP($A107,Sheet!$A$7:$DG$148,'TN01-04'!S$11,0),$H$1:$T$2,2,1)</f>
        <v>0</v>
      </c>
      <c r="T107" s="28">
        <f>HLOOKUP(VLOOKUP($A107,Sheet!$A$7:$DG$148,'TN01-04'!T$11,0),$H$1:$T$2,2,1)</f>
        <v>0</v>
      </c>
      <c r="U107" s="28">
        <f>HLOOKUP(VLOOKUP($A107,Sheet!$A$7:$DG$148,'TN01-04'!U$11,0),$H$1:$T$2,2,1)</f>
        <v>3.33</v>
      </c>
      <c r="V107" s="28">
        <f>HLOOKUP(VLOOKUP($A107,Sheet!$A$7:$DG$148,'TN01-04'!V$11,0),$H$1:$T$2,2,1)</f>
        <v>3.33</v>
      </c>
      <c r="W107" s="28">
        <f>HLOOKUP(VLOOKUP($A107,Sheet!$A$7:$DG$148,'TN01-04'!W$11,0),$H$1:$T$2,2,1)</f>
        <v>4</v>
      </c>
      <c r="X107" s="28">
        <f>HLOOKUP(VLOOKUP($A107,Sheet!$A$7:$DG$148,'TN01-04'!X$11,0),$H$1:$T$2,2,1)</f>
        <v>3.65</v>
      </c>
      <c r="Y107" s="28" t="str">
        <f>HLOOKUP(VLOOKUP($A107,Sheet!$A$7:$DG$148,'TN01-04'!Y$11,0),$H$1:$T$2,2,1)</f>
        <v>X</v>
      </c>
      <c r="Z107" s="28">
        <f>HLOOKUP(VLOOKUP($A107,Sheet!$A$7:$DG$148,'TN01-04'!Z$11,0),$H$1:$T$2,2,1)</f>
        <v>1</v>
      </c>
      <c r="AA107" s="28">
        <f>HLOOKUP(VLOOKUP($A107,Sheet!$A$7:$DG$148,'TN01-04'!AA$11,0),$H$1:$T$2,2,1)</f>
        <v>1.65</v>
      </c>
      <c r="AB107" s="28">
        <f>HLOOKUP(VLOOKUP($A107,Sheet!$A$7:$DG$148,'TN01-04'!AB$11,0),$H$1:$T$2,2,1)</f>
        <v>2.33</v>
      </c>
      <c r="AC107" s="28">
        <f>HLOOKUP(VLOOKUP($A107,Sheet!$A$7:$DG$148,'TN01-04'!AC$11,0),$H$1:$T$2,2,1)</f>
        <v>2.65</v>
      </c>
      <c r="AD107" s="28" t="str">
        <f>HLOOKUP(VLOOKUP($A107,Sheet!$A$7:$DG$148,'TN01-04'!AD$11,0),$H$1:$T$2,2,1)</f>
        <v>X</v>
      </c>
      <c r="AE107" s="28">
        <f>HLOOKUP(VLOOKUP($A107,Sheet!$A$7:$DG$148,'TN01-04'!AE$11,0),$H$1:$T$2,2,1)</f>
        <v>2.65</v>
      </c>
      <c r="AF107" s="28">
        <f>HLOOKUP(VLOOKUP($A107,Sheet!$A$7:$DG$148,'TN01-04'!AF$11,0),$H$1:$T$2,2,1)</f>
        <v>2.65</v>
      </c>
      <c r="AG107" s="28" t="str">
        <f>HLOOKUP(VLOOKUP($A107,Sheet!$A$7:$DG$148,'TN01-04'!AG$11,0),$H$1:$T$2,2,1)</f>
        <v>X</v>
      </c>
      <c r="AH107" s="28">
        <f>HLOOKUP(VLOOKUP($A107,Sheet!$A$7:$DG$148,'TN01-04'!AH$11,0),$H$1:$T$2,2,1)</f>
        <v>0</v>
      </c>
      <c r="AI107" s="28">
        <f>HLOOKUP(VLOOKUP($A107,Sheet!$A$7:$DG$148,'TN01-04'!AI$11,0),$H$1:$T$2,2,1)</f>
        <v>2.33</v>
      </c>
      <c r="AJ107" s="28">
        <f>HLOOKUP(VLOOKUP($A107,Sheet!$A$7:$DG$148,'TN01-04'!AJ$11,0),$H$1:$T$2,2,1)</f>
        <v>3</v>
      </c>
      <c r="AK107" s="33">
        <f>IF(VLOOKUP($A107,Sheet!$A$7:$DG$148,'TN01-04'!AK$11,0)="","",VLOOKUP($A107,Sheet!$A$7:$DG$148,'TN01-04'!AK$11,0))</f>
        <v>42</v>
      </c>
      <c r="AL107" s="36">
        <f>IF(VLOOKUP($A107,Sheet!$A$7:$DG$148,'TN01-04'!AL$11,0)="","",VLOOKUP($A107,Sheet!$A$7:$DG$148,'TN01-04'!AL$11,0))</f>
        <v>9</v>
      </c>
      <c r="AM107" s="28">
        <f>HLOOKUP(VLOOKUP($A107,Sheet!$A$7:$DG$148,'TN01-04'!AM$11,0),$H$1:$T$2,2,1)</f>
        <v>4</v>
      </c>
      <c r="AN107" s="28">
        <f>HLOOKUP(VLOOKUP($A107,Sheet!$A$7:$DG$148,'TN01-04'!AN$11,0),$H$1:$T$2,2,1)</f>
        <v>2.65</v>
      </c>
      <c r="AO107" s="28">
        <f>HLOOKUP(VLOOKUP($A107,Sheet!$A$7:$DG$148,'TN01-04'!AO$11,0),$H$1:$T$2,2,1)</f>
        <v>0</v>
      </c>
      <c r="AP107" s="28">
        <f>HLOOKUP(VLOOKUP($A107,Sheet!$A$7:$DG$148,'TN01-04'!AP$11,0),$H$1:$T$2,2,1)</f>
        <v>0</v>
      </c>
      <c r="AQ107" s="28">
        <f>HLOOKUP(VLOOKUP($A107,Sheet!$A$7:$DG$148,'TN01-04'!AQ$11,0),$H$1:$T$2,2,1)</f>
        <v>2</v>
      </c>
      <c r="AR107" s="28">
        <f>HLOOKUP(VLOOKUP($A107,Sheet!$A$7:$DG$148,'TN01-04'!AR$11,0),$H$1:$T$2,2,1)</f>
        <v>0</v>
      </c>
      <c r="AS107" s="28">
        <f>HLOOKUP(VLOOKUP($A107,Sheet!$A$7:$DG$148,'TN01-04'!AS$11,0),$H$1:$T$2,2,1)</f>
        <v>0</v>
      </c>
      <c r="AT107" s="28">
        <f>HLOOKUP(VLOOKUP($A107,Sheet!$A$7:$DG$148,'TN01-04'!AT$11,0),$H$1:$T$2,2,1)</f>
        <v>0</v>
      </c>
      <c r="AU107" s="28">
        <f>HLOOKUP(VLOOKUP($A107,Sheet!$A$7:$DG$148,'TN01-04'!AU$11,0),$H$1:$T$2,2,1)</f>
        <v>2.33</v>
      </c>
      <c r="AV107" s="28">
        <f>HLOOKUP(VLOOKUP($A107,Sheet!$A$7:$DG$148,'TN01-04'!AV$11,0),$H$1:$T$2,2,1)</f>
        <v>0</v>
      </c>
      <c r="AW107" s="28">
        <f>HLOOKUP(VLOOKUP($A107,Sheet!$A$7:$DG$148,'TN01-04'!AW$11,0),$H$1:$T$2,2,1)</f>
        <v>0</v>
      </c>
      <c r="AX107" s="28">
        <f>HLOOKUP(VLOOKUP($A107,Sheet!$A$7:$DG$148,'TN01-04'!AX$11,0),$H$1:$T$2,2,1)</f>
        <v>0</v>
      </c>
      <c r="AY107" s="28">
        <f>HLOOKUP(VLOOKUP($A107,Sheet!$A$7:$DG$148,'TN01-04'!AY$11,0),$H$1:$T$2,2,1)</f>
        <v>0</v>
      </c>
      <c r="AZ107" s="28">
        <f>HLOOKUP(VLOOKUP($A107,Sheet!$A$7:$DG$148,'TN01-04'!AZ$11,0),$H$1:$T$2,2,1)</f>
        <v>0</v>
      </c>
      <c r="BA107" s="28">
        <f>HLOOKUP(VLOOKUP($A107,Sheet!$A$7:$DG$148,'TN01-04'!BA$11,0),$H$1:$T$2,2,1)</f>
        <v>2.65</v>
      </c>
      <c r="BB107" s="33">
        <f>IF(VLOOKUP($A107,Sheet!$A$7:$DG$148,'TN01-04'!BB$11,0)="","",VLOOKUP($A107,Sheet!$A$7:$DG$148,'TN01-04'!BB$11,0))</f>
        <v>5</v>
      </c>
      <c r="BC107" s="36">
        <f>IF(VLOOKUP($A107,Sheet!$A$7:$DG$148,'TN01-04'!BC$11,0)="","",VLOOKUP($A107,Sheet!$A$7:$DG$148,'TN01-04'!BC$11,0))</f>
        <v>0</v>
      </c>
      <c r="BD107" s="28" t="str">
        <f>HLOOKUP(VLOOKUP($A107,Sheet!$A$7:$DG$148,'TN01-04'!BD$11,0),$H$1:$T$2,2,1)</f>
        <v>X</v>
      </c>
      <c r="BE107" s="28">
        <f>HLOOKUP(VLOOKUP($A107,Sheet!$A$7:$DG$148,'TN01-04'!BE$11,0),$H$1:$T$2,2,1)</f>
        <v>1.65</v>
      </c>
      <c r="BF107" s="28">
        <f>HLOOKUP(VLOOKUP($A107,Sheet!$A$7:$DG$148,'TN01-04'!BF$11,0),$H$1:$T$2,2,1)</f>
        <v>2.65</v>
      </c>
      <c r="BG107" s="28">
        <f>HLOOKUP(VLOOKUP($A107,Sheet!$A$7:$DG$148,'TN01-04'!BG$11,0),$H$1:$T$2,2,1)</f>
        <v>3</v>
      </c>
      <c r="BH107" s="28">
        <f>HLOOKUP(VLOOKUP($A107,Sheet!$A$7:$DG$148,'TN01-04'!BH$11,0),$H$1:$T$2,2,1)</f>
        <v>2.65</v>
      </c>
      <c r="BI107" s="28" t="str">
        <f>HLOOKUP(VLOOKUP($A107,Sheet!$A$7:$DG$148,'TN01-04'!BI$11,0),$H$1:$T$2,2,1)</f>
        <v>X</v>
      </c>
      <c r="BJ107" s="28">
        <f>HLOOKUP(VLOOKUP($A107,Sheet!$A$7:$DG$148,'TN01-04'!BJ$11,0),$H$1:$T$2,2,1)</f>
        <v>4</v>
      </c>
      <c r="BK107" s="28">
        <f>HLOOKUP(VLOOKUP($A107,Sheet!$A$7:$DG$148,'TN01-04'!BK$11,0),$H$1:$T$2,2,1)</f>
        <v>1.65</v>
      </c>
      <c r="BL107" s="28">
        <f>HLOOKUP(VLOOKUP($A107,Sheet!$A$7:$DG$148,'TN01-04'!BL$11,0),$H$1:$T$2,2,1)</f>
        <v>1</v>
      </c>
      <c r="BM107" s="28">
        <f>HLOOKUP(VLOOKUP($A107,Sheet!$A$7:$DG$148,'TN01-04'!BM$11,0),$H$1:$T$2,2,1)</f>
        <v>1.65</v>
      </c>
      <c r="BN107" s="28">
        <f>HLOOKUP(VLOOKUP($A107,Sheet!$A$7:$DG$148,'TN01-04'!BN$11,0),$H$1:$T$2,2,1)</f>
        <v>1.65</v>
      </c>
      <c r="BO107" s="28">
        <f>HLOOKUP(VLOOKUP($A107,Sheet!$A$7:$DG$148,'TN01-04'!BO$11,0),$H$1:$T$2,2,1)</f>
        <v>2</v>
      </c>
      <c r="BP107" s="28">
        <f>HLOOKUP(VLOOKUP($A107,Sheet!$A$7:$DG$148,'TN01-04'!BP$11,0),$H$1:$T$2,2,1)</f>
        <v>2</v>
      </c>
      <c r="BQ107" s="28">
        <f>HLOOKUP(VLOOKUP($A107,Sheet!$A$7:$DG$148,'TN01-04'!BQ$11,0),$H$1:$T$2,2,1)</f>
        <v>0</v>
      </c>
      <c r="BR107" s="28">
        <f>HLOOKUP(VLOOKUP($A107,Sheet!$A$7:$DG$148,'TN01-04'!BR$11,0),$H$1:$T$2,2,1)</f>
        <v>2.65</v>
      </c>
      <c r="BS107" s="28">
        <f>HLOOKUP(VLOOKUP($A107,Sheet!$A$7:$DG$148,'TN01-04'!BS$11,0),$H$1:$T$2,2,1)</f>
        <v>1.65</v>
      </c>
      <c r="BT107" s="28">
        <f>HLOOKUP(VLOOKUP($A107,Sheet!$A$7:$DG$148,'TN01-04'!BT$11,0),$H$1:$T$2,2,1)</f>
        <v>2.33</v>
      </c>
      <c r="BU107" s="28">
        <f>HLOOKUP(VLOOKUP($A107,Sheet!$A$7:$DG$148,'TN01-04'!BU$11,0),$H$1:$T$2,2,1)</f>
        <v>0</v>
      </c>
      <c r="BV107" s="28">
        <f>HLOOKUP(VLOOKUP($A107,Sheet!$A$7:$DG$148,'TN01-04'!BV$11,0),$H$1:$T$2,2,1)</f>
        <v>3</v>
      </c>
      <c r="BW107" s="28">
        <f>HLOOKUP(VLOOKUP($A107,Sheet!$A$7:$DG$148,'TN01-04'!BW$11,0),$H$1:$T$2,2,1)</f>
        <v>3.65</v>
      </c>
      <c r="BX107" s="33">
        <f>IF(VLOOKUP($A107,Sheet!$A$7:$DG$148,'TN01-04'!BX$11,0)="","",VLOOKUP($A107,Sheet!$A$7:$DG$148,'TN01-04'!BX$11,0))</f>
        <v>41</v>
      </c>
      <c r="BY107" s="36">
        <f>IF(VLOOKUP($A107,Sheet!$A$7:$DG$148,'TN01-04'!BY$11,0)="","",VLOOKUP($A107,Sheet!$A$7:$DG$148,'TN01-04'!BY$11,0))</f>
        <v>9</v>
      </c>
      <c r="BZ107" s="28">
        <f>HLOOKUP(VLOOKUP($A107,Sheet!$A$7:$DG$148,'TN01-04'!BZ$11,0),$H$1:$T$2,2,1)</f>
        <v>3.33</v>
      </c>
      <c r="CA107" s="28">
        <f>HLOOKUP(VLOOKUP($A107,Sheet!$A$7:$DG$148,'TN01-04'!CA$11,0),$H$1:$T$2,2,1)</f>
        <v>0</v>
      </c>
      <c r="CB107" s="28">
        <f>HLOOKUP(VLOOKUP($A107,Sheet!$A$7:$DG$148,'TN01-04'!CB$11,0),$H$1:$T$2,2,1)</f>
        <v>2</v>
      </c>
      <c r="CC107" s="28">
        <f>HLOOKUP(VLOOKUP($A107,Sheet!$A$7:$DG$148,'TN01-04'!CC$11,0),$H$1:$T$2,2,1)</f>
        <v>0</v>
      </c>
      <c r="CD107" s="28">
        <f>HLOOKUP(VLOOKUP($A107,Sheet!$A$7:$DG$148,'TN01-04'!CD$11,0),$H$1:$T$2,2,1)</f>
        <v>3</v>
      </c>
      <c r="CE107" s="28">
        <f>HLOOKUP(VLOOKUP($A107,Sheet!$A$7:$DG$148,'TN01-04'!CE$11,0),$H$1:$T$2,2,1)</f>
        <v>1.65</v>
      </c>
      <c r="CF107" s="28">
        <f>HLOOKUP(VLOOKUP($A107,Sheet!$A$7:$DG$148,'TN01-04'!CF$11,0),$H$1:$T$2,2,1)</f>
        <v>2.65</v>
      </c>
      <c r="CG107" s="28">
        <f>HLOOKUP(VLOOKUP($A107,Sheet!$A$7:$DG$148,'TN01-04'!CG$11,0),$H$1:$T$2,2,1)</f>
        <v>2.65</v>
      </c>
      <c r="CH107" s="28">
        <f>HLOOKUP(VLOOKUP($A107,Sheet!$A$7:$DG$148,'TN01-04'!CH$11,0),$H$1:$T$2,2,1)</f>
        <v>0</v>
      </c>
      <c r="CI107" s="28">
        <f>HLOOKUP(VLOOKUP($A107,Sheet!$A$7:$DG$148,'TN01-04'!CI$11,0),$H$1:$T$2,2,1)</f>
        <v>2.33</v>
      </c>
      <c r="CJ107" s="28">
        <f>HLOOKUP(VLOOKUP($A107,Sheet!$A$7:$DG$148,'TN01-04'!CJ$11,0),$H$1:$T$2,2,1)</f>
        <v>0</v>
      </c>
      <c r="CK107" s="28">
        <f>HLOOKUP(VLOOKUP($A107,Sheet!$A$7:$DG$148,'TN01-04'!CK$11,0),$H$1:$T$2,2,1)</f>
        <v>0</v>
      </c>
      <c r="CL107" s="28">
        <f>HLOOKUP(VLOOKUP($A107,Sheet!$A$7:$DG$148,'TN01-04'!CL$11,0),$H$1:$T$2,2,1)</f>
        <v>0</v>
      </c>
      <c r="CM107" s="28">
        <f>HLOOKUP(VLOOKUP($A107,Sheet!$A$7:$DG$148,'TN01-04'!CM$11,0),$H$1:$T$2,2,1)</f>
        <v>0</v>
      </c>
      <c r="CN107" s="28">
        <f>HLOOKUP(VLOOKUP($A107,Sheet!$A$7:$DG$148,'TN01-04'!CN$11,0),$H$1:$T$2,2,1)</f>
        <v>0</v>
      </c>
      <c r="CO107" s="28">
        <f>HLOOKUP(VLOOKUP($A107,Sheet!$A$7:$DG$148,'TN01-04'!CO$11,0),$H$1:$T$2,2,1)</f>
        <v>2</v>
      </c>
      <c r="CP107" s="28">
        <f>HLOOKUP(VLOOKUP($A107,Sheet!$A$7:$DG$148,'TN01-04'!CP$11,0),$H$1:$T$2,2,1)</f>
        <v>3.33</v>
      </c>
      <c r="CQ107" s="28">
        <f>HLOOKUP(VLOOKUP($A107,Sheet!$A$7:$DG$148,'TN01-04'!CQ$11,0),$H$1:$T$2,2,1)</f>
        <v>1.65</v>
      </c>
      <c r="CR107" s="28">
        <f>HLOOKUP(VLOOKUP($A107,Sheet!$A$7:$DG$148,'TN01-04'!CR$11,0),$H$1:$T$2,2,1)</f>
        <v>2.65</v>
      </c>
      <c r="CS107" s="33">
        <f>IF(VLOOKUP($A107,Sheet!$A$7:$DG$148,'TN01-04'!CS$11,0)="","",VLOOKUP($A107,Sheet!$A$7:$DG$148,'TN01-04'!CS$11,0))</f>
        <v>24</v>
      </c>
      <c r="CT107" s="36">
        <f>IF(VLOOKUP($A107,Sheet!$A$7:$DG$148,'TN01-04'!CT$11,0)="","",VLOOKUP($A107,Sheet!$A$7:$DG$148,'TN01-04'!CT$11,0))</f>
        <v>3</v>
      </c>
      <c r="CU107" s="38">
        <f t="shared" si="11"/>
        <v>107</v>
      </c>
      <c r="CV107" s="38">
        <f t="shared" si="11"/>
        <v>21</v>
      </c>
      <c r="CW107" s="38">
        <f t="shared" si="12"/>
        <v>0</v>
      </c>
      <c r="CX107" s="38">
        <f t="shared" si="13"/>
        <v>128</v>
      </c>
      <c r="CY107" s="38">
        <f t="shared" si="14"/>
        <v>2.0699999999999998</v>
      </c>
      <c r="CZ107" s="38"/>
      <c r="DA107" s="28">
        <f>HLOOKUP(VLOOKUP($A107,Sheet!$A$7:$DG$148,'TN01-04'!DA$11,0),$H$1:$T$2,2,1)</f>
        <v>0</v>
      </c>
      <c r="DB107" s="28">
        <f>HLOOKUP(VLOOKUP($A107,Sheet!$A$7:$DG$148,'TN01-04'!DB$11,0),$H$1:$T$2,2,1)</f>
        <v>0</v>
      </c>
      <c r="DC107" s="28">
        <f>HLOOKUP(VLOOKUP($A107,Sheet!$A$7:$DG$148,'TN01-04'!DC$11,0),$H$1:$T$2,2,1)</f>
        <v>0</v>
      </c>
      <c r="DD107" s="28">
        <f>HLOOKUP(VLOOKUP($A107,Sheet!$A$7:$DG$148,'TN01-04'!DD$11,0),$H$1:$T$2,2,1)</f>
        <v>0</v>
      </c>
      <c r="DE107" s="38"/>
      <c r="DF107" s="38">
        <f t="shared" si="15"/>
        <v>0</v>
      </c>
      <c r="DG107" s="38"/>
      <c r="DH107" s="33">
        <f>IF(VLOOKUP($A107,Sheet!$A$7:$DG$148,'TN01-04'!DH$11,0)="","",VLOOKUP($A107,Sheet!$A$7:$DG$148,'TN01-04'!DH$11,0))</f>
        <v>0</v>
      </c>
      <c r="DI107" s="36">
        <f>IF(VLOOKUP($A107,Sheet!$A$7:$DG$148,'TN01-04'!DI$11,0)="","",VLOOKUP($A107,Sheet!$A$7:$DG$148,'TN01-04'!DI$11,0))</f>
        <v>5</v>
      </c>
      <c r="DJ107" s="38">
        <f t="shared" si="16"/>
        <v>107</v>
      </c>
      <c r="DK107" s="38">
        <f t="shared" si="17"/>
        <v>26</v>
      </c>
      <c r="DL107" s="38">
        <f t="shared" si="18"/>
        <v>1.99</v>
      </c>
      <c r="DM107" s="38"/>
      <c r="DN107" s="33">
        <f>IF(VLOOKUP($A107,Sheet!$A$7:$DG$148,'TN01-04'!DN$11,0)="","",VLOOKUP($A107,Sheet!$A$7:$DG$148,'TN01-04'!DN$11,0))</f>
        <v>112</v>
      </c>
      <c r="DO107" s="36">
        <f>IF(VLOOKUP($A107,Sheet!$A$7:$DG$148,'TN01-04'!DO$11,0)="","",VLOOKUP($A107,Sheet!$A$7:$DG$148,'TN01-04'!DO$11,0))</f>
        <v>26</v>
      </c>
      <c r="DP107" s="28">
        <f>IF(VLOOKUP($A107,Sheet!$A$7:$DG$148,'TN01-04'!DP$11,0)="","",VLOOKUP($A107,Sheet!$A$7:$DG$148,'TN01-04'!DP$11,0))</f>
        <v>137</v>
      </c>
      <c r="DQ107" s="28">
        <f>IF(VLOOKUP($A107,Sheet!$A$7:$DG$148,'TN01-04'!DQ$11,0)="","",VLOOKUP($A107,Sheet!$A$7:$DG$148,'TN01-04'!DQ$11,0))</f>
        <v>122</v>
      </c>
      <c r="DR107" s="28">
        <f>IF(VLOOKUP($A107,Sheet!$A$7:$DG$148,'TN01-04'!DR$11,0)="","",VLOOKUP($A107,Sheet!$A$7:$DG$148,'TN01-04'!DR$11,0))</f>
        <v>5.94</v>
      </c>
      <c r="DS107" s="28">
        <f>IF(VLOOKUP($A107,Sheet!$A$7:$DG$148,'TN01-04'!DS$11,0)="","",VLOOKUP($A107,Sheet!$A$7:$DG$148,'TN01-04'!DS$11,0))</f>
        <v>2.2599999999999998</v>
      </c>
      <c r="DT107" s="28" t="str">
        <f>IF(VLOOKUP($A107,Sheet!$A$7:$DG$148,'TN01-04'!DT$11,0)="","",VLOOKUP($A107,Sheet!$A$7:$DG$148,'TN01-04'!DT$11,0))</f>
        <v>ENG 119</v>
      </c>
      <c r="DU107" s="42">
        <f t="shared" si="19"/>
        <v>0.1640625</v>
      </c>
    </row>
    <row r="108" spans="1:125" ht="15.95" customHeight="1" x14ac:dyDescent="0.2">
      <c r="A108" s="25">
        <v>2221724200</v>
      </c>
      <c r="B108" s="26" t="s">
        <v>32</v>
      </c>
      <c r="C108" s="26" t="s">
        <v>96</v>
      </c>
      <c r="D108" s="26" t="s">
        <v>76</v>
      </c>
      <c r="E108" s="27">
        <v>36114</v>
      </c>
      <c r="F108" s="26" t="s">
        <v>210</v>
      </c>
      <c r="G108" s="26" t="s">
        <v>212</v>
      </c>
      <c r="H108" s="28">
        <f>HLOOKUP(VLOOKUP($A108,Sheet!$A$7:$DG$148,'TN01-04'!H$11,0),$H$1:$T$2,2,1)</f>
        <v>3.65</v>
      </c>
      <c r="I108" s="28">
        <f>HLOOKUP(VLOOKUP($A108,Sheet!$A$7:$DG$148,'TN01-04'!I$11,0),$H$1:$T$2,2,1)</f>
        <v>3</v>
      </c>
      <c r="J108" s="28">
        <f>HLOOKUP(VLOOKUP($A108,Sheet!$A$7:$DG$148,'TN01-04'!J$11,0),$H$1:$T$2,2,1)</f>
        <v>2.33</v>
      </c>
      <c r="K108" s="28">
        <f>HLOOKUP(VLOOKUP($A108,Sheet!$A$7:$DG$148,'TN01-04'!K$11,0),$H$1:$T$2,2,1)</f>
        <v>4</v>
      </c>
      <c r="L108" s="28">
        <f>HLOOKUP(VLOOKUP($A108,Sheet!$A$7:$DG$148,'TN01-04'!L$11,0),$H$1:$T$2,2,1)</f>
        <v>3.65</v>
      </c>
      <c r="M108" s="28">
        <f>HLOOKUP(VLOOKUP($A108,Sheet!$A$7:$DG$148,'TN01-04'!M$11,0),$H$1:$T$2,2,1)</f>
        <v>4</v>
      </c>
      <c r="N108" s="28">
        <f>HLOOKUP(VLOOKUP($A108,Sheet!$A$7:$DG$148,'TN01-04'!N$11,0),$H$1:$T$2,2,1)</f>
        <v>3</v>
      </c>
      <c r="O108" s="28">
        <f>HLOOKUP(VLOOKUP($A108,Sheet!$A$7:$DG$148,'TN01-04'!O$11,0),$H$1:$T$2,2,1)</f>
        <v>0</v>
      </c>
      <c r="P108" s="28">
        <f>HLOOKUP(VLOOKUP($A108,Sheet!$A$7:$DG$148,'TN01-04'!P$11,0),$H$1:$T$2,2,1)</f>
        <v>3.65</v>
      </c>
      <c r="Q108" s="28">
        <f>HLOOKUP(VLOOKUP($A108,Sheet!$A$7:$DG$148,'TN01-04'!Q$11,0),$H$1:$T$2,2,1)</f>
        <v>0</v>
      </c>
      <c r="R108" s="28">
        <f>HLOOKUP(VLOOKUP($A108,Sheet!$A$7:$DG$148,'TN01-04'!R$11,0),$H$1:$T$2,2,1)</f>
        <v>0</v>
      </c>
      <c r="S108" s="28">
        <f>HLOOKUP(VLOOKUP($A108,Sheet!$A$7:$DG$148,'TN01-04'!S$11,0),$H$1:$T$2,2,1)</f>
        <v>0</v>
      </c>
      <c r="T108" s="28">
        <f>HLOOKUP(VLOOKUP($A108,Sheet!$A$7:$DG$148,'TN01-04'!T$11,0),$H$1:$T$2,2,1)</f>
        <v>0</v>
      </c>
      <c r="U108" s="28">
        <f>HLOOKUP(VLOOKUP($A108,Sheet!$A$7:$DG$148,'TN01-04'!U$11,0),$H$1:$T$2,2,1)</f>
        <v>4</v>
      </c>
      <c r="V108" s="28">
        <f>HLOOKUP(VLOOKUP($A108,Sheet!$A$7:$DG$148,'TN01-04'!V$11,0),$H$1:$T$2,2,1)</f>
        <v>3</v>
      </c>
      <c r="W108" s="28">
        <f>HLOOKUP(VLOOKUP($A108,Sheet!$A$7:$DG$148,'TN01-04'!W$11,0),$H$1:$T$2,2,1)</f>
        <v>4</v>
      </c>
      <c r="X108" s="28">
        <f>HLOOKUP(VLOOKUP($A108,Sheet!$A$7:$DG$148,'TN01-04'!X$11,0),$H$1:$T$2,2,1)</f>
        <v>4</v>
      </c>
      <c r="Y108" s="28">
        <f>HLOOKUP(VLOOKUP($A108,Sheet!$A$7:$DG$148,'TN01-04'!Y$11,0),$H$1:$T$2,2,1)</f>
        <v>3</v>
      </c>
      <c r="Z108" s="28">
        <f>HLOOKUP(VLOOKUP($A108,Sheet!$A$7:$DG$148,'TN01-04'!Z$11,0),$H$1:$T$2,2,1)</f>
        <v>3</v>
      </c>
      <c r="AA108" s="28">
        <f>HLOOKUP(VLOOKUP($A108,Sheet!$A$7:$DG$148,'TN01-04'!AA$11,0),$H$1:$T$2,2,1)</f>
        <v>2.65</v>
      </c>
      <c r="AB108" s="28">
        <f>HLOOKUP(VLOOKUP($A108,Sheet!$A$7:$DG$148,'TN01-04'!AB$11,0),$H$1:$T$2,2,1)</f>
        <v>2.65</v>
      </c>
      <c r="AC108" s="28" t="str">
        <f>HLOOKUP(VLOOKUP($A108,Sheet!$A$7:$DG$148,'TN01-04'!AC$11,0),$H$1:$T$2,2,1)</f>
        <v>P (P/F)</v>
      </c>
      <c r="AD108" s="28" t="str">
        <f>HLOOKUP(VLOOKUP($A108,Sheet!$A$7:$DG$148,'TN01-04'!AD$11,0),$H$1:$T$2,2,1)</f>
        <v>P (P/F)</v>
      </c>
      <c r="AE108" s="28">
        <f>HLOOKUP(VLOOKUP($A108,Sheet!$A$7:$DG$148,'TN01-04'!AE$11,0),$H$1:$T$2,2,1)</f>
        <v>4</v>
      </c>
      <c r="AF108" s="28">
        <f>HLOOKUP(VLOOKUP($A108,Sheet!$A$7:$DG$148,'TN01-04'!AF$11,0),$H$1:$T$2,2,1)</f>
        <v>4</v>
      </c>
      <c r="AG108" s="28">
        <f>HLOOKUP(VLOOKUP($A108,Sheet!$A$7:$DG$148,'TN01-04'!AG$11,0),$H$1:$T$2,2,1)</f>
        <v>3.65</v>
      </c>
      <c r="AH108" s="28">
        <f>HLOOKUP(VLOOKUP($A108,Sheet!$A$7:$DG$148,'TN01-04'!AH$11,0),$H$1:$T$2,2,1)</f>
        <v>4</v>
      </c>
      <c r="AI108" s="28">
        <f>HLOOKUP(VLOOKUP($A108,Sheet!$A$7:$DG$148,'TN01-04'!AI$11,0),$H$1:$T$2,2,1)</f>
        <v>3.65</v>
      </c>
      <c r="AJ108" s="28">
        <f>HLOOKUP(VLOOKUP($A108,Sheet!$A$7:$DG$148,'TN01-04'!AJ$11,0),$H$1:$T$2,2,1)</f>
        <v>4</v>
      </c>
      <c r="AK108" s="33">
        <f>IF(VLOOKUP($A108,Sheet!$A$7:$DG$148,'TN01-04'!AK$11,0)="","",VLOOKUP($A108,Sheet!$A$7:$DG$148,'TN01-04'!AK$11,0))</f>
        <v>51</v>
      </c>
      <c r="AL108" s="36">
        <f>IF(VLOOKUP($A108,Sheet!$A$7:$DG$148,'TN01-04'!AL$11,0)="","",VLOOKUP($A108,Sheet!$A$7:$DG$148,'TN01-04'!AL$11,0))</f>
        <v>0</v>
      </c>
      <c r="AM108" s="28">
        <f>HLOOKUP(VLOOKUP($A108,Sheet!$A$7:$DG$148,'TN01-04'!AM$11,0),$H$1:$T$2,2,1)</f>
        <v>3.33</v>
      </c>
      <c r="AN108" s="28">
        <f>HLOOKUP(VLOOKUP($A108,Sheet!$A$7:$DG$148,'TN01-04'!AN$11,0),$H$1:$T$2,2,1)</f>
        <v>3.65</v>
      </c>
      <c r="AO108" s="28">
        <f>HLOOKUP(VLOOKUP($A108,Sheet!$A$7:$DG$148,'TN01-04'!AO$11,0),$H$1:$T$2,2,1)</f>
        <v>0</v>
      </c>
      <c r="AP108" s="28">
        <f>HLOOKUP(VLOOKUP($A108,Sheet!$A$7:$DG$148,'TN01-04'!AP$11,0),$H$1:$T$2,2,1)</f>
        <v>2.33</v>
      </c>
      <c r="AQ108" s="28">
        <f>HLOOKUP(VLOOKUP($A108,Sheet!$A$7:$DG$148,'TN01-04'!AQ$11,0),$H$1:$T$2,2,1)</f>
        <v>0</v>
      </c>
      <c r="AR108" s="28">
        <f>HLOOKUP(VLOOKUP($A108,Sheet!$A$7:$DG$148,'TN01-04'!AR$11,0),$H$1:$T$2,2,1)</f>
        <v>0</v>
      </c>
      <c r="AS108" s="28">
        <f>HLOOKUP(VLOOKUP($A108,Sheet!$A$7:$DG$148,'TN01-04'!AS$11,0),$H$1:$T$2,2,1)</f>
        <v>0</v>
      </c>
      <c r="AT108" s="28">
        <f>HLOOKUP(VLOOKUP($A108,Sheet!$A$7:$DG$148,'TN01-04'!AT$11,0),$H$1:$T$2,2,1)</f>
        <v>0</v>
      </c>
      <c r="AU108" s="28">
        <f>HLOOKUP(VLOOKUP($A108,Sheet!$A$7:$DG$148,'TN01-04'!AU$11,0),$H$1:$T$2,2,1)</f>
        <v>2</v>
      </c>
      <c r="AV108" s="28">
        <f>HLOOKUP(VLOOKUP($A108,Sheet!$A$7:$DG$148,'TN01-04'!AV$11,0),$H$1:$T$2,2,1)</f>
        <v>0</v>
      </c>
      <c r="AW108" s="28">
        <f>HLOOKUP(VLOOKUP($A108,Sheet!$A$7:$DG$148,'TN01-04'!AW$11,0),$H$1:$T$2,2,1)</f>
        <v>0</v>
      </c>
      <c r="AX108" s="28">
        <f>HLOOKUP(VLOOKUP($A108,Sheet!$A$7:$DG$148,'TN01-04'!AX$11,0),$H$1:$T$2,2,1)</f>
        <v>0</v>
      </c>
      <c r="AY108" s="28">
        <f>HLOOKUP(VLOOKUP($A108,Sheet!$A$7:$DG$148,'TN01-04'!AY$11,0),$H$1:$T$2,2,1)</f>
        <v>0</v>
      </c>
      <c r="AZ108" s="28">
        <f>HLOOKUP(VLOOKUP($A108,Sheet!$A$7:$DG$148,'TN01-04'!AZ$11,0),$H$1:$T$2,2,1)</f>
        <v>0</v>
      </c>
      <c r="BA108" s="28">
        <f>HLOOKUP(VLOOKUP($A108,Sheet!$A$7:$DG$148,'TN01-04'!BA$11,0),$H$1:$T$2,2,1)</f>
        <v>1.65</v>
      </c>
      <c r="BB108" s="33">
        <f>IF(VLOOKUP($A108,Sheet!$A$7:$DG$148,'TN01-04'!BB$11,0)="","",VLOOKUP($A108,Sheet!$A$7:$DG$148,'TN01-04'!BB$11,0))</f>
        <v>5</v>
      </c>
      <c r="BC108" s="36">
        <f>IF(VLOOKUP($A108,Sheet!$A$7:$DG$148,'TN01-04'!BC$11,0)="","",VLOOKUP($A108,Sheet!$A$7:$DG$148,'TN01-04'!BC$11,0))</f>
        <v>0</v>
      </c>
      <c r="BD108" s="28">
        <f>HLOOKUP(VLOOKUP($A108,Sheet!$A$7:$DG$148,'TN01-04'!BD$11,0),$H$1:$T$2,2,1)</f>
        <v>2</v>
      </c>
      <c r="BE108" s="28">
        <f>HLOOKUP(VLOOKUP($A108,Sheet!$A$7:$DG$148,'TN01-04'!BE$11,0),$H$1:$T$2,2,1)</f>
        <v>3.33</v>
      </c>
      <c r="BF108" s="28">
        <f>HLOOKUP(VLOOKUP($A108,Sheet!$A$7:$DG$148,'TN01-04'!BF$11,0),$H$1:$T$2,2,1)</f>
        <v>3.33</v>
      </c>
      <c r="BG108" s="28">
        <f>HLOOKUP(VLOOKUP($A108,Sheet!$A$7:$DG$148,'TN01-04'!BG$11,0),$H$1:$T$2,2,1)</f>
        <v>4</v>
      </c>
      <c r="BH108" s="28">
        <f>HLOOKUP(VLOOKUP($A108,Sheet!$A$7:$DG$148,'TN01-04'!BH$11,0),$H$1:$T$2,2,1)</f>
        <v>2.65</v>
      </c>
      <c r="BI108" s="28">
        <f>HLOOKUP(VLOOKUP($A108,Sheet!$A$7:$DG$148,'TN01-04'!BI$11,0),$H$1:$T$2,2,1)</f>
        <v>3</v>
      </c>
      <c r="BJ108" s="28">
        <f>HLOOKUP(VLOOKUP($A108,Sheet!$A$7:$DG$148,'TN01-04'!BJ$11,0),$H$1:$T$2,2,1)</f>
        <v>3.33</v>
      </c>
      <c r="BK108" s="28">
        <f>HLOOKUP(VLOOKUP($A108,Sheet!$A$7:$DG$148,'TN01-04'!BK$11,0),$H$1:$T$2,2,1)</f>
        <v>1.65</v>
      </c>
      <c r="BL108" s="28">
        <f>HLOOKUP(VLOOKUP($A108,Sheet!$A$7:$DG$148,'TN01-04'!BL$11,0),$H$1:$T$2,2,1)</f>
        <v>2.65</v>
      </c>
      <c r="BM108" s="28">
        <f>HLOOKUP(VLOOKUP($A108,Sheet!$A$7:$DG$148,'TN01-04'!BM$11,0),$H$1:$T$2,2,1)</f>
        <v>3.65</v>
      </c>
      <c r="BN108" s="28">
        <f>HLOOKUP(VLOOKUP($A108,Sheet!$A$7:$DG$148,'TN01-04'!BN$11,0),$H$1:$T$2,2,1)</f>
        <v>3.65</v>
      </c>
      <c r="BO108" s="28">
        <f>HLOOKUP(VLOOKUP($A108,Sheet!$A$7:$DG$148,'TN01-04'!BO$11,0),$H$1:$T$2,2,1)</f>
        <v>2.65</v>
      </c>
      <c r="BP108" s="28">
        <f>HLOOKUP(VLOOKUP($A108,Sheet!$A$7:$DG$148,'TN01-04'!BP$11,0),$H$1:$T$2,2,1)</f>
        <v>3.33</v>
      </c>
      <c r="BQ108" s="28">
        <f>HLOOKUP(VLOOKUP($A108,Sheet!$A$7:$DG$148,'TN01-04'!BQ$11,0),$H$1:$T$2,2,1)</f>
        <v>0</v>
      </c>
      <c r="BR108" s="28">
        <f>HLOOKUP(VLOOKUP($A108,Sheet!$A$7:$DG$148,'TN01-04'!BR$11,0),$H$1:$T$2,2,1)</f>
        <v>2</v>
      </c>
      <c r="BS108" s="28">
        <f>HLOOKUP(VLOOKUP($A108,Sheet!$A$7:$DG$148,'TN01-04'!BS$11,0),$H$1:$T$2,2,1)</f>
        <v>3</v>
      </c>
      <c r="BT108" s="28">
        <f>HLOOKUP(VLOOKUP($A108,Sheet!$A$7:$DG$148,'TN01-04'!BT$11,0),$H$1:$T$2,2,1)</f>
        <v>2.65</v>
      </c>
      <c r="BU108" s="28">
        <f>HLOOKUP(VLOOKUP($A108,Sheet!$A$7:$DG$148,'TN01-04'!BU$11,0),$H$1:$T$2,2,1)</f>
        <v>2.65</v>
      </c>
      <c r="BV108" s="28">
        <f>HLOOKUP(VLOOKUP($A108,Sheet!$A$7:$DG$148,'TN01-04'!BV$11,0),$H$1:$T$2,2,1)</f>
        <v>2.65</v>
      </c>
      <c r="BW108" s="28">
        <f>HLOOKUP(VLOOKUP($A108,Sheet!$A$7:$DG$148,'TN01-04'!BW$11,0),$H$1:$T$2,2,1)</f>
        <v>3.33</v>
      </c>
      <c r="BX108" s="33">
        <f>IF(VLOOKUP($A108,Sheet!$A$7:$DG$148,'TN01-04'!BX$11,0)="","",VLOOKUP($A108,Sheet!$A$7:$DG$148,'TN01-04'!BX$11,0))</f>
        <v>50</v>
      </c>
      <c r="BY108" s="36">
        <f>IF(VLOOKUP($A108,Sheet!$A$7:$DG$148,'TN01-04'!BY$11,0)="","",VLOOKUP($A108,Sheet!$A$7:$DG$148,'TN01-04'!BY$11,0))</f>
        <v>0</v>
      </c>
      <c r="BZ108" s="28">
        <f>HLOOKUP(VLOOKUP($A108,Sheet!$A$7:$DG$148,'TN01-04'!BZ$11,0),$H$1:$T$2,2,1)</f>
        <v>0</v>
      </c>
      <c r="CA108" s="28">
        <f>HLOOKUP(VLOOKUP($A108,Sheet!$A$7:$DG$148,'TN01-04'!CA$11,0),$H$1:$T$2,2,1)</f>
        <v>3</v>
      </c>
      <c r="CB108" s="28">
        <f>HLOOKUP(VLOOKUP($A108,Sheet!$A$7:$DG$148,'TN01-04'!CB$11,0),$H$1:$T$2,2,1)</f>
        <v>3.65</v>
      </c>
      <c r="CC108" s="28">
        <f>HLOOKUP(VLOOKUP($A108,Sheet!$A$7:$DG$148,'TN01-04'!CC$11,0),$H$1:$T$2,2,1)</f>
        <v>0</v>
      </c>
      <c r="CD108" s="28">
        <f>HLOOKUP(VLOOKUP($A108,Sheet!$A$7:$DG$148,'TN01-04'!CD$11,0),$H$1:$T$2,2,1)</f>
        <v>3</v>
      </c>
      <c r="CE108" s="28">
        <f>HLOOKUP(VLOOKUP($A108,Sheet!$A$7:$DG$148,'TN01-04'!CE$11,0),$H$1:$T$2,2,1)</f>
        <v>3.33</v>
      </c>
      <c r="CF108" s="28">
        <f>HLOOKUP(VLOOKUP($A108,Sheet!$A$7:$DG$148,'TN01-04'!CF$11,0),$H$1:$T$2,2,1)</f>
        <v>4</v>
      </c>
      <c r="CG108" s="28">
        <f>HLOOKUP(VLOOKUP($A108,Sheet!$A$7:$DG$148,'TN01-04'!CG$11,0),$H$1:$T$2,2,1)</f>
        <v>2</v>
      </c>
      <c r="CH108" s="28">
        <f>HLOOKUP(VLOOKUP($A108,Sheet!$A$7:$DG$148,'TN01-04'!CH$11,0),$H$1:$T$2,2,1)</f>
        <v>0</v>
      </c>
      <c r="CI108" s="28">
        <f>HLOOKUP(VLOOKUP($A108,Sheet!$A$7:$DG$148,'TN01-04'!CI$11,0),$H$1:$T$2,2,1)</f>
        <v>3.65</v>
      </c>
      <c r="CJ108" s="28">
        <f>HLOOKUP(VLOOKUP($A108,Sheet!$A$7:$DG$148,'TN01-04'!CJ$11,0),$H$1:$T$2,2,1)</f>
        <v>0</v>
      </c>
      <c r="CK108" s="28">
        <f>HLOOKUP(VLOOKUP($A108,Sheet!$A$7:$DG$148,'TN01-04'!CK$11,0),$H$1:$T$2,2,1)</f>
        <v>0</v>
      </c>
      <c r="CL108" s="28">
        <f>HLOOKUP(VLOOKUP($A108,Sheet!$A$7:$DG$148,'TN01-04'!CL$11,0),$H$1:$T$2,2,1)</f>
        <v>0</v>
      </c>
      <c r="CM108" s="28">
        <f>HLOOKUP(VLOOKUP($A108,Sheet!$A$7:$DG$148,'TN01-04'!CM$11,0),$H$1:$T$2,2,1)</f>
        <v>0</v>
      </c>
      <c r="CN108" s="28">
        <f>HLOOKUP(VLOOKUP($A108,Sheet!$A$7:$DG$148,'TN01-04'!CN$11,0),$H$1:$T$2,2,1)</f>
        <v>2.33</v>
      </c>
      <c r="CO108" s="28">
        <f>HLOOKUP(VLOOKUP($A108,Sheet!$A$7:$DG$148,'TN01-04'!CO$11,0),$H$1:$T$2,2,1)</f>
        <v>2.65</v>
      </c>
      <c r="CP108" s="28">
        <f>HLOOKUP(VLOOKUP($A108,Sheet!$A$7:$DG$148,'TN01-04'!CP$11,0),$H$1:$T$2,2,1)</f>
        <v>4</v>
      </c>
      <c r="CQ108" s="28">
        <f>HLOOKUP(VLOOKUP($A108,Sheet!$A$7:$DG$148,'TN01-04'!CQ$11,0),$H$1:$T$2,2,1)</f>
        <v>4</v>
      </c>
      <c r="CR108" s="28">
        <f>HLOOKUP(VLOOKUP($A108,Sheet!$A$7:$DG$148,'TN01-04'!CR$11,0),$H$1:$T$2,2,1)</f>
        <v>3.65</v>
      </c>
      <c r="CS108" s="33">
        <f>IF(VLOOKUP($A108,Sheet!$A$7:$DG$148,'TN01-04'!CS$11,0)="","",VLOOKUP($A108,Sheet!$A$7:$DG$148,'TN01-04'!CS$11,0))</f>
        <v>27</v>
      </c>
      <c r="CT108" s="36">
        <f>IF(VLOOKUP($A108,Sheet!$A$7:$DG$148,'TN01-04'!CT$11,0)="","",VLOOKUP($A108,Sheet!$A$7:$DG$148,'TN01-04'!CT$11,0))</f>
        <v>0</v>
      </c>
      <c r="CU108" s="38">
        <f t="shared" si="11"/>
        <v>128</v>
      </c>
      <c r="CV108" s="38">
        <f t="shared" si="11"/>
        <v>0</v>
      </c>
      <c r="CW108" s="38">
        <f t="shared" si="12"/>
        <v>4</v>
      </c>
      <c r="CX108" s="38">
        <f t="shared" si="13"/>
        <v>124</v>
      </c>
      <c r="CY108" s="38">
        <f t="shared" si="14"/>
        <v>3.17</v>
      </c>
      <c r="CZ108" s="38"/>
      <c r="DA108" s="28">
        <f>HLOOKUP(VLOOKUP($A108,Sheet!$A$7:$DG$148,'TN01-04'!DA$11,0),$H$1:$T$2,2,1)</f>
        <v>0</v>
      </c>
      <c r="DB108" s="28">
        <f>HLOOKUP(VLOOKUP($A108,Sheet!$A$7:$DG$148,'TN01-04'!DB$11,0),$H$1:$T$2,2,1)</f>
        <v>0</v>
      </c>
      <c r="DC108" s="28">
        <f>HLOOKUP(VLOOKUP($A108,Sheet!$A$7:$DG$148,'TN01-04'!DC$11,0),$H$1:$T$2,2,1)</f>
        <v>4</v>
      </c>
      <c r="DD108" s="28">
        <f>HLOOKUP(VLOOKUP($A108,Sheet!$A$7:$DG$148,'TN01-04'!DD$11,0),$H$1:$T$2,2,1)</f>
        <v>0</v>
      </c>
      <c r="DE108" s="38"/>
      <c r="DF108" s="38">
        <f t="shared" si="15"/>
        <v>4</v>
      </c>
      <c r="DG108" s="38"/>
      <c r="DH108" s="33">
        <f>IF(VLOOKUP($A108,Sheet!$A$7:$DG$148,'TN01-04'!DH$11,0)="","",VLOOKUP($A108,Sheet!$A$7:$DG$148,'TN01-04'!DH$11,0))</f>
        <v>5</v>
      </c>
      <c r="DI108" s="36">
        <f>IF(VLOOKUP($A108,Sheet!$A$7:$DG$148,'TN01-04'!DI$11,0)="","",VLOOKUP($A108,Sheet!$A$7:$DG$148,'TN01-04'!DI$11,0))</f>
        <v>0</v>
      </c>
      <c r="DJ108" s="38">
        <f t="shared" si="16"/>
        <v>129</v>
      </c>
      <c r="DK108" s="38">
        <f t="shared" si="17"/>
        <v>0</v>
      </c>
      <c r="DL108" s="38">
        <f t="shared" si="18"/>
        <v>3.21</v>
      </c>
      <c r="DM108" s="38"/>
      <c r="DN108" s="33">
        <f>IF(VLOOKUP($A108,Sheet!$A$7:$DG$148,'TN01-04'!DN$11,0)="","",VLOOKUP($A108,Sheet!$A$7:$DG$148,'TN01-04'!DN$11,0))</f>
        <v>138</v>
      </c>
      <c r="DO108" s="36">
        <f>IF(VLOOKUP($A108,Sheet!$A$7:$DG$148,'TN01-04'!DO$11,0)="","",VLOOKUP($A108,Sheet!$A$7:$DG$148,'TN01-04'!DO$11,0))</f>
        <v>0</v>
      </c>
      <c r="DP108" s="28">
        <f>IF(VLOOKUP($A108,Sheet!$A$7:$DG$148,'TN01-04'!DP$11,0)="","",VLOOKUP($A108,Sheet!$A$7:$DG$148,'TN01-04'!DP$11,0))</f>
        <v>137</v>
      </c>
      <c r="DQ108" s="28">
        <f>IF(VLOOKUP($A108,Sheet!$A$7:$DG$148,'TN01-04'!DQ$11,0)="","",VLOOKUP($A108,Sheet!$A$7:$DG$148,'TN01-04'!DQ$11,0))</f>
        <v>138</v>
      </c>
      <c r="DR108" s="28">
        <f>IF(VLOOKUP($A108,Sheet!$A$7:$DG$148,'TN01-04'!DR$11,0)="","",VLOOKUP($A108,Sheet!$A$7:$DG$148,'TN01-04'!DR$11,0))</f>
        <v>7.6</v>
      </c>
      <c r="DS108" s="28">
        <f>IF(VLOOKUP($A108,Sheet!$A$7:$DG$148,'TN01-04'!DS$11,0)="","",VLOOKUP($A108,Sheet!$A$7:$DG$148,'TN01-04'!DS$11,0))</f>
        <v>3.21</v>
      </c>
      <c r="DT108" s="28" t="str">
        <f>IF(VLOOKUP($A108,Sheet!$A$7:$DG$148,'TN01-04'!DT$11,0)="","",VLOOKUP($A108,Sheet!$A$7:$DG$148,'TN01-04'!DT$11,0))</f>
        <v/>
      </c>
      <c r="DU108" s="42">
        <f t="shared" si="19"/>
        <v>0</v>
      </c>
    </row>
    <row r="109" spans="1:125" ht="15.95" customHeight="1" x14ac:dyDescent="0.2">
      <c r="A109" s="25">
        <v>2220727373</v>
      </c>
      <c r="B109" s="26" t="s">
        <v>18</v>
      </c>
      <c r="C109" s="26" t="s">
        <v>97</v>
      </c>
      <c r="D109" s="26" t="s">
        <v>168</v>
      </c>
      <c r="E109" s="27">
        <v>36106</v>
      </c>
      <c r="F109" s="26" t="s">
        <v>209</v>
      </c>
      <c r="G109" s="26" t="s">
        <v>212</v>
      </c>
      <c r="H109" s="28">
        <f>HLOOKUP(VLOOKUP($A109,Sheet!$A$7:$DG$148,'TN01-04'!H$11,0),$H$1:$T$2,2,1)</f>
        <v>3.65</v>
      </c>
      <c r="I109" s="28">
        <f>HLOOKUP(VLOOKUP($A109,Sheet!$A$7:$DG$148,'TN01-04'!I$11,0),$H$1:$T$2,2,1)</f>
        <v>3.33</v>
      </c>
      <c r="J109" s="28">
        <f>HLOOKUP(VLOOKUP($A109,Sheet!$A$7:$DG$148,'TN01-04'!J$11,0),$H$1:$T$2,2,1)</f>
        <v>3.65</v>
      </c>
      <c r="K109" s="28">
        <f>HLOOKUP(VLOOKUP($A109,Sheet!$A$7:$DG$148,'TN01-04'!K$11,0),$H$1:$T$2,2,1)</f>
        <v>3.33</v>
      </c>
      <c r="L109" s="28">
        <f>HLOOKUP(VLOOKUP($A109,Sheet!$A$7:$DG$148,'TN01-04'!L$11,0),$H$1:$T$2,2,1)</f>
        <v>2.65</v>
      </c>
      <c r="M109" s="28">
        <f>HLOOKUP(VLOOKUP($A109,Sheet!$A$7:$DG$148,'TN01-04'!M$11,0),$H$1:$T$2,2,1)</f>
        <v>3.33</v>
      </c>
      <c r="N109" s="28">
        <f>HLOOKUP(VLOOKUP($A109,Sheet!$A$7:$DG$148,'TN01-04'!N$11,0),$H$1:$T$2,2,1)</f>
        <v>3</v>
      </c>
      <c r="O109" s="28">
        <f>HLOOKUP(VLOOKUP($A109,Sheet!$A$7:$DG$148,'TN01-04'!O$11,0),$H$1:$T$2,2,1)</f>
        <v>0</v>
      </c>
      <c r="P109" s="28">
        <f>HLOOKUP(VLOOKUP($A109,Sheet!$A$7:$DG$148,'TN01-04'!P$11,0),$H$1:$T$2,2,1)</f>
        <v>2.33</v>
      </c>
      <c r="Q109" s="28">
        <f>HLOOKUP(VLOOKUP($A109,Sheet!$A$7:$DG$148,'TN01-04'!Q$11,0),$H$1:$T$2,2,1)</f>
        <v>0</v>
      </c>
      <c r="R109" s="28">
        <f>HLOOKUP(VLOOKUP($A109,Sheet!$A$7:$DG$148,'TN01-04'!R$11,0),$H$1:$T$2,2,1)</f>
        <v>0</v>
      </c>
      <c r="S109" s="28">
        <f>HLOOKUP(VLOOKUP($A109,Sheet!$A$7:$DG$148,'TN01-04'!S$11,0),$H$1:$T$2,2,1)</f>
        <v>0</v>
      </c>
      <c r="T109" s="28">
        <f>HLOOKUP(VLOOKUP($A109,Sheet!$A$7:$DG$148,'TN01-04'!T$11,0),$H$1:$T$2,2,1)</f>
        <v>4</v>
      </c>
      <c r="U109" s="28">
        <f>HLOOKUP(VLOOKUP($A109,Sheet!$A$7:$DG$148,'TN01-04'!U$11,0),$H$1:$T$2,2,1)</f>
        <v>3.65</v>
      </c>
      <c r="V109" s="28">
        <f>HLOOKUP(VLOOKUP($A109,Sheet!$A$7:$DG$148,'TN01-04'!V$11,0),$H$1:$T$2,2,1)</f>
        <v>0</v>
      </c>
      <c r="W109" s="28">
        <f>HLOOKUP(VLOOKUP($A109,Sheet!$A$7:$DG$148,'TN01-04'!W$11,0),$H$1:$T$2,2,1)</f>
        <v>4</v>
      </c>
      <c r="X109" s="28">
        <f>HLOOKUP(VLOOKUP($A109,Sheet!$A$7:$DG$148,'TN01-04'!X$11,0),$H$1:$T$2,2,1)</f>
        <v>3</v>
      </c>
      <c r="Y109" s="28">
        <f>HLOOKUP(VLOOKUP($A109,Sheet!$A$7:$DG$148,'TN01-04'!Y$11,0),$H$1:$T$2,2,1)</f>
        <v>3</v>
      </c>
      <c r="Z109" s="28">
        <f>HLOOKUP(VLOOKUP($A109,Sheet!$A$7:$DG$148,'TN01-04'!Z$11,0),$H$1:$T$2,2,1)</f>
        <v>4</v>
      </c>
      <c r="AA109" s="28">
        <f>HLOOKUP(VLOOKUP($A109,Sheet!$A$7:$DG$148,'TN01-04'!AA$11,0),$H$1:$T$2,2,1)</f>
        <v>2.33</v>
      </c>
      <c r="AB109" s="28">
        <f>HLOOKUP(VLOOKUP($A109,Sheet!$A$7:$DG$148,'TN01-04'!AB$11,0),$H$1:$T$2,2,1)</f>
        <v>3</v>
      </c>
      <c r="AC109" s="28">
        <f>HLOOKUP(VLOOKUP($A109,Sheet!$A$7:$DG$148,'TN01-04'!AC$11,0),$H$1:$T$2,2,1)</f>
        <v>3</v>
      </c>
      <c r="AD109" s="28">
        <f>HLOOKUP(VLOOKUP($A109,Sheet!$A$7:$DG$148,'TN01-04'!AD$11,0),$H$1:$T$2,2,1)</f>
        <v>2</v>
      </c>
      <c r="AE109" s="28">
        <f>HLOOKUP(VLOOKUP($A109,Sheet!$A$7:$DG$148,'TN01-04'!AE$11,0),$H$1:$T$2,2,1)</f>
        <v>2</v>
      </c>
      <c r="AF109" s="28">
        <f>HLOOKUP(VLOOKUP($A109,Sheet!$A$7:$DG$148,'TN01-04'!AF$11,0),$H$1:$T$2,2,1)</f>
        <v>3</v>
      </c>
      <c r="AG109" s="28">
        <f>HLOOKUP(VLOOKUP($A109,Sheet!$A$7:$DG$148,'TN01-04'!AG$11,0),$H$1:$T$2,2,1)</f>
        <v>2.65</v>
      </c>
      <c r="AH109" s="28">
        <f>HLOOKUP(VLOOKUP($A109,Sheet!$A$7:$DG$148,'TN01-04'!AH$11,0),$H$1:$T$2,2,1)</f>
        <v>2.65</v>
      </c>
      <c r="AI109" s="28">
        <f>HLOOKUP(VLOOKUP($A109,Sheet!$A$7:$DG$148,'TN01-04'!AI$11,0),$H$1:$T$2,2,1)</f>
        <v>2.33</v>
      </c>
      <c r="AJ109" s="28">
        <f>HLOOKUP(VLOOKUP($A109,Sheet!$A$7:$DG$148,'TN01-04'!AJ$11,0),$H$1:$T$2,2,1)</f>
        <v>2.65</v>
      </c>
      <c r="AK109" s="33">
        <f>IF(VLOOKUP($A109,Sheet!$A$7:$DG$148,'TN01-04'!AK$11,0)="","",VLOOKUP($A109,Sheet!$A$7:$DG$148,'TN01-04'!AK$11,0))</f>
        <v>51</v>
      </c>
      <c r="AL109" s="36">
        <f>IF(VLOOKUP($A109,Sheet!$A$7:$DG$148,'TN01-04'!AL$11,0)="","",VLOOKUP($A109,Sheet!$A$7:$DG$148,'TN01-04'!AL$11,0))</f>
        <v>0</v>
      </c>
      <c r="AM109" s="28">
        <f>HLOOKUP(VLOOKUP($A109,Sheet!$A$7:$DG$148,'TN01-04'!AM$11,0),$H$1:$T$2,2,1)</f>
        <v>2.65</v>
      </c>
      <c r="AN109" s="28">
        <f>HLOOKUP(VLOOKUP($A109,Sheet!$A$7:$DG$148,'TN01-04'!AN$11,0),$H$1:$T$2,2,1)</f>
        <v>1.65</v>
      </c>
      <c r="AO109" s="28">
        <f>HLOOKUP(VLOOKUP($A109,Sheet!$A$7:$DG$148,'TN01-04'!AO$11,0),$H$1:$T$2,2,1)</f>
        <v>2.33</v>
      </c>
      <c r="AP109" s="28">
        <f>HLOOKUP(VLOOKUP($A109,Sheet!$A$7:$DG$148,'TN01-04'!AP$11,0),$H$1:$T$2,2,1)</f>
        <v>0</v>
      </c>
      <c r="AQ109" s="28">
        <f>HLOOKUP(VLOOKUP($A109,Sheet!$A$7:$DG$148,'TN01-04'!AQ$11,0),$H$1:$T$2,2,1)</f>
        <v>0</v>
      </c>
      <c r="AR109" s="28">
        <f>HLOOKUP(VLOOKUP($A109,Sheet!$A$7:$DG$148,'TN01-04'!AR$11,0),$H$1:$T$2,2,1)</f>
        <v>0</v>
      </c>
      <c r="AS109" s="28">
        <f>HLOOKUP(VLOOKUP($A109,Sheet!$A$7:$DG$148,'TN01-04'!AS$11,0),$H$1:$T$2,2,1)</f>
        <v>0</v>
      </c>
      <c r="AT109" s="28">
        <f>HLOOKUP(VLOOKUP($A109,Sheet!$A$7:$DG$148,'TN01-04'!AT$11,0),$H$1:$T$2,2,1)</f>
        <v>0</v>
      </c>
      <c r="AU109" s="28">
        <f>HLOOKUP(VLOOKUP($A109,Sheet!$A$7:$DG$148,'TN01-04'!AU$11,0),$H$1:$T$2,2,1)</f>
        <v>2.65</v>
      </c>
      <c r="AV109" s="28">
        <f>HLOOKUP(VLOOKUP($A109,Sheet!$A$7:$DG$148,'TN01-04'!AV$11,0),$H$1:$T$2,2,1)</f>
        <v>0</v>
      </c>
      <c r="AW109" s="28">
        <f>HLOOKUP(VLOOKUP($A109,Sheet!$A$7:$DG$148,'TN01-04'!AW$11,0),$H$1:$T$2,2,1)</f>
        <v>0</v>
      </c>
      <c r="AX109" s="28">
        <f>HLOOKUP(VLOOKUP($A109,Sheet!$A$7:$DG$148,'TN01-04'!AX$11,0),$H$1:$T$2,2,1)</f>
        <v>0</v>
      </c>
      <c r="AY109" s="28">
        <f>HLOOKUP(VLOOKUP($A109,Sheet!$A$7:$DG$148,'TN01-04'!AY$11,0),$H$1:$T$2,2,1)</f>
        <v>0</v>
      </c>
      <c r="AZ109" s="28">
        <f>HLOOKUP(VLOOKUP($A109,Sheet!$A$7:$DG$148,'TN01-04'!AZ$11,0),$H$1:$T$2,2,1)</f>
        <v>0</v>
      </c>
      <c r="BA109" s="28">
        <f>HLOOKUP(VLOOKUP($A109,Sheet!$A$7:$DG$148,'TN01-04'!BA$11,0),$H$1:$T$2,2,1)</f>
        <v>2.65</v>
      </c>
      <c r="BB109" s="33">
        <f>IF(VLOOKUP($A109,Sheet!$A$7:$DG$148,'TN01-04'!BB$11,0)="","",VLOOKUP($A109,Sheet!$A$7:$DG$148,'TN01-04'!BB$11,0))</f>
        <v>5</v>
      </c>
      <c r="BC109" s="36">
        <f>IF(VLOOKUP($A109,Sheet!$A$7:$DG$148,'TN01-04'!BC$11,0)="","",VLOOKUP($A109,Sheet!$A$7:$DG$148,'TN01-04'!BC$11,0))</f>
        <v>0</v>
      </c>
      <c r="BD109" s="28">
        <f>HLOOKUP(VLOOKUP($A109,Sheet!$A$7:$DG$148,'TN01-04'!BD$11,0),$H$1:$T$2,2,1)</f>
        <v>2</v>
      </c>
      <c r="BE109" s="28">
        <f>HLOOKUP(VLOOKUP($A109,Sheet!$A$7:$DG$148,'TN01-04'!BE$11,0),$H$1:$T$2,2,1)</f>
        <v>2</v>
      </c>
      <c r="BF109" s="28">
        <f>HLOOKUP(VLOOKUP($A109,Sheet!$A$7:$DG$148,'TN01-04'!BF$11,0),$H$1:$T$2,2,1)</f>
        <v>3.33</v>
      </c>
      <c r="BG109" s="28">
        <f>HLOOKUP(VLOOKUP($A109,Sheet!$A$7:$DG$148,'TN01-04'!BG$11,0),$H$1:$T$2,2,1)</f>
        <v>1.65</v>
      </c>
      <c r="BH109" s="28">
        <f>HLOOKUP(VLOOKUP($A109,Sheet!$A$7:$DG$148,'TN01-04'!BH$11,0),$H$1:$T$2,2,1)</f>
        <v>2</v>
      </c>
      <c r="BI109" s="28">
        <f>HLOOKUP(VLOOKUP($A109,Sheet!$A$7:$DG$148,'TN01-04'!BI$11,0),$H$1:$T$2,2,1)</f>
        <v>2.33</v>
      </c>
      <c r="BJ109" s="28">
        <f>HLOOKUP(VLOOKUP($A109,Sheet!$A$7:$DG$148,'TN01-04'!BJ$11,0),$H$1:$T$2,2,1)</f>
        <v>3</v>
      </c>
      <c r="BK109" s="28">
        <f>HLOOKUP(VLOOKUP($A109,Sheet!$A$7:$DG$148,'TN01-04'!BK$11,0),$H$1:$T$2,2,1)</f>
        <v>2.33</v>
      </c>
      <c r="BL109" s="28">
        <f>HLOOKUP(VLOOKUP($A109,Sheet!$A$7:$DG$148,'TN01-04'!BL$11,0),$H$1:$T$2,2,1)</f>
        <v>2</v>
      </c>
      <c r="BM109" s="28">
        <f>HLOOKUP(VLOOKUP($A109,Sheet!$A$7:$DG$148,'TN01-04'!BM$11,0),$H$1:$T$2,2,1)</f>
        <v>2</v>
      </c>
      <c r="BN109" s="28">
        <f>HLOOKUP(VLOOKUP($A109,Sheet!$A$7:$DG$148,'TN01-04'!BN$11,0),$H$1:$T$2,2,1)</f>
        <v>2.33</v>
      </c>
      <c r="BO109" s="28">
        <f>HLOOKUP(VLOOKUP($A109,Sheet!$A$7:$DG$148,'TN01-04'!BO$11,0),$H$1:$T$2,2,1)</f>
        <v>2</v>
      </c>
      <c r="BP109" s="28">
        <f>HLOOKUP(VLOOKUP($A109,Sheet!$A$7:$DG$148,'TN01-04'!BP$11,0),$H$1:$T$2,2,1)</f>
        <v>3</v>
      </c>
      <c r="BQ109" s="28">
        <f>HLOOKUP(VLOOKUP($A109,Sheet!$A$7:$DG$148,'TN01-04'!BQ$11,0),$H$1:$T$2,2,1)</f>
        <v>0</v>
      </c>
      <c r="BR109" s="28">
        <f>HLOOKUP(VLOOKUP($A109,Sheet!$A$7:$DG$148,'TN01-04'!BR$11,0),$H$1:$T$2,2,1)</f>
        <v>3.33</v>
      </c>
      <c r="BS109" s="28">
        <f>HLOOKUP(VLOOKUP($A109,Sheet!$A$7:$DG$148,'TN01-04'!BS$11,0),$H$1:$T$2,2,1)</f>
        <v>1.65</v>
      </c>
      <c r="BT109" s="28">
        <f>HLOOKUP(VLOOKUP($A109,Sheet!$A$7:$DG$148,'TN01-04'!BT$11,0),$H$1:$T$2,2,1)</f>
        <v>3</v>
      </c>
      <c r="BU109" s="28">
        <f>HLOOKUP(VLOOKUP($A109,Sheet!$A$7:$DG$148,'TN01-04'!BU$11,0),$H$1:$T$2,2,1)</f>
        <v>3</v>
      </c>
      <c r="BV109" s="28">
        <f>HLOOKUP(VLOOKUP($A109,Sheet!$A$7:$DG$148,'TN01-04'!BV$11,0),$H$1:$T$2,2,1)</f>
        <v>3.65</v>
      </c>
      <c r="BW109" s="28">
        <f>HLOOKUP(VLOOKUP($A109,Sheet!$A$7:$DG$148,'TN01-04'!BW$11,0),$H$1:$T$2,2,1)</f>
        <v>3.65</v>
      </c>
      <c r="BX109" s="33">
        <f>IF(VLOOKUP($A109,Sheet!$A$7:$DG$148,'TN01-04'!BX$11,0)="","",VLOOKUP($A109,Sheet!$A$7:$DG$148,'TN01-04'!BX$11,0))</f>
        <v>50</v>
      </c>
      <c r="BY109" s="36">
        <f>IF(VLOOKUP($A109,Sheet!$A$7:$DG$148,'TN01-04'!BY$11,0)="","",VLOOKUP($A109,Sheet!$A$7:$DG$148,'TN01-04'!BY$11,0))</f>
        <v>0</v>
      </c>
      <c r="BZ109" s="28">
        <f>HLOOKUP(VLOOKUP($A109,Sheet!$A$7:$DG$148,'TN01-04'!BZ$11,0),$H$1:$T$2,2,1)</f>
        <v>3.65</v>
      </c>
      <c r="CA109" s="28">
        <f>HLOOKUP(VLOOKUP($A109,Sheet!$A$7:$DG$148,'TN01-04'!CA$11,0),$H$1:$T$2,2,1)</f>
        <v>0</v>
      </c>
      <c r="CB109" s="28">
        <f>HLOOKUP(VLOOKUP($A109,Sheet!$A$7:$DG$148,'TN01-04'!CB$11,0),$H$1:$T$2,2,1)</f>
        <v>3.65</v>
      </c>
      <c r="CC109" s="28">
        <f>HLOOKUP(VLOOKUP($A109,Sheet!$A$7:$DG$148,'TN01-04'!CC$11,0),$H$1:$T$2,2,1)</f>
        <v>0</v>
      </c>
      <c r="CD109" s="28">
        <f>HLOOKUP(VLOOKUP($A109,Sheet!$A$7:$DG$148,'TN01-04'!CD$11,0),$H$1:$T$2,2,1)</f>
        <v>3</v>
      </c>
      <c r="CE109" s="28">
        <f>HLOOKUP(VLOOKUP($A109,Sheet!$A$7:$DG$148,'TN01-04'!CE$11,0),$H$1:$T$2,2,1)</f>
        <v>2.65</v>
      </c>
      <c r="CF109" s="28">
        <f>HLOOKUP(VLOOKUP($A109,Sheet!$A$7:$DG$148,'TN01-04'!CF$11,0),$H$1:$T$2,2,1)</f>
        <v>3.33</v>
      </c>
      <c r="CG109" s="28">
        <f>HLOOKUP(VLOOKUP($A109,Sheet!$A$7:$DG$148,'TN01-04'!CG$11,0),$H$1:$T$2,2,1)</f>
        <v>2.33</v>
      </c>
      <c r="CH109" s="28">
        <f>HLOOKUP(VLOOKUP($A109,Sheet!$A$7:$DG$148,'TN01-04'!CH$11,0),$H$1:$T$2,2,1)</f>
        <v>0</v>
      </c>
      <c r="CI109" s="28">
        <f>HLOOKUP(VLOOKUP($A109,Sheet!$A$7:$DG$148,'TN01-04'!CI$11,0),$H$1:$T$2,2,1)</f>
        <v>0</v>
      </c>
      <c r="CJ109" s="28">
        <f>HLOOKUP(VLOOKUP($A109,Sheet!$A$7:$DG$148,'TN01-04'!CJ$11,0),$H$1:$T$2,2,1)</f>
        <v>0</v>
      </c>
      <c r="CK109" s="28">
        <f>HLOOKUP(VLOOKUP($A109,Sheet!$A$7:$DG$148,'TN01-04'!CK$11,0),$H$1:$T$2,2,1)</f>
        <v>3</v>
      </c>
      <c r="CL109" s="28">
        <f>HLOOKUP(VLOOKUP($A109,Sheet!$A$7:$DG$148,'TN01-04'!CL$11,0),$H$1:$T$2,2,1)</f>
        <v>0</v>
      </c>
      <c r="CM109" s="28">
        <f>HLOOKUP(VLOOKUP($A109,Sheet!$A$7:$DG$148,'TN01-04'!CM$11,0),$H$1:$T$2,2,1)</f>
        <v>0</v>
      </c>
      <c r="CN109" s="28">
        <f>HLOOKUP(VLOOKUP($A109,Sheet!$A$7:$DG$148,'TN01-04'!CN$11,0),$H$1:$T$2,2,1)</f>
        <v>2.33</v>
      </c>
      <c r="CO109" s="28">
        <f>HLOOKUP(VLOOKUP($A109,Sheet!$A$7:$DG$148,'TN01-04'!CO$11,0),$H$1:$T$2,2,1)</f>
        <v>2.65</v>
      </c>
      <c r="CP109" s="28">
        <f>HLOOKUP(VLOOKUP($A109,Sheet!$A$7:$DG$148,'TN01-04'!CP$11,0),$H$1:$T$2,2,1)</f>
        <v>3.65</v>
      </c>
      <c r="CQ109" s="28">
        <f>HLOOKUP(VLOOKUP($A109,Sheet!$A$7:$DG$148,'TN01-04'!CQ$11,0),$H$1:$T$2,2,1)</f>
        <v>3.65</v>
      </c>
      <c r="CR109" s="28">
        <f>HLOOKUP(VLOOKUP($A109,Sheet!$A$7:$DG$148,'TN01-04'!CR$11,0),$H$1:$T$2,2,1)</f>
        <v>2.65</v>
      </c>
      <c r="CS109" s="33">
        <f>IF(VLOOKUP($A109,Sheet!$A$7:$DG$148,'TN01-04'!CS$11,0)="","",VLOOKUP($A109,Sheet!$A$7:$DG$148,'TN01-04'!CS$11,0))</f>
        <v>27</v>
      </c>
      <c r="CT109" s="36">
        <f>IF(VLOOKUP($A109,Sheet!$A$7:$DG$148,'TN01-04'!CT$11,0)="","",VLOOKUP($A109,Sheet!$A$7:$DG$148,'TN01-04'!CT$11,0))</f>
        <v>0</v>
      </c>
      <c r="CU109" s="38">
        <f t="shared" si="11"/>
        <v>128</v>
      </c>
      <c r="CV109" s="38">
        <f t="shared" si="11"/>
        <v>0</v>
      </c>
      <c r="CW109" s="38">
        <f t="shared" si="12"/>
        <v>0</v>
      </c>
      <c r="CX109" s="38">
        <f t="shared" si="13"/>
        <v>128</v>
      </c>
      <c r="CY109" s="38">
        <f t="shared" si="14"/>
        <v>2.79</v>
      </c>
      <c r="CZ109" s="38"/>
      <c r="DA109" s="28">
        <f>HLOOKUP(VLOOKUP($A109,Sheet!$A$7:$DG$148,'TN01-04'!DA$11,0),$H$1:$T$2,2,1)</f>
        <v>0</v>
      </c>
      <c r="DB109" s="28">
        <f>HLOOKUP(VLOOKUP($A109,Sheet!$A$7:$DG$148,'TN01-04'!DB$11,0),$H$1:$T$2,2,1)</f>
        <v>0</v>
      </c>
      <c r="DC109" s="28">
        <f>HLOOKUP(VLOOKUP($A109,Sheet!$A$7:$DG$148,'TN01-04'!DC$11,0),$H$1:$T$2,2,1)</f>
        <v>3.65</v>
      </c>
      <c r="DD109" s="28">
        <f>HLOOKUP(VLOOKUP($A109,Sheet!$A$7:$DG$148,'TN01-04'!DD$11,0),$H$1:$T$2,2,1)</f>
        <v>0</v>
      </c>
      <c r="DE109" s="38"/>
      <c r="DF109" s="38">
        <f t="shared" si="15"/>
        <v>3.65</v>
      </c>
      <c r="DG109" s="38"/>
      <c r="DH109" s="33">
        <f>IF(VLOOKUP($A109,Sheet!$A$7:$DG$148,'TN01-04'!DH$11,0)="","",VLOOKUP($A109,Sheet!$A$7:$DG$148,'TN01-04'!DH$11,0))</f>
        <v>5</v>
      </c>
      <c r="DI109" s="36">
        <f>IF(VLOOKUP($A109,Sheet!$A$7:$DG$148,'TN01-04'!DI$11,0)="","",VLOOKUP($A109,Sheet!$A$7:$DG$148,'TN01-04'!DI$11,0))</f>
        <v>0</v>
      </c>
      <c r="DJ109" s="38">
        <f t="shared" si="16"/>
        <v>133</v>
      </c>
      <c r="DK109" s="38">
        <f t="shared" si="17"/>
        <v>0</v>
      </c>
      <c r="DL109" s="38">
        <f t="shared" si="18"/>
        <v>2.82</v>
      </c>
      <c r="DM109" s="38"/>
      <c r="DN109" s="33">
        <f>IF(VLOOKUP($A109,Sheet!$A$7:$DG$148,'TN01-04'!DN$11,0)="","",VLOOKUP($A109,Sheet!$A$7:$DG$148,'TN01-04'!DN$11,0))</f>
        <v>138</v>
      </c>
      <c r="DO109" s="36">
        <f>IF(VLOOKUP($A109,Sheet!$A$7:$DG$148,'TN01-04'!DO$11,0)="","",VLOOKUP($A109,Sheet!$A$7:$DG$148,'TN01-04'!DO$11,0))</f>
        <v>0</v>
      </c>
      <c r="DP109" s="28">
        <f>IF(VLOOKUP($A109,Sheet!$A$7:$DG$148,'TN01-04'!DP$11,0)="","",VLOOKUP($A109,Sheet!$A$7:$DG$148,'TN01-04'!DP$11,0))</f>
        <v>137</v>
      </c>
      <c r="DQ109" s="28">
        <f>IF(VLOOKUP($A109,Sheet!$A$7:$DG$148,'TN01-04'!DQ$11,0)="","",VLOOKUP($A109,Sheet!$A$7:$DG$148,'TN01-04'!DQ$11,0))</f>
        <v>138</v>
      </c>
      <c r="DR109" s="28">
        <f>IF(VLOOKUP($A109,Sheet!$A$7:$DG$148,'TN01-04'!DR$11,0)="","",VLOOKUP($A109,Sheet!$A$7:$DG$148,'TN01-04'!DR$11,0))</f>
        <v>6.91</v>
      </c>
      <c r="DS109" s="28">
        <f>IF(VLOOKUP($A109,Sheet!$A$7:$DG$148,'TN01-04'!DS$11,0)="","",VLOOKUP($A109,Sheet!$A$7:$DG$148,'TN01-04'!DS$11,0))</f>
        <v>2.82</v>
      </c>
      <c r="DT109" s="28" t="str">
        <f>IF(VLOOKUP($A109,Sheet!$A$7:$DG$148,'TN01-04'!DT$11,0)="","",VLOOKUP($A109,Sheet!$A$7:$DG$148,'TN01-04'!DT$11,0))</f>
        <v/>
      </c>
      <c r="DU109" s="42">
        <f t="shared" si="19"/>
        <v>0</v>
      </c>
    </row>
    <row r="110" spans="1:125" ht="15.95" customHeight="1" x14ac:dyDescent="0.2">
      <c r="A110" s="25">
        <v>2220728715</v>
      </c>
      <c r="B110" s="26" t="s">
        <v>7</v>
      </c>
      <c r="C110" s="26" t="s">
        <v>98</v>
      </c>
      <c r="D110" s="26" t="s">
        <v>168</v>
      </c>
      <c r="E110" s="27">
        <v>36095</v>
      </c>
      <c r="F110" s="26" t="s">
        <v>209</v>
      </c>
      <c r="G110" s="26" t="s">
        <v>212</v>
      </c>
      <c r="H110" s="28">
        <f>HLOOKUP(VLOOKUP($A110,Sheet!$A$7:$DG$148,'TN01-04'!H$11,0),$H$1:$T$2,2,1)</f>
        <v>3.65</v>
      </c>
      <c r="I110" s="28">
        <f>HLOOKUP(VLOOKUP($A110,Sheet!$A$7:$DG$148,'TN01-04'!I$11,0),$H$1:$T$2,2,1)</f>
        <v>3</v>
      </c>
      <c r="J110" s="28">
        <f>HLOOKUP(VLOOKUP($A110,Sheet!$A$7:$DG$148,'TN01-04'!J$11,0),$H$1:$T$2,2,1)</f>
        <v>3.33</v>
      </c>
      <c r="K110" s="28">
        <f>HLOOKUP(VLOOKUP($A110,Sheet!$A$7:$DG$148,'TN01-04'!K$11,0),$H$1:$T$2,2,1)</f>
        <v>2.65</v>
      </c>
      <c r="L110" s="28">
        <f>HLOOKUP(VLOOKUP($A110,Sheet!$A$7:$DG$148,'TN01-04'!L$11,0),$H$1:$T$2,2,1)</f>
        <v>2.33</v>
      </c>
      <c r="M110" s="28">
        <f>HLOOKUP(VLOOKUP($A110,Sheet!$A$7:$DG$148,'TN01-04'!M$11,0),$H$1:$T$2,2,1)</f>
        <v>1.65</v>
      </c>
      <c r="N110" s="28">
        <f>HLOOKUP(VLOOKUP($A110,Sheet!$A$7:$DG$148,'TN01-04'!N$11,0),$H$1:$T$2,2,1)</f>
        <v>1.65</v>
      </c>
      <c r="O110" s="28">
        <f>HLOOKUP(VLOOKUP($A110,Sheet!$A$7:$DG$148,'TN01-04'!O$11,0),$H$1:$T$2,2,1)</f>
        <v>0</v>
      </c>
      <c r="P110" s="28">
        <f>HLOOKUP(VLOOKUP($A110,Sheet!$A$7:$DG$148,'TN01-04'!P$11,0),$H$1:$T$2,2,1)</f>
        <v>2.33</v>
      </c>
      <c r="Q110" s="28">
        <f>HLOOKUP(VLOOKUP($A110,Sheet!$A$7:$DG$148,'TN01-04'!Q$11,0),$H$1:$T$2,2,1)</f>
        <v>0</v>
      </c>
      <c r="R110" s="28">
        <f>HLOOKUP(VLOOKUP($A110,Sheet!$A$7:$DG$148,'TN01-04'!R$11,0),$H$1:$T$2,2,1)</f>
        <v>0</v>
      </c>
      <c r="S110" s="28">
        <f>HLOOKUP(VLOOKUP($A110,Sheet!$A$7:$DG$148,'TN01-04'!S$11,0),$H$1:$T$2,2,1)</f>
        <v>0</v>
      </c>
      <c r="T110" s="28">
        <f>HLOOKUP(VLOOKUP($A110,Sheet!$A$7:$DG$148,'TN01-04'!T$11,0),$H$1:$T$2,2,1)</f>
        <v>0</v>
      </c>
      <c r="U110" s="28">
        <f>HLOOKUP(VLOOKUP($A110,Sheet!$A$7:$DG$148,'TN01-04'!U$11,0),$H$1:$T$2,2,1)</f>
        <v>3.33</v>
      </c>
      <c r="V110" s="28">
        <f>HLOOKUP(VLOOKUP($A110,Sheet!$A$7:$DG$148,'TN01-04'!V$11,0),$H$1:$T$2,2,1)</f>
        <v>3.65</v>
      </c>
      <c r="W110" s="28">
        <f>HLOOKUP(VLOOKUP($A110,Sheet!$A$7:$DG$148,'TN01-04'!W$11,0),$H$1:$T$2,2,1)</f>
        <v>3.65</v>
      </c>
      <c r="X110" s="28">
        <f>HLOOKUP(VLOOKUP($A110,Sheet!$A$7:$DG$148,'TN01-04'!X$11,0),$H$1:$T$2,2,1)</f>
        <v>3.33</v>
      </c>
      <c r="Y110" s="28">
        <f>HLOOKUP(VLOOKUP($A110,Sheet!$A$7:$DG$148,'TN01-04'!Y$11,0),$H$1:$T$2,2,1)</f>
        <v>2.33</v>
      </c>
      <c r="Z110" s="28">
        <f>HLOOKUP(VLOOKUP($A110,Sheet!$A$7:$DG$148,'TN01-04'!Z$11,0),$H$1:$T$2,2,1)</f>
        <v>2.65</v>
      </c>
      <c r="AA110" s="28">
        <f>HLOOKUP(VLOOKUP($A110,Sheet!$A$7:$DG$148,'TN01-04'!AA$11,0),$H$1:$T$2,2,1)</f>
        <v>3</v>
      </c>
      <c r="AB110" s="28">
        <f>HLOOKUP(VLOOKUP($A110,Sheet!$A$7:$DG$148,'TN01-04'!AB$11,0),$H$1:$T$2,2,1)</f>
        <v>3</v>
      </c>
      <c r="AC110" s="28">
        <f>HLOOKUP(VLOOKUP($A110,Sheet!$A$7:$DG$148,'TN01-04'!AC$11,0),$H$1:$T$2,2,1)</f>
        <v>2.33</v>
      </c>
      <c r="AD110" s="28">
        <f>HLOOKUP(VLOOKUP($A110,Sheet!$A$7:$DG$148,'TN01-04'!AD$11,0),$H$1:$T$2,2,1)</f>
        <v>1</v>
      </c>
      <c r="AE110" s="28">
        <f>HLOOKUP(VLOOKUP($A110,Sheet!$A$7:$DG$148,'TN01-04'!AE$11,0),$H$1:$T$2,2,1)</f>
        <v>2.65</v>
      </c>
      <c r="AF110" s="28">
        <f>HLOOKUP(VLOOKUP($A110,Sheet!$A$7:$DG$148,'TN01-04'!AF$11,0),$H$1:$T$2,2,1)</f>
        <v>2</v>
      </c>
      <c r="AG110" s="28">
        <f>HLOOKUP(VLOOKUP($A110,Sheet!$A$7:$DG$148,'TN01-04'!AG$11,0),$H$1:$T$2,2,1)</f>
        <v>1.65</v>
      </c>
      <c r="AH110" s="28">
        <f>HLOOKUP(VLOOKUP($A110,Sheet!$A$7:$DG$148,'TN01-04'!AH$11,0),$H$1:$T$2,2,1)</f>
        <v>1</v>
      </c>
      <c r="AI110" s="28">
        <f>HLOOKUP(VLOOKUP($A110,Sheet!$A$7:$DG$148,'TN01-04'!AI$11,0),$H$1:$T$2,2,1)</f>
        <v>2</v>
      </c>
      <c r="AJ110" s="28">
        <f>HLOOKUP(VLOOKUP($A110,Sheet!$A$7:$DG$148,'TN01-04'!AJ$11,0),$H$1:$T$2,2,1)</f>
        <v>1.65</v>
      </c>
      <c r="AK110" s="33">
        <f>IF(VLOOKUP($A110,Sheet!$A$7:$DG$148,'TN01-04'!AK$11,0)="","",VLOOKUP($A110,Sheet!$A$7:$DG$148,'TN01-04'!AK$11,0))</f>
        <v>51</v>
      </c>
      <c r="AL110" s="36">
        <f>IF(VLOOKUP($A110,Sheet!$A$7:$DG$148,'TN01-04'!AL$11,0)="","",VLOOKUP($A110,Sheet!$A$7:$DG$148,'TN01-04'!AL$11,0))</f>
        <v>0</v>
      </c>
      <c r="AM110" s="28">
        <f>HLOOKUP(VLOOKUP($A110,Sheet!$A$7:$DG$148,'TN01-04'!AM$11,0),$H$1:$T$2,2,1)</f>
        <v>1</v>
      </c>
      <c r="AN110" s="28">
        <f>HLOOKUP(VLOOKUP($A110,Sheet!$A$7:$DG$148,'TN01-04'!AN$11,0),$H$1:$T$2,2,1)</f>
        <v>2</v>
      </c>
      <c r="AO110" s="28">
        <f>HLOOKUP(VLOOKUP($A110,Sheet!$A$7:$DG$148,'TN01-04'!AO$11,0),$H$1:$T$2,2,1)</f>
        <v>0</v>
      </c>
      <c r="AP110" s="28">
        <f>HLOOKUP(VLOOKUP($A110,Sheet!$A$7:$DG$148,'TN01-04'!AP$11,0),$H$1:$T$2,2,1)</f>
        <v>0</v>
      </c>
      <c r="AQ110" s="28">
        <f>HLOOKUP(VLOOKUP($A110,Sheet!$A$7:$DG$148,'TN01-04'!AQ$11,0),$H$1:$T$2,2,1)</f>
        <v>1.65</v>
      </c>
      <c r="AR110" s="28">
        <f>HLOOKUP(VLOOKUP($A110,Sheet!$A$7:$DG$148,'TN01-04'!AR$11,0),$H$1:$T$2,2,1)</f>
        <v>0</v>
      </c>
      <c r="AS110" s="28">
        <f>HLOOKUP(VLOOKUP($A110,Sheet!$A$7:$DG$148,'TN01-04'!AS$11,0),$H$1:$T$2,2,1)</f>
        <v>0</v>
      </c>
      <c r="AT110" s="28">
        <f>HLOOKUP(VLOOKUP($A110,Sheet!$A$7:$DG$148,'TN01-04'!AT$11,0),$H$1:$T$2,2,1)</f>
        <v>0</v>
      </c>
      <c r="AU110" s="28">
        <f>HLOOKUP(VLOOKUP($A110,Sheet!$A$7:$DG$148,'TN01-04'!AU$11,0),$H$1:$T$2,2,1)</f>
        <v>0</v>
      </c>
      <c r="AV110" s="28">
        <f>HLOOKUP(VLOOKUP($A110,Sheet!$A$7:$DG$148,'TN01-04'!AV$11,0),$H$1:$T$2,2,1)</f>
        <v>0</v>
      </c>
      <c r="AW110" s="28">
        <f>HLOOKUP(VLOOKUP($A110,Sheet!$A$7:$DG$148,'TN01-04'!AW$11,0),$H$1:$T$2,2,1)</f>
        <v>1</v>
      </c>
      <c r="AX110" s="28">
        <f>HLOOKUP(VLOOKUP($A110,Sheet!$A$7:$DG$148,'TN01-04'!AX$11,0),$H$1:$T$2,2,1)</f>
        <v>0</v>
      </c>
      <c r="AY110" s="28">
        <f>HLOOKUP(VLOOKUP($A110,Sheet!$A$7:$DG$148,'TN01-04'!AY$11,0),$H$1:$T$2,2,1)</f>
        <v>0</v>
      </c>
      <c r="AZ110" s="28">
        <f>HLOOKUP(VLOOKUP($A110,Sheet!$A$7:$DG$148,'TN01-04'!AZ$11,0),$H$1:$T$2,2,1)</f>
        <v>0</v>
      </c>
      <c r="BA110" s="28">
        <f>HLOOKUP(VLOOKUP($A110,Sheet!$A$7:$DG$148,'TN01-04'!BA$11,0),$H$1:$T$2,2,1)</f>
        <v>2.65</v>
      </c>
      <c r="BB110" s="33">
        <f>IF(VLOOKUP($A110,Sheet!$A$7:$DG$148,'TN01-04'!BB$11,0)="","",VLOOKUP($A110,Sheet!$A$7:$DG$148,'TN01-04'!BB$11,0))</f>
        <v>5</v>
      </c>
      <c r="BC110" s="36">
        <f>IF(VLOOKUP($A110,Sheet!$A$7:$DG$148,'TN01-04'!BC$11,0)="","",VLOOKUP($A110,Sheet!$A$7:$DG$148,'TN01-04'!BC$11,0))</f>
        <v>0</v>
      </c>
      <c r="BD110" s="28">
        <f>HLOOKUP(VLOOKUP($A110,Sheet!$A$7:$DG$148,'TN01-04'!BD$11,0),$H$1:$T$2,2,1)</f>
        <v>1.65</v>
      </c>
      <c r="BE110" s="28">
        <f>HLOOKUP(VLOOKUP($A110,Sheet!$A$7:$DG$148,'TN01-04'!BE$11,0),$H$1:$T$2,2,1)</f>
        <v>3</v>
      </c>
      <c r="BF110" s="28">
        <f>HLOOKUP(VLOOKUP($A110,Sheet!$A$7:$DG$148,'TN01-04'!BF$11,0),$H$1:$T$2,2,1)</f>
        <v>2.65</v>
      </c>
      <c r="BG110" s="28">
        <f>HLOOKUP(VLOOKUP($A110,Sheet!$A$7:$DG$148,'TN01-04'!BG$11,0),$H$1:$T$2,2,1)</f>
        <v>3.33</v>
      </c>
      <c r="BH110" s="28">
        <f>HLOOKUP(VLOOKUP($A110,Sheet!$A$7:$DG$148,'TN01-04'!BH$11,0),$H$1:$T$2,2,1)</f>
        <v>2</v>
      </c>
      <c r="BI110" s="28">
        <f>HLOOKUP(VLOOKUP($A110,Sheet!$A$7:$DG$148,'TN01-04'!BI$11,0),$H$1:$T$2,2,1)</f>
        <v>1.65</v>
      </c>
      <c r="BJ110" s="28">
        <f>HLOOKUP(VLOOKUP($A110,Sheet!$A$7:$DG$148,'TN01-04'!BJ$11,0),$H$1:$T$2,2,1)</f>
        <v>3</v>
      </c>
      <c r="BK110" s="28">
        <f>HLOOKUP(VLOOKUP($A110,Sheet!$A$7:$DG$148,'TN01-04'!BK$11,0),$H$1:$T$2,2,1)</f>
        <v>2</v>
      </c>
      <c r="BL110" s="28">
        <f>HLOOKUP(VLOOKUP($A110,Sheet!$A$7:$DG$148,'TN01-04'!BL$11,0),$H$1:$T$2,2,1)</f>
        <v>2.65</v>
      </c>
      <c r="BM110" s="28">
        <f>HLOOKUP(VLOOKUP($A110,Sheet!$A$7:$DG$148,'TN01-04'!BM$11,0),$H$1:$T$2,2,1)</f>
        <v>3</v>
      </c>
      <c r="BN110" s="28">
        <f>HLOOKUP(VLOOKUP($A110,Sheet!$A$7:$DG$148,'TN01-04'!BN$11,0),$H$1:$T$2,2,1)</f>
        <v>1</v>
      </c>
      <c r="BO110" s="28">
        <f>HLOOKUP(VLOOKUP($A110,Sheet!$A$7:$DG$148,'TN01-04'!BO$11,0),$H$1:$T$2,2,1)</f>
        <v>2.65</v>
      </c>
      <c r="BP110" s="28">
        <f>HLOOKUP(VLOOKUP($A110,Sheet!$A$7:$DG$148,'TN01-04'!BP$11,0),$H$1:$T$2,2,1)</f>
        <v>2.33</v>
      </c>
      <c r="BQ110" s="28">
        <f>HLOOKUP(VLOOKUP($A110,Sheet!$A$7:$DG$148,'TN01-04'!BQ$11,0),$H$1:$T$2,2,1)</f>
        <v>0</v>
      </c>
      <c r="BR110" s="28">
        <f>HLOOKUP(VLOOKUP($A110,Sheet!$A$7:$DG$148,'TN01-04'!BR$11,0),$H$1:$T$2,2,1)</f>
        <v>2</v>
      </c>
      <c r="BS110" s="28">
        <f>HLOOKUP(VLOOKUP($A110,Sheet!$A$7:$DG$148,'TN01-04'!BS$11,0),$H$1:$T$2,2,1)</f>
        <v>2.33</v>
      </c>
      <c r="BT110" s="28">
        <f>HLOOKUP(VLOOKUP($A110,Sheet!$A$7:$DG$148,'TN01-04'!BT$11,0),$H$1:$T$2,2,1)</f>
        <v>2.33</v>
      </c>
      <c r="BU110" s="28">
        <f>HLOOKUP(VLOOKUP($A110,Sheet!$A$7:$DG$148,'TN01-04'!BU$11,0),$H$1:$T$2,2,1)</f>
        <v>2.33</v>
      </c>
      <c r="BV110" s="28">
        <f>HLOOKUP(VLOOKUP($A110,Sheet!$A$7:$DG$148,'TN01-04'!BV$11,0),$H$1:$T$2,2,1)</f>
        <v>3</v>
      </c>
      <c r="BW110" s="28">
        <f>HLOOKUP(VLOOKUP($A110,Sheet!$A$7:$DG$148,'TN01-04'!BW$11,0),$H$1:$T$2,2,1)</f>
        <v>3</v>
      </c>
      <c r="BX110" s="33">
        <f>IF(VLOOKUP($A110,Sheet!$A$7:$DG$148,'TN01-04'!BX$11,0)="","",VLOOKUP($A110,Sheet!$A$7:$DG$148,'TN01-04'!BX$11,0))</f>
        <v>50</v>
      </c>
      <c r="BY110" s="36">
        <f>IF(VLOOKUP($A110,Sheet!$A$7:$DG$148,'TN01-04'!BY$11,0)="","",VLOOKUP($A110,Sheet!$A$7:$DG$148,'TN01-04'!BY$11,0))</f>
        <v>0</v>
      </c>
      <c r="BZ110" s="28">
        <f>HLOOKUP(VLOOKUP($A110,Sheet!$A$7:$DG$148,'TN01-04'!BZ$11,0),$H$1:$T$2,2,1)</f>
        <v>2.65</v>
      </c>
      <c r="CA110" s="28">
        <f>HLOOKUP(VLOOKUP($A110,Sheet!$A$7:$DG$148,'TN01-04'!CA$11,0),$H$1:$T$2,2,1)</f>
        <v>0</v>
      </c>
      <c r="CB110" s="28">
        <f>HLOOKUP(VLOOKUP($A110,Sheet!$A$7:$DG$148,'TN01-04'!CB$11,0),$H$1:$T$2,2,1)</f>
        <v>2.33</v>
      </c>
      <c r="CC110" s="28">
        <f>HLOOKUP(VLOOKUP($A110,Sheet!$A$7:$DG$148,'TN01-04'!CC$11,0),$H$1:$T$2,2,1)</f>
        <v>0</v>
      </c>
      <c r="CD110" s="28">
        <f>HLOOKUP(VLOOKUP($A110,Sheet!$A$7:$DG$148,'TN01-04'!CD$11,0),$H$1:$T$2,2,1)</f>
        <v>2.33</v>
      </c>
      <c r="CE110" s="28">
        <f>HLOOKUP(VLOOKUP($A110,Sheet!$A$7:$DG$148,'TN01-04'!CE$11,0),$H$1:$T$2,2,1)</f>
        <v>3.33</v>
      </c>
      <c r="CF110" s="28">
        <f>HLOOKUP(VLOOKUP($A110,Sheet!$A$7:$DG$148,'TN01-04'!CF$11,0),$H$1:$T$2,2,1)</f>
        <v>3.33</v>
      </c>
      <c r="CG110" s="28">
        <f>HLOOKUP(VLOOKUP($A110,Sheet!$A$7:$DG$148,'TN01-04'!CG$11,0),$H$1:$T$2,2,1)</f>
        <v>3</v>
      </c>
      <c r="CH110" s="28">
        <f>HLOOKUP(VLOOKUP($A110,Sheet!$A$7:$DG$148,'TN01-04'!CH$11,0),$H$1:$T$2,2,1)</f>
        <v>0</v>
      </c>
      <c r="CI110" s="28">
        <f>HLOOKUP(VLOOKUP($A110,Sheet!$A$7:$DG$148,'TN01-04'!CI$11,0),$H$1:$T$2,2,1)</f>
        <v>1.65</v>
      </c>
      <c r="CJ110" s="28">
        <f>HLOOKUP(VLOOKUP($A110,Sheet!$A$7:$DG$148,'TN01-04'!CJ$11,0),$H$1:$T$2,2,1)</f>
        <v>0</v>
      </c>
      <c r="CK110" s="28">
        <f>HLOOKUP(VLOOKUP($A110,Sheet!$A$7:$DG$148,'TN01-04'!CK$11,0),$H$1:$T$2,2,1)</f>
        <v>0</v>
      </c>
      <c r="CL110" s="28">
        <f>HLOOKUP(VLOOKUP($A110,Sheet!$A$7:$DG$148,'TN01-04'!CL$11,0),$H$1:$T$2,2,1)</f>
        <v>0</v>
      </c>
      <c r="CM110" s="28">
        <f>HLOOKUP(VLOOKUP($A110,Sheet!$A$7:$DG$148,'TN01-04'!CM$11,0),$H$1:$T$2,2,1)</f>
        <v>0</v>
      </c>
      <c r="CN110" s="28">
        <f>HLOOKUP(VLOOKUP($A110,Sheet!$A$7:$DG$148,'TN01-04'!CN$11,0),$H$1:$T$2,2,1)</f>
        <v>1</v>
      </c>
      <c r="CO110" s="28">
        <f>HLOOKUP(VLOOKUP($A110,Sheet!$A$7:$DG$148,'TN01-04'!CO$11,0),$H$1:$T$2,2,1)</f>
        <v>3.33</v>
      </c>
      <c r="CP110" s="28">
        <f>HLOOKUP(VLOOKUP($A110,Sheet!$A$7:$DG$148,'TN01-04'!CP$11,0),$H$1:$T$2,2,1)</f>
        <v>3.33</v>
      </c>
      <c r="CQ110" s="28">
        <f>HLOOKUP(VLOOKUP($A110,Sheet!$A$7:$DG$148,'TN01-04'!CQ$11,0),$H$1:$T$2,2,1)</f>
        <v>2.33</v>
      </c>
      <c r="CR110" s="28">
        <f>HLOOKUP(VLOOKUP($A110,Sheet!$A$7:$DG$148,'TN01-04'!CR$11,0),$H$1:$T$2,2,1)</f>
        <v>3.65</v>
      </c>
      <c r="CS110" s="33">
        <f>IF(VLOOKUP($A110,Sheet!$A$7:$DG$148,'TN01-04'!CS$11,0)="","",VLOOKUP($A110,Sheet!$A$7:$DG$148,'TN01-04'!CS$11,0))</f>
        <v>27</v>
      </c>
      <c r="CT110" s="36">
        <f>IF(VLOOKUP($A110,Sheet!$A$7:$DG$148,'TN01-04'!CT$11,0)="","",VLOOKUP($A110,Sheet!$A$7:$DG$148,'TN01-04'!CT$11,0))</f>
        <v>0</v>
      </c>
      <c r="CU110" s="38">
        <f t="shared" si="11"/>
        <v>128</v>
      </c>
      <c r="CV110" s="38">
        <f t="shared" si="11"/>
        <v>0</v>
      </c>
      <c r="CW110" s="38">
        <f t="shared" si="12"/>
        <v>0</v>
      </c>
      <c r="CX110" s="38">
        <f t="shared" si="13"/>
        <v>128</v>
      </c>
      <c r="CY110" s="38">
        <f t="shared" si="14"/>
        <v>2.4700000000000002</v>
      </c>
      <c r="CZ110" s="38"/>
      <c r="DA110" s="28">
        <f>HLOOKUP(VLOOKUP($A110,Sheet!$A$7:$DG$148,'TN01-04'!DA$11,0),$H$1:$T$2,2,1)</f>
        <v>0</v>
      </c>
      <c r="DB110" s="28">
        <f>HLOOKUP(VLOOKUP($A110,Sheet!$A$7:$DG$148,'TN01-04'!DB$11,0),$H$1:$T$2,2,1)</f>
        <v>0</v>
      </c>
      <c r="DC110" s="28">
        <f>HLOOKUP(VLOOKUP($A110,Sheet!$A$7:$DG$148,'TN01-04'!DC$11,0),$H$1:$T$2,2,1)</f>
        <v>0</v>
      </c>
      <c r="DD110" s="28">
        <f>HLOOKUP(VLOOKUP($A110,Sheet!$A$7:$DG$148,'TN01-04'!DD$11,0),$H$1:$T$2,2,1)</f>
        <v>0</v>
      </c>
      <c r="DE110" s="38"/>
      <c r="DF110" s="38">
        <f t="shared" si="15"/>
        <v>0</v>
      </c>
      <c r="DG110" s="38"/>
      <c r="DH110" s="33">
        <f>IF(VLOOKUP($A110,Sheet!$A$7:$DG$148,'TN01-04'!DH$11,0)="","",VLOOKUP($A110,Sheet!$A$7:$DG$148,'TN01-04'!DH$11,0))</f>
        <v>0</v>
      </c>
      <c r="DI110" s="36">
        <f>IF(VLOOKUP($A110,Sheet!$A$7:$DG$148,'TN01-04'!DI$11,0)="","",VLOOKUP($A110,Sheet!$A$7:$DG$148,'TN01-04'!DI$11,0))</f>
        <v>5</v>
      </c>
      <c r="DJ110" s="38">
        <f t="shared" si="16"/>
        <v>128</v>
      </c>
      <c r="DK110" s="38">
        <f t="shared" si="17"/>
        <v>5</v>
      </c>
      <c r="DL110" s="38">
        <f t="shared" si="18"/>
        <v>2.37</v>
      </c>
      <c r="DM110" s="38"/>
      <c r="DN110" s="33">
        <f>IF(VLOOKUP($A110,Sheet!$A$7:$DG$148,'TN01-04'!DN$11,0)="","",VLOOKUP($A110,Sheet!$A$7:$DG$148,'TN01-04'!DN$11,0))</f>
        <v>133</v>
      </c>
      <c r="DO110" s="36">
        <f>IF(VLOOKUP($A110,Sheet!$A$7:$DG$148,'TN01-04'!DO$11,0)="","",VLOOKUP($A110,Sheet!$A$7:$DG$148,'TN01-04'!DO$11,0))</f>
        <v>5</v>
      </c>
      <c r="DP110" s="28">
        <f>IF(VLOOKUP($A110,Sheet!$A$7:$DG$148,'TN01-04'!DP$11,0)="","",VLOOKUP($A110,Sheet!$A$7:$DG$148,'TN01-04'!DP$11,0))</f>
        <v>137</v>
      </c>
      <c r="DQ110" s="28">
        <f>IF(VLOOKUP($A110,Sheet!$A$7:$DG$148,'TN01-04'!DQ$11,0)="","",VLOOKUP($A110,Sheet!$A$7:$DG$148,'TN01-04'!DQ$11,0))</f>
        <v>133</v>
      </c>
      <c r="DR110" s="28">
        <f>IF(VLOOKUP($A110,Sheet!$A$7:$DG$148,'TN01-04'!DR$11,0)="","",VLOOKUP($A110,Sheet!$A$7:$DG$148,'TN01-04'!DR$11,0))</f>
        <v>6.37</v>
      </c>
      <c r="DS110" s="28">
        <f>IF(VLOOKUP($A110,Sheet!$A$7:$DG$148,'TN01-04'!DS$11,0)="","",VLOOKUP($A110,Sheet!$A$7:$DG$148,'TN01-04'!DS$11,0))</f>
        <v>2.4700000000000002</v>
      </c>
      <c r="DT110" s="28" t="str">
        <f>IF(VLOOKUP($A110,Sheet!$A$7:$DG$148,'TN01-04'!DT$11,0)="","",VLOOKUP($A110,Sheet!$A$7:$DG$148,'TN01-04'!DT$11,0))</f>
        <v/>
      </c>
      <c r="DU110" s="42">
        <f t="shared" si="19"/>
        <v>0</v>
      </c>
    </row>
    <row r="111" spans="1:125" ht="15.95" customHeight="1" x14ac:dyDescent="0.2">
      <c r="A111" s="25">
        <v>2220727376</v>
      </c>
      <c r="B111" s="26" t="s">
        <v>10</v>
      </c>
      <c r="C111" s="26" t="s">
        <v>99</v>
      </c>
      <c r="D111" s="26" t="s">
        <v>169</v>
      </c>
      <c r="E111" s="27">
        <v>36038</v>
      </c>
      <c r="F111" s="26" t="s">
        <v>209</v>
      </c>
      <c r="G111" s="26" t="s">
        <v>213</v>
      </c>
      <c r="H111" s="28" t="e">
        <f>HLOOKUP(VLOOKUP($A111,Sheet!$A$7:$DG$148,'TN01-04'!H$11,0),$H$1:$T$2,2,1)</f>
        <v>#N/A</v>
      </c>
      <c r="I111" s="28" t="e">
        <f>HLOOKUP(VLOOKUP($A111,Sheet!$A$7:$DG$148,'TN01-04'!I$11,0),$H$1:$T$2,2,1)</f>
        <v>#N/A</v>
      </c>
      <c r="J111" s="28" t="e">
        <f>HLOOKUP(VLOOKUP($A111,Sheet!$A$7:$DG$148,'TN01-04'!J$11,0),$H$1:$T$2,2,1)</f>
        <v>#N/A</v>
      </c>
      <c r="K111" s="28" t="e">
        <f>HLOOKUP(VLOOKUP($A111,Sheet!$A$7:$DG$148,'TN01-04'!K$11,0),$H$1:$T$2,2,1)</f>
        <v>#N/A</v>
      </c>
      <c r="L111" s="28" t="e">
        <f>HLOOKUP(VLOOKUP($A111,Sheet!$A$7:$DG$148,'TN01-04'!L$11,0),$H$1:$T$2,2,1)</f>
        <v>#N/A</v>
      </c>
      <c r="M111" s="28" t="e">
        <f>HLOOKUP(VLOOKUP($A111,Sheet!$A$7:$DG$148,'TN01-04'!M$11,0),$H$1:$T$2,2,1)</f>
        <v>#N/A</v>
      </c>
      <c r="N111" s="28" t="e">
        <f>HLOOKUP(VLOOKUP($A111,Sheet!$A$7:$DG$148,'TN01-04'!N$11,0),$H$1:$T$2,2,1)</f>
        <v>#N/A</v>
      </c>
      <c r="O111" s="28" t="e">
        <f>HLOOKUP(VLOOKUP($A111,Sheet!$A$7:$DG$148,'TN01-04'!O$11,0),$H$1:$T$2,2,1)</f>
        <v>#N/A</v>
      </c>
      <c r="P111" s="28" t="e">
        <f>HLOOKUP(VLOOKUP($A111,Sheet!$A$7:$DG$148,'TN01-04'!P$11,0),$H$1:$T$2,2,1)</f>
        <v>#N/A</v>
      </c>
      <c r="Q111" s="28" t="e">
        <f>HLOOKUP(VLOOKUP($A111,Sheet!$A$7:$DG$148,'TN01-04'!Q$11,0),$H$1:$T$2,2,1)</f>
        <v>#N/A</v>
      </c>
      <c r="R111" s="28" t="e">
        <f>HLOOKUP(VLOOKUP($A111,Sheet!$A$7:$DG$148,'TN01-04'!R$11,0),$H$1:$T$2,2,1)</f>
        <v>#N/A</v>
      </c>
      <c r="S111" s="28" t="e">
        <f>HLOOKUP(VLOOKUP($A111,Sheet!$A$7:$DG$148,'TN01-04'!S$11,0),$H$1:$T$2,2,1)</f>
        <v>#N/A</v>
      </c>
      <c r="T111" s="28" t="e">
        <f>HLOOKUP(VLOOKUP($A111,Sheet!$A$7:$DG$148,'TN01-04'!T$11,0),$H$1:$T$2,2,1)</f>
        <v>#N/A</v>
      </c>
      <c r="U111" s="28" t="e">
        <f>HLOOKUP(VLOOKUP($A111,Sheet!$A$7:$DG$148,'TN01-04'!U$11,0),$H$1:$T$2,2,1)</f>
        <v>#N/A</v>
      </c>
      <c r="V111" s="28" t="e">
        <f>HLOOKUP(VLOOKUP($A111,Sheet!$A$7:$DG$148,'TN01-04'!V$11,0),$H$1:$T$2,2,1)</f>
        <v>#N/A</v>
      </c>
      <c r="W111" s="28" t="e">
        <f>HLOOKUP(VLOOKUP($A111,Sheet!$A$7:$DG$148,'TN01-04'!W$11,0),$H$1:$T$2,2,1)</f>
        <v>#N/A</v>
      </c>
      <c r="X111" s="28" t="e">
        <f>HLOOKUP(VLOOKUP($A111,Sheet!$A$7:$DG$148,'TN01-04'!X$11,0),$H$1:$T$2,2,1)</f>
        <v>#N/A</v>
      </c>
      <c r="Y111" s="28" t="e">
        <f>HLOOKUP(VLOOKUP($A111,Sheet!$A$7:$DG$148,'TN01-04'!Y$11,0),$H$1:$T$2,2,1)</f>
        <v>#N/A</v>
      </c>
      <c r="Z111" s="28" t="e">
        <f>HLOOKUP(VLOOKUP($A111,Sheet!$A$7:$DG$148,'TN01-04'!Z$11,0),$H$1:$T$2,2,1)</f>
        <v>#N/A</v>
      </c>
      <c r="AA111" s="28" t="e">
        <f>HLOOKUP(VLOOKUP($A111,Sheet!$A$7:$DG$148,'TN01-04'!AA$11,0),$H$1:$T$2,2,1)</f>
        <v>#N/A</v>
      </c>
      <c r="AB111" s="28" t="e">
        <f>HLOOKUP(VLOOKUP($A111,Sheet!$A$7:$DG$148,'TN01-04'!AB$11,0),$H$1:$T$2,2,1)</f>
        <v>#N/A</v>
      </c>
      <c r="AC111" s="28" t="e">
        <f>HLOOKUP(VLOOKUP($A111,Sheet!$A$7:$DG$148,'TN01-04'!AC$11,0),$H$1:$T$2,2,1)</f>
        <v>#N/A</v>
      </c>
      <c r="AD111" s="28" t="e">
        <f>HLOOKUP(VLOOKUP($A111,Sheet!$A$7:$DG$148,'TN01-04'!AD$11,0),$H$1:$T$2,2,1)</f>
        <v>#N/A</v>
      </c>
      <c r="AE111" s="28" t="e">
        <f>HLOOKUP(VLOOKUP($A111,Sheet!$A$7:$DG$148,'TN01-04'!AE$11,0),$H$1:$T$2,2,1)</f>
        <v>#N/A</v>
      </c>
      <c r="AF111" s="28" t="e">
        <f>HLOOKUP(VLOOKUP($A111,Sheet!$A$7:$DG$148,'TN01-04'!AF$11,0),$H$1:$T$2,2,1)</f>
        <v>#N/A</v>
      </c>
      <c r="AG111" s="28" t="e">
        <f>HLOOKUP(VLOOKUP($A111,Sheet!$A$7:$DG$148,'TN01-04'!AG$11,0),$H$1:$T$2,2,1)</f>
        <v>#N/A</v>
      </c>
      <c r="AH111" s="28" t="e">
        <f>HLOOKUP(VLOOKUP($A111,Sheet!$A$7:$DG$148,'TN01-04'!AH$11,0),$H$1:$T$2,2,1)</f>
        <v>#N/A</v>
      </c>
      <c r="AI111" s="28" t="e">
        <f>HLOOKUP(VLOOKUP($A111,Sheet!$A$7:$DG$148,'TN01-04'!AI$11,0),$H$1:$T$2,2,1)</f>
        <v>#N/A</v>
      </c>
      <c r="AJ111" s="28" t="e">
        <f>HLOOKUP(VLOOKUP($A111,Sheet!$A$7:$DG$148,'TN01-04'!AJ$11,0),$H$1:$T$2,2,1)</f>
        <v>#N/A</v>
      </c>
      <c r="AK111" s="33" t="e">
        <f>IF(VLOOKUP($A111,Sheet!$A$7:$DG$148,'TN01-04'!AK$11,0)="","",VLOOKUP($A111,Sheet!$A$7:$DG$148,'TN01-04'!AK$11,0))</f>
        <v>#N/A</v>
      </c>
      <c r="AL111" s="36" t="e">
        <f>IF(VLOOKUP($A111,Sheet!$A$7:$DG$148,'TN01-04'!AL$11,0)="","",VLOOKUP($A111,Sheet!$A$7:$DG$148,'TN01-04'!AL$11,0))</f>
        <v>#N/A</v>
      </c>
      <c r="AM111" s="28" t="e">
        <f>HLOOKUP(VLOOKUP($A111,Sheet!$A$7:$DG$148,'TN01-04'!AM$11,0),$H$1:$T$2,2,1)</f>
        <v>#N/A</v>
      </c>
      <c r="AN111" s="28" t="e">
        <f>HLOOKUP(VLOOKUP($A111,Sheet!$A$7:$DG$148,'TN01-04'!AN$11,0),$H$1:$T$2,2,1)</f>
        <v>#N/A</v>
      </c>
      <c r="AO111" s="28" t="e">
        <f>HLOOKUP(VLOOKUP($A111,Sheet!$A$7:$DG$148,'TN01-04'!AO$11,0),$H$1:$T$2,2,1)</f>
        <v>#N/A</v>
      </c>
      <c r="AP111" s="28" t="e">
        <f>HLOOKUP(VLOOKUP($A111,Sheet!$A$7:$DG$148,'TN01-04'!AP$11,0),$H$1:$T$2,2,1)</f>
        <v>#N/A</v>
      </c>
      <c r="AQ111" s="28" t="e">
        <f>HLOOKUP(VLOOKUP($A111,Sheet!$A$7:$DG$148,'TN01-04'!AQ$11,0),$H$1:$T$2,2,1)</f>
        <v>#N/A</v>
      </c>
      <c r="AR111" s="28" t="e">
        <f>HLOOKUP(VLOOKUP($A111,Sheet!$A$7:$DG$148,'TN01-04'!AR$11,0),$H$1:$T$2,2,1)</f>
        <v>#N/A</v>
      </c>
      <c r="AS111" s="28" t="e">
        <f>HLOOKUP(VLOOKUP($A111,Sheet!$A$7:$DG$148,'TN01-04'!AS$11,0),$H$1:$T$2,2,1)</f>
        <v>#N/A</v>
      </c>
      <c r="AT111" s="28" t="e">
        <f>HLOOKUP(VLOOKUP($A111,Sheet!$A$7:$DG$148,'TN01-04'!AT$11,0),$H$1:$T$2,2,1)</f>
        <v>#N/A</v>
      </c>
      <c r="AU111" s="28" t="e">
        <f>HLOOKUP(VLOOKUP($A111,Sheet!$A$7:$DG$148,'TN01-04'!AU$11,0),$H$1:$T$2,2,1)</f>
        <v>#N/A</v>
      </c>
      <c r="AV111" s="28" t="e">
        <f>HLOOKUP(VLOOKUP($A111,Sheet!$A$7:$DG$148,'TN01-04'!AV$11,0),$H$1:$T$2,2,1)</f>
        <v>#N/A</v>
      </c>
      <c r="AW111" s="28" t="e">
        <f>HLOOKUP(VLOOKUP($A111,Sheet!$A$7:$DG$148,'TN01-04'!AW$11,0),$H$1:$T$2,2,1)</f>
        <v>#N/A</v>
      </c>
      <c r="AX111" s="28" t="e">
        <f>HLOOKUP(VLOOKUP($A111,Sheet!$A$7:$DG$148,'TN01-04'!AX$11,0),$H$1:$T$2,2,1)</f>
        <v>#N/A</v>
      </c>
      <c r="AY111" s="28" t="e">
        <f>HLOOKUP(VLOOKUP($A111,Sheet!$A$7:$DG$148,'TN01-04'!AY$11,0),$H$1:$T$2,2,1)</f>
        <v>#N/A</v>
      </c>
      <c r="AZ111" s="28" t="e">
        <f>HLOOKUP(VLOOKUP($A111,Sheet!$A$7:$DG$148,'TN01-04'!AZ$11,0),$H$1:$T$2,2,1)</f>
        <v>#N/A</v>
      </c>
      <c r="BA111" s="28" t="e">
        <f>HLOOKUP(VLOOKUP($A111,Sheet!$A$7:$DG$148,'TN01-04'!BA$11,0),$H$1:$T$2,2,1)</f>
        <v>#N/A</v>
      </c>
      <c r="BB111" s="33" t="e">
        <f>IF(VLOOKUP($A111,Sheet!$A$7:$DG$148,'TN01-04'!BB$11,0)="","",VLOOKUP($A111,Sheet!$A$7:$DG$148,'TN01-04'!BB$11,0))</f>
        <v>#N/A</v>
      </c>
      <c r="BC111" s="36" t="e">
        <f>IF(VLOOKUP($A111,Sheet!$A$7:$DG$148,'TN01-04'!BC$11,0)="","",VLOOKUP($A111,Sheet!$A$7:$DG$148,'TN01-04'!BC$11,0))</f>
        <v>#N/A</v>
      </c>
      <c r="BD111" s="28" t="e">
        <f>HLOOKUP(VLOOKUP($A111,Sheet!$A$7:$DG$148,'TN01-04'!BD$11,0),$H$1:$T$2,2,1)</f>
        <v>#N/A</v>
      </c>
      <c r="BE111" s="28" t="e">
        <f>HLOOKUP(VLOOKUP($A111,Sheet!$A$7:$DG$148,'TN01-04'!BE$11,0),$H$1:$T$2,2,1)</f>
        <v>#N/A</v>
      </c>
      <c r="BF111" s="28" t="e">
        <f>HLOOKUP(VLOOKUP($A111,Sheet!$A$7:$DG$148,'TN01-04'!BF$11,0),$H$1:$T$2,2,1)</f>
        <v>#N/A</v>
      </c>
      <c r="BG111" s="28" t="e">
        <f>HLOOKUP(VLOOKUP($A111,Sheet!$A$7:$DG$148,'TN01-04'!BG$11,0),$H$1:$T$2,2,1)</f>
        <v>#N/A</v>
      </c>
      <c r="BH111" s="28" t="e">
        <f>HLOOKUP(VLOOKUP($A111,Sheet!$A$7:$DG$148,'TN01-04'!BH$11,0),$H$1:$T$2,2,1)</f>
        <v>#N/A</v>
      </c>
      <c r="BI111" s="28" t="e">
        <f>HLOOKUP(VLOOKUP($A111,Sheet!$A$7:$DG$148,'TN01-04'!BI$11,0),$H$1:$T$2,2,1)</f>
        <v>#N/A</v>
      </c>
      <c r="BJ111" s="28" t="e">
        <f>HLOOKUP(VLOOKUP($A111,Sheet!$A$7:$DG$148,'TN01-04'!BJ$11,0),$H$1:$T$2,2,1)</f>
        <v>#N/A</v>
      </c>
      <c r="BK111" s="28" t="e">
        <f>HLOOKUP(VLOOKUP($A111,Sheet!$A$7:$DG$148,'TN01-04'!BK$11,0),$H$1:$T$2,2,1)</f>
        <v>#N/A</v>
      </c>
      <c r="BL111" s="28" t="e">
        <f>HLOOKUP(VLOOKUP($A111,Sheet!$A$7:$DG$148,'TN01-04'!BL$11,0),$H$1:$T$2,2,1)</f>
        <v>#N/A</v>
      </c>
      <c r="BM111" s="28" t="e">
        <f>HLOOKUP(VLOOKUP($A111,Sheet!$A$7:$DG$148,'TN01-04'!BM$11,0),$H$1:$T$2,2,1)</f>
        <v>#N/A</v>
      </c>
      <c r="BN111" s="28" t="e">
        <f>HLOOKUP(VLOOKUP($A111,Sheet!$A$7:$DG$148,'TN01-04'!BN$11,0),$H$1:$T$2,2,1)</f>
        <v>#N/A</v>
      </c>
      <c r="BO111" s="28" t="e">
        <f>HLOOKUP(VLOOKUP($A111,Sheet!$A$7:$DG$148,'TN01-04'!BO$11,0),$H$1:$T$2,2,1)</f>
        <v>#N/A</v>
      </c>
      <c r="BP111" s="28" t="e">
        <f>HLOOKUP(VLOOKUP($A111,Sheet!$A$7:$DG$148,'TN01-04'!BP$11,0),$H$1:$T$2,2,1)</f>
        <v>#N/A</v>
      </c>
      <c r="BQ111" s="28" t="e">
        <f>HLOOKUP(VLOOKUP($A111,Sheet!$A$7:$DG$148,'TN01-04'!BQ$11,0),$H$1:$T$2,2,1)</f>
        <v>#N/A</v>
      </c>
      <c r="BR111" s="28" t="e">
        <f>HLOOKUP(VLOOKUP($A111,Sheet!$A$7:$DG$148,'TN01-04'!BR$11,0),$H$1:$T$2,2,1)</f>
        <v>#N/A</v>
      </c>
      <c r="BS111" s="28" t="e">
        <f>HLOOKUP(VLOOKUP($A111,Sheet!$A$7:$DG$148,'TN01-04'!BS$11,0),$H$1:$T$2,2,1)</f>
        <v>#N/A</v>
      </c>
      <c r="BT111" s="28" t="e">
        <f>HLOOKUP(VLOOKUP($A111,Sheet!$A$7:$DG$148,'TN01-04'!BT$11,0),$H$1:$T$2,2,1)</f>
        <v>#N/A</v>
      </c>
      <c r="BU111" s="28" t="e">
        <f>HLOOKUP(VLOOKUP($A111,Sheet!$A$7:$DG$148,'TN01-04'!BU$11,0),$H$1:$T$2,2,1)</f>
        <v>#N/A</v>
      </c>
      <c r="BV111" s="28" t="e">
        <f>HLOOKUP(VLOOKUP($A111,Sheet!$A$7:$DG$148,'TN01-04'!BV$11,0),$H$1:$T$2,2,1)</f>
        <v>#N/A</v>
      </c>
      <c r="BW111" s="28" t="e">
        <f>HLOOKUP(VLOOKUP($A111,Sheet!$A$7:$DG$148,'TN01-04'!BW$11,0),$H$1:$T$2,2,1)</f>
        <v>#N/A</v>
      </c>
      <c r="BX111" s="33" t="e">
        <f>IF(VLOOKUP($A111,Sheet!$A$7:$DG$148,'TN01-04'!BX$11,0)="","",VLOOKUP($A111,Sheet!$A$7:$DG$148,'TN01-04'!BX$11,0))</f>
        <v>#N/A</v>
      </c>
      <c r="BY111" s="36" t="e">
        <f>IF(VLOOKUP($A111,Sheet!$A$7:$DG$148,'TN01-04'!BY$11,0)="","",VLOOKUP($A111,Sheet!$A$7:$DG$148,'TN01-04'!BY$11,0))</f>
        <v>#N/A</v>
      </c>
      <c r="BZ111" s="28" t="e">
        <f>HLOOKUP(VLOOKUP($A111,Sheet!$A$7:$DG$148,'TN01-04'!BZ$11,0),$H$1:$T$2,2,1)</f>
        <v>#N/A</v>
      </c>
      <c r="CA111" s="28" t="e">
        <f>HLOOKUP(VLOOKUP($A111,Sheet!$A$7:$DG$148,'TN01-04'!CA$11,0),$H$1:$T$2,2,1)</f>
        <v>#N/A</v>
      </c>
      <c r="CB111" s="28" t="e">
        <f>HLOOKUP(VLOOKUP($A111,Sheet!$A$7:$DG$148,'TN01-04'!CB$11,0),$H$1:$T$2,2,1)</f>
        <v>#N/A</v>
      </c>
      <c r="CC111" s="28" t="e">
        <f>HLOOKUP(VLOOKUP($A111,Sheet!$A$7:$DG$148,'TN01-04'!CC$11,0),$H$1:$T$2,2,1)</f>
        <v>#N/A</v>
      </c>
      <c r="CD111" s="28" t="e">
        <f>HLOOKUP(VLOOKUP($A111,Sheet!$A$7:$DG$148,'TN01-04'!CD$11,0),$H$1:$T$2,2,1)</f>
        <v>#N/A</v>
      </c>
      <c r="CE111" s="28" t="e">
        <f>HLOOKUP(VLOOKUP($A111,Sheet!$A$7:$DG$148,'TN01-04'!CE$11,0),$H$1:$T$2,2,1)</f>
        <v>#N/A</v>
      </c>
      <c r="CF111" s="28" t="e">
        <f>HLOOKUP(VLOOKUP($A111,Sheet!$A$7:$DG$148,'TN01-04'!CF$11,0),$H$1:$T$2,2,1)</f>
        <v>#N/A</v>
      </c>
      <c r="CG111" s="28" t="e">
        <f>HLOOKUP(VLOOKUP($A111,Sheet!$A$7:$DG$148,'TN01-04'!CG$11,0),$H$1:$T$2,2,1)</f>
        <v>#N/A</v>
      </c>
      <c r="CH111" s="28" t="e">
        <f>HLOOKUP(VLOOKUP($A111,Sheet!$A$7:$DG$148,'TN01-04'!CH$11,0),$H$1:$T$2,2,1)</f>
        <v>#N/A</v>
      </c>
      <c r="CI111" s="28" t="e">
        <f>HLOOKUP(VLOOKUP($A111,Sheet!$A$7:$DG$148,'TN01-04'!CI$11,0),$H$1:$T$2,2,1)</f>
        <v>#N/A</v>
      </c>
      <c r="CJ111" s="28" t="e">
        <f>HLOOKUP(VLOOKUP($A111,Sheet!$A$7:$DG$148,'TN01-04'!CJ$11,0),$H$1:$T$2,2,1)</f>
        <v>#N/A</v>
      </c>
      <c r="CK111" s="28" t="e">
        <f>HLOOKUP(VLOOKUP($A111,Sheet!$A$7:$DG$148,'TN01-04'!CK$11,0),$H$1:$T$2,2,1)</f>
        <v>#N/A</v>
      </c>
      <c r="CL111" s="28" t="e">
        <f>HLOOKUP(VLOOKUP($A111,Sheet!$A$7:$DG$148,'TN01-04'!CL$11,0),$H$1:$T$2,2,1)</f>
        <v>#N/A</v>
      </c>
      <c r="CM111" s="28" t="e">
        <f>HLOOKUP(VLOOKUP($A111,Sheet!$A$7:$DG$148,'TN01-04'!CM$11,0),$H$1:$T$2,2,1)</f>
        <v>#N/A</v>
      </c>
      <c r="CN111" s="28" t="e">
        <f>HLOOKUP(VLOOKUP($A111,Sheet!$A$7:$DG$148,'TN01-04'!CN$11,0),$H$1:$T$2,2,1)</f>
        <v>#N/A</v>
      </c>
      <c r="CO111" s="28" t="e">
        <f>HLOOKUP(VLOOKUP($A111,Sheet!$A$7:$DG$148,'TN01-04'!CO$11,0),$H$1:$T$2,2,1)</f>
        <v>#N/A</v>
      </c>
      <c r="CP111" s="28" t="e">
        <f>HLOOKUP(VLOOKUP($A111,Sheet!$A$7:$DG$148,'TN01-04'!CP$11,0),$H$1:$T$2,2,1)</f>
        <v>#N/A</v>
      </c>
      <c r="CQ111" s="28" t="e">
        <f>HLOOKUP(VLOOKUP($A111,Sheet!$A$7:$DG$148,'TN01-04'!CQ$11,0),$H$1:$T$2,2,1)</f>
        <v>#N/A</v>
      </c>
      <c r="CR111" s="28" t="e">
        <f>HLOOKUP(VLOOKUP($A111,Sheet!$A$7:$DG$148,'TN01-04'!CR$11,0),$H$1:$T$2,2,1)</f>
        <v>#N/A</v>
      </c>
      <c r="CS111" s="33" t="e">
        <f>IF(VLOOKUP($A111,Sheet!$A$7:$DG$148,'TN01-04'!CS$11,0)="","",VLOOKUP($A111,Sheet!$A$7:$DG$148,'TN01-04'!CS$11,0))</f>
        <v>#N/A</v>
      </c>
      <c r="CT111" s="36" t="e">
        <f>IF(VLOOKUP($A111,Sheet!$A$7:$DG$148,'TN01-04'!CT$11,0)="","",VLOOKUP($A111,Sheet!$A$7:$DG$148,'TN01-04'!CT$11,0))</f>
        <v>#N/A</v>
      </c>
      <c r="CU111" s="38" t="e">
        <f t="shared" si="11"/>
        <v>#N/A</v>
      </c>
      <c r="CV111" s="38" t="e">
        <f t="shared" si="11"/>
        <v>#N/A</v>
      </c>
      <c r="CW111" s="38">
        <f t="shared" si="12"/>
        <v>0</v>
      </c>
      <c r="CX111" s="38" t="e">
        <f t="shared" si="13"/>
        <v>#N/A</v>
      </c>
      <c r="CY111" s="38" t="e">
        <f t="shared" si="14"/>
        <v>#N/A</v>
      </c>
      <c r="CZ111" s="38"/>
      <c r="DA111" s="28" t="e">
        <f>HLOOKUP(VLOOKUP($A111,Sheet!$A$7:$DG$148,'TN01-04'!DA$11,0),$H$1:$T$2,2,1)</f>
        <v>#N/A</v>
      </c>
      <c r="DB111" s="28" t="e">
        <f>HLOOKUP(VLOOKUP($A111,Sheet!$A$7:$DG$148,'TN01-04'!DB$11,0),$H$1:$T$2,2,1)</f>
        <v>#N/A</v>
      </c>
      <c r="DC111" s="28" t="e">
        <f>HLOOKUP(VLOOKUP($A111,Sheet!$A$7:$DG$148,'TN01-04'!DC$11,0),$H$1:$T$2,2,1)</f>
        <v>#N/A</v>
      </c>
      <c r="DD111" s="28" t="e">
        <f>HLOOKUP(VLOOKUP($A111,Sheet!$A$7:$DG$148,'TN01-04'!DD$11,0),$H$1:$T$2,2,1)</f>
        <v>#N/A</v>
      </c>
      <c r="DE111" s="38"/>
      <c r="DF111" s="38" t="e">
        <f t="shared" si="15"/>
        <v>#N/A</v>
      </c>
      <c r="DG111" s="38"/>
      <c r="DH111" s="33" t="e">
        <f>IF(VLOOKUP($A111,Sheet!$A$7:$DG$148,'TN01-04'!DH$11,0)="","",VLOOKUP($A111,Sheet!$A$7:$DG$148,'TN01-04'!DH$11,0))</f>
        <v>#N/A</v>
      </c>
      <c r="DI111" s="36" t="e">
        <f>IF(VLOOKUP($A111,Sheet!$A$7:$DG$148,'TN01-04'!DI$11,0)="","",VLOOKUP($A111,Sheet!$A$7:$DG$148,'TN01-04'!DI$11,0))</f>
        <v>#N/A</v>
      </c>
      <c r="DJ111" s="38" t="e">
        <f t="shared" si="16"/>
        <v>#N/A</v>
      </c>
      <c r="DK111" s="38" t="e">
        <f t="shared" si="17"/>
        <v>#N/A</v>
      </c>
      <c r="DL111" s="38" t="e">
        <f t="shared" si="18"/>
        <v>#N/A</v>
      </c>
      <c r="DM111" s="38"/>
      <c r="DN111" s="33" t="e">
        <f>IF(VLOOKUP($A111,Sheet!$A$7:$DG$148,'TN01-04'!DN$11,0)="","",VLOOKUP($A111,Sheet!$A$7:$DG$148,'TN01-04'!DN$11,0))</f>
        <v>#N/A</v>
      </c>
      <c r="DO111" s="36" t="e">
        <f>IF(VLOOKUP($A111,Sheet!$A$7:$DG$148,'TN01-04'!DO$11,0)="","",VLOOKUP($A111,Sheet!$A$7:$DG$148,'TN01-04'!DO$11,0))</f>
        <v>#N/A</v>
      </c>
      <c r="DP111" s="28" t="e">
        <f>IF(VLOOKUP($A111,Sheet!$A$7:$DG$148,'TN01-04'!DP$11,0)="","",VLOOKUP($A111,Sheet!$A$7:$DG$148,'TN01-04'!DP$11,0))</f>
        <v>#N/A</v>
      </c>
      <c r="DQ111" s="28" t="e">
        <f>IF(VLOOKUP($A111,Sheet!$A$7:$DG$148,'TN01-04'!DQ$11,0)="","",VLOOKUP($A111,Sheet!$A$7:$DG$148,'TN01-04'!DQ$11,0))</f>
        <v>#N/A</v>
      </c>
      <c r="DR111" s="28" t="e">
        <f>IF(VLOOKUP($A111,Sheet!$A$7:$DG$148,'TN01-04'!DR$11,0)="","",VLOOKUP($A111,Sheet!$A$7:$DG$148,'TN01-04'!DR$11,0))</f>
        <v>#N/A</v>
      </c>
      <c r="DS111" s="28" t="e">
        <f>IF(VLOOKUP($A111,Sheet!$A$7:$DG$148,'TN01-04'!DS$11,0)="","",VLOOKUP($A111,Sheet!$A$7:$DG$148,'TN01-04'!DS$11,0))</f>
        <v>#N/A</v>
      </c>
      <c r="DT111" s="28" t="e">
        <f>IF(VLOOKUP($A111,Sheet!$A$7:$DG$148,'TN01-04'!DT$11,0)="","",VLOOKUP($A111,Sheet!$A$7:$DG$148,'TN01-04'!DT$11,0))</f>
        <v>#N/A</v>
      </c>
      <c r="DU111" s="42" t="e">
        <f t="shared" si="19"/>
        <v>#N/A</v>
      </c>
    </row>
    <row r="112" spans="1:125" ht="15.95" customHeight="1" x14ac:dyDescent="0.2">
      <c r="A112" s="25">
        <v>2221724191</v>
      </c>
      <c r="B112" s="26" t="s">
        <v>18</v>
      </c>
      <c r="C112" s="26" t="s">
        <v>77</v>
      </c>
      <c r="D112" s="26" t="s">
        <v>170</v>
      </c>
      <c r="E112" s="27">
        <v>35864</v>
      </c>
      <c r="F112" s="26" t="s">
        <v>210</v>
      </c>
      <c r="G112" s="26" t="s">
        <v>212</v>
      </c>
      <c r="H112" s="28">
        <f>HLOOKUP(VLOOKUP($A112,Sheet!$A$7:$DG$148,'TN01-04'!H$11,0),$H$1:$T$2,2,1)</f>
        <v>3.33</v>
      </c>
      <c r="I112" s="28">
        <f>HLOOKUP(VLOOKUP($A112,Sheet!$A$7:$DG$148,'TN01-04'!I$11,0),$H$1:$T$2,2,1)</f>
        <v>2</v>
      </c>
      <c r="J112" s="28">
        <f>HLOOKUP(VLOOKUP($A112,Sheet!$A$7:$DG$148,'TN01-04'!J$11,0),$H$1:$T$2,2,1)</f>
        <v>1.65</v>
      </c>
      <c r="K112" s="28">
        <f>HLOOKUP(VLOOKUP($A112,Sheet!$A$7:$DG$148,'TN01-04'!K$11,0),$H$1:$T$2,2,1)</f>
        <v>3</v>
      </c>
      <c r="L112" s="28">
        <f>HLOOKUP(VLOOKUP($A112,Sheet!$A$7:$DG$148,'TN01-04'!L$11,0),$H$1:$T$2,2,1)</f>
        <v>1.65</v>
      </c>
      <c r="M112" s="28">
        <f>HLOOKUP(VLOOKUP($A112,Sheet!$A$7:$DG$148,'TN01-04'!M$11,0),$H$1:$T$2,2,1)</f>
        <v>2.33</v>
      </c>
      <c r="N112" s="28">
        <f>HLOOKUP(VLOOKUP($A112,Sheet!$A$7:$DG$148,'TN01-04'!N$11,0),$H$1:$T$2,2,1)</f>
        <v>2.33</v>
      </c>
      <c r="O112" s="28">
        <f>HLOOKUP(VLOOKUP($A112,Sheet!$A$7:$DG$148,'TN01-04'!O$11,0),$H$1:$T$2,2,1)</f>
        <v>0</v>
      </c>
      <c r="P112" s="28">
        <f>HLOOKUP(VLOOKUP($A112,Sheet!$A$7:$DG$148,'TN01-04'!P$11,0),$H$1:$T$2,2,1)</f>
        <v>2</v>
      </c>
      <c r="Q112" s="28">
        <f>HLOOKUP(VLOOKUP($A112,Sheet!$A$7:$DG$148,'TN01-04'!Q$11,0),$H$1:$T$2,2,1)</f>
        <v>0</v>
      </c>
      <c r="R112" s="28">
        <f>HLOOKUP(VLOOKUP($A112,Sheet!$A$7:$DG$148,'TN01-04'!R$11,0),$H$1:$T$2,2,1)</f>
        <v>0</v>
      </c>
      <c r="S112" s="28">
        <f>HLOOKUP(VLOOKUP($A112,Sheet!$A$7:$DG$148,'TN01-04'!S$11,0),$H$1:$T$2,2,1)</f>
        <v>0</v>
      </c>
      <c r="T112" s="28">
        <f>HLOOKUP(VLOOKUP($A112,Sheet!$A$7:$DG$148,'TN01-04'!T$11,0),$H$1:$T$2,2,1)</f>
        <v>0</v>
      </c>
      <c r="U112" s="28">
        <f>HLOOKUP(VLOOKUP($A112,Sheet!$A$7:$DG$148,'TN01-04'!U$11,0),$H$1:$T$2,2,1)</f>
        <v>3</v>
      </c>
      <c r="V112" s="28">
        <f>HLOOKUP(VLOOKUP($A112,Sheet!$A$7:$DG$148,'TN01-04'!V$11,0),$H$1:$T$2,2,1)</f>
        <v>2</v>
      </c>
      <c r="W112" s="28">
        <f>HLOOKUP(VLOOKUP($A112,Sheet!$A$7:$DG$148,'TN01-04'!W$11,0),$H$1:$T$2,2,1)</f>
        <v>3.65</v>
      </c>
      <c r="X112" s="28">
        <f>HLOOKUP(VLOOKUP($A112,Sheet!$A$7:$DG$148,'TN01-04'!X$11,0),$H$1:$T$2,2,1)</f>
        <v>3.33</v>
      </c>
      <c r="Y112" s="28">
        <f>HLOOKUP(VLOOKUP($A112,Sheet!$A$7:$DG$148,'TN01-04'!Y$11,0),$H$1:$T$2,2,1)</f>
        <v>2.65</v>
      </c>
      <c r="Z112" s="28">
        <f>HLOOKUP(VLOOKUP($A112,Sheet!$A$7:$DG$148,'TN01-04'!Z$11,0),$H$1:$T$2,2,1)</f>
        <v>2.33</v>
      </c>
      <c r="AA112" s="28">
        <f>HLOOKUP(VLOOKUP($A112,Sheet!$A$7:$DG$148,'TN01-04'!AA$11,0),$H$1:$T$2,2,1)</f>
        <v>2</v>
      </c>
      <c r="AB112" s="28">
        <f>HLOOKUP(VLOOKUP($A112,Sheet!$A$7:$DG$148,'TN01-04'!AB$11,0),$H$1:$T$2,2,1)</f>
        <v>2</v>
      </c>
      <c r="AC112" s="28">
        <f>HLOOKUP(VLOOKUP($A112,Sheet!$A$7:$DG$148,'TN01-04'!AC$11,0),$H$1:$T$2,2,1)</f>
        <v>3</v>
      </c>
      <c r="AD112" s="28">
        <f>HLOOKUP(VLOOKUP($A112,Sheet!$A$7:$DG$148,'TN01-04'!AD$11,0),$H$1:$T$2,2,1)</f>
        <v>2.65</v>
      </c>
      <c r="AE112" s="28">
        <f>HLOOKUP(VLOOKUP($A112,Sheet!$A$7:$DG$148,'TN01-04'!AE$11,0),$H$1:$T$2,2,1)</f>
        <v>2</v>
      </c>
      <c r="AF112" s="28">
        <f>HLOOKUP(VLOOKUP($A112,Sheet!$A$7:$DG$148,'TN01-04'!AF$11,0),$H$1:$T$2,2,1)</f>
        <v>1.65</v>
      </c>
      <c r="AG112" s="28">
        <f>HLOOKUP(VLOOKUP($A112,Sheet!$A$7:$DG$148,'TN01-04'!AG$11,0),$H$1:$T$2,2,1)</f>
        <v>2.33</v>
      </c>
      <c r="AH112" s="28">
        <f>HLOOKUP(VLOOKUP($A112,Sheet!$A$7:$DG$148,'TN01-04'!AH$11,0),$H$1:$T$2,2,1)</f>
        <v>1.65</v>
      </c>
      <c r="AI112" s="28">
        <f>HLOOKUP(VLOOKUP($A112,Sheet!$A$7:$DG$148,'TN01-04'!AI$11,0),$H$1:$T$2,2,1)</f>
        <v>2.65</v>
      </c>
      <c r="AJ112" s="28">
        <f>HLOOKUP(VLOOKUP($A112,Sheet!$A$7:$DG$148,'TN01-04'!AJ$11,0),$H$1:$T$2,2,1)</f>
        <v>1.65</v>
      </c>
      <c r="AK112" s="33">
        <f>IF(VLOOKUP($A112,Sheet!$A$7:$DG$148,'TN01-04'!AK$11,0)="","",VLOOKUP($A112,Sheet!$A$7:$DG$148,'TN01-04'!AK$11,0))</f>
        <v>51</v>
      </c>
      <c r="AL112" s="36">
        <f>IF(VLOOKUP($A112,Sheet!$A$7:$DG$148,'TN01-04'!AL$11,0)="","",VLOOKUP($A112,Sheet!$A$7:$DG$148,'TN01-04'!AL$11,0))</f>
        <v>0</v>
      </c>
      <c r="AM112" s="28">
        <f>HLOOKUP(VLOOKUP($A112,Sheet!$A$7:$DG$148,'TN01-04'!AM$11,0),$H$1:$T$2,2,1)</f>
        <v>1.65</v>
      </c>
      <c r="AN112" s="28">
        <f>HLOOKUP(VLOOKUP($A112,Sheet!$A$7:$DG$148,'TN01-04'!AN$11,0),$H$1:$T$2,2,1)</f>
        <v>2</v>
      </c>
      <c r="AO112" s="28">
        <f>HLOOKUP(VLOOKUP($A112,Sheet!$A$7:$DG$148,'TN01-04'!AO$11,0),$H$1:$T$2,2,1)</f>
        <v>0</v>
      </c>
      <c r="AP112" s="28">
        <f>HLOOKUP(VLOOKUP($A112,Sheet!$A$7:$DG$148,'TN01-04'!AP$11,0),$H$1:$T$2,2,1)</f>
        <v>0</v>
      </c>
      <c r="AQ112" s="28">
        <f>HLOOKUP(VLOOKUP($A112,Sheet!$A$7:$DG$148,'TN01-04'!AQ$11,0),$H$1:$T$2,2,1)</f>
        <v>0</v>
      </c>
      <c r="AR112" s="28">
        <f>HLOOKUP(VLOOKUP($A112,Sheet!$A$7:$DG$148,'TN01-04'!AR$11,0),$H$1:$T$2,2,1)</f>
        <v>0</v>
      </c>
      <c r="AS112" s="28">
        <f>HLOOKUP(VLOOKUP($A112,Sheet!$A$7:$DG$148,'TN01-04'!AS$11,0),$H$1:$T$2,2,1)</f>
        <v>2.33</v>
      </c>
      <c r="AT112" s="28">
        <f>HLOOKUP(VLOOKUP($A112,Sheet!$A$7:$DG$148,'TN01-04'!AT$11,0),$H$1:$T$2,2,1)</f>
        <v>0</v>
      </c>
      <c r="AU112" s="28">
        <f>HLOOKUP(VLOOKUP($A112,Sheet!$A$7:$DG$148,'TN01-04'!AU$11,0),$H$1:$T$2,2,1)</f>
        <v>0</v>
      </c>
      <c r="AV112" s="28">
        <f>HLOOKUP(VLOOKUP($A112,Sheet!$A$7:$DG$148,'TN01-04'!AV$11,0),$H$1:$T$2,2,1)</f>
        <v>0</v>
      </c>
      <c r="AW112" s="28">
        <f>HLOOKUP(VLOOKUP($A112,Sheet!$A$7:$DG$148,'TN01-04'!AW$11,0),$H$1:$T$2,2,1)</f>
        <v>0</v>
      </c>
      <c r="AX112" s="28">
        <f>HLOOKUP(VLOOKUP($A112,Sheet!$A$7:$DG$148,'TN01-04'!AX$11,0),$H$1:$T$2,2,1)</f>
        <v>0</v>
      </c>
      <c r="AY112" s="28">
        <f>HLOOKUP(VLOOKUP($A112,Sheet!$A$7:$DG$148,'TN01-04'!AY$11,0),$H$1:$T$2,2,1)</f>
        <v>2</v>
      </c>
      <c r="AZ112" s="28">
        <f>HLOOKUP(VLOOKUP($A112,Sheet!$A$7:$DG$148,'TN01-04'!AZ$11,0),$H$1:$T$2,2,1)</f>
        <v>0</v>
      </c>
      <c r="BA112" s="28">
        <f>HLOOKUP(VLOOKUP($A112,Sheet!$A$7:$DG$148,'TN01-04'!BA$11,0),$H$1:$T$2,2,1)</f>
        <v>3</v>
      </c>
      <c r="BB112" s="33">
        <f>IF(VLOOKUP($A112,Sheet!$A$7:$DG$148,'TN01-04'!BB$11,0)="","",VLOOKUP($A112,Sheet!$A$7:$DG$148,'TN01-04'!BB$11,0))</f>
        <v>5</v>
      </c>
      <c r="BC112" s="36">
        <f>IF(VLOOKUP($A112,Sheet!$A$7:$DG$148,'TN01-04'!BC$11,0)="","",VLOOKUP($A112,Sheet!$A$7:$DG$148,'TN01-04'!BC$11,0))</f>
        <v>0</v>
      </c>
      <c r="BD112" s="28">
        <f>HLOOKUP(VLOOKUP($A112,Sheet!$A$7:$DG$148,'TN01-04'!BD$11,0),$H$1:$T$2,2,1)</f>
        <v>1</v>
      </c>
      <c r="BE112" s="28">
        <f>HLOOKUP(VLOOKUP($A112,Sheet!$A$7:$DG$148,'TN01-04'!BE$11,0),$H$1:$T$2,2,1)</f>
        <v>1.65</v>
      </c>
      <c r="BF112" s="28">
        <f>HLOOKUP(VLOOKUP($A112,Sheet!$A$7:$DG$148,'TN01-04'!BF$11,0),$H$1:$T$2,2,1)</f>
        <v>2.33</v>
      </c>
      <c r="BG112" s="28">
        <f>HLOOKUP(VLOOKUP($A112,Sheet!$A$7:$DG$148,'TN01-04'!BG$11,0),$H$1:$T$2,2,1)</f>
        <v>2.33</v>
      </c>
      <c r="BH112" s="28">
        <f>HLOOKUP(VLOOKUP($A112,Sheet!$A$7:$DG$148,'TN01-04'!BH$11,0),$H$1:$T$2,2,1)</f>
        <v>1</v>
      </c>
      <c r="BI112" s="28">
        <f>HLOOKUP(VLOOKUP($A112,Sheet!$A$7:$DG$148,'TN01-04'!BI$11,0),$H$1:$T$2,2,1)</f>
        <v>2</v>
      </c>
      <c r="BJ112" s="28">
        <f>HLOOKUP(VLOOKUP($A112,Sheet!$A$7:$DG$148,'TN01-04'!BJ$11,0),$H$1:$T$2,2,1)</f>
        <v>2</v>
      </c>
      <c r="BK112" s="28">
        <f>HLOOKUP(VLOOKUP($A112,Sheet!$A$7:$DG$148,'TN01-04'!BK$11,0),$H$1:$T$2,2,1)</f>
        <v>2</v>
      </c>
      <c r="BL112" s="28">
        <f>HLOOKUP(VLOOKUP($A112,Sheet!$A$7:$DG$148,'TN01-04'!BL$11,0),$H$1:$T$2,2,1)</f>
        <v>1.65</v>
      </c>
      <c r="BM112" s="28">
        <f>HLOOKUP(VLOOKUP($A112,Sheet!$A$7:$DG$148,'TN01-04'!BM$11,0),$H$1:$T$2,2,1)</f>
        <v>2</v>
      </c>
      <c r="BN112" s="28">
        <f>HLOOKUP(VLOOKUP($A112,Sheet!$A$7:$DG$148,'TN01-04'!BN$11,0),$H$1:$T$2,2,1)</f>
        <v>1.65</v>
      </c>
      <c r="BO112" s="28">
        <f>HLOOKUP(VLOOKUP($A112,Sheet!$A$7:$DG$148,'TN01-04'!BO$11,0),$H$1:$T$2,2,1)</f>
        <v>2</v>
      </c>
      <c r="BP112" s="28">
        <f>HLOOKUP(VLOOKUP($A112,Sheet!$A$7:$DG$148,'TN01-04'!BP$11,0),$H$1:$T$2,2,1)</f>
        <v>2.33</v>
      </c>
      <c r="BQ112" s="28">
        <f>HLOOKUP(VLOOKUP($A112,Sheet!$A$7:$DG$148,'TN01-04'!BQ$11,0),$H$1:$T$2,2,1)</f>
        <v>0</v>
      </c>
      <c r="BR112" s="28">
        <f>HLOOKUP(VLOOKUP($A112,Sheet!$A$7:$DG$148,'TN01-04'!BR$11,0),$H$1:$T$2,2,1)</f>
        <v>2</v>
      </c>
      <c r="BS112" s="28">
        <f>HLOOKUP(VLOOKUP($A112,Sheet!$A$7:$DG$148,'TN01-04'!BS$11,0),$H$1:$T$2,2,1)</f>
        <v>1.65</v>
      </c>
      <c r="BT112" s="28">
        <f>HLOOKUP(VLOOKUP($A112,Sheet!$A$7:$DG$148,'TN01-04'!BT$11,0),$H$1:$T$2,2,1)</f>
        <v>2.33</v>
      </c>
      <c r="BU112" s="28">
        <f>HLOOKUP(VLOOKUP($A112,Sheet!$A$7:$DG$148,'TN01-04'!BU$11,0),$H$1:$T$2,2,1)</f>
        <v>2.33</v>
      </c>
      <c r="BV112" s="28">
        <f>HLOOKUP(VLOOKUP($A112,Sheet!$A$7:$DG$148,'TN01-04'!BV$11,0),$H$1:$T$2,2,1)</f>
        <v>3.33</v>
      </c>
      <c r="BW112" s="28">
        <f>HLOOKUP(VLOOKUP($A112,Sheet!$A$7:$DG$148,'TN01-04'!BW$11,0),$H$1:$T$2,2,1)</f>
        <v>3.65</v>
      </c>
      <c r="BX112" s="33">
        <f>IF(VLOOKUP($A112,Sheet!$A$7:$DG$148,'TN01-04'!BX$11,0)="","",VLOOKUP($A112,Sheet!$A$7:$DG$148,'TN01-04'!BX$11,0))</f>
        <v>50</v>
      </c>
      <c r="BY112" s="36">
        <f>IF(VLOOKUP($A112,Sheet!$A$7:$DG$148,'TN01-04'!BY$11,0)="","",VLOOKUP($A112,Sheet!$A$7:$DG$148,'TN01-04'!BY$11,0))</f>
        <v>0</v>
      </c>
      <c r="BZ112" s="28">
        <f>HLOOKUP(VLOOKUP($A112,Sheet!$A$7:$DG$148,'TN01-04'!BZ$11,0),$H$1:$T$2,2,1)</f>
        <v>3.33</v>
      </c>
      <c r="CA112" s="28">
        <f>HLOOKUP(VLOOKUP($A112,Sheet!$A$7:$DG$148,'TN01-04'!CA$11,0),$H$1:$T$2,2,1)</f>
        <v>0</v>
      </c>
      <c r="CB112" s="28">
        <f>HLOOKUP(VLOOKUP($A112,Sheet!$A$7:$DG$148,'TN01-04'!CB$11,0),$H$1:$T$2,2,1)</f>
        <v>1.65</v>
      </c>
      <c r="CC112" s="28">
        <f>HLOOKUP(VLOOKUP($A112,Sheet!$A$7:$DG$148,'TN01-04'!CC$11,0),$H$1:$T$2,2,1)</f>
        <v>0</v>
      </c>
      <c r="CD112" s="28">
        <f>HLOOKUP(VLOOKUP($A112,Sheet!$A$7:$DG$148,'TN01-04'!CD$11,0),$H$1:$T$2,2,1)</f>
        <v>2.65</v>
      </c>
      <c r="CE112" s="28">
        <f>HLOOKUP(VLOOKUP($A112,Sheet!$A$7:$DG$148,'TN01-04'!CE$11,0),$H$1:$T$2,2,1)</f>
        <v>1.65</v>
      </c>
      <c r="CF112" s="28">
        <f>HLOOKUP(VLOOKUP($A112,Sheet!$A$7:$DG$148,'TN01-04'!CF$11,0),$H$1:$T$2,2,1)</f>
        <v>2</v>
      </c>
      <c r="CG112" s="28">
        <f>HLOOKUP(VLOOKUP($A112,Sheet!$A$7:$DG$148,'TN01-04'!CG$11,0),$H$1:$T$2,2,1)</f>
        <v>1.65</v>
      </c>
      <c r="CH112" s="28">
        <f>HLOOKUP(VLOOKUP($A112,Sheet!$A$7:$DG$148,'TN01-04'!CH$11,0),$H$1:$T$2,2,1)</f>
        <v>0</v>
      </c>
      <c r="CI112" s="28">
        <f>HLOOKUP(VLOOKUP($A112,Sheet!$A$7:$DG$148,'TN01-04'!CI$11,0),$H$1:$T$2,2,1)</f>
        <v>2</v>
      </c>
      <c r="CJ112" s="28">
        <f>HLOOKUP(VLOOKUP($A112,Sheet!$A$7:$DG$148,'TN01-04'!CJ$11,0),$H$1:$T$2,2,1)</f>
        <v>0</v>
      </c>
      <c r="CK112" s="28">
        <f>HLOOKUP(VLOOKUP($A112,Sheet!$A$7:$DG$148,'TN01-04'!CK$11,0),$H$1:$T$2,2,1)</f>
        <v>0</v>
      </c>
      <c r="CL112" s="28">
        <f>HLOOKUP(VLOOKUP($A112,Sheet!$A$7:$DG$148,'TN01-04'!CL$11,0),$H$1:$T$2,2,1)</f>
        <v>0</v>
      </c>
      <c r="CM112" s="28">
        <f>HLOOKUP(VLOOKUP($A112,Sheet!$A$7:$DG$148,'TN01-04'!CM$11,0),$H$1:$T$2,2,1)</f>
        <v>0</v>
      </c>
      <c r="CN112" s="28">
        <f>HLOOKUP(VLOOKUP($A112,Sheet!$A$7:$DG$148,'TN01-04'!CN$11,0),$H$1:$T$2,2,1)</f>
        <v>1.65</v>
      </c>
      <c r="CO112" s="28">
        <f>HLOOKUP(VLOOKUP($A112,Sheet!$A$7:$DG$148,'TN01-04'!CO$11,0),$H$1:$T$2,2,1)</f>
        <v>2.33</v>
      </c>
      <c r="CP112" s="28">
        <f>HLOOKUP(VLOOKUP($A112,Sheet!$A$7:$DG$148,'TN01-04'!CP$11,0),$H$1:$T$2,2,1)</f>
        <v>2.65</v>
      </c>
      <c r="CQ112" s="28">
        <f>HLOOKUP(VLOOKUP($A112,Sheet!$A$7:$DG$148,'TN01-04'!CQ$11,0),$H$1:$T$2,2,1)</f>
        <v>3.33</v>
      </c>
      <c r="CR112" s="28">
        <f>HLOOKUP(VLOOKUP($A112,Sheet!$A$7:$DG$148,'TN01-04'!CR$11,0),$H$1:$T$2,2,1)</f>
        <v>3</v>
      </c>
      <c r="CS112" s="33">
        <f>IF(VLOOKUP($A112,Sheet!$A$7:$DG$148,'TN01-04'!CS$11,0)="","",VLOOKUP($A112,Sheet!$A$7:$DG$148,'TN01-04'!CS$11,0))</f>
        <v>27</v>
      </c>
      <c r="CT112" s="36">
        <f>IF(VLOOKUP($A112,Sheet!$A$7:$DG$148,'TN01-04'!CT$11,0)="","",VLOOKUP($A112,Sheet!$A$7:$DG$148,'TN01-04'!CT$11,0))</f>
        <v>0</v>
      </c>
      <c r="CU112" s="38">
        <f t="shared" si="11"/>
        <v>128</v>
      </c>
      <c r="CV112" s="38">
        <f t="shared" si="11"/>
        <v>0</v>
      </c>
      <c r="CW112" s="38">
        <f t="shared" si="12"/>
        <v>0</v>
      </c>
      <c r="CX112" s="38">
        <f t="shared" si="13"/>
        <v>128</v>
      </c>
      <c r="CY112" s="38">
        <f t="shared" si="14"/>
        <v>2.1800000000000002</v>
      </c>
      <c r="CZ112" s="38"/>
      <c r="DA112" s="28">
        <f>HLOOKUP(VLOOKUP($A112,Sheet!$A$7:$DG$148,'TN01-04'!DA$11,0),$H$1:$T$2,2,1)</f>
        <v>0</v>
      </c>
      <c r="DB112" s="28">
        <f>HLOOKUP(VLOOKUP($A112,Sheet!$A$7:$DG$148,'TN01-04'!DB$11,0),$H$1:$T$2,2,1)</f>
        <v>0</v>
      </c>
      <c r="DC112" s="28">
        <f>HLOOKUP(VLOOKUP($A112,Sheet!$A$7:$DG$148,'TN01-04'!DC$11,0),$H$1:$T$2,2,1)</f>
        <v>0</v>
      </c>
      <c r="DD112" s="28">
        <f>HLOOKUP(VLOOKUP($A112,Sheet!$A$7:$DG$148,'TN01-04'!DD$11,0),$H$1:$T$2,2,1)</f>
        <v>0</v>
      </c>
      <c r="DE112" s="38"/>
      <c r="DF112" s="38">
        <f t="shared" si="15"/>
        <v>0</v>
      </c>
      <c r="DG112" s="38"/>
      <c r="DH112" s="33">
        <f>IF(VLOOKUP($A112,Sheet!$A$7:$DG$148,'TN01-04'!DH$11,0)="","",VLOOKUP($A112,Sheet!$A$7:$DG$148,'TN01-04'!DH$11,0))</f>
        <v>0</v>
      </c>
      <c r="DI112" s="36">
        <f>IF(VLOOKUP($A112,Sheet!$A$7:$DG$148,'TN01-04'!DI$11,0)="","",VLOOKUP($A112,Sheet!$A$7:$DG$148,'TN01-04'!DI$11,0))</f>
        <v>5</v>
      </c>
      <c r="DJ112" s="38">
        <f t="shared" si="16"/>
        <v>128</v>
      </c>
      <c r="DK112" s="38">
        <f t="shared" si="17"/>
        <v>5</v>
      </c>
      <c r="DL112" s="38">
        <f t="shared" si="18"/>
        <v>2.1</v>
      </c>
      <c r="DM112" s="38"/>
      <c r="DN112" s="33">
        <f>IF(VLOOKUP($A112,Sheet!$A$7:$DG$148,'TN01-04'!DN$11,0)="","",VLOOKUP($A112,Sheet!$A$7:$DG$148,'TN01-04'!DN$11,0))</f>
        <v>133</v>
      </c>
      <c r="DO112" s="36">
        <f>IF(VLOOKUP($A112,Sheet!$A$7:$DG$148,'TN01-04'!DO$11,0)="","",VLOOKUP($A112,Sheet!$A$7:$DG$148,'TN01-04'!DO$11,0))</f>
        <v>5</v>
      </c>
      <c r="DP112" s="28">
        <f>IF(VLOOKUP($A112,Sheet!$A$7:$DG$148,'TN01-04'!DP$11,0)="","",VLOOKUP($A112,Sheet!$A$7:$DG$148,'TN01-04'!DP$11,0))</f>
        <v>137</v>
      </c>
      <c r="DQ112" s="28">
        <f>IF(VLOOKUP($A112,Sheet!$A$7:$DG$148,'TN01-04'!DQ$11,0)="","",VLOOKUP($A112,Sheet!$A$7:$DG$148,'TN01-04'!DQ$11,0))</f>
        <v>133</v>
      </c>
      <c r="DR112" s="28">
        <f>IF(VLOOKUP($A112,Sheet!$A$7:$DG$148,'TN01-04'!DR$11,0)="","",VLOOKUP($A112,Sheet!$A$7:$DG$148,'TN01-04'!DR$11,0))</f>
        <v>5.95</v>
      </c>
      <c r="DS112" s="28">
        <f>IF(VLOOKUP($A112,Sheet!$A$7:$DG$148,'TN01-04'!DS$11,0)="","",VLOOKUP($A112,Sheet!$A$7:$DG$148,'TN01-04'!DS$11,0))</f>
        <v>2.1800000000000002</v>
      </c>
      <c r="DT112" s="28" t="str">
        <f>IF(VLOOKUP($A112,Sheet!$A$7:$DG$148,'TN01-04'!DT$11,0)="","",VLOOKUP($A112,Sheet!$A$7:$DG$148,'TN01-04'!DT$11,0))</f>
        <v/>
      </c>
      <c r="DU112" s="42">
        <f t="shared" si="19"/>
        <v>0</v>
      </c>
    </row>
    <row r="113" spans="1:125" ht="15.95" customHeight="1" x14ac:dyDescent="0.2">
      <c r="A113" s="25">
        <v>2220326437</v>
      </c>
      <c r="B113" s="26" t="s">
        <v>32</v>
      </c>
      <c r="C113" s="26" t="s">
        <v>61</v>
      </c>
      <c r="D113" s="26" t="s">
        <v>171</v>
      </c>
      <c r="E113" s="27">
        <v>35951</v>
      </c>
      <c r="F113" s="26" t="s">
        <v>209</v>
      </c>
      <c r="G113" s="26" t="s">
        <v>212</v>
      </c>
      <c r="H113" s="28">
        <f>HLOOKUP(VLOOKUP($A113,Sheet!$A$7:$DG$148,'TN01-04'!H$11,0),$H$1:$T$2,2,1)</f>
        <v>3.33</v>
      </c>
      <c r="I113" s="28">
        <f>HLOOKUP(VLOOKUP($A113,Sheet!$A$7:$DG$148,'TN01-04'!I$11,0),$H$1:$T$2,2,1)</f>
        <v>3.33</v>
      </c>
      <c r="J113" s="28">
        <f>HLOOKUP(VLOOKUP($A113,Sheet!$A$7:$DG$148,'TN01-04'!J$11,0),$H$1:$T$2,2,1)</f>
        <v>3.33</v>
      </c>
      <c r="K113" s="28">
        <f>HLOOKUP(VLOOKUP($A113,Sheet!$A$7:$DG$148,'TN01-04'!K$11,0),$H$1:$T$2,2,1)</f>
        <v>2.65</v>
      </c>
      <c r="L113" s="28">
        <f>HLOOKUP(VLOOKUP($A113,Sheet!$A$7:$DG$148,'TN01-04'!L$11,0),$H$1:$T$2,2,1)</f>
        <v>2.33</v>
      </c>
      <c r="M113" s="28">
        <f>HLOOKUP(VLOOKUP($A113,Sheet!$A$7:$DG$148,'TN01-04'!M$11,0),$H$1:$T$2,2,1)</f>
        <v>2.33</v>
      </c>
      <c r="N113" s="28">
        <f>HLOOKUP(VLOOKUP($A113,Sheet!$A$7:$DG$148,'TN01-04'!N$11,0),$H$1:$T$2,2,1)</f>
        <v>2.65</v>
      </c>
      <c r="O113" s="28">
        <f>HLOOKUP(VLOOKUP($A113,Sheet!$A$7:$DG$148,'TN01-04'!O$11,0),$H$1:$T$2,2,1)</f>
        <v>0</v>
      </c>
      <c r="P113" s="28">
        <f>HLOOKUP(VLOOKUP($A113,Sheet!$A$7:$DG$148,'TN01-04'!P$11,0),$H$1:$T$2,2,1)</f>
        <v>2.33</v>
      </c>
      <c r="Q113" s="28">
        <f>HLOOKUP(VLOOKUP($A113,Sheet!$A$7:$DG$148,'TN01-04'!Q$11,0),$H$1:$T$2,2,1)</f>
        <v>0</v>
      </c>
      <c r="R113" s="28">
        <f>HLOOKUP(VLOOKUP($A113,Sheet!$A$7:$DG$148,'TN01-04'!R$11,0),$H$1:$T$2,2,1)</f>
        <v>0</v>
      </c>
      <c r="S113" s="28">
        <f>HLOOKUP(VLOOKUP($A113,Sheet!$A$7:$DG$148,'TN01-04'!S$11,0),$H$1:$T$2,2,1)</f>
        <v>0</v>
      </c>
      <c r="T113" s="28">
        <f>HLOOKUP(VLOOKUP($A113,Sheet!$A$7:$DG$148,'TN01-04'!T$11,0),$H$1:$T$2,2,1)</f>
        <v>4</v>
      </c>
      <c r="U113" s="28">
        <f>HLOOKUP(VLOOKUP($A113,Sheet!$A$7:$DG$148,'TN01-04'!U$11,0),$H$1:$T$2,2,1)</f>
        <v>3.33</v>
      </c>
      <c r="V113" s="28">
        <f>HLOOKUP(VLOOKUP($A113,Sheet!$A$7:$DG$148,'TN01-04'!V$11,0),$H$1:$T$2,2,1)</f>
        <v>0</v>
      </c>
      <c r="W113" s="28">
        <f>HLOOKUP(VLOOKUP($A113,Sheet!$A$7:$DG$148,'TN01-04'!W$11,0),$H$1:$T$2,2,1)</f>
        <v>4</v>
      </c>
      <c r="X113" s="28">
        <f>HLOOKUP(VLOOKUP($A113,Sheet!$A$7:$DG$148,'TN01-04'!X$11,0),$H$1:$T$2,2,1)</f>
        <v>3.33</v>
      </c>
      <c r="Y113" s="28">
        <f>HLOOKUP(VLOOKUP($A113,Sheet!$A$7:$DG$148,'TN01-04'!Y$11,0),$H$1:$T$2,2,1)</f>
        <v>2.65</v>
      </c>
      <c r="Z113" s="28">
        <f>HLOOKUP(VLOOKUP($A113,Sheet!$A$7:$DG$148,'TN01-04'!Z$11,0),$H$1:$T$2,2,1)</f>
        <v>3</v>
      </c>
      <c r="AA113" s="28">
        <f>HLOOKUP(VLOOKUP($A113,Sheet!$A$7:$DG$148,'TN01-04'!AA$11,0),$H$1:$T$2,2,1)</f>
        <v>3.33</v>
      </c>
      <c r="AB113" s="28">
        <f>HLOOKUP(VLOOKUP($A113,Sheet!$A$7:$DG$148,'TN01-04'!AB$11,0),$H$1:$T$2,2,1)</f>
        <v>3</v>
      </c>
      <c r="AC113" s="28">
        <f>HLOOKUP(VLOOKUP($A113,Sheet!$A$7:$DG$148,'TN01-04'!AC$11,0),$H$1:$T$2,2,1)</f>
        <v>3.33</v>
      </c>
      <c r="AD113" s="28">
        <f>HLOOKUP(VLOOKUP($A113,Sheet!$A$7:$DG$148,'TN01-04'!AD$11,0),$H$1:$T$2,2,1)</f>
        <v>3.65</v>
      </c>
      <c r="AE113" s="28">
        <f>HLOOKUP(VLOOKUP($A113,Sheet!$A$7:$DG$148,'TN01-04'!AE$11,0),$H$1:$T$2,2,1)</f>
        <v>2</v>
      </c>
      <c r="AF113" s="28">
        <f>HLOOKUP(VLOOKUP($A113,Sheet!$A$7:$DG$148,'TN01-04'!AF$11,0),$H$1:$T$2,2,1)</f>
        <v>3.65</v>
      </c>
      <c r="AG113" s="28">
        <f>HLOOKUP(VLOOKUP($A113,Sheet!$A$7:$DG$148,'TN01-04'!AG$11,0),$H$1:$T$2,2,1)</f>
        <v>3</v>
      </c>
      <c r="AH113" s="28">
        <f>HLOOKUP(VLOOKUP($A113,Sheet!$A$7:$DG$148,'TN01-04'!AH$11,0),$H$1:$T$2,2,1)</f>
        <v>3</v>
      </c>
      <c r="AI113" s="28">
        <f>HLOOKUP(VLOOKUP($A113,Sheet!$A$7:$DG$148,'TN01-04'!AI$11,0),$H$1:$T$2,2,1)</f>
        <v>2</v>
      </c>
      <c r="AJ113" s="28">
        <f>HLOOKUP(VLOOKUP($A113,Sheet!$A$7:$DG$148,'TN01-04'!AJ$11,0),$H$1:$T$2,2,1)</f>
        <v>4</v>
      </c>
      <c r="AK113" s="33">
        <f>IF(VLOOKUP($A113,Sheet!$A$7:$DG$148,'TN01-04'!AK$11,0)="","",VLOOKUP($A113,Sheet!$A$7:$DG$148,'TN01-04'!AK$11,0))</f>
        <v>51</v>
      </c>
      <c r="AL113" s="36">
        <f>IF(VLOOKUP($A113,Sheet!$A$7:$DG$148,'TN01-04'!AL$11,0)="","",VLOOKUP($A113,Sheet!$A$7:$DG$148,'TN01-04'!AL$11,0))</f>
        <v>0</v>
      </c>
      <c r="AM113" s="28">
        <f>HLOOKUP(VLOOKUP($A113,Sheet!$A$7:$DG$148,'TN01-04'!AM$11,0),$H$1:$T$2,2,1)</f>
        <v>2</v>
      </c>
      <c r="AN113" s="28">
        <f>HLOOKUP(VLOOKUP($A113,Sheet!$A$7:$DG$148,'TN01-04'!AN$11,0),$H$1:$T$2,2,1)</f>
        <v>3</v>
      </c>
      <c r="AO113" s="28">
        <f>HLOOKUP(VLOOKUP($A113,Sheet!$A$7:$DG$148,'TN01-04'!AO$11,0),$H$1:$T$2,2,1)</f>
        <v>0</v>
      </c>
      <c r="AP113" s="28">
        <f>HLOOKUP(VLOOKUP($A113,Sheet!$A$7:$DG$148,'TN01-04'!AP$11,0),$H$1:$T$2,2,1)</f>
        <v>0</v>
      </c>
      <c r="AQ113" s="28">
        <f>HLOOKUP(VLOOKUP($A113,Sheet!$A$7:$DG$148,'TN01-04'!AQ$11,0),$H$1:$T$2,2,1)</f>
        <v>0</v>
      </c>
      <c r="AR113" s="28">
        <f>HLOOKUP(VLOOKUP($A113,Sheet!$A$7:$DG$148,'TN01-04'!AR$11,0),$H$1:$T$2,2,1)</f>
        <v>0</v>
      </c>
      <c r="AS113" s="28">
        <f>HLOOKUP(VLOOKUP($A113,Sheet!$A$7:$DG$148,'TN01-04'!AS$11,0),$H$1:$T$2,2,1)</f>
        <v>0</v>
      </c>
      <c r="AT113" s="28">
        <f>HLOOKUP(VLOOKUP($A113,Sheet!$A$7:$DG$148,'TN01-04'!AT$11,0),$H$1:$T$2,2,1)</f>
        <v>2.65</v>
      </c>
      <c r="AU113" s="28">
        <f>HLOOKUP(VLOOKUP($A113,Sheet!$A$7:$DG$148,'TN01-04'!AU$11,0),$H$1:$T$2,2,1)</f>
        <v>0</v>
      </c>
      <c r="AV113" s="28">
        <f>HLOOKUP(VLOOKUP($A113,Sheet!$A$7:$DG$148,'TN01-04'!AV$11,0),$H$1:$T$2,2,1)</f>
        <v>0</v>
      </c>
      <c r="AW113" s="28">
        <f>HLOOKUP(VLOOKUP($A113,Sheet!$A$7:$DG$148,'TN01-04'!AW$11,0),$H$1:$T$2,2,1)</f>
        <v>0</v>
      </c>
      <c r="AX113" s="28">
        <f>HLOOKUP(VLOOKUP($A113,Sheet!$A$7:$DG$148,'TN01-04'!AX$11,0),$H$1:$T$2,2,1)</f>
        <v>0</v>
      </c>
      <c r="AY113" s="28">
        <f>HLOOKUP(VLOOKUP($A113,Sheet!$A$7:$DG$148,'TN01-04'!AY$11,0),$H$1:$T$2,2,1)</f>
        <v>0</v>
      </c>
      <c r="AZ113" s="28">
        <f>HLOOKUP(VLOOKUP($A113,Sheet!$A$7:$DG$148,'TN01-04'!AZ$11,0),$H$1:$T$2,2,1)</f>
        <v>3.33</v>
      </c>
      <c r="BA113" s="28">
        <f>HLOOKUP(VLOOKUP($A113,Sheet!$A$7:$DG$148,'TN01-04'!BA$11,0),$H$1:$T$2,2,1)</f>
        <v>2.65</v>
      </c>
      <c r="BB113" s="33">
        <f>IF(VLOOKUP($A113,Sheet!$A$7:$DG$148,'TN01-04'!BB$11,0)="","",VLOOKUP($A113,Sheet!$A$7:$DG$148,'TN01-04'!BB$11,0))</f>
        <v>5</v>
      </c>
      <c r="BC113" s="36">
        <f>IF(VLOOKUP($A113,Sheet!$A$7:$DG$148,'TN01-04'!BC$11,0)="","",VLOOKUP($A113,Sheet!$A$7:$DG$148,'TN01-04'!BC$11,0))</f>
        <v>0</v>
      </c>
      <c r="BD113" s="28">
        <f>HLOOKUP(VLOOKUP($A113,Sheet!$A$7:$DG$148,'TN01-04'!BD$11,0),$H$1:$T$2,2,1)</f>
        <v>2</v>
      </c>
      <c r="BE113" s="28">
        <f>HLOOKUP(VLOOKUP($A113,Sheet!$A$7:$DG$148,'TN01-04'!BE$11,0),$H$1:$T$2,2,1)</f>
        <v>2</v>
      </c>
      <c r="BF113" s="28">
        <f>HLOOKUP(VLOOKUP($A113,Sheet!$A$7:$DG$148,'TN01-04'!BF$11,0),$H$1:$T$2,2,1)</f>
        <v>4</v>
      </c>
      <c r="BG113" s="28">
        <f>HLOOKUP(VLOOKUP($A113,Sheet!$A$7:$DG$148,'TN01-04'!BG$11,0),$H$1:$T$2,2,1)</f>
        <v>2</v>
      </c>
      <c r="BH113" s="28">
        <f>HLOOKUP(VLOOKUP($A113,Sheet!$A$7:$DG$148,'TN01-04'!BH$11,0),$H$1:$T$2,2,1)</f>
        <v>2.33</v>
      </c>
      <c r="BI113" s="28">
        <f>HLOOKUP(VLOOKUP($A113,Sheet!$A$7:$DG$148,'TN01-04'!BI$11,0),$H$1:$T$2,2,1)</f>
        <v>2.65</v>
      </c>
      <c r="BJ113" s="28">
        <f>HLOOKUP(VLOOKUP($A113,Sheet!$A$7:$DG$148,'TN01-04'!BJ$11,0),$H$1:$T$2,2,1)</f>
        <v>3.33</v>
      </c>
      <c r="BK113" s="28">
        <f>HLOOKUP(VLOOKUP($A113,Sheet!$A$7:$DG$148,'TN01-04'!BK$11,0),$H$1:$T$2,2,1)</f>
        <v>3</v>
      </c>
      <c r="BL113" s="28">
        <f>HLOOKUP(VLOOKUP($A113,Sheet!$A$7:$DG$148,'TN01-04'!BL$11,0),$H$1:$T$2,2,1)</f>
        <v>2.65</v>
      </c>
      <c r="BM113" s="28">
        <f>HLOOKUP(VLOOKUP($A113,Sheet!$A$7:$DG$148,'TN01-04'!BM$11,0),$H$1:$T$2,2,1)</f>
        <v>4</v>
      </c>
      <c r="BN113" s="28">
        <f>HLOOKUP(VLOOKUP($A113,Sheet!$A$7:$DG$148,'TN01-04'!BN$11,0),$H$1:$T$2,2,1)</f>
        <v>2.65</v>
      </c>
      <c r="BO113" s="28">
        <f>HLOOKUP(VLOOKUP($A113,Sheet!$A$7:$DG$148,'TN01-04'!BO$11,0),$H$1:$T$2,2,1)</f>
        <v>3.33</v>
      </c>
      <c r="BP113" s="28">
        <f>HLOOKUP(VLOOKUP($A113,Sheet!$A$7:$DG$148,'TN01-04'!BP$11,0),$H$1:$T$2,2,1)</f>
        <v>3.33</v>
      </c>
      <c r="BQ113" s="28">
        <f>HLOOKUP(VLOOKUP($A113,Sheet!$A$7:$DG$148,'TN01-04'!BQ$11,0),$H$1:$T$2,2,1)</f>
        <v>0</v>
      </c>
      <c r="BR113" s="28">
        <f>HLOOKUP(VLOOKUP($A113,Sheet!$A$7:$DG$148,'TN01-04'!BR$11,0),$H$1:$T$2,2,1)</f>
        <v>4</v>
      </c>
      <c r="BS113" s="28">
        <f>HLOOKUP(VLOOKUP($A113,Sheet!$A$7:$DG$148,'TN01-04'!BS$11,0),$H$1:$T$2,2,1)</f>
        <v>4</v>
      </c>
      <c r="BT113" s="28">
        <f>HLOOKUP(VLOOKUP($A113,Sheet!$A$7:$DG$148,'TN01-04'!BT$11,0),$H$1:$T$2,2,1)</f>
        <v>3.33</v>
      </c>
      <c r="BU113" s="28">
        <f>HLOOKUP(VLOOKUP($A113,Sheet!$A$7:$DG$148,'TN01-04'!BU$11,0),$H$1:$T$2,2,1)</f>
        <v>2.65</v>
      </c>
      <c r="BV113" s="28">
        <f>HLOOKUP(VLOOKUP($A113,Sheet!$A$7:$DG$148,'TN01-04'!BV$11,0),$H$1:$T$2,2,1)</f>
        <v>3.65</v>
      </c>
      <c r="BW113" s="28">
        <f>HLOOKUP(VLOOKUP($A113,Sheet!$A$7:$DG$148,'TN01-04'!BW$11,0),$H$1:$T$2,2,1)</f>
        <v>3.65</v>
      </c>
      <c r="BX113" s="33">
        <f>IF(VLOOKUP($A113,Sheet!$A$7:$DG$148,'TN01-04'!BX$11,0)="","",VLOOKUP($A113,Sheet!$A$7:$DG$148,'TN01-04'!BX$11,0))</f>
        <v>50</v>
      </c>
      <c r="BY113" s="36">
        <f>IF(VLOOKUP($A113,Sheet!$A$7:$DG$148,'TN01-04'!BY$11,0)="","",VLOOKUP($A113,Sheet!$A$7:$DG$148,'TN01-04'!BY$11,0))</f>
        <v>0</v>
      </c>
      <c r="BZ113" s="28">
        <f>HLOOKUP(VLOOKUP($A113,Sheet!$A$7:$DG$148,'TN01-04'!BZ$11,0),$H$1:$T$2,2,1)</f>
        <v>3.65</v>
      </c>
      <c r="CA113" s="28">
        <f>HLOOKUP(VLOOKUP($A113,Sheet!$A$7:$DG$148,'TN01-04'!CA$11,0),$H$1:$T$2,2,1)</f>
        <v>0</v>
      </c>
      <c r="CB113" s="28">
        <f>HLOOKUP(VLOOKUP($A113,Sheet!$A$7:$DG$148,'TN01-04'!CB$11,0),$H$1:$T$2,2,1)</f>
        <v>4</v>
      </c>
      <c r="CC113" s="28">
        <f>HLOOKUP(VLOOKUP($A113,Sheet!$A$7:$DG$148,'TN01-04'!CC$11,0),$H$1:$T$2,2,1)</f>
        <v>0</v>
      </c>
      <c r="CD113" s="28">
        <f>HLOOKUP(VLOOKUP($A113,Sheet!$A$7:$DG$148,'TN01-04'!CD$11,0),$H$1:$T$2,2,1)</f>
        <v>3.65</v>
      </c>
      <c r="CE113" s="28">
        <f>HLOOKUP(VLOOKUP($A113,Sheet!$A$7:$DG$148,'TN01-04'!CE$11,0),$H$1:$T$2,2,1)</f>
        <v>4</v>
      </c>
      <c r="CF113" s="28">
        <f>HLOOKUP(VLOOKUP($A113,Sheet!$A$7:$DG$148,'TN01-04'!CF$11,0),$H$1:$T$2,2,1)</f>
        <v>4</v>
      </c>
      <c r="CG113" s="28">
        <f>HLOOKUP(VLOOKUP($A113,Sheet!$A$7:$DG$148,'TN01-04'!CG$11,0),$H$1:$T$2,2,1)</f>
        <v>3.65</v>
      </c>
      <c r="CH113" s="28">
        <f>HLOOKUP(VLOOKUP($A113,Sheet!$A$7:$DG$148,'TN01-04'!CH$11,0),$H$1:$T$2,2,1)</f>
        <v>0</v>
      </c>
      <c r="CI113" s="28">
        <f>HLOOKUP(VLOOKUP($A113,Sheet!$A$7:$DG$148,'TN01-04'!CI$11,0),$H$1:$T$2,2,1)</f>
        <v>0</v>
      </c>
      <c r="CJ113" s="28">
        <f>HLOOKUP(VLOOKUP($A113,Sheet!$A$7:$DG$148,'TN01-04'!CJ$11,0),$H$1:$T$2,2,1)</f>
        <v>0</v>
      </c>
      <c r="CK113" s="28">
        <f>HLOOKUP(VLOOKUP($A113,Sheet!$A$7:$DG$148,'TN01-04'!CK$11,0),$H$1:$T$2,2,1)</f>
        <v>0</v>
      </c>
      <c r="CL113" s="28">
        <f>HLOOKUP(VLOOKUP($A113,Sheet!$A$7:$DG$148,'TN01-04'!CL$11,0),$H$1:$T$2,2,1)</f>
        <v>0</v>
      </c>
      <c r="CM113" s="28">
        <f>HLOOKUP(VLOOKUP($A113,Sheet!$A$7:$DG$148,'TN01-04'!CM$11,0),$H$1:$T$2,2,1)</f>
        <v>4</v>
      </c>
      <c r="CN113" s="28">
        <f>HLOOKUP(VLOOKUP($A113,Sheet!$A$7:$DG$148,'TN01-04'!CN$11,0),$H$1:$T$2,2,1)</f>
        <v>3.65</v>
      </c>
      <c r="CO113" s="28">
        <f>HLOOKUP(VLOOKUP($A113,Sheet!$A$7:$DG$148,'TN01-04'!CO$11,0),$H$1:$T$2,2,1)</f>
        <v>3</v>
      </c>
      <c r="CP113" s="28">
        <f>HLOOKUP(VLOOKUP($A113,Sheet!$A$7:$DG$148,'TN01-04'!CP$11,0),$H$1:$T$2,2,1)</f>
        <v>4</v>
      </c>
      <c r="CQ113" s="28">
        <f>HLOOKUP(VLOOKUP($A113,Sheet!$A$7:$DG$148,'TN01-04'!CQ$11,0),$H$1:$T$2,2,1)</f>
        <v>4</v>
      </c>
      <c r="CR113" s="28">
        <f>HLOOKUP(VLOOKUP($A113,Sheet!$A$7:$DG$148,'TN01-04'!CR$11,0),$H$1:$T$2,2,1)</f>
        <v>4</v>
      </c>
      <c r="CS113" s="33">
        <f>IF(VLOOKUP($A113,Sheet!$A$7:$DG$148,'TN01-04'!CS$11,0)="","",VLOOKUP($A113,Sheet!$A$7:$DG$148,'TN01-04'!CS$11,0))</f>
        <v>27</v>
      </c>
      <c r="CT113" s="36">
        <f>IF(VLOOKUP($A113,Sheet!$A$7:$DG$148,'TN01-04'!CT$11,0)="","",VLOOKUP($A113,Sheet!$A$7:$DG$148,'TN01-04'!CT$11,0))</f>
        <v>0</v>
      </c>
      <c r="CU113" s="38">
        <f t="shared" si="11"/>
        <v>128</v>
      </c>
      <c r="CV113" s="38">
        <f t="shared" si="11"/>
        <v>0</v>
      </c>
      <c r="CW113" s="38">
        <f t="shared" si="12"/>
        <v>0</v>
      </c>
      <c r="CX113" s="38">
        <f t="shared" si="13"/>
        <v>128</v>
      </c>
      <c r="CY113" s="38">
        <f t="shared" si="14"/>
        <v>3.18</v>
      </c>
      <c r="CZ113" s="38"/>
      <c r="DA113" s="28">
        <f>HLOOKUP(VLOOKUP($A113,Sheet!$A$7:$DG$148,'TN01-04'!DA$11,0),$H$1:$T$2,2,1)</f>
        <v>0</v>
      </c>
      <c r="DB113" s="28">
        <f>HLOOKUP(VLOOKUP($A113,Sheet!$A$7:$DG$148,'TN01-04'!DB$11,0),$H$1:$T$2,2,1)</f>
        <v>0</v>
      </c>
      <c r="DC113" s="28">
        <f>HLOOKUP(VLOOKUP($A113,Sheet!$A$7:$DG$148,'TN01-04'!DC$11,0),$H$1:$T$2,2,1)</f>
        <v>4</v>
      </c>
      <c r="DD113" s="28">
        <f>HLOOKUP(VLOOKUP($A113,Sheet!$A$7:$DG$148,'TN01-04'!DD$11,0),$H$1:$T$2,2,1)</f>
        <v>0</v>
      </c>
      <c r="DE113" s="38"/>
      <c r="DF113" s="38">
        <f t="shared" si="15"/>
        <v>4</v>
      </c>
      <c r="DG113" s="38"/>
      <c r="DH113" s="33">
        <f>IF(VLOOKUP($A113,Sheet!$A$7:$DG$148,'TN01-04'!DH$11,0)="","",VLOOKUP($A113,Sheet!$A$7:$DG$148,'TN01-04'!DH$11,0))</f>
        <v>5</v>
      </c>
      <c r="DI113" s="36">
        <f>IF(VLOOKUP($A113,Sheet!$A$7:$DG$148,'TN01-04'!DI$11,0)="","",VLOOKUP($A113,Sheet!$A$7:$DG$148,'TN01-04'!DI$11,0))</f>
        <v>0</v>
      </c>
      <c r="DJ113" s="38">
        <f t="shared" si="16"/>
        <v>133</v>
      </c>
      <c r="DK113" s="38">
        <f t="shared" si="17"/>
        <v>0</v>
      </c>
      <c r="DL113" s="38">
        <f t="shared" si="18"/>
        <v>3.21</v>
      </c>
      <c r="DM113" s="38"/>
      <c r="DN113" s="33">
        <f>IF(VLOOKUP($A113,Sheet!$A$7:$DG$148,'TN01-04'!DN$11,0)="","",VLOOKUP($A113,Sheet!$A$7:$DG$148,'TN01-04'!DN$11,0))</f>
        <v>138</v>
      </c>
      <c r="DO113" s="36">
        <f>IF(VLOOKUP($A113,Sheet!$A$7:$DG$148,'TN01-04'!DO$11,0)="","",VLOOKUP($A113,Sheet!$A$7:$DG$148,'TN01-04'!DO$11,0))</f>
        <v>0</v>
      </c>
      <c r="DP113" s="28">
        <f>IF(VLOOKUP($A113,Sheet!$A$7:$DG$148,'TN01-04'!DP$11,0)="","",VLOOKUP($A113,Sheet!$A$7:$DG$148,'TN01-04'!DP$11,0))</f>
        <v>137</v>
      </c>
      <c r="DQ113" s="28">
        <f>IF(VLOOKUP($A113,Sheet!$A$7:$DG$148,'TN01-04'!DQ$11,0)="","",VLOOKUP($A113,Sheet!$A$7:$DG$148,'TN01-04'!DQ$11,0))</f>
        <v>138</v>
      </c>
      <c r="DR113" s="28">
        <f>IF(VLOOKUP($A113,Sheet!$A$7:$DG$148,'TN01-04'!DR$11,0)="","",VLOOKUP($A113,Sheet!$A$7:$DG$148,'TN01-04'!DR$11,0))</f>
        <v>7.53</v>
      </c>
      <c r="DS113" s="28">
        <f>IF(VLOOKUP($A113,Sheet!$A$7:$DG$148,'TN01-04'!DS$11,0)="","",VLOOKUP($A113,Sheet!$A$7:$DG$148,'TN01-04'!DS$11,0))</f>
        <v>3.21</v>
      </c>
      <c r="DT113" s="28" t="str">
        <f>IF(VLOOKUP($A113,Sheet!$A$7:$DG$148,'TN01-04'!DT$11,0)="","",VLOOKUP($A113,Sheet!$A$7:$DG$148,'TN01-04'!DT$11,0))</f>
        <v/>
      </c>
      <c r="DU113" s="42">
        <f t="shared" si="19"/>
        <v>0</v>
      </c>
    </row>
    <row r="114" spans="1:125" ht="15.95" customHeight="1" x14ac:dyDescent="0.2">
      <c r="A114" s="25">
        <v>2221716981</v>
      </c>
      <c r="B114" s="26" t="s">
        <v>33</v>
      </c>
      <c r="C114" s="26" t="s">
        <v>100</v>
      </c>
      <c r="D114" s="26" t="s">
        <v>171</v>
      </c>
      <c r="E114" s="27">
        <v>35895</v>
      </c>
      <c r="F114" s="26" t="s">
        <v>210</v>
      </c>
      <c r="G114" s="26" t="s">
        <v>212</v>
      </c>
      <c r="H114" s="28">
        <f>HLOOKUP(VLOOKUP($A114,Sheet!$A$7:$DG$148,'TN01-04'!H$11,0),$H$1:$T$2,2,1)</f>
        <v>3</v>
      </c>
      <c r="I114" s="28">
        <f>HLOOKUP(VLOOKUP($A114,Sheet!$A$7:$DG$148,'TN01-04'!I$11,0),$H$1:$T$2,2,1)</f>
        <v>2.33</v>
      </c>
      <c r="J114" s="28">
        <f>HLOOKUP(VLOOKUP($A114,Sheet!$A$7:$DG$148,'TN01-04'!J$11,0),$H$1:$T$2,2,1)</f>
        <v>1</v>
      </c>
      <c r="K114" s="28">
        <f>HLOOKUP(VLOOKUP($A114,Sheet!$A$7:$DG$148,'TN01-04'!K$11,0),$H$1:$T$2,2,1)</f>
        <v>3</v>
      </c>
      <c r="L114" s="28">
        <f>HLOOKUP(VLOOKUP($A114,Sheet!$A$7:$DG$148,'TN01-04'!L$11,0),$H$1:$T$2,2,1)</f>
        <v>1</v>
      </c>
      <c r="M114" s="28">
        <f>HLOOKUP(VLOOKUP($A114,Sheet!$A$7:$DG$148,'TN01-04'!M$11,0),$H$1:$T$2,2,1)</f>
        <v>1</v>
      </c>
      <c r="N114" s="28">
        <f>HLOOKUP(VLOOKUP($A114,Sheet!$A$7:$DG$148,'TN01-04'!N$11,0),$H$1:$T$2,2,1)</f>
        <v>1.65</v>
      </c>
      <c r="O114" s="28">
        <f>HLOOKUP(VLOOKUP($A114,Sheet!$A$7:$DG$148,'TN01-04'!O$11,0),$H$1:$T$2,2,1)</f>
        <v>0</v>
      </c>
      <c r="P114" s="28">
        <f>HLOOKUP(VLOOKUP($A114,Sheet!$A$7:$DG$148,'TN01-04'!P$11,0),$H$1:$T$2,2,1)</f>
        <v>1.65</v>
      </c>
      <c r="Q114" s="28">
        <f>HLOOKUP(VLOOKUP($A114,Sheet!$A$7:$DG$148,'TN01-04'!Q$11,0),$H$1:$T$2,2,1)</f>
        <v>0</v>
      </c>
      <c r="R114" s="28">
        <f>HLOOKUP(VLOOKUP($A114,Sheet!$A$7:$DG$148,'TN01-04'!R$11,0),$H$1:$T$2,2,1)</f>
        <v>3.33</v>
      </c>
      <c r="S114" s="28">
        <f>HLOOKUP(VLOOKUP($A114,Sheet!$A$7:$DG$148,'TN01-04'!S$11,0),$H$1:$T$2,2,1)</f>
        <v>0</v>
      </c>
      <c r="T114" s="28">
        <f>HLOOKUP(VLOOKUP($A114,Sheet!$A$7:$DG$148,'TN01-04'!T$11,0),$H$1:$T$2,2,1)</f>
        <v>0</v>
      </c>
      <c r="U114" s="28">
        <f>HLOOKUP(VLOOKUP($A114,Sheet!$A$7:$DG$148,'TN01-04'!U$11,0),$H$1:$T$2,2,1)</f>
        <v>2.33</v>
      </c>
      <c r="V114" s="28">
        <f>HLOOKUP(VLOOKUP($A114,Sheet!$A$7:$DG$148,'TN01-04'!V$11,0),$H$1:$T$2,2,1)</f>
        <v>0</v>
      </c>
      <c r="W114" s="28">
        <f>HLOOKUP(VLOOKUP($A114,Sheet!$A$7:$DG$148,'TN01-04'!W$11,0),$H$1:$T$2,2,1)</f>
        <v>3.33</v>
      </c>
      <c r="X114" s="28">
        <f>HLOOKUP(VLOOKUP($A114,Sheet!$A$7:$DG$148,'TN01-04'!X$11,0),$H$1:$T$2,2,1)</f>
        <v>3.33</v>
      </c>
      <c r="Y114" s="28">
        <f>HLOOKUP(VLOOKUP($A114,Sheet!$A$7:$DG$148,'TN01-04'!Y$11,0),$H$1:$T$2,2,1)</f>
        <v>2.65</v>
      </c>
      <c r="Z114" s="28">
        <f>HLOOKUP(VLOOKUP($A114,Sheet!$A$7:$DG$148,'TN01-04'!Z$11,0),$H$1:$T$2,2,1)</f>
        <v>1.65</v>
      </c>
      <c r="AA114" s="28">
        <f>HLOOKUP(VLOOKUP($A114,Sheet!$A$7:$DG$148,'TN01-04'!AA$11,0),$H$1:$T$2,2,1)</f>
        <v>1.65</v>
      </c>
      <c r="AB114" s="28">
        <f>HLOOKUP(VLOOKUP($A114,Sheet!$A$7:$DG$148,'TN01-04'!AB$11,0),$H$1:$T$2,2,1)</f>
        <v>2.33</v>
      </c>
      <c r="AC114" s="28">
        <f>HLOOKUP(VLOOKUP($A114,Sheet!$A$7:$DG$148,'TN01-04'!AC$11,0),$H$1:$T$2,2,1)</f>
        <v>2.65</v>
      </c>
      <c r="AD114" s="28">
        <f>HLOOKUP(VLOOKUP($A114,Sheet!$A$7:$DG$148,'TN01-04'!AD$11,0),$H$1:$T$2,2,1)</f>
        <v>3.65</v>
      </c>
      <c r="AE114" s="28">
        <f>HLOOKUP(VLOOKUP($A114,Sheet!$A$7:$DG$148,'TN01-04'!AE$11,0),$H$1:$T$2,2,1)</f>
        <v>2.33</v>
      </c>
      <c r="AF114" s="28">
        <f>HLOOKUP(VLOOKUP($A114,Sheet!$A$7:$DG$148,'TN01-04'!AF$11,0),$H$1:$T$2,2,1)</f>
        <v>3.65</v>
      </c>
      <c r="AG114" s="28">
        <f>HLOOKUP(VLOOKUP($A114,Sheet!$A$7:$DG$148,'TN01-04'!AG$11,0),$H$1:$T$2,2,1)</f>
        <v>2.33</v>
      </c>
      <c r="AH114" s="28">
        <f>HLOOKUP(VLOOKUP($A114,Sheet!$A$7:$DG$148,'TN01-04'!AH$11,0),$H$1:$T$2,2,1)</f>
        <v>3</v>
      </c>
      <c r="AI114" s="28">
        <f>HLOOKUP(VLOOKUP($A114,Sheet!$A$7:$DG$148,'TN01-04'!AI$11,0),$H$1:$T$2,2,1)</f>
        <v>2.65</v>
      </c>
      <c r="AJ114" s="28">
        <f>HLOOKUP(VLOOKUP($A114,Sheet!$A$7:$DG$148,'TN01-04'!AJ$11,0),$H$1:$T$2,2,1)</f>
        <v>3.33</v>
      </c>
      <c r="AK114" s="33">
        <f>IF(VLOOKUP($A114,Sheet!$A$7:$DG$148,'TN01-04'!AK$11,0)="","",VLOOKUP($A114,Sheet!$A$7:$DG$148,'TN01-04'!AK$11,0))</f>
        <v>51</v>
      </c>
      <c r="AL114" s="36">
        <f>IF(VLOOKUP($A114,Sheet!$A$7:$DG$148,'TN01-04'!AL$11,0)="","",VLOOKUP($A114,Sheet!$A$7:$DG$148,'TN01-04'!AL$11,0))</f>
        <v>0</v>
      </c>
      <c r="AM114" s="28">
        <f>HLOOKUP(VLOOKUP($A114,Sheet!$A$7:$DG$148,'TN01-04'!AM$11,0),$H$1:$T$2,2,1)</f>
        <v>3.33</v>
      </c>
      <c r="AN114" s="28">
        <f>HLOOKUP(VLOOKUP($A114,Sheet!$A$7:$DG$148,'TN01-04'!AN$11,0),$H$1:$T$2,2,1)</f>
        <v>3.33</v>
      </c>
      <c r="AO114" s="28">
        <f>HLOOKUP(VLOOKUP($A114,Sheet!$A$7:$DG$148,'TN01-04'!AO$11,0),$H$1:$T$2,2,1)</f>
        <v>0</v>
      </c>
      <c r="AP114" s="28">
        <f>HLOOKUP(VLOOKUP($A114,Sheet!$A$7:$DG$148,'TN01-04'!AP$11,0),$H$1:$T$2,2,1)</f>
        <v>0</v>
      </c>
      <c r="AQ114" s="28">
        <f>HLOOKUP(VLOOKUP($A114,Sheet!$A$7:$DG$148,'TN01-04'!AQ$11,0),$H$1:$T$2,2,1)</f>
        <v>0</v>
      </c>
      <c r="AR114" s="28">
        <f>HLOOKUP(VLOOKUP($A114,Sheet!$A$7:$DG$148,'TN01-04'!AR$11,0),$H$1:$T$2,2,1)</f>
        <v>0</v>
      </c>
      <c r="AS114" s="28">
        <f>HLOOKUP(VLOOKUP($A114,Sheet!$A$7:$DG$148,'TN01-04'!AS$11,0),$H$1:$T$2,2,1)</f>
        <v>0</v>
      </c>
      <c r="AT114" s="28">
        <f>HLOOKUP(VLOOKUP($A114,Sheet!$A$7:$DG$148,'TN01-04'!AT$11,0),$H$1:$T$2,2,1)</f>
        <v>4</v>
      </c>
      <c r="AU114" s="28">
        <f>HLOOKUP(VLOOKUP($A114,Sheet!$A$7:$DG$148,'TN01-04'!AU$11,0),$H$1:$T$2,2,1)</f>
        <v>0</v>
      </c>
      <c r="AV114" s="28">
        <f>HLOOKUP(VLOOKUP($A114,Sheet!$A$7:$DG$148,'TN01-04'!AV$11,0),$H$1:$T$2,2,1)</f>
        <v>0</v>
      </c>
      <c r="AW114" s="28">
        <f>HLOOKUP(VLOOKUP($A114,Sheet!$A$7:$DG$148,'TN01-04'!AW$11,0),$H$1:$T$2,2,1)</f>
        <v>0</v>
      </c>
      <c r="AX114" s="28">
        <f>HLOOKUP(VLOOKUP($A114,Sheet!$A$7:$DG$148,'TN01-04'!AX$11,0),$H$1:$T$2,2,1)</f>
        <v>0</v>
      </c>
      <c r="AY114" s="28">
        <f>HLOOKUP(VLOOKUP($A114,Sheet!$A$7:$DG$148,'TN01-04'!AY$11,0),$H$1:$T$2,2,1)</f>
        <v>0</v>
      </c>
      <c r="AZ114" s="28">
        <f>HLOOKUP(VLOOKUP($A114,Sheet!$A$7:$DG$148,'TN01-04'!AZ$11,0),$H$1:$T$2,2,1)</f>
        <v>3</v>
      </c>
      <c r="BA114" s="28">
        <f>HLOOKUP(VLOOKUP($A114,Sheet!$A$7:$DG$148,'TN01-04'!BA$11,0),$H$1:$T$2,2,1)</f>
        <v>3</v>
      </c>
      <c r="BB114" s="33">
        <f>IF(VLOOKUP($A114,Sheet!$A$7:$DG$148,'TN01-04'!BB$11,0)="","",VLOOKUP($A114,Sheet!$A$7:$DG$148,'TN01-04'!BB$11,0))</f>
        <v>5</v>
      </c>
      <c r="BC114" s="36">
        <f>IF(VLOOKUP($A114,Sheet!$A$7:$DG$148,'TN01-04'!BC$11,0)="","",VLOOKUP($A114,Sheet!$A$7:$DG$148,'TN01-04'!BC$11,0))</f>
        <v>0</v>
      </c>
      <c r="BD114" s="28">
        <f>HLOOKUP(VLOOKUP($A114,Sheet!$A$7:$DG$148,'TN01-04'!BD$11,0),$H$1:$T$2,2,1)</f>
        <v>1.65</v>
      </c>
      <c r="BE114" s="28">
        <f>HLOOKUP(VLOOKUP($A114,Sheet!$A$7:$DG$148,'TN01-04'!BE$11,0),$H$1:$T$2,2,1)</f>
        <v>2</v>
      </c>
      <c r="BF114" s="28">
        <f>HLOOKUP(VLOOKUP($A114,Sheet!$A$7:$DG$148,'TN01-04'!BF$11,0),$H$1:$T$2,2,1)</f>
        <v>2</v>
      </c>
      <c r="BG114" s="28">
        <f>HLOOKUP(VLOOKUP($A114,Sheet!$A$7:$DG$148,'TN01-04'!BG$11,0),$H$1:$T$2,2,1)</f>
        <v>2</v>
      </c>
      <c r="BH114" s="28">
        <f>HLOOKUP(VLOOKUP($A114,Sheet!$A$7:$DG$148,'TN01-04'!BH$11,0),$H$1:$T$2,2,1)</f>
        <v>1.65</v>
      </c>
      <c r="BI114" s="28">
        <f>HLOOKUP(VLOOKUP($A114,Sheet!$A$7:$DG$148,'TN01-04'!BI$11,0),$H$1:$T$2,2,1)</f>
        <v>2</v>
      </c>
      <c r="BJ114" s="28">
        <f>HLOOKUP(VLOOKUP($A114,Sheet!$A$7:$DG$148,'TN01-04'!BJ$11,0),$H$1:$T$2,2,1)</f>
        <v>2.65</v>
      </c>
      <c r="BK114" s="28">
        <f>HLOOKUP(VLOOKUP($A114,Sheet!$A$7:$DG$148,'TN01-04'!BK$11,0),$H$1:$T$2,2,1)</f>
        <v>2.33</v>
      </c>
      <c r="BL114" s="28">
        <f>HLOOKUP(VLOOKUP($A114,Sheet!$A$7:$DG$148,'TN01-04'!BL$11,0),$H$1:$T$2,2,1)</f>
        <v>2.33</v>
      </c>
      <c r="BM114" s="28">
        <f>HLOOKUP(VLOOKUP($A114,Sheet!$A$7:$DG$148,'TN01-04'!BM$11,0),$H$1:$T$2,2,1)</f>
        <v>2.65</v>
      </c>
      <c r="BN114" s="28">
        <f>HLOOKUP(VLOOKUP($A114,Sheet!$A$7:$DG$148,'TN01-04'!BN$11,0),$H$1:$T$2,2,1)</f>
        <v>2.65</v>
      </c>
      <c r="BO114" s="28">
        <f>HLOOKUP(VLOOKUP($A114,Sheet!$A$7:$DG$148,'TN01-04'!BO$11,0),$H$1:$T$2,2,1)</f>
        <v>2.65</v>
      </c>
      <c r="BP114" s="28">
        <f>HLOOKUP(VLOOKUP($A114,Sheet!$A$7:$DG$148,'TN01-04'!BP$11,0),$H$1:$T$2,2,1)</f>
        <v>2.65</v>
      </c>
      <c r="BQ114" s="28">
        <f>HLOOKUP(VLOOKUP($A114,Sheet!$A$7:$DG$148,'TN01-04'!BQ$11,0),$H$1:$T$2,2,1)</f>
        <v>0</v>
      </c>
      <c r="BR114" s="28">
        <f>HLOOKUP(VLOOKUP($A114,Sheet!$A$7:$DG$148,'TN01-04'!BR$11,0),$H$1:$T$2,2,1)</f>
        <v>2</v>
      </c>
      <c r="BS114" s="28">
        <f>HLOOKUP(VLOOKUP($A114,Sheet!$A$7:$DG$148,'TN01-04'!BS$11,0),$H$1:$T$2,2,1)</f>
        <v>1.65</v>
      </c>
      <c r="BT114" s="28">
        <f>HLOOKUP(VLOOKUP($A114,Sheet!$A$7:$DG$148,'TN01-04'!BT$11,0),$H$1:$T$2,2,1)</f>
        <v>1.65</v>
      </c>
      <c r="BU114" s="28">
        <f>HLOOKUP(VLOOKUP($A114,Sheet!$A$7:$DG$148,'TN01-04'!BU$11,0),$H$1:$T$2,2,1)</f>
        <v>1.65</v>
      </c>
      <c r="BV114" s="28">
        <f>HLOOKUP(VLOOKUP($A114,Sheet!$A$7:$DG$148,'TN01-04'!BV$11,0),$H$1:$T$2,2,1)</f>
        <v>3</v>
      </c>
      <c r="BW114" s="28">
        <f>HLOOKUP(VLOOKUP($A114,Sheet!$A$7:$DG$148,'TN01-04'!BW$11,0),$H$1:$T$2,2,1)</f>
        <v>3.65</v>
      </c>
      <c r="BX114" s="33">
        <f>IF(VLOOKUP($A114,Sheet!$A$7:$DG$148,'TN01-04'!BX$11,0)="","",VLOOKUP($A114,Sheet!$A$7:$DG$148,'TN01-04'!BX$11,0))</f>
        <v>50</v>
      </c>
      <c r="BY114" s="36">
        <f>IF(VLOOKUP($A114,Sheet!$A$7:$DG$148,'TN01-04'!BY$11,0)="","",VLOOKUP($A114,Sheet!$A$7:$DG$148,'TN01-04'!BY$11,0))</f>
        <v>0</v>
      </c>
      <c r="BZ114" s="28">
        <f>HLOOKUP(VLOOKUP($A114,Sheet!$A$7:$DG$148,'TN01-04'!BZ$11,0),$H$1:$T$2,2,1)</f>
        <v>2.65</v>
      </c>
      <c r="CA114" s="28">
        <f>HLOOKUP(VLOOKUP($A114,Sheet!$A$7:$DG$148,'TN01-04'!CA$11,0),$H$1:$T$2,2,1)</f>
        <v>0</v>
      </c>
      <c r="CB114" s="28">
        <f>HLOOKUP(VLOOKUP($A114,Sheet!$A$7:$DG$148,'TN01-04'!CB$11,0),$H$1:$T$2,2,1)</f>
        <v>3.33</v>
      </c>
      <c r="CC114" s="28">
        <f>HLOOKUP(VLOOKUP($A114,Sheet!$A$7:$DG$148,'TN01-04'!CC$11,0),$H$1:$T$2,2,1)</f>
        <v>0</v>
      </c>
      <c r="CD114" s="28">
        <f>HLOOKUP(VLOOKUP($A114,Sheet!$A$7:$DG$148,'TN01-04'!CD$11,0),$H$1:$T$2,2,1)</f>
        <v>2.33</v>
      </c>
      <c r="CE114" s="28">
        <f>HLOOKUP(VLOOKUP($A114,Sheet!$A$7:$DG$148,'TN01-04'!CE$11,0),$H$1:$T$2,2,1)</f>
        <v>3.33</v>
      </c>
      <c r="CF114" s="28">
        <f>HLOOKUP(VLOOKUP($A114,Sheet!$A$7:$DG$148,'TN01-04'!CF$11,0),$H$1:$T$2,2,1)</f>
        <v>2.65</v>
      </c>
      <c r="CG114" s="28">
        <f>HLOOKUP(VLOOKUP($A114,Sheet!$A$7:$DG$148,'TN01-04'!CG$11,0),$H$1:$T$2,2,1)</f>
        <v>2.65</v>
      </c>
      <c r="CH114" s="28">
        <f>HLOOKUP(VLOOKUP($A114,Sheet!$A$7:$DG$148,'TN01-04'!CH$11,0),$H$1:$T$2,2,1)</f>
        <v>0</v>
      </c>
      <c r="CI114" s="28">
        <f>HLOOKUP(VLOOKUP($A114,Sheet!$A$7:$DG$148,'TN01-04'!CI$11,0),$H$1:$T$2,2,1)</f>
        <v>1.65</v>
      </c>
      <c r="CJ114" s="28">
        <f>HLOOKUP(VLOOKUP($A114,Sheet!$A$7:$DG$148,'TN01-04'!CJ$11,0),$H$1:$T$2,2,1)</f>
        <v>0</v>
      </c>
      <c r="CK114" s="28">
        <f>HLOOKUP(VLOOKUP($A114,Sheet!$A$7:$DG$148,'TN01-04'!CK$11,0),$H$1:$T$2,2,1)</f>
        <v>0</v>
      </c>
      <c r="CL114" s="28">
        <f>HLOOKUP(VLOOKUP($A114,Sheet!$A$7:$DG$148,'TN01-04'!CL$11,0),$H$1:$T$2,2,1)</f>
        <v>0</v>
      </c>
      <c r="CM114" s="28">
        <f>HLOOKUP(VLOOKUP($A114,Sheet!$A$7:$DG$148,'TN01-04'!CM$11,0),$H$1:$T$2,2,1)</f>
        <v>0</v>
      </c>
      <c r="CN114" s="28" t="str">
        <f>HLOOKUP(VLOOKUP($A114,Sheet!$A$7:$DG$148,'TN01-04'!CN$11,0),$H$1:$T$2,2,1)</f>
        <v>X</v>
      </c>
      <c r="CO114" s="28">
        <f>HLOOKUP(VLOOKUP($A114,Sheet!$A$7:$DG$148,'TN01-04'!CO$11,0),$H$1:$T$2,2,1)</f>
        <v>3.33</v>
      </c>
      <c r="CP114" s="28">
        <f>HLOOKUP(VLOOKUP($A114,Sheet!$A$7:$DG$148,'TN01-04'!CP$11,0),$H$1:$T$2,2,1)</f>
        <v>3</v>
      </c>
      <c r="CQ114" s="28">
        <f>HLOOKUP(VLOOKUP($A114,Sheet!$A$7:$DG$148,'TN01-04'!CQ$11,0),$H$1:$T$2,2,1)</f>
        <v>3.65</v>
      </c>
      <c r="CR114" s="28">
        <f>HLOOKUP(VLOOKUP($A114,Sheet!$A$7:$DG$148,'TN01-04'!CR$11,0),$H$1:$T$2,2,1)</f>
        <v>3</v>
      </c>
      <c r="CS114" s="33">
        <f>IF(VLOOKUP($A114,Sheet!$A$7:$DG$148,'TN01-04'!CS$11,0)="","",VLOOKUP($A114,Sheet!$A$7:$DG$148,'TN01-04'!CS$11,0))</f>
        <v>24</v>
      </c>
      <c r="CT114" s="36">
        <f>IF(VLOOKUP($A114,Sheet!$A$7:$DG$148,'TN01-04'!CT$11,0)="","",VLOOKUP($A114,Sheet!$A$7:$DG$148,'TN01-04'!CT$11,0))</f>
        <v>3</v>
      </c>
      <c r="CU114" s="38">
        <f t="shared" si="11"/>
        <v>125</v>
      </c>
      <c r="CV114" s="38">
        <f t="shared" si="11"/>
        <v>3</v>
      </c>
      <c r="CW114" s="38">
        <f t="shared" si="12"/>
        <v>0</v>
      </c>
      <c r="CX114" s="38">
        <f t="shared" si="13"/>
        <v>128</v>
      </c>
      <c r="CY114" s="38">
        <f t="shared" si="14"/>
        <v>2.33</v>
      </c>
      <c r="CZ114" s="38"/>
      <c r="DA114" s="28">
        <f>HLOOKUP(VLOOKUP($A114,Sheet!$A$7:$DG$148,'TN01-04'!DA$11,0),$H$1:$T$2,2,1)</f>
        <v>0</v>
      </c>
      <c r="DB114" s="28">
        <f>HLOOKUP(VLOOKUP($A114,Sheet!$A$7:$DG$148,'TN01-04'!DB$11,0),$H$1:$T$2,2,1)</f>
        <v>0</v>
      </c>
      <c r="DC114" s="28">
        <f>HLOOKUP(VLOOKUP($A114,Sheet!$A$7:$DG$148,'TN01-04'!DC$11,0),$H$1:$T$2,2,1)</f>
        <v>0</v>
      </c>
      <c r="DD114" s="28">
        <f>HLOOKUP(VLOOKUP($A114,Sheet!$A$7:$DG$148,'TN01-04'!DD$11,0),$H$1:$T$2,2,1)</f>
        <v>0</v>
      </c>
      <c r="DE114" s="38"/>
      <c r="DF114" s="38">
        <f t="shared" si="15"/>
        <v>0</v>
      </c>
      <c r="DG114" s="38"/>
      <c r="DH114" s="33">
        <f>IF(VLOOKUP($A114,Sheet!$A$7:$DG$148,'TN01-04'!DH$11,0)="","",VLOOKUP($A114,Sheet!$A$7:$DG$148,'TN01-04'!DH$11,0))</f>
        <v>0</v>
      </c>
      <c r="DI114" s="36">
        <f>IF(VLOOKUP($A114,Sheet!$A$7:$DG$148,'TN01-04'!DI$11,0)="","",VLOOKUP($A114,Sheet!$A$7:$DG$148,'TN01-04'!DI$11,0))</f>
        <v>5</v>
      </c>
      <c r="DJ114" s="38">
        <f t="shared" si="16"/>
        <v>125</v>
      </c>
      <c r="DK114" s="38">
        <f t="shared" si="17"/>
        <v>8</v>
      </c>
      <c r="DL114" s="38">
        <f t="shared" si="18"/>
        <v>2.2400000000000002</v>
      </c>
      <c r="DM114" s="38"/>
      <c r="DN114" s="33">
        <f>IF(VLOOKUP($A114,Sheet!$A$7:$DG$148,'TN01-04'!DN$11,0)="","",VLOOKUP($A114,Sheet!$A$7:$DG$148,'TN01-04'!DN$11,0))</f>
        <v>130</v>
      </c>
      <c r="DO114" s="36">
        <f>IF(VLOOKUP($A114,Sheet!$A$7:$DG$148,'TN01-04'!DO$11,0)="","",VLOOKUP($A114,Sheet!$A$7:$DG$148,'TN01-04'!DO$11,0))</f>
        <v>8</v>
      </c>
      <c r="DP114" s="28">
        <f>IF(VLOOKUP($A114,Sheet!$A$7:$DG$148,'TN01-04'!DP$11,0)="","",VLOOKUP($A114,Sheet!$A$7:$DG$148,'TN01-04'!DP$11,0))</f>
        <v>137</v>
      </c>
      <c r="DQ114" s="28">
        <f>IF(VLOOKUP($A114,Sheet!$A$7:$DG$148,'TN01-04'!DQ$11,0)="","",VLOOKUP($A114,Sheet!$A$7:$DG$148,'TN01-04'!DQ$11,0))</f>
        <v>130</v>
      </c>
      <c r="DR114" s="28">
        <f>IF(VLOOKUP($A114,Sheet!$A$7:$DG$148,'TN01-04'!DR$11,0)="","",VLOOKUP($A114,Sheet!$A$7:$DG$148,'TN01-04'!DR$11,0))</f>
        <v>6.3</v>
      </c>
      <c r="DS114" s="28">
        <f>IF(VLOOKUP($A114,Sheet!$A$7:$DG$148,'TN01-04'!DS$11,0)="","",VLOOKUP($A114,Sheet!$A$7:$DG$148,'TN01-04'!DS$11,0))</f>
        <v>2.39</v>
      </c>
      <c r="DT114" s="28" t="str">
        <f>IF(VLOOKUP($A114,Sheet!$A$7:$DG$148,'TN01-04'!DT$11,0)="","",VLOOKUP($A114,Sheet!$A$7:$DG$148,'TN01-04'!DT$11,0))</f>
        <v>ENG 119</v>
      </c>
      <c r="DU114" s="42">
        <f t="shared" si="19"/>
        <v>2.34375E-2</v>
      </c>
    </row>
    <row r="115" spans="1:125" ht="15.95" customHeight="1" x14ac:dyDescent="0.2">
      <c r="A115" s="25">
        <v>2220727380</v>
      </c>
      <c r="B115" s="26" t="s">
        <v>31</v>
      </c>
      <c r="C115" s="26" t="s">
        <v>47</v>
      </c>
      <c r="D115" s="26" t="s">
        <v>172</v>
      </c>
      <c r="E115" s="27">
        <v>35501</v>
      </c>
      <c r="F115" s="26" t="s">
        <v>209</v>
      </c>
      <c r="G115" s="26" t="s">
        <v>212</v>
      </c>
      <c r="H115" s="28" t="e">
        <f>HLOOKUP(VLOOKUP($A115,Sheet!$A$7:$DG$148,'TN01-04'!H$11,0),$H$1:$T$2,2,1)</f>
        <v>#N/A</v>
      </c>
      <c r="I115" s="28" t="e">
        <f>HLOOKUP(VLOOKUP($A115,Sheet!$A$7:$DG$148,'TN01-04'!I$11,0),$H$1:$T$2,2,1)</f>
        <v>#N/A</v>
      </c>
      <c r="J115" s="28" t="e">
        <f>HLOOKUP(VLOOKUP($A115,Sheet!$A$7:$DG$148,'TN01-04'!J$11,0),$H$1:$T$2,2,1)</f>
        <v>#N/A</v>
      </c>
      <c r="K115" s="28" t="e">
        <f>HLOOKUP(VLOOKUP($A115,Sheet!$A$7:$DG$148,'TN01-04'!K$11,0),$H$1:$T$2,2,1)</f>
        <v>#N/A</v>
      </c>
      <c r="L115" s="28" t="e">
        <f>HLOOKUP(VLOOKUP($A115,Sheet!$A$7:$DG$148,'TN01-04'!L$11,0),$H$1:$T$2,2,1)</f>
        <v>#N/A</v>
      </c>
      <c r="M115" s="28" t="e">
        <f>HLOOKUP(VLOOKUP($A115,Sheet!$A$7:$DG$148,'TN01-04'!M$11,0),$H$1:$T$2,2,1)</f>
        <v>#N/A</v>
      </c>
      <c r="N115" s="28" t="e">
        <f>HLOOKUP(VLOOKUP($A115,Sheet!$A$7:$DG$148,'TN01-04'!N$11,0),$H$1:$T$2,2,1)</f>
        <v>#N/A</v>
      </c>
      <c r="O115" s="28" t="e">
        <f>HLOOKUP(VLOOKUP($A115,Sheet!$A$7:$DG$148,'TN01-04'!O$11,0),$H$1:$T$2,2,1)</f>
        <v>#N/A</v>
      </c>
      <c r="P115" s="28" t="e">
        <f>HLOOKUP(VLOOKUP($A115,Sheet!$A$7:$DG$148,'TN01-04'!P$11,0),$H$1:$T$2,2,1)</f>
        <v>#N/A</v>
      </c>
      <c r="Q115" s="28" t="e">
        <f>HLOOKUP(VLOOKUP($A115,Sheet!$A$7:$DG$148,'TN01-04'!Q$11,0),$H$1:$T$2,2,1)</f>
        <v>#N/A</v>
      </c>
      <c r="R115" s="28" t="e">
        <f>HLOOKUP(VLOOKUP($A115,Sheet!$A$7:$DG$148,'TN01-04'!R$11,0),$H$1:$T$2,2,1)</f>
        <v>#N/A</v>
      </c>
      <c r="S115" s="28" t="e">
        <f>HLOOKUP(VLOOKUP($A115,Sheet!$A$7:$DG$148,'TN01-04'!S$11,0),$H$1:$T$2,2,1)</f>
        <v>#N/A</v>
      </c>
      <c r="T115" s="28" t="e">
        <f>HLOOKUP(VLOOKUP($A115,Sheet!$A$7:$DG$148,'TN01-04'!T$11,0),$H$1:$T$2,2,1)</f>
        <v>#N/A</v>
      </c>
      <c r="U115" s="28" t="e">
        <f>HLOOKUP(VLOOKUP($A115,Sheet!$A$7:$DG$148,'TN01-04'!U$11,0),$H$1:$T$2,2,1)</f>
        <v>#N/A</v>
      </c>
      <c r="V115" s="28" t="e">
        <f>HLOOKUP(VLOOKUP($A115,Sheet!$A$7:$DG$148,'TN01-04'!V$11,0),$H$1:$T$2,2,1)</f>
        <v>#N/A</v>
      </c>
      <c r="W115" s="28" t="e">
        <f>HLOOKUP(VLOOKUP($A115,Sheet!$A$7:$DG$148,'TN01-04'!W$11,0),$H$1:$T$2,2,1)</f>
        <v>#N/A</v>
      </c>
      <c r="X115" s="28" t="e">
        <f>HLOOKUP(VLOOKUP($A115,Sheet!$A$7:$DG$148,'TN01-04'!X$11,0),$H$1:$T$2,2,1)</f>
        <v>#N/A</v>
      </c>
      <c r="Y115" s="28" t="e">
        <f>HLOOKUP(VLOOKUP($A115,Sheet!$A$7:$DG$148,'TN01-04'!Y$11,0),$H$1:$T$2,2,1)</f>
        <v>#N/A</v>
      </c>
      <c r="Z115" s="28" t="e">
        <f>HLOOKUP(VLOOKUP($A115,Sheet!$A$7:$DG$148,'TN01-04'!Z$11,0),$H$1:$T$2,2,1)</f>
        <v>#N/A</v>
      </c>
      <c r="AA115" s="28" t="e">
        <f>HLOOKUP(VLOOKUP($A115,Sheet!$A$7:$DG$148,'TN01-04'!AA$11,0),$H$1:$T$2,2,1)</f>
        <v>#N/A</v>
      </c>
      <c r="AB115" s="28" t="e">
        <f>HLOOKUP(VLOOKUP($A115,Sheet!$A$7:$DG$148,'TN01-04'!AB$11,0),$H$1:$T$2,2,1)</f>
        <v>#N/A</v>
      </c>
      <c r="AC115" s="28" t="e">
        <f>HLOOKUP(VLOOKUP($A115,Sheet!$A$7:$DG$148,'TN01-04'!AC$11,0),$H$1:$T$2,2,1)</f>
        <v>#N/A</v>
      </c>
      <c r="AD115" s="28" t="e">
        <f>HLOOKUP(VLOOKUP($A115,Sheet!$A$7:$DG$148,'TN01-04'!AD$11,0),$H$1:$T$2,2,1)</f>
        <v>#N/A</v>
      </c>
      <c r="AE115" s="28" t="e">
        <f>HLOOKUP(VLOOKUP($A115,Sheet!$A$7:$DG$148,'TN01-04'!AE$11,0),$H$1:$T$2,2,1)</f>
        <v>#N/A</v>
      </c>
      <c r="AF115" s="28" t="e">
        <f>HLOOKUP(VLOOKUP($A115,Sheet!$A$7:$DG$148,'TN01-04'!AF$11,0),$H$1:$T$2,2,1)</f>
        <v>#N/A</v>
      </c>
      <c r="AG115" s="28" t="e">
        <f>HLOOKUP(VLOOKUP($A115,Sheet!$A$7:$DG$148,'TN01-04'!AG$11,0),$H$1:$T$2,2,1)</f>
        <v>#N/A</v>
      </c>
      <c r="AH115" s="28" t="e">
        <f>HLOOKUP(VLOOKUP($A115,Sheet!$A$7:$DG$148,'TN01-04'!AH$11,0),$H$1:$T$2,2,1)</f>
        <v>#N/A</v>
      </c>
      <c r="AI115" s="28" t="e">
        <f>HLOOKUP(VLOOKUP($A115,Sheet!$A$7:$DG$148,'TN01-04'!AI$11,0),$H$1:$T$2,2,1)</f>
        <v>#N/A</v>
      </c>
      <c r="AJ115" s="28" t="e">
        <f>HLOOKUP(VLOOKUP($A115,Sheet!$A$7:$DG$148,'TN01-04'!AJ$11,0),$H$1:$T$2,2,1)</f>
        <v>#N/A</v>
      </c>
      <c r="AK115" s="33" t="e">
        <f>IF(VLOOKUP($A115,Sheet!$A$7:$DG$148,'TN01-04'!AK$11,0)="","",VLOOKUP($A115,Sheet!$A$7:$DG$148,'TN01-04'!AK$11,0))</f>
        <v>#N/A</v>
      </c>
      <c r="AL115" s="36" t="e">
        <f>IF(VLOOKUP($A115,Sheet!$A$7:$DG$148,'TN01-04'!AL$11,0)="","",VLOOKUP($A115,Sheet!$A$7:$DG$148,'TN01-04'!AL$11,0))</f>
        <v>#N/A</v>
      </c>
      <c r="AM115" s="28" t="e">
        <f>HLOOKUP(VLOOKUP($A115,Sheet!$A$7:$DG$148,'TN01-04'!AM$11,0),$H$1:$T$2,2,1)</f>
        <v>#N/A</v>
      </c>
      <c r="AN115" s="28" t="e">
        <f>HLOOKUP(VLOOKUP($A115,Sheet!$A$7:$DG$148,'TN01-04'!AN$11,0),$H$1:$T$2,2,1)</f>
        <v>#N/A</v>
      </c>
      <c r="AO115" s="28" t="e">
        <f>HLOOKUP(VLOOKUP($A115,Sheet!$A$7:$DG$148,'TN01-04'!AO$11,0),$H$1:$T$2,2,1)</f>
        <v>#N/A</v>
      </c>
      <c r="AP115" s="28" t="e">
        <f>HLOOKUP(VLOOKUP($A115,Sheet!$A$7:$DG$148,'TN01-04'!AP$11,0),$H$1:$T$2,2,1)</f>
        <v>#N/A</v>
      </c>
      <c r="AQ115" s="28" t="e">
        <f>HLOOKUP(VLOOKUP($A115,Sheet!$A$7:$DG$148,'TN01-04'!AQ$11,0),$H$1:$T$2,2,1)</f>
        <v>#N/A</v>
      </c>
      <c r="AR115" s="28" t="e">
        <f>HLOOKUP(VLOOKUP($A115,Sheet!$A$7:$DG$148,'TN01-04'!AR$11,0),$H$1:$T$2,2,1)</f>
        <v>#N/A</v>
      </c>
      <c r="AS115" s="28" t="e">
        <f>HLOOKUP(VLOOKUP($A115,Sheet!$A$7:$DG$148,'TN01-04'!AS$11,0),$H$1:$T$2,2,1)</f>
        <v>#N/A</v>
      </c>
      <c r="AT115" s="28" t="e">
        <f>HLOOKUP(VLOOKUP($A115,Sheet!$A$7:$DG$148,'TN01-04'!AT$11,0),$H$1:$T$2,2,1)</f>
        <v>#N/A</v>
      </c>
      <c r="AU115" s="28" t="e">
        <f>HLOOKUP(VLOOKUP($A115,Sheet!$A$7:$DG$148,'TN01-04'!AU$11,0),$H$1:$T$2,2,1)</f>
        <v>#N/A</v>
      </c>
      <c r="AV115" s="28" t="e">
        <f>HLOOKUP(VLOOKUP($A115,Sheet!$A$7:$DG$148,'TN01-04'!AV$11,0),$H$1:$T$2,2,1)</f>
        <v>#N/A</v>
      </c>
      <c r="AW115" s="28" t="e">
        <f>HLOOKUP(VLOOKUP($A115,Sheet!$A$7:$DG$148,'TN01-04'!AW$11,0),$H$1:$T$2,2,1)</f>
        <v>#N/A</v>
      </c>
      <c r="AX115" s="28" t="e">
        <f>HLOOKUP(VLOOKUP($A115,Sheet!$A$7:$DG$148,'TN01-04'!AX$11,0),$H$1:$T$2,2,1)</f>
        <v>#N/A</v>
      </c>
      <c r="AY115" s="28" t="e">
        <f>HLOOKUP(VLOOKUP($A115,Sheet!$A$7:$DG$148,'TN01-04'!AY$11,0),$H$1:$T$2,2,1)</f>
        <v>#N/A</v>
      </c>
      <c r="AZ115" s="28" t="e">
        <f>HLOOKUP(VLOOKUP($A115,Sheet!$A$7:$DG$148,'TN01-04'!AZ$11,0),$H$1:$T$2,2,1)</f>
        <v>#N/A</v>
      </c>
      <c r="BA115" s="28" t="e">
        <f>HLOOKUP(VLOOKUP($A115,Sheet!$A$7:$DG$148,'TN01-04'!BA$11,0),$H$1:$T$2,2,1)</f>
        <v>#N/A</v>
      </c>
      <c r="BB115" s="33" t="e">
        <f>IF(VLOOKUP($A115,Sheet!$A$7:$DG$148,'TN01-04'!BB$11,0)="","",VLOOKUP($A115,Sheet!$A$7:$DG$148,'TN01-04'!BB$11,0))</f>
        <v>#N/A</v>
      </c>
      <c r="BC115" s="36" t="e">
        <f>IF(VLOOKUP($A115,Sheet!$A$7:$DG$148,'TN01-04'!BC$11,0)="","",VLOOKUP($A115,Sheet!$A$7:$DG$148,'TN01-04'!BC$11,0))</f>
        <v>#N/A</v>
      </c>
      <c r="BD115" s="28" t="e">
        <f>HLOOKUP(VLOOKUP($A115,Sheet!$A$7:$DG$148,'TN01-04'!BD$11,0),$H$1:$T$2,2,1)</f>
        <v>#N/A</v>
      </c>
      <c r="BE115" s="28" t="e">
        <f>HLOOKUP(VLOOKUP($A115,Sheet!$A$7:$DG$148,'TN01-04'!BE$11,0),$H$1:$T$2,2,1)</f>
        <v>#N/A</v>
      </c>
      <c r="BF115" s="28" t="e">
        <f>HLOOKUP(VLOOKUP($A115,Sheet!$A$7:$DG$148,'TN01-04'!BF$11,0),$H$1:$T$2,2,1)</f>
        <v>#N/A</v>
      </c>
      <c r="BG115" s="28" t="e">
        <f>HLOOKUP(VLOOKUP($A115,Sheet!$A$7:$DG$148,'TN01-04'!BG$11,0),$H$1:$T$2,2,1)</f>
        <v>#N/A</v>
      </c>
      <c r="BH115" s="28" t="e">
        <f>HLOOKUP(VLOOKUP($A115,Sheet!$A$7:$DG$148,'TN01-04'!BH$11,0),$H$1:$T$2,2,1)</f>
        <v>#N/A</v>
      </c>
      <c r="BI115" s="28" t="e">
        <f>HLOOKUP(VLOOKUP($A115,Sheet!$A$7:$DG$148,'TN01-04'!BI$11,0),$H$1:$T$2,2,1)</f>
        <v>#N/A</v>
      </c>
      <c r="BJ115" s="28" t="e">
        <f>HLOOKUP(VLOOKUP($A115,Sheet!$A$7:$DG$148,'TN01-04'!BJ$11,0),$H$1:$T$2,2,1)</f>
        <v>#N/A</v>
      </c>
      <c r="BK115" s="28" t="e">
        <f>HLOOKUP(VLOOKUP($A115,Sheet!$A$7:$DG$148,'TN01-04'!BK$11,0),$H$1:$T$2,2,1)</f>
        <v>#N/A</v>
      </c>
      <c r="BL115" s="28" t="e">
        <f>HLOOKUP(VLOOKUP($A115,Sheet!$A$7:$DG$148,'TN01-04'!BL$11,0),$H$1:$T$2,2,1)</f>
        <v>#N/A</v>
      </c>
      <c r="BM115" s="28" t="e">
        <f>HLOOKUP(VLOOKUP($A115,Sheet!$A$7:$DG$148,'TN01-04'!BM$11,0),$H$1:$T$2,2,1)</f>
        <v>#N/A</v>
      </c>
      <c r="BN115" s="28" t="e">
        <f>HLOOKUP(VLOOKUP($A115,Sheet!$A$7:$DG$148,'TN01-04'!BN$11,0),$H$1:$T$2,2,1)</f>
        <v>#N/A</v>
      </c>
      <c r="BO115" s="28" t="e">
        <f>HLOOKUP(VLOOKUP($A115,Sheet!$A$7:$DG$148,'TN01-04'!BO$11,0),$H$1:$T$2,2,1)</f>
        <v>#N/A</v>
      </c>
      <c r="BP115" s="28" t="e">
        <f>HLOOKUP(VLOOKUP($A115,Sheet!$A$7:$DG$148,'TN01-04'!BP$11,0),$H$1:$T$2,2,1)</f>
        <v>#N/A</v>
      </c>
      <c r="BQ115" s="28" t="e">
        <f>HLOOKUP(VLOOKUP($A115,Sheet!$A$7:$DG$148,'TN01-04'!BQ$11,0),$H$1:$T$2,2,1)</f>
        <v>#N/A</v>
      </c>
      <c r="BR115" s="28" t="e">
        <f>HLOOKUP(VLOOKUP($A115,Sheet!$A$7:$DG$148,'TN01-04'!BR$11,0),$H$1:$T$2,2,1)</f>
        <v>#N/A</v>
      </c>
      <c r="BS115" s="28" t="e">
        <f>HLOOKUP(VLOOKUP($A115,Sheet!$A$7:$DG$148,'TN01-04'!BS$11,0),$H$1:$T$2,2,1)</f>
        <v>#N/A</v>
      </c>
      <c r="BT115" s="28" t="e">
        <f>HLOOKUP(VLOOKUP($A115,Sheet!$A$7:$DG$148,'TN01-04'!BT$11,0),$H$1:$T$2,2,1)</f>
        <v>#N/A</v>
      </c>
      <c r="BU115" s="28" t="e">
        <f>HLOOKUP(VLOOKUP($A115,Sheet!$A$7:$DG$148,'TN01-04'!BU$11,0),$H$1:$T$2,2,1)</f>
        <v>#N/A</v>
      </c>
      <c r="BV115" s="28" t="e">
        <f>HLOOKUP(VLOOKUP($A115,Sheet!$A$7:$DG$148,'TN01-04'!BV$11,0),$H$1:$T$2,2,1)</f>
        <v>#N/A</v>
      </c>
      <c r="BW115" s="28" t="e">
        <f>HLOOKUP(VLOOKUP($A115,Sheet!$A$7:$DG$148,'TN01-04'!BW$11,0),$H$1:$T$2,2,1)</f>
        <v>#N/A</v>
      </c>
      <c r="BX115" s="33" t="e">
        <f>IF(VLOOKUP($A115,Sheet!$A$7:$DG$148,'TN01-04'!BX$11,0)="","",VLOOKUP($A115,Sheet!$A$7:$DG$148,'TN01-04'!BX$11,0))</f>
        <v>#N/A</v>
      </c>
      <c r="BY115" s="36" t="e">
        <f>IF(VLOOKUP($A115,Sheet!$A$7:$DG$148,'TN01-04'!BY$11,0)="","",VLOOKUP($A115,Sheet!$A$7:$DG$148,'TN01-04'!BY$11,0))</f>
        <v>#N/A</v>
      </c>
      <c r="BZ115" s="28" t="e">
        <f>HLOOKUP(VLOOKUP($A115,Sheet!$A$7:$DG$148,'TN01-04'!BZ$11,0),$H$1:$T$2,2,1)</f>
        <v>#N/A</v>
      </c>
      <c r="CA115" s="28" t="e">
        <f>HLOOKUP(VLOOKUP($A115,Sheet!$A$7:$DG$148,'TN01-04'!CA$11,0),$H$1:$T$2,2,1)</f>
        <v>#N/A</v>
      </c>
      <c r="CB115" s="28" t="e">
        <f>HLOOKUP(VLOOKUP($A115,Sheet!$A$7:$DG$148,'TN01-04'!CB$11,0),$H$1:$T$2,2,1)</f>
        <v>#N/A</v>
      </c>
      <c r="CC115" s="28" t="e">
        <f>HLOOKUP(VLOOKUP($A115,Sheet!$A$7:$DG$148,'TN01-04'!CC$11,0),$H$1:$T$2,2,1)</f>
        <v>#N/A</v>
      </c>
      <c r="CD115" s="28" t="e">
        <f>HLOOKUP(VLOOKUP($A115,Sheet!$A$7:$DG$148,'TN01-04'!CD$11,0),$H$1:$T$2,2,1)</f>
        <v>#N/A</v>
      </c>
      <c r="CE115" s="28" t="e">
        <f>HLOOKUP(VLOOKUP($A115,Sheet!$A$7:$DG$148,'TN01-04'!CE$11,0),$H$1:$T$2,2,1)</f>
        <v>#N/A</v>
      </c>
      <c r="CF115" s="28" t="e">
        <f>HLOOKUP(VLOOKUP($A115,Sheet!$A$7:$DG$148,'TN01-04'!CF$11,0),$H$1:$T$2,2,1)</f>
        <v>#N/A</v>
      </c>
      <c r="CG115" s="28" t="e">
        <f>HLOOKUP(VLOOKUP($A115,Sheet!$A$7:$DG$148,'TN01-04'!CG$11,0),$H$1:$T$2,2,1)</f>
        <v>#N/A</v>
      </c>
      <c r="CH115" s="28" t="e">
        <f>HLOOKUP(VLOOKUP($A115,Sheet!$A$7:$DG$148,'TN01-04'!CH$11,0),$H$1:$T$2,2,1)</f>
        <v>#N/A</v>
      </c>
      <c r="CI115" s="28" t="e">
        <f>HLOOKUP(VLOOKUP($A115,Sheet!$A$7:$DG$148,'TN01-04'!CI$11,0),$H$1:$T$2,2,1)</f>
        <v>#N/A</v>
      </c>
      <c r="CJ115" s="28" t="e">
        <f>HLOOKUP(VLOOKUP($A115,Sheet!$A$7:$DG$148,'TN01-04'!CJ$11,0),$H$1:$T$2,2,1)</f>
        <v>#N/A</v>
      </c>
      <c r="CK115" s="28" t="e">
        <f>HLOOKUP(VLOOKUP($A115,Sheet!$A$7:$DG$148,'TN01-04'!CK$11,0),$H$1:$T$2,2,1)</f>
        <v>#N/A</v>
      </c>
      <c r="CL115" s="28" t="e">
        <f>HLOOKUP(VLOOKUP($A115,Sheet!$A$7:$DG$148,'TN01-04'!CL$11,0),$H$1:$T$2,2,1)</f>
        <v>#N/A</v>
      </c>
      <c r="CM115" s="28" t="e">
        <f>HLOOKUP(VLOOKUP($A115,Sheet!$A$7:$DG$148,'TN01-04'!CM$11,0),$H$1:$T$2,2,1)</f>
        <v>#N/A</v>
      </c>
      <c r="CN115" s="28" t="e">
        <f>HLOOKUP(VLOOKUP($A115,Sheet!$A$7:$DG$148,'TN01-04'!CN$11,0),$H$1:$T$2,2,1)</f>
        <v>#N/A</v>
      </c>
      <c r="CO115" s="28" t="e">
        <f>HLOOKUP(VLOOKUP($A115,Sheet!$A$7:$DG$148,'TN01-04'!CO$11,0),$H$1:$T$2,2,1)</f>
        <v>#N/A</v>
      </c>
      <c r="CP115" s="28" t="e">
        <f>HLOOKUP(VLOOKUP($A115,Sheet!$A$7:$DG$148,'TN01-04'!CP$11,0),$H$1:$T$2,2,1)</f>
        <v>#N/A</v>
      </c>
      <c r="CQ115" s="28" t="e">
        <f>HLOOKUP(VLOOKUP($A115,Sheet!$A$7:$DG$148,'TN01-04'!CQ$11,0),$H$1:$T$2,2,1)</f>
        <v>#N/A</v>
      </c>
      <c r="CR115" s="28" t="e">
        <f>HLOOKUP(VLOOKUP($A115,Sheet!$A$7:$DG$148,'TN01-04'!CR$11,0),$H$1:$T$2,2,1)</f>
        <v>#N/A</v>
      </c>
      <c r="CS115" s="33" t="e">
        <f>IF(VLOOKUP($A115,Sheet!$A$7:$DG$148,'TN01-04'!CS$11,0)="","",VLOOKUP($A115,Sheet!$A$7:$DG$148,'TN01-04'!CS$11,0))</f>
        <v>#N/A</v>
      </c>
      <c r="CT115" s="36" t="e">
        <f>IF(VLOOKUP($A115,Sheet!$A$7:$DG$148,'TN01-04'!CT$11,0)="","",VLOOKUP($A115,Sheet!$A$7:$DG$148,'TN01-04'!CT$11,0))</f>
        <v>#N/A</v>
      </c>
      <c r="CU115" s="38" t="e">
        <f t="shared" si="11"/>
        <v>#N/A</v>
      </c>
      <c r="CV115" s="38" t="e">
        <f t="shared" si="11"/>
        <v>#N/A</v>
      </c>
      <c r="CW115" s="38">
        <f t="shared" si="12"/>
        <v>0</v>
      </c>
      <c r="CX115" s="38" t="e">
        <f t="shared" si="13"/>
        <v>#N/A</v>
      </c>
      <c r="CY115" s="38" t="e">
        <f t="shared" si="14"/>
        <v>#N/A</v>
      </c>
      <c r="CZ115" s="38"/>
      <c r="DA115" s="28" t="e">
        <f>HLOOKUP(VLOOKUP($A115,Sheet!$A$7:$DG$148,'TN01-04'!DA$11,0),$H$1:$T$2,2,1)</f>
        <v>#N/A</v>
      </c>
      <c r="DB115" s="28" t="e">
        <f>HLOOKUP(VLOOKUP($A115,Sheet!$A$7:$DG$148,'TN01-04'!DB$11,0),$H$1:$T$2,2,1)</f>
        <v>#N/A</v>
      </c>
      <c r="DC115" s="28" t="e">
        <f>HLOOKUP(VLOOKUP($A115,Sheet!$A$7:$DG$148,'TN01-04'!DC$11,0),$H$1:$T$2,2,1)</f>
        <v>#N/A</v>
      </c>
      <c r="DD115" s="28" t="e">
        <f>HLOOKUP(VLOOKUP($A115,Sheet!$A$7:$DG$148,'TN01-04'!DD$11,0),$H$1:$T$2,2,1)</f>
        <v>#N/A</v>
      </c>
      <c r="DE115" s="38"/>
      <c r="DF115" s="38" t="e">
        <f t="shared" si="15"/>
        <v>#N/A</v>
      </c>
      <c r="DG115" s="38"/>
      <c r="DH115" s="33" t="e">
        <f>IF(VLOOKUP($A115,Sheet!$A$7:$DG$148,'TN01-04'!DH$11,0)="","",VLOOKUP($A115,Sheet!$A$7:$DG$148,'TN01-04'!DH$11,0))</f>
        <v>#N/A</v>
      </c>
      <c r="DI115" s="36" t="e">
        <f>IF(VLOOKUP($A115,Sheet!$A$7:$DG$148,'TN01-04'!DI$11,0)="","",VLOOKUP($A115,Sheet!$A$7:$DG$148,'TN01-04'!DI$11,0))</f>
        <v>#N/A</v>
      </c>
      <c r="DJ115" s="38" t="e">
        <f t="shared" si="16"/>
        <v>#N/A</v>
      </c>
      <c r="DK115" s="38" t="e">
        <f t="shared" si="17"/>
        <v>#N/A</v>
      </c>
      <c r="DL115" s="38" t="e">
        <f t="shared" si="18"/>
        <v>#N/A</v>
      </c>
      <c r="DM115" s="38"/>
      <c r="DN115" s="33" t="e">
        <f>IF(VLOOKUP($A115,Sheet!$A$7:$DG$148,'TN01-04'!DN$11,0)="","",VLOOKUP($A115,Sheet!$A$7:$DG$148,'TN01-04'!DN$11,0))</f>
        <v>#N/A</v>
      </c>
      <c r="DO115" s="36" t="e">
        <f>IF(VLOOKUP($A115,Sheet!$A$7:$DG$148,'TN01-04'!DO$11,0)="","",VLOOKUP($A115,Sheet!$A$7:$DG$148,'TN01-04'!DO$11,0))</f>
        <v>#N/A</v>
      </c>
      <c r="DP115" s="28" t="e">
        <f>IF(VLOOKUP($A115,Sheet!$A$7:$DG$148,'TN01-04'!DP$11,0)="","",VLOOKUP($A115,Sheet!$A$7:$DG$148,'TN01-04'!DP$11,0))</f>
        <v>#N/A</v>
      </c>
      <c r="DQ115" s="28" t="e">
        <f>IF(VLOOKUP($A115,Sheet!$A$7:$DG$148,'TN01-04'!DQ$11,0)="","",VLOOKUP($A115,Sheet!$A$7:$DG$148,'TN01-04'!DQ$11,0))</f>
        <v>#N/A</v>
      </c>
      <c r="DR115" s="28" t="e">
        <f>IF(VLOOKUP($A115,Sheet!$A$7:$DG$148,'TN01-04'!DR$11,0)="","",VLOOKUP($A115,Sheet!$A$7:$DG$148,'TN01-04'!DR$11,0))</f>
        <v>#N/A</v>
      </c>
      <c r="DS115" s="28" t="e">
        <f>IF(VLOOKUP($A115,Sheet!$A$7:$DG$148,'TN01-04'!DS$11,0)="","",VLOOKUP($A115,Sheet!$A$7:$DG$148,'TN01-04'!DS$11,0))</f>
        <v>#N/A</v>
      </c>
      <c r="DT115" s="28" t="e">
        <f>IF(VLOOKUP($A115,Sheet!$A$7:$DG$148,'TN01-04'!DT$11,0)="","",VLOOKUP($A115,Sheet!$A$7:$DG$148,'TN01-04'!DT$11,0))</f>
        <v>#N/A</v>
      </c>
      <c r="DU115" s="42" t="e">
        <f t="shared" si="19"/>
        <v>#N/A</v>
      </c>
    </row>
    <row r="116" spans="1:125" ht="15.95" customHeight="1" x14ac:dyDescent="0.2">
      <c r="A116" s="25">
        <v>2220727381</v>
      </c>
      <c r="B116" s="26" t="s">
        <v>6</v>
      </c>
      <c r="C116" s="26" t="s">
        <v>70</v>
      </c>
      <c r="D116" s="26" t="s">
        <v>172</v>
      </c>
      <c r="E116" s="27">
        <v>35990</v>
      </c>
      <c r="F116" s="26" t="s">
        <v>209</v>
      </c>
      <c r="G116" s="26" t="s">
        <v>212</v>
      </c>
      <c r="H116" s="28">
        <f>HLOOKUP(VLOOKUP($A116,Sheet!$A$7:$DG$148,'TN01-04'!H$11,0),$H$1:$T$2,2,1)</f>
        <v>4</v>
      </c>
      <c r="I116" s="28">
        <f>HLOOKUP(VLOOKUP($A116,Sheet!$A$7:$DG$148,'TN01-04'!I$11,0),$H$1:$T$2,2,1)</f>
        <v>4</v>
      </c>
      <c r="J116" s="28">
        <f>HLOOKUP(VLOOKUP($A116,Sheet!$A$7:$DG$148,'TN01-04'!J$11,0),$H$1:$T$2,2,1)</f>
        <v>4</v>
      </c>
      <c r="K116" s="28">
        <f>HLOOKUP(VLOOKUP($A116,Sheet!$A$7:$DG$148,'TN01-04'!K$11,0),$H$1:$T$2,2,1)</f>
        <v>3.33</v>
      </c>
      <c r="L116" s="28">
        <f>HLOOKUP(VLOOKUP($A116,Sheet!$A$7:$DG$148,'TN01-04'!L$11,0),$H$1:$T$2,2,1)</f>
        <v>4</v>
      </c>
      <c r="M116" s="28">
        <f>HLOOKUP(VLOOKUP($A116,Sheet!$A$7:$DG$148,'TN01-04'!M$11,0),$H$1:$T$2,2,1)</f>
        <v>2.65</v>
      </c>
      <c r="N116" s="28">
        <f>HLOOKUP(VLOOKUP($A116,Sheet!$A$7:$DG$148,'TN01-04'!N$11,0),$H$1:$T$2,2,1)</f>
        <v>3.65</v>
      </c>
      <c r="O116" s="28">
        <f>HLOOKUP(VLOOKUP($A116,Sheet!$A$7:$DG$148,'TN01-04'!O$11,0),$H$1:$T$2,2,1)</f>
        <v>0</v>
      </c>
      <c r="P116" s="28">
        <f>HLOOKUP(VLOOKUP($A116,Sheet!$A$7:$DG$148,'TN01-04'!P$11,0),$H$1:$T$2,2,1)</f>
        <v>4</v>
      </c>
      <c r="Q116" s="28">
        <f>HLOOKUP(VLOOKUP($A116,Sheet!$A$7:$DG$148,'TN01-04'!Q$11,0),$H$1:$T$2,2,1)</f>
        <v>0</v>
      </c>
      <c r="R116" s="28">
        <f>HLOOKUP(VLOOKUP($A116,Sheet!$A$7:$DG$148,'TN01-04'!R$11,0),$H$1:$T$2,2,1)</f>
        <v>0</v>
      </c>
      <c r="S116" s="28">
        <f>HLOOKUP(VLOOKUP($A116,Sheet!$A$7:$DG$148,'TN01-04'!S$11,0),$H$1:$T$2,2,1)</f>
        <v>0</v>
      </c>
      <c r="T116" s="28">
        <f>HLOOKUP(VLOOKUP($A116,Sheet!$A$7:$DG$148,'TN01-04'!T$11,0),$H$1:$T$2,2,1)</f>
        <v>0</v>
      </c>
      <c r="U116" s="28">
        <f>HLOOKUP(VLOOKUP($A116,Sheet!$A$7:$DG$148,'TN01-04'!U$11,0),$H$1:$T$2,2,1)</f>
        <v>3.33</v>
      </c>
      <c r="V116" s="28">
        <f>HLOOKUP(VLOOKUP($A116,Sheet!$A$7:$DG$148,'TN01-04'!V$11,0),$H$1:$T$2,2,1)</f>
        <v>3.65</v>
      </c>
      <c r="W116" s="28">
        <f>HLOOKUP(VLOOKUP($A116,Sheet!$A$7:$DG$148,'TN01-04'!W$11,0),$H$1:$T$2,2,1)</f>
        <v>4</v>
      </c>
      <c r="X116" s="28">
        <f>HLOOKUP(VLOOKUP($A116,Sheet!$A$7:$DG$148,'TN01-04'!X$11,0),$H$1:$T$2,2,1)</f>
        <v>4</v>
      </c>
      <c r="Y116" s="28">
        <f>HLOOKUP(VLOOKUP($A116,Sheet!$A$7:$DG$148,'TN01-04'!Y$11,0),$H$1:$T$2,2,1)</f>
        <v>4</v>
      </c>
      <c r="Z116" s="28">
        <f>HLOOKUP(VLOOKUP($A116,Sheet!$A$7:$DG$148,'TN01-04'!Z$11,0),$H$1:$T$2,2,1)</f>
        <v>4</v>
      </c>
      <c r="AA116" s="28">
        <f>HLOOKUP(VLOOKUP($A116,Sheet!$A$7:$DG$148,'TN01-04'!AA$11,0),$H$1:$T$2,2,1)</f>
        <v>3.65</v>
      </c>
      <c r="AB116" s="28">
        <f>HLOOKUP(VLOOKUP($A116,Sheet!$A$7:$DG$148,'TN01-04'!AB$11,0),$H$1:$T$2,2,1)</f>
        <v>3</v>
      </c>
      <c r="AC116" s="28">
        <f>HLOOKUP(VLOOKUP($A116,Sheet!$A$7:$DG$148,'TN01-04'!AC$11,0),$H$1:$T$2,2,1)</f>
        <v>3.65</v>
      </c>
      <c r="AD116" s="28">
        <f>HLOOKUP(VLOOKUP($A116,Sheet!$A$7:$DG$148,'TN01-04'!AD$11,0),$H$1:$T$2,2,1)</f>
        <v>2</v>
      </c>
      <c r="AE116" s="28">
        <f>HLOOKUP(VLOOKUP($A116,Sheet!$A$7:$DG$148,'TN01-04'!AE$11,0),$H$1:$T$2,2,1)</f>
        <v>3</v>
      </c>
      <c r="AF116" s="28">
        <f>HLOOKUP(VLOOKUP($A116,Sheet!$A$7:$DG$148,'TN01-04'!AF$11,0),$H$1:$T$2,2,1)</f>
        <v>3.65</v>
      </c>
      <c r="AG116" s="28">
        <f>HLOOKUP(VLOOKUP($A116,Sheet!$A$7:$DG$148,'TN01-04'!AG$11,0),$H$1:$T$2,2,1)</f>
        <v>2.65</v>
      </c>
      <c r="AH116" s="28">
        <f>HLOOKUP(VLOOKUP($A116,Sheet!$A$7:$DG$148,'TN01-04'!AH$11,0),$H$1:$T$2,2,1)</f>
        <v>2.65</v>
      </c>
      <c r="AI116" s="28">
        <f>HLOOKUP(VLOOKUP($A116,Sheet!$A$7:$DG$148,'TN01-04'!AI$11,0),$H$1:$T$2,2,1)</f>
        <v>3</v>
      </c>
      <c r="AJ116" s="28">
        <f>HLOOKUP(VLOOKUP($A116,Sheet!$A$7:$DG$148,'TN01-04'!AJ$11,0),$H$1:$T$2,2,1)</f>
        <v>3.65</v>
      </c>
      <c r="AK116" s="33">
        <f>IF(VLOOKUP($A116,Sheet!$A$7:$DG$148,'TN01-04'!AK$11,0)="","",VLOOKUP($A116,Sheet!$A$7:$DG$148,'TN01-04'!AK$11,0))</f>
        <v>51</v>
      </c>
      <c r="AL116" s="36">
        <f>IF(VLOOKUP($A116,Sheet!$A$7:$DG$148,'TN01-04'!AL$11,0)="","",VLOOKUP($A116,Sheet!$A$7:$DG$148,'TN01-04'!AL$11,0))</f>
        <v>0</v>
      </c>
      <c r="AM116" s="28">
        <f>HLOOKUP(VLOOKUP($A116,Sheet!$A$7:$DG$148,'TN01-04'!AM$11,0),$H$1:$T$2,2,1)</f>
        <v>2</v>
      </c>
      <c r="AN116" s="28">
        <f>HLOOKUP(VLOOKUP($A116,Sheet!$A$7:$DG$148,'TN01-04'!AN$11,0),$H$1:$T$2,2,1)</f>
        <v>2</v>
      </c>
      <c r="AO116" s="28">
        <f>HLOOKUP(VLOOKUP($A116,Sheet!$A$7:$DG$148,'TN01-04'!AO$11,0),$H$1:$T$2,2,1)</f>
        <v>0</v>
      </c>
      <c r="AP116" s="28">
        <f>HLOOKUP(VLOOKUP($A116,Sheet!$A$7:$DG$148,'TN01-04'!AP$11,0),$H$1:$T$2,2,1)</f>
        <v>0</v>
      </c>
      <c r="AQ116" s="28">
        <f>HLOOKUP(VLOOKUP($A116,Sheet!$A$7:$DG$148,'TN01-04'!AQ$11,0),$H$1:$T$2,2,1)</f>
        <v>0</v>
      </c>
      <c r="AR116" s="28">
        <f>HLOOKUP(VLOOKUP($A116,Sheet!$A$7:$DG$148,'TN01-04'!AR$11,0),$H$1:$T$2,2,1)</f>
        <v>0</v>
      </c>
      <c r="AS116" s="28">
        <f>HLOOKUP(VLOOKUP($A116,Sheet!$A$7:$DG$148,'TN01-04'!AS$11,0),$H$1:$T$2,2,1)</f>
        <v>0</v>
      </c>
      <c r="AT116" s="28">
        <f>HLOOKUP(VLOOKUP($A116,Sheet!$A$7:$DG$148,'TN01-04'!AT$11,0),$H$1:$T$2,2,1)</f>
        <v>4</v>
      </c>
      <c r="AU116" s="28">
        <f>HLOOKUP(VLOOKUP($A116,Sheet!$A$7:$DG$148,'TN01-04'!AU$11,0),$H$1:$T$2,2,1)</f>
        <v>0</v>
      </c>
      <c r="AV116" s="28">
        <f>HLOOKUP(VLOOKUP($A116,Sheet!$A$7:$DG$148,'TN01-04'!AV$11,0),$H$1:$T$2,2,1)</f>
        <v>0</v>
      </c>
      <c r="AW116" s="28">
        <f>HLOOKUP(VLOOKUP($A116,Sheet!$A$7:$DG$148,'TN01-04'!AW$11,0),$H$1:$T$2,2,1)</f>
        <v>0</v>
      </c>
      <c r="AX116" s="28">
        <f>HLOOKUP(VLOOKUP($A116,Sheet!$A$7:$DG$148,'TN01-04'!AX$11,0),$H$1:$T$2,2,1)</f>
        <v>0</v>
      </c>
      <c r="AY116" s="28">
        <f>HLOOKUP(VLOOKUP($A116,Sheet!$A$7:$DG$148,'TN01-04'!AY$11,0),$H$1:$T$2,2,1)</f>
        <v>0</v>
      </c>
      <c r="AZ116" s="28">
        <f>HLOOKUP(VLOOKUP($A116,Sheet!$A$7:$DG$148,'TN01-04'!AZ$11,0),$H$1:$T$2,2,1)</f>
        <v>3.65</v>
      </c>
      <c r="BA116" s="28">
        <f>HLOOKUP(VLOOKUP($A116,Sheet!$A$7:$DG$148,'TN01-04'!BA$11,0),$H$1:$T$2,2,1)</f>
        <v>3</v>
      </c>
      <c r="BB116" s="33">
        <f>IF(VLOOKUP($A116,Sheet!$A$7:$DG$148,'TN01-04'!BB$11,0)="","",VLOOKUP($A116,Sheet!$A$7:$DG$148,'TN01-04'!BB$11,0))</f>
        <v>5</v>
      </c>
      <c r="BC116" s="36">
        <f>IF(VLOOKUP($A116,Sheet!$A$7:$DG$148,'TN01-04'!BC$11,0)="","",VLOOKUP($A116,Sheet!$A$7:$DG$148,'TN01-04'!BC$11,0))</f>
        <v>0</v>
      </c>
      <c r="BD116" s="28">
        <f>HLOOKUP(VLOOKUP($A116,Sheet!$A$7:$DG$148,'TN01-04'!BD$11,0),$H$1:$T$2,2,1)</f>
        <v>1.65</v>
      </c>
      <c r="BE116" s="28">
        <f>HLOOKUP(VLOOKUP($A116,Sheet!$A$7:$DG$148,'TN01-04'!BE$11,0),$H$1:$T$2,2,1)</f>
        <v>2</v>
      </c>
      <c r="BF116" s="28">
        <f>HLOOKUP(VLOOKUP($A116,Sheet!$A$7:$DG$148,'TN01-04'!BF$11,0),$H$1:$T$2,2,1)</f>
        <v>3.33</v>
      </c>
      <c r="BG116" s="28">
        <f>HLOOKUP(VLOOKUP($A116,Sheet!$A$7:$DG$148,'TN01-04'!BG$11,0),$H$1:$T$2,2,1)</f>
        <v>3.65</v>
      </c>
      <c r="BH116" s="28">
        <f>HLOOKUP(VLOOKUP($A116,Sheet!$A$7:$DG$148,'TN01-04'!BH$11,0),$H$1:$T$2,2,1)</f>
        <v>4</v>
      </c>
      <c r="BI116" s="28">
        <f>HLOOKUP(VLOOKUP($A116,Sheet!$A$7:$DG$148,'TN01-04'!BI$11,0),$H$1:$T$2,2,1)</f>
        <v>3.65</v>
      </c>
      <c r="BJ116" s="28">
        <f>HLOOKUP(VLOOKUP($A116,Sheet!$A$7:$DG$148,'TN01-04'!BJ$11,0),$H$1:$T$2,2,1)</f>
        <v>4</v>
      </c>
      <c r="BK116" s="28">
        <f>HLOOKUP(VLOOKUP($A116,Sheet!$A$7:$DG$148,'TN01-04'!BK$11,0),$H$1:$T$2,2,1)</f>
        <v>2.65</v>
      </c>
      <c r="BL116" s="28">
        <f>HLOOKUP(VLOOKUP($A116,Sheet!$A$7:$DG$148,'TN01-04'!BL$11,0),$H$1:$T$2,2,1)</f>
        <v>2</v>
      </c>
      <c r="BM116" s="28">
        <f>HLOOKUP(VLOOKUP($A116,Sheet!$A$7:$DG$148,'TN01-04'!BM$11,0),$H$1:$T$2,2,1)</f>
        <v>2.65</v>
      </c>
      <c r="BN116" s="28">
        <f>HLOOKUP(VLOOKUP($A116,Sheet!$A$7:$DG$148,'TN01-04'!BN$11,0),$H$1:$T$2,2,1)</f>
        <v>2</v>
      </c>
      <c r="BO116" s="28">
        <f>HLOOKUP(VLOOKUP($A116,Sheet!$A$7:$DG$148,'TN01-04'!BO$11,0),$H$1:$T$2,2,1)</f>
        <v>2.33</v>
      </c>
      <c r="BP116" s="28">
        <f>HLOOKUP(VLOOKUP($A116,Sheet!$A$7:$DG$148,'TN01-04'!BP$11,0),$H$1:$T$2,2,1)</f>
        <v>2.33</v>
      </c>
      <c r="BQ116" s="28">
        <f>HLOOKUP(VLOOKUP($A116,Sheet!$A$7:$DG$148,'TN01-04'!BQ$11,0),$H$1:$T$2,2,1)</f>
        <v>0</v>
      </c>
      <c r="BR116" s="28">
        <f>HLOOKUP(VLOOKUP($A116,Sheet!$A$7:$DG$148,'TN01-04'!BR$11,0),$H$1:$T$2,2,1)</f>
        <v>4</v>
      </c>
      <c r="BS116" s="28">
        <f>HLOOKUP(VLOOKUP($A116,Sheet!$A$7:$DG$148,'TN01-04'!BS$11,0),$H$1:$T$2,2,1)</f>
        <v>2</v>
      </c>
      <c r="BT116" s="28">
        <f>HLOOKUP(VLOOKUP($A116,Sheet!$A$7:$DG$148,'TN01-04'!BT$11,0),$H$1:$T$2,2,1)</f>
        <v>3</v>
      </c>
      <c r="BU116" s="28">
        <f>HLOOKUP(VLOOKUP($A116,Sheet!$A$7:$DG$148,'TN01-04'!BU$11,0),$H$1:$T$2,2,1)</f>
        <v>3.33</v>
      </c>
      <c r="BV116" s="28">
        <f>HLOOKUP(VLOOKUP($A116,Sheet!$A$7:$DG$148,'TN01-04'!BV$11,0),$H$1:$T$2,2,1)</f>
        <v>3.33</v>
      </c>
      <c r="BW116" s="28">
        <f>HLOOKUP(VLOOKUP($A116,Sheet!$A$7:$DG$148,'TN01-04'!BW$11,0),$H$1:$T$2,2,1)</f>
        <v>3.65</v>
      </c>
      <c r="BX116" s="33">
        <f>IF(VLOOKUP($A116,Sheet!$A$7:$DG$148,'TN01-04'!BX$11,0)="","",VLOOKUP($A116,Sheet!$A$7:$DG$148,'TN01-04'!BX$11,0))</f>
        <v>50</v>
      </c>
      <c r="BY116" s="36">
        <f>IF(VLOOKUP($A116,Sheet!$A$7:$DG$148,'TN01-04'!BY$11,0)="","",VLOOKUP($A116,Sheet!$A$7:$DG$148,'TN01-04'!BY$11,0))</f>
        <v>0</v>
      </c>
      <c r="BZ116" s="28">
        <f>HLOOKUP(VLOOKUP($A116,Sheet!$A$7:$DG$148,'TN01-04'!BZ$11,0),$H$1:$T$2,2,1)</f>
        <v>4</v>
      </c>
      <c r="CA116" s="28">
        <f>HLOOKUP(VLOOKUP($A116,Sheet!$A$7:$DG$148,'TN01-04'!CA$11,0),$H$1:$T$2,2,1)</f>
        <v>0</v>
      </c>
      <c r="CB116" s="28">
        <f>HLOOKUP(VLOOKUP($A116,Sheet!$A$7:$DG$148,'TN01-04'!CB$11,0),$H$1:$T$2,2,1)</f>
        <v>3.33</v>
      </c>
      <c r="CC116" s="28">
        <f>HLOOKUP(VLOOKUP($A116,Sheet!$A$7:$DG$148,'TN01-04'!CC$11,0),$H$1:$T$2,2,1)</f>
        <v>0</v>
      </c>
      <c r="CD116" s="28">
        <f>HLOOKUP(VLOOKUP($A116,Sheet!$A$7:$DG$148,'TN01-04'!CD$11,0),$H$1:$T$2,2,1)</f>
        <v>3.65</v>
      </c>
      <c r="CE116" s="28">
        <f>HLOOKUP(VLOOKUP($A116,Sheet!$A$7:$DG$148,'TN01-04'!CE$11,0),$H$1:$T$2,2,1)</f>
        <v>3.33</v>
      </c>
      <c r="CF116" s="28">
        <f>HLOOKUP(VLOOKUP($A116,Sheet!$A$7:$DG$148,'TN01-04'!CF$11,0),$H$1:$T$2,2,1)</f>
        <v>3</v>
      </c>
      <c r="CG116" s="28">
        <f>HLOOKUP(VLOOKUP($A116,Sheet!$A$7:$DG$148,'TN01-04'!CG$11,0),$H$1:$T$2,2,1)</f>
        <v>4</v>
      </c>
      <c r="CH116" s="28">
        <f>HLOOKUP(VLOOKUP($A116,Sheet!$A$7:$DG$148,'TN01-04'!CH$11,0),$H$1:$T$2,2,1)</f>
        <v>0</v>
      </c>
      <c r="CI116" s="28">
        <f>HLOOKUP(VLOOKUP($A116,Sheet!$A$7:$DG$148,'TN01-04'!CI$11,0),$H$1:$T$2,2,1)</f>
        <v>0</v>
      </c>
      <c r="CJ116" s="28">
        <f>HLOOKUP(VLOOKUP($A116,Sheet!$A$7:$DG$148,'TN01-04'!CJ$11,0),$H$1:$T$2,2,1)</f>
        <v>0</v>
      </c>
      <c r="CK116" s="28">
        <f>HLOOKUP(VLOOKUP($A116,Sheet!$A$7:$DG$148,'TN01-04'!CK$11,0),$H$1:$T$2,2,1)</f>
        <v>3.33</v>
      </c>
      <c r="CL116" s="28">
        <f>HLOOKUP(VLOOKUP($A116,Sheet!$A$7:$DG$148,'TN01-04'!CL$11,0),$H$1:$T$2,2,1)</f>
        <v>0</v>
      </c>
      <c r="CM116" s="28">
        <f>HLOOKUP(VLOOKUP($A116,Sheet!$A$7:$DG$148,'TN01-04'!CM$11,0),$H$1:$T$2,2,1)</f>
        <v>0</v>
      </c>
      <c r="CN116" s="28">
        <f>HLOOKUP(VLOOKUP($A116,Sheet!$A$7:$DG$148,'TN01-04'!CN$11,0),$H$1:$T$2,2,1)</f>
        <v>3.33</v>
      </c>
      <c r="CO116" s="28">
        <f>HLOOKUP(VLOOKUP($A116,Sheet!$A$7:$DG$148,'TN01-04'!CO$11,0),$H$1:$T$2,2,1)</f>
        <v>3.33</v>
      </c>
      <c r="CP116" s="28">
        <f>HLOOKUP(VLOOKUP($A116,Sheet!$A$7:$DG$148,'TN01-04'!CP$11,0),$H$1:$T$2,2,1)</f>
        <v>4</v>
      </c>
      <c r="CQ116" s="28">
        <f>HLOOKUP(VLOOKUP($A116,Sheet!$A$7:$DG$148,'TN01-04'!CQ$11,0),$H$1:$T$2,2,1)</f>
        <v>4</v>
      </c>
      <c r="CR116" s="28">
        <f>HLOOKUP(VLOOKUP($A116,Sheet!$A$7:$DG$148,'TN01-04'!CR$11,0),$H$1:$T$2,2,1)</f>
        <v>4</v>
      </c>
      <c r="CS116" s="33">
        <f>IF(VLOOKUP($A116,Sheet!$A$7:$DG$148,'TN01-04'!CS$11,0)="","",VLOOKUP($A116,Sheet!$A$7:$DG$148,'TN01-04'!CS$11,0))</f>
        <v>27</v>
      </c>
      <c r="CT116" s="36">
        <f>IF(VLOOKUP($A116,Sheet!$A$7:$DG$148,'TN01-04'!CT$11,0)="","",VLOOKUP($A116,Sheet!$A$7:$DG$148,'TN01-04'!CT$11,0))</f>
        <v>0</v>
      </c>
      <c r="CU116" s="38">
        <f t="shared" si="11"/>
        <v>128</v>
      </c>
      <c r="CV116" s="38">
        <f t="shared" si="11"/>
        <v>0</v>
      </c>
      <c r="CW116" s="38">
        <f t="shared" si="12"/>
        <v>0</v>
      </c>
      <c r="CX116" s="38">
        <f t="shared" si="13"/>
        <v>128</v>
      </c>
      <c r="CY116" s="38">
        <f t="shared" si="14"/>
        <v>3.25</v>
      </c>
      <c r="CZ116" s="38"/>
      <c r="DA116" s="28">
        <f>HLOOKUP(VLOOKUP($A116,Sheet!$A$7:$DG$148,'TN01-04'!DA$11,0),$H$1:$T$2,2,1)</f>
        <v>0</v>
      </c>
      <c r="DB116" s="28">
        <f>HLOOKUP(VLOOKUP($A116,Sheet!$A$7:$DG$148,'TN01-04'!DB$11,0),$H$1:$T$2,2,1)</f>
        <v>0</v>
      </c>
      <c r="DC116" s="28">
        <f>HLOOKUP(VLOOKUP($A116,Sheet!$A$7:$DG$148,'TN01-04'!DC$11,0),$H$1:$T$2,2,1)</f>
        <v>0</v>
      </c>
      <c r="DD116" s="28">
        <f>HLOOKUP(VLOOKUP($A116,Sheet!$A$7:$DG$148,'TN01-04'!DD$11,0),$H$1:$T$2,2,1)</f>
        <v>3.65</v>
      </c>
      <c r="DE116" s="38"/>
      <c r="DF116" s="38">
        <f t="shared" si="15"/>
        <v>3.65</v>
      </c>
      <c r="DG116" s="38"/>
      <c r="DH116" s="33">
        <f>IF(VLOOKUP($A116,Sheet!$A$7:$DG$148,'TN01-04'!DH$11,0)="","",VLOOKUP($A116,Sheet!$A$7:$DG$148,'TN01-04'!DH$11,0))</f>
        <v>5</v>
      </c>
      <c r="DI116" s="36">
        <f>IF(VLOOKUP($A116,Sheet!$A$7:$DG$148,'TN01-04'!DI$11,0)="","",VLOOKUP($A116,Sheet!$A$7:$DG$148,'TN01-04'!DI$11,0))</f>
        <v>0</v>
      </c>
      <c r="DJ116" s="38">
        <f t="shared" si="16"/>
        <v>133</v>
      </c>
      <c r="DK116" s="38">
        <f t="shared" si="17"/>
        <v>0</v>
      </c>
      <c r="DL116" s="38">
        <f t="shared" si="18"/>
        <v>3.26</v>
      </c>
      <c r="DM116" s="38"/>
      <c r="DN116" s="33">
        <f>IF(VLOOKUP($A116,Sheet!$A$7:$DG$148,'TN01-04'!DN$11,0)="","",VLOOKUP($A116,Sheet!$A$7:$DG$148,'TN01-04'!DN$11,0))</f>
        <v>138</v>
      </c>
      <c r="DO116" s="36">
        <f>IF(VLOOKUP($A116,Sheet!$A$7:$DG$148,'TN01-04'!DO$11,0)="","",VLOOKUP($A116,Sheet!$A$7:$DG$148,'TN01-04'!DO$11,0))</f>
        <v>0</v>
      </c>
      <c r="DP116" s="28">
        <f>IF(VLOOKUP($A116,Sheet!$A$7:$DG$148,'TN01-04'!DP$11,0)="","",VLOOKUP($A116,Sheet!$A$7:$DG$148,'TN01-04'!DP$11,0))</f>
        <v>137</v>
      </c>
      <c r="DQ116" s="28">
        <f>IF(VLOOKUP($A116,Sheet!$A$7:$DG$148,'TN01-04'!DQ$11,0)="","",VLOOKUP($A116,Sheet!$A$7:$DG$148,'TN01-04'!DQ$11,0))</f>
        <v>138</v>
      </c>
      <c r="DR116" s="28">
        <f>IF(VLOOKUP($A116,Sheet!$A$7:$DG$148,'TN01-04'!DR$11,0)="","",VLOOKUP($A116,Sheet!$A$7:$DG$148,'TN01-04'!DR$11,0))</f>
        <v>7.65</v>
      </c>
      <c r="DS116" s="28">
        <f>IF(VLOOKUP($A116,Sheet!$A$7:$DG$148,'TN01-04'!DS$11,0)="","",VLOOKUP($A116,Sheet!$A$7:$DG$148,'TN01-04'!DS$11,0))</f>
        <v>3.26</v>
      </c>
      <c r="DT116" s="28" t="str">
        <f>IF(VLOOKUP($A116,Sheet!$A$7:$DG$148,'TN01-04'!DT$11,0)="","",VLOOKUP($A116,Sheet!$A$7:$DG$148,'TN01-04'!DT$11,0))</f>
        <v/>
      </c>
      <c r="DU116" s="42">
        <f t="shared" si="19"/>
        <v>0</v>
      </c>
    </row>
    <row r="117" spans="1:125" ht="15.95" customHeight="1" x14ac:dyDescent="0.2">
      <c r="A117" s="25">
        <v>2221724218</v>
      </c>
      <c r="B117" s="26" t="s">
        <v>14</v>
      </c>
      <c r="C117" s="26" t="s">
        <v>96</v>
      </c>
      <c r="D117" s="26" t="s">
        <v>172</v>
      </c>
      <c r="E117" s="27">
        <v>35813</v>
      </c>
      <c r="F117" s="26" t="s">
        <v>210</v>
      </c>
      <c r="G117" s="26" t="s">
        <v>212</v>
      </c>
      <c r="H117" s="28">
        <f>HLOOKUP(VLOOKUP($A117,Sheet!$A$7:$DG$148,'TN01-04'!H$11,0),$H$1:$T$2,2,1)</f>
        <v>3</v>
      </c>
      <c r="I117" s="28">
        <f>HLOOKUP(VLOOKUP($A117,Sheet!$A$7:$DG$148,'TN01-04'!I$11,0),$H$1:$T$2,2,1)</f>
        <v>3</v>
      </c>
      <c r="J117" s="28">
        <f>HLOOKUP(VLOOKUP($A117,Sheet!$A$7:$DG$148,'TN01-04'!J$11,0),$H$1:$T$2,2,1)</f>
        <v>3.65</v>
      </c>
      <c r="K117" s="28">
        <f>HLOOKUP(VLOOKUP($A117,Sheet!$A$7:$DG$148,'TN01-04'!K$11,0),$H$1:$T$2,2,1)</f>
        <v>2.65</v>
      </c>
      <c r="L117" s="28">
        <f>HLOOKUP(VLOOKUP($A117,Sheet!$A$7:$DG$148,'TN01-04'!L$11,0),$H$1:$T$2,2,1)</f>
        <v>1</v>
      </c>
      <c r="M117" s="28">
        <f>HLOOKUP(VLOOKUP($A117,Sheet!$A$7:$DG$148,'TN01-04'!M$11,0),$H$1:$T$2,2,1)</f>
        <v>3</v>
      </c>
      <c r="N117" s="28">
        <f>HLOOKUP(VLOOKUP($A117,Sheet!$A$7:$DG$148,'TN01-04'!N$11,0),$H$1:$T$2,2,1)</f>
        <v>3</v>
      </c>
      <c r="O117" s="28">
        <f>HLOOKUP(VLOOKUP($A117,Sheet!$A$7:$DG$148,'TN01-04'!O$11,0),$H$1:$T$2,2,1)</f>
        <v>0</v>
      </c>
      <c r="P117" s="28">
        <f>HLOOKUP(VLOOKUP($A117,Sheet!$A$7:$DG$148,'TN01-04'!P$11,0),$H$1:$T$2,2,1)</f>
        <v>1.65</v>
      </c>
      <c r="Q117" s="28">
        <f>HLOOKUP(VLOOKUP($A117,Sheet!$A$7:$DG$148,'TN01-04'!Q$11,0),$H$1:$T$2,2,1)</f>
        <v>0</v>
      </c>
      <c r="R117" s="28">
        <f>HLOOKUP(VLOOKUP($A117,Sheet!$A$7:$DG$148,'TN01-04'!R$11,0),$H$1:$T$2,2,1)</f>
        <v>0</v>
      </c>
      <c r="S117" s="28">
        <f>HLOOKUP(VLOOKUP($A117,Sheet!$A$7:$DG$148,'TN01-04'!S$11,0),$H$1:$T$2,2,1)</f>
        <v>0</v>
      </c>
      <c r="T117" s="28">
        <f>HLOOKUP(VLOOKUP($A117,Sheet!$A$7:$DG$148,'TN01-04'!T$11,0),$H$1:$T$2,2,1)</f>
        <v>0</v>
      </c>
      <c r="U117" s="28">
        <f>HLOOKUP(VLOOKUP($A117,Sheet!$A$7:$DG$148,'TN01-04'!U$11,0),$H$1:$T$2,2,1)</f>
        <v>2.65</v>
      </c>
      <c r="V117" s="28">
        <f>HLOOKUP(VLOOKUP($A117,Sheet!$A$7:$DG$148,'TN01-04'!V$11,0),$H$1:$T$2,2,1)</f>
        <v>2.33</v>
      </c>
      <c r="W117" s="28">
        <f>HLOOKUP(VLOOKUP($A117,Sheet!$A$7:$DG$148,'TN01-04'!W$11,0),$H$1:$T$2,2,1)</f>
        <v>2.65</v>
      </c>
      <c r="X117" s="28">
        <f>HLOOKUP(VLOOKUP($A117,Sheet!$A$7:$DG$148,'TN01-04'!X$11,0),$H$1:$T$2,2,1)</f>
        <v>4</v>
      </c>
      <c r="Y117" s="28">
        <f>HLOOKUP(VLOOKUP($A117,Sheet!$A$7:$DG$148,'TN01-04'!Y$11,0),$H$1:$T$2,2,1)</f>
        <v>1.65</v>
      </c>
      <c r="Z117" s="28">
        <f>HLOOKUP(VLOOKUP($A117,Sheet!$A$7:$DG$148,'TN01-04'!Z$11,0),$H$1:$T$2,2,1)</f>
        <v>2.33</v>
      </c>
      <c r="AA117" s="28">
        <f>HLOOKUP(VLOOKUP($A117,Sheet!$A$7:$DG$148,'TN01-04'!AA$11,0),$H$1:$T$2,2,1)</f>
        <v>1</v>
      </c>
      <c r="AB117" s="28">
        <f>HLOOKUP(VLOOKUP($A117,Sheet!$A$7:$DG$148,'TN01-04'!AB$11,0),$H$1:$T$2,2,1)</f>
        <v>2</v>
      </c>
      <c r="AC117" s="28">
        <f>HLOOKUP(VLOOKUP($A117,Sheet!$A$7:$DG$148,'TN01-04'!AC$11,0),$H$1:$T$2,2,1)</f>
        <v>1.65</v>
      </c>
      <c r="AD117" s="28">
        <f>HLOOKUP(VLOOKUP($A117,Sheet!$A$7:$DG$148,'TN01-04'!AD$11,0),$H$1:$T$2,2,1)</f>
        <v>2</v>
      </c>
      <c r="AE117" s="28">
        <f>HLOOKUP(VLOOKUP($A117,Sheet!$A$7:$DG$148,'TN01-04'!AE$11,0),$H$1:$T$2,2,1)</f>
        <v>2.65</v>
      </c>
      <c r="AF117" s="28">
        <f>HLOOKUP(VLOOKUP($A117,Sheet!$A$7:$DG$148,'TN01-04'!AF$11,0),$H$1:$T$2,2,1)</f>
        <v>3</v>
      </c>
      <c r="AG117" s="28">
        <f>HLOOKUP(VLOOKUP($A117,Sheet!$A$7:$DG$148,'TN01-04'!AG$11,0),$H$1:$T$2,2,1)</f>
        <v>1.65</v>
      </c>
      <c r="AH117" s="28">
        <f>HLOOKUP(VLOOKUP($A117,Sheet!$A$7:$DG$148,'TN01-04'!AH$11,0),$H$1:$T$2,2,1)</f>
        <v>2</v>
      </c>
      <c r="AI117" s="28">
        <f>HLOOKUP(VLOOKUP($A117,Sheet!$A$7:$DG$148,'TN01-04'!AI$11,0),$H$1:$T$2,2,1)</f>
        <v>2.65</v>
      </c>
      <c r="AJ117" s="28">
        <f>HLOOKUP(VLOOKUP($A117,Sheet!$A$7:$DG$148,'TN01-04'!AJ$11,0),$H$1:$T$2,2,1)</f>
        <v>2</v>
      </c>
      <c r="AK117" s="33">
        <f>IF(VLOOKUP($A117,Sheet!$A$7:$DG$148,'TN01-04'!AK$11,0)="","",VLOOKUP($A117,Sheet!$A$7:$DG$148,'TN01-04'!AK$11,0))</f>
        <v>51</v>
      </c>
      <c r="AL117" s="36">
        <f>IF(VLOOKUP($A117,Sheet!$A$7:$DG$148,'TN01-04'!AL$11,0)="","",VLOOKUP($A117,Sheet!$A$7:$DG$148,'TN01-04'!AL$11,0))</f>
        <v>0</v>
      </c>
      <c r="AM117" s="28">
        <f>HLOOKUP(VLOOKUP($A117,Sheet!$A$7:$DG$148,'TN01-04'!AM$11,0),$H$1:$T$2,2,1)</f>
        <v>3</v>
      </c>
      <c r="AN117" s="28">
        <f>HLOOKUP(VLOOKUP($A117,Sheet!$A$7:$DG$148,'TN01-04'!AN$11,0),$H$1:$T$2,2,1)</f>
        <v>2.65</v>
      </c>
      <c r="AO117" s="28">
        <f>HLOOKUP(VLOOKUP($A117,Sheet!$A$7:$DG$148,'TN01-04'!AO$11,0),$H$1:$T$2,2,1)</f>
        <v>0</v>
      </c>
      <c r="AP117" s="28">
        <f>HLOOKUP(VLOOKUP($A117,Sheet!$A$7:$DG$148,'TN01-04'!AP$11,0),$H$1:$T$2,2,1)</f>
        <v>3.33</v>
      </c>
      <c r="AQ117" s="28">
        <f>HLOOKUP(VLOOKUP($A117,Sheet!$A$7:$DG$148,'TN01-04'!AQ$11,0),$H$1:$T$2,2,1)</f>
        <v>0</v>
      </c>
      <c r="AR117" s="28">
        <f>HLOOKUP(VLOOKUP($A117,Sheet!$A$7:$DG$148,'TN01-04'!AR$11,0),$H$1:$T$2,2,1)</f>
        <v>0</v>
      </c>
      <c r="AS117" s="28">
        <f>HLOOKUP(VLOOKUP($A117,Sheet!$A$7:$DG$148,'TN01-04'!AS$11,0),$H$1:$T$2,2,1)</f>
        <v>0</v>
      </c>
      <c r="AT117" s="28">
        <f>HLOOKUP(VLOOKUP($A117,Sheet!$A$7:$DG$148,'TN01-04'!AT$11,0),$H$1:$T$2,2,1)</f>
        <v>0</v>
      </c>
      <c r="AU117" s="28">
        <f>HLOOKUP(VLOOKUP($A117,Sheet!$A$7:$DG$148,'TN01-04'!AU$11,0),$H$1:$T$2,2,1)</f>
        <v>2.33</v>
      </c>
      <c r="AV117" s="28">
        <f>HLOOKUP(VLOOKUP($A117,Sheet!$A$7:$DG$148,'TN01-04'!AV$11,0),$H$1:$T$2,2,1)</f>
        <v>0</v>
      </c>
      <c r="AW117" s="28">
        <f>HLOOKUP(VLOOKUP($A117,Sheet!$A$7:$DG$148,'TN01-04'!AW$11,0),$H$1:$T$2,2,1)</f>
        <v>0</v>
      </c>
      <c r="AX117" s="28">
        <f>HLOOKUP(VLOOKUP($A117,Sheet!$A$7:$DG$148,'TN01-04'!AX$11,0),$H$1:$T$2,2,1)</f>
        <v>0</v>
      </c>
      <c r="AY117" s="28">
        <f>HLOOKUP(VLOOKUP($A117,Sheet!$A$7:$DG$148,'TN01-04'!AY$11,0),$H$1:$T$2,2,1)</f>
        <v>0</v>
      </c>
      <c r="AZ117" s="28">
        <f>HLOOKUP(VLOOKUP($A117,Sheet!$A$7:$DG$148,'TN01-04'!AZ$11,0),$H$1:$T$2,2,1)</f>
        <v>0</v>
      </c>
      <c r="BA117" s="28">
        <f>HLOOKUP(VLOOKUP($A117,Sheet!$A$7:$DG$148,'TN01-04'!BA$11,0),$H$1:$T$2,2,1)</f>
        <v>1.65</v>
      </c>
      <c r="BB117" s="33">
        <f>IF(VLOOKUP($A117,Sheet!$A$7:$DG$148,'TN01-04'!BB$11,0)="","",VLOOKUP($A117,Sheet!$A$7:$DG$148,'TN01-04'!BB$11,0))</f>
        <v>5</v>
      </c>
      <c r="BC117" s="36">
        <f>IF(VLOOKUP($A117,Sheet!$A$7:$DG$148,'TN01-04'!BC$11,0)="","",VLOOKUP($A117,Sheet!$A$7:$DG$148,'TN01-04'!BC$11,0))</f>
        <v>0</v>
      </c>
      <c r="BD117" s="28">
        <f>HLOOKUP(VLOOKUP($A117,Sheet!$A$7:$DG$148,'TN01-04'!BD$11,0),$H$1:$T$2,2,1)</f>
        <v>1.65</v>
      </c>
      <c r="BE117" s="28">
        <f>HLOOKUP(VLOOKUP($A117,Sheet!$A$7:$DG$148,'TN01-04'!BE$11,0),$H$1:$T$2,2,1)</f>
        <v>1.65</v>
      </c>
      <c r="BF117" s="28">
        <f>HLOOKUP(VLOOKUP($A117,Sheet!$A$7:$DG$148,'TN01-04'!BF$11,0),$H$1:$T$2,2,1)</f>
        <v>3.65</v>
      </c>
      <c r="BG117" s="28">
        <f>HLOOKUP(VLOOKUP($A117,Sheet!$A$7:$DG$148,'TN01-04'!BG$11,0),$H$1:$T$2,2,1)</f>
        <v>2</v>
      </c>
      <c r="BH117" s="28">
        <f>HLOOKUP(VLOOKUP($A117,Sheet!$A$7:$DG$148,'TN01-04'!BH$11,0),$H$1:$T$2,2,1)</f>
        <v>1.65</v>
      </c>
      <c r="BI117" s="28">
        <f>HLOOKUP(VLOOKUP($A117,Sheet!$A$7:$DG$148,'TN01-04'!BI$11,0),$H$1:$T$2,2,1)</f>
        <v>3</v>
      </c>
      <c r="BJ117" s="28">
        <f>HLOOKUP(VLOOKUP($A117,Sheet!$A$7:$DG$148,'TN01-04'!BJ$11,0),$H$1:$T$2,2,1)</f>
        <v>3.65</v>
      </c>
      <c r="BK117" s="28">
        <f>HLOOKUP(VLOOKUP($A117,Sheet!$A$7:$DG$148,'TN01-04'!BK$11,0),$H$1:$T$2,2,1)</f>
        <v>1.65</v>
      </c>
      <c r="BL117" s="28">
        <f>HLOOKUP(VLOOKUP($A117,Sheet!$A$7:$DG$148,'TN01-04'!BL$11,0),$H$1:$T$2,2,1)</f>
        <v>3</v>
      </c>
      <c r="BM117" s="28">
        <f>HLOOKUP(VLOOKUP($A117,Sheet!$A$7:$DG$148,'TN01-04'!BM$11,0),$H$1:$T$2,2,1)</f>
        <v>3</v>
      </c>
      <c r="BN117" s="28">
        <f>HLOOKUP(VLOOKUP($A117,Sheet!$A$7:$DG$148,'TN01-04'!BN$11,0),$H$1:$T$2,2,1)</f>
        <v>1.65</v>
      </c>
      <c r="BO117" s="28">
        <f>HLOOKUP(VLOOKUP($A117,Sheet!$A$7:$DG$148,'TN01-04'!BO$11,0),$H$1:$T$2,2,1)</f>
        <v>1.65</v>
      </c>
      <c r="BP117" s="28">
        <f>HLOOKUP(VLOOKUP($A117,Sheet!$A$7:$DG$148,'TN01-04'!BP$11,0),$H$1:$T$2,2,1)</f>
        <v>2.33</v>
      </c>
      <c r="BQ117" s="28">
        <f>HLOOKUP(VLOOKUP($A117,Sheet!$A$7:$DG$148,'TN01-04'!BQ$11,0),$H$1:$T$2,2,1)</f>
        <v>0</v>
      </c>
      <c r="BR117" s="28">
        <f>HLOOKUP(VLOOKUP($A117,Sheet!$A$7:$DG$148,'TN01-04'!BR$11,0),$H$1:$T$2,2,1)</f>
        <v>1</v>
      </c>
      <c r="BS117" s="28">
        <f>HLOOKUP(VLOOKUP($A117,Sheet!$A$7:$DG$148,'TN01-04'!BS$11,0),$H$1:$T$2,2,1)</f>
        <v>1</v>
      </c>
      <c r="BT117" s="28">
        <f>HLOOKUP(VLOOKUP($A117,Sheet!$A$7:$DG$148,'TN01-04'!BT$11,0),$H$1:$T$2,2,1)</f>
        <v>1</v>
      </c>
      <c r="BU117" s="28">
        <f>HLOOKUP(VLOOKUP($A117,Sheet!$A$7:$DG$148,'TN01-04'!BU$11,0),$H$1:$T$2,2,1)</f>
        <v>3.33</v>
      </c>
      <c r="BV117" s="28">
        <f>HLOOKUP(VLOOKUP($A117,Sheet!$A$7:$DG$148,'TN01-04'!BV$11,0),$H$1:$T$2,2,1)</f>
        <v>4</v>
      </c>
      <c r="BW117" s="28">
        <f>HLOOKUP(VLOOKUP($A117,Sheet!$A$7:$DG$148,'TN01-04'!BW$11,0),$H$1:$T$2,2,1)</f>
        <v>3</v>
      </c>
      <c r="BX117" s="33">
        <f>IF(VLOOKUP($A117,Sheet!$A$7:$DG$148,'TN01-04'!BX$11,0)="","",VLOOKUP($A117,Sheet!$A$7:$DG$148,'TN01-04'!BX$11,0))</f>
        <v>50</v>
      </c>
      <c r="BY117" s="36">
        <f>IF(VLOOKUP($A117,Sheet!$A$7:$DG$148,'TN01-04'!BY$11,0)="","",VLOOKUP($A117,Sheet!$A$7:$DG$148,'TN01-04'!BY$11,0))</f>
        <v>0</v>
      </c>
      <c r="BZ117" s="28">
        <f>HLOOKUP(VLOOKUP($A117,Sheet!$A$7:$DG$148,'TN01-04'!BZ$11,0),$H$1:$T$2,2,1)</f>
        <v>4</v>
      </c>
      <c r="CA117" s="28">
        <f>HLOOKUP(VLOOKUP($A117,Sheet!$A$7:$DG$148,'TN01-04'!CA$11,0),$H$1:$T$2,2,1)</f>
        <v>0</v>
      </c>
      <c r="CB117" s="28">
        <f>HLOOKUP(VLOOKUP($A117,Sheet!$A$7:$DG$148,'TN01-04'!CB$11,0),$H$1:$T$2,2,1)</f>
        <v>3.65</v>
      </c>
      <c r="CC117" s="28">
        <f>HLOOKUP(VLOOKUP($A117,Sheet!$A$7:$DG$148,'TN01-04'!CC$11,0),$H$1:$T$2,2,1)</f>
        <v>0</v>
      </c>
      <c r="CD117" s="28">
        <f>HLOOKUP(VLOOKUP($A117,Sheet!$A$7:$DG$148,'TN01-04'!CD$11,0),$H$1:$T$2,2,1)</f>
        <v>2.65</v>
      </c>
      <c r="CE117" s="28">
        <f>HLOOKUP(VLOOKUP($A117,Sheet!$A$7:$DG$148,'TN01-04'!CE$11,0),$H$1:$T$2,2,1)</f>
        <v>2</v>
      </c>
      <c r="CF117" s="28">
        <f>HLOOKUP(VLOOKUP($A117,Sheet!$A$7:$DG$148,'TN01-04'!CF$11,0),$H$1:$T$2,2,1)</f>
        <v>2.65</v>
      </c>
      <c r="CG117" s="28">
        <f>HLOOKUP(VLOOKUP($A117,Sheet!$A$7:$DG$148,'TN01-04'!CG$11,0),$H$1:$T$2,2,1)</f>
        <v>1.65</v>
      </c>
      <c r="CH117" s="28">
        <f>HLOOKUP(VLOOKUP($A117,Sheet!$A$7:$DG$148,'TN01-04'!CH$11,0),$H$1:$T$2,2,1)</f>
        <v>0</v>
      </c>
      <c r="CI117" s="28">
        <f>HLOOKUP(VLOOKUP($A117,Sheet!$A$7:$DG$148,'TN01-04'!CI$11,0),$H$1:$T$2,2,1)</f>
        <v>3</v>
      </c>
      <c r="CJ117" s="28">
        <f>HLOOKUP(VLOOKUP($A117,Sheet!$A$7:$DG$148,'TN01-04'!CJ$11,0),$H$1:$T$2,2,1)</f>
        <v>0</v>
      </c>
      <c r="CK117" s="28">
        <f>HLOOKUP(VLOOKUP($A117,Sheet!$A$7:$DG$148,'TN01-04'!CK$11,0),$H$1:$T$2,2,1)</f>
        <v>0</v>
      </c>
      <c r="CL117" s="28">
        <f>HLOOKUP(VLOOKUP($A117,Sheet!$A$7:$DG$148,'TN01-04'!CL$11,0),$H$1:$T$2,2,1)</f>
        <v>0</v>
      </c>
      <c r="CM117" s="28">
        <f>HLOOKUP(VLOOKUP($A117,Sheet!$A$7:$DG$148,'TN01-04'!CM$11,0),$H$1:$T$2,2,1)</f>
        <v>0</v>
      </c>
      <c r="CN117" s="28">
        <f>HLOOKUP(VLOOKUP($A117,Sheet!$A$7:$DG$148,'TN01-04'!CN$11,0),$H$1:$T$2,2,1)</f>
        <v>1</v>
      </c>
      <c r="CO117" s="28">
        <f>HLOOKUP(VLOOKUP($A117,Sheet!$A$7:$DG$148,'TN01-04'!CO$11,0),$H$1:$T$2,2,1)</f>
        <v>3</v>
      </c>
      <c r="CP117" s="28">
        <f>HLOOKUP(VLOOKUP($A117,Sheet!$A$7:$DG$148,'TN01-04'!CP$11,0),$H$1:$T$2,2,1)</f>
        <v>3</v>
      </c>
      <c r="CQ117" s="28">
        <f>HLOOKUP(VLOOKUP($A117,Sheet!$A$7:$DG$148,'TN01-04'!CQ$11,0),$H$1:$T$2,2,1)</f>
        <v>3.33</v>
      </c>
      <c r="CR117" s="28">
        <f>HLOOKUP(VLOOKUP($A117,Sheet!$A$7:$DG$148,'TN01-04'!CR$11,0),$H$1:$T$2,2,1)</f>
        <v>3.33</v>
      </c>
      <c r="CS117" s="33">
        <f>IF(VLOOKUP($A117,Sheet!$A$7:$DG$148,'TN01-04'!CS$11,0)="","",VLOOKUP($A117,Sheet!$A$7:$DG$148,'TN01-04'!CS$11,0))</f>
        <v>27</v>
      </c>
      <c r="CT117" s="36">
        <f>IF(VLOOKUP($A117,Sheet!$A$7:$DG$148,'TN01-04'!CT$11,0)="","",VLOOKUP($A117,Sheet!$A$7:$DG$148,'TN01-04'!CT$11,0))</f>
        <v>0</v>
      </c>
      <c r="CU117" s="38">
        <f t="shared" si="11"/>
        <v>128</v>
      </c>
      <c r="CV117" s="38">
        <f t="shared" si="11"/>
        <v>0</v>
      </c>
      <c r="CW117" s="38">
        <f t="shared" si="12"/>
        <v>0</v>
      </c>
      <c r="CX117" s="38">
        <f t="shared" si="13"/>
        <v>128</v>
      </c>
      <c r="CY117" s="38">
        <f t="shared" si="14"/>
        <v>2.35</v>
      </c>
      <c r="CZ117" s="38"/>
      <c r="DA117" s="28">
        <f>HLOOKUP(VLOOKUP($A117,Sheet!$A$7:$DG$148,'TN01-04'!DA$11,0),$H$1:$T$2,2,1)</f>
        <v>0</v>
      </c>
      <c r="DB117" s="28">
        <f>HLOOKUP(VLOOKUP($A117,Sheet!$A$7:$DG$148,'TN01-04'!DB$11,0),$H$1:$T$2,2,1)</f>
        <v>0</v>
      </c>
      <c r="DC117" s="28">
        <f>HLOOKUP(VLOOKUP($A117,Sheet!$A$7:$DG$148,'TN01-04'!DC$11,0),$H$1:$T$2,2,1)</f>
        <v>2.65</v>
      </c>
      <c r="DD117" s="28">
        <f>HLOOKUP(VLOOKUP($A117,Sheet!$A$7:$DG$148,'TN01-04'!DD$11,0),$H$1:$T$2,2,1)</f>
        <v>0</v>
      </c>
      <c r="DE117" s="38"/>
      <c r="DF117" s="38">
        <f t="shared" si="15"/>
        <v>2.65</v>
      </c>
      <c r="DG117" s="38"/>
      <c r="DH117" s="33">
        <f>IF(VLOOKUP($A117,Sheet!$A$7:$DG$148,'TN01-04'!DH$11,0)="","",VLOOKUP($A117,Sheet!$A$7:$DG$148,'TN01-04'!DH$11,0))</f>
        <v>5</v>
      </c>
      <c r="DI117" s="36">
        <f>IF(VLOOKUP($A117,Sheet!$A$7:$DG$148,'TN01-04'!DI$11,0)="","",VLOOKUP($A117,Sheet!$A$7:$DG$148,'TN01-04'!DI$11,0))</f>
        <v>0</v>
      </c>
      <c r="DJ117" s="38">
        <f t="shared" si="16"/>
        <v>133</v>
      </c>
      <c r="DK117" s="38">
        <f t="shared" si="17"/>
        <v>0</v>
      </c>
      <c r="DL117" s="38">
        <f t="shared" si="18"/>
        <v>2.36</v>
      </c>
      <c r="DM117" s="38"/>
      <c r="DN117" s="33">
        <f>IF(VLOOKUP($A117,Sheet!$A$7:$DG$148,'TN01-04'!DN$11,0)="","",VLOOKUP($A117,Sheet!$A$7:$DG$148,'TN01-04'!DN$11,0))</f>
        <v>138</v>
      </c>
      <c r="DO117" s="36">
        <f>IF(VLOOKUP($A117,Sheet!$A$7:$DG$148,'TN01-04'!DO$11,0)="","",VLOOKUP($A117,Sheet!$A$7:$DG$148,'TN01-04'!DO$11,0))</f>
        <v>0</v>
      </c>
      <c r="DP117" s="28">
        <f>IF(VLOOKUP($A117,Sheet!$A$7:$DG$148,'TN01-04'!DP$11,0)="","",VLOOKUP($A117,Sheet!$A$7:$DG$148,'TN01-04'!DP$11,0))</f>
        <v>137</v>
      </c>
      <c r="DQ117" s="28">
        <f>IF(VLOOKUP($A117,Sheet!$A$7:$DG$148,'TN01-04'!DQ$11,0)="","",VLOOKUP($A117,Sheet!$A$7:$DG$148,'TN01-04'!DQ$11,0))</f>
        <v>138</v>
      </c>
      <c r="DR117" s="28">
        <f>IF(VLOOKUP($A117,Sheet!$A$7:$DG$148,'TN01-04'!DR$11,0)="","",VLOOKUP($A117,Sheet!$A$7:$DG$148,'TN01-04'!DR$11,0))</f>
        <v>6.23</v>
      </c>
      <c r="DS117" s="28">
        <f>IF(VLOOKUP($A117,Sheet!$A$7:$DG$148,'TN01-04'!DS$11,0)="","",VLOOKUP($A117,Sheet!$A$7:$DG$148,'TN01-04'!DS$11,0))</f>
        <v>2.36</v>
      </c>
      <c r="DT117" s="28" t="str">
        <f>IF(VLOOKUP($A117,Sheet!$A$7:$DG$148,'TN01-04'!DT$11,0)="","",VLOOKUP($A117,Sheet!$A$7:$DG$148,'TN01-04'!DT$11,0))</f>
        <v/>
      </c>
      <c r="DU117" s="42">
        <f t="shared" si="19"/>
        <v>0</v>
      </c>
    </row>
    <row r="118" spans="1:125" ht="15.95" customHeight="1" x14ac:dyDescent="0.2">
      <c r="A118" s="25">
        <v>2221724198</v>
      </c>
      <c r="B118" s="26" t="s">
        <v>14</v>
      </c>
      <c r="C118" s="26" t="s">
        <v>20</v>
      </c>
      <c r="D118" s="26" t="s">
        <v>81</v>
      </c>
      <c r="E118" s="27">
        <v>36059</v>
      </c>
      <c r="F118" s="26" t="s">
        <v>210</v>
      </c>
      <c r="G118" s="26" t="s">
        <v>212</v>
      </c>
      <c r="H118" s="28">
        <f>HLOOKUP(VLOOKUP($A118,Sheet!$A$7:$DG$148,'TN01-04'!H$11,0),$H$1:$T$2,2,1)</f>
        <v>3</v>
      </c>
      <c r="I118" s="28">
        <f>HLOOKUP(VLOOKUP($A118,Sheet!$A$7:$DG$148,'TN01-04'!I$11,0),$H$1:$T$2,2,1)</f>
        <v>2.33</v>
      </c>
      <c r="J118" s="28">
        <f>HLOOKUP(VLOOKUP($A118,Sheet!$A$7:$DG$148,'TN01-04'!J$11,0),$H$1:$T$2,2,1)</f>
        <v>2</v>
      </c>
      <c r="K118" s="28">
        <f>HLOOKUP(VLOOKUP($A118,Sheet!$A$7:$DG$148,'TN01-04'!K$11,0),$H$1:$T$2,2,1)</f>
        <v>2.65</v>
      </c>
      <c r="L118" s="28">
        <f>HLOOKUP(VLOOKUP($A118,Sheet!$A$7:$DG$148,'TN01-04'!L$11,0),$H$1:$T$2,2,1)</f>
        <v>1.65</v>
      </c>
      <c r="M118" s="28">
        <f>HLOOKUP(VLOOKUP($A118,Sheet!$A$7:$DG$148,'TN01-04'!M$11,0),$H$1:$T$2,2,1)</f>
        <v>1.65</v>
      </c>
      <c r="N118" s="28">
        <f>HLOOKUP(VLOOKUP($A118,Sheet!$A$7:$DG$148,'TN01-04'!N$11,0),$H$1:$T$2,2,1)</f>
        <v>3.33</v>
      </c>
      <c r="O118" s="28">
        <f>HLOOKUP(VLOOKUP($A118,Sheet!$A$7:$DG$148,'TN01-04'!O$11,0),$H$1:$T$2,2,1)</f>
        <v>0</v>
      </c>
      <c r="P118" s="28">
        <f>HLOOKUP(VLOOKUP($A118,Sheet!$A$7:$DG$148,'TN01-04'!P$11,0),$H$1:$T$2,2,1)</f>
        <v>2.33</v>
      </c>
      <c r="Q118" s="28">
        <f>HLOOKUP(VLOOKUP($A118,Sheet!$A$7:$DG$148,'TN01-04'!Q$11,0),$H$1:$T$2,2,1)</f>
        <v>0</v>
      </c>
      <c r="R118" s="28">
        <f>HLOOKUP(VLOOKUP($A118,Sheet!$A$7:$DG$148,'TN01-04'!R$11,0),$H$1:$T$2,2,1)</f>
        <v>0</v>
      </c>
      <c r="S118" s="28">
        <f>HLOOKUP(VLOOKUP($A118,Sheet!$A$7:$DG$148,'TN01-04'!S$11,0),$H$1:$T$2,2,1)</f>
        <v>0</v>
      </c>
      <c r="T118" s="28">
        <f>HLOOKUP(VLOOKUP($A118,Sheet!$A$7:$DG$148,'TN01-04'!T$11,0),$H$1:$T$2,2,1)</f>
        <v>0</v>
      </c>
      <c r="U118" s="28">
        <f>HLOOKUP(VLOOKUP($A118,Sheet!$A$7:$DG$148,'TN01-04'!U$11,0),$H$1:$T$2,2,1)</f>
        <v>2.65</v>
      </c>
      <c r="V118" s="28">
        <f>HLOOKUP(VLOOKUP($A118,Sheet!$A$7:$DG$148,'TN01-04'!V$11,0),$H$1:$T$2,2,1)</f>
        <v>2.33</v>
      </c>
      <c r="W118" s="28">
        <f>HLOOKUP(VLOOKUP($A118,Sheet!$A$7:$DG$148,'TN01-04'!W$11,0),$H$1:$T$2,2,1)</f>
        <v>3.33</v>
      </c>
      <c r="X118" s="28">
        <f>HLOOKUP(VLOOKUP($A118,Sheet!$A$7:$DG$148,'TN01-04'!X$11,0),$H$1:$T$2,2,1)</f>
        <v>3</v>
      </c>
      <c r="Y118" s="28">
        <f>HLOOKUP(VLOOKUP($A118,Sheet!$A$7:$DG$148,'TN01-04'!Y$11,0),$H$1:$T$2,2,1)</f>
        <v>1.65</v>
      </c>
      <c r="Z118" s="28">
        <f>HLOOKUP(VLOOKUP($A118,Sheet!$A$7:$DG$148,'TN01-04'!Z$11,0),$H$1:$T$2,2,1)</f>
        <v>2.33</v>
      </c>
      <c r="AA118" s="28">
        <f>HLOOKUP(VLOOKUP($A118,Sheet!$A$7:$DG$148,'TN01-04'!AA$11,0),$H$1:$T$2,2,1)</f>
        <v>1</v>
      </c>
      <c r="AB118" s="28">
        <f>HLOOKUP(VLOOKUP($A118,Sheet!$A$7:$DG$148,'TN01-04'!AB$11,0),$H$1:$T$2,2,1)</f>
        <v>1</v>
      </c>
      <c r="AC118" s="28">
        <f>HLOOKUP(VLOOKUP($A118,Sheet!$A$7:$DG$148,'TN01-04'!AC$11,0),$H$1:$T$2,2,1)</f>
        <v>3</v>
      </c>
      <c r="AD118" s="28">
        <f>HLOOKUP(VLOOKUP($A118,Sheet!$A$7:$DG$148,'TN01-04'!AD$11,0),$H$1:$T$2,2,1)</f>
        <v>2.65</v>
      </c>
      <c r="AE118" s="28">
        <f>HLOOKUP(VLOOKUP($A118,Sheet!$A$7:$DG$148,'TN01-04'!AE$11,0),$H$1:$T$2,2,1)</f>
        <v>2.65</v>
      </c>
      <c r="AF118" s="28">
        <f>HLOOKUP(VLOOKUP($A118,Sheet!$A$7:$DG$148,'TN01-04'!AF$11,0),$H$1:$T$2,2,1)</f>
        <v>3</v>
      </c>
      <c r="AG118" s="28">
        <f>HLOOKUP(VLOOKUP($A118,Sheet!$A$7:$DG$148,'TN01-04'!AG$11,0),$H$1:$T$2,2,1)</f>
        <v>2</v>
      </c>
      <c r="AH118" s="28">
        <f>HLOOKUP(VLOOKUP($A118,Sheet!$A$7:$DG$148,'TN01-04'!AH$11,0),$H$1:$T$2,2,1)</f>
        <v>2</v>
      </c>
      <c r="AI118" s="28">
        <f>HLOOKUP(VLOOKUP($A118,Sheet!$A$7:$DG$148,'TN01-04'!AI$11,0),$H$1:$T$2,2,1)</f>
        <v>3</v>
      </c>
      <c r="AJ118" s="28">
        <f>HLOOKUP(VLOOKUP($A118,Sheet!$A$7:$DG$148,'TN01-04'!AJ$11,0),$H$1:$T$2,2,1)</f>
        <v>1.65</v>
      </c>
      <c r="AK118" s="33">
        <f>IF(VLOOKUP($A118,Sheet!$A$7:$DG$148,'TN01-04'!AK$11,0)="","",VLOOKUP($A118,Sheet!$A$7:$DG$148,'TN01-04'!AK$11,0))</f>
        <v>51</v>
      </c>
      <c r="AL118" s="36">
        <f>IF(VLOOKUP($A118,Sheet!$A$7:$DG$148,'TN01-04'!AL$11,0)="","",VLOOKUP($A118,Sheet!$A$7:$DG$148,'TN01-04'!AL$11,0))</f>
        <v>0</v>
      </c>
      <c r="AM118" s="28">
        <f>HLOOKUP(VLOOKUP($A118,Sheet!$A$7:$DG$148,'TN01-04'!AM$11,0),$H$1:$T$2,2,1)</f>
        <v>3.65</v>
      </c>
      <c r="AN118" s="28">
        <f>HLOOKUP(VLOOKUP($A118,Sheet!$A$7:$DG$148,'TN01-04'!AN$11,0),$H$1:$T$2,2,1)</f>
        <v>2.33</v>
      </c>
      <c r="AO118" s="28">
        <f>HLOOKUP(VLOOKUP($A118,Sheet!$A$7:$DG$148,'TN01-04'!AO$11,0),$H$1:$T$2,2,1)</f>
        <v>0</v>
      </c>
      <c r="AP118" s="28">
        <f>HLOOKUP(VLOOKUP($A118,Sheet!$A$7:$DG$148,'TN01-04'!AP$11,0),$H$1:$T$2,2,1)</f>
        <v>2.65</v>
      </c>
      <c r="AQ118" s="28">
        <f>HLOOKUP(VLOOKUP($A118,Sheet!$A$7:$DG$148,'TN01-04'!AQ$11,0),$H$1:$T$2,2,1)</f>
        <v>0</v>
      </c>
      <c r="AR118" s="28">
        <f>HLOOKUP(VLOOKUP($A118,Sheet!$A$7:$DG$148,'TN01-04'!AR$11,0),$H$1:$T$2,2,1)</f>
        <v>0</v>
      </c>
      <c r="AS118" s="28">
        <f>HLOOKUP(VLOOKUP($A118,Sheet!$A$7:$DG$148,'TN01-04'!AS$11,0),$H$1:$T$2,2,1)</f>
        <v>0</v>
      </c>
      <c r="AT118" s="28">
        <f>HLOOKUP(VLOOKUP($A118,Sheet!$A$7:$DG$148,'TN01-04'!AT$11,0),$H$1:$T$2,2,1)</f>
        <v>0</v>
      </c>
      <c r="AU118" s="28">
        <f>HLOOKUP(VLOOKUP($A118,Sheet!$A$7:$DG$148,'TN01-04'!AU$11,0),$H$1:$T$2,2,1)</f>
        <v>0</v>
      </c>
      <c r="AV118" s="28">
        <f>HLOOKUP(VLOOKUP($A118,Sheet!$A$7:$DG$148,'TN01-04'!AV$11,0),$H$1:$T$2,2,1)</f>
        <v>1.65</v>
      </c>
      <c r="AW118" s="28">
        <f>HLOOKUP(VLOOKUP($A118,Sheet!$A$7:$DG$148,'TN01-04'!AW$11,0),$H$1:$T$2,2,1)</f>
        <v>0</v>
      </c>
      <c r="AX118" s="28">
        <f>HLOOKUP(VLOOKUP($A118,Sheet!$A$7:$DG$148,'TN01-04'!AX$11,0),$H$1:$T$2,2,1)</f>
        <v>0</v>
      </c>
      <c r="AY118" s="28">
        <f>HLOOKUP(VLOOKUP($A118,Sheet!$A$7:$DG$148,'TN01-04'!AY$11,0),$H$1:$T$2,2,1)</f>
        <v>0</v>
      </c>
      <c r="AZ118" s="28">
        <f>HLOOKUP(VLOOKUP($A118,Sheet!$A$7:$DG$148,'TN01-04'!AZ$11,0),$H$1:$T$2,2,1)</f>
        <v>0</v>
      </c>
      <c r="BA118" s="28">
        <f>HLOOKUP(VLOOKUP($A118,Sheet!$A$7:$DG$148,'TN01-04'!BA$11,0),$H$1:$T$2,2,1)</f>
        <v>1.65</v>
      </c>
      <c r="BB118" s="33">
        <f>IF(VLOOKUP($A118,Sheet!$A$7:$DG$148,'TN01-04'!BB$11,0)="","",VLOOKUP($A118,Sheet!$A$7:$DG$148,'TN01-04'!BB$11,0))</f>
        <v>5</v>
      </c>
      <c r="BC118" s="36">
        <f>IF(VLOOKUP($A118,Sheet!$A$7:$DG$148,'TN01-04'!BC$11,0)="","",VLOOKUP($A118,Sheet!$A$7:$DG$148,'TN01-04'!BC$11,0))</f>
        <v>0</v>
      </c>
      <c r="BD118" s="28">
        <f>HLOOKUP(VLOOKUP($A118,Sheet!$A$7:$DG$148,'TN01-04'!BD$11,0),$H$1:$T$2,2,1)</f>
        <v>1.65</v>
      </c>
      <c r="BE118" s="28">
        <f>HLOOKUP(VLOOKUP($A118,Sheet!$A$7:$DG$148,'TN01-04'!BE$11,0),$H$1:$T$2,2,1)</f>
        <v>1</v>
      </c>
      <c r="BF118" s="28">
        <f>HLOOKUP(VLOOKUP($A118,Sheet!$A$7:$DG$148,'TN01-04'!BF$11,0),$H$1:$T$2,2,1)</f>
        <v>3</v>
      </c>
      <c r="BG118" s="28">
        <f>HLOOKUP(VLOOKUP($A118,Sheet!$A$7:$DG$148,'TN01-04'!BG$11,0),$H$1:$T$2,2,1)</f>
        <v>2</v>
      </c>
      <c r="BH118" s="28">
        <f>HLOOKUP(VLOOKUP($A118,Sheet!$A$7:$DG$148,'TN01-04'!BH$11,0),$H$1:$T$2,2,1)</f>
        <v>1.65</v>
      </c>
      <c r="BI118" s="28">
        <f>HLOOKUP(VLOOKUP($A118,Sheet!$A$7:$DG$148,'TN01-04'!BI$11,0),$H$1:$T$2,2,1)</f>
        <v>1.65</v>
      </c>
      <c r="BJ118" s="28">
        <f>HLOOKUP(VLOOKUP($A118,Sheet!$A$7:$DG$148,'TN01-04'!BJ$11,0),$H$1:$T$2,2,1)</f>
        <v>3</v>
      </c>
      <c r="BK118" s="28">
        <f>HLOOKUP(VLOOKUP($A118,Sheet!$A$7:$DG$148,'TN01-04'!BK$11,0),$H$1:$T$2,2,1)</f>
        <v>2.65</v>
      </c>
      <c r="BL118" s="28">
        <f>HLOOKUP(VLOOKUP($A118,Sheet!$A$7:$DG$148,'TN01-04'!BL$11,0),$H$1:$T$2,2,1)</f>
        <v>1.65</v>
      </c>
      <c r="BM118" s="28">
        <f>HLOOKUP(VLOOKUP($A118,Sheet!$A$7:$DG$148,'TN01-04'!BM$11,0),$H$1:$T$2,2,1)</f>
        <v>3</v>
      </c>
      <c r="BN118" s="28">
        <f>HLOOKUP(VLOOKUP($A118,Sheet!$A$7:$DG$148,'TN01-04'!BN$11,0),$H$1:$T$2,2,1)</f>
        <v>1</v>
      </c>
      <c r="BO118" s="28">
        <f>HLOOKUP(VLOOKUP($A118,Sheet!$A$7:$DG$148,'TN01-04'!BO$11,0),$H$1:$T$2,2,1)</f>
        <v>2</v>
      </c>
      <c r="BP118" s="28">
        <f>HLOOKUP(VLOOKUP($A118,Sheet!$A$7:$DG$148,'TN01-04'!BP$11,0),$H$1:$T$2,2,1)</f>
        <v>1</v>
      </c>
      <c r="BQ118" s="28">
        <f>HLOOKUP(VLOOKUP($A118,Sheet!$A$7:$DG$148,'TN01-04'!BQ$11,0),$H$1:$T$2,2,1)</f>
        <v>0</v>
      </c>
      <c r="BR118" s="28">
        <f>HLOOKUP(VLOOKUP($A118,Sheet!$A$7:$DG$148,'TN01-04'!BR$11,0),$H$1:$T$2,2,1)</f>
        <v>1</v>
      </c>
      <c r="BS118" s="28">
        <f>HLOOKUP(VLOOKUP($A118,Sheet!$A$7:$DG$148,'TN01-04'!BS$11,0),$H$1:$T$2,2,1)</f>
        <v>1.65</v>
      </c>
      <c r="BT118" s="28">
        <f>HLOOKUP(VLOOKUP($A118,Sheet!$A$7:$DG$148,'TN01-04'!BT$11,0),$H$1:$T$2,2,1)</f>
        <v>2.33</v>
      </c>
      <c r="BU118" s="28">
        <f>HLOOKUP(VLOOKUP($A118,Sheet!$A$7:$DG$148,'TN01-04'!BU$11,0),$H$1:$T$2,2,1)</f>
        <v>1.65</v>
      </c>
      <c r="BV118" s="28">
        <f>HLOOKUP(VLOOKUP($A118,Sheet!$A$7:$DG$148,'TN01-04'!BV$11,0),$H$1:$T$2,2,1)</f>
        <v>2</v>
      </c>
      <c r="BW118" s="28">
        <f>HLOOKUP(VLOOKUP($A118,Sheet!$A$7:$DG$148,'TN01-04'!BW$11,0),$H$1:$T$2,2,1)</f>
        <v>3.33</v>
      </c>
      <c r="BX118" s="33">
        <f>IF(VLOOKUP($A118,Sheet!$A$7:$DG$148,'TN01-04'!BX$11,0)="","",VLOOKUP($A118,Sheet!$A$7:$DG$148,'TN01-04'!BX$11,0))</f>
        <v>50</v>
      </c>
      <c r="BY118" s="36">
        <f>IF(VLOOKUP($A118,Sheet!$A$7:$DG$148,'TN01-04'!BY$11,0)="","",VLOOKUP($A118,Sheet!$A$7:$DG$148,'TN01-04'!BY$11,0))</f>
        <v>0</v>
      </c>
      <c r="BZ118" s="28">
        <f>HLOOKUP(VLOOKUP($A118,Sheet!$A$7:$DG$148,'TN01-04'!BZ$11,0),$H$1:$T$2,2,1)</f>
        <v>3</v>
      </c>
      <c r="CA118" s="28">
        <f>HLOOKUP(VLOOKUP($A118,Sheet!$A$7:$DG$148,'TN01-04'!CA$11,0),$H$1:$T$2,2,1)</f>
        <v>0</v>
      </c>
      <c r="CB118" s="28">
        <f>HLOOKUP(VLOOKUP($A118,Sheet!$A$7:$DG$148,'TN01-04'!CB$11,0),$H$1:$T$2,2,1)</f>
        <v>2.33</v>
      </c>
      <c r="CC118" s="28">
        <f>HLOOKUP(VLOOKUP($A118,Sheet!$A$7:$DG$148,'TN01-04'!CC$11,0),$H$1:$T$2,2,1)</f>
        <v>0</v>
      </c>
      <c r="CD118" s="28">
        <f>HLOOKUP(VLOOKUP($A118,Sheet!$A$7:$DG$148,'TN01-04'!CD$11,0),$H$1:$T$2,2,1)</f>
        <v>2</v>
      </c>
      <c r="CE118" s="28">
        <f>HLOOKUP(VLOOKUP($A118,Sheet!$A$7:$DG$148,'TN01-04'!CE$11,0),$H$1:$T$2,2,1)</f>
        <v>1.65</v>
      </c>
      <c r="CF118" s="28">
        <f>HLOOKUP(VLOOKUP($A118,Sheet!$A$7:$DG$148,'TN01-04'!CF$11,0),$H$1:$T$2,2,1)</f>
        <v>3</v>
      </c>
      <c r="CG118" s="28">
        <f>HLOOKUP(VLOOKUP($A118,Sheet!$A$7:$DG$148,'TN01-04'!CG$11,0),$H$1:$T$2,2,1)</f>
        <v>1</v>
      </c>
      <c r="CH118" s="28">
        <f>HLOOKUP(VLOOKUP($A118,Sheet!$A$7:$DG$148,'TN01-04'!CH$11,0),$H$1:$T$2,2,1)</f>
        <v>0</v>
      </c>
      <c r="CI118" s="28">
        <f>HLOOKUP(VLOOKUP($A118,Sheet!$A$7:$DG$148,'TN01-04'!CI$11,0),$H$1:$T$2,2,1)</f>
        <v>2.65</v>
      </c>
      <c r="CJ118" s="28">
        <f>HLOOKUP(VLOOKUP($A118,Sheet!$A$7:$DG$148,'TN01-04'!CJ$11,0),$H$1:$T$2,2,1)</f>
        <v>0</v>
      </c>
      <c r="CK118" s="28">
        <f>HLOOKUP(VLOOKUP($A118,Sheet!$A$7:$DG$148,'TN01-04'!CK$11,0),$H$1:$T$2,2,1)</f>
        <v>0</v>
      </c>
      <c r="CL118" s="28">
        <f>HLOOKUP(VLOOKUP($A118,Sheet!$A$7:$DG$148,'TN01-04'!CL$11,0),$H$1:$T$2,2,1)</f>
        <v>0</v>
      </c>
      <c r="CM118" s="28">
        <f>HLOOKUP(VLOOKUP($A118,Sheet!$A$7:$DG$148,'TN01-04'!CM$11,0),$H$1:$T$2,2,1)</f>
        <v>0</v>
      </c>
      <c r="CN118" s="28">
        <f>HLOOKUP(VLOOKUP($A118,Sheet!$A$7:$DG$148,'TN01-04'!CN$11,0),$H$1:$T$2,2,1)</f>
        <v>1.65</v>
      </c>
      <c r="CO118" s="28">
        <f>HLOOKUP(VLOOKUP($A118,Sheet!$A$7:$DG$148,'TN01-04'!CO$11,0),$H$1:$T$2,2,1)</f>
        <v>2.65</v>
      </c>
      <c r="CP118" s="28">
        <f>HLOOKUP(VLOOKUP($A118,Sheet!$A$7:$DG$148,'TN01-04'!CP$11,0),$H$1:$T$2,2,1)</f>
        <v>2</v>
      </c>
      <c r="CQ118" s="28">
        <f>HLOOKUP(VLOOKUP($A118,Sheet!$A$7:$DG$148,'TN01-04'!CQ$11,0),$H$1:$T$2,2,1)</f>
        <v>1.65</v>
      </c>
      <c r="CR118" s="28">
        <f>HLOOKUP(VLOOKUP($A118,Sheet!$A$7:$DG$148,'TN01-04'!CR$11,0),$H$1:$T$2,2,1)</f>
        <v>3.33</v>
      </c>
      <c r="CS118" s="33">
        <f>IF(VLOOKUP($A118,Sheet!$A$7:$DG$148,'TN01-04'!CS$11,0)="","",VLOOKUP($A118,Sheet!$A$7:$DG$148,'TN01-04'!CS$11,0))</f>
        <v>27</v>
      </c>
      <c r="CT118" s="36">
        <f>IF(VLOOKUP($A118,Sheet!$A$7:$DG$148,'TN01-04'!CT$11,0)="","",VLOOKUP($A118,Sheet!$A$7:$DG$148,'TN01-04'!CT$11,0))</f>
        <v>0</v>
      </c>
      <c r="CU118" s="38">
        <f t="shared" si="11"/>
        <v>128</v>
      </c>
      <c r="CV118" s="38">
        <f t="shared" si="11"/>
        <v>0</v>
      </c>
      <c r="CW118" s="38">
        <f t="shared" si="12"/>
        <v>0</v>
      </c>
      <c r="CX118" s="38">
        <f t="shared" si="13"/>
        <v>128</v>
      </c>
      <c r="CY118" s="38">
        <f t="shared" si="14"/>
        <v>2.0699999999999998</v>
      </c>
      <c r="CZ118" s="38"/>
      <c r="DA118" s="28">
        <f>HLOOKUP(VLOOKUP($A118,Sheet!$A$7:$DG$148,'TN01-04'!DA$11,0),$H$1:$T$2,2,1)</f>
        <v>0</v>
      </c>
      <c r="DB118" s="28">
        <f>HLOOKUP(VLOOKUP($A118,Sheet!$A$7:$DG$148,'TN01-04'!DB$11,0),$H$1:$T$2,2,1)</f>
        <v>0</v>
      </c>
      <c r="DC118" s="28">
        <f>HLOOKUP(VLOOKUP($A118,Sheet!$A$7:$DG$148,'TN01-04'!DC$11,0),$H$1:$T$2,2,1)</f>
        <v>0</v>
      </c>
      <c r="DD118" s="28">
        <f>HLOOKUP(VLOOKUP($A118,Sheet!$A$7:$DG$148,'TN01-04'!DD$11,0),$H$1:$T$2,2,1)</f>
        <v>0</v>
      </c>
      <c r="DE118" s="38"/>
      <c r="DF118" s="38">
        <f t="shared" si="15"/>
        <v>0</v>
      </c>
      <c r="DG118" s="38"/>
      <c r="DH118" s="33">
        <f>IF(VLOOKUP($A118,Sheet!$A$7:$DG$148,'TN01-04'!DH$11,0)="","",VLOOKUP($A118,Sheet!$A$7:$DG$148,'TN01-04'!DH$11,0))</f>
        <v>0</v>
      </c>
      <c r="DI118" s="36">
        <f>IF(VLOOKUP($A118,Sheet!$A$7:$DG$148,'TN01-04'!DI$11,0)="","",VLOOKUP($A118,Sheet!$A$7:$DG$148,'TN01-04'!DI$11,0))</f>
        <v>5</v>
      </c>
      <c r="DJ118" s="38">
        <f t="shared" si="16"/>
        <v>128</v>
      </c>
      <c r="DK118" s="38">
        <f t="shared" si="17"/>
        <v>5</v>
      </c>
      <c r="DL118" s="38">
        <f t="shared" si="18"/>
        <v>1.99</v>
      </c>
      <c r="DM118" s="38"/>
      <c r="DN118" s="33">
        <f>IF(VLOOKUP($A118,Sheet!$A$7:$DG$148,'TN01-04'!DN$11,0)="","",VLOOKUP($A118,Sheet!$A$7:$DG$148,'TN01-04'!DN$11,0))</f>
        <v>133</v>
      </c>
      <c r="DO118" s="36">
        <f>IF(VLOOKUP($A118,Sheet!$A$7:$DG$148,'TN01-04'!DO$11,0)="","",VLOOKUP($A118,Sheet!$A$7:$DG$148,'TN01-04'!DO$11,0))</f>
        <v>5</v>
      </c>
      <c r="DP118" s="28">
        <f>IF(VLOOKUP($A118,Sheet!$A$7:$DG$148,'TN01-04'!DP$11,0)="","",VLOOKUP($A118,Sheet!$A$7:$DG$148,'TN01-04'!DP$11,0))</f>
        <v>137</v>
      </c>
      <c r="DQ118" s="28">
        <f>IF(VLOOKUP($A118,Sheet!$A$7:$DG$148,'TN01-04'!DQ$11,0)="","",VLOOKUP($A118,Sheet!$A$7:$DG$148,'TN01-04'!DQ$11,0))</f>
        <v>133</v>
      </c>
      <c r="DR118" s="28">
        <f>IF(VLOOKUP($A118,Sheet!$A$7:$DG$148,'TN01-04'!DR$11,0)="","",VLOOKUP($A118,Sheet!$A$7:$DG$148,'TN01-04'!DR$11,0))</f>
        <v>5.73</v>
      </c>
      <c r="DS118" s="28">
        <f>IF(VLOOKUP($A118,Sheet!$A$7:$DG$148,'TN01-04'!DS$11,0)="","",VLOOKUP($A118,Sheet!$A$7:$DG$148,'TN01-04'!DS$11,0))</f>
        <v>2.0699999999999998</v>
      </c>
      <c r="DT118" s="28" t="str">
        <f>IF(VLOOKUP($A118,Sheet!$A$7:$DG$148,'TN01-04'!DT$11,0)="","",VLOOKUP($A118,Sheet!$A$7:$DG$148,'TN01-04'!DT$11,0))</f>
        <v/>
      </c>
      <c r="DU118" s="42">
        <f t="shared" si="19"/>
        <v>0</v>
      </c>
    </row>
    <row r="119" spans="1:125" ht="15.95" customHeight="1" x14ac:dyDescent="0.2">
      <c r="A119" s="25">
        <v>2220727384</v>
      </c>
      <c r="B119" s="26" t="s">
        <v>6</v>
      </c>
      <c r="C119" s="26" t="s">
        <v>48</v>
      </c>
      <c r="D119" s="26" t="s">
        <v>173</v>
      </c>
      <c r="E119" s="27">
        <v>35796</v>
      </c>
      <c r="F119" s="26" t="s">
        <v>209</v>
      </c>
      <c r="G119" s="26" t="s">
        <v>212</v>
      </c>
      <c r="H119" s="28">
        <f>HLOOKUP(VLOOKUP($A119,Sheet!$A$7:$DG$148,'TN01-04'!H$11,0),$H$1:$T$2,2,1)</f>
        <v>3.33</v>
      </c>
      <c r="I119" s="28">
        <f>HLOOKUP(VLOOKUP($A119,Sheet!$A$7:$DG$148,'TN01-04'!I$11,0),$H$1:$T$2,2,1)</f>
        <v>3</v>
      </c>
      <c r="J119" s="28">
        <f>HLOOKUP(VLOOKUP($A119,Sheet!$A$7:$DG$148,'TN01-04'!J$11,0),$H$1:$T$2,2,1)</f>
        <v>3.65</v>
      </c>
      <c r="K119" s="28">
        <f>HLOOKUP(VLOOKUP($A119,Sheet!$A$7:$DG$148,'TN01-04'!K$11,0),$H$1:$T$2,2,1)</f>
        <v>3</v>
      </c>
      <c r="L119" s="28">
        <f>HLOOKUP(VLOOKUP($A119,Sheet!$A$7:$DG$148,'TN01-04'!L$11,0),$H$1:$T$2,2,1)</f>
        <v>2</v>
      </c>
      <c r="M119" s="28">
        <f>HLOOKUP(VLOOKUP($A119,Sheet!$A$7:$DG$148,'TN01-04'!M$11,0),$H$1:$T$2,2,1)</f>
        <v>2.65</v>
      </c>
      <c r="N119" s="28">
        <f>HLOOKUP(VLOOKUP($A119,Sheet!$A$7:$DG$148,'TN01-04'!N$11,0),$H$1:$T$2,2,1)</f>
        <v>2</v>
      </c>
      <c r="O119" s="28">
        <f>HLOOKUP(VLOOKUP($A119,Sheet!$A$7:$DG$148,'TN01-04'!O$11,0),$H$1:$T$2,2,1)</f>
        <v>0</v>
      </c>
      <c r="P119" s="28">
        <f>HLOOKUP(VLOOKUP($A119,Sheet!$A$7:$DG$148,'TN01-04'!P$11,0),$H$1:$T$2,2,1)</f>
        <v>3.65</v>
      </c>
      <c r="Q119" s="28">
        <f>HLOOKUP(VLOOKUP($A119,Sheet!$A$7:$DG$148,'TN01-04'!Q$11,0),$H$1:$T$2,2,1)</f>
        <v>0</v>
      </c>
      <c r="R119" s="28">
        <f>HLOOKUP(VLOOKUP($A119,Sheet!$A$7:$DG$148,'TN01-04'!R$11,0),$H$1:$T$2,2,1)</f>
        <v>0</v>
      </c>
      <c r="S119" s="28">
        <f>HLOOKUP(VLOOKUP($A119,Sheet!$A$7:$DG$148,'TN01-04'!S$11,0),$H$1:$T$2,2,1)</f>
        <v>0</v>
      </c>
      <c r="T119" s="28">
        <f>HLOOKUP(VLOOKUP($A119,Sheet!$A$7:$DG$148,'TN01-04'!T$11,0),$H$1:$T$2,2,1)</f>
        <v>0</v>
      </c>
      <c r="U119" s="28">
        <f>HLOOKUP(VLOOKUP($A119,Sheet!$A$7:$DG$148,'TN01-04'!U$11,0),$H$1:$T$2,2,1)</f>
        <v>3.65</v>
      </c>
      <c r="V119" s="28">
        <f>HLOOKUP(VLOOKUP($A119,Sheet!$A$7:$DG$148,'TN01-04'!V$11,0),$H$1:$T$2,2,1)</f>
        <v>2.33</v>
      </c>
      <c r="W119" s="28">
        <f>HLOOKUP(VLOOKUP($A119,Sheet!$A$7:$DG$148,'TN01-04'!W$11,0),$H$1:$T$2,2,1)</f>
        <v>3.65</v>
      </c>
      <c r="X119" s="28">
        <f>HLOOKUP(VLOOKUP($A119,Sheet!$A$7:$DG$148,'TN01-04'!X$11,0),$H$1:$T$2,2,1)</f>
        <v>3.65</v>
      </c>
      <c r="Y119" s="28">
        <f>HLOOKUP(VLOOKUP($A119,Sheet!$A$7:$DG$148,'TN01-04'!Y$11,0),$H$1:$T$2,2,1)</f>
        <v>4</v>
      </c>
      <c r="Z119" s="28">
        <f>HLOOKUP(VLOOKUP($A119,Sheet!$A$7:$DG$148,'TN01-04'!Z$11,0),$H$1:$T$2,2,1)</f>
        <v>3.65</v>
      </c>
      <c r="AA119" s="28">
        <f>HLOOKUP(VLOOKUP($A119,Sheet!$A$7:$DG$148,'TN01-04'!AA$11,0),$H$1:$T$2,2,1)</f>
        <v>3.65</v>
      </c>
      <c r="AB119" s="28">
        <f>HLOOKUP(VLOOKUP($A119,Sheet!$A$7:$DG$148,'TN01-04'!AB$11,0),$H$1:$T$2,2,1)</f>
        <v>4</v>
      </c>
      <c r="AC119" s="28">
        <f>HLOOKUP(VLOOKUP($A119,Sheet!$A$7:$DG$148,'TN01-04'!AC$11,0),$H$1:$T$2,2,1)</f>
        <v>3</v>
      </c>
      <c r="AD119" s="28">
        <f>HLOOKUP(VLOOKUP($A119,Sheet!$A$7:$DG$148,'TN01-04'!AD$11,0),$H$1:$T$2,2,1)</f>
        <v>3.65</v>
      </c>
      <c r="AE119" s="28">
        <f>HLOOKUP(VLOOKUP($A119,Sheet!$A$7:$DG$148,'TN01-04'!AE$11,0),$H$1:$T$2,2,1)</f>
        <v>2.65</v>
      </c>
      <c r="AF119" s="28">
        <f>HLOOKUP(VLOOKUP($A119,Sheet!$A$7:$DG$148,'TN01-04'!AF$11,0),$H$1:$T$2,2,1)</f>
        <v>3</v>
      </c>
      <c r="AG119" s="28">
        <f>HLOOKUP(VLOOKUP($A119,Sheet!$A$7:$DG$148,'TN01-04'!AG$11,0),$H$1:$T$2,2,1)</f>
        <v>2.65</v>
      </c>
      <c r="AH119" s="28">
        <f>HLOOKUP(VLOOKUP($A119,Sheet!$A$7:$DG$148,'TN01-04'!AH$11,0),$H$1:$T$2,2,1)</f>
        <v>4</v>
      </c>
      <c r="AI119" s="28">
        <f>HLOOKUP(VLOOKUP($A119,Sheet!$A$7:$DG$148,'TN01-04'!AI$11,0),$H$1:$T$2,2,1)</f>
        <v>2</v>
      </c>
      <c r="AJ119" s="28">
        <f>HLOOKUP(VLOOKUP($A119,Sheet!$A$7:$DG$148,'TN01-04'!AJ$11,0),$H$1:$T$2,2,1)</f>
        <v>4</v>
      </c>
      <c r="AK119" s="33">
        <f>IF(VLOOKUP($A119,Sheet!$A$7:$DG$148,'TN01-04'!AK$11,0)="","",VLOOKUP($A119,Sheet!$A$7:$DG$148,'TN01-04'!AK$11,0))</f>
        <v>51</v>
      </c>
      <c r="AL119" s="36">
        <f>IF(VLOOKUP($A119,Sheet!$A$7:$DG$148,'TN01-04'!AL$11,0)="","",VLOOKUP($A119,Sheet!$A$7:$DG$148,'TN01-04'!AL$11,0))</f>
        <v>0</v>
      </c>
      <c r="AM119" s="28">
        <f>HLOOKUP(VLOOKUP($A119,Sheet!$A$7:$DG$148,'TN01-04'!AM$11,0),$H$1:$T$2,2,1)</f>
        <v>2.65</v>
      </c>
      <c r="AN119" s="28">
        <f>HLOOKUP(VLOOKUP($A119,Sheet!$A$7:$DG$148,'TN01-04'!AN$11,0),$H$1:$T$2,2,1)</f>
        <v>1.65</v>
      </c>
      <c r="AO119" s="28">
        <f>HLOOKUP(VLOOKUP($A119,Sheet!$A$7:$DG$148,'TN01-04'!AO$11,0),$H$1:$T$2,2,1)</f>
        <v>0</v>
      </c>
      <c r="AP119" s="28">
        <f>HLOOKUP(VLOOKUP($A119,Sheet!$A$7:$DG$148,'TN01-04'!AP$11,0),$H$1:$T$2,2,1)</f>
        <v>0</v>
      </c>
      <c r="AQ119" s="28">
        <f>HLOOKUP(VLOOKUP($A119,Sheet!$A$7:$DG$148,'TN01-04'!AQ$11,0),$H$1:$T$2,2,1)</f>
        <v>0</v>
      </c>
      <c r="AR119" s="28">
        <f>HLOOKUP(VLOOKUP($A119,Sheet!$A$7:$DG$148,'TN01-04'!AR$11,0),$H$1:$T$2,2,1)</f>
        <v>0</v>
      </c>
      <c r="AS119" s="28">
        <f>HLOOKUP(VLOOKUP($A119,Sheet!$A$7:$DG$148,'TN01-04'!AS$11,0),$H$1:$T$2,2,1)</f>
        <v>0</v>
      </c>
      <c r="AT119" s="28">
        <f>HLOOKUP(VLOOKUP($A119,Sheet!$A$7:$DG$148,'TN01-04'!AT$11,0),$H$1:$T$2,2,1)</f>
        <v>3.65</v>
      </c>
      <c r="AU119" s="28">
        <f>HLOOKUP(VLOOKUP($A119,Sheet!$A$7:$DG$148,'TN01-04'!AU$11,0),$H$1:$T$2,2,1)</f>
        <v>0</v>
      </c>
      <c r="AV119" s="28">
        <f>HLOOKUP(VLOOKUP($A119,Sheet!$A$7:$DG$148,'TN01-04'!AV$11,0),$H$1:$T$2,2,1)</f>
        <v>0</v>
      </c>
      <c r="AW119" s="28">
        <f>HLOOKUP(VLOOKUP($A119,Sheet!$A$7:$DG$148,'TN01-04'!AW$11,0),$H$1:$T$2,2,1)</f>
        <v>0</v>
      </c>
      <c r="AX119" s="28">
        <f>HLOOKUP(VLOOKUP($A119,Sheet!$A$7:$DG$148,'TN01-04'!AX$11,0),$H$1:$T$2,2,1)</f>
        <v>0</v>
      </c>
      <c r="AY119" s="28">
        <f>HLOOKUP(VLOOKUP($A119,Sheet!$A$7:$DG$148,'TN01-04'!AY$11,0),$H$1:$T$2,2,1)</f>
        <v>0</v>
      </c>
      <c r="AZ119" s="28">
        <f>HLOOKUP(VLOOKUP($A119,Sheet!$A$7:$DG$148,'TN01-04'!AZ$11,0),$H$1:$T$2,2,1)</f>
        <v>3</v>
      </c>
      <c r="BA119" s="28">
        <f>HLOOKUP(VLOOKUP($A119,Sheet!$A$7:$DG$148,'TN01-04'!BA$11,0),$H$1:$T$2,2,1)</f>
        <v>2.33</v>
      </c>
      <c r="BB119" s="33">
        <f>IF(VLOOKUP($A119,Sheet!$A$7:$DG$148,'TN01-04'!BB$11,0)="","",VLOOKUP($A119,Sheet!$A$7:$DG$148,'TN01-04'!BB$11,0))</f>
        <v>5</v>
      </c>
      <c r="BC119" s="36">
        <f>IF(VLOOKUP($A119,Sheet!$A$7:$DG$148,'TN01-04'!BC$11,0)="","",VLOOKUP($A119,Sheet!$A$7:$DG$148,'TN01-04'!BC$11,0))</f>
        <v>0</v>
      </c>
      <c r="BD119" s="28">
        <f>HLOOKUP(VLOOKUP($A119,Sheet!$A$7:$DG$148,'TN01-04'!BD$11,0),$H$1:$T$2,2,1)</f>
        <v>2</v>
      </c>
      <c r="BE119" s="28">
        <f>HLOOKUP(VLOOKUP($A119,Sheet!$A$7:$DG$148,'TN01-04'!BE$11,0),$H$1:$T$2,2,1)</f>
        <v>2.33</v>
      </c>
      <c r="BF119" s="28">
        <f>HLOOKUP(VLOOKUP($A119,Sheet!$A$7:$DG$148,'TN01-04'!BF$11,0),$H$1:$T$2,2,1)</f>
        <v>3.33</v>
      </c>
      <c r="BG119" s="28">
        <f>HLOOKUP(VLOOKUP($A119,Sheet!$A$7:$DG$148,'TN01-04'!BG$11,0),$H$1:$T$2,2,1)</f>
        <v>1.65</v>
      </c>
      <c r="BH119" s="28">
        <f>HLOOKUP(VLOOKUP($A119,Sheet!$A$7:$DG$148,'TN01-04'!BH$11,0),$H$1:$T$2,2,1)</f>
        <v>2</v>
      </c>
      <c r="BI119" s="28">
        <f>HLOOKUP(VLOOKUP($A119,Sheet!$A$7:$DG$148,'TN01-04'!BI$11,0),$H$1:$T$2,2,1)</f>
        <v>3.65</v>
      </c>
      <c r="BJ119" s="28">
        <f>HLOOKUP(VLOOKUP($A119,Sheet!$A$7:$DG$148,'TN01-04'!BJ$11,0),$H$1:$T$2,2,1)</f>
        <v>2.65</v>
      </c>
      <c r="BK119" s="28">
        <f>HLOOKUP(VLOOKUP($A119,Sheet!$A$7:$DG$148,'TN01-04'!BK$11,0),$H$1:$T$2,2,1)</f>
        <v>1.65</v>
      </c>
      <c r="BL119" s="28">
        <f>HLOOKUP(VLOOKUP($A119,Sheet!$A$7:$DG$148,'TN01-04'!BL$11,0),$H$1:$T$2,2,1)</f>
        <v>2</v>
      </c>
      <c r="BM119" s="28">
        <f>HLOOKUP(VLOOKUP($A119,Sheet!$A$7:$DG$148,'TN01-04'!BM$11,0),$H$1:$T$2,2,1)</f>
        <v>2.33</v>
      </c>
      <c r="BN119" s="28">
        <f>HLOOKUP(VLOOKUP($A119,Sheet!$A$7:$DG$148,'TN01-04'!BN$11,0),$H$1:$T$2,2,1)</f>
        <v>2</v>
      </c>
      <c r="BO119" s="28">
        <f>HLOOKUP(VLOOKUP($A119,Sheet!$A$7:$DG$148,'TN01-04'!BO$11,0),$H$1:$T$2,2,1)</f>
        <v>3</v>
      </c>
      <c r="BP119" s="28">
        <f>HLOOKUP(VLOOKUP($A119,Sheet!$A$7:$DG$148,'TN01-04'!BP$11,0),$H$1:$T$2,2,1)</f>
        <v>3</v>
      </c>
      <c r="BQ119" s="28">
        <f>HLOOKUP(VLOOKUP($A119,Sheet!$A$7:$DG$148,'TN01-04'!BQ$11,0),$H$1:$T$2,2,1)</f>
        <v>0</v>
      </c>
      <c r="BR119" s="28">
        <f>HLOOKUP(VLOOKUP($A119,Sheet!$A$7:$DG$148,'TN01-04'!BR$11,0),$H$1:$T$2,2,1)</f>
        <v>3.65</v>
      </c>
      <c r="BS119" s="28">
        <f>HLOOKUP(VLOOKUP($A119,Sheet!$A$7:$DG$148,'TN01-04'!BS$11,0),$H$1:$T$2,2,1)</f>
        <v>2.33</v>
      </c>
      <c r="BT119" s="28">
        <f>HLOOKUP(VLOOKUP($A119,Sheet!$A$7:$DG$148,'TN01-04'!BT$11,0),$H$1:$T$2,2,1)</f>
        <v>3.33</v>
      </c>
      <c r="BU119" s="28">
        <f>HLOOKUP(VLOOKUP($A119,Sheet!$A$7:$DG$148,'TN01-04'!BU$11,0),$H$1:$T$2,2,1)</f>
        <v>3</v>
      </c>
      <c r="BV119" s="28">
        <f>HLOOKUP(VLOOKUP($A119,Sheet!$A$7:$DG$148,'TN01-04'!BV$11,0),$H$1:$T$2,2,1)</f>
        <v>4</v>
      </c>
      <c r="BW119" s="28">
        <f>HLOOKUP(VLOOKUP($A119,Sheet!$A$7:$DG$148,'TN01-04'!BW$11,0),$H$1:$T$2,2,1)</f>
        <v>3.65</v>
      </c>
      <c r="BX119" s="33">
        <f>IF(VLOOKUP($A119,Sheet!$A$7:$DG$148,'TN01-04'!BX$11,0)="","",VLOOKUP($A119,Sheet!$A$7:$DG$148,'TN01-04'!BX$11,0))</f>
        <v>50</v>
      </c>
      <c r="BY119" s="36">
        <f>IF(VLOOKUP($A119,Sheet!$A$7:$DG$148,'TN01-04'!BY$11,0)="","",VLOOKUP($A119,Sheet!$A$7:$DG$148,'TN01-04'!BY$11,0))</f>
        <v>0</v>
      </c>
      <c r="BZ119" s="28">
        <f>HLOOKUP(VLOOKUP($A119,Sheet!$A$7:$DG$148,'TN01-04'!BZ$11,0),$H$1:$T$2,2,1)</f>
        <v>0</v>
      </c>
      <c r="CA119" s="28">
        <f>HLOOKUP(VLOOKUP($A119,Sheet!$A$7:$DG$148,'TN01-04'!CA$11,0),$H$1:$T$2,2,1)</f>
        <v>3</v>
      </c>
      <c r="CB119" s="28">
        <f>HLOOKUP(VLOOKUP($A119,Sheet!$A$7:$DG$148,'TN01-04'!CB$11,0),$H$1:$T$2,2,1)</f>
        <v>3.33</v>
      </c>
      <c r="CC119" s="28">
        <f>HLOOKUP(VLOOKUP($A119,Sheet!$A$7:$DG$148,'TN01-04'!CC$11,0),$H$1:$T$2,2,1)</f>
        <v>0</v>
      </c>
      <c r="CD119" s="28">
        <f>HLOOKUP(VLOOKUP($A119,Sheet!$A$7:$DG$148,'TN01-04'!CD$11,0),$H$1:$T$2,2,1)</f>
        <v>3.33</v>
      </c>
      <c r="CE119" s="28">
        <f>HLOOKUP(VLOOKUP($A119,Sheet!$A$7:$DG$148,'TN01-04'!CE$11,0),$H$1:$T$2,2,1)</f>
        <v>3.33</v>
      </c>
      <c r="CF119" s="28">
        <f>HLOOKUP(VLOOKUP($A119,Sheet!$A$7:$DG$148,'TN01-04'!CF$11,0),$H$1:$T$2,2,1)</f>
        <v>4</v>
      </c>
      <c r="CG119" s="28">
        <f>HLOOKUP(VLOOKUP($A119,Sheet!$A$7:$DG$148,'TN01-04'!CG$11,0),$H$1:$T$2,2,1)</f>
        <v>3.65</v>
      </c>
      <c r="CH119" s="28">
        <f>HLOOKUP(VLOOKUP($A119,Sheet!$A$7:$DG$148,'TN01-04'!CH$11,0),$H$1:$T$2,2,1)</f>
        <v>0</v>
      </c>
      <c r="CI119" s="28">
        <f>HLOOKUP(VLOOKUP($A119,Sheet!$A$7:$DG$148,'TN01-04'!CI$11,0),$H$1:$T$2,2,1)</f>
        <v>0</v>
      </c>
      <c r="CJ119" s="28">
        <f>HLOOKUP(VLOOKUP($A119,Sheet!$A$7:$DG$148,'TN01-04'!CJ$11,0),$H$1:$T$2,2,1)</f>
        <v>0</v>
      </c>
      <c r="CK119" s="28">
        <f>HLOOKUP(VLOOKUP($A119,Sheet!$A$7:$DG$148,'TN01-04'!CK$11,0),$H$1:$T$2,2,1)</f>
        <v>0</v>
      </c>
      <c r="CL119" s="28">
        <f>HLOOKUP(VLOOKUP($A119,Sheet!$A$7:$DG$148,'TN01-04'!CL$11,0),$H$1:$T$2,2,1)</f>
        <v>0</v>
      </c>
      <c r="CM119" s="28">
        <f>HLOOKUP(VLOOKUP($A119,Sheet!$A$7:$DG$148,'TN01-04'!CM$11,0),$H$1:$T$2,2,1)</f>
        <v>4</v>
      </c>
      <c r="CN119" s="28">
        <f>HLOOKUP(VLOOKUP($A119,Sheet!$A$7:$DG$148,'TN01-04'!CN$11,0),$H$1:$T$2,2,1)</f>
        <v>2.33</v>
      </c>
      <c r="CO119" s="28">
        <f>HLOOKUP(VLOOKUP($A119,Sheet!$A$7:$DG$148,'TN01-04'!CO$11,0),$H$1:$T$2,2,1)</f>
        <v>4</v>
      </c>
      <c r="CP119" s="28">
        <f>HLOOKUP(VLOOKUP($A119,Sheet!$A$7:$DG$148,'TN01-04'!CP$11,0),$H$1:$T$2,2,1)</f>
        <v>3.65</v>
      </c>
      <c r="CQ119" s="28">
        <f>HLOOKUP(VLOOKUP($A119,Sheet!$A$7:$DG$148,'TN01-04'!CQ$11,0),$H$1:$T$2,2,1)</f>
        <v>4</v>
      </c>
      <c r="CR119" s="28">
        <f>HLOOKUP(VLOOKUP($A119,Sheet!$A$7:$DG$148,'TN01-04'!CR$11,0),$H$1:$T$2,2,1)</f>
        <v>3.65</v>
      </c>
      <c r="CS119" s="33">
        <f>IF(VLOOKUP($A119,Sheet!$A$7:$DG$148,'TN01-04'!CS$11,0)="","",VLOOKUP($A119,Sheet!$A$7:$DG$148,'TN01-04'!CS$11,0))</f>
        <v>27</v>
      </c>
      <c r="CT119" s="36">
        <f>IF(VLOOKUP($A119,Sheet!$A$7:$DG$148,'TN01-04'!CT$11,0)="","",VLOOKUP($A119,Sheet!$A$7:$DG$148,'TN01-04'!CT$11,0))</f>
        <v>0</v>
      </c>
      <c r="CU119" s="38">
        <f t="shared" si="11"/>
        <v>128</v>
      </c>
      <c r="CV119" s="38">
        <f t="shared" si="11"/>
        <v>0</v>
      </c>
      <c r="CW119" s="38">
        <f t="shared" si="12"/>
        <v>0</v>
      </c>
      <c r="CX119" s="38">
        <f t="shared" si="13"/>
        <v>128</v>
      </c>
      <c r="CY119" s="38">
        <f t="shared" si="14"/>
        <v>3.05</v>
      </c>
      <c r="CZ119" s="38"/>
      <c r="DA119" s="28">
        <f>HLOOKUP(VLOOKUP($A119,Sheet!$A$7:$DG$148,'TN01-04'!DA$11,0),$H$1:$T$2,2,1)</f>
        <v>0</v>
      </c>
      <c r="DB119" s="28">
        <f>HLOOKUP(VLOOKUP($A119,Sheet!$A$7:$DG$148,'TN01-04'!DB$11,0),$H$1:$T$2,2,1)</f>
        <v>0</v>
      </c>
      <c r="DC119" s="28">
        <f>HLOOKUP(VLOOKUP($A119,Sheet!$A$7:$DG$148,'TN01-04'!DC$11,0),$H$1:$T$2,2,1)</f>
        <v>3.65</v>
      </c>
      <c r="DD119" s="28">
        <f>HLOOKUP(VLOOKUP($A119,Sheet!$A$7:$DG$148,'TN01-04'!DD$11,0),$H$1:$T$2,2,1)</f>
        <v>0</v>
      </c>
      <c r="DE119" s="38"/>
      <c r="DF119" s="38">
        <f t="shared" si="15"/>
        <v>3.65</v>
      </c>
      <c r="DG119" s="38"/>
      <c r="DH119" s="33">
        <f>IF(VLOOKUP($A119,Sheet!$A$7:$DG$148,'TN01-04'!DH$11,0)="","",VLOOKUP($A119,Sheet!$A$7:$DG$148,'TN01-04'!DH$11,0))</f>
        <v>5</v>
      </c>
      <c r="DI119" s="36">
        <f>IF(VLOOKUP($A119,Sheet!$A$7:$DG$148,'TN01-04'!DI$11,0)="","",VLOOKUP($A119,Sheet!$A$7:$DG$148,'TN01-04'!DI$11,0))</f>
        <v>0</v>
      </c>
      <c r="DJ119" s="38">
        <f t="shared" si="16"/>
        <v>133</v>
      </c>
      <c r="DK119" s="38">
        <f t="shared" si="17"/>
        <v>0</v>
      </c>
      <c r="DL119" s="38">
        <f t="shared" si="18"/>
        <v>3.07</v>
      </c>
      <c r="DM119" s="38"/>
      <c r="DN119" s="33">
        <f>IF(VLOOKUP($A119,Sheet!$A$7:$DG$148,'TN01-04'!DN$11,0)="","",VLOOKUP($A119,Sheet!$A$7:$DG$148,'TN01-04'!DN$11,0))</f>
        <v>138</v>
      </c>
      <c r="DO119" s="36">
        <f>IF(VLOOKUP($A119,Sheet!$A$7:$DG$148,'TN01-04'!DO$11,0)="","",VLOOKUP($A119,Sheet!$A$7:$DG$148,'TN01-04'!DO$11,0))</f>
        <v>0</v>
      </c>
      <c r="DP119" s="28">
        <f>IF(VLOOKUP($A119,Sheet!$A$7:$DG$148,'TN01-04'!DP$11,0)="","",VLOOKUP($A119,Sheet!$A$7:$DG$148,'TN01-04'!DP$11,0))</f>
        <v>137</v>
      </c>
      <c r="DQ119" s="28">
        <f>IF(VLOOKUP($A119,Sheet!$A$7:$DG$148,'TN01-04'!DQ$11,0)="","",VLOOKUP($A119,Sheet!$A$7:$DG$148,'TN01-04'!DQ$11,0))</f>
        <v>138</v>
      </c>
      <c r="DR119" s="28">
        <f>IF(VLOOKUP($A119,Sheet!$A$7:$DG$148,'TN01-04'!DR$11,0)="","",VLOOKUP($A119,Sheet!$A$7:$DG$148,'TN01-04'!DR$11,0))</f>
        <v>7.37</v>
      </c>
      <c r="DS119" s="28">
        <f>IF(VLOOKUP($A119,Sheet!$A$7:$DG$148,'TN01-04'!DS$11,0)="","",VLOOKUP($A119,Sheet!$A$7:$DG$148,'TN01-04'!DS$11,0))</f>
        <v>3.07</v>
      </c>
      <c r="DT119" s="28" t="str">
        <f>IF(VLOOKUP($A119,Sheet!$A$7:$DG$148,'TN01-04'!DT$11,0)="","",VLOOKUP($A119,Sheet!$A$7:$DG$148,'TN01-04'!DT$11,0))</f>
        <v/>
      </c>
      <c r="DU119" s="42">
        <f t="shared" si="19"/>
        <v>0</v>
      </c>
    </row>
    <row r="120" spans="1:125" ht="15.95" customHeight="1" x14ac:dyDescent="0.2">
      <c r="A120" s="25">
        <v>2021345418</v>
      </c>
      <c r="B120" s="26" t="s">
        <v>34</v>
      </c>
      <c r="C120" s="26" t="s">
        <v>81</v>
      </c>
      <c r="D120" s="26" t="s">
        <v>174</v>
      </c>
      <c r="E120" s="27">
        <v>35361</v>
      </c>
      <c r="F120" s="26" t="s">
        <v>210</v>
      </c>
      <c r="G120" s="26" t="s">
        <v>214</v>
      </c>
      <c r="H120" s="28">
        <f>HLOOKUP(VLOOKUP($A120,Sheet!$A$7:$DG$148,'TN01-04'!H$11,0),$H$1:$T$2,2,1)</f>
        <v>3.65</v>
      </c>
      <c r="I120" s="28">
        <f>HLOOKUP(VLOOKUP($A120,Sheet!$A$7:$DG$148,'TN01-04'!I$11,0),$H$1:$T$2,2,1)</f>
        <v>3.33</v>
      </c>
      <c r="J120" s="28">
        <f>HLOOKUP(VLOOKUP($A120,Sheet!$A$7:$DG$148,'TN01-04'!J$11,0),$H$1:$T$2,2,1)</f>
        <v>3.65</v>
      </c>
      <c r="K120" s="28">
        <f>HLOOKUP(VLOOKUP($A120,Sheet!$A$7:$DG$148,'TN01-04'!K$11,0),$H$1:$T$2,2,1)</f>
        <v>3</v>
      </c>
      <c r="L120" s="28">
        <f>HLOOKUP(VLOOKUP($A120,Sheet!$A$7:$DG$148,'TN01-04'!L$11,0),$H$1:$T$2,2,1)</f>
        <v>4</v>
      </c>
      <c r="M120" s="28">
        <f>HLOOKUP(VLOOKUP($A120,Sheet!$A$7:$DG$148,'TN01-04'!M$11,0),$H$1:$T$2,2,1)</f>
        <v>2.65</v>
      </c>
      <c r="N120" s="28" t="str">
        <f>HLOOKUP(VLOOKUP($A120,Sheet!$A$7:$DG$148,'TN01-04'!N$11,0),$H$1:$T$2,2,1)</f>
        <v>X</v>
      </c>
      <c r="O120" s="28">
        <f>HLOOKUP(VLOOKUP($A120,Sheet!$A$7:$DG$148,'TN01-04'!O$11,0),$H$1:$T$2,2,1)</f>
        <v>0</v>
      </c>
      <c r="P120" s="28">
        <f>HLOOKUP(VLOOKUP($A120,Sheet!$A$7:$DG$148,'TN01-04'!P$11,0),$H$1:$T$2,2,1)</f>
        <v>2.65</v>
      </c>
      <c r="Q120" s="28">
        <f>HLOOKUP(VLOOKUP($A120,Sheet!$A$7:$DG$148,'TN01-04'!Q$11,0),$H$1:$T$2,2,1)</f>
        <v>0</v>
      </c>
      <c r="R120" s="28">
        <f>HLOOKUP(VLOOKUP($A120,Sheet!$A$7:$DG$148,'TN01-04'!R$11,0),$H$1:$T$2,2,1)</f>
        <v>0</v>
      </c>
      <c r="S120" s="28">
        <f>HLOOKUP(VLOOKUP($A120,Sheet!$A$7:$DG$148,'TN01-04'!S$11,0),$H$1:$T$2,2,1)</f>
        <v>0</v>
      </c>
      <c r="T120" s="28">
        <f>HLOOKUP(VLOOKUP($A120,Sheet!$A$7:$DG$148,'TN01-04'!T$11,0),$H$1:$T$2,2,1)</f>
        <v>0</v>
      </c>
      <c r="U120" s="28">
        <f>HLOOKUP(VLOOKUP($A120,Sheet!$A$7:$DG$148,'TN01-04'!U$11,0),$H$1:$T$2,2,1)</f>
        <v>4</v>
      </c>
      <c r="V120" s="28">
        <f>HLOOKUP(VLOOKUP($A120,Sheet!$A$7:$DG$148,'TN01-04'!V$11,0),$H$1:$T$2,2,1)</f>
        <v>2.33</v>
      </c>
      <c r="W120" s="28">
        <f>HLOOKUP(VLOOKUP($A120,Sheet!$A$7:$DG$148,'TN01-04'!W$11,0),$H$1:$T$2,2,1)</f>
        <v>3.65</v>
      </c>
      <c r="X120" s="28">
        <f>HLOOKUP(VLOOKUP($A120,Sheet!$A$7:$DG$148,'TN01-04'!X$11,0),$H$1:$T$2,2,1)</f>
        <v>3</v>
      </c>
      <c r="Y120" s="28">
        <f>HLOOKUP(VLOOKUP($A120,Sheet!$A$7:$DG$148,'TN01-04'!Y$11,0),$H$1:$T$2,2,1)</f>
        <v>1.65</v>
      </c>
      <c r="Z120" s="28">
        <f>HLOOKUP(VLOOKUP($A120,Sheet!$A$7:$DG$148,'TN01-04'!Z$11,0),$H$1:$T$2,2,1)</f>
        <v>3</v>
      </c>
      <c r="AA120" s="28">
        <f>HLOOKUP(VLOOKUP($A120,Sheet!$A$7:$DG$148,'TN01-04'!AA$11,0),$H$1:$T$2,2,1)</f>
        <v>2</v>
      </c>
      <c r="AB120" s="28">
        <f>HLOOKUP(VLOOKUP($A120,Sheet!$A$7:$DG$148,'TN01-04'!AB$11,0),$H$1:$T$2,2,1)</f>
        <v>3.33</v>
      </c>
      <c r="AC120" s="28">
        <f>HLOOKUP(VLOOKUP($A120,Sheet!$A$7:$DG$148,'TN01-04'!AC$11,0),$H$1:$T$2,2,1)</f>
        <v>2</v>
      </c>
      <c r="AD120" s="28">
        <f>HLOOKUP(VLOOKUP($A120,Sheet!$A$7:$DG$148,'TN01-04'!AD$11,0),$H$1:$T$2,2,1)</f>
        <v>2.65</v>
      </c>
      <c r="AE120" s="28">
        <f>HLOOKUP(VLOOKUP($A120,Sheet!$A$7:$DG$148,'TN01-04'!AE$11,0),$H$1:$T$2,2,1)</f>
        <v>2.33</v>
      </c>
      <c r="AF120" s="28">
        <f>HLOOKUP(VLOOKUP($A120,Sheet!$A$7:$DG$148,'TN01-04'!AF$11,0),$H$1:$T$2,2,1)</f>
        <v>1.65</v>
      </c>
      <c r="AG120" s="28">
        <f>HLOOKUP(VLOOKUP($A120,Sheet!$A$7:$DG$148,'TN01-04'!AG$11,0),$H$1:$T$2,2,1)</f>
        <v>0</v>
      </c>
      <c r="AH120" s="28" t="str">
        <f>HLOOKUP(VLOOKUP($A120,Sheet!$A$7:$DG$148,'TN01-04'!AH$11,0),$H$1:$T$2,2,1)</f>
        <v>X</v>
      </c>
      <c r="AI120" s="28">
        <f>HLOOKUP(VLOOKUP($A120,Sheet!$A$7:$DG$148,'TN01-04'!AI$11,0),$H$1:$T$2,2,1)</f>
        <v>0</v>
      </c>
      <c r="AJ120" s="28">
        <f>HLOOKUP(VLOOKUP($A120,Sheet!$A$7:$DG$148,'TN01-04'!AJ$11,0),$H$1:$T$2,2,1)</f>
        <v>0</v>
      </c>
      <c r="AK120" s="33">
        <f>IF(VLOOKUP($A120,Sheet!$A$7:$DG$148,'TN01-04'!AK$11,0)="","",VLOOKUP($A120,Sheet!$A$7:$DG$148,'TN01-04'!AK$11,0))</f>
        <v>41</v>
      </c>
      <c r="AL120" s="36">
        <f>IF(VLOOKUP($A120,Sheet!$A$7:$DG$148,'TN01-04'!AL$11,0)="","",VLOOKUP($A120,Sheet!$A$7:$DG$148,'TN01-04'!AL$11,0))</f>
        <v>10</v>
      </c>
      <c r="AM120" s="28">
        <f>HLOOKUP(VLOOKUP($A120,Sheet!$A$7:$DG$148,'TN01-04'!AM$11,0),$H$1:$T$2,2,1)</f>
        <v>3.65</v>
      </c>
      <c r="AN120" s="28">
        <f>HLOOKUP(VLOOKUP($A120,Sheet!$A$7:$DG$148,'TN01-04'!AN$11,0),$H$1:$T$2,2,1)</f>
        <v>3.33</v>
      </c>
      <c r="AO120" s="28">
        <f>HLOOKUP(VLOOKUP($A120,Sheet!$A$7:$DG$148,'TN01-04'!AO$11,0),$H$1:$T$2,2,1)</f>
        <v>0</v>
      </c>
      <c r="AP120" s="28">
        <f>HLOOKUP(VLOOKUP($A120,Sheet!$A$7:$DG$148,'TN01-04'!AP$11,0),$H$1:$T$2,2,1)</f>
        <v>0</v>
      </c>
      <c r="AQ120" s="28">
        <f>HLOOKUP(VLOOKUP($A120,Sheet!$A$7:$DG$148,'TN01-04'!AQ$11,0),$H$1:$T$2,2,1)</f>
        <v>3</v>
      </c>
      <c r="AR120" s="28">
        <f>HLOOKUP(VLOOKUP($A120,Sheet!$A$7:$DG$148,'TN01-04'!AR$11,0),$H$1:$T$2,2,1)</f>
        <v>0</v>
      </c>
      <c r="AS120" s="28">
        <f>HLOOKUP(VLOOKUP($A120,Sheet!$A$7:$DG$148,'TN01-04'!AS$11,0),$H$1:$T$2,2,1)</f>
        <v>0</v>
      </c>
      <c r="AT120" s="28">
        <f>HLOOKUP(VLOOKUP($A120,Sheet!$A$7:$DG$148,'TN01-04'!AT$11,0),$H$1:$T$2,2,1)</f>
        <v>0</v>
      </c>
      <c r="AU120" s="28">
        <f>HLOOKUP(VLOOKUP($A120,Sheet!$A$7:$DG$148,'TN01-04'!AU$11,0),$H$1:$T$2,2,1)</f>
        <v>0</v>
      </c>
      <c r="AV120" s="28">
        <f>HLOOKUP(VLOOKUP($A120,Sheet!$A$7:$DG$148,'TN01-04'!AV$11,0),$H$1:$T$2,2,1)</f>
        <v>0</v>
      </c>
      <c r="AW120" s="28">
        <f>HLOOKUP(VLOOKUP($A120,Sheet!$A$7:$DG$148,'TN01-04'!AW$11,0),$H$1:$T$2,2,1)</f>
        <v>3.33</v>
      </c>
      <c r="AX120" s="28">
        <f>HLOOKUP(VLOOKUP($A120,Sheet!$A$7:$DG$148,'TN01-04'!AX$11,0),$H$1:$T$2,2,1)</f>
        <v>0</v>
      </c>
      <c r="AY120" s="28">
        <f>HLOOKUP(VLOOKUP($A120,Sheet!$A$7:$DG$148,'TN01-04'!AY$11,0),$H$1:$T$2,2,1)</f>
        <v>0</v>
      </c>
      <c r="AZ120" s="28">
        <f>HLOOKUP(VLOOKUP($A120,Sheet!$A$7:$DG$148,'TN01-04'!AZ$11,0),$H$1:$T$2,2,1)</f>
        <v>0</v>
      </c>
      <c r="BA120" s="28">
        <f>HLOOKUP(VLOOKUP($A120,Sheet!$A$7:$DG$148,'TN01-04'!BA$11,0),$H$1:$T$2,2,1)</f>
        <v>3</v>
      </c>
      <c r="BB120" s="33">
        <f>IF(VLOOKUP($A120,Sheet!$A$7:$DG$148,'TN01-04'!BB$11,0)="","",VLOOKUP($A120,Sheet!$A$7:$DG$148,'TN01-04'!BB$11,0))</f>
        <v>5</v>
      </c>
      <c r="BC120" s="36">
        <f>IF(VLOOKUP($A120,Sheet!$A$7:$DG$148,'TN01-04'!BC$11,0)="","",VLOOKUP($A120,Sheet!$A$7:$DG$148,'TN01-04'!BC$11,0))</f>
        <v>0</v>
      </c>
      <c r="BD120" s="28">
        <f>HLOOKUP(VLOOKUP($A120,Sheet!$A$7:$DG$148,'TN01-04'!BD$11,0),$H$1:$T$2,2,1)</f>
        <v>1.65</v>
      </c>
      <c r="BE120" s="28">
        <f>HLOOKUP(VLOOKUP($A120,Sheet!$A$7:$DG$148,'TN01-04'!BE$11,0),$H$1:$T$2,2,1)</f>
        <v>3.33</v>
      </c>
      <c r="BF120" s="28">
        <f>HLOOKUP(VLOOKUP($A120,Sheet!$A$7:$DG$148,'TN01-04'!BF$11,0),$H$1:$T$2,2,1)</f>
        <v>1</v>
      </c>
      <c r="BG120" s="28">
        <f>HLOOKUP(VLOOKUP($A120,Sheet!$A$7:$DG$148,'TN01-04'!BG$11,0),$H$1:$T$2,2,1)</f>
        <v>4</v>
      </c>
      <c r="BH120" s="28">
        <f>HLOOKUP(VLOOKUP($A120,Sheet!$A$7:$DG$148,'TN01-04'!BH$11,0),$H$1:$T$2,2,1)</f>
        <v>3.33</v>
      </c>
      <c r="BI120" s="28">
        <f>HLOOKUP(VLOOKUP($A120,Sheet!$A$7:$DG$148,'TN01-04'!BI$11,0),$H$1:$T$2,2,1)</f>
        <v>4</v>
      </c>
      <c r="BJ120" s="28">
        <f>HLOOKUP(VLOOKUP($A120,Sheet!$A$7:$DG$148,'TN01-04'!BJ$11,0),$H$1:$T$2,2,1)</f>
        <v>3.33</v>
      </c>
      <c r="BK120" s="28">
        <f>HLOOKUP(VLOOKUP($A120,Sheet!$A$7:$DG$148,'TN01-04'!BK$11,0),$H$1:$T$2,2,1)</f>
        <v>2.33</v>
      </c>
      <c r="BL120" s="28">
        <f>HLOOKUP(VLOOKUP($A120,Sheet!$A$7:$DG$148,'TN01-04'!BL$11,0),$H$1:$T$2,2,1)</f>
        <v>0</v>
      </c>
      <c r="BM120" s="28">
        <f>HLOOKUP(VLOOKUP($A120,Sheet!$A$7:$DG$148,'TN01-04'!BM$11,0),$H$1:$T$2,2,1)</f>
        <v>3</v>
      </c>
      <c r="BN120" s="28">
        <f>HLOOKUP(VLOOKUP($A120,Sheet!$A$7:$DG$148,'TN01-04'!BN$11,0),$H$1:$T$2,2,1)</f>
        <v>1</v>
      </c>
      <c r="BO120" s="28">
        <f>HLOOKUP(VLOOKUP($A120,Sheet!$A$7:$DG$148,'TN01-04'!BO$11,0),$H$1:$T$2,2,1)</f>
        <v>2</v>
      </c>
      <c r="BP120" s="28">
        <f>HLOOKUP(VLOOKUP($A120,Sheet!$A$7:$DG$148,'TN01-04'!BP$11,0),$H$1:$T$2,2,1)</f>
        <v>3</v>
      </c>
      <c r="BQ120" s="28">
        <f>HLOOKUP(VLOOKUP($A120,Sheet!$A$7:$DG$148,'TN01-04'!BQ$11,0),$H$1:$T$2,2,1)</f>
        <v>0</v>
      </c>
      <c r="BR120" s="28">
        <f>HLOOKUP(VLOOKUP($A120,Sheet!$A$7:$DG$148,'TN01-04'!BR$11,0),$H$1:$T$2,2,1)</f>
        <v>4</v>
      </c>
      <c r="BS120" s="28">
        <f>HLOOKUP(VLOOKUP($A120,Sheet!$A$7:$DG$148,'TN01-04'!BS$11,0),$H$1:$T$2,2,1)</f>
        <v>2.33</v>
      </c>
      <c r="BT120" s="28">
        <f>HLOOKUP(VLOOKUP($A120,Sheet!$A$7:$DG$148,'TN01-04'!BT$11,0),$H$1:$T$2,2,1)</f>
        <v>1.65</v>
      </c>
      <c r="BU120" s="28">
        <f>HLOOKUP(VLOOKUP($A120,Sheet!$A$7:$DG$148,'TN01-04'!BU$11,0),$H$1:$T$2,2,1)</f>
        <v>2.65</v>
      </c>
      <c r="BV120" s="28">
        <f>HLOOKUP(VLOOKUP($A120,Sheet!$A$7:$DG$148,'TN01-04'!BV$11,0),$H$1:$T$2,2,1)</f>
        <v>0</v>
      </c>
      <c r="BW120" s="28">
        <f>HLOOKUP(VLOOKUP($A120,Sheet!$A$7:$DG$148,'TN01-04'!BW$11,0),$H$1:$T$2,2,1)</f>
        <v>4</v>
      </c>
      <c r="BX120" s="33">
        <f>IF(VLOOKUP($A120,Sheet!$A$7:$DG$148,'TN01-04'!BX$11,0)="","",VLOOKUP($A120,Sheet!$A$7:$DG$148,'TN01-04'!BX$11,0))</f>
        <v>44</v>
      </c>
      <c r="BY120" s="36">
        <f>IF(VLOOKUP($A120,Sheet!$A$7:$DG$148,'TN01-04'!BY$11,0)="","",VLOOKUP($A120,Sheet!$A$7:$DG$148,'TN01-04'!BY$11,0))</f>
        <v>6</v>
      </c>
      <c r="BZ120" s="28">
        <f>HLOOKUP(VLOOKUP($A120,Sheet!$A$7:$DG$148,'TN01-04'!BZ$11,0),$H$1:$T$2,2,1)</f>
        <v>0</v>
      </c>
      <c r="CA120" s="28">
        <f>HLOOKUP(VLOOKUP($A120,Sheet!$A$7:$DG$148,'TN01-04'!CA$11,0),$H$1:$T$2,2,1)</f>
        <v>4</v>
      </c>
      <c r="CB120" s="28">
        <f>HLOOKUP(VLOOKUP($A120,Sheet!$A$7:$DG$148,'TN01-04'!CB$11,0),$H$1:$T$2,2,1)</f>
        <v>3.33</v>
      </c>
      <c r="CC120" s="28">
        <f>HLOOKUP(VLOOKUP($A120,Sheet!$A$7:$DG$148,'TN01-04'!CC$11,0),$H$1:$T$2,2,1)</f>
        <v>0</v>
      </c>
      <c r="CD120" s="28">
        <f>HLOOKUP(VLOOKUP($A120,Sheet!$A$7:$DG$148,'TN01-04'!CD$11,0),$H$1:$T$2,2,1)</f>
        <v>2.65</v>
      </c>
      <c r="CE120" s="28">
        <f>HLOOKUP(VLOOKUP($A120,Sheet!$A$7:$DG$148,'TN01-04'!CE$11,0),$H$1:$T$2,2,1)</f>
        <v>2.65</v>
      </c>
      <c r="CF120" s="28">
        <f>HLOOKUP(VLOOKUP($A120,Sheet!$A$7:$DG$148,'TN01-04'!CF$11,0),$H$1:$T$2,2,1)</f>
        <v>3</v>
      </c>
      <c r="CG120" s="28">
        <f>HLOOKUP(VLOOKUP($A120,Sheet!$A$7:$DG$148,'TN01-04'!CG$11,0),$H$1:$T$2,2,1)</f>
        <v>3</v>
      </c>
      <c r="CH120" s="28">
        <f>HLOOKUP(VLOOKUP($A120,Sheet!$A$7:$DG$148,'TN01-04'!CH$11,0),$H$1:$T$2,2,1)</f>
        <v>0</v>
      </c>
      <c r="CI120" s="28">
        <f>HLOOKUP(VLOOKUP($A120,Sheet!$A$7:$DG$148,'TN01-04'!CI$11,0),$H$1:$T$2,2,1)</f>
        <v>3</v>
      </c>
      <c r="CJ120" s="28">
        <f>HLOOKUP(VLOOKUP($A120,Sheet!$A$7:$DG$148,'TN01-04'!CJ$11,0),$H$1:$T$2,2,1)</f>
        <v>0</v>
      </c>
      <c r="CK120" s="28">
        <f>HLOOKUP(VLOOKUP($A120,Sheet!$A$7:$DG$148,'TN01-04'!CK$11,0),$H$1:$T$2,2,1)</f>
        <v>0</v>
      </c>
      <c r="CL120" s="28">
        <f>HLOOKUP(VLOOKUP($A120,Sheet!$A$7:$DG$148,'TN01-04'!CL$11,0),$H$1:$T$2,2,1)</f>
        <v>0</v>
      </c>
      <c r="CM120" s="28">
        <f>HLOOKUP(VLOOKUP($A120,Sheet!$A$7:$DG$148,'TN01-04'!CM$11,0),$H$1:$T$2,2,1)</f>
        <v>0</v>
      </c>
      <c r="CN120" s="28">
        <f>HLOOKUP(VLOOKUP($A120,Sheet!$A$7:$DG$148,'TN01-04'!CN$11,0),$H$1:$T$2,2,1)</f>
        <v>2.65</v>
      </c>
      <c r="CO120" s="28">
        <f>HLOOKUP(VLOOKUP($A120,Sheet!$A$7:$DG$148,'TN01-04'!CO$11,0),$H$1:$T$2,2,1)</f>
        <v>3</v>
      </c>
      <c r="CP120" s="28">
        <f>HLOOKUP(VLOOKUP($A120,Sheet!$A$7:$DG$148,'TN01-04'!CP$11,0),$H$1:$T$2,2,1)</f>
        <v>4</v>
      </c>
      <c r="CQ120" s="28">
        <f>HLOOKUP(VLOOKUP($A120,Sheet!$A$7:$DG$148,'TN01-04'!CQ$11,0),$H$1:$T$2,2,1)</f>
        <v>3</v>
      </c>
      <c r="CR120" s="28">
        <f>HLOOKUP(VLOOKUP($A120,Sheet!$A$7:$DG$148,'TN01-04'!CR$11,0),$H$1:$T$2,2,1)</f>
        <v>3.33</v>
      </c>
      <c r="CS120" s="33">
        <f>IF(VLOOKUP($A120,Sheet!$A$7:$DG$148,'TN01-04'!CS$11,0)="","",VLOOKUP($A120,Sheet!$A$7:$DG$148,'TN01-04'!CS$11,0))</f>
        <v>27</v>
      </c>
      <c r="CT120" s="36">
        <f>IF(VLOOKUP($A120,Sheet!$A$7:$DG$148,'TN01-04'!CT$11,0)="","",VLOOKUP($A120,Sheet!$A$7:$DG$148,'TN01-04'!CT$11,0))</f>
        <v>0</v>
      </c>
      <c r="CU120" s="38">
        <f t="shared" si="11"/>
        <v>112</v>
      </c>
      <c r="CV120" s="38">
        <f t="shared" si="11"/>
        <v>16</v>
      </c>
      <c r="CW120" s="38">
        <f t="shared" si="12"/>
        <v>0</v>
      </c>
      <c r="CX120" s="38">
        <f t="shared" si="13"/>
        <v>128</v>
      </c>
      <c r="CY120" s="38">
        <f t="shared" si="14"/>
        <v>2.4900000000000002</v>
      </c>
      <c r="CZ120" s="38"/>
      <c r="DA120" s="28">
        <f>HLOOKUP(VLOOKUP($A120,Sheet!$A$7:$DG$148,'TN01-04'!DA$11,0),$H$1:$T$2,2,1)</f>
        <v>0</v>
      </c>
      <c r="DB120" s="28">
        <f>HLOOKUP(VLOOKUP($A120,Sheet!$A$7:$DG$148,'TN01-04'!DB$11,0),$H$1:$T$2,2,1)</f>
        <v>0</v>
      </c>
      <c r="DC120" s="28">
        <f>HLOOKUP(VLOOKUP($A120,Sheet!$A$7:$DG$148,'TN01-04'!DC$11,0),$H$1:$T$2,2,1)</f>
        <v>0</v>
      </c>
      <c r="DD120" s="28">
        <f>HLOOKUP(VLOOKUP($A120,Sheet!$A$7:$DG$148,'TN01-04'!DD$11,0),$H$1:$T$2,2,1)</f>
        <v>0</v>
      </c>
      <c r="DE120" s="38"/>
      <c r="DF120" s="38">
        <f t="shared" si="15"/>
        <v>0</v>
      </c>
      <c r="DG120" s="38"/>
      <c r="DH120" s="33">
        <f>IF(VLOOKUP($A120,Sheet!$A$7:$DG$148,'TN01-04'!DH$11,0)="","",VLOOKUP($A120,Sheet!$A$7:$DG$148,'TN01-04'!DH$11,0))</f>
        <v>0</v>
      </c>
      <c r="DI120" s="36">
        <f>IF(VLOOKUP($A120,Sheet!$A$7:$DG$148,'TN01-04'!DI$11,0)="","",VLOOKUP($A120,Sheet!$A$7:$DG$148,'TN01-04'!DI$11,0))</f>
        <v>5</v>
      </c>
      <c r="DJ120" s="38">
        <f t="shared" si="16"/>
        <v>112</v>
      </c>
      <c r="DK120" s="38">
        <f t="shared" si="17"/>
        <v>21</v>
      </c>
      <c r="DL120" s="38">
        <f t="shared" si="18"/>
        <v>2.39</v>
      </c>
      <c r="DM120" s="38"/>
      <c r="DN120" s="33">
        <f>IF(VLOOKUP($A120,Sheet!$A$7:$DG$148,'TN01-04'!DN$11,0)="","",VLOOKUP($A120,Sheet!$A$7:$DG$148,'TN01-04'!DN$11,0))</f>
        <v>117</v>
      </c>
      <c r="DO120" s="36">
        <f>IF(VLOOKUP($A120,Sheet!$A$7:$DG$148,'TN01-04'!DO$11,0)="","",VLOOKUP($A120,Sheet!$A$7:$DG$148,'TN01-04'!DO$11,0))</f>
        <v>21</v>
      </c>
      <c r="DP120" s="28">
        <f>IF(VLOOKUP($A120,Sheet!$A$7:$DG$148,'TN01-04'!DP$11,0)="","",VLOOKUP($A120,Sheet!$A$7:$DG$148,'TN01-04'!DP$11,0))</f>
        <v>137</v>
      </c>
      <c r="DQ120" s="28">
        <f>IF(VLOOKUP($A120,Sheet!$A$7:$DG$148,'TN01-04'!DQ$11,0)="","",VLOOKUP($A120,Sheet!$A$7:$DG$148,'TN01-04'!DQ$11,0))</f>
        <v>122</v>
      </c>
      <c r="DR120" s="28">
        <f>IF(VLOOKUP($A120,Sheet!$A$7:$DG$148,'TN01-04'!DR$11,0)="","",VLOOKUP($A120,Sheet!$A$7:$DG$148,'TN01-04'!DR$11,0))</f>
        <v>6.65</v>
      </c>
      <c r="DS120" s="28">
        <f>IF(VLOOKUP($A120,Sheet!$A$7:$DG$148,'TN01-04'!DS$11,0)="","",VLOOKUP($A120,Sheet!$A$7:$DG$148,'TN01-04'!DS$11,0))</f>
        <v>2.72</v>
      </c>
      <c r="DT120" s="28" t="str">
        <f>IF(VLOOKUP($A120,Sheet!$A$7:$DG$148,'TN01-04'!DT$11,0)="","",VLOOKUP($A120,Sheet!$A$7:$DG$148,'TN01-04'!DT$11,0))</f>
        <v>CUL 203; ENG 116; ENG 117; ENG 118; ENG 119; DTE-HT 202; ENG 167; ENG 168; ENG 169; ENG 166; ENG 219; ENG 216; ENG 217; ENG 218; ENG 266; ENG 268; ENG 269</v>
      </c>
      <c r="DU120" s="42">
        <f t="shared" si="19"/>
        <v>0.125</v>
      </c>
    </row>
    <row r="121" spans="1:125" ht="15.95" customHeight="1" x14ac:dyDescent="0.2">
      <c r="A121" s="25">
        <v>2221728957</v>
      </c>
      <c r="B121" s="26" t="s">
        <v>6</v>
      </c>
      <c r="C121" s="26" t="s">
        <v>20</v>
      </c>
      <c r="D121" s="26" t="s">
        <v>174</v>
      </c>
      <c r="E121" s="27">
        <v>35914</v>
      </c>
      <c r="F121" s="26" t="s">
        <v>210</v>
      </c>
      <c r="G121" s="26" t="s">
        <v>212</v>
      </c>
      <c r="H121" s="28">
        <f>HLOOKUP(VLOOKUP($A121,Sheet!$A$7:$DG$148,'TN01-04'!H$11,0),$H$1:$T$2,2,1)</f>
        <v>3.33</v>
      </c>
      <c r="I121" s="28">
        <f>HLOOKUP(VLOOKUP($A121,Sheet!$A$7:$DG$148,'TN01-04'!I$11,0),$H$1:$T$2,2,1)</f>
        <v>3.33</v>
      </c>
      <c r="J121" s="28">
        <f>HLOOKUP(VLOOKUP($A121,Sheet!$A$7:$DG$148,'TN01-04'!J$11,0),$H$1:$T$2,2,1)</f>
        <v>3.65</v>
      </c>
      <c r="K121" s="28">
        <f>HLOOKUP(VLOOKUP($A121,Sheet!$A$7:$DG$148,'TN01-04'!K$11,0),$H$1:$T$2,2,1)</f>
        <v>3</v>
      </c>
      <c r="L121" s="28">
        <f>HLOOKUP(VLOOKUP($A121,Sheet!$A$7:$DG$148,'TN01-04'!L$11,0),$H$1:$T$2,2,1)</f>
        <v>1.65</v>
      </c>
      <c r="M121" s="28">
        <f>HLOOKUP(VLOOKUP($A121,Sheet!$A$7:$DG$148,'TN01-04'!M$11,0),$H$1:$T$2,2,1)</f>
        <v>4</v>
      </c>
      <c r="N121" s="28">
        <f>HLOOKUP(VLOOKUP($A121,Sheet!$A$7:$DG$148,'TN01-04'!N$11,0),$H$1:$T$2,2,1)</f>
        <v>3.33</v>
      </c>
      <c r="O121" s="28">
        <f>HLOOKUP(VLOOKUP($A121,Sheet!$A$7:$DG$148,'TN01-04'!O$11,0),$H$1:$T$2,2,1)</f>
        <v>0</v>
      </c>
      <c r="P121" s="28">
        <f>HLOOKUP(VLOOKUP($A121,Sheet!$A$7:$DG$148,'TN01-04'!P$11,0),$H$1:$T$2,2,1)</f>
        <v>3</v>
      </c>
      <c r="Q121" s="28">
        <f>HLOOKUP(VLOOKUP($A121,Sheet!$A$7:$DG$148,'TN01-04'!Q$11,0),$H$1:$T$2,2,1)</f>
        <v>0</v>
      </c>
      <c r="R121" s="28">
        <f>HLOOKUP(VLOOKUP($A121,Sheet!$A$7:$DG$148,'TN01-04'!R$11,0),$H$1:$T$2,2,1)</f>
        <v>0</v>
      </c>
      <c r="S121" s="28">
        <f>HLOOKUP(VLOOKUP($A121,Sheet!$A$7:$DG$148,'TN01-04'!S$11,0),$H$1:$T$2,2,1)</f>
        <v>0</v>
      </c>
      <c r="T121" s="28">
        <f>HLOOKUP(VLOOKUP($A121,Sheet!$A$7:$DG$148,'TN01-04'!T$11,0),$H$1:$T$2,2,1)</f>
        <v>0</v>
      </c>
      <c r="U121" s="28">
        <f>HLOOKUP(VLOOKUP($A121,Sheet!$A$7:$DG$148,'TN01-04'!U$11,0),$H$1:$T$2,2,1)</f>
        <v>3.33</v>
      </c>
      <c r="V121" s="28">
        <f>HLOOKUP(VLOOKUP($A121,Sheet!$A$7:$DG$148,'TN01-04'!V$11,0),$H$1:$T$2,2,1)</f>
        <v>3.33</v>
      </c>
      <c r="W121" s="28">
        <f>HLOOKUP(VLOOKUP($A121,Sheet!$A$7:$DG$148,'TN01-04'!W$11,0),$H$1:$T$2,2,1)</f>
        <v>3.65</v>
      </c>
      <c r="X121" s="28">
        <f>HLOOKUP(VLOOKUP($A121,Sheet!$A$7:$DG$148,'TN01-04'!X$11,0),$H$1:$T$2,2,1)</f>
        <v>3.65</v>
      </c>
      <c r="Y121" s="28">
        <f>HLOOKUP(VLOOKUP($A121,Sheet!$A$7:$DG$148,'TN01-04'!Y$11,0),$H$1:$T$2,2,1)</f>
        <v>2</v>
      </c>
      <c r="Z121" s="28">
        <f>HLOOKUP(VLOOKUP($A121,Sheet!$A$7:$DG$148,'TN01-04'!Z$11,0),$H$1:$T$2,2,1)</f>
        <v>3</v>
      </c>
      <c r="AA121" s="28">
        <f>HLOOKUP(VLOOKUP($A121,Sheet!$A$7:$DG$148,'TN01-04'!AA$11,0),$H$1:$T$2,2,1)</f>
        <v>2.33</v>
      </c>
      <c r="AB121" s="28">
        <f>HLOOKUP(VLOOKUP($A121,Sheet!$A$7:$DG$148,'TN01-04'!AB$11,0),$H$1:$T$2,2,1)</f>
        <v>1.65</v>
      </c>
      <c r="AC121" s="28">
        <f>HLOOKUP(VLOOKUP($A121,Sheet!$A$7:$DG$148,'TN01-04'!AC$11,0),$H$1:$T$2,2,1)</f>
        <v>2.65</v>
      </c>
      <c r="AD121" s="28">
        <f>HLOOKUP(VLOOKUP($A121,Sheet!$A$7:$DG$148,'TN01-04'!AD$11,0),$H$1:$T$2,2,1)</f>
        <v>3.65</v>
      </c>
      <c r="AE121" s="28">
        <f>HLOOKUP(VLOOKUP($A121,Sheet!$A$7:$DG$148,'TN01-04'!AE$11,0),$H$1:$T$2,2,1)</f>
        <v>2</v>
      </c>
      <c r="AF121" s="28">
        <f>HLOOKUP(VLOOKUP($A121,Sheet!$A$7:$DG$148,'TN01-04'!AF$11,0),$H$1:$T$2,2,1)</f>
        <v>3.65</v>
      </c>
      <c r="AG121" s="28">
        <f>HLOOKUP(VLOOKUP($A121,Sheet!$A$7:$DG$148,'TN01-04'!AG$11,0),$H$1:$T$2,2,1)</f>
        <v>2.33</v>
      </c>
      <c r="AH121" s="28">
        <f>HLOOKUP(VLOOKUP($A121,Sheet!$A$7:$DG$148,'TN01-04'!AH$11,0),$H$1:$T$2,2,1)</f>
        <v>1.65</v>
      </c>
      <c r="AI121" s="28">
        <f>HLOOKUP(VLOOKUP($A121,Sheet!$A$7:$DG$148,'TN01-04'!AI$11,0),$H$1:$T$2,2,1)</f>
        <v>2.33</v>
      </c>
      <c r="AJ121" s="28">
        <f>HLOOKUP(VLOOKUP($A121,Sheet!$A$7:$DG$148,'TN01-04'!AJ$11,0),$H$1:$T$2,2,1)</f>
        <v>3</v>
      </c>
      <c r="AK121" s="33">
        <f>IF(VLOOKUP($A121,Sheet!$A$7:$DG$148,'TN01-04'!AK$11,0)="","",VLOOKUP($A121,Sheet!$A$7:$DG$148,'TN01-04'!AK$11,0))</f>
        <v>51</v>
      </c>
      <c r="AL121" s="36">
        <f>IF(VLOOKUP($A121,Sheet!$A$7:$DG$148,'TN01-04'!AL$11,0)="","",VLOOKUP($A121,Sheet!$A$7:$DG$148,'TN01-04'!AL$11,0))</f>
        <v>0</v>
      </c>
      <c r="AM121" s="28">
        <f>HLOOKUP(VLOOKUP($A121,Sheet!$A$7:$DG$148,'TN01-04'!AM$11,0),$H$1:$T$2,2,1)</f>
        <v>2.33</v>
      </c>
      <c r="AN121" s="28">
        <f>HLOOKUP(VLOOKUP($A121,Sheet!$A$7:$DG$148,'TN01-04'!AN$11,0),$H$1:$T$2,2,1)</f>
        <v>1.65</v>
      </c>
      <c r="AO121" s="28">
        <f>HLOOKUP(VLOOKUP($A121,Sheet!$A$7:$DG$148,'TN01-04'!AO$11,0),$H$1:$T$2,2,1)</f>
        <v>3</v>
      </c>
      <c r="AP121" s="28">
        <f>HLOOKUP(VLOOKUP($A121,Sheet!$A$7:$DG$148,'TN01-04'!AP$11,0),$H$1:$T$2,2,1)</f>
        <v>0</v>
      </c>
      <c r="AQ121" s="28">
        <f>HLOOKUP(VLOOKUP($A121,Sheet!$A$7:$DG$148,'TN01-04'!AQ$11,0),$H$1:$T$2,2,1)</f>
        <v>0</v>
      </c>
      <c r="AR121" s="28">
        <f>HLOOKUP(VLOOKUP($A121,Sheet!$A$7:$DG$148,'TN01-04'!AR$11,0),$H$1:$T$2,2,1)</f>
        <v>0</v>
      </c>
      <c r="AS121" s="28">
        <f>HLOOKUP(VLOOKUP($A121,Sheet!$A$7:$DG$148,'TN01-04'!AS$11,0),$H$1:$T$2,2,1)</f>
        <v>0</v>
      </c>
      <c r="AT121" s="28">
        <f>HLOOKUP(VLOOKUP($A121,Sheet!$A$7:$DG$148,'TN01-04'!AT$11,0),$H$1:$T$2,2,1)</f>
        <v>0</v>
      </c>
      <c r="AU121" s="28">
        <f>HLOOKUP(VLOOKUP($A121,Sheet!$A$7:$DG$148,'TN01-04'!AU$11,0),$H$1:$T$2,2,1)</f>
        <v>2</v>
      </c>
      <c r="AV121" s="28">
        <f>HLOOKUP(VLOOKUP($A121,Sheet!$A$7:$DG$148,'TN01-04'!AV$11,0),$H$1:$T$2,2,1)</f>
        <v>0</v>
      </c>
      <c r="AW121" s="28">
        <f>HLOOKUP(VLOOKUP($A121,Sheet!$A$7:$DG$148,'TN01-04'!AW$11,0),$H$1:$T$2,2,1)</f>
        <v>0</v>
      </c>
      <c r="AX121" s="28">
        <f>HLOOKUP(VLOOKUP($A121,Sheet!$A$7:$DG$148,'TN01-04'!AX$11,0),$H$1:$T$2,2,1)</f>
        <v>0</v>
      </c>
      <c r="AY121" s="28">
        <f>HLOOKUP(VLOOKUP($A121,Sheet!$A$7:$DG$148,'TN01-04'!AY$11,0),$H$1:$T$2,2,1)</f>
        <v>0</v>
      </c>
      <c r="AZ121" s="28">
        <f>HLOOKUP(VLOOKUP($A121,Sheet!$A$7:$DG$148,'TN01-04'!AZ$11,0),$H$1:$T$2,2,1)</f>
        <v>0</v>
      </c>
      <c r="BA121" s="28">
        <f>HLOOKUP(VLOOKUP($A121,Sheet!$A$7:$DG$148,'TN01-04'!BA$11,0),$H$1:$T$2,2,1)</f>
        <v>2</v>
      </c>
      <c r="BB121" s="33">
        <f>IF(VLOOKUP($A121,Sheet!$A$7:$DG$148,'TN01-04'!BB$11,0)="","",VLOOKUP($A121,Sheet!$A$7:$DG$148,'TN01-04'!BB$11,0))</f>
        <v>5</v>
      </c>
      <c r="BC121" s="36">
        <f>IF(VLOOKUP($A121,Sheet!$A$7:$DG$148,'TN01-04'!BC$11,0)="","",VLOOKUP($A121,Sheet!$A$7:$DG$148,'TN01-04'!BC$11,0))</f>
        <v>0</v>
      </c>
      <c r="BD121" s="28">
        <f>HLOOKUP(VLOOKUP($A121,Sheet!$A$7:$DG$148,'TN01-04'!BD$11,0),$H$1:$T$2,2,1)</f>
        <v>1</v>
      </c>
      <c r="BE121" s="28">
        <f>HLOOKUP(VLOOKUP($A121,Sheet!$A$7:$DG$148,'TN01-04'!BE$11,0),$H$1:$T$2,2,1)</f>
        <v>1.65</v>
      </c>
      <c r="BF121" s="28">
        <f>HLOOKUP(VLOOKUP($A121,Sheet!$A$7:$DG$148,'TN01-04'!BF$11,0),$H$1:$T$2,2,1)</f>
        <v>3.33</v>
      </c>
      <c r="BG121" s="28">
        <f>HLOOKUP(VLOOKUP($A121,Sheet!$A$7:$DG$148,'TN01-04'!BG$11,0),$H$1:$T$2,2,1)</f>
        <v>2.33</v>
      </c>
      <c r="BH121" s="28">
        <f>HLOOKUP(VLOOKUP($A121,Sheet!$A$7:$DG$148,'TN01-04'!BH$11,0),$H$1:$T$2,2,1)</f>
        <v>2.65</v>
      </c>
      <c r="BI121" s="28">
        <f>HLOOKUP(VLOOKUP($A121,Sheet!$A$7:$DG$148,'TN01-04'!BI$11,0),$H$1:$T$2,2,1)</f>
        <v>1.65</v>
      </c>
      <c r="BJ121" s="28">
        <f>HLOOKUP(VLOOKUP($A121,Sheet!$A$7:$DG$148,'TN01-04'!BJ$11,0),$H$1:$T$2,2,1)</f>
        <v>3.65</v>
      </c>
      <c r="BK121" s="28">
        <f>HLOOKUP(VLOOKUP($A121,Sheet!$A$7:$DG$148,'TN01-04'!BK$11,0),$H$1:$T$2,2,1)</f>
        <v>1.65</v>
      </c>
      <c r="BL121" s="28">
        <f>HLOOKUP(VLOOKUP($A121,Sheet!$A$7:$DG$148,'TN01-04'!BL$11,0),$H$1:$T$2,2,1)</f>
        <v>2.65</v>
      </c>
      <c r="BM121" s="28">
        <f>HLOOKUP(VLOOKUP($A121,Sheet!$A$7:$DG$148,'TN01-04'!BM$11,0),$H$1:$T$2,2,1)</f>
        <v>3</v>
      </c>
      <c r="BN121" s="28">
        <f>HLOOKUP(VLOOKUP($A121,Sheet!$A$7:$DG$148,'TN01-04'!BN$11,0),$H$1:$T$2,2,1)</f>
        <v>1</v>
      </c>
      <c r="BO121" s="28">
        <f>HLOOKUP(VLOOKUP($A121,Sheet!$A$7:$DG$148,'TN01-04'!BO$11,0),$H$1:$T$2,2,1)</f>
        <v>1.65</v>
      </c>
      <c r="BP121" s="28">
        <f>HLOOKUP(VLOOKUP($A121,Sheet!$A$7:$DG$148,'TN01-04'!BP$11,0),$H$1:$T$2,2,1)</f>
        <v>3</v>
      </c>
      <c r="BQ121" s="28">
        <f>HLOOKUP(VLOOKUP($A121,Sheet!$A$7:$DG$148,'TN01-04'!BQ$11,0),$H$1:$T$2,2,1)</f>
        <v>0</v>
      </c>
      <c r="BR121" s="28">
        <f>HLOOKUP(VLOOKUP($A121,Sheet!$A$7:$DG$148,'TN01-04'!BR$11,0),$H$1:$T$2,2,1)</f>
        <v>1.65</v>
      </c>
      <c r="BS121" s="28">
        <f>HLOOKUP(VLOOKUP($A121,Sheet!$A$7:$DG$148,'TN01-04'!BS$11,0),$H$1:$T$2,2,1)</f>
        <v>1.65</v>
      </c>
      <c r="BT121" s="28">
        <f>HLOOKUP(VLOOKUP($A121,Sheet!$A$7:$DG$148,'TN01-04'!BT$11,0),$H$1:$T$2,2,1)</f>
        <v>1.65</v>
      </c>
      <c r="BU121" s="28">
        <f>HLOOKUP(VLOOKUP($A121,Sheet!$A$7:$DG$148,'TN01-04'!BU$11,0),$H$1:$T$2,2,1)</f>
        <v>2.65</v>
      </c>
      <c r="BV121" s="28">
        <f>HLOOKUP(VLOOKUP($A121,Sheet!$A$7:$DG$148,'TN01-04'!BV$11,0),$H$1:$T$2,2,1)</f>
        <v>4</v>
      </c>
      <c r="BW121" s="28">
        <f>HLOOKUP(VLOOKUP($A121,Sheet!$A$7:$DG$148,'TN01-04'!BW$11,0),$H$1:$T$2,2,1)</f>
        <v>2.65</v>
      </c>
      <c r="BX121" s="33">
        <f>IF(VLOOKUP($A121,Sheet!$A$7:$DG$148,'TN01-04'!BX$11,0)="","",VLOOKUP($A121,Sheet!$A$7:$DG$148,'TN01-04'!BX$11,0))</f>
        <v>50</v>
      </c>
      <c r="BY121" s="36">
        <f>IF(VLOOKUP($A121,Sheet!$A$7:$DG$148,'TN01-04'!BY$11,0)="","",VLOOKUP($A121,Sheet!$A$7:$DG$148,'TN01-04'!BY$11,0))</f>
        <v>0</v>
      </c>
      <c r="BZ121" s="28">
        <f>HLOOKUP(VLOOKUP($A121,Sheet!$A$7:$DG$148,'TN01-04'!BZ$11,0),$H$1:$T$2,2,1)</f>
        <v>4</v>
      </c>
      <c r="CA121" s="28">
        <f>HLOOKUP(VLOOKUP($A121,Sheet!$A$7:$DG$148,'TN01-04'!CA$11,0),$H$1:$T$2,2,1)</f>
        <v>0</v>
      </c>
      <c r="CB121" s="28">
        <f>HLOOKUP(VLOOKUP($A121,Sheet!$A$7:$DG$148,'TN01-04'!CB$11,0),$H$1:$T$2,2,1)</f>
        <v>3</v>
      </c>
      <c r="CC121" s="28">
        <f>HLOOKUP(VLOOKUP($A121,Sheet!$A$7:$DG$148,'TN01-04'!CC$11,0),$H$1:$T$2,2,1)</f>
        <v>0</v>
      </c>
      <c r="CD121" s="28">
        <f>HLOOKUP(VLOOKUP($A121,Sheet!$A$7:$DG$148,'TN01-04'!CD$11,0),$H$1:$T$2,2,1)</f>
        <v>2.33</v>
      </c>
      <c r="CE121" s="28">
        <f>HLOOKUP(VLOOKUP($A121,Sheet!$A$7:$DG$148,'TN01-04'!CE$11,0),$H$1:$T$2,2,1)</f>
        <v>2.65</v>
      </c>
      <c r="CF121" s="28">
        <f>HLOOKUP(VLOOKUP($A121,Sheet!$A$7:$DG$148,'TN01-04'!CF$11,0),$H$1:$T$2,2,1)</f>
        <v>4</v>
      </c>
      <c r="CG121" s="28">
        <f>HLOOKUP(VLOOKUP($A121,Sheet!$A$7:$DG$148,'TN01-04'!CG$11,0),$H$1:$T$2,2,1)</f>
        <v>2.65</v>
      </c>
      <c r="CH121" s="28">
        <f>HLOOKUP(VLOOKUP($A121,Sheet!$A$7:$DG$148,'TN01-04'!CH$11,0),$H$1:$T$2,2,1)</f>
        <v>0</v>
      </c>
      <c r="CI121" s="28">
        <f>HLOOKUP(VLOOKUP($A121,Sheet!$A$7:$DG$148,'TN01-04'!CI$11,0),$H$1:$T$2,2,1)</f>
        <v>2.65</v>
      </c>
      <c r="CJ121" s="28">
        <f>HLOOKUP(VLOOKUP($A121,Sheet!$A$7:$DG$148,'TN01-04'!CJ$11,0),$H$1:$T$2,2,1)</f>
        <v>0</v>
      </c>
      <c r="CK121" s="28">
        <f>HLOOKUP(VLOOKUP($A121,Sheet!$A$7:$DG$148,'TN01-04'!CK$11,0),$H$1:$T$2,2,1)</f>
        <v>0</v>
      </c>
      <c r="CL121" s="28">
        <f>HLOOKUP(VLOOKUP($A121,Sheet!$A$7:$DG$148,'TN01-04'!CL$11,0),$H$1:$T$2,2,1)</f>
        <v>0</v>
      </c>
      <c r="CM121" s="28">
        <f>HLOOKUP(VLOOKUP($A121,Sheet!$A$7:$DG$148,'TN01-04'!CM$11,0),$H$1:$T$2,2,1)</f>
        <v>0</v>
      </c>
      <c r="CN121" s="28">
        <f>HLOOKUP(VLOOKUP($A121,Sheet!$A$7:$DG$148,'TN01-04'!CN$11,0),$H$1:$T$2,2,1)</f>
        <v>2</v>
      </c>
      <c r="CO121" s="28">
        <f>HLOOKUP(VLOOKUP($A121,Sheet!$A$7:$DG$148,'TN01-04'!CO$11,0),$H$1:$T$2,2,1)</f>
        <v>2.65</v>
      </c>
      <c r="CP121" s="28">
        <f>HLOOKUP(VLOOKUP($A121,Sheet!$A$7:$DG$148,'TN01-04'!CP$11,0),$H$1:$T$2,2,1)</f>
        <v>3.65</v>
      </c>
      <c r="CQ121" s="28">
        <f>HLOOKUP(VLOOKUP($A121,Sheet!$A$7:$DG$148,'TN01-04'!CQ$11,0),$H$1:$T$2,2,1)</f>
        <v>3.33</v>
      </c>
      <c r="CR121" s="28">
        <f>HLOOKUP(VLOOKUP($A121,Sheet!$A$7:$DG$148,'TN01-04'!CR$11,0),$H$1:$T$2,2,1)</f>
        <v>3.33</v>
      </c>
      <c r="CS121" s="33">
        <f>IF(VLOOKUP($A121,Sheet!$A$7:$DG$148,'TN01-04'!CS$11,0)="","",VLOOKUP($A121,Sheet!$A$7:$DG$148,'TN01-04'!CS$11,0))</f>
        <v>27</v>
      </c>
      <c r="CT121" s="36">
        <f>IF(VLOOKUP($A121,Sheet!$A$7:$DG$148,'TN01-04'!CT$11,0)="","",VLOOKUP($A121,Sheet!$A$7:$DG$148,'TN01-04'!CT$11,0))</f>
        <v>0</v>
      </c>
      <c r="CU121" s="38">
        <f t="shared" si="11"/>
        <v>128</v>
      </c>
      <c r="CV121" s="38">
        <f t="shared" si="11"/>
        <v>0</v>
      </c>
      <c r="CW121" s="38">
        <f t="shared" si="12"/>
        <v>0</v>
      </c>
      <c r="CX121" s="38">
        <f t="shared" si="13"/>
        <v>128</v>
      </c>
      <c r="CY121" s="38">
        <f t="shared" si="14"/>
        <v>2.62</v>
      </c>
      <c r="CZ121" s="38"/>
      <c r="DA121" s="28">
        <f>HLOOKUP(VLOOKUP($A121,Sheet!$A$7:$DG$148,'TN01-04'!DA$11,0),$H$1:$T$2,2,1)</f>
        <v>0</v>
      </c>
      <c r="DB121" s="28">
        <f>HLOOKUP(VLOOKUP($A121,Sheet!$A$7:$DG$148,'TN01-04'!DB$11,0),$H$1:$T$2,2,1)</f>
        <v>0</v>
      </c>
      <c r="DC121" s="28">
        <f>HLOOKUP(VLOOKUP($A121,Sheet!$A$7:$DG$148,'TN01-04'!DC$11,0),$H$1:$T$2,2,1)</f>
        <v>3</v>
      </c>
      <c r="DD121" s="28">
        <f>HLOOKUP(VLOOKUP($A121,Sheet!$A$7:$DG$148,'TN01-04'!DD$11,0),$H$1:$T$2,2,1)</f>
        <v>0</v>
      </c>
      <c r="DE121" s="38"/>
      <c r="DF121" s="38">
        <f t="shared" si="15"/>
        <v>3</v>
      </c>
      <c r="DG121" s="38"/>
      <c r="DH121" s="33">
        <f>IF(VLOOKUP($A121,Sheet!$A$7:$DG$148,'TN01-04'!DH$11,0)="","",VLOOKUP($A121,Sheet!$A$7:$DG$148,'TN01-04'!DH$11,0))</f>
        <v>5</v>
      </c>
      <c r="DI121" s="36">
        <f>IF(VLOOKUP($A121,Sheet!$A$7:$DG$148,'TN01-04'!DI$11,0)="","",VLOOKUP($A121,Sheet!$A$7:$DG$148,'TN01-04'!DI$11,0))</f>
        <v>0</v>
      </c>
      <c r="DJ121" s="38">
        <f t="shared" si="16"/>
        <v>133</v>
      </c>
      <c r="DK121" s="38">
        <f t="shared" si="17"/>
        <v>0</v>
      </c>
      <c r="DL121" s="38">
        <f t="shared" si="18"/>
        <v>2.63</v>
      </c>
      <c r="DM121" s="38"/>
      <c r="DN121" s="33">
        <f>IF(VLOOKUP($A121,Sheet!$A$7:$DG$148,'TN01-04'!DN$11,0)="","",VLOOKUP($A121,Sheet!$A$7:$DG$148,'TN01-04'!DN$11,0))</f>
        <v>138</v>
      </c>
      <c r="DO121" s="36">
        <f>IF(VLOOKUP($A121,Sheet!$A$7:$DG$148,'TN01-04'!DO$11,0)="","",VLOOKUP($A121,Sheet!$A$7:$DG$148,'TN01-04'!DO$11,0))</f>
        <v>0</v>
      </c>
      <c r="DP121" s="28">
        <f>IF(VLOOKUP($A121,Sheet!$A$7:$DG$148,'TN01-04'!DP$11,0)="","",VLOOKUP($A121,Sheet!$A$7:$DG$148,'TN01-04'!DP$11,0))</f>
        <v>137</v>
      </c>
      <c r="DQ121" s="28">
        <f>IF(VLOOKUP($A121,Sheet!$A$7:$DG$148,'TN01-04'!DQ$11,0)="","",VLOOKUP($A121,Sheet!$A$7:$DG$148,'TN01-04'!DQ$11,0))</f>
        <v>139</v>
      </c>
      <c r="DR121" s="28">
        <f>IF(VLOOKUP($A121,Sheet!$A$7:$DG$148,'TN01-04'!DR$11,0)="","",VLOOKUP($A121,Sheet!$A$7:$DG$148,'TN01-04'!DR$11,0))</f>
        <v>6.64</v>
      </c>
      <c r="DS121" s="28">
        <f>IF(VLOOKUP($A121,Sheet!$A$7:$DG$148,'TN01-04'!DS$11,0)="","",VLOOKUP($A121,Sheet!$A$7:$DG$148,'TN01-04'!DS$11,0))</f>
        <v>2.63</v>
      </c>
      <c r="DT121" s="28" t="str">
        <f>IF(VLOOKUP($A121,Sheet!$A$7:$DG$148,'TN01-04'!DT$11,0)="","",VLOOKUP($A121,Sheet!$A$7:$DG$148,'TN01-04'!DT$11,0))</f>
        <v/>
      </c>
      <c r="DU121" s="42">
        <f t="shared" si="19"/>
        <v>0</v>
      </c>
    </row>
    <row r="122" spans="1:125" ht="15.95" customHeight="1" x14ac:dyDescent="0.2">
      <c r="A122" s="25">
        <v>2221727386</v>
      </c>
      <c r="B122" s="26" t="s">
        <v>6</v>
      </c>
      <c r="C122" s="26" t="s">
        <v>101</v>
      </c>
      <c r="D122" s="26" t="s">
        <v>77</v>
      </c>
      <c r="E122" s="27">
        <v>35797</v>
      </c>
      <c r="F122" s="26" t="s">
        <v>210</v>
      </c>
      <c r="G122" s="26" t="s">
        <v>213</v>
      </c>
      <c r="H122" s="28" t="e">
        <f>HLOOKUP(VLOOKUP($A122,Sheet!$A$7:$DG$148,'TN01-04'!H$11,0),$H$1:$T$2,2,1)</f>
        <v>#N/A</v>
      </c>
      <c r="I122" s="28" t="e">
        <f>HLOOKUP(VLOOKUP($A122,Sheet!$A$7:$DG$148,'TN01-04'!I$11,0),$H$1:$T$2,2,1)</f>
        <v>#N/A</v>
      </c>
      <c r="J122" s="28" t="e">
        <f>HLOOKUP(VLOOKUP($A122,Sheet!$A$7:$DG$148,'TN01-04'!J$11,0),$H$1:$T$2,2,1)</f>
        <v>#N/A</v>
      </c>
      <c r="K122" s="28" t="e">
        <f>HLOOKUP(VLOOKUP($A122,Sheet!$A$7:$DG$148,'TN01-04'!K$11,0),$H$1:$T$2,2,1)</f>
        <v>#N/A</v>
      </c>
      <c r="L122" s="28" t="e">
        <f>HLOOKUP(VLOOKUP($A122,Sheet!$A$7:$DG$148,'TN01-04'!L$11,0),$H$1:$T$2,2,1)</f>
        <v>#N/A</v>
      </c>
      <c r="M122" s="28" t="e">
        <f>HLOOKUP(VLOOKUP($A122,Sheet!$A$7:$DG$148,'TN01-04'!M$11,0),$H$1:$T$2,2,1)</f>
        <v>#N/A</v>
      </c>
      <c r="N122" s="28" t="e">
        <f>HLOOKUP(VLOOKUP($A122,Sheet!$A$7:$DG$148,'TN01-04'!N$11,0),$H$1:$T$2,2,1)</f>
        <v>#N/A</v>
      </c>
      <c r="O122" s="28" t="e">
        <f>HLOOKUP(VLOOKUP($A122,Sheet!$A$7:$DG$148,'TN01-04'!O$11,0),$H$1:$T$2,2,1)</f>
        <v>#N/A</v>
      </c>
      <c r="P122" s="28" t="e">
        <f>HLOOKUP(VLOOKUP($A122,Sheet!$A$7:$DG$148,'TN01-04'!P$11,0),$H$1:$T$2,2,1)</f>
        <v>#N/A</v>
      </c>
      <c r="Q122" s="28" t="e">
        <f>HLOOKUP(VLOOKUP($A122,Sheet!$A$7:$DG$148,'TN01-04'!Q$11,0),$H$1:$T$2,2,1)</f>
        <v>#N/A</v>
      </c>
      <c r="R122" s="28" t="e">
        <f>HLOOKUP(VLOOKUP($A122,Sheet!$A$7:$DG$148,'TN01-04'!R$11,0),$H$1:$T$2,2,1)</f>
        <v>#N/A</v>
      </c>
      <c r="S122" s="28" t="e">
        <f>HLOOKUP(VLOOKUP($A122,Sheet!$A$7:$DG$148,'TN01-04'!S$11,0),$H$1:$T$2,2,1)</f>
        <v>#N/A</v>
      </c>
      <c r="T122" s="28" t="e">
        <f>HLOOKUP(VLOOKUP($A122,Sheet!$A$7:$DG$148,'TN01-04'!T$11,0),$H$1:$T$2,2,1)</f>
        <v>#N/A</v>
      </c>
      <c r="U122" s="28" t="e">
        <f>HLOOKUP(VLOOKUP($A122,Sheet!$A$7:$DG$148,'TN01-04'!U$11,0),$H$1:$T$2,2,1)</f>
        <v>#N/A</v>
      </c>
      <c r="V122" s="28" t="e">
        <f>HLOOKUP(VLOOKUP($A122,Sheet!$A$7:$DG$148,'TN01-04'!V$11,0),$H$1:$T$2,2,1)</f>
        <v>#N/A</v>
      </c>
      <c r="W122" s="28" t="e">
        <f>HLOOKUP(VLOOKUP($A122,Sheet!$A$7:$DG$148,'TN01-04'!W$11,0),$H$1:$T$2,2,1)</f>
        <v>#N/A</v>
      </c>
      <c r="X122" s="28" t="e">
        <f>HLOOKUP(VLOOKUP($A122,Sheet!$A$7:$DG$148,'TN01-04'!X$11,0),$H$1:$T$2,2,1)</f>
        <v>#N/A</v>
      </c>
      <c r="Y122" s="28" t="e">
        <f>HLOOKUP(VLOOKUP($A122,Sheet!$A$7:$DG$148,'TN01-04'!Y$11,0),$H$1:$T$2,2,1)</f>
        <v>#N/A</v>
      </c>
      <c r="Z122" s="28" t="e">
        <f>HLOOKUP(VLOOKUP($A122,Sheet!$A$7:$DG$148,'TN01-04'!Z$11,0),$H$1:$T$2,2,1)</f>
        <v>#N/A</v>
      </c>
      <c r="AA122" s="28" t="e">
        <f>HLOOKUP(VLOOKUP($A122,Sheet!$A$7:$DG$148,'TN01-04'!AA$11,0),$H$1:$T$2,2,1)</f>
        <v>#N/A</v>
      </c>
      <c r="AB122" s="28" t="e">
        <f>HLOOKUP(VLOOKUP($A122,Sheet!$A$7:$DG$148,'TN01-04'!AB$11,0),$H$1:$T$2,2,1)</f>
        <v>#N/A</v>
      </c>
      <c r="AC122" s="28" t="e">
        <f>HLOOKUP(VLOOKUP($A122,Sheet!$A$7:$DG$148,'TN01-04'!AC$11,0),$H$1:$T$2,2,1)</f>
        <v>#N/A</v>
      </c>
      <c r="AD122" s="28" t="e">
        <f>HLOOKUP(VLOOKUP($A122,Sheet!$A$7:$DG$148,'TN01-04'!AD$11,0),$H$1:$T$2,2,1)</f>
        <v>#N/A</v>
      </c>
      <c r="AE122" s="28" t="e">
        <f>HLOOKUP(VLOOKUP($A122,Sheet!$A$7:$DG$148,'TN01-04'!AE$11,0),$H$1:$T$2,2,1)</f>
        <v>#N/A</v>
      </c>
      <c r="AF122" s="28" t="e">
        <f>HLOOKUP(VLOOKUP($A122,Sheet!$A$7:$DG$148,'TN01-04'!AF$11,0),$H$1:$T$2,2,1)</f>
        <v>#N/A</v>
      </c>
      <c r="AG122" s="28" t="e">
        <f>HLOOKUP(VLOOKUP($A122,Sheet!$A$7:$DG$148,'TN01-04'!AG$11,0),$H$1:$T$2,2,1)</f>
        <v>#N/A</v>
      </c>
      <c r="AH122" s="28" t="e">
        <f>HLOOKUP(VLOOKUP($A122,Sheet!$A$7:$DG$148,'TN01-04'!AH$11,0),$H$1:$T$2,2,1)</f>
        <v>#N/A</v>
      </c>
      <c r="AI122" s="28" t="e">
        <f>HLOOKUP(VLOOKUP($A122,Sheet!$A$7:$DG$148,'TN01-04'!AI$11,0),$H$1:$T$2,2,1)</f>
        <v>#N/A</v>
      </c>
      <c r="AJ122" s="28" t="e">
        <f>HLOOKUP(VLOOKUP($A122,Sheet!$A$7:$DG$148,'TN01-04'!AJ$11,0),$H$1:$T$2,2,1)</f>
        <v>#N/A</v>
      </c>
      <c r="AK122" s="33" t="e">
        <f>IF(VLOOKUP($A122,Sheet!$A$7:$DG$148,'TN01-04'!AK$11,0)="","",VLOOKUP($A122,Sheet!$A$7:$DG$148,'TN01-04'!AK$11,0))</f>
        <v>#N/A</v>
      </c>
      <c r="AL122" s="36" t="e">
        <f>IF(VLOOKUP($A122,Sheet!$A$7:$DG$148,'TN01-04'!AL$11,0)="","",VLOOKUP($A122,Sheet!$A$7:$DG$148,'TN01-04'!AL$11,0))</f>
        <v>#N/A</v>
      </c>
      <c r="AM122" s="28" t="e">
        <f>HLOOKUP(VLOOKUP($A122,Sheet!$A$7:$DG$148,'TN01-04'!AM$11,0),$H$1:$T$2,2,1)</f>
        <v>#N/A</v>
      </c>
      <c r="AN122" s="28" t="e">
        <f>HLOOKUP(VLOOKUP($A122,Sheet!$A$7:$DG$148,'TN01-04'!AN$11,0),$H$1:$T$2,2,1)</f>
        <v>#N/A</v>
      </c>
      <c r="AO122" s="28" t="e">
        <f>HLOOKUP(VLOOKUP($A122,Sheet!$A$7:$DG$148,'TN01-04'!AO$11,0),$H$1:$T$2,2,1)</f>
        <v>#N/A</v>
      </c>
      <c r="AP122" s="28" t="e">
        <f>HLOOKUP(VLOOKUP($A122,Sheet!$A$7:$DG$148,'TN01-04'!AP$11,0),$H$1:$T$2,2,1)</f>
        <v>#N/A</v>
      </c>
      <c r="AQ122" s="28" t="e">
        <f>HLOOKUP(VLOOKUP($A122,Sheet!$A$7:$DG$148,'TN01-04'!AQ$11,0),$H$1:$T$2,2,1)</f>
        <v>#N/A</v>
      </c>
      <c r="AR122" s="28" t="e">
        <f>HLOOKUP(VLOOKUP($A122,Sheet!$A$7:$DG$148,'TN01-04'!AR$11,0),$H$1:$T$2,2,1)</f>
        <v>#N/A</v>
      </c>
      <c r="AS122" s="28" t="e">
        <f>HLOOKUP(VLOOKUP($A122,Sheet!$A$7:$DG$148,'TN01-04'!AS$11,0),$H$1:$T$2,2,1)</f>
        <v>#N/A</v>
      </c>
      <c r="AT122" s="28" t="e">
        <f>HLOOKUP(VLOOKUP($A122,Sheet!$A$7:$DG$148,'TN01-04'!AT$11,0),$H$1:$T$2,2,1)</f>
        <v>#N/A</v>
      </c>
      <c r="AU122" s="28" t="e">
        <f>HLOOKUP(VLOOKUP($A122,Sheet!$A$7:$DG$148,'TN01-04'!AU$11,0),$H$1:$T$2,2,1)</f>
        <v>#N/A</v>
      </c>
      <c r="AV122" s="28" t="e">
        <f>HLOOKUP(VLOOKUP($A122,Sheet!$A$7:$DG$148,'TN01-04'!AV$11,0),$H$1:$T$2,2,1)</f>
        <v>#N/A</v>
      </c>
      <c r="AW122" s="28" t="e">
        <f>HLOOKUP(VLOOKUP($A122,Sheet!$A$7:$DG$148,'TN01-04'!AW$11,0),$H$1:$T$2,2,1)</f>
        <v>#N/A</v>
      </c>
      <c r="AX122" s="28" t="e">
        <f>HLOOKUP(VLOOKUP($A122,Sheet!$A$7:$DG$148,'TN01-04'!AX$11,0),$H$1:$T$2,2,1)</f>
        <v>#N/A</v>
      </c>
      <c r="AY122" s="28" t="e">
        <f>HLOOKUP(VLOOKUP($A122,Sheet!$A$7:$DG$148,'TN01-04'!AY$11,0),$H$1:$T$2,2,1)</f>
        <v>#N/A</v>
      </c>
      <c r="AZ122" s="28" t="e">
        <f>HLOOKUP(VLOOKUP($A122,Sheet!$A$7:$DG$148,'TN01-04'!AZ$11,0),$H$1:$T$2,2,1)</f>
        <v>#N/A</v>
      </c>
      <c r="BA122" s="28" t="e">
        <f>HLOOKUP(VLOOKUP($A122,Sheet!$A$7:$DG$148,'TN01-04'!BA$11,0),$H$1:$T$2,2,1)</f>
        <v>#N/A</v>
      </c>
      <c r="BB122" s="33" t="e">
        <f>IF(VLOOKUP($A122,Sheet!$A$7:$DG$148,'TN01-04'!BB$11,0)="","",VLOOKUP($A122,Sheet!$A$7:$DG$148,'TN01-04'!BB$11,0))</f>
        <v>#N/A</v>
      </c>
      <c r="BC122" s="36" t="e">
        <f>IF(VLOOKUP($A122,Sheet!$A$7:$DG$148,'TN01-04'!BC$11,0)="","",VLOOKUP($A122,Sheet!$A$7:$DG$148,'TN01-04'!BC$11,0))</f>
        <v>#N/A</v>
      </c>
      <c r="BD122" s="28" t="e">
        <f>HLOOKUP(VLOOKUP($A122,Sheet!$A$7:$DG$148,'TN01-04'!BD$11,0),$H$1:$T$2,2,1)</f>
        <v>#N/A</v>
      </c>
      <c r="BE122" s="28" t="e">
        <f>HLOOKUP(VLOOKUP($A122,Sheet!$A$7:$DG$148,'TN01-04'!BE$11,0),$H$1:$T$2,2,1)</f>
        <v>#N/A</v>
      </c>
      <c r="BF122" s="28" t="e">
        <f>HLOOKUP(VLOOKUP($A122,Sheet!$A$7:$DG$148,'TN01-04'!BF$11,0),$H$1:$T$2,2,1)</f>
        <v>#N/A</v>
      </c>
      <c r="BG122" s="28" t="e">
        <f>HLOOKUP(VLOOKUP($A122,Sheet!$A$7:$DG$148,'TN01-04'!BG$11,0),$H$1:$T$2,2,1)</f>
        <v>#N/A</v>
      </c>
      <c r="BH122" s="28" t="e">
        <f>HLOOKUP(VLOOKUP($A122,Sheet!$A$7:$DG$148,'TN01-04'!BH$11,0),$H$1:$T$2,2,1)</f>
        <v>#N/A</v>
      </c>
      <c r="BI122" s="28" t="e">
        <f>HLOOKUP(VLOOKUP($A122,Sheet!$A$7:$DG$148,'TN01-04'!BI$11,0),$H$1:$T$2,2,1)</f>
        <v>#N/A</v>
      </c>
      <c r="BJ122" s="28" t="e">
        <f>HLOOKUP(VLOOKUP($A122,Sheet!$A$7:$DG$148,'TN01-04'!BJ$11,0),$H$1:$T$2,2,1)</f>
        <v>#N/A</v>
      </c>
      <c r="BK122" s="28" t="e">
        <f>HLOOKUP(VLOOKUP($A122,Sheet!$A$7:$DG$148,'TN01-04'!BK$11,0),$H$1:$T$2,2,1)</f>
        <v>#N/A</v>
      </c>
      <c r="BL122" s="28" t="e">
        <f>HLOOKUP(VLOOKUP($A122,Sheet!$A$7:$DG$148,'TN01-04'!BL$11,0),$H$1:$T$2,2,1)</f>
        <v>#N/A</v>
      </c>
      <c r="BM122" s="28" t="e">
        <f>HLOOKUP(VLOOKUP($A122,Sheet!$A$7:$DG$148,'TN01-04'!BM$11,0),$H$1:$T$2,2,1)</f>
        <v>#N/A</v>
      </c>
      <c r="BN122" s="28" t="e">
        <f>HLOOKUP(VLOOKUP($A122,Sheet!$A$7:$DG$148,'TN01-04'!BN$11,0),$H$1:$T$2,2,1)</f>
        <v>#N/A</v>
      </c>
      <c r="BO122" s="28" t="e">
        <f>HLOOKUP(VLOOKUP($A122,Sheet!$A$7:$DG$148,'TN01-04'!BO$11,0),$H$1:$T$2,2,1)</f>
        <v>#N/A</v>
      </c>
      <c r="BP122" s="28" t="e">
        <f>HLOOKUP(VLOOKUP($A122,Sheet!$A$7:$DG$148,'TN01-04'!BP$11,0),$H$1:$T$2,2,1)</f>
        <v>#N/A</v>
      </c>
      <c r="BQ122" s="28" t="e">
        <f>HLOOKUP(VLOOKUP($A122,Sheet!$A$7:$DG$148,'TN01-04'!BQ$11,0),$H$1:$T$2,2,1)</f>
        <v>#N/A</v>
      </c>
      <c r="BR122" s="28" t="e">
        <f>HLOOKUP(VLOOKUP($A122,Sheet!$A$7:$DG$148,'TN01-04'!BR$11,0),$H$1:$T$2,2,1)</f>
        <v>#N/A</v>
      </c>
      <c r="BS122" s="28" t="e">
        <f>HLOOKUP(VLOOKUP($A122,Sheet!$A$7:$DG$148,'TN01-04'!BS$11,0),$H$1:$T$2,2,1)</f>
        <v>#N/A</v>
      </c>
      <c r="BT122" s="28" t="e">
        <f>HLOOKUP(VLOOKUP($A122,Sheet!$A$7:$DG$148,'TN01-04'!BT$11,0),$H$1:$T$2,2,1)</f>
        <v>#N/A</v>
      </c>
      <c r="BU122" s="28" t="e">
        <f>HLOOKUP(VLOOKUP($A122,Sheet!$A$7:$DG$148,'TN01-04'!BU$11,0),$H$1:$T$2,2,1)</f>
        <v>#N/A</v>
      </c>
      <c r="BV122" s="28" t="e">
        <f>HLOOKUP(VLOOKUP($A122,Sheet!$A$7:$DG$148,'TN01-04'!BV$11,0),$H$1:$T$2,2,1)</f>
        <v>#N/A</v>
      </c>
      <c r="BW122" s="28" t="e">
        <f>HLOOKUP(VLOOKUP($A122,Sheet!$A$7:$DG$148,'TN01-04'!BW$11,0),$H$1:$T$2,2,1)</f>
        <v>#N/A</v>
      </c>
      <c r="BX122" s="33" t="e">
        <f>IF(VLOOKUP($A122,Sheet!$A$7:$DG$148,'TN01-04'!BX$11,0)="","",VLOOKUP($A122,Sheet!$A$7:$DG$148,'TN01-04'!BX$11,0))</f>
        <v>#N/A</v>
      </c>
      <c r="BY122" s="36" t="e">
        <f>IF(VLOOKUP($A122,Sheet!$A$7:$DG$148,'TN01-04'!BY$11,0)="","",VLOOKUP($A122,Sheet!$A$7:$DG$148,'TN01-04'!BY$11,0))</f>
        <v>#N/A</v>
      </c>
      <c r="BZ122" s="28" t="e">
        <f>HLOOKUP(VLOOKUP($A122,Sheet!$A$7:$DG$148,'TN01-04'!BZ$11,0),$H$1:$T$2,2,1)</f>
        <v>#N/A</v>
      </c>
      <c r="CA122" s="28" t="e">
        <f>HLOOKUP(VLOOKUP($A122,Sheet!$A$7:$DG$148,'TN01-04'!CA$11,0),$H$1:$T$2,2,1)</f>
        <v>#N/A</v>
      </c>
      <c r="CB122" s="28" t="e">
        <f>HLOOKUP(VLOOKUP($A122,Sheet!$A$7:$DG$148,'TN01-04'!CB$11,0),$H$1:$T$2,2,1)</f>
        <v>#N/A</v>
      </c>
      <c r="CC122" s="28" t="e">
        <f>HLOOKUP(VLOOKUP($A122,Sheet!$A$7:$DG$148,'TN01-04'!CC$11,0),$H$1:$T$2,2,1)</f>
        <v>#N/A</v>
      </c>
      <c r="CD122" s="28" t="e">
        <f>HLOOKUP(VLOOKUP($A122,Sheet!$A$7:$DG$148,'TN01-04'!CD$11,0),$H$1:$T$2,2,1)</f>
        <v>#N/A</v>
      </c>
      <c r="CE122" s="28" t="e">
        <f>HLOOKUP(VLOOKUP($A122,Sheet!$A$7:$DG$148,'TN01-04'!CE$11,0),$H$1:$T$2,2,1)</f>
        <v>#N/A</v>
      </c>
      <c r="CF122" s="28" t="e">
        <f>HLOOKUP(VLOOKUP($A122,Sheet!$A$7:$DG$148,'TN01-04'!CF$11,0),$H$1:$T$2,2,1)</f>
        <v>#N/A</v>
      </c>
      <c r="CG122" s="28" t="e">
        <f>HLOOKUP(VLOOKUP($A122,Sheet!$A$7:$DG$148,'TN01-04'!CG$11,0),$H$1:$T$2,2,1)</f>
        <v>#N/A</v>
      </c>
      <c r="CH122" s="28" t="e">
        <f>HLOOKUP(VLOOKUP($A122,Sheet!$A$7:$DG$148,'TN01-04'!CH$11,0),$H$1:$T$2,2,1)</f>
        <v>#N/A</v>
      </c>
      <c r="CI122" s="28" t="e">
        <f>HLOOKUP(VLOOKUP($A122,Sheet!$A$7:$DG$148,'TN01-04'!CI$11,0),$H$1:$T$2,2,1)</f>
        <v>#N/A</v>
      </c>
      <c r="CJ122" s="28" t="e">
        <f>HLOOKUP(VLOOKUP($A122,Sheet!$A$7:$DG$148,'TN01-04'!CJ$11,0),$H$1:$T$2,2,1)</f>
        <v>#N/A</v>
      </c>
      <c r="CK122" s="28" t="e">
        <f>HLOOKUP(VLOOKUP($A122,Sheet!$A$7:$DG$148,'TN01-04'!CK$11,0),$H$1:$T$2,2,1)</f>
        <v>#N/A</v>
      </c>
      <c r="CL122" s="28" t="e">
        <f>HLOOKUP(VLOOKUP($A122,Sheet!$A$7:$DG$148,'TN01-04'!CL$11,0),$H$1:$T$2,2,1)</f>
        <v>#N/A</v>
      </c>
      <c r="CM122" s="28" t="e">
        <f>HLOOKUP(VLOOKUP($A122,Sheet!$A$7:$DG$148,'TN01-04'!CM$11,0),$H$1:$T$2,2,1)</f>
        <v>#N/A</v>
      </c>
      <c r="CN122" s="28" t="e">
        <f>HLOOKUP(VLOOKUP($A122,Sheet!$A$7:$DG$148,'TN01-04'!CN$11,0),$H$1:$T$2,2,1)</f>
        <v>#N/A</v>
      </c>
      <c r="CO122" s="28" t="e">
        <f>HLOOKUP(VLOOKUP($A122,Sheet!$A$7:$DG$148,'TN01-04'!CO$11,0),$H$1:$T$2,2,1)</f>
        <v>#N/A</v>
      </c>
      <c r="CP122" s="28" t="e">
        <f>HLOOKUP(VLOOKUP($A122,Sheet!$A$7:$DG$148,'TN01-04'!CP$11,0),$H$1:$T$2,2,1)</f>
        <v>#N/A</v>
      </c>
      <c r="CQ122" s="28" t="e">
        <f>HLOOKUP(VLOOKUP($A122,Sheet!$A$7:$DG$148,'TN01-04'!CQ$11,0),$H$1:$T$2,2,1)</f>
        <v>#N/A</v>
      </c>
      <c r="CR122" s="28" t="e">
        <f>HLOOKUP(VLOOKUP($A122,Sheet!$A$7:$DG$148,'TN01-04'!CR$11,0),$H$1:$T$2,2,1)</f>
        <v>#N/A</v>
      </c>
      <c r="CS122" s="33" t="e">
        <f>IF(VLOOKUP($A122,Sheet!$A$7:$DG$148,'TN01-04'!CS$11,0)="","",VLOOKUP($A122,Sheet!$A$7:$DG$148,'TN01-04'!CS$11,0))</f>
        <v>#N/A</v>
      </c>
      <c r="CT122" s="36" t="e">
        <f>IF(VLOOKUP($A122,Sheet!$A$7:$DG$148,'TN01-04'!CT$11,0)="","",VLOOKUP($A122,Sheet!$A$7:$DG$148,'TN01-04'!CT$11,0))</f>
        <v>#N/A</v>
      </c>
      <c r="CU122" s="38" t="e">
        <f t="shared" si="11"/>
        <v>#N/A</v>
      </c>
      <c r="CV122" s="38" t="e">
        <f t="shared" si="11"/>
        <v>#N/A</v>
      </c>
      <c r="CW122" s="38">
        <f t="shared" si="12"/>
        <v>0</v>
      </c>
      <c r="CX122" s="38" t="e">
        <f t="shared" si="13"/>
        <v>#N/A</v>
      </c>
      <c r="CY122" s="38" t="e">
        <f t="shared" si="14"/>
        <v>#N/A</v>
      </c>
      <c r="CZ122" s="38"/>
      <c r="DA122" s="28" t="e">
        <f>HLOOKUP(VLOOKUP($A122,Sheet!$A$7:$DG$148,'TN01-04'!DA$11,0),$H$1:$T$2,2,1)</f>
        <v>#N/A</v>
      </c>
      <c r="DB122" s="28" t="e">
        <f>HLOOKUP(VLOOKUP($A122,Sheet!$A$7:$DG$148,'TN01-04'!DB$11,0),$H$1:$T$2,2,1)</f>
        <v>#N/A</v>
      </c>
      <c r="DC122" s="28" t="e">
        <f>HLOOKUP(VLOOKUP($A122,Sheet!$A$7:$DG$148,'TN01-04'!DC$11,0),$H$1:$T$2,2,1)</f>
        <v>#N/A</v>
      </c>
      <c r="DD122" s="28" t="e">
        <f>HLOOKUP(VLOOKUP($A122,Sheet!$A$7:$DG$148,'TN01-04'!DD$11,0),$H$1:$T$2,2,1)</f>
        <v>#N/A</v>
      </c>
      <c r="DE122" s="38"/>
      <c r="DF122" s="38" t="e">
        <f t="shared" si="15"/>
        <v>#N/A</v>
      </c>
      <c r="DG122" s="38"/>
      <c r="DH122" s="33" t="e">
        <f>IF(VLOOKUP($A122,Sheet!$A$7:$DG$148,'TN01-04'!DH$11,0)="","",VLOOKUP($A122,Sheet!$A$7:$DG$148,'TN01-04'!DH$11,0))</f>
        <v>#N/A</v>
      </c>
      <c r="DI122" s="36" t="e">
        <f>IF(VLOOKUP($A122,Sheet!$A$7:$DG$148,'TN01-04'!DI$11,0)="","",VLOOKUP($A122,Sheet!$A$7:$DG$148,'TN01-04'!DI$11,0))</f>
        <v>#N/A</v>
      </c>
      <c r="DJ122" s="38" t="e">
        <f t="shared" si="16"/>
        <v>#N/A</v>
      </c>
      <c r="DK122" s="38" t="e">
        <f t="shared" si="17"/>
        <v>#N/A</v>
      </c>
      <c r="DL122" s="38" t="e">
        <f t="shared" si="18"/>
        <v>#N/A</v>
      </c>
      <c r="DM122" s="38"/>
      <c r="DN122" s="33" t="e">
        <f>IF(VLOOKUP($A122,Sheet!$A$7:$DG$148,'TN01-04'!DN$11,0)="","",VLOOKUP($A122,Sheet!$A$7:$DG$148,'TN01-04'!DN$11,0))</f>
        <v>#N/A</v>
      </c>
      <c r="DO122" s="36" t="e">
        <f>IF(VLOOKUP($A122,Sheet!$A$7:$DG$148,'TN01-04'!DO$11,0)="","",VLOOKUP($A122,Sheet!$A$7:$DG$148,'TN01-04'!DO$11,0))</f>
        <v>#N/A</v>
      </c>
      <c r="DP122" s="28" t="e">
        <f>IF(VLOOKUP($A122,Sheet!$A$7:$DG$148,'TN01-04'!DP$11,0)="","",VLOOKUP($A122,Sheet!$A$7:$DG$148,'TN01-04'!DP$11,0))</f>
        <v>#N/A</v>
      </c>
      <c r="DQ122" s="28" t="e">
        <f>IF(VLOOKUP($A122,Sheet!$A$7:$DG$148,'TN01-04'!DQ$11,0)="","",VLOOKUP($A122,Sheet!$A$7:$DG$148,'TN01-04'!DQ$11,0))</f>
        <v>#N/A</v>
      </c>
      <c r="DR122" s="28" t="e">
        <f>IF(VLOOKUP($A122,Sheet!$A$7:$DG$148,'TN01-04'!DR$11,0)="","",VLOOKUP($A122,Sheet!$A$7:$DG$148,'TN01-04'!DR$11,0))</f>
        <v>#N/A</v>
      </c>
      <c r="DS122" s="28" t="e">
        <f>IF(VLOOKUP($A122,Sheet!$A$7:$DG$148,'TN01-04'!DS$11,0)="","",VLOOKUP($A122,Sheet!$A$7:$DG$148,'TN01-04'!DS$11,0))</f>
        <v>#N/A</v>
      </c>
      <c r="DT122" s="28" t="e">
        <f>IF(VLOOKUP($A122,Sheet!$A$7:$DG$148,'TN01-04'!DT$11,0)="","",VLOOKUP($A122,Sheet!$A$7:$DG$148,'TN01-04'!DT$11,0))</f>
        <v>#N/A</v>
      </c>
      <c r="DU122" s="42" t="e">
        <f t="shared" si="19"/>
        <v>#N/A</v>
      </c>
    </row>
    <row r="123" spans="1:125" ht="15.95" customHeight="1" x14ac:dyDescent="0.2">
      <c r="A123" s="25">
        <v>2221724255</v>
      </c>
      <c r="B123" s="26" t="s">
        <v>35</v>
      </c>
      <c r="C123" s="26" t="s">
        <v>77</v>
      </c>
      <c r="D123" s="26" t="s">
        <v>100</v>
      </c>
      <c r="E123" s="27">
        <v>36043</v>
      </c>
      <c r="F123" s="26" t="s">
        <v>210</v>
      </c>
      <c r="G123" s="26" t="s">
        <v>212</v>
      </c>
      <c r="H123" s="28">
        <f>HLOOKUP(VLOOKUP($A123,Sheet!$A$7:$DG$148,'TN01-04'!H$11,0),$H$1:$T$2,2,1)</f>
        <v>3.65</v>
      </c>
      <c r="I123" s="28">
        <f>HLOOKUP(VLOOKUP($A123,Sheet!$A$7:$DG$148,'TN01-04'!I$11,0),$H$1:$T$2,2,1)</f>
        <v>3.65</v>
      </c>
      <c r="J123" s="28">
        <f>HLOOKUP(VLOOKUP($A123,Sheet!$A$7:$DG$148,'TN01-04'!J$11,0),$H$1:$T$2,2,1)</f>
        <v>4</v>
      </c>
      <c r="K123" s="28">
        <f>HLOOKUP(VLOOKUP($A123,Sheet!$A$7:$DG$148,'TN01-04'!K$11,0),$H$1:$T$2,2,1)</f>
        <v>3</v>
      </c>
      <c r="L123" s="28">
        <f>HLOOKUP(VLOOKUP($A123,Sheet!$A$7:$DG$148,'TN01-04'!L$11,0),$H$1:$T$2,2,1)</f>
        <v>2</v>
      </c>
      <c r="M123" s="28">
        <f>HLOOKUP(VLOOKUP($A123,Sheet!$A$7:$DG$148,'TN01-04'!M$11,0),$H$1:$T$2,2,1)</f>
        <v>4</v>
      </c>
      <c r="N123" s="28">
        <f>HLOOKUP(VLOOKUP($A123,Sheet!$A$7:$DG$148,'TN01-04'!N$11,0),$H$1:$T$2,2,1)</f>
        <v>2.33</v>
      </c>
      <c r="O123" s="28">
        <f>HLOOKUP(VLOOKUP($A123,Sheet!$A$7:$DG$148,'TN01-04'!O$11,0),$H$1:$T$2,2,1)</f>
        <v>0</v>
      </c>
      <c r="P123" s="28">
        <f>HLOOKUP(VLOOKUP($A123,Sheet!$A$7:$DG$148,'TN01-04'!P$11,0),$H$1:$T$2,2,1)</f>
        <v>3.33</v>
      </c>
      <c r="Q123" s="28">
        <f>HLOOKUP(VLOOKUP($A123,Sheet!$A$7:$DG$148,'TN01-04'!Q$11,0),$H$1:$T$2,2,1)</f>
        <v>0</v>
      </c>
      <c r="R123" s="28">
        <f>HLOOKUP(VLOOKUP($A123,Sheet!$A$7:$DG$148,'TN01-04'!R$11,0),$H$1:$T$2,2,1)</f>
        <v>0</v>
      </c>
      <c r="S123" s="28">
        <f>HLOOKUP(VLOOKUP($A123,Sheet!$A$7:$DG$148,'TN01-04'!S$11,0),$H$1:$T$2,2,1)</f>
        <v>0</v>
      </c>
      <c r="T123" s="28">
        <f>HLOOKUP(VLOOKUP($A123,Sheet!$A$7:$DG$148,'TN01-04'!T$11,0),$H$1:$T$2,2,1)</f>
        <v>3.65</v>
      </c>
      <c r="U123" s="28">
        <f>HLOOKUP(VLOOKUP($A123,Sheet!$A$7:$DG$148,'TN01-04'!U$11,0),$H$1:$T$2,2,1)</f>
        <v>4</v>
      </c>
      <c r="V123" s="28">
        <f>HLOOKUP(VLOOKUP($A123,Sheet!$A$7:$DG$148,'TN01-04'!V$11,0),$H$1:$T$2,2,1)</f>
        <v>0</v>
      </c>
      <c r="W123" s="28">
        <f>HLOOKUP(VLOOKUP($A123,Sheet!$A$7:$DG$148,'TN01-04'!W$11,0),$H$1:$T$2,2,1)</f>
        <v>3.33</v>
      </c>
      <c r="X123" s="28">
        <f>HLOOKUP(VLOOKUP($A123,Sheet!$A$7:$DG$148,'TN01-04'!X$11,0),$H$1:$T$2,2,1)</f>
        <v>3.33</v>
      </c>
      <c r="Y123" s="28">
        <f>HLOOKUP(VLOOKUP($A123,Sheet!$A$7:$DG$148,'TN01-04'!Y$11,0),$H$1:$T$2,2,1)</f>
        <v>3.33</v>
      </c>
      <c r="Z123" s="28">
        <f>HLOOKUP(VLOOKUP($A123,Sheet!$A$7:$DG$148,'TN01-04'!Z$11,0),$H$1:$T$2,2,1)</f>
        <v>3</v>
      </c>
      <c r="AA123" s="28">
        <f>HLOOKUP(VLOOKUP($A123,Sheet!$A$7:$DG$148,'TN01-04'!AA$11,0),$H$1:$T$2,2,1)</f>
        <v>2.65</v>
      </c>
      <c r="AB123" s="28">
        <f>HLOOKUP(VLOOKUP($A123,Sheet!$A$7:$DG$148,'TN01-04'!AB$11,0),$H$1:$T$2,2,1)</f>
        <v>2.33</v>
      </c>
      <c r="AC123" s="28">
        <f>HLOOKUP(VLOOKUP($A123,Sheet!$A$7:$DG$148,'TN01-04'!AC$11,0),$H$1:$T$2,2,1)</f>
        <v>3</v>
      </c>
      <c r="AD123" s="28">
        <f>HLOOKUP(VLOOKUP($A123,Sheet!$A$7:$DG$148,'TN01-04'!AD$11,0),$H$1:$T$2,2,1)</f>
        <v>3.33</v>
      </c>
      <c r="AE123" s="28">
        <f>HLOOKUP(VLOOKUP($A123,Sheet!$A$7:$DG$148,'TN01-04'!AE$11,0),$H$1:$T$2,2,1)</f>
        <v>2</v>
      </c>
      <c r="AF123" s="28">
        <f>HLOOKUP(VLOOKUP($A123,Sheet!$A$7:$DG$148,'TN01-04'!AF$11,0),$H$1:$T$2,2,1)</f>
        <v>3.65</v>
      </c>
      <c r="AG123" s="28">
        <f>HLOOKUP(VLOOKUP($A123,Sheet!$A$7:$DG$148,'TN01-04'!AG$11,0),$H$1:$T$2,2,1)</f>
        <v>2.65</v>
      </c>
      <c r="AH123" s="28">
        <f>HLOOKUP(VLOOKUP($A123,Sheet!$A$7:$DG$148,'TN01-04'!AH$11,0),$H$1:$T$2,2,1)</f>
        <v>2.65</v>
      </c>
      <c r="AI123" s="28">
        <f>HLOOKUP(VLOOKUP($A123,Sheet!$A$7:$DG$148,'TN01-04'!AI$11,0),$H$1:$T$2,2,1)</f>
        <v>3</v>
      </c>
      <c r="AJ123" s="28">
        <f>HLOOKUP(VLOOKUP($A123,Sheet!$A$7:$DG$148,'TN01-04'!AJ$11,0),$H$1:$T$2,2,1)</f>
        <v>2.33</v>
      </c>
      <c r="AK123" s="33">
        <f>IF(VLOOKUP($A123,Sheet!$A$7:$DG$148,'TN01-04'!AK$11,0)="","",VLOOKUP($A123,Sheet!$A$7:$DG$148,'TN01-04'!AK$11,0))</f>
        <v>51</v>
      </c>
      <c r="AL123" s="36">
        <f>IF(VLOOKUP($A123,Sheet!$A$7:$DG$148,'TN01-04'!AL$11,0)="","",VLOOKUP($A123,Sheet!$A$7:$DG$148,'TN01-04'!AL$11,0))</f>
        <v>0</v>
      </c>
      <c r="AM123" s="28">
        <f>HLOOKUP(VLOOKUP($A123,Sheet!$A$7:$DG$148,'TN01-04'!AM$11,0),$H$1:$T$2,2,1)</f>
        <v>2.33</v>
      </c>
      <c r="AN123" s="28">
        <f>HLOOKUP(VLOOKUP($A123,Sheet!$A$7:$DG$148,'TN01-04'!AN$11,0),$H$1:$T$2,2,1)</f>
        <v>1</v>
      </c>
      <c r="AO123" s="28">
        <f>HLOOKUP(VLOOKUP($A123,Sheet!$A$7:$DG$148,'TN01-04'!AO$11,0),$H$1:$T$2,2,1)</f>
        <v>1.65</v>
      </c>
      <c r="AP123" s="28">
        <f>HLOOKUP(VLOOKUP($A123,Sheet!$A$7:$DG$148,'TN01-04'!AP$11,0),$H$1:$T$2,2,1)</f>
        <v>0</v>
      </c>
      <c r="AQ123" s="28">
        <f>HLOOKUP(VLOOKUP($A123,Sheet!$A$7:$DG$148,'TN01-04'!AQ$11,0),$H$1:$T$2,2,1)</f>
        <v>0</v>
      </c>
      <c r="AR123" s="28">
        <f>HLOOKUP(VLOOKUP($A123,Sheet!$A$7:$DG$148,'TN01-04'!AR$11,0),$H$1:$T$2,2,1)</f>
        <v>0</v>
      </c>
      <c r="AS123" s="28">
        <f>HLOOKUP(VLOOKUP($A123,Sheet!$A$7:$DG$148,'TN01-04'!AS$11,0),$H$1:$T$2,2,1)</f>
        <v>0</v>
      </c>
      <c r="AT123" s="28">
        <f>HLOOKUP(VLOOKUP($A123,Sheet!$A$7:$DG$148,'TN01-04'!AT$11,0),$H$1:$T$2,2,1)</f>
        <v>3</v>
      </c>
      <c r="AU123" s="28">
        <f>HLOOKUP(VLOOKUP($A123,Sheet!$A$7:$DG$148,'TN01-04'!AU$11,0),$H$1:$T$2,2,1)</f>
        <v>0</v>
      </c>
      <c r="AV123" s="28">
        <f>HLOOKUP(VLOOKUP($A123,Sheet!$A$7:$DG$148,'TN01-04'!AV$11,0),$H$1:$T$2,2,1)</f>
        <v>0</v>
      </c>
      <c r="AW123" s="28">
        <f>HLOOKUP(VLOOKUP($A123,Sheet!$A$7:$DG$148,'TN01-04'!AW$11,0),$H$1:$T$2,2,1)</f>
        <v>0</v>
      </c>
      <c r="AX123" s="28">
        <f>HLOOKUP(VLOOKUP($A123,Sheet!$A$7:$DG$148,'TN01-04'!AX$11,0),$H$1:$T$2,2,1)</f>
        <v>0</v>
      </c>
      <c r="AY123" s="28">
        <f>HLOOKUP(VLOOKUP($A123,Sheet!$A$7:$DG$148,'TN01-04'!AY$11,0),$H$1:$T$2,2,1)</f>
        <v>1.65</v>
      </c>
      <c r="AZ123" s="28">
        <f>HLOOKUP(VLOOKUP($A123,Sheet!$A$7:$DG$148,'TN01-04'!AZ$11,0),$H$1:$T$2,2,1)</f>
        <v>0</v>
      </c>
      <c r="BA123" s="28">
        <f>HLOOKUP(VLOOKUP($A123,Sheet!$A$7:$DG$148,'TN01-04'!BA$11,0),$H$1:$T$2,2,1)</f>
        <v>2.65</v>
      </c>
      <c r="BB123" s="33">
        <f>IF(VLOOKUP($A123,Sheet!$A$7:$DG$148,'TN01-04'!BB$11,0)="","",VLOOKUP($A123,Sheet!$A$7:$DG$148,'TN01-04'!BB$11,0))</f>
        <v>6</v>
      </c>
      <c r="BC123" s="36">
        <f>IF(VLOOKUP($A123,Sheet!$A$7:$DG$148,'TN01-04'!BC$11,0)="","",VLOOKUP($A123,Sheet!$A$7:$DG$148,'TN01-04'!BC$11,0))</f>
        <v>0</v>
      </c>
      <c r="BD123" s="28">
        <f>HLOOKUP(VLOOKUP($A123,Sheet!$A$7:$DG$148,'TN01-04'!BD$11,0),$H$1:$T$2,2,1)</f>
        <v>2</v>
      </c>
      <c r="BE123" s="28">
        <f>HLOOKUP(VLOOKUP($A123,Sheet!$A$7:$DG$148,'TN01-04'!BE$11,0),$H$1:$T$2,2,1)</f>
        <v>2.65</v>
      </c>
      <c r="BF123" s="28">
        <f>HLOOKUP(VLOOKUP($A123,Sheet!$A$7:$DG$148,'TN01-04'!BF$11,0),$H$1:$T$2,2,1)</f>
        <v>3.33</v>
      </c>
      <c r="BG123" s="28">
        <f>HLOOKUP(VLOOKUP($A123,Sheet!$A$7:$DG$148,'TN01-04'!BG$11,0),$H$1:$T$2,2,1)</f>
        <v>2</v>
      </c>
      <c r="BH123" s="28">
        <f>HLOOKUP(VLOOKUP($A123,Sheet!$A$7:$DG$148,'TN01-04'!BH$11,0),$H$1:$T$2,2,1)</f>
        <v>3.33</v>
      </c>
      <c r="BI123" s="28">
        <f>HLOOKUP(VLOOKUP($A123,Sheet!$A$7:$DG$148,'TN01-04'!BI$11,0),$H$1:$T$2,2,1)</f>
        <v>2.65</v>
      </c>
      <c r="BJ123" s="28">
        <f>HLOOKUP(VLOOKUP($A123,Sheet!$A$7:$DG$148,'TN01-04'!BJ$11,0),$H$1:$T$2,2,1)</f>
        <v>4</v>
      </c>
      <c r="BK123" s="28">
        <f>HLOOKUP(VLOOKUP($A123,Sheet!$A$7:$DG$148,'TN01-04'!BK$11,0),$H$1:$T$2,2,1)</f>
        <v>2</v>
      </c>
      <c r="BL123" s="28">
        <f>HLOOKUP(VLOOKUP($A123,Sheet!$A$7:$DG$148,'TN01-04'!BL$11,0),$H$1:$T$2,2,1)</f>
        <v>2</v>
      </c>
      <c r="BM123" s="28">
        <f>HLOOKUP(VLOOKUP($A123,Sheet!$A$7:$DG$148,'TN01-04'!BM$11,0),$H$1:$T$2,2,1)</f>
        <v>1.65</v>
      </c>
      <c r="BN123" s="28">
        <f>HLOOKUP(VLOOKUP($A123,Sheet!$A$7:$DG$148,'TN01-04'!BN$11,0),$H$1:$T$2,2,1)</f>
        <v>1.65</v>
      </c>
      <c r="BO123" s="28">
        <f>HLOOKUP(VLOOKUP($A123,Sheet!$A$7:$DG$148,'TN01-04'!BO$11,0),$H$1:$T$2,2,1)</f>
        <v>2.33</v>
      </c>
      <c r="BP123" s="28">
        <f>HLOOKUP(VLOOKUP($A123,Sheet!$A$7:$DG$148,'TN01-04'!BP$11,0),$H$1:$T$2,2,1)</f>
        <v>4</v>
      </c>
      <c r="BQ123" s="28">
        <f>HLOOKUP(VLOOKUP($A123,Sheet!$A$7:$DG$148,'TN01-04'!BQ$11,0),$H$1:$T$2,2,1)</f>
        <v>0</v>
      </c>
      <c r="BR123" s="28">
        <f>HLOOKUP(VLOOKUP($A123,Sheet!$A$7:$DG$148,'TN01-04'!BR$11,0),$H$1:$T$2,2,1)</f>
        <v>4</v>
      </c>
      <c r="BS123" s="28">
        <f>HLOOKUP(VLOOKUP($A123,Sheet!$A$7:$DG$148,'TN01-04'!BS$11,0),$H$1:$T$2,2,1)</f>
        <v>1.65</v>
      </c>
      <c r="BT123" s="28">
        <f>HLOOKUP(VLOOKUP($A123,Sheet!$A$7:$DG$148,'TN01-04'!BT$11,0),$H$1:$T$2,2,1)</f>
        <v>1.65</v>
      </c>
      <c r="BU123" s="28">
        <f>HLOOKUP(VLOOKUP($A123,Sheet!$A$7:$DG$148,'TN01-04'!BU$11,0),$H$1:$T$2,2,1)</f>
        <v>2.33</v>
      </c>
      <c r="BV123" s="28">
        <f>HLOOKUP(VLOOKUP($A123,Sheet!$A$7:$DG$148,'TN01-04'!BV$11,0),$H$1:$T$2,2,1)</f>
        <v>2.65</v>
      </c>
      <c r="BW123" s="28">
        <f>HLOOKUP(VLOOKUP($A123,Sheet!$A$7:$DG$148,'TN01-04'!BW$11,0),$H$1:$T$2,2,1)</f>
        <v>3.65</v>
      </c>
      <c r="BX123" s="33">
        <f>IF(VLOOKUP($A123,Sheet!$A$7:$DG$148,'TN01-04'!BX$11,0)="","",VLOOKUP($A123,Sheet!$A$7:$DG$148,'TN01-04'!BX$11,0))</f>
        <v>50</v>
      </c>
      <c r="BY123" s="36">
        <f>IF(VLOOKUP($A123,Sheet!$A$7:$DG$148,'TN01-04'!BY$11,0)="","",VLOOKUP($A123,Sheet!$A$7:$DG$148,'TN01-04'!BY$11,0))</f>
        <v>0</v>
      </c>
      <c r="BZ123" s="28">
        <f>HLOOKUP(VLOOKUP($A123,Sheet!$A$7:$DG$148,'TN01-04'!BZ$11,0),$H$1:$T$2,2,1)</f>
        <v>3.65</v>
      </c>
      <c r="CA123" s="28">
        <f>HLOOKUP(VLOOKUP($A123,Sheet!$A$7:$DG$148,'TN01-04'!CA$11,0),$H$1:$T$2,2,1)</f>
        <v>0</v>
      </c>
      <c r="CB123" s="28">
        <f>HLOOKUP(VLOOKUP($A123,Sheet!$A$7:$DG$148,'TN01-04'!CB$11,0),$H$1:$T$2,2,1)</f>
        <v>3.65</v>
      </c>
      <c r="CC123" s="28">
        <f>HLOOKUP(VLOOKUP($A123,Sheet!$A$7:$DG$148,'TN01-04'!CC$11,0),$H$1:$T$2,2,1)</f>
        <v>0</v>
      </c>
      <c r="CD123" s="28">
        <f>HLOOKUP(VLOOKUP($A123,Sheet!$A$7:$DG$148,'TN01-04'!CD$11,0),$H$1:$T$2,2,1)</f>
        <v>2</v>
      </c>
      <c r="CE123" s="28">
        <f>HLOOKUP(VLOOKUP($A123,Sheet!$A$7:$DG$148,'TN01-04'!CE$11,0),$H$1:$T$2,2,1)</f>
        <v>2</v>
      </c>
      <c r="CF123" s="28">
        <f>HLOOKUP(VLOOKUP($A123,Sheet!$A$7:$DG$148,'TN01-04'!CF$11,0),$H$1:$T$2,2,1)</f>
        <v>3</v>
      </c>
      <c r="CG123" s="28">
        <f>HLOOKUP(VLOOKUP($A123,Sheet!$A$7:$DG$148,'TN01-04'!CG$11,0),$H$1:$T$2,2,1)</f>
        <v>2.65</v>
      </c>
      <c r="CH123" s="28">
        <f>HLOOKUP(VLOOKUP($A123,Sheet!$A$7:$DG$148,'TN01-04'!CH$11,0),$H$1:$T$2,2,1)</f>
        <v>0</v>
      </c>
      <c r="CI123" s="28">
        <f>HLOOKUP(VLOOKUP($A123,Sheet!$A$7:$DG$148,'TN01-04'!CI$11,0),$H$1:$T$2,2,1)</f>
        <v>4</v>
      </c>
      <c r="CJ123" s="28">
        <f>HLOOKUP(VLOOKUP($A123,Sheet!$A$7:$DG$148,'TN01-04'!CJ$11,0),$H$1:$T$2,2,1)</f>
        <v>0</v>
      </c>
      <c r="CK123" s="28">
        <f>HLOOKUP(VLOOKUP($A123,Sheet!$A$7:$DG$148,'TN01-04'!CK$11,0),$H$1:$T$2,2,1)</f>
        <v>0</v>
      </c>
      <c r="CL123" s="28">
        <f>HLOOKUP(VLOOKUP($A123,Sheet!$A$7:$DG$148,'TN01-04'!CL$11,0),$H$1:$T$2,2,1)</f>
        <v>0</v>
      </c>
      <c r="CM123" s="28">
        <f>HLOOKUP(VLOOKUP($A123,Sheet!$A$7:$DG$148,'TN01-04'!CM$11,0),$H$1:$T$2,2,1)</f>
        <v>0</v>
      </c>
      <c r="CN123" s="28">
        <f>HLOOKUP(VLOOKUP($A123,Sheet!$A$7:$DG$148,'TN01-04'!CN$11,0),$H$1:$T$2,2,1)</f>
        <v>2.33</v>
      </c>
      <c r="CO123" s="28">
        <f>HLOOKUP(VLOOKUP($A123,Sheet!$A$7:$DG$148,'TN01-04'!CO$11,0),$H$1:$T$2,2,1)</f>
        <v>2.33</v>
      </c>
      <c r="CP123" s="28">
        <f>HLOOKUP(VLOOKUP($A123,Sheet!$A$7:$DG$148,'TN01-04'!CP$11,0),$H$1:$T$2,2,1)</f>
        <v>3.65</v>
      </c>
      <c r="CQ123" s="28">
        <f>HLOOKUP(VLOOKUP($A123,Sheet!$A$7:$DG$148,'TN01-04'!CQ$11,0),$H$1:$T$2,2,1)</f>
        <v>3.65</v>
      </c>
      <c r="CR123" s="28">
        <f>HLOOKUP(VLOOKUP($A123,Sheet!$A$7:$DG$148,'TN01-04'!CR$11,0),$H$1:$T$2,2,1)</f>
        <v>3</v>
      </c>
      <c r="CS123" s="33">
        <f>IF(VLOOKUP($A123,Sheet!$A$7:$DG$148,'TN01-04'!CS$11,0)="","",VLOOKUP($A123,Sheet!$A$7:$DG$148,'TN01-04'!CS$11,0))</f>
        <v>27</v>
      </c>
      <c r="CT123" s="36">
        <f>IF(VLOOKUP($A123,Sheet!$A$7:$DG$148,'TN01-04'!CT$11,0)="","",VLOOKUP($A123,Sheet!$A$7:$DG$148,'TN01-04'!CT$11,0))</f>
        <v>0</v>
      </c>
      <c r="CU123" s="38">
        <f t="shared" si="11"/>
        <v>128</v>
      </c>
      <c r="CV123" s="38">
        <f t="shared" si="11"/>
        <v>0</v>
      </c>
      <c r="CW123" s="38">
        <f t="shared" si="12"/>
        <v>0</v>
      </c>
      <c r="CX123" s="38">
        <f t="shared" si="13"/>
        <v>128</v>
      </c>
      <c r="CY123" s="38">
        <f t="shared" si="14"/>
        <v>2.81</v>
      </c>
      <c r="CZ123" s="38"/>
      <c r="DA123" s="28">
        <f>HLOOKUP(VLOOKUP($A123,Sheet!$A$7:$DG$148,'TN01-04'!DA$11,0),$H$1:$T$2,2,1)</f>
        <v>0</v>
      </c>
      <c r="DB123" s="28">
        <f>HLOOKUP(VLOOKUP($A123,Sheet!$A$7:$DG$148,'TN01-04'!DB$11,0),$H$1:$T$2,2,1)</f>
        <v>0</v>
      </c>
      <c r="DC123" s="28">
        <f>HLOOKUP(VLOOKUP($A123,Sheet!$A$7:$DG$148,'TN01-04'!DC$11,0),$H$1:$T$2,2,1)</f>
        <v>0</v>
      </c>
      <c r="DD123" s="28">
        <f>HLOOKUP(VLOOKUP($A123,Sheet!$A$7:$DG$148,'TN01-04'!DD$11,0),$H$1:$T$2,2,1)</f>
        <v>0</v>
      </c>
      <c r="DE123" s="38"/>
      <c r="DF123" s="38">
        <f t="shared" si="15"/>
        <v>0</v>
      </c>
      <c r="DG123" s="38"/>
      <c r="DH123" s="33">
        <f>IF(VLOOKUP($A123,Sheet!$A$7:$DG$148,'TN01-04'!DH$11,0)="","",VLOOKUP($A123,Sheet!$A$7:$DG$148,'TN01-04'!DH$11,0))</f>
        <v>0</v>
      </c>
      <c r="DI123" s="36">
        <f>IF(VLOOKUP($A123,Sheet!$A$7:$DG$148,'TN01-04'!DI$11,0)="","",VLOOKUP($A123,Sheet!$A$7:$DG$148,'TN01-04'!DI$11,0))</f>
        <v>5</v>
      </c>
      <c r="DJ123" s="38">
        <f t="shared" si="16"/>
        <v>128</v>
      </c>
      <c r="DK123" s="38">
        <f t="shared" si="17"/>
        <v>5</v>
      </c>
      <c r="DL123" s="38">
        <f t="shared" si="18"/>
        <v>2.7</v>
      </c>
      <c r="DM123" s="38"/>
      <c r="DN123" s="33">
        <f>IF(VLOOKUP($A123,Sheet!$A$7:$DG$148,'TN01-04'!DN$11,0)="","",VLOOKUP($A123,Sheet!$A$7:$DG$148,'TN01-04'!DN$11,0))</f>
        <v>134</v>
      </c>
      <c r="DO123" s="36">
        <f>IF(VLOOKUP($A123,Sheet!$A$7:$DG$148,'TN01-04'!DO$11,0)="","",VLOOKUP($A123,Sheet!$A$7:$DG$148,'TN01-04'!DO$11,0))</f>
        <v>5</v>
      </c>
      <c r="DP123" s="28">
        <f>IF(VLOOKUP($A123,Sheet!$A$7:$DG$148,'TN01-04'!DP$11,0)="","",VLOOKUP($A123,Sheet!$A$7:$DG$148,'TN01-04'!DP$11,0))</f>
        <v>137</v>
      </c>
      <c r="DQ123" s="28">
        <f>IF(VLOOKUP($A123,Sheet!$A$7:$DG$148,'TN01-04'!DQ$11,0)="","",VLOOKUP($A123,Sheet!$A$7:$DG$148,'TN01-04'!DQ$11,0))</f>
        <v>134</v>
      </c>
      <c r="DR123" s="28">
        <f>IF(VLOOKUP($A123,Sheet!$A$7:$DG$148,'TN01-04'!DR$11,0)="","",VLOOKUP($A123,Sheet!$A$7:$DG$148,'TN01-04'!DR$11,0))</f>
        <v>6.93</v>
      </c>
      <c r="DS123" s="28">
        <f>IF(VLOOKUP($A123,Sheet!$A$7:$DG$148,'TN01-04'!DS$11,0)="","",VLOOKUP($A123,Sheet!$A$7:$DG$148,'TN01-04'!DS$11,0))</f>
        <v>2.81</v>
      </c>
      <c r="DT123" s="28" t="str">
        <f>IF(VLOOKUP($A123,Sheet!$A$7:$DG$148,'TN01-04'!DT$11,0)="","",VLOOKUP($A123,Sheet!$A$7:$DG$148,'TN01-04'!DT$11,0))</f>
        <v/>
      </c>
      <c r="DU123" s="42">
        <f t="shared" si="19"/>
        <v>0</v>
      </c>
    </row>
    <row r="124" spans="1:125" ht="15.95" customHeight="1" x14ac:dyDescent="0.2">
      <c r="A124" s="25">
        <v>2220727388</v>
      </c>
      <c r="B124" s="26" t="s">
        <v>6</v>
      </c>
      <c r="C124" s="26" t="s">
        <v>47</v>
      </c>
      <c r="D124" s="26" t="s">
        <v>175</v>
      </c>
      <c r="E124" s="27">
        <v>36095</v>
      </c>
      <c r="F124" s="26" t="s">
        <v>209</v>
      </c>
      <c r="G124" s="26" t="s">
        <v>212</v>
      </c>
      <c r="H124" s="28">
        <f>HLOOKUP(VLOOKUP($A124,Sheet!$A$7:$DG$148,'TN01-04'!H$11,0),$H$1:$T$2,2,1)</f>
        <v>3.65</v>
      </c>
      <c r="I124" s="28">
        <f>HLOOKUP(VLOOKUP($A124,Sheet!$A$7:$DG$148,'TN01-04'!I$11,0),$H$1:$T$2,2,1)</f>
        <v>2.65</v>
      </c>
      <c r="J124" s="28">
        <f>HLOOKUP(VLOOKUP($A124,Sheet!$A$7:$DG$148,'TN01-04'!J$11,0),$H$1:$T$2,2,1)</f>
        <v>3.65</v>
      </c>
      <c r="K124" s="28">
        <f>HLOOKUP(VLOOKUP($A124,Sheet!$A$7:$DG$148,'TN01-04'!K$11,0),$H$1:$T$2,2,1)</f>
        <v>2.65</v>
      </c>
      <c r="L124" s="28">
        <f>HLOOKUP(VLOOKUP($A124,Sheet!$A$7:$DG$148,'TN01-04'!L$11,0),$H$1:$T$2,2,1)</f>
        <v>2.65</v>
      </c>
      <c r="M124" s="28">
        <f>HLOOKUP(VLOOKUP($A124,Sheet!$A$7:$DG$148,'TN01-04'!M$11,0),$H$1:$T$2,2,1)</f>
        <v>4</v>
      </c>
      <c r="N124" s="28">
        <f>HLOOKUP(VLOOKUP($A124,Sheet!$A$7:$DG$148,'TN01-04'!N$11,0),$H$1:$T$2,2,1)</f>
        <v>4</v>
      </c>
      <c r="O124" s="28">
        <f>HLOOKUP(VLOOKUP($A124,Sheet!$A$7:$DG$148,'TN01-04'!O$11,0),$H$1:$T$2,2,1)</f>
        <v>0</v>
      </c>
      <c r="P124" s="28">
        <f>HLOOKUP(VLOOKUP($A124,Sheet!$A$7:$DG$148,'TN01-04'!P$11,0),$H$1:$T$2,2,1)</f>
        <v>4</v>
      </c>
      <c r="Q124" s="28">
        <f>HLOOKUP(VLOOKUP($A124,Sheet!$A$7:$DG$148,'TN01-04'!Q$11,0),$H$1:$T$2,2,1)</f>
        <v>0</v>
      </c>
      <c r="R124" s="28">
        <f>HLOOKUP(VLOOKUP($A124,Sheet!$A$7:$DG$148,'TN01-04'!R$11,0),$H$1:$T$2,2,1)</f>
        <v>0</v>
      </c>
      <c r="S124" s="28">
        <f>HLOOKUP(VLOOKUP($A124,Sheet!$A$7:$DG$148,'TN01-04'!S$11,0),$H$1:$T$2,2,1)</f>
        <v>0</v>
      </c>
      <c r="T124" s="28">
        <f>HLOOKUP(VLOOKUP($A124,Sheet!$A$7:$DG$148,'TN01-04'!T$11,0),$H$1:$T$2,2,1)</f>
        <v>0</v>
      </c>
      <c r="U124" s="28">
        <f>HLOOKUP(VLOOKUP($A124,Sheet!$A$7:$DG$148,'TN01-04'!U$11,0),$H$1:$T$2,2,1)</f>
        <v>3.65</v>
      </c>
      <c r="V124" s="28">
        <f>HLOOKUP(VLOOKUP($A124,Sheet!$A$7:$DG$148,'TN01-04'!V$11,0),$H$1:$T$2,2,1)</f>
        <v>3.33</v>
      </c>
      <c r="W124" s="28">
        <f>HLOOKUP(VLOOKUP($A124,Sheet!$A$7:$DG$148,'TN01-04'!W$11,0),$H$1:$T$2,2,1)</f>
        <v>4</v>
      </c>
      <c r="X124" s="28">
        <f>HLOOKUP(VLOOKUP($A124,Sheet!$A$7:$DG$148,'TN01-04'!X$11,0),$H$1:$T$2,2,1)</f>
        <v>3.65</v>
      </c>
      <c r="Y124" s="28">
        <f>HLOOKUP(VLOOKUP($A124,Sheet!$A$7:$DG$148,'TN01-04'!Y$11,0),$H$1:$T$2,2,1)</f>
        <v>3</v>
      </c>
      <c r="Z124" s="28">
        <f>HLOOKUP(VLOOKUP($A124,Sheet!$A$7:$DG$148,'TN01-04'!Z$11,0),$H$1:$T$2,2,1)</f>
        <v>2.33</v>
      </c>
      <c r="AA124" s="28">
        <f>HLOOKUP(VLOOKUP($A124,Sheet!$A$7:$DG$148,'TN01-04'!AA$11,0),$H$1:$T$2,2,1)</f>
        <v>2.65</v>
      </c>
      <c r="AB124" s="28">
        <f>HLOOKUP(VLOOKUP($A124,Sheet!$A$7:$DG$148,'TN01-04'!AB$11,0),$H$1:$T$2,2,1)</f>
        <v>4</v>
      </c>
      <c r="AC124" s="28">
        <f>HLOOKUP(VLOOKUP($A124,Sheet!$A$7:$DG$148,'TN01-04'!AC$11,0),$H$1:$T$2,2,1)</f>
        <v>3</v>
      </c>
      <c r="AD124" s="28">
        <f>HLOOKUP(VLOOKUP($A124,Sheet!$A$7:$DG$148,'TN01-04'!AD$11,0),$H$1:$T$2,2,1)</f>
        <v>3.65</v>
      </c>
      <c r="AE124" s="28">
        <f>HLOOKUP(VLOOKUP($A124,Sheet!$A$7:$DG$148,'TN01-04'!AE$11,0),$H$1:$T$2,2,1)</f>
        <v>2</v>
      </c>
      <c r="AF124" s="28">
        <f>HLOOKUP(VLOOKUP($A124,Sheet!$A$7:$DG$148,'TN01-04'!AF$11,0),$H$1:$T$2,2,1)</f>
        <v>4</v>
      </c>
      <c r="AG124" s="28">
        <f>HLOOKUP(VLOOKUP($A124,Sheet!$A$7:$DG$148,'TN01-04'!AG$11,0),$H$1:$T$2,2,1)</f>
        <v>2.65</v>
      </c>
      <c r="AH124" s="28">
        <f>HLOOKUP(VLOOKUP($A124,Sheet!$A$7:$DG$148,'TN01-04'!AH$11,0),$H$1:$T$2,2,1)</f>
        <v>2.33</v>
      </c>
      <c r="AI124" s="28">
        <f>HLOOKUP(VLOOKUP($A124,Sheet!$A$7:$DG$148,'TN01-04'!AI$11,0),$H$1:$T$2,2,1)</f>
        <v>3.33</v>
      </c>
      <c r="AJ124" s="28">
        <f>HLOOKUP(VLOOKUP($A124,Sheet!$A$7:$DG$148,'TN01-04'!AJ$11,0),$H$1:$T$2,2,1)</f>
        <v>3.33</v>
      </c>
      <c r="AK124" s="33">
        <f>IF(VLOOKUP($A124,Sheet!$A$7:$DG$148,'TN01-04'!AK$11,0)="","",VLOOKUP($A124,Sheet!$A$7:$DG$148,'TN01-04'!AK$11,0))</f>
        <v>51</v>
      </c>
      <c r="AL124" s="36">
        <f>IF(VLOOKUP($A124,Sheet!$A$7:$DG$148,'TN01-04'!AL$11,0)="","",VLOOKUP($A124,Sheet!$A$7:$DG$148,'TN01-04'!AL$11,0))</f>
        <v>0</v>
      </c>
      <c r="AM124" s="28">
        <f>HLOOKUP(VLOOKUP($A124,Sheet!$A$7:$DG$148,'TN01-04'!AM$11,0),$H$1:$T$2,2,1)</f>
        <v>3.33</v>
      </c>
      <c r="AN124" s="28">
        <f>HLOOKUP(VLOOKUP($A124,Sheet!$A$7:$DG$148,'TN01-04'!AN$11,0),$H$1:$T$2,2,1)</f>
        <v>2.65</v>
      </c>
      <c r="AO124" s="28">
        <f>HLOOKUP(VLOOKUP($A124,Sheet!$A$7:$DG$148,'TN01-04'!AO$11,0),$H$1:$T$2,2,1)</f>
        <v>4</v>
      </c>
      <c r="AP124" s="28">
        <f>HLOOKUP(VLOOKUP($A124,Sheet!$A$7:$DG$148,'TN01-04'!AP$11,0),$H$1:$T$2,2,1)</f>
        <v>0</v>
      </c>
      <c r="AQ124" s="28">
        <f>HLOOKUP(VLOOKUP($A124,Sheet!$A$7:$DG$148,'TN01-04'!AQ$11,0),$H$1:$T$2,2,1)</f>
        <v>0</v>
      </c>
      <c r="AR124" s="28">
        <f>HLOOKUP(VLOOKUP($A124,Sheet!$A$7:$DG$148,'TN01-04'!AR$11,0),$H$1:$T$2,2,1)</f>
        <v>0</v>
      </c>
      <c r="AS124" s="28">
        <f>HLOOKUP(VLOOKUP($A124,Sheet!$A$7:$DG$148,'TN01-04'!AS$11,0),$H$1:$T$2,2,1)</f>
        <v>0</v>
      </c>
      <c r="AT124" s="28">
        <f>HLOOKUP(VLOOKUP($A124,Sheet!$A$7:$DG$148,'TN01-04'!AT$11,0),$H$1:$T$2,2,1)</f>
        <v>0</v>
      </c>
      <c r="AU124" s="28">
        <f>HLOOKUP(VLOOKUP($A124,Sheet!$A$7:$DG$148,'TN01-04'!AU$11,0),$H$1:$T$2,2,1)</f>
        <v>0</v>
      </c>
      <c r="AV124" s="28">
        <f>HLOOKUP(VLOOKUP($A124,Sheet!$A$7:$DG$148,'TN01-04'!AV$11,0),$H$1:$T$2,2,1)</f>
        <v>0</v>
      </c>
      <c r="AW124" s="28">
        <f>HLOOKUP(VLOOKUP($A124,Sheet!$A$7:$DG$148,'TN01-04'!AW$11,0),$H$1:$T$2,2,1)</f>
        <v>0</v>
      </c>
      <c r="AX124" s="28">
        <f>HLOOKUP(VLOOKUP($A124,Sheet!$A$7:$DG$148,'TN01-04'!AX$11,0),$H$1:$T$2,2,1)</f>
        <v>0</v>
      </c>
      <c r="AY124" s="28">
        <f>HLOOKUP(VLOOKUP($A124,Sheet!$A$7:$DG$148,'TN01-04'!AY$11,0),$H$1:$T$2,2,1)</f>
        <v>1.65</v>
      </c>
      <c r="AZ124" s="28">
        <f>HLOOKUP(VLOOKUP($A124,Sheet!$A$7:$DG$148,'TN01-04'!AZ$11,0),$H$1:$T$2,2,1)</f>
        <v>0</v>
      </c>
      <c r="BA124" s="28">
        <f>HLOOKUP(VLOOKUP($A124,Sheet!$A$7:$DG$148,'TN01-04'!BA$11,0),$H$1:$T$2,2,1)</f>
        <v>3</v>
      </c>
      <c r="BB124" s="33">
        <f>IF(VLOOKUP($A124,Sheet!$A$7:$DG$148,'TN01-04'!BB$11,0)="","",VLOOKUP($A124,Sheet!$A$7:$DG$148,'TN01-04'!BB$11,0))</f>
        <v>5</v>
      </c>
      <c r="BC124" s="36">
        <f>IF(VLOOKUP($A124,Sheet!$A$7:$DG$148,'TN01-04'!BC$11,0)="","",VLOOKUP($A124,Sheet!$A$7:$DG$148,'TN01-04'!BC$11,0))</f>
        <v>0</v>
      </c>
      <c r="BD124" s="28">
        <f>HLOOKUP(VLOOKUP($A124,Sheet!$A$7:$DG$148,'TN01-04'!BD$11,0),$H$1:$T$2,2,1)</f>
        <v>2.33</v>
      </c>
      <c r="BE124" s="28">
        <f>HLOOKUP(VLOOKUP($A124,Sheet!$A$7:$DG$148,'TN01-04'!BE$11,0),$H$1:$T$2,2,1)</f>
        <v>2.33</v>
      </c>
      <c r="BF124" s="28">
        <f>HLOOKUP(VLOOKUP($A124,Sheet!$A$7:$DG$148,'TN01-04'!BF$11,0),$H$1:$T$2,2,1)</f>
        <v>3.65</v>
      </c>
      <c r="BG124" s="28">
        <f>HLOOKUP(VLOOKUP($A124,Sheet!$A$7:$DG$148,'TN01-04'!BG$11,0),$H$1:$T$2,2,1)</f>
        <v>1.65</v>
      </c>
      <c r="BH124" s="28">
        <f>HLOOKUP(VLOOKUP($A124,Sheet!$A$7:$DG$148,'TN01-04'!BH$11,0),$H$1:$T$2,2,1)</f>
        <v>3</v>
      </c>
      <c r="BI124" s="28">
        <f>HLOOKUP(VLOOKUP($A124,Sheet!$A$7:$DG$148,'TN01-04'!BI$11,0),$H$1:$T$2,2,1)</f>
        <v>2.65</v>
      </c>
      <c r="BJ124" s="28">
        <f>HLOOKUP(VLOOKUP($A124,Sheet!$A$7:$DG$148,'TN01-04'!BJ$11,0),$H$1:$T$2,2,1)</f>
        <v>3.33</v>
      </c>
      <c r="BK124" s="28">
        <f>HLOOKUP(VLOOKUP($A124,Sheet!$A$7:$DG$148,'TN01-04'!BK$11,0),$H$1:$T$2,2,1)</f>
        <v>2.33</v>
      </c>
      <c r="BL124" s="28">
        <f>HLOOKUP(VLOOKUP($A124,Sheet!$A$7:$DG$148,'TN01-04'!BL$11,0),$H$1:$T$2,2,1)</f>
        <v>3.33</v>
      </c>
      <c r="BM124" s="28">
        <f>HLOOKUP(VLOOKUP($A124,Sheet!$A$7:$DG$148,'TN01-04'!BM$11,0),$H$1:$T$2,2,1)</f>
        <v>3.33</v>
      </c>
      <c r="BN124" s="28">
        <f>HLOOKUP(VLOOKUP($A124,Sheet!$A$7:$DG$148,'TN01-04'!BN$11,0),$H$1:$T$2,2,1)</f>
        <v>3.33</v>
      </c>
      <c r="BO124" s="28">
        <f>HLOOKUP(VLOOKUP($A124,Sheet!$A$7:$DG$148,'TN01-04'!BO$11,0),$H$1:$T$2,2,1)</f>
        <v>2.65</v>
      </c>
      <c r="BP124" s="28">
        <f>HLOOKUP(VLOOKUP($A124,Sheet!$A$7:$DG$148,'TN01-04'!BP$11,0),$H$1:$T$2,2,1)</f>
        <v>3</v>
      </c>
      <c r="BQ124" s="28">
        <f>HLOOKUP(VLOOKUP($A124,Sheet!$A$7:$DG$148,'TN01-04'!BQ$11,0),$H$1:$T$2,2,1)</f>
        <v>0</v>
      </c>
      <c r="BR124" s="28">
        <f>HLOOKUP(VLOOKUP($A124,Sheet!$A$7:$DG$148,'TN01-04'!BR$11,0),$H$1:$T$2,2,1)</f>
        <v>2.33</v>
      </c>
      <c r="BS124" s="28">
        <f>HLOOKUP(VLOOKUP($A124,Sheet!$A$7:$DG$148,'TN01-04'!BS$11,0),$H$1:$T$2,2,1)</f>
        <v>2</v>
      </c>
      <c r="BT124" s="28">
        <f>HLOOKUP(VLOOKUP($A124,Sheet!$A$7:$DG$148,'TN01-04'!BT$11,0),$H$1:$T$2,2,1)</f>
        <v>2.65</v>
      </c>
      <c r="BU124" s="28">
        <f>HLOOKUP(VLOOKUP($A124,Sheet!$A$7:$DG$148,'TN01-04'!BU$11,0),$H$1:$T$2,2,1)</f>
        <v>2.33</v>
      </c>
      <c r="BV124" s="28">
        <f>HLOOKUP(VLOOKUP($A124,Sheet!$A$7:$DG$148,'TN01-04'!BV$11,0),$H$1:$T$2,2,1)</f>
        <v>3.65</v>
      </c>
      <c r="BW124" s="28">
        <f>HLOOKUP(VLOOKUP($A124,Sheet!$A$7:$DG$148,'TN01-04'!BW$11,0),$H$1:$T$2,2,1)</f>
        <v>3.65</v>
      </c>
      <c r="BX124" s="33">
        <f>IF(VLOOKUP($A124,Sheet!$A$7:$DG$148,'TN01-04'!BX$11,0)="","",VLOOKUP($A124,Sheet!$A$7:$DG$148,'TN01-04'!BX$11,0))</f>
        <v>50</v>
      </c>
      <c r="BY124" s="36">
        <f>IF(VLOOKUP($A124,Sheet!$A$7:$DG$148,'TN01-04'!BY$11,0)="","",VLOOKUP($A124,Sheet!$A$7:$DG$148,'TN01-04'!BY$11,0))</f>
        <v>0</v>
      </c>
      <c r="BZ124" s="28">
        <f>HLOOKUP(VLOOKUP($A124,Sheet!$A$7:$DG$148,'TN01-04'!BZ$11,0),$H$1:$T$2,2,1)</f>
        <v>0</v>
      </c>
      <c r="CA124" s="28">
        <f>HLOOKUP(VLOOKUP($A124,Sheet!$A$7:$DG$148,'TN01-04'!CA$11,0),$H$1:$T$2,2,1)</f>
        <v>2.65</v>
      </c>
      <c r="CB124" s="28">
        <f>HLOOKUP(VLOOKUP($A124,Sheet!$A$7:$DG$148,'TN01-04'!CB$11,0),$H$1:$T$2,2,1)</f>
        <v>3.33</v>
      </c>
      <c r="CC124" s="28">
        <f>HLOOKUP(VLOOKUP($A124,Sheet!$A$7:$DG$148,'TN01-04'!CC$11,0),$H$1:$T$2,2,1)</f>
        <v>0</v>
      </c>
      <c r="CD124" s="28">
        <f>HLOOKUP(VLOOKUP($A124,Sheet!$A$7:$DG$148,'TN01-04'!CD$11,0),$H$1:$T$2,2,1)</f>
        <v>3.33</v>
      </c>
      <c r="CE124" s="28">
        <f>HLOOKUP(VLOOKUP($A124,Sheet!$A$7:$DG$148,'TN01-04'!CE$11,0),$H$1:$T$2,2,1)</f>
        <v>3.33</v>
      </c>
      <c r="CF124" s="28">
        <f>HLOOKUP(VLOOKUP($A124,Sheet!$A$7:$DG$148,'TN01-04'!CF$11,0),$H$1:$T$2,2,1)</f>
        <v>4</v>
      </c>
      <c r="CG124" s="28">
        <f>HLOOKUP(VLOOKUP($A124,Sheet!$A$7:$DG$148,'TN01-04'!CG$11,0),$H$1:$T$2,2,1)</f>
        <v>2</v>
      </c>
      <c r="CH124" s="28">
        <f>HLOOKUP(VLOOKUP($A124,Sheet!$A$7:$DG$148,'TN01-04'!CH$11,0),$H$1:$T$2,2,1)</f>
        <v>0</v>
      </c>
      <c r="CI124" s="28">
        <f>HLOOKUP(VLOOKUP($A124,Sheet!$A$7:$DG$148,'TN01-04'!CI$11,0),$H$1:$T$2,2,1)</f>
        <v>3.33</v>
      </c>
      <c r="CJ124" s="28">
        <f>HLOOKUP(VLOOKUP($A124,Sheet!$A$7:$DG$148,'TN01-04'!CJ$11,0),$H$1:$T$2,2,1)</f>
        <v>0</v>
      </c>
      <c r="CK124" s="28">
        <f>HLOOKUP(VLOOKUP($A124,Sheet!$A$7:$DG$148,'TN01-04'!CK$11,0),$H$1:$T$2,2,1)</f>
        <v>0</v>
      </c>
      <c r="CL124" s="28">
        <f>HLOOKUP(VLOOKUP($A124,Sheet!$A$7:$DG$148,'TN01-04'!CL$11,0),$H$1:$T$2,2,1)</f>
        <v>0</v>
      </c>
      <c r="CM124" s="28">
        <f>HLOOKUP(VLOOKUP($A124,Sheet!$A$7:$DG$148,'TN01-04'!CM$11,0),$H$1:$T$2,2,1)</f>
        <v>0</v>
      </c>
      <c r="CN124" s="28">
        <f>HLOOKUP(VLOOKUP($A124,Sheet!$A$7:$DG$148,'TN01-04'!CN$11,0),$H$1:$T$2,2,1)</f>
        <v>2.65</v>
      </c>
      <c r="CO124" s="28">
        <f>HLOOKUP(VLOOKUP($A124,Sheet!$A$7:$DG$148,'TN01-04'!CO$11,0),$H$1:$T$2,2,1)</f>
        <v>3</v>
      </c>
      <c r="CP124" s="28">
        <f>HLOOKUP(VLOOKUP($A124,Sheet!$A$7:$DG$148,'TN01-04'!CP$11,0),$H$1:$T$2,2,1)</f>
        <v>3.33</v>
      </c>
      <c r="CQ124" s="28">
        <f>HLOOKUP(VLOOKUP($A124,Sheet!$A$7:$DG$148,'TN01-04'!CQ$11,0),$H$1:$T$2,2,1)</f>
        <v>3.33</v>
      </c>
      <c r="CR124" s="28">
        <f>HLOOKUP(VLOOKUP($A124,Sheet!$A$7:$DG$148,'TN01-04'!CR$11,0),$H$1:$T$2,2,1)</f>
        <v>3</v>
      </c>
      <c r="CS124" s="33">
        <f>IF(VLOOKUP($A124,Sheet!$A$7:$DG$148,'TN01-04'!CS$11,0)="","",VLOOKUP($A124,Sheet!$A$7:$DG$148,'TN01-04'!CS$11,0))</f>
        <v>27</v>
      </c>
      <c r="CT124" s="36">
        <f>IF(VLOOKUP($A124,Sheet!$A$7:$DG$148,'TN01-04'!CT$11,0)="","",VLOOKUP($A124,Sheet!$A$7:$DG$148,'TN01-04'!CT$11,0))</f>
        <v>0</v>
      </c>
      <c r="CU124" s="38">
        <f t="shared" si="11"/>
        <v>128</v>
      </c>
      <c r="CV124" s="38">
        <f t="shared" si="11"/>
        <v>0</v>
      </c>
      <c r="CW124" s="38">
        <f t="shared" si="12"/>
        <v>0</v>
      </c>
      <c r="CX124" s="38">
        <f t="shared" si="13"/>
        <v>128</v>
      </c>
      <c r="CY124" s="38">
        <f t="shared" si="14"/>
        <v>3</v>
      </c>
      <c r="CZ124" s="38"/>
      <c r="DA124" s="28">
        <f>HLOOKUP(VLOOKUP($A124,Sheet!$A$7:$DG$148,'TN01-04'!DA$11,0),$H$1:$T$2,2,1)</f>
        <v>0</v>
      </c>
      <c r="DB124" s="28">
        <f>HLOOKUP(VLOOKUP($A124,Sheet!$A$7:$DG$148,'TN01-04'!DB$11,0),$H$1:$T$2,2,1)</f>
        <v>0</v>
      </c>
      <c r="DC124" s="28">
        <f>HLOOKUP(VLOOKUP($A124,Sheet!$A$7:$DG$148,'TN01-04'!DC$11,0),$H$1:$T$2,2,1)</f>
        <v>3</v>
      </c>
      <c r="DD124" s="28">
        <f>HLOOKUP(VLOOKUP($A124,Sheet!$A$7:$DG$148,'TN01-04'!DD$11,0),$H$1:$T$2,2,1)</f>
        <v>0</v>
      </c>
      <c r="DE124" s="38"/>
      <c r="DF124" s="38">
        <f t="shared" si="15"/>
        <v>3</v>
      </c>
      <c r="DG124" s="38"/>
      <c r="DH124" s="33">
        <f>IF(VLOOKUP($A124,Sheet!$A$7:$DG$148,'TN01-04'!DH$11,0)="","",VLOOKUP($A124,Sheet!$A$7:$DG$148,'TN01-04'!DH$11,0))</f>
        <v>5</v>
      </c>
      <c r="DI124" s="36">
        <f>IF(VLOOKUP($A124,Sheet!$A$7:$DG$148,'TN01-04'!DI$11,0)="","",VLOOKUP($A124,Sheet!$A$7:$DG$148,'TN01-04'!DI$11,0))</f>
        <v>0</v>
      </c>
      <c r="DJ124" s="38">
        <f t="shared" si="16"/>
        <v>133</v>
      </c>
      <c r="DK124" s="38">
        <f t="shared" si="17"/>
        <v>0</v>
      </c>
      <c r="DL124" s="38">
        <f t="shared" si="18"/>
        <v>3</v>
      </c>
      <c r="DM124" s="38"/>
      <c r="DN124" s="33">
        <f>IF(VLOOKUP($A124,Sheet!$A$7:$DG$148,'TN01-04'!DN$11,0)="","",VLOOKUP($A124,Sheet!$A$7:$DG$148,'TN01-04'!DN$11,0))</f>
        <v>138</v>
      </c>
      <c r="DO124" s="36">
        <f>IF(VLOOKUP($A124,Sheet!$A$7:$DG$148,'TN01-04'!DO$11,0)="","",VLOOKUP($A124,Sheet!$A$7:$DG$148,'TN01-04'!DO$11,0))</f>
        <v>0</v>
      </c>
      <c r="DP124" s="28">
        <f>IF(VLOOKUP($A124,Sheet!$A$7:$DG$148,'TN01-04'!DP$11,0)="","",VLOOKUP($A124,Sheet!$A$7:$DG$148,'TN01-04'!DP$11,0))</f>
        <v>137</v>
      </c>
      <c r="DQ124" s="28">
        <f>IF(VLOOKUP($A124,Sheet!$A$7:$DG$148,'TN01-04'!DQ$11,0)="","",VLOOKUP($A124,Sheet!$A$7:$DG$148,'TN01-04'!DQ$11,0))</f>
        <v>138</v>
      </c>
      <c r="DR124" s="28">
        <f>IF(VLOOKUP($A124,Sheet!$A$7:$DG$148,'TN01-04'!DR$11,0)="","",VLOOKUP($A124,Sheet!$A$7:$DG$148,'TN01-04'!DR$11,0))</f>
        <v>7.22</v>
      </c>
      <c r="DS124" s="28">
        <f>IF(VLOOKUP($A124,Sheet!$A$7:$DG$148,'TN01-04'!DS$11,0)="","",VLOOKUP($A124,Sheet!$A$7:$DG$148,'TN01-04'!DS$11,0))</f>
        <v>3</v>
      </c>
      <c r="DT124" s="28" t="str">
        <f>IF(VLOOKUP($A124,Sheet!$A$7:$DG$148,'TN01-04'!DT$11,0)="","",VLOOKUP($A124,Sheet!$A$7:$DG$148,'TN01-04'!DT$11,0))</f>
        <v/>
      </c>
      <c r="DU124" s="42">
        <f t="shared" si="19"/>
        <v>0</v>
      </c>
    </row>
    <row r="125" spans="1:125" ht="15.95" customHeight="1" x14ac:dyDescent="0.2">
      <c r="A125" s="25">
        <v>2220727389</v>
      </c>
      <c r="B125" s="26" t="s">
        <v>36</v>
      </c>
      <c r="C125" s="26" t="s">
        <v>48</v>
      </c>
      <c r="D125" s="26" t="s">
        <v>175</v>
      </c>
      <c r="E125" s="27">
        <v>35882</v>
      </c>
      <c r="F125" s="26" t="s">
        <v>209</v>
      </c>
      <c r="G125" s="26" t="s">
        <v>212</v>
      </c>
      <c r="H125" s="28">
        <f>HLOOKUP(VLOOKUP($A125,Sheet!$A$7:$DG$148,'TN01-04'!H$11,0),$H$1:$T$2,2,1)</f>
        <v>3.65</v>
      </c>
      <c r="I125" s="28">
        <f>HLOOKUP(VLOOKUP($A125,Sheet!$A$7:$DG$148,'TN01-04'!I$11,0),$H$1:$T$2,2,1)</f>
        <v>2</v>
      </c>
      <c r="J125" s="28">
        <f>HLOOKUP(VLOOKUP($A125,Sheet!$A$7:$DG$148,'TN01-04'!J$11,0),$H$1:$T$2,2,1)</f>
        <v>1</v>
      </c>
      <c r="K125" s="28">
        <f>HLOOKUP(VLOOKUP($A125,Sheet!$A$7:$DG$148,'TN01-04'!K$11,0),$H$1:$T$2,2,1)</f>
        <v>3</v>
      </c>
      <c r="L125" s="28">
        <f>HLOOKUP(VLOOKUP($A125,Sheet!$A$7:$DG$148,'TN01-04'!L$11,0),$H$1:$T$2,2,1)</f>
        <v>1.65</v>
      </c>
      <c r="M125" s="28">
        <f>HLOOKUP(VLOOKUP($A125,Sheet!$A$7:$DG$148,'TN01-04'!M$11,0),$H$1:$T$2,2,1)</f>
        <v>2.33</v>
      </c>
      <c r="N125" s="28">
        <f>HLOOKUP(VLOOKUP($A125,Sheet!$A$7:$DG$148,'TN01-04'!N$11,0),$H$1:$T$2,2,1)</f>
        <v>1.65</v>
      </c>
      <c r="O125" s="28">
        <f>HLOOKUP(VLOOKUP($A125,Sheet!$A$7:$DG$148,'TN01-04'!O$11,0),$H$1:$T$2,2,1)</f>
        <v>0</v>
      </c>
      <c r="P125" s="28">
        <f>HLOOKUP(VLOOKUP($A125,Sheet!$A$7:$DG$148,'TN01-04'!P$11,0),$H$1:$T$2,2,1)</f>
        <v>3</v>
      </c>
      <c r="Q125" s="28">
        <f>HLOOKUP(VLOOKUP($A125,Sheet!$A$7:$DG$148,'TN01-04'!Q$11,0),$H$1:$T$2,2,1)</f>
        <v>0</v>
      </c>
      <c r="R125" s="28">
        <f>HLOOKUP(VLOOKUP($A125,Sheet!$A$7:$DG$148,'TN01-04'!R$11,0),$H$1:$T$2,2,1)</f>
        <v>0</v>
      </c>
      <c r="S125" s="28">
        <f>HLOOKUP(VLOOKUP($A125,Sheet!$A$7:$DG$148,'TN01-04'!S$11,0),$H$1:$T$2,2,1)</f>
        <v>0</v>
      </c>
      <c r="T125" s="28">
        <f>HLOOKUP(VLOOKUP($A125,Sheet!$A$7:$DG$148,'TN01-04'!T$11,0),$H$1:$T$2,2,1)</f>
        <v>0</v>
      </c>
      <c r="U125" s="28">
        <f>HLOOKUP(VLOOKUP($A125,Sheet!$A$7:$DG$148,'TN01-04'!U$11,0),$H$1:$T$2,2,1)</f>
        <v>3.33</v>
      </c>
      <c r="V125" s="28">
        <f>HLOOKUP(VLOOKUP($A125,Sheet!$A$7:$DG$148,'TN01-04'!V$11,0),$H$1:$T$2,2,1)</f>
        <v>2.65</v>
      </c>
      <c r="W125" s="28">
        <f>HLOOKUP(VLOOKUP($A125,Sheet!$A$7:$DG$148,'TN01-04'!W$11,0),$H$1:$T$2,2,1)</f>
        <v>3.33</v>
      </c>
      <c r="X125" s="28">
        <f>HLOOKUP(VLOOKUP($A125,Sheet!$A$7:$DG$148,'TN01-04'!X$11,0),$H$1:$T$2,2,1)</f>
        <v>2.33</v>
      </c>
      <c r="Y125" s="28">
        <f>HLOOKUP(VLOOKUP($A125,Sheet!$A$7:$DG$148,'TN01-04'!Y$11,0),$H$1:$T$2,2,1)</f>
        <v>1.65</v>
      </c>
      <c r="Z125" s="28">
        <f>HLOOKUP(VLOOKUP($A125,Sheet!$A$7:$DG$148,'TN01-04'!Z$11,0),$H$1:$T$2,2,1)</f>
        <v>1.65</v>
      </c>
      <c r="AA125" s="28">
        <f>HLOOKUP(VLOOKUP($A125,Sheet!$A$7:$DG$148,'TN01-04'!AA$11,0),$H$1:$T$2,2,1)</f>
        <v>3.65</v>
      </c>
      <c r="AB125" s="28">
        <f>HLOOKUP(VLOOKUP($A125,Sheet!$A$7:$DG$148,'TN01-04'!AB$11,0),$H$1:$T$2,2,1)</f>
        <v>2.65</v>
      </c>
      <c r="AC125" s="28">
        <f>HLOOKUP(VLOOKUP($A125,Sheet!$A$7:$DG$148,'TN01-04'!AC$11,0),$H$1:$T$2,2,1)</f>
        <v>1.65</v>
      </c>
      <c r="AD125" s="28">
        <f>HLOOKUP(VLOOKUP($A125,Sheet!$A$7:$DG$148,'TN01-04'!AD$11,0),$H$1:$T$2,2,1)</f>
        <v>1.65</v>
      </c>
      <c r="AE125" s="28">
        <f>HLOOKUP(VLOOKUP($A125,Sheet!$A$7:$DG$148,'TN01-04'!AE$11,0),$H$1:$T$2,2,1)</f>
        <v>2</v>
      </c>
      <c r="AF125" s="28">
        <f>HLOOKUP(VLOOKUP($A125,Sheet!$A$7:$DG$148,'TN01-04'!AF$11,0),$H$1:$T$2,2,1)</f>
        <v>1.65</v>
      </c>
      <c r="AG125" s="28">
        <f>HLOOKUP(VLOOKUP($A125,Sheet!$A$7:$DG$148,'TN01-04'!AG$11,0),$H$1:$T$2,2,1)</f>
        <v>3.33</v>
      </c>
      <c r="AH125" s="28">
        <f>HLOOKUP(VLOOKUP($A125,Sheet!$A$7:$DG$148,'TN01-04'!AH$11,0),$H$1:$T$2,2,1)</f>
        <v>1.65</v>
      </c>
      <c r="AI125" s="28">
        <f>HLOOKUP(VLOOKUP($A125,Sheet!$A$7:$DG$148,'TN01-04'!AI$11,0),$H$1:$T$2,2,1)</f>
        <v>1.65</v>
      </c>
      <c r="AJ125" s="28">
        <f>HLOOKUP(VLOOKUP($A125,Sheet!$A$7:$DG$148,'TN01-04'!AJ$11,0),$H$1:$T$2,2,1)</f>
        <v>2.33</v>
      </c>
      <c r="AK125" s="33">
        <f>IF(VLOOKUP($A125,Sheet!$A$7:$DG$148,'TN01-04'!AK$11,0)="","",VLOOKUP($A125,Sheet!$A$7:$DG$148,'TN01-04'!AK$11,0))</f>
        <v>51</v>
      </c>
      <c r="AL125" s="36">
        <f>IF(VLOOKUP($A125,Sheet!$A$7:$DG$148,'TN01-04'!AL$11,0)="","",VLOOKUP($A125,Sheet!$A$7:$DG$148,'TN01-04'!AL$11,0))</f>
        <v>0</v>
      </c>
      <c r="AM125" s="28">
        <f>HLOOKUP(VLOOKUP($A125,Sheet!$A$7:$DG$148,'TN01-04'!AM$11,0),$H$1:$T$2,2,1)</f>
        <v>2</v>
      </c>
      <c r="AN125" s="28">
        <f>HLOOKUP(VLOOKUP($A125,Sheet!$A$7:$DG$148,'TN01-04'!AN$11,0),$H$1:$T$2,2,1)</f>
        <v>1.65</v>
      </c>
      <c r="AO125" s="28">
        <f>HLOOKUP(VLOOKUP($A125,Sheet!$A$7:$DG$148,'TN01-04'!AO$11,0),$H$1:$T$2,2,1)</f>
        <v>0</v>
      </c>
      <c r="AP125" s="28">
        <f>HLOOKUP(VLOOKUP($A125,Sheet!$A$7:$DG$148,'TN01-04'!AP$11,0),$H$1:$T$2,2,1)</f>
        <v>0</v>
      </c>
      <c r="AQ125" s="28">
        <f>HLOOKUP(VLOOKUP($A125,Sheet!$A$7:$DG$148,'TN01-04'!AQ$11,0),$H$1:$T$2,2,1)</f>
        <v>0</v>
      </c>
      <c r="AR125" s="28">
        <f>HLOOKUP(VLOOKUP($A125,Sheet!$A$7:$DG$148,'TN01-04'!AR$11,0),$H$1:$T$2,2,1)</f>
        <v>0</v>
      </c>
      <c r="AS125" s="28">
        <f>HLOOKUP(VLOOKUP($A125,Sheet!$A$7:$DG$148,'TN01-04'!AS$11,0),$H$1:$T$2,2,1)</f>
        <v>2</v>
      </c>
      <c r="AT125" s="28">
        <f>HLOOKUP(VLOOKUP($A125,Sheet!$A$7:$DG$148,'TN01-04'!AT$11,0),$H$1:$T$2,2,1)</f>
        <v>0</v>
      </c>
      <c r="AU125" s="28">
        <f>HLOOKUP(VLOOKUP($A125,Sheet!$A$7:$DG$148,'TN01-04'!AU$11,0),$H$1:$T$2,2,1)</f>
        <v>0</v>
      </c>
      <c r="AV125" s="28">
        <f>HLOOKUP(VLOOKUP($A125,Sheet!$A$7:$DG$148,'TN01-04'!AV$11,0),$H$1:$T$2,2,1)</f>
        <v>0</v>
      </c>
      <c r="AW125" s="28">
        <f>HLOOKUP(VLOOKUP($A125,Sheet!$A$7:$DG$148,'TN01-04'!AW$11,0),$H$1:$T$2,2,1)</f>
        <v>0</v>
      </c>
      <c r="AX125" s="28">
        <f>HLOOKUP(VLOOKUP($A125,Sheet!$A$7:$DG$148,'TN01-04'!AX$11,0),$H$1:$T$2,2,1)</f>
        <v>0</v>
      </c>
      <c r="AY125" s="28">
        <f>HLOOKUP(VLOOKUP($A125,Sheet!$A$7:$DG$148,'TN01-04'!AY$11,0),$H$1:$T$2,2,1)</f>
        <v>3</v>
      </c>
      <c r="AZ125" s="28">
        <f>HLOOKUP(VLOOKUP($A125,Sheet!$A$7:$DG$148,'TN01-04'!AZ$11,0),$H$1:$T$2,2,1)</f>
        <v>0</v>
      </c>
      <c r="BA125" s="28">
        <f>HLOOKUP(VLOOKUP($A125,Sheet!$A$7:$DG$148,'TN01-04'!BA$11,0),$H$1:$T$2,2,1)</f>
        <v>2.65</v>
      </c>
      <c r="BB125" s="33">
        <f>IF(VLOOKUP($A125,Sheet!$A$7:$DG$148,'TN01-04'!BB$11,0)="","",VLOOKUP($A125,Sheet!$A$7:$DG$148,'TN01-04'!BB$11,0))</f>
        <v>5</v>
      </c>
      <c r="BC125" s="36">
        <f>IF(VLOOKUP($A125,Sheet!$A$7:$DG$148,'TN01-04'!BC$11,0)="","",VLOOKUP($A125,Sheet!$A$7:$DG$148,'TN01-04'!BC$11,0))</f>
        <v>0</v>
      </c>
      <c r="BD125" s="28">
        <f>HLOOKUP(VLOOKUP($A125,Sheet!$A$7:$DG$148,'TN01-04'!BD$11,0),$H$1:$T$2,2,1)</f>
        <v>1</v>
      </c>
      <c r="BE125" s="28">
        <f>HLOOKUP(VLOOKUP($A125,Sheet!$A$7:$DG$148,'TN01-04'!BE$11,0),$H$1:$T$2,2,1)</f>
        <v>1.65</v>
      </c>
      <c r="BF125" s="28">
        <f>HLOOKUP(VLOOKUP($A125,Sheet!$A$7:$DG$148,'TN01-04'!BF$11,0),$H$1:$T$2,2,1)</f>
        <v>2.65</v>
      </c>
      <c r="BG125" s="28">
        <f>HLOOKUP(VLOOKUP($A125,Sheet!$A$7:$DG$148,'TN01-04'!BG$11,0),$H$1:$T$2,2,1)</f>
        <v>2.33</v>
      </c>
      <c r="BH125" s="28">
        <f>HLOOKUP(VLOOKUP($A125,Sheet!$A$7:$DG$148,'TN01-04'!BH$11,0),$H$1:$T$2,2,1)</f>
        <v>1.65</v>
      </c>
      <c r="BI125" s="28">
        <f>HLOOKUP(VLOOKUP($A125,Sheet!$A$7:$DG$148,'TN01-04'!BI$11,0),$H$1:$T$2,2,1)</f>
        <v>2.33</v>
      </c>
      <c r="BJ125" s="28">
        <f>HLOOKUP(VLOOKUP($A125,Sheet!$A$7:$DG$148,'TN01-04'!BJ$11,0),$H$1:$T$2,2,1)</f>
        <v>3</v>
      </c>
      <c r="BK125" s="28">
        <f>HLOOKUP(VLOOKUP($A125,Sheet!$A$7:$DG$148,'TN01-04'!BK$11,0),$H$1:$T$2,2,1)</f>
        <v>1.65</v>
      </c>
      <c r="BL125" s="28">
        <f>HLOOKUP(VLOOKUP($A125,Sheet!$A$7:$DG$148,'TN01-04'!BL$11,0),$H$1:$T$2,2,1)</f>
        <v>0</v>
      </c>
      <c r="BM125" s="28">
        <f>HLOOKUP(VLOOKUP($A125,Sheet!$A$7:$DG$148,'TN01-04'!BM$11,0),$H$1:$T$2,2,1)</f>
        <v>2</v>
      </c>
      <c r="BN125" s="28">
        <f>HLOOKUP(VLOOKUP($A125,Sheet!$A$7:$DG$148,'TN01-04'!BN$11,0),$H$1:$T$2,2,1)</f>
        <v>1.65</v>
      </c>
      <c r="BO125" s="28">
        <f>HLOOKUP(VLOOKUP($A125,Sheet!$A$7:$DG$148,'TN01-04'!BO$11,0),$H$1:$T$2,2,1)</f>
        <v>1</v>
      </c>
      <c r="BP125" s="28">
        <f>HLOOKUP(VLOOKUP($A125,Sheet!$A$7:$DG$148,'TN01-04'!BP$11,0),$H$1:$T$2,2,1)</f>
        <v>1.65</v>
      </c>
      <c r="BQ125" s="28">
        <f>HLOOKUP(VLOOKUP($A125,Sheet!$A$7:$DG$148,'TN01-04'!BQ$11,0),$H$1:$T$2,2,1)</f>
        <v>0</v>
      </c>
      <c r="BR125" s="28">
        <f>HLOOKUP(VLOOKUP($A125,Sheet!$A$7:$DG$148,'TN01-04'!BR$11,0),$H$1:$T$2,2,1)</f>
        <v>1.65</v>
      </c>
      <c r="BS125" s="28">
        <f>HLOOKUP(VLOOKUP($A125,Sheet!$A$7:$DG$148,'TN01-04'!BS$11,0),$H$1:$T$2,2,1)</f>
        <v>1</v>
      </c>
      <c r="BT125" s="28">
        <f>HLOOKUP(VLOOKUP($A125,Sheet!$A$7:$DG$148,'TN01-04'!BT$11,0),$H$1:$T$2,2,1)</f>
        <v>2</v>
      </c>
      <c r="BU125" s="28">
        <f>HLOOKUP(VLOOKUP($A125,Sheet!$A$7:$DG$148,'TN01-04'!BU$11,0),$H$1:$T$2,2,1)</f>
        <v>2.65</v>
      </c>
      <c r="BV125" s="28">
        <f>HLOOKUP(VLOOKUP($A125,Sheet!$A$7:$DG$148,'TN01-04'!BV$11,0),$H$1:$T$2,2,1)</f>
        <v>1</v>
      </c>
      <c r="BW125" s="28">
        <f>HLOOKUP(VLOOKUP($A125,Sheet!$A$7:$DG$148,'TN01-04'!BW$11,0),$H$1:$T$2,2,1)</f>
        <v>4</v>
      </c>
      <c r="BX125" s="33">
        <f>IF(VLOOKUP($A125,Sheet!$A$7:$DG$148,'TN01-04'!BX$11,0)="","",VLOOKUP($A125,Sheet!$A$7:$DG$148,'TN01-04'!BX$11,0))</f>
        <v>47</v>
      </c>
      <c r="BY125" s="36">
        <f>IF(VLOOKUP($A125,Sheet!$A$7:$DG$148,'TN01-04'!BY$11,0)="","",VLOOKUP($A125,Sheet!$A$7:$DG$148,'TN01-04'!BY$11,0))</f>
        <v>3</v>
      </c>
      <c r="BZ125" s="28">
        <f>HLOOKUP(VLOOKUP($A125,Sheet!$A$7:$DG$148,'TN01-04'!BZ$11,0),$H$1:$T$2,2,1)</f>
        <v>3</v>
      </c>
      <c r="CA125" s="28">
        <f>HLOOKUP(VLOOKUP($A125,Sheet!$A$7:$DG$148,'TN01-04'!CA$11,0),$H$1:$T$2,2,1)</f>
        <v>0</v>
      </c>
      <c r="CB125" s="28">
        <f>HLOOKUP(VLOOKUP($A125,Sheet!$A$7:$DG$148,'TN01-04'!CB$11,0),$H$1:$T$2,2,1)</f>
        <v>3.33</v>
      </c>
      <c r="CC125" s="28">
        <f>HLOOKUP(VLOOKUP($A125,Sheet!$A$7:$DG$148,'TN01-04'!CC$11,0),$H$1:$T$2,2,1)</f>
        <v>0</v>
      </c>
      <c r="CD125" s="28">
        <f>HLOOKUP(VLOOKUP($A125,Sheet!$A$7:$DG$148,'TN01-04'!CD$11,0),$H$1:$T$2,2,1)</f>
        <v>1.65</v>
      </c>
      <c r="CE125" s="28">
        <f>HLOOKUP(VLOOKUP($A125,Sheet!$A$7:$DG$148,'TN01-04'!CE$11,0),$H$1:$T$2,2,1)</f>
        <v>3.33</v>
      </c>
      <c r="CF125" s="28">
        <f>HLOOKUP(VLOOKUP($A125,Sheet!$A$7:$DG$148,'TN01-04'!CF$11,0),$H$1:$T$2,2,1)</f>
        <v>0</v>
      </c>
      <c r="CG125" s="28">
        <f>HLOOKUP(VLOOKUP($A125,Sheet!$A$7:$DG$148,'TN01-04'!CG$11,0),$H$1:$T$2,2,1)</f>
        <v>2.33</v>
      </c>
      <c r="CH125" s="28">
        <f>HLOOKUP(VLOOKUP($A125,Sheet!$A$7:$DG$148,'TN01-04'!CH$11,0),$H$1:$T$2,2,1)</f>
        <v>0</v>
      </c>
      <c r="CI125" s="28">
        <f>HLOOKUP(VLOOKUP($A125,Sheet!$A$7:$DG$148,'TN01-04'!CI$11,0),$H$1:$T$2,2,1)</f>
        <v>3</v>
      </c>
      <c r="CJ125" s="28">
        <f>HLOOKUP(VLOOKUP($A125,Sheet!$A$7:$DG$148,'TN01-04'!CJ$11,0),$H$1:$T$2,2,1)</f>
        <v>0</v>
      </c>
      <c r="CK125" s="28">
        <f>HLOOKUP(VLOOKUP($A125,Sheet!$A$7:$DG$148,'TN01-04'!CK$11,0),$H$1:$T$2,2,1)</f>
        <v>0</v>
      </c>
      <c r="CL125" s="28">
        <f>HLOOKUP(VLOOKUP($A125,Sheet!$A$7:$DG$148,'TN01-04'!CL$11,0),$H$1:$T$2,2,1)</f>
        <v>0</v>
      </c>
      <c r="CM125" s="28">
        <f>HLOOKUP(VLOOKUP($A125,Sheet!$A$7:$DG$148,'TN01-04'!CM$11,0),$H$1:$T$2,2,1)</f>
        <v>0</v>
      </c>
      <c r="CN125" s="28">
        <f>HLOOKUP(VLOOKUP($A125,Sheet!$A$7:$DG$148,'TN01-04'!CN$11,0),$H$1:$T$2,2,1)</f>
        <v>1.65</v>
      </c>
      <c r="CO125" s="28">
        <f>HLOOKUP(VLOOKUP($A125,Sheet!$A$7:$DG$148,'TN01-04'!CO$11,0),$H$1:$T$2,2,1)</f>
        <v>2.65</v>
      </c>
      <c r="CP125" s="28">
        <f>HLOOKUP(VLOOKUP($A125,Sheet!$A$7:$DG$148,'TN01-04'!CP$11,0),$H$1:$T$2,2,1)</f>
        <v>3</v>
      </c>
      <c r="CQ125" s="28">
        <f>HLOOKUP(VLOOKUP($A125,Sheet!$A$7:$DG$148,'TN01-04'!CQ$11,0),$H$1:$T$2,2,1)</f>
        <v>1.65</v>
      </c>
      <c r="CR125" s="28">
        <f>HLOOKUP(VLOOKUP($A125,Sheet!$A$7:$DG$148,'TN01-04'!CR$11,0),$H$1:$T$2,2,1)</f>
        <v>3</v>
      </c>
      <c r="CS125" s="33">
        <f>IF(VLOOKUP($A125,Sheet!$A$7:$DG$148,'TN01-04'!CS$11,0)="","",VLOOKUP($A125,Sheet!$A$7:$DG$148,'TN01-04'!CS$11,0))</f>
        <v>25</v>
      </c>
      <c r="CT125" s="36">
        <f>IF(VLOOKUP($A125,Sheet!$A$7:$DG$148,'TN01-04'!CT$11,0)="","",VLOOKUP($A125,Sheet!$A$7:$DG$148,'TN01-04'!CT$11,0))</f>
        <v>2</v>
      </c>
      <c r="CU125" s="38">
        <f t="shared" si="11"/>
        <v>123</v>
      </c>
      <c r="CV125" s="38">
        <f t="shared" si="11"/>
        <v>5</v>
      </c>
      <c r="CW125" s="38">
        <f t="shared" si="12"/>
        <v>0</v>
      </c>
      <c r="CX125" s="38">
        <f t="shared" si="13"/>
        <v>128</v>
      </c>
      <c r="CY125" s="38">
        <f t="shared" si="14"/>
        <v>2.1</v>
      </c>
      <c r="CZ125" s="38"/>
      <c r="DA125" s="28">
        <f>HLOOKUP(VLOOKUP($A125,Sheet!$A$7:$DG$148,'TN01-04'!DA$11,0),$H$1:$T$2,2,1)</f>
        <v>0</v>
      </c>
      <c r="DB125" s="28">
        <f>HLOOKUP(VLOOKUP($A125,Sheet!$A$7:$DG$148,'TN01-04'!DB$11,0),$H$1:$T$2,2,1)</f>
        <v>0</v>
      </c>
      <c r="DC125" s="28">
        <f>HLOOKUP(VLOOKUP($A125,Sheet!$A$7:$DG$148,'TN01-04'!DC$11,0),$H$1:$T$2,2,1)</f>
        <v>0</v>
      </c>
      <c r="DD125" s="28">
        <f>HLOOKUP(VLOOKUP($A125,Sheet!$A$7:$DG$148,'TN01-04'!DD$11,0),$H$1:$T$2,2,1)</f>
        <v>0</v>
      </c>
      <c r="DE125" s="38"/>
      <c r="DF125" s="38">
        <f t="shared" si="15"/>
        <v>0</v>
      </c>
      <c r="DG125" s="38"/>
      <c r="DH125" s="33">
        <f>IF(VLOOKUP($A125,Sheet!$A$7:$DG$148,'TN01-04'!DH$11,0)="","",VLOOKUP($A125,Sheet!$A$7:$DG$148,'TN01-04'!DH$11,0))</f>
        <v>0</v>
      </c>
      <c r="DI125" s="36">
        <f>IF(VLOOKUP($A125,Sheet!$A$7:$DG$148,'TN01-04'!DI$11,0)="","",VLOOKUP($A125,Sheet!$A$7:$DG$148,'TN01-04'!DI$11,0))</f>
        <v>5</v>
      </c>
      <c r="DJ125" s="38">
        <f t="shared" si="16"/>
        <v>123</v>
      </c>
      <c r="DK125" s="38">
        <f t="shared" si="17"/>
        <v>10</v>
      </c>
      <c r="DL125" s="38">
        <f t="shared" si="18"/>
        <v>2.02</v>
      </c>
      <c r="DM125" s="38"/>
      <c r="DN125" s="33">
        <f>IF(VLOOKUP($A125,Sheet!$A$7:$DG$148,'TN01-04'!DN$11,0)="","",VLOOKUP($A125,Sheet!$A$7:$DG$148,'TN01-04'!DN$11,0))</f>
        <v>128</v>
      </c>
      <c r="DO125" s="36">
        <f>IF(VLOOKUP($A125,Sheet!$A$7:$DG$148,'TN01-04'!DO$11,0)="","",VLOOKUP($A125,Sheet!$A$7:$DG$148,'TN01-04'!DO$11,0))</f>
        <v>10</v>
      </c>
      <c r="DP125" s="28">
        <f>IF(VLOOKUP($A125,Sheet!$A$7:$DG$148,'TN01-04'!DP$11,0)="","",VLOOKUP($A125,Sheet!$A$7:$DG$148,'TN01-04'!DP$11,0))</f>
        <v>137</v>
      </c>
      <c r="DQ125" s="28">
        <f>IF(VLOOKUP($A125,Sheet!$A$7:$DG$148,'TN01-04'!DQ$11,0)="","",VLOOKUP($A125,Sheet!$A$7:$DG$148,'TN01-04'!DQ$11,0))</f>
        <v>133</v>
      </c>
      <c r="DR125" s="28">
        <f>IF(VLOOKUP($A125,Sheet!$A$7:$DG$148,'TN01-04'!DR$11,0)="","",VLOOKUP($A125,Sheet!$A$7:$DG$148,'TN01-04'!DR$11,0))</f>
        <v>5.75</v>
      </c>
      <c r="DS125" s="28">
        <f>IF(VLOOKUP($A125,Sheet!$A$7:$DG$148,'TN01-04'!DS$11,0)="","",VLOOKUP($A125,Sheet!$A$7:$DG$148,'TN01-04'!DS$11,0))</f>
        <v>2.1</v>
      </c>
      <c r="DT125" s="28" t="str">
        <f>IF(VLOOKUP($A125,Sheet!$A$7:$DG$148,'TN01-04'!DT$11,0)="","",VLOOKUP($A125,Sheet!$A$7:$DG$148,'TN01-04'!DT$11,0))</f>
        <v/>
      </c>
      <c r="DU125" s="42">
        <f t="shared" si="19"/>
        <v>3.90625E-2</v>
      </c>
    </row>
    <row r="126" spans="1:125" ht="15.95" customHeight="1" x14ac:dyDescent="0.2">
      <c r="A126" s="25">
        <v>2220727394</v>
      </c>
      <c r="B126" s="26" t="s">
        <v>7</v>
      </c>
      <c r="C126" s="26" t="s">
        <v>65</v>
      </c>
      <c r="D126" s="26" t="s">
        <v>176</v>
      </c>
      <c r="E126" s="27">
        <v>36141</v>
      </c>
      <c r="F126" s="26" t="s">
        <v>209</v>
      </c>
      <c r="G126" s="26" t="s">
        <v>212</v>
      </c>
      <c r="H126" s="28">
        <f>HLOOKUP(VLOOKUP($A126,Sheet!$A$7:$DG$148,'TN01-04'!H$11,0),$H$1:$T$2,2,1)</f>
        <v>3.65</v>
      </c>
      <c r="I126" s="28">
        <f>HLOOKUP(VLOOKUP($A126,Sheet!$A$7:$DG$148,'TN01-04'!I$11,0),$H$1:$T$2,2,1)</f>
        <v>3.33</v>
      </c>
      <c r="J126" s="28">
        <f>HLOOKUP(VLOOKUP($A126,Sheet!$A$7:$DG$148,'TN01-04'!J$11,0),$H$1:$T$2,2,1)</f>
        <v>3.33</v>
      </c>
      <c r="K126" s="28">
        <f>HLOOKUP(VLOOKUP($A126,Sheet!$A$7:$DG$148,'TN01-04'!K$11,0),$H$1:$T$2,2,1)</f>
        <v>3.33</v>
      </c>
      <c r="L126" s="28">
        <f>HLOOKUP(VLOOKUP($A126,Sheet!$A$7:$DG$148,'TN01-04'!L$11,0),$H$1:$T$2,2,1)</f>
        <v>2.65</v>
      </c>
      <c r="M126" s="28">
        <f>HLOOKUP(VLOOKUP($A126,Sheet!$A$7:$DG$148,'TN01-04'!M$11,0),$H$1:$T$2,2,1)</f>
        <v>4</v>
      </c>
      <c r="N126" s="28">
        <f>HLOOKUP(VLOOKUP($A126,Sheet!$A$7:$DG$148,'TN01-04'!N$11,0),$H$1:$T$2,2,1)</f>
        <v>1</v>
      </c>
      <c r="O126" s="28">
        <f>HLOOKUP(VLOOKUP($A126,Sheet!$A$7:$DG$148,'TN01-04'!O$11,0),$H$1:$T$2,2,1)</f>
        <v>0</v>
      </c>
      <c r="P126" s="28">
        <f>HLOOKUP(VLOOKUP($A126,Sheet!$A$7:$DG$148,'TN01-04'!P$11,0),$H$1:$T$2,2,1)</f>
        <v>2.65</v>
      </c>
      <c r="Q126" s="28">
        <f>HLOOKUP(VLOOKUP($A126,Sheet!$A$7:$DG$148,'TN01-04'!Q$11,0),$H$1:$T$2,2,1)</f>
        <v>0</v>
      </c>
      <c r="R126" s="28">
        <f>HLOOKUP(VLOOKUP($A126,Sheet!$A$7:$DG$148,'TN01-04'!R$11,0),$H$1:$T$2,2,1)</f>
        <v>0</v>
      </c>
      <c r="S126" s="28">
        <f>HLOOKUP(VLOOKUP($A126,Sheet!$A$7:$DG$148,'TN01-04'!S$11,0),$H$1:$T$2,2,1)</f>
        <v>0</v>
      </c>
      <c r="T126" s="28">
        <f>HLOOKUP(VLOOKUP($A126,Sheet!$A$7:$DG$148,'TN01-04'!T$11,0),$H$1:$T$2,2,1)</f>
        <v>2.65</v>
      </c>
      <c r="U126" s="28">
        <f>HLOOKUP(VLOOKUP($A126,Sheet!$A$7:$DG$148,'TN01-04'!U$11,0),$H$1:$T$2,2,1)</f>
        <v>3.65</v>
      </c>
      <c r="V126" s="28">
        <f>HLOOKUP(VLOOKUP($A126,Sheet!$A$7:$DG$148,'TN01-04'!V$11,0),$H$1:$T$2,2,1)</f>
        <v>0</v>
      </c>
      <c r="W126" s="28">
        <f>HLOOKUP(VLOOKUP($A126,Sheet!$A$7:$DG$148,'TN01-04'!W$11,0),$H$1:$T$2,2,1)</f>
        <v>3.65</v>
      </c>
      <c r="X126" s="28">
        <f>HLOOKUP(VLOOKUP($A126,Sheet!$A$7:$DG$148,'TN01-04'!X$11,0),$H$1:$T$2,2,1)</f>
        <v>3.33</v>
      </c>
      <c r="Y126" s="28">
        <f>HLOOKUP(VLOOKUP($A126,Sheet!$A$7:$DG$148,'TN01-04'!Y$11,0),$H$1:$T$2,2,1)</f>
        <v>3.65</v>
      </c>
      <c r="Z126" s="28">
        <f>HLOOKUP(VLOOKUP($A126,Sheet!$A$7:$DG$148,'TN01-04'!Z$11,0),$H$1:$T$2,2,1)</f>
        <v>2.65</v>
      </c>
      <c r="AA126" s="28">
        <f>HLOOKUP(VLOOKUP($A126,Sheet!$A$7:$DG$148,'TN01-04'!AA$11,0),$H$1:$T$2,2,1)</f>
        <v>2.33</v>
      </c>
      <c r="AB126" s="28">
        <f>HLOOKUP(VLOOKUP($A126,Sheet!$A$7:$DG$148,'TN01-04'!AB$11,0),$H$1:$T$2,2,1)</f>
        <v>3.33</v>
      </c>
      <c r="AC126" s="28">
        <f>HLOOKUP(VLOOKUP($A126,Sheet!$A$7:$DG$148,'TN01-04'!AC$11,0),$H$1:$T$2,2,1)</f>
        <v>3</v>
      </c>
      <c r="AD126" s="28">
        <f>HLOOKUP(VLOOKUP($A126,Sheet!$A$7:$DG$148,'TN01-04'!AD$11,0),$H$1:$T$2,2,1)</f>
        <v>3.33</v>
      </c>
      <c r="AE126" s="28">
        <f>HLOOKUP(VLOOKUP($A126,Sheet!$A$7:$DG$148,'TN01-04'!AE$11,0),$H$1:$T$2,2,1)</f>
        <v>1.65</v>
      </c>
      <c r="AF126" s="28">
        <f>HLOOKUP(VLOOKUP($A126,Sheet!$A$7:$DG$148,'TN01-04'!AF$11,0),$H$1:$T$2,2,1)</f>
        <v>3</v>
      </c>
      <c r="AG126" s="28">
        <f>HLOOKUP(VLOOKUP($A126,Sheet!$A$7:$DG$148,'TN01-04'!AG$11,0),$H$1:$T$2,2,1)</f>
        <v>1.65</v>
      </c>
      <c r="AH126" s="28">
        <f>HLOOKUP(VLOOKUP($A126,Sheet!$A$7:$DG$148,'TN01-04'!AH$11,0),$H$1:$T$2,2,1)</f>
        <v>1.65</v>
      </c>
      <c r="AI126" s="28">
        <f>HLOOKUP(VLOOKUP($A126,Sheet!$A$7:$DG$148,'TN01-04'!AI$11,0),$H$1:$T$2,2,1)</f>
        <v>2.65</v>
      </c>
      <c r="AJ126" s="28">
        <f>HLOOKUP(VLOOKUP($A126,Sheet!$A$7:$DG$148,'TN01-04'!AJ$11,0),$H$1:$T$2,2,1)</f>
        <v>2.33</v>
      </c>
      <c r="AK126" s="33">
        <f>IF(VLOOKUP($A126,Sheet!$A$7:$DG$148,'TN01-04'!AK$11,0)="","",VLOOKUP($A126,Sheet!$A$7:$DG$148,'TN01-04'!AK$11,0))</f>
        <v>51</v>
      </c>
      <c r="AL126" s="36">
        <f>IF(VLOOKUP($A126,Sheet!$A$7:$DG$148,'TN01-04'!AL$11,0)="","",VLOOKUP($A126,Sheet!$A$7:$DG$148,'TN01-04'!AL$11,0))</f>
        <v>0</v>
      </c>
      <c r="AM126" s="28">
        <f>HLOOKUP(VLOOKUP($A126,Sheet!$A$7:$DG$148,'TN01-04'!AM$11,0),$H$1:$T$2,2,1)</f>
        <v>2.65</v>
      </c>
      <c r="AN126" s="28">
        <f>HLOOKUP(VLOOKUP($A126,Sheet!$A$7:$DG$148,'TN01-04'!AN$11,0),$H$1:$T$2,2,1)</f>
        <v>4</v>
      </c>
      <c r="AO126" s="28">
        <f>HLOOKUP(VLOOKUP($A126,Sheet!$A$7:$DG$148,'TN01-04'!AO$11,0),$H$1:$T$2,2,1)</f>
        <v>0</v>
      </c>
      <c r="AP126" s="28">
        <f>HLOOKUP(VLOOKUP($A126,Sheet!$A$7:$DG$148,'TN01-04'!AP$11,0),$H$1:$T$2,2,1)</f>
        <v>0</v>
      </c>
      <c r="AQ126" s="28">
        <f>HLOOKUP(VLOOKUP($A126,Sheet!$A$7:$DG$148,'TN01-04'!AQ$11,0),$H$1:$T$2,2,1)</f>
        <v>2.33</v>
      </c>
      <c r="AR126" s="28">
        <f>HLOOKUP(VLOOKUP($A126,Sheet!$A$7:$DG$148,'TN01-04'!AR$11,0),$H$1:$T$2,2,1)</f>
        <v>0</v>
      </c>
      <c r="AS126" s="28">
        <f>HLOOKUP(VLOOKUP($A126,Sheet!$A$7:$DG$148,'TN01-04'!AS$11,0),$H$1:$T$2,2,1)</f>
        <v>0</v>
      </c>
      <c r="AT126" s="28">
        <f>HLOOKUP(VLOOKUP($A126,Sheet!$A$7:$DG$148,'TN01-04'!AT$11,0),$H$1:$T$2,2,1)</f>
        <v>0</v>
      </c>
      <c r="AU126" s="28">
        <f>HLOOKUP(VLOOKUP($A126,Sheet!$A$7:$DG$148,'TN01-04'!AU$11,0),$H$1:$T$2,2,1)</f>
        <v>0</v>
      </c>
      <c r="AV126" s="28">
        <f>HLOOKUP(VLOOKUP($A126,Sheet!$A$7:$DG$148,'TN01-04'!AV$11,0),$H$1:$T$2,2,1)</f>
        <v>0</v>
      </c>
      <c r="AW126" s="28">
        <f>HLOOKUP(VLOOKUP($A126,Sheet!$A$7:$DG$148,'TN01-04'!AW$11,0),$H$1:$T$2,2,1)</f>
        <v>3.65</v>
      </c>
      <c r="AX126" s="28">
        <f>HLOOKUP(VLOOKUP($A126,Sheet!$A$7:$DG$148,'TN01-04'!AX$11,0),$H$1:$T$2,2,1)</f>
        <v>0</v>
      </c>
      <c r="AY126" s="28">
        <f>HLOOKUP(VLOOKUP($A126,Sheet!$A$7:$DG$148,'TN01-04'!AY$11,0),$H$1:$T$2,2,1)</f>
        <v>0</v>
      </c>
      <c r="AZ126" s="28">
        <f>HLOOKUP(VLOOKUP($A126,Sheet!$A$7:$DG$148,'TN01-04'!AZ$11,0),$H$1:$T$2,2,1)</f>
        <v>0</v>
      </c>
      <c r="BA126" s="28">
        <f>HLOOKUP(VLOOKUP($A126,Sheet!$A$7:$DG$148,'TN01-04'!BA$11,0),$H$1:$T$2,2,1)</f>
        <v>2.33</v>
      </c>
      <c r="BB126" s="33">
        <f>IF(VLOOKUP($A126,Sheet!$A$7:$DG$148,'TN01-04'!BB$11,0)="","",VLOOKUP($A126,Sheet!$A$7:$DG$148,'TN01-04'!BB$11,0))</f>
        <v>5</v>
      </c>
      <c r="BC126" s="36">
        <f>IF(VLOOKUP($A126,Sheet!$A$7:$DG$148,'TN01-04'!BC$11,0)="","",VLOOKUP($A126,Sheet!$A$7:$DG$148,'TN01-04'!BC$11,0))</f>
        <v>0</v>
      </c>
      <c r="BD126" s="28">
        <f>HLOOKUP(VLOOKUP($A126,Sheet!$A$7:$DG$148,'TN01-04'!BD$11,0),$H$1:$T$2,2,1)</f>
        <v>1.65</v>
      </c>
      <c r="BE126" s="28">
        <f>HLOOKUP(VLOOKUP($A126,Sheet!$A$7:$DG$148,'TN01-04'!BE$11,0),$H$1:$T$2,2,1)</f>
        <v>1.65</v>
      </c>
      <c r="BF126" s="28">
        <f>HLOOKUP(VLOOKUP($A126,Sheet!$A$7:$DG$148,'TN01-04'!BF$11,0),$H$1:$T$2,2,1)</f>
        <v>2</v>
      </c>
      <c r="BG126" s="28">
        <f>HLOOKUP(VLOOKUP($A126,Sheet!$A$7:$DG$148,'TN01-04'!BG$11,0),$H$1:$T$2,2,1)</f>
        <v>1.65</v>
      </c>
      <c r="BH126" s="28">
        <f>HLOOKUP(VLOOKUP($A126,Sheet!$A$7:$DG$148,'TN01-04'!BH$11,0),$H$1:$T$2,2,1)</f>
        <v>1.65</v>
      </c>
      <c r="BI126" s="28">
        <f>HLOOKUP(VLOOKUP($A126,Sheet!$A$7:$DG$148,'TN01-04'!BI$11,0),$H$1:$T$2,2,1)</f>
        <v>3.33</v>
      </c>
      <c r="BJ126" s="28">
        <f>HLOOKUP(VLOOKUP($A126,Sheet!$A$7:$DG$148,'TN01-04'!BJ$11,0),$H$1:$T$2,2,1)</f>
        <v>3</v>
      </c>
      <c r="BK126" s="28">
        <f>HLOOKUP(VLOOKUP($A126,Sheet!$A$7:$DG$148,'TN01-04'!BK$11,0),$H$1:$T$2,2,1)</f>
        <v>1.65</v>
      </c>
      <c r="BL126" s="28">
        <f>HLOOKUP(VLOOKUP($A126,Sheet!$A$7:$DG$148,'TN01-04'!BL$11,0),$H$1:$T$2,2,1)</f>
        <v>2.33</v>
      </c>
      <c r="BM126" s="28">
        <f>HLOOKUP(VLOOKUP($A126,Sheet!$A$7:$DG$148,'TN01-04'!BM$11,0),$H$1:$T$2,2,1)</f>
        <v>2</v>
      </c>
      <c r="BN126" s="28">
        <f>HLOOKUP(VLOOKUP($A126,Sheet!$A$7:$DG$148,'TN01-04'!BN$11,0),$H$1:$T$2,2,1)</f>
        <v>1.65</v>
      </c>
      <c r="BO126" s="28">
        <f>HLOOKUP(VLOOKUP($A126,Sheet!$A$7:$DG$148,'TN01-04'!BO$11,0),$H$1:$T$2,2,1)</f>
        <v>1.65</v>
      </c>
      <c r="BP126" s="28">
        <f>HLOOKUP(VLOOKUP($A126,Sheet!$A$7:$DG$148,'TN01-04'!BP$11,0),$H$1:$T$2,2,1)</f>
        <v>3.33</v>
      </c>
      <c r="BQ126" s="28">
        <f>HLOOKUP(VLOOKUP($A126,Sheet!$A$7:$DG$148,'TN01-04'!BQ$11,0),$H$1:$T$2,2,1)</f>
        <v>2.33</v>
      </c>
      <c r="BR126" s="28">
        <f>HLOOKUP(VLOOKUP($A126,Sheet!$A$7:$DG$148,'TN01-04'!BR$11,0),$H$1:$T$2,2,1)</f>
        <v>0</v>
      </c>
      <c r="BS126" s="28">
        <f>HLOOKUP(VLOOKUP($A126,Sheet!$A$7:$DG$148,'TN01-04'!BS$11,0),$H$1:$T$2,2,1)</f>
        <v>2</v>
      </c>
      <c r="BT126" s="28">
        <f>HLOOKUP(VLOOKUP($A126,Sheet!$A$7:$DG$148,'TN01-04'!BT$11,0),$H$1:$T$2,2,1)</f>
        <v>2</v>
      </c>
      <c r="BU126" s="28">
        <f>HLOOKUP(VLOOKUP($A126,Sheet!$A$7:$DG$148,'TN01-04'!BU$11,0),$H$1:$T$2,2,1)</f>
        <v>2.33</v>
      </c>
      <c r="BV126" s="28">
        <f>HLOOKUP(VLOOKUP($A126,Sheet!$A$7:$DG$148,'TN01-04'!BV$11,0),$H$1:$T$2,2,1)</f>
        <v>4</v>
      </c>
      <c r="BW126" s="28">
        <f>HLOOKUP(VLOOKUP($A126,Sheet!$A$7:$DG$148,'TN01-04'!BW$11,0),$H$1:$T$2,2,1)</f>
        <v>4</v>
      </c>
      <c r="BX126" s="33">
        <f>IF(VLOOKUP($A126,Sheet!$A$7:$DG$148,'TN01-04'!BX$11,0)="","",VLOOKUP($A126,Sheet!$A$7:$DG$148,'TN01-04'!BX$11,0))</f>
        <v>50</v>
      </c>
      <c r="BY126" s="36">
        <f>IF(VLOOKUP($A126,Sheet!$A$7:$DG$148,'TN01-04'!BY$11,0)="","",VLOOKUP($A126,Sheet!$A$7:$DG$148,'TN01-04'!BY$11,0))</f>
        <v>0</v>
      </c>
      <c r="BZ126" s="28">
        <f>HLOOKUP(VLOOKUP($A126,Sheet!$A$7:$DG$148,'TN01-04'!BZ$11,0),$H$1:$T$2,2,1)</f>
        <v>4</v>
      </c>
      <c r="CA126" s="28">
        <f>HLOOKUP(VLOOKUP($A126,Sheet!$A$7:$DG$148,'TN01-04'!CA$11,0),$H$1:$T$2,2,1)</f>
        <v>0</v>
      </c>
      <c r="CB126" s="28">
        <f>HLOOKUP(VLOOKUP($A126,Sheet!$A$7:$DG$148,'TN01-04'!CB$11,0),$H$1:$T$2,2,1)</f>
        <v>4</v>
      </c>
      <c r="CC126" s="28">
        <f>HLOOKUP(VLOOKUP($A126,Sheet!$A$7:$DG$148,'TN01-04'!CC$11,0),$H$1:$T$2,2,1)</f>
        <v>0</v>
      </c>
      <c r="CD126" s="28">
        <f>HLOOKUP(VLOOKUP($A126,Sheet!$A$7:$DG$148,'TN01-04'!CD$11,0),$H$1:$T$2,2,1)</f>
        <v>2.33</v>
      </c>
      <c r="CE126" s="28">
        <f>HLOOKUP(VLOOKUP($A126,Sheet!$A$7:$DG$148,'TN01-04'!CE$11,0),$H$1:$T$2,2,1)</f>
        <v>2.65</v>
      </c>
      <c r="CF126" s="28">
        <f>HLOOKUP(VLOOKUP($A126,Sheet!$A$7:$DG$148,'TN01-04'!CF$11,0),$H$1:$T$2,2,1)</f>
        <v>4</v>
      </c>
      <c r="CG126" s="28">
        <f>HLOOKUP(VLOOKUP($A126,Sheet!$A$7:$DG$148,'TN01-04'!CG$11,0),$H$1:$T$2,2,1)</f>
        <v>2.33</v>
      </c>
      <c r="CH126" s="28">
        <f>HLOOKUP(VLOOKUP($A126,Sheet!$A$7:$DG$148,'TN01-04'!CH$11,0),$H$1:$T$2,2,1)</f>
        <v>0</v>
      </c>
      <c r="CI126" s="28">
        <f>HLOOKUP(VLOOKUP($A126,Sheet!$A$7:$DG$148,'TN01-04'!CI$11,0),$H$1:$T$2,2,1)</f>
        <v>3</v>
      </c>
      <c r="CJ126" s="28">
        <f>HLOOKUP(VLOOKUP($A126,Sheet!$A$7:$DG$148,'TN01-04'!CJ$11,0),$H$1:$T$2,2,1)</f>
        <v>0</v>
      </c>
      <c r="CK126" s="28">
        <f>HLOOKUP(VLOOKUP($A126,Sheet!$A$7:$DG$148,'TN01-04'!CK$11,0),$H$1:$T$2,2,1)</f>
        <v>0</v>
      </c>
      <c r="CL126" s="28">
        <f>HLOOKUP(VLOOKUP($A126,Sheet!$A$7:$DG$148,'TN01-04'!CL$11,0),$H$1:$T$2,2,1)</f>
        <v>0</v>
      </c>
      <c r="CM126" s="28">
        <f>HLOOKUP(VLOOKUP($A126,Sheet!$A$7:$DG$148,'TN01-04'!CM$11,0),$H$1:$T$2,2,1)</f>
        <v>0</v>
      </c>
      <c r="CN126" s="28">
        <f>HLOOKUP(VLOOKUP($A126,Sheet!$A$7:$DG$148,'TN01-04'!CN$11,0),$H$1:$T$2,2,1)</f>
        <v>2.65</v>
      </c>
      <c r="CO126" s="28">
        <f>HLOOKUP(VLOOKUP($A126,Sheet!$A$7:$DG$148,'TN01-04'!CO$11,0),$H$1:$T$2,2,1)</f>
        <v>3</v>
      </c>
      <c r="CP126" s="28">
        <f>HLOOKUP(VLOOKUP($A126,Sheet!$A$7:$DG$148,'TN01-04'!CP$11,0),$H$1:$T$2,2,1)</f>
        <v>3.65</v>
      </c>
      <c r="CQ126" s="28">
        <f>HLOOKUP(VLOOKUP($A126,Sheet!$A$7:$DG$148,'TN01-04'!CQ$11,0),$H$1:$T$2,2,1)</f>
        <v>3.33</v>
      </c>
      <c r="CR126" s="28">
        <f>HLOOKUP(VLOOKUP($A126,Sheet!$A$7:$DG$148,'TN01-04'!CR$11,0),$H$1:$T$2,2,1)</f>
        <v>4</v>
      </c>
      <c r="CS126" s="33">
        <f>IF(VLOOKUP($A126,Sheet!$A$7:$DG$148,'TN01-04'!CS$11,0)="","",VLOOKUP($A126,Sheet!$A$7:$DG$148,'TN01-04'!CS$11,0))</f>
        <v>27</v>
      </c>
      <c r="CT126" s="36">
        <f>IF(VLOOKUP($A126,Sheet!$A$7:$DG$148,'TN01-04'!CT$11,0)="","",VLOOKUP($A126,Sheet!$A$7:$DG$148,'TN01-04'!CT$11,0))</f>
        <v>0</v>
      </c>
      <c r="CU126" s="38">
        <f t="shared" si="11"/>
        <v>128</v>
      </c>
      <c r="CV126" s="38">
        <f t="shared" si="11"/>
        <v>0</v>
      </c>
      <c r="CW126" s="38">
        <f t="shared" si="12"/>
        <v>0</v>
      </c>
      <c r="CX126" s="38">
        <f t="shared" si="13"/>
        <v>128</v>
      </c>
      <c r="CY126" s="38">
        <f t="shared" si="14"/>
        <v>2.69</v>
      </c>
      <c r="CZ126" s="38"/>
      <c r="DA126" s="28">
        <f>HLOOKUP(VLOOKUP($A126,Sheet!$A$7:$DG$148,'TN01-04'!DA$11,0),$H$1:$T$2,2,1)</f>
        <v>0</v>
      </c>
      <c r="DB126" s="28">
        <f>HLOOKUP(VLOOKUP($A126,Sheet!$A$7:$DG$148,'TN01-04'!DB$11,0),$H$1:$T$2,2,1)</f>
        <v>0</v>
      </c>
      <c r="DC126" s="28">
        <f>HLOOKUP(VLOOKUP($A126,Sheet!$A$7:$DG$148,'TN01-04'!DC$11,0),$H$1:$T$2,2,1)</f>
        <v>3.33</v>
      </c>
      <c r="DD126" s="28">
        <f>HLOOKUP(VLOOKUP($A126,Sheet!$A$7:$DG$148,'TN01-04'!DD$11,0),$H$1:$T$2,2,1)</f>
        <v>0</v>
      </c>
      <c r="DE126" s="38"/>
      <c r="DF126" s="38">
        <f t="shared" si="15"/>
        <v>3.33</v>
      </c>
      <c r="DG126" s="38"/>
      <c r="DH126" s="33">
        <f>IF(VLOOKUP($A126,Sheet!$A$7:$DG$148,'TN01-04'!DH$11,0)="","",VLOOKUP($A126,Sheet!$A$7:$DG$148,'TN01-04'!DH$11,0))</f>
        <v>5</v>
      </c>
      <c r="DI126" s="36">
        <f>IF(VLOOKUP($A126,Sheet!$A$7:$DG$148,'TN01-04'!DI$11,0)="","",VLOOKUP($A126,Sheet!$A$7:$DG$148,'TN01-04'!DI$11,0))</f>
        <v>0</v>
      </c>
      <c r="DJ126" s="38">
        <f t="shared" si="16"/>
        <v>133</v>
      </c>
      <c r="DK126" s="38">
        <f t="shared" si="17"/>
        <v>0</v>
      </c>
      <c r="DL126" s="38">
        <f t="shared" si="18"/>
        <v>2.71</v>
      </c>
      <c r="DM126" s="38"/>
      <c r="DN126" s="33">
        <f>IF(VLOOKUP($A126,Sheet!$A$7:$DG$148,'TN01-04'!DN$11,0)="","",VLOOKUP($A126,Sheet!$A$7:$DG$148,'TN01-04'!DN$11,0))</f>
        <v>138</v>
      </c>
      <c r="DO126" s="36">
        <f>IF(VLOOKUP($A126,Sheet!$A$7:$DG$148,'TN01-04'!DO$11,0)="","",VLOOKUP($A126,Sheet!$A$7:$DG$148,'TN01-04'!DO$11,0))</f>
        <v>0</v>
      </c>
      <c r="DP126" s="28">
        <f>IF(VLOOKUP($A126,Sheet!$A$7:$DG$148,'TN01-04'!DP$11,0)="","",VLOOKUP($A126,Sheet!$A$7:$DG$148,'TN01-04'!DP$11,0))</f>
        <v>137</v>
      </c>
      <c r="DQ126" s="28">
        <f>IF(VLOOKUP($A126,Sheet!$A$7:$DG$148,'TN01-04'!DQ$11,0)="","",VLOOKUP($A126,Sheet!$A$7:$DG$148,'TN01-04'!DQ$11,0))</f>
        <v>138</v>
      </c>
      <c r="DR126" s="28">
        <f>IF(VLOOKUP($A126,Sheet!$A$7:$DG$148,'TN01-04'!DR$11,0)="","",VLOOKUP($A126,Sheet!$A$7:$DG$148,'TN01-04'!DR$11,0))</f>
        <v>6.79</v>
      </c>
      <c r="DS126" s="28">
        <f>IF(VLOOKUP($A126,Sheet!$A$7:$DG$148,'TN01-04'!DS$11,0)="","",VLOOKUP($A126,Sheet!$A$7:$DG$148,'TN01-04'!DS$11,0))</f>
        <v>2.71</v>
      </c>
      <c r="DT126" s="28" t="str">
        <f>IF(VLOOKUP($A126,Sheet!$A$7:$DG$148,'TN01-04'!DT$11,0)="","",VLOOKUP($A126,Sheet!$A$7:$DG$148,'TN01-04'!DT$11,0))</f>
        <v>ECO 302</v>
      </c>
      <c r="DU126" s="42">
        <f t="shared" si="19"/>
        <v>0</v>
      </c>
    </row>
    <row r="127" spans="1:125" ht="15.95" customHeight="1" x14ac:dyDescent="0.2">
      <c r="A127" s="25">
        <v>2221724323</v>
      </c>
      <c r="B127" s="26" t="s">
        <v>14</v>
      </c>
      <c r="C127" s="26" t="s">
        <v>102</v>
      </c>
      <c r="D127" s="26" t="s">
        <v>177</v>
      </c>
      <c r="E127" s="27">
        <v>35355</v>
      </c>
      <c r="F127" s="26" t="s">
        <v>210</v>
      </c>
      <c r="G127" s="26" t="s">
        <v>212</v>
      </c>
      <c r="H127" s="28">
        <f>HLOOKUP(VLOOKUP($A127,Sheet!$A$7:$DG$148,'TN01-04'!H$11,0),$H$1:$T$2,2,1)</f>
        <v>2.65</v>
      </c>
      <c r="I127" s="28">
        <f>HLOOKUP(VLOOKUP($A127,Sheet!$A$7:$DG$148,'TN01-04'!I$11,0),$H$1:$T$2,2,1)</f>
        <v>2.65</v>
      </c>
      <c r="J127" s="28">
        <f>HLOOKUP(VLOOKUP($A127,Sheet!$A$7:$DG$148,'TN01-04'!J$11,0),$H$1:$T$2,2,1)</f>
        <v>2</v>
      </c>
      <c r="K127" s="28">
        <f>HLOOKUP(VLOOKUP($A127,Sheet!$A$7:$DG$148,'TN01-04'!K$11,0),$H$1:$T$2,2,1)</f>
        <v>3</v>
      </c>
      <c r="L127" s="28">
        <f>HLOOKUP(VLOOKUP($A127,Sheet!$A$7:$DG$148,'TN01-04'!L$11,0),$H$1:$T$2,2,1)</f>
        <v>2.65</v>
      </c>
      <c r="M127" s="28">
        <f>HLOOKUP(VLOOKUP($A127,Sheet!$A$7:$DG$148,'TN01-04'!M$11,0),$H$1:$T$2,2,1)</f>
        <v>3.33</v>
      </c>
      <c r="N127" s="28">
        <f>HLOOKUP(VLOOKUP($A127,Sheet!$A$7:$DG$148,'TN01-04'!N$11,0),$H$1:$T$2,2,1)</f>
        <v>3.65</v>
      </c>
      <c r="O127" s="28">
        <f>HLOOKUP(VLOOKUP($A127,Sheet!$A$7:$DG$148,'TN01-04'!O$11,0),$H$1:$T$2,2,1)</f>
        <v>0</v>
      </c>
      <c r="P127" s="28">
        <f>HLOOKUP(VLOOKUP($A127,Sheet!$A$7:$DG$148,'TN01-04'!P$11,0),$H$1:$T$2,2,1)</f>
        <v>1.65</v>
      </c>
      <c r="Q127" s="28">
        <f>HLOOKUP(VLOOKUP($A127,Sheet!$A$7:$DG$148,'TN01-04'!Q$11,0),$H$1:$T$2,2,1)</f>
        <v>0</v>
      </c>
      <c r="R127" s="28">
        <f>HLOOKUP(VLOOKUP($A127,Sheet!$A$7:$DG$148,'TN01-04'!R$11,0),$H$1:$T$2,2,1)</f>
        <v>0</v>
      </c>
      <c r="S127" s="28">
        <f>HLOOKUP(VLOOKUP($A127,Sheet!$A$7:$DG$148,'TN01-04'!S$11,0),$H$1:$T$2,2,1)</f>
        <v>0</v>
      </c>
      <c r="T127" s="28">
        <f>HLOOKUP(VLOOKUP($A127,Sheet!$A$7:$DG$148,'TN01-04'!T$11,0),$H$1:$T$2,2,1)</f>
        <v>0</v>
      </c>
      <c r="U127" s="28">
        <f>HLOOKUP(VLOOKUP($A127,Sheet!$A$7:$DG$148,'TN01-04'!U$11,0),$H$1:$T$2,2,1)</f>
        <v>2.65</v>
      </c>
      <c r="V127" s="28">
        <f>HLOOKUP(VLOOKUP($A127,Sheet!$A$7:$DG$148,'TN01-04'!V$11,0),$H$1:$T$2,2,1)</f>
        <v>1.65</v>
      </c>
      <c r="W127" s="28">
        <f>HLOOKUP(VLOOKUP($A127,Sheet!$A$7:$DG$148,'TN01-04'!W$11,0),$H$1:$T$2,2,1)</f>
        <v>3.65</v>
      </c>
      <c r="X127" s="28">
        <f>HLOOKUP(VLOOKUP($A127,Sheet!$A$7:$DG$148,'TN01-04'!X$11,0),$H$1:$T$2,2,1)</f>
        <v>3</v>
      </c>
      <c r="Y127" s="28">
        <f>HLOOKUP(VLOOKUP($A127,Sheet!$A$7:$DG$148,'TN01-04'!Y$11,0),$H$1:$T$2,2,1)</f>
        <v>1.65</v>
      </c>
      <c r="Z127" s="28">
        <f>HLOOKUP(VLOOKUP($A127,Sheet!$A$7:$DG$148,'TN01-04'!Z$11,0),$H$1:$T$2,2,1)</f>
        <v>2.33</v>
      </c>
      <c r="AA127" s="28">
        <f>HLOOKUP(VLOOKUP($A127,Sheet!$A$7:$DG$148,'TN01-04'!AA$11,0),$H$1:$T$2,2,1)</f>
        <v>2.33</v>
      </c>
      <c r="AB127" s="28">
        <f>HLOOKUP(VLOOKUP($A127,Sheet!$A$7:$DG$148,'TN01-04'!AB$11,0),$H$1:$T$2,2,1)</f>
        <v>3.65</v>
      </c>
      <c r="AC127" s="28">
        <f>HLOOKUP(VLOOKUP($A127,Sheet!$A$7:$DG$148,'TN01-04'!AC$11,0),$H$1:$T$2,2,1)</f>
        <v>2</v>
      </c>
      <c r="AD127" s="28">
        <f>HLOOKUP(VLOOKUP($A127,Sheet!$A$7:$DG$148,'TN01-04'!AD$11,0),$H$1:$T$2,2,1)</f>
        <v>3.33</v>
      </c>
      <c r="AE127" s="28">
        <f>HLOOKUP(VLOOKUP($A127,Sheet!$A$7:$DG$148,'TN01-04'!AE$11,0),$H$1:$T$2,2,1)</f>
        <v>2</v>
      </c>
      <c r="AF127" s="28">
        <f>HLOOKUP(VLOOKUP($A127,Sheet!$A$7:$DG$148,'TN01-04'!AF$11,0),$H$1:$T$2,2,1)</f>
        <v>2.65</v>
      </c>
      <c r="AG127" s="28">
        <f>HLOOKUP(VLOOKUP($A127,Sheet!$A$7:$DG$148,'TN01-04'!AG$11,0),$H$1:$T$2,2,1)</f>
        <v>2</v>
      </c>
      <c r="AH127" s="28">
        <f>HLOOKUP(VLOOKUP($A127,Sheet!$A$7:$DG$148,'TN01-04'!AH$11,0),$H$1:$T$2,2,1)</f>
        <v>2.33</v>
      </c>
      <c r="AI127" s="28">
        <f>HLOOKUP(VLOOKUP($A127,Sheet!$A$7:$DG$148,'TN01-04'!AI$11,0),$H$1:$T$2,2,1)</f>
        <v>2</v>
      </c>
      <c r="AJ127" s="28">
        <f>HLOOKUP(VLOOKUP($A127,Sheet!$A$7:$DG$148,'TN01-04'!AJ$11,0),$H$1:$T$2,2,1)</f>
        <v>4</v>
      </c>
      <c r="AK127" s="33">
        <f>IF(VLOOKUP($A127,Sheet!$A$7:$DG$148,'TN01-04'!AK$11,0)="","",VLOOKUP($A127,Sheet!$A$7:$DG$148,'TN01-04'!AK$11,0))</f>
        <v>51</v>
      </c>
      <c r="AL127" s="36">
        <f>IF(VLOOKUP($A127,Sheet!$A$7:$DG$148,'TN01-04'!AL$11,0)="","",VLOOKUP($A127,Sheet!$A$7:$DG$148,'TN01-04'!AL$11,0))</f>
        <v>0</v>
      </c>
      <c r="AM127" s="28">
        <f>HLOOKUP(VLOOKUP($A127,Sheet!$A$7:$DG$148,'TN01-04'!AM$11,0),$H$1:$T$2,2,1)</f>
        <v>3.33</v>
      </c>
      <c r="AN127" s="28">
        <f>HLOOKUP(VLOOKUP($A127,Sheet!$A$7:$DG$148,'TN01-04'!AN$11,0),$H$1:$T$2,2,1)</f>
        <v>2</v>
      </c>
      <c r="AO127" s="28">
        <f>HLOOKUP(VLOOKUP($A127,Sheet!$A$7:$DG$148,'TN01-04'!AO$11,0),$H$1:$T$2,2,1)</f>
        <v>0</v>
      </c>
      <c r="AP127" s="28">
        <f>HLOOKUP(VLOOKUP($A127,Sheet!$A$7:$DG$148,'TN01-04'!AP$11,0),$H$1:$T$2,2,1)</f>
        <v>1</v>
      </c>
      <c r="AQ127" s="28">
        <f>HLOOKUP(VLOOKUP($A127,Sheet!$A$7:$DG$148,'TN01-04'!AQ$11,0),$H$1:$T$2,2,1)</f>
        <v>0</v>
      </c>
      <c r="AR127" s="28">
        <f>HLOOKUP(VLOOKUP($A127,Sheet!$A$7:$DG$148,'TN01-04'!AR$11,0),$H$1:$T$2,2,1)</f>
        <v>0</v>
      </c>
      <c r="AS127" s="28">
        <f>HLOOKUP(VLOOKUP($A127,Sheet!$A$7:$DG$148,'TN01-04'!AS$11,0),$H$1:$T$2,2,1)</f>
        <v>0</v>
      </c>
      <c r="AT127" s="28">
        <f>HLOOKUP(VLOOKUP($A127,Sheet!$A$7:$DG$148,'TN01-04'!AT$11,0),$H$1:$T$2,2,1)</f>
        <v>0</v>
      </c>
      <c r="AU127" s="28">
        <f>HLOOKUP(VLOOKUP($A127,Sheet!$A$7:$DG$148,'TN01-04'!AU$11,0),$H$1:$T$2,2,1)</f>
        <v>3.33</v>
      </c>
      <c r="AV127" s="28">
        <f>HLOOKUP(VLOOKUP($A127,Sheet!$A$7:$DG$148,'TN01-04'!AV$11,0),$H$1:$T$2,2,1)</f>
        <v>0</v>
      </c>
      <c r="AW127" s="28">
        <f>HLOOKUP(VLOOKUP($A127,Sheet!$A$7:$DG$148,'TN01-04'!AW$11,0),$H$1:$T$2,2,1)</f>
        <v>0</v>
      </c>
      <c r="AX127" s="28">
        <f>HLOOKUP(VLOOKUP($A127,Sheet!$A$7:$DG$148,'TN01-04'!AX$11,0),$H$1:$T$2,2,1)</f>
        <v>0</v>
      </c>
      <c r="AY127" s="28">
        <f>HLOOKUP(VLOOKUP($A127,Sheet!$A$7:$DG$148,'TN01-04'!AY$11,0),$H$1:$T$2,2,1)</f>
        <v>0</v>
      </c>
      <c r="AZ127" s="28">
        <f>HLOOKUP(VLOOKUP($A127,Sheet!$A$7:$DG$148,'TN01-04'!AZ$11,0),$H$1:$T$2,2,1)</f>
        <v>0</v>
      </c>
      <c r="BA127" s="28">
        <f>HLOOKUP(VLOOKUP($A127,Sheet!$A$7:$DG$148,'TN01-04'!BA$11,0),$H$1:$T$2,2,1)</f>
        <v>2</v>
      </c>
      <c r="BB127" s="33">
        <f>IF(VLOOKUP($A127,Sheet!$A$7:$DG$148,'TN01-04'!BB$11,0)="","",VLOOKUP($A127,Sheet!$A$7:$DG$148,'TN01-04'!BB$11,0))</f>
        <v>5</v>
      </c>
      <c r="BC127" s="36">
        <f>IF(VLOOKUP($A127,Sheet!$A$7:$DG$148,'TN01-04'!BC$11,0)="","",VLOOKUP($A127,Sheet!$A$7:$DG$148,'TN01-04'!BC$11,0))</f>
        <v>0</v>
      </c>
      <c r="BD127" s="28">
        <f>HLOOKUP(VLOOKUP($A127,Sheet!$A$7:$DG$148,'TN01-04'!BD$11,0),$H$1:$T$2,2,1)</f>
        <v>3</v>
      </c>
      <c r="BE127" s="28">
        <f>HLOOKUP(VLOOKUP($A127,Sheet!$A$7:$DG$148,'TN01-04'!BE$11,0),$H$1:$T$2,2,1)</f>
        <v>1.65</v>
      </c>
      <c r="BF127" s="28">
        <f>HLOOKUP(VLOOKUP($A127,Sheet!$A$7:$DG$148,'TN01-04'!BF$11,0),$H$1:$T$2,2,1)</f>
        <v>3.33</v>
      </c>
      <c r="BG127" s="28">
        <f>HLOOKUP(VLOOKUP($A127,Sheet!$A$7:$DG$148,'TN01-04'!BG$11,0),$H$1:$T$2,2,1)</f>
        <v>1.65</v>
      </c>
      <c r="BH127" s="28">
        <f>HLOOKUP(VLOOKUP($A127,Sheet!$A$7:$DG$148,'TN01-04'!BH$11,0),$H$1:$T$2,2,1)</f>
        <v>2.33</v>
      </c>
      <c r="BI127" s="28">
        <f>HLOOKUP(VLOOKUP($A127,Sheet!$A$7:$DG$148,'TN01-04'!BI$11,0),$H$1:$T$2,2,1)</f>
        <v>1.65</v>
      </c>
      <c r="BJ127" s="28">
        <f>HLOOKUP(VLOOKUP($A127,Sheet!$A$7:$DG$148,'TN01-04'!BJ$11,0),$H$1:$T$2,2,1)</f>
        <v>3</v>
      </c>
      <c r="BK127" s="28">
        <f>HLOOKUP(VLOOKUP($A127,Sheet!$A$7:$DG$148,'TN01-04'!BK$11,0),$H$1:$T$2,2,1)</f>
        <v>3</v>
      </c>
      <c r="BL127" s="28">
        <f>HLOOKUP(VLOOKUP($A127,Sheet!$A$7:$DG$148,'TN01-04'!BL$11,0),$H$1:$T$2,2,1)</f>
        <v>2</v>
      </c>
      <c r="BM127" s="28">
        <f>HLOOKUP(VLOOKUP($A127,Sheet!$A$7:$DG$148,'TN01-04'!BM$11,0),$H$1:$T$2,2,1)</f>
        <v>2.65</v>
      </c>
      <c r="BN127" s="28">
        <f>HLOOKUP(VLOOKUP($A127,Sheet!$A$7:$DG$148,'TN01-04'!BN$11,0),$H$1:$T$2,2,1)</f>
        <v>1</v>
      </c>
      <c r="BO127" s="28">
        <f>HLOOKUP(VLOOKUP($A127,Sheet!$A$7:$DG$148,'TN01-04'!BO$11,0),$H$1:$T$2,2,1)</f>
        <v>1.65</v>
      </c>
      <c r="BP127" s="28">
        <f>HLOOKUP(VLOOKUP($A127,Sheet!$A$7:$DG$148,'TN01-04'!BP$11,0),$H$1:$T$2,2,1)</f>
        <v>2.65</v>
      </c>
      <c r="BQ127" s="28">
        <f>HLOOKUP(VLOOKUP($A127,Sheet!$A$7:$DG$148,'TN01-04'!BQ$11,0),$H$1:$T$2,2,1)</f>
        <v>0</v>
      </c>
      <c r="BR127" s="28">
        <f>HLOOKUP(VLOOKUP($A127,Sheet!$A$7:$DG$148,'TN01-04'!BR$11,0),$H$1:$T$2,2,1)</f>
        <v>1</v>
      </c>
      <c r="BS127" s="28">
        <f>HLOOKUP(VLOOKUP($A127,Sheet!$A$7:$DG$148,'TN01-04'!BS$11,0),$H$1:$T$2,2,1)</f>
        <v>4</v>
      </c>
      <c r="BT127" s="28">
        <f>HLOOKUP(VLOOKUP($A127,Sheet!$A$7:$DG$148,'TN01-04'!BT$11,0),$H$1:$T$2,2,1)</f>
        <v>1.65</v>
      </c>
      <c r="BU127" s="28">
        <f>HLOOKUP(VLOOKUP($A127,Sheet!$A$7:$DG$148,'TN01-04'!BU$11,0),$H$1:$T$2,2,1)</f>
        <v>2</v>
      </c>
      <c r="BV127" s="28">
        <f>HLOOKUP(VLOOKUP($A127,Sheet!$A$7:$DG$148,'TN01-04'!BV$11,0),$H$1:$T$2,2,1)</f>
        <v>2</v>
      </c>
      <c r="BW127" s="28">
        <f>HLOOKUP(VLOOKUP($A127,Sheet!$A$7:$DG$148,'TN01-04'!BW$11,0),$H$1:$T$2,2,1)</f>
        <v>3.33</v>
      </c>
      <c r="BX127" s="33">
        <f>IF(VLOOKUP($A127,Sheet!$A$7:$DG$148,'TN01-04'!BX$11,0)="","",VLOOKUP($A127,Sheet!$A$7:$DG$148,'TN01-04'!BX$11,0))</f>
        <v>50</v>
      </c>
      <c r="BY127" s="36">
        <f>IF(VLOOKUP($A127,Sheet!$A$7:$DG$148,'TN01-04'!BY$11,0)="","",VLOOKUP($A127,Sheet!$A$7:$DG$148,'TN01-04'!BY$11,0))</f>
        <v>0</v>
      </c>
      <c r="BZ127" s="28">
        <f>HLOOKUP(VLOOKUP($A127,Sheet!$A$7:$DG$148,'TN01-04'!BZ$11,0),$H$1:$T$2,2,1)</f>
        <v>4</v>
      </c>
      <c r="CA127" s="28">
        <f>HLOOKUP(VLOOKUP($A127,Sheet!$A$7:$DG$148,'TN01-04'!CA$11,0),$H$1:$T$2,2,1)</f>
        <v>0</v>
      </c>
      <c r="CB127" s="28">
        <f>HLOOKUP(VLOOKUP($A127,Sheet!$A$7:$DG$148,'TN01-04'!CB$11,0),$H$1:$T$2,2,1)</f>
        <v>3</v>
      </c>
      <c r="CC127" s="28">
        <f>HLOOKUP(VLOOKUP($A127,Sheet!$A$7:$DG$148,'TN01-04'!CC$11,0),$H$1:$T$2,2,1)</f>
        <v>0</v>
      </c>
      <c r="CD127" s="28">
        <f>HLOOKUP(VLOOKUP($A127,Sheet!$A$7:$DG$148,'TN01-04'!CD$11,0),$H$1:$T$2,2,1)</f>
        <v>3</v>
      </c>
      <c r="CE127" s="28">
        <f>HLOOKUP(VLOOKUP($A127,Sheet!$A$7:$DG$148,'TN01-04'!CE$11,0),$H$1:$T$2,2,1)</f>
        <v>2</v>
      </c>
      <c r="CF127" s="28">
        <f>HLOOKUP(VLOOKUP($A127,Sheet!$A$7:$DG$148,'TN01-04'!CF$11,0),$H$1:$T$2,2,1)</f>
        <v>3.65</v>
      </c>
      <c r="CG127" s="28">
        <f>HLOOKUP(VLOOKUP($A127,Sheet!$A$7:$DG$148,'TN01-04'!CG$11,0),$H$1:$T$2,2,1)</f>
        <v>1.65</v>
      </c>
      <c r="CH127" s="28">
        <f>HLOOKUP(VLOOKUP($A127,Sheet!$A$7:$DG$148,'TN01-04'!CH$11,0),$H$1:$T$2,2,1)</f>
        <v>0</v>
      </c>
      <c r="CI127" s="28">
        <f>HLOOKUP(VLOOKUP($A127,Sheet!$A$7:$DG$148,'TN01-04'!CI$11,0),$H$1:$T$2,2,1)</f>
        <v>2.33</v>
      </c>
      <c r="CJ127" s="28">
        <f>HLOOKUP(VLOOKUP($A127,Sheet!$A$7:$DG$148,'TN01-04'!CJ$11,0),$H$1:$T$2,2,1)</f>
        <v>0</v>
      </c>
      <c r="CK127" s="28">
        <f>HLOOKUP(VLOOKUP($A127,Sheet!$A$7:$DG$148,'TN01-04'!CK$11,0),$H$1:$T$2,2,1)</f>
        <v>0</v>
      </c>
      <c r="CL127" s="28">
        <f>HLOOKUP(VLOOKUP($A127,Sheet!$A$7:$DG$148,'TN01-04'!CL$11,0),$H$1:$T$2,2,1)</f>
        <v>0</v>
      </c>
      <c r="CM127" s="28">
        <f>HLOOKUP(VLOOKUP($A127,Sheet!$A$7:$DG$148,'TN01-04'!CM$11,0),$H$1:$T$2,2,1)</f>
        <v>0</v>
      </c>
      <c r="CN127" s="28">
        <f>HLOOKUP(VLOOKUP($A127,Sheet!$A$7:$DG$148,'TN01-04'!CN$11,0),$H$1:$T$2,2,1)</f>
        <v>1.65</v>
      </c>
      <c r="CO127" s="28">
        <f>HLOOKUP(VLOOKUP($A127,Sheet!$A$7:$DG$148,'TN01-04'!CO$11,0),$H$1:$T$2,2,1)</f>
        <v>2.65</v>
      </c>
      <c r="CP127" s="28">
        <f>HLOOKUP(VLOOKUP($A127,Sheet!$A$7:$DG$148,'TN01-04'!CP$11,0),$H$1:$T$2,2,1)</f>
        <v>3.33</v>
      </c>
      <c r="CQ127" s="28">
        <f>HLOOKUP(VLOOKUP($A127,Sheet!$A$7:$DG$148,'TN01-04'!CQ$11,0),$H$1:$T$2,2,1)</f>
        <v>3</v>
      </c>
      <c r="CR127" s="28">
        <f>HLOOKUP(VLOOKUP($A127,Sheet!$A$7:$DG$148,'TN01-04'!CR$11,0),$H$1:$T$2,2,1)</f>
        <v>2.33</v>
      </c>
      <c r="CS127" s="33">
        <f>IF(VLOOKUP($A127,Sheet!$A$7:$DG$148,'TN01-04'!CS$11,0)="","",VLOOKUP($A127,Sheet!$A$7:$DG$148,'TN01-04'!CS$11,0))</f>
        <v>27</v>
      </c>
      <c r="CT127" s="36">
        <f>IF(VLOOKUP($A127,Sheet!$A$7:$DG$148,'TN01-04'!CT$11,0)="","",VLOOKUP($A127,Sheet!$A$7:$DG$148,'TN01-04'!CT$11,0))</f>
        <v>0</v>
      </c>
      <c r="CU127" s="38">
        <f t="shared" si="11"/>
        <v>128</v>
      </c>
      <c r="CV127" s="38">
        <f t="shared" si="11"/>
        <v>0</v>
      </c>
      <c r="CW127" s="38">
        <f t="shared" si="12"/>
        <v>0</v>
      </c>
      <c r="CX127" s="38">
        <f t="shared" si="13"/>
        <v>128</v>
      </c>
      <c r="CY127" s="38">
        <f t="shared" si="14"/>
        <v>2.4500000000000002</v>
      </c>
      <c r="CZ127" s="38"/>
      <c r="DA127" s="28">
        <f>HLOOKUP(VLOOKUP($A127,Sheet!$A$7:$DG$148,'TN01-04'!DA$11,0),$H$1:$T$2,2,1)</f>
        <v>0</v>
      </c>
      <c r="DB127" s="28">
        <f>HLOOKUP(VLOOKUP($A127,Sheet!$A$7:$DG$148,'TN01-04'!DB$11,0),$H$1:$T$2,2,1)</f>
        <v>0</v>
      </c>
      <c r="DC127" s="28">
        <f>HLOOKUP(VLOOKUP($A127,Sheet!$A$7:$DG$148,'TN01-04'!DC$11,0),$H$1:$T$2,2,1)</f>
        <v>0</v>
      </c>
      <c r="DD127" s="28">
        <f>HLOOKUP(VLOOKUP($A127,Sheet!$A$7:$DG$148,'TN01-04'!DD$11,0),$H$1:$T$2,2,1)</f>
        <v>0</v>
      </c>
      <c r="DE127" s="38"/>
      <c r="DF127" s="38">
        <f t="shared" si="15"/>
        <v>0</v>
      </c>
      <c r="DG127" s="38"/>
      <c r="DH127" s="33">
        <f>IF(VLOOKUP($A127,Sheet!$A$7:$DG$148,'TN01-04'!DH$11,0)="","",VLOOKUP($A127,Sheet!$A$7:$DG$148,'TN01-04'!DH$11,0))</f>
        <v>0</v>
      </c>
      <c r="DI127" s="36">
        <f>IF(VLOOKUP($A127,Sheet!$A$7:$DG$148,'TN01-04'!DI$11,0)="","",VLOOKUP($A127,Sheet!$A$7:$DG$148,'TN01-04'!DI$11,0))</f>
        <v>5</v>
      </c>
      <c r="DJ127" s="38">
        <f t="shared" si="16"/>
        <v>128</v>
      </c>
      <c r="DK127" s="38">
        <f t="shared" si="17"/>
        <v>5</v>
      </c>
      <c r="DL127" s="38">
        <f t="shared" si="18"/>
        <v>2.36</v>
      </c>
      <c r="DM127" s="38"/>
      <c r="DN127" s="33">
        <f>IF(VLOOKUP($A127,Sheet!$A$7:$DG$148,'TN01-04'!DN$11,0)="","",VLOOKUP($A127,Sheet!$A$7:$DG$148,'TN01-04'!DN$11,0))</f>
        <v>133</v>
      </c>
      <c r="DO127" s="36">
        <f>IF(VLOOKUP($A127,Sheet!$A$7:$DG$148,'TN01-04'!DO$11,0)="","",VLOOKUP($A127,Sheet!$A$7:$DG$148,'TN01-04'!DO$11,0))</f>
        <v>5</v>
      </c>
      <c r="DP127" s="28">
        <f>IF(VLOOKUP($A127,Sheet!$A$7:$DG$148,'TN01-04'!DP$11,0)="","",VLOOKUP($A127,Sheet!$A$7:$DG$148,'TN01-04'!DP$11,0))</f>
        <v>137</v>
      </c>
      <c r="DQ127" s="28">
        <f>IF(VLOOKUP($A127,Sheet!$A$7:$DG$148,'TN01-04'!DQ$11,0)="","",VLOOKUP($A127,Sheet!$A$7:$DG$148,'TN01-04'!DQ$11,0))</f>
        <v>138</v>
      </c>
      <c r="DR127" s="28">
        <f>IF(VLOOKUP($A127,Sheet!$A$7:$DG$148,'TN01-04'!DR$11,0)="","",VLOOKUP($A127,Sheet!$A$7:$DG$148,'TN01-04'!DR$11,0))</f>
        <v>6.1</v>
      </c>
      <c r="DS127" s="28">
        <f>IF(VLOOKUP($A127,Sheet!$A$7:$DG$148,'TN01-04'!DS$11,0)="","",VLOOKUP($A127,Sheet!$A$7:$DG$148,'TN01-04'!DS$11,0))</f>
        <v>2.36</v>
      </c>
      <c r="DT127" s="28" t="str">
        <f>IF(VLOOKUP($A127,Sheet!$A$7:$DG$148,'TN01-04'!DT$11,0)="","",VLOOKUP($A127,Sheet!$A$7:$DG$148,'TN01-04'!DT$11,0))</f>
        <v/>
      </c>
      <c r="DU127" s="42">
        <f t="shared" si="19"/>
        <v>0</v>
      </c>
    </row>
    <row r="128" spans="1:125" ht="15.95" customHeight="1" x14ac:dyDescent="0.2">
      <c r="A128" s="25">
        <v>2220727395</v>
      </c>
      <c r="B128" s="26" t="s">
        <v>6</v>
      </c>
      <c r="C128" s="26" t="s">
        <v>48</v>
      </c>
      <c r="D128" s="26" t="s">
        <v>178</v>
      </c>
      <c r="E128" s="27">
        <v>36076</v>
      </c>
      <c r="F128" s="26" t="s">
        <v>209</v>
      </c>
      <c r="G128" s="26" t="s">
        <v>212</v>
      </c>
      <c r="H128" s="28">
        <f>HLOOKUP(VLOOKUP($A128,Sheet!$A$7:$DG$148,'TN01-04'!H$11,0),$H$1:$T$2,2,1)</f>
        <v>3.65</v>
      </c>
      <c r="I128" s="28">
        <f>HLOOKUP(VLOOKUP($A128,Sheet!$A$7:$DG$148,'TN01-04'!I$11,0),$H$1:$T$2,2,1)</f>
        <v>2.65</v>
      </c>
      <c r="J128" s="28">
        <f>HLOOKUP(VLOOKUP($A128,Sheet!$A$7:$DG$148,'TN01-04'!J$11,0),$H$1:$T$2,2,1)</f>
        <v>1</v>
      </c>
      <c r="K128" s="28">
        <f>HLOOKUP(VLOOKUP($A128,Sheet!$A$7:$DG$148,'TN01-04'!K$11,0),$H$1:$T$2,2,1)</f>
        <v>2.65</v>
      </c>
      <c r="L128" s="28">
        <f>HLOOKUP(VLOOKUP($A128,Sheet!$A$7:$DG$148,'TN01-04'!L$11,0),$H$1:$T$2,2,1)</f>
        <v>3.33</v>
      </c>
      <c r="M128" s="28">
        <f>HLOOKUP(VLOOKUP($A128,Sheet!$A$7:$DG$148,'TN01-04'!M$11,0),$H$1:$T$2,2,1)</f>
        <v>1.65</v>
      </c>
      <c r="N128" s="28">
        <f>HLOOKUP(VLOOKUP($A128,Sheet!$A$7:$DG$148,'TN01-04'!N$11,0),$H$1:$T$2,2,1)</f>
        <v>1.65</v>
      </c>
      <c r="O128" s="28">
        <f>HLOOKUP(VLOOKUP($A128,Sheet!$A$7:$DG$148,'TN01-04'!O$11,0),$H$1:$T$2,2,1)</f>
        <v>0</v>
      </c>
      <c r="P128" s="28">
        <f>HLOOKUP(VLOOKUP($A128,Sheet!$A$7:$DG$148,'TN01-04'!P$11,0),$H$1:$T$2,2,1)</f>
        <v>2</v>
      </c>
      <c r="Q128" s="28">
        <f>HLOOKUP(VLOOKUP($A128,Sheet!$A$7:$DG$148,'TN01-04'!Q$11,0),$H$1:$T$2,2,1)</f>
        <v>0</v>
      </c>
      <c r="R128" s="28">
        <f>HLOOKUP(VLOOKUP($A128,Sheet!$A$7:$DG$148,'TN01-04'!R$11,0),$H$1:$T$2,2,1)</f>
        <v>0</v>
      </c>
      <c r="S128" s="28">
        <f>HLOOKUP(VLOOKUP($A128,Sheet!$A$7:$DG$148,'TN01-04'!S$11,0),$H$1:$T$2,2,1)</f>
        <v>0</v>
      </c>
      <c r="T128" s="28">
        <f>HLOOKUP(VLOOKUP($A128,Sheet!$A$7:$DG$148,'TN01-04'!T$11,0),$H$1:$T$2,2,1)</f>
        <v>0</v>
      </c>
      <c r="U128" s="28">
        <f>HLOOKUP(VLOOKUP($A128,Sheet!$A$7:$DG$148,'TN01-04'!U$11,0),$H$1:$T$2,2,1)</f>
        <v>3.33</v>
      </c>
      <c r="V128" s="28">
        <f>HLOOKUP(VLOOKUP($A128,Sheet!$A$7:$DG$148,'TN01-04'!V$11,0),$H$1:$T$2,2,1)</f>
        <v>2.33</v>
      </c>
      <c r="W128" s="28">
        <f>HLOOKUP(VLOOKUP($A128,Sheet!$A$7:$DG$148,'TN01-04'!W$11,0),$H$1:$T$2,2,1)</f>
        <v>3.65</v>
      </c>
      <c r="X128" s="28">
        <f>HLOOKUP(VLOOKUP($A128,Sheet!$A$7:$DG$148,'TN01-04'!X$11,0),$H$1:$T$2,2,1)</f>
        <v>4</v>
      </c>
      <c r="Y128" s="28">
        <f>HLOOKUP(VLOOKUP($A128,Sheet!$A$7:$DG$148,'TN01-04'!Y$11,0),$H$1:$T$2,2,1)</f>
        <v>2.33</v>
      </c>
      <c r="Z128" s="28">
        <f>HLOOKUP(VLOOKUP($A128,Sheet!$A$7:$DG$148,'TN01-04'!Z$11,0),$H$1:$T$2,2,1)</f>
        <v>1.65</v>
      </c>
      <c r="AA128" s="28">
        <f>HLOOKUP(VLOOKUP($A128,Sheet!$A$7:$DG$148,'TN01-04'!AA$11,0),$H$1:$T$2,2,1)</f>
        <v>1.65</v>
      </c>
      <c r="AB128" s="28">
        <f>HLOOKUP(VLOOKUP($A128,Sheet!$A$7:$DG$148,'TN01-04'!AB$11,0),$H$1:$T$2,2,1)</f>
        <v>1.65</v>
      </c>
      <c r="AC128" s="28">
        <f>HLOOKUP(VLOOKUP($A128,Sheet!$A$7:$DG$148,'TN01-04'!AC$11,0),$H$1:$T$2,2,1)</f>
        <v>2</v>
      </c>
      <c r="AD128" s="28">
        <f>HLOOKUP(VLOOKUP($A128,Sheet!$A$7:$DG$148,'TN01-04'!AD$11,0),$H$1:$T$2,2,1)</f>
        <v>1.65</v>
      </c>
      <c r="AE128" s="28">
        <f>HLOOKUP(VLOOKUP($A128,Sheet!$A$7:$DG$148,'TN01-04'!AE$11,0),$H$1:$T$2,2,1)</f>
        <v>1.65</v>
      </c>
      <c r="AF128" s="28">
        <f>HLOOKUP(VLOOKUP($A128,Sheet!$A$7:$DG$148,'TN01-04'!AF$11,0),$H$1:$T$2,2,1)</f>
        <v>1.65</v>
      </c>
      <c r="AG128" s="28">
        <f>HLOOKUP(VLOOKUP($A128,Sheet!$A$7:$DG$148,'TN01-04'!AG$11,0),$H$1:$T$2,2,1)</f>
        <v>1.65</v>
      </c>
      <c r="AH128" s="28">
        <f>HLOOKUP(VLOOKUP($A128,Sheet!$A$7:$DG$148,'TN01-04'!AH$11,0),$H$1:$T$2,2,1)</f>
        <v>3</v>
      </c>
      <c r="AI128" s="28">
        <f>HLOOKUP(VLOOKUP($A128,Sheet!$A$7:$DG$148,'TN01-04'!AI$11,0),$H$1:$T$2,2,1)</f>
        <v>2.33</v>
      </c>
      <c r="AJ128" s="28">
        <f>HLOOKUP(VLOOKUP($A128,Sheet!$A$7:$DG$148,'TN01-04'!AJ$11,0),$H$1:$T$2,2,1)</f>
        <v>2</v>
      </c>
      <c r="AK128" s="33">
        <f>IF(VLOOKUP($A128,Sheet!$A$7:$DG$148,'TN01-04'!AK$11,0)="","",VLOOKUP($A128,Sheet!$A$7:$DG$148,'TN01-04'!AK$11,0))</f>
        <v>51</v>
      </c>
      <c r="AL128" s="36">
        <f>IF(VLOOKUP($A128,Sheet!$A$7:$DG$148,'TN01-04'!AL$11,0)="","",VLOOKUP($A128,Sheet!$A$7:$DG$148,'TN01-04'!AL$11,0))</f>
        <v>0</v>
      </c>
      <c r="AM128" s="28">
        <f>HLOOKUP(VLOOKUP($A128,Sheet!$A$7:$DG$148,'TN01-04'!AM$11,0),$H$1:$T$2,2,1)</f>
        <v>1.65</v>
      </c>
      <c r="AN128" s="28">
        <f>HLOOKUP(VLOOKUP($A128,Sheet!$A$7:$DG$148,'TN01-04'!AN$11,0),$H$1:$T$2,2,1)</f>
        <v>2.33</v>
      </c>
      <c r="AO128" s="28">
        <f>HLOOKUP(VLOOKUP($A128,Sheet!$A$7:$DG$148,'TN01-04'!AO$11,0),$H$1:$T$2,2,1)</f>
        <v>3.65</v>
      </c>
      <c r="AP128" s="28">
        <f>HLOOKUP(VLOOKUP($A128,Sheet!$A$7:$DG$148,'TN01-04'!AP$11,0),$H$1:$T$2,2,1)</f>
        <v>0</v>
      </c>
      <c r="AQ128" s="28">
        <f>HLOOKUP(VLOOKUP($A128,Sheet!$A$7:$DG$148,'TN01-04'!AQ$11,0),$H$1:$T$2,2,1)</f>
        <v>0</v>
      </c>
      <c r="AR128" s="28">
        <f>HLOOKUP(VLOOKUP($A128,Sheet!$A$7:$DG$148,'TN01-04'!AR$11,0),$H$1:$T$2,2,1)</f>
        <v>0</v>
      </c>
      <c r="AS128" s="28">
        <f>HLOOKUP(VLOOKUP($A128,Sheet!$A$7:$DG$148,'TN01-04'!AS$11,0),$H$1:$T$2,2,1)</f>
        <v>0</v>
      </c>
      <c r="AT128" s="28">
        <f>HLOOKUP(VLOOKUP($A128,Sheet!$A$7:$DG$148,'TN01-04'!AT$11,0),$H$1:$T$2,2,1)</f>
        <v>0</v>
      </c>
      <c r="AU128" s="28">
        <f>HLOOKUP(VLOOKUP($A128,Sheet!$A$7:$DG$148,'TN01-04'!AU$11,0),$H$1:$T$2,2,1)</f>
        <v>2.65</v>
      </c>
      <c r="AV128" s="28">
        <f>HLOOKUP(VLOOKUP($A128,Sheet!$A$7:$DG$148,'TN01-04'!AV$11,0),$H$1:$T$2,2,1)</f>
        <v>0</v>
      </c>
      <c r="AW128" s="28">
        <f>HLOOKUP(VLOOKUP($A128,Sheet!$A$7:$DG$148,'TN01-04'!AW$11,0),$H$1:$T$2,2,1)</f>
        <v>0</v>
      </c>
      <c r="AX128" s="28">
        <f>HLOOKUP(VLOOKUP($A128,Sheet!$A$7:$DG$148,'TN01-04'!AX$11,0),$H$1:$T$2,2,1)</f>
        <v>0</v>
      </c>
      <c r="AY128" s="28">
        <f>HLOOKUP(VLOOKUP($A128,Sheet!$A$7:$DG$148,'TN01-04'!AY$11,0),$H$1:$T$2,2,1)</f>
        <v>0</v>
      </c>
      <c r="AZ128" s="28">
        <f>HLOOKUP(VLOOKUP($A128,Sheet!$A$7:$DG$148,'TN01-04'!AZ$11,0),$H$1:$T$2,2,1)</f>
        <v>0</v>
      </c>
      <c r="BA128" s="28">
        <f>HLOOKUP(VLOOKUP($A128,Sheet!$A$7:$DG$148,'TN01-04'!BA$11,0),$H$1:$T$2,2,1)</f>
        <v>3</v>
      </c>
      <c r="BB128" s="33">
        <f>IF(VLOOKUP($A128,Sheet!$A$7:$DG$148,'TN01-04'!BB$11,0)="","",VLOOKUP($A128,Sheet!$A$7:$DG$148,'TN01-04'!BB$11,0))</f>
        <v>5</v>
      </c>
      <c r="BC128" s="36">
        <f>IF(VLOOKUP($A128,Sheet!$A$7:$DG$148,'TN01-04'!BC$11,0)="","",VLOOKUP($A128,Sheet!$A$7:$DG$148,'TN01-04'!BC$11,0))</f>
        <v>0</v>
      </c>
      <c r="BD128" s="28">
        <f>HLOOKUP(VLOOKUP($A128,Sheet!$A$7:$DG$148,'TN01-04'!BD$11,0),$H$1:$T$2,2,1)</f>
        <v>1</v>
      </c>
      <c r="BE128" s="28">
        <f>HLOOKUP(VLOOKUP($A128,Sheet!$A$7:$DG$148,'TN01-04'!BE$11,0),$H$1:$T$2,2,1)</f>
        <v>2</v>
      </c>
      <c r="BF128" s="28">
        <f>HLOOKUP(VLOOKUP($A128,Sheet!$A$7:$DG$148,'TN01-04'!BF$11,0),$H$1:$T$2,2,1)</f>
        <v>1.65</v>
      </c>
      <c r="BG128" s="28">
        <f>HLOOKUP(VLOOKUP($A128,Sheet!$A$7:$DG$148,'TN01-04'!BG$11,0),$H$1:$T$2,2,1)</f>
        <v>3</v>
      </c>
      <c r="BH128" s="28">
        <f>HLOOKUP(VLOOKUP($A128,Sheet!$A$7:$DG$148,'TN01-04'!BH$11,0),$H$1:$T$2,2,1)</f>
        <v>2.65</v>
      </c>
      <c r="BI128" s="28">
        <f>HLOOKUP(VLOOKUP($A128,Sheet!$A$7:$DG$148,'TN01-04'!BI$11,0),$H$1:$T$2,2,1)</f>
        <v>1.65</v>
      </c>
      <c r="BJ128" s="28">
        <f>HLOOKUP(VLOOKUP($A128,Sheet!$A$7:$DG$148,'TN01-04'!BJ$11,0),$H$1:$T$2,2,1)</f>
        <v>3</v>
      </c>
      <c r="BK128" s="28">
        <f>HLOOKUP(VLOOKUP($A128,Sheet!$A$7:$DG$148,'TN01-04'!BK$11,0),$H$1:$T$2,2,1)</f>
        <v>1.65</v>
      </c>
      <c r="BL128" s="28">
        <f>HLOOKUP(VLOOKUP($A128,Sheet!$A$7:$DG$148,'TN01-04'!BL$11,0),$H$1:$T$2,2,1)</f>
        <v>1.65</v>
      </c>
      <c r="BM128" s="28">
        <f>HLOOKUP(VLOOKUP($A128,Sheet!$A$7:$DG$148,'TN01-04'!BM$11,0),$H$1:$T$2,2,1)</f>
        <v>1.65</v>
      </c>
      <c r="BN128" s="28">
        <f>HLOOKUP(VLOOKUP($A128,Sheet!$A$7:$DG$148,'TN01-04'!BN$11,0),$H$1:$T$2,2,1)</f>
        <v>1</v>
      </c>
      <c r="BO128" s="28">
        <f>HLOOKUP(VLOOKUP($A128,Sheet!$A$7:$DG$148,'TN01-04'!BO$11,0),$H$1:$T$2,2,1)</f>
        <v>1.65</v>
      </c>
      <c r="BP128" s="28">
        <f>HLOOKUP(VLOOKUP($A128,Sheet!$A$7:$DG$148,'TN01-04'!BP$11,0),$H$1:$T$2,2,1)</f>
        <v>1.65</v>
      </c>
      <c r="BQ128" s="28">
        <f>HLOOKUP(VLOOKUP($A128,Sheet!$A$7:$DG$148,'TN01-04'!BQ$11,0),$H$1:$T$2,2,1)</f>
        <v>0</v>
      </c>
      <c r="BR128" s="28">
        <f>HLOOKUP(VLOOKUP($A128,Sheet!$A$7:$DG$148,'TN01-04'!BR$11,0),$H$1:$T$2,2,1)</f>
        <v>2.65</v>
      </c>
      <c r="BS128" s="28">
        <f>HLOOKUP(VLOOKUP($A128,Sheet!$A$7:$DG$148,'TN01-04'!BS$11,0),$H$1:$T$2,2,1)</f>
        <v>2</v>
      </c>
      <c r="BT128" s="28">
        <f>HLOOKUP(VLOOKUP($A128,Sheet!$A$7:$DG$148,'TN01-04'!BT$11,0),$H$1:$T$2,2,1)</f>
        <v>1.65</v>
      </c>
      <c r="BU128" s="28">
        <f>HLOOKUP(VLOOKUP($A128,Sheet!$A$7:$DG$148,'TN01-04'!BU$11,0),$H$1:$T$2,2,1)</f>
        <v>2</v>
      </c>
      <c r="BV128" s="28">
        <f>HLOOKUP(VLOOKUP($A128,Sheet!$A$7:$DG$148,'TN01-04'!BV$11,0),$H$1:$T$2,2,1)</f>
        <v>2</v>
      </c>
      <c r="BW128" s="28">
        <f>HLOOKUP(VLOOKUP($A128,Sheet!$A$7:$DG$148,'TN01-04'!BW$11,0),$H$1:$T$2,2,1)</f>
        <v>3.33</v>
      </c>
      <c r="BX128" s="33">
        <f>IF(VLOOKUP($A128,Sheet!$A$7:$DG$148,'TN01-04'!BX$11,0)="","",VLOOKUP($A128,Sheet!$A$7:$DG$148,'TN01-04'!BX$11,0))</f>
        <v>50</v>
      </c>
      <c r="BY128" s="36">
        <f>IF(VLOOKUP($A128,Sheet!$A$7:$DG$148,'TN01-04'!BY$11,0)="","",VLOOKUP($A128,Sheet!$A$7:$DG$148,'TN01-04'!BY$11,0))</f>
        <v>0</v>
      </c>
      <c r="BZ128" s="28">
        <f>HLOOKUP(VLOOKUP($A128,Sheet!$A$7:$DG$148,'TN01-04'!BZ$11,0),$H$1:$T$2,2,1)</f>
        <v>3.65</v>
      </c>
      <c r="CA128" s="28">
        <f>HLOOKUP(VLOOKUP($A128,Sheet!$A$7:$DG$148,'TN01-04'!CA$11,0),$H$1:$T$2,2,1)</f>
        <v>0</v>
      </c>
      <c r="CB128" s="28">
        <f>HLOOKUP(VLOOKUP($A128,Sheet!$A$7:$DG$148,'TN01-04'!CB$11,0),$H$1:$T$2,2,1)</f>
        <v>2</v>
      </c>
      <c r="CC128" s="28">
        <f>HLOOKUP(VLOOKUP($A128,Sheet!$A$7:$DG$148,'TN01-04'!CC$11,0),$H$1:$T$2,2,1)</f>
        <v>0</v>
      </c>
      <c r="CD128" s="28">
        <f>HLOOKUP(VLOOKUP($A128,Sheet!$A$7:$DG$148,'TN01-04'!CD$11,0),$H$1:$T$2,2,1)</f>
        <v>2.65</v>
      </c>
      <c r="CE128" s="28">
        <f>HLOOKUP(VLOOKUP($A128,Sheet!$A$7:$DG$148,'TN01-04'!CE$11,0),$H$1:$T$2,2,1)</f>
        <v>1.65</v>
      </c>
      <c r="CF128" s="28">
        <f>HLOOKUP(VLOOKUP($A128,Sheet!$A$7:$DG$148,'TN01-04'!CF$11,0),$H$1:$T$2,2,1)</f>
        <v>2.33</v>
      </c>
      <c r="CG128" s="28">
        <f>HLOOKUP(VLOOKUP($A128,Sheet!$A$7:$DG$148,'TN01-04'!CG$11,0),$H$1:$T$2,2,1)</f>
        <v>2.33</v>
      </c>
      <c r="CH128" s="28">
        <f>HLOOKUP(VLOOKUP($A128,Sheet!$A$7:$DG$148,'TN01-04'!CH$11,0),$H$1:$T$2,2,1)</f>
        <v>0</v>
      </c>
      <c r="CI128" s="28">
        <f>HLOOKUP(VLOOKUP($A128,Sheet!$A$7:$DG$148,'TN01-04'!CI$11,0),$H$1:$T$2,2,1)</f>
        <v>2</v>
      </c>
      <c r="CJ128" s="28">
        <f>HLOOKUP(VLOOKUP($A128,Sheet!$A$7:$DG$148,'TN01-04'!CJ$11,0),$H$1:$T$2,2,1)</f>
        <v>0</v>
      </c>
      <c r="CK128" s="28">
        <f>HLOOKUP(VLOOKUP($A128,Sheet!$A$7:$DG$148,'TN01-04'!CK$11,0),$H$1:$T$2,2,1)</f>
        <v>0</v>
      </c>
      <c r="CL128" s="28">
        <f>HLOOKUP(VLOOKUP($A128,Sheet!$A$7:$DG$148,'TN01-04'!CL$11,0),$H$1:$T$2,2,1)</f>
        <v>0</v>
      </c>
      <c r="CM128" s="28">
        <f>HLOOKUP(VLOOKUP($A128,Sheet!$A$7:$DG$148,'TN01-04'!CM$11,0),$H$1:$T$2,2,1)</f>
        <v>0</v>
      </c>
      <c r="CN128" s="28">
        <f>HLOOKUP(VLOOKUP($A128,Sheet!$A$7:$DG$148,'TN01-04'!CN$11,0),$H$1:$T$2,2,1)</f>
        <v>1.65</v>
      </c>
      <c r="CO128" s="28">
        <f>HLOOKUP(VLOOKUP($A128,Sheet!$A$7:$DG$148,'TN01-04'!CO$11,0),$H$1:$T$2,2,1)</f>
        <v>3</v>
      </c>
      <c r="CP128" s="28">
        <f>HLOOKUP(VLOOKUP($A128,Sheet!$A$7:$DG$148,'TN01-04'!CP$11,0),$H$1:$T$2,2,1)</f>
        <v>2.33</v>
      </c>
      <c r="CQ128" s="28">
        <f>HLOOKUP(VLOOKUP($A128,Sheet!$A$7:$DG$148,'TN01-04'!CQ$11,0),$H$1:$T$2,2,1)</f>
        <v>1.65</v>
      </c>
      <c r="CR128" s="28">
        <f>HLOOKUP(VLOOKUP($A128,Sheet!$A$7:$DG$148,'TN01-04'!CR$11,0),$H$1:$T$2,2,1)</f>
        <v>2.33</v>
      </c>
      <c r="CS128" s="33">
        <f>IF(VLOOKUP($A128,Sheet!$A$7:$DG$148,'TN01-04'!CS$11,0)="","",VLOOKUP($A128,Sheet!$A$7:$DG$148,'TN01-04'!CS$11,0))</f>
        <v>27</v>
      </c>
      <c r="CT128" s="36">
        <f>IF(VLOOKUP($A128,Sheet!$A$7:$DG$148,'TN01-04'!CT$11,0)="","",VLOOKUP($A128,Sheet!$A$7:$DG$148,'TN01-04'!CT$11,0))</f>
        <v>0</v>
      </c>
      <c r="CU128" s="38">
        <f t="shared" si="11"/>
        <v>128</v>
      </c>
      <c r="CV128" s="38">
        <f t="shared" si="11"/>
        <v>0</v>
      </c>
      <c r="CW128" s="38">
        <f t="shared" si="12"/>
        <v>0</v>
      </c>
      <c r="CX128" s="38">
        <f t="shared" si="13"/>
        <v>128</v>
      </c>
      <c r="CY128" s="38">
        <f t="shared" si="14"/>
        <v>2.13</v>
      </c>
      <c r="CZ128" s="38"/>
      <c r="DA128" s="28">
        <f>HLOOKUP(VLOOKUP($A128,Sheet!$A$7:$DG$148,'TN01-04'!DA$11,0),$H$1:$T$2,2,1)</f>
        <v>0</v>
      </c>
      <c r="DB128" s="28">
        <f>HLOOKUP(VLOOKUP($A128,Sheet!$A$7:$DG$148,'TN01-04'!DB$11,0),$H$1:$T$2,2,1)</f>
        <v>0</v>
      </c>
      <c r="DC128" s="28">
        <f>HLOOKUP(VLOOKUP($A128,Sheet!$A$7:$DG$148,'TN01-04'!DC$11,0),$H$1:$T$2,2,1)</f>
        <v>0</v>
      </c>
      <c r="DD128" s="28">
        <f>HLOOKUP(VLOOKUP($A128,Sheet!$A$7:$DG$148,'TN01-04'!DD$11,0),$H$1:$T$2,2,1)</f>
        <v>0</v>
      </c>
      <c r="DE128" s="38"/>
      <c r="DF128" s="38">
        <f t="shared" si="15"/>
        <v>0</v>
      </c>
      <c r="DG128" s="38"/>
      <c r="DH128" s="33">
        <f>IF(VLOOKUP($A128,Sheet!$A$7:$DG$148,'TN01-04'!DH$11,0)="","",VLOOKUP($A128,Sheet!$A$7:$DG$148,'TN01-04'!DH$11,0))</f>
        <v>0</v>
      </c>
      <c r="DI128" s="36">
        <f>IF(VLOOKUP($A128,Sheet!$A$7:$DG$148,'TN01-04'!DI$11,0)="","",VLOOKUP($A128,Sheet!$A$7:$DG$148,'TN01-04'!DI$11,0))</f>
        <v>5</v>
      </c>
      <c r="DJ128" s="38">
        <f t="shared" si="16"/>
        <v>128</v>
      </c>
      <c r="DK128" s="38">
        <f t="shared" si="17"/>
        <v>5</v>
      </c>
      <c r="DL128" s="38">
        <f t="shared" si="18"/>
        <v>2.0499999999999998</v>
      </c>
      <c r="DM128" s="38"/>
      <c r="DN128" s="33">
        <f>IF(VLOOKUP($A128,Sheet!$A$7:$DG$148,'TN01-04'!DN$11,0)="","",VLOOKUP($A128,Sheet!$A$7:$DG$148,'TN01-04'!DN$11,0))</f>
        <v>133</v>
      </c>
      <c r="DO128" s="36">
        <f>IF(VLOOKUP($A128,Sheet!$A$7:$DG$148,'TN01-04'!DO$11,0)="","",VLOOKUP($A128,Sheet!$A$7:$DG$148,'TN01-04'!DO$11,0))</f>
        <v>5</v>
      </c>
      <c r="DP128" s="28">
        <f>IF(VLOOKUP($A128,Sheet!$A$7:$DG$148,'TN01-04'!DP$11,0)="","",VLOOKUP($A128,Sheet!$A$7:$DG$148,'TN01-04'!DP$11,0))</f>
        <v>137</v>
      </c>
      <c r="DQ128" s="28">
        <f>IF(VLOOKUP($A128,Sheet!$A$7:$DG$148,'TN01-04'!DQ$11,0)="","",VLOOKUP($A128,Sheet!$A$7:$DG$148,'TN01-04'!DQ$11,0))</f>
        <v>133</v>
      </c>
      <c r="DR128" s="28">
        <f>IF(VLOOKUP($A128,Sheet!$A$7:$DG$148,'TN01-04'!DR$11,0)="","",VLOOKUP($A128,Sheet!$A$7:$DG$148,'TN01-04'!DR$11,0))</f>
        <v>5.84</v>
      </c>
      <c r="DS128" s="28">
        <f>IF(VLOOKUP($A128,Sheet!$A$7:$DG$148,'TN01-04'!DS$11,0)="","",VLOOKUP($A128,Sheet!$A$7:$DG$148,'TN01-04'!DS$11,0))</f>
        <v>2.13</v>
      </c>
      <c r="DT128" s="28" t="str">
        <f>IF(VLOOKUP($A128,Sheet!$A$7:$DG$148,'TN01-04'!DT$11,0)="","",VLOOKUP($A128,Sheet!$A$7:$DG$148,'TN01-04'!DT$11,0))</f>
        <v/>
      </c>
      <c r="DU128" s="42">
        <f t="shared" si="19"/>
        <v>0</v>
      </c>
    </row>
    <row r="129" spans="1:125" ht="15.95" customHeight="1" x14ac:dyDescent="0.2">
      <c r="A129" s="25">
        <v>2220727399</v>
      </c>
      <c r="B129" s="26" t="s">
        <v>14</v>
      </c>
      <c r="C129" s="26" t="s">
        <v>103</v>
      </c>
      <c r="D129" s="26" t="s">
        <v>179</v>
      </c>
      <c r="E129" s="27">
        <v>35887</v>
      </c>
      <c r="F129" s="26" t="s">
        <v>209</v>
      </c>
      <c r="G129" s="26" t="s">
        <v>212</v>
      </c>
      <c r="H129" s="28">
        <f>HLOOKUP(VLOOKUP($A129,Sheet!$A$7:$DG$148,'TN01-04'!H$11,0),$H$1:$T$2,2,1)</f>
        <v>2</v>
      </c>
      <c r="I129" s="28">
        <f>HLOOKUP(VLOOKUP($A129,Sheet!$A$7:$DG$148,'TN01-04'!I$11,0),$H$1:$T$2,2,1)</f>
        <v>2.33</v>
      </c>
      <c r="J129" s="28">
        <f>HLOOKUP(VLOOKUP($A129,Sheet!$A$7:$DG$148,'TN01-04'!J$11,0),$H$1:$T$2,2,1)</f>
        <v>3.65</v>
      </c>
      <c r="K129" s="28">
        <f>HLOOKUP(VLOOKUP($A129,Sheet!$A$7:$DG$148,'TN01-04'!K$11,0),$H$1:$T$2,2,1)</f>
        <v>2.33</v>
      </c>
      <c r="L129" s="28">
        <f>HLOOKUP(VLOOKUP($A129,Sheet!$A$7:$DG$148,'TN01-04'!L$11,0),$H$1:$T$2,2,1)</f>
        <v>2</v>
      </c>
      <c r="M129" s="28">
        <f>HLOOKUP(VLOOKUP($A129,Sheet!$A$7:$DG$148,'TN01-04'!M$11,0),$H$1:$T$2,2,1)</f>
        <v>1.65</v>
      </c>
      <c r="N129" s="28">
        <f>HLOOKUP(VLOOKUP($A129,Sheet!$A$7:$DG$148,'TN01-04'!N$11,0),$H$1:$T$2,2,1)</f>
        <v>1</v>
      </c>
      <c r="O129" s="28">
        <f>HLOOKUP(VLOOKUP($A129,Sheet!$A$7:$DG$148,'TN01-04'!O$11,0),$H$1:$T$2,2,1)</f>
        <v>0</v>
      </c>
      <c r="P129" s="28">
        <f>HLOOKUP(VLOOKUP($A129,Sheet!$A$7:$DG$148,'TN01-04'!P$11,0),$H$1:$T$2,2,1)</f>
        <v>2</v>
      </c>
      <c r="Q129" s="28">
        <f>HLOOKUP(VLOOKUP($A129,Sheet!$A$7:$DG$148,'TN01-04'!Q$11,0),$H$1:$T$2,2,1)</f>
        <v>0</v>
      </c>
      <c r="R129" s="28">
        <f>HLOOKUP(VLOOKUP($A129,Sheet!$A$7:$DG$148,'TN01-04'!R$11,0),$H$1:$T$2,2,1)</f>
        <v>0</v>
      </c>
      <c r="S129" s="28">
        <f>HLOOKUP(VLOOKUP($A129,Sheet!$A$7:$DG$148,'TN01-04'!S$11,0),$H$1:$T$2,2,1)</f>
        <v>3.33</v>
      </c>
      <c r="T129" s="28">
        <f>HLOOKUP(VLOOKUP($A129,Sheet!$A$7:$DG$148,'TN01-04'!T$11,0),$H$1:$T$2,2,1)</f>
        <v>0</v>
      </c>
      <c r="U129" s="28">
        <f>HLOOKUP(VLOOKUP($A129,Sheet!$A$7:$DG$148,'TN01-04'!U$11,0),$H$1:$T$2,2,1)</f>
        <v>2</v>
      </c>
      <c r="V129" s="28">
        <f>HLOOKUP(VLOOKUP($A129,Sheet!$A$7:$DG$148,'TN01-04'!V$11,0),$H$1:$T$2,2,1)</f>
        <v>0</v>
      </c>
      <c r="W129" s="28">
        <f>HLOOKUP(VLOOKUP($A129,Sheet!$A$7:$DG$148,'TN01-04'!W$11,0),$H$1:$T$2,2,1)</f>
        <v>2.65</v>
      </c>
      <c r="X129" s="28">
        <f>HLOOKUP(VLOOKUP($A129,Sheet!$A$7:$DG$148,'TN01-04'!X$11,0),$H$1:$T$2,2,1)</f>
        <v>1.65</v>
      </c>
      <c r="Y129" s="28">
        <f>HLOOKUP(VLOOKUP($A129,Sheet!$A$7:$DG$148,'TN01-04'!Y$11,0),$H$1:$T$2,2,1)</f>
        <v>2.65</v>
      </c>
      <c r="Z129" s="28">
        <f>HLOOKUP(VLOOKUP($A129,Sheet!$A$7:$DG$148,'TN01-04'!Z$11,0),$H$1:$T$2,2,1)</f>
        <v>2.33</v>
      </c>
      <c r="AA129" s="28">
        <f>HLOOKUP(VLOOKUP($A129,Sheet!$A$7:$DG$148,'TN01-04'!AA$11,0),$H$1:$T$2,2,1)</f>
        <v>1</v>
      </c>
      <c r="AB129" s="28">
        <f>HLOOKUP(VLOOKUP($A129,Sheet!$A$7:$DG$148,'TN01-04'!AB$11,0),$H$1:$T$2,2,1)</f>
        <v>2</v>
      </c>
      <c r="AC129" s="28">
        <f>HLOOKUP(VLOOKUP($A129,Sheet!$A$7:$DG$148,'TN01-04'!AC$11,0),$H$1:$T$2,2,1)</f>
        <v>2</v>
      </c>
      <c r="AD129" s="28">
        <f>HLOOKUP(VLOOKUP($A129,Sheet!$A$7:$DG$148,'TN01-04'!AD$11,0),$H$1:$T$2,2,1)</f>
        <v>2.65</v>
      </c>
      <c r="AE129" s="28">
        <f>HLOOKUP(VLOOKUP($A129,Sheet!$A$7:$DG$148,'TN01-04'!AE$11,0),$H$1:$T$2,2,1)</f>
        <v>1</v>
      </c>
      <c r="AF129" s="28">
        <f>HLOOKUP(VLOOKUP($A129,Sheet!$A$7:$DG$148,'TN01-04'!AF$11,0),$H$1:$T$2,2,1)</f>
        <v>3.65</v>
      </c>
      <c r="AG129" s="28">
        <f>HLOOKUP(VLOOKUP($A129,Sheet!$A$7:$DG$148,'TN01-04'!AG$11,0),$H$1:$T$2,2,1)</f>
        <v>2</v>
      </c>
      <c r="AH129" s="28">
        <f>HLOOKUP(VLOOKUP($A129,Sheet!$A$7:$DG$148,'TN01-04'!AH$11,0),$H$1:$T$2,2,1)</f>
        <v>2</v>
      </c>
      <c r="AI129" s="28">
        <f>HLOOKUP(VLOOKUP($A129,Sheet!$A$7:$DG$148,'TN01-04'!AI$11,0),$H$1:$T$2,2,1)</f>
        <v>2.65</v>
      </c>
      <c r="AJ129" s="28">
        <f>HLOOKUP(VLOOKUP($A129,Sheet!$A$7:$DG$148,'TN01-04'!AJ$11,0),$H$1:$T$2,2,1)</f>
        <v>3</v>
      </c>
      <c r="AK129" s="33">
        <f>IF(VLOOKUP($A129,Sheet!$A$7:$DG$148,'TN01-04'!AK$11,0)="","",VLOOKUP($A129,Sheet!$A$7:$DG$148,'TN01-04'!AK$11,0))</f>
        <v>51</v>
      </c>
      <c r="AL129" s="36">
        <f>IF(VLOOKUP($A129,Sheet!$A$7:$DG$148,'TN01-04'!AL$11,0)="","",VLOOKUP($A129,Sheet!$A$7:$DG$148,'TN01-04'!AL$11,0))</f>
        <v>0</v>
      </c>
      <c r="AM129" s="28">
        <f>HLOOKUP(VLOOKUP($A129,Sheet!$A$7:$DG$148,'TN01-04'!AM$11,0),$H$1:$T$2,2,1)</f>
        <v>2.33</v>
      </c>
      <c r="AN129" s="28">
        <f>HLOOKUP(VLOOKUP($A129,Sheet!$A$7:$DG$148,'TN01-04'!AN$11,0),$H$1:$T$2,2,1)</f>
        <v>2.33</v>
      </c>
      <c r="AO129" s="28">
        <f>HLOOKUP(VLOOKUP($A129,Sheet!$A$7:$DG$148,'TN01-04'!AO$11,0),$H$1:$T$2,2,1)</f>
        <v>0</v>
      </c>
      <c r="AP129" s="28">
        <f>HLOOKUP(VLOOKUP($A129,Sheet!$A$7:$DG$148,'TN01-04'!AP$11,0),$H$1:$T$2,2,1)</f>
        <v>0</v>
      </c>
      <c r="AQ129" s="28">
        <f>HLOOKUP(VLOOKUP($A129,Sheet!$A$7:$DG$148,'TN01-04'!AQ$11,0),$H$1:$T$2,2,1)</f>
        <v>0</v>
      </c>
      <c r="AR129" s="28">
        <f>HLOOKUP(VLOOKUP($A129,Sheet!$A$7:$DG$148,'TN01-04'!AR$11,0),$H$1:$T$2,2,1)</f>
        <v>0</v>
      </c>
      <c r="AS129" s="28">
        <f>HLOOKUP(VLOOKUP($A129,Sheet!$A$7:$DG$148,'TN01-04'!AS$11,0),$H$1:$T$2,2,1)</f>
        <v>0</v>
      </c>
      <c r="AT129" s="28">
        <f>HLOOKUP(VLOOKUP($A129,Sheet!$A$7:$DG$148,'TN01-04'!AT$11,0),$H$1:$T$2,2,1)</f>
        <v>2</v>
      </c>
      <c r="AU129" s="28" t="str">
        <f>HLOOKUP(VLOOKUP($A129,Sheet!$A$7:$DG$148,'TN01-04'!AU$11,0),$H$1:$T$2,2,1)</f>
        <v>X</v>
      </c>
      <c r="AV129" s="28">
        <f>HLOOKUP(VLOOKUP($A129,Sheet!$A$7:$DG$148,'TN01-04'!AV$11,0),$H$1:$T$2,2,1)</f>
        <v>0</v>
      </c>
      <c r="AW129" s="28">
        <f>HLOOKUP(VLOOKUP($A129,Sheet!$A$7:$DG$148,'TN01-04'!AW$11,0),$H$1:$T$2,2,1)</f>
        <v>0</v>
      </c>
      <c r="AX129" s="28">
        <f>HLOOKUP(VLOOKUP($A129,Sheet!$A$7:$DG$148,'TN01-04'!AX$11,0),$H$1:$T$2,2,1)</f>
        <v>0</v>
      </c>
      <c r="AY129" s="28">
        <f>HLOOKUP(VLOOKUP($A129,Sheet!$A$7:$DG$148,'TN01-04'!AY$11,0),$H$1:$T$2,2,1)</f>
        <v>0</v>
      </c>
      <c r="AZ129" s="28">
        <f>HLOOKUP(VLOOKUP($A129,Sheet!$A$7:$DG$148,'TN01-04'!AZ$11,0),$H$1:$T$2,2,1)</f>
        <v>0</v>
      </c>
      <c r="BA129" s="28">
        <f>HLOOKUP(VLOOKUP($A129,Sheet!$A$7:$DG$148,'TN01-04'!BA$11,0),$H$1:$T$2,2,1)</f>
        <v>2</v>
      </c>
      <c r="BB129" s="33">
        <f>IF(VLOOKUP($A129,Sheet!$A$7:$DG$148,'TN01-04'!BB$11,0)="","",VLOOKUP($A129,Sheet!$A$7:$DG$148,'TN01-04'!BB$11,0))</f>
        <v>4</v>
      </c>
      <c r="BC129" s="36">
        <f>IF(VLOOKUP($A129,Sheet!$A$7:$DG$148,'TN01-04'!BC$11,0)="","",VLOOKUP($A129,Sheet!$A$7:$DG$148,'TN01-04'!BC$11,0))</f>
        <v>1</v>
      </c>
      <c r="BD129" s="28">
        <f>HLOOKUP(VLOOKUP($A129,Sheet!$A$7:$DG$148,'TN01-04'!BD$11,0),$H$1:$T$2,2,1)</f>
        <v>1.65</v>
      </c>
      <c r="BE129" s="28">
        <f>HLOOKUP(VLOOKUP($A129,Sheet!$A$7:$DG$148,'TN01-04'!BE$11,0),$H$1:$T$2,2,1)</f>
        <v>1</v>
      </c>
      <c r="BF129" s="28">
        <f>HLOOKUP(VLOOKUP($A129,Sheet!$A$7:$DG$148,'TN01-04'!BF$11,0),$H$1:$T$2,2,1)</f>
        <v>1.65</v>
      </c>
      <c r="BG129" s="28">
        <f>HLOOKUP(VLOOKUP($A129,Sheet!$A$7:$DG$148,'TN01-04'!BG$11,0),$H$1:$T$2,2,1)</f>
        <v>2</v>
      </c>
      <c r="BH129" s="28">
        <f>HLOOKUP(VLOOKUP($A129,Sheet!$A$7:$DG$148,'TN01-04'!BH$11,0),$H$1:$T$2,2,1)</f>
        <v>2.33</v>
      </c>
      <c r="BI129" s="28">
        <f>HLOOKUP(VLOOKUP($A129,Sheet!$A$7:$DG$148,'TN01-04'!BI$11,0),$H$1:$T$2,2,1)</f>
        <v>2</v>
      </c>
      <c r="BJ129" s="28">
        <f>HLOOKUP(VLOOKUP($A129,Sheet!$A$7:$DG$148,'TN01-04'!BJ$11,0),$H$1:$T$2,2,1)</f>
        <v>2.33</v>
      </c>
      <c r="BK129" s="28">
        <f>HLOOKUP(VLOOKUP($A129,Sheet!$A$7:$DG$148,'TN01-04'!BK$11,0),$H$1:$T$2,2,1)</f>
        <v>2.33</v>
      </c>
      <c r="BL129" s="28" t="str">
        <f>HLOOKUP(VLOOKUP($A129,Sheet!$A$7:$DG$148,'TN01-04'!BL$11,0),$H$1:$T$2,2,1)</f>
        <v>X</v>
      </c>
      <c r="BM129" s="28">
        <f>HLOOKUP(VLOOKUP($A129,Sheet!$A$7:$DG$148,'TN01-04'!BM$11,0),$H$1:$T$2,2,1)</f>
        <v>2</v>
      </c>
      <c r="BN129" s="28">
        <f>HLOOKUP(VLOOKUP($A129,Sheet!$A$7:$DG$148,'TN01-04'!BN$11,0),$H$1:$T$2,2,1)</f>
        <v>2</v>
      </c>
      <c r="BO129" s="28">
        <f>HLOOKUP(VLOOKUP($A129,Sheet!$A$7:$DG$148,'TN01-04'!BO$11,0),$H$1:$T$2,2,1)</f>
        <v>1.65</v>
      </c>
      <c r="BP129" s="28">
        <f>HLOOKUP(VLOOKUP($A129,Sheet!$A$7:$DG$148,'TN01-04'!BP$11,0),$H$1:$T$2,2,1)</f>
        <v>3</v>
      </c>
      <c r="BQ129" s="28">
        <f>HLOOKUP(VLOOKUP($A129,Sheet!$A$7:$DG$148,'TN01-04'!BQ$11,0),$H$1:$T$2,2,1)</f>
        <v>1.65</v>
      </c>
      <c r="BR129" s="28">
        <f>HLOOKUP(VLOOKUP($A129,Sheet!$A$7:$DG$148,'TN01-04'!BR$11,0),$H$1:$T$2,2,1)</f>
        <v>0</v>
      </c>
      <c r="BS129" s="28">
        <f>HLOOKUP(VLOOKUP($A129,Sheet!$A$7:$DG$148,'TN01-04'!BS$11,0),$H$1:$T$2,2,1)</f>
        <v>1.65</v>
      </c>
      <c r="BT129" s="28">
        <f>HLOOKUP(VLOOKUP($A129,Sheet!$A$7:$DG$148,'TN01-04'!BT$11,0),$H$1:$T$2,2,1)</f>
        <v>1.65</v>
      </c>
      <c r="BU129" s="28">
        <f>HLOOKUP(VLOOKUP($A129,Sheet!$A$7:$DG$148,'TN01-04'!BU$11,0),$H$1:$T$2,2,1)</f>
        <v>2</v>
      </c>
      <c r="BV129" s="28">
        <f>HLOOKUP(VLOOKUP($A129,Sheet!$A$7:$DG$148,'TN01-04'!BV$11,0),$H$1:$T$2,2,1)</f>
        <v>3</v>
      </c>
      <c r="BW129" s="28">
        <f>HLOOKUP(VLOOKUP($A129,Sheet!$A$7:$DG$148,'TN01-04'!BW$11,0),$H$1:$T$2,2,1)</f>
        <v>3</v>
      </c>
      <c r="BX129" s="33">
        <f>IF(VLOOKUP($A129,Sheet!$A$7:$DG$148,'TN01-04'!BX$11,0)="","",VLOOKUP($A129,Sheet!$A$7:$DG$148,'TN01-04'!BX$11,0))</f>
        <v>47</v>
      </c>
      <c r="BY129" s="36">
        <f>IF(VLOOKUP($A129,Sheet!$A$7:$DG$148,'TN01-04'!BY$11,0)="","",VLOOKUP($A129,Sheet!$A$7:$DG$148,'TN01-04'!BY$11,0))</f>
        <v>3</v>
      </c>
      <c r="BZ129" s="28">
        <f>HLOOKUP(VLOOKUP($A129,Sheet!$A$7:$DG$148,'TN01-04'!BZ$11,0),$H$1:$T$2,2,1)</f>
        <v>2.65</v>
      </c>
      <c r="CA129" s="28">
        <f>HLOOKUP(VLOOKUP($A129,Sheet!$A$7:$DG$148,'TN01-04'!CA$11,0),$H$1:$T$2,2,1)</f>
        <v>0</v>
      </c>
      <c r="CB129" s="28">
        <f>HLOOKUP(VLOOKUP($A129,Sheet!$A$7:$DG$148,'TN01-04'!CB$11,0),$H$1:$T$2,2,1)</f>
        <v>3</v>
      </c>
      <c r="CC129" s="28">
        <f>HLOOKUP(VLOOKUP($A129,Sheet!$A$7:$DG$148,'TN01-04'!CC$11,0),$H$1:$T$2,2,1)</f>
        <v>0</v>
      </c>
      <c r="CD129" s="28">
        <f>HLOOKUP(VLOOKUP($A129,Sheet!$A$7:$DG$148,'TN01-04'!CD$11,0),$H$1:$T$2,2,1)</f>
        <v>1.65</v>
      </c>
      <c r="CE129" s="28">
        <f>HLOOKUP(VLOOKUP($A129,Sheet!$A$7:$DG$148,'TN01-04'!CE$11,0),$H$1:$T$2,2,1)</f>
        <v>1</v>
      </c>
      <c r="CF129" s="28">
        <f>HLOOKUP(VLOOKUP($A129,Sheet!$A$7:$DG$148,'TN01-04'!CF$11,0),$H$1:$T$2,2,1)</f>
        <v>2.65</v>
      </c>
      <c r="CG129" s="28">
        <f>HLOOKUP(VLOOKUP($A129,Sheet!$A$7:$DG$148,'TN01-04'!CG$11,0),$H$1:$T$2,2,1)</f>
        <v>1.65</v>
      </c>
      <c r="CH129" s="28">
        <f>HLOOKUP(VLOOKUP($A129,Sheet!$A$7:$DG$148,'TN01-04'!CH$11,0),$H$1:$T$2,2,1)</f>
        <v>0</v>
      </c>
      <c r="CI129" s="28">
        <f>HLOOKUP(VLOOKUP($A129,Sheet!$A$7:$DG$148,'TN01-04'!CI$11,0),$H$1:$T$2,2,1)</f>
        <v>1</v>
      </c>
      <c r="CJ129" s="28">
        <f>HLOOKUP(VLOOKUP($A129,Sheet!$A$7:$DG$148,'TN01-04'!CJ$11,0),$H$1:$T$2,2,1)</f>
        <v>0</v>
      </c>
      <c r="CK129" s="28">
        <f>HLOOKUP(VLOOKUP($A129,Sheet!$A$7:$DG$148,'TN01-04'!CK$11,0),$H$1:$T$2,2,1)</f>
        <v>0</v>
      </c>
      <c r="CL129" s="28">
        <f>HLOOKUP(VLOOKUP($A129,Sheet!$A$7:$DG$148,'TN01-04'!CL$11,0),$H$1:$T$2,2,1)</f>
        <v>0</v>
      </c>
      <c r="CM129" s="28">
        <f>HLOOKUP(VLOOKUP($A129,Sheet!$A$7:$DG$148,'TN01-04'!CM$11,0),$H$1:$T$2,2,1)</f>
        <v>0</v>
      </c>
      <c r="CN129" s="28">
        <f>HLOOKUP(VLOOKUP($A129,Sheet!$A$7:$DG$148,'TN01-04'!CN$11,0),$H$1:$T$2,2,1)</f>
        <v>1.65</v>
      </c>
      <c r="CO129" s="28">
        <f>HLOOKUP(VLOOKUP($A129,Sheet!$A$7:$DG$148,'TN01-04'!CO$11,0),$H$1:$T$2,2,1)</f>
        <v>2.33</v>
      </c>
      <c r="CP129" s="28">
        <f>HLOOKUP(VLOOKUP($A129,Sheet!$A$7:$DG$148,'TN01-04'!CP$11,0),$H$1:$T$2,2,1)</f>
        <v>1.65</v>
      </c>
      <c r="CQ129" s="28">
        <f>HLOOKUP(VLOOKUP($A129,Sheet!$A$7:$DG$148,'TN01-04'!CQ$11,0),$H$1:$T$2,2,1)</f>
        <v>3</v>
      </c>
      <c r="CR129" s="28">
        <f>HLOOKUP(VLOOKUP($A129,Sheet!$A$7:$DG$148,'TN01-04'!CR$11,0),$H$1:$T$2,2,1)</f>
        <v>3.33</v>
      </c>
      <c r="CS129" s="33">
        <f>IF(VLOOKUP($A129,Sheet!$A$7:$DG$148,'TN01-04'!CS$11,0)="","",VLOOKUP($A129,Sheet!$A$7:$DG$148,'TN01-04'!CS$11,0))</f>
        <v>27</v>
      </c>
      <c r="CT129" s="36">
        <f>IF(VLOOKUP($A129,Sheet!$A$7:$DG$148,'TN01-04'!CT$11,0)="","",VLOOKUP($A129,Sheet!$A$7:$DG$148,'TN01-04'!CT$11,0))</f>
        <v>0</v>
      </c>
      <c r="CU129" s="38">
        <f t="shared" si="11"/>
        <v>125</v>
      </c>
      <c r="CV129" s="38">
        <f t="shared" si="11"/>
        <v>3</v>
      </c>
      <c r="CW129" s="38">
        <f t="shared" si="12"/>
        <v>0</v>
      </c>
      <c r="CX129" s="38">
        <f t="shared" si="13"/>
        <v>128</v>
      </c>
      <c r="CY129" s="38">
        <f t="shared" si="14"/>
        <v>2.0299999999999998</v>
      </c>
      <c r="CZ129" s="38"/>
      <c r="DA129" s="28">
        <f>HLOOKUP(VLOOKUP($A129,Sheet!$A$7:$DG$148,'TN01-04'!DA$11,0),$H$1:$T$2,2,1)</f>
        <v>0</v>
      </c>
      <c r="DB129" s="28">
        <f>HLOOKUP(VLOOKUP($A129,Sheet!$A$7:$DG$148,'TN01-04'!DB$11,0),$H$1:$T$2,2,1)</f>
        <v>0</v>
      </c>
      <c r="DC129" s="28">
        <f>HLOOKUP(VLOOKUP($A129,Sheet!$A$7:$DG$148,'TN01-04'!DC$11,0),$H$1:$T$2,2,1)</f>
        <v>0</v>
      </c>
      <c r="DD129" s="28">
        <f>HLOOKUP(VLOOKUP($A129,Sheet!$A$7:$DG$148,'TN01-04'!DD$11,0),$H$1:$T$2,2,1)</f>
        <v>0</v>
      </c>
      <c r="DE129" s="38"/>
      <c r="DF129" s="38">
        <f t="shared" si="15"/>
        <v>0</v>
      </c>
      <c r="DG129" s="38"/>
      <c r="DH129" s="33">
        <f>IF(VLOOKUP($A129,Sheet!$A$7:$DG$148,'TN01-04'!DH$11,0)="","",VLOOKUP($A129,Sheet!$A$7:$DG$148,'TN01-04'!DH$11,0))</f>
        <v>0</v>
      </c>
      <c r="DI129" s="36">
        <f>IF(VLOOKUP($A129,Sheet!$A$7:$DG$148,'TN01-04'!DI$11,0)="","",VLOOKUP($A129,Sheet!$A$7:$DG$148,'TN01-04'!DI$11,0))</f>
        <v>5</v>
      </c>
      <c r="DJ129" s="38">
        <f t="shared" si="16"/>
        <v>125</v>
      </c>
      <c r="DK129" s="38">
        <f t="shared" si="17"/>
        <v>8</v>
      </c>
      <c r="DL129" s="38">
        <f t="shared" si="18"/>
        <v>1.95</v>
      </c>
      <c r="DM129" s="38"/>
      <c r="DN129" s="33">
        <f>IF(VLOOKUP($A129,Sheet!$A$7:$DG$148,'TN01-04'!DN$11,0)="","",VLOOKUP($A129,Sheet!$A$7:$DG$148,'TN01-04'!DN$11,0))</f>
        <v>129</v>
      </c>
      <c r="DO129" s="36">
        <f>IF(VLOOKUP($A129,Sheet!$A$7:$DG$148,'TN01-04'!DO$11,0)="","",VLOOKUP($A129,Sheet!$A$7:$DG$148,'TN01-04'!DO$11,0))</f>
        <v>9</v>
      </c>
      <c r="DP129" s="28">
        <f>IF(VLOOKUP($A129,Sheet!$A$7:$DG$148,'TN01-04'!DP$11,0)="","",VLOOKUP($A129,Sheet!$A$7:$DG$148,'TN01-04'!DP$11,0))</f>
        <v>137</v>
      </c>
      <c r="DQ129" s="28">
        <f>IF(VLOOKUP($A129,Sheet!$A$7:$DG$148,'TN01-04'!DQ$11,0)="","",VLOOKUP($A129,Sheet!$A$7:$DG$148,'TN01-04'!DQ$11,0))</f>
        <v>131</v>
      </c>
      <c r="DR129" s="28">
        <f>IF(VLOOKUP($A129,Sheet!$A$7:$DG$148,'TN01-04'!DR$11,0)="","",VLOOKUP($A129,Sheet!$A$7:$DG$148,'TN01-04'!DR$11,0))</f>
        <v>5.65</v>
      </c>
      <c r="DS129" s="28">
        <f>IF(VLOOKUP($A129,Sheet!$A$7:$DG$148,'TN01-04'!DS$11,0)="","",VLOOKUP($A129,Sheet!$A$7:$DG$148,'TN01-04'!DS$11,0))</f>
        <v>2.0499999999999998</v>
      </c>
      <c r="DT129" s="28" t="str">
        <f>IF(VLOOKUP($A129,Sheet!$A$7:$DG$148,'TN01-04'!DT$11,0)="","",VLOOKUP($A129,Sheet!$A$7:$DG$148,'TN01-04'!DT$11,0))</f>
        <v/>
      </c>
      <c r="DU129" s="42">
        <f t="shared" si="19"/>
        <v>2.34375E-2</v>
      </c>
    </row>
    <row r="130" spans="1:125" ht="15.95" customHeight="1" x14ac:dyDescent="0.2">
      <c r="A130" s="25">
        <v>2220724273</v>
      </c>
      <c r="B130" s="26" t="s">
        <v>25</v>
      </c>
      <c r="C130" s="26" t="s">
        <v>47</v>
      </c>
      <c r="D130" s="26" t="s">
        <v>110</v>
      </c>
      <c r="E130" s="27">
        <v>35942</v>
      </c>
      <c r="F130" s="26" t="s">
        <v>209</v>
      </c>
      <c r="G130" s="26" t="s">
        <v>212</v>
      </c>
      <c r="H130" s="28">
        <f>HLOOKUP(VLOOKUP($A130,Sheet!$A$7:$DG$148,'TN01-04'!H$11,0),$H$1:$T$2,2,1)</f>
        <v>4</v>
      </c>
      <c r="I130" s="28">
        <f>HLOOKUP(VLOOKUP($A130,Sheet!$A$7:$DG$148,'TN01-04'!I$11,0),$H$1:$T$2,2,1)</f>
        <v>3</v>
      </c>
      <c r="J130" s="28">
        <f>HLOOKUP(VLOOKUP($A130,Sheet!$A$7:$DG$148,'TN01-04'!J$11,0),$H$1:$T$2,2,1)</f>
        <v>2.65</v>
      </c>
      <c r="K130" s="28">
        <f>HLOOKUP(VLOOKUP($A130,Sheet!$A$7:$DG$148,'TN01-04'!K$11,0),$H$1:$T$2,2,1)</f>
        <v>3</v>
      </c>
      <c r="L130" s="28">
        <f>HLOOKUP(VLOOKUP($A130,Sheet!$A$7:$DG$148,'TN01-04'!L$11,0),$H$1:$T$2,2,1)</f>
        <v>3</v>
      </c>
      <c r="M130" s="28">
        <f>HLOOKUP(VLOOKUP($A130,Sheet!$A$7:$DG$148,'TN01-04'!M$11,0),$H$1:$T$2,2,1)</f>
        <v>3.33</v>
      </c>
      <c r="N130" s="28">
        <f>HLOOKUP(VLOOKUP($A130,Sheet!$A$7:$DG$148,'TN01-04'!N$11,0),$H$1:$T$2,2,1)</f>
        <v>1</v>
      </c>
      <c r="O130" s="28">
        <f>HLOOKUP(VLOOKUP($A130,Sheet!$A$7:$DG$148,'TN01-04'!O$11,0),$H$1:$T$2,2,1)</f>
        <v>0</v>
      </c>
      <c r="P130" s="28">
        <f>HLOOKUP(VLOOKUP($A130,Sheet!$A$7:$DG$148,'TN01-04'!P$11,0),$H$1:$T$2,2,1)</f>
        <v>2.65</v>
      </c>
      <c r="Q130" s="28">
        <f>HLOOKUP(VLOOKUP($A130,Sheet!$A$7:$DG$148,'TN01-04'!Q$11,0),$H$1:$T$2,2,1)</f>
        <v>0</v>
      </c>
      <c r="R130" s="28">
        <f>HLOOKUP(VLOOKUP($A130,Sheet!$A$7:$DG$148,'TN01-04'!R$11,0),$H$1:$T$2,2,1)</f>
        <v>0</v>
      </c>
      <c r="S130" s="28">
        <f>HLOOKUP(VLOOKUP($A130,Sheet!$A$7:$DG$148,'TN01-04'!S$11,0),$H$1:$T$2,2,1)</f>
        <v>0</v>
      </c>
      <c r="T130" s="28">
        <f>HLOOKUP(VLOOKUP($A130,Sheet!$A$7:$DG$148,'TN01-04'!T$11,0),$H$1:$T$2,2,1)</f>
        <v>0</v>
      </c>
      <c r="U130" s="28">
        <f>HLOOKUP(VLOOKUP($A130,Sheet!$A$7:$DG$148,'TN01-04'!U$11,0),$H$1:$T$2,2,1)</f>
        <v>3.65</v>
      </c>
      <c r="V130" s="28">
        <f>HLOOKUP(VLOOKUP($A130,Sheet!$A$7:$DG$148,'TN01-04'!V$11,0),$H$1:$T$2,2,1)</f>
        <v>2.65</v>
      </c>
      <c r="W130" s="28">
        <f>HLOOKUP(VLOOKUP($A130,Sheet!$A$7:$DG$148,'TN01-04'!W$11,0),$H$1:$T$2,2,1)</f>
        <v>3.65</v>
      </c>
      <c r="X130" s="28">
        <f>HLOOKUP(VLOOKUP($A130,Sheet!$A$7:$DG$148,'TN01-04'!X$11,0),$H$1:$T$2,2,1)</f>
        <v>3.33</v>
      </c>
      <c r="Y130" s="28">
        <f>HLOOKUP(VLOOKUP($A130,Sheet!$A$7:$DG$148,'TN01-04'!Y$11,0),$H$1:$T$2,2,1)</f>
        <v>3</v>
      </c>
      <c r="Z130" s="28">
        <f>HLOOKUP(VLOOKUP($A130,Sheet!$A$7:$DG$148,'TN01-04'!Z$11,0),$H$1:$T$2,2,1)</f>
        <v>3.33</v>
      </c>
      <c r="AA130" s="28">
        <f>HLOOKUP(VLOOKUP($A130,Sheet!$A$7:$DG$148,'TN01-04'!AA$11,0),$H$1:$T$2,2,1)</f>
        <v>3.33</v>
      </c>
      <c r="AB130" s="28">
        <f>HLOOKUP(VLOOKUP($A130,Sheet!$A$7:$DG$148,'TN01-04'!AB$11,0),$H$1:$T$2,2,1)</f>
        <v>2.65</v>
      </c>
      <c r="AC130" s="28">
        <f>HLOOKUP(VLOOKUP($A130,Sheet!$A$7:$DG$148,'TN01-04'!AC$11,0),$H$1:$T$2,2,1)</f>
        <v>3</v>
      </c>
      <c r="AD130" s="28">
        <f>HLOOKUP(VLOOKUP($A130,Sheet!$A$7:$DG$148,'TN01-04'!AD$11,0),$H$1:$T$2,2,1)</f>
        <v>3.33</v>
      </c>
      <c r="AE130" s="28">
        <f>HLOOKUP(VLOOKUP($A130,Sheet!$A$7:$DG$148,'TN01-04'!AE$11,0),$H$1:$T$2,2,1)</f>
        <v>2.33</v>
      </c>
      <c r="AF130" s="28">
        <f>HLOOKUP(VLOOKUP($A130,Sheet!$A$7:$DG$148,'TN01-04'!AF$11,0),$H$1:$T$2,2,1)</f>
        <v>3.33</v>
      </c>
      <c r="AG130" s="28">
        <f>HLOOKUP(VLOOKUP($A130,Sheet!$A$7:$DG$148,'TN01-04'!AG$11,0),$H$1:$T$2,2,1)</f>
        <v>2.33</v>
      </c>
      <c r="AH130" s="28">
        <f>HLOOKUP(VLOOKUP($A130,Sheet!$A$7:$DG$148,'TN01-04'!AH$11,0),$H$1:$T$2,2,1)</f>
        <v>2.65</v>
      </c>
      <c r="AI130" s="28">
        <f>HLOOKUP(VLOOKUP($A130,Sheet!$A$7:$DG$148,'TN01-04'!AI$11,0),$H$1:$T$2,2,1)</f>
        <v>2.65</v>
      </c>
      <c r="AJ130" s="28">
        <f>HLOOKUP(VLOOKUP($A130,Sheet!$A$7:$DG$148,'TN01-04'!AJ$11,0),$H$1:$T$2,2,1)</f>
        <v>3.33</v>
      </c>
      <c r="AK130" s="33">
        <f>IF(VLOOKUP($A130,Sheet!$A$7:$DG$148,'TN01-04'!AK$11,0)="","",VLOOKUP($A130,Sheet!$A$7:$DG$148,'TN01-04'!AK$11,0))</f>
        <v>51</v>
      </c>
      <c r="AL130" s="36">
        <f>IF(VLOOKUP($A130,Sheet!$A$7:$DG$148,'TN01-04'!AL$11,0)="","",VLOOKUP($A130,Sheet!$A$7:$DG$148,'TN01-04'!AL$11,0))</f>
        <v>0</v>
      </c>
      <c r="AM130" s="28">
        <f>HLOOKUP(VLOOKUP($A130,Sheet!$A$7:$DG$148,'TN01-04'!AM$11,0),$H$1:$T$2,2,1)</f>
        <v>2.33</v>
      </c>
      <c r="AN130" s="28">
        <f>HLOOKUP(VLOOKUP($A130,Sheet!$A$7:$DG$148,'TN01-04'!AN$11,0),$H$1:$T$2,2,1)</f>
        <v>2.65</v>
      </c>
      <c r="AO130" s="28">
        <f>HLOOKUP(VLOOKUP($A130,Sheet!$A$7:$DG$148,'TN01-04'!AO$11,0),$H$1:$T$2,2,1)</f>
        <v>0</v>
      </c>
      <c r="AP130" s="28">
        <f>HLOOKUP(VLOOKUP($A130,Sheet!$A$7:$DG$148,'TN01-04'!AP$11,0),$H$1:$T$2,2,1)</f>
        <v>0</v>
      </c>
      <c r="AQ130" s="28">
        <f>HLOOKUP(VLOOKUP($A130,Sheet!$A$7:$DG$148,'TN01-04'!AQ$11,0),$H$1:$T$2,2,1)</f>
        <v>2.65</v>
      </c>
      <c r="AR130" s="28">
        <f>HLOOKUP(VLOOKUP($A130,Sheet!$A$7:$DG$148,'TN01-04'!AR$11,0),$H$1:$T$2,2,1)</f>
        <v>0</v>
      </c>
      <c r="AS130" s="28">
        <f>HLOOKUP(VLOOKUP($A130,Sheet!$A$7:$DG$148,'TN01-04'!AS$11,0),$H$1:$T$2,2,1)</f>
        <v>0</v>
      </c>
      <c r="AT130" s="28">
        <f>HLOOKUP(VLOOKUP($A130,Sheet!$A$7:$DG$148,'TN01-04'!AT$11,0),$H$1:$T$2,2,1)</f>
        <v>0</v>
      </c>
      <c r="AU130" s="28">
        <f>HLOOKUP(VLOOKUP($A130,Sheet!$A$7:$DG$148,'TN01-04'!AU$11,0),$H$1:$T$2,2,1)</f>
        <v>0</v>
      </c>
      <c r="AV130" s="28">
        <f>HLOOKUP(VLOOKUP($A130,Sheet!$A$7:$DG$148,'TN01-04'!AV$11,0),$H$1:$T$2,2,1)</f>
        <v>0</v>
      </c>
      <c r="AW130" s="28">
        <f>HLOOKUP(VLOOKUP($A130,Sheet!$A$7:$DG$148,'TN01-04'!AW$11,0),$H$1:$T$2,2,1)</f>
        <v>1.65</v>
      </c>
      <c r="AX130" s="28">
        <f>HLOOKUP(VLOOKUP($A130,Sheet!$A$7:$DG$148,'TN01-04'!AX$11,0),$H$1:$T$2,2,1)</f>
        <v>0</v>
      </c>
      <c r="AY130" s="28">
        <f>HLOOKUP(VLOOKUP($A130,Sheet!$A$7:$DG$148,'TN01-04'!AY$11,0),$H$1:$T$2,2,1)</f>
        <v>0</v>
      </c>
      <c r="AZ130" s="28">
        <f>HLOOKUP(VLOOKUP($A130,Sheet!$A$7:$DG$148,'TN01-04'!AZ$11,0),$H$1:$T$2,2,1)</f>
        <v>0</v>
      </c>
      <c r="BA130" s="28">
        <f>HLOOKUP(VLOOKUP($A130,Sheet!$A$7:$DG$148,'TN01-04'!BA$11,0),$H$1:$T$2,2,1)</f>
        <v>2.33</v>
      </c>
      <c r="BB130" s="33">
        <f>IF(VLOOKUP($A130,Sheet!$A$7:$DG$148,'TN01-04'!BB$11,0)="","",VLOOKUP($A130,Sheet!$A$7:$DG$148,'TN01-04'!BB$11,0))</f>
        <v>5</v>
      </c>
      <c r="BC130" s="36">
        <f>IF(VLOOKUP($A130,Sheet!$A$7:$DG$148,'TN01-04'!BC$11,0)="","",VLOOKUP($A130,Sheet!$A$7:$DG$148,'TN01-04'!BC$11,0))</f>
        <v>0</v>
      </c>
      <c r="BD130" s="28">
        <f>HLOOKUP(VLOOKUP($A130,Sheet!$A$7:$DG$148,'TN01-04'!BD$11,0),$H$1:$T$2,2,1)</f>
        <v>2</v>
      </c>
      <c r="BE130" s="28">
        <f>HLOOKUP(VLOOKUP($A130,Sheet!$A$7:$DG$148,'TN01-04'!BE$11,0),$H$1:$T$2,2,1)</f>
        <v>1</v>
      </c>
      <c r="BF130" s="28">
        <f>HLOOKUP(VLOOKUP($A130,Sheet!$A$7:$DG$148,'TN01-04'!BF$11,0),$H$1:$T$2,2,1)</f>
        <v>3</v>
      </c>
      <c r="BG130" s="28">
        <f>HLOOKUP(VLOOKUP($A130,Sheet!$A$7:$DG$148,'TN01-04'!BG$11,0),$H$1:$T$2,2,1)</f>
        <v>2.33</v>
      </c>
      <c r="BH130" s="28">
        <f>HLOOKUP(VLOOKUP($A130,Sheet!$A$7:$DG$148,'TN01-04'!BH$11,0),$H$1:$T$2,2,1)</f>
        <v>2</v>
      </c>
      <c r="BI130" s="28">
        <f>HLOOKUP(VLOOKUP($A130,Sheet!$A$7:$DG$148,'TN01-04'!BI$11,0),$H$1:$T$2,2,1)</f>
        <v>2.65</v>
      </c>
      <c r="BJ130" s="28">
        <f>HLOOKUP(VLOOKUP($A130,Sheet!$A$7:$DG$148,'TN01-04'!BJ$11,0),$H$1:$T$2,2,1)</f>
        <v>3.33</v>
      </c>
      <c r="BK130" s="28">
        <f>HLOOKUP(VLOOKUP($A130,Sheet!$A$7:$DG$148,'TN01-04'!BK$11,0),$H$1:$T$2,2,1)</f>
        <v>2</v>
      </c>
      <c r="BL130" s="28">
        <f>HLOOKUP(VLOOKUP($A130,Sheet!$A$7:$DG$148,'TN01-04'!BL$11,0),$H$1:$T$2,2,1)</f>
        <v>2</v>
      </c>
      <c r="BM130" s="28">
        <f>HLOOKUP(VLOOKUP($A130,Sheet!$A$7:$DG$148,'TN01-04'!BM$11,0),$H$1:$T$2,2,1)</f>
        <v>1.65</v>
      </c>
      <c r="BN130" s="28">
        <f>HLOOKUP(VLOOKUP($A130,Sheet!$A$7:$DG$148,'TN01-04'!BN$11,0),$H$1:$T$2,2,1)</f>
        <v>2.65</v>
      </c>
      <c r="BO130" s="28">
        <f>HLOOKUP(VLOOKUP($A130,Sheet!$A$7:$DG$148,'TN01-04'!BO$11,0),$H$1:$T$2,2,1)</f>
        <v>2.65</v>
      </c>
      <c r="BP130" s="28">
        <f>HLOOKUP(VLOOKUP($A130,Sheet!$A$7:$DG$148,'TN01-04'!BP$11,0),$H$1:$T$2,2,1)</f>
        <v>2.65</v>
      </c>
      <c r="BQ130" s="28">
        <f>HLOOKUP(VLOOKUP($A130,Sheet!$A$7:$DG$148,'TN01-04'!BQ$11,0),$H$1:$T$2,2,1)</f>
        <v>0</v>
      </c>
      <c r="BR130" s="28">
        <f>HLOOKUP(VLOOKUP($A130,Sheet!$A$7:$DG$148,'TN01-04'!BR$11,0),$H$1:$T$2,2,1)</f>
        <v>2</v>
      </c>
      <c r="BS130" s="28">
        <f>HLOOKUP(VLOOKUP($A130,Sheet!$A$7:$DG$148,'TN01-04'!BS$11,0),$H$1:$T$2,2,1)</f>
        <v>1.65</v>
      </c>
      <c r="BT130" s="28">
        <f>HLOOKUP(VLOOKUP($A130,Sheet!$A$7:$DG$148,'TN01-04'!BT$11,0),$H$1:$T$2,2,1)</f>
        <v>2.65</v>
      </c>
      <c r="BU130" s="28">
        <f>HLOOKUP(VLOOKUP($A130,Sheet!$A$7:$DG$148,'TN01-04'!BU$11,0),$H$1:$T$2,2,1)</f>
        <v>2.33</v>
      </c>
      <c r="BV130" s="28">
        <f>HLOOKUP(VLOOKUP($A130,Sheet!$A$7:$DG$148,'TN01-04'!BV$11,0),$H$1:$T$2,2,1)</f>
        <v>3</v>
      </c>
      <c r="BW130" s="28">
        <f>HLOOKUP(VLOOKUP($A130,Sheet!$A$7:$DG$148,'TN01-04'!BW$11,0),$H$1:$T$2,2,1)</f>
        <v>2</v>
      </c>
      <c r="BX130" s="33">
        <f>IF(VLOOKUP($A130,Sheet!$A$7:$DG$148,'TN01-04'!BX$11,0)="","",VLOOKUP($A130,Sheet!$A$7:$DG$148,'TN01-04'!BX$11,0))</f>
        <v>50</v>
      </c>
      <c r="BY130" s="36">
        <f>IF(VLOOKUP($A130,Sheet!$A$7:$DG$148,'TN01-04'!BY$11,0)="","",VLOOKUP($A130,Sheet!$A$7:$DG$148,'TN01-04'!BY$11,0))</f>
        <v>0</v>
      </c>
      <c r="BZ130" s="28">
        <f>HLOOKUP(VLOOKUP($A130,Sheet!$A$7:$DG$148,'TN01-04'!BZ$11,0),$H$1:$T$2,2,1)</f>
        <v>0</v>
      </c>
      <c r="CA130" s="28">
        <f>HLOOKUP(VLOOKUP($A130,Sheet!$A$7:$DG$148,'TN01-04'!CA$11,0),$H$1:$T$2,2,1)</f>
        <v>3.33</v>
      </c>
      <c r="CB130" s="28">
        <f>HLOOKUP(VLOOKUP($A130,Sheet!$A$7:$DG$148,'TN01-04'!CB$11,0),$H$1:$T$2,2,1)</f>
        <v>3.65</v>
      </c>
      <c r="CC130" s="28">
        <f>HLOOKUP(VLOOKUP($A130,Sheet!$A$7:$DG$148,'TN01-04'!CC$11,0),$H$1:$T$2,2,1)</f>
        <v>0</v>
      </c>
      <c r="CD130" s="28">
        <f>HLOOKUP(VLOOKUP($A130,Sheet!$A$7:$DG$148,'TN01-04'!CD$11,0),$H$1:$T$2,2,1)</f>
        <v>3</v>
      </c>
      <c r="CE130" s="28">
        <f>HLOOKUP(VLOOKUP($A130,Sheet!$A$7:$DG$148,'TN01-04'!CE$11,0),$H$1:$T$2,2,1)</f>
        <v>3.33</v>
      </c>
      <c r="CF130" s="28">
        <f>HLOOKUP(VLOOKUP($A130,Sheet!$A$7:$DG$148,'TN01-04'!CF$11,0),$H$1:$T$2,2,1)</f>
        <v>4</v>
      </c>
      <c r="CG130" s="28">
        <f>HLOOKUP(VLOOKUP($A130,Sheet!$A$7:$DG$148,'TN01-04'!CG$11,0),$H$1:$T$2,2,1)</f>
        <v>2.33</v>
      </c>
      <c r="CH130" s="28">
        <f>HLOOKUP(VLOOKUP($A130,Sheet!$A$7:$DG$148,'TN01-04'!CH$11,0),$H$1:$T$2,2,1)</f>
        <v>0</v>
      </c>
      <c r="CI130" s="28">
        <f>HLOOKUP(VLOOKUP($A130,Sheet!$A$7:$DG$148,'TN01-04'!CI$11,0),$H$1:$T$2,2,1)</f>
        <v>2.33</v>
      </c>
      <c r="CJ130" s="28">
        <f>HLOOKUP(VLOOKUP($A130,Sheet!$A$7:$DG$148,'TN01-04'!CJ$11,0),$H$1:$T$2,2,1)</f>
        <v>0</v>
      </c>
      <c r="CK130" s="28">
        <f>HLOOKUP(VLOOKUP($A130,Sheet!$A$7:$DG$148,'TN01-04'!CK$11,0),$H$1:$T$2,2,1)</f>
        <v>0</v>
      </c>
      <c r="CL130" s="28">
        <f>HLOOKUP(VLOOKUP($A130,Sheet!$A$7:$DG$148,'TN01-04'!CL$11,0),$H$1:$T$2,2,1)</f>
        <v>0</v>
      </c>
      <c r="CM130" s="28">
        <f>HLOOKUP(VLOOKUP($A130,Sheet!$A$7:$DG$148,'TN01-04'!CM$11,0),$H$1:$T$2,2,1)</f>
        <v>0</v>
      </c>
      <c r="CN130" s="28">
        <f>HLOOKUP(VLOOKUP($A130,Sheet!$A$7:$DG$148,'TN01-04'!CN$11,0),$H$1:$T$2,2,1)</f>
        <v>1.65</v>
      </c>
      <c r="CO130" s="28">
        <f>HLOOKUP(VLOOKUP($A130,Sheet!$A$7:$DG$148,'TN01-04'!CO$11,0),$H$1:$T$2,2,1)</f>
        <v>3.33</v>
      </c>
      <c r="CP130" s="28">
        <f>HLOOKUP(VLOOKUP($A130,Sheet!$A$7:$DG$148,'TN01-04'!CP$11,0),$H$1:$T$2,2,1)</f>
        <v>3.65</v>
      </c>
      <c r="CQ130" s="28">
        <f>HLOOKUP(VLOOKUP($A130,Sheet!$A$7:$DG$148,'TN01-04'!CQ$11,0),$H$1:$T$2,2,1)</f>
        <v>3.65</v>
      </c>
      <c r="CR130" s="28">
        <f>HLOOKUP(VLOOKUP($A130,Sheet!$A$7:$DG$148,'TN01-04'!CR$11,0),$H$1:$T$2,2,1)</f>
        <v>3</v>
      </c>
      <c r="CS130" s="33">
        <f>IF(VLOOKUP($A130,Sheet!$A$7:$DG$148,'TN01-04'!CS$11,0)="","",VLOOKUP($A130,Sheet!$A$7:$DG$148,'TN01-04'!CS$11,0))</f>
        <v>27</v>
      </c>
      <c r="CT130" s="36">
        <f>IF(VLOOKUP($A130,Sheet!$A$7:$DG$148,'TN01-04'!CT$11,0)="","",VLOOKUP($A130,Sheet!$A$7:$DG$148,'TN01-04'!CT$11,0))</f>
        <v>0</v>
      </c>
      <c r="CU130" s="38">
        <f t="shared" si="11"/>
        <v>128</v>
      </c>
      <c r="CV130" s="38">
        <f t="shared" si="11"/>
        <v>0</v>
      </c>
      <c r="CW130" s="38">
        <f t="shared" si="12"/>
        <v>0</v>
      </c>
      <c r="CX130" s="38">
        <f t="shared" si="13"/>
        <v>128</v>
      </c>
      <c r="CY130" s="38">
        <f t="shared" si="14"/>
        <v>2.7</v>
      </c>
      <c r="CZ130" s="38"/>
      <c r="DA130" s="28">
        <f>HLOOKUP(VLOOKUP($A130,Sheet!$A$7:$DG$148,'TN01-04'!DA$11,0),$H$1:$T$2,2,1)</f>
        <v>0</v>
      </c>
      <c r="DB130" s="28">
        <f>HLOOKUP(VLOOKUP($A130,Sheet!$A$7:$DG$148,'TN01-04'!DB$11,0),$H$1:$T$2,2,1)</f>
        <v>0</v>
      </c>
      <c r="DC130" s="28">
        <f>HLOOKUP(VLOOKUP($A130,Sheet!$A$7:$DG$148,'TN01-04'!DC$11,0),$H$1:$T$2,2,1)</f>
        <v>3.33</v>
      </c>
      <c r="DD130" s="28">
        <f>HLOOKUP(VLOOKUP($A130,Sheet!$A$7:$DG$148,'TN01-04'!DD$11,0),$H$1:$T$2,2,1)</f>
        <v>0</v>
      </c>
      <c r="DE130" s="38"/>
      <c r="DF130" s="38">
        <f t="shared" si="15"/>
        <v>3.33</v>
      </c>
      <c r="DG130" s="38"/>
      <c r="DH130" s="33">
        <f>IF(VLOOKUP($A130,Sheet!$A$7:$DG$148,'TN01-04'!DH$11,0)="","",VLOOKUP($A130,Sheet!$A$7:$DG$148,'TN01-04'!DH$11,0))</f>
        <v>5</v>
      </c>
      <c r="DI130" s="36">
        <f>IF(VLOOKUP($A130,Sheet!$A$7:$DG$148,'TN01-04'!DI$11,0)="","",VLOOKUP($A130,Sheet!$A$7:$DG$148,'TN01-04'!DI$11,0))</f>
        <v>0</v>
      </c>
      <c r="DJ130" s="38">
        <f t="shared" si="16"/>
        <v>133</v>
      </c>
      <c r="DK130" s="38">
        <f t="shared" si="17"/>
        <v>0</v>
      </c>
      <c r="DL130" s="38">
        <f t="shared" si="18"/>
        <v>2.73</v>
      </c>
      <c r="DM130" s="38"/>
      <c r="DN130" s="33">
        <f>IF(VLOOKUP($A130,Sheet!$A$7:$DG$148,'TN01-04'!DN$11,0)="","",VLOOKUP($A130,Sheet!$A$7:$DG$148,'TN01-04'!DN$11,0))</f>
        <v>138</v>
      </c>
      <c r="DO130" s="36">
        <f>IF(VLOOKUP($A130,Sheet!$A$7:$DG$148,'TN01-04'!DO$11,0)="","",VLOOKUP($A130,Sheet!$A$7:$DG$148,'TN01-04'!DO$11,0))</f>
        <v>0</v>
      </c>
      <c r="DP130" s="28">
        <f>IF(VLOOKUP($A130,Sheet!$A$7:$DG$148,'TN01-04'!DP$11,0)="","",VLOOKUP($A130,Sheet!$A$7:$DG$148,'TN01-04'!DP$11,0))</f>
        <v>137</v>
      </c>
      <c r="DQ130" s="28">
        <f>IF(VLOOKUP($A130,Sheet!$A$7:$DG$148,'TN01-04'!DQ$11,0)="","",VLOOKUP($A130,Sheet!$A$7:$DG$148,'TN01-04'!DQ$11,0))</f>
        <v>138</v>
      </c>
      <c r="DR130" s="28">
        <f>IF(VLOOKUP($A130,Sheet!$A$7:$DG$148,'TN01-04'!DR$11,0)="","",VLOOKUP($A130,Sheet!$A$7:$DG$148,'TN01-04'!DR$11,0))</f>
        <v>6.79</v>
      </c>
      <c r="DS130" s="28">
        <f>IF(VLOOKUP($A130,Sheet!$A$7:$DG$148,'TN01-04'!DS$11,0)="","",VLOOKUP($A130,Sheet!$A$7:$DG$148,'TN01-04'!DS$11,0))</f>
        <v>2.73</v>
      </c>
      <c r="DT130" s="28" t="str">
        <f>IF(VLOOKUP($A130,Sheet!$A$7:$DG$148,'TN01-04'!DT$11,0)="","",VLOOKUP($A130,Sheet!$A$7:$DG$148,'TN01-04'!DT$11,0))</f>
        <v/>
      </c>
      <c r="DU130" s="42">
        <f t="shared" si="19"/>
        <v>0</v>
      </c>
    </row>
    <row r="131" spans="1:125" ht="15.95" customHeight="1" x14ac:dyDescent="0.2">
      <c r="A131" s="25">
        <v>2220727402</v>
      </c>
      <c r="B131" s="26" t="s">
        <v>6</v>
      </c>
      <c r="C131" s="26" t="s">
        <v>104</v>
      </c>
      <c r="D131" s="26" t="s">
        <v>180</v>
      </c>
      <c r="E131" s="27">
        <v>35942</v>
      </c>
      <c r="F131" s="26" t="s">
        <v>209</v>
      </c>
      <c r="G131" s="26" t="s">
        <v>212</v>
      </c>
      <c r="H131" s="28">
        <f>HLOOKUP(VLOOKUP($A131,Sheet!$A$7:$DG$148,'TN01-04'!H$11,0),$H$1:$T$2,2,1)</f>
        <v>3.65</v>
      </c>
      <c r="I131" s="28">
        <f>HLOOKUP(VLOOKUP($A131,Sheet!$A$7:$DG$148,'TN01-04'!I$11,0),$H$1:$T$2,2,1)</f>
        <v>3</v>
      </c>
      <c r="J131" s="28">
        <f>HLOOKUP(VLOOKUP($A131,Sheet!$A$7:$DG$148,'TN01-04'!J$11,0),$H$1:$T$2,2,1)</f>
        <v>3.65</v>
      </c>
      <c r="K131" s="28">
        <f>HLOOKUP(VLOOKUP($A131,Sheet!$A$7:$DG$148,'TN01-04'!K$11,0),$H$1:$T$2,2,1)</f>
        <v>2.65</v>
      </c>
      <c r="L131" s="28">
        <f>HLOOKUP(VLOOKUP($A131,Sheet!$A$7:$DG$148,'TN01-04'!L$11,0),$H$1:$T$2,2,1)</f>
        <v>2.65</v>
      </c>
      <c r="M131" s="28">
        <f>HLOOKUP(VLOOKUP($A131,Sheet!$A$7:$DG$148,'TN01-04'!M$11,0),$H$1:$T$2,2,1)</f>
        <v>2.65</v>
      </c>
      <c r="N131" s="28">
        <f>HLOOKUP(VLOOKUP($A131,Sheet!$A$7:$DG$148,'TN01-04'!N$11,0),$H$1:$T$2,2,1)</f>
        <v>1.65</v>
      </c>
      <c r="O131" s="28">
        <f>HLOOKUP(VLOOKUP($A131,Sheet!$A$7:$DG$148,'TN01-04'!O$11,0),$H$1:$T$2,2,1)</f>
        <v>0</v>
      </c>
      <c r="P131" s="28">
        <f>HLOOKUP(VLOOKUP($A131,Sheet!$A$7:$DG$148,'TN01-04'!P$11,0),$H$1:$T$2,2,1)</f>
        <v>2.33</v>
      </c>
      <c r="Q131" s="28">
        <f>HLOOKUP(VLOOKUP($A131,Sheet!$A$7:$DG$148,'TN01-04'!Q$11,0),$H$1:$T$2,2,1)</f>
        <v>0</v>
      </c>
      <c r="R131" s="28">
        <f>HLOOKUP(VLOOKUP($A131,Sheet!$A$7:$DG$148,'TN01-04'!R$11,0),$H$1:$T$2,2,1)</f>
        <v>0</v>
      </c>
      <c r="S131" s="28">
        <f>HLOOKUP(VLOOKUP($A131,Sheet!$A$7:$DG$148,'TN01-04'!S$11,0),$H$1:$T$2,2,1)</f>
        <v>0</v>
      </c>
      <c r="T131" s="28">
        <f>HLOOKUP(VLOOKUP($A131,Sheet!$A$7:$DG$148,'TN01-04'!T$11,0),$H$1:$T$2,2,1)</f>
        <v>3.65</v>
      </c>
      <c r="U131" s="28">
        <f>HLOOKUP(VLOOKUP($A131,Sheet!$A$7:$DG$148,'TN01-04'!U$11,0),$H$1:$T$2,2,1)</f>
        <v>3.33</v>
      </c>
      <c r="V131" s="28">
        <f>HLOOKUP(VLOOKUP($A131,Sheet!$A$7:$DG$148,'TN01-04'!V$11,0),$H$1:$T$2,2,1)</f>
        <v>0</v>
      </c>
      <c r="W131" s="28">
        <f>HLOOKUP(VLOOKUP($A131,Sheet!$A$7:$DG$148,'TN01-04'!W$11,0),$H$1:$T$2,2,1)</f>
        <v>4</v>
      </c>
      <c r="X131" s="28">
        <f>HLOOKUP(VLOOKUP($A131,Sheet!$A$7:$DG$148,'TN01-04'!X$11,0),$H$1:$T$2,2,1)</f>
        <v>4</v>
      </c>
      <c r="Y131" s="28">
        <f>HLOOKUP(VLOOKUP($A131,Sheet!$A$7:$DG$148,'TN01-04'!Y$11,0),$H$1:$T$2,2,1)</f>
        <v>3.65</v>
      </c>
      <c r="Z131" s="28">
        <f>HLOOKUP(VLOOKUP($A131,Sheet!$A$7:$DG$148,'TN01-04'!Z$11,0),$H$1:$T$2,2,1)</f>
        <v>2.65</v>
      </c>
      <c r="AA131" s="28">
        <f>HLOOKUP(VLOOKUP($A131,Sheet!$A$7:$DG$148,'TN01-04'!AA$11,0),$H$1:$T$2,2,1)</f>
        <v>3</v>
      </c>
      <c r="AB131" s="28">
        <f>HLOOKUP(VLOOKUP($A131,Sheet!$A$7:$DG$148,'TN01-04'!AB$11,0),$H$1:$T$2,2,1)</f>
        <v>1.65</v>
      </c>
      <c r="AC131" s="28">
        <f>HLOOKUP(VLOOKUP($A131,Sheet!$A$7:$DG$148,'TN01-04'!AC$11,0),$H$1:$T$2,2,1)</f>
        <v>2.65</v>
      </c>
      <c r="AD131" s="28">
        <f>HLOOKUP(VLOOKUP($A131,Sheet!$A$7:$DG$148,'TN01-04'!AD$11,0),$H$1:$T$2,2,1)</f>
        <v>3</v>
      </c>
      <c r="AE131" s="28">
        <f>HLOOKUP(VLOOKUP($A131,Sheet!$A$7:$DG$148,'TN01-04'!AE$11,0),$H$1:$T$2,2,1)</f>
        <v>1.65</v>
      </c>
      <c r="AF131" s="28">
        <f>HLOOKUP(VLOOKUP($A131,Sheet!$A$7:$DG$148,'TN01-04'!AF$11,0),$H$1:$T$2,2,1)</f>
        <v>2</v>
      </c>
      <c r="AG131" s="28">
        <f>HLOOKUP(VLOOKUP($A131,Sheet!$A$7:$DG$148,'TN01-04'!AG$11,0),$H$1:$T$2,2,1)</f>
        <v>1.65</v>
      </c>
      <c r="AH131" s="28">
        <f>HLOOKUP(VLOOKUP($A131,Sheet!$A$7:$DG$148,'TN01-04'!AH$11,0),$H$1:$T$2,2,1)</f>
        <v>2</v>
      </c>
      <c r="AI131" s="28">
        <f>HLOOKUP(VLOOKUP($A131,Sheet!$A$7:$DG$148,'TN01-04'!AI$11,0),$H$1:$T$2,2,1)</f>
        <v>1</v>
      </c>
      <c r="AJ131" s="28">
        <f>HLOOKUP(VLOOKUP($A131,Sheet!$A$7:$DG$148,'TN01-04'!AJ$11,0),$H$1:$T$2,2,1)</f>
        <v>1.65</v>
      </c>
      <c r="AK131" s="33">
        <f>IF(VLOOKUP($A131,Sheet!$A$7:$DG$148,'TN01-04'!AK$11,0)="","",VLOOKUP($A131,Sheet!$A$7:$DG$148,'TN01-04'!AK$11,0))</f>
        <v>51</v>
      </c>
      <c r="AL131" s="36">
        <f>IF(VLOOKUP($A131,Sheet!$A$7:$DG$148,'TN01-04'!AL$11,0)="","",VLOOKUP($A131,Sheet!$A$7:$DG$148,'TN01-04'!AL$11,0))</f>
        <v>0</v>
      </c>
      <c r="AM131" s="28">
        <f>HLOOKUP(VLOOKUP($A131,Sheet!$A$7:$DG$148,'TN01-04'!AM$11,0),$H$1:$T$2,2,1)</f>
        <v>1.65</v>
      </c>
      <c r="AN131" s="28">
        <f>HLOOKUP(VLOOKUP($A131,Sheet!$A$7:$DG$148,'TN01-04'!AN$11,0),$H$1:$T$2,2,1)</f>
        <v>3</v>
      </c>
      <c r="AO131" s="28">
        <f>HLOOKUP(VLOOKUP($A131,Sheet!$A$7:$DG$148,'TN01-04'!AO$11,0),$H$1:$T$2,2,1)</f>
        <v>4</v>
      </c>
      <c r="AP131" s="28">
        <f>HLOOKUP(VLOOKUP($A131,Sheet!$A$7:$DG$148,'TN01-04'!AP$11,0),$H$1:$T$2,2,1)</f>
        <v>0</v>
      </c>
      <c r="AQ131" s="28">
        <f>HLOOKUP(VLOOKUP($A131,Sheet!$A$7:$DG$148,'TN01-04'!AQ$11,0),$H$1:$T$2,2,1)</f>
        <v>0</v>
      </c>
      <c r="AR131" s="28">
        <f>HLOOKUP(VLOOKUP($A131,Sheet!$A$7:$DG$148,'TN01-04'!AR$11,0),$H$1:$T$2,2,1)</f>
        <v>0</v>
      </c>
      <c r="AS131" s="28">
        <f>HLOOKUP(VLOOKUP($A131,Sheet!$A$7:$DG$148,'TN01-04'!AS$11,0),$H$1:$T$2,2,1)</f>
        <v>0</v>
      </c>
      <c r="AT131" s="28">
        <f>HLOOKUP(VLOOKUP($A131,Sheet!$A$7:$DG$148,'TN01-04'!AT$11,0),$H$1:$T$2,2,1)</f>
        <v>0</v>
      </c>
      <c r="AU131" s="28">
        <f>HLOOKUP(VLOOKUP($A131,Sheet!$A$7:$DG$148,'TN01-04'!AU$11,0),$H$1:$T$2,2,1)</f>
        <v>3.65</v>
      </c>
      <c r="AV131" s="28">
        <f>HLOOKUP(VLOOKUP($A131,Sheet!$A$7:$DG$148,'TN01-04'!AV$11,0),$H$1:$T$2,2,1)</f>
        <v>0</v>
      </c>
      <c r="AW131" s="28">
        <f>HLOOKUP(VLOOKUP($A131,Sheet!$A$7:$DG$148,'TN01-04'!AW$11,0),$H$1:$T$2,2,1)</f>
        <v>0</v>
      </c>
      <c r="AX131" s="28">
        <f>HLOOKUP(VLOOKUP($A131,Sheet!$A$7:$DG$148,'TN01-04'!AX$11,0),$H$1:$T$2,2,1)</f>
        <v>0</v>
      </c>
      <c r="AY131" s="28">
        <f>HLOOKUP(VLOOKUP($A131,Sheet!$A$7:$DG$148,'TN01-04'!AY$11,0),$H$1:$T$2,2,1)</f>
        <v>0</v>
      </c>
      <c r="AZ131" s="28">
        <f>HLOOKUP(VLOOKUP($A131,Sheet!$A$7:$DG$148,'TN01-04'!AZ$11,0),$H$1:$T$2,2,1)</f>
        <v>0</v>
      </c>
      <c r="BA131" s="28">
        <f>HLOOKUP(VLOOKUP($A131,Sheet!$A$7:$DG$148,'TN01-04'!BA$11,0),$H$1:$T$2,2,1)</f>
        <v>2.65</v>
      </c>
      <c r="BB131" s="33">
        <f>IF(VLOOKUP($A131,Sheet!$A$7:$DG$148,'TN01-04'!BB$11,0)="","",VLOOKUP($A131,Sheet!$A$7:$DG$148,'TN01-04'!BB$11,0))</f>
        <v>5</v>
      </c>
      <c r="BC131" s="36">
        <f>IF(VLOOKUP($A131,Sheet!$A$7:$DG$148,'TN01-04'!BC$11,0)="","",VLOOKUP($A131,Sheet!$A$7:$DG$148,'TN01-04'!BC$11,0))</f>
        <v>0</v>
      </c>
      <c r="BD131" s="28">
        <f>HLOOKUP(VLOOKUP($A131,Sheet!$A$7:$DG$148,'TN01-04'!BD$11,0),$H$1:$T$2,2,1)</f>
        <v>2</v>
      </c>
      <c r="BE131" s="28">
        <f>HLOOKUP(VLOOKUP($A131,Sheet!$A$7:$DG$148,'TN01-04'!BE$11,0),$H$1:$T$2,2,1)</f>
        <v>1</v>
      </c>
      <c r="BF131" s="28">
        <f>HLOOKUP(VLOOKUP($A131,Sheet!$A$7:$DG$148,'TN01-04'!BF$11,0),$H$1:$T$2,2,1)</f>
        <v>1.65</v>
      </c>
      <c r="BG131" s="28">
        <f>HLOOKUP(VLOOKUP($A131,Sheet!$A$7:$DG$148,'TN01-04'!BG$11,0),$H$1:$T$2,2,1)</f>
        <v>2.33</v>
      </c>
      <c r="BH131" s="28">
        <f>HLOOKUP(VLOOKUP($A131,Sheet!$A$7:$DG$148,'TN01-04'!BH$11,0),$H$1:$T$2,2,1)</f>
        <v>1.65</v>
      </c>
      <c r="BI131" s="28">
        <f>HLOOKUP(VLOOKUP($A131,Sheet!$A$7:$DG$148,'TN01-04'!BI$11,0),$H$1:$T$2,2,1)</f>
        <v>1.65</v>
      </c>
      <c r="BJ131" s="28">
        <f>HLOOKUP(VLOOKUP($A131,Sheet!$A$7:$DG$148,'TN01-04'!BJ$11,0),$H$1:$T$2,2,1)</f>
        <v>3.33</v>
      </c>
      <c r="BK131" s="28">
        <f>HLOOKUP(VLOOKUP($A131,Sheet!$A$7:$DG$148,'TN01-04'!BK$11,0),$H$1:$T$2,2,1)</f>
        <v>2.33</v>
      </c>
      <c r="BL131" s="28">
        <f>HLOOKUP(VLOOKUP($A131,Sheet!$A$7:$DG$148,'TN01-04'!BL$11,0),$H$1:$T$2,2,1)</f>
        <v>1</v>
      </c>
      <c r="BM131" s="28">
        <f>HLOOKUP(VLOOKUP($A131,Sheet!$A$7:$DG$148,'TN01-04'!BM$11,0),$H$1:$T$2,2,1)</f>
        <v>1.65</v>
      </c>
      <c r="BN131" s="28">
        <f>HLOOKUP(VLOOKUP($A131,Sheet!$A$7:$DG$148,'TN01-04'!BN$11,0),$H$1:$T$2,2,1)</f>
        <v>2.33</v>
      </c>
      <c r="BO131" s="28">
        <f>HLOOKUP(VLOOKUP($A131,Sheet!$A$7:$DG$148,'TN01-04'!BO$11,0),$H$1:$T$2,2,1)</f>
        <v>2.33</v>
      </c>
      <c r="BP131" s="28">
        <f>HLOOKUP(VLOOKUP($A131,Sheet!$A$7:$DG$148,'TN01-04'!BP$11,0),$H$1:$T$2,2,1)</f>
        <v>3</v>
      </c>
      <c r="BQ131" s="28">
        <f>HLOOKUP(VLOOKUP($A131,Sheet!$A$7:$DG$148,'TN01-04'!BQ$11,0),$H$1:$T$2,2,1)</f>
        <v>0</v>
      </c>
      <c r="BR131" s="28">
        <f>HLOOKUP(VLOOKUP($A131,Sheet!$A$7:$DG$148,'TN01-04'!BR$11,0),$H$1:$T$2,2,1)</f>
        <v>2.33</v>
      </c>
      <c r="BS131" s="28">
        <f>HLOOKUP(VLOOKUP($A131,Sheet!$A$7:$DG$148,'TN01-04'!BS$11,0),$H$1:$T$2,2,1)</f>
        <v>1.65</v>
      </c>
      <c r="BT131" s="28">
        <f>HLOOKUP(VLOOKUP($A131,Sheet!$A$7:$DG$148,'TN01-04'!BT$11,0),$H$1:$T$2,2,1)</f>
        <v>3</v>
      </c>
      <c r="BU131" s="28">
        <f>HLOOKUP(VLOOKUP($A131,Sheet!$A$7:$DG$148,'TN01-04'!BU$11,0),$H$1:$T$2,2,1)</f>
        <v>2</v>
      </c>
      <c r="BV131" s="28">
        <f>HLOOKUP(VLOOKUP($A131,Sheet!$A$7:$DG$148,'TN01-04'!BV$11,0),$H$1:$T$2,2,1)</f>
        <v>2.33</v>
      </c>
      <c r="BW131" s="28">
        <f>HLOOKUP(VLOOKUP($A131,Sheet!$A$7:$DG$148,'TN01-04'!BW$11,0),$H$1:$T$2,2,1)</f>
        <v>3.33</v>
      </c>
      <c r="BX131" s="33">
        <f>IF(VLOOKUP($A131,Sheet!$A$7:$DG$148,'TN01-04'!BX$11,0)="","",VLOOKUP($A131,Sheet!$A$7:$DG$148,'TN01-04'!BX$11,0))</f>
        <v>50</v>
      </c>
      <c r="BY131" s="36">
        <f>IF(VLOOKUP($A131,Sheet!$A$7:$DG$148,'TN01-04'!BY$11,0)="","",VLOOKUP($A131,Sheet!$A$7:$DG$148,'TN01-04'!BY$11,0))</f>
        <v>0</v>
      </c>
      <c r="BZ131" s="28">
        <f>HLOOKUP(VLOOKUP($A131,Sheet!$A$7:$DG$148,'TN01-04'!BZ$11,0),$H$1:$T$2,2,1)</f>
        <v>0</v>
      </c>
      <c r="CA131" s="28">
        <f>HLOOKUP(VLOOKUP($A131,Sheet!$A$7:$DG$148,'TN01-04'!CA$11,0),$H$1:$T$2,2,1)</f>
        <v>2.65</v>
      </c>
      <c r="CB131" s="28">
        <f>HLOOKUP(VLOOKUP($A131,Sheet!$A$7:$DG$148,'TN01-04'!CB$11,0),$H$1:$T$2,2,1)</f>
        <v>2.33</v>
      </c>
      <c r="CC131" s="28">
        <f>HLOOKUP(VLOOKUP($A131,Sheet!$A$7:$DG$148,'TN01-04'!CC$11,0),$H$1:$T$2,2,1)</f>
        <v>0</v>
      </c>
      <c r="CD131" s="28">
        <f>HLOOKUP(VLOOKUP($A131,Sheet!$A$7:$DG$148,'TN01-04'!CD$11,0),$H$1:$T$2,2,1)</f>
        <v>2.33</v>
      </c>
      <c r="CE131" s="28">
        <f>HLOOKUP(VLOOKUP($A131,Sheet!$A$7:$DG$148,'TN01-04'!CE$11,0),$H$1:$T$2,2,1)</f>
        <v>1.65</v>
      </c>
      <c r="CF131" s="28">
        <f>HLOOKUP(VLOOKUP($A131,Sheet!$A$7:$DG$148,'TN01-04'!CF$11,0),$H$1:$T$2,2,1)</f>
        <v>2.65</v>
      </c>
      <c r="CG131" s="28">
        <f>HLOOKUP(VLOOKUP($A131,Sheet!$A$7:$DG$148,'TN01-04'!CG$11,0),$H$1:$T$2,2,1)</f>
        <v>2</v>
      </c>
      <c r="CH131" s="28">
        <f>HLOOKUP(VLOOKUP($A131,Sheet!$A$7:$DG$148,'TN01-04'!CH$11,0),$H$1:$T$2,2,1)</f>
        <v>0</v>
      </c>
      <c r="CI131" s="28">
        <f>HLOOKUP(VLOOKUP($A131,Sheet!$A$7:$DG$148,'TN01-04'!CI$11,0),$H$1:$T$2,2,1)</f>
        <v>2.65</v>
      </c>
      <c r="CJ131" s="28">
        <f>HLOOKUP(VLOOKUP($A131,Sheet!$A$7:$DG$148,'TN01-04'!CJ$11,0),$H$1:$T$2,2,1)</f>
        <v>0</v>
      </c>
      <c r="CK131" s="28">
        <f>HLOOKUP(VLOOKUP($A131,Sheet!$A$7:$DG$148,'TN01-04'!CK$11,0),$H$1:$T$2,2,1)</f>
        <v>0</v>
      </c>
      <c r="CL131" s="28">
        <f>HLOOKUP(VLOOKUP($A131,Sheet!$A$7:$DG$148,'TN01-04'!CL$11,0),$H$1:$T$2,2,1)</f>
        <v>0</v>
      </c>
      <c r="CM131" s="28">
        <f>HLOOKUP(VLOOKUP($A131,Sheet!$A$7:$DG$148,'TN01-04'!CM$11,0),$H$1:$T$2,2,1)</f>
        <v>0</v>
      </c>
      <c r="CN131" s="28">
        <f>HLOOKUP(VLOOKUP($A131,Sheet!$A$7:$DG$148,'TN01-04'!CN$11,0),$H$1:$T$2,2,1)</f>
        <v>1.65</v>
      </c>
      <c r="CO131" s="28">
        <f>HLOOKUP(VLOOKUP($A131,Sheet!$A$7:$DG$148,'TN01-04'!CO$11,0),$H$1:$T$2,2,1)</f>
        <v>2</v>
      </c>
      <c r="CP131" s="28">
        <f>HLOOKUP(VLOOKUP($A131,Sheet!$A$7:$DG$148,'TN01-04'!CP$11,0),$H$1:$T$2,2,1)</f>
        <v>3</v>
      </c>
      <c r="CQ131" s="28">
        <f>HLOOKUP(VLOOKUP($A131,Sheet!$A$7:$DG$148,'TN01-04'!CQ$11,0),$H$1:$T$2,2,1)</f>
        <v>2.33</v>
      </c>
      <c r="CR131" s="28">
        <f>HLOOKUP(VLOOKUP($A131,Sheet!$A$7:$DG$148,'TN01-04'!CR$11,0),$H$1:$T$2,2,1)</f>
        <v>3</v>
      </c>
      <c r="CS131" s="33">
        <f>IF(VLOOKUP($A131,Sheet!$A$7:$DG$148,'TN01-04'!CS$11,0)="","",VLOOKUP($A131,Sheet!$A$7:$DG$148,'TN01-04'!CS$11,0))</f>
        <v>27</v>
      </c>
      <c r="CT131" s="36">
        <f>IF(VLOOKUP($A131,Sheet!$A$7:$DG$148,'TN01-04'!CT$11,0)="","",VLOOKUP($A131,Sheet!$A$7:$DG$148,'TN01-04'!CT$11,0))</f>
        <v>0</v>
      </c>
      <c r="CU131" s="38">
        <f t="shared" si="11"/>
        <v>128</v>
      </c>
      <c r="CV131" s="38">
        <f t="shared" si="11"/>
        <v>0</v>
      </c>
      <c r="CW131" s="38">
        <f t="shared" si="12"/>
        <v>0</v>
      </c>
      <c r="CX131" s="38">
        <f t="shared" si="13"/>
        <v>128</v>
      </c>
      <c r="CY131" s="38">
        <f t="shared" si="14"/>
        <v>2.34</v>
      </c>
      <c r="CZ131" s="38"/>
      <c r="DA131" s="28">
        <f>HLOOKUP(VLOOKUP($A131,Sheet!$A$7:$DG$148,'TN01-04'!DA$11,0),$H$1:$T$2,2,1)</f>
        <v>0</v>
      </c>
      <c r="DB131" s="28">
        <f>HLOOKUP(VLOOKUP($A131,Sheet!$A$7:$DG$148,'TN01-04'!DB$11,0),$H$1:$T$2,2,1)</f>
        <v>0</v>
      </c>
      <c r="DC131" s="28">
        <f>HLOOKUP(VLOOKUP($A131,Sheet!$A$7:$DG$148,'TN01-04'!DC$11,0),$H$1:$T$2,2,1)</f>
        <v>3</v>
      </c>
      <c r="DD131" s="28">
        <f>HLOOKUP(VLOOKUP($A131,Sheet!$A$7:$DG$148,'TN01-04'!DD$11,0),$H$1:$T$2,2,1)</f>
        <v>0</v>
      </c>
      <c r="DE131" s="38"/>
      <c r="DF131" s="38">
        <f t="shared" si="15"/>
        <v>3</v>
      </c>
      <c r="DG131" s="38"/>
      <c r="DH131" s="33">
        <f>IF(VLOOKUP($A131,Sheet!$A$7:$DG$148,'TN01-04'!DH$11,0)="","",VLOOKUP($A131,Sheet!$A$7:$DG$148,'TN01-04'!DH$11,0))</f>
        <v>5</v>
      </c>
      <c r="DI131" s="36">
        <f>IF(VLOOKUP($A131,Sheet!$A$7:$DG$148,'TN01-04'!DI$11,0)="","",VLOOKUP($A131,Sheet!$A$7:$DG$148,'TN01-04'!DI$11,0))</f>
        <v>0</v>
      </c>
      <c r="DJ131" s="38">
        <f t="shared" si="16"/>
        <v>133</v>
      </c>
      <c r="DK131" s="38">
        <f t="shared" si="17"/>
        <v>0</v>
      </c>
      <c r="DL131" s="38">
        <f t="shared" si="18"/>
        <v>2.37</v>
      </c>
      <c r="DM131" s="38"/>
      <c r="DN131" s="33">
        <f>IF(VLOOKUP($A131,Sheet!$A$7:$DG$148,'TN01-04'!DN$11,0)="","",VLOOKUP($A131,Sheet!$A$7:$DG$148,'TN01-04'!DN$11,0))</f>
        <v>138</v>
      </c>
      <c r="DO131" s="36">
        <f>IF(VLOOKUP($A131,Sheet!$A$7:$DG$148,'TN01-04'!DO$11,0)="","",VLOOKUP($A131,Sheet!$A$7:$DG$148,'TN01-04'!DO$11,0))</f>
        <v>0</v>
      </c>
      <c r="DP131" s="28">
        <f>IF(VLOOKUP($A131,Sheet!$A$7:$DG$148,'TN01-04'!DP$11,0)="","",VLOOKUP($A131,Sheet!$A$7:$DG$148,'TN01-04'!DP$11,0))</f>
        <v>137</v>
      </c>
      <c r="DQ131" s="28">
        <f>IF(VLOOKUP($A131,Sheet!$A$7:$DG$148,'TN01-04'!DQ$11,0)="","",VLOOKUP($A131,Sheet!$A$7:$DG$148,'TN01-04'!DQ$11,0))</f>
        <v>138</v>
      </c>
      <c r="DR131" s="28">
        <f>IF(VLOOKUP($A131,Sheet!$A$7:$DG$148,'TN01-04'!DR$11,0)="","",VLOOKUP($A131,Sheet!$A$7:$DG$148,'TN01-04'!DR$11,0))</f>
        <v>6.2</v>
      </c>
      <c r="DS131" s="28">
        <f>IF(VLOOKUP($A131,Sheet!$A$7:$DG$148,'TN01-04'!DS$11,0)="","",VLOOKUP($A131,Sheet!$A$7:$DG$148,'TN01-04'!DS$11,0))</f>
        <v>2.37</v>
      </c>
      <c r="DT131" s="28" t="str">
        <f>IF(VLOOKUP($A131,Sheet!$A$7:$DG$148,'TN01-04'!DT$11,0)="","",VLOOKUP($A131,Sheet!$A$7:$DG$148,'TN01-04'!DT$11,0))</f>
        <v/>
      </c>
      <c r="DU131" s="42">
        <f t="shared" si="19"/>
        <v>0</v>
      </c>
    </row>
    <row r="132" spans="1:125" ht="15.95" customHeight="1" x14ac:dyDescent="0.2">
      <c r="A132" s="25">
        <v>2220717058</v>
      </c>
      <c r="B132" s="26" t="s">
        <v>12</v>
      </c>
      <c r="C132" s="26" t="s">
        <v>105</v>
      </c>
      <c r="D132" s="26" t="s">
        <v>181</v>
      </c>
      <c r="E132" s="27">
        <v>36148</v>
      </c>
      <c r="F132" s="26" t="s">
        <v>209</v>
      </c>
      <c r="G132" s="26" t="s">
        <v>212</v>
      </c>
      <c r="H132" s="28">
        <f>HLOOKUP(VLOOKUP($A132,Sheet!$A$7:$DG$148,'TN01-04'!H$11,0),$H$1:$T$2,2,1)</f>
        <v>3</v>
      </c>
      <c r="I132" s="28">
        <f>HLOOKUP(VLOOKUP($A132,Sheet!$A$7:$DG$148,'TN01-04'!I$11,0),$H$1:$T$2,2,1)</f>
        <v>3.33</v>
      </c>
      <c r="J132" s="28">
        <f>HLOOKUP(VLOOKUP($A132,Sheet!$A$7:$DG$148,'TN01-04'!J$11,0),$H$1:$T$2,2,1)</f>
        <v>3</v>
      </c>
      <c r="K132" s="28">
        <f>HLOOKUP(VLOOKUP($A132,Sheet!$A$7:$DG$148,'TN01-04'!K$11,0),$H$1:$T$2,2,1)</f>
        <v>3</v>
      </c>
      <c r="L132" s="28">
        <f>HLOOKUP(VLOOKUP($A132,Sheet!$A$7:$DG$148,'TN01-04'!L$11,0),$H$1:$T$2,2,1)</f>
        <v>3</v>
      </c>
      <c r="M132" s="28">
        <f>HLOOKUP(VLOOKUP($A132,Sheet!$A$7:$DG$148,'TN01-04'!M$11,0),$H$1:$T$2,2,1)</f>
        <v>1.65</v>
      </c>
      <c r="N132" s="28">
        <f>HLOOKUP(VLOOKUP($A132,Sheet!$A$7:$DG$148,'TN01-04'!N$11,0),$H$1:$T$2,2,1)</f>
        <v>1.65</v>
      </c>
      <c r="O132" s="28">
        <f>HLOOKUP(VLOOKUP($A132,Sheet!$A$7:$DG$148,'TN01-04'!O$11,0),$H$1:$T$2,2,1)</f>
        <v>0</v>
      </c>
      <c r="P132" s="28">
        <f>HLOOKUP(VLOOKUP($A132,Sheet!$A$7:$DG$148,'TN01-04'!P$11,0),$H$1:$T$2,2,1)</f>
        <v>2.65</v>
      </c>
      <c r="Q132" s="28">
        <f>HLOOKUP(VLOOKUP($A132,Sheet!$A$7:$DG$148,'TN01-04'!Q$11,0),$H$1:$T$2,2,1)</f>
        <v>0</v>
      </c>
      <c r="R132" s="28">
        <f>HLOOKUP(VLOOKUP($A132,Sheet!$A$7:$DG$148,'TN01-04'!R$11,0),$H$1:$T$2,2,1)</f>
        <v>0</v>
      </c>
      <c r="S132" s="28">
        <f>HLOOKUP(VLOOKUP($A132,Sheet!$A$7:$DG$148,'TN01-04'!S$11,0),$H$1:$T$2,2,1)</f>
        <v>0</v>
      </c>
      <c r="T132" s="28">
        <f>HLOOKUP(VLOOKUP($A132,Sheet!$A$7:$DG$148,'TN01-04'!T$11,0),$H$1:$T$2,2,1)</f>
        <v>0</v>
      </c>
      <c r="U132" s="28">
        <f>HLOOKUP(VLOOKUP($A132,Sheet!$A$7:$DG$148,'TN01-04'!U$11,0),$H$1:$T$2,2,1)</f>
        <v>2.33</v>
      </c>
      <c r="V132" s="28">
        <f>HLOOKUP(VLOOKUP($A132,Sheet!$A$7:$DG$148,'TN01-04'!V$11,0),$H$1:$T$2,2,1)</f>
        <v>4</v>
      </c>
      <c r="W132" s="28">
        <f>HLOOKUP(VLOOKUP($A132,Sheet!$A$7:$DG$148,'TN01-04'!W$11,0),$H$1:$T$2,2,1)</f>
        <v>4</v>
      </c>
      <c r="X132" s="28">
        <f>HLOOKUP(VLOOKUP($A132,Sheet!$A$7:$DG$148,'TN01-04'!X$11,0),$H$1:$T$2,2,1)</f>
        <v>4</v>
      </c>
      <c r="Y132" s="28">
        <f>HLOOKUP(VLOOKUP($A132,Sheet!$A$7:$DG$148,'TN01-04'!Y$11,0),$H$1:$T$2,2,1)</f>
        <v>3</v>
      </c>
      <c r="Z132" s="28">
        <f>HLOOKUP(VLOOKUP($A132,Sheet!$A$7:$DG$148,'TN01-04'!Z$11,0),$H$1:$T$2,2,1)</f>
        <v>2.33</v>
      </c>
      <c r="AA132" s="28">
        <f>HLOOKUP(VLOOKUP($A132,Sheet!$A$7:$DG$148,'TN01-04'!AA$11,0),$H$1:$T$2,2,1)</f>
        <v>1.65</v>
      </c>
      <c r="AB132" s="28">
        <f>HLOOKUP(VLOOKUP($A132,Sheet!$A$7:$DG$148,'TN01-04'!AB$11,0),$H$1:$T$2,2,1)</f>
        <v>3.33</v>
      </c>
      <c r="AC132" s="28">
        <f>HLOOKUP(VLOOKUP($A132,Sheet!$A$7:$DG$148,'TN01-04'!AC$11,0),$H$1:$T$2,2,1)</f>
        <v>3</v>
      </c>
      <c r="AD132" s="28">
        <f>HLOOKUP(VLOOKUP($A132,Sheet!$A$7:$DG$148,'TN01-04'!AD$11,0),$H$1:$T$2,2,1)</f>
        <v>3</v>
      </c>
      <c r="AE132" s="28">
        <f>HLOOKUP(VLOOKUP($A132,Sheet!$A$7:$DG$148,'TN01-04'!AE$11,0),$H$1:$T$2,2,1)</f>
        <v>3.33</v>
      </c>
      <c r="AF132" s="28">
        <f>HLOOKUP(VLOOKUP($A132,Sheet!$A$7:$DG$148,'TN01-04'!AF$11,0),$H$1:$T$2,2,1)</f>
        <v>3.33</v>
      </c>
      <c r="AG132" s="28">
        <f>HLOOKUP(VLOOKUP($A132,Sheet!$A$7:$DG$148,'TN01-04'!AG$11,0),$H$1:$T$2,2,1)</f>
        <v>2.33</v>
      </c>
      <c r="AH132" s="28">
        <f>HLOOKUP(VLOOKUP($A132,Sheet!$A$7:$DG$148,'TN01-04'!AH$11,0),$H$1:$T$2,2,1)</f>
        <v>3.65</v>
      </c>
      <c r="AI132" s="28">
        <f>HLOOKUP(VLOOKUP($A132,Sheet!$A$7:$DG$148,'TN01-04'!AI$11,0),$H$1:$T$2,2,1)</f>
        <v>2.65</v>
      </c>
      <c r="AJ132" s="28">
        <f>HLOOKUP(VLOOKUP($A132,Sheet!$A$7:$DG$148,'TN01-04'!AJ$11,0),$H$1:$T$2,2,1)</f>
        <v>3</v>
      </c>
      <c r="AK132" s="33">
        <f>IF(VLOOKUP($A132,Sheet!$A$7:$DG$148,'TN01-04'!AK$11,0)="","",VLOOKUP($A132,Sheet!$A$7:$DG$148,'TN01-04'!AK$11,0))</f>
        <v>51</v>
      </c>
      <c r="AL132" s="36">
        <f>IF(VLOOKUP($A132,Sheet!$A$7:$DG$148,'TN01-04'!AL$11,0)="","",VLOOKUP($A132,Sheet!$A$7:$DG$148,'TN01-04'!AL$11,0))</f>
        <v>0</v>
      </c>
      <c r="AM132" s="28">
        <f>HLOOKUP(VLOOKUP($A132,Sheet!$A$7:$DG$148,'TN01-04'!AM$11,0),$H$1:$T$2,2,1)</f>
        <v>2.33</v>
      </c>
      <c r="AN132" s="28">
        <f>HLOOKUP(VLOOKUP($A132,Sheet!$A$7:$DG$148,'TN01-04'!AN$11,0),$H$1:$T$2,2,1)</f>
        <v>2</v>
      </c>
      <c r="AO132" s="28">
        <f>HLOOKUP(VLOOKUP($A132,Sheet!$A$7:$DG$148,'TN01-04'!AO$11,0),$H$1:$T$2,2,1)</f>
        <v>2.65</v>
      </c>
      <c r="AP132" s="28">
        <f>HLOOKUP(VLOOKUP($A132,Sheet!$A$7:$DG$148,'TN01-04'!AP$11,0),$H$1:$T$2,2,1)</f>
        <v>0</v>
      </c>
      <c r="AQ132" s="28">
        <f>HLOOKUP(VLOOKUP($A132,Sheet!$A$7:$DG$148,'TN01-04'!AQ$11,0),$H$1:$T$2,2,1)</f>
        <v>0</v>
      </c>
      <c r="AR132" s="28">
        <f>HLOOKUP(VLOOKUP($A132,Sheet!$A$7:$DG$148,'TN01-04'!AR$11,0),$H$1:$T$2,2,1)</f>
        <v>0</v>
      </c>
      <c r="AS132" s="28">
        <f>HLOOKUP(VLOOKUP($A132,Sheet!$A$7:$DG$148,'TN01-04'!AS$11,0),$H$1:$T$2,2,1)</f>
        <v>0</v>
      </c>
      <c r="AT132" s="28">
        <f>HLOOKUP(VLOOKUP($A132,Sheet!$A$7:$DG$148,'TN01-04'!AT$11,0),$H$1:$T$2,2,1)</f>
        <v>0</v>
      </c>
      <c r="AU132" s="28">
        <f>HLOOKUP(VLOOKUP($A132,Sheet!$A$7:$DG$148,'TN01-04'!AU$11,0),$H$1:$T$2,2,1)</f>
        <v>3</v>
      </c>
      <c r="AV132" s="28">
        <f>HLOOKUP(VLOOKUP($A132,Sheet!$A$7:$DG$148,'TN01-04'!AV$11,0),$H$1:$T$2,2,1)</f>
        <v>0</v>
      </c>
      <c r="AW132" s="28">
        <f>HLOOKUP(VLOOKUP($A132,Sheet!$A$7:$DG$148,'TN01-04'!AW$11,0),$H$1:$T$2,2,1)</f>
        <v>0</v>
      </c>
      <c r="AX132" s="28">
        <f>HLOOKUP(VLOOKUP($A132,Sheet!$A$7:$DG$148,'TN01-04'!AX$11,0),$H$1:$T$2,2,1)</f>
        <v>0</v>
      </c>
      <c r="AY132" s="28">
        <f>HLOOKUP(VLOOKUP($A132,Sheet!$A$7:$DG$148,'TN01-04'!AY$11,0),$H$1:$T$2,2,1)</f>
        <v>0</v>
      </c>
      <c r="AZ132" s="28">
        <f>HLOOKUP(VLOOKUP($A132,Sheet!$A$7:$DG$148,'TN01-04'!AZ$11,0),$H$1:$T$2,2,1)</f>
        <v>0</v>
      </c>
      <c r="BA132" s="28">
        <f>HLOOKUP(VLOOKUP($A132,Sheet!$A$7:$DG$148,'TN01-04'!BA$11,0),$H$1:$T$2,2,1)</f>
        <v>1.65</v>
      </c>
      <c r="BB132" s="33">
        <f>IF(VLOOKUP($A132,Sheet!$A$7:$DG$148,'TN01-04'!BB$11,0)="","",VLOOKUP($A132,Sheet!$A$7:$DG$148,'TN01-04'!BB$11,0))</f>
        <v>5</v>
      </c>
      <c r="BC132" s="36">
        <f>IF(VLOOKUP($A132,Sheet!$A$7:$DG$148,'TN01-04'!BC$11,0)="","",VLOOKUP($A132,Sheet!$A$7:$DG$148,'TN01-04'!BC$11,0))</f>
        <v>0</v>
      </c>
      <c r="BD132" s="28">
        <f>HLOOKUP(VLOOKUP($A132,Sheet!$A$7:$DG$148,'TN01-04'!BD$11,0),$H$1:$T$2,2,1)</f>
        <v>2</v>
      </c>
      <c r="BE132" s="28">
        <f>HLOOKUP(VLOOKUP($A132,Sheet!$A$7:$DG$148,'TN01-04'!BE$11,0),$H$1:$T$2,2,1)</f>
        <v>1.65</v>
      </c>
      <c r="BF132" s="28">
        <f>HLOOKUP(VLOOKUP($A132,Sheet!$A$7:$DG$148,'TN01-04'!BF$11,0),$H$1:$T$2,2,1)</f>
        <v>2</v>
      </c>
      <c r="BG132" s="28">
        <f>HLOOKUP(VLOOKUP($A132,Sheet!$A$7:$DG$148,'TN01-04'!BG$11,0),$H$1:$T$2,2,1)</f>
        <v>3.33</v>
      </c>
      <c r="BH132" s="28">
        <f>HLOOKUP(VLOOKUP($A132,Sheet!$A$7:$DG$148,'TN01-04'!BH$11,0),$H$1:$T$2,2,1)</f>
        <v>3</v>
      </c>
      <c r="BI132" s="28">
        <f>HLOOKUP(VLOOKUP($A132,Sheet!$A$7:$DG$148,'TN01-04'!BI$11,0),$H$1:$T$2,2,1)</f>
        <v>2</v>
      </c>
      <c r="BJ132" s="28">
        <f>HLOOKUP(VLOOKUP($A132,Sheet!$A$7:$DG$148,'TN01-04'!BJ$11,0),$H$1:$T$2,2,1)</f>
        <v>2.33</v>
      </c>
      <c r="BK132" s="28">
        <f>HLOOKUP(VLOOKUP($A132,Sheet!$A$7:$DG$148,'TN01-04'!BK$11,0),$H$1:$T$2,2,1)</f>
        <v>2.33</v>
      </c>
      <c r="BL132" s="28">
        <f>HLOOKUP(VLOOKUP($A132,Sheet!$A$7:$DG$148,'TN01-04'!BL$11,0),$H$1:$T$2,2,1)</f>
        <v>2.65</v>
      </c>
      <c r="BM132" s="28">
        <f>HLOOKUP(VLOOKUP($A132,Sheet!$A$7:$DG$148,'TN01-04'!BM$11,0),$H$1:$T$2,2,1)</f>
        <v>1.65</v>
      </c>
      <c r="BN132" s="28">
        <f>HLOOKUP(VLOOKUP($A132,Sheet!$A$7:$DG$148,'TN01-04'!BN$11,0),$H$1:$T$2,2,1)</f>
        <v>2.65</v>
      </c>
      <c r="BO132" s="28">
        <f>HLOOKUP(VLOOKUP($A132,Sheet!$A$7:$DG$148,'TN01-04'!BO$11,0),$H$1:$T$2,2,1)</f>
        <v>1.65</v>
      </c>
      <c r="BP132" s="28">
        <f>HLOOKUP(VLOOKUP($A132,Sheet!$A$7:$DG$148,'TN01-04'!BP$11,0),$H$1:$T$2,2,1)</f>
        <v>1.65</v>
      </c>
      <c r="BQ132" s="28">
        <f>HLOOKUP(VLOOKUP($A132,Sheet!$A$7:$DG$148,'TN01-04'!BQ$11,0),$H$1:$T$2,2,1)</f>
        <v>0</v>
      </c>
      <c r="BR132" s="28">
        <f>HLOOKUP(VLOOKUP($A132,Sheet!$A$7:$DG$148,'TN01-04'!BR$11,0),$H$1:$T$2,2,1)</f>
        <v>2</v>
      </c>
      <c r="BS132" s="28">
        <f>HLOOKUP(VLOOKUP($A132,Sheet!$A$7:$DG$148,'TN01-04'!BS$11,0),$H$1:$T$2,2,1)</f>
        <v>3</v>
      </c>
      <c r="BT132" s="28">
        <f>HLOOKUP(VLOOKUP($A132,Sheet!$A$7:$DG$148,'TN01-04'!BT$11,0),$H$1:$T$2,2,1)</f>
        <v>2.33</v>
      </c>
      <c r="BU132" s="28">
        <f>HLOOKUP(VLOOKUP($A132,Sheet!$A$7:$DG$148,'TN01-04'!BU$11,0),$H$1:$T$2,2,1)</f>
        <v>2</v>
      </c>
      <c r="BV132" s="28">
        <f>HLOOKUP(VLOOKUP($A132,Sheet!$A$7:$DG$148,'TN01-04'!BV$11,0),$H$1:$T$2,2,1)</f>
        <v>3.33</v>
      </c>
      <c r="BW132" s="28">
        <f>HLOOKUP(VLOOKUP($A132,Sheet!$A$7:$DG$148,'TN01-04'!BW$11,0),$H$1:$T$2,2,1)</f>
        <v>3.33</v>
      </c>
      <c r="BX132" s="33">
        <f>IF(VLOOKUP($A132,Sheet!$A$7:$DG$148,'TN01-04'!BX$11,0)="","",VLOOKUP($A132,Sheet!$A$7:$DG$148,'TN01-04'!BX$11,0))</f>
        <v>50</v>
      </c>
      <c r="BY132" s="36">
        <f>IF(VLOOKUP($A132,Sheet!$A$7:$DG$148,'TN01-04'!BY$11,0)="","",VLOOKUP($A132,Sheet!$A$7:$DG$148,'TN01-04'!BY$11,0))</f>
        <v>0</v>
      </c>
      <c r="BZ132" s="28">
        <f>HLOOKUP(VLOOKUP($A132,Sheet!$A$7:$DG$148,'TN01-04'!BZ$11,0),$H$1:$T$2,2,1)</f>
        <v>0</v>
      </c>
      <c r="CA132" s="28">
        <f>HLOOKUP(VLOOKUP($A132,Sheet!$A$7:$DG$148,'TN01-04'!CA$11,0),$H$1:$T$2,2,1)</f>
        <v>2.65</v>
      </c>
      <c r="CB132" s="28">
        <f>HLOOKUP(VLOOKUP($A132,Sheet!$A$7:$DG$148,'TN01-04'!CB$11,0),$H$1:$T$2,2,1)</f>
        <v>2.65</v>
      </c>
      <c r="CC132" s="28">
        <f>HLOOKUP(VLOOKUP($A132,Sheet!$A$7:$DG$148,'TN01-04'!CC$11,0),$H$1:$T$2,2,1)</f>
        <v>0</v>
      </c>
      <c r="CD132" s="28">
        <f>HLOOKUP(VLOOKUP($A132,Sheet!$A$7:$DG$148,'TN01-04'!CD$11,0),$H$1:$T$2,2,1)</f>
        <v>2</v>
      </c>
      <c r="CE132" s="28">
        <f>HLOOKUP(VLOOKUP($A132,Sheet!$A$7:$DG$148,'TN01-04'!CE$11,0),$H$1:$T$2,2,1)</f>
        <v>2.33</v>
      </c>
      <c r="CF132" s="28">
        <f>HLOOKUP(VLOOKUP($A132,Sheet!$A$7:$DG$148,'TN01-04'!CF$11,0),$H$1:$T$2,2,1)</f>
        <v>4</v>
      </c>
      <c r="CG132" s="28">
        <f>HLOOKUP(VLOOKUP($A132,Sheet!$A$7:$DG$148,'TN01-04'!CG$11,0),$H$1:$T$2,2,1)</f>
        <v>2.33</v>
      </c>
      <c r="CH132" s="28">
        <f>HLOOKUP(VLOOKUP($A132,Sheet!$A$7:$DG$148,'TN01-04'!CH$11,0),$H$1:$T$2,2,1)</f>
        <v>0</v>
      </c>
      <c r="CI132" s="28">
        <f>HLOOKUP(VLOOKUP($A132,Sheet!$A$7:$DG$148,'TN01-04'!CI$11,0),$H$1:$T$2,2,1)</f>
        <v>2.33</v>
      </c>
      <c r="CJ132" s="28">
        <f>HLOOKUP(VLOOKUP($A132,Sheet!$A$7:$DG$148,'TN01-04'!CJ$11,0),$H$1:$T$2,2,1)</f>
        <v>0</v>
      </c>
      <c r="CK132" s="28">
        <f>HLOOKUP(VLOOKUP($A132,Sheet!$A$7:$DG$148,'TN01-04'!CK$11,0),$H$1:$T$2,2,1)</f>
        <v>0</v>
      </c>
      <c r="CL132" s="28">
        <f>HLOOKUP(VLOOKUP($A132,Sheet!$A$7:$DG$148,'TN01-04'!CL$11,0),$H$1:$T$2,2,1)</f>
        <v>0</v>
      </c>
      <c r="CM132" s="28">
        <f>HLOOKUP(VLOOKUP($A132,Sheet!$A$7:$DG$148,'TN01-04'!CM$11,0),$H$1:$T$2,2,1)</f>
        <v>0</v>
      </c>
      <c r="CN132" s="28">
        <f>HLOOKUP(VLOOKUP($A132,Sheet!$A$7:$DG$148,'TN01-04'!CN$11,0),$H$1:$T$2,2,1)</f>
        <v>2</v>
      </c>
      <c r="CO132" s="28">
        <f>HLOOKUP(VLOOKUP($A132,Sheet!$A$7:$DG$148,'TN01-04'!CO$11,0),$H$1:$T$2,2,1)</f>
        <v>2</v>
      </c>
      <c r="CP132" s="28">
        <f>HLOOKUP(VLOOKUP($A132,Sheet!$A$7:$DG$148,'TN01-04'!CP$11,0),$H$1:$T$2,2,1)</f>
        <v>3</v>
      </c>
      <c r="CQ132" s="28">
        <f>HLOOKUP(VLOOKUP($A132,Sheet!$A$7:$DG$148,'TN01-04'!CQ$11,0),$H$1:$T$2,2,1)</f>
        <v>1.65</v>
      </c>
      <c r="CR132" s="28">
        <f>HLOOKUP(VLOOKUP($A132,Sheet!$A$7:$DG$148,'TN01-04'!CR$11,0),$H$1:$T$2,2,1)</f>
        <v>2.33</v>
      </c>
      <c r="CS132" s="33">
        <f>IF(VLOOKUP($A132,Sheet!$A$7:$DG$148,'TN01-04'!CS$11,0)="","",VLOOKUP($A132,Sheet!$A$7:$DG$148,'TN01-04'!CS$11,0))</f>
        <v>27</v>
      </c>
      <c r="CT132" s="36">
        <f>IF(VLOOKUP($A132,Sheet!$A$7:$DG$148,'TN01-04'!CT$11,0)="","",VLOOKUP($A132,Sheet!$A$7:$DG$148,'TN01-04'!CT$11,0))</f>
        <v>0</v>
      </c>
      <c r="CU132" s="38">
        <f t="shared" si="11"/>
        <v>128</v>
      </c>
      <c r="CV132" s="38">
        <f t="shared" si="11"/>
        <v>0</v>
      </c>
      <c r="CW132" s="38">
        <f t="shared" si="12"/>
        <v>0</v>
      </c>
      <c r="CX132" s="38">
        <f t="shared" si="13"/>
        <v>128</v>
      </c>
      <c r="CY132" s="38">
        <f t="shared" si="14"/>
        <v>2.5499999999999998</v>
      </c>
      <c r="CZ132" s="38"/>
      <c r="DA132" s="28">
        <f>HLOOKUP(VLOOKUP($A132,Sheet!$A$7:$DG$148,'TN01-04'!DA$11,0),$H$1:$T$2,2,1)</f>
        <v>0</v>
      </c>
      <c r="DB132" s="28">
        <f>HLOOKUP(VLOOKUP($A132,Sheet!$A$7:$DG$148,'TN01-04'!DB$11,0),$H$1:$T$2,2,1)</f>
        <v>0</v>
      </c>
      <c r="DC132" s="28">
        <f>HLOOKUP(VLOOKUP($A132,Sheet!$A$7:$DG$148,'TN01-04'!DC$11,0),$H$1:$T$2,2,1)</f>
        <v>3.33</v>
      </c>
      <c r="DD132" s="28">
        <f>HLOOKUP(VLOOKUP($A132,Sheet!$A$7:$DG$148,'TN01-04'!DD$11,0),$H$1:$T$2,2,1)</f>
        <v>0</v>
      </c>
      <c r="DE132" s="38"/>
      <c r="DF132" s="38">
        <f t="shared" si="15"/>
        <v>3.33</v>
      </c>
      <c r="DG132" s="38"/>
      <c r="DH132" s="33">
        <f>IF(VLOOKUP($A132,Sheet!$A$7:$DG$148,'TN01-04'!DH$11,0)="","",VLOOKUP($A132,Sheet!$A$7:$DG$148,'TN01-04'!DH$11,0))</f>
        <v>5</v>
      </c>
      <c r="DI132" s="36">
        <f>IF(VLOOKUP($A132,Sheet!$A$7:$DG$148,'TN01-04'!DI$11,0)="","",VLOOKUP($A132,Sheet!$A$7:$DG$148,'TN01-04'!DI$11,0))</f>
        <v>0</v>
      </c>
      <c r="DJ132" s="38">
        <f t="shared" si="16"/>
        <v>133</v>
      </c>
      <c r="DK132" s="38">
        <f t="shared" si="17"/>
        <v>0</v>
      </c>
      <c r="DL132" s="38">
        <f t="shared" si="18"/>
        <v>2.58</v>
      </c>
      <c r="DM132" s="38"/>
      <c r="DN132" s="33">
        <f>IF(VLOOKUP($A132,Sheet!$A$7:$DG$148,'TN01-04'!DN$11,0)="","",VLOOKUP($A132,Sheet!$A$7:$DG$148,'TN01-04'!DN$11,0))</f>
        <v>138</v>
      </c>
      <c r="DO132" s="36">
        <f>IF(VLOOKUP($A132,Sheet!$A$7:$DG$148,'TN01-04'!DO$11,0)="","",VLOOKUP($A132,Sheet!$A$7:$DG$148,'TN01-04'!DO$11,0))</f>
        <v>0</v>
      </c>
      <c r="DP132" s="28">
        <f>IF(VLOOKUP($A132,Sheet!$A$7:$DG$148,'TN01-04'!DP$11,0)="","",VLOOKUP($A132,Sheet!$A$7:$DG$148,'TN01-04'!DP$11,0))</f>
        <v>137</v>
      </c>
      <c r="DQ132" s="28">
        <f>IF(VLOOKUP($A132,Sheet!$A$7:$DG$148,'TN01-04'!DQ$11,0)="","",VLOOKUP($A132,Sheet!$A$7:$DG$148,'TN01-04'!DQ$11,0))</f>
        <v>138</v>
      </c>
      <c r="DR132" s="28">
        <f>IF(VLOOKUP($A132,Sheet!$A$7:$DG$148,'TN01-04'!DR$11,0)="","",VLOOKUP($A132,Sheet!$A$7:$DG$148,'TN01-04'!DR$11,0))</f>
        <v>6.5</v>
      </c>
      <c r="DS132" s="28">
        <f>IF(VLOOKUP($A132,Sheet!$A$7:$DG$148,'TN01-04'!DS$11,0)="","",VLOOKUP($A132,Sheet!$A$7:$DG$148,'TN01-04'!DS$11,0))</f>
        <v>2.58</v>
      </c>
      <c r="DT132" s="28" t="str">
        <f>IF(VLOOKUP($A132,Sheet!$A$7:$DG$148,'TN01-04'!DT$11,0)="","",VLOOKUP($A132,Sheet!$A$7:$DG$148,'TN01-04'!DT$11,0))</f>
        <v/>
      </c>
      <c r="DU132" s="42">
        <f t="shared" si="19"/>
        <v>0</v>
      </c>
    </row>
    <row r="133" spans="1:125" ht="15.95" customHeight="1" x14ac:dyDescent="0.2">
      <c r="A133" s="25">
        <v>2210714736</v>
      </c>
      <c r="B133" s="26" t="s">
        <v>12</v>
      </c>
      <c r="C133" s="26" t="s">
        <v>106</v>
      </c>
      <c r="D133" s="26" t="s">
        <v>182</v>
      </c>
      <c r="E133" s="27">
        <v>35917</v>
      </c>
      <c r="F133" s="26" t="s">
        <v>209</v>
      </c>
      <c r="G133" s="26" t="s">
        <v>212</v>
      </c>
      <c r="H133" s="28">
        <f>HLOOKUP(VLOOKUP($A133,Sheet!$A$7:$DG$148,'TN01-04'!H$11,0),$H$1:$T$2,2,1)</f>
        <v>4</v>
      </c>
      <c r="I133" s="28">
        <f>HLOOKUP(VLOOKUP($A133,Sheet!$A$7:$DG$148,'TN01-04'!I$11,0),$H$1:$T$2,2,1)</f>
        <v>2.65</v>
      </c>
      <c r="J133" s="28">
        <f>HLOOKUP(VLOOKUP($A133,Sheet!$A$7:$DG$148,'TN01-04'!J$11,0),$H$1:$T$2,2,1)</f>
        <v>2</v>
      </c>
      <c r="K133" s="28">
        <f>HLOOKUP(VLOOKUP($A133,Sheet!$A$7:$DG$148,'TN01-04'!K$11,0),$H$1:$T$2,2,1)</f>
        <v>2</v>
      </c>
      <c r="L133" s="28">
        <f>HLOOKUP(VLOOKUP($A133,Sheet!$A$7:$DG$148,'TN01-04'!L$11,0),$H$1:$T$2,2,1)</f>
        <v>2.33</v>
      </c>
      <c r="M133" s="28">
        <f>HLOOKUP(VLOOKUP($A133,Sheet!$A$7:$DG$148,'TN01-04'!M$11,0),$H$1:$T$2,2,1)</f>
        <v>2.33</v>
      </c>
      <c r="N133" s="28">
        <f>HLOOKUP(VLOOKUP($A133,Sheet!$A$7:$DG$148,'TN01-04'!N$11,0),$H$1:$T$2,2,1)</f>
        <v>1.65</v>
      </c>
      <c r="O133" s="28">
        <f>HLOOKUP(VLOOKUP($A133,Sheet!$A$7:$DG$148,'TN01-04'!O$11,0),$H$1:$T$2,2,1)</f>
        <v>0</v>
      </c>
      <c r="P133" s="28">
        <f>HLOOKUP(VLOOKUP($A133,Sheet!$A$7:$DG$148,'TN01-04'!P$11,0),$H$1:$T$2,2,1)</f>
        <v>3</v>
      </c>
      <c r="Q133" s="28">
        <f>HLOOKUP(VLOOKUP($A133,Sheet!$A$7:$DG$148,'TN01-04'!Q$11,0),$H$1:$T$2,2,1)</f>
        <v>0</v>
      </c>
      <c r="R133" s="28">
        <f>HLOOKUP(VLOOKUP($A133,Sheet!$A$7:$DG$148,'TN01-04'!R$11,0),$H$1:$T$2,2,1)</f>
        <v>0</v>
      </c>
      <c r="S133" s="28">
        <f>HLOOKUP(VLOOKUP($A133,Sheet!$A$7:$DG$148,'TN01-04'!S$11,0),$H$1:$T$2,2,1)</f>
        <v>0</v>
      </c>
      <c r="T133" s="28">
        <f>HLOOKUP(VLOOKUP($A133,Sheet!$A$7:$DG$148,'TN01-04'!T$11,0),$H$1:$T$2,2,1)</f>
        <v>0</v>
      </c>
      <c r="U133" s="28">
        <f>HLOOKUP(VLOOKUP($A133,Sheet!$A$7:$DG$148,'TN01-04'!U$11,0),$H$1:$T$2,2,1)</f>
        <v>2.65</v>
      </c>
      <c r="V133" s="28">
        <f>HLOOKUP(VLOOKUP($A133,Sheet!$A$7:$DG$148,'TN01-04'!V$11,0),$H$1:$T$2,2,1)</f>
        <v>2.65</v>
      </c>
      <c r="W133" s="28">
        <f>HLOOKUP(VLOOKUP($A133,Sheet!$A$7:$DG$148,'TN01-04'!W$11,0),$H$1:$T$2,2,1)</f>
        <v>3</v>
      </c>
      <c r="X133" s="28">
        <f>HLOOKUP(VLOOKUP($A133,Sheet!$A$7:$DG$148,'TN01-04'!X$11,0),$H$1:$T$2,2,1)</f>
        <v>3.65</v>
      </c>
      <c r="Y133" s="28">
        <f>HLOOKUP(VLOOKUP($A133,Sheet!$A$7:$DG$148,'TN01-04'!Y$11,0),$H$1:$T$2,2,1)</f>
        <v>1.65</v>
      </c>
      <c r="Z133" s="28">
        <f>HLOOKUP(VLOOKUP($A133,Sheet!$A$7:$DG$148,'TN01-04'!Z$11,0),$H$1:$T$2,2,1)</f>
        <v>2</v>
      </c>
      <c r="AA133" s="28">
        <f>HLOOKUP(VLOOKUP($A133,Sheet!$A$7:$DG$148,'TN01-04'!AA$11,0),$H$1:$T$2,2,1)</f>
        <v>1.65</v>
      </c>
      <c r="AB133" s="28">
        <f>HLOOKUP(VLOOKUP($A133,Sheet!$A$7:$DG$148,'TN01-04'!AB$11,0),$H$1:$T$2,2,1)</f>
        <v>1.65</v>
      </c>
      <c r="AC133" s="28">
        <f>HLOOKUP(VLOOKUP($A133,Sheet!$A$7:$DG$148,'TN01-04'!AC$11,0),$H$1:$T$2,2,1)</f>
        <v>3.33</v>
      </c>
      <c r="AD133" s="28">
        <f>HLOOKUP(VLOOKUP($A133,Sheet!$A$7:$DG$148,'TN01-04'!AD$11,0),$H$1:$T$2,2,1)</f>
        <v>2.65</v>
      </c>
      <c r="AE133" s="28">
        <f>HLOOKUP(VLOOKUP($A133,Sheet!$A$7:$DG$148,'TN01-04'!AE$11,0),$H$1:$T$2,2,1)</f>
        <v>2.65</v>
      </c>
      <c r="AF133" s="28">
        <f>HLOOKUP(VLOOKUP($A133,Sheet!$A$7:$DG$148,'TN01-04'!AF$11,0),$H$1:$T$2,2,1)</f>
        <v>3</v>
      </c>
      <c r="AG133" s="28">
        <f>HLOOKUP(VLOOKUP($A133,Sheet!$A$7:$DG$148,'TN01-04'!AG$11,0),$H$1:$T$2,2,1)</f>
        <v>2.33</v>
      </c>
      <c r="AH133" s="28">
        <f>HLOOKUP(VLOOKUP($A133,Sheet!$A$7:$DG$148,'TN01-04'!AH$11,0),$H$1:$T$2,2,1)</f>
        <v>3.33</v>
      </c>
      <c r="AI133" s="28">
        <f>HLOOKUP(VLOOKUP($A133,Sheet!$A$7:$DG$148,'TN01-04'!AI$11,0),$H$1:$T$2,2,1)</f>
        <v>2.33</v>
      </c>
      <c r="AJ133" s="28">
        <f>HLOOKUP(VLOOKUP($A133,Sheet!$A$7:$DG$148,'TN01-04'!AJ$11,0),$H$1:$T$2,2,1)</f>
        <v>3.65</v>
      </c>
      <c r="AK133" s="33">
        <f>IF(VLOOKUP($A133,Sheet!$A$7:$DG$148,'TN01-04'!AK$11,0)="","",VLOOKUP($A133,Sheet!$A$7:$DG$148,'TN01-04'!AK$11,0))</f>
        <v>51</v>
      </c>
      <c r="AL133" s="36">
        <f>IF(VLOOKUP($A133,Sheet!$A$7:$DG$148,'TN01-04'!AL$11,0)="","",VLOOKUP($A133,Sheet!$A$7:$DG$148,'TN01-04'!AL$11,0))</f>
        <v>0</v>
      </c>
      <c r="AM133" s="28">
        <f>HLOOKUP(VLOOKUP($A133,Sheet!$A$7:$DG$148,'TN01-04'!AM$11,0),$H$1:$T$2,2,1)</f>
        <v>2.33</v>
      </c>
      <c r="AN133" s="28">
        <f>HLOOKUP(VLOOKUP($A133,Sheet!$A$7:$DG$148,'TN01-04'!AN$11,0),$H$1:$T$2,2,1)</f>
        <v>1.65</v>
      </c>
      <c r="AO133" s="28">
        <f>HLOOKUP(VLOOKUP($A133,Sheet!$A$7:$DG$148,'TN01-04'!AO$11,0),$H$1:$T$2,2,1)</f>
        <v>0</v>
      </c>
      <c r="AP133" s="28">
        <f>HLOOKUP(VLOOKUP($A133,Sheet!$A$7:$DG$148,'TN01-04'!AP$11,0),$H$1:$T$2,2,1)</f>
        <v>0</v>
      </c>
      <c r="AQ133" s="28">
        <f>HLOOKUP(VLOOKUP($A133,Sheet!$A$7:$DG$148,'TN01-04'!AQ$11,0),$H$1:$T$2,2,1)</f>
        <v>1.65</v>
      </c>
      <c r="AR133" s="28">
        <f>HLOOKUP(VLOOKUP($A133,Sheet!$A$7:$DG$148,'TN01-04'!AR$11,0),$H$1:$T$2,2,1)</f>
        <v>0</v>
      </c>
      <c r="AS133" s="28">
        <f>HLOOKUP(VLOOKUP($A133,Sheet!$A$7:$DG$148,'TN01-04'!AS$11,0),$H$1:$T$2,2,1)</f>
        <v>0</v>
      </c>
      <c r="AT133" s="28">
        <f>HLOOKUP(VLOOKUP($A133,Sheet!$A$7:$DG$148,'TN01-04'!AT$11,0),$H$1:$T$2,2,1)</f>
        <v>0</v>
      </c>
      <c r="AU133" s="28">
        <f>HLOOKUP(VLOOKUP($A133,Sheet!$A$7:$DG$148,'TN01-04'!AU$11,0),$H$1:$T$2,2,1)</f>
        <v>0</v>
      </c>
      <c r="AV133" s="28">
        <f>HLOOKUP(VLOOKUP($A133,Sheet!$A$7:$DG$148,'TN01-04'!AV$11,0),$H$1:$T$2,2,1)</f>
        <v>0</v>
      </c>
      <c r="AW133" s="28">
        <f>HLOOKUP(VLOOKUP($A133,Sheet!$A$7:$DG$148,'TN01-04'!AW$11,0),$H$1:$T$2,2,1)</f>
        <v>2.33</v>
      </c>
      <c r="AX133" s="28">
        <f>HLOOKUP(VLOOKUP($A133,Sheet!$A$7:$DG$148,'TN01-04'!AX$11,0),$H$1:$T$2,2,1)</f>
        <v>0</v>
      </c>
      <c r="AY133" s="28">
        <f>HLOOKUP(VLOOKUP($A133,Sheet!$A$7:$DG$148,'TN01-04'!AY$11,0),$H$1:$T$2,2,1)</f>
        <v>0</v>
      </c>
      <c r="AZ133" s="28">
        <f>HLOOKUP(VLOOKUP($A133,Sheet!$A$7:$DG$148,'TN01-04'!AZ$11,0),$H$1:$T$2,2,1)</f>
        <v>0</v>
      </c>
      <c r="BA133" s="28">
        <f>HLOOKUP(VLOOKUP($A133,Sheet!$A$7:$DG$148,'TN01-04'!BA$11,0),$H$1:$T$2,2,1)</f>
        <v>2.33</v>
      </c>
      <c r="BB133" s="33">
        <f>IF(VLOOKUP($A133,Sheet!$A$7:$DG$148,'TN01-04'!BB$11,0)="","",VLOOKUP($A133,Sheet!$A$7:$DG$148,'TN01-04'!BB$11,0))</f>
        <v>5</v>
      </c>
      <c r="BC133" s="36">
        <f>IF(VLOOKUP($A133,Sheet!$A$7:$DG$148,'TN01-04'!BC$11,0)="","",VLOOKUP($A133,Sheet!$A$7:$DG$148,'TN01-04'!BC$11,0))</f>
        <v>0</v>
      </c>
      <c r="BD133" s="28">
        <f>HLOOKUP(VLOOKUP($A133,Sheet!$A$7:$DG$148,'TN01-04'!BD$11,0),$H$1:$T$2,2,1)</f>
        <v>1.65</v>
      </c>
      <c r="BE133" s="28">
        <f>HLOOKUP(VLOOKUP($A133,Sheet!$A$7:$DG$148,'TN01-04'!BE$11,0),$H$1:$T$2,2,1)</f>
        <v>1</v>
      </c>
      <c r="BF133" s="28">
        <f>HLOOKUP(VLOOKUP($A133,Sheet!$A$7:$DG$148,'TN01-04'!BF$11,0),$H$1:$T$2,2,1)</f>
        <v>2.33</v>
      </c>
      <c r="BG133" s="28">
        <f>HLOOKUP(VLOOKUP($A133,Sheet!$A$7:$DG$148,'TN01-04'!BG$11,0),$H$1:$T$2,2,1)</f>
        <v>2.33</v>
      </c>
      <c r="BH133" s="28">
        <f>HLOOKUP(VLOOKUP($A133,Sheet!$A$7:$DG$148,'TN01-04'!BH$11,0),$H$1:$T$2,2,1)</f>
        <v>1.65</v>
      </c>
      <c r="BI133" s="28">
        <f>HLOOKUP(VLOOKUP($A133,Sheet!$A$7:$DG$148,'TN01-04'!BI$11,0),$H$1:$T$2,2,1)</f>
        <v>1.65</v>
      </c>
      <c r="BJ133" s="28">
        <f>HLOOKUP(VLOOKUP($A133,Sheet!$A$7:$DG$148,'TN01-04'!BJ$11,0),$H$1:$T$2,2,1)</f>
        <v>3.33</v>
      </c>
      <c r="BK133" s="28">
        <f>HLOOKUP(VLOOKUP($A133,Sheet!$A$7:$DG$148,'TN01-04'!BK$11,0),$H$1:$T$2,2,1)</f>
        <v>2</v>
      </c>
      <c r="BL133" s="28">
        <f>HLOOKUP(VLOOKUP($A133,Sheet!$A$7:$DG$148,'TN01-04'!BL$11,0),$H$1:$T$2,2,1)</f>
        <v>1.65</v>
      </c>
      <c r="BM133" s="28">
        <f>HLOOKUP(VLOOKUP($A133,Sheet!$A$7:$DG$148,'TN01-04'!BM$11,0),$H$1:$T$2,2,1)</f>
        <v>2</v>
      </c>
      <c r="BN133" s="28">
        <f>HLOOKUP(VLOOKUP($A133,Sheet!$A$7:$DG$148,'TN01-04'!BN$11,0),$H$1:$T$2,2,1)</f>
        <v>1.65</v>
      </c>
      <c r="BO133" s="28">
        <f>HLOOKUP(VLOOKUP($A133,Sheet!$A$7:$DG$148,'TN01-04'!BO$11,0),$H$1:$T$2,2,1)</f>
        <v>2</v>
      </c>
      <c r="BP133" s="28">
        <f>HLOOKUP(VLOOKUP($A133,Sheet!$A$7:$DG$148,'TN01-04'!BP$11,0),$H$1:$T$2,2,1)</f>
        <v>2.65</v>
      </c>
      <c r="BQ133" s="28">
        <f>HLOOKUP(VLOOKUP($A133,Sheet!$A$7:$DG$148,'TN01-04'!BQ$11,0),$H$1:$T$2,2,1)</f>
        <v>0</v>
      </c>
      <c r="BR133" s="28">
        <f>HLOOKUP(VLOOKUP($A133,Sheet!$A$7:$DG$148,'TN01-04'!BR$11,0),$H$1:$T$2,2,1)</f>
        <v>2.65</v>
      </c>
      <c r="BS133" s="28">
        <f>HLOOKUP(VLOOKUP($A133,Sheet!$A$7:$DG$148,'TN01-04'!BS$11,0),$H$1:$T$2,2,1)</f>
        <v>2</v>
      </c>
      <c r="BT133" s="28">
        <f>HLOOKUP(VLOOKUP($A133,Sheet!$A$7:$DG$148,'TN01-04'!BT$11,0),$H$1:$T$2,2,1)</f>
        <v>1.65</v>
      </c>
      <c r="BU133" s="28">
        <f>HLOOKUP(VLOOKUP($A133,Sheet!$A$7:$DG$148,'TN01-04'!BU$11,0),$H$1:$T$2,2,1)</f>
        <v>2</v>
      </c>
      <c r="BV133" s="28">
        <f>HLOOKUP(VLOOKUP($A133,Sheet!$A$7:$DG$148,'TN01-04'!BV$11,0),$H$1:$T$2,2,1)</f>
        <v>1.65</v>
      </c>
      <c r="BW133" s="28">
        <f>HLOOKUP(VLOOKUP($A133,Sheet!$A$7:$DG$148,'TN01-04'!BW$11,0),$H$1:$T$2,2,1)</f>
        <v>3.33</v>
      </c>
      <c r="BX133" s="33">
        <f>IF(VLOOKUP($A133,Sheet!$A$7:$DG$148,'TN01-04'!BX$11,0)="","",VLOOKUP($A133,Sheet!$A$7:$DG$148,'TN01-04'!BX$11,0))</f>
        <v>50</v>
      </c>
      <c r="BY133" s="36">
        <f>IF(VLOOKUP($A133,Sheet!$A$7:$DG$148,'TN01-04'!BY$11,0)="","",VLOOKUP($A133,Sheet!$A$7:$DG$148,'TN01-04'!BY$11,0))</f>
        <v>0</v>
      </c>
      <c r="BZ133" s="28">
        <f>HLOOKUP(VLOOKUP($A133,Sheet!$A$7:$DG$148,'TN01-04'!BZ$11,0),$H$1:$T$2,2,1)</f>
        <v>2.33</v>
      </c>
      <c r="CA133" s="28">
        <f>HLOOKUP(VLOOKUP($A133,Sheet!$A$7:$DG$148,'TN01-04'!CA$11,0),$H$1:$T$2,2,1)</f>
        <v>0</v>
      </c>
      <c r="CB133" s="28">
        <f>HLOOKUP(VLOOKUP($A133,Sheet!$A$7:$DG$148,'TN01-04'!CB$11,0),$H$1:$T$2,2,1)</f>
        <v>2.33</v>
      </c>
      <c r="CC133" s="28">
        <f>HLOOKUP(VLOOKUP($A133,Sheet!$A$7:$DG$148,'TN01-04'!CC$11,0),$H$1:$T$2,2,1)</f>
        <v>0</v>
      </c>
      <c r="CD133" s="28">
        <f>HLOOKUP(VLOOKUP($A133,Sheet!$A$7:$DG$148,'TN01-04'!CD$11,0),$H$1:$T$2,2,1)</f>
        <v>2.65</v>
      </c>
      <c r="CE133" s="28">
        <f>HLOOKUP(VLOOKUP($A133,Sheet!$A$7:$DG$148,'TN01-04'!CE$11,0),$H$1:$T$2,2,1)</f>
        <v>2.33</v>
      </c>
      <c r="CF133" s="28">
        <f>HLOOKUP(VLOOKUP($A133,Sheet!$A$7:$DG$148,'TN01-04'!CF$11,0),$H$1:$T$2,2,1)</f>
        <v>3</v>
      </c>
      <c r="CG133" s="28">
        <f>HLOOKUP(VLOOKUP($A133,Sheet!$A$7:$DG$148,'TN01-04'!CG$11,0),$H$1:$T$2,2,1)</f>
        <v>1.65</v>
      </c>
      <c r="CH133" s="28">
        <f>HLOOKUP(VLOOKUP($A133,Sheet!$A$7:$DG$148,'TN01-04'!CH$11,0),$H$1:$T$2,2,1)</f>
        <v>0</v>
      </c>
      <c r="CI133" s="28">
        <f>HLOOKUP(VLOOKUP($A133,Sheet!$A$7:$DG$148,'TN01-04'!CI$11,0),$H$1:$T$2,2,1)</f>
        <v>2.33</v>
      </c>
      <c r="CJ133" s="28">
        <f>HLOOKUP(VLOOKUP($A133,Sheet!$A$7:$DG$148,'TN01-04'!CJ$11,0),$H$1:$T$2,2,1)</f>
        <v>0</v>
      </c>
      <c r="CK133" s="28">
        <f>HLOOKUP(VLOOKUP($A133,Sheet!$A$7:$DG$148,'TN01-04'!CK$11,0),$H$1:$T$2,2,1)</f>
        <v>0</v>
      </c>
      <c r="CL133" s="28">
        <f>HLOOKUP(VLOOKUP($A133,Sheet!$A$7:$DG$148,'TN01-04'!CL$11,0),$H$1:$T$2,2,1)</f>
        <v>0</v>
      </c>
      <c r="CM133" s="28">
        <f>HLOOKUP(VLOOKUP($A133,Sheet!$A$7:$DG$148,'TN01-04'!CM$11,0),$H$1:$T$2,2,1)</f>
        <v>0</v>
      </c>
      <c r="CN133" s="28">
        <f>HLOOKUP(VLOOKUP($A133,Sheet!$A$7:$DG$148,'TN01-04'!CN$11,0),$H$1:$T$2,2,1)</f>
        <v>1.65</v>
      </c>
      <c r="CO133" s="28">
        <f>HLOOKUP(VLOOKUP($A133,Sheet!$A$7:$DG$148,'TN01-04'!CO$11,0),$H$1:$T$2,2,1)</f>
        <v>2.65</v>
      </c>
      <c r="CP133" s="28">
        <f>HLOOKUP(VLOOKUP($A133,Sheet!$A$7:$DG$148,'TN01-04'!CP$11,0),$H$1:$T$2,2,1)</f>
        <v>2.65</v>
      </c>
      <c r="CQ133" s="28">
        <f>HLOOKUP(VLOOKUP($A133,Sheet!$A$7:$DG$148,'TN01-04'!CQ$11,0),$H$1:$T$2,2,1)</f>
        <v>2.65</v>
      </c>
      <c r="CR133" s="28">
        <f>HLOOKUP(VLOOKUP($A133,Sheet!$A$7:$DG$148,'TN01-04'!CR$11,0),$H$1:$T$2,2,1)</f>
        <v>0</v>
      </c>
      <c r="CS133" s="33">
        <f>IF(VLOOKUP($A133,Sheet!$A$7:$DG$148,'TN01-04'!CS$11,0)="","",VLOOKUP($A133,Sheet!$A$7:$DG$148,'TN01-04'!CS$11,0))</f>
        <v>26</v>
      </c>
      <c r="CT133" s="36">
        <f>IF(VLOOKUP($A133,Sheet!$A$7:$DG$148,'TN01-04'!CT$11,0)="","",VLOOKUP($A133,Sheet!$A$7:$DG$148,'TN01-04'!CT$11,0))</f>
        <v>1</v>
      </c>
      <c r="CU133" s="38">
        <f t="shared" si="11"/>
        <v>127</v>
      </c>
      <c r="CV133" s="38">
        <f t="shared" si="11"/>
        <v>1</v>
      </c>
      <c r="CW133" s="38">
        <f t="shared" si="12"/>
        <v>0</v>
      </c>
      <c r="CX133" s="38">
        <f t="shared" si="13"/>
        <v>128</v>
      </c>
      <c r="CY133" s="38">
        <f t="shared" si="14"/>
        <v>2.25</v>
      </c>
      <c r="CZ133" s="38"/>
      <c r="DA133" s="28">
        <f>HLOOKUP(VLOOKUP($A133,Sheet!$A$7:$DG$148,'TN01-04'!DA$11,0),$H$1:$T$2,2,1)</f>
        <v>0</v>
      </c>
      <c r="DB133" s="28">
        <f>HLOOKUP(VLOOKUP($A133,Sheet!$A$7:$DG$148,'TN01-04'!DB$11,0),$H$1:$T$2,2,1)</f>
        <v>0</v>
      </c>
      <c r="DC133" s="28">
        <f>HLOOKUP(VLOOKUP($A133,Sheet!$A$7:$DG$148,'TN01-04'!DC$11,0),$H$1:$T$2,2,1)</f>
        <v>0</v>
      </c>
      <c r="DD133" s="28">
        <f>HLOOKUP(VLOOKUP($A133,Sheet!$A$7:$DG$148,'TN01-04'!DD$11,0),$H$1:$T$2,2,1)</f>
        <v>0</v>
      </c>
      <c r="DE133" s="38"/>
      <c r="DF133" s="38">
        <f t="shared" si="15"/>
        <v>0</v>
      </c>
      <c r="DG133" s="38"/>
      <c r="DH133" s="33">
        <f>IF(VLOOKUP($A133,Sheet!$A$7:$DG$148,'TN01-04'!DH$11,0)="","",VLOOKUP($A133,Sheet!$A$7:$DG$148,'TN01-04'!DH$11,0))</f>
        <v>0</v>
      </c>
      <c r="DI133" s="36">
        <f>IF(VLOOKUP($A133,Sheet!$A$7:$DG$148,'TN01-04'!DI$11,0)="","",VLOOKUP($A133,Sheet!$A$7:$DG$148,'TN01-04'!DI$11,0))</f>
        <v>5</v>
      </c>
      <c r="DJ133" s="38">
        <f t="shared" si="16"/>
        <v>127</v>
      </c>
      <c r="DK133" s="38">
        <f t="shared" si="17"/>
        <v>6</v>
      </c>
      <c r="DL133" s="38">
        <f t="shared" si="18"/>
        <v>2.16</v>
      </c>
      <c r="DM133" s="38"/>
      <c r="DN133" s="33">
        <f>IF(VLOOKUP($A133,Sheet!$A$7:$DG$148,'TN01-04'!DN$11,0)="","",VLOOKUP($A133,Sheet!$A$7:$DG$148,'TN01-04'!DN$11,0))</f>
        <v>132</v>
      </c>
      <c r="DO133" s="36">
        <f>IF(VLOOKUP($A133,Sheet!$A$7:$DG$148,'TN01-04'!DO$11,0)="","",VLOOKUP($A133,Sheet!$A$7:$DG$148,'TN01-04'!DO$11,0))</f>
        <v>6</v>
      </c>
      <c r="DP133" s="28">
        <f>IF(VLOOKUP($A133,Sheet!$A$7:$DG$148,'TN01-04'!DP$11,0)="","",VLOOKUP($A133,Sheet!$A$7:$DG$148,'TN01-04'!DP$11,0))</f>
        <v>137</v>
      </c>
      <c r="DQ133" s="28">
        <f>IF(VLOOKUP($A133,Sheet!$A$7:$DG$148,'TN01-04'!DQ$11,0)="","",VLOOKUP($A133,Sheet!$A$7:$DG$148,'TN01-04'!DQ$11,0))</f>
        <v>133</v>
      </c>
      <c r="DR133" s="28">
        <f>IF(VLOOKUP($A133,Sheet!$A$7:$DG$148,'TN01-04'!DR$11,0)="","",VLOOKUP($A133,Sheet!$A$7:$DG$148,'TN01-04'!DR$11,0))</f>
        <v>6.04</v>
      </c>
      <c r="DS133" s="28">
        <f>IF(VLOOKUP($A133,Sheet!$A$7:$DG$148,'TN01-04'!DS$11,0)="","",VLOOKUP($A133,Sheet!$A$7:$DG$148,'TN01-04'!DS$11,0))</f>
        <v>2.25</v>
      </c>
      <c r="DT133" s="28" t="str">
        <f>IF(VLOOKUP($A133,Sheet!$A$7:$DG$148,'TN01-04'!DT$11,0)="","",VLOOKUP($A133,Sheet!$A$7:$DG$148,'TN01-04'!DT$11,0))</f>
        <v/>
      </c>
      <c r="DU133" s="42">
        <f t="shared" si="19"/>
        <v>7.8125E-3</v>
      </c>
    </row>
    <row r="134" spans="1:125" ht="15.95" customHeight="1" x14ac:dyDescent="0.2">
      <c r="A134" s="25">
        <v>2221727405</v>
      </c>
      <c r="B134" s="26" t="s">
        <v>7</v>
      </c>
      <c r="C134" s="26" t="s">
        <v>107</v>
      </c>
      <c r="D134" s="26" t="s">
        <v>42</v>
      </c>
      <c r="E134" s="27">
        <v>35565</v>
      </c>
      <c r="F134" s="26" t="s">
        <v>210</v>
      </c>
      <c r="G134" s="26" t="s">
        <v>212</v>
      </c>
      <c r="H134" s="28" t="e">
        <f>HLOOKUP(VLOOKUP($A134,Sheet!$A$7:$DG$148,'TN01-04'!H$11,0),$H$1:$T$2,2,1)</f>
        <v>#N/A</v>
      </c>
      <c r="I134" s="28" t="e">
        <f>HLOOKUP(VLOOKUP($A134,Sheet!$A$7:$DG$148,'TN01-04'!I$11,0),$H$1:$T$2,2,1)</f>
        <v>#N/A</v>
      </c>
      <c r="J134" s="28" t="e">
        <f>HLOOKUP(VLOOKUP($A134,Sheet!$A$7:$DG$148,'TN01-04'!J$11,0),$H$1:$T$2,2,1)</f>
        <v>#N/A</v>
      </c>
      <c r="K134" s="28" t="e">
        <f>HLOOKUP(VLOOKUP($A134,Sheet!$A$7:$DG$148,'TN01-04'!K$11,0),$H$1:$T$2,2,1)</f>
        <v>#N/A</v>
      </c>
      <c r="L134" s="28" t="e">
        <f>HLOOKUP(VLOOKUP($A134,Sheet!$A$7:$DG$148,'TN01-04'!L$11,0),$H$1:$T$2,2,1)</f>
        <v>#N/A</v>
      </c>
      <c r="M134" s="28" t="e">
        <f>HLOOKUP(VLOOKUP($A134,Sheet!$A$7:$DG$148,'TN01-04'!M$11,0),$H$1:$T$2,2,1)</f>
        <v>#N/A</v>
      </c>
      <c r="N134" s="28" t="e">
        <f>HLOOKUP(VLOOKUP($A134,Sheet!$A$7:$DG$148,'TN01-04'!N$11,0),$H$1:$T$2,2,1)</f>
        <v>#N/A</v>
      </c>
      <c r="O134" s="28" t="e">
        <f>HLOOKUP(VLOOKUP($A134,Sheet!$A$7:$DG$148,'TN01-04'!O$11,0),$H$1:$T$2,2,1)</f>
        <v>#N/A</v>
      </c>
      <c r="P134" s="28" t="e">
        <f>HLOOKUP(VLOOKUP($A134,Sheet!$A$7:$DG$148,'TN01-04'!P$11,0),$H$1:$T$2,2,1)</f>
        <v>#N/A</v>
      </c>
      <c r="Q134" s="28" t="e">
        <f>HLOOKUP(VLOOKUP($A134,Sheet!$A$7:$DG$148,'TN01-04'!Q$11,0),$H$1:$T$2,2,1)</f>
        <v>#N/A</v>
      </c>
      <c r="R134" s="28" t="e">
        <f>HLOOKUP(VLOOKUP($A134,Sheet!$A$7:$DG$148,'TN01-04'!R$11,0),$H$1:$T$2,2,1)</f>
        <v>#N/A</v>
      </c>
      <c r="S134" s="28" t="e">
        <f>HLOOKUP(VLOOKUP($A134,Sheet!$A$7:$DG$148,'TN01-04'!S$11,0),$H$1:$T$2,2,1)</f>
        <v>#N/A</v>
      </c>
      <c r="T134" s="28" t="e">
        <f>HLOOKUP(VLOOKUP($A134,Sheet!$A$7:$DG$148,'TN01-04'!T$11,0),$H$1:$T$2,2,1)</f>
        <v>#N/A</v>
      </c>
      <c r="U134" s="28" t="e">
        <f>HLOOKUP(VLOOKUP($A134,Sheet!$A$7:$DG$148,'TN01-04'!U$11,0),$H$1:$T$2,2,1)</f>
        <v>#N/A</v>
      </c>
      <c r="V134" s="28" t="e">
        <f>HLOOKUP(VLOOKUP($A134,Sheet!$A$7:$DG$148,'TN01-04'!V$11,0),$H$1:$T$2,2,1)</f>
        <v>#N/A</v>
      </c>
      <c r="W134" s="28" t="e">
        <f>HLOOKUP(VLOOKUP($A134,Sheet!$A$7:$DG$148,'TN01-04'!W$11,0),$H$1:$T$2,2,1)</f>
        <v>#N/A</v>
      </c>
      <c r="X134" s="28" t="e">
        <f>HLOOKUP(VLOOKUP($A134,Sheet!$A$7:$DG$148,'TN01-04'!X$11,0),$H$1:$T$2,2,1)</f>
        <v>#N/A</v>
      </c>
      <c r="Y134" s="28" t="e">
        <f>HLOOKUP(VLOOKUP($A134,Sheet!$A$7:$DG$148,'TN01-04'!Y$11,0),$H$1:$T$2,2,1)</f>
        <v>#N/A</v>
      </c>
      <c r="Z134" s="28" t="e">
        <f>HLOOKUP(VLOOKUP($A134,Sheet!$A$7:$DG$148,'TN01-04'!Z$11,0),$H$1:$T$2,2,1)</f>
        <v>#N/A</v>
      </c>
      <c r="AA134" s="28" t="e">
        <f>HLOOKUP(VLOOKUP($A134,Sheet!$A$7:$DG$148,'TN01-04'!AA$11,0),$H$1:$T$2,2,1)</f>
        <v>#N/A</v>
      </c>
      <c r="AB134" s="28" t="e">
        <f>HLOOKUP(VLOOKUP($A134,Sheet!$A$7:$DG$148,'TN01-04'!AB$11,0),$H$1:$T$2,2,1)</f>
        <v>#N/A</v>
      </c>
      <c r="AC134" s="28" t="e">
        <f>HLOOKUP(VLOOKUP($A134,Sheet!$A$7:$DG$148,'TN01-04'!AC$11,0),$H$1:$T$2,2,1)</f>
        <v>#N/A</v>
      </c>
      <c r="AD134" s="28" t="e">
        <f>HLOOKUP(VLOOKUP($A134,Sheet!$A$7:$DG$148,'TN01-04'!AD$11,0),$H$1:$T$2,2,1)</f>
        <v>#N/A</v>
      </c>
      <c r="AE134" s="28" t="e">
        <f>HLOOKUP(VLOOKUP($A134,Sheet!$A$7:$DG$148,'TN01-04'!AE$11,0),$H$1:$T$2,2,1)</f>
        <v>#N/A</v>
      </c>
      <c r="AF134" s="28" t="e">
        <f>HLOOKUP(VLOOKUP($A134,Sheet!$A$7:$DG$148,'TN01-04'!AF$11,0),$H$1:$T$2,2,1)</f>
        <v>#N/A</v>
      </c>
      <c r="AG134" s="28" t="e">
        <f>HLOOKUP(VLOOKUP($A134,Sheet!$A$7:$DG$148,'TN01-04'!AG$11,0),$H$1:$T$2,2,1)</f>
        <v>#N/A</v>
      </c>
      <c r="AH134" s="28" t="e">
        <f>HLOOKUP(VLOOKUP($A134,Sheet!$A$7:$DG$148,'TN01-04'!AH$11,0),$H$1:$T$2,2,1)</f>
        <v>#N/A</v>
      </c>
      <c r="AI134" s="28" t="e">
        <f>HLOOKUP(VLOOKUP($A134,Sheet!$A$7:$DG$148,'TN01-04'!AI$11,0),$H$1:$T$2,2,1)</f>
        <v>#N/A</v>
      </c>
      <c r="AJ134" s="28" t="e">
        <f>HLOOKUP(VLOOKUP($A134,Sheet!$A$7:$DG$148,'TN01-04'!AJ$11,0),$H$1:$T$2,2,1)</f>
        <v>#N/A</v>
      </c>
      <c r="AK134" s="33" t="e">
        <f>IF(VLOOKUP($A134,Sheet!$A$7:$DG$148,'TN01-04'!AK$11,0)="","",VLOOKUP($A134,Sheet!$A$7:$DG$148,'TN01-04'!AK$11,0))</f>
        <v>#N/A</v>
      </c>
      <c r="AL134" s="36" t="e">
        <f>IF(VLOOKUP($A134,Sheet!$A$7:$DG$148,'TN01-04'!AL$11,0)="","",VLOOKUP($A134,Sheet!$A$7:$DG$148,'TN01-04'!AL$11,0))</f>
        <v>#N/A</v>
      </c>
      <c r="AM134" s="28" t="e">
        <f>HLOOKUP(VLOOKUP($A134,Sheet!$A$7:$DG$148,'TN01-04'!AM$11,0),$H$1:$T$2,2,1)</f>
        <v>#N/A</v>
      </c>
      <c r="AN134" s="28" t="e">
        <f>HLOOKUP(VLOOKUP($A134,Sheet!$A$7:$DG$148,'TN01-04'!AN$11,0),$H$1:$T$2,2,1)</f>
        <v>#N/A</v>
      </c>
      <c r="AO134" s="28" t="e">
        <f>HLOOKUP(VLOOKUP($A134,Sheet!$A$7:$DG$148,'TN01-04'!AO$11,0),$H$1:$T$2,2,1)</f>
        <v>#N/A</v>
      </c>
      <c r="AP134" s="28" t="e">
        <f>HLOOKUP(VLOOKUP($A134,Sheet!$A$7:$DG$148,'TN01-04'!AP$11,0),$H$1:$T$2,2,1)</f>
        <v>#N/A</v>
      </c>
      <c r="AQ134" s="28" t="e">
        <f>HLOOKUP(VLOOKUP($A134,Sheet!$A$7:$DG$148,'TN01-04'!AQ$11,0),$H$1:$T$2,2,1)</f>
        <v>#N/A</v>
      </c>
      <c r="AR134" s="28" t="e">
        <f>HLOOKUP(VLOOKUP($A134,Sheet!$A$7:$DG$148,'TN01-04'!AR$11,0),$H$1:$T$2,2,1)</f>
        <v>#N/A</v>
      </c>
      <c r="AS134" s="28" t="e">
        <f>HLOOKUP(VLOOKUP($A134,Sheet!$A$7:$DG$148,'TN01-04'!AS$11,0),$H$1:$T$2,2,1)</f>
        <v>#N/A</v>
      </c>
      <c r="AT134" s="28" t="e">
        <f>HLOOKUP(VLOOKUP($A134,Sheet!$A$7:$DG$148,'TN01-04'!AT$11,0),$H$1:$T$2,2,1)</f>
        <v>#N/A</v>
      </c>
      <c r="AU134" s="28" t="e">
        <f>HLOOKUP(VLOOKUP($A134,Sheet!$A$7:$DG$148,'TN01-04'!AU$11,0),$H$1:$T$2,2,1)</f>
        <v>#N/A</v>
      </c>
      <c r="AV134" s="28" t="e">
        <f>HLOOKUP(VLOOKUP($A134,Sheet!$A$7:$DG$148,'TN01-04'!AV$11,0),$H$1:$T$2,2,1)</f>
        <v>#N/A</v>
      </c>
      <c r="AW134" s="28" t="e">
        <f>HLOOKUP(VLOOKUP($A134,Sheet!$A$7:$DG$148,'TN01-04'!AW$11,0),$H$1:$T$2,2,1)</f>
        <v>#N/A</v>
      </c>
      <c r="AX134" s="28" t="e">
        <f>HLOOKUP(VLOOKUP($A134,Sheet!$A$7:$DG$148,'TN01-04'!AX$11,0),$H$1:$T$2,2,1)</f>
        <v>#N/A</v>
      </c>
      <c r="AY134" s="28" t="e">
        <f>HLOOKUP(VLOOKUP($A134,Sheet!$A$7:$DG$148,'TN01-04'!AY$11,0),$H$1:$T$2,2,1)</f>
        <v>#N/A</v>
      </c>
      <c r="AZ134" s="28" t="e">
        <f>HLOOKUP(VLOOKUP($A134,Sheet!$A$7:$DG$148,'TN01-04'!AZ$11,0),$H$1:$T$2,2,1)</f>
        <v>#N/A</v>
      </c>
      <c r="BA134" s="28" t="e">
        <f>HLOOKUP(VLOOKUP($A134,Sheet!$A$7:$DG$148,'TN01-04'!BA$11,0),$H$1:$T$2,2,1)</f>
        <v>#N/A</v>
      </c>
      <c r="BB134" s="33" t="e">
        <f>IF(VLOOKUP($A134,Sheet!$A$7:$DG$148,'TN01-04'!BB$11,0)="","",VLOOKUP($A134,Sheet!$A$7:$DG$148,'TN01-04'!BB$11,0))</f>
        <v>#N/A</v>
      </c>
      <c r="BC134" s="36" t="e">
        <f>IF(VLOOKUP($A134,Sheet!$A$7:$DG$148,'TN01-04'!BC$11,0)="","",VLOOKUP($A134,Sheet!$A$7:$DG$148,'TN01-04'!BC$11,0))</f>
        <v>#N/A</v>
      </c>
      <c r="BD134" s="28" t="e">
        <f>HLOOKUP(VLOOKUP($A134,Sheet!$A$7:$DG$148,'TN01-04'!BD$11,0),$H$1:$T$2,2,1)</f>
        <v>#N/A</v>
      </c>
      <c r="BE134" s="28" t="e">
        <f>HLOOKUP(VLOOKUP($A134,Sheet!$A$7:$DG$148,'TN01-04'!BE$11,0),$H$1:$T$2,2,1)</f>
        <v>#N/A</v>
      </c>
      <c r="BF134" s="28" t="e">
        <f>HLOOKUP(VLOOKUP($A134,Sheet!$A$7:$DG$148,'TN01-04'!BF$11,0),$H$1:$T$2,2,1)</f>
        <v>#N/A</v>
      </c>
      <c r="BG134" s="28" t="e">
        <f>HLOOKUP(VLOOKUP($A134,Sheet!$A$7:$DG$148,'TN01-04'!BG$11,0),$H$1:$T$2,2,1)</f>
        <v>#N/A</v>
      </c>
      <c r="BH134" s="28" t="e">
        <f>HLOOKUP(VLOOKUP($A134,Sheet!$A$7:$DG$148,'TN01-04'!BH$11,0),$H$1:$T$2,2,1)</f>
        <v>#N/A</v>
      </c>
      <c r="BI134" s="28" t="e">
        <f>HLOOKUP(VLOOKUP($A134,Sheet!$A$7:$DG$148,'TN01-04'!BI$11,0),$H$1:$T$2,2,1)</f>
        <v>#N/A</v>
      </c>
      <c r="BJ134" s="28" t="e">
        <f>HLOOKUP(VLOOKUP($A134,Sheet!$A$7:$DG$148,'TN01-04'!BJ$11,0),$H$1:$T$2,2,1)</f>
        <v>#N/A</v>
      </c>
      <c r="BK134" s="28" t="e">
        <f>HLOOKUP(VLOOKUP($A134,Sheet!$A$7:$DG$148,'TN01-04'!BK$11,0),$H$1:$T$2,2,1)</f>
        <v>#N/A</v>
      </c>
      <c r="BL134" s="28" t="e">
        <f>HLOOKUP(VLOOKUP($A134,Sheet!$A$7:$DG$148,'TN01-04'!BL$11,0),$H$1:$T$2,2,1)</f>
        <v>#N/A</v>
      </c>
      <c r="BM134" s="28" t="e">
        <f>HLOOKUP(VLOOKUP($A134,Sheet!$A$7:$DG$148,'TN01-04'!BM$11,0),$H$1:$T$2,2,1)</f>
        <v>#N/A</v>
      </c>
      <c r="BN134" s="28" t="e">
        <f>HLOOKUP(VLOOKUP($A134,Sheet!$A$7:$DG$148,'TN01-04'!BN$11,0),$H$1:$T$2,2,1)</f>
        <v>#N/A</v>
      </c>
      <c r="BO134" s="28" t="e">
        <f>HLOOKUP(VLOOKUP($A134,Sheet!$A$7:$DG$148,'TN01-04'!BO$11,0),$H$1:$T$2,2,1)</f>
        <v>#N/A</v>
      </c>
      <c r="BP134" s="28" t="e">
        <f>HLOOKUP(VLOOKUP($A134,Sheet!$A$7:$DG$148,'TN01-04'!BP$11,0),$H$1:$T$2,2,1)</f>
        <v>#N/A</v>
      </c>
      <c r="BQ134" s="28" t="e">
        <f>HLOOKUP(VLOOKUP($A134,Sheet!$A$7:$DG$148,'TN01-04'!BQ$11,0),$H$1:$T$2,2,1)</f>
        <v>#N/A</v>
      </c>
      <c r="BR134" s="28" t="e">
        <f>HLOOKUP(VLOOKUP($A134,Sheet!$A$7:$DG$148,'TN01-04'!BR$11,0),$H$1:$T$2,2,1)</f>
        <v>#N/A</v>
      </c>
      <c r="BS134" s="28" t="e">
        <f>HLOOKUP(VLOOKUP($A134,Sheet!$A$7:$DG$148,'TN01-04'!BS$11,0),$H$1:$T$2,2,1)</f>
        <v>#N/A</v>
      </c>
      <c r="BT134" s="28" t="e">
        <f>HLOOKUP(VLOOKUP($A134,Sheet!$A$7:$DG$148,'TN01-04'!BT$11,0),$H$1:$T$2,2,1)</f>
        <v>#N/A</v>
      </c>
      <c r="BU134" s="28" t="e">
        <f>HLOOKUP(VLOOKUP($A134,Sheet!$A$7:$DG$148,'TN01-04'!BU$11,0),$H$1:$T$2,2,1)</f>
        <v>#N/A</v>
      </c>
      <c r="BV134" s="28" t="e">
        <f>HLOOKUP(VLOOKUP($A134,Sheet!$A$7:$DG$148,'TN01-04'!BV$11,0),$H$1:$T$2,2,1)</f>
        <v>#N/A</v>
      </c>
      <c r="BW134" s="28" t="e">
        <f>HLOOKUP(VLOOKUP($A134,Sheet!$A$7:$DG$148,'TN01-04'!BW$11,0),$H$1:$T$2,2,1)</f>
        <v>#N/A</v>
      </c>
      <c r="BX134" s="33" t="e">
        <f>IF(VLOOKUP($A134,Sheet!$A$7:$DG$148,'TN01-04'!BX$11,0)="","",VLOOKUP($A134,Sheet!$A$7:$DG$148,'TN01-04'!BX$11,0))</f>
        <v>#N/A</v>
      </c>
      <c r="BY134" s="36" t="e">
        <f>IF(VLOOKUP($A134,Sheet!$A$7:$DG$148,'TN01-04'!BY$11,0)="","",VLOOKUP($A134,Sheet!$A$7:$DG$148,'TN01-04'!BY$11,0))</f>
        <v>#N/A</v>
      </c>
      <c r="BZ134" s="28" t="e">
        <f>HLOOKUP(VLOOKUP($A134,Sheet!$A$7:$DG$148,'TN01-04'!BZ$11,0),$H$1:$T$2,2,1)</f>
        <v>#N/A</v>
      </c>
      <c r="CA134" s="28" t="e">
        <f>HLOOKUP(VLOOKUP($A134,Sheet!$A$7:$DG$148,'TN01-04'!CA$11,0),$H$1:$T$2,2,1)</f>
        <v>#N/A</v>
      </c>
      <c r="CB134" s="28" t="e">
        <f>HLOOKUP(VLOOKUP($A134,Sheet!$A$7:$DG$148,'TN01-04'!CB$11,0),$H$1:$T$2,2,1)</f>
        <v>#N/A</v>
      </c>
      <c r="CC134" s="28" t="e">
        <f>HLOOKUP(VLOOKUP($A134,Sheet!$A$7:$DG$148,'TN01-04'!CC$11,0),$H$1:$T$2,2,1)</f>
        <v>#N/A</v>
      </c>
      <c r="CD134" s="28" t="e">
        <f>HLOOKUP(VLOOKUP($A134,Sheet!$A$7:$DG$148,'TN01-04'!CD$11,0),$H$1:$T$2,2,1)</f>
        <v>#N/A</v>
      </c>
      <c r="CE134" s="28" t="e">
        <f>HLOOKUP(VLOOKUP($A134,Sheet!$A$7:$DG$148,'TN01-04'!CE$11,0),$H$1:$T$2,2,1)</f>
        <v>#N/A</v>
      </c>
      <c r="CF134" s="28" t="e">
        <f>HLOOKUP(VLOOKUP($A134,Sheet!$A$7:$DG$148,'TN01-04'!CF$11,0),$H$1:$T$2,2,1)</f>
        <v>#N/A</v>
      </c>
      <c r="CG134" s="28" t="e">
        <f>HLOOKUP(VLOOKUP($A134,Sheet!$A$7:$DG$148,'TN01-04'!CG$11,0),$H$1:$T$2,2,1)</f>
        <v>#N/A</v>
      </c>
      <c r="CH134" s="28" t="e">
        <f>HLOOKUP(VLOOKUP($A134,Sheet!$A$7:$DG$148,'TN01-04'!CH$11,0),$H$1:$T$2,2,1)</f>
        <v>#N/A</v>
      </c>
      <c r="CI134" s="28" t="e">
        <f>HLOOKUP(VLOOKUP($A134,Sheet!$A$7:$DG$148,'TN01-04'!CI$11,0),$H$1:$T$2,2,1)</f>
        <v>#N/A</v>
      </c>
      <c r="CJ134" s="28" t="e">
        <f>HLOOKUP(VLOOKUP($A134,Sheet!$A$7:$DG$148,'TN01-04'!CJ$11,0),$H$1:$T$2,2,1)</f>
        <v>#N/A</v>
      </c>
      <c r="CK134" s="28" t="e">
        <f>HLOOKUP(VLOOKUP($A134,Sheet!$A$7:$DG$148,'TN01-04'!CK$11,0),$H$1:$T$2,2,1)</f>
        <v>#N/A</v>
      </c>
      <c r="CL134" s="28" t="e">
        <f>HLOOKUP(VLOOKUP($A134,Sheet!$A$7:$DG$148,'TN01-04'!CL$11,0),$H$1:$T$2,2,1)</f>
        <v>#N/A</v>
      </c>
      <c r="CM134" s="28" t="e">
        <f>HLOOKUP(VLOOKUP($A134,Sheet!$A$7:$DG$148,'TN01-04'!CM$11,0),$H$1:$T$2,2,1)</f>
        <v>#N/A</v>
      </c>
      <c r="CN134" s="28" t="e">
        <f>HLOOKUP(VLOOKUP($A134,Sheet!$A$7:$DG$148,'TN01-04'!CN$11,0),$H$1:$T$2,2,1)</f>
        <v>#N/A</v>
      </c>
      <c r="CO134" s="28" t="e">
        <f>HLOOKUP(VLOOKUP($A134,Sheet!$A$7:$DG$148,'TN01-04'!CO$11,0),$H$1:$T$2,2,1)</f>
        <v>#N/A</v>
      </c>
      <c r="CP134" s="28" t="e">
        <f>HLOOKUP(VLOOKUP($A134,Sheet!$A$7:$DG$148,'TN01-04'!CP$11,0),$H$1:$T$2,2,1)</f>
        <v>#N/A</v>
      </c>
      <c r="CQ134" s="28" t="e">
        <f>HLOOKUP(VLOOKUP($A134,Sheet!$A$7:$DG$148,'TN01-04'!CQ$11,0),$H$1:$T$2,2,1)</f>
        <v>#N/A</v>
      </c>
      <c r="CR134" s="28" t="e">
        <f>HLOOKUP(VLOOKUP($A134,Sheet!$A$7:$DG$148,'TN01-04'!CR$11,0),$H$1:$T$2,2,1)</f>
        <v>#N/A</v>
      </c>
      <c r="CS134" s="33" t="e">
        <f>IF(VLOOKUP($A134,Sheet!$A$7:$DG$148,'TN01-04'!CS$11,0)="","",VLOOKUP($A134,Sheet!$A$7:$DG$148,'TN01-04'!CS$11,0))</f>
        <v>#N/A</v>
      </c>
      <c r="CT134" s="36" t="e">
        <f>IF(VLOOKUP($A134,Sheet!$A$7:$DG$148,'TN01-04'!CT$11,0)="","",VLOOKUP($A134,Sheet!$A$7:$DG$148,'TN01-04'!CT$11,0))</f>
        <v>#N/A</v>
      </c>
      <c r="CU134" s="38" t="e">
        <f t="shared" si="11"/>
        <v>#N/A</v>
      </c>
      <c r="CV134" s="38" t="e">
        <f t="shared" si="11"/>
        <v>#N/A</v>
      </c>
      <c r="CW134" s="38">
        <f t="shared" si="12"/>
        <v>0</v>
      </c>
      <c r="CX134" s="38" t="e">
        <f t="shared" si="13"/>
        <v>#N/A</v>
      </c>
      <c r="CY134" s="38" t="e">
        <f t="shared" si="14"/>
        <v>#N/A</v>
      </c>
      <c r="CZ134" s="38"/>
      <c r="DA134" s="28" t="e">
        <f>HLOOKUP(VLOOKUP($A134,Sheet!$A$7:$DG$148,'TN01-04'!DA$11,0),$H$1:$T$2,2,1)</f>
        <v>#N/A</v>
      </c>
      <c r="DB134" s="28" t="e">
        <f>HLOOKUP(VLOOKUP($A134,Sheet!$A$7:$DG$148,'TN01-04'!DB$11,0),$H$1:$T$2,2,1)</f>
        <v>#N/A</v>
      </c>
      <c r="DC134" s="28" t="e">
        <f>HLOOKUP(VLOOKUP($A134,Sheet!$A$7:$DG$148,'TN01-04'!DC$11,0),$H$1:$T$2,2,1)</f>
        <v>#N/A</v>
      </c>
      <c r="DD134" s="28" t="e">
        <f>HLOOKUP(VLOOKUP($A134,Sheet!$A$7:$DG$148,'TN01-04'!DD$11,0),$H$1:$T$2,2,1)</f>
        <v>#N/A</v>
      </c>
      <c r="DE134" s="38"/>
      <c r="DF134" s="38" t="e">
        <f t="shared" si="15"/>
        <v>#N/A</v>
      </c>
      <c r="DG134" s="38"/>
      <c r="DH134" s="33" t="e">
        <f>IF(VLOOKUP($A134,Sheet!$A$7:$DG$148,'TN01-04'!DH$11,0)="","",VLOOKUP($A134,Sheet!$A$7:$DG$148,'TN01-04'!DH$11,0))</f>
        <v>#N/A</v>
      </c>
      <c r="DI134" s="36" t="e">
        <f>IF(VLOOKUP($A134,Sheet!$A$7:$DG$148,'TN01-04'!DI$11,0)="","",VLOOKUP($A134,Sheet!$A$7:$DG$148,'TN01-04'!DI$11,0))</f>
        <v>#N/A</v>
      </c>
      <c r="DJ134" s="38" t="e">
        <f t="shared" si="16"/>
        <v>#N/A</v>
      </c>
      <c r="DK134" s="38" t="e">
        <f t="shared" si="17"/>
        <v>#N/A</v>
      </c>
      <c r="DL134" s="38" t="e">
        <f t="shared" si="18"/>
        <v>#N/A</v>
      </c>
      <c r="DM134" s="38"/>
      <c r="DN134" s="33" t="e">
        <f>IF(VLOOKUP($A134,Sheet!$A$7:$DG$148,'TN01-04'!DN$11,0)="","",VLOOKUP($A134,Sheet!$A$7:$DG$148,'TN01-04'!DN$11,0))</f>
        <v>#N/A</v>
      </c>
      <c r="DO134" s="36" t="e">
        <f>IF(VLOOKUP($A134,Sheet!$A$7:$DG$148,'TN01-04'!DO$11,0)="","",VLOOKUP($A134,Sheet!$A$7:$DG$148,'TN01-04'!DO$11,0))</f>
        <v>#N/A</v>
      </c>
      <c r="DP134" s="28" t="e">
        <f>IF(VLOOKUP($A134,Sheet!$A$7:$DG$148,'TN01-04'!DP$11,0)="","",VLOOKUP($A134,Sheet!$A$7:$DG$148,'TN01-04'!DP$11,0))</f>
        <v>#N/A</v>
      </c>
      <c r="DQ134" s="28" t="e">
        <f>IF(VLOOKUP($A134,Sheet!$A$7:$DG$148,'TN01-04'!DQ$11,0)="","",VLOOKUP($A134,Sheet!$A$7:$DG$148,'TN01-04'!DQ$11,0))</f>
        <v>#N/A</v>
      </c>
      <c r="DR134" s="28" t="e">
        <f>IF(VLOOKUP($A134,Sheet!$A$7:$DG$148,'TN01-04'!DR$11,0)="","",VLOOKUP($A134,Sheet!$A$7:$DG$148,'TN01-04'!DR$11,0))</f>
        <v>#N/A</v>
      </c>
      <c r="DS134" s="28" t="e">
        <f>IF(VLOOKUP($A134,Sheet!$A$7:$DG$148,'TN01-04'!DS$11,0)="","",VLOOKUP($A134,Sheet!$A$7:$DG$148,'TN01-04'!DS$11,0))</f>
        <v>#N/A</v>
      </c>
      <c r="DT134" s="28" t="e">
        <f>IF(VLOOKUP($A134,Sheet!$A$7:$DG$148,'TN01-04'!DT$11,0)="","",VLOOKUP($A134,Sheet!$A$7:$DG$148,'TN01-04'!DT$11,0))</f>
        <v>#N/A</v>
      </c>
      <c r="DU134" s="42" t="e">
        <f t="shared" si="19"/>
        <v>#N/A</v>
      </c>
    </row>
    <row r="135" spans="1:125" ht="15.95" customHeight="1" x14ac:dyDescent="0.2">
      <c r="A135" s="25">
        <v>2220727406</v>
      </c>
      <c r="B135" s="26" t="s">
        <v>23</v>
      </c>
      <c r="C135" s="26" t="s">
        <v>48</v>
      </c>
      <c r="D135" s="26" t="s">
        <v>183</v>
      </c>
      <c r="E135" s="27">
        <v>35953</v>
      </c>
      <c r="F135" s="26" t="s">
        <v>209</v>
      </c>
      <c r="G135" s="26" t="s">
        <v>212</v>
      </c>
      <c r="H135" s="28" t="e">
        <f>HLOOKUP(VLOOKUP($A135,Sheet!$A$7:$DG$148,'TN01-04'!H$11,0),$H$1:$T$2,2,1)</f>
        <v>#N/A</v>
      </c>
      <c r="I135" s="28" t="e">
        <f>HLOOKUP(VLOOKUP($A135,Sheet!$A$7:$DG$148,'TN01-04'!I$11,0),$H$1:$T$2,2,1)</f>
        <v>#N/A</v>
      </c>
      <c r="J135" s="28" t="e">
        <f>HLOOKUP(VLOOKUP($A135,Sheet!$A$7:$DG$148,'TN01-04'!J$11,0),$H$1:$T$2,2,1)</f>
        <v>#N/A</v>
      </c>
      <c r="K135" s="28" t="e">
        <f>HLOOKUP(VLOOKUP($A135,Sheet!$A$7:$DG$148,'TN01-04'!K$11,0),$H$1:$T$2,2,1)</f>
        <v>#N/A</v>
      </c>
      <c r="L135" s="28" t="e">
        <f>HLOOKUP(VLOOKUP($A135,Sheet!$A$7:$DG$148,'TN01-04'!L$11,0),$H$1:$T$2,2,1)</f>
        <v>#N/A</v>
      </c>
      <c r="M135" s="28" t="e">
        <f>HLOOKUP(VLOOKUP($A135,Sheet!$A$7:$DG$148,'TN01-04'!M$11,0),$H$1:$T$2,2,1)</f>
        <v>#N/A</v>
      </c>
      <c r="N135" s="28" t="e">
        <f>HLOOKUP(VLOOKUP($A135,Sheet!$A$7:$DG$148,'TN01-04'!N$11,0),$H$1:$T$2,2,1)</f>
        <v>#N/A</v>
      </c>
      <c r="O135" s="28" t="e">
        <f>HLOOKUP(VLOOKUP($A135,Sheet!$A$7:$DG$148,'TN01-04'!O$11,0),$H$1:$T$2,2,1)</f>
        <v>#N/A</v>
      </c>
      <c r="P135" s="28" t="e">
        <f>HLOOKUP(VLOOKUP($A135,Sheet!$A$7:$DG$148,'TN01-04'!P$11,0),$H$1:$T$2,2,1)</f>
        <v>#N/A</v>
      </c>
      <c r="Q135" s="28" t="e">
        <f>HLOOKUP(VLOOKUP($A135,Sheet!$A$7:$DG$148,'TN01-04'!Q$11,0),$H$1:$T$2,2,1)</f>
        <v>#N/A</v>
      </c>
      <c r="R135" s="28" t="e">
        <f>HLOOKUP(VLOOKUP($A135,Sheet!$A$7:$DG$148,'TN01-04'!R$11,0),$H$1:$T$2,2,1)</f>
        <v>#N/A</v>
      </c>
      <c r="S135" s="28" t="e">
        <f>HLOOKUP(VLOOKUP($A135,Sheet!$A$7:$DG$148,'TN01-04'!S$11,0),$H$1:$T$2,2,1)</f>
        <v>#N/A</v>
      </c>
      <c r="T135" s="28" t="e">
        <f>HLOOKUP(VLOOKUP($A135,Sheet!$A$7:$DG$148,'TN01-04'!T$11,0),$H$1:$T$2,2,1)</f>
        <v>#N/A</v>
      </c>
      <c r="U135" s="28" t="e">
        <f>HLOOKUP(VLOOKUP($A135,Sheet!$A$7:$DG$148,'TN01-04'!U$11,0),$H$1:$T$2,2,1)</f>
        <v>#N/A</v>
      </c>
      <c r="V135" s="28" t="e">
        <f>HLOOKUP(VLOOKUP($A135,Sheet!$A$7:$DG$148,'TN01-04'!V$11,0),$H$1:$T$2,2,1)</f>
        <v>#N/A</v>
      </c>
      <c r="W135" s="28" t="e">
        <f>HLOOKUP(VLOOKUP($A135,Sheet!$A$7:$DG$148,'TN01-04'!W$11,0),$H$1:$T$2,2,1)</f>
        <v>#N/A</v>
      </c>
      <c r="X135" s="28" t="e">
        <f>HLOOKUP(VLOOKUP($A135,Sheet!$A$7:$DG$148,'TN01-04'!X$11,0),$H$1:$T$2,2,1)</f>
        <v>#N/A</v>
      </c>
      <c r="Y135" s="28" t="e">
        <f>HLOOKUP(VLOOKUP($A135,Sheet!$A$7:$DG$148,'TN01-04'!Y$11,0),$H$1:$T$2,2,1)</f>
        <v>#N/A</v>
      </c>
      <c r="Z135" s="28" t="e">
        <f>HLOOKUP(VLOOKUP($A135,Sheet!$A$7:$DG$148,'TN01-04'!Z$11,0),$H$1:$T$2,2,1)</f>
        <v>#N/A</v>
      </c>
      <c r="AA135" s="28" t="e">
        <f>HLOOKUP(VLOOKUP($A135,Sheet!$A$7:$DG$148,'TN01-04'!AA$11,0),$H$1:$T$2,2,1)</f>
        <v>#N/A</v>
      </c>
      <c r="AB135" s="28" t="e">
        <f>HLOOKUP(VLOOKUP($A135,Sheet!$A$7:$DG$148,'TN01-04'!AB$11,0),$H$1:$T$2,2,1)</f>
        <v>#N/A</v>
      </c>
      <c r="AC135" s="28" t="e">
        <f>HLOOKUP(VLOOKUP($A135,Sheet!$A$7:$DG$148,'TN01-04'!AC$11,0),$H$1:$T$2,2,1)</f>
        <v>#N/A</v>
      </c>
      <c r="AD135" s="28" t="e">
        <f>HLOOKUP(VLOOKUP($A135,Sheet!$A$7:$DG$148,'TN01-04'!AD$11,0),$H$1:$T$2,2,1)</f>
        <v>#N/A</v>
      </c>
      <c r="AE135" s="28" t="e">
        <f>HLOOKUP(VLOOKUP($A135,Sheet!$A$7:$DG$148,'TN01-04'!AE$11,0),$H$1:$T$2,2,1)</f>
        <v>#N/A</v>
      </c>
      <c r="AF135" s="28" t="e">
        <f>HLOOKUP(VLOOKUP($A135,Sheet!$A$7:$DG$148,'TN01-04'!AF$11,0),$H$1:$T$2,2,1)</f>
        <v>#N/A</v>
      </c>
      <c r="AG135" s="28" t="e">
        <f>HLOOKUP(VLOOKUP($A135,Sheet!$A$7:$DG$148,'TN01-04'!AG$11,0),$H$1:$T$2,2,1)</f>
        <v>#N/A</v>
      </c>
      <c r="AH135" s="28" t="e">
        <f>HLOOKUP(VLOOKUP($A135,Sheet!$A$7:$DG$148,'TN01-04'!AH$11,0),$H$1:$T$2,2,1)</f>
        <v>#N/A</v>
      </c>
      <c r="AI135" s="28" t="e">
        <f>HLOOKUP(VLOOKUP($A135,Sheet!$A$7:$DG$148,'TN01-04'!AI$11,0),$H$1:$T$2,2,1)</f>
        <v>#N/A</v>
      </c>
      <c r="AJ135" s="28" t="e">
        <f>HLOOKUP(VLOOKUP($A135,Sheet!$A$7:$DG$148,'TN01-04'!AJ$11,0),$H$1:$T$2,2,1)</f>
        <v>#N/A</v>
      </c>
      <c r="AK135" s="33" t="e">
        <f>IF(VLOOKUP($A135,Sheet!$A$7:$DG$148,'TN01-04'!AK$11,0)="","",VLOOKUP($A135,Sheet!$A$7:$DG$148,'TN01-04'!AK$11,0))</f>
        <v>#N/A</v>
      </c>
      <c r="AL135" s="36" t="e">
        <f>IF(VLOOKUP($A135,Sheet!$A$7:$DG$148,'TN01-04'!AL$11,0)="","",VLOOKUP($A135,Sheet!$A$7:$DG$148,'TN01-04'!AL$11,0))</f>
        <v>#N/A</v>
      </c>
      <c r="AM135" s="28" t="e">
        <f>HLOOKUP(VLOOKUP($A135,Sheet!$A$7:$DG$148,'TN01-04'!AM$11,0),$H$1:$T$2,2,1)</f>
        <v>#N/A</v>
      </c>
      <c r="AN135" s="28" t="e">
        <f>HLOOKUP(VLOOKUP($A135,Sheet!$A$7:$DG$148,'TN01-04'!AN$11,0),$H$1:$T$2,2,1)</f>
        <v>#N/A</v>
      </c>
      <c r="AO135" s="28" t="e">
        <f>HLOOKUP(VLOOKUP($A135,Sheet!$A$7:$DG$148,'TN01-04'!AO$11,0),$H$1:$T$2,2,1)</f>
        <v>#N/A</v>
      </c>
      <c r="AP135" s="28" t="e">
        <f>HLOOKUP(VLOOKUP($A135,Sheet!$A$7:$DG$148,'TN01-04'!AP$11,0),$H$1:$T$2,2,1)</f>
        <v>#N/A</v>
      </c>
      <c r="AQ135" s="28" t="e">
        <f>HLOOKUP(VLOOKUP($A135,Sheet!$A$7:$DG$148,'TN01-04'!AQ$11,0),$H$1:$T$2,2,1)</f>
        <v>#N/A</v>
      </c>
      <c r="AR135" s="28" t="e">
        <f>HLOOKUP(VLOOKUP($A135,Sheet!$A$7:$DG$148,'TN01-04'!AR$11,0),$H$1:$T$2,2,1)</f>
        <v>#N/A</v>
      </c>
      <c r="AS135" s="28" t="e">
        <f>HLOOKUP(VLOOKUP($A135,Sheet!$A$7:$DG$148,'TN01-04'!AS$11,0),$H$1:$T$2,2,1)</f>
        <v>#N/A</v>
      </c>
      <c r="AT135" s="28" t="e">
        <f>HLOOKUP(VLOOKUP($A135,Sheet!$A$7:$DG$148,'TN01-04'!AT$11,0),$H$1:$T$2,2,1)</f>
        <v>#N/A</v>
      </c>
      <c r="AU135" s="28" t="e">
        <f>HLOOKUP(VLOOKUP($A135,Sheet!$A$7:$DG$148,'TN01-04'!AU$11,0),$H$1:$T$2,2,1)</f>
        <v>#N/A</v>
      </c>
      <c r="AV135" s="28" t="e">
        <f>HLOOKUP(VLOOKUP($A135,Sheet!$A$7:$DG$148,'TN01-04'!AV$11,0),$H$1:$T$2,2,1)</f>
        <v>#N/A</v>
      </c>
      <c r="AW135" s="28" t="e">
        <f>HLOOKUP(VLOOKUP($A135,Sheet!$A$7:$DG$148,'TN01-04'!AW$11,0),$H$1:$T$2,2,1)</f>
        <v>#N/A</v>
      </c>
      <c r="AX135" s="28" t="e">
        <f>HLOOKUP(VLOOKUP($A135,Sheet!$A$7:$DG$148,'TN01-04'!AX$11,0),$H$1:$T$2,2,1)</f>
        <v>#N/A</v>
      </c>
      <c r="AY135" s="28" t="e">
        <f>HLOOKUP(VLOOKUP($A135,Sheet!$A$7:$DG$148,'TN01-04'!AY$11,0),$H$1:$T$2,2,1)</f>
        <v>#N/A</v>
      </c>
      <c r="AZ135" s="28" t="e">
        <f>HLOOKUP(VLOOKUP($A135,Sheet!$A$7:$DG$148,'TN01-04'!AZ$11,0),$H$1:$T$2,2,1)</f>
        <v>#N/A</v>
      </c>
      <c r="BA135" s="28" t="e">
        <f>HLOOKUP(VLOOKUP($A135,Sheet!$A$7:$DG$148,'TN01-04'!BA$11,0),$H$1:$T$2,2,1)</f>
        <v>#N/A</v>
      </c>
      <c r="BB135" s="33" t="e">
        <f>IF(VLOOKUP($A135,Sheet!$A$7:$DG$148,'TN01-04'!BB$11,0)="","",VLOOKUP($A135,Sheet!$A$7:$DG$148,'TN01-04'!BB$11,0))</f>
        <v>#N/A</v>
      </c>
      <c r="BC135" s="36" t="e">
        <f>IF(VLOOKUP($A135,Sheet!$A$7:$DG$148,'TN01-04'!BC$11,0)="","",VLOOKUP($A135,Sheet!$A$7:$DG$148,'TN01-04'!BC$11,0))</f>
        <v>#N/A</v>
      </c>
      <c r="BD135" s="28" t="e">
        <f>HLOOKUP(VLOOKUP($A135,Sheet!$A$7:$DG$148,'TN01-04'!BD$11,0),$H$1:$T$2,2,1)</f>
        <v>#N/A</v>
      </c>
      <c r="BE135" s="28" t="e">
        <f>HLOOKUP(VLOOKUP($A135,Sheet!$A$7:$DG$148,'TN01-04'!BE$11,0),$H$1:$T$2,2,1)</f>
        <v>#N/A</v>
      </c>
      <c r="BF135" s="28" t="e">
        <f>HLOOKUP(VLOOKUP($A135,Sheet!$A$7:$DG$148,'TN01-04'!BF$11,0),$H$1:$T$2,2,1)</f>
        <v>#N/A</v>
      </c>
      <c r="BG135" s="28" t="e">
        <f>HLOOKUP(VLOOKUP($A135,Sheet!$A$7:$DG$148,'TN01-04'!BG$11,0),$H$1:$T$2,2,1)</f>
        <v>#N/A</v>
      </c>
      <c r="BH135" s="28" t="e">
        <f>HLOOKUP(VLOOKUP($A135,Sheet!$A$7:$DG$148,'TN01-04'!BH$11,0),$H$1:$T$2,2,1)</f>
        <v>#N/A</v>
      </c>
      <c r="BI135" s="28" t="e">
        <f>HLOOKUP(VLOOKUP($A135,Sheet!$A$7:$DG$148,'TN01-04'!BI$11,0),$H$1:$T$2,2,1)</f>
        <v>#N/A</v>
      </c>
      <c r="BJ135" s="28" t="e">
        <f>HLOOKUP(VLOOKUP($A135,Sheet!$A$7:$DG$148,'TN01-04'!BJ$11,0),$H$1:$T$2,2,1)</f>
        <v>#N/A</v>
      </c>
      <c r="BK135" s="28" t="e">
        <f>HLOOKUP(VLOOKUP($A135,Sheet!$A$7:$DG$148,'TN01-04'!BK$11,0),$H$1:$T$2,2,1)</f>
        <v>#N/A</v>
      </c>
      <c r="BL135" s="28" t="e">
        <f>HLOOKUP(VLOOKUP($A135,Sheet!$A$7:$DG$148,'TN01-04'!BL$11,0),$H$1:$T$2,2,1)</f>
        <v>#N/A</v>
      </c>
      <c r="BM135" s="28" t="e">
        <f>HLOOKUP(VLOOKUP($A135,Sheet!$A$7:$DG$148,'TN01-04'!BM$11,0),$H$1:$T$2,2,1)</f>
        <v>#N/A</v>
      </c>
      <c r="BN135" s="28" t="e">
        <f>HLOOKUP(VLOOKUP($A135,Sheet!$A$7:$DG$148,'TN01-04'!BN$11,0),$H$1:$T$2,2,1)</f>
        <v>#N/A</v>
      </c>
      <c r="BO135" s="28" t="e">
        <f>HLOOKUP(VLOOKUP($A135,Sheet!$A$7:$DG$148,'TN01-04'!BO$11,0),$H$1:$T$2,2,1)</f>
        <v>#N/A</v>
      </c>
      <c r="BP135" s="28" t="e">
        <f>HLOOKUP(VLOOKUP($A135,Sheet!$A$7:$DG$148,'TN01-04'!BP$11,0),$H$1:$T$2,2,1)</f>
        <v>#N/A</v>
      </c>
      <c r="BQ135" s="28" t="e">
        <f>HLOOKUP(VLOOKUP($A135,Sheet!$A$7:$DG$148,'TN01-04'!BQ$11,0),$H$1:$T$2,2,1)</f>
        <v>#N/A</v>
      </c>
      <c r="BR135" s="28" t="e">
        <f>HLOOKUP(VLOOKUP($A135,Sheet!$A$7:$DG$148,'TN01-04'!BR$11,0),$H$1:$T$2,2,1)</f>
        <v>#N/A</v>
      </c>
      <c r="BS135" s="28" t="e">
        <f>HLOOKUP(VLOOKUP($A135,Sheet!$A$7:$DG$148,'TN01-04'!BS$11,0),$H$1:$T$2,2,1)</f>
        <v>#N/A</v>
      </c>
      <c r="BT135" s="28" t="e">
        <f>HLOOKUP(VLOOKUP($A135,Sheet!$A$7:$DG$148,'TN01-04'!BT$11,0),$H$1:$T$2,2,1)</f>
        <v>#N/A</v>
      </c>
      <c r="BU135" s="28" t="e">
        <f>HLOOKUP(VLOOKUP($A135,Sheet!$A$7:$DG$148,'TN01-04'!BU$11,0),$H$1:$T$2,2,1)</f>
        <v>#N/A</v>
      </c>
      <c r="BV135" s="28" t="e">
        <f>HLOOKUP(VLOOKUP($A135,Sheet!$A$7:$DG$148,'TN01-04'!BV$11,0),$H$1:$T$2,2,1)</f>
        <v>#N/A</v>
      </c>
      <c r="BW135" s="28" t="e">
        <f>HLOOKUP(VLOOKUP($A135,Sheet!$A$7:$DG$148,'TN01-04'!BW$11,0),$H$1:$T$2,2,1)</f>
        <v>#N/A</v>
      </c>
      <c r="BX135" s="33" t="e">
        <f>IF(VLOOKUP($A135,Sheet!$A$7:$DG$148,'TN01-04'!BX$11,0)="","",VLOOKUP($A135,Sheet!$A$7:$DG$148,'TN01-04'!BX$11,0))</f>
        <v>#N/A</v>
      </c>
      <c r="BY135" s="36" t="e">
        <f>IF(VLOOKUP($A135,Sheet!$A$7:$DG$148,'TN01-04'!BY$11,0)="","",VLOOKUP($A135,Sheet!$A$7:$DG$148,'TN01-04'!BY$11,0))</f>
        <v>#N/A</v>
      </c>
      <c r="BZ135" s="28" t="e">
        <f>HLOOKUP(VLOOKUP($A135,Sheet!$A$7:$DG$148,'TN01-04'!BZ$11,0),$H$1:$T$2,2,1)</f>
        <v>#N/A</v>
      </c>
      <c r="CA135" s="28" t="e">
        <f>HLOOKUP(VLOOKUP($A135,Sheet!$A$7:$DG$148,'TN01-04'!CA$11,0),$H$1:$T$2,2,1)</f>
        <v>#N/A</v>
      </c>
      <c r="CB135" s="28" t="e">
        <f>HLOOKUP(VLOOKUP($A135,Sheet!$A$7:$DG$148,'TN01-04'!CB$11,0),$H$1:$T$2,2,1)</f>
        <v>#N/A</v>
      </c>
      <c r="CC135" s="28" t="e">
        <f>HLOOKUP(VLOOKUP($A135,Sheet!$A$7:$DG$148,'TN01-04'!CC$11,0),$H$1:$T$2,2,1)</f>
        <v>#N/A</v>
      </c>
      <c r="CD135" s="28" t="e">
        <f>HLOOKUP(VLOOKUP($A135,Sheet!$A$7:$DG$148,'TN01-04'!CD$11,0),$H$1:$T$2,2,1)</f>
        <v>#N/A</v>
      </c>
      <c r="CE135" s="28" t="e">
        <f>HLOOKUP(VLOOKUP($A135,Sheet!$A$7:$DG$148,'TN01-04'!CE$11,0),$H$1:$T$2,2,1)</f>
        <v>#N/A</v>
      </c>
      <c r="CF135" s="28" t="e">
        <f>HLOOKUP(VLOOKUP($A135,Sheet!$A$7:$DG$148,'TN01-04'!CF$11,0),$H$1:$T$2,2,1)</f>
        <v>#N/A</v>
      </c>
      <c r="CG135" s="28" t="e">
        <f>HLOOKUP(VLOOKUP($A135,Sheet!$A$7:$DG$148,'TN01-04'!CG$11,0),$H$1:$T$2,2,1)</f>
        <v>#N/A</v>
      </c>
      <c r="CH135" s="28" t="e">
        <f>HLOOKUP(VLOOKUP($A135,Sheet!$A$7:$DG$148,'TN01-04'!CH$11,0),$H$1:$T$2,2,1)</f>
        <v>#N/A</v>
      </c>
      <c r="CI135" s="28" t="e">
        <f>HLOOKUP(VLOOKUP($A135,Sheet!$A$7:$DG$148,'TN01-04'!CI$11,0),$H$1:$T$2,2,1)</f>
        <v>#N/A</v>
      </c>
      <c r="CJ135" s="28" t="e">
        <f>HLOOKUP(VLOOKUP($A135,Sheet!$A$7:$DG$148,'TN01-04'!CJ$11,0),$H$1:$T$2,2,1)</f>
        <v>#N/A</v>
      </c>
      <c r="CK135" s="28" t="e">
        <f>HLOOKUP(VLOOKUP($A135,Sheet!$A$7:$DG$148,'TN01-04'!CK$11,0),$H$1:$T$2,2,1)</f>
        <v>#N/A</v>
      </c>
      <c r="CL135" s="28" t="e">
        <f>HLOOKUP(VLOOKUP($A135,Sheet!$A$7:$DG$148,'TN01-04'!CL$11,0),$H$1:$T$2,2,1)</f>
        <v>#N/A</v>
      </c>
      <c r="CM135" s="28" t="e">
        <f>HLOOKUP(VLOOKUP($A135,Sheet!$A$7:$DG$148,'TN01-04'!CM$11,0),$H$1:$T$2,2,1)</f>
        <v>#N/A</v>
      </c>
      <c r="CN135" s="28" t="e">
        <f>HLOOKUP(VLOOKUP($A135,Sheet!$A$7:$DG$148,'TN01-04'!CN$11,0),$H$1:$T$2,2,1)</f>
        <v>#N/A</v>
      </c>
      <c r="CO135" s="28" t="e">
        <f>HLOOKUP(VLOOKUP($A135,Sheet!$A$7:$DG$148,'TN01-04'!CO$11,0),$H$1:$T$2,2,1)</f>
        <v>#N/A</v>
      </c>
      <c r="CP135" s="28" t="e">
        <f>HLOOKUP(VLOOKUP($A135,Sheet!$A$7:$DG$148,'TN01-04'!CP$11,0),$H$1:$T$2,2,1)</f>
        <v>#N/A</v>
      </c>
      <c r="CQ135" s="28" t="e">
        <f>HLOOKUP(VLOOKUP($A135,Sheet!$A$7:$DG$148,'TN01-04'!CQ$11,0),$H$1:$T$2,2,1)</f>
        <v>#N/A</v>
      </c>
      <c r="CR135" s="28" t="e">
        <f>HLOOKUP(VLOOKUP($A135,Sheet!$A$7:$DG$148,'TN01-04'!CR$11,0),$H$1:$T$2,2,1)</f>
        <v>#N/A</v>
      </c>
      <c r="CS135" s="33" t="e">
        <f>IF(VLOOKUP($A135,Sheet!$A$7:$DG$148,'TN01-04'!CS$11,0)="","",VLOOKUP($A135,Sheet!$A$7:$DG$148,'TN01-04'!CS$11,0))</f>
        <v>#N/A</v>
      </c>
      <c r="CT135" s="36" t="e">
        <f>IF(VLOOKUP($A135,Sheet!$A$7:$DG$148,'TN01-04'!CT$11,0)="","",VLOOKUP($A135,Sheet!$A$7:$DG$148,'TN01-04'!CT$11,0))</f>
        <v>#N/A</v>
      </c>
      <c r="CU135" s="38" t="e">
        <f t="shared" si="11"/>
        <v>#N/A</v>
      </c>
      <c r="CV135" s="38" t="e">
        <f t="shared" si="11"/>
        <v>#N/A</v>
      </c>
      <c r="CW135" s="38">
        <f t="shared" si="12"/>
        <v>0</v>
      </c>
      <c r="CX135" s="38" t="e">
        <f t="shared" si="13"/>
        <v>#N/A</v>
      </c>
      <c r="CY135" s="38" t="e">
        <f t="shared" si="14"/>
        <v>#N/A</v>
      </c>
      <c r="CZ135" s="38"/>
      <c r="DA135" s="28" t="e">
        <f>HLOOKUP(VLOOKUP($A135,Sheet!$A$7:$DG$148,'TN01-04'!DA$11,0),$H$1:$T$2,2,1)</f>
        <v>#N/A</v>
      </c>
      <c r="DB135" s="28" t="e">
        <f>HLOOKUP(VLOOKUP($A135,Sheet!$A$7:$DG$148,'TN01-04'!DB$11,0),$H$1:$T$2,2,1)</f>
        <v>#N/A</v>
      </c>
      <c r="DC135" s="28" t="e">
        <f>HLOOKUP(VLOOKUP($A135,Sheet!$A$7:$DG$148,'TN01-04'!DC$11,0),$H$1:$T$2,2,1)</f>
        <v>#N/A</v>
      </c>
      <c r="DD135" s="28" t="e">
        <f>HLOOKUP(VLOOKUP($A135,Sheet!$A$7:$DG$148,'TN01-04'!DD$11,0),$H$1:$T$2,2,1)</f>
        <v>#N/A</v>
      </c>
      <c r="DE135" s="38"/>
      <c r="DF135" s="38" t="e">
        <f t="shared" si="15"/>
        <v>#N/A</v>
      </c>
      <c r="DG135" s="38"/>
      <c r="DH135" s="33" t="e">
        <f>IF(VLOOKUP($A135,Sheet!$A$7:$DG$148,'TN01-04'!DH$11,0)="","",VLOOKUP($A135,Sheet!$A$7:$DG$148,'TN01-04'!DH$11,0))</f>
        <v>#N/A</v>
      </c>
      <c r="DI135" s="36" t="e">
        <f>IF(VLOOKUP($A135,Sheet!$A$7:$DG$148,'TN01-04'!DI$11,0)="","",VLOOKUP($A135,Sheet!$A$7:$DG$148,'TN01-04'!DI$11,0))</f>
        <v>#N/A</v>
      </c>
      <c r="DJ135" s="38" t="e">
        <f t="shared" si="16"/>
        <v>#N/A</v>
      </c>
      <c r="DK135" s="38" t="e">
        <f t="shared" si="17"/>
        <v>#N/A</v>
      </c>
      <c r="DL135" s="38" t="e">
        <f t="shared" si="18"/>
        <v>#N/A</v>
      </c>
      <c r="DM135" s="38"/>
      <c r="DN135" s="33" t="e">
        <f>IF(VLOOKUP($A135,Sheet!$A$7:$DG$148,'TN01-04'!DN$11,0)="","",VLOOKUP($A135,Sheet!$A$7:$DG$148,'TN01-04'!DN$11,0))</f>
        <v>#N/A</v>
      </c>
      <c r="DO135" s="36" t="e">
        <f>IF(VLOOKUP($A135,Sheet!$A$7:$DG$148,'TN01-04'!DO$11,0)="","",VLOOKUP($A135,Sheet!$A$7:$DG$148,'TN01-04'!DO$11,0))</f>
        <v>#N/A</v>
      </c>
      <c r="DP135" s="28" t="e">
        <f>IF(VLOOKUP($A135,Sheet!$A$7:$DG$148,'TN01-04'!DP$11,0)="","",VLOOKUP($A135,Sheet!$A$7:$DG$148,'TN01-04'!DP$11,0))</f>
        <v>#N/A</v>
      </c>
      <c r="DQ135" s="28" t="e">
        <f>IF(VLOOKUP($A135,Sheet!$A$7:$DG$148,'TN01-04'!DQ$11,0)="","",VLOOKUP($A135,Sheet!$A$7:$DG$148,'TN01-04'!DQ$11,0))</f>
        <v>#N/A</v>
      </c>
      <c r="DR135" s="28" t="e">
        <f>IF(VLOOKUP($A135,Sheet!$A$7:$DG$148,'TN01-04'!DR$11,0)="","",VLOOKUP($A135,Sheet!$A$7:$DG$148,'TN01-04'!DR$11,0))</f>
        <v>#N/A</v>
      </c>
      <c r="DS135" s="28" t="e">
        <f>IF(VLOOKUP($A135,Sheet!$A$7:$DG$148,'TN01-04'!DS$11,0)="","",VLOOKUP($A135,Sheet!$A$7:$DG$148,'TN01-04'!DS$11,0))</f>
        <v>#N/A</v>
      </c>
      <c r="DT135" s="28" t="e">
        <f>IF(VLOOKUP($A135,Sheet!$A$7:$DG$148,'TN01-04'!DT$11,0)="","",VLOOKUP($A135,Sheet!$A$7:$DG$148,'TN01-04'!DT$11,0))</f>
        <v>#N/A</v>
      </c>
      <c r="DU135" s="42" t="e">
        <f t="shared" si="19"/>
        <v>#N/A</v>
      </c>
    </row>
    <row r="136" spans="1:125" ht="15.95" customHeight="1" x14ac:dyDescent="0.2">
      <c r="A136" s="25">
        <v>2220729441</v>
      </c>
      <c r="B136" s="26" t="s">
        <v>21</v>
      </c>
      <c r="C136" s="26" t="s">
        <v>48</v>
      </c>
      <c r="D136" s="26" t="s">
        <v>184</v>
      </c>
      <c r="E136" s="27">
        <v>36084</v>
      </c>
      <c r="F136" s="26" t="s">
        <v>209</v>
      </c>
      <c r="G136" s="26" t="s">
        <v>212</v>
      </c>
      <c r="H136" s="28">
        <f>HLOOKUP(VLOOKUP($A136,Sheet!$A$7:$DG$148,'TN01-04'!H$11,0),$H$1:$T$2,2,1)</f>
        <v>4</v>
      </c>
      <c r="I136" s="28">
        <f>HLOOKUP(VLOOKUP($A136,Sheet!$A$7:$DG$148,'TN01-04'!I$11,0),$H$1:$T$2,2,1)</f>
        <v>4</v>
      </c>
      <c r="J136" s="28">
        <f>HLOOKUP(VLOOKUP($A136,Sheet!$A$7:$DG$148,'TN01-04'!J$11,0),$H$1:$T$2,2,1)</f>
        <v>4</v>
      </c>
      <c r="K136" s="28">
        <f>HLOOKUP(VLOOKUP($A136,Sheet!$A$7:$DG$148,'TN01-04'!K$11,0),$H$1:$T$2,2,1)</f>
        <v>3.33</v>
      </c>
      <c r="L136" s="28">
        <f>HLOOKUP(VLOOKUP($A136,Sheet!$A$7:$DG$148,'TN01-04'!L$11,0),$H$1:$T$2,2,1)</f>
        <v>3.33</v>
      </c>
      <c r="M136" s="28">
        <f>HLOOKUP(VLOOKUP($A136,Sheet!$A$7:$DG$148,'TN01-04'!M$11,0),$H$1:$T$2,2,1)</f>
        <v>4</v>
      </c>
      <c r="N136" s="28">
        <f>HLOOKUP(VLOOKUP($A136,Sheet!$A$7:$DG$148,'TN01-04'!N$11,0),$H$1:$T$2,2,1)</f>
        <v>4</v>
      </c>
      <c r="O136" s="28">
        <f>HLOOKUP(VLOOKUP($A136,Sheet!$A$7:$DG$148,'TN01-04'!O$11,0),$H$1:$T$2,2,1)</f>
        <v>0</v>
      </c>
      <c r="P136" s="28">
        <f>HLOOKUP(VLOOKUP($A136,Sheet!$A$7:$DG$148,'TN01-04'!P$11,0),$H$1:$T$2,2,1)</f>
        <v>4</v>
      </c>
      <c r="Q136" s="28">
        <f>HLOOKUP(VLOOKUP($A136,Sheet!$A$7:$DG$148,'TN01-04'!Q$11,0),$H$1:$T$2,2,1)</f>
        <v>0</v>
      </c>
      <c r="R136" s="28">
        <f>HLOOKUP(VLOOKUP($A136,Sheet!$A$7:$DG$148,'TN01-04'!R$11,0),$H$1:$T$2,2,1)</f>
        <v>0</v>
      </c>
      <c r="S136" s="28">
        <f>HLOOKUP(VLOOKUP($A136,Sheet!$A$7:$DG$148,'TN01-04'!S$11,0),$H$1:$T$2,2,1)</f>
        <v>0</v>
      </c>
      <c r="T136" s="28">
        <f>HLOOKUP(VLOOKUP($A136,Sheet!$A$7:$DG$148,'TN01-04'!T$11,0),$H$1:$T$2,2,1)</f>
        <v>0</v>
      </c>
      <c r="U136" s="28">
        <f>HLOOKUP(VLOOKUP($A136,Sheet!$A$7:$DG$148,'TN01-04'!U$11,0),$H$1:$T$2,2,1)</f>
        <v>3.33</v>
      </c>
      <c r="V136" s="28">
        <f>HLOOKUP(VLOOKUP($A136,Sheet!$A$7:$DG$148,'TN01-04'!V$11,0),$H$1:$T$2,2,1)</f>
        <v>3</v>
      </c>
      <c r="W136" s="28">
        <f>HLOOKUP(VLOOKUP($A136,Sheet!$A$7:$DG$148,'TN01-04'!W$11,0),$H$1:$T$2,2,1)</f>
        <v>4</v>
      </c>
      <c r="X136" s="28">
        <f>HLOOKUP(VLOOKUP($A136,Sheet!$A$7:$DG$148,'TN01-04'!X$11,0),$H$1:$T$2,2,1)</f>
        <v>3.65</v>
      </c>
      <c r="Y136" s="28">
        <f>HLOOKUP(VLOOKUP($A136,Sheet!$A$7:$DG$148,'TN01-04'!Y$11,0),$H$1:$T$2,2,1)</f>
        <v>2</v>
      </c>
      <c r="Z136" s="28">
        <f>HLOOKUP(VLOOKUP($A136,Sheet!$A$7:$DG$148,'TN01-04'!Z$11,0),$H$1:$T$2,2,1)</f>
        <v>3.33</v>
      </c>
      <c r="AA136" s="28">
        <f>HLOOKUP(VLOOKUP($A136,Sheet!$A$7:$DG$148,'TN01-04'!AA$11,0),$H$1:$T$2,2,1)</f>
        <v>1.65</v>
      </c>
      <c r="AB136" s="28">
        <f>HLOOKUP(VLOOKUP($A136,Sheet!$A$7:$DG$148,'TN01-04'!AB$11,0),$H$1:$T$2,2,1)</f>
        <v>2</v>
      </c>
      <c r="AC136" s="28">
        <f>HLOOKUP(VLOOKUP($A136,Sheet!$A$7:$DG$148,'TN01-04'!AC$11,0),$H$1:$T$2,2,1)</f>
        <v>3</v>
      </c>
      <c r="AD136" s="28">
        <f>HLOOKUP(VLOOKUP($A136,Sheet!$A$7:$DG$148,'TN01-04'!AD$11,0),$H$1:$T$2,2,1)</f>
        <v>3.65</v>
      </c>
      <c r="AE136" s="28">
        <f>HLOOKUP(VLOOKUP($A136,Sheet!$A$7:$DG$148,'TN01-04'!AE$11,0),$H$1:$T$2,2,1)</f>
        <v>2</v>
      </c>
      <c r="AF136" s="28">
        <f>HLOOKUP(VLOOKUP($A136,Sheet!$A$7:$DG$148,'TN01-04'!AF$11,0),$H$1:$T$2,2,1)</f>
        <v>3.33</v>
      </c>
      <c r="AG136" s="28">
        <f>HLOOKUP(VLOOKUP($A136,Sheet!$A$7:$DG$148,'TN01-04'!AG$11,0),$H$1:$T$2,2,1)</f>
        <v>2.33</v>
      </c>
      <c r="AH136" s="28">
        <f>HLOOKUP(VLOOKUP($A136,Sheet!$A$7:$DG$148,'TN01-04'!AH$11,0),$H$1:$T$2,2,1)</f>
        <v>2</v>
      </c>
      <c r="AI136" s="28">
        <f>HLOOKUP(VLOOKUP($A136,Sheet!$A$7:$DG$148,'TN01-04'!AI$11,0),$H$1:$T$2,2,1)</f>
        <v>1.65</v>
      </c>
      <c r="AJ136" s="28">
        <f>HLOOKUP(VLOOKUP($A136,Sheet!$A$7:$DG$148,'TN01-04'!AJ$11,0),$H$1:$T$2,2,1)</f>
        <v>3.33</v>
      </c>
      <c r="AK136" s="33">
        <f>IF(VLOOKUP($A136,Sheet!$A$7:$DG$148,'TN01-04'!AK$11,0)="","",VLOOKUP($A136,Sheet!$A$7:$DG$148,'TN01-04'!AK$11,0))</f>
        <v>51</v>
      </c>
      <c r="AL136" s="36">
        <f>IF(VLOOKUP($A136,Sheet!$A$7:$DG$148,'TN01-04'!AL$11,0)="","",VLOOKUP($A136,Sheet!$A$7:$DG$148,'TN01-04'!AL$11,0))</f>
        <v>0</v>
      </c>
      <c r="AM136" s="28">
        <f>HLOOKUP(VLOOKUP($A136,Sheet!$A$7:$DG$148,'TN01-04'!AM$11,0),$H$1:$T$2,2,1)</f>
        <v>2.65</v>
      </c>
      <c r="AN136" s="28">
        <f>HLOOKUP(VLOOKUP($A136,Sheet!$A$7:$DG$148,'TN01-04'!AN$11,0),$H$1:$T$2,2,1)</f>
        <v>4</v>
      </c>
      <c r="AO136" s="28">
        <f>HLOOKUP(VLOOKUP($A136,Sheet!$A$7:$DG$148,'TN01-04'!AO$11,0),$H$1:$T$2,2,1)</f>
        <v>0</v>
      </c>
      <c r="AP136" s="28">
        <f>HLOOKUP(VLOOKUP($A136,Sheet!$A$7:$DG$148,'TN01-04'!AP$11,0),$H$1:$T$2,2,1)</f>
        <v>0</v>
      </c>
      <c r="AQ136" s="28">
        <f>HLOOKUP(VLOOKUP($A136,Sheet!$A$7:$DG$148,'TN01-04'!AQ$11,0),$H$1:$T$2,2,1)</f>
        <v>2.33</v>
      </c>
      <c r="AR136" s="28">
        <f>HLOOKUP(VLOOKUP($A136,Sheet!$A$7:$DG$148,'TN01-04'!AR$11,0),$H$1:$T$2,2,1)</f>
        <v>0</v>
      </c>
      <c r="AS136" s="28">
        <f>HLOOKUP(VLOOKUP($A136,Sheet!$A$7:$DG$148,'TN01-04'!AS$11,0),$H$1:$T$2,2,1)</f>
        <v>0</v>
      </c>
      <c r="AT136" s="28">
        <f>HLOOKUP(VLOOKUP($A136,Sheet!$A$7:$DG$148,'TN01-04'!AT$11,0),$H$1:$T$2,2,1)</f>
        <v>0</v>
      </c>
      <c r="AU136" s="28">
        <f>HLOOKUP(VLOOKUP($A136,Sheet!$A$7:$DG$148,'TN01-04'!AU$11,0),$H$1:$T$2,2,1)</f>
        <v>0</v>
      </c>
      <c r="AV136" s="28">
        <f>HLOOKUP(VLOOKUP($A136,Sheet!$A$7:$DG$148,'TN01-04'!AV$11,0),$H$1:$T$2,2,1)</f>
        <v>0</v>
      </c>
      <c r="AW136" s="28">
        <f>HLOOKUP(VLOOKUP($A136,Sheet!$A$7:$DG$148,'TN01-04'!AW$11,0),$H$1:$T$2,2,1)</f>
        <v>2.33</v>
      </c>
      <c r="AX136" s="28">
        <f>HLOOKUP(VLOOKUP($A136,Sheet!$A$7:$DG$148,'TN01-04'!AX$11,0),$H$1:$T$2,2,1)</f>
        <v>0</v>
      </c>
      <c r="AY136" s="28">
        <f>HLOOKUP(VLOOKUP($A136,Sheet!$A$7:$DG$148,'TN01-04'!AY$11,0),$H$1:$T$2,2,1)</f>
        <v>0</v>
      </c>
      <c r="AZ136" s="28">
        <f>HLOOKUP(VLOOKUP($A136,Sheet!$A$7:$DG$148,'TN01-04'!AZ$11,0),$H$1:$T$2,2,1)</f>
        <v>0</v>
      </c>
      <c r="BA136" s="28">
        <f>HLOOKUP(VLOOKUP($A136,Sheet!$A$7:$DG$148,'TN01-04'!BA$11,0),$H$1:$T$2,2,1)</f>
        <v>3.65</v>
      </c>
      <c r="BB136" s="33">
        <f>IF(VLOOKUP($A136,Sheet!$A$7:$DG$148,'TN01-04'!BB$11,0)="","",VLOOKUP($A136,Sheet!$A$7:$DG$148,'TN01-04'!BB$11,0))</f>
        <v>5</v>
      </c>
      <c r="BC136" s="36">
        <f>IF(VLOOKUP($A136,Sheet!$A$7:$DG$148,'TN01-04'!BC$11,0)="","",VLOOKUP($A136,Sheet!$A$7:$DG$148,'TN01-04'!BC$11,0))</f>
        <v>0</v>
      </c>
      <c r="BD136" s="28">
        <f>HLOOKUP(VLOOKUP($A136,Sheet!$A$7:$DG$148,'TN01-04'!BD$11,0),$H$1:$T$2,2,1)</f>
        <v>1.65</v>
      </c>
      <c r="BE136" s="28">
        <f>HLOOKUP(VLOOKUP($A136,Sheet!$A$7:$DG$148,'TN01-04'!BE$11,0),$H$1:$T$2,2,1)</f>
        <v>2.33</v>
      </c>
      <c r="BF136" s="28">
        <f>HLOOKUP(VLOOKUP($A136,Sheet!$A$7:$DG$148,'TN01-04'!BF$11,0),$H$1:$T$2,2,1)</f>
        <v>3.33</v>
      </c>
      <c r="BG136" s="28">
        <f>HLOOKUP(VLOOKUP($A136,Sheet!$A$7:$DG$148,'TN01-04'!BG$11,0),$H$1:$T$2,2,1)</f>
        <v>2.33</v>
      </c>
      <c r="BH136" s="28">
        <f>HLOOKUP(VLOOKUP($A136,Sheet!$A$7:$DG$148,'TN01-04'!BH$11,0),$H$1:$T$2,2,1)</f>
        <v>2.65</v>
      </c>
      <c r="BI136" s="28">
        <f>HLOOKUP(VLOOKUP($A136,Sheet!$A$7:$DG$148,'TN01-04'!BI$11,0),$H$1:$T$2,2,1)</f>
        <v>3.33</v>
      </c>
      <c r="BJ136" s="28">
        <f>HLOOKUP(VLOOKUP($A136,Sheet!$A$7:$DG$148,'TN01-04'!BJ$11,0),$H$1:$T$2,2,1)</f>
        <v>3.65</v>
      </c>
      <c r="BK136" s="28">
        <f>HLOOKUP(VLOOKUP($A136,Sheet!$A$7:$DG$148,'TN01-04'!BK$11,0),$H$1:$T$2,2,1)</f>
        <v>3</v>
      </c>
      <c r="BL136" s="28">
        <f>HLOOKUP(VLOOKUP($A136,Sheet!$A$7:$DG$148,'TN01-04'!BL$11,0),$H$1:$T$2,2,1)</f>
        <v>3</v>
      </c>
      <c r="BM136" s="28">
        <f>HLOOKUP(VLOOKUP($A136,Sheet!$A$7:$DG$148,'TN01-04'!BM$11,0),$H$1:$T$2,2,1)</f>
        <v>2.33</v>
      </c>
      <c r="BN136" s="28">
        <f>HLOOKUP(VLOOKUP($A136,Sheet!$A$7:$DG$148,'TN01-04'!BN$11,0),$H$1:$T$2,2,1)</f>
        <v>2.65</v>
      </c>
      <c r="BO136" s="28">
        <f>HLOOKUP(VLOOKUP($A136,Sheet!$A$7:$DG$148,'TN01-04'!BO$11,0),$H$1:$T$2,2,1)</f>
        <v>3.65</v>
      </c>
      <c r="BP136" s="28">
        <f>HLOOKUP(VLOOKUP($A136,Sheet!$A$7:$DG$148,'TN01-04'!BP$11,0),$H$1:$T$2,2,1)</f>
        <v>3</v>
      </c>
      <c r="BQ136" s="28">
        <f>HLOOKUP(VLOOKUP($A136,Sheet!$A$7:$DG$148,'TN01-04'!BQ$11,0),$H$1:$T$2,2,1)</f>
        <v>0</v>
      </c>
      <c r="BR136" s="28">
        <f>HLOOKUP(VLOOKUP($A136,Sheet!$A$7:$DG$148,'TN01-04'!BR$11,0),$H$1:$T$2,2,1)</f>
        <v>2</v>
      </c>
      <c r="BS136" s="28">
        <f>HLOOKUP(VLOOKUP($A136,Sheet!$A$7:$DG$148,'TN01-04'!BS$11,0),$H$1:$T$2,2,1)</f>
        <v>2.65</v>
      </c>
      <c r="BT136" s="28">
        <f>HLOOKUP(VLOOKUP($A136,Sheet!$A$7:$DG$148,'TN01-04'!BT$11,0),$H$1:$T$2,2,1)</f>
        <v>2.65</v>
      </c>
      <c r="BU136" s="28">
        <f>HLOOKUP(VLOOKUP($A136,Sheet!$A$7:$DG$148,'TN01-04'!BU$11,0),$H$1:$T$2,2,1)</f>
        <v>4</v>
      </c>
      <c r="BV136" s="28">
        <f>HLOOKUP(VLOOKUP($A136,Sheet!$A$7:$DG$148,'TN01-04'!BV$11,0),$H$1:$T$2,2,1)</f>
        <v>4</v>
      </c>
      <c r="BW136" s="28">
        <f>HLOOKUP(VLOOKUP($A136,Sheet!$A$7:$DG$148,'TN01-04'!BW$11,0),$H$1:$T$2,2,1)</f>
        <v>3.65</v>
      </c>
      <c r="BX136" s="33">
        <f>IF(VLOOKUP($A136,Sheet!$A$7:$DG$148,'TN01-04'!BX$11,0)="","",VLOOKUP($A136,Sheet!$A$7:$DG$148,'TN01-04'!BX$11,0))</f>
        <v>50</v>
      </c>
      <c r="BY136" s="36">
        <f>IF(VLOOKUP($A136,Sheet!$A$7:$DG$148,'TN01-04'!BY$11,0)="","",VLOOKUP($A136,Sheet!$A$7:$DG$148,'TN01-04'!BY$11,0))</f>
        <v>0</v>
      </c>
      <c r="BZ136" s="28">
        <f>HLOOKUP(VLOOKUP($A136,Sheet!$A$7:$DG$148,'TN01-04'!BZ$11,0),$H$1:$T$2,2,1)</f>
        <v>3.65</v>
      </c>
      <c r="CA136" s="28">
        <f>HLOOKUP(VLOOKUP($A136,Sheet!$A$7:$DG$148,'TN01-04'!CA$11,0),$H$1:$T$2,2,1)</f>
        <v>0</v>
      </c>
      <c r="CB136" s="28">
        <f>HLOOKUP(VLOOKUP($A136,Sheet!$A$7:$DG$148,'TN01-04'!CB$11,0),$H$1:$T$2,2,1)</f>
        <v>3.33</v>
      </c>
      <c r="CC136" s="28">
        <f>HLOOKUP(VLOOKUP($A136,Sheet!$A$7:$DG$148,'TN01-04'!CC$11,0),$H$1:$T$2,2,1)</f>
        <v>0</v>
      </c>
      <c r="CD136" s="28">
        <f>HLOOKUP(VLOOKUP($A136,Sheet!$A$7:$DG$148,'TN01-04'!CD$11,0),$H$1:$T$2,2,1)</f>
        <v>1.65</v>
      </c>
      <c r="CE136" s="28">
        <f>HLOOKUP(VLOOKUP($A136,Sheet!$A$7:$DG$148,'TN01-04'!CE$11,0),$H$1:$T$2,2,1)</f>
        <v>4</v>
      </c>
      <c r="CF136" s="28">
        <f>HLOOKUP(VLOOKUP($A136,Sheet!$A$7:$DG$148,'TN01-04'!CF$11,0),$H$1:$T$2,2,1)</f>
        <v>4</v>
      </c>
      <c r="CG136" s="28">
        <f>HLOOKUP(VLOOKUP($A136,Sheet!$A$7:$DG$148,'TN01-04'!CG$11,0),$H$1:$T$2,2,1)</f>
        <v>2.65</v>
      </c>
      <c r="CH136" s="28">
        <f>HLOOKUP(VLOOKUP($A136,Sheet!$A$7:$DG$148,'TN01-04'!CH$11,0),$H$1:$T$2,2,1)</f>
        <v>0</v>
      </c>
      <c r="CI136" s="28">
        <f>HLOOKUP(VLOOKUP($A136,Sheet!$A$7:$DG$148,'TN01-04'!CI$11,0),$H$1:$T$2,2,1)</f>
        <v>3</v>
      </c>
      <c r="CJ136" s="28">
        <f>HLOOKUP(VLOOKUP($A136,Sheet!$A$7:$DG$148,'TN01-04'!CJ$11,0),$H$1:$T$2,2,1)</f>
        <v>0</v>
      </c>
      <c r="CK136" s="28">
        <f>HLOOKUP(VLOOKUP($A136,Sheet!$A$7:$DG$148,'TN01-04'!CK$11,0),$H$1:$T$2,2,1)</f>
        <v>0</v>
      </c>
      <c r="CL136" s="28">
        <f>HLOOKUP(VLOOKUP($A136,Sheet!$A$7:$DG$148,'TN01-04'!CL$11,0),$H$1:$T$2,2,1)</f>
        <v>0</v>
      </c>
      <c r="CM136" s="28">
        <f>HLOOKUP(VLOOKUP($A136,Sheet!$A$7:$DG$148,'TN01-04'!CM$11,0),$H$1:$T$2,2,1)</f>
        <v>0</v>
      </c>
      <c r="CN136" s="28">
        <f>HLOOKUP(VLOOKUP($A136,Sheet!$A$7:$DG$148,'TN01-04'!CN$11,0),$H$1:$T$2,2,1)</f>
        <v>2.65</v>
      </c>
      <c r="CO136" s="28">
        <f>HLOOKUP(VLOOKUP($A136,Sheet!$A$7:$DG$148,'TN01-04'!CO$11,0),$H$1:$T$2,2,1)</f>
        <v>3.65</v>
      </c>
      <c r="CP136" s="28">
        <f>HLOOKUP(VLOOKUP($A136,Sheet!$A$7:$DG$148,'TN01-04'!CP$11,0),$H$1:$T$2,2,1)</f>
        <v>3.33</v>
      </c>
      <c r="CQ136" s="28">
        <f>HLOOKUP(VLOOKUP($A136,Sheet!$A$7:$DG$148,'TN01-04'!CQ$11,0),$H$1:$T$2,2,1)</f>
        <v>3.65</v>
      </c>
      <c r="CR136" s="28">
        <f>HLOOKUP(VLOOKUP($A136,Sheet!$A$7:$DG$148,'TN01-04'!CR$11,0),$H$1:$T$2,2,1)</f>
        <v>3</v>
      </c>
      <c r="CS136" s="33">
        <f>IF(VLOOKUP($A136,Sheet!$A$7:$DG$148,'TN01-04'!CS$11,0)="","",VLOOKUP($A136,Sheet!$A$7:$DG$148,'TN01-04'!CS$11,0))</f>
        <v>27</v>
      </c>
      <c r="CT136" s="36">
        <f>IF(VLOOKUP($A136,Sheet!$A$7:$DG$148,'TN01-04'!CT$11,0)="","",VLOOKUP($A136,Sheet!$A$7:$DG$148,'TN01-04'!CT$11,0))</f>
        <v>0</v>
      </c>
      <c r="CU136" s="38">
        <f t="shared" si="11"/>
        <v>128</v>
      </c>
      <c r="CV136" s="38">
        <f t="shared" si="11"/>
        <v>0</v>
      </c>
      <c r="CW136" s="38">
        <f t="shared" si="12"/>
        <v>0</v>
      </c>
      <c r="CX136" s="38">
        <f t="shared" si="13"/>
        <v>128</v>
      </c>
      <c r="CY136" s="38">
        <f t="shared" si="14"/>
        <v>3.01</v>
      </c>
      <c r="CZ136" s="38"/>
      <c r="DA136" s="28">
        <f>HLOOKUP(VLOOKUP($A136,Sheet!$A$7:$DG$148,'TN01-04'!DA$11,0),$H$1:$T$2,2,1)</f>
        <v>0</v>
      </c>
      <c r="DB136" s="28">
        <f>HLOOKUP(VLOOKUP($A136,Sheet!$A$7:$DG$148,'TN01-04'!DB$11,0),$H$1:$T$2,2,1)</f>
        <v>0</v>
      </c>
      <c r="DC136" s="28">
        <f>HLOOKUP(VLOOKUP($A136,Sheet!$A$7:$DG$148,'TN01-04'!DC$11,0),$H$1:$T$2,2,1)</f>
        <v>3.65</v>
      </c>
      <c r="DD136" s="28">
        <f>HLOOKUP(VLOOKUP($A136,Sheet!$A$7:$DG$148,'TN01-04'!DD$11,0),$H$1:$T$2,2,1)</f>
        <v>0</v>
      </c>
      <c r="DE136" s="38"/>
      <c r="DF136" s="38">
        <f t="shared" si="15"/>
        <v>3.65</v>
      </c>
      <c r="DG136" s="38"/>
      <c r="DH136" s="33">
        <f>IF(VLOOKUP($A136,Sheet!$A$7:$DG$148,'TN01-04'!DH$11,0)="","",VLOOKUP($A136,Sheet!$A$7:$DG$148,'TN01-04'!DH$11,0))</f>
        <v>5</v>
      </c>
      <c r="DI136" s="36">
        <f>IF(VLOOKUP($A136,Sheet!$A$7:$DG$148,'TN01-04'!DI$11,0)="","",VLOOKUP($A136,Sheet!$A$7:$DG$148,'TN01-04'!DI$11,0))</f>
        <v>0</v>
      </c>
      <c r="DJ136" s="38">
        <f t="shared" si="16"/>
        <v>133</v>
      </c>
      <c r="DK136" s="38">
        <f t="shared" si="17"/>
        <v>0</v>
      </c>
      <c r="DL136" s="38">
        <f t="shared" si="18"/>
        <v>3.04</v>
      </c>
      <c r="DM136" s="38"/>
      <c r="DN136" s="33">
        <f>IF(VLOOKUP($A136,Sheet!$A$7:$DG$148,'TN01-04'!DN$11,0)="","",VLOOKUP($A136,Sheet!$A$7:$DG$148,'TN01-04'!DN$11,0))</f>
        <v>138</v>
      </c>
      <c r="DO136" s="36">
        <f>IF(VLOOKUP($A136,Sheet!$A$7:$DG$148,'TN01-04'!DO$11,0)="","",VLOOKUP($A136,Sheet!$A$7:$DG$148,'TN01-04'!DO$11,0))</f>
        <v>0</v>
      </c>
      <c r="DP136" s="28">
        <f>IF(VLOOKUP($A136,Sheet!$A$7:$DG$148,'TN01-04'!DP$11,0)="","",VLOOKUP($A136,Sheet!$A$7:$DG$148,'TN01-04'!DP$11,0))</f>
        <v>137</v>
      </c>
      <c r="DQ136" s="28">
        <f>IF(VLOOKUP($A136,Sheet!$A$7:$DG$148,'TN01-04'!DQ$11,0)="","",VLOOKUP($A136,Sheet!$A$7:$DG$148,'TN01-04'!DQ$11,0))</f>
        <v>138</v>
      </c>
      <c r="DR136" s="28">
        <f>IF(VLOOKUP($A136,Sheet!$A$7:$DG$148,'TN01-04'!DR$11,0)="","",VLOOKUP($A136,Sheet!$A$7:$DG$148,'TN01-04'!DR$11,0))</f>
        <v>7.27</v>
      </c>
      <c r="DS136" s="28">
        <f>IF(VLOOKUP($A136,Sheet!$A$7:$DG$148,'TN01-04'!DS$11,0)="","",VLOOKUP($A136,Sheet!$A$7:$DG$148,'TN01-04'!DS$11,0))</f>
        <v>3.04</v>
      </c>
      <c r="DT136" s="28" t="str">
        <f>IF(VLOOKUP($A136,Sheet!$A$7:$DG$148,'TN01-04'!DT$11,0)="","",VLOOKUP($A136,Sheet!$A$7:$DG$148,'TN01-04'!DT$11,0))</f>
        <v>HRM 301</v>
      </c>
      <c r="DU136" s="42">
        <f t="shared" si="19"/>
        <v>0</v>
      </c>
    </row>
    <row r="137" spans="1:125" ht="15.95" customHeight="1" x14ac:dyDescent="0.2">
      <c r="A137" s="25">
        <v>2221727408</v>
      </c>
      <c r="B137" s="26" t="s">
        <v>6</v>
      </c>
      <c r="C137" s="26" t="s">
        <v>108</v>
      </c>
      <c r="D137" s="26" t="s">
        <v>185</v>
      </c>
      <c r="E137" s="27">
        <v>36059</v>
      </c>
      <c r="F137" s="26" t="s">
        <v>210</v>
      </c>
      <c r="G137" s="26" t="s">
        <v>212</v>
      </c>
      <c r="H137" s="28" t="e">
        <f>HLOOKUP(VLOOKUP($A137,Sheet!$A$7:$DG$148,'TN01-04'!H$11,0),$H$1:$T$2,2,1)</f>
        <v>#N/A</v>
      </c>
      <c r="I137" s="28" t="e">
        <f>HLOOKUP(VLOOKUP($A137,Sheet!$A$7:$DG$148,'TN01-04'!I$11,0),$H$1:$T$2,2,1)</f>
        <v>#N/A</v>
      </c>
      <c r="J137" s="28" t="e">
        <f>HLOOKUP(VLOOKUP($A137,Sheet!$A$7:$DG$148,'TN01-04'!J$11,0),$H$1:$T$2,2,1)</f>
        <v>#N/A</v>
      </c>
      <c r="K137" s="28" t="e">
        <f>HLOOKUP(VLOOKUP($A137,Sheet!$A$7:$DG$148,'TN01-04'!K$11,0),$H$1:$T$2,2,1)</f>
        <v>#N/A</v>
      </c>
      <c r="L137" s="28" t="e">
        <f>HLOOKUP(VLOOKUP($A137,Sheet!$A$7:$DG$148,'TN01-04'!L$11,0),$H$1:$T$2,2,1)</f>
        <v>#N/A</v>
      </c>
      <c r="M137" s="28" t="e">
        <f>HLOOKUP(VLOOKUP($A137,Sheet!$A$7:$DG$148,'TN01-04'!M$11,0),$H$1:$T$2,2,1)</f>
        <v>#N/A</v>
      </c>
      <c r="N137" s="28" t="e">
        <f>HLOOKUP(VLOOKUP($A137,Sheet!$A$7:$DG$148,'TN01-04'!N$11,0),$H$1:$T$2,2,1)</f>
        <v>#N/A</v>
      </c>
      <c r="O137" s="28" t="e">
        <f>HLOOKUP(VLOOKUP($A137,Sheet!$A$7:$DG$148,'TN01-04'!O$11,0),$H$1:$T$2,2,1)</f>
        <v>#N/A</v>
      </c>
      <c r="P137" s="28" t="e">
        <f>HLOOKUP(VLOOKUP($A137,Sheet!$A$7:$DG$148,'TN01-04'!P$11,0),$H$1:$T$2,2,1)</f>
        <v>#N/A</v>
      </c>
      <c r="Q137" s="28" t="e">
        <f>HLOOKUP(VLOOKUP($A137,Sheet!$A$7:$DG$148,'TN01-04'!Q$11,0),$H$1:$T$2,2,1)</f>
        <v>#N/A</v>
      </c>
      <c r="R137" s="28" t="e">
        <f>HLOOKUP(VLOOKUP($A137,Sheet!$A$7:$DG$148,'TN01-04'!R$11,0),$H$1:$T$2,2,1)</f>
        <v>#N/A</v>
      </c>
      <c r="S137" s="28" t="e">
        <f>HLOOKUP(VLOOKUP($A137,Sheet!$A$7:$DG$148,'TN01-04'!S$11,0),$H$1:$T$2,2,1)</f>
        <v>#N/A</v>
      </c>
      <c r="T137" s="28" t="e">
        <f>HLOOKUP(VLOOKUP($A137,Sheet!$A$7:$DG$148,'TN01-04'!T$11,0),$H$1:$T$2,2,1)</f>
        <v>#N/A</v>
      </c>
      <c r="U137" s="28" t="e">
        <f>HLOOKUP(VLOOKUP($A137,Sheet!$A$7:$DG$148,'TN01-04'!U$11,0),$H$1:$T$2,2,1)</f>
        <v>#N/A</v>
      </c>
      <c r="V137" s="28" t="e">
        <f>HLOOKUP(VLOOKUP($A137,Sheet!$A$7:$DG$148,'TN01-04'!V$11,0),$H$1:$T$2,2,1)</f>
        <v>#N/A</v>
      </c>
      <c r="W137" s="28" t="e">
        <f>HLOOKUP(VLOOKUP($A137,Sheet!$A$7:$DG$148,'TN01-04'!W$11,0),$H$1:$T$2,2,1)</f>
        <v>#N/A</v>
      </c>
      <c r="X137" s="28" t="e">
        <f>HLOOKUP(VLOOKUP($A137,Sheet!$A$7:$DG$148,'TN01-04'!X$11,0),$H$1:$T$2,2,1)</f>
        <v>#N/A</v>
      </c>
      <c r="Y137" s="28" t="e">
        <f>HLOOKUP(VLOOKUP($A137,Sheet!$A$7:$DG$148,'TN01-04'!Y$11,0),$H$1:$T$2,2,1)</f>
        <v>#N/A</v>
      </c>
      <c r="Z137" s="28" t="e">
        <f>HLOOKUP(VLOOKUP($A137,Sheet!$A$7:$DG$148,'TN01-04'!Z$11,0),$H$1:$T$2,2,1)</f>
        <v>#N/A</v>
      </c>
      <c r="AA137" s="28" t="e">
        <f>HLOOKUP(VLOOKUP($A137,Sheet!$A$7:$DG$148,'TN01-04'!AA$11,0),$H$1:$T$2,2,1)</f>
        <v>#N/A</v>
      </c>
      <c r="AB137" s="28" t="e">
        <f>HLOOKUP(VLOOKUP($A137,Sheet!$A$7:$DG$148,'TN01-04'!AB$11,0),$H$1:$T$2,2,1)</f>
        <v>#N/A</v>
      </c>
      <c r="AC137" s="28" t="e">
        <f>HLOOKUP(VLOOKUP($A137,Sheet!$A$7:$DG$148,'TN01-04'!AC$11,0),$H$1:$T$2,2,1)</f>
        <v>#N/A</v>
      </c>
      <c r="AD137" s="28" t="e">
        <f>HLOOKUP(VLOOKUP($A137,Sheet!$A$7:$DG$148,'TN01-04'!AD$11,0),$H$1:$T$2,2,1)</f>
        <v>#N/A</v>
      </c>
      <c r="AE137" s="28" t="e">
        <f>HLOOKUP(VLOOKUP($A137,Sheet!$A$7:$DG$148,'TN01-04'!AE$11,0),$H$1:$T$2,2,1)</f>
        <v>#N/A</v>
      </c>
      <c r="AF137" s="28" t="e">
        <f>HLOOKUP(VLOOKUP($A137,Sheet!$A$7:$DG$148,'TN01-04'!AF$11,0),$H$1:$T$2,2,1)</f>
        <v>#N/A</v>
      </c>
      <c r="AG137" s="28" t="e">
        <f>HLOOKUP(VLOOKUP($A137,Sheet!$A$7:$DG$148,'TN01-04'!AG$11,0),$H$1:$T$2,2,1)</f>
        <v>#N/A</v>
      </c>
      <c r="AH137" s="28" t="e">
        <f>HLOOKUP(VLOOKUP($A137,Sheet!$A$7:$DG$148,'TN01-04'!AH$11,0),$H$1:$T$2,2,1)</f>
        <v>#N/A</v>
      </c>
      <c r="AI137" s="28" t="e">
        <f>HLOOKUP(VLOOKUP($A137,Sheet!$A$7:$DG$148,'TN01-04'!AI$11,0),$H$1:$T$2,2,1)</f>
        <v>#N/A</v>
      </c>
      <c r="AJ137" s="28" t="e">
        <f>HLOOKUP(VLOOKUP($A137,Sheet!$A$7:$DG$148,'TN01-04'!AJ$11,0),$H$1:$T$2,2,1)</f>
        <v>#N/A</v>
      </c>
      <c r="AK137" s="33" t="e">
        <f>IF(VLOOKUP($A137,Sheet!$A$7:$DG$148,'TN01-04'!AK$11,0)="","",VLOOKUP($A137,Sheet!$A$7:$DG$148,'TN01-04'!AK$11,0))</f>
        <v>#N/A</v>
      </c>
      <c r="AL137" s="36" t="e">
        <f>IF(VLOOKUP($A137,Sheet!$A$7:$DG$148,'TN01-04'!AL$11,0)="","",VLOOKUP($A137,Sheet!$A$7:$DG$148,'TN01-04'!AL$11,0))</f>
        <v>#N/A</v>
      </c>
      <c r="AM137" s="28" t="e">
        <f>HLOOKUP(VLOOKUP($A137,Sheet!$A$7:$DG$148,'TN01-04'!AM$11,0),$H$1:$T$2,2,1)</f>
        <v>#N/A</v>
      </c>
      <c r="AN137" s="28" t="e">
        <f>HLOOKUP(VLOOKUP($A137,Sheet!$A$7:$DG$148,'TN01-04'!AN$11,0),$H$1:$T$2,2,1)</f>
        <v>#N/A</v>
      </c>
      <c r="AO137" s="28" t="e">
        <f>HLOOKUP(VLOOKUP($A137,Sheet!$A$7:$DG$148,'TN01-04'!AO$11,0),$H$1:$T$2,2,1)</f>
        <v>#N/A</v>
      </c>
      <c r="AP137" s="28" t="e">
        <f>HLOOKUP(VLOOKUP($A137,Sheet!$A$7:$DG$148,'TN01-04'!AP$11,0),$H$1:$T$2,2,1)</f>
        <v>#N/A</v>
      </c>
      <c r="AQ137" s="28" t="e">
        <f>HLOOKUP(VLOOKUP($A137,Sheet!$A$7:$DG$148,'TN01-04'!AQ$11,0),$H$1:$T$2,2,1)</f>
        <v>#N/A</v>
      </c>
      <c r="AR137" s="28" t="e">
        <f>HLOOKUP(VLOOKUP($A137,Sheet!$A$7:$DG$148,'TN01-04'!AR$11,0),$H$1:$T$2,2,1)</f>
        <v>#N/A</v>
      </c>
      <c r="AS137" s="28" t="e">
        <f>HLOOKUP(VLOOKUP($A137,Sheet!$A$7:$DG$148,'TN01-04'!AS$11,0),$H$1:$T$2,2,1)</f>
        <v>#N/A</v>
      </c>
      <c r="AT137" s="28" t="e">
        <f>HLOOKUP(VLOOKUP($A137,Sheet!$A$7:$DG$148,'TN01-04'!AT$11,0),$H$1:$T$2,2,1)</f>
        <v>#N/A</v>
      </c>
      <c r="AU137" s="28" t="e">
        <f>HLOOKUP(VLOOKUP($A137,Sheet!$A$7:$DG$148,'TN01-04'!AU$11,0),$H$1:$T$2,2,1)</f>
        <v>#N/A</v>
      </c>
      <c r="AV137" s="28" t="e">
        <f>HLOOKUP(VLOOKUP($A137,Sheet!$A$7:$DG$148,'TN01-04'!AV$11,0),$H$1:$T$2,2,1)</f>
        <v>#N/A</v>
      </c>
      <c r="AW137" s="28" t="e">
        <f>HLOOKUP(VLOOKUP($A137,Sheet!$A$7:$DG$148,'TN01-04'!AW$11,0),$H$1:$T$2,2,1)</f>
        <v>#N/A</v>
      </c>
      <c r="AX137" s="28" t="e">
        <f>HLOOKUP(VLOOKUP($A137,Sheet!$A$7:$DG$148,'TN01-04'!AX$11,0),$H$1:$T$2,2,1)</f>
        <v>#N/A</v>
      </c>
      <c r="AY137" s="28" t="e">
        <f>HLOOKUP(VLOOKUP($A137,Sheet!$A$7:$DG$148,'TN01-04'!AY$11,0),$H$1:$T$2,2,1)</f>
        <v>#N/A</v>
      </c>
      <c r="AZ137" s="28" t="e">
        <f>HLOOKUP(VLOOKUP($A137,Sheet!$A$7:$DG$148,'TN01-04'!AZ$11,0),$H$1:$T$2,2,1)</f>
        <v>#N/A</v>
      </c>
      <c r="BA137" s="28" t="e">
        <f>HLOOKUP(VLOOKUP($A137,Sheet!$A$7:$DG$148,'TN01-04'!BA$11,0),$H$1:$T$2,2,1)</f>
        <v>#N/A</v>
      </c>
      <c r="BB137" s="33" t="e">
        <f>IF(VLOOKUP($A137,Sheet!$A$7:$DG$148,'TN01-04'!BB$11,0)="","",VLOOKUP($A137,Sheet!$A$7:$DG$148,'TN01-04'!BB$11,0))</f>
        <v>#N/A</v>
      </c>
      <c r="BC137" s="36" t="e">
        <f>IF(VLOOKUP($A137,Sheet!$A$7:$DG$148,'TN01-04'!BC$11,0)="","",VLOOKUP($A137,Sheet!$A$7:$DG$148,'TN01-04'!BC$11,0))</f>
        <v>#N/A</v>
      </c>
      <c r="BD137" s="28" t="e">
        <f>HLOOKUP(VLOOKUP($A137,Sheet!$A$7:$DG$148,'TN01-04'!BD$11,0),$H$1:$T$2,2,1)</f>
        <v>#N/A</v>
      </c>
      <c r="BE137" s="28" t="e">
        <f>HLOOKUP(VLOOKUP($A137,Sheet!$A$7:$DG$148,'TN01-04'!BE$11,0),$H$1:$T$2,2,1)</f>
        <v>#N/A</v>
      </c>
      <c r="BF137" s="28" t="e">
        <f>HLOOKUP(VLOOKUP($A137,Sheet!$A$7:$DG$148,'TN01-04'!BF$11,0),$H$1:$T$2,2,1)</f>
        <v>#N/A</v>
      </c>
      <c r="BG137" s="28" t="e">
        <f>HLOOKUP(VLOOKUP($A137,Sheet!$A$7:$DG$148,'TN01-04'!BG$11,0),$H$1:$T$2,2,1)</f>
        <v>#N/A</v>
      </c>
      <c r="BH137" s="28" t="e">
        <f>HLOOKUP(VLOOKUP($A137,Sheet!$A$7:$DG$148,'TN01-04'!BH$11,0),$H$1:$T$2,2,1)</f>
        <v>#N/A</v>
      </c>
      <c r="BI137" s="28" t="e">
        <f>HLOOKUP(VLOOKUP($A137,Sheet!$A$7:$DG$148,'TN01-04'!BI$11,0),$H$1:$T$2,2,1)</f>
        <v>#N/A</v>
      </c>
      <c r="BJ137" s="28" t="e">
        <f>HLOOKUP(VLOOKUP($A137,Sheet!$A$7:$DG$148,'TN01-04'!BJ$11,0),$H$1:$T$2,2,1)</f>
        <v>#N/A</v>
      </c>
      <c r="BK137" s="28" t="e">
        <f>HLOOKUP(VLOOKUP($A137,Sheet!$A$7:$DG$148,'TN01-04'!BK$11,0),$H$1:$T$2,2,1)</f>
        <v>#N/A</v>
      </c>
      <c r="BL137" s="28" t="e">
        <f>HLOOKUP(VLOOKUP($A137,Sheet!$A$7:$DG$148,'TN01-04'!BL$11,0),$H$1:$T$2,2,1)</f>
        <v>#N/A</v>
      </c>
      <c r="BM137" s="28" t="e">
        <f>HLOOKUP(VLOOKUP($A137,Sheet!$A$7:$DG$148,'TN01-04'!BM$11,0),$H$1:$T$2,2,1)</f>
        <v>#N/A</v>
      </c>
      <c r="BN137" s="28" t="e">
        <f>HLOOKUP(VLOOKUP($A137,Sheet!$A$7:$DG$148,'TN01-04'!BN$11,0),$H$1:$T$2,2,1)</f>
        <v>#N/A</v>
      </c>
      <c r="BO137" s="28" t="e">
        <f>HLOOKUP(VLOOKUP($A137,Sheet!$A$7:$DG$148,'TN01-04'!BO$11,0),$H$1:$T$2,2,1)</f>
        <v>#N/A</v>
      </c>
      <c r="BP137" s="28" t="e">
        <f>HLOOKUP(VLOOKUP($A137,Sheet!$A$7:$DG$148,'TN01-04'!BP$11,0),$H$1:$T$2,2,1)</f>
        <v>#N/A</v>
      </c>
      <c r="BQ137" s="28" t="e">
        <f>HLOOKUP(VLOOKUP($A137,Sheet!$A$7:$DG$148,'TN01-04'!BQ$11,0),$H$1:$T$2,2,1)</f>
        <v>#N/A</v>
      </c>
      <c r="BR137" s="28" t="e">
        <f>HLOOKUP(VLOOKUP($A137,Sheet!$A$7:$DG$148,'TN01-04'!BR$11,0),$H$1:$T$2,2,1)</f>
        <v>#N/A</v>
      </c>
      <c r="BS137" s="28" t="e">
        <f>HLOOKUP(VLOOKUP($A137,Sheet!$A$7:$DG$148,'TN01-04'!BS$11,0),$H$1:$T$2,2,1)</f>
        <v>#N/A</v>
      </c>
      <c r="BT137" s="28" t="e">
        <f>HLOOKUP(VLOOKUP($A137,Sheet!$A$7:$DG$148,'TN01-04'!BT$11,0),$H$1:$T$2,2,1)</f>
        <v>#N/A</v>
      </c>
      <c r="BU137" s="28" t="e">
        <f>HLOOKUP(VLOOKUP($A137,Sheet!$A$7:$DG$148,'TN01-04'!BU$11,0),$H$1:$T$2,2,1)</f>
        <v>#N/A</v>
      </c>
      <c r="BV137" s="28" t="e">
        <f>HLOOKUP(VLOOKUP($A137,Sheet!$A$7:$DG$148,'TN01-04'!BV$11,0),$H$1:$T$2,2,1)</f>
        <v>#N/A</v>
      </c>
      <c r="BW137" s="28" t="e">
        <f>HLOOKUP(VLOOKUP($A137,Sheet!$A$7:$DG$148,'TN01-04'!BW$11,0),$H$1:$T$2,2,1)</f>
        <v>#N/A</v>
      </c>
      <c r="BX137" s="33" t="e">
        <f>IF(VLOOKUP($A137,Sheet!$A$7:$DG$148,'TN01-04'!BX$11,0)="","",VLOOKUP($A137,Sheet!$A$7:$DG$148,'TN01-04'!BX$11,0))</f>
        <v>#N/A</v>
      </c>
      <c r="BY137" s="36" t="e">
        <f>IF(VLOOKUP($A137,Sheet!$A$7:$DG$148,'TN01-04'!BY$11,0)="","",VLOOKUP($A137,Sheet!$A$7:$DG$148,'TN01-04'!BY$11,0))</f>
        <v>#N/A</v>
      </c>
      <c r="BZ137" s="28" t="e">
        <f>HLOOKUP(VLOOKUP($A137,Sheet!$A$7:$DG$148,'TN01-04'!BZ$11,0),$H$1:$T$2,2,1)</f>
        <v>#N/A</v>
      </c>
      <c r="CA137" s="28" t="e">
        <f>HLOOKUP(VLOOKUP($A137,Sheet!$A$7:$DG$148,'TN01-04'!CA$11,0),$H$1:$T$2,2,1)</f>
        <v>#N/A</v>
      </c>
      <c r="CB137" s="28" t="e">
        <f>HLOOKUP(VLOOKUP($A137,Sheet!$A$7:$DG$148,'TN01-04'!CB$11,0),$H$1:$T$2,2,1)</f>
        <v>#N/A</v>
      </c>
      <c r="CC137" s="28" t="e">
        <f>HLOOKUP(VLOOKUP($A137,Sheet!$A$7:$DG$148,'TN01-04'!CC$11,0),$H$1:$T$2,2,1)</f>
        <v>#N/A</v>
      </c>
      <c r="CD137" s="28" t="e">
        <f>HLOOKUP(VLOOKUP($A137,Sheet!$A$7:$DG$148,'TN01-04'!CD$11,0),$H$1:$T$2,2,1)</f>
        <v>#N/A</v>
      </c>
      <c r="CE137" s="28" t="e">
        <f>HLOOKUP(VLOOKUP($A137,Sheet!$A$7:$DG$148,'TN01-04'!CE$11,0),$H$1:$T$2,2,1)</f>
        <v>#N/A</v>
      </c>
      <c r="CF137" s="28" t="e">
        <f>HLOOKUP(VLOOKUP($A137,Sheet!$A$7:$DG$148,'TN01-04'!CF$11,0),$H$1:$T$2,2,1)</f>
        <v>#N/A</v>
      </c>
      <c r="CG137" s="28" t="e">
        <f>HLOOKUP(VLOOKUP($A137,Sheet!$A$7:$DG$148,'TN01-04'!CG$11,0),$H$1:$T$2,2,1)</f>
        <v>#N/A</v>
      </c>
      <c r="CH137" s="28" t="e">
        <f>HLOOKUP(VLOOKUP($A137,Sheet!$A$7:$DG$148,'TN01-04'!CH$11,0),$H$1:$T$2,2,1)</f>
        <v>#N/A</v>
      </c>
      <c r="CI137" s="28" t="e">
        <f>HLOOKUP(VLOOKUP($A137,Sheet!$A$7:$DG$148,'TN01-04'!CI$11,0),$H$1:$T$2,2,1)</f>
        <v>#N/A</v>
      </c>
      <c r="CJ137" s="28" t="e">
        <f>HLOOKUP(VLOOKUP($A137,Sheet!$A$7:$DG$148,'TN01-04'!CJ$11,0),$H$1:$T$2,2,1)</f>
        <v>#N/A</v>
      </c>
      <c r="CK137" s="28" t="e">
        <f>HLOOKUP(VLOOKUP($A137,Sheet!$A$7:$DG$148,'TN01-04'!CK$11,0),$H$1:$T$2,2,1)</f>
        <v>#N/A</v>
      </c>
      <c r="CL137" s="28" t="e">
        <f>HLOOKUP(VLOOKUP($A137,Sheet!$A$7:$DG$148,'TN01-04'!CL$11,0),$H$1:$T$2,2,1)</f>
        <v>#N/A</v>
      </c>
      <c r="CM137" s="28" t="e">
        <f>HLOOKUP(VLOOKUP($A137,Sheet!$A$7:$DG$148,'TN01-04'!CM$11,0),$H$1:$T$2,2,1)</f>
        <v>#N/A</v>
      </c>
      <c r="CN137" s="28" t="e">
        <f>HLOOKUP(VLOOKUP($A137,Sheet!$A$7:$DG$148,'TN01-04'!CN$11,0),$H$1:$T$2,2,1)</f>
        <v>#N/A</v>
      </c>
      <c r="CO137" s="28" t="e">
        <f>HLOOKUP(VLOOKUP($A137,Sheet!$A$7:$DG$148,'TN01-04'!CO$11,0),$H$1:$T$2,2,1)</f>
        <v>#N/A</v>
      </c>
      <c r="CP137" s="28" t="e">
        <f>HLOOKUP(VLOOKUP($A137,Sheet!$A$7:$DG$148,'TN01-04'!CP$11,0),$H$1:$T$2,2,1)</f>
        <v>#N/A</v>
      </c>
      <c r="CQ137" s="28" t="e">
        <f>HLOOKUP(VLOOKUP($A137,Sheet!$A$7:$DG$148,'TN01-04'!CQ$11,0),$H$1:$T$2,2,1)</f>
        <v>#N/A</v>
      </c>
      <c r="CR137" s="28" t="e">
        <f>HLOOKUP(VLOOKUP($A137,Sheet!$A$7:$DG$148,'TN01-04'!CR$11,0),$H$1:$T$2,2,1)</f>
        <v>#N/A</v>
      </c>
      <c r="CS137" s="33" t="e">
        <f>IF(VLOOKUP($A137,Sheet!$A$7:$DG$148,'TN01-04'!CS$11,0)="","",VLOOKUP($A137,Sheet!$A$7:$DG$148,'TN01-04'!CS$11,0))</f>
        <v>#N/A</v>
      </c>
      <c r="CT137" s="36" t="e">
        <f>IF(VLOOKUP($A137,Sheet!$A$7:$DG$148,'TN01-04'!CT$11,0)="","",VLOOKUP($A137,Sheet!$A$7:$DG$148,'TN01-04'!CT$11,0))</f>
        <v>#N/A</v>
      </c>
      <c r="CU137" s="38" t="e">
        <f t="shared" si="11"/>
        <v>#N/A</v>
      </c>
      <c r="CV137" s="38" t="e">
        <f t="shared" si="11"/>
        <v>#N/A</v>
      </c>
      <c r="CW137" s="38">
        <f t="shared" si="12"/>
        <v>0</v>
      </c>
      <c r="CX137" s="38" t="e">
        <f t="shared" si="13"/>
        <v>#N/A</v>
      </c>
      <c r="CY137" s="38" t="e">
        <f t="shared" si="14"/>
        <v>#N/A</v>
      </c>
      <c r="CZ137" s="38"/>
      <c r="DA137" s="28" t="e">
        <f>HLOOKUP(VLOOKUP($A137,Sheet!$A$7:$DG$148,'TN01-04'!DA$11,0),$H$1:$T$2,2,1)</f>
        <v>#N/A</v>
      </c>
      <c r="DB137" s="28" t="e">
        <f>HLOOKUP(VLOOKUP($A137,Sheet!$A$7:$DG$148,'TN01-04'!DB$11,0),$H$1:$T$2,2,1)</f>
        <v>#N/A</v>
      </c>
      <c r="DC137" s="28" t="e">
        <f>HLOOKUP(VLOOKUP($A137,Sheet!$A$7:$DG$148,'TN01-04'!DC$11,0),$H$1:$T$2,2,1)</f>
        <v>#N/A</v>
      </c>
      <c r="DD137" s="28" t="e">
        <f>HLOOKUP(VLOOKUP($A137,Sheet!$A$7:$DG$148,'TN01-04'!DD$11,0),$H$1:$T$2,2,1)</f>
        <v>#N/A</v>
      </c>
      <c r="DE137" s="38"/>
      <c r="DF137" s="38" t="e">
        <f t="shared" si="15"/>
        <v>#N/A</v>
      </c>
      <c r="DG137" s="38"/>
      <c r="DH137" s="33" t="e">
        <f>IF(VLOOKUP($A137,Sheet!$A$7:$DG$148,'TN01-04'!DH$11,0)="","",VLOOKUP($A137,Sheet!$A$7:$DG$148,'TN01-04'!DH$11,0))</f>
        <v>#N/A</v>
      </c>
      <c r="DI137" s="36" t="e">
        <f>IF(VLOOKUP($A137,Sheet!$A$7:$DG$148,'TN01-04'!DI$11,0)="","",VLOOKUP($A137,Sheet!$A$7:$DG$148,'TN01-04'!DI$11,0))</f>
        <v>#N/A</v>
      </c>
      <c r="DJ137" s="38" t="e">
        <f t="shared" si="16"/>
        <v>#N/A</v>
      </c>
      <c r="DK137" s="38" t="e">
        <f t="shared" si="17"/>
        <v>#N/A</v>
      </c>
      <c r="DL137" s="38" t="e">
        <f t="shared" si="18"/>
        <v>#N/A</v>
      </c>
      <c r="DM137" s="38"/>
      <c r="DN137" s="33" t="e">
        <f>IF(VLOOKUP($A137,Sheet!$A$7:$DG$148,'TN01-04'!DN$11,0)="","",VLOOKUP($A137,Sheet!$A$7:$DG$148,'TN01-04'!DN$11,0))</f>
        <v>#N/A</v>
      </c>
      <c r="DO137" s="36" t="e">
        <f>IF(VLOOKUP($A137,Sheet!$A$7:$DG$148,'TN01-04'!DO$11,0)="","",VLOOKUP($A137,Sheet!$A$7:$DG$148,'TN01-04'!DO$11,0))</f>
        <v>#N/A</v>
      </c>
      <c r="DP137" s="28" t="e">
        <f>IF(VLOOKUP($A137,Sheet!$A$7:$DG$148,'TN01-04'!DP$11,0)="","",VLOOKUP($A137,Sheet!$A$7:$DG$148,'TN01-04'!DP$11,0))</f>
        <v>#N/A</v>
      </c>
      <c r="DQ137" s="28" t="e">
        <f>IF(VLOOKUP($A137,Sheet!$A$7:$DG$148,'TN01-04'!DQ$11,0)="","",VLOOKUP($A137,Sheet!$A$7:$DG$148,'TN01-04'!DQ$11,0))</f>
        <v>#N/A</v>
      </c>
      <c r="DR137" s="28" t="e">
        <f>IF(VLOOKUP($A137,Sheet!$A$7:$DG$148,'TN01-04'!DR$11,0)="","",VLOOKUP($A137,Sheet!$A$7:$DG$148,'TN01-04'!DR$11,0))</f>
        <v>#N/A</v>
      </c>
      <c r="DS137" s="28" t="e">
        <f>IF(VLOOKUP($A137,Sheet!$A$7:$DG$148,'TN01-04'!DS$11,0)="","",VLOOKUP($A137,Sheet!$A$7:$DG$148,'TN01-04'!DS$11,0))</f>
        <v>#N/A</v>
      </c>
      <c r="DT137" s="28" t="e">
        <f>IF(VLOOKUP($A137,Sheet!$A$7:$DG$148,'TN01-04'!DT$11,0)="","",VLOOKUP($A137,Sheet!$A$7:$DG$148,'TN01-04'!DT$11,0))</f>
        <v>#N/A</v>
      </c>
      <c r="DU137" s="42" t="e">
        <f t="shared" si="19"/>
        <v>#N/A</v>
      </c>
    </row>
    <row r="138" spans="1:125" ht="15.95" customHeight="1" x14ac:dyDescent="0.2">
      <c r="A138" s="25">
        <v>2220728551</v>
      </c>
      <c r="B138" s="26" t="s">
        <v>23</v>
      </c>
      <c r="C138" s="26" t="s">
        <v>72</v>
      </c>
      <c r="D138" s="26" t="s">
        <v>186</v>
      </c>
      <c r="E138" s="27">
        <v>36094</v>
      </c>
      <c r="F138" s="26" t="s">
        <v>209</v>
      </c>
      <c r="G138" s="26" t="s">
        <v>212</v>
      </c>
      <c r="H138" s="28">
        <f>HLOOKUP(VLOOKUP($A138,Sheet!$A$7:$DG$148,'TN01-04'!H$11,0),$H$1:$T$2,2,1)</f>
        <v>4</v>
      </c>
      <c r="I138" s="28">
        <f>HLOOKUP(VLOOKUP($A138,Sheet!$A$7:$DG$148,'TN01-04'!I$11,0),$H$1:$T$2,2,1)</f>
        <v>3</v>
      </c>
      <c r="J138" s="28">
        <f>HLOOKUP(VLOOKUP($A138,Sheet!$A$7:$DG$148,'TN01-04'!J$11,0),$H$1:$T$2,2,1)</f>
        <v>3.33</v>
      </c>
      <c r="K138" s="28">
        <f>HLOOKUP(VLOOKUP($A138,Sheet!$A$7:$DG$148,'TN01-04'!K$11,0),$H$1:$T$2,2,1)</f>
        <v>3</v>
      </c>
      <c r="L138" s="28">
        <f>HLOOKUP(VLOOKUP($A138,Sheet!$A$7:$DG$148,'TN01-04'!L$11,0),$H$1:$T$2,2,1)</f>
        <v>2</v>
      </c>
      <c r="M138" s="28">
        <f>HLOOKUP(VLOOKUP($A138,Sheet!$A$7:$DG$148,'TN01-04'!M$11,0),$H$1:$T$2,2,1)</f>
        <v>3.65</v>
      </c>
      <c r="N138" s="28">
        <f>HLOOKUP(VLOOKUP($A138,Sheet!$A$7:$DG$148,'TN01-04'!N$11,0),$H$1:$T$2,2,1)</f>
        <v>3</v>
      </c>
      <c r="O138" s="28">
        <f>HLOOKUP(VLOOKUP($A138,Sheet!$A$7:$DG$148,'TN01-04'!O$11,0),$H$1:$T$2,2,1)</f>
        <v>0</v>
      </c>
      <c r="P138" s="28">
        <f>HLOOKUP(VLOOKUP($A138,Sheet!$A$7:$DG$148,'TN01-04'!P$11,0),$H$1:$T$2,2,1)</f>
        <v>2.33</v>
      </c>
      <c r="Q138" s="28">
        <f>HLOOKUP(VLOOKUP($A138,Sheet!$A$7:$DG$148,'TN01-04'!Q$11,0),$H$1:$T$2,2,1)</f>
        <v>0</v>
      </c>
      <c r="R138" s="28">
        <f>HLOOKUP(VLOOKUP($A138,Sheet!$A$7:$DG$148,'TN01-04'!R$11,0),$H$1:$T$2,2,1)</f>
        <v>3</v>
      </c>
      <c r="S138" s="28">
        <f>HLOOKUP(VLOOKUP($A138,Sheet!$A$7:$DG$148,'TN01-04'!S$11,0),$H$1:$T$2,2,1)</f>
        <v>0</v>
      </c>
      <c r="T138" s="28">
        <f>HLOOKUP(VLOOKUP($A138,Sheet!$A$7:$DG$148,'TN01-04'!T$11,0),$H$1:$T$2,2,1)</f>
        <v>0</v>
      </c>
      <c r="U138" s="28">
        <f>HLOOKUP(VLOOKUP($A138,Sheet!$A$7:$DG$148,'TN01-04'!U$11,0),$H$1:$T$2,2,1)</f>
        <v>2.65</v>
      </c>
      <c r="V138" s="28">
        <f>HLOOKUP(VLOOKUP($A138,Sheet!$A$7:$DG$148,'TN01-04'!V$11,0),$H$1:$T$2,2,1)</f>
        <v>0</v>
      </c>
      <c r="W138" s="28">
        <f>HLOOKUP(VLOOKUP($A138,Sheet!$A$7:$DG$148,'TN01-04'!W$11,0),$H$1:$T$2,2,1)</f>
        <v>4</v>
      </c>
      <c r="X138" s="28">
        <f>HLOOKUP(VLOOKUP($A138,Sheet!$A$7:$DG$148,'TN01-04'!X$11,0),$H$1:$T$2,2,1)</f>
        <v>3.65</v>
      </c>
      <c r="Y138" s="28">
        <f>HLOOKUP(VLOOKUP($A138,Sheet!$A$7:$DG$148,'TN01-04'!Y$11,0),$H$1:$T$2,2,1)</f>
        <v>3</v>
      </c>
      <c r="Z138" s="28">
        <f>HLOOKUP(VLOOKUP($A138,Sheet!$A$7:$DG$148,'TN01-04'!Z$11,0),$H$1:$T$2,2,1)</f>
        <v>1.65</v>
      </c>
      <c r="AA138" s="28">
        <f>HLOOKUP(VLOOKUP($A138,Sheet!$A$7:$DG$148,'TN01-04'!AA$11,0),$H$1:$T$2,2,1)</f>
        <v>3</v>
      </c>
      <c r="AB138" s="28">
        <f>HLOOKUP(VLOOKUP($A138,Sheet!$A$7:$DG$148,'TN01-04'!AB$11,0),$H$1:$T$2,2,1)</f>
        <v>3.33</v>
      </c>
      <c r="AC138" s="28" t="str">
        <f>HLOOKUP(VLOOKUP($A138,Sheet!$A$7:$DG$148,'TN01-04'!AC$11,0),$H$1:$T$2,2,1)</f>
        <v>P (P/F)</v>
      </c>
      <c r="AD138" s="28" t="str">
        <f>HLOOKUP(VLOOKUP($A138,Sheet!$A$7:$DG$148,'TN01-04'!AD$11,0),$H$1:$T$2,2,1)</f>
        <v>P (P/F)</v>
      </c>
      <c r="AE138" s="28">
        <f>HLOOKUP(VLOOKUP($A138,Sheet!$A$7:$DG$148,'TN01-04'!AE$11,0),$H$1:$T$2,2,1)</f>
        <v>3</v>
      </c>
      <c r="AF138" s="28">
        <f>HLOOKUP(VLOOKUP($A138,Sheet!$A$7:$DG$148,'TN01-04'!AF$11,0),$H$1:$T$2,2,1)</f>
        <v>3.65</v>
      </c>
      <c r="AG138" s="28">
        <f>HLOOKUP(VLOOKUP($A138,Sheet!$A$7:$DG$148,'TN01-04'!AG$11,0),$H$1:$T$2,2,1)</f>
        <v>2.33</v>
      </c>
      <c r="AH138" s="28">
        <f>HLOOKUP(VLOOKUP($A138,Sheet!$A$7:$DG$148,'TN01-04'!AH$11,0),$H$1:$T$2,2,1)</f>
        <v>2.33</v>
      </c>
      <c r="AI138" s="28">
        <f>HLOOKUP(VLOOKUP($A138,Sheet!$A$7:$DG$148,'TN01-04'!AI$11,0),$H$1:$T$2,2,1)</f>
        <v>1.65</v>
      </c>
      <c r="AJ138" s="28">
        <f>HLOOKUP(VLOOKUP($A138,Sheet!$A$7:$DG$148,'TN01-04'!AJ$11,0),$H$1:$T$2,2,1)</f>
        <v>4</v>
      </c>
      <c r="AK138" s="33">
        <f>IF(VLOOKUP($A138,Sheet!$A$7:$DG$148,'TN01-04'!AK$11,0)="","",VLOOKUP($A138,Sheet!$A$7:$DG$148,'TN01-04'!AK$11,0))</f>
        <v>51</v>
      </c>
      <c r="AL138" s="36">
        <f>IF(VLOOKUP($A138,Sheet!$A$7:$DG$148,'TN01-04'!AL$11,0)="","",VLOOKUP($A138,Sheet!$A$7:$DG$148,'TN01-04'!AL$11,0))</f>
        <v>0</v>
      </c>
      <c r="AM138" s="28">
        <f>HLOOKUP(VLOOKUP($A138,Sheet!$A$7:$DG$148,'TN01-04'!AM$11,0),$H$1:$T$2,2,1)</f>
        <v>2.65</v>
      </c>
      <c r="AN138" s="28">
        <f>HLOOKUP(VLOOKUP($A138,Sheet!$A$7:$DG$148,'TN01-04'!AN$11,0),$H$1:$T$2,2,1)</f>
        <v>2</v>
      </c>
      <c r="AO138" s="28">
        <f>HLOOKUP(VLOOKUP($A138,Sheet!$A$7:$DG$148,'TN01-04'!AO$11,0),$H$1:$T$2,2,1)</f>
        <v>0</v>
      </c>
      <c r="AP138" s="28">
        <f>HLOOKUP(VLOOKUP($A138,Sheet!$A$7:$DG$148,'TN01-04'!AP$11,0),$H$1:$T$2,2,1)</f>
        <v>0</v>
      </c>
      <c r="AQ138" s="28">
        <f>HLOOKUP(VLOOKUP($A138,Sheet!$A$7:$DG$148,'TN01-04'!AQ$11,0),$H$1:$T$2,2,1)</f>
        <v>0</v>
      </c>
      <c r="AR138" s="28">
        <f>HLOOKUP(VLOOKUP($A138,Sheet!$A$7:$DG$148,'TN01-04'!AR$11,0),$H$1:$T$2,2,1)</f>
        <v>0</v>
      </c>
      <c r="AS138" s="28">
        <f>HLOOKUP(VLOOKUP($A138,Sheet!$A$7:$DG$148,'TN01-04'!AS$11,0),$H$1:$T$2,2,1)</f>
        <v>0</v>
      </c>
      <c r="AT138" s="28">
        <f>HLOOKUP(VLOOKUP($A138,Sheet!$A$7:$DG$148,'TN01-04'!AT$11,0),$H$1:$T$2,2,1)</f>
        <v>2.65</v>
      </c>
      <c r="AU138" s="28">
        <f>HLOOKUP(VLOOKUP($A138,Sheet!$A$7:$DG$148,'TN01-04'!AU$11,0),$H$1:$T$2,2,1)</f>
        <v>0</v>
      </c>
      <c r="AV138" s="28">
        <f>HLOOKUP(VLOOKUP($A138,Sheet!$A$7:$DG$148,'TN01-04'!AV$11,0),$H$1:$T$2,2,1)</f>
        <v>0</v>
      </c>
      <c r="AW138" s="28">
        <f>HLOOKUP(VLOOKUP($A138,Sheet!$A$7:$DG$148,'TN01-04'!AW$11,0),$H$1:$T$2,2,1)</f>
        <v>0</v>
      </c>
      <c r="AX138" s="28">
        <f>HLOOKUP(VLOOKUP($A138,Sheet!$A$7:$DG$148,'TN01-04'!AX$11,0),$H$1:$T$2,2,1)</f>
        <v>0</v>
      </c>
      <c r="AY138" s="28">
        <f>HLOOKUP(VLOOKUP($A138,Sheet!$A$7:$DG$148,'TN01-04'!AY$11,0),$H$1:$T$2,2,1)</f>
        <v>0</v>
      </c>
      <c r="AZ138" s="28">
        <f>HLOOKUP(VLOOKUP($A138,Sheet!$A$7:$DG$148,'TN01-04'!AZ$11,0),$H$1:$T$2,2,1)</f>
        <v>2</v>
      </c>
      <c r="BA138" s="28">
        <f>HLOOKUP(VLOOKUP($A138,Sheet!$A$7:$DG$148,'TN01-04'!BA$11,0),$H$1:$T$2,2,1)</f>
        <v>1.65</v>
      </c>
      <c r="BB138" s="33">
        <f>IF(VLOOKUP($A138,Sheet!$A$7:$DG$148,'TN01-04'!BB$11,0)="","",VLOOKUP($A138,Sheet!$A$7:$DG$148,'TN01-04'!BB$11,0))</f>
        <v>5</v>
      </c>
      <c r="BC138" s="36">
        <f>IF(VLOOKUP($A138,Sheet!$A$7:$DG$148,'TN01-04'!BC$11,0)="","",VLOOKUP($A138,Sheet!$A$7:$DG$148,'TN01-04'!BC$11,0))</f>
        <v>0</v>
      </c>
      <c r="BD138" s="28">
        <f>HLOOKUP(VLOOKUP($A138,Sheet!$A$7:$DG$148,'TN01-04'!BD$11,0),$H$1:$T$2,2,1)</f>
        <v>2.65</v>
      </c>
      <c r="BE138" s="28">
        <f>HLOOKUP(VLOOKUP($A138,Sheet!$A$7:$DG$148,'TN01-04'!BE$11,0),$H$1:$T$2,2,1)</f>
        <v>3.33</v>
      </c>
      <c r="BF138" s="28">
        <f>HLOOKUP(VLOOKUP($A138,Sheet!$A$7:$DG$148,'TN01-04'!BF$11,0),$H$1:$T$2,2,1)</f>
        <v>3</v>
      </c>
      <c r="BG138" s="28">
        <f>HLOOKUP(VLOOKUP($A138,Sheet!$A$7:$DG$148,'TN01-04'!BG$11,0),$H$1:$T$2,2,1)</f>
        <v>2.33</v>
      </c>
      <c r="BH138" s="28">
        <f>HLOOKUP(VLOOKUP($A138,Sheet!$A$7:$DG$148,'TN01-04'!BH$11,0),$H$1:$T$2,2,1)</f>
        <v>3.33</v>
      </c>
      <c r="BI138" s="28">
        <f>HLOOKUP(VLOOKUP($A138,Sheet!$A$7:$DG$148,'TN01-04'!BI$11,0),$H$1:$T$2,2,1)</f>
        <v>2.65</v>
      </c>
      <c r="BJ138" s="28">
        <f>HLOOKUP(VLOOKUP($A138,Sheet!$A$7:$DG$148,'TN01-04'!BJ$11,0),$H$1:$T$2,2,1)</f>
        <v>3.33</v>
      </c>
      <c r="BK138" s="28">
        <f>HLOOKUP(VLOOKUP($A138,Sheet!$A$7:$DG$148,'TN01-04'!BK$11,0),$H$1:$T$2,2,1)</f>
        <v>2.33</v>
      </c>
      <c r="BL138" s="28">
        <f>HLOOKUP(VLOOKUP($A138,Sheet!$A$7:$DG$148,'TN01-04'!BL$11,0),$H$1:$T$2,2,1)</f>
        <v>3.33</v>
      </c>
      <c r="BM138" s="28">
        <f>HLOOKUP(VLOOKUP($A138,Sheet!$A$7:$DG$148,'TN01-04'!BM$11,0),$H$1:$T$2,2,1)</f>
        <v>2.33</v>
      </c>
      <c r="BN138" s="28">
        <f>HLOOKUP(VLOOKUP($A138,Sheet!$A$7:$DG$148,'TN01-04'!BN$11,0),$H$1:$T$2,2,1)</f>
        <v>3.33</v>
      </c>
      <c r="BO138" s="28">
        <f>HLOOKUP(VLOOKUP($A138,Sheet!$A$7:$DG$148,'TN01-04'!BO$11,0),$H$1:$T$2,2,1)</f>
        <v>2.33</v>
      </c>
      <c r="BP138" s="28">
        <f>HLOOKUP(VLOOKUP($A138,Sheet!$A$7:$DG$148,'TN01-04'!BP$11,0),$H$1:$T$2,2,1)</f>
        <v>3.65</v>
      </c>
      <c r="BQ138" s="28">
        <f>HLOOKUP(VLOOKUP($A138,Sheet!$A$7:$DG$148,'TN01-04'!BQ$11,0),$H$1:$T$2,2,1)</f>
        <v>0</v>
      </c>
      <c r="BR138" s="28">
        <f>HLOOKUP(VLOOKUP($A138,Sheet!$A$7:$DG$148,'TN01-04'!BR$11,0),$H$1:$T$2,2,1)</f>
        <v>4</v>
      </c>
      <c r="BS138" s="28">
        <f>HLOOKUP(VLOOKUP($A138,Sheet!$A$7:$DG$148,'TN01-04'!BS$11,0),$H$1:$T$2,2,1)</f>
        <v>2.33</v>
      </c>
      <c r="BT138" s="28">
        <f>HLOOKUP(VLOOKUP($A138,Sheet!$A$7:$DG$148,'TN01-04'!BT$11,0),$H$1:$T$2,2,1)</f>
        <v>3.33</v>
      </c>
      <c r="BU138" s="28">
        <f>HLOOKUP(VLOOKUP($A138,Sheet!$A$7:$DG$148,'TN01-04'!BU$11,0),$H$1:$T$2,2,1)</f>
        <v>3.65</v>
      </c>
      <c r="BV138" s="28">
        <f>HLOOKUP(VLOOKUP($A138,Sheet!$A$7:$DG$148,'TN01-04'!BV$11,0),$H$1:$T$2,2,1)</f>
        <v>3.65</v>
      </c>
      <c r="BW138" s="28">
        <f>HLOOKUP(VLOOKUP($A138,Sheet!$A$7:$DG$148,'TN01-04'!BW$11,0),$H$1:$T$2,2,1)</f>
        <v>3</v>
      </c>
      <c r="BX138" s="33">
        <f>IF(VLOOKUP($A138,Sheet!$A$7:$DG$148,'TN01-04'!BX$11,0)="","",VLOOKUP($A138,Sheet!$A$7:$DG$148,'TN01-04'!BX$11,0))</f>
        <v>50</v>
      </c>
      <c r="BY138" s="36">
        <f>IF(VLOOKUP($A138,Sheet!$A$7:$DG$148,'TN01-04'!BY$11,0)="","",VLOOKUP($A138,Sheet!$A$7:$DG$148,'TN01-04'!BY$11,0))</f>
        <v>0</v>
      </c>
      <c r="BZ138" s="28">
        <f>HLOOKUP(VLOOKUP($A138,Sheet!$A$7:$DG$148,'TN01-04'!BZ$11,0),$H$1:$T$2,2,1)</f>
        <v>4</v>
      </c>
      <c r="CA138" s="28">
        <f>HLOOKUP(VLOOKUP($A138,Sheet!$A$7:$DG$148,'TN01-04'!CA$11,0),$H$1:$T$2,2,1)</f>
        <v>0</v>
      </c>
      <c r="CB138" s="28">
        <f>HLOOKUP(VLOOKUP($A138,Sheet!$A$7:$DG$148,'TN01-04'!CB$11,0),$H$1:$T$2,2,1)</f>
        <v>4</v>
      </c>
      <c r="CC138" s="28">
        <f>HLOOKUP(VLOOKUP($A138,Sheet!$A$7:$DG$148,'TN01-04'!CC$11,0),$H$1:$T$2,2,1)</f>
        <v>0</v>
      </c>
      <c r="CD138" s="28">
        <f>HLOOKUP(VLOOKUP($A138,Sheet!$A$7:$DG$148,'TN01-04'!CD$11,0),$H$1:$T$2,2,1)</f>
        <v>3</v>
      </c>
      <c r="CE138" s="28">
        <f>HLOOKUP(VLOOKUP($A138,Sheet!$A$7:$DG$148,'TN01-04'!CE$11,0),$H$1:$T$2,2,1)</f>
        <v>3.33</v>
      </c>
      <c r="CF138" s="28">
        <f>HLOOKUP(VLOOKUP($A138,Sheet!$A$7:$DG$148,'TN01-04'!CF$11,0),$H$1:$T$2,2,1)</f>
        <v>4</v>
      </c>
      <c r="CG138" s="28">
        <f>HLOOKUP(VLOOKUP($A138,Sheet!$A$7:$DG$148,'TN01-04'!CG$11,0),$H$1:$T$2,2,1)</f>
        <v>2.65</v>
      </c>
      <c r="CH138" s="28">
        <f>HLOOKUP(VLOOKUP($A138,Sheet!$A$7:$DG$148,'TN01-04'!CH$11,0),$H$1:$T$2,2,1)</f>
        <v>0</v>
      </c>
      <c r="CI138" s="28">
        <f>HLOOKUP(VLOOKUP($A138,Sheet!$A$7:$DG$148,'TN01-04'!CI$11,0),$H$1:$T$2,2,1)</f>
        <v>3.65</v>
      </c>
      <c r="CJ138" s="28">
        <f>HLOOKUP(VLOOKUP($A138,Sheet!$A$7:$DG$148,'TN01-04'!CJ$11,0),$H$1:$T$2,2,1)</f>
        <v>0</v>
      </c>
      <c r="CK138" s="28">
        <f>HLOOKUP(VLOOKUP($A138,Sheet!$A$7:$DG$148,'TN01-04'!CK$11,0),$H$1:$T$2,2,1)</f>
        <v>0</v>
      </c>
      <c r="CL138" s="28">
        <f>HLOOKUP(VLOOKUP($A138,Sheet!$A$7:$DG$148,'TN01-04'!CL$11,0),$H$1:$T$2,2,1)</f>
        <v>0</v>
      </c>
      <c r="CM138" s="28">
        <f>HLOOKUP(VLOOKUP($A138,Sheet!$A$7:$DG$148,'TN01-04'!CM$11,0),$H$1:$T$2,2,1)</f>
        <v>0</v>
      </c>
      <c r="CN138" s="28">
        <f>HLOOKUP(VLOOKUP($A138,Sheet!$A$7:$DG$148,'TN01-04'!CN$11,0),$H$1:$T$2,2,1)</f>
        <v>2.65</v>
      </c>
      <c r="CO138" s="28">
        <f>HLOOKUP(VLOOKUP($A138,Sheet!$A$7:$DG$148,'TN01-04'!CO$11,0),$H$1:$T$2,2,1)</f>
        <v>3</v>
      </c>
      <c r="CP138" s="28">
        <f>HLOOKUP(VLOOKUP($A138,Sheet!$A$7:$DG$148,'TN01-04'!CP$11,0),$H$1:$T$2,2,1)</f>
        <v>3.33</v>
      </c>
      <c r="CQ138" s="28">
        <f>HLOOKUP(VLOOKUP($A138,Sheet!$A$7:$DG$148,'TN01-04'!CQ$11,0),$H$1:$T$2,2,1)</f>
        <v>4</v>
      </c>
      <c r="CR138" s="28">
        <f>HLOOKUP(VLOOKUP($A138,Sheet!$A$7:$DG$148,'TN01-04'!CR$11,0),$H$1:$T$2,2,1)</f>
        <v>3.65</v>
      </c>
      <c r="CS138" s="33">
        <f>IF(VLOOKUP($A138,Sheet!$A$7:$DG$148,'TN01-04'!CS$11,0)="","",VLOOKUP($A138,Sheet!$A$7:$DG$148,'TN01-04'!CS$11,0))</f>
        <v>27</v>
      </c>
      <c r="CT138" s="36">
        <f>IF(VLOOKUP($A138,Sheet!$A$7:$DG$148,'TN01-04'!CT$11,0)="","",VLOOKUP($A138,Sheet!$A$7:$DG$148,'TN01-04'!CT$11,0))</f>
        <v>0</v>
      </c>
      <c r="CU138" s="38">
        <f t="shared" si="11"/>
        <v>128</v>
      </c>
      <c r="CV138" s="38">
        <f t="shared" si="11"/>
        <v>0</v>
      </c>
      <c r="CW138" s="38">
        <f t="shared" si="12"/>
        <v>4</v>
      </c>
      <c r="CX138" s="38">
        <f t="shared" si="13"/>
        <v>124</v>
      </c>
      <c r="CY138" s="38">
        <f t="shared" si="14"/>
        <v>3.07</v>
      </c>
      <c r="CZ138" s="38"/>
      <c r="DA138" s="28">
        <f>HLOOKUP(VLOOKUP($A138,Sheet!$A$7:$DG$148,'TN01-04'!DA$11,0),$H$1:$T$2,2,1)</f>
        <v>0</v>
      </c>
      <c r="DB138" s="28">
        <f>HLOOKUP(VLOOKUP($A138,Sheet!$A$7:$DG$148,'TN01-04'!DB$11,0),$H$1:$T$2,2,1)</f>
        <v>0</v>
      </c>
      <c r="DC138" s="28">
        <f>HLOOKUP(VLOOKUP($A138,Sheet!$A$7:$DG$148,'TN01-04'!DC$11,0),$H$1:$T$2,2,1)</f>
        <v>3.65</v>
      </c>
      <c r="DD138" s="28">
        <f>HLOOKUP(VLOOKUP($A138,Sheet!$A$7:$DG$148,'TN01-04'!DD$11,0),$H$1:$T$2,2,1)</f>
        <v>0</v>
      </c>
      <c r="DE138" s="38"/>
      <c r="DF138" s="38">
        <f t="shared" si="15"/>
        <v>3.65</v>
      </c>
      <c r="DG138" s="38"/>
      <c r="DH138" s="33">
        <f>IF(VLOOKUP($A138,Sheet!$A$7:$DG$148,'TN01-04'!DH$11,0)="","",VLOOKUP($A138,Sheet!$A$7:$DG$148,'TN01-04'!DH$11,0))</f>
        <v>5</v>
      </c>
      <c r="DI138" s="36">
        <f>IF(VLOOKUP($A138,Sheet!$A$7:$DG$148,'TN01-04'!DI$11,0)="","",VLOOKUP($A138,Sheet!$A$7:$DG$148,'TN01-04'!DI$11,0))</f>
        <v>0</v>
      </c>
      <c r="DJ138" s="38">
        <f t="shared" si="16"/>
        <v>129</v>
      </c>
      <c r="DK138" s="38">
        <f t="shared" si="17"/>
        <v>0</v>
      </c>
      <c r="DL138" s="38">
        <f t="shared" si="18"/>
        <v>3.09</v>
      </c>
      <c r="DM138" s="38"/>
      <c r="DN138" s="33">
        <f>IF(VLOOKUP($A138,Sheet!$A$7:$DG$148,'TN01-04'!DN$11,0)="","",VLOOKUP($A138,Sheet!$A$7:$DG$148,'TN01-04'!DN$11,0))</f>
        <v>138</v>
      </c>
      <c r="DO138" s="36">
        <f>IF(VLOOKUP($A138,Sheet!$A$7:$DG$148,'TN01-04'!DO$11,0)="","",VLOOKUP($A138,Sheet!$A$7:$DG$148,'TN01-04'!DO$11,0))</f>
        <v>0</v>
      </c>
      <c r="DP138" s="28">
        <f>IF(VLOOKUP($A138,Sheet!$A$7:$DG$148,'TN01-04'!DP$11,0)="","",VLOOKUP($A138,Sheet!$A$7:$DG$148,'TN01-04'!DP$11,0))</f>
        <v>137</v>
      </c>
      <c r="DQ138" s="28">
        <f>IF(VLOOKUP($A138,Sheet!$A$7:$DG$148,'TN01-04'!DQ$11,0)="","",VLOOKUP($A138,Sheet!$A$7:$DG$148,'TN01-04'!DQ$11,0))</f>
        <v>138</v>
      </c>
      <c r="DR138" s="28">
        <f>IF(VLOOKUP($A138,Sheet!$A$7:$DG$148,'TN01-04'!DR$11,0)="","",VLOOKUP($A138,Sheet!$A$7:$DG$148,'TN01-04'!DR$11,0))</f>
        <v>7.37</v>
      </c>
      <c r="DS138" s="28">
        <f>IF(VLOOKUP($A138,Sheet!$A$7:$DG$148,'TN01-04'!DS$11,0)="","",VLOOKUP($A138,Sheet!$A$7:$DG$148,'TN01-04'!DS$11,0))</f>
        <v>3.09</v>
      </c>
      <c r="DT138" s="28" t="str">
        <f>IF(VLOOKUP($A138,Sheet!$A$7:$DG$148,'TN01-04'!DT$11,0)="","",VLOOKUP($A138,Sheet!$A$7:$DG$148,'TN01-04'!DT$11,0))</f>
        <v/>
      </c>
      <c r="DU138" s="42">
        <f t="shared" si="19"/>
        <v>0</v>
      </c>
    </row>
    <row r="139" spans="1:125" ht="15.95" customHeight="1" x14ac:dyDescent="0.2">
      <c r="A139" s="25">
        <v>2220316313</v>
      </c>
      <c r="B139" s="26" t="s">
        <v>6</v>
      </c>
      <c r="C139" s="26" t="s">
        <v>51</v>
      </c>
      <c r="D139" s="26" t="s">
        <v>187</v>
      </c>
      <c r="E139" s="27">
        <v>35956</v>
      </c>
      <c r="F139" s="26" t="s">
        <v>209</v>
      </c>
      <c r="G139" s="26" t="s">
        <v>212</v>
      </c>
      <c r="H139" s="28">
        <f>HLOOKUP(VLOOKUP($A139,Sheet!$A$7:$DG$148,'TN01-04'!H$11,0),$H$1:$T$2,2,1)</f>
        <v>3.33</v>
      </c>
      <c r="I139" s="28">
        <f>HLOOKUP(VLOOKUP($A139,Sheet!$A$7:$DG$148,'TN01-04'!I$11,0),$H$1:$T$2,2,1)</f>
        <v>3.65</v>
      </c>
      <c r="J139" s="28">
        <f>HLOOKUP(VLOOKUP($A139,Sheet!$A$7:$DG$148,'TN01-04'!J$11,0),$H$1:$T$2,2,1)</f>
        <v>3.65</v>
      </c>
      <c r="K139" s="28">
        <f>HLOOKUP(VLOOKUP($A139,Sheet!$A$7:$DG$148,'TN01-04'!K$11,0),$H$1:$T$2,2,1)</f>
        <v>2.33</v>
      </c>
      <c r="L139" s="28">
        <f>HLOOKUP(VLOOKUP($A139,Sheet!$A$7:$DG$148,'TN01-04'!L$11,0),$H$1:$T$2,2,1)</f>
        <v>3.65</v>
      </c>
      <c r="M139" s="28">
        <f>HLOOKUP(VLOOKUP($A139,Sheet!$A$7:$DG$148,'TN01-04'!M$11,0),$H$1:$T$2,2,1)</f>
        <v>2</v>
      </c>
      <c r="N139" s="28">
        <f>HLOOKUP(VLOOKUP($A139,Sheet!$A$7:$DG$148,'TN01-04'!N$11,0),$H$1:$T$2,2,1)</f>
        <v>2</v>
      </c>
      <c r="O139" s="28">
        <f>HLOOKUP(VLOOKUP($A139,Sheet!$A$7:$DG$148,'TN01-04'!O$11,0),$H$1:$T$2,2,1)</f>
        <v>0</v>
      </c>
      <c r="P139" s="28">
        <f>HLOOKUP(VLOOKUP($A139,Sheet!$A$7:$DG$148,'TN01-04'!P$11,0),$H$1:$T$2,2,1)</f>
        <v>3</v>
      </c>
      <c r="Q139" s="28">
        <f>HLOOKUP(VLOOKUP($A139,Sheet!$A$7:$DG$148,'TN01-04'!Q$11,0),$H$1:$T$2,2,1)</f>
        <v>0</v>
      </c>
      <c r="R139" s="28">
        <f>HLOOKUP(VLOOKUP($A139,Sheet!$A$7:$DG$148,'TN01-04'!R$11,0),$H$1:$T$2,2,1)</f>
        <v>0</v>
      </c>
      <c r="S139" s="28">
        <f>HLOOKUP(VLOOKUP($A139,Sheet!$A$7:$DG$148,'TN01-04'!S$11,0),$H$1:$T$2,2,1)</f>
        <v>0</v>
      </c>
      <c r="T139" s="28">
        <f>HLOOKUP(VLOOKUP($A139,Sheet!$A$7:$DG$148,'TN01-04'!T$11,0),$H$1:$T$2,2,1)</f>
        <v>0</v>
      </c>
      <c r="U139" s="28">
        <f>HLOOKUP(VLOOKUP($A139,Sheet!$A$7:$DG$148,'TN01-04'!U$11,0),$H$1:$T$2,2,1)</f>
        <v>3.65</v>
      </c>
      <c r="V139" s="28">
        <f>HLOOKUP(VLOOKUP($A139,Sheet!$A$7:$DG$148,'TN01-04'!V$11,0),$H$1:$T$2,2,1)</f>
        <v>3</v>
      </c>
      <c r="W139" s="28">
        <f>HLOOKUP(VLOOKUP($A139,Sheet!$A$7:$DG$148,'TN01-04'!W$11,0),$H$1:$T$2,2,1)</f>
        <v>4</v>
      </c>
      <c r="X139" s="28">
        <f>HLOOKUP(VLOOKUP($A139,Sheet!$A$7:$DG$148,'TN01-04'!X$11,0),$H$1:$T$2,2,1)</f>
        <v>3</v>
      </c>
      <c r="Y139" s="28">
        <f>HLOOKUP(VLOOKUP($A139,Sheet!$A$7:$DG$148,'TN01-04'!Y$11,0),$H$1:$T$2,2,1)</f>
        <v>3</v>
      </c>
      <c r="Z139" s="28">
        <f>HLOOKUP(VLOOKUP($A139,Sheet!$A$7:$DG$148,'TN01-04'!Z$11,0),$H$1:$T$2,2,1)</f>
        <v>3.33</v>
      </c>
      <c r="AA139" s="28">
        <f>HLOOKUP(VLOOKUP($A139,Sheet!$A$7:$DG$148,'TN01-04'!AA$11,0),$H$1:$T$2,2,1)</f>
        <v>2</v>
      </c>
      <c r="AB139" s="28">
        <f>HLOOKUP(VLOOKUP($A139,Sheet!$A$7:$DG$148,'TN01-04'!AB$11,0),$H$1:$T$2,2,1)</f>
        <v>1.65</v>
      </c>
      <c r="AC139" s="28">
        <f>HLOOKUP(VLOOKUP($A139,Sheet!$A$7:$DG$148,'TN01-04'!AC$11,0),$H$1:$T$2,2,1)</f>
        <v>2.33</v>
      </c>
      <c r="AD139" s="28">
        <f>HLOOKUP(VLOOKUP($A139,Sheet!$A$7:$DG$148,'TN01-04'!AD$11,0),$H$1:$T$2,2,1)</f>
        <v>1.65</v>
      </c>
      <c r="AE139" s="28">
        <f>HLOOKUP(VLOOKUP($A139,Sheet!$A$7:$DG$148,'TN01-04'!AE$11,0),$H$1:$T$2,2,1)</f>
        <v>2.33</v>
      </c>
      <c r="AF139" s="28">
        <f>HLOOKUP(VLOOKUP($A139,Sheet!$A$7:$DG$148,'TN01-04'!AF$11,0),$H$1:$T$2,2,1)</f>
        <v>1.65</v>
      </c>
      <c r="AG139" s="28">
        <f>HLOOKUP(VLOOKUP($A139,Sheet!$A$7:$DG$148,'TN01-04'!AG$11,0),$H$1:$T$2,2,1)</f>
        <v>2.33</v>
      </c>
      <c r="AH139" s="28">
        <f>HLOOKUP(VLOOKUP($A139,Sheet!$A$7:$DG$148,'TN01-04'!AH$11,0),$H$1:$T$2,2,1)</f>
        <v>1</v>
      </c>
      <c r="AI139" s="28">
        <f>HLOOKUP(VLOOKUP($A139,Sheet!$A$7:$DG$148,'TN01-04'!AI$11,0),$H$1:$T$2,2,1)</f>
        <v>2.33</v>
      </c>
      <c r="AJ139" s="28">
        <f>HLOOKUP(VLOOKUP($A139,Sheet!$A$7:$DG$148,'TN01-04'!AJ$11,0),$H$1:$T$2,2,1)</f>
        <v>2.33</v>
      </c>
      <c r="AK139" s="33">
        <f>IF(VLOOKUP($A139,Sheet!$A$7:$DG$148,'TN01-04'!AK$11,0)="","",VLOOKUP($A139,Sheet!$A$7:$DG$148,'TN01-04'!AK$11,0))</f>
        <v>51</v>
      </c>
      <c r="AL139" s="36">
        <f>IF(VLOOKUP($A139,Sheet!$A$7:$DG$148,'TN01-04'!AL$11,0)="","",VLOOKUP($A139,Sheet!$A$7:$DG$148,'TN01-04'!AL$11,0))</f>
        <v>0</v>
      </c>
      <c r="AM139" s="28">
        <f>HLOOKUP(VLOOKUP($A139,Sheet!$A$7:$DG$148,'TN01-04'!AM$11,0),$H$1:$T$2,2,1)</f>
        <v>2.33</v>
      </c>
      <c r="AN139" s="28">
        <f>HLOOKUP(VLOOKUP($A139,Sheet!$A$7:$DG$148,'TN01-04'!AN$11,0),$H$1:$T$2,2,1)</f>
        <v>2.33</v>
      </c>
      <c r="AO139" s="28">
        <f>HLOOKUP(VLOOKUP($A139,Sheet!$A$7:$DG$148,'TN01-04'!AO$11,0),$H$1:$T$2,2,1)</f>
        <v>0</v>
      </c>
      <c r="AP139" s="28">
        <f>HLOOKUP(VLOOKUP($A139,Sheet!$A$7:$DG$148,'TN01-04'!AP$11,0),$H$1:$T$2,2,1)</f>
        <v>0</v>
      </c>
      <c r="AQ139" s="28">
        <f>HLOOKUP(VLOOKUP($A139,Sheet!$A$7:$DG$148,'TN01-04'!AQ$11,0),$H$1:$T$2,2,1)</f>
        <v>0</v>
      </c>
      <c r="AR139" s="28">
        <f>HLOOKUP(VLOOKUP($A139,Sheet!$A$7:$DG$148,'TN01-04'!AR$11,0),$H$1:$T$2,2,1)</f>
        <v>0</v>
      </c>
      <c r="AS139" s="28">
        <f>HLOOKUP(VLOOKUP($A139,Sheet!$A$7:$DG$148,'TN01-04'!AS$11,0),$H$1:$T$2,2,1)</f>
        <v>0</v>
      </c>
      <c r="AT139" s="28">
        <f>HLOOKUP(VLOOKUP($A139,Sheet!$A$7:$DG$148,'TN01-04'!AT$11,0),$H$1:$T$2,2,1)</f>
        <v>2.65</v>
      </c>
      <c r="AU139" s="28">
        <f>HLOOKUP(VLOOKUP($A139,Sheet!$A$7:$DG$148,'TN01-04'!AU$11,0),$H$1:$T$2,2,1)</f>
        <v>0</v>
      </c>
      <c r="AV139" s="28">
        <f>HLOOKUP(VLOOKUP($A139,Sheet!$A$7:$DG$148,'TN01-04'!AV$11,0),$H$1:$T$2,2,1)</f>
        <v>0</v>
      </c>
      <c r="AW139" s="28">
        <f>HLOOKUP(VLOOKUP($A139,Sheet!$A$7:$DG$148,'TN01-04'!AW$11,0),$H$1:$T$2,2,1)</f>
        <v>0</v>
      </c>
      <c r="AX139" s="28">
        <f>HLOOKUP(VLOOKUP($A139,Sheet!$A$7:$DG$148,'TN01-04'!AX$11,0),$H$1:$T$2,2,1)</f>
        <v>0</v>
      </c>
      <c r="AY139" s="28">
        <f>HLOOKUP(VLOOKUP($A139,Sheet!$A$7:$DG$148,'TN01-04'!AY$11,0),$H$1:$T$2,2,1)</f>
        <v>0</v>
      </c>
      <c r="AZ139" s="28">
        <f>HLOOKUP(VLOOKUP($A139,Sheet!$A$7:$DG$148,'TN01-04'!AZ$11,0),$H$1:$T$2,2,1)</f>
        <v>2.33</v>
      </c>
      <c r="BA139" s="28">
        <f>HLOOKUP(VLOOKUP($A139,Sheet!$A$7:$DG$148,'TN01-04'!BA$11,0),$H$1:$T$2,2,1)</f>
        <v>2</v>
      </c>
      <c r="BB139" s="33">
        <f>IF(VLOOKUP($A139,Sheet!$A$7:$DG$148,'TN01-04'!BB$11,0)="","",VLOOKUP($A139,Sheet!$A$7:$DG$148,'TN01-04'!BB$11,0))</f>
        <v>5</v>
      </c>
      <c r="BC139" s="36">
        <f>IF(VLOOKUP($A139,Sheet!$A$7:$DG$148,'TN01-04'!BC$11,0)="","",VLOOKUP($A139,Sheet!$A$7:$DG$148,'TN01-04'!BC$11,0))</f>
        <v>0</v>
      </c>
      <c r="BD139" s="28">
        <f>HLOOKUP(VLOOKUP($A139,Sheet!$A$7:$DG$148,'TN01-04'!BD$11,0),$H$1:$T$2,2,1)</f>
        <v>2</v>
      </c>
      <c r="BE139" s="28">
        <f>HLOOKUP(VLOOKUP($A139,Sheet!$A$7:$DG$148,'TN01-04'!BE$11,0),$H$1:$T$2,2,1)</f>
        <v>2</v>
      </c>
      <c r="BF139" s="28">
        <f>HLOOKUP(VLOOKUP($A139,Sheet!$A$7:$DG$148,'TN01-04'!BF$11,0),$H$1:$T$2,2,1)</f>
        <v>4</v>
      </c>
      <c r="BG139" s="28">
        <f>HLOOKUP(VLOOKUP($A139,Sheet!$A$7:$DG$148,'TN01-04'!BG$11,0),$H$1:$T$2,2,1)</f>
        <v>1.65</v>
      </c>
      <c r="BH139" s="28">
        <f>HLOOKUP(VLOOKUP($A139,Sheet!$A$7:$DG$148,'TN01-04'!BH$11,0),$H$1:$T$2,2,1)</f>
        <v>2</v>
      </c>
      <c r="BI139" s="28">
        <f>HLOOKUP(VLOOKUP($A139,Sheet!$A$7:$DG$148,'TN01-04'!BI$11,0),$H$1:$T$2,2,1)</f>
        <v>2.65</v>
      </c>
      <c r="BJ139" s="28">
        <f>HLOOKUP(VLOOKUP($A139,Sheet!$A$7:$DG$148,'TN01-04'!BJ$11,0),$H$1:$T$2,2,1)</f>
        <v>4</v>
      </c>
      <c r="BK139" s="28">
        <f>HLOOKUP(VLOOKUP($A139,Sheet!$A$7:$DG$148,'TN01-04'!BK$11,0),$H$1:$T$2,2,1)</f>
        <v>2.33</v>
      </c>
      <c r="BL139" s="28">
        <f>HLOOKUP(VLOOKUP($A139,Sheet!$A$7:$DG$148,'TN01-04'!BL$11,0),$H$1:$T$2,2,1)</f>
        <v>3.33</v>
      </c>
      <c r="BM139" s="28">
        <f>HLOOKUP(VLOOKUP($A139,Sheet!$A$7:$DG$148,'TN01-04'!BM$11,0),$H$1:$T$2,2,1)</f>
        <v>2.33</v>
      </c>
      <c r="BN139" s="28">
        <f>HLOOKUP(VLOOKUP($A139,Sheet!$A$7:$DG$148,'TN01-04'!BN$11,0),$H$1:$T$2,2,1)</f>
        <v>3.65</v>
      </c>
      <c r="BO139" s="28">
        <f>HLOOKUP(VLOOKUP($A139,Sheet!$A$7:$DG$148,'TN01-04'!BO$11,0),$H$1:$T$2,2,1)</f>
        <v>2.33</v>
      </c>
      <c r="BP139" s="28">
        <f>HLOOKUP(VLOOKUP($A139,Sheet!$A$7:$DG$148,'TN01-04'!BP$11,0),$H$1:$T$2,2,1)</f>
        <v>3.33</v>
      </c>
      <c r="BQ139" s="28">
        <f>HLOOKUP(VLOOKUP($A139,Sheet!$A$7:$DG$148,'TN01-04'!BQ$11,0),$H$1:$T$2,2,1)</f>
        <v>0</v>
      </c>
      <c r="BR139" s="28">
        <f>HLOOKUP(VLOOKUP($A139,Sheet!$A$7:$DG$148,'TN01-04'!BR$11,0),$H$1:$T$2,2,1)</f>
        <v>1.65</v>
      </c>
      <c r="BS139" s="28">
        <f>HLOOKUP(VLOOKUP($A139,Sheet!$A$7:$DG$148,'TN01-04'!BS$11,0),$H$1:$T$2,2,1)</f>
        <v>3.33</v>
      </c>
      <c r="BT139" s="28">
        <f>HLOOKUP(VLOOKUP($A139,Sheet!$A$7:$DG$148,'TN01-04'!BT$11,0),$H$1:$T$2,2,1)</f>
        <v>2.33</v>
      </c>
      <c r="BU139" s="28">
        <f>HLOOKUP(VLOOKUP($A139,Sheet!$A$7:$DG$148,'TN01-04'!BU$11,0),$H$1:$T$2,2,1)</f>
        <v>2</v>
      </c>
      <c r="BV139" s="28">
        <f>HLOOKUP(VLOOKUP($A139,Sheet!$A$7:$DG$148,'TN01-04'!BV$11,0),$H$1:$T$2,2,1)</f>
        <v>3.33</v>
      </c>
      <c r="BW139" s="28">
        <f>HLOOKUP(VLOOKUP($A139,Sheet!$A$7:$DG$148,'TN01-04'!BW$11,0),$H$1:$T$2,2,1)</f>
        <v>3</v>
      </c>
      <c r="BX139" s="33">
        <f>IF(VLOOKUP($A139,Sheet!$A$7:$DG$148,'TN01-04'!BX$11,0)="","",VLOOKUP($A139,Sheet!$A$7:$DG$148,'TN01-04'!BX$11,0))</f>
        <v>50</v>
      </c>
      <c r="BY139" s="36">
        <f>IF(VLOOKUP($A139,Sheet!$A$7:$DG$148,'TN01-04'!BY$11,0)="","",VLOOKUP($A139,Sheet!$A$7:$DG$148,'TN01-04'!BY$11,0))</f>
        <v>0</v>
      </c>
      <c r="BZ139" s="28">
        <f>HLOOKUP(VLOOKUP($A139,Sheet!$A$7:$DG$148,'TN01-04'!BZ$11,0),$H$1:$T$2,2,1)</f>
        <v>4</v>
      </c>
      <c r="CA139" s="28">
        <f>HLOOKUP(VLOOKUP($A139,Sheet!$A$7:$DG$148,'TN01-04'!CA$11,0),$H$1:$T$2,2,1)</f>
        <v>0</v>
      </c>
      <c r="CB139" s="28">
        <f>HLOOKUP(VLOOKUP($A139,Sheet!$A$7:$DG$148,'TN01-04'!CB$11,0),$H$1:$T$2,2,1)</f>
        <v>3.33</v>
      </c>
      <c r="CC139" s="28">
        <f>HLOOKUP(VLOOKUP($A139,Sheet!$A$7:$DG$148,'TN01-04'!CC$11,0),$H$1:$T$2,2,1)</f>
        <v>0</v>
      </c>
      <c r="CD139" s="28">
        <f>HLOOKUP(VLOOKUP($A139,Sheet!$A$7:$DG$148,'TN01-04'!CD$11,0),$H$1:$T$2,2,1)</f>
        <v>3.33</v>
      </c>
      <c r="CE139" s="28">
        <f>HLOOKUP(VLOOKUP($A139,Sheet!$A$7:$DG$148,'TN01-04'!CE$11,0),$H$1:$T$2,2,1)</f>
        <v>3</v>
      </c>
      <c r="CF139" s="28">
        <f>HLOOKUP(VLOOKUP($A139,Sheet!$A$7:$DG$148,'TN01-04'!CF$11,0),$H$1:$T$2,2,1)</f>
        <v>2.65</v>
      </c>
      <c r="CG139" s="28">
        <f>HLOOKUP(VLOOKUP($A139,Sheet!$A$7:$DG$148,'TN01-04'!CG$11,0),$H$1:$T$2,2,1)</f>
        <v>2.33</v>
      </c>
      <c r="CH139" s="28">
        <f>HLOOKUP(VLOOKUP($A139,Sheet!$A$7:$DG$148,'TN01-04'!CH$11,0),$H$1:$T$2,2,1)</f>
        <v>0</v>
      </c>
      <c r="CI139" s="28">
        <f>HLOOKUP(VLOOKUP($A139,Sheet!$A$7:$DG$148,'TN01-04'!CI$11,0),$H$1:$T$2,2,1)</f>
        <v>0</v>
      </c>
      <c r="CJ139" s="28">
        <f>HLOOKUP(VLOOKUP($A139,Sheet!$A$7:$DG$148,'TN01-04'!CJ$11,0),$H$1:$T$2,2,1)</f>
        <v>0</v>
      </c>
      <c r="CK139" s="28">
        <f>HLOOKUP(VLOOKUP($A139,Sheet!$A$7:$DG$148,'TN01-04'!CK$11,0),$H$1:$T$2,2,1)</f>
        <v>2.33</v>
      </c>
      <c r="CL139" s="28">
        <f>HLOOKUP(VLOOKUP($A139,Sheet!$A$7:$DG$148,'TN01-04'!CL$11,0),$H$1:$T$2,2,1)</f>
        <v>0</v>
      </c>
      <c r="CM139" s="28">
        <f>HLOOKUP(VLOOKUP($A139,Sheet!$A$7:$DG$148,'TN01-04'!CM$11,0),$H$1:$T$2,2,1)</f>
        <v>0</v>
      </c>
      <c r="CN139" s="28">
        <f>HLOOKUP(VLOOKUP($A139,Sheet!$A$7:$DG$148,'TN01-04'!CN$11,0),$H$1:$T$2,2,1)</f>
        <v>3.65</v>
      </c>
      <c r="CO139" s="28">
        <f>HLOOKUP(VLOOKUP($A139,Sheet!$A$7:$DG$148,'TN01-04'!CO$11,0),$H$1:$T$2,2,1)</f>
        <v>3</v>
      </c>
      <c r="CP139" s="28">
        <f>HLOOKUP(VLOOKUP($A139,Sheet!$A$7:$DG$148,'TN01-04'!CP$11,0),$H$1:$T$2,2,1)</f>
        <v>3.33</v>
      </c>
      <c r="CQ139" s="28">
        <f>HLOOKUP(VLOOKUP($A139,Sheet!$A$7:$DG$148,'TN01-04'!CQ$11,0),$H$1:$T$2,2,1)</f>
        <v>4</v>
      </c>
      <c r="CR139" s="28">
        <f>HLOOKUP(VLOOKUP($A139,Sheet!$A$7:$DG$148,'TN01-04'!CR$11,0),$H$1:$T$2,2,1)</f>
        <v>2.33</v>
      </c>
      <c r="CS139" s="33">
        <f>IF(VLOOKUP($A139,Sheet!$A$7:$DG$148,'TN01-04'!CS$11,0)="","",VLOOKUP($A139,Sheet!$A$7:$DG$148,'TN01-04'!CS$11,0))</f>
        <v>27</v>
      </c>
      <c r="CT139" s="36">
        <f>IF(VLOOKUP($A139,Sheet!$A$7:$DG$148,'TN01-04'!CT$11,0)="","",VLOOKUP($A139,Sheet!$A$7:$DG$148,'TN01-04'!CT$11,0))</f>
        <v>0</v>
      </c>
      <c r="CU139" s="38">
        <f t="shared" si="11"/>
        <v>128</v>
      </c>
      <c r="CV139" s="38">
        <f t="shared" si="11"/>
        <v>0</v>
      </c>
      <c r="CW139" s="38">
        <f t="shared" si="12"/>
        <v>0</v>
      </c>
      <c r="CX139" s="38">
        <f t="shared" si="13"/>
        <v>128</v>
      </c>
      <c r="CY139" s="38">
        <f t="shared" si="14"/>
        <v>2.73</v>
      </c>
      <c r="CZ139" s="38"/>
      <c r="DA139" s="28">
        <f>HLOOKUP(VLOOKUP($A139,Sheet!$A$7:$DG$148,'TN01-04'!DA$11,0),$H$1:$T$2,2,1)</f>
        <v>0</v>
      </c>
      <c r="DB139" s="28">
        <f>HLOOKUP(VLOOKUP($A139,Sheet!$A$7:$DG$148,'TN01-04'!DB$11,0),$H$1:$T$2,2,1)</f>
        <v>0</v>
      </c>
      <c r="DC139" s="28">
        <f>HLOOKUP(VLOOKUP($A139,Sheet!$A$7:$DG$148,'TN01-04'!DC$11,0),$H$1:$T$2,2,1)</f>
        <v>3</v>
      </c>
      <c r="DD139" s="28">
        <f>HLOOKUP(VLOOKUP($A139,Sheet!$A$7:$DG$148,'TN01-04'!DD$11,0),$H$1:$T$2,2,1)</f>
        <v>0</v>
      </c>
      <c r="DE139" s="38"/>
      <c r="DF139" s="38">
        <f t="shared" si="15"/>
        <v>3</v>
      </c>
      <c r="DG139" s="38"/>
      <c r="DH139" s="33">
        <f>IF(VLOOKUP($A139,Sheet!$A$7:$DG$148,'TN01-04'!DH$11,0)="","",VLOOKUP($A139,Sheet!$A$7:$DG$148,'TN01-04'!DH$11,0))</f>
        <v>5</v>
      </c>
      <c r="DI139" s="36">
        <f>IF(VLOOKUP($A139,Sheet!$A$7:$DG$148,'TN01-04'!DI$11,0)="","",VLOOKUP($A139,Sheet!$A$7:$DG$148,'TN01-04'!DI$11,0))</f>
        <v>0</v>
      </c>
      <c r="DJ139" s="38">
        <f t="shared" si="16"/>
        <v>133</v>
      </c>
      <c r="DK139" s="38">
        <f t="shared" si="17"/>
        <v>0</v>
      </c>
      <c r="DL139" s="38">
        <f t="shared" si="18"/>
        <v>2.74</v>
      </c>
      <c r="DM139" s="38"/>
      <c r="DN139" s="33">
        <f>IF(VLOOKUP($A139,Sheet!$A$7:$DG$148,'TN01-04'!DN$11,0)="","",VLOOKUP($A139,Sheet!$A$7:$DG$148,'TN01-04'!DN$11,0))</f>
        <v>138</v>
      </c>
      <c r="DO139" s="36">
        <f>IF(VLOOKUP($A139,Sheet!$A$7:$DG$148,'TN01-04'!DO$11,0)="","",VLOOKUP($A139,Sheet!$A$7:$DG$148,'TN01-04'!DO$11,0))</f>
        <v>0</v>
      </c>
      <c r="DP139" s="28">
        <f>IF(VLOOKUP($A139,Sheet!$A$7:$DG$148,'TN01-04'!DP$11,0)="","",VLOOKUP($A139,Sheet!$A$7:$DG$148,'TN01-04'!DP$11,0))</f>
        <v>137</v>
      </c>
      <c r="DQ139" s="28">
        <f>IF(VLOOKUP($A139,Sheet!$A$7:$DG$148,'TN01-04'!DQ$11,0)="","",VLOOKUP($A139,Sheet!$A$7:$DG$148,'TN01-04'!DQ$11,0))</f>
        <v>138</v>
      </c>
      <c r="DR139" s="28">
        <f>IF(VLOOKUP($A139,Sheet!$A$7:$DG$148,'TN01-04'!DR$11,0)="","",VLOOKUP($A139,Sheet!$A$7:$DG$148,'TN01-04'!DR$11,0))</f>
        <v>6.79</v>
      </c>
      <c r="DS139" s="28">
        <f>IF(VLOOKUP($A139,Sheet!$A$7:$DG$148,'TN01-04'!DS$11,0)="","",VLOOKUP($A139,Sheet!$A$7:$DG$148,'TN01-04'!DS$11,0))</f>
        <v>2.74</v>
      </c>
      <c r="DT139" s="28" t="str">
        <f>IF(VLOOKUP($A139,Sheet!$A$7:$DG$148,'TN01-04'!DT$11,0)="","",VLOOKUP($A139,Sheet!$A$7:$DG$148,'TN01-04'!DT$11,0))</f>
        <v>ENG 119</v>
      </c>
      <c r="DU139" s="42">
        <f t="shared" si="19"/>
        <v>0</v>
      </c>
    </row>
    <row r="140" spans="1:125" ht="15.95" customHeight="1" x14ac:dyDescent="0.2">
      <c r="A140" s="25">
        <v>2220727410</v>
      </c>
      <c r="B140" s="26" t="s">
        <v>14</v>
      </c>
      <c r="C140" s="26" t="s">
        <v>109</v>
      </c>
      <c r="D140" s="26" t="s">
        <v>187</v>
      </c>
      <c r="E140" s="27">
        <v>35953</v>
      </c>
      <c r="F140" s="26" t="s">
        <v>209</v>
      </c>
      <c r="G140" s="26" t="s">
        <v>212</v>
      </c>
      <c r="H140" s="28">
        <f>HLOOKUP(VLOOKUP($A140,Sheet!$A$7:$DG$148,'TN01-04'!H$11,0),$H$1:$T$2,2,1)</f>
        <v>3.65</v>
      </c>
      <c r="I140" s="28">
        <f>HLOOKUP(VLOOKUP($A140,Sheet!$A$7:$DG$148,'TN01-04'!I$11,0),$H$1:$T$2,2,1)</f>
        <v>3.33</v>
      </c>
      <c r="J140" s="28">
        <f>HLOOKUP(VLOOKUP($A140,Sheet!$A$7:$DG$148,'TN01-04'!J$11,0),$H$1:$T$2,2,1)</f>
        <v>2.33</v>
      </c>
      <c r="K140" s="28">
        <f>HLOOKUP(VLOOKUP($A140,Sheet!$A$7:$DG$148,'TN01-04'!K$11,0),$H$1:$T$2,2,1)</f>
        <v>3.65</v>
      </c>
      <c r="L140" s="28">
        <f>HLOOKUP(VLOOKUP($A140,Sheet!$A$7:$DG$148,'TN01-04'!L$11,0),$H$1:$T$2,2,1)</f>
        <v>2.65</v>
      </c>
      <c r="M140" s="28">
        <f>HLOOKUP(VLOOKUP($A140,Sheet!$A$7:$DG$148,'TN01-04'!M$11,0),$H$1:$T$2,2,1)</f>
        <v>1.65</v>
      </c>
      <c r="N140" s="28">
        <f>HLOOKUP(VLOOKUP($A140,Sheet!$A$7:$DG$148,'TN01-04'!N$11,0),$H$1:$T$2,2,1)</f>
        <v>2.65</v>
      </c>
      <c r="O140" s="28">
        <f>HLOOKUP(VLOOKUP($A140,Sheet!$A$7:$DG$148,'TN01-04'!O$11,0),$H$1:$T$2,2,1)</f>
        <v>0</v>
      </c>
      <c r="P140" s="28">
        <f>HLOOKUP(VLOOKUP($A140,Sheet!$A$7:$DG$148,'TN01-04'!P$11,0),$H$1:$T$2,2,1)</f>
        <v>4</v>
      </c>
      <c r="Q140" s="28">
        <f>HLOOKUP(VLOOKUP($A140,Sheet!$A$7:$DG$148,'TN01-04'!Q$11,0),$H$1:$T$2,2,1)</f>
        <v>0</v>
      </c>
      <c r="R140" s="28">
        <f>HLOOKUP(VLOOKUP($A140,Sheet!$A$7:$DG$148,'TN01-04'!R$11,0),$H$1:$T$2,2,1)</f>
        <v>0</v>
      </c>
      <c r="S140" s="28">
        <f>HLOOKUP(VLOOKUP($A140,Sheet!$A$7:$DG$148,'TN01-04'!S$11,0),$H$1:$T$2,2,1)</f>
        <v>0</v>
      </c>
      <c r="T140" s="28">
        <f>HLOOKUP(VLOOKUP($A140,Sheet!$A$7:$DG$148,'TN01-04'!T$11,0),$H$1:$T$2,2,1)</f>
        <v>0</v>
      </c>
      <c r="U140" s="28">
        <f>HLOOKUP(VLOOKUP($A140,Sheet!$A$7:$DG$148,'TN01-04'!U$11,0),$H$1:$T$2,2,1)</f>
        <v>3</v>
      </c>
      <c r="V140" s="28">
        <f>HLOOKUP(VLOOKUP($A140,Sheet!$A$7:$DG$148,'TN01-04'!V$11,0),$H$1:$T$2,2,1)</f>
        <v>3.65</v>
      </c>
      <c r="W140" s="28">
        <f>HLOOKUP(VLOOKUP($A140,Sheet!$A$7:$DG$148,'TN01-04'!W$11,0),$H$1:$T$2,2,1)</f>
        <v>4</v>
      </c>
      <c r="X140" s="28">
        <f>HLOOKUP(VLOOKUP($A140,Sheet!$A$7:$DG$148,'TN01-04'!X$11,0),$H$1:$T$2,2,1)</f>
        <v>4</v>
      </c>
      <c r="Y140" s="28">
        <f>HLOOKUP(VLOOKUP($A140,Sheet!$A$7:$DG$148,'TN01-04'!Y$11,0),$H$1:$T$2,2,1)</f>
        <v>3</v>
      </c>
      <c r="Z140" s="28">
        <f>HLOOKUP(VLOOKUP($A140,Sheet!$A$7:$DG$148,'TN01-04'!Z$11,0),$H$1:$T$2,2,1)</f>
        <v>3</v>
      </c>
      <c r="AA140" s="28">
        <f>HLOOKUP(VLOOKUP($A140,Sheet!$A$7:$DG$148,'TN01-04'!AA$11,0),$H$1:$T$2,2,1)</f>
        <v>1</v>
      </c>
      <c r="AB140" s="28">
        <f>HLOOKUP(VLOOKUP($A140,Sheet!$A$7:$DG$148,'TN01-04'!AB$11,0),$H$1:$T$2,2,1)</f>
        <v>3.33</v>
      </c>
      <c r="AC140" s="28">
        <f>HLOOKUP(VLOOKUP($A140,Sheet!$A$7:$DG$148,'TN01-04'!AC$11,0),$H$1:$T$2,2,1)</f>
        <v>3.33</v>
      </c>
      <c r="AD140" s="28">
        <f>HLOOKUP(VLOOKUP($A140,Sheet!$A$7:$DG$148,'TN01-04'!AD$11,0),$H$1:$T$2,2,1)</f>
        <v>3.65</v>
      </c>
      <c r="AE140" s="28">
        <f>HLOOKUP(VLOOKUP($A140,Sheet!$A$7:$DG$148,'TN01-04'!AE$11,0),$H$1:$T$2,2,1)</f>
        <v>2.33</v>
      </c>
      <c r="AF140" s="28">
        <f>HLOOKUP(VLOOKUP($A140,Sheet!$A$7:$DG$148,'TN01-04'!AF$11,0),$H$1:$T$2,2,1)</f>
        <v>4</v>
      </c>
      <c r="AG140" s="28">
        <f>HLOOKUP(VLOOKUP($A140,Sheet!$A$7:$DG$148,'TN01-04'!AG$11,0),$H$1:$T$2,2,1)</f>
        <v>3</v>
      </c>
      <c r="AH140" s="28">
        <f>HLOOKUP(VLOOKUP($A140,Sheet!$A$7:$DG$148,'TN01-04'!AH$11,0),$H$1:$T$2,2,1)</f>
        <v>2.65</v>
      </c>
      <c r="AI140" s="28">
        <f>HLOOKUP(VLOOKUP($A140,Sheet!$A$7:$DG$148,'TN01-04'!AI$11,0),$H$1:$T$2,2,1)</f>
        <v>2.65</v>
      </c>
      <c r="AJ140" s="28">
        <f>HLOOKUP(VLOOKUP($A140,Sheet!$A$7:$DG$148,'TN01-04'!AJ$11,0),$H$1:$T$2,2,1)</f>
        <v>3.65</v>
      </c>
      <c r="AK140" s="33">
        <f>IF(VLOOKUP($A140,Sheet!$A$7:$DG$148,'TN01-04'!AK$11,0)="","",VLOOKUP($A140,Sheet!$A$7:$DG$148,'TN01-04'!AK$11,0))</f>
        <v>51</v>
      </c>
      <c r="AL140" s="36">
        <f>IF(VLOOKUP($A140,Sheet!$A$7:$DG$148,'TN01-04'!AL$11,0)="","",VLOOKUP($A140,Sheet!$A$7:$DG$148,'TN01-04'!AL$11,0))</f>
        <v>0</v>
      </c>
      <c r="AM140" s="28">
        <f>HLOOKUP(VLOOKUP($A140,Sheet!$A$7:$DG$148,'TN01-04'!AM$11,0),$H$1:$T$2,2,1)</f>
        <v>3</v>
      </c>
      <c r="AN140" s="28">
        <f>HLOOKUP(VLOOKUP($A140,Sheet!$A$7:$DG$148,'TN01-04'!AN$11,0),$H$1:$T$2,2,1)</f>
        <v>2</v>
      </c>
      <c r="AO140" s="28">
        <f>HLOOKUP(VLOOKUP($A140,Sheet!$A$7:$DG$148,'TN01-04'!AO$11,0),$H$1:$T$2,2,1)</f>
        <v>3.33</v>
      </c>
      <c r="AP140" s="28">
        <f>HLOOKUP(VLOOKUP($A140,Sheet!$A$7:$DG$148,'TN01-04'!AP$11,0),$H$1:$T$2,2,1)</f>
        <v>0</v>
      </c>
      <c r="AQ140" s="28">
        <f>HLOOKUP(VLOOKUP($A140,Sheet!$A$7:$DG$148,'TN01-04'!AQ$11,0),$H$1:$T$2,2,1)</f>
        <v>0</v>
      </c>
      <c r="AR140" s="28">
        <f>HLOOKUP(VLOOKUP($A140,Sheet!$A$7:$DG$148,'TN01-04'!AR$11,0),$H$1:$T$2,2,1)</f>
        <v>0</v>
      </c>
      <c r="AS140" s="28">
        <f>HLOOKUP(VLOOKUP($A140,Sheet!$A$7:$DG$148,'TN01-04'!AS$11,0),$H$1:$T$2,2,1)</f>
        <v>0</v>
      </c>
      <c r="AT140" s="28">
        <f>HLOOKUP(VLOOKUP($A140,Sheet!$A$7:$DG$148,'TN01-04'!AT$11,0),$H$1:$T$2,2,1)</f>
        <v>0</v>
      </c>
      <c r="AU140" s="28">
        <f>HLOOKUP(VLOOKUP($A140,Sheet!$A$7:$DG$148,'TN01-04'!AU$11,0),$H$1:$T$2,2,1)</f>
        <v>4</v>
      </c>
      <c r="AV140" s="28">
        <f>HLOOKUP(VLOOKUP($A140,Sheet!$A$7:$DG$148,'TN01-04'!AV$11,0),$H$1:$T$2,2,1)</f>
        <v>0</v>
      </c>
      <c r="AW140" s="28">
        <f>HLOOKUP(VLOOKUP($A140,Sheet!$A$7:$DG$148,'TN01-04'!AW$11,0),$H$1:$T$2,2,1)</f>
        <v>0</v>
      </c>
      <c r="AX140" s="28">
        <f>HLOOKUP(VLOOKUP($A140,Sheet!$A$7:$DG$148,'TN01-04'!AX$11,0),$H$1:$T$2,2,1)</f>
        <v>0</v>
      </c>
      <c r="AY140" s="28">
        <f>HLOOKUP(VLOOKUP($A140,Sheet!$A$7:$DG$148,'TN01-04'!AY$11,0),$H$1:$T$2,2,1)</f>
        <v>0</v>
      </c>
      <c r="AZ140" s="28">
        <f>HLOOKUP(VLOOKUP($A140,Sheet!$A$7:$DG$148,'TN01-04'!AZ$11,0),$H$1:$T$2,2,1)</f>
        <v>0</v>
      </c>
      <c r="BA140" s="28">
        <f>HLOOKUP(VLOOKUP($A140,Sheet!$A$7:$DG$148,'TN01-04'!BA$11,0),$H$1:$T$2,2,1)</f>
        <v>2.65</v>
      </c>
      <c r="BB140" s="33">
        <f>IF(VLOOKUP($A140,Sheet!$A$7:$DG$148,'TN01-04'!BB$11,0)="","",VLOOKUP($A140,Sheet!$A$7:$DG$148,'TN01-04'!BB$11,0))</f>
        <v>5</v>
      </c>
      <c r="BC140" s="36">
        <f>IF(VLOOKUP($A140,Sheet!$A$7:$DG$148,'TN01-04'!BC$11,0)="","",VLOOKUP($A140,Sheet!$A$7:$DG$148,'TN01-04'!BC$11,0))</f>
        <v>0</v>
      </c>
      <c r="BD140" s="28">
        <f>HLOOKUP(VLOOKUP($A140,Sheet!$A$7:$DG$148,'TN01-04'!BD$11,0),$H$1:$T$2,2,1)</f>
        <v>2.65</v>
      </c>
      <c r="BE140" s="28">
        <f>HLOOKUP(VLOOKUP($A140,Sheet!$A$7:$DG$148,'TN01-04'!BE$11,0),$H$1:$T$2,2,1)</f>
        <v>1.65</v>
      </c>
      <c r="BF140" s="28">
        <f>HLOOKUP(VLOOKUP($A140,Sheet!$A$7:$DG$148,'TN01-04'!BF$11,0),$H$1:$T$2,2,1)</f>
        <v>1.65</v>
      </c>
      <c r="BG140" s="28">
        <f>HLOOKUP(VLOOKUP($A140,Sheet!$A$7:$DG$148,'TN01-04'!BG$11,0),$H$1:$T$2,2,1)</f>
        <v>3</v>
      </c>
      <c r="BH140" s="28">
        <f>HLOOKUP(VLOOKUP($A140,Sheet!$A$7:$DG$148,'TN01-04'!BH$11,0),$H$1:$T$2,2,1)</f>
        <v>1.65</v>
      </c>
      <c r="BI140" s="28">
        <f>HLOOKUP(VLOOKUP($A140,Sheet!$A$7:$DG$148,'TN01-04'!BI$11,0),$H$1:$T$2,2,1)</f>
        <v>3.33</v>
      </c>
      <c r="BJ140" s="28">
        <f>HLOOKUP(VLOOKUP($A140,Sheet!$A$7:$DG$148,'TN01-04'!BJ$11,0),$H$1:$T$2,2,1)</f>
        <v>3.33</v>
      </c>
      <c r="BK140" s="28">
        <f>HLOOKUP(VLOOKUP($A140,Sheet!$A$7:$DG$148,'TN01-04'!BK$11,0),$H$1:$T$2,2,1)</f>
        <v>2.65</v>
      </c>
      <c r="BL140" s="28">
        <f>HLOOKUP(VLOOKUP($A140,Sheet!$A$7:$DG$148,'TN01-04'!BL$11,0),$H$1:$T$2,2,1)</f>
        <v>2</v>
      </c>
      <c r="BM140" s="28">
        <f>HLOOKUP(VLOOKUP($A140,Sheet!$A$7:$DG$148,'TN01-04'!BM$11,0),$H$1:$T$2,2,1)</f>
        <v>2.33</v>
      </c>
      <c r="BN140" s="28">
        <f>HLOOKUP(VLOOKUP($A140,Sheet!$A$7:$DG$148,'TN01-04'!BN$11,0),$H$1:$T$2,2,1)</f>
        <v>2</v>
      </c>
      <c r="BO140" s="28">
        <f>HLOOKUP(VLOOKUP($A140,Sheet!$A$7:$DG$148,'TN01-04'!BO$11,0),$H$1:$T$2,2,1)</f>
        <v>3</v>
      </c>
      <c r="BP140" s="28">
        <f>HLOOKUP(VLOOKUP($A140,Sheet!$A$7:$DG$148,'TN01-04'!BP$11,0),$H$1:$T$2,2,1)</f>
        <v>2.33</v>
      </c>
      <c r="BQ140" s="28">
        <f>HLOOKUP(VLOOKUP($A140,Sheet!$A$7:$DG$148,'TN01-04'!BQ$11,0),$H$1:$T$2,2,1)</f>
        <v>0</v>
      </c>
      <c r="BR140" s="28">
        <f>HLOOKUP(VLOOKUP($A140,Sheet!$A$7:$DG$148,'TN01-04'!BR$11,0),$H$1:$T$2,2,1)</f>
        <v>3.65</v>
      </c>
      <c r="BS140" s="28">
        <f>HLOOKUP(VLOOKUP($A140,Sheet!$A$7:$DG$148,'TN01-04'!BS$11,0),$H$1:$T$2,2,1)</f>
        <v>2.33</v>
      </c>
      <c r="BT140" s="28">
        <f>HLOOKUP(VLOOKUP($A140,Sheet!$A$7:$DG$148,'TN01-04'!BT$11,0),$H$1:$T$2,2,1)</f>
        <v>2.33</v>
      </c>
      <c r="BU140" s="28">
        <f>HLOOKUP(VLOOKUP($A140,Sheet!$A$7:$DG$148,'TN01-04'!BU$11,0),$H$1:$T$2,2,1)</f>
        <v>1.65</v>
      </c>
      <c r="BV140" s="28">
        <f>HLOOKUP(VLOOKUP($A140,Sheet!$A$7:$DG$148,'TN01-04'!BV$11,0),$H$1:$T$2,2,1)</f>
        <v>2</v>
      </c>
      <c r="BW140" s="28">
        <f>HLOOKUP(VLOOKUP($A140,Sheet!$A$7:$DG$148,'TN01-04'!BW$11,0),$H$1:$T$2,2,1)</f>
        <v>3.65</v>
      </c>
      <c r="BX140" s="33">
        <f>IF(VLOOKUP($A140,Sheet!$A$7:$DG$148,'TN01-04'!BX$11,0)="","",VLOOKUP($A140,Sheet!$A$7:$DG$148,'TN01-04'!BX$11,0))</f>
        <v>50</v>
      </c>
      <c r="BY140" s="36">
        <f>IF(VLOOKUP($A140,Sheet!$A$7:$DG$148,'TN01-04'!BY$11,0)="","",VLOOKUP($A140,Sheet!$A$7:$DG$148,'TN01-04'!BY$11,0))</f>
        <v>0</v>
      </c>
      <c r="BZ140" s="28">
        <f>HLOOKUP(VLOOKUP($A140,Sheet!$A$7:$DG$148,'TN01-04'!BZ$11,0),$H$1:$T$2,2,1)</f>
        <v>0</v>
      </c>
      <c r="CA140" s="28">
        <f>HLOOKUP(VLOOKUP($A140,Sheet!$A$7:$DG$148,'TN01-04'!CA$11,0),$H$1:$T$2,2,1)</f>
        <v>3</v>
      </c>
      <c r="CB140" s="28">
        <f>HLOOKUP(VLOOKUP($A140,Sheet!$A$7:$DG$148,'TN01-04'!CB$11,0),$H$1:$T$2,2,1)</f>
        <v>3.33</v>
      </c>
      <c r="CC140" s="28">
        <f>HLOOKUP(VLOOKUP($A140,Sheet!$A$7:$DG$148,'TN01-04'!CC$11,0),$H$1:$T$2,2,1)</f>
        <v>0</v>
      </c>
      <c r="CD140" s="28">
        <f>HLOOKUP(VLOOKUP($A140,Sheet!$A$7:$DG$148,'TN01-04'!CD$11,0),$H$1:$T$2,2,1)</f>
        <v>3</v>
      </c>
      <c r="CE140" s="28">
        <f>HLOOKUP(VLOOKUP($A140,Sheet!$A$7:$DG$148,'TN01-04'!CE$11,0),$H$1:$T$2,2,1)</f>
        <v>3</v>
      </c>
      <c r="CF140" s="28">
        <f>HLOOKUP(VLOOKUP($A140,Sheet!$A$7:$DG$148,'TN01-04'!CF$11,0),$H$1:$T$2,2,1)</f>
        <v>2.65</v>
      </c>
      <c r="CG140" s="28">
        <f>HLOOKUP(VLOOKUP($A140,Sheet!$A$7:$DG$148,'TN01-04'!CG$11,0),$H$1:$T$2,2,1)</f>
        <v>1.65</v>
      </c>
      <c r="CH140" s="28">
        <f>HLOOKUP(VLOOKUP($A140,Sheet!$A$7:$DG$148,'TN01-04'!CH$11,0),$H$1:$T$2,2,1)</f>
        <v>0</v>
      </c>
      <c r="CI140" s="28">
        <f>HLOOKUP(VLOOKUP($A140,Sheet!$A$7:$DG$148,'TN01-04'!CI$11,0),$H$1:$T$2,2,1)</f>
        <v>0</v>
      </c>
      <c r="CJ140" s="28">
        <f>HLOOKUP(VLOOKUP($A140,Sheet!$A$7:$DG$148,'TN01-04'!CJ$11,0),$H$1:$T$2,2,1)</f>
        <v>0</v>
      </c>
      <c r="CK140" s="28">
        <f>HLOOKUP(VLOOKUP($A140,Sheet!$A$7:$DG$148,'TN01-04'!CK$11,0),$H$1:$T$2,2,1)</f>
        <v>2.65</v>
      </c>
      <c r="CL140" s="28">
        <f>HLOOKUP(VLOOKUP($A140,Sheet!$A$7:$DG$148,'TN01-04'!CL$11,0),$H$1:$T$2,2,1)</f>
        <v>0</v>
      </c>
      <c r="CM140" s="28">
        <f>HLOOKUP(VLOOKUP($A140,Sheet!$A$7:$DG$148,'TN01-04'!CM$11,0),$H$1:$T$2,2,1)</f>
        <v>0</v>
      </c>
      <c r="CN140" s="28">
        <f>HLOOKUP(VLOOKUP($A140,Sheet!$A$7:$DG$148,'TN01-04'!CN$11,0),$H$1:$T$2,2,1)</f>
        <v>2.33</v>
      </c>
      <c r="CO140" s="28">
        <f>HLOOKUP(VLOOKUP($A140,Sheet!$A$7:$DG$148,'TN01-04'!CO$11,0),$H$1:$T$2,2,1)</f>
        <v>1.65</v>
      </c>
      <c r="CP140" s="28">
        <f>HLOOKUP(VLOOKUP($A140,Sheet!$A$7:$DG$148,'TN01-04'!CP$11,0),$H$1:$T$2,2,1)</f>
        <v>3.33</v>
      </c>
      <c r="CQ140" s="28">
        <f>HLOOKUP(VLOOKUP($A140,Sheet!$A$7:$DG$148,'TN01-04'!CQ$11,0),$H$1:$T$2,2,1)</f>
        <v>3.65</v>
      </c>
      <c r="CR140" s="28">
        <f>HLOOKUP(VLOOKUP($A140,Sheet!$A$7:$DG$148,'TN01-04'!CR$11,0),$H$1:$T$2,2,1)</f>
        <v>3.33</v>
      </c>
      <c r="CS140" s="33">
        <f>IF(VLOOKUP($A140,Sheet!$A$7:$DG$148,'TN01-04'!CS$11,0)="","",VLOOKUP($A140,Sheet!$A$7:$DG$148,'TN01-04'!CS$11,0))</f>
        <v>27</v>
      </c>
      <c r="CT140" s="36">
        <f>IF(VLOOKUP($A140,Sheet!$A$7:$DG$148,'TN01-04'!CT$11,0)="","",VLOOKUP($A140,Sheet!$A$7:$DG$148,'TN01-04'!CT$11,0))</f>
        <v>0</v>
      </c>
      <c r="CU140" s="38">
        <f t="shared" si="11"/>
        <v>128</v>
      </c>
      <c r="CV140" s="38">
        <f t="shared" si="11"/>
        <v>0</v>
      </c>
      <c r="CW140" s="38">
        <f t="shared" si="12"/>
        <v>0</v>
      </c>
      <c r="CX140" s="38">
        <f t="shared" si="13"/>
        <v>128</v>
      </c>
      <c r="CY140" s="38">
        <f t="shared" si="14"/>
        <v>2.7</v>
      </c>
      <c r="CZ140" s="38"/>
      <c r="DA140" s="28">
        <f>HLOOKUP(VLOOKUP($A140,Sheet!$A$7:$DG$148,'TN01-04'!DA$11,0),$H$1:$T$2,2,1)</f>
        <v>0</v>
      </c>
      <c r="DB140" s="28">
        <f>HLOOKUP(VLOOKUP($A140,Sheet!$A$7:$DG$148,'TN01-04'!DB$11,0),$H$1:$T$2,2,1)</f>
        <v>0</v>
      </c>
      <c r="DC140" s="28">
        <f>HLOOKUP(VLOOKUP($A140,Sheet!$A$7:$DG$148,'TN01-04'!DC$11,0),$H$1:$T$2,2,1)</f>
        <v>3.33</v>
      </c>
      <c r="DD140" s="28">
        <f>HLOOKUP(VLOOKUP($A140,Sheet!$A$7:$DG$148,'TN01-04'!DD$11,0),$H$1:$T$2,2,1)</f>
        <v>0</v>
      </c>
      <c r="DE140" s="38"/>
      <c r="DF140" s="38">
        <f t="shared" si="15"/>
        <v>3.33</v>
      </c>
      <c r="DG140" s="38"/>
      <c r="DH140" s="33">
        <f>IF(VLOOKUP($A140,Sheet!$A$7:$DG$148,'TN01-04'!DH$11,0)="","",VLOOKUP($A140,Sheet!$A$7:$DG$148,'TN01-04'!DH$11,0))</f>
        <v>5</v>
      </c>
      <c r="DI140" s="36">
        <f>IF(VLOOKUP($A140,Sheet!$A$7:$DG$148,'TN01-04'!DI$11,0)="","",VLOOKUP($A140,Sheet!$A$7:$DG$148,'TN01-04'!DI$11,0))</f>
        <v>0</v>
      </c>
      <c r="DJ140" s="38">
        <f t="shared" si="16"/>
        <v>133</v>
      </c>
      <c r="DK140" s="38">
        <f t="shared" si="17"/>
        <v>0</v>
      </c>
      <c r="DL140" s="38">
        <f t="shared" si="18"/>
        <v>2.73</v>
      </c>
      <c r="DM140" s="38"/>
      <c r="DN140" s="33">
        <f>IF(VLOOKUP($A140,Sheet!$A$7:$DG$148,'TN01-04'!DN$11,0)="","",VLOOKUP($A140,Sheet!$A$7:$DG$148,'TN01-04'!DN$11,0))</f>
        <v>138</v>
      </c>
      <c r="DO140" s="36">
        <f>IF(VLOOKUP($A140,Sheet!$A$7:$DG$148,'TN01-04'!DO$11,0)="","",VLOOKUP($A140,Sheet!$A$7:$DG$148,'TN01-04'!DO$11,0))</f>
        <v>0</v>
      </c>
      <c r="DP140" s="28">
        <f>IF(VLOOKUP($A140,Sheet!$A$7:$DG$148,'TN01-04'!DP$11,0)="","",VLOOKUP($A140,Sheet!$A$7:$DG$148,'TN01-04'!DP$11,0))</f>
        <v>137</v>
      </c>
      <c r="DQ140" s="28">
        <f>IF(VLOOKUP($A140,Sheet!$A$7:$DG$148,'TN01-04'!DQ$11,0)="","",VLOOKUP($A140,Sheet!$A$7:$DG$148,'TN01-04'!DQ$11,0))</f>
        <v>138</v>
      </c>
      <c r="DR140" s="28">
        <f>IF(VLOOKUP($A140,Sheet!$A$7:$DG$148,'TN01-04'!DR$11,0)="","",VLOOKUP($A140,Sheet!$A$7:$DG$148,'TN01-04'!DR$11,0))</f>
        <v>6.79</v>
      </c>
      <c r="DS140" s="28">
        <f>IF(VLOOKUP($A140,Sheet!$A$7:$DG$148,'TN01-04'!DS$11,0)="","",VLOOKUP($A140,Sheet!$A$7:$DG$148,'TN01-04'!DS$11,0))</f>
        <v>2.73</v>
      </c>
      <c r="DT140" s="28" t="str">
        <f>IF(VLOOKUP($A140,Sheet!$A$7:$DG$148,'TN01-04'!DT$11,0)="","",VLOOKUP($A140,Sheet!$A$7:$DG$148,'TN01-04'!DT$11,0))</f>
        <v/>
      </c>
      <c r="DU140" s="42">
        <f t="shared" si="19"/>
        <v>0</v>
      </c>
    </row>
    <row r="141" spans="1:125" ht="15.95" customHeight="1" x14ac:dyDescent="0.2">
      <c r="A141" s="25">
        <v>2220728376</v>
      </c>
      <c r="B141" s="26" t="s">
        <v>7</v>
      </c>
      <c r="C141" s="26" t="s">
        <v>46</v>
      </c>
      <c r="D141" s="26" t="s">
        <v>187</v>
      </c>
      <c r="E141" s="27">
        <v>36097</v>
      </c>
      <c r="F141" s="26" t="s">
        <v>209</v>
      </c>
      <c r="G141" s="26" t="s">
        <v>212</v>
      </c>
      <c r="H141" s="28">
        <f>HLOOKUP(VLOOKUP($A141,Sheet!$A$7:$DG$148,'TN01-04'!H$11,0),$H$1:$T$2,2,1)</f>
        <v>3.65</v>
      </c>
      <c r="I141" s="28">
        <f>HLOOKUP(VLOOKUP($A141,Sheet!$A$7:$DG$148,'TN01-04'!I$11,0),$H$1:$T$2,2,1)</f>
        <v>3</v>
      </c>
      <c r="J141" s="28">
        <f>HLOOKUP(VLOOKUP($A141,Sheet!$A$7:$DG$148,'TN01-04'!J$11,0),$H$1:$T$2,2,1)</f>
        <v>4</v>
      </c>
      <c r="K141" s="28">
        <f>HLOOKUP(VLOOKUP($A141,Sheet!$A$7:$DG$148,'TN01-04'!K$11,0),$H$1:$T$2,2,1)</f>
        <v>2.65</v>
      </c>
      <c r="L141" s="28">
        <f>HLOOKUP(VLOOKUP($A141,Sheet!$A$7:$DG$148,'TN01-04'!L$11,0),$H$1:$T$2,2,1)</f>
        <v>3</v>
      </c>
      <c r="M141" s="28">
        <f>HLOOKUP(VLOOKUP($A141,Sheet!$A$7:$DG$148,'TN01-04'!M$11,0),$H$1:$T$2,2,1)</f>
        <v>4</v>
      </c>
      <c r="N141" s="28">
        <f>HLOOKUP(VLOOKUP($A141,Sheet!$A$7:$DG$148,'TN01-04'!N$11,0),$H$1:$T$2,2,1)</f>
        <v>4</v>
      </c>
      <c r="O141" s="28">
        <f>HLOOKUP(VLOOKUP($A141,Sheet!$A$7:$DG$148,'TN01-04'!O$11,0),$H$1:$T$2,2,1)</f>
        <v>0</v>
      </c>
      <c r="P141" s="28">
        <f>HLOOKUP(VLOOKUP($A141,Sheet!$A$7:$DG$148,'TN01-04'!P$11,0),$H$1:$T$2,2,1)</f>
        <v>4</v>
      </c>
      <c r="Q141" s="28">
        <f>HLOOKUP(VLOOKUP($A141,Sheet!$A$7:$DG$148,'TN01-04'!Q$11,0),$H$1:$T$2,2,1)</f>
        <v>0</v>
      </c>
      <c r="R141" s="28">
        <f>HLOOKUP(VLOOKUP($A141,Sheet!$A$7:$DG$148,'TN01-04'!R$11,0),$H$1:$T$2,2,1)</f>
        <v>4</v>
      </c>
      <c r="S141" s="28">
        <f>HLOOKUP(VLOOKUP($A141,Sheet!$A$7:$DG$148,'TN01-04'!S$11,0),$H$1:$T$2,2,1)</f>
        <v>0</v>
      </c>
      <c r="T141" s="28">
        <f>HLOOKUP(VLOOKUP($A141,Sheet!$A$7:$DG$148,'TN01-04'!T$11,0),$H$1:$T$2,2,1)</f>
        <v>0</v>
      </c>
      <c r="U141" s="28">
        <f>HLOOKUP(VLOOKUP($A141,Sheet!$A$7:$DG$148,'TN01-04'!U$11,0),$H$1:$T$2,2,1)</f>
        <v>3</v>
      </c>
      <c r="V141" s="28">
        <f>HLOOKUP(VLOOKUP($A141,Sheet!$A$7:$DG$148,'TN01-04'!V$11,0),$H$1:$T$2,2,1)</f>
        <v>0</v>
      </c>
      <c r="W141" s="28">
        <f>HLOOKUP(VLOOKUP($A141,Sheet!$A$7:$DG$148,'TN01-04'!W$11,0),$H$1:$T$2,2,1)</f>
        <v>4</v>
      </c>
      <c r="X141" s="28">
        <f>HLOOKUP(VLOOKUP($A141,Sheet!$A$7:$DG$148,'TN01-04'!X$11,0),$H$1:$T$2,2,1)</f>
        <v>3.33</v>
      </c>
      <c r="Y141" s="28">
        <f>HLOOKUP(VLOOKUP($A141,Sheet!$A$7:$DG$148,'TN01-04'!Y$11,0),$H$1:$T$2,2,1)</f>
        <v>2.33</v>
      </c>
      <c r="Z141" s="28">
        <f>HLOOKUP(VLOOKUP($A141,Sheet!$A$7:$DG$148,'TN01-04'!Z$11,0),$H$1:$T$2,2,1)</f>
        <v>3.33</v>
      </c>
      <c r="AA141" s="28">
        <f>HLOOKUP(VLOOKUP($A141,Sheet!$A$7:$DG$148,'TN01-04'!AA$11,0),$H$1:$T$2,2,1)</f>
        <v>2.65</v>
      </c>
      <c r="AB141" s="28">
        <f>HLOOKUP(VLOOKUP($A141,Sheet!$A$7:$DG$148,'TN01-04'!AB$11,0),$H$1:$T$2,2,1)</f>
        <v>3.33</v>
      </c>
      <c r="AC141" s="28">
        <f>HLOOKUP(VLOOKUP($A141,Sheet!$A$7:$DG$148,'TN01-04'!AC$11,0),$H$1:$T$2,2,1)</f>
        <v>2.65</v>
      </c>
      <c r="AD141" s="28">
        <f>HLOOKUP(VLOOKUP($A141,Sheet!$A$7:$DG$148,'TN01-04'!AD$11,0),$H$1:$T$2,2,1)</f>
        <v>3</v>
      </c>
      <c r="AE141" s="28">
        <f>HLOOKUP(VLOOKUP($A141,Sheet!$A$7:$DG$148,'TN01-04'!AE$11,0),$H$1:$T$2,2,1)</f>
        <v>2.33</v>
      </c>
      <c r="AF141" s="28">
        <f>HLOOKUP(VLOOKUP($A141,Sheet!$A$7:$DG$148,'TN01-04'!AF$11,0),$H$1:$T$2,2,1)</f>
        <v>3.65</v>
      </c>
      <c r="AG141" s="28">
        <f>HLOOKUP(VLOOKUP($A141,Sheet!$A$7:$DG$148,'TN01-04'!AG$11,0),$H$1:$T$2,2,1)</f>
        <v>2.65</v>
      </c>
      <c r="AH141" s="28">
        <f>HLOOKUP(VLOOKUP($A141,Sheet!$A$7:$DG$148,'TN01-04'!AH$11,0),$H$1:$T$2,2,1)</f>
        <v>3.65</v>
      </c>
      <c r="AI141" s="28">
        <f>HLOOKUP(VLOOKUP($A141,Sheet!$A$7:$DG$148,'TN01-04'!AI$11,0),$H$1:$T$2,2,1)</f>
        <v>2</v>
      </c>
      <c r="AJ141" s="28">
        <f>HLOOKUP(VLOOKUP($A141,Sheet!$A$7:$DG$148,'TN01-04'!AJ$11,0),$H$1:$T$2,2,1)</f>
        <v>3.65</v>
      </c>
      <c r="AK141" s="33">
        <f>IF(VLOOKUP($A141,Sheet!$A$7:$DG$148,'TN01-04'!AK$11,0)="","",VLOOKUP($A141,Sheet!$A$7:$DG$148,'TN01-04'!AK$11,0))</f>
        <v>51</v>
      </c>
      <c r="AL141" s="36">
        <f>IF(VLOOKUP($A141,Sheet!$A$7:$DG$148,'TN01-04'!AL$11,0)="","",VLOOKUP($A141,Sheet!$A$7:$DG$148,'TN01-04'!AL$11,0))</f>
        <v>0</v>
      </c>
      <c r="AM141" s="28">
        <f>HLOOKUP(VLOOKUP($A141,Sheet!$A$7:$DG$148,'TN01-04'!AM$11,0),$H$1:$T$2,2,1)</f>
        <v>2.65</v>
      </c>
      <c r="AN141" s="28">
        <f>HLOOKUP(VLOOKUP($A141,Sheet!$A$7:$DG$148,'TN01-04'!AN$11,0),$H$1:$T$2,2,1)</f>
        <v>2.33</v>
      </c>
      <c r="AO141" s="28">
        <f>HLOOKUP(VLOOKUP($A141,Sheet!$A$7:$DG$148,'TN01-04'!AO$11,0),$H$1:$T$2,2,1)</f>
        <v>0</v>
      </c>
      <c r="AP141" s="28">
        <f>HLOOKUP(VLOOKUP($A141,Sheet!$A$7:$DG$148,'TN01-04'!AP$11,0),$H$1:$T$2,2,1)</f>
        <v>0</v>
      </c>
      <c r="AQ141" s="28">
        <f>HLOOKUP(VLOOKUP($A141,Sheet!$A$7:$DG$148,'TN01-04'!AQ$11,0),$H$1:$T$2,2,1)</f>
        <v>0</v>
      </c>
      <c r="AR141" s="28">
        <f>HLOOKUP(VLOOKUP($A141,Sheet!$A$7:$DG$148,'TN01-04'!AR$11,0),$H$1:$T$2,2,1)</f>
        <v>0</v>
      </c>
      <c r="AS141" s="28">
        <f>HLOOKUP(VLOOKUP($A141,Sheet!$A$7:$DG$148,'TN01-04'!AS$11,0),$H$1:$T$2,2,1)</f>
        <v>0</v>
      </c>
      <c r="AT141" s="28">
        <f>HLOOKUP(VLOOKUP($A141,Sheet!$A$7:$DG$148,'TN01-04'!AT$11,0),$H$1:$T$2,2,1)</f>
        <v>3.33</v>
      </c>
      <c r="AU141" s="28">
        <f>HLOOKUP(VLOOKUP($A141,Sheet!$A$7:$DG$148,'TN01-04'!AU$11,0),$H$1:$T$2,2,1)</f>
        <v>0</v>
      </c>
      <c r="AV141" s="28">
        <f>HLOOKUP(VLOOKUP($A141,Sheet!$A$7:$DG$148,'TN01-04'!AV$11,0),$H$1:$T$2,2,1)</f>
        <v>0</v>
      </c>
      <c r="AW141" s="28">
        <f>HLOOKUP(VLOOKUP($A141,Sheet!$A$7:$DG$148,'TN01-04'!AW$11,0),$H$1:$T$2,2,1)</f>
        <v>0</v>
      </c>
      <c r="AX141" s="28">
        <f>HLOOKUP(VLOOKUP($A141,Sheet!$A$7:$DG$148,'TN01-04'!AX$11,0),$H$1:$T$2,2,1)</f>
        <v>0</v>
      </c>
      <c r="AY141" s="28">
        <f>HLOOKUP(VLOOKUP($A141,Sheet!$A$7:$DG$148,'TN01-04'!AY$11,0),$H$1:$T$2,2,1)</f>
        <v>0</v>
      </c>
      <c r="AZ141" s="28">
        <f>HLOOKUP(VLOOKUP($A141,Sheet!$A$7:$DG$148,'TN01-04'!AZ$11,0),$H$1:$T$2,2,1)</f>
        <v>2.65</v>
      </c>
      <c r="BA141" s="28">
        <f>HLOOKUP(VLOOKUP($A141,Sheet!$A$7:$DG$148,'TN01-04'!BA$11,0),$H$1:$T$2,2,1)</f>
        <v>2.33</v>
      </c>
      <c r="BB141" s="33">
        <f>IF(VLOOKUP($A141,Sheet!$A$7:$DG$148,'TN01-04'!BB$11,0)="","",VLOOKUP($A141,Sheet!$A$7:$DG$148,'TN01-04'!BB$11,0))</f>
        <v>5</v>
      </c>
      <c r="BC141" s="36">
        <f>IF(VLOOKUP($A141,Sheet!$A$7:$DG$148,'TN01-04'!BC$11,0)="","",VLOOKUP($A141,Sheet!$A$7:$DG$148,'TN01-04'!BC$11,0))</f>
        <v>0</v>
      </c>
      <c r="BD141" s="28">
        <f>HLOOKUP(VLOOKUP($A141,Sheet!$A$7:$DG$148,'TN01-04'!BD$11,0),$H$1:$T$2,2,1)</f>
        <v>3.65</v>
      </c>
      <c r="BE141" s="28">
        <f>HLOOKUP(VLOOKUP($A141,Sheet!$A$7:$DG$148,'TN01-04'!BE$11,0),$H$1:$T$2,2,1)</f>
        <v>2.65</v>
      </c>
      <c r="BF141" s="28">
        <f>HLOOKUP(VLOOKUP($A141,Sheet!$A$7:$DG$148,'TN01-04'!BF$11,0),$H$1:$T$2,2,1)</f>
        <v>4</v>
      </c>
      <c r="BG141" s="28">
        <f>HLOOKUP(VLOOKUP($A141,Sheet!$A$7:$DG$148,'TN01-04'!BG$11,0),$H$1:$T$2,2,1)</f>
        <v>2.65</v>
      </c>
      <c r="BH141" s="28">
        <f>HLOOKUP(VLOOKUP($A141,Sheet!$A$7:$DG$148,'TN01-04'!BH$11,0),$H$1:$T$2,2,1)</f>
        <v>4</v>
      </c>
      <c r="BI141" s="28">
        <f>HLOOKUP(VLOOKUP($A141,Sheet!$A$7:$DG$148,'TN01-04'!BI$11,0),$H$1:$T$2,2,1)</f>
        <v>4</v>
      </c>
      <c r="BJ141" s="28">
        <f>HLOOKUP(VLOOKUP($A141,Sheet!$A$7:$DG$148,'TN01-04'!BJ$11,0),$H$1:$T$2,2,1)</f>
        <v>3.33</v>
      </c>
      <c r="BK141" s="28">
        <f>HLOOKUP(VLOOKUP($A141,Sheet!$A$7:$DG$148,'TN01-04'!BK$11,0),$H$1:$T$2,2,1)</f>
        <v>2.65</v>
      </c>
      <c r="BL141" s="28">
        <f>HLOOKUP(VLOOKUP($A141,Sheet!$A$7:$DG$148,'TN01-04'!BL$11,0),$H$1:$T$2,2,1)</f>
        <v>2.65</v>
      </c>
      <c r="BM141" s="28">
        <f>HLOOKUP(VLOOKUP($A141,Sheet!$A$7:$DG$148,'TN01-04'!BM$11,0),$H$1:$T$2,2,1)</f>
        <v>4</v>
      </c>
      <c r="BN141" s="28">
        <f>HLOOKUP(VLOOKUP($A141,Sheet!$A$7:$DG$148,'TN01-04'!BN$11,0),$H$1:$T$2,2,1)</f>
        <v>3.65</v>
      </c>
      <c r="BO141" s="28">
        <f>HLOOKUP(VLOOKUP($A141,Sheet!$A$7:$DG$148,'TN01-04'!BO$11,0),$H$1:$T$2,2,1)</f>
        <v>3.33</v>
      </c>
      <c r="BP141" s="28">
        <f>HLOOKUP(VLOOKUP($A141,Sheet!$A$7:$DG$148,'TN01-04'!BP$11,0),$H$1:$T$2,2,1)</f>
        <v>3.65</v>
      </c>
      <c r="BQ141" s="28">
        <f>HLOOKUP(VLOOKUP($A141,Sheet!$A$7:$DG$148,'TN01-04'!BQ$11,0),$H$1:$T$2,2,1)</f>
        <v>0</v>
      </c>
      <c r="BR141" s="28">
        <f>HLOOKUP(VLOOKUP($A141,Sheet!$A$7:$DG$148,'TN01-04'!BR$11,0),$H$1:$T$2,2,1)</f>
        <v>4</v>
      </c>
      <c r="BS141" s="28">
        <f>HLOOKUP(VLOOKUP($A141,Sheet!$A$7:$DG$148,'TN01-04'!BS$11,0),$H$1:$T$2,2,1)</f>
        <v>2.33</v>
      </c>
      <c r="BT141" s="28">
        <f>HLOOKUP(VLOOKUP($A141,Sheet!$A$7:$DG$148,'TN01-04'!BT$11,0),$H$1:$T$2,2,1)</f>
        <v>3</v>
      </c>
      <c r="BU141" s="28">
        <f>HLOOKUP(VLOOKUP($A141,Sheet!$A$7:$DG$148,'TN01-04'!BU$11,0),$H$1:$T$2,2,1)</f>
        <v>1.65</v>
      </c>
      <c r="BV141" s="28">
        <f>HLOOKUP(VLOOKUP($A141,Sheet!$A$7:$DG$148,'TN01-04'!BV$11,0),$H$1:$T$2,2,1)</f>
        <v>2.33</v>
      </c>
      <c r="BW141" s="28">
        <f>HLOOKUP(VLOOKUP($A141,Sheet!$A$7:$DG$148,'TN01-04'!BW$11,0),$H$1:$T$2,2,1)</f>
        <v>4</v>
      </c>
      <c r="BX141" s="33">
        <f>IF(VLOOKUP($A141,Sheet!$A$7:$DG$148,'TN01-04'!BX$11,0)="","",VLOOKUP($A141,Sheet!$A$7:$DG$148,'TN01-04'!BX$11,0))</f>
        <v>50</v>
      </c>
      <c r="BY141" s="36">
        <f>IF(VLOOKUP($A141,Sheet!$A$7:$DG$148,'TN01-04'!BY$11,0)="","",VLOOKUP($A141,Sheet!$A$7:$DG$148,'TN01-04'!BY$11,0))</f>
        <v>0</v>
      </c>
      <c r="BZ141" s="28">
        <f>HLOOKUP(VLOOKUP($A141,Sheet!$A$7:$DG$148,'TN01-04'!BZ$11,0),$H$1:$T$2,2,1)</f>
        <v>0</v>
      </c>
      <c r="CA141" s="28">
        <f>HLOOKUP(VLOOKUP($A141,Sheet!$A$7:$DG$148,'TN01-04'!CA$11,0),$H$1:$T$2,2,1)</f>
        <v>3</v>
      </c>
      <c r="CB141" s="28">
        <f>HLOOKUP(VLOOKUP($A141,Sheet!$A$7:$DG$148,'TN01-04'!CB$11,0),$H$1:$T$2,2,1)</f>
        <v>3.65</v>
      </c>
      <c r="CC141" s="28">
        <f>HLOOKUP(VLOOKUP($A141,Sheet!$A$7:$DG$148,'TN01-04'!CC$11,0),$H$1:$T$2,2,1)</f>
        <v>0</v>
      </c>
      <c r="CD141" s="28">
        <f>HLOOKUP(VLOOKUP($A141,Sheet!$A$7:$DG$148,'TN01-04'!CD$11,0),$H$1:$T$2,2,1)</f>
        <v>3</v>
      </c>
      <c r="CE141" s="28">
        <f>HLOOKUP(VLOOKUP($A141,Sheet!$A$7:$DG$148,'TN01-04'!CE$11,0),$H$1:$T$2,2,1)</f>
        <v>4</v>
      </c>
      <c r="CF141" s="28">
        <f>HLOOKUP(VLOOKUP($A141,Sheet!$A$7:$DG$148,'TN01-04'!CF$11,0),$H$1:$T$2,2,1)</f>
        <v>4</v>
      </c>
      <c r="CG141" s="28">
        <f>HLOOKUP(VLOOKUP($A141,Sheet!$A$7:$DG$148,'TN01-04'!CG$11,0),$H$1:$T$2,2,1)</f>
        <v>2.65</v>
      </c>
      <c r="CH141" s="28">
        <f>HLOOKUP(VLOOKUP($A141,Sheet!$A$7:$DG$148,'TN01-04'!CH$11,0),$H$1:$T$2,2,1)</f>
        <v>0</v>
      </c>
      <c r="CI141" s="28">
        <f>HLOOKUP(VLOOKUP($A141,Sheet!$A$7:$DG$148,'TN01-04'!CI$11,0),$H$1:$T$2,2,1)</f>
        <v>0</v>
      </c>
      <c r="CJ141" s="28">
        <f>HLOOKUP(VLOOKUP($A141,Sheet!$A$7:$DG$148,'TN01-04'!CJ$11,0),$H$1:$T$2,2,1)</f>
        <v>0</v>
      </c>
      <c r="CK141" s="28">
        <f>HLOOKUP(VLOOKUP($A141,Sheet!$A$7:$DG$148,'TN01-04'!CK$11,0),$H$1:$T$2,2,1)</f>
        <v>0</v>
      </c>
      <c r="CL141" s="28">
        <f>HLOOKUP(VLOOKUP($A141,Sheet!$A$7:$DG$148,'TN01-04'!CL$11,0),$H$1:$T$2,2,1)</f>
        <v>0</v>
      </c>
      <c r="CM141" s="28">
        <f>HLOOKUP(VLOOKUP($A141,Sheet!$A$7:$DG$148,'TN01-04'!CM$11,0),$H$1:$T$2,2,1)</f>
        <v>4</v>
      </c>
      <c r="CN141" s="28">
        <f>HLOOKUP(VLOOKUP($A141,Sheet!$A$7:$DG$148,'TN01-04'!CN$11,0),$H$1:$T$2,2,1)</f>
        <v>3.33</v>
      </c>
      <c r="CO141" s="28">
        <f>HLOOKUP(VLOOKUP($A141,Sheet!$A$7:$DG$148,'TN01-04'!CO$11,0),$H$1:$T$2,2,1)</f>
        <v>3.33</v>
      </c>
      <c r="CP141" s="28">
        <f>HLOOKUP(VLOOKUP($A141,Sheet!$A$7:$DG$148,'TN01-04'!CP$11,0),$H$1:$T$2,2,1)</f>
        <v>4</v>
      </c>
      <c r="CQ141" s="28">
        <f>HLOOKUP(VLOOKUP($A141,Sheet!$A$7:$DG$148,'TN01-04'!CQ$11,0),$H$1:$T$2,2,1)</f>
        <v>3.65</v>
      </c>
      <c r="CR141" s="28">
        <f>HLOOKUP(VLOOKUP($A141,Sheet!$A$7:$DG$148,'TN01-04'!CR$11,0),$H$1:$T$2,2,1)</f>
        <v>3.33</v>
      </c>
      <c r="CS141" s="33">
        <f>IF(VLOOKUP($A141,Sheet!$A$7:$DG$148,'TN01-04'!CS$11,0)="","",VLOOKUP($A141,Sheet!$A$7:$DG$148,'TN01-04'!CS$11,0))</f>
        <v>27</v>
      </c>
      <c r="CT141" s="36">
        <f>IF(VLOOKUP($A141,Sheet!$A$7:$DG$148,'TN01-04'!CT$11,0)="","",VLOOKUP($A141,Sheet!$A$7:$DG$148,'TN01-04'!CT$11,0))</f>
        <v>0</v>
      </c>
      <c r="CU141" s="38">
        <f t="shared" si="11"/>
        <v>128</v>
      </c>
      <c r="CV141" s="38">
        <f t="shared" si="11"/>
        <v>0</v>
      </c>
      <c r="CW141" s="38">
        <f t="shared" si="12"/>
        <v>0</v>
      </c>
      <c r="CX141" s="38">
        <f t="shared" si="13"/>
        <v>128</v>
      </c>
      <c r="CY141" s="38">
        <f t="shared" si="14"/>
        <v>3.25</v>
      </c>
      <c r="CZ141" s="38"/>
      <c r="DA141" s="28">
        <f>HLOOKUP(VLOOKUP($A141,Sheet!$A$7:$DG$148,'TN01-04'!DA$11,0),$H$1:$T$2,2,1)</f>
        <v>0</v>
      </c>
      <c r="DB141" s="28">
        <f>HLOOKUP(VLOOKUP($A141,Sheet!$A$7:$DG$148,'TN01-04'!DB$11,0),$H$1:$T$2,2,1)</f>
        <v>0</v>
      </c>
      <c r="DC141" s="28">
        <f>HLOOKUP(VLOOKUP($A141,Sheet!$A$7:$DG$148,'TN01-04'!DC$11,0),$H$1:$T$2,2,1)</f>
        <v>0</v>
      </c>
      <c r="DD141" s="28">
        <f>HLOOKUP(VLOOKUP($A141,Sheet!$A$7:$DG$148,'TN01-04'!DD$11,0),$H$1:$T$2,2,1)</f>
        <v>4</v>
      </c>
      <c r="DE141" s="38"/>
      <c r="DF141" s="38">
        <f t="shared" si="15"/>
        <v>4</v>
      </c>
      <c r="DG141" s="38"/>
      <c r="DH141" s="33">
        <f>IF(VLOOKUP($A141,Sheet!$A$7:$DG$148,'TN01-04'!DH$11,0)="","",VLOOKUP($A141,Sheet!$A$7:$DG$148,'TN01-04'!DH$11,0))</f>
        <v>5</v>
      </c>
      <c r="DI141" s="36">
        <f>IF(VLOOKUP($A141,Sheet!$A$7:$DG$148,'TN01-04'!DI$11,0)="","",VLOOKUP($A141,Sheet!$A$7:$DG$148,'TN01-04'!DI$11,0))</f>
        <v>0</v>
      </c>
      <c r="DJ141" s="38">
        <f t="shared" si="16"/>
        <v>133</v>
      </c>
      <c r="DK141" s="38">
        <f t="shared" si="17"/>
        <v>0</v>
      </c>
      <c r="DL141" s="38">
        <f t="shared" si="18"/>
        <v>3.27</v>
      </c>
      <c r="DM141" s="38"/>
      <c r="DN141" s="33">
        <f>IF(VLOOKUP($A141,Sheet!$A$7:$DG$148,'TN01-04'!DN$11,0)="","",VLOOKUP($A141,Sheet!$A$7:$DG$148,'TN01-04'!DN$11,0))</f>
        <v>138</v>
      </c>
      <c r="DO141" s="36">
        <f>IF(VLOOKUP($A141,Sheet!$A$7:$DG$148,'TN01-04'!DO$11,0)="","",VLOOKUP($A141,Sheet!$A$7:$DG$148,'TN01-04'!DO$11,0))</f>
        <v>0</v>
      </c>
      <c r="DP141" s="28">
        <f>IF(VLOOKUP($A141,Sheet!$A$7:$DG$148,'TN01-04'!DP$11,0)="","",VLOOKUP($A141,Sheet!$A$7:$DG$148,'TN01-04'!DP$11,0))</f>
        <v>137</v>
      </c>
      <c r="DQ141" s="28">
        <f>IF(VLOOKUP($A141,Sheet!$A$7:$DG$148,'TN01-04'!DQ$11,0)="","",VLOOKUP($A141,Sheet!$A$7:$DG$148,'TN01-04'!DQ$11,0))</f>
        <v>138</v>
      </c>
      <c r="DR141" s="28">
        <f>IF(VLOOKUP($A141,Sheet!$A$7:$DG$148,'TN01-04'!DR$11,0)="","",VLOOKUP($A141,Sheet!$A$7:$DG$148,'TN01-04'!DR$11,0))</f>
        <v>7.68</v>
      </c>
      <c r="DS141" s="28">
        <f>IF(VLOOKUP($A141,Sheet!$A$7:$DG$148,'TN01-04'!DS$11,0)="","",VLOOKUP($A141,Sheet!$A$7:$DG$148,'TN01-04'!DS$11,0))</f>
        <v>3.27</v>
      </c>
      <c r="DT141" s="28" t="str">
        <f>IF(VLOOKUP($A141,Sheet!$A$7:$DG$148,'TN01-04'!DT$11,0)="","",VLOOKUP($A141,Sheet!$A$7:$DG$148,'TN01-04'!DT$11,0))</f>
        <v>ENG 118</v>
      </c>
      <c r="DU141" s="42">
        <f t="shared" si="19"/>
        <v>0</v>
      </c>
    </row>
    <row r="142" spans="1:125" ht="15.95" customHeight="1" x14ac:dyDescent="0.2">
      <c r="A142" s="25">
        <v>2220729639</v>
      </c>
      <c r="B142" s="26" t="s">
        <v>6</v>
      </c>
      <c r="C142" s="26" t="s">
        <v>110</v>
      </c>
      <c r="D142" s="26" t="s">
        <v>187</v>
      </c>
      <c r="E142" s="27">
        <v>36077</v>
      </c>
      <c r="F142" s="26" t="s">
        <v>209</v>
      </c>
      <c r="G142" s="26" t="s">
        <v>212</v>
      </c>
      <c r="H142" s="28">
        <f>HLOOKUP(VLOOKUP($A142,Sheet!$A$7:$DG$148,'TN01-04'!H$11,0),$H$1:$T$2,2,1)</f>
        <v>2.65</v>
      </c>
      <c r="I142" s="28">
        <f>HLOOKUP(VLOOKUP($A142,Sheet!$A$7:$DG$148,'TN01-04'!I$11,0),$H$1:$T$2,2,1)</f>
        <v>3</v>
      </c>
      <c r="J142" s="28">
        <f>HLOOKUP(VLOOKUP($A142,Sheet!$A$7:$DG$148,'TN01-04'!J$11,0),$H$1:$T$2,2,1)</f>
        <v>2.33</v>
      </c>
      <c r="K142" s="28">
        <f>HLOOKUP(VLOOKUP($A142,Sheet!$A$7:$DG$148,'TN01-04'!K$11,0),$H$1:$T$2,2,1)</f>
        <v>2.33</v>
      </c>
      <c r="L142" s="28">
        <f>HLOOKUP(VLOOKUP($A142,Sheet!$A$7:$DG$148,'TN01-04'!L$11,0),$H$1:$T$2,2,1)</f>
        <v>1.65</v>
      </c>
      <c r="M142" s="28">
        <f>HLOOKUP(VLOOKUP($A142,Sheet!$A$7:$DG$148,'TN01-04'!M$11,0),$H$1:$T$2,2,1)</f>
        <v>1.65</v>
      </c>
      <c r="N142" s="28">
        <f>HLOOKUP(VLOOKUP($A142,Sheet!$A$7:$DG$148,'TN01-04'!N$11,0),$H$1:$T$2,2,1)</f>
        <v>1.65</v>
      </c>
      <c r="O142" s="28">
        <f>HLOOKUP(VLOOKUP($A142,Sheet!$A$7:$DG$148,'TN01-04'!O$11,0),$H$1:$T$2,2,1)</f>
        <v>0</v>
      </c>
      <c r="P142" s="28">
        <f>HLOOKUP(VLOOKUP($A142,Sheet!$A$7:$DG$148,'TN01-04'!P$11,0),$H$1:$T$2,2,1)</f>
        <v>2</v>
      </c>
      <c r="Q142" s="28">
        <f>HLOOKUP(VLOOKUP($A142,Sheet!$A$7:$DG$148,'TN01-04'!Q$11,0),$H$1:$T$2,2,1)</f>
        <v>0</v>
      </c>
      <c r="R142" s="28">
        <f>HLOOKUP(VLOOKUP($A142,Sheet!$A$7:$DG$148,'TN01-04'!R$11,0),$H$1:$T$2,2,1)</f>
        <v>0</v>
      </c>
      <c r="S142" s="28">
        <f>HLOOKUP(VLOOKUP($A142,Sheet!$A$7:$DG$148,'TN01-04'!S$11,0),$H$1:$T$2,2,1)</f>
        <v>0</v>
      </c>
      <c r="T142" s="28">
        <f>HLOOKUP(VLOOKUP($A142,Sheet!$A$7:$DG$148,'TN01-04'!T$11,0),$H$1:$T$2,2,1)</f>
        <v>0</v>
      </c>
      <c r="U142" s="28">
        <f>HLOOKUP(VLOOKUP($A142,Sheet!$A$7:$DG$148,'TN01-04'!U$11,0),$H$1:$T$2,2,1)</f>
        <v>3.65</v>
      </c>
      <c r="V142" s="28">
        <f>HLOOKUP(VLOOKUP($A142,Sheet!$A$7:$DG$148,'TN01-04'!V$11,0),$H$1:$T$2,2,1)</f>
        <v>3.65</v>
      </c>
      <c r="W142" s="28">
        <f>HLOOKUP(VLOOKUP($A142,Sheet!$A$7:$DG$148,'TN01-04'!W$11,0),$H$1:$T$2,2,1)</f>
        <v>3</v>
      </c>
      <c r="X142" s="28">
        <f>HLOOKUP(VLOOKUP($A142,Sheet!$A$7:$DG$148,'TN01-04'!X$11,0),$H$1:$T$2,2,1)</f>
        <v>4</v>
      </c>
      <c r="Y142" s="28">
        <f>HLOOKUP(VLOOKUP($A142,Sheet!$A$7:$DG$148,'TN01-04'!Y$11,0),$H$1:$T$2,2,1)</f>
        <v>3</v>
      </c>
      <c r="Z142" s="28">
        <f>HLOOKUP(VLOOKUP($A142,Sheet!$A$7:$DG$148,'TN01-04'!Z$11,0),$H$1:$T$2,2,1)</f>
        <v>2.33</v>
      </c>
      <c r="AA142" s="28">
        <f>HLOOKUP(VLOOKUP($A142,Sheet!$A$7:$DG$148,'TN01-04'!AA$11,0),$H$1:$T$2,2,1)</f>
        <v>1</v>
      </c>
      <c r="AB142" s="28">
        <f>HLOOKUP(VLOOKUP($A142,Sheet!$A$7:$DG$148,'TN01-04'!AB$11,0),$H$1:$T$2,2,1)</f>
        <v>3.33</v>
      </c>
      <c r="AC142" s="28">
        <f>HLOOKUP(VLOOKUP($A142,Sheet!$A$7:$DG$148,'TN01-04'!AC$11,0),$H$1:$T$2,2,1)</f>
        <v>2.33</v>
      </c>
      <c r="AD142" s="28">
        <f>HLOOKUP(VLOOKUP($A142,Sheet!$A$7:$DG$148,'TN01-04'!AD$11,0),$H$1:$T$2,2,1)</f>
        <v>2.65</v>
      </c>
      <c r="AE142" s="28">
        <f>HLOOKUP(VLOOKUP($A142,Sheet!$A$7:$DG$148,'TN01-04'!AE$11,0),$H$1:$T$2,2,1)</f>
        <v>2.33</v>
      </c>
      <c r="AF142" s="28">
        <f>HLOOKUP(VLOOKUP($A142,Sheet!$A$7:$DG$148,'TN01-04'!AF$11,0),$H$1:$T$2,2,1)</f>
        <v>2.65</v>
      </c>
      <c r="AG142" s="28">
        <f>HLOOKUP(VLOOKUP($A142,Sheet!$A$7:$DG$148,'TN01-04'!AG$11,0),$H$1:$T$2,2,1)</f>
        <v>2.33</v>
      </c>
      <c r="AH142" s="28">
        <f>HLOOKUP(VLOOKUP($A142,Sheet!$A$7:$DG$148,'TN01-04'!AH$11,0),$H$1:$T$2,2,1)</f>
        <v>2</v>
      </c>
      <c r="AI142" s="28">
        <f>HLOOKUP(VLOOKUP($A142,Sheet!$A$7:$DG$148,'TN01-04'!AI$11,0),$H$1:$T$2,2,1)</f>
        <v>2.65</v>
      </c>
      <c r="AJ142" s="28">
        <f>HLOOKUP(VLOOKUP($A142,Sheet!$A$7:$DG$148,'TN01-04'!AJ$11,0),$H$1:$T$2,2,1)</f>
        <v>3</v>
      </c>
      <c r="AK142" s="33">
        <f>IF(VLOOKUP($A142,Sheet!$A$7:$DG$148,'TN01-04'!AK$11,0)="","",VLOOKUP($A142,Sheet!$A$7:$DG$148,'TN01-04'!AK$11,0))</f>
        <v>51</v>
      </c>
      <c r="AL142" s="36">
        <f>IF(VLOOKUP($A142,Sheet!$A$7:$DG$148,'TN01-04'!AL$11,0)="","",VLOOKUP($A142,Sheet!$A$7:$DG$148,'TN01-04'!AL$11,0))</f>
        <v>0</v>
      </c>
      <c r="AM142" s="28">
        <f>HLOOKUP(VLOOKUP($A142,Sheet!$A$7:$DG$148,'TN01-04'!AM$11,0),$H$1:$T$2,2,1)</f>
        <v>2.33</v>
      </c>
      <c r="AN142" s="28">
        <f>HLOOKUP(VLOOKUP($A142,Sheet!$A$7:$DG$148,'TN01-04'!AN$11,0),$H$1:$T$2,2,1)</f>
        <v>2</v>
      </c>
      <c r="AO142" s="28">
        <f>HLOOKUP(VLOOKUP($A142,Sheet!$A$7:$DG$148,'TN01-04'!AO$11,0),$H$1:$T$2,2,1)</f>
        <v>3.33</v>
      </c>
      <c r="AP142" s="28">
        <f>HLOOKUP(VLOOKUP($A142,Sheet!$A$7:$DG$148,'TN01-04'!AP$11,0),$H$1:$T$2,2,1)</f>
        <v>0</v>
      </c>
      <c r="AQ142" s="28">
        <f>HLOOKUP(VLOOKUP($A142,Sheet!$A$7:$DG$148,'TN01-04'!AQ$11,0),$H$1:$T$2,2,1)</f>
        <v>1.65</v>
      </c>
      <c r="AR142" s="28">
        <f>HLOOKUP(VLOOKUP($A142,Sheet!$A$7:$DG$148,'TN01-04'!AR$11,0),$H$1:$T$2,2,1)</f>
        <v>0</v>
      </c>
      <c r="AS142" s="28">
        <f>HLOOKUP(VLOOKUP($A142,Sheet!$A$7:$DG$148,'TN01-04'!AS$11,0),$H$1:$T$2,2,1)</f>
        <v>0</v>
      </c>
      <c r="AT142" s="28">
        <f>HLOOKUP(VLOOKUP($A142,Sheet!$A$7:$DG$148,'TN01-04'!AT$11,0),$H$1:$T$2,2,1)</f>
        <v>0</v>
      </c>
      <c r="AU142" s="28">
        <f>HLOOKUP(VLOOKUP($A142,Sheet!$A$7:$DG$148,'TN01-04'!AU$11,0),$H$1:$T$2,2,1)</f>
        <v>2</v>
      </c>
      <c r="AV142" s="28">
        <f>HLOOKUP(VLOOKUP($A142,Sheet!$A$7:$DG$148,'TN01-04'!AV$11,0),$H$1:$T$2,2,1)</f>
        <v>0</v>
      </c>
      <c r="AW142" s="28">
        <f>HLOOKUP(VLOOKUP($A142,Sheet!$A$7:$DG$148,'TN01-04'!AW$11,0),$H$1:$T$2,2,1)</f>
        <v>1.65</v>
      </c>
      <c r="AX142" s="28">
        <f>HLOOKUP(VLOOKUP($A142,Sheet!$A$7:$DG$148,'TN01-04'!AX$11,0),$H$1:$T$2,2,1)</f>
        <v>0</v>
      </c>
      <c r="AY142" s="28">
        <f>HLOOKUP(VLOOKUP($A142,Sheet!$A$7:$DG$148,'TN01-04'!AY$11,0),$H$1:$T$2,2,1)</f>
        <v>0</v>
      </c>
      <c r="AZ142" s="28">
        <f>HLOOKUP(VLOOKUP($A142,Sheet!$A$7:$DG$148,'TN01-04'!AZ$11,0),$H$1:$T$2,2,1)</f>
        <v>0</v>
      </c>
      <c r="BA142" s="28">
        <f>HLOOKUP(VLOOKUP($A142,Sheet!$A$7:$DG$148,'TN01-04'!BA$11,0),$H$1:$T$2,2,1)</f>
        <v>1.65</v>
      </c>
      <c r="BB142" s="33">
        <f>IF(VLOOKUP($A142,Sheet!$A$7:$DG$148,'TN01-04'!BB$11,0)="","",VLOOKUP($A142,Sheet!$A$7:$DG$148,'TN01-04'!BB$11,0))</f>
        <v>7</v>
      </c>
      <c r="BC142" s="36">
        <f>IF(VLOOKUP($A142,Sheet!$A$7:$DG$148,'TN01-04'!BC$11,0)="","",VLOOKUP($A142,Sheet!$A$7:$DG$148,'TN01-04'!BC$11,0))</f>
        <v>0</v>
      </c>
      <c r="BD142" s="28">
        <f>HLOOKUP(VLOOKUP($A142,Sheet!$A$7:$DG$148,'TN01-04'!BD$11,0),$H$1:$T$2,2,1)</f>
        <v>1.65</v>
      </c>
      <c r="BE142" s="28">
        <f>HLOOKUP(VLOOKUP($A142,Sheet!$A$7:$DG$148,'TN01-04'!BE$11,0),$H$1:$T$2,2,1)</f>
        <v>1</v>
      </c>
      <c r="BF142" s="28">
        <f>HLOOKUP(VLOOKUP($A142,Sheet!$A$7:$DG$148,'TN01-04'!BF$11,0),$H$1:$T$2,2,1)</f>
        <v>1.65</v>
      </c>
      <c r="BG142" s="28">
        <f>HLOOKUP(VLOOKUP($A142,Sheet!$A$7:$DG$148,'TN01-04'!BG$11,0),$H$1:$T$2,2,1)</f>
        <v>3</v>
      </c>
      <c r="BH142" s="28">
        <f>HLOOKUP(VLOOKUP($A142,Sheet!$A$7:$DG$148,'TN01-04'!BH$11,0),$H$1:$T$2,2,1)</f>
        <v>2</v>
      </c>
      <c r="BI142" s="28">
        <f>HLOOKUP(VLOOKUP($A142,Sheet!$A$7:$DG$148,'TN01-04'!BI$11,0),$H$1:$T$2,2,1)</f>
        <v>2.33</v>
      </c>
      <c r="BJ142" s="28">
        <f>HLOOKUP(VLOOKUP($A142,Sheet!$A$7:$DG$148,'TN01-04'!BJ$11,0),$H$1:$T$2,2,1)</f>
        <v>2.65</v>
      </c>
      <c r="BK142" s="28">
        <f>HLOOKUP(VLOOKUP($A142,Sheet!$A$7:$DG$148,'TN01-04'!BK$11,0),$H$1:$T$2,2,1)</f>
        <v>2</v>
      </c>
      <c r="BL142" s="28">
        <f>HLOOKUP(VLOOKUP($A142,Sheet!$A$7:$DG$148,'TN01-04'!BL$11,0),$H$1:$T$2,2,1)</f>
        <v>3</v>
      </c>
      <c r="BM142" s="28">
        <f>HLOOKUP(VLOOKUP($A142,Sheet!$A$7:$DG$148,'TN01-04'!BM$11,0),$H$1:$T$2,2,1)</f>
        <v>1.65</v>
      </c>
      <c r="BN142" s="28">
        <f>HLOOKUP(VLOOKUP($A142,Sheet!$A$7:$DG$148,'TN01-04'!BN$11,0),$H$1:$T$2,2,1)</f>
        <v>2.65</v>
      </c>
      <c r="BO142" s="28">
        <f>HLOOKUP(VLOOKUP($A142,Sheet!$A$7:$DG$148,'TN01-04'!BO$11,0),$H$1:$T$2,2,1)</f>
        <v>2</v>
      </c>
      <c r="BP142" s="28">
        <f>HLOOKUP(VLOOKUP($A142,Sheet!$A$7:$DG$148,'TN01-04'!BP$11,0),$H$1:$T$2,2,1)</f>
        <v>1.65</v>
      </c>
      <c r="BQ142" s="28">
        <f>HLOOKUP(VLOOKUP($A142,Sheet!$A$7:$DG$148,'TN01-04'!BQ$11,0),$H$1:$T$2,2,1)</f>
        <v>0</v>
      </c>
      <c r="BR142" s="28">
        <f>HLOOKUP(VLOOKUP($A142,Sheet!$A$7:$DG$148,'TN01-04'!BR$11,0),$H$1:$T$2,2,1)</f>
        <v>2.33</v>
      </c>
      <c r="BS142" s="28">
        <f>HLOOKUP(VLOOKUP($A142,Sheet!$A$7:$DG$148,'TN01-04'!BS$11,0),$H$1:$T$2,2,1)</f>
        <v>1.65</v>
      </c>
      <c r="BT142" s="28">
        <f>HLOOKUP(VLOOKUP($A142,Sheet!$A$7:$DG$148,'TN01-04'!BT$11,0),$H$1:$T$2,2,1)</f>
        <v>2</v>
      </c>
      <c r="BU142" s="28">
        <f>HLOOKUP(VLOOKUP($A142,Sheet!$A$7:$DG$148,'TN01-04'!BU$11,0),$H$1:$T$2,2,1)</f>
        <v>2</v>
      </c>
      <c r="BV142" s="28">
        <f>HLOOKUP(VLOOKUP($A142,Sheet!$A$7:$DG$148,'TN01-04'!BV$11,0),$H$1:$T$2,2,1)</f>
        <v>1.65</v>
      </c>
      <c r="BW142" s="28">
        <f>HLOOKUP(VLOOKUP($A142,Sheet!$A$7:$DG$148,'TN01-04'!BW$11,0),$H$1:$T$2,2,1)</f>
        <v>4</v>
      </c>
      <c r="BX142" s="33">
        <f>IF(VLOOKUP($A142,Sheet!$A$7:$DG$148,'TN01-04'!BX$11,0)="","",VLOOKUP($A142,Sheet!$A$7:$DG$148,'TN01-04'!BX$11,0))</f>
        <v>50</v>
      </c>
      <c r="BY142" s="36">
        <f>IF(VLOOKUP($A142,Sheet!$A$7:$DG$148,'TN01-04'!BY$11,0)="","",VLOOKUP($A142,Sheet!$A$7:$DG$148,'TN01-04'!BY$11,0))</f>
        <v>0</v>
      </c>
      <c r="BZ142" s="28">
        <f>HLOOKUP(VLOOKUP($A142,Sheet!$A$7:$DG$148,'TN01-04'!BZ$11,0),$H$1:$T$2,2,1)</f>
        <v>0</v>
      </c>
      <c r="CA142" s="28">
        <f>HLOOKUP(VLOOKUP($A142,Sheet!$A$7:$DG$148,'TN01-04'!CA$11,0),$H$1:$T$2,2,1)</f>
        <v>3.33</v>
      </c>
      <c r="CB142" s="28">
        <f>HLOOKUP(VLOOKUP($A142,Sheet!$A$7:$DG$148,'TN01-04'!CB$11,0),$H$1:$T$2,2,1)</f>
        <v>2.65</v>
      </c>
      <c r="CC142" s="28">
        <f>HLOOKUP(VLOOKUP($A142,Sheet!$A$7:$DG$148,'TN01-04'!CC$11,0),$H$1:$T$2,2,1)</f>
        <v>0</v>
      </c>
      <c r="CD142" s="28">
        <f>HLOOKUP(VLOOKUP($A142,Sheet!$A$7:$DG$148,'TN01-04'!CD$11,0),$H$1:$T$2,2,1)</f>
        <v>3</v>
      </c>
      <c r="CE142" s="28">
        <f>HLOOKUP(VLOOKUP($A142,Sheet!$A$7:$DG$148,'TN01-04'!CE$11,0),$H$1:$T$2,2,1)</f>
        <v>2.33</v>
      </c>
      <c r="CF142" s="28">
        <f>HLOOKUP(VLOOKUP($A142,Sheet!$A$7:$DG$148,'TN01-04'!CF$11,0),$H$1:$T$2,2,1)</f>
        <v>3</v>
      </c>
      <c r="CG142" s="28">
        <f>HLOOKUP(VLOOKUP($A142,Sheet!$A$7:$DG$148,'TN01-04'!CG$11,0),$H$1:$T$2,2,1)</f>
        <v>1.65</v>
      </c>
      <c r="CH142" s="28">
        <f>HLOOKUP(VLOOKUP($A142,Sheet!$A$7:$DG$148,'TN01-04'!CH$11,0),$H$1:$T$2,2,1)</f>
        <v>0</v>
      </c>
      <c r="CI142" s="28">
        <f>HLOOKUP(VLOOKUP($A142,Sheet!$A$7:$DG$148,'TN01-04'!CI$11,0),$H$1:$T$2,2,1)</f>
        <v>0</v>
      </c>
      <c r="CJ142" s="28">
        <f>HLOOKUP(VLOOKUP($A142,Sheet!$A$7:$DG$148,'TN01-04'!CJ$11,0),$H$1:$T$2,2,1)</f>
        <v>0</v>
      </c>
      <c r="CK142" s="28">
        <f>HLOOKUP(VLOOKUP($A142,Sheet!$A$7:$DG$148,'TN01-04'!CK$11,0),$H$1:$T$2,2,1)</f>
        <v>1.65</v>
      </c>
      <c r="CL142" s="28">
        <f>HLOOKUP(VLOOKUP($A142,Sheet!$A$7:$DG$148,'TN01-04'!CL$11,0),$H$1:$T$2,2,1)</f>
        <v>0</v>
      </c>
      <c r="CM142" s="28">
        <f>HLOOKUP(VLOOKUP($A142,Sheet!$A$7:$DG$148,'TN01-04'!CM$11,0),$H$1:$T$2,2,1)</f>
        <v>0</v>
      </c>
      <c r="CN142" s="28">
        <f>HLOOKUP(VLOOKUP($A142,Sheet!$A$7:$DG$148,'TN01-04'!CN$11,0),$H$1:$T$2,2,1)</f>
        <v>2.33</v>
      </c>
      <c r="CO142" s="28">
        <f>HLOOKUP(VLOOKUP($A142,Sheet!$A$7:$DG$148,'TN01-04'!CO$11,0),$H$1:$T$2,2,1)</f>
        <v>3</v>
      </c>
      <c r="CP142" s="28">
        <f>HLOOKUP(VLOOKUP($A142,Sheet!$A$7:$DG$148,'TN01-04'!CP$11,0),$H$1:$T$2,2,1)</f>
        <v>3.65</v>
      </c>
      <c r="CQ142" s="28">
        <f>HLOOKUP(VLOOKUP($A142,Sheet!$A$7:$DG$148,'TN01-04'!CQ$11,0),$H$1:$T$2,2,1)</f>
        <v>3</v>
      </c>
      <c r="CR142" s="28">
        <f>HLOOKUP(VLOOKUP($A142,Sheet!$A$7:$DG$148,'TN01-04'!CR$11,0),$H$1:$T$2,2,1)</f>
        <v>3</v>
      </c>
      <c r="CS142" s="33">
        <f>IF(VLOOKUP($A142,Sheet!$A$7:$DG$148,'TN01-04'!CS$11,0)="","",VLOOKUP($A142,Sheet!$A$7:$DG$148,'TN01-04'!CS$11,0))</f>
        <v>27</v>
      </c>
      <c r="CT142" s="36">
        <f>IF(VLOOKUP($A142,Sheet!$A$7:$DG$148,'TN01-04'!CT$11,0)="","",VLOOKUP($A142,Sheet!$A$7:$DG$148,'TN01-04'!CT$11,0))</f>
        <v>0</v>
      </c>
      <c r="CU142" s="38">
        <f t="shared" ref="CU142:CV166" si="20">AK142+BX142+CS142</f>
        <v>128</v>
      </c>
      <c r="CV142" s="38">
        <f t="shared" si="20"/>
        <v>0</v>
      </c>
      <c r="CW142" s="38">
        <f t="shared" ref="CW142:CW166" si="21">SUMIF(H142:CT142,"P",$H$12:$CT$12)+SUMIF(H142:CT142,"P (P/F)",$H$12:$CT$12)</f>
        <v>0</v>
      </c>
      <c r="CX142" s="38">
        <f t="shared" ref="CX142:CX166" si="22">CU142+CV142-CW142</f>
        <v>128</v>
      </c>
      <c r="CY142" s="38">
        <f t="shared" ref="CY142:CY166" si="23">ROUND(SUMPRODUCT($H$12:$CT$12,H142:CT142)/CX142,2)</f>
        <v>2.35</v>
      </c>
      <c r="CZ142" s="38"/>
      <c r="DA142" s="28">
        <f>HLOOKUP(VLOOKUP($A142,Sheet!$A$7:$DG$148,'TN01-04'!DA$11,0),$H$1:$T$2,2,1)</f>
        <v>0</v>
      </c>
      <c r="DB142" s="28">
        <f>HLOOKUP(VLOOKUP($A142,Sheet!$A$7:$DG$148,'TN01-04'!DB$11,0),$H$1:$T$2,2,1)</f>
        <v>0</v>
      </c>
      <c r="DC142" s="28">
        <f>HLOOKUP(VLOOKUP($A142,Sheet!$A$7:$DG$148,'TN01-04'!DC$11,0),$H$1:$T$2,2,1)</f>
        <v>3.65</v>
      </c>
      <c r="DD142" s="28">
        <f>HLOOKUP(VLOOKUP($A142,Sheet!$A$7:$DG$148,'TN01-04'!DD$11,0),$H$1:$T$2,2,1)</f>
        <v>0</v>
      </c>
      <c r="DE142" s="38"/>
      <c r="DF142" s="38">
        <f t="shared" ref="DF142:DF166" si="24">ROUND(SUMPRODUCT(DA142:DD142,$DA$12:$DD$12)/5,2)</f>
        <v>3.65</v>
      </c>
      <c r="DG142" s="38"/>
      <c r="DH142" s="33">
        <f>IF(VLOOKUP($A142,Sheet!$A$7:$DG$148,'TN01-04'!DH$11,0)="","",VLOOKUP($A142,Sheet!$A$7:$DG$148,'TN01-04'!DH$11,0))</f>
        <v>5</v>
      </c>
      <c r="DI142" s="36">
        <f>IF(VLOOKUP($A142,Sheet!$A$7:$DG$148,'TN01-04'!DI$11,0)="","",VLOOKUP($A142,Sheet!$A$7:$DG$148,'TN01-04'!DI$11,0))</f>
        <v>0</v>
      </c>
      <c r="DJ142" s="38">
        <f t="shared" ref="DJ142:DJ166" si="25">CU142+DH142-CW142</f>
        <v>133</v>
      </c>
      <c r="DK142" s="38">
        <f t="shared" ref="DK142:DK166" si="26">CV142+DI142</f>
        <v>0</v>
      </c>
      <c r="DL142" s="38">
        <f t="shared" ref="DL142:DL166" si="27">ROUND(SUMPRODUCT(H142:DI142,$H$12:$DI$12)/(DJ142+DK142),2)</f>
        <v>2.4</v>
      </c>
      <c r="DM142" s="38"/>
      <c r="DN142" s="33">
        <f>IF(VLOOKUP($A142,Sheet!$A$7:$DG$148,'TN01-04'!DN$11,0)="","",VLOOKUP($A142,Sheet!$A$7:$DG$148,'TN01-04'!DN$11,0))</f>
        <v>140</v>
      </c>
      <c r="DO142" s="36">
        <f>IF(VLOOKUP($A142,Sheet!$A$7:$DG$148,'TN01-04'!DO$11,0)="","",VLOOKUP($A142,Sheet!$A$7:$DG$148,'TN01-04'!DO$11,0))</f>
        <v>0</v>
      </c>
      <c r="DP142" s="28">
        <f>IF(VLOOKUP($A142,Sheet!$A$7:$DG$148,'TN01-04'!DP$11,0)="","",VLOOKUP($A142,Sheet!$A$7:$DG$148,'TN01-04'!DP$11,0))</f>
        <v>137</v>
      </c>
      <c r="DQ142" s="28">
        <f>IF(VLOOKUP($A142,Sheet!$A$7:$DG$148,'TN01-04'!DQ$11,0)="","",VLOOKUP($A142,Sheet!$A$7:$DG$148,'TN01-04'!DQ$11,0))</f>
        <v>140</v>
      </c>
      <c r="DR142" s="28">
        <f>IF(VLOOKUP($A142,Sheet!$A$7:$DG$148,'TN01-04'!DR$11,0)="","",VLOOKUP($A142,Sheet!$A$7:$DG$148,'TN01-04'!DR$11,0))</f>
        <v>6.28</v>
      </c>
      <c r="DS142" s="28">
        <f>IF(VLOOKUP($A142,Sheet!$A$7:$DG$148,'TN01-04'!DS$11,0)="","",VLOOKUP($A142,Sheet!$A$7:$DG$148,'TN01-04'!DS$11,0))</f>
        <v>2.4</v>
      </c>
      <c r="DT142" s="28" t="str">
        <f>IF(VLOOKUP($A142,Sheet!$A$7:$DG$148,'TN01-04'!DT$11,0)="","",VLOOKUP($A142,Sheet!$A$7:$DG$148,'TN01-04'!DT$11,0))</f>
        <v/>
      </c>
      <c r="DU142" s="42">
        <f t="shared" ref="DU142:DU166" si="28">CV142/(CV142+CU142)</f>
        <v>0</v>
      </c>
    </row>
    <row r="143" spans="1:125" ht="15.95" customHeight="1" x14ac:dyDescent="0.2">
      <c r="A143" s="25">
        <v>2220717077</v>
      </c>
      <c r="B143" s="26" t="s">
        <v>6</v>
      </c>
      <c r="C143" s="26" t="s">
        <v>111</v>
      </c>
      <c r="D143" s="26" t="s">
        <v>188</v>
      </c>
      <c r="E143" s="27">
        <v>36028</v>
      </c>
      <c r="F143" s="26" t="s">
        <v>209</v>
      </c>
      <c r="G143" s="26" t="s">
        <v>213</v>
      </c>
      <c r="H143" s="28" t="e">
        <f>HLOOKUP(VLOOKUP($A143,Sheet!$A$7:$DG$148,'TN01-04'!H$11,0),$H$1:$T$2,2,1)</f>
        <v>#N/A</v>
      </c>
      <c r="I143" s="28" t="e">
        <f>HLOOKUP(VLOOKUP($A143,Sheet!$A$7:$DG$148,'TN01-04'!I$11,0),$H$1:$T$2,2,1)</f>
        <v>#N/A</v>
      </c>
      <c r="J143" s="28" t="e">
        <f>HLOOKUP(VLOOKUP($A143,Sheet!$A$7:$DG$148,'TN01-04'!J$11,0),$H$1:$T$2,2,1)</f>
        <v>#N/A</v>
      </c>
      <c r="K143" s="28" t="e">
        <f>HLOOKUP(VLOOKUP($A143,Sheet!$A$7:$DG$148,'TN01-04'!K$11,0),$H$1:$T$2,2,1)</f>
        <v>#N/A</v>
      </c>
      <c r="L143" s="28" t="e">
        <f>HLOOKUP(VLOOKUP($A143,Sheet!$A$7:$DG$148,'TN01-04'!L$11,0),$H$1:$T$2,2,1)</f>
        <v>#N/A</v>
      </c>
      <c r="M143" s="28" t="e">
        <f>HLOOKUP(VLOOKUP($A143,Sheet!$A$7:$DG$148,'TN01-04'!M$11,0),$H$1:$T$2,2,1)</f>
        <v>#N/A</v>
      </c>
      <c r="N143" s="28" t="e">
        <f>HLOOKUP(VLOOKUP($A143,Sheet!$A$7:$DG$148,'TN01-04'!N$11,0),$H$1:$T$2,2,1)</f>
        <v>#N/A</v>
      </c>
      <c r="O143" s="28" t="e">
        <f>HLOOKUP(VLOOKUP($A143,Sheet!$A$7:$DG$148,'TN01-04'!O$11,0),$H$1:$T$2,2,1)</f>
        <v>#N/A</v>
      </c>
      <c r="P143" s="28" t="e">
        <f>HLOOKUP(VLOOKUP($A143,Sheet!$A$7:$DG$148,'TN01-04'!P$11,0),$H$1:$T$2,2,1)</f>
        <v>#N/A</v>
      </c>
      <c r="Q143" s="28" t="e">
        <f>HLOOKUP(VLOOKUP($A143,Sheet!$A$7:$DG$148,'TN01-04'!Q$11,0),$H$1:$T$2,2,1)</f>
        <v>#N/A</v>
      </c>
      <c r="R143" s="28" t="e">
        <f>HLOOKUP(VLOOKUP($A143,Sheet!$A$7:$DG$148,'TN01-04'!R$11,0),$H$1:$T$2,2,1)</f>
        <v>#N/A</v>
      </c>
      <c r="S143" s="28" t="e">
        <f>HLOOKUP(VLOOKUP($A143,Sheet!$A$7:$DG$148,'TN01-04'!S$11,0),$H$1:$T$2,2,1)</f>
        <v>#N/A</v>
      </c>
      <c r="T143" s="28" t="e">
        <f>HLOOKUP(VLOOKUP($A143,Sheet!$A$7:$DG$148,'TN01-04'!T$11,0),$H$1:$T$2,2,1)</f>
        <v>#N/A</v>
      </c>
      <c r="U143" s="28" t="e">
        <f>HLOOKUP(VLOOKUP($A143,Sheet!$A$7:$DG$148,'TN01-04'!U$11,0),$H$1:$T$2,2,1)</f>
        <v>#N/A</v>
      </c>
      <c r="V143" s="28" t="e">
        <f>HLOOKUP(VLOOKUP($A143,Sheet!$A$7:$DG$148,'TN01-04'!V$11,0),$H$1:$T$2,2,1)</f>
        <v>#N/A</v>
      </c>
      <c r="W143" s="28" t="e">
        <f>HLOOKUP(VLOOKUP($A143,Sheet!$A$7:$DG$148,'TN01-04'!W$11,0),$H$1:$T$2,2,1)</f>
        <v>#N/A</v>
      </c>
      <c r="X143" s="28" t="e">
        <f>HLOOKUP(VLOOKUP($A143,Sheet!$A$7:$DG$148,'TN01-04'!X$11,0),$H$1:$T$2,2,1)</f>
        <v>#N/A</v>
      </c>
      <c r="Y143" s="28" t="e">
        <f>HLOOKUP(VLOOKUP($A143,Sheet!$A$7:$DG$148,'TN01-04'!Y$11,0),$H$1:$T$2,2,1)</f>
        <v>#N/A</v>
      </c>
      <c r="Z143" s="28" t="e">
        <f>HLOOKUP(VLOOKUP($A143,Sheet!$A$7:$DG$148,'TN01-04'!Z$11,0),$H$1:$T$2,2,1)</f>
        <v>#N/A</v>
      </c>
      <c r="AA143" s="28" t="e">
        <f>HLOOKUP(VLOOKUP($A143,Sheet!$A$7:$DG$148,'TN01-04'!AA$11,0),$H$1:$T$2,2,1)</f>
        <v>#N/A</v>
      </c>
      <c r="AB143" s="28" t="e">
        <f>HLOOKUP(VLOOKUP($A143,Sheet!$A$7:$DG$148,'TN01-04'!AB$11,0),$H$1:$T$2,2,1)</f>
        <v>#N/A</v>
      </c>
      <c r="AC143" s="28" t="e">
        <f>HLOOKUP(VLOOKUP($A143,Sheet!$A$7:$DG$148,'TN01-04'!AC$11,0),$H$1:$T$2,2,1)</f>
        <v>#N/A</v>
      </c>
      <c r="AD143" s="28" t="e">
        <f>HLOOKUP(VLOOKUP($A143,Sheet!$A$7:$DG$148,'TN01-04'!AD$11,0),$H$1:$T$2,2,1)</f>
        <v>#N/A</v>
      </c>
      <c r="AE143" s="28" t="e">
        <f>HLOOKUP(VLOOKUP($A143,Sheet!$A$7:$DG$148,'TN01-04'!AE$11,0),$H$1:$T$2,2,1)</f>
        <v>#N/A</v>
      </c>
      <c r="AF143" s="28" t="e">
        <f>HLOOKUP(VLOOKUP($A143,Sheet!$A$7:$DG$148,'TN01-04'!AF$11,0),$H$1:$T$2,2,1)</f>
        <v>#N/A</v>
      </c>
      <c r="AG143" s="28" t="e">
        <f>HLOOKUP(VLOOKUP($A143,Sheet!$A$7:$DG$148,'TN01-04'!AG$11,0),$H$1:$T$2,2,1)</f>
        <v>#N/A</v>
      </c>
      <c r="AH143" s="28" t="e">
        <f>HLOOKUP(VLOOKUP($A143,Sheet!$A$7:$DG$148,'TN01-04'!AH$11,0),$H$1:$T$2,2,1)</f>
        <v>#N/A</v>
      </c>
      <c r="AI143" s="28" t="e">
        <f>HLOOKUP(VLOOKUP($A143,Sheet!$A$7:$DG$148,'TN01-04'!AI$11,0),$H$1:$T$2,2,1)</f>
        <v>#N/A</v>
      </c>
      <c r="AJ143" s="28" t="e">
        <f>HLOOKUP(VLOOKUP($A143,Sheet!$A$7:$DG$148,'TN01-04'!AJ$11,0),$H$1:$T$2,2,1)</f>
        <v>#N/A</v>
      </c>
      <c r="AK143" s="33" t="e">
        <f>IF(VLOOKUP($A143,Sheet!$A$7:$DG$148,'TN01-04'!AK$11,0)="","",VLOOKUP($A143,Sheet!$A$7:$DG$148,'TN01-04'!AK$11,0))</f>
        <v>#N/A</v>
      </c>
      <c r="AL143" s="36" t="e">
        <f>IF(VLOOKUP($A143,Sheet!$A$7:$DG$148,'TN01-04'!AL$11,0)="","",VLOOKUP($A143,Sheet!$A$7:$DG$148,'TN01-04'!AL$11,0))</f>
        <v>#N/A</v>
      </c>
      <c r="AM143" s="28" t="e">
        <f>HLOOKUP(VLOOKUP($A143,Sheet!$A$7:$DG$148,'TN01-04'!AM$11,0),$H$1:$T$2,2,1)</f>
        <v>#N/A</v>
      </c>
      <c r="AN143" s="28" t="e">
        <f>HLOOKUP(VLOOKUP($A143,Sheet!$A$7:$DG$148,'TN01-04'!AN$11,0),$H$1:$T$2,2,1)</f>
        <v>#N/A</v>
      </c>
      <c r="AO143" s="28" t="e">
        <f>HLOOKUP(VLOOKUP($A143,Sheet!$A$7:$DG$148,'TN01-04'!AO$11,0),$H$1:$T$2,2,1)</f>
        <v>#N/A</v>
      </c>
      <c r="AP143" s="28" t="e">
        <f>HLOOKUP(VLOOKUP($A143,Sheet!$A$7:$DG$148,'TN01-04'!AP$11,0),$H$1:$T$2,2,1)</f>
        <v>#N/A</v>
      </c>
      <c r="AQ143" s="28" t="e">
        <f>HLOOKUP(VLOOKUP($A143,Sheet!$A$7:$DG$148,'TN01-04'!AQ$11,0),$H$1:$T$2,2,1)</f>
        <v>#N/A</v>
      </c>
      <c r="AR143" s="28" t="e">
        <f>HLOOKUP(VLOOKUP($A143,Sheet!$A$7:$DG$148,'TN01-04'!AR$11,0),$H$1:$T$2,2,1)</f>
        <v>#N/A</v>
      </c>
      <c r="AS143" s="28" t="e">
        <f>HLOOKUP(VLOOKUP($A143,Sheet!$A$7:$DG$148,'TN01-04'!AS$11,0),$H$1:$T$2,2,1)</f>
        <v>#N/A</v>
      </c>
      <c r="AT143" s="28" t="e">
        <f>HLOOKUP(VLOOKUP($A143,Sheet!$A$7:$DG$148,'TN01-04'!AT$11,0),$H$1:$T$2,2,1)</f>
        <v>#N/A</v>
      </c>
      <c r="AU143" s="28" t="e">
        <f>HLOOKUP(VLOOKUP($A143,Sheet!$A$7:$DG$148,'TN01-04'!AU$11,0),$H$1:$T$2,2,1)</f>
        <v>#N/A</v>
      </c>
      <c r="AV143" s="28" t="e">
        <f>HLOOKUP(VLOOKUP($A143,Sheet!$A$7:$DG$148,'TN01-04'!AV$11,0),$H$1:$T$2,2,1)</f>
        <v>#N/A</v>
      </c>
      <c r="AW143" s="28" t="e">
        <f>HLOOKUP(VLOOKUP($A143,Sheet!$A$7:$DG$148,'TN01-04'!AW$11,0),$H$1:$T$2,2,1)</f>
        <v>#N/A</v>
      </c>
      <c r="AX143" s="28" t="e">
        <f>HLOOKUP(VLOOKUP($A143,Sheet!$A$7:$DG$148,'TN01-04'!AX$11,0),$H$1:$T$2,2,1)</f>
        <v>#N/A</v>
      </c>
      <c r="AY143" s="28" t="e">
        <f>HLOOKUP(VLOOKUP($A143,Sheet!$A$7:$DG$148,'TN01-04'!AY$11,0),$H$1:$T$2,2,1)</f>
        <v>#N/A</v>
      </c>
      <c r="AZ143" s="28" t="e">
        <f>HLOOKUP(VLOOKUP($A143,Sheet!$A$7:$DG$148,'TN01-04'!AZ$11,0),$H$1:$T$2,2,1)</f>
        <v>#N/A</v>
      </c>
      <c r="BA143" s="28" t="e">
        <f>HLOOKUP(VLOOKUP($A143,Sheet!$A$7:$DG$148,'TN01-04'!BA$11,0),$H$1:$T$2,2,1)</f>
        <v>#N/A</v>
      </c>
      <c r="BB143" s="33" t="e">
        <f>IF(VLOOKUP($A143,Sheet!$A$7:$DG$148,'TN01-04'!BB$11,0)="","",VLOOKUP($A143,Sheet!$A$7:$DG$148,'TN01-04'!BB$11,0))</f>
        <v>#N/A</v>
      </c>
      <c r="BC143" s="36" t="e">
        <f>IF(VLOOKUP($A143,Sheet!$A$7:$DG$148,'TN01-04'!BC$11,0)="","",VLOOKUP($A143,Sheet!$A$7:$DG$148,'TN01-04'!BC$11,0))</f>
        <v>#N/A</v>
      </c>
      <c r="BD143" s="28" t="e">
        <f>HLOOKUP(VLOOKUP($A143,Sheet!$A$7:$DG$148,'TN01-04'!BD$11,0),$H$1:$T$2,2,1)</f>
        <v>#N/A</v>
      </c>
      <c r="BE143" s="28" t="e">
        <f>HLOOKUP(VLOOKUP($A143,Sheet!$A$7:$DG$148,'TN01-04'!BE$11,0),$H$1:$T$2,2,1)</f>
        <v>#N/A</v>
      </c>
      <c r="BF143" s="28" t="e">
        <f>HLOOKUP(VLOOKUP($A143,Sheet!$A$7:$DG$148,'TN01-04'!BF$11,0),$H$1:$T$2,2,1)</f>
        <v>#N/A</v>
      </c>
      <c r="BG143" s="28" t="e">
        <f>HLOOKUP(VLOOKUP($A143,Sheet!$A$7:$DG$148,'TN01-04'!BG$11,0),$H$1:$T$2,2,1)</f>
        <v>#N/A</v>
      </c>
      <c r="BH143" s="28" t="e">
        <f>HLOOKUP(VLOOKUP($A143,Sheet!$A$7:$DG$148,'TN01-04'!BH$11,0),$H$1:$T$2,2,1)</f>
        <v>#N/A</v>
      </c>
      <c r="BI143" s="28" t="e">
        <f>HLOOKUP(VLOOKUP($A143,Sheet!$A$7:$DG$148,'TN01-04'!BI$11,0),$H$1:$T$2,2,1)</f>
        <v>#N/A</v>
      </c>
      <c r="BJ143" s="28" t="e">
        <f>HLOOKUP(VLOOKUP($A143,Sheet!$A$7:$DG$148,'TN01-04'!BJ$11,0),$H$1:$T$2,2,1)</f>
        <v>#N/A</v>
      </c>
      <c r="BK143" s="28" t="e">
        <f>HLOOKUP(VLOOKUP($A143,Sheet!$A$7:$DG$148,'TN01-04'!BK$11,0),$H$1:$T$2,2,1)</f>
        <v>#N/A</v>
      </c>
      <c r="BL143" s="28" t="e">
        <f>HLOOKUP(VLOOKUP($A143,Sheet!$A$7:$DG$148,'TN01-04'!BL$11,0),$H$1:$T$2,2,1)</f>
        <v>#N/A</v>
      </c>
      <c r="BM143" s="28" t="e">
        <f>HLOOKUP(VLOOKUP($A143,Sheet!$A$7:$DG$148,'TN01-04'!BM$11,0),$H$1:$T$2,2,1)</f>
        <v>#N/A</v>
      </c>
      <c r="BN143" s="28" t="e">
        <f>HLOOKUP(VLOOKUP($A143,Sheet!$A$7:$DG$148,'TN01-04'!BN$11,0),$H$1:$T$2,2,1)</f>
        <v>#N/A</v>
      </c>
      <c r="BO143" s="28" t="e">
        <f>HLOOKUP(VLOOKUP($A143,Sheet!$A$7:$DG$148,'TN01-04'!BO$11,0),$H$1:$T$2,2,1)</f>
        <v>#N/A</v>
      </c>
      <c r="BP143" s="28" t="e">
        <f>HLOOKUP(VLOOKUP($A143,Sheet!$A$7:$DG$148,'TN01-04'!BP$11,0),$H$1:$T$2,2,1)</f>
        <v>#N/A</v>
      </c>
      <c r="BQ143" s="28" t="e">
        <f>HLOOKUP(VLOOKUP($A143,Sheet!$A$7:$DG$148,'TN01-04'!BQ$11,0),$H$1:$T$2,2,1)</f>
        <v>#N/A</v>
      </c>
      <c r="BR143" s="28" t="e">
        <f>HLOOKUP(VLOOKUP($A143,Sheet!$A$7:$DG$148,'TN01-04'!BR$11,0),$H$1:$T$2,2,1)</f>
        <v>#N/A</v>
      </c>
      <c r="BS143" s="28" t="e">
        <f>HLOOKUP(VLOOKUP($A143,Sheet!$A$7:$DG$148,'TN01-04'!BS$11,0),$H$1:$T$2,2,1)</f>
        <v>#N/A</v>
      </c>
      <c r="BT143" s="28" t="e">
        <f>HLOOKUP(VLOOKUP($A143,Sheet!$A$7:$DG$148,'TN01-04'!BT$11,0),$H$1:$T$2,2,1)</f>
        <v>#N/A</v>
      </c>
      <c r="BU143" s="28" t="e">
        <f>HLOOKUP(VLOOKUP($A143,Sheet!$A$7:$DG$148,'TN01-04'!BU$11,0),$H$1:$T$2,2,1)</f>
        <v>#N/A</v>
      </c>
      <c r="BV143" s="28" t="e">
        <f>HLOOKUP(VLOOKUP($A143,Sheet!$A$7:$DG$148,'TN01-04'!BV$11,0),$H$1:$T$2,2,1)</f>
        <v>#N/A</v>
      </c>
      <c r="BW143" s="28" t="e">
        <f>HLOOKUP(VLOOKUP($A143,Sheet!$A$7:$DG$148,'TN01-04'!BW$11,0),$H$1:$T$2,2,1)</f>
        <v>#N/A</v>
      </c>
      <c r="BX143" s="33" t="e">
        <f>IF(VLOOKUP($A143,Sheet!$A$7:$DG$148,'TN01-04'!BX$11,0)="","",VLOOKUP($A143,Sheet!$A$7:$DG$148,'TN01-04'!BX$11,0))</f>
        <v>#N/A</v>
      </c>
      <c r="BY143" s="36" t="e">
        <f>IF(VLOOKUP($A143,Sheet!$A$7:$DG$148,'TN01-04'!BY$11,0)="","",VLOOKUP($A143,Sheet!$A$7:$DG$148,'TN01-04'!BY$11,0))</f>
        <v>#N/A</v>
      </c>
      <c r="BZ143" s="28" t="e">
        <f>HLOOKUP(VLOOKUP($A143,Sheet!$A$7:$DG$148,'TN01-04'!BZ$11,0),$H$1:$T$2,2,1)</f>
        <v>#N/A</v>
      </c>
      <c r="CA143" s="28" t="e">
        <f>HLOOKUP(VLOOKUP($A143,Sheet!$A$7:$DG$148,'TN01-04'!CA$11,0),$H$1:$T$2,2,1)</f>
        <v>#N/A</v>
      </c>
      <c r="CB143" s="28" t="e">
        <f>HLOOKUP(VLOOKUP($A143,Sheet!$A$7:$DG$148,'TN01-04'!CB$11,0),$H$1:$T$2,2,1)</f>
        <v>#N/A</v>
      </c>
      <c r="CC143" s="28" t="e">
        <f>HLOOKUP(VLOOKUP($A143,Sheet!$A$7:$DG$148,'TN01-04'!CC$11,0),$H$1:$T$2,2,1)</f>
        <v>#N/A</v>
      </c>
      <c r="CD143" s="28" t="e">
        <f>HLOOKUP(VLOOKUP($A143,Sheet!$A$7:$DG$148,'TN01-04'!CD$11,0),$H$1:$T$2,2,1)</f>
        <v>#N/A</v>
      </c>
      <c r="CE143" s="28" t="e">
        <f>HLOOKUP(VLOOKUP($A143,Sheet!$A$7:$DG$148,'TN01-04'!CE$11,0),$H$1:$T$2,2,1)</f>
        <v>#N/A</v>
      </c>
      <c r="CF143" s="28" t="e">
        <f>HLOOKUP(VLOOKUP($A143,Sheet!$A$7:$DG$148,'TN01-04'!CF$11,0),$H$1:$T$2,2,1)</f>
        <v>#N/A</v>
      </c>
      <c r="CG143" s="28" t="e">
        <f>HLOOKUP(VLOOKUP($A143,Sheet!$A$7:$DG$148,'TN01-04'!CG$11,0),$H$1:$T$2,2,1)</f>
        <v>#N/A</v>
      </c>
      <c r="CH143" s="28" t="e">
        <f>HLOOKUP(VLOOKUP($A143,Sheet!$A$7:$DG$148,'TN01-04'!CH$11,0),$H$1:$T$2,2,1)</f>
        <v>#N/A</v>
      </c>
      <c r="CI143" s="28" t="e">
        <f>HLOOKUP(VLOOKUP($A143,Sheet!$A$7:$DG$148,'TN01-04'!CI$11,0),$H$1:$T$2,2,1)</f>
        <v>#N/A</v>
      </c>
      <c r="CJ143" s="28" t="e">
        <f>HLOOKUP(VLOOKUP($A143,Sheet!$A$7:$DG$148,'TN01-04'!CJ$11,0),$H$1:$T$2,2,1)</f>
        <v>#N/A</v>
      </c>
      <c r="CK143" s="28" t="e">
        <f>HLOOKUP(VLOOKUP($A143,Sheet!$A$7:$DG$148,'TN01-04'!CK$11,0),$H$1:$T$2,2,1)</f>
        <v>#N/A</v>
      </c>
      <c r="CL143" s="28" t="e">
        <f>HLOOKUP(VLOOKUP($A143,Sheet!$A$7:$DG$148,'TN01-04'!CL$11,0),$H$1:$T$2,2,1)</f>
        <v>#N/A</v>
      </c>
      <c r="CM143" s="28" t="e">
        <f>HLOOKUP(VLOOKUP($A143,Sheet!$A$7:$DG$148,'TN01-04'!CM$11,0),$H$1:$T$2,2,1)</f>
        <v>#N/A</v>
      </c>
      <c r="CN143" s="28" t="e">
        <f>HLOOKUP(VLOOKUP($A143,Sheet!$A$7:$DG$148,'TN01-04'!CN$11,0),$H$1:$T$2,2,1)</f>
        <v>#N/A</v>
      </c>
      <c r="CO143" s="28" t="e">
        <f>HLOOKUP(VLOOKUP($A143,Sheet!$A$7:$DG$148,'TN01-04'!CO$11,0),$H$1:$T$2,2,1)</f>
        <v>#N/A</v>
      </c>
      <c r="CP143" s="28" t="e">
        <f>HLOOKUP(VLOOKUP($A143,Sheet!$A$7:$DG$148,'TN01-04'!CP$11,0),$H$1:$T$2,2,1)</f>
        <v>#N/A</v>
      </c>
      <c r="CQ143" s="28" t="e">
        <f>HLOOKUP(VLOOKUP($A143,Sheet!$A$7:$DG$148,'TN01-04'!CQ$11,0),$H$1:$T$2,2,1)</f>
        <v>#N/A</v>
      </c>
      <c r="CR143" s="28" t="e">
        <f>HLOOKUP(VLOOKUP($A143,Sheet!$A$7:$DG$148,'TN01-04'!CR$11,0),$H$1:$T$2,2,1)</f>
        <v>#N/A</v>
      </c>
      <c r="CS143" s="33" t="e">
        <f>IF(VLOOKUP($A143,Sheet!$A$7:$DG$148,'TN01-04'!CS$11,0)="","",VLOOKUP($A143,Sheet!$A$7:$DG$148,'TN01-04'!CS$11,0))</f>
        <v>#N/A</v>
      </c>
      <c r="CT143" s="36" t="e">
        <f>IF(VLOOKUP($A143,Sheet!$A$7:$DG$148,'TN01-04'!CT$11,0)="","",VLOOKUP($A143,Sheet!$A$7:$DG$148,'TN01-04'!CT$11,0))</f>
        <v>#N/A</v>
      </c>
      <c r="CU143" s="38" t="e">
        <f t="shared" si="20"/>
        <v>#N/A</v>
      </c>
      <c r="CV143" s="38" t="e">
        <f t="shared" si="20"/>
        <v>#N/A</v>
      </c>
      <c r="CW143" s="38">
        <f t="shared" si="21"/>
        <v>0</v>
      </c>
      <c r="CX143" s="38" t="e">
        <f t="shared" si="22"/>
        <v>#N/A</v>
      </c>
      <c r="CY143" s="38" t="e">
        <f t="shared" si="23"/>
        <v>#N/A</v>
      </c>
      <c r="CZ143" s="38"/>
      <c r="DA143" s="28" t="e">
        <f>HLOOKUP(VLOOKUP($A143,Sheet!$A$7:$DG$148,'TN01-04'!DA$11,0),$H$1:$T$2,2,1)</f>
        <v>#N/A</v>
      </c>
      <c r="DB143" s="28" t="e">
        <f>HLOOKUP(VLOOKUP($A143,Sheet!$A$7:$DG$148,'TN01-04'!DB$11,0),$H$1:$T$2,2,1)</f>
        <v>#N/A</v>
      </c>
      <c r="DC143" s="28" t="e">
        <f>HLOOKUP(VLOOKUP($A143,Sheet!$A$7:$DG$148,'TN01-04'!DC$11,0),$H$1:$T$2,2,1)</f>
        <v>#N/A</v>
      </c>
      <c r="DD143" s="28" t="e">
        <f>HLOOKUP(VLOOKUP($A143,Sheet!$A$7:$DG$148,'TN01-04'!DD$11,0),$H$1:$T$2,2,1)</f>
        <v>#N/A</v>
      </c>
      <c r="DE143" s="38"/>
      <c r="DF143" s="38" t="e">
        <f t="shared" si="24"/>
        <v>#N/A</v>
      </c>
      <c r="DG143" s="38"/>
      <c r="DH143" s="33" t="e">
        <f>IF(VLOOKUP($A143,Sheet!$A$7:$DG$148,'TN01-04'!DH$11,0)="","",VLOOKUP($A143,Sheet!$A$7:$DG$148,'TN01-04'!DH$11,0))</f>
        <v>#N/A</v>
      </c>
      <c r="DI143" s="36" t="e">
        <f>IF(VLOOKUP($A143,Sheet!$A$7:$DG$148,'TN01-04'!DI$11,0)="","",VLOOKUP($A143,Sheet!$A$7:$DG$148,'TN01-04'!DI$11,0))</f>
        <v>#N/A</v>
      </c>
      <c r="DJ143" s="38" t="e">
        <f t="shared" si="25"/>
        <v>#N/A</v>
      </c>
      <c r="DK143" s="38" t="e">
        <f t="shared" si="26"/>
        <v>#N/A</v>
      </c>
      <c r="DL143" s="38" t="e">
        <f t="shared" si="27"/>
        <v>#N/A</v>
      </c>
      <c r="DM143" s="38"/>
      <c r="DN143" s="33" t="e">
        <f>IF(VLOOKUP($A143,Sheet!$A$7:$DG$148,'TN01-04'!DN$11,0)="","",VLOOKUP($A143,Sheet!$A$7:$DG$148,'TN01-04'!DN$11,0))</f>
        <v>#N/A</v>
      </c>
      <c r="DO143" s="36" t="e">
        <f>IF(VLOOKUP($A143,Sheet!$A$7:$DG$148,'TN01-04'!DO$11,0)="","",VLOOKUP($A143,Sheet!$A$7:$DG$148,'TN01-04'!DO$11,0))</f>
        <v>#N/A</v>
      </c>
      <c r="DP143" s="28" t="e">
        <f>IF(VLOOKUP($A143,Sheet!$A$7:$DG$148,'TN01-04'!DP$11,0)="","",VLOOKUP($A143,Sheet!$A$7:$DG$148,'TN01-04'!DP$11,0))</f>
        <v>#N/A</v>
      </c>
      <c r="DQ143" s="28" t="e">
        <f>IF(VLOOKUP($A143,Sheet!$A$7:$DG$148,'TN01-04'!DQ$11,0)="","",VLOOKUP($A143,Sheet!$A$7:$DG$148,'TN01-04'!DQ$11,0))</f>
        <v>#N/A</v>
      </c>
      <c r="DR143" s="28" t="e">
        <f>IF(VLOOKUP($A143,Sheet!$A$7:$DG$148,'TN01-04'!DR$11,0)="","",VLOOKUP($A143,Sheet!$A$7:$DG$148,'TN01-04'!DR$11,0))</f>
        <v>#N/A</v>
      </c>
      <c r="DS143" s="28" t="e">
        <f>IF(VLOOKUP($A143,Sheet!$A$7:$DG$148,'TN01-04'!DS$11,0)="","",VLOOKUP($A143,Sheet!$A$7:$DG$148,'TN01-04'!DS$11,0))</f>
        <v>#N/A</v>
      </c>
      <c r="DT143" s="28" t="e">
        <f>IF(VLOOKUP($A143,Sheet!$A$7:$DG$148,'TN01-04'!DT$11,0)="","",VLOOKUP($A143,Sheet!$A$7:$DG$148,'TN01-04'!DT$11,0))</f>
        <v>#N/A</v>
      </c>
      <c r="DU143" s="42" t="e">
        <f t="shared" si="28"/>
        <v>#N/A</v>
      </c>
    </row>
    <row r="144" spans="1:125" ht="15.95" customHeight="1" x14ac:dyDescent="0.2">
      <c r="A144" s="25">
        <v>2220718233</v>
      </c>
      <c r="B144" s="26" t="s">
        <v>6</v>
      </c>
      <c r="C144" s="26" t="s">
        <v>51</v>
      </c>
      <c r="D144" s="26" t="s">
        <v>189</v>
      </c>
      <c r="E144" s="27">
        <v>36090</v>
      </c>
      <c r="F144" s="26" t="s">
        <v>209</v>
      </c>
      <c r="G144" s="26" t="s">
        <v>212</v>
      </c>
      <c r="H144" s="28">
        <f>HLOOKUP(VLOOKUP($A144,Sheet!$A$7:$DG$148,'TN01-04'!H$11,0),$H$1:$T$2,2,1)</f>
        <v>4</v>
      </c>
      <c r="I144" s="28">
        <f>HLOOKUP(VLOOKUP($A144,Sheet!$A$7:$DG$148,'TN01-04'!I$11,0),$H$1:$T$2,2,1)</f>
        <v>3.65</v>
      </c>
      <c r="J144" s="28">
        <f>HLOOKUP(VLOOKUP($A144,Sheet!$A$7:$DG$148,'TN01-04'!J$11,0),$H$1:$T$2,2,1)</f>
        <v>2.33</v>
      </c>
      <c r="K144" s="28">
        <f>HLOOKUP(VLOOKUP($A144,Sheet!$A$7:$DG$148,'TN01-04'!K$11,0),$H$1:$T$2,2,1)</f>
        <v>3</v>
      </c>
      <c r="L144" s="28">
        <f>HLOOKUP(VLOOKUP($A144,Sheet!$A$7:$DG$148,'TN01-04'!L$11,0),$H$1:$T$2,2,1)</f>
        <v>3</v>
      </c>
      <c r="M144" s="28">
        <f>HLOOKUP(VLOOKUP($A144,Sheet!$A$7:$DG$148,'TN01-04'!M$11,0),$H$1:$T$2,2,1)</f>
        <v>4</v>
      </c>
      <c r="N144" s="28">
        <f>HLOOKUP(VLOOKUP($A144,Sheet!$A$7:$DG$148,'TN01-04'!N$11,0),$H$1:$T$2,2,1)</f>
        <v>1.65</v>
      </c>
      <c r="O144" s="28">
        <f>HLOOKUP(VLOOKUP($A144,Sheet!$A$7:$DG$148,'TN01-04'!O$11,0),$H$1:$T$2,2,1)</f>
        <v>0</v>
      </c>
      <c r="P144" s="28">
        <f>HLOOKUP(VLOOKUP($A144,Sheet!$A$7:$DG$148,'TN01-04'!P$11,0),$H$1:$T$2,2,1)</f>
        <v>3.65</v>
      </c>
      <c r="Q144" s="28">
        <f>HLOOKUP(VLOOKUP($A144,Sheet!$A$7:$DG$148,'TN01-04'!Q$11,0),$H$1:$T$2,2,1)</f>
        <v>0</v>
      </c>
      <c r="R144" s="28">
        <f>HLOOKUP(VLOOKUP($A144,Sheet!$A$7:$DG$148,'TN01-04'!R$11,0),$H$1:$T$2,2,1)</f>
        <v>3.65</v>
      </c>
      <c r="S144" s="28">
        <f>HLOOKUP(VLOOKUP($A144,Sheet!$A$7:$DG$148,'TN01-04'!S$11,0),$H$1:$T$2,2,1)</f>
        <v>0</v>
      </c>
      <c r="T144" s="28">
        <f>HLOOKUP(VLOOKUP($A144,Sheet!$A$7:$DG$148,'TN01-04'!T$11,0),$H$1:$T$2,2,1)</f>
        <v>0</v>
      </c>
      <c r="U144" s="28">
        <f>HLOOKUP(VLOOKUP($A144,Sheet!$A$7:$DG$148,'TN01-04'!U$11,0),$H$1:$T$2,2,1)</f>
        <v>3.65</v>
      </c>
      <c r="V144" s="28">
        <f>HLOOKUP(VLOOKUP($A144,Sheet!$A$7:$DG$148,'TN01-04'!V$11,0),$H$1:$T$2,2,1)</f>
        <v>0</v>
      </c>
      <c r="W144" s="28">
        <f>HLOOKUP(VLOOKUP($A144,Sheet!$A$7:$DG$148,'TN01-04'!W$11,0),$H$1:$T$2,2,1)</f>
        <v>3.65</v>
      </c>
      <c r="X144" s="28">
        <f>HLOOKUP(VLOOKUP($A144,Sheet!$A$7:$DG$148,'TN01-04'!X$11,0),$H$1:$T$2,2,1)</f>
        <v>4</v>
      </c>
      <c r="Y144" s="28">
        <f>HLOOKUP(VLOOKUP($A144,Sheet!$A$7:$DG$148,'TN01-04'!Y$11,0),$H$1:$T$2,2,1)</f>
        <v>3.33</v>
      </c>
      <c r="Z144" s="28">
        <f>HLOOKUP(VLOOKUP($A144,Sheet!$A$7:$DG$148,'TN01-04'!Z$11,0),$H$1:$T$2,2,1)</f>
        <v>3.33</v>
      </c>
      <c r="AA144" s="28">
        <f>HLOOKUP(VLOOKUP($A144,Sheet!$A$7:$DG$148,'TN01-04'!AA$11,0),$H$1:$T$2,2,1)</f>
        <v>2.33</v>
      </c>
      <c r="AB144" s="28">
        <f>HLOOKUP(VLOOKUP($A144,Sheet!$A$7:$DG$148,'TN01-04'!AB$11,0),$H$1:$T$2,2,1)</f>
        <v>4</v>
      </c>
      <c r="AC144" s="28">
        <f>HLOOKUP(VLOOKUP($A144,Sheet!$A$7:$DG$148,'TN01-04'!AC$11,0),$H$1:$T$2,2,1)</f>
        <v>1.65</v>
      </c>
      <c r="AD144" s="28">
        <f>HLOOKUP(VLOOKUP($A144,Sheet!$A$7:$DG$148,'TN01-04'!AD$11,0),$H$1:$T$2,2,1)</f>
        <v>3.65</v>
      </c>
      <c r="AE144" s="28">
        <f>HLOOKUP(VLOOKUP($A144,Sheet!$A$7:$DG$148,'TN01-04'!AE$11,0),$H$1:$T$2,2,1)</f>
        <v>2.33</v>
      </c>
      <c r="AF144" s="28">
        <f>HLOOKUP(VLOOKUP($A144,Sheet!$A$7:$DG$148,'TN01-04'!AF$11,0),$H$1:$T$2,2,1)</f>
        <v>3.33</v>
      </c>
      <c r="AG144" s="28">
        <f>HLOOKUP(VLOOKUP($A144,Sheet!$A$7:$DG$148,'TN01-04'!AG$11,0),$H$1:$T$2,2,1)</f>
        <v>2.33</v>
      </c>
      <c r="AH144" s="28">
        <f>HLOOKUP(VLOOKUP($A144,Sheet!$A$7:$DG$148,'TN01-04'!AH$11,0),$H$1:$T$2,2,1)</f>
        <v>3</v>
      </c>
      <c r="AI144" s="28">
        <f>HLOOKUP(VLOOKUP($A144,Sheet!$A$7:$DG$148,'TN01-04'!AI$11,0),$H$1:$T$2,2,1)</f>
        <v>2</v>
      </c>
      <c r="AJ144" s="28">
        <f>HLOOKUP(VLOOKUP($A144,Sheet!$A$7:$DG$148,'TN01-04'!AJ$11,0),$H$1:$T$2,2,1)</f>
        <v>4</v>
      </c>
      <c r="AK144" s="33">
        <f>IF(VLOOKUP($A144,Sheet!$A$7:$DG$148,'TN01-04'!AK$11,0)="","",VLOOKUP($A144,Sheet!$A$7:$DG$148,'TN01-04'!AK$11,0))</f>
        <v>51</v>
      </c>
      <c r="AL144" s="36">
        <f>IF(VLOOKUP($A144,Sheet!$A$7:$DG$148,'TN01-04'!AL$11,0)="","",VLOOKUP($A144,Sheet!$A$7:$DG$148,'TN01-04'!AL$11,0))</f>
        <v>0</v>
      </c>
      <c r="AM144" s="28">
        <f>HLOOKUP(VLOOKUP($A144,Sheet!$A$7:$DG$148,'TN01-04'!AM$11,0),$H$1:$T$2,2,1)</f>
        <v>3.33</v>
      </c>
      <c r="AN144" s="28">
        <f>HLOOKUP(VLOOKUP($A144,Sheet!$A$7:$DG$148,'TN01-04'!AN$11,0),$H$1:$T$2,2,1)</f>
        <v>2.65</v>
      </c>
      <c r="AO144" s="28">
        <f>HLOOKUP(VLOOKUP($A144,Sheet!$A$7:$DG$148,'TN01-04'!AO$11,0),$H$1:$T$2,2,1)</f>
        <v>0</v>
      </c>
      <c r="AP144" s="28">
        <f>HLOOKUP(VLOOKUP($A144,Sheet!$A$7:$DG$148,'TN01-04'!AP$11,0),$H$1:$T$2,2,1)</f>
        <v>0</v>
      </c>
      <c r="AQ144" s="28">
        <f>HLOOKUP(VLOOKUP($A144,Sheet!$A$7:$DG$148,'TN01-04'!AQ$11,0),$H$1:$T$2,2,1)</f>
        <v>0</v>
      </c>
      <c r="AR144" s="28">
        <f>HLOOKUP(VLOOKUP($A144,Sheet!$A$7:$DG$148,'TN01-04'!AR$11,0),$H$1:$T$2,2,1)</f>
        <v>0</v>
      </c>
      <c r="AS144" s="28">
        <f>HLOOKUP(VLOOKUP($A144,Sheet!$A$7:$DG$148,'TN01-04'!AS$11,0),$H$1:$T$2,2,1)</f>
        <v>4</v>
      </c>
      <c r="AT144" s="28">
        <f>HLOOKUP(VLOOKUP($A144,Sheet!$A$7:$DG$148,'TN01-04'!AT$11,0),$H$1:$T$2,2,1)</f>
        <v>0</v>
      </c>
      <c r="AU144" s="28">
        <f>HLOOKUP(VLOOKUP($A144,Sheet!$A$7:$DG$148,'TN01-04'!AU$11,0),$H$1:$T$2,2,1)</f>
        <v>0</v>
      </c>
      <c r="AV144" s="28">
        <f>HLOOKUP(VLOOKUP($A144,Sheet!$A$7:$DG$148,'TN01-04'!AV$11,0),$H$1:$T$2,2,1)</f>
        <v>0</v>
      </c>
      <c r="AW144" s="28">
        <f>HLOOKUP(VLOOKUP($A144,Sheet!$A$7:$DG$148,'TN01-04'!AW$11,0),$H$1:$T$2,2,1)</f>
        <v>0</v>
      </c>
      <c r="AX144" s="28">
        <f>HLOOKUP(VLOOKUP($A144,Sheet!$A$7:$DG$148,'TN01-04'!AX$11,0),$H$1:$T$2,2,1)</f>
        <v>0</v>
      </c>
      <c r="AY144" s="28">
        <f>HLOOKUP(VLOOKUP($A144,Sheet!$A$7:$DG$148,'TN01-04'!AY$11,0),$H$1:$T$2,2,1)</f>
        <v>1.65</v>
      </c>
      <c r="AZ144" s="28">
        <f>HLOOKUP(VLOOKUP($A144,Sheet!$A$7:$DG$148,'TN01-04'!AZ$11,0),$H$1:$T$2,2,1)</f>
        <v>0</v>
      </c>
      <c r="BA144" s="28">
        <f>HLOOKUP(VLOOKUP($A144,Sheet!$A$7:$DG$148,'TN01-04'!BA$11,0),$H$1:$T$2,2,1)</f>
        <v>3.33</v>
      </c>
      <c r="BB144" s="33">
        <f>IF(VLOOKUP($A144,Sheet!$A$7:$DG$148,'TN01-04'!BB$11,0)="","",VLOOKUP($A144,Sheet!$A$7:$DG$148,'TN01-04'!BB$11,0))</f>
        <v>5</v>
      </c>
      <c r="BC144" s="36">
        <f>IF(VLOOKUP($A144,Sheet!$A$7:$DG$148,'TN01-04'!BC$11,0)="","",VLOOKUP($A144,Sheet!$A$7:$DG$148,'TN01-04'!BC$11,0))</f>
        <v>0</v>
      </c>
      <c r="BD144" s="28">
        <f>HLOOKUP(VLOOKUP($A144,Sheet!$A$7:$DG$148,'TN01-04'!BD$11,0),$H$1:$T$2,2,1)</f>
        <v>3.33</v>
      </c>
      <c r="BE144" s="28">
        <f>HLOOKUP(VLOOKUP($A144,Sheet!$A$7:$DG$148,'TN01-04'!BE$11,0),$H$1:$T$2,2,1)</f>
        <v>3.65</v>
      </c>
      <c r="BF144" s="28">
        <f>HLOOKUP(VLOOKUP($A144,Sheet!$A$7:$DG$148,'TN01-04'!BF$11,0),$H$1:$T$2,2,1)</f>
        <v>4</v>
      </c>
      <c r="BG144" s="28">
        <f>HLOOKUP(VLOOKUP($A144,Sheet!$A$7:$DG$148,'TN01-04'!BG$11,0),$H$1:$T$2,2,1)</f>
        <v>4</v>
      </c>
      <c r="BH144" s="28">
        <f>HLOOKUP(VLOOKUP($A144,Sheet!$A$7:$DG$148,'TN01-04'!BH$11,0),$H$1:$T$2,2,1)</f>
        <v>2.65</v>
      </c>
      <c r="BI144" s="28">
        <f>HLOOKUP(VLOOKUP($A144,Sheet!$A$7:$DG$148,'TN01-04'!BI$11,0),$H$1:$T$2,2,1)</f>
        <v>3.33</v>
      </c>
      <c r="BJ144" s="28">
        <f>HLOOKUP(VLOOKUP($A144,Sheet!$A$7:$DG$148,'TN01-04'!BJ$11,0),$H$1:$T$2,2,1)</f>
        <v>3.33</v>
      </c>
      <c r="BK144" s="28">
        <f>HLOOKUP(VLOOKUP($A144,Sheet!$A$7:$DG$148,'TN01-04'!BK$11,0),$H$1:$T$2,2,1)</f>
        <v>3</v>
      </c>
      <c r="BL144" s="28">
        <f>HLOOKUP(VLOOKUP($A144,Sheet!$A$7:$DG$148,'TN01-04'!BL$11,0),$H$1:$T$2,2,1)</f>
        <v>3</v>
      </c>
      <c r="BM144" s="28">
        <f>HLOOKUP(VLOOKUP($A144,Sheet!$A$7:$DG$148,'TN01-04'!BM$11,0),$H$1:$T$2,2,1)</f>
        <v>3</v>
      </c>
      <c r="BN144" s="28">
        <f>HLOOKUP(VLOOKUP($A144,Sheet!$A$7:$DG$148,'TN01-04'!BN$11,0),$H$1:$T$2,2,1)</f>
        <v>2.33</v>
      </c>
      <c r="BO144" s="28">
        <f>HLOOKUP(VLOOKUP($A144,Sheet!$A$7:$DG$148,'TN01-04'!BO$11,0),$H$1:$T$2,2,1)</f>
        <v>3</v>
      </c>
      <c r="BP144" s="28">
        <f>HLOOKUP(VLOOKUP($A144,Sheet!$A$7:$DG$148,'TN01-04'!BP$11,0),$H$1:$T$2,2,1)</f>
        <v>3</v>
      </c>
      <c r="BQ144" s="28">
        <f>HLOOKUP(VLOOKUP($A144,Sheet!$A$7:$DG$148,'TN01-04'!BQ$11,0),$H$1:$T$2,2,1)</f>
        <v>0</v>
      </c>
      <c r="BR144" s="28">
        <f>HLOOKUP(VLOOKUP($A144,Sheet!$A$7:$DG$148,'TN01-04'!BR$11,0),$H$1:$T$2,2,1)</f>
        <v>4</v>
      </c>
      <c r="BS144" s="28">
        <f>HLOOKUP(VLOOKUP($A144,Sheet!$A$7:$DG$148,'TN01-04'!BS$11,0),$H$1:$T$2,2,1)</f>
        <v>1.65</v>
      </c>
      <c r="BT144" s="28">
        <f>HLOOKUP(VLOOKUP($A144,Sheet!$A$7:$DG$148,'TN01-04'!BT$11,0),$H$1:$T$2,2,1)</f>
        <v>2.65</v>
      </c>
      <c r="BU144" s="28">
        <f>HLOOKUP(VLOOKUP($A144,Sheet!$A$7:$DG$148,'TN01-04'!BU$11,0),$H$1:$T$2,2,1)</f>
        <v>3</v>
      </c>
      <c r="BV144" s="28">
        <f>HLOOKUP(VLOOKUP($A144,Sheet!$A$7:$DG$148,'TN01-04'!BV$11,0),$H$1:$T$2,2,1)</f>
        <v>3.65</v>
      </c>
      <c r="BW144" s="28">
        <f>HLOOKUP(VLOOKUP($A144,Sheet!$A$7:$DG$148,'TN01-04'!BW$11,0),$H$1:$T$2,2,1)</f>
        <v>4</v>
      </c>
      <c r="BX144" s="33">
        <f>IF(VLOOKUP($A144,Sheet!$A$7:$DG$148,'TN01-04'!BX$11,0)="","",VLOOKUP($A144,Sheet!$A$7:$DG$148,'TN01-04'!BX$11,0))</f>
        <v>50</v>
      </c>
      <c r="BY144" s="36">
        <f>IF(VLOOKUP($A144,Sheet!$A$7:$DG$148,'TN01-04'!BY$11,0)="","",VLOOKUP($A144,Sheet!$A$7:$DG$148,'TN01-04'!BY$11,0))</f>
        <v>0</v>
      </c>
      <c r="BZ144" s="28">
        <f>HLOOKUP(VLOOKUP($A144,Sheet!$A$7:$DG$148,'TN01-04'!BZ$11,0),$H$1:$T$2,2,1)</f>
        <v>0</v>
      </c>
      <c r="CA144" s="28">
        <f>HLOOKUP(VLOOKUP($A144,Sheet!$A$7:$DG$148,'TN01-04'!CA$11,0),$H$1:$T$2,2,1)</f>
        <v>3.33</v>
      </c>
      <c r="CB144" s="28">
        <f>HLOOKUP(VLOOKUP($A144,Sheet!$A$7:$DG$148,'TN01-04'!CB$11,0),$H$1:$T$2,2,1)</f>
        <v>4</v>
      </c>
      <c r="CC144" s="28">
        <f>HLOOKUP(VLOOKUP($A144,Sheet!$A$7:$DG$148,'TN01-04'!CC$11,0),$H$1:$T$2,2,1)</f>
        <v>0</v>
      </c>
      <c r="CD144" s="28">
        <f>HLOOKUP(VLOOKUP($A144,Sheet!$A$7:$DG$148,'TN01-04'!CD$11,0),$H$1:$T$2,2,1)</f>
        <v>3</v>
      </c>
      <c r="CE144" s="28">
        <f>HLOOKUP(VLOOKUP($A144,Sheet!$A$7:$DG$148,'TN01-04'!CE$11,0),$H$1:$T$2,2,1)</f>
        <v>3.65</v>
      </c>
      <c r="CF144" s="28">
        <f>HLOOKUP(VLOOKUP($A144,Sheet!$A$7:$DG$148,'TN01-04'!CF$11,0),$H$1:$T$2,2,1)</f>
        <v>3.65</v>
      </c>
      <c r="CG144" s="28">
        <f>HLOOKUP(VLOOKUP($A144,Sheet!$A$7:$DG$148,'TN01-04'!CG$11,0),$H$1:$T$2,2,1)</f>
        <v>3.33</v>
      </c>
      <c r="CH144" s="28">
        <f>HLOOKUP(VLOOKUP($A144,Sheet!$A$7:$DG$148,'TN01-04'!CH$11,0),$H$1:$T$2,2,1)</f>
        <v>0</v>
      </c>
      <c r="CI144" s="28">
        <f>HLOOKUP(VLOOKUP($A144,Sheet!$A$7:$DG$148,'TN01-04'!CI$11,0),$H$1:$T$2,2,1)</f>
        <v>0</v>
      </c>
      <c r="CJ144" s="28">
        <f>HLOOKUP(VLOOKUP($A144,Sheet!$A$7:$DG$148,'TN01-04'!CJ$11,0),$H$1:$T$2,2,1)</f>
        <v>0</v>
      </c>
      <c r="CK144" s="28">
        <f>HLOOKUP(VLOOKUP($A144,Sheet!$A$7:$DG$148,'TN01-04'!CK$11,0),$H$1:$T$2,2,1)</f>
        <v>0</v>
      </c>
      <c r="CL144" s="28">
        <f>HLOOKUP(VLOOKUP($A144,Sheet!$A$7:$DG$148,'TN01-04'!CL$11,0),$H$1:$T$2,2,1)</f>
        <v>0</v>
      </c>
      <c r="CM144" s="28">
        <f>HLOOKUP(VLOOKUP($A144,Sheet!$A$7:$DG$148,'TN01-04'!CM$11,0),$H$1:$T$2,2,1)</f>
        <v>3.65</v>
      </c>
      <c r="CN144" s="28">
        <f>HLOOKUP(VLOOKUP($A144,Sheet!$A$7:$DG$148,'TN01-04'!CN$11,0),$H$1:$T$2,2,1)</f>
        <v>2</v>
      </c>
      <c r="CO144" s="28">
        <f>HLOOKUP(VLOOKUP($A144,Sheet!$A$7:$DG$148,'TN01-04'!CO$11,0),$H$1:$T$2,2,1)</f>
        <v>2.65</v>
      </c>
      <c r="CP144" s="28">
        <f>HLOOKUP(VLOOKUP($A144,Sheet!$A$7:$DG$148,'TN01-04'!CP$11,0),$H$1:$T$2,2,1)</f>
        <v>4</v>
      </c>
      <c r="CQ144" s="28">
        <f>HLOOKUP(VLOOKUP($A144,Sheet!$A$7:$DG$148,'TN01-04'!CQ$11,0),$H$1:$T$2,2,1)</f>
        <v>3.33</v>
      </c>
      <c r="CR144" s="28">
        <f>HLOOKUP(VLOOKUP($A144,Sheet!$A$7:$DG$148,'TN01-04'!CR$11,0),$H$1:$T$2,2,1)</f>
        <v>3.65</v>
      </c>
      <c r="CS144" s="33">
        <f>IF(VLOOKUP($A144,Sheet!$A$7:$DG$148,'TN01-04'!CS$11,0)="","",VLOOKUP($A144,Sheet!$A$7:$DG$148,'TN01-04'!CS$11,0))</f>
        <v>27</v>
      </c>
      <c r="CT144" s="36">
        <f>IF(VLOOKUP($A144,Sheet!$A$7:$DG$148,'TN01-04'!CT$11,0)="","",VLOOKUP($A144,Sheet!$A$7:$DG$148,'TN01-04'!CT$11,0))</f>
        <v>0</v>
      </c>
      <c r="CU144" s="38">
        <f t="shared" si="20"/>
        <v>128</v>
      </c>
      <c r="CV144" s="38">
        <f t="shared" si="20"/>
        <v>0</v>
      </c>
      <c r="CW144" s="38">
        <f t="shared" si="21"/>
        <v>0</v>
      </c>
      <c r="CX144" s="38">
        <f t="shared" si="22"/>
        <v>128</v>
      </c>
      <c r="CY144" s="38">
        <f t="shared" si="23"/>
        <v>3.16</v>
      </c>
      <c r="CZ144" s="38"/>
      <c r="DA144" s="28">
        <f>HLOOKUP(VLOOKUP($A144,Sheet!$A$7:$DG$148,'TN01-04'!DA$11,0),$H$1:$T$2,2,1)</f>
        <v>0</v>
      </c>
      <c r="DB144" s="28">
        <f>HLOOKUP(VLOOKUP($A144,Sheet!$A$7:$DG$148,'TN01-04'!DB$11,0),$H$1:$T$2,2,1)</f>
        <v>0</v>
      </c>
      <c r="DC144" s="28">
        <f>HLOOKUP(VLOOKUP($A144,Sheet!$A$7:$DG$148,'TN01-04'!DC$11,0),$H$1:$T$2,2,1)</f>
        <v>2.65</v>
      </c>
      <c r="DD144" s="28">
        <f>HLOOKUP(VLOOKUP($A144,Sheet!$A$7:$DG$148,'TN01-04'!DD$11,0),$H$1:$T$2,2,1)</f>
        <v>0</v>
      </c>
      <c r="DE144" s="38"/>
      <c r="DF144" s="38">
        <f t="shared" si="24"/>
        <v>2.65</v>
      </c>
      <c r="DG144" s="38"/>
      <c r="DH144" s="33">
        <f>IF(VLOOKUP($A144,Sheet!$A$7:$DG$148,'TN01-04'!DH$11,0)="","",VLOOKUP($A144,Sheet!$A$7:$DG$148,'TN01-04'!DH$11,0))</f>
        <v>5</v>
      </c>
      <c r="DI144" s="36">
        <f>IF(VLOOKUP($A144,Sheet!$A$7:$DG$148,'TN01-04'!DI$11,0)="","",VLOOKUP($A144,Sheet!$A$7:$DG$148,'TN01-04'!DI$11,0))</f>
        <v>0</v>
      </c>
      <c r="DJ144" s="38">
        <f t="shared" si="25"/>
        <v>133</v>
      </c>
      <c r="DK144" s="38">
        <f t="shared" si="26"/>
        <v>0</v>
      </c>
      <c r="DL144" s="38">
        <f t="shared" si="27"/>
        <v>3.14</v>
      </c>
      <c r="DM144" s="38"/>
      <c r="DN144" s="33">
        <f>IF(VLOOKUP($A144,Sheet!$A$7:$DG$148,'TN01-04'!DN$11,0)="","",VLOOKUP($A144,Sheet!$A$7:$DG$148,'TN01-04'!DN$11,0))</f>
        <v>138</v>
      </c>
      <c r="DO144" s="36">
        <f>IF(VLOOKUP($A144,Sheet!$A$7:$DG$148,'TN01-04'!DO$11,0)="","",VLOOKUP($A144,Sheet!$A$7:$DG$148,'TN01-04'!DO$11,0))</f>
        <v>0</v>
      </c>
      <c r="DP144" s="28">
        <f>IF(VLOOKUP($A144,Sheet!$A$7:$DG$148,'TN01-04'!DP$11,0)="","",VLOOKUP($A144,Sheet!$A$7:$DG$148,'TN01-04'!DP$11,0))</f>
        <v>137</v>
      </c>
      <c r="DQ144" s="28">
        <f>IF(VLOOKUP($A144,Sheet!$A$7:$DG$148,'TN01-04'!DQ$11,0)="","",VLOOKUP($A144,Sheet!$A$7:$DG$148,'TN01-04'!DQ$11,0))</f>
        <v>138</v>
      </c>
      <c r="DR144" s="28">
        <f>IF(VLOOKUP($A144,Sheet!$A$7:$DG$148,'TN01-04'!DR$11,0)="","",VLOOKUP($A144,Sheet!$A$7:$DG$148,'TN01-04'!DR$11,0))</f>
        <v>7.43</v>
      </c>
      <c r="DS144" s="28">
        <f>IF(VLOOKUP($A144,Sheet!$A$7:$DG$148,'TN01-04'!DS$11,0)="","",VLOOKUP($A144,Sheet!$A$7:$DG$148,'TN01-04'!DS$11,0))</f>
        <v>3.14</v>
      </c>
      <c r="DT144" s="28" t="str">
        <f>IF(VLOOKUP($A144,Sheet!$A$7:$DG$148,'TN01-04'!DT$11,0)="","",VLOOKUP($A144,Sheet!$A$7:$DG$148,'TN01-04'!DT$11,0))</f>
        <v>ENG 118</v>
      </c>
      <c r="DU144" s="42">
        <f t="shared" si="28"/>
        <v>0</v>
      </c>
    </row>
    <row r="145" spans="1:125" ht="15.95" customHeight="1" x14ac:dyDescent="0.2">
      <c r="A145" s="25">
        <v>2221728745</v>
      </c>
      <c r="B145" s="26" t="s">
        <v>6</v>
      </c>
      <c r="C145" s="26" t="s">
        <v>107</v>
      </c>
      <c r="D145" s="26" t="s">
        <v>190</v>
      </c>
      <c r="E145" s="27">
        <v>36145</v>
      </c>
      <c r="F145" s="26" t="s">
        <v>210</v>
      </c>
      <c r="G145" s="26" t="s">
        <v>213</v>
      </c>
      <c r="H145" s="28" t="e">
        <f>HLOOKUP(VLOOKUP($A145,Sheet!$A$7:$DG$148,'TN01-04'!H$11,0),$H$1:$T$2,2,1)</f>
        <v>#N/A</v>
      </c>
      <c r="I145" s="28" t="e">
        <f>HLOOKUP(VLOOKUP($A145,Sheet!$A$7:$DG$148,'TN01-04'!I$11,0),$H$1:$T$2,2,1)</f>
        <v>#N/A</v>
      </c>
      <c r="J145" s="28" t="e">
        <f>HLOOKUP(VLOOKUP($A145,Sheet!$A$7:$DG$148,'TN01-04'!J$11,0),$H$1:$T$2,2,1)</f>
        <v>#N/A</v>
      </c>
      <c r="K145" s="28" t="e">
        <f>HLOOKUP(VLOOKUP($A145,Sheet!$A$7:$DG$148,'TN01-04'!K$11,0),$H$1:$T$2,2,1)</f>
        <v>#N/A</v>
      </c>
      <c r="L145" s="28" t="e">
        <f>HLOOKUP(VLOOKUP($A145,Sheet!$A$7:$DG$148,'TN01-04'!L$11,0),$H$1:$T$2,2,1)</f>
        <v>#N/A</v>
      </c>
      <c r="M145" s="28" t="e">
        <f>HLOOKUP(VLOOKUP($A145,Sheet!$A$7:$DG$148,'TN01-04'!M$11,0),$H$1:$T$2,2,1)</f>
        <v>#N/A</v>
      </c>
      <c r="N145" s="28" t="e">
        <f>HLOOKUP(VLOOKUP($A145,Sheet!$A$7:$DG$148,'TN01-04'!N$11,0),$H$1:$T$2,2,1)</f>
        <v>#N/A</v>
      </c>
      <c r="O145" s="28" t="e">
        <f>HLOOKUP(VLOOKUP($A145,Sheet!$A$7:$DG$148,'TN01-04'!O$11,0),$H$1:$T$2,2,1)</f>
        <v>#N/A</v>
      </c>
      <c r="P145" s="28" t="e">
        <f>HLOOKUP(VLOOKUP($A145,Sheet!$A$7:$DG$148,'TN01-04'!P$11,0),$H$1:$T$2,2,1)</f>
        <v>#N/A</v>
      </c>
      <c r="Q145" s="28" t="e">
        <f>HLOOKUP(VLOOKUP($A145,Sheet!$A$7:$DG$148,'TN01-04'!Q$11,0),$H$1:$T$2,2,1)</f>
        <v>#N/A</v>
      </c>
      <c r="R145" s="28" t="e">
        <f>HLOOKUP(VLOOKUP($A145,Sheet!$A$7:$DG$148,'TN01-04'!R$11,0),$H$1:$T$2,2,1)</f>
        <v>#N/A</v>
      </c>
      <c r="S145" s="28" t="e">
        <f>HLOOKUP(VLOOKUP($A145,Sheet!$A$7:$DG$148,'TN01-04'!S$11,0),$H$1:$T$2,2,1)</f>
        <v>#N/A</v>
      </c>
      <c r="T145" s="28" t="e">
        <f>HLOOKUP(VLOOKUP($A145,Sheet!$A$7:$DG$148,'TN01-04'!T$11,0),$H$1:$T$2,2,1)</f>
        <v>#N/A</v>
      </c>
      <c r="U145" s="28" t="e">
        <f>HLOOKUP(VLOOKUP($A145,Sheet!$A$7:$DG$148,'TN01-04'!U$11,0),$H$1:$T$2,2,1)</f>
        <v>#N/A</v>
      </c>
      <c r="V145" s="28" t="e">
        <f>HLOOKUP(VLOOKUP($A145,Sheet!$A$7:$DG$148,'TN01-04'!V$11,0),$H$1:$T$2,2,1)</f>
        <v>#N/A</v>
      </c>
      <c r="W145" s="28" t="e">
        <f>HLOOKUP(VLOOKUP($A145,Sheet!$A$7:$DG$148,'TN01-04'!W$11,0),$H$1:$T$2,2,1)</f>
        <v>#N/A</v>
      </c>
      <c r="X145" s="28" t="e">
        <f>HLOOKUP(VLOOKUP($A145,Sheet!$A$7:$DG$148,'TN01-04'!X$11,0),$H$1:$T$2,2,1)</f>
        <v>#N/A</v>
      </c>
      <c r="Y145" s="28" t="e">
        <f>HLOOKUP(VLOOKUP($A145,Sheet!$A$7:$DG$148,'TN01-04'!Y$11,0),$H$1:$T$2,2,1)</f>
        <v>#N/A</v>
      </c>
      <c r="Z145" s="28" t="e">
        <f>HLOOKUP(VLOOKUP($A145,Sheet!$A$7:$DG$148,'TN01-04'!Z$11,0),$H$1:$T$2,2,1)</f>
        <v>#N/A</v>
      </c>
      <c r="AA145" s="28" t="e">
        <f>HLOOKUP(VLOOKUP($A145,Sheet!$A$7:$DG$148,'TN01-04'!AA$11,0),$H$1:$T$2,2,1)</f>
        <v>#N/A</v>
      </c>
      <c r="AB145" s="28" t="e">
        <f>HLOOKUP(VLOOKUP($A145,Sheet!$A$7:$DG$148,'TN01-04'!AB$11,0),$H$1:$T$2,2,1)</f>
        <v>#N/A</v>
      </c>
      <c r="AC145" s="28" t="e">
        <f>HLOOKUP(VLOOKUP($A145,Sheet!$A$7:$DG$148,'TN01-04'!AC$11,0),$H$1:$T$2,2,1)</f>
        <v>#N/A</v>
      </c>
      <c r="AD145" s="28" t="e">
        <f>HLOOKUP(VLOOKUP($A145,Sheet!$A$7:$DG$148,'TN01-04'!AD$11,0),$H$1:$T$2,2,1)</f>
        <v>#N/A</v>
      </c>
      <c r="AE145" s="28" t="e">
        <f>HLOOKUP(VLOOKUP($A145,Sheet!$A$7:$DG$148,'TN01-04'!AE$11,0),$H$1:$T$2,2,1)</f>
        <v>#N/A</v>
      </c>
      <c r="AF145" s="28" t="e">
        <f>HLOOKUP(VLOOKUP($A145,Sheet!$A$7:$DG$148,'TN01-04'!AF$11,0),$H$1:$T$2,2,1)</f>
        <v>#N/A</v>
      </c>
      <c r="AG145" s="28" t="e">
        <f>HLOOKUP(VLOOKUP($A145,Sheet!$A$7:$DG$148,'TN01-04'!AG$11,0),$H$1:$T$2,2,1)</f>
        <v>#N/A</v>
      </c>
      <c r="AH145" s="28" t="e">
        <f>HLOOKUP(VLOOKUP($A145,Sheet!$A$7:$DG$148,'TN01-04'!AH$11,0),$H$1:$T$2,2,1)</f>
        <v>#N/A</v>
      </c>
      <c r="AI145" s="28" t="e">
        <f>HLOOKUP(VLOOKUP($A145,Sheet!$A$7:$DG$148,'TN01-04'!AI$11,0),$H$1:$T$2,2,1)</f>
        <v>#N/A</v>
      </c>
      <c r="AJ145" s="28" t="e">
        <f>HLOOKUP(VLOOKUP($A145,Sheet!$A$7:$DG$148,'TN01-04'!AJ$11,0),$H$1:$T$2,2,1)</f>
        <v>#N/A</v>
      </c>
      <c r="AK145" s="33" t="e">
        <f>IF(VLOOKUP($A145,Sheet!$A$7:$DG$148,'TN01-04'!AK$11,0)="","",VLOOKUP($A145,Sheet!$A$7:$DG$148,'TN01-04'!AK$11,0))</f>
        <v>#N/A</v>
      </c>
      <c r="AL145" s="36" t="e">
        <f>IF(VLOOKUP($A145,Sheet!$A$7:$DG$148,'TN01-04'!AL$11,0)="","",VLOOKUP($A145,Sheet!$A$7:$DG$148,'TN01-04'!AL$11,0))</f>
        <v>#N/A</v>
      </c>
      <c r="AM145" s="28" t="e">
        <f>HLOOKUP(VLOOKUP($A145,Sheet!$A$7:$DG$148,'TN01-04'!AM$11,0),$H$1:$T$2,2,1)</f>
        <v>#N/A</v>
      </c>
      <c r="AN145" s="28" t="e">
        <f>HLOOKUP(VLOOKUP($A145,Sheet!$A$7:$DG$148,'TN01-04'!AN$11,0),$H$1:$T$2,2,1)</f>
        <v>#N/A</v>
      </c>
      <c r="AO145" s="28" t="e">
        <f>HLOOKUP(VLOOKUP($A145,Sheet!$A$7:$DG$148,'TN01-04'!AO$11,0),$H$1:$T$2,2,1)</f>
        <v>#N/A</v>
      </c>
      <c r="AP145" s="28" t="e">
        <f>HLOOKUP(VLOOKUP($A145,Sheet!$A$7:$DG$148,'TN01-04'!AP$11,0),$H$1:$T$2,2,1)</f>
        <v>#N/A</v>
      </c>
      <c r="AQ145" s="28" t="e">
        <f>HLOOKUP(VLOOKUP($A145,Sheet!$A$7:$DG$148,'TN01-04'!AQ$11,0),$H$1:$T$2,2,1)</f>
        <v>#N/A</v>
      </c>
      <c r="AR145" s="28" t="e">
        <f>HLOOKUP(VLOOKUP($A145,Sheet!$A$7:$DG$148,'TN01-04'!AR$11,0),$H$1:$T$2,2,1)</f>
        <v>#N/A</v>
      </c>
      <c r="AS145" s="28" t="e">
        <f>HLOOKUP(VLOOKUP($A145,Sheet!$A$7:$DG$148,'TN01-04'!AS$11,0),$H$1:$T$2,2,1)</f>
        <v>#N/A</v>
      </c>
      <c r="AT145" s="28" t="e">
        <f>HLOOKUP(VLOOKUP($A145,Sheet!$A$7:$DG$148,'TN01-04'!AT$11,0),$H$1:$T$2,2,1)</f>
        <v>#N/A</v>
      </c>
      <c r="AU145" s="28" t="e">
        <f>HLOOKUP(VLOOKUP($A145,Sheet!$A$7:$DG$148,'TN01-04'!AU$11,0),$H$1:$T$2,2,1)</f>
        <v>#N/A</v>
      </c>
      <c r="AV145" s="28" t="e">
        <f>HLOOKUP(VLOOKUP($A145,Sheet!$A$7:$DG$148,'TN01-04'!AV$11,0),$H$1:$T$2,2,1)</f>
        <v>#N/A</v>
      </c>
      <c r="AW145" s="28" t="e">
        <f>HLOOKUP(VLOOKUP($A145,Sheet!$A$7:$DG$148,'TN01-04'!AW$11,0),$H$1:$T$2,2,1)</f>
        <v>#N/A</v>
      </c>
      <c r="AX145" s="28" t="e">
        <f>HLOOKUP(VLOOKUP($A145,Sheet!$A$7:$DG$148,'TN01-04'!AX$11,0),$H$1:$T$2,2,1)</f>
        <v>#N/A</v>
      </c>
      <c r="AY145" s="28" t="e">
        <f>HLOOKUP(VLOOKUP($A145,Sheet!$A$7:$DG$148,'TN01-04'!AY$11,0),$H$1:$T$2,2,1)</f>
        <v>#N/A</v>
      </c>
      <c r="AZ145" s="28" t="e">
        <f>HLOOKUP(VLOOKUP($A145,Sheet!$A$7:$DG$148,'TN01-04'!AZ$11,0),$H$1:$T$2,2,1)</f>
        <v>#N/A</v>
      </c>
      <c r="BA145" s="28" t="e">
        <f>HLOOKUP(VLOOKUP($A145,Sheet!$A$7:$DG$148,'TN01-04'!BA$11,0),$H$1:$T$2,2,1)</f>
        <v>#N/A</v>
      </c>
      <c r="BB145" s="33" t="e">
        <f>IF(VLOOKUP($A145,Sheet!$A$7:$DG$148,'TN01-04'!BB$11,0)="","",VLOOKUP($A145,Sheet!$A$7:$DG$148,'TN01-04'!BB$11,0))</f>
        <v>#N/A</v>
      </c>
      <c r="BC145" s="36" t="e">
        <f>IF(VLOOKUP($A145,Sheet!$A$7:$DG$148,'TN01-04'!BC$11,0)="","",VLOOKUP($A145,Sheet!$A$7:$DG$148,'TN01-04'!BC$11,0))</f>
        <v>#N/A</v>
      </c>
      <c r="BD145" s="28" t="e">
        <f>HLOOKUP(VLOOKUP($A145,Sheet!$A$7:$DG$148,'TN01-04'!BD$11,0),$H$1:$T$2,2,1)</f>
        <v>#N/A</v>
      </c>
      <c r="BE145" s="28" t="e">
        <f>HLOOKUP(VLOOKUP($A145,Sheet!$A$7:$DG$148,'TN01-04'!BE$11,0),$H$1:$T$2,2,1)</f>
        <v>#N/A</v>
      </c>
      <c r="BF145" s="28" t="e">
        <f>HLOOKUP(VLOOKUP($A145,Sheet!$A$7:$DG$148,'TN01-04'!BF$11,0),$H$1:$T$2,2,1)</f>
        <v>#N/A</v>
      </c>
      <c r="BG145" s="28" t="e">
        <f>HLOOKUP(VLOOKUP($A145,Sheet!$A$7:$DG$148,'TN01-04'!BG$11,0),$H$1:$T$2,2,1)</f>
        <v>#N/A</v>
      </c>
      <c r="BH145" s="28" t="e">
        <f>HLOOKUP(VLOOKUP($A145,Sheet!$A$7:$DG$148,'TN01-04'!BH$11,0),$H$1:$T$2,2,1)</f>
        <v>#N/A</v>
      </c>
      <c r="BI145" s="28" t="e">
        <f>HLOOKUP(VLOOKUP($A145,Sheet!$A$7:$DG$148,'TN01-04'!BI$11,0),$H$1:$T$2,2,1)</f>
        <v>#N/A</v>
      </c>
      <c r="BJ145" s="28" t="e">
        <f>HLOOKUP(VLOOKUP($A145,Sheet!$A$7:$DG$148,'TN01-04'!BJ$11,0),$H$1:$T$2,2,1)</f>
        <v>#N/A</v>
      </c>
      <c r="BK145" s="28" t="e">
        <f>HLOOKUP(VLOOKUP($A145,Sheet!$A$7:$DG$148,'TN01-04'!BK$11,0),$H$1:$T$2,2,1)</f>
        <v>#N/A</v>
      </c>
      <c r="BL145" s="28" t="e">
        <f>HLOOKUP(VLOOKUP($A145,Sheet!$A$7:$DG$148,'TN01-04'!BL$11,0),$H$1:$T$2,2,1)</f>
        <v>#N/A</v>
      </c>
      <c r="BM145" s="28" t="e">
        <f>HLOOKUP(VLOOKUP($A145,Sheet!$A$7:$DG$148,'TN01-04'!BM$11,0),$H$1:$T$2,2,1)</f>
        <v>#N/A</v>
      </c>
      <c r="BN145" s="28" t="e">
        <f>HLOOKUP(VLOOKUP($A145,Sheet!$A$7:$DG$148,'TN01-04'!BN$11,0),$H$1:$T$2,2,1)</f>
        <v>#N/A</v>
      </c>
      <c r="BO145" s="28" t="e">
        <f>HLOOKUP(VLOOKUP($A145,Sheet!$A$7:$DG$148,'TN01-04'!BO$11,0),$H$1:$T$2,2,1)</f>
        <v>#N/A</v>
      </c>
      <c r="BP145" s="28" t="e">
        <f>HLOOKUP(VLOOKUP($A145,Sheet!$A$7:$DG$148,'TN01-04'!BP$11,0),$H$1:$T$2,2,1)</f>
        <v>#N/A</v>
      </c>
      <c r="BQ145" s="28" t="e">
        <f>HLOOKUP(VLOOKUP($A145,Sheet!$A$7:$DG$148,'TN01-04'!BQ$11,0),$H$1:$T$2,2,1)</f>
        <v>#N/A</v>
      </c>
      <c r="BR145" s="28" t="e">
        <f>HLOOKUP(VLOOKUP($A145,Sheet!$A$7:$DG$148,'TN01-04'!BR$11,0),$H$1:$T$2,2,1)</f>
        <v>#N/A</v>
      </c>
      <c r="BS145" s="28" t="e">
        <f>HLOOKUP(VLOOKUP($A145,Sheet!$A$7:$DG$148,'TN01-04'!BS$11,0),$H$1:$T$2,2,1)</f>
        <v>#N/A</v>
      </c>
      <c r="BT145" s="28" t="e">
        <f>HLOOKUP(VLOOKUP($A145,Sheet!$A$7:$DG$148,'TN01-04'!BT$11,0),$H$1:$T$2,2,1)</f>
        <v>#N/A</v>
      </c>
      <c r="BU145" s="28" t="e">
        <f>HLOOKUP(VLOOKUP($A145,Sheet!$A$7:$DG$148,'TN01-04'!BU$11,0),$H$1:$T$2,2,1)</f>
        <v>#N/A</v>
      </c>
      <c r="BV145" s="28" t="e">
        <f>HLOOKUP(VLOOKUP($A145,Sheet!$A$7:$DG$148,'TN01-04'!BV$11,0),$H$1:$T$2,2,1)</f>
        <v>#N/A</v>
      </c>
      <c r="BW145" s="28" t="e">
        <f>HLOOKUP(VLOOKUP($A145,Sheet!$A$7:$DG$148,'TN01-04'!BW$11,0),$H$1:$T$2,2,1)</f>
        <v>#N/A</v>
      </c>
      <c r="BX145" s="33" t="e">
        <f>IF(VLOOKUP($A145,Sheet!$A$7:$DG$148,'TN01-04'!BX$11,0)="","",VLOOKUP($A145,Sheet!$A$7:$DG$148,'TN01-04'!BX$11,0))</f>
        <v>#N/A</v>
      </c>
      <c r="BY145" s="36" t="e">
        <f>IF(VLOOKUP($A145,Sheet!$A$7:$DG$148,'TN01-04'!BY$11,0)="","",VLOOKUP($A145,Sheet!$A$7:$DG$148,'TN01-04'!BY$11,0))</f>
        <v>#N/A</v>
      </c>
      <c r="BZ145" s="28" t="e">
        <f>HLOOKUP(VLOOKUP($A145,Sheet!$A$7:$DG$148,'TN01-04'!BZ$11,0),$H$1:$T$2,2,1)</f>
        <v>#N/A</v>
      </c>
      <c r="CA145" s="28" t="e">
        <f>HLOOKUP(VLOOKUP($A145,Sheet!$A$7:$DG$148,'TN01-04'!CA$11,0),$H$1:$T$2,2,1)</f>
        <v>#N/A</v>
      </c>
      <c r="CB145" s="28" t="e">
        <f>HLOOKUP(VLOOKUP($A145,Sheet!$A$7:$DG$148,'TN01-04'!CB$11,0),$H$1:$T$2,2,1)</f>
        <v>#N/A</v>
      </c>
      <c r="CC145" s="28" t="e">
        <f>HLOOKUP(VLOOKUP($A145,Sheet!$A$7:$DG$148,'TN01-04'!CC$11,0),$H$1:$T$2,2,1)</f>
        <v>#N/A</v>
      </c>
      <c r="CD145" s="28" t="e">
        <f>HLOOKUP(VLOOKUP($A145,Sheet!$A$7:$DG$148,'TN01-04'!CD$11,0),$H$1:$T$2,2,1)</f>
        <v>#N/A</v>
      </c>
      <c r="CE145" s="28" t="e">
        <f>HLOOKUP(VLOOKUP($A145,Sheet!$A$7:$DG$148,'TN01-04'!CE$11,0),$H$1:$T$2,2,1)</f>
        <v>#N/A</v>
      </c>
      <c r="CF145" s="28" t="e">
        <f>HLOOKUP(VLOOKUP($A145,Sheet!$A$7:$DG$148,'TN01-04'!CF$11,0),$H$1:$T$2,2,1)</f>
        <v>#N/A</v>
      </c>
      <c r="CG145" s="28" t="e">
        <f>HLOOKUP(VLOOKUP($A145,Sheet!$A$7:$DG$148,'TN01-04'!CG$11,0),$H$1:$T$2,2,1)</f>
        <v>#N/A</v>
      </c>
      <c r="CH145" s="28" t="e">
        <f>HLOOKUP(VLOOKUP($A145,Sheet!$A$7:$DG$148,'TN01-04'!CH$11,0),$H$1:$T$2,2,1)</f>
        <v>#N/A</v>
      </c>
      <c r="CI145" s="28" t="e">
        <f>HLOOKUP(VLOOKUP($A145,Sheet!$A$7:$DG$148,'TN01-04'!CI$11,0),$H$1:$T$2,2,1)</f>
        <v>#N/A</v>
      </c>
      <c r="CJ145" s="28" t="e">
        <f>HLOOKUP(VLOOKUP($A145,Sheet!$A$7:$DG$148,'TN01-04'!CJ$11,0),$H$1:$T$2,2,1)</f>
        <v>#N/A</v>
      </c>
      <c r="CK145" s="28" t="e">
        <f>HLOOKUP(VLOOKUP($A145,Sheet!$A$7:$DG$148,'TN01-04'!CK$11,0),$H$1:$T$2,2,1)</f>
        <v>#N/A</v>
      </c>
      <c r="CL145" s="28" t="e">
        <f>HLOOKUP(VLOOKUP($A145,Sheet!$A$7:$DG$148,'TN01-04'!CL$11,0),$H$1:$T$2,2,1)</f>
        <v>#N/A</v>
      </c>
      <c r="CM145" s="28" t="e">
        <f>HLOOKUP(VLOOKUP($A145,Sheet!$A$7:$DG$148,'TN01-04'!CM$11,0),$H$1:$T$2,2,1)</f>
        <v>#N/A</v>
      </c>
      <c r="CN145" s="28" t="e">
        <f>HLOOKUP(VLOOKUP($A145,Sheet!$A$7:$DG$148,'TN01-04'!CN$11,0),$H$1:$T$2,2,1)</f>
        <v>#N/A</v>
      </c>
      <c r="CO145" s="28" t="e">
        <f>HLOOKUP(VLOOKUP($A145,Sheet!$A$7:$DG$148,'TN01-04'!CO$11,0),$H$1:$T$2,2,1)</f>
        <v>#N/A</v>
      </c>
      <c r="CP145" s="28" t="e">
        <f>HLOOKUP(VLOOKUP($A145,Sheet!$A$7:$DG$148,'TN01-04'!CP$11,0),$H$1:$T$2,2,1)</f>
        <v>#N/A</v>
      </c>
      <c r="CQ145" s="28" t="e">
        <f>HLOOKUP(VLOOKUP($A145,Sheet!$A$7:$DG$148,'TN01-04'!CQ$11,0),$H$1:$T$2,2,1)</f>
        <v>#N/A</v>
      </c>
      <c r="CR145" s="28" t="e">
        <f>HLOOKUP(VLOOKUP($A145,Sheet!$A$7:$DG$148,'TN01-04'!CR$11,0),$H$1:$T$2,2,1)</f>
        <v>#N/A</v>
      </c>
      <c r="CS145" s="33" t="e">
        <f>IF(VLOOKUP($A145,Sheet!$A$7:$DG$148,'TN01-04'!CS$11,0)="","",VLOOKUP($A145,Sheet!$A$7:$DG$148,'TN01-04'!CS$11,0))</f>
        <v>#N/A</v>
      </c>
      <c r="CT145" s="36" t="e">
        <f>IF(VLOOKUP($A145,Sheet!$A$7:$DG$148,'TN01-04'!CT$11,0)="","",VLOOKUP($A145,Sheet!$A$7:$DG$148,'TN01-04'!CT$11,0))</f>
        <v>#N/A</v>
      </c>
      <c r="CU145" s="38" t="e">
        <f t="shared" si="20"/>
        <v>#N/A</v>
      </c>
      <c r="CV145" s="38" t="e">
        <f t="shared" si="20"/>
        <v>#N/A</v>
      </c>
      <c r="CW145" s="38">
        <f t="shared" si="21"/>
        <v>0</v>
      </c>
      <c r="CX145" s="38" t="e">
        <f t="shared" si="22"/>
        <v>#N/A</v>
      </c>
      <c r="CY145" s="38" t="e">
        <f t="shared" si="23"/>
        <v>#N/A</v>
      </c>
      <c r="CZ145" s="38"/>
      <c r="DA145" s="28" t="e">
        <f>HLOOKUP(VLOOKUP($A145,Sheet!$A$7:$DG$148,'TN01-04'!DA$11,0),$H$1:$T$2,2,1)</f>
        <v>#N/A</v>
      </c>
      <c r="DB145" s="28" t="e">
        <f>HLOOKUP(VLOOKUP($A145,Sheet!$A$7:$DG$148,'TN01-04'!DB$11,0),$H$1:$T$2,2,1)</f>
        <v>#N/A</v>
      </c>
      <c r="DC145" s="28" t="e">
        <f>HLOOKUP(VLOOKUP($A145,Sheet!$A$7:$DG$148,'TN01-04'!DC$11,0),$H$1:$T$2,2,1)</f>
        <v>#N/A</v>
      </c>
      <c r="DD145" s="28" t="e">
        <f>HLOOKUP(VLOOKUP($A145,Sheet!$A$7:$DG$148,'TN01-04'!DD$11,0),$H$1:$T$2,2,1)</f>
        <v>#N/A</v>
      </c>
      <c r="DE145" s="38"/>
      <c r="DF145" s="38" t="e">
        <f t="shared" si="24"/>
        <v>#N/A</v>
      </c>
      <c r="DG145" s="38"/>
      <c r="DH145" s="33" t="e">
        <f>IF(VLOOKUP($A145,Sheet!$A$7:$DG$148,'TN01-04'!DH$11,0)="","",VLOOKUP($A145,Sheet!$A$7:$DG$148,'TN01-04'!DH$11,0))</f>
        <v>#N/A</v>
      </c>
      <c r="DI145" s="36" t="e">
        <f>IF(VLOOKUP($A145,Sheet!$A$7:$DG$148,'TN01-04'!DI$11,0)="","",VLOOKUP($A145,Sheet!$A$7:$DG$148,'TN01-04'!DI$11,0))</f>
        <v>#N/A</v>
      </c>
      <c r="DJ145" s="38" t="e">
        <f t="shared" si="25"/>
        <v>#N/A</v>
      </c>
      <c r="DK145" s="38" t="e">
        <f t="shared" si="26"/>
        <v>#N/A</v>
      </c>
      <c r="DL145" s="38" t="e">
        <f t="shared" si="27"/>
        <v>#N/A</v>
      </c>
      <c r="DM145" s="38"/>
      <c r="DN145" s="33" t="e">
        <f>IF(VLOOKUP($A145,Sheet!$A$7:$DG$148,'TN01-04'!DN$11,0)="","",VLOOKUP($A145,Sheet!$A$7:$DG$148,'TN01-04'!DN$11,0))</f>
        <v>#N/A</v>
      </c>
      <c r="DO145" s="36" t="e">
        <f>IF(VLOOKUP($A145,Sheet!$A$7:$DG$148,'TN01-04'!DO$11,0)="","",VLOOKUP($A145,Sheet!$A$7:$DG$148,'TN01-04'!DO$11,0))</f>
        <v>#N/A</v>
      </c>
      <c r="DP145" s="28" t="e">
        <f>IF(VLOOKUP($A145,Sheet!$A$7:$DG$148,'TN01-04'!DP$11,0)="","",VLOOKUP($A145,Sheet!$A$7:$DG$148,'TN01-04'!DP$11,0))</f>
        <v>#N/A</v>
      </c>
      <c r="DQ145" s="28" t="e">
        <f>IF(VLOOKUP($A145,Sheet!$A$7:$DG$148,'TN01-04'!DQ$11,0)="","",VLOOKUP($A145,Sheet!$A$7:$DG$148,'TN01-04'!DQ$11,0))</f>
        <v>#N/A</v>
      </c>
      <c r="DR145" s="28" t="e">
        <f>IF(VLOOKUP($A145,Sheet!$A$7:$DG$148,'TN01-04'!DR$11,0)="","",VLOOKUP($A145,Sheet!$A$7:$DG$148,'TN01-04'!DR$11,0))</f>
        <v>#N/A</v>
      </c>
      <c r="DS145" s="28" t="e">
        <f>IF(VLOOKUP($A145,Sheet!$A$7:$DG$148,'TN01-04'!DS$11,0)="","",VLOOKUP($A145,Sheet!$A$7:$DG$148,'TN01-04'!DS$11,0))</f>
        <v>#N/A</v>
      </c>
      <c r="DT145" s="28" t="e">
        <f>IF(VLOOKUP($A145,Sheet!$A$7:$DG$148,'TN01-04'!DT$11,0)="","",VLOOKUP($A145,Sheet!$A$7:$DG$148,'TN01-04'!DT$11,0))</f>
        <v>#N/A</v>
      </c>
      <c r="DU145" s="42" t="e">
        <f t="shared" si="28"/>
        <v>#N/A</v>
      </c>
    </row>
    <row r="146" spans="1:125" ht="15.95" customHeight="1" x14ac:dyDescent="0.2">
      <c r="A146" s="25">
        <v>2220727418</v>
      </c>
      <c r="B146" s="26" t="s">
        <v>12</v>
      </c>
      <c r="C146" s="26" t="s">
        <v>89</v>
      </c>
      <c r="D146" s="26" t="s">
        <v>191</v>
      </c>
      <c r="E146" s="27">
        <v>35936</v>
      </c>
      <c r="F146" s="26" t="s">
        <v>209</v>
      </c>
      <c r="G146" s="26" t="s">
        <v>212</v>
      </c>
      <c r="H146" s="28">
        <f>HLOOKUP(VLOOKUP($A146,Sheet!$A$7:$DG$148,'TN01-04'!H$11,0),$H$1:$T$2,2,1)</f>
        <v>4</v>
      </c>
      <c r="I146" s="28">
        <f>HLOOKUP(VLOOKUP($A146,Sheet!$A$7:$DG$148,'TN01-04'!I$11,0),$H$1:$T$2,2,1)</f>
        <v>4</v>
      </c>
      <c r="J146" s="28">
        <f>HLOOKUP(VLOOKUP($A146,Sheet!$A$7:$DG$148,'TN01-04'!J$11,0),$H$1:$T$2,2,1)</f>
        <v>3.65</v>
      </c>
      <c r="K146" s="28">
        <f>HLOOKUP(VLOOKUP($A146,Sheet!$A$7:$DG$148,'TN01-04'!K$11,0),$H$1:$T$2,2,1)</f>
        <v>4</v>
      </c>
      <c r="L146" s="28">
        <f>HLOOKUP(VLOOKUP($A146,Sheet!$A$7:$DG$148,'TN01-04'!L$11,0),$H$1:$T$2,2,1)</f>
        <v>4</v>
      </c>
      <c r="M146" s="28">
        <f>HLOOKUP(VLOOKUP($A146,Sheet!$A$7:$DG$148,'TN01-04'!M$11,0),$H$1:$T$2,2,1)</f>
        <v>3.65</v>
      </c>
      <c r="N146" s="28">
        <f>HLOOKUP(VLOOKUP($A146,Sheet!$A$7:$DG$148,'TN01-04'!N$11,0),$H$1:$T$2,2,1)</f>
        <v>3.65</v>
      </c>
      <c r="O146" s="28">
        <f>HLOOKUP(VLOOKUP($A146,Sheet!$A$7:$DG$148,'TN01-04'!O$11,0),$H$1:$T$2,2,1)</f>
        <v>0</v>
      </c>
      <c r="P146" s="28">
        <f>HLOOKUP(VLOOKUP($A146,Sheet!$A$7:$DG$148,'TN01-04'!P$11,0),$H$1:$T$2,2,1)</f>
        <v>4</v>
      </c>
      <c r="Q146" s="28">
        <f>HLOOKUP(VLOOKUP($A146,Sheet!$A$7:$DG$148,'TN01-04'!Q$11,0),$H$1:$T$2,2,1)</f>
        <v>0</v>
      </c>
      <c r="R146" s="28">
        <f>HLOOKUP(VLOOKUP($A146,Sheet!$A$7:$DG$148,'TN01-04'!R$11,0),$H$1:$T$2,2,1)</f>
        <v>0</v>
      </c>
      <c r="S146" s="28">
        <f>HLOOKUP(VLOOKUP($A146,Sheet!$A$7:$DG$148,'TN01-04'!S$11,0),$H$1:$T$2,2,1)</f>
        <v>0</v>
      </c>
      <c r="T146" s="28">
        <f>HLOOKUP(VLOOKUP($A146,Sheet!$A$7:$DG$148,'TN01-04'!T$11,0),$H$1:$T$2,2,1)</f>
        <v>0</v>
      </c>
      <c r="U146" s="28">
        <f>HLOOKUP(VLOOKUP($A146,Sheet!$A$7:$DG$148,'TN01-04'!U$11,0),$H$1:$T$2,2,1)</f>
        <v>3.65</v>
      </c>
      <c r="V146" s="28">
        <f>HLOOKUP(VLOOKUP($A146,Sheet!$A$7:$DG$148,'TN01-04'!V$11,0),$H$1:$T$2,2,1)</f>
        <v>3.33</v>
      </c>
      <c r="W146" s="28">
        <f>HLOOKUP(VLOOKUP($A146,Sheet!$A$7:$DG$148,'TN01-04'!W$11,0),$H$1:$T$2,2,1)</f>
        <v>3.65</v>
      </c>
      <c r="X146" s="28">
        <f>HLOOKUP(VLOOKUP($A146,Sheet!$A$7:$DG$148,'TN01-04'!X$11,0),$H$1:$T$2,2,1)</f>
        <v>4</v>
      </c>
      <c r="Y146" s="28">
        <f>HLOOKUP(VLOOKUP($A146,Sheet!$A$7:$DG$148,'TN01-04'!Y$11,0),$H$1:$T$2,2,1)</f>
        <v>3.65</v>
      </c>
      <c r="Z146" s="28">
        <f>HLOOKUP(VLOOKUP($A146,Sheet!$A$7:$DG$148,'TN01-04'!Z$11,0),$H$1:$T$2,2,1)</f>
        <v>3.65</v>
      </c>
      <c r="AA146" s="28">
        <f>HLOOKUP(VLOOKUP($A146,Sheet!$A$7:$DG$148,'TN01-04'!AA$11,0),$H$1:$T$2,2,1)</f>
        <v>3.65</v>
      </c>
      <c r="AB146" s="28">
        <f>HLOOKUP(VLOOKUP($A146,Sheet!$A$7:$DG$148,'TN01-04'!AB$11,0),$H$1:$T$2,2,1)</f>
        <v>2.33</v>
      </c>
      <c r="AC146" s="28">
        <f>HLOOKUP(VLOOKUP($A146,Sheet!$A$7:$DG$148,'TN01-04'!AC$11,0),$H$1:$T$2,2,1)</f>
        <v>3.33</v>
      </c>
      <c r="AD146" s="28">
        <f>HLOOKUP(VLOOKUP($A146,Sheet!$A$7:$DG$148,'TN01-04'!AD$11,0),$H$1:$T$2,2,1)</f>
        <v>3</v>
      </c>
      <c r="AE146" s="28">
        <f>HLOOKUP(VLOOKUP($A146,Sheet!$A$7:$DG$148,'TN01-04'!AE$11,0),$H$1:$T$2,2,1)</f>
        <v>3.65</v>
      </c>
      <c r="AF146" s="28">
        <f>HLOOKUP(VLOOKUP($A146,Sheet!$A$7:$DG$148,'TN01-04'!AF$11,0),$H$1:$T$2,2,1)</f>
        <v>3</v>
      </c>
      <c r="AG146" s="28">
        <f>HLOOKUP(VLOOKUP($A146,Sheet!$A$7:$DG$148,'TN01-04'!AG$11,0),$H$1:$T$2,2,1)</f>
        <v>3</v>
      </c>
      <c r="AH146" s="28">
        <f>HLOOKUP(VLOOKUP($A146,Sheet!$A$7:$DG$148,'TN01-04'!AH$11,0),$H$1:$T$2,2,1)</f>
        <v>3.33</v>
      </c>
      <c r="AI146" s="28">
        <f>HLOOKUP(VLOOKUP($A146,Sheet!$A$7:$DG$148,'TN01-04'!AI$11,0),$H$1:$T$2,2,1)</f>
        <v>3.33</v>
      </c>
      <c r="AJ146" s="28">
        <f>HLOOKUP(VLOOKUP($A146,Sheet!$A$7:$DG$148,'TN01-04'!AJ$11,0),$H$1:$T$2,2,1)</f>
        <v>3.33</v>
      </c>
      <c r="AK146" s="33">
        <f>IF(VLOOKUP($A146,Sheet!$A$7:$DG$148,'TN01-04'!AK$11,0)="","",VLOOKUP($A146,Sheet!$A$7:$DG$148,'TN01-04'!AK$11,0))</f>
        <v>51</v>
      </c>
      <c r="AL146" s="36">
        <f>IF(VLOOKUP($A146,Sheet!$A$7:$DG$148,'TN01-04'!AL$11,0)="","",VLOOKUP($A146,Sheet!$A$7:$DG$148,'TN01-04'!AL$11,0))</f>
        <v>0</v>
      </c>
      <c r="AM146" s="28">
        <f>HLOOKUP(VLOOKUP($A146,Sheet!$A$7:$DG$148,'TN01-04'!AM$11,0),$H$1:$T$2,2,1)</f>
        <v>2</v>
      </c>
      <c r="AN146" s="28">
        <f>HLOOKUP(VLOOKUP($A146,Sheet!$A$7:$DG$148,'TN01-04'!AN$11,0),$H$1:$T$2,2,1)</f>
        <v>2.33</v>
      </c>
      <c r="AO146" s="28">
        <f>HLOOKUP(VLOOKUP($A146,Sheet!$A$7:$DG$148,'TN01-04'!AO$11,0),$H$1:$T$2,2,1)</f>
        <v>0</v>
      </c>
      <c r="AP146" s="28">
        <f>HLOOKUP(VLOOKUP($A146,Sheet!$A$7:$DG$148,'TN01-04'!AP$11,0),$H$1:$T$2,2,1)</f>
        <v>0</v>
      </c>
      <c r="AQ146" s="28">
        <f>HLOOKUP(VLOOKUP($A146,Sheet!$A$7:$DG$148,'TN01-04'!AQ$11,0),$H$1:$T$2,2,1)</f>
        <v>0</v>
      </c>
      <c r="AR146" s="28">
        <f>HLOOKUP(VLOOKUP($A146,Sheet!$A$7:$DG$148,'TN01-04'!AR$11,0),$H$1:$T$2,2,1)</f>
        <v>0</v>
      </c>
      <c r="AS146" s="28">
        <f>HLOOKUP(VLOOKUP($A146,Sheet!$A$7:$DG$148,'TN01-04'!AS$11,0),$H$1:$T$2,2,1)</f>
        <v>0</v>
      </c>
      <c r="AT146" s="28">
        <f>HLOOKUP(VLOOKUP($A146,Sheet!$A$7:$DG$148,'TN01-04'!AT$11,0),$H$1:$T$2,2,1)</f>
        <v>3.65</v>
      </c>
      <c r="AU146" s="28">
        <f>HLOOKUP(VLOOKUP($A146,Sheet!$A$7:$DG$148,'TN01-04'!AU$11,0),$H$1:$T$2,2,1)</f>
        <v>0</v>
      </c>
      <c r="AV146" s="28">
        <f>HLOOKUP(VLOOKUP($A146,Sheet!$A$7:$DG$148,'TN01-04'!AV$11,0),$H$1:$T$2,2,1)</f>
        <v>0</v>
      </c>
      <c r="AW146" s="28">
        <f>HLOOKUP(VLOOKUP($A146,Sheet!$A$7:$DG$148,'TN01-04'!AW$11,0),$H$1:$T$2,2,1)</f>
        <v>0</v>
      </c>
      <c r="AX146" s="28">
        <f>HLOOKUP(VLOOKUP($A146,Sheet!$A$7:$DG$148,'TN01-04'!AX$11,0),$H$1:$T$2,2,1)</f>
        <v>0</v>
      </c>
      <c r="AY146" s="28">
        <f>HLOOKUP(VLOOKUP($A146,Sheet!$A$7:$DG$148,'TN01-04'!AY$11,0),$H$1:$T$2,2,1)</f>
        <v>0</v>
      </c>
      <c r="AZ146" s="28">
        <f>HLOOKUP(VLOOKUP($A146,Sheet!$A$7:$DG$148,'TN01-04'!AZ$11,0),$H$1:$T$2,2,1)</f>
        <v>3</v>
      </c>
      <c r="BA146" s="28">
        <f>HLOOKUP(VLOOKUP($A146,Sheet!$A$7:$DG$148,'TN01-04'!BA$11,0),$H$1:$T$2,2,1)</f>
        <v>3</v>
      </c>
      <c r="BB146" s="33">
        <f>IF(VLOOKUP($A146,Sheet!$A$7:$DG$148,'TN01-04'!BB$11,0)="","",VLOOKUP($A146,Sheet!$A$7:$DG$148,'TN01-04'!BB$11,0))</f>
        <v>5</v>
      </c>
      <c r="BC146" s="36">
        <f>IF(VLOOKUP($A146,Sheet!$A$7:$DG$148,'TN01-04'!BC$11,0)="","",VLOOKUP($A146,Sheet!$A$7:$DG$148,'TN01-04'!BC$11,0))</f>
        <v>0</v>
      </c>
      <c r="BD146" s="28">
        <f>HLOOKUP(VLOOKUP($A146,Sheet!$A$7:$DG$148,'TN01-04'!BD$11,0),$H$1:$T$2,2,1)</f>
        <v>3</v>
      </c>
      <c r="BE146" s="28">
        <f>HLOOKUP(VLOOKUP($A146,Sheet!$A$7:$DG$148,'TN01-04'!BE$11,0),$H$1:$T$2,2,1)</f>
        <v>3.33</v>
      </c>
      <c r="BF146" s="28">
        <f>HLOOKUP(VLOOKUP($A146,Sheet!$A$7:$DG$148,'TN01-04'!BF$11,0),$H$1:$T$2,2,1)</f>
        <v>2.33</v>
      </c>
      <c r="BG146" s="28">
        <f>HLOOKUP(VLOOKUP($A146,Sheet!$A$7:$DG$148,'TN01-04'!BG$11,0),$H$1:$T$2,2,1)</f>
        <v>4</v>
      </c>
      <c r="BH146" s="28">
        <f>HLOOKUP(VLOOKUP($A146,Sheet!$A$7:$DG$148,'TN01-04'!BH$11,0),$H$1:$T$2,2,1)</f>
        <v>3.65</v>
      </c>
      <c r="BI146" s="28">
        <f>HLOOKUP(VLOOKUP($A146,Sheet!$A$7:$DG$148,'TN01-04'!BI$11,0),$H$1:$T$2,2,1)</f>
        <v>2.65</v>
      </c>
      <c r="BJ146" s="28">
        <f>HLOOKUP(VLOOKUP($A146,Sheet!$A$7:$DG$148,'TN01-04'!BJ$11,0),$H$1:$T$2,2,1)</f>
        <v>3.65</v>
      </c>
      <c r="BK146" s="28">
        <f>HLOOKUP(VLOOKUP($A146,Sheet!$A$7:$DG$148,'TN01-04'!BK$11,0),$H$1:$T$2,2,1)</f>
        <v>2.65</v>
      </c>
      <c r="BL146" s="28">
        <f>HLOOKUP(VLOOKUP($A146,Sheet!$A$7:$DG$148,'TN01-04'!BL$11,0),$H$1:$T$2,2,1)</f>
        <v>2.65</v>
      </c>
      <c r="BM146" s="28">
        <f>HLOOKUP(VLOOKUP($A146,Sheet!$A$7:$DG$148,'TN01-04'!BM$11,0),$H$1:$T$2,2,1)</f>
        <v>4</v>
      </c>
      <c r="BN146" s="28">
        <f>HLOOKUP(VLOOKUP($A146,Sheet!$A$7:$DG$148,'TN01-04'!BN$11,0),$H$1:$T$2,2,1)</f>
        <v>3</v>
      </c>
      <c r="BO146" s="28">
        <f>HLOOKUP(VLOOKUP($A146,Sheet!$A$7:$DG$148,'TN01-04'!BO$11,0),$H$1:$T$2,2,1)</f>
        <v>2.33</v>
      </c>
      <c r="BP146" s="28">
        <f>HLOOKUP(VLOOKUP($A146,Sheet!$A$7:$DG$148,'TN01-04'!BP$11,0),$H$1:$T$2,2,1)</f>
        <v>3.65</v>
      </c>
      <c r="BQ146" s="28">
        <f>HLOOKUP(VLOOKUP($A146,Sheet!$A$7:$DG$148,'TN01-04'!BQ$11,0),$H$1:$T$2,2,1)</f>
        <v>0</v>
      </c>
      <c r="BR146" s="28">
        <f>HLOOKUP(VLOOKUP($A146,Sheet!$A$7:$DG$148,'TN01-04'!BR$11,0),$H$1:$T$2,2,1)</f>
        <v>4</v>
      </c>
      <c r="BS146" s="28">
        <f>HLOOKUP(VLOOKUP($A146,Sheet!$A$7:$DG$148,'TN01-04'!BS$11,0),$H$1:$T$2,2,1)</f>
        <v>3</v>
      </c>
      <c r="BT146" s="28">
        <f>HLOOKUP(VLOOKUP($A146,Sheet!$A$7:$DG$148,'TN01-04'!BT$11,0),$H$1:$T$2,2,1)</f>
        <v>3.33</v>
      </c>
      <c r="BU146" s="28">
        <f>HLOOKUP(VLOOKUP($A146,Sheet!$A$7:$DG$148,'TN01-04'!BU$11,0),$H$1:$T$2,2,1)</f>
        <v>2</v>
      </c>
      <c r="BV146" s="28">
        <f>HLOOKUP(VLOOKUP($A146,Sheet!$A$7:$DG$148,'TN01-04'!BV$11,0),$H$1:$T$2,2,1)</f>
        <v>3.65</v>
      </c>
      <c r="BW146" s="28">
        <f>HLOOKUP(VLOOKUP($A146,Sheet!$A$7:$DG$148,'TN01-04'!BW$11,0),$H$1:$T$2,2,1)</f>
        <v>3.65</v>
      </c>
      <c r="BX146" s="33">
        <f>IF(VLOOKUP($A146,Sheet!$A$7:$DG$148,'TN01-04'!BX$11,0)="","",VLOOKUP($A146,Sheet!$A$7:$DG$148,'TN01-04'!BX$11,0))</f>
        <v>50</v>
      </c>
      <c r="BY146" s="36">
        <f>IF(VLOOKUP($A146,Sheet!$A$7:$DG$148,'TN01-04'!BY$11,0)="","",VLOOKUP($A146,Sheet!$A$7:$DG$148,'TN01-04'!BY$11,0))</f>
        <v>0</v>
      </c>
      <c r="BZ146" s="28">
        <f>HLOOKUP(VLOOKUP($A146,Sheet!$A$7:$DG$148,'TN01-04'!BZ$11,0),$H$1:$T$2,2,1)</f>
        <v>4</v>
      </c>
      <c r="CA146" s="28">
        <f>HLOOKUP(VLOOKUP($A146,Sheet!$A$7:$DG$148,'TN01-04'!CA$11,0),$H$1:$T$2,2,1)</f>
        <v>0</v>
      </c>
      <c r="CB146" s="28">
        <f>HLOOKUP(VLOOKUP($A146,Sheet!$A$7:$DG$148,'TN01-04'!CB$11,0),$H$1:$T$2,2,1)</f>
        <v>3.33</v>
      </c>
      <c r="CC146" s="28">
        <f>HLOOKUP(VLOOKUP($A146,Sheet!$A$7:$DG$148,'TN01-04'!CC$11,0),$H$1:$T$2,2,1)</f>
        <v>0</v>
      </c>
      <c r="CD146" s="28">
        <f>HLOOKUP(VLOOKUP($A146,Sheet!$A$7:$DG$148,'TN01-04'!CD$11,0),$H$1:$T$2,2,1)</f>
        <v>2.65</v>
      </c>
      <c r="CE146" s="28">
        <f>HLOOKUP(VLOOKUP($A146,Sheet!$A$7:$DG$148,'TN01-04'!CE$11,0),$H$1:$T$2,2,1)</f>
        <v>3</v>
      </c>
      <c r="CF146" s="28">
        <f>HLOOKUP(VLOOKUP($A146,Sheet!$A$7:$DG$148,'TN01-04'!CF$11,0),$H$1:$T$2,2,1)</f>
        <v>3</v>
      </c>
      <c r="CG146" s="28">
        <f>HLOOKUP(VLOOKUP($A146,Sheet!$A$7:$DG$148,'TN01-04'!CG$11,0),$H$1:$T$2,2,1)</f>
        <v>3.65</v>
      </c>
      <c r="CH146" s="28">
        <f>HLOOKUP(VLOOKUP($A146,Sheet!$A$7:$DG$148,'TN01-04'!CH$11,0),$H$1:$T$2,2,1)</f>
        <v>0</v>
      </c>
      <c r="CI146" s="28">
        <f>HLOOKUP(VLOOKUP($A146,Sheet!$A$7:$DG$148,'TN01-04'!CI$11,0),$H$1:$T$2,2,1)</f>
        <v>0</v>
      </c>
      <c r="CJ146" s="28">
        <f>HLOOKUP(VLOOKUP($A146,Sheet!$A$7:$DG$148,'TN01-04'!CJ$11,0),$H$1:$T$2,2,1)</f>
        <v>0</v>
      </c>
      <c r="CK146" s="28">
        <f>HLOOKUP(VLOOKUP($A146,Sheet!$A$7:$DG$148,'TN01-04'!CK$11,0),$H$1:$T$2,2,1)</f>
        <v>3.33</v>
      </c>
      <c r="CL146" s="28">
        <f>HLOOKUP(VLOOKUP($A146,Sheet!$A$7:$DG$148,'TN01-04'!CL$11,0),$H$1:$T$2,2,1)</f>
        <v>0</v>
      </c>
      <c r="CM146" s="28">
        <f>HLOOKUP(VLOOKUP($A146,Sheet!$A$7:$DG$148,'TN01-04'!CM$11,0),$H$1:$T$2,2,1)</f>
        <v>0</v>
      </c>
      <c r="CN146" s="28">
        <f>HLOOKUP(VLOOKUP($A146,Sheet!$A$7:$DG$148,'TN01-04'!CN$11,0),$H$1:$T$2,2,1)</f>
        <v>3</v>
      </c>
      <c r="CO146" s="28">
        <f>HLOOKUP(VLOOKUP($A146,Sheet!$A$7:$DG$148,'TN01-04'!CO$11,0),$H$1:$T$2,2,1)</f>
        <v>3.33</v>
      </c>
      <c r="CP146" s="28">
        <f>HLOOKUP(VLOOKUP($A146,Sheet!$A$7:$DG$148,'TN01-04'!CP$11,0),$H$1:$T$2,2,1)</f>
        <v>3.65</v>
      </c>
      <c r="CQ146" s="28">
        <f>HLOOKUP(VLOOKUP($A146,Sheet!$A$7:$DG$148,'TN01-04'!CQ$11,0),$H$1:$T$2,2,1)</f>
        <v>3.65</v>
      </c>
      <c r="CR146" s="28">
        <f>HLOOKUP(VLOOKUP($A146,Sheet!$A$7:$DG$148,'TN01-04'!CR$11,0),$H$1:$T$2,2,1)</f>
        <v>4</v>
      </c>
      <c r="CS146" s="33">
        <f>IF(VLOOKUP($A146,Sheet!$A$7:$DG$148,'TN01-04'!CS$11,0)="","",VLOOKUP($A146,Sheet!$A$7:$DG$148,'TN01-04'!CS$11,0))</f>
        <v>27</v>
      </c>
      <c r="CT146" s="36">
        <f>IF(VLOOKUP($A146,Sheet!$A$7:$DG$148,'TN01-04'!CT$11,0)="","",VLOOKUP($A146,Sheet!$A$7:$DG$148,'TN01-04'!CT$11,0))</f>
        <v>0</v>
      </c>
      <c r="CU146" s="38">
        <f t="shared" si="20"/>
        <v>128</v>
      </c>
      <c r="CV146" s="38">
        <f t="shared" si="20"/>
        <v>0</v>
      </c>
      <c r="CW146" s="38">
        <f t="shared" si="21"/>
        <v>0</v>
      </c>
      <c r="CX146" s="38">
        <f t="shared" si="22"/>
        <v>128</v>
      </c>
      <c r="CY146" s="38">
        <f t="shared" si="23"/>
        <v>3.36</v>
      </c>
      <c r="CZ146" s="38"/>
      <c r="DA146" s="28">
        <f>HLOOKUP(VLOOKUP($A146,Sheet!$A$7:$DG$148,'TN01-04'!DA$11,0),$H$1:$T$2,2,1)</f>
        <v>0</v>
      </c>
      <c r="DB146" s="28">
        <f>HLOOKUP(VLOOKUP($A146,Sheet!$A$7:$DG$148,'TN01-04'!DB$11,0),$H$1:$T$2,2,1)</f>
        <v>0</v>
      </c>
      <c r="DC146" s="28">
        <f>HLOOKUP(VLOOKUP($A146,Sheet!$A$7:$DG$148,'TN01-04'!DC$11,0),$H$1:$T$2,2,1)</f>
        <v>0</v>
      </c>
      <c r="DD146" s="28">
        <f>HLOOKUP(VLOOKUP($A146,Sheet!$A$7:$DG$148,'TN01-04'!DD$11,0),$H$1:$T$2,2,1)</f>
        <v>3.33</v>
      </c>
      <c r="DE146" s="38"/>
      <c r="DF146" s="38">
        <f t="shared" si="24"/>
        <v>3.33</v>
      </c>
      <c r="DG146" s="38"/>
      <c r="DH146" s="33">
        <f>IF(VLOOKUP($A146,Sheet!$A$7:$DG$148,'TN01-04'!DH$11,0)="","",VLOOKUP($A146,Sheet!$A$7:$DG$148,'TN01-04'!DH$11,0))</f>
        <v>5</v>
      </c>
      <c r="DI146" s="36">
        <f>IF(VLOOKUP($A146,Sheet!$A$7:$DG$148,'TN01-04'!DI$11,0)="","",VLOOKUP($A146,Sheet!$A$7:$DG$148,'TN01-04'!DI$11,0))</f>
        <v>0</v>
      </c>
      <c r="DJ146" s="38">
        <f t="shared" si="25"/>
        <v>133</v>
      </c>
      <c r="DK146" s="38">
        <f t="shared" si="26"/>
        <v>0</v>
      </c>
      <c r="DL146" s="38">
        <f t="shared" si="27"/>
        <v>3.36</v>
      </c>
      <c r="DM146" s="38"/>
      <c r="DN146" s="33">
        <f>IF(VLOOKUP($A146,Sheet!$A$7:$DG$148,'TN01-04'!DN$11,0)="","",VLOOKUP($A146,Sheet!$A$7:$DG$148,'TN01-04'!DN$11,0))</f>
        <v>138</v>
      </c>
      <c r="DO146" s="36">
        <f>IF(VLOOKUP($A146,Sheet!$A$7:$DG$148,'TN01-04'!DO$11,0)="","",VLOOKUP($A146,Sheet!$A$7:$DG$148,'TN01-04'!DO$11,0))</f>
        <v>0</v>
      </c>
      <c r="DP146" s="28">
        <f>IF(VLOOKUP($A146,Sheet!$A$7:$DG$148,'TN01-04'!DP$11,0)="","",VLOOKUP($A146,Sheet!$A$7:$DG$148,'TN01-04'!DP$11,0))</f>
        <v>137</v>
      </c>
      <c r="DQ146" s="28">
        <f>IF(VLOOKUP($A146,Sheet!$A$7:$DG$148,'TN01-04'!DQ$11,0)="","",VLOOKUP($A146,Sheet!$A$7:$DG$148,'TN01-04'!DQ$11,0))</f>
        <v>138</v>
      </c>
      <c r="DR146" s="28">
        <f>IF(VLOOKUP($A146,Sheet!$A$7:$DG$148,'TN01-04'!DR$11,0)="","",VLOOKUP($A146,Sheet!$A$7:$DG$148,'TN01-04'!DR$11,0))</f>
        <v>7.86</v>
      </c>
      <c r="DS146" s="28">
        <f>IF(VLOOKUP($A146,Sheet!$A$7:$DG$148,'TN01-04'!DS$11,0)="","",VLOOKUP($A146,Sheet!$A$7:$DG$148,'TN01-04'!DS$11,0))</f>
        <v>3.36</v>
      </c>
      <c r="DT146" s="28" t="str">
        <f>IF(VLOOKUP($A146,Sheet!$A$7:$DG$148,'TN01-04'!DT$11,0)="","",VLOOKUP($A146,Sheet!$A$7:$DG$148,'TN01-04'!DT$11,0))</f>
        <v/>
      </c>
      <c r="DU146" s="42">
        <f t="shared" si="28"/>
        <v>0</v>
      </c>
    </row>
    <row r="147" spans="1:125" ht="15.95" customHeight="1" x14ac:dyDescent="0.2">
      <c r="A147" s="25">
        <v>2221729505</v>
      </c>
      <c r="B147" s="26" t="s">
        <v>6</v>
      </c>
      <c r="C147" s="26" t="s">
        <v>20</v>
      </c>
      <c r="D147" s="26" t="s">
        <v>118</v>
      </c>
      <c r="E147" s="27">
        <v>35796</v>
      </c>
      <c r="F147" s="26" t="s">
        <v>210</v>
      </c>
      <c r="G147" s="26" t="s">
        <v>212</v>
      </c>
      <c r="H147" s="28">
        <f>HLOOKUP(VLOOKUP($A147,Sheet!$A$7:$DG$148,'TN01-04'!H$11,0),$H$1:$T$2,2,1)</f>
        <v>3.65</v>
      </c>
      <c r="I147" s="28">
        <f>HLOOKUP(VLOOKUP($A147,Sheet!$A$7:$DG$148,'TN01-04'!I$11,0),$H$1:$T$2,2,1)</f>
        <v>2.65</v>
      </c>
      <c r="J147" s="28">
        <f>HLOOKUP(VLOOKUP($A147,Sheet!$A$7:$DG$148,'TN01-04'!J$11,0),$H$1:$T$2,2,1)</f>
        <v>3.33</v>
      </c>
      <c r="K147" s="28">
        <f>HLOOKUP(VLOOKUP($A147,Sheet!$A$7:$DG$148,'TN01-04'!K$11,0),$H$1:$T$2,2,1)</f>
        <v>2.65</v>
      </c>
      <c r="L147" s="28">
        <f>HLOOKUP(VLOOKUP($A147,Sheet!$A$7:$DG$148,'TN01-04'!L$11,0),$H$1:$T$2,2,1)</f>
        <v>2.65</v>
      </c>
      <c r="M147" s="28">
        <f>HLOOKUP(VLOOKUP($A147,Sheet!$A$7:$DG$148,'TN01-04'!M$11,0),$H$1:$T$2,2,1)</f>
        <v>1</v>
      </c>
      <c r="N147" s="28">
        <f>HLOOKUP(VLOOKUP($A147,Sheet!$A$7:$DG$148,'TN01-04'!N$11,0),$H$1:$T$2,2,1)</f>
        <v>2</v>
      </c>
      <c r="O147" s="28">
        <f>HLOOKUP(VLOOKUP($A147,Sheet!$A$7:$DG$148,'TN01-04'!O$11,0),$H$1:$T$2,2,1)</f>
        <v>0</v>
      </c>
      <c r="P147" s="28">
        <f>HLOOKUP(VLOOKUP($A147,Sheet!$A$7:$DG$148,'TN01-04'!P$11,0),$H$1:$T$2,2,1)</f>
        <v>3.33</v>
      </c>
      <c r="Q147" s="28">
        <f>HLOOKUP(VLOOKUP($A147,Sheet!$A$7:$DG$148,'TN01-04'!Q$11,0),$H$1:$T$2,2,1)</f>
        <v>0</v>
      </c>
      <c r="R147" s="28">
        <f>HLOOKUP(VLOOKUP($A147,Sheet!$A$7:$DG$148,'TN01-04'!R$11,0),$H$1:$T$2,2,1)</f>
        <v>0</v>
      </c>
      <c r="S147" s="28">
        <f>HLOOKUP(VLOOKUP($A147,Sheet!$A$7:$DG$148,'TN01-04'!S$11,0),$H$1:$T$2,2,1)</f>
        <v>0</v>
      </c>
      <c r="T147" s="28">
        <f>HLOOKUP(VLOOKUP($A147,Sheet!$A$7:$DG$148,'TN01-04'!T$11,0),$H$1:$T$2,2,1)</f>
        <v>0</v>
      </c>
      <c r="U147" s="28">
        <f>HLOOKUP(VLOOKUP($A147,Sheet!$A$7:$DG$148,'TN01-04'!U$11,0),$H$1:$T$2,2,1)</f>
        <v>3.33</v>
      </c>
      <c r="V147" s="28">
        <f>HLOOKUP(VLOOKUP($A147,Sheet!$A$7:$DG$148,'TN01-04'!V$11,0),$H$1:$T$2,2,1)</f>
        <v>2.65</v>
      </c>
      <c r="W147" s="28">
        <f>HLOOKUP(VLOOKUP($A147,Sheet!$A$7:$DG$148,'TN01-04'!W$11,0),$H$1:$T$2,2,1)</f>
        <v>4</v>
      </c>
      <c r="X147" s="28">
        <f>HLOOKUP(VLOOKUP($A147,Sheet!$A$7:$DG$148,'TN01-04'!X$11,0),$H$1:$T$2,2,1)</f>
        <v>3.33</v>
      </c>
      <c r="Y147" s="28">
        <f>HLOOKUP(VLOOKUP($A147,Sheet!$A$7:$DG$148,'TN01-04'!Y$11,0),$H$1:$T$2,2,1)</f>
        <v>2.65</v>
      </c>
      <c r="Z147" s="28">
        <f>HLOOKUP(VLOOKUP($A147,Sheet!$A$7:$DG$148,'TN01-04'!Z$11,0),$H$1:$T$2,2,1)</f>
        <v>3</v>
      </c>
      <c r="AA147" s="28">
        <f>HLOOKUP(VLOOKUP($A147,Sheet!$A$7:$DG$148,'TN01-04'!AA$11,0),$H$1:$T$2,2,1)</f>
        <v>2</v>
      </c>
      <c r="AB147" s="28">
        <f>HLOOKUP(VLOOKUP($A147,Sheet!$A$7:$DG$148,'TN01-04'!AB$11,0),$H$1:$T$2,2,1)</f>
        <v>3</v>
      </c>
      <c r="AC147" s="28">
        <f>HLOOKUP(VLOOKUP($A147,Sheet!$A$7:$DG$148,'TN01-04'!AC$11,0),$H$1:$T$2,2,1)</f>
        <v>1.65</v>
      </c>
      <c r="AD147" s="28">
        <f>HLOOKUP(VLOOKUP($A147,Sheet!$A$7:$DG$148,'TN01-04'!AD$11,0),$H$1:$T$2,2,1)</f>
        <v>2</v>
      </c>
      <c r="AE147" s="28">
        <f>HLOOKUP(VLOOKUP($A147,Sheet!$A$7:$DG$148,'TN01-04'!AE$11,0),$H$1:$T$2,2,1)</f>
        <v>1.65</v>
      </c>
      <c r="AF147" s="28">
        <f>HLOOKUP(VLOOKUP($A147,Sheet!$A$7:$DG$148,'TN01-04'!AF$11,0),$H$1:$T$2,2,1)</f>
        <v>2</v>
      </c>
      <c r="AG147" s="28">
        <f>HLOOKUP(VLOOKUP($A147,Sheet!$A$7:$DG$148,'TN01-04'!AG$11,0),$H$1:$T$2,2,1)</f>
        <v>2</v>
      </c>
      <c r="AH147" s="28">
        <f>HLOOKUP(VLOOKUP($A147,Sheet!$A$7:$DG$148,'TN01-04'!AH$11,0),$H$1:$T$2,2,1)</f>
        <v>2</v>
      </c>
      <c r="AI147" s="28">
        <f>HLOOKUP(VLOOKUP($A147,Sheet!$A$7:$DG$148,'TN01-04'!AI$11,0),$H$1:$T$2,2,1)</f>
        <v>2.65</v>
      </c>
      <c r="AJ147" s="28">
        <f>HLOOKUP(VLOOKUP($A147,Sheet!$A$7:$DG$148,'TN01-04'!AJ$11,0),$H$1:$T$2,2,1)</f>
        <v>2</v>
      </c>
      <c r="AK147" s="33">
        <f>IF(VLOOKUP($A147,Sheet!$A$7:$DG$148,'TN01-04'!AK$11,0)="","",VLOOKUP($A147,Sheet!$A$7:$DG$148,'TN01-04'!AK$11,0))</f>
        <v>51</v>
      </c>
      <c r="AL147" s="36">
        <f>IF(VLOOKUP($A147,Sheet!$A$7:$DG$148,'TN01-04'!AL$11,0)="","",VLOOKUP($A147,Sheet!$A$7:$DG$148,'TN01-04'!AL$11,0))</f>
        <v>0</v>
      </c>
      <c r="AM147" s="28">
        <f>HLOOKUP(VLOOKUP($A147,Sheet!$A$7:$DG$148,'TN01-04'!AM$11,0),$H$1:$T$2,2,1)</f>
        <v>2.65</v>
      </c>
      <c r="AN147" s="28">
        <f>HLOOKUP(VLOOKUP($A147,Sheet!$A$7:$DG$148,'TN01-04'!AN$11,0),$H$1:$T$2,2,1)</f>
        <v>4</v>
      </c>
      <c r="AO147" s="28">
        <f>HLOOKUP(VLOOKUP($A147,Sheet!$A$7:$DG$148,'TN01-04'!AO$11,0),$H$1:$T$2,2,1)</f>
        <v>3.65</v>
      </c>
      <c r="AP147" s="28">
        <f>HLOOKUP(VLOOKUP($A147,Sheet!$A$7:$DG$148,'TN01-04'!AP$11,0),$H$1:$T$2,2,1)</f>
        <v>0</v>
      </c>
      <c r="AQ147" s="28">
        <f>HLOOKUP(VLOOKUP($A147,Sheet!$A$7:$DG$148,'TN01-04'!AQ$11,0),$H$1:$T$2,2,1)</f>
        <v>0</v>
      </c>
      <c r="AR147" s="28">
        <f>HLOOKUP(VLOOKUP($A147,Sheet!$A$7:$DG$148,'TN01-04'!AR$11,0),$H$1:$T$2,2,1)</f>
        <v>0</v>
      </c>
      <c r="AS147" s="28">
        <f>HLOOKUP(VLOOKUP($A147,Sheet!$A$7:$DG$148,'TN01-04'!AS$11,0),$H$1:$T$2,2,1)</f>
        <v>0</v>
      </c>
      <c r="AT147" s="28">
        <f>HLOOKUP(VLOOKUP($A147,Sheet!$A$7:$DG$148,'TN01-04'!AT$11,0),$H$1:$T$2,2,1)</f>
        <v>0</v>
      </c>
      <c r="AU147" s="28">
        <f>HLOOKUP(VLOOKUP($A147,Sheet!$A$7:$DG$148,'TN01-04'!AU$11,0),$H$1:$T$2,2,1)</f>
        <v>3.33</v>
      </c>
      <c r="AV147" s="28">
        <f>HLOOKUP(VLOOKUP($A147,Sheet!$A$7:$DG$148,'TN01-04'!AV$11,0),$H$1:$T$2,2,1)</f>
        <v>0</v>
      </c>
      <c r="AW147" s="28">
        <f>HLOOKUP(VLOOKUP($A147,Sheet!$A$7:$DG$148,'TN01-04'!AW$11,0),$H$1:$T$2,2,1)</f>
        <v>0</v>
      </c>
      <c r="AX147" s="28">
        <f>HLOOKUP(VLOOKUP($A147,Sheet!$A$7:$DG$148,'TN01-04'!AX$11,0),$H$1:$T$2,2,1)</f>
        <v>0</v>
      </c>
      <c r="AY147" s="28">
        <f>HLOOKUP(VLOOKUP($A147,Sheet!$A$7:$DG$148,'TN01-04'!AY$11,0),$H$1:$T$2,2,1)</f>
        <v>0</v>
      </c>
      <c r="AZ147" s="28">
        <f>HLOOKUP(VLOOKUP($A147,Sheet!$A$7:$DG$148,'TN01-04'!AZ$11,0),$H$1:$T$2,2,1)</f>
        <v>0</v>
      </c>
      <c r="BA147" s="28">
        <f>HLOOKUP(VLOOKUP($A147,Sheet!$A$7:$DG$148,'TN01-04'!BA$11,0),$H$1:$T$2,2,1)</f>
        <v>2</v>
      </c>
      <c r="BB147" s="33">
        <f>IF(VLOOKUP($A147,Sheet!$A$7:$DG$148,'TN01-04'!BB$11,0)="","",VLOOKUP($A147,Sheet!$A$7:$DG$148,'TN01-04'!BB$11,0))</f>
        <v>5</v>
      </c>
      <c r="BC147" s="36">
        <f>IF(VLOOKUP($A147,Sheet!$A$7:$DG$148,'TN01-04'!BC$11,0)="","",VLOOKUP($A147,Sheet!$A$7:$DG$148,'TN01-04'!BC$11,0))</f>
        <v>0</v>
      </c>
      <c r="BD147" s="28">
        <f>HLOOKUP(VLOOKUP($A147,Sheet!$A$7:$DG$148,'TN01-04'!BD$11,0),$H$1:$T$2,2,1)</f>
        <v>2.33</v>
      </c>
      <c r="BE147" s="28">
        <f>HLOOKUP(VLOOKUP($A147,Sheet!$A$7:$DG$148,'TN01-04'!BE$11,0),$H$1:$T$2,2,1)</f>
        <v>1.65</v>
      </c>
      <c r="BF147" s="28">
        <f>HLOOKUP(VLOOKUP($A147,Sheet!$A$7:$DG$148,'TN01-04'!BF$11,0),$H$1:$T$2,2,1)</f>
        <v>3.33</v>
      </c>
      <c r="BG147" s="28">
        <f>HLOOKUP(VLOOKUP($A147,Sheet!$A$7:$DG$148,'TN01-04'!BG$11,0),$H$1:$T$2,2,1)</f>
        <v>1.65</v>
      </c>
      <c r="BH147" s="28">
        <f>HLOOKUP(VLOOKUP($A147,Sheet!$A$7:$DG$148,'TN01-04'!BH$11,0),$H$1:$T$2,2,1)</f>
        <v>2.33</v>
      </c>
      <c r="BI147" s="28">
        <f>HLOOKUP(VLOOKUP($A147,Sheet!$A$7:$DG$148,'TN01-04'!BI$11,0),$H$1:$T$2,2,1)</f>
        <v>3.33</v>
      </c>
      <c r="BJ147" s="28">
        <f>HLOOKUP(VLOOKUP($A147,Sheet!$A$7:$DG$148,'TN01-04'!BJ$11,0),$H$1:$T$2,2,1)</f>
        <v>2.33</v>
      </c>
      <c r="BK147" s="28">
        <f>HLOOKUP(VLOOKUP($A147,Sheet!$A$7:$DG$148,'TN01-04'!BK$11,0),$H$1:$T$2,2,1)</f>
        <v>2</v>
      </c>
      <c r="BL147" s="28">
        <f>HLOOKUP(VLOOKUP($A147,Sheet!$A$7:$DG$148,'TN01-04'!BL$11,0),$H$1:$T$2,2,1)</f>
        <v>2.33</v>
      </c>
      <c r="BM147" s="28">
        <f>HLOOKUP(VLOOKUP($A147,Sheet!$A$7:$DG$148,'TN01-04'!BM$11,0),$H$1:$T$2,2,1)</f>
        <v>1</v>
      </c>
      <c r="BN147" s="28">
        <f>HLOOKUP(VLOOKUP($A147,Sheet!$A$7:$DG$148,'TN01-04'!BN$11,0),$H$1:$T$2,2,1)</f>
        <v>1.65</v>
      </c>
      <c r="BO147" s="28">
        <f>HLOOKUP(VLOOKUP($A147,Sheet!$A$7:$DG$148,'TN01-04'!BO$11,0),$H$1:$T$2,2,1)</f>
        <v>2</v>
      </c>
      <c r="BP147" s="28">
        <f>HLOOKUP(VLOOKUP($A147,Sheet!$A$7:$DG$148,'TN01-04'!BP$11,0),$H$1:$T$2,2,1)</f>
        <v>2.65</v>
      </c>
      <c r="BQ147" s="28">
        <f>HLOOKUP(VLOOKUP($A147,Sheet!$A$7:$DG$148,'TN01-04'!BQ$11,0),$H$1:$T$2,2,1)</f>
        <v>0</v>
      </c>
      <c r="BR147" s="28">
        <f>HLOOKUP(VLOOKUP($A147,Sheet!$A$7:$DG$148,'TN01-04'!BR$11,0),$H$1:$T$2,2,1)</f>
        <v>2.65</v>
      </c>
      <c r="BS147" s="28">
        <f>HLOOKUP(VLOOKUP($A147,Sheet!$A$7:$DG$148,'TN01-04'!BS$11,0),$H$1:$T$2,2,1)</f>
        <v>2</v>
      </c>
      <c r="BT147" s="28">
        <f>HLOOKUP(VLOOKUP($A147,Sheet!$A$7:$DG$148,'TN01-04'!BT$11,0),$H$1:$T$2,2,1)</f>
        <v>2.33</v>
      </c>
      <c r="BU147" s="28">
        <f>HLOOKUP(VLOOKUP($A147,Sheet!$A$7:$DG$148,'TN01-04'!BU$11,0),$H$1:$T$2,2,1)</f>
        <v>2.33</v>
      </c>
      <c r="BV147" s="28">
        <f>HLOOKUP(VLOOKUP($A147,Sheet!$A$7:$DG$148,'TN01-04'!BV$11,0),$H$1:$T$2,2,1)</f>
        <v>3</v>
      </c>
      <c r="BW147" s="28">
        <f>HLOOKUP(VLOOKUP($A147,Sheet!$A$7:$DG$148,'TN01-04'!BW$11,0),$H$1:$T$2,2,1)</f>
        <v>4</v>
      </c>
      <c r="BX147" s="33">
        <f>IF(VLOOKUP($A147,Sheet!$A$7:$DG$148,'TN01-04'!BX$11,0)="","",VLOOKUP($A147,Sheet!$A$7:$DG$148,'TN01-04'!BX$11,0))</f>
        <v>50</v>
      </c>
      <c r="BY147" s="36">
        <f>IF(VLOOKUP($A147,Sheet!$A$7:$DG$148,'TN01-04'!BY$11,0)="","",VLOOKUP($A147,Sheet!$A$7:$DG$148,'TN01-04'!BY$11,0))</f>
        <v>0</v>
      </c>
      <c r="BZ147" s="28">
        <f>HLOOKUP(VLOOKUP($A147,Sheet!$A$7:$DG$148,'TN01-04'!BZ$11,0),$H$1:$T$2,2,1)</f>
        <v>0</v>
      </c>
      <c r="CA147" s="28">
        <f>HLOOKUP(VLOOKUP($A147,Sheet!$A$7:$DG$148,'TN01-04'!CA$11,0),$H$1:$T$2,2,1)</f>
        <v>2.65</v>
      </c>
      <c r="CB147" s="28">
        <f>HLOOKUP(VLOOKUP($A147,Sheet!$A$7:$DG$148,'TN01-04'!CB$11,0),$H$1:$T$2,2,1)</f>
        <v>2.33</v>
      </c>
      <c r="CC147" s="28">
        <f>HLOOKUP(VLOOKUP($A147,Sheet!$A$7:$DG$148,'TN01-04'!CC$11,0),$H$1:$T$2,2,1)</f>
        <v>0</v>
      </c>
      <c r="CD147" s="28">
        <f>HLOOKUP(VLOOKUP($A147,Sheet!$A$7:$DG$148,'TN01-04'!CD$11,0),$H$1:$T$2,2,1)</f>
        <v>3.65</v>
      </c>
      <c r="CE147" s="28">
        <f>HLOOKUP(VLOOKUP($A147,Sheet!$A$7:$DG$148,'TN01-04'!CE$11,0),$H$1:$T$2,2,1)</f>
        <v>2</v>
      </c>
      <c r="CF147" s="28">
        <f>HLOOKUP(VLOOKUP($A147,Sheet!$A$7:$DG$148,'TN01-04'!CF$11,0),$H$1:$T$2,2,1)</f>
        <v>3</v>
      </c>
      <c r="CG147" s="28">
        <f>HLOOKUP(VLOOKUP($A147,Sheet!$A$7:$DG$148,'TN01-04'!CG$11,0),$H$1:$T$2,2,1)</f>
        <v>2.33</v>
      </c>
      <c r="CH147" s="28">
        <f>HLOOKUP(VLOOKUP($A147,Sheet!$A$7:$DG$148,'TN01-04'!CH$11,0),$H$1:$T$2,2,1)</f>
        <v>0</v>
      </c>
      <c r="CI147" s="28">
        <f>HLOOKUP(VLOOKUP($A147,Sheet!$A$7:$DG$148,'TN01-04'!CI$11,0),$H$1:$T$2,2,1)</f>
        <v>3.33</v>
      </c>
      <c r="CJ147" s="28">
        <f>HLOOKUP(VLOOKUP($A147,Sheet!$A$7:$DG$148,'TN01-04'!CJ$11,0),$H$1:$T$2,2,1)</f>
        <v>0</v>
      </c>
      <c r="CK147" s="28">
        <f>HLOOKUP(VLOOKUP($A147,Sheet!$A$7:$DG$148,'TN01-04'!CK$11,0),$H$1:$T$2,2,1)</f>
        <v>0</v>
      </c>
      <c r="CL147" s="28">
        <f>HLOOKUP(VLOOKUP($A147,Sheet!$A$7:$DG$148,'TN01-04'!CL$11,0),$H$1:$T$2,2,1)</f>
        <v>0</v>
      </c>
      <c r="CM147" s="28">
        <f>HLOOKUP(VLOOKUP($A147,Sheet!$A$7:$DG$148,'TN01-04'!CM$11,0),$H$1:$T$2,2,1)</f>
        <v>0</v>
      </c>
      <c r="CN147" s="28">
        <f>HLOOKUP(VLOOKUP($A147,Sheet!$A$7:$DG$148,'TN01-04'!CN$11,0),$H$1:$T$2,2,1)</f>
        <v>1.65</v>
      </c>
      <c r="CO147" s="28">
        <f>HLOOKUP(VLOOKUP($A147,Sheet!$A$7:$DG$148,'TN01-04'!CO$11,0),$H$1:$T$2,2,1)</f>
        <v>2.65</v>
      </c>
      <c r="CP147" s="28">
        <f>HLOOKUP(VLOOKUP($A147,Sheet!$A$7:$DG$148,'TN01-04'!CP$11,0),$H$1:$T$2,2,1)</f>
        <v>3</v>
      </c>
      <c r="CQ147" s="28">
        <f>HLOOKUP(VLOOKUP($A147,Sheet!$A$7:$DG$148,'TN01-04'!CQ$11,0),$H$1:$T$2,2,1)</f>
        <v>3.65</v>
      </c>
      <c r="CR147" s="28">
        <f>HLOOKUP(VLOOKUP($A147,Sheet!$A$7:$DG$148,'TN01-04'!CR$11,0),$H$1:$T$2,2,1)</f>
        <v>3</v>
      </c>
      <c r="CS147" s="33">
        <f>IF(VLOOKUP($A147,Sheet!$A$7:$DG$148,'TN01-04'!CS$11,0)="","",VLOOKUP($A147,Sheet!$A$7:$DG$148,'TN01-04'!CS$11,0))</f>
        <v>27</v>
      </c>
      <c r="CT147" s="36">
        <f>IF(VLOOKUP($A147,Sheet!$A$7:$DG$148,'TN01-04'!CT$11,0)="","",VLOOKUP($A147,Sheet!$A$7:$DG$148,'TN01-04'!CT$11,0))</f>
        <v>0</v>
      </c>
      <c r="CU147" s="38">
        <f t="shared" si="20"/>
        <v>128</v>
      </c>
      <c r="CV147" s="38">
        <f t="shared" si="20"/>
        <v>0</v>
      </c>
      <c r="CW147" s="38">
        <f t="shared" si="21"/>
        <v>0</v>
      </c>
      <c r="CX147" s="38">
        <f t="shared" si="22"/>
        <v>128</v>
      </c>
      <c r="CY147" s="38">
        <f t="shared" si="23"/>
        <v>2.44</v>
      </c>
      <c r="CZ147" s="38"/>
      <c r="DA147" s="28">
        <f>HLOOKUP(VLOOKUP($A147,Sheet!$A$7:$DG$148,'TN01-04'!DA$11,0),$H$1:$T$2,2,1)</f>
        <v>0</v>
      </c>
      <c r="DB147" s="28">
        <f>HLOOKUP(VLOOKUP($A147,Sheet!$A$7:$DG$148,'TN01-04'!DB$11,0),$H$1:$T$2,2,1)</f>
        <v>0</v>
      </c>
      <c r="DC147" s="28">
        <f>HLOOKUP(VLOOKUP($A147,Sheet!$A$7:$DG$148,'TN01-04'!DC$11,0),$H$1:$T$2,2,1)</f>
        <v>3</v>
      </c>
      <c r="DD147" s="28">
        <f>HLOOKUP(VLOOKUP($A147,Sheet!$A$7:$DG$148,'TN01-04'!DD$11,0),$H$1:$T$2,2,1)</f>
        <v>0</v>
      </c>
      <c r="DE147" s="38"/>
      <c r="DF147" s="38">
        <f t="shared" si="24"/>
        <v>3</v>
      </c>
      <c r="DG147" s="38"/>
      <c r="DH147" s="33">
        <f>IF(VLOOKUP($A147,Sheet!$A$7:$DG$148,'TN01-04'!DH$11,0)="","",VLOOKUP($A147,Sheet!$A$7:$DG$148,'TN01-04'!DH$11,0))</f>
        <v>5</v>
      </c>
      <c r="DI147" s="36">
        <f>IF(VLOOKUP($A147,Sheet!$A$7:$DG$148,'TN01-04'!DI$11,0)="","",VLOOKUP($A147,Sheet!$A$7:$DG$148,'TN01-04'!DI$11,0))</f>
        <v>0</v>
      </c>
      <c r="DJ147" s="38">
        <f t="shared" si="25"/>
        <v>133</v>
      </c>
      <c r="DK147" s="38">
        <f t="shared" si="26"/>
        <v>0</v>
      </c>
      <c r="DL147" s="38">
        <f t="shared" si="27"/>
        <v>2.46</v>
      </c>
      <c r="DM147" s="38"/>
      <c r="DN147" s="33">
        <f>IF(VLOOKUP($A147,Sheet!$A$7:$DG$148,'TN01-04'!DN$11,0)="","",VLOOKUP($A147,Sheet!$A$7:$DG$148,'TN01-04'!DN$11,0))</f>
        <v>138</v>
      </c>
      <c r="DO147" s="36">
        <f>IF(VLOOKUP($A147,Sheet!$A$7:$DG$148,'TN01-04'!DO$11,0)="","",VLOOKUP($A147,Sheet!$A$7:$DG$148,'TN01-04'!DO$11,0))</f>
        <v>0</v>
      </c>
      <c r="DP147" s="28">
        <f>IF(VLOOKUP($A147,Sheet!$A$7:$DG$148,'TN01-04'!DP$11,0)="","",VLOOKUP($A147,Sheet!$A$7:$DG$148,'TN01-04'!DP$11,0))</f>
        <v>137</v>
      </c>
      <c r="DQ147" s="28">
        <f>IF(VLOOKUP($A147,Sheet!$A$7:$DG$148,'TN01-04'!DQ$11,0)="","",VLOOKUP($A147,Sheet!$A$7:$DG$148,'TN01-04'!DQ$11,0))</f>
        <v>138</v>
      </c>
      <c r="DR147" s="28">
        <f>IF(VLOOKUP($A147,Sheet!$A$7:$DG$148,'TN01-04'!DR$11,0)="","",VLOOKUP($A147,Sheet!$A$7:$DG$148,'TN01-04'!DR$11,0))</f>
        <v>6.38</v>
      </c>
      <c r="DS147" s="28">
        <f>IF(VLOOKUP($A147,Sheet!$A$7:$DG$148,'TN01-04'!DS$11,0)="","",VLOOKUP($A147,Sheet!$A$7:$DG$148,'TN01-04'!DS$11,0))</f>
        <v>2.46</v>
      </c>
      <c r="DT147" s="28" t="str">
        <f>IF(VLOOKUP($A147,Sheet!$A$7:$DG$148,'TN01-04'!DT$11,0)="","",VLOOKUP($A147,Sheet!$A$7:$DG$148,'TN01-04'!DT$11,0))</f>
        <v/>
      </c>
      <c r="DU147" s="42">
        <f t="shared" si="28"/>
        <v>0</v>
      </c>
    </row>
    <row r="148" spans="1:125" ht="15.95" customHeight="1" x14ac:dyDescent="0.2">
      <c r="A148" s="25">
        <v>2220727419</v>
      </c>
      <c r="B148" s="26" t="s">
        <v>21</v>
      </c>
      <c r="C148" s="26" t="s">
        <v>106</v>
      </c>
      <c r="D148" s="26" t="s">
        <v>192</v>
      </c>
      <c r="E148" s="27">
        <v>35942</v>
      </c>
      <c r="F148" s="26" t="s">
        <v>209</v>
      </c>
      <c r="G148" s="26" t="s">
        <v>212</v>
      </c>
      <c r="H148" s="28">
        <f>HLOOKUP(VLOOKUP($A148,Sheet!$A$7:$DG$148,'TN01-04'!H$11,0),$H$1:$T$2,2,1)</f>
        <v>4</v>
      </c>
      <c r="I148" s="28">
        <f>HLOOKUP(VLOOKUP($A148,Sheet!$A$7:$DG$148,'TN01-04'!I$11,0),$H$1:$T$2,2,1)</f>
        <v>3.33</v>
      </c>
      <c r="J148" s="28">
        <f>HLOOKUP(VLOOKUP($A148,Sheet!$A$7:$DG$148,'TN01-04'!J$11,0),$H$1:$T$2,2,1)</f>
        <v>3.65</v>
      </c>
      <c r="K148" s="28">
        <f>HLOOKUP(VLOOKUP($A148,Sheet!$A$7:$DG$148,'TN01-04'!K$11,0),$H$1:$T$2,2,1)</f>
        <v>2.65</v>
      </c>
      <c r="L148" s="28">
        <f>HLOOKUP(VLOOKUP($A148,Sheet!$A$7:$DG$148,'TN01-04'!L$11,0),$H$1:$T$2,2,1)</f>
        <v>3.33</v>
      </c>
      <c r="M148" s="28">
        <f>HLOOKUP(VLOOKUP($A148,Sheet!$A$7:$DG$148,'TN01-04'!M$11,0),$H$1:$T$2,2,1)</f>
        <v>2.65</v>
      </c>
      <c r="N148" s="28">
        <f>HLOOKUP(VLOOKUP($A148,Sheet!$A$7:$DG$148,'TN01-04'!N$11,0),$H$1:$T$2,2,1)</f>
        <v>2.33</v>
      </c>
      <c r="O148" s="28">
        <f>HLOOKUP(VLOOKUP($A148,Sheet!$A$7:$DG$148,'TN01-04'!O$11,0),$H$1:$T$2,2,1)</f>
        <v>0</v>
      </c>
      <c r="P148" s="28">
        <f>HLOOKUP(VLOOKUP($A148,Sheet!$A$7:$DG$148,'TN01-04'!P$11,0),$H$1:$T$2,2,1)</f>
        <v>2</v>
      </c>
      <c r="Q148" s="28">
        <f>HLOOKUP(VLOOKUP($A148,Sheet!$A$7:$DG$148,'TN01-04'!Q$11,0),$H$1:$T$2,2,1)</f>
        <v>0</v>
      </c>
      <c r="R148" s="28">
        <f>HLOOKUP(VLOOKUP($A148,Sheet!$A$7:$DG$148,'TN01-04'!R$11,0),$H$1:$T$2,2,1)</f>
        <v>0</v>
      </c>
      <c r="S148" s="28">
        <f>HLOOKUP(VLOOKUP($A148,Sheet!$A$7:$DG$148,'TN01-04'!S$11,0),$H$1:$T$2,2,1)</f>
        <v>0</v>
      </c>
      <c r="T148" s="28">
        <f>HLOOKUP(VLOOKUP($A148,Sheet!$A$7:$DG$148,'TN01-04'!T$11,0),$H$1:$T$2,2,1)</f>
        <v>3</v>
      </c>
      <c r="U148" s="28">
        <f>HLOOKUP(VLOOKUP($A148,Sheet!$A$7:$DG$148,'TN01-04'!U$11,0),$H$1:$T$2,2,1)</f>
        <v>3.65</v>
      </c>
      <c r="V148" s="28">
        <f>HLOOKUP(VLOOKUP($A148,Sheet!$A$7:$DG$148,'TN01-04'!V$11,0),$H$1:$T$2,2,1)</f>
        <v>0</v>
      </c>
      <c r="W148" s="28">
        <f>HLOOKUP(VLOOKUP($A148,Sheet!$A$7:$DG$148,'TN01-04'!W$11,0),$H$1:$T$2,2,1)</f>
        <v>4</v>
      </c>
      <c r="X148" s="28">
        <f>HLOOKUP(VLOOKUP($A148,Sheet!$A$7:$DG$148,'TN01-04'!X$11,0),$H$1:$T$2,2,1)</f>
        <v>4</v>
      </c>
      <c r="Y148" s="28">
        <f>HLOOKUP(VLOOKUP($A148,Sheet!$A$7:$DG$148,'TN01-04'!Y$11,0),$H$1:$T$2,2,1)</f>
        <v>3.33</v>
      </c>
      <c r="Z148" s="28">
        <f>HLOOKUP(VLOOKUP($A148,Sheet!$A$7:$DG$148,'TN01-04'!Z$11,0),$H$1:$T$2,2,1)</f>
        <v>4</v>
      </c>
      <c r="AA148" s="28">
        <f>HLOOKUP(VLOOKUP($A148,Sheet!$A$7:$DG$148,'TN01-04'!AA$11,0),$H$1:$T$2,2,1)</f>
        <v>3</v>
      </c>
      <c r="AB148" s="28">
        <f>HLOOKUP(VLOOKUP($A148,Sheet!$A$7:$DG$148,'TN01-04'!AB$11,0),$H$1:$T$2,2,1)</f>
        <v>2.33</v>
      </c>
      <c r="AC148" s="28">
        <f>HLOOKUP(VLOOKUP($A148,Sheet!$A$7:$DG$148,'TN01-04'!AC$11,0),$H$1:$T$2,2,1)</f>
        <v>2.33</v>
      </c>
      <c r="AD148" s="28">
        <f>HLOOKUP(VLOOKUP($A148,Sheet!$A$7:$DG$148,'TN01-04'!AD$11,0),$H$1:$T$2,2,1)</f>
        <v>2.65</v>
      </c>
      <c r="AE148" s="28">
        <f>HLOOKUP(VLOOKUP($A148,Sheet!$A$7:$DG$148,'TN01-04'!AE$11,0),$H$1:$T$2,2,1)</f>
        <v>2.65</v>
      </c>
      <c r="AF148" s="28">
        <f>HLOOKUP(VLOOKUP($A148,Sheet!$A$7:$DG$148,'TN01-04'!AF$11,0),$H$1:$T$2,2,1)</f>
        <v>3.33</v>
      </c>
      <c r="AG148" s="28">
        <f>HLOOKUP(VLOOKUP($A148,Sheet!$A$7:$DG$148,'TN01-04'!AG$11,0),$H$1:$T$2,2,1)</f>
        <v>2</v>
      </c>
      <c r="AH148" s="28">
        <f>HLOOKUP(VLOOKUP($A148,Sheet!$A$7:$DG$148,'TN01-04'!AH$11,0),$H$1:$T$2,2,1)</f>
        <v>2.65</v>
      </c>
      <c r="AI148" s="28">
        <f>HLOOKUP(VLOOKUP($A148,Sheet!$A$7:$DG$148,'TN01-04'!AI$11,0),$H$1:$T$2,2,1)</f>
        <v>3</v>
      </c>
      <c r="AJ148" s="28">
        <f>HLOOKUP(VLOOKUP($A148,Sheet!$A$7:$DG$148,'TN01-04'!AJ$11,0),$H$1:$T$2,2,1)</f>
        <v>3.33</v>
      </c>
      <c r="AK148" s="33">
        <f>IF(VLOOKUP($A148,Sheet!$A$7:$DG$148,'TN01-04'!AK$11,0)="","",VLOOKUP($A148,Sheet!$A$7:$DG$148,'TN01-04'!AK$11,0))</f>
        <v>51</v>
      </c>
      <c r="AL148" s="36">
        <f>IF(VLOOKUP($A148,Sheet!$A$7:$DG$148,'TN01-04'!AL$11,0)="","",VLOOKUP($A148,Sheet!$A$7:$DG$148,'TN01-04'!AL$11,0))</f>
        <v>0</v>
      </c>
      <c r="AM148" s="28">
        <f>HLOOKUP(VLOOKUP($A148,Sheet!$A$7:$DG$148,'TN01-04'!AM$11,0),$H$1:$T$2,2,1)</f>
        <v>3</v>
      </c>
      <c r="AN148" s="28">
        <f>HLOOKUP(VLOOKUP($A148,Sheet!$A$7:$DG$148,'TN01-04'!AN$11,0),$H$1:$T$2,2,1)</f>
        <v>3</v>
      </c>
      <c r="AO148" s="28">
        <f>HLOOKUP(VLOOKUP($A148,Sheet!$A$7:$DG$148,'TN01-04'!AO$11,0),$H$1:$T$2,2,1)</f>
        <v>4</v>
      </c>
      <c r="AP148" s="28">
        <f>HLOOKUP(VLOOKUP($A148,Sheet!$A$7:$DG$148,'TN01-04'!AP$11,0),$H$1:$T$2,2,1)</f>
        <v>0</v>
      </c>
      <c r="AQ148" s="28">
        <f>HLOOKUP(VLOOKUP($A148,Sheet!$A$7:$DG$148,'TN01-04'!AQ$11,0),$H$1:$T$2,2,1)</f>
        <v>0</v>
      </c>
      <c r="AR148" s="28">
        <f>HLOOKUP(VLOOKUP($A148,Sheet!$A$7:$DG$148,'TN01-04'!AR$11,0),$H$1:$T$2,2,1)</f>
        <v>0</v>
      </c>
      <c r="AS148" s="28">
        <f>HLOOKUP(VLOOKUP($A148,Sheet!$A$7:$DG$148,'TN01-04'!AS$11,0),$H$1:$T$2,2,1)</f>
        <v>0</v>
      </c>
      <c r="AT148" s="28">
        <f>HLOOKUP(VLOOKUP($A148,Sheet!$A$7:$DG$148,'TN01-04'!AT$11,0),$H$1:$T$2,2,1)</f>
        <v>0</v>
      </c>
      <c r="AU148" s="28">
        <f>HLOOKUP(VLOOKUP($A148,Sheet!$A$7:$DG$148,'TN01-04'!AU$11,0),$H$1:$T$2,2,1)</f>
        <v>3.33</v>
      </c>
      <c r="AV148" s="28">
        <f>HLOOKUP(VLOOKUP($A148,Sheet!$A$7:$DG$148,'TN01-04'!AV$11,0),$H$1:$T$2,2,1)</f>
        <v>0</v>
      </c>
      <c r="AW148" s="28">
        <f>HLOOKUP(VLOOKUP($A148,Sheet!$A$7:$DG$148,'TN01-04'!AW$11,0),$H$1:$T$2,2,1)</f>
        <v>0</v>
      </c>
      <c r="AX148" s="28">
        <f>HLOOKUP(VLOOKUP($A148,Sheet!$A$7:$DG$148,'TN01-04'!AX$11,0),$H$1:$T$2,2,1)</f>
        <v>0</v>
      </c>
      <c r="AY148" s="28">
        <f>HLOOKUP(VLOOKUP($A148,Sheet!$A$7:$DG$148,'TN01-04'!AY$11,0),$H$1:$T$2,2,1)</f>
        <v>0</v>
      </c>
      <c r="AZ148" s="28">
        <f>HLOOKUP(VLOOKUP($A148,Sheet!$A$7:$DG$148,'TN01-04'!AZ$11,0),$H$1:$T$2,2,1)</f>
        <v>0</v>
      </c>
      <c r="BA148" s="28">
        <f>HLOOKUP(VLOOKUP($A148,Sheet!$A$7:$DG$148,'TN01-04'!BA$11,0),$H$1:$T$2,2,1)</f>
        <v>3</v>
      </c>
      <c r="BB148" s="33">
        <f>IF(VLOOKUP($A148,Sheet!$A$7:$DG$148,'TN01-04'!BB$11,0)="","",VLOOKUP($A148,Sheet!$A$7:$DG$148,'TN01-04'!BB$11,0))</f>
        <v>5</v>
      </c>
      <c r="BC148" s="36">
        <f>IF(VLOOKUP($A148,Sheet!$A$7:$DG$148,'TN01-04'!BC$11,0)="","",VLOOKUP($A148,Sheet!$A$7:$DG$148,'TN01-04'!BC$11,0))</f>
        <v>0</v>
      </c>
      <c r="BD148" s="28">
        <f>HLOOKUP(VLOOKUP($A148,Sheet!$A$7:$DG$148,'TN01-04'!BD$11,0),$H$1:$T$2,2,1)</f>
        <v>1.65</v>
      </c>
      <c r="BE148" s="28">
        <f>HLOOKUP(VLOOKUP($A148,Sheet!$A$7:$DG$148,'TN01-04'!BE$11,0),$H$1:$T$2,2,1)</f>
        <v>1.65</v>
      </c>
      <c r="BF148" s="28">
        <f>HLOOKUP(VLOOKUP($A148,Sheet!$A$7:$DG$148,'TN01-04'!BF$11,0),$H$1:$T$2,2,1)</f>
        <v>3</v>
      </c>
      <c r="BG148" s="28">
        <f>HLOOKUP(VLOOKUP($A148,Sheet!$A$7:$DG$148,'TN01-04'!BG$11,0),$H$1:$T$2,2,1)</f>
        <v>2.65</v>
      </c>
      <c r="BH148" s="28">
        <f>HLOOKUP(VLOOKUP($A148,Sheet!$A$7:$DG$148,'TN01-04'!BH$11,0),$H$1:$T$2,2,1)</f>
        <v>2.65</v>
      </c>
      <c r="BI148" s="28">
        <f>HLOOKUP(VLOOKUP($A148,Sheet!$A$7:$DG$148,'TN01-04'!BI$11,0),$H$1:$T$2,2,1)</f>
        <v>2</v>
      </c>
      <c r="BJ148" s="28">
        <f>HLOOKUP(VLOOKUP($A148,Sheet!$A$7:$DG$148,'TN01-04'!BJ$11,0),$H$1:$T$2,2,1)</f>
        <v>3.65</v>
      </c>
      <c r="BK148" s="28">
        <f>HLOOKUP(VLOOKUP($A148,Sheet!$A$7:$DG$148,'TN01-04'!BK$11,0),$H$1:$T$2,2,1)</f>
        <v>2.33</v>
      </c>
      <c r="BL148" s="28">
        <f>HLOOKUP(VLOOKUP($A148,Sheet!$A$7:$DG$148,'TN01-04'!BL$11,0),$H$1:$T$2,2,1)</f>
        <v>2.33</v>
      </c>
      <c r="BM148" s="28">
        <f>HLOOKUP(VLOOKUP($A148,Sheet!$A$7:$DG$148,'TN01-04'!BM$11,0),$H$1:$T$2,2,1)</f>
        <v>2</v>
      </c>
      <c r="BN148" s="28">
        <f>HLOOKUP(VLOOKUP($A148,Sheet!$A$7:$DG$148,'TN01-04'!BN$11,0),$H$1:$T$2,2,1)</f>
        <v>2.33</v>
      </c>
      <c r="BO148" s="28">
        <f>HLOOKUP(VLOOKUP($A148,Sheet!$A$7:$DG$148,'TN01-04'!BO$11,0),$H$1:$T$2,2,1)</f>
        <v>2</v>
      </c>
      <c r="BP148" s="28">
        <f>HLOOKUP(VLOOKUP($A148,Sheet!$A$7:$DG$148,'TN01-04'!BP$11,0),$H$1:$T$2,2,1)</f>
        <v>3</v>
      </c>
      <c r="BQ148" s="28">
        <f>HLOOKUP(VLOOKUP($A148,Sheet!$A$7:$DG$148,'TN01-04'!BQ$11,0),$H$1:$T$2,2,1)</f>
        <v>0</v>
      </c>
      <c r="BR148" s="28">
        <f>HLOOKUP(VLOOKUP($A148,Sheet!$A$7:$DG$148,'TN01-04'!BR$11,0),$H$1:$T$2,2,1)</f>
        <v>1.65</v>
      </c>
      <c r="BS148" s="28">
        <f>HLOOKUP(VLOOKUP($A148,Sheet!$A$7:$DG$148,'TN01-04'!BS$11,0),$H$1:$T$2,2,1)</f>
        <v>2</v>
      </c>
      <c r="BT148" s="28">
        <f>HLOOKUP(VLOOKUP($A148,Sheet!$A$7:$DG$148,'TN01-04'!BT$11,0),$H$1:$T$2,2,1)</f>
        <v>2.33</v>
      </c>
      <c r="BU148" s="28">
        <f>HLOOKUP(VLOOKUP($A148,Sheet!$A$7:$DG$148,'TN01-04'!BU$11,0),$H$1:$T$2,2,1)</f>
        <v>1.65</v>
      </c>
      <c r="BV148" s="28">
        <f>HLOOKUP(VLOOKUP($A148,Sheet!$A$7:$DG$148,'TN01-04'!BV$11,0),$H$1:$T$2,2,1)</f>
        <v>2.33</v>
      </c>
      <c r="BW148" s="28">
        <f>HLOOKUP(VLOOKUP($A148,Sheet!$A$7:$DG$148,'TN01-04'!BW$11,0),$H$1:$T$2,2,1)</f>
        <v>3.65</v>
      </c>
      <c r="BX148" s="33">
        <f>IF(VLOOKUP($A148,Sheet!$A$7:$DG$148,'TN01-04'!BX$11,0)="","",VLOOKUP($A148,Sheet!$A$7:$DG$148,'TN01-04'!BX$11,0))</f>
        <v>50</v>
      </c>
      <c r="BY148" s="36">
        <f>IF(VLOOKUP($A148,Sheet!$A$7:$DG$148,'TN01-04'!BY$11,0)="","",VLOOKUP($A148,Sheet!$A$7:$DG$148,'TN01-04'!BY$11,0))</f>
        <v>0</v>
      </c>
      <c r="BZ148" s="28">
        <f>HLOOKUP(VLOOKUP($A148,Sheet!$A$7:$DG$148,'TN01-04'!BZ$11,0),$H$1:$T$2,2,1)</f>
        <v>0</v>
      </c>
      <c r="CA148" s="28">
        <f>HLOOKUP(VLOOKUP($A148,Sheet!$A$7:$DG$148,'TN01-04'!CA$11,0),$H$1:$T$2,2,1)</f>
        <v>3.33</v>
      </c>
      <c r="CB148" s="28">
        <f>HLOOKUP(VLOOKUP($A148,Sheet!$A$7:$DG$148,'TN01-04'!CB$11,0),$H$1:$T$2,2,1)</f>
        <v>3</v>
      </c>
      <c r="CC148" s="28">
        <f>HLOOKUP(VLOOKUP($A148,Sheet!$A$7:$DG$148,'TN01-04'!CC$11,0),$H$1:$T$2,2,1)</f>
        <v>0</v>
      </c>
      <c r="CD148" s="28">
        <f>HLOOKUP(VLOOKUP($A148,Sheet!$A$7:$DG$148,'TN01-04'!CD$11,0),$H$1:$T$2,2,1)</f>
        <v>3.33</v>
      </c>
      <c r="CE148" s="28">
        <f>HLOOKUP(VLOOKUP($A148,Sheet!$A$7:$DG$148,'TN01-04'!CE$11,0),$H$1:$T$2,2,1)</f>
        <v>2.65</v>
      </c>
      <c r="CF148" s="28">
        <f>HLOOKUP(VLOOKUP($A148,Sheet!$A$7:$DG$148,'TN01-04'!CF$11,0),$H$1:$T$2,2,1)</f>
        <v>4</v>
      </c>
      <c r="CG148" s="28">
        <f>HLOOKUP(VLOOKUP($A148,Sheet!$A$7:$DG$148,'TN01-04'!CG$11,0),$H$1:$T$2,2,1)</f>
        <v>3</v>
      </c>
      <c r="CH148" s="28">
        <f>HLOOKUP(VLOOKUP($A148,Sheet!$A$7:$DG$148,'TN01-04'!CH$11,0),$H$1:$T$2,2,1)</f>
        <v>0</v>
      </c>
      <c r="CI148" s="28">
        <f>HLOOKUP(VLOOKUP($A148,Sheet!$A$7:$DG$148,'TN01-04'!CI$11,0),$H$1:$T$2,2,1)</f>
        <v>3</v>
      </c>
      <c r="CJ148" s="28">
        <f>HLOOKUP(VLOOKUP($A148,Sheet!$A$7:$DG$148,'TN01-04'!CJ$11,0),$H$1:$T$2,2,1)</f>
        <v>0</v>
      </c>
      <c r="CK148" s="28">
        <f>HLOOKUP(VLOOKUP($A148,Sheet!$A$7:$DG$148,'TN01-04'!CK$11,0),$H$1:$T$2,2,1)</f>
        <v>0</v>
      </c>
      <c r="CL148" s="28">
        <f>HLOOKUP(VLOOKUP($A148,Sheet!$A$7:$DG$148,'TN01-04'!CL$11,0),$H$1:$T$2,2,1)</f>
        <v>0</v>
      </c>
      <c r="CM148" s="28">
        <f>HLOOKUP(VLOOKUP($A148,Sheet!$A$7:$DG$148,'TN01-04'!CM$11,0),$H$1:$T$2,2,1)</f>
        <v>0</v>
      </c>
      <c r="CN148" s="28">
        <f>HLOOKUP(VLOOKUP($A148,Sheet!$A$7:$DG$148,'TN01-04'!CN$11,0),$H$1:$T$2,2,1)</f>
        <v>1.65</v>
      </c>
      <c r="CO148" s="28">
        <f>HLOOKUP(VLOOKUP($A148,Sheet!$A$7:$DG$148,'TN01-04'!CO$11,0),$H$1:$T$2,2,1)</f>
        <v>2.33</v>
      </c>
      <c r="CP148" s="28">
        <f>HLOOKUP(VLOOKUP($A148,Sheet!$A$7:$DG$148,'TN01-04'!CP$11,0),$H$1:$T$2,2,1)</f>
        <v>3</v>
      </c>
      <c r="CQ148" s="28">
        <f>HLOOKUP(VLOOKUP($A148,Sheet!$A$7:$DG$148,'TN01-04'!CQ$11,0),$H$1:$T$2,2,1)</f>
        <v>3.65</v>
      </c>
      <c r="CR148" s="28">
        <f>HLOOKUP(VLOOKUP($A148,Sheet!$A$7:$DG$148,'TN01-04'!CR$11,0),$H$1:$T$2,2,1)</f>
        <v>2.33</v>
      </c>
      <c r="CS148" s="33">
        <f>IF(VLOOKUP($A148,Sheet!$A$7:$DG$148,'TN01-04'!CS$11,0)="","",VLOOKUP($A148,Sheet!$A$7:$DG$148,'TN01-04'!CS$11,0))</f>
        <v>27</v>
      </c>
      <c r="CT148" s="36">
        <f>IF(VLOOKUP($A148,Sheet!$A$7:$DG$148,'TN01-04'!CT$11,0)="","",VLOOKUP($A148,Sheet!$A$7:$DG$148,'TN01-04'!CT$11,0))</f>
        <v>0</v>
      </c>
      <c r="CU148" s="38">
        <f t="shared" si="20"/>
        <v>128</v>
      </c>
      <c r="CV148" s="38">
        <f t="shared" si="20"/>
        <v>0</v>
      </c>
      <c r="CW148" s="38">
        <f t="shared" si="21"/>
        <v>0</v>
      </c>
      <c r="CX148" s="38">
        <f t="shared" si="22"/>
        <v>128</v>
      </c>
      <c r="CY148" s="38">
        <f t="shared" si="23"/>
        <v>2.69</v>
      </c>
      <c r="CZ148" s="38"/>
      <c r="DA148" s="28">
        <f>HLOOKUP(VLOOKUP($A148,Sheet!$A$7:$DG$148,'TN01-04'!DA$11,0),$H$1:$T$2,2,1)</f>
        <v>0</v>
      </c>
      <c r="DB148" s="28">
        <f>HLOOKUP(VLOOKUP($A148,Sheet!$A$7:$DG$148,'TN01-04'!DB$11,0),$H$1:$T$2,2,1)</f>
        <v>0</v>
      </c>
      <c r="DC148" s="28">
        <f>HLOOKUP(VLOOKUP($A148,Sheet!$A$7:$DG$148,'TN01-04'!DC$11,0),$H$1:$T$2,2,1)</f>
        <v>4</v>
      </c>
      <c r="DD148" s="28">
        <f>HLOOKUP(VLOOKUP($A148,Sheet!$A$7:$DG$148,'TN01-04'!DD$11,0),$H$1:$T$2,2,1)</f>
        <v>0</v>
      </c>
      <c r="DE148" s="38"/>
      <c r="DF148" s="38">
        <f t="shared" si="24"/>
        <v>4</v>
      </c>
      <c r="DG148" s="38"/>
      <c r="DH148" s="33">
        <f>IF(VLOOKUP($A148,Sheet!$A$7:$DG$148,'TN01-04'!DH$11,0)="","",VLOOKUP($A148,Sheet!$A$7:$DG$148,'TN01-04'!DH$11,0))</f>
        <v>5</v>
      </c>
      <c r="DI148" s="36">
        <f>IF(VLOOKUP($A148,Sheet!$A$7:$DG$148,'TN01-04'!DI$11,0)="","",VLOOKUP($A148,Sheet!$A$7:$DG$148,'TN01-04'!DI$11,0))</f>
        <v>0</v>
      </c>
      <c r="DJ148" s="38">
        <f t="shared" si="25"/>
        <v>133</v>
      </c>
      <c r="DK148" s="38">
        <f t="shared" si="26"/>
        <v>0</v>
      </c>
      <c r="DL148" s="38">
        <f t="shared" si="27"/>
        <v>2.74</v>
      </c>
      <c r="DM148" s="38"/>
      <c r="DN148" s="33">
        <f>IF(VLOOKUP($A148,Sheet!$A$7:$DG$148,'TN01-04'!DN$11,0)="","",VLOOKUP($A148,Sheet!$A$7:$DG$148,'TN01-04'!DN$11,0))</f>
        <v>138</v>
      </c>
      <c r="DO148" s="36">
        <f>IF(VLOOKUP($A148,Sheet!$A$7:$DG$148,'TN01-04'!DO$11,0)="","",VLOOKUP($A148,Sheet!$A$7:$DG$148,'TN01-04'!DO$11,0))</f>
        <v>0</v>
      </c>
      <c r="DP148" s="28">
        <f>IF(VLOOKUP($A148,Sheet!$A$7:$DG$148,'TN01-04'!DP$11,0)="","",VLOOKUP($A148,Sheet!$A$7:$DG$148,'TN01-04'!DP$11,0))</f>
        <v>137</v>
      </c>
      <c r="DQ148" s="28">
        <f>IF(VLOOKUP($A148,Sheet!$A$7:$DG$148,'TN01-04'!DQ$11,0)="","",VLOOKUP($A148,Sheet!$A$7:$DG$148,'TN01-04'!DQ$11,0))</f>
        <v>138</v>
      </c>
      <c r="DR148" s="28">
        <f>IF(VLOOKUP($A148,Sheet!$A$7:$DG$148,'TN01-04'!DR$11,0)="","",VLOOKUP($A148,Sheet!$A$7:$DG$148,'TN01-04'!DR$11,0))</f>
        <v>6.83</v>
      </c>
      <c r="DS148" s="28">
        <f>IF(VLOOKUP($A148,Sheet!$A$7:$DG$148,'TN01-04'!DS$11,0)="","",VLOOKUP($A148,Sheet!$A$7:$DG$148,'TN01-04'!DS$11,0))</f>
        <v>2.74</v>
      </c>
      <c r="DT148" s="28" t="str">
        <f>IF(VLOOKUP($A148,Sheet!$A$7:$DG$148,'TN01-04'!DT$11,0)="","",VLOOKUP($A148,Sheet!$A$7:$DG$148,'TN01-04'!DT$11,0))</f>
        <v/>
      </c>
      <c r="DU148" s="42">
        <f t="shared" si="28"/>
        <v>0</v>
      </c>
    </row>
    <row r="149" spans="1:125" ht="15.95" customHeight="1" x14ac:dyDescent="0.2">
      <c r="A149" s="25">
        <v>2220727422</v>
      </c>
      <c r="B149" s="26" t="s">
        <v>6</v>
      </c>
      <c r="C149" s="26" t="s">
        <v>60</v>
      </c>
      <c r="D149" s="26" t="s">
        <v>193</v>
      </c>
      <c r="E149" s="27">
        <v>35870</v>
      </c>
      <c r="F149" s="26" t="s">
        <v>209</v>
      </c>
      <c r="G149" s="26" t="s">
        <v>212</v>
      </c>
      <c r="H149" s="28" t="e">
        <f>HLOOKUP(VLOOKUP($A149,Sheet!$A$7:$DG$148,'TN01-04'!H$11,0),$H$1:$T$2,2,1)</f>
        <v>#N/A</v>
      </c>
      <c r="I149" s="28" t="e">
        <f>HLOOKUP(VLOOKUP($A149,Sheet!$A$7:$DG$148,'TN01-04'!I$11,0),$H$1:$T$2,2,1)</f>
        <v>#N/A</v>
      </c>
      <c r="J149" s="28" t="e">
        <f>HLOOKUP(VLOOKUP($A149,Sheet!$A$7:$DG$148,'TN01-04'!J$11,0),$H$1:$T$2,2,1)</f>
        <v>#N/A</v>
      </c>
      <c r="K149" s="28" t="e">
        <f>HLOOKUP(VLOOKUP($A149,Sheet!$A$7:$DG$148,'TN01-04'!K$11,0),$H$1:$T$2,2,1)</f>
        <v>#N/A</v>
      </c>
      <c r="L149" s="28" t="e">
        <f>HLOOKUP(VLOOKUP($A149,Sheet!$A$7:$DG$148,'TN01-04'!L$11,0),$H$1:$T$2,2,1)</f>
        <v>#N/A</v>
      </c>
      <c r="M149" s="28" t="e">
        <f>HLOOKUP(VLOOKUP($A149,Sheet!$A$7:$DG$148,'TN01-04'!M$11,0),$H$1:$T$2,2,1)</f>
        <v>#N/A</v>
      </c>
      <c r="N149" s="28" t="e">
        <f>HLOOKUP(VLOOKUP($A149,Sheet!$A$7:$DG$148,'TN01-04'!N$11,0),$H$1:$T$2,2,1)</f>
        <v>#N/A</v>
      </c>
      <c r="O149" s="28" t="e">
        <f>HLOOKUP(VLOOKUP($A149,Sheet!$A$7:$DG$148,'TN01-04'!O$11,0),$H$1:$T$2,2,1)</f>
        <v>#N/A</v>
      </c>
      <c r="P149" s="28" t="e">
        <f>HLOOKUP(VLOOKUP($A149,Sheet!$A$7:$DG$148,'TN01-04'!P$11,0),$H$1:$T$2,2,1)</f>
        <v>#N/A</v>
      </c>
      <c r="Q149" s="28" t="e">
        <f>HLOOKUP(VLOOKUP($A149,Sheet!$A$7:$DG$148,'TN01-04'!Q$11,0),$H$1:$T$2,2,1)</f>
        <v>#N/A</v>
      </c>
      <c r="R149" s="28" t="e">
        <f>HLOOKUP(VLOOKUP($A149,Sheet!$A$7:$DG$148,'TN01-04'!R$11,0),$H$1:$T$2,2,1)</f>
        <v>#N/A</v>
      </c>
      <c r="S149" s="28" t="e">
        <f>HLOOKUP(VLOOKUP($A149,Sheet!$A$7:$DG$148,'TN01-04'!S$11,0),$H$1:$T$2,2,1)</f>
        <v>#N/A</v>
      </c>
      <c r="T149" s="28" t="e">
        <f>HLOOKUP(VLOOKUP($A149,Sheet!$A$7:$DG$148,'TN01-04'!T$11,0),$H$1:$T$2,2,1)</f>
        <v>#N/A</v>
      </c>
      <c r="U149" s="28" t="e">
        <f>HLOOKUP(VLOOKUP($A149,Sheet!$A$7:$DG$148,'TN01-04'!U$11,0),$H$1:$T$2,2,1)</f>
        <v>#N/A</v>
      </c>
      <c r="V149" s="28" t="e">
        <f>HLOOKUP(VLOOKUP($A149,Sheet!$A$7:$DG$148,'TN01-04'!V$11,0),$H$1:$T$2,2,1)</f>
        <v>#N/A</v>
      </c>
      <c r="W149" s="28" t="e">
        <f>HLOOKUP(VLOOKUP($A149,Sheet!$A$7:$DG$148,'TN01-04'!W$11,0),$H$1:$T$2,2,1)</f>
        <v>#N/A</v>
      </c>
      <c r="X149" s="28" t="e">
        <f>HLOOKUP(VLOOKUP($A149,Sheet!$A$7:$DG$148,'TN01-04'!X$11,0),$H$1:$T$2,2,1)</f>
        <v>#N/A</v>
      </c>
      <c r="Y149" s="28" t="e">
        <f>HLOOKUP(VLOOKUP($A149,Sheet!$A$7:$DG$148,'TN01-04'!Y$11,0),$H$1:$T$2,2,1)</f>
        <v>#N/A</v>
      </c>
      <c r="Z149" s="28" t="e">
        <f>HLOOKUP(VLOOKUP($A149,Sheet!$A$7:$DG$148,'TN01-04'!Z$11,0),$H$1:$T$2,2,1)</f>
        <v>#N/A</v>
      </c>
      <c r="AA149" s="28" t="e">
        <f>HLOOKUP(VLOOKUP($A149,Sheet!$A$7:$DG$148,'TN01-04'!AA$11,0),$H$1:$T$2,2,1)</f>
        <v>#N/A</v>
      </c>
      <c r="AB149" s="28" t="e">
        <f>HLOOKUP(VLOOKUP($A149,Sheet!$A$7:$DG$148,'TN01-04'!AB$11,0),$H$1:$T$2,2,1)</f>
        <v>#N/A</v>
      </c>
      <c r="AC149" s="28" t="e">
        <f>HLOOKUP(VLOOKUP($A149,Sheet!$A$7:$DG$148,'TN01-04'!AC$11,0),$H$1:$T$2,2,1)</f>
        <v>#N/A</v>
      </c>
      <c r="AD149" s="28" t="e">
        <f>HLOOKUP(VLOOKUP($A149,Sheet!$A$7:$DG$148,'TN01-04'!AD$11,0),$H$1:$T$2,2,1)</f>
        <v>#N/A</v>
      </c>
      <c r="AE149" s="28" t="e">
        <f>HLOOKUP(VLOOKUP($A149,Sheet!$A$7:$DG$148,'TN01-04'!AE$11,0),$H$1:$T$2,2,1)</f>
        <v>#N/A</v>
      </c>
      <c r="AF149" s="28" t="e">
        <f>HLOOKUP(VLOOKUP($A149,Sheet!$A$7:$DG$148,'TN01-04'!AF$11,0),$H$1:$T$2,2,1)</f>
        <v>#N/A</v>
      </c>
      <c r="AG149" s="28" t="e">
        <f>HLOOKUP(VLOOKUP($A149,Sheet!$A$7:$DG$148,'TN01-04'!AG$11,0),$H$1:$T$2,2,1)</f>
        <v>#N/A</v>
      </c>
      <c r="AH149" s="28" t="e">
        <f>HLOOKUP(VLOOKUP($A149,Sheet!$A$7:$DG$148,'TN01-04'!AH$11,0),$H$1:$T$2,2,1)</f>
        <v>#N/A</v>
      </c>
      <c r="AI149" s="28" t="e">
        <f>HLOOKUP(VLOOKUP($A149,Sheet!$A$7:$DG$148,'TN01-04'!AI$11,0),$H$1:$T$2,2,1)</f>
        <v>#N/A</v>
      </c>
      <c r="AJ149" s="28" t="e">
        <f>HLOOKUP(VLOOKUP($A149,Sheet!$A$7:$DG$148,'TN01-04'!AJ$11,0),$H$1:$T$2,2,1)</f>
        <v>#N/A</v>
      </c>
      <c r="AK149" s="33" t="e">
        <f>IF(VLOOKUP($A149,Sheet!$A$7:$DG$148,'TN01-04'!AK$11,0)="","",VLOOKUP($A149,Sheet!$A$7:$DG$148,'TN01-04'!AK$11,0))</f>
        <v>#N/A</v>
      </c>
      <c r="AL149" s="36" t="e">
        <f>IF(VLOOKUP($A149,Sheet!$A$7:$DG$148,'TN01-04'!AL$11,0)="","",VLOOKUP($A149,Sheet!$A$7:$DG$148,'TN01-04'!AL$11,0))</f>
        <v>#N/A</v>
      </c>
      <c r="AM149" s="28" t="e">
        <f>HLOOKUP(VLOOKUP($A149,Sheet!$A$7:$DG$148,'TN01-04'!AM$11,0),$H$1:$T$2,2,1)</f>
        <v>#N/A</v>
      </c>
      <c r="AN149" s="28" t="e">
        <f>HLOOKUP(VLOOKUP($A149,Sheet!$A$7:$DG$148,'TN01-04'!AN$11,0),$H$1:$T$2,2,1)</f>
        <v>#N/A</v>
      </c>
      <c r="AO149" s="28" t="e">
        <f>HLOOKUP(VLOOKUP($A149,Sheet!$A$7:$DG$148,'TN01-04'!AO$11,0),$H$1:$T$2,2,1)</f>
        <v>#N/A</v>
      </c>
      <c r="AP149" s="28" t="e">
        <f>HLOOKUP(VLOOKUP($A149,Sheet!$A$7:$DG$148,'TN01-04'!AP$11,0),$H$1:$T$2,2,1)</f>
        <v>#N/A</v>
      </c>
      <c r="AQ149" s="28" t="e">
        <f>HLOOKUP(VLOOKUP($A149,Sheet!$A$7:$DG$148,'TN01-04'!AQ$11,0),$H$1:$T$2,2,1)</f>
        <v>#N/A</v>
      </c>
      <c r="AR149" s="28" t="e">
        <f>HLOOKUP(VLOOKUP($A149,Sheet!$A$7:$DG$148,'TN01-04'!AR$11,0),$H$1:$T$2,2,1)</f>
        <v>#N/A</v>
      </c>
      <c r="AS149" s="28" t="e">
        <f>HLOOKUP(VLOOKUP($A149,Sheet!$A$7:$DG$148,'TN01-04'!AS$11,0),$H$1:$T$2,2,1)</f>
        <v>#N/A</v>
      </c>
      <c r="AT149" s="28" t="e">
        <f>HLOOKUP(VLOOKUP($A149,Sheet!$A$7:$DG$148,'TN01-04'!AT$11,0),$H$1:$T$2,2,1)</f>
        <v>#N/A</v>
      </c>
      <c r="AU149" s="28" t="e">
        <f>HLOOKUP(VLOOKUP($A149,Sheet!$A$7:$DG$148,'TN01-04'!AU$11,0),$H$1:$T$2,2,1)</f>
        <v>#N/A</v>
      </c>
      <c r="AV149" s="28" t="e">
        <f>HLOOKUP(VLOOKUP($A149,Sheet!$A$7:$DG$148,'TN01-04'!AV$11,0),$H$1:$T$2,2,1)</f>
        <v>#N/A</v>
      </c>
      <c r="AW149" s="28" t="e">
        <f>HLOOKUP(VLOOKUP($A149,Sheet!$A$7:$DG$148,'TN01-04'!AW$11,0),$H$1:$T$2,2,1)</f>
        <v>#N/A</v>
      </c>
      <c r="AX149" s="28" t="e">
        <f>HLOOKUP(VLOOKUP($A149,Sheet!$A$7:$DG$148,'TN01-04'!AX$11,0),$H$1:$T$2,2,1)</f>
        <v>#N/A</v>
      </c>
      <c r="AY149" s="28" t="e">
        <f>HLOOKUP(VLOOKUP($A149,Sheet!$A$7:$DG$148,'TN01-04'!AY$11,0),$H$1:$T$2,2,1)</f>
        <v>#N/A</v>
      </c>
      <c r="AZ149" s="28" t="e">
        <f>HLOOKUP(VLOOKUP($A149,Sheet!$A$7:$DG$148,'TN01-04'!AZ$11,0),$H$1:$T$2,2,1)</f>
        <v>#N/A</v>
      </c>
      <c r="BA149" s="28" t="e">
        <f>HLOOKUP(VLOOKUP($A149,Sheet!$A$7:$DG$148,'TN01-04'!BA$11,0),$H$1:$T$2,2,1)</f>
        <v>#N/A</v>
      </c>
      <c r="BB149" s="33" t="e">
        <f>IF(VLOOKUP($A149,Sheet!$A$7:$DG$148,'TN01-04'!BB$11,0)="","",VLOOKUP($A149,Sheet!$A$7:$DG$148,'TN01-04'!BB$11,0))</f>
        <v>#N/A</v>
      </c>
      <c r="BC149" s="36" t="e">
        <f>IF(VLOOKUP($A149,Sheet!$A$7:$DG$148,'TN01-04'!BC$11,0)="","",VLOOKUP($A149,Sheet!$A$7:$DG$148,'TN01-04'!BC$11,0))</f>
        <v>#N/A</v>
      </c>
      <c r="BD149" s="28" t="e">
        <f>HLOOKUP(VLOOKUP($A149,Sheet!$A$7:$DG$148,'TN01-04'!BD$11,0),$H$1:$T$2,2,1)</f>
        <v>#N/A</v>
      </c>
      <c r="BE149" s="28" t="e">
        <f>HLOOKUP(VLOOKUP($A149,Sheet!$A$7:$DG$148,'TN01-04'!BE$11,0),$H$1:$T$2,2,1)</f>
        <v>#N/A</v>
      </c>
      <c r="BF149" s="28" t="e">
        <f>HLOOKUP(VLOOKUP($A149,Sheet!$A$7:$DG$148,'TN01-04'!BF$11,0),$H$1:$T$2,2,1)</f>
        <v>#N/A</v>
      </c>
      <c r="BG149" s="28" t="e">
        <f>HLOOKUP(VLOOKUP($A149,Sheet!$A$7:$DG$148,'TN01-04'!BG$11,0),$H$1:$T$2,2,1)</f>
        <v>#N/A</v>
      </c>
      <c r="BH149" s="28" t="e">
        <f>HLOOKUP(VLOOKUP($A149,Sheet!$A$7:$DG$148,'TN01-04'!BH$11,0),$H$1:$T$2,2,1)</f>
        <v>#N/A</v>
      </c>
      <c r="BI149" s="28" t="e">
        <f>HLOOKUP(VLOOKUP($A149,Sheet!$A$7:$DG$148,'TN01-04'!BI$11,0),$H$1:$T$2,2,1)</f>
        <v>#N/A</v>
      </c>
      <c r="BJ149" s="28" t="e">
        <f>HLOOKUP(VLOOKUP($A149,Sheet!$A$7:$DG$148,'TN01-04'!BJ$11,0),$H$1:$T$2,2,1)</f>
        <v>#N/A</v>
      </c>
      <c r="BK149" s="28" t="e">
        <f>HLOOKUP(VLOOKUP($A149,Sheet!$A$7:$DG$148,'TN01-04'!BK$11,0),$H$1:$T$2,2,1)</f>
        <v>#N/A</v>
      </c>
      <c r="BL149" s="28" t="e">
        <f>HLOOKUP(VLOOKUP($A149,Sheet!$A$7:$DG$148,'TN01-04'!BL$11,0),$H$1:$T$2,2,1)</f>
        <v>#N/A</v>
      </c>
      <c r="BM149" s="28" t="e">
        <f>HLOOKUP(VLOOKUP($A149,Sheet!$A$7:$DG$148,'TN01-04'!BM$11,0),$H$1:$T$2,2,1)</f>
        <v>#N/A</v>
      </c>
      <c r="BN149" s="28" t="e">
        <f>HLOOKUP(VLOOKUP($A149,Sheet!$A$7:$DG$148,'TN01-04'!BN$11,0),$H$1:$T$2,2,1)</f>
        <v>#N/A</v>
      </c>
      <c r="BO149" s="28" t="e">
        <f>HLOOKUP(VLOOKUP($A149,Sheet!$A$7:$DG$148,'TN01-04'!BO$11,0),$H$1:$T$2,2,1)</f>
        <v>#N/A</v>
      </c>
      <c r="BP149" s="28" t="e">
        <f>HLOOKUP(VLOOKUP($A149,Sheet!$A$7:$DG$148,'TN01-04'!BP$11,0),$H$1:$T$2,2,1)</f>
        <v>#N/A</v>
      </c>
      <c r="BQ149" s="28" t="e">
        <f>HLOOKUP(VLOOKUP($A149,Sheet!$A$7:$DG$148,'TN01-04'!BQ$11,0),$H$1:$T$2,2,1)</f>
        <v>#N/A</v>
      </c>
      <c r="BR149" s="28" t="e">
        <f>HLOOKUP(VLOOKUP($A149,Sheet!$A$7:$DG$148,'TN01-04'!BR$11,0),$H$1:$T$2,2,1)</f>
        <v>#N/A</v>
      </c>
      <c r="BS149" s="28" t="e">
        <f>HLOOKUP(VLOOKUP($A149,Sheet!$A$7:$DG$148,'TN01-04'!BS$11,0),$H$1:$T$2,2,1)</f>
        <v>#N/A</v>
      </c>
      <c r="BT149" s="28" t="e">
        <f>HLOOKUP(VLOOKUP($A149,Sheet!$A$7:$DG$148,'TN01-04'!BT$11,0),$H$1:$T$2,2,1)</f>
        <v>#N/A</v>
      </c>
      <c r="BU149" s="28" t="e">
        <f>HLOOKUP(VLOOKUP($A149,Sheet!$A$7:$DG$148,'TN01-04'!BU$11,0),$H$1:$T$2,2,1)</f>
        <v>#N/A</v>
      </c>
      <c r="BV149" s="28" t="e">
        <f>HLOOKUP(VLOOKUP($A149,Sheet!$A$7:$DG$148,'TN01-04'!BV$11,0),$H$1:$T$2,2,1)</f>
        <v>#N/A</v>
      </c>
      <c r="BW149" s="28" t="e">
        <f>HLOOKUP(VLOOKUP($A149,Sheet!$A$7:$DG$148,'TN01-04'!BW$11,0),$H$1:$T$2,2,1)</f>
        <v>#N/A</v>
      </c>
      <c r="BX149" s="33" t="e">
        <f>IF(VLOOKUP($A149,Sheet!$A$7:$DG$148,'TN01-04'!BX$11,0)="","",VLOOKUP($A149,Sheet!$A$7:$DG$148,'TN01-04'!BX$11,0))</f>
        <v>#N/A</v>
      </c>
      <c r="BY149" s="36" t="e">
        <f>IF(VLOOKUP($A149,Sheet!$A$7:$DG$148,'TN01-04'!BY$11,0)="","",VLOOKUP($A149,Sheet!$A$7:$DG$148,'TN01-04'!BY$11,0))</f>
        <v>#N/A</v>
      </c>
      <c r="BZ149" s="28" t="e">
        <f>HLOOKUP(VLOOKUP($A149,Sheet!$A$7:$DG$148,'TN01-04'!BZ$11,0),$H$1:$T$2,2,1)</f>
        <v>#N/A</v>
      </c>
      <c r="CA149" s="28" t="e">
        <f>HLOOKUP(VLOOKUP($A149,Sheet!$A$7:$DG$148,'TN01-04'!CA$11,0),$H$1:$T$2,2,1)</f>
        <v>#N/A</v>
      </c>
      <c r="CB149" s="28" t="e">
        <f>HLOOKUP(VLOOKUP($A149,Sheet!$A$7:$DG$148,'TN01-04'!CB$11,0),$H$1:$T$2,2,1)</f>
        <v>#N/A</v>
      </c>
      <c r="CC149" s="28" t="e">
        <f>HLOOKUP(VLOOKUP($A149,Sheet!$A$7:$DG$148,'TN01-04'!CC$11,0),$H$1:$T$2,2,1)</f>
        <v>#N/A</v>
      </c>
      <c r="CD149" s="28" t="e">
        <f>HLOOKUP(VLOOKUP($A149,Sheet!$A$7:$DG$148,'TN01-04'!CD$11,0),$H$1:$T$2,2,1)</f>
        <v>#N/A</v>
      </c>
      <c r="CE149" s="28" t="e">
        <f>HLOOKUP(VLOOKUP($A149,Sheet!$A$7:$DG$148,'TN01-04'!CE$11,0),$H$1:$T$2,2,1)</f>
        <v>#N/A</v>
      </c>
      <c r="CF149" s="28" t="e">
        <f>HLOOKUP(VLOOKUP($A149,Sheet!$A$7:$DG$148,'TN01-04'!CF$11,0),$H$1:$T$2,2,1)</f>
        <v>#N/A</v>
      </c>
      <c r="CG149" s="28" t="e">
        <f>HLOOKUP(VLOOKUP($A149,Sheet!$A$7:$DG$148,'TN01-04'!CG$11,0),$H$1:$T$2,2,1)</f>
        <v>#N/A</v>
      </c>
      <c r="CH149" s="28" t="e">
        <f>HLOOKUP(VLOOKUP($A149,Sheet!$A$7:$DG$148,'TN01-04'!CH$11,0),$H$1:$T$2,2,1)</f>
        <v>#N/A</v>
      </c>
      <c r="CI149" s="28" t="e">
        <f>HLOOKUP(VLOOKUP($A149,Sheet!$A$7:$DG$148,'TN01-04'!CI$11,0),$H$1:$T$2,2,1)</f>
        <v>#N/A</v>
      </c>
      <c r="CJ149" s="28" t="e">
        <f>HLOOKUP(VLOOKUP($A149,Sheet!$A$7:$DG$148,'TN01-04'!CJ$11,0),$H$1:$T$2,2,1)</f>
        <v>#N/A</v>
      </c>
      <c r="CK149" s="28" t="e">
        <f>HLOOKUP(VLOOKUP($A149,Sheet!$A$7:$DG$148,'TN01-04'!CK$11,0),$H$1:$T$2,2,1)</f>
        <v>#N/A</v>
      </c>
      <c r="CL149" s="28" t="e">
        <f>HLOOKUP(VLOOKUP($A149,Sheet!$A$7:$DG$148,'TN01-04'!CL$11,0),$H$1:$T$2,2,1)</f>
        <v>#N/A</v>
      </c>
      <c r="CM149" s="28" t="e">
        <f>HLOOKUP(VLOOKUP($A149,Sheet!$A$7:$DG$148,'TN01-04'!CM$11,0),$H$1:$T$2,2,1)</f>
        <v>#N/A</v>
      </c>
      <c r="CN149" s="28" t="e">
        <f>HLOOKUP(VLOOKUP($A149,Sheet!$A$7:$DG$148,'TN01-04'!CN$11,0),$H$1:$T$2,2,1)</f>
        <v>#N/A</v>
      </c>
      <c r="CO149" s="28" t="e">
        <f>HLOOKUP(VLOOKUP($A149,Sheet!$A$7:$DG$148,'TN01-04'!CO$11,0),$H$1:$T$2,2,1)</f>
        <v>#N/A</v>
      </c>
      <c r="CP149" s="28" t="e">
        <f>HLOOKUP(VLOOKUP($A149,Sheet!$A$7:$DG$148,'TN01-04'!CP$11,0),$H$1:$T$2,2,1)</f>
        <v>#N/A</v>
      </c>
      <c r="CQ149" s="28" t="e">
        <f>HLOOKUP(VLOOKUP($A149,Sheet!$A$7:$DG$148,'TN01-04'!CQ$11,0),$H$1:$T$2,2,1)</f>
        <v>#N/A</v>
      </c>
      <c r="CR149" s="28" t="e">
        <f>HLOOKUP(VLOOKUP($A149,Sheet!$A$7:$DG$148,'TN01-04'!CR$11,0),$H$1:$T$2,2,1)</f>
        <v>#N/A</v>
      </c>
      <c r="CS149" s="33" t="e">
        <f>IF(VLOOKUP($A149,Sheet!$A$7:$DG$148,'TN01-04'!CS$11,0)="","",VLOOKUP($A149,Sheet!$A$7:$DG$148,'TN01-04'!CS$11,0))</f>
        <v>#N/A</v>
      </c>
      <c r="CT149" s="36" t="e">
        <f>IF(VLOOKUP($A149,Sheet!$A$7:$DG$148,'TN01-04'!CT$11,0)="","",VLOOKUP($A149,Sheet!$A$7:$DG$148,'TN01-04'!CT$11,0))</f>
        <v>#N/A</v>
      </c>
      <c r="CU149" s="38" t="e">
        <f t="shared" si="20"/>
        <v>#N/A</v>
      </c>
      <c r="CV149" s="38" t="e">
        <f t="shared" si="20"/>
        <v>#N/A</v>
      </c>
      <c r="CW149" s="38">
        <f t="shared" si="21"/>
        <v>0</v>
      </c>
      <c r="CX149" s="38" t="e">
        <f t="shared" si="22"/>
        <v>#N/A</v>
      </c>
      <c r="CY149" s="38" t="e">
        <f t="shared" si="23"/>
        <v>#N/A</v>
      </c>
      <c r="CZ149" s="38"/>
      <c r="DA149" s="28" t="e">
        <f>HLOOKUP(VLOOKUP($A149,Sheet!$A$7:$DG$148,'TN01-04'!DA$11,0),$H$1:$T$2,2,1)</f>
        <v>#N/A</v>
      </c>
      <c r="DB149" s="28" t="e">
        <f>HLOOKUP(VLOOKUP($A149,Sheet!$A$7:$DG$148,'TN01-04'!DB$11,0),$H$1:$T$2,2,1)</f>
        <v>#N/A</v>
      </c>
      <c r="DC149" s="28" t="e">
        <f>HLOOKUP(VLOOKUP($A149,Sheet!$A$7:$DG$148,'TN01-04'!DC$11,0),$H$1:$T$2,2,1)</f>
        <v>#N/A</v>
      </c>
      <c r="DD149" s="28" t="e">
        <f>HLOOKUP(VLOOKUP($A149,Sheet!$A$7:$DG$148,'TN01-04'!DD$11,0),$H$1:$T$2,2,1)</f>
        <v>#N/A</v>
      </c>
      <c r="DE149" s="38"/>
      <c r="DF149" s="38" t="e">
        <f t="shared" si="24"/>
        <v>#N/A</v>
      </c>
      <c r="DG149" s="38"/>
      <c r="DH149" s="33" t="e">
        <f>IF(VLOOKUP($A149,Sheet!$A$7:$DG$148,'TN01-04'!DH$11,0)="","",VLOOKUP($A149,Sheet!$A$7:$DG$148,'TN01-04'!DH$11,0))</f>
        <v>#N/A</v>
      </c>
      <c r="DI149" s="36" t="e">
        <f>IF(VLOOKUP($A149,Sheet!$A$7:$DG$148,'TN01-04'!DI$11,0)="","",VLOOKUP($A149,Sheet!$A$7:$DG$148,'TN01-04'!DI$11,0))</f>
        <v>#N/A</v>
      </c>
      <c r="DJ149" s="38" t="e">
        <f t="shared" si="25"/>
        <v>#N/A</v>
      </c>
      <c r="DK149" s="38" t="e">
        <f t="shared" si="26"/>
        <v>#N/A</v>
      </c>
      <c r="DL149" s="38" t="e">
        <f t="shared" si="27"/>
        <v>#N/A</v>
      </c>
      <c r="DM149" s="38"/>
      <c r="DN149" s="33" t="e">
        <f>IF(VLOOKUP($A149,Sheet!$A$7:$DG$148,'TN01-04'!DN$11,0)="","",VLOOKUP($A149,Sheet!$A$7:$DG$148,'TN01-04'!DN$11,0))</f>
        <v>#N/A</v>
      </c>
      <c r="DO149" s="36" t="e">
        <f>IF(VLOOKUP($A149,Sheet!$A$7:$DG$148,'TN01-04'!DO$11,0)="","",VLOOKUP($A149,Sheet!$A$7:$DG$148,'TN01-04'!DO$11,0))</f>
        <v>#N/A</v>
      </c>
      <c r="DP149" s="28" t="e">
        <f>IF(VLOOKUP($A149,Sheet!$A$7:$DG$148,'TN01-04'!DP$11,0)="","",VLOOKUP($A149,Sheet!$A$7:$DG$148,'TN01-04'!DP$11,0))</f>
        <v>#N/A</v>
      </c>
      <c r="DQ149" s="28" t="e">
        <f>IF(VLOOKUP($A149,Sheet!$A$7:$DG$148,'TN01-04'!DQ$11,0)="","",VLOOKUP($A149,Sheet!$A$7:$DG$148,'TN01-04'!DQ$11,0))</f>
        <v>#N/A</v>
      </c>
      <c r="DR149" s="28" t="e">
        <f>IF(VLOOKUP($A149,Sheet!$A$7:$DG$148,'TN01-04'!DR$11,0)="","",VLOOKUP($A149,Sheet!$A$7:$DG$148,'TN01-04'!DR$11,0))</f>
        <v>#N/A</v>
      </c>
      <c r="DS149" s="28" t="e">
        <f>IF(VLOOKUP($A149,Sheet!$A$7:$DG$148,'TN01-04'!DS$11,0)="","",VLOOKUP($A149,Sheet!$A$7:$DG$148,'TN01-04'!DS$11,0))</f>
        <v>#N/A</v>
      </c>
      <c r="DT149" s="28" t="e">
        <f>IF(VLOOKUP($A149,Sheet!$A$7:$DG$148,'TN01-04'!DT$11,0)="","",VLOOKUP($A149,Sheet!$A$7:$DG$148,'TN01-04'!DT$11,0))</f>
        <v>#N/A</v>
      </c>
      <c r="DU149" s="42" t="e">
        <f t="shared" si="28"/>
        <v>#N/A</v>
      </c>
    </row>
    <row r="150" spans="1:125" ht="15.95" customHeight="1" x14ac:dyDescent="0.2">
      <c r="A150" s="25">
        <v>2221728915</v>
      </c>
      <c r="B150" s="26" t="s">
        <v>6</v>
      </c>
      <c r="C150" s="26" t="s">
        <v>112</v>
      </c>
      <c r="D150" s="26" t="s">
        <v>194</v>
      </c>
      <c r="E150" s="27">
        <v>35838</v>
      </c>
      <c r="F150" s="26" t="s">
        <v>210</v>
      </c>
      <c r="G150" s="26" t="s">
        <v>212</v>
      </c>
      <c r="H150" s="28">
        <f>HLOOKUP(VLOOKUP($A150,Sheet!$A$7:$DG$148,'TN01-04'!H$11,0),$H$1:$T$2,2,1)</f>
        <v>4</v>
      </c>
      <c r="I150" s="28">
        <f>HLOOKUP(VLOOKUP($A150,Sheet!$A$7:$DG$148,'TN01-04'!I$11,0),$H$1:$T$2,2,1)</f>
        <v>3</v>
      </c>
      <c r="J150" s="28">
        <f>HLOOKUP(VLOOKUP($A150,Sheet!$A$7:$DG$148,'TN01-04'!J$11,0),$H$1:$T$2,2,1)</f>
        <v>3.65</v>
      </c>
      <c r="K150" s="28">
        <f>HLOOKUP(VLOOKUP($A150,Sheet!$A$7:$DG$148,'TN01-04'!K$11,0),$H$1:$T$2,2,1)</f>
        <v>4</v>
      </c>
      <c r="L150" s="28">
        <f>HLOOKUP(VLOOKUP($A150,Sheet!$A$7:$DG$148,'TN01-04'!L$11,0),$H$1:$T$2,2,1)</f>
        <v>1.65</v>
      </c>
      <c r="M150" s="28">
        <f>HLOOKUP(VLOOKUP($A150,Sheet!$A$7:$DG$148,'TN01-04'!M$11,0),$H$1:$T$2,2,1)</f>
        <v>3.65</v>
      </c>
      <c r="N150" s="28">
        <f>HLOOKUP(VLOOKUP($A150,Sheet!$A$7:$DG$148,'TN01-04'!N$11,0),$H$1:$T$2,2,1)</f>
        <v>3</v>
      </c>
      <c r="O150" s="28">
        <f>HLOOKUP(VLOOKUP($A150,Sheet!$A$7:$DG$148,'TN01-04'!O$11,0),$H$1:$T$2,2,1)</f>
        <v>0</v>
      </c>
      <c r="P150" s="28">
        <f>HLOOKUP(VLOOKUP($A150,Sheet!$A$7:$DG$148,'TN01-04'!P$11,0),$H$1:$T$2,2,1)</f>
        <v>3.33</v>
      </c>
      <c r="Q150" s="28">
        <f>HLOOKUP(VLOOKUP($A150,Sheet!$A$7:$DG$148,'TN01-04'!Q$11,0),$H$1:$T$2,2,1)</f>
        <v>0</v>
      </c>
      <c r="R150" s="28">
        <f>HLOOKUP(VLOOKUP($A150,Sheet!$A$7:$DG$148,'TN01-04'!R$11,0),$H$1:$T$2,2,1)</f>
        <v>0</v>
      </c>
      <c r="S150" s="28">
        <f>HLOOKUP(VLOOKUP($A150,Sheet!$A$7:$DG$148,'TN01-04'!S$11,0),$H$1:$T$2,2,1)</f>
        <v>0</v>
      </c>
      <c r="T150" s="28">
        <f>HLOOKUP(VLOOKUP($A150,Sheet!$A$7:$DG$148,'TN01-04'!T$11,0),$H$1:$T$2,2,1)</f>
        <v>0</v>
      </c>
      <c r="U150" s="28">
        <f>HLOOKUP(VLOOKUP($A150,Sheet!$A$7:$DG$148,'TN01-04'!U$11,0),$H$1:$T$2,2,1)</f>
        <v>3.33</v>
      </c>
      <c r="V150" s="28">
        <f>HLOOKUP(VLOOKUP($A150,Sheet!$A$7:$DG$148,'TN01-04'!V$11,0),$H$1:$T$2,2,1)</f>
        <v>3.65</v>
      </c>
      <c r="W150" s="28">
        <f>HLOOKUP(VLOOKUP($A150,Sheet!$A$7:$DG$148,'TN01-04'!W$11,0),$H$1:$T$2,2,1)</f>
        <v>4</v>
      </c>
      <c r="X150" s="28">
        <f>HLOOKUP(VLOOKUP($A150,Sheet!$A$7:$DG$148,'TN01-04'!X$11,0),$H$1:$T$2,2,1)</f>
        <v>4</v>
      </c>
      <c r="Y150" s="28">
        <f>HLOOKUP(VLOOKUP($A150,Sheet!$A$7:$DG$148,'TN01-04'!Y$11,0),$H$1:$T$2,2,1)</f>
        <v>3.65</v>
      </c>
      <c r="Z150" s="28">
        <f>HLOOKUP(VLOOKUP($A150,Sheet!$A$7:$DG$148,'TN01-04'!Z$11,0),$H$1:$T$2,2,1)</f>
        <v>3</v>
      </c>
      <c r="AA150" s="28">
        <f>HLOOKUP(VLOOKUP($A150,Sheet!$A$7:$DG$148,'TN01-04'!AA$11,0),$H$1:$T$2,2,1)</f>
        <v>1.65</v>
      </c>
      <c r="AB150" s="28">
        <f>HLOOKUP(VLOOKUP($A150,Sheet!$A$7:$DG$148,'TN01-04'!AB$11,0),$H$1:$T$2,2,1)</f>
        <v>2</v>
      </c>
      <c r="AC150" s="28">
        <f>HLOOKUP(VLOOKUP($A150,Sheet!$A$7:$DG$148,'TN01-04'!AC$11,0),$H$1:$T$2,2,1)</f>
        <v>3</v>
      </c>
      <c r="AD150" s="28">
        <f>HLOOKUP(VLOOKUP($A150,Sheet!$A$7:$DG$148,'TN01-04'!AD$11,0),$H$1:$T$2,2,1)</f>
        <v>2</v>
      </c>
      <c r="AE150" s="28">
        <f>HLOOKUP(VLOOKUP($A150,Sheet!$A$7:$DG$148,'TN01-04'!AE$11,0),$H$1:$T$2,2,1)</f>
        <v>1.65</v>
      </c>
      <c r="AF150" s="28">
        <f>HLOOKUP(VLOOKUP($A150,Sheet!$A$7:$DG$148,'TN01-04'!AF$11,0),$H$1:$T$2,2,1)</f>
        <v>3</v>
      </c>
      <c r="AG150" s="28">
        <f>HLOOKUP(VLOOKUP($A150,Sheet!$A$7:$DG$148,'TN01-04'!AG$11,0),$H$1:$T$2,2,1)</f>
        <v>2</v>
      </c>
      <c r="AH150" s="28">
        <f>HLOOKUP(VLOOKUP($A150,Sheet!$A$7:$DG$148,'TN01-04'!AH$11,0),$H$1:$T$2,2,1)</f>
        <v>2.65</v>
      </c>
      <c r="AI150" s="28">
        <f>HLOOKUP(VLOOKUP($A150,Sheet!$A$7:$DG$148,'TN01-04'!AI$11,0),$H$1:$T$2,2,1)</f>
        <v>1.65</v>
      </c>
      <c r="AJ150" s="28">
        <f>HLOOKUP(VLOOKUP($A150,Sheet!$A$7:$DG$148,'TN01-04'!AJ$11,0),$H$1:$T$2,2,1)</f>
        <v>2.65</v>
      </c>
      <c r="AK150" s="33">
        <f>IF(VLOOKUP($A150,Sheet!$A$7:$DG$148,'TN01-04'!AK$11,0)="","",VLOOKUP($A150,Sheet!$A$7:$DG$148,'TN01-04'!AK$11,0))</f>
        <v>51</v>
      </c>
      <c r="AL150" s="36">
        <f>IF(VLOOKUP($A150,Sheet!$A$7:$DG$148,'TN01-04'!AL$11,0)="","",VLOOKUP($A150,Sheet!$A$7:$DG$148,'TN01-04'!AL$11,0))</f>
        <v>0</v>
      </c>
      <c r="AM150" s="28">
        <f>HLOOKUP(VLOOKUP($A150,Sheet!$A$7:$DG$148,'TN01-04'!AM$11,0),$H$1:$T$2,2,1)</f>
        <v>3.65</v>
      </c>
      <c r="AN150" s="28">
        <f>HLOOKUP(VLOOKUP($A150,Sheet!$A$7:$DG$148,'TN01-04'!AN$11,0),$H$1:$T$2,2,1)</f>
        <v>2.65</v>
      </c>
      <c r="AO150" s="28">
        <f>HLOOKUP(VLOOKUP($A150,Sheet!$A$7:$DG$148,'TN01-04'!AO$11,0),$H$1:$T$2,2,1)</f>
        <v>0</v>
      </c>
      <c r="AP150" s="28">
        <f>HLOOKUP(VLOOKUP($A150,Sheet!$A$7:$DG$148,'TN01-04'!AP$11,0),$H$1:$T$2,2,1)</f>
        <v>0</v>
      </c>
      <c r="AQ150" s="28">
        <f>HLOOKUP(VLOOKUP($A150,Sheet!$A$7:$DG$148,'TN01-04'!AQ$11,0),$H$1:$T$2,2,1)</f>
        <v>2</v>
      </c>
      <c r="AR150" s="28">
        <f>HLOOKUP(VLOOKUP($A150,Sheet!$A$7:$DG$148,'TN01-04'!AR$11,0),$H$1:$T$2,2,1)</f>
        <v>0</v>
      </c>
      <c r="AS150" s="28">
        <f>HLOOKUP(VLOOKUP($A150,Sheet!$A$7:$DG$148,'TN01-04'!AS$11,0),$H$1:$T$2,2,1)</f>
        <v>0</v>
      </c>
      <c r="AT150" s="28">
        <f>HLOOKUP(VLOOKUP($A150,Sheet!$A$7:$DG$148,'TN01-04'!AT$11,0),$H$1:$T$2,2,1)</f>
        <v>0</v>
      </c>
      <c r="AU150" s="28">
        <f>HLOOKUP(VLOOKUP($A150,Sheet!$A$7:$DG$148,'TN01-04'!AU$11,0),$H$1:$T$2,2,1)</f>
        <v>0</v>
      </c>
      <c r="AV150" s="28">
        <f>HLOOKUP(VLOOKUP($A150,Sheet!$A$7:$DG$148,'TN01-04'!AV$11,0),$H$1:$T$2,2,1)</f>
        <v>4</v>
      </c>
      <c r="AW150" s="28">
        <f>HLOOKUP(VLOOKUP($A150,Sheet!$A$7:$DG$148,'TN01-04'!AW$11,0),$H$1:$T$2,2,1)</f>
        <v>0</v>
      </c>
      <c r="AX150" s="28">
        <f>HLOOKUP(VLOOKUP($A150,Sheet!$A$7:$DG$148,'TN01-04'!AX$11,0),$H$1:$T$2,2,1)</f>
        <v>0</v>
      </c>
      <c r="AY150" s="28">
        <f>HLOOKUP(VLOOKUP($A150,Sheet!$A$7:$DG$148,'TN01-04'!AY$11,0),$H$1:$T$2,2,1)</f>
        <v>0</v>
      </c>
      <c r="AZ150" s="28">
        <f>HLOOKUP(VLOOKUP($A150,Sheet!$A$7:$DG$148,'TN01-04'!AZ$11,0),$H$1:$T$2,2,1)</f>
        <v>0</v>
      </c>
      <c r="BA150" s="28">
        <f>HLOOKUP(VLOOKUP($A150,Sheet!$A$7:$DG$148,'TN01-04'!BA$11,0),$H$1:$T$2,2,1)</f>
        <v>3</v>
      </c>
      <c r="BB150" s="33">
        <f>IF(VLOOKUP($A150,Sheet!$A$7:$DG$148,'TN01-04'!BB$11,0)="","",VLOOKUP($A150,Sheet!$A$7:$DG$148,'TN01-04'!BB$11,0))</f>
        <v>5</v>
      </c>
      <c r="BC150" s="36">
        <f>IF(VLOOKUP($A150,Sheet!$A$7:$DG$148,'TN01-04'!BC$11,0)="","",VLOOKUP($A150,Sheet!$A$7:$DG$148,'TN01-04'!BC$11,0))</f>
        <v>0</v>
      </c>
      <c r="BD150" s="28">
        <f>HLOOKUP(VLOOKUP($A150,Sheet!$A$7:$DG$148,'TN01-04'!BD$11,0),$H$1:$T$2,2,1)</f>
        <v>1.65</v>
      </c>
      <c r="BE150" s="28">
        <f>HLOOKUP(VLOOKUP($A150,Sheet!$A$7:$DG$148,'TN01-04'!BE$11,0),$H$1:$T$2,2,1)</f>
        <v>1.65</v>
      </c>
      <c r="BF150" s="28">
        <f>HLOOKUP(VLOOKUP($A150,Sheet!$A$7:$DG$148,'TN01-04'!BF$11,0),$H$1:$T$2,2,1)</f>
        <v>3.33</v>
      </c>
      <c r="BG150" s="28">
        <f>HLOOKUP(VLOOKUP($A150,Sheet!$A$7:$DG$148,'TN01-04'!BG$11,0),$H$1:$T$2,2,1)</f>
        <v>3.33</v>
      </c>
      <c r="BH150" s="28">
        <f>HLOOKUP(VLOOKUP($A150,Sheet!$A$7:$DG$148,'TN01-04'!BH$11,0),$H$1:$T$2,2,1)</f>
        <v>2.65</v>
      </c>
      <c r="BI150" s="28">
        <f>HLOOKUP(VLOOKUP($A150,Sheet!$A$7:$DG$148,'TN01-04'!BI$11,0),$H$1:$T$2,2,1)</f>
        <v>1</v>
      </c>
      <c r="BJ150" s="28">
        <f>HLOOKUP(VLOOKUP($A150,Sheet!$A$7:$DG$148,'TN01-04'!BJ$11,0),$H$1:$T$2,2,1)</f>
        <v>3.33</v>
      </c>
      <c r="BK150" s="28">
        <f>HLOOKUP(VLOOKUP($A150,Sheet!$A$7:$DG$148,'TN01-04'!BK$11,0),$H$1:$T$2,2,1)</f>
        <v>2.65</v>
      </c>
      <c r="BL150" s="28">
        <f>HLOOKUP(VLOOKUP($A150,Sheet!$A$7:$DG$148,'TN01-04'!BL$11,0),$H$1:$T$2,2,1)</f>
        <v>1.65</v>
      </c>
      <c r="BM150" s="28">
        <f>HLOOKUP(VLOOKUP($A150,Sheet!$A$7:$DG$148,'TN01-04'!BM$11,0),$H$1:$T$2,2,1)</f>
        <v>1.65</v>
      </c>
      <c r="BN150" s="28">
        <f>HLOOKUP(VLOOKUP($A150,Sheet!$A$7:$DG$148,'TN01-04'!BN$11,0),$H$1:$T$2,2,1)</f>
        <v>1.65</v>
      </c>
      <c r="BO150" s="28">
        <f>HLOOKUP(VLOOKUP($A150,Sheet!$A$7:$DG$148,'TN01-04'!BO$11,0),$H$1:$T$2,2,1)</f>
        <v>1.65</v>
      </c>
      <c r="BP150" s="28">
        <f>HLOOKUP(VLOOKUP($A150,Sheet!$A$7:$DG$148,'TN01-04'!BP$11,0),$H$1:$T$2,2,1)</f>
        <v>2.65</v>
      </c>
      <c r="BQ150" s="28">
        <f>HLOOKUP(VLOOKUP($A150,Sheet!$A$7:$DG$148,'TN01-04'!BQ$11,0),$H$1:$T$2,2,1)</f>
        <v>0</v>
      </c>
      <c r="BR150" s="28">
        <f>HLOOKUP(VLOOKUP($A150,Sheet!$A$7:$DG$148,'TN01-04'!BR$11,0),$H$1:$T$2,2,1)</f>
        <v>1.65</v>
      </c>
      <c r="BS150" s="28">
        <f>HLOOKUP(VLOOKUP($A150,Sheet!$A$7:$DG$148,'TN01-04'!BS$11,0),$H$1:$T$2,2,1)</f>
        <v>1.65</v>
      </c>
      <c r="BT150" s="28">
        <f>HLOOKUP(VLOOKUP($A150,Sheet!$A$7:$DG$148,'TN01-04'!BT$11,0),$H$1:$T$2,2,1)</f>
        <v>1.65</v>
      </c>
      <c r="BU150" s="28">
        <f>HLOOKUP(VLOOKUP($A150,Sheet!$A$7:$DG$148,'TN01-04'!BU$11,0),$H$1:$T$2,2,1)</f>
        <v>2</v>
      </c>
      <c r="BV150" s="28">
        <f>HLOOKUP(VLOOKUP($A150,Sheet!$A$7:$DG$148,'TN01-04'!BV$11,0),$H$1:$T$2,2,1)</f>
        <v>2</v>
      </c>
      <c r="BW150" s="28">
        <f>HLOOKUP(VLOOKUP($A150,Sheet!$A$7:$DG$148,'TN01-04'!BW$11,0),$H$1:$T$2,2,1)</f>
        <v>3.65</v>
      </c>
      <c r="BX150" s="33">
        <f>IF(VLOOKUP($A150,Sheet!$A$7:$DG$148,'TN01-04'!BX$11,0)="","",VLOOKUP($A150,Sheet!$A$7:$DG$148,'TN01-04'!BX$11,0))</f>
        <v>50</v>
      </c>
      <c r="BY150" s="36">
        <f>IF(VLOOKUP($A150,Sheet!$A$7:$DG$148,'TN01-04'!BY$11,0)="","",VLOOKUP($A150,Sheet!$A$7:$DG$148,'TN01-04'!BY$11,0))</f>
        <v>0</v>
      </c>
      <c r="BZ150" s="28">
        <f>HLOOKUP(VLOOKUP($A150,Sheet!$A$7:$DG$148,'TN01-04'!BZ$11,0),$H$1:$T$2,2,1)</f>
        <v>3</v>
      </c>
      <c r="CA150" s="28">
        <f>HLOOKUP(VLOOKUP($A150,Sheet!$A$7:$DG$148,'TN01-04'!CA$11,0),$H$1:$T$2,2,1)</f>
        <v>0</v>
      </c>
      <c r="CB150" s="28">
        <f>HLOOKUP(VLOOKUP($A150,Sheet!$A$7:$DG$148,'TN01-04'!CB$11,0),$H$1:$T$2,2,1)</f>
        <v>2.33</v>
      </c>
      <c r="CC150" s="28">
        <f>HLOOKUP(VLOOKUP($A150,Sheet!$A$7:$DG$148,'TN01-04'!CC$11,0),$H$1:$T$2,2,1)</f>
        <v>0</v>
      </c>
      <c r="CD150" s="28">
        <f>HLOOKUP(VLOOKUP($A150,Sheet!$A$7:$DG$148,'TN01-04'!CD$11,0),$H$1:$T$2,2,1)</f>
        <v>2.33</v>
      </c>
      <c r="CE150" s="28">
        <f>HLOOKUP(VLOOKUP($A150,Sheet!$A$7:$DG$148,'TN01-04'!CE$11,0),$H$1:$T$2,2,1)</f>
        <v>1.65</v>
      </c>
      <c r="CF150" s="28">
        <f>HLOOKUP(VLOOKUP($A150,Sheet!$A$7:$DG$148,'TN01-04'!CF$11,0),$H$1:$T$2,2,1)</f>
        <v>3.33</v>
      </c>
      <c r="CG150" s="28">
        <f>HLOOKUP(VLOOKUP($A150,Sheet!$A$7:$DG$148,'TN01-04'!CG$11,0),$H$1:$T$2,2,1)</f>
        <v>2.33</v>
      </c>
      <c r="CH150" s="28">
        <f>HLOOKUP(VLOOKUP($A150,Sheet!$A$7:$DG$148,'TN01-04'!CH$11,0),$H$1:$T$2,2,1)</f>
        <v>0</v>
      </c>
      <c r="CI150" s="28">
        <f>HLOOKUP(VLOOKUP($A150,Sheet!$A$7:$DG$148,'TN01-04'!CI$11,0),$H$1:$T$2,2,1)</f>
        <v>2</v>
      </c>
      <c r="CJ150" s="28">
        <f>HLOOKUP(VLOOKUP($A150,Sheet!$A$7:$DG$148,'TN01-04'!CJ$11,0),$H$1:$T$2,2,1)</f>
        <v>0</v>
      </c>
      <c r="CK150" s="28">
        <f>HLOOKUP(VLOOKUP($A150,Sheet!$A$7:$DG$148,'TN01-04'!CK$11,0),$H$1:$T$2,2,1)</f>
        <v>0</v>
      </c>
      <c r="CL150" s="28">
        <f>HLOOKUP(VLOOKUP($A150,Sheet!$A$7:$DG$148,'TN01-04'!CL$11,0),$H$1:$T$2,2,1)</f>
        <v>0</v>
      </c>
      <c r="CM150" s="28">
        <f>HLOOKUP(VLOOKUP($A150,Sheet!$A$7:$DG$148,'TN01-04'!CM$11,0),$H$1:$T$2,2,1)</f>
        <v>0</v>
      </c>
      <c r="CN150" s="28">
        <f>HLOOKUP(VLOOKUP($A150,Sheet!$A$7:$DG$148,'TN01-04'!CN$11,0),$H$1:$T$2,2,1)</f>
        <v>1</v>
      </c>
      <c r="CO150" s="28">
        <f>HLOOKUP(VLOOKUP($A150,Sheet!$A$7:$DG$148,'TN01-04'!CO$11,0),$H$1:$T$2,2,1)</f>
        <v>3</v>
      </c>
      <c r="CP150" s="28">
        <f>HLOOKUP(VLOOKUP($A150,Sheet!$A$7:$DG$148,'TN01-04'!CP$11,0),$H$1:$T$2,2,1)</f>
        <v>3.33</v>
      </c>
      <c r="CQ150" s="28">
        <f>HLOOKUP(VLOOKUP($A150,Sheet!$A$7:$DG$148,'TN01-04'!CQ$11,0),$H$1:$T$2,2,1)</f>
        <v>3.33</v>
      </c>
      <c r="CR150" s="28">
        <f>HLOOKUP(VLOOKUP($A150,Sheet!$A$7:$DG$148,'TN01-04'!CR$11,0),$H$1:$T$2,2,1)</f>
        <v>3</v>
      </c>
      <c r="CS150" s="33">
        <f>IF(VLOOKUP($A150,Sheet!$A$7:$DG$148,'TN01-04'!CS$11,0)="","",VLOOKUP($A150,Sheet!$A$7:$DG$148,'TN01-04'!CS$11,0))</f>
        <v>27</v>
      </c>
      <c r="CT150" s="36">
        <f>IF(VLOOKUP($A150,Sheet!$A$7:$DG$148,'TN01-04'!CT$11,0)="","",VLOOKUP($A150,Sheet!$A$7:$DG$148,'TN01-04'!CT$11,0))</f>
        <v>0</v>
      </c>
      <c r="CU150" s="38">
        <f t="shared" si="20"/>
        <v>128</v>
      </c>
      <c r="CV150" s="38">
        <f t="shared" si="20"/>
        <v>0</v>
      </c>
      <c r="CW150" s="38">
        <f t="shared" si="21"/>
        <v>0</v>
      </c>
      <c r="CX150" s="38">
        <f t="shared" si="22"/>
        <v>128</v>
      </c>
      <c r="CY150" s="38">
        <f t="shared" si="23"/>
        <v>2.4700000000000002</v>
      </c>
      <c r="CZ150" s="38"/>
      <c r="DA150" s="28">
        <f>HLOOKUP(VLOOKUP($A150,Sheet!$A$7:$DG$148,'TN01-04'!DA$11,0),$H$1:$T$2,2,1)</f>
        <v>0</v>
      </c>
      <c r="DB150" s="28">
        <f>HLOOKUP(VLOOKUP($A150,Sheet!$A$7:$DG$148,'TN01-04'!DB$11,0),$H$1:$T$2,2,1)</f>
        <v>0</v>
      </c>
      <c r="DC150" s="28">
        <f>HLOOKUP(VLOOKUP($A150,Sheet!$A$7:$DG$148,'TN01-04'!DC$11,0),$H$1:$T$2,2,1)</f>
        <v>0</v>
      </c>
      <c r="DD150" s="28">
        <f>HLOOKUP(VLOOKUP($A150,Sheet!$A$7:$DG$148,'TN01-04'!DD$11,0),$H$1:$T$2,2,1)</f>
        <v>0</v>
      </c>
      <c r="DE150" s="38"/>
      <c r="DF150" s="38">
        <f t="shared" si="24"/>
        <v>0</v>
      </c>
      <c r="DG150" s="38"/>
      <c r="DH150" s="33">
        <f>IF(VLOOKUP($A150,Sheet!$A$7:$DG$148,'TN01-04'!DH$11,0)="","",VLOOKUP($A150,Sheet!$A$7:$DG$148,'TN01-04'!DH$11,0))</f>
        <v>0</v>
      </c>
      <c r="DI150" s="36">
        <f>IF(VLOOKUP($A150,Sheet!$A$7:$DG$148,'TN01-04'!DI$11,0)="","",VLOOKUP($A150,Sheet!$A$7:$DG$148,'TN01-04'!DI$11,0))</f>
        <v>5</v>
      </c>
      <c r="DJ150" s="38">
        <f t="shared" si="25"/>
        <v>128</v>
      </c>
      <c r="DK150" s="38">
        <f t="shared" si="26"/>
        <v>5</v>
      </c>
      <c r="DL150" s="38">
        <f t="shared" si="27"/>
        <v>2.37</v>
      </c>
      <c r="DM150" s="38"/>
      <c r="DN150" s="33">
        <f>IF(VLOOKUP($A150,Sheet!$A$7:$DG$148,'TN01-04'!DN$11,0)="","",VLOOKUP($A150,Sheet!$A$7:$DG$148,'TN01-04'!DN$11,0))</f>
        <v>133</v>
      </c>
      <c r="DO150" s="36">
        <f>IF(VLOOKUP($A150,Sheet!$A$7:$DG$148,'TN01-04'!DO$11,0)="","",VLOOKUP($A150,Sheet!$A$7:$DG$148,'TN01-04'!DO$11,0))</f>
        <v>5</v>
      </c>
      <c r="DP150" s="28">
        <f>IF(VLOOKUP($A150,Sheet!$A$7:$DG$148,'TN01-04'!DP$11,0)="","",VLOOKUP($A150,Sheet!$A$7:$DG$148,'TN01-04'!DP$11,0))</f>
        <v>137</v>
      </c>
      <c r="DQ150" s="28">
        <f>IF(VLOOKUP($A150,Sheet!$A$7:$DG$148,'TN01-04'!DQ$11,0)="","",VLOOKUP($A150,Sheet!$A$7:$DG$148,'TN01-04'!DQ$11,0))</f>
        <v>133</v>
      </c>
      <c r="DR150" s="28">
        <f>IF(VLOOKUP($A150,Sheet!$A$7:$DG$148,'TN01-04'!DR$11,0)="","",VLOOKUP($A150,Sheet!$A$7:$DG$148,'TN01-04'!DR$11,0))</f>
        <v>6.3</v>
      </c>
      <c r="DS150" s="28">
        <f>IF(VLOOKUP($A150,Sheet!$A$7:$DG$148,'TN01-04'!DS$11,0)="","",VLOOKUP($A150,Sheet!$A$7:$DG$148,'TN01-04'!DS$11,0))</f>
        <v>2.4700000000000002</v>
      </c>
      <c r="DT150" s="28" t="str">
        <f>IF(VLOOKUP($A150,Sheet!$A$7:$DG$148,'TN01-04'!DT$11,0)="","",VLOOKUP($A150,Sheet!$A$7:$DG$148,'TN01-04'!DT$11,0))</f>
        <v/>
      </c>
      <c r="DU150" s="42">
        <f t="shared" si="28"/>
        <v>0</v>
      </c>
    </row>
    <row r="151" spans="1:125" ht="15.95" customHeight="1" x14ac:dyDescent="0.2">
      <c r="A151" s="25">
        <v>2221728649</v>
      </c>
      <c r="B151" s="26" t="s">
        <v>6</v>
      </c>
      <c r="C151" s="26" t="s">
        <v>113</v>
      </c>
      <c r="D151" s="26" t="s">
        <v>195</v>
      </c>
      <c r="E151" s="27">
        <v>36120</v>
      </c>
      <c r="F151" s="26" t="s">
        <v>210</v>
      </c>
      <c r="G151" s="26" t="s">
        <v>213</v>
      </c>
      <c r="H151" s="28" t="e">
        <f>HLOOKUP(VLOOKUP($A151,Sheet!$A$7:$DG$148,'TN01-04'!H$11,0),$H$1:$T$2,2,1)</f>
        <v>#N/A</v>
      </c>
      <c r="I151" s="28" t="e">
        <f>HLOOKUP(VLOOKUP($A151,Sheet!$A$7:$DG$148,'TN01-04'!I$11,0),$H$1:$T$2,2,1)</f>
        <v>#N/A</v>
      </c>
      <c r="J151" s="28" t="e">
        <f>HLOOKUP(VLOOKUP($A151,Sheet!$A$7:$DG$148,'TN01-04'!J$11,0),$H$1:$T$2,2,1)</f>
        <v>#N/A</v>
      </c>
      <c r="K151" s="28" t="e">
        <f>HLOOKUP(VLOOKUP($A151,Sheet!$A$7:$DG$148,'TN01-04'!K$11,0),$H$1:$T$2,2,1)</f>
        <v>#N/A</v>
      </c>
      <c r="L151" s="28" t="e">
        <f>HLOOKUP(VLOOKUP($A151,Sheet!$A$7:$DG$148,'TN01-04'!L$11,0),$H$1:$T$2,2,1)</f>
        <v>#N/A</v>
      </c>
      <c r="M151" s="28" t="e">
        <f>HLOOKUP(VLOOKUP($A151,Sheet!$A$7:$DG$148,'TN01-04'!M$11,0),$H$1:$T$2,2,1)</f>
        <v>#N/A</v>
      </c>
      <c r="N151" s="28" t="e">
        <f>HLOOKUP(VLOOKUP($A151,Sheet!$A$7:$DG$148,'TN01-04'!N$11,0),$H$1:$T$2,2,1)</f>
        <v>#N/A</v>
      </c>
      <c r="O151" s="28" t="e">
        <f>HLOOKUP(VLOOKUP($A151,Sheet!$A$7:$DG$148,'TN01-04'!O$11,0),$H$1:$T$2,2,1)</f>
        <v>#N/A</v>
      </c>
      <c r="P151" s="28" t="e">
        <f>HLOOKUP(VLOOKUP($A151,Sheet!$A$7:$DG$148,'TN01-04'!P$11,0),$H$1:$T$2,2,1)</f>
        <v>#N/A</v>
      </c>
      <c r="Q151" s="28" t="e">
        <f>HLOOKUP(VLOOKUP($A151,Sheet!$A$7:$DG$148,'TN01-04'!Q$11,0),$H$1:$T$2,2,1)</f>
        <v>#N/A</v>
      </c>
      <c r="R151" s="28" t="e">
        <f>HLOOKUP(VLOOKUP($A151,Sheet!$A$7:$DG$148,'TN01-04'!R$11,0),$H$1:$T$2,2,1)</f>
        <v>#N/A</v>
      </c>
      <c r="S151" s="28" t="e">
        <f>HLOOKUP(VLOOKUP($A151,Sheet!$A$7:$DG$148,'TN01-04'!S$11,0),$H$1:$T$2,2,1)</f>
        <v>#N/A</v>
      </c>
      <c r="T151" s="28" t="e">
        <f>HLOOKUP(VLOOKUP($A151,Sheet!$A$7:$DG$148,'TN01-04'!T$11,0),$H$1:$T$2,2,1)</f>
        <v>#N/A</v>
      </c>
      <c r="U151" s="28" t="e">
        <f>HLOOKUP(VLOOKUP($A151,Sheet!$A$7:$DG$148,'TN01-04'!U$11,0),$H$1:$T$2,2,1)</f>
        <v>#N/A</v>
      </c>
      <c r="V151" s="28" t="e">
        <f>HLOOKUP(VLOOKUP($A151,Sheet!$A$7:$DG$148,'TN01-04'!V$11,0),$H$1:$T$2,2,1)</f>
        <v>#N/A</v>
      </c>
      <c r="W151" s="28" t="e">
        <f>HLOOKUP(VLOOKUP($A151,Sheet!$A$7:$DG$148,'TN01-04'!W$11,0),$H$1:$T$2,2,1)</f>
        <v>#N/A</v>
      </c>
      <c r="X151" s="28" t="e">
        <f>HLOOKUP(VLOOKUP($A151,Sheet!$A$7:$DG$148,'TN01-04'!X$11,0),$H$1:$T$2,2,1)</f>
        <v>#N/A</v>
      </c>
      <c r="Y151" s="28" t="e">
        <f>HLOOKUP(VLOOKUP($A151,Sheet!$A$7:$DG$148,'TN01-04'!Y$11,0),$H$1:$T$2,2,1)</f>
        <v>#N/A</v>
      </c>
      <c r="Z151" s="28" t="e">
        <f>HLOOKUP(VLOOKUP($A151,Sheet!$A$7:$DG$148,'TN01-04'!Z$11,0),$H$1:$T$2,2,1)</f>
        <v>#N/A</v>
      </c>
      <c r="AA151" s="28" t="e">
        <f>HLOOKUP(VLOOKUP($A151,Sheet!$A$7:$DG$148,'TN01-04'!AA$11,0),$H$1:$T$2,2,1)</f>
        <v>#N/A</v>
      </c>
      <c r="AB151" s="28" t="e">
        <f>HLOOKUP(VLOOKUP($A151,Sheet!$A$7:$DG$148,'TN01-04'!AB$11,0),$H$1:$T$2,2,1)</f>
        <v>#N/A</v>
      </c>
      <c r="AC151" s="28" t="e">
        <f>HLOOKUP(VLOOKUP($A151,Sheet!$A$7:$DG$148,'TN01-04'!AC$11,0),$H$1:$T$2,2,1)</f>
        <v>#N/A</v>
      </c>
      <c r="AD151" s="28" t="e">
        <f>HLOOKUP(VLOOKUP($A151,Sheet!$A$7:$DG$148,'TN01-04'!AD$11,0),$H$1:$T$2,2,1)</f>
        <v>#N/A</v>
      </c>
      <c r="AE151" s="28" t="e">
        <f>HLOOKUP(VLOOKUP($A151,Sheet!$A$7:$DG$148,'TN01-04'!AE$11,0),$H$1:$T$2,2,1)</f>
        <v>#N/A</v>
      </c>
      <c r="AF151" s="28" t="e">
        <f>HLOOKUP(VLOOKUP($A151,Sheet!$A$7:$DG$148,'TN01-04'!AF$11,0),$H$1:$T$2,2,1)</f>
        <v>#N/A</v>
      </c>
      <c r="AG151" s="28" t="e">
        <f>HLOOKUP(VLOOKUP($A151,Sheet!$A$7:$DG$148,'TN01-04'!AG$11,0),$H$1:$T$2,2,1)</f>
        <v>#N/A</v>
      </c>
      <c r="AH151" s="28" t="e">
        <f>HLOOKUP(VLOOKUP($A151,Sheet!$A$7:$DG$148,'TN01-04'!AH$11,0),$H$1:$T$2,2,1)</f>
        <v>#N/A</v>
      </c>
      <c r="AI151" s="28" t="e">
        <f>HLOOKUP(VLOOKUP($A151,Sheet!$A$7:$DG$148,'TN01-04'!AI$11,0),$H$1:$T$2,2,1)</f>
        <v>#N/A</v>
      </c>
      <c r="AJ151" s="28" t="e">
        <f>HLOOKUP(VLOOKUP($A151,Sheet!$A$7:$DG$148,'TN01-04'!AJ$11,0),$H$1:$T$2,2,1)</f>
        <v>#N/A</v>
      </c>
      <c r="AK151" s="33" t="e">
        <f>IF(VLOOKUP($A151,Sheet!$A$7:$DG$148,'TN01-04'!AK$11,0)="","",VLOOKUP($A151,Sheet!$A$7:$DG$148,'TN01-04'!AK$11,0))</f>
        <v>#N/A</v>
      </c>
      <c r="AL151" s="36" t="e">
        <f>IF(VLOOKUP($A151,Sheet!$A$7:$DG$148,'TN01-04'!AL$11,0)="","",VLOOKUP($A151,Sheet!$A$7:$DG$148,'TN01-04'!AL$11,0))</f>
        <v>#N/A</v>
      </c>
      <c r="AM151" s="28" t="e">
        <f>HLOOKUP(VLOOKUP($A151,Sheet!$A$7:$DG$148,'TN01-04'!AM$11,0),$H$1:$T$2,2,1)</f>
        <v>#N/A</v>
      </c>
      <c r="AN151" s="28" t="e">
        <f>HLOOKUP(VLOOKUP($A151,Sheet!$A$7:$DG$148,'TN01-04'!AN$11,0),$H$1:$T$2,2,1)</f>
        <v>#N/A</v>
      </c>
      <c r="AO151" s="28" t="e">
        <f>HLOOKUP(VLOOKUP($A151,Sheet!$A$7:$DG$148,'TN01-04'!AO$11,0),$H$1:$T$2,2,1)</f>
        <v>#N/A</v>
      </c>
      <c r="AP151" s="28" t="e">
        <f>HLOOKUP(VLOOKUP($A151,Sheet!$A$7:$DG$148,'TN01-04'!AP$11,0),$H$1:$T$2,2,1)</f>
        <v>#N/A</v>
      </c>
      <c r="AQ151" s="28" t="e">
        <f>HLOOKUP(VLOOKUP($A151,Sheet!$A$7:$DG$148,'TN01-04'!AQ$11,0),$H$1:$T$2,2,1)</f>
        <v>#N/A</v>
      </c>
      <c r="AR151" s="28" t="e">
        <f>HLOOKUP(VLOOKUP($A151,Sheet!$A$7:$DG$148,'TN01-04'!AR$11,0),$H$1:$T$2,2,1)</f>
        <v>#N/A</v>
      </c>
      <c r="AS151" s="28" t="e">
        <f>HLOOKUP(VLOOKUP($A151,Sheet!$A$7:$DG$148,'TN01-04'!AS$11,0),$H$1:$T$2,2,1)</f>
        <v>#N/A</v>
      </c>
      <c r="AT151" s="28" t="e">
        <f>HLOOKUP(VLOOKUP($A151,Sheet!$A$7:$DG$148,'TN01-04'!AT$11,0),$H$1:$T$2,2,1)</f>
        <v>#N/A</v>
      </c>
      <c r="AU151" s="28" t="e">
        <f>HLOOKUP(VLOOKUP($A151,Sheet!$A$7:$DG$148,'TN01-04'!AU$11,0),$H$1:$T$2,2,1)</f>
        <v>#N/A</v>
      </c>
      <c r="AV151" s="28" t="e">
        <f>HLOOKUP(VLOOKUP($A151,Sheet!$A$7:$DG$148,'TN01-04'!AV$11,0),$H$1:$T$2,2,1)</f>
        <v>#N/A</v>
      </c>
      <c r="AW151" s="28" t="e">
        <f>HLOOKUP(VLOOKUP($A151,Sheet!$A$7:$DG$148,'TN01-04'!AW$11,0),$H$1:$T$2,2,1)</f>
        <v>#N/A</v>
      </c>
      <c r="AX151" s="28" t="e">
        <f>HLOOKUP(VLOOKUP($A151,Sheet!$A$7:$DG$148,'TN01-04'!AX$11,0),$H$1:$T$2,2,1)</f>
        <v>#N/A</v>
      </c>
      <c r="AY151" s="28" t="e">
        <f>HLOOKUP(VLOOKUP($A151,Sheet!$A$7:$DG$148,'TN01-04'!AY$11,0),$H$1:$T$2,2,1)</f>
        <v>#N/A</v>
      </c>
      <c r="AZ151" s="28" t="e">
        <f>HLOOKUP(VLOOKUP($A151,Sheet!$A$7:$DG$148,'TN01-04'!AZ$11,0),$H$1:$T$2,2,1)</f>
        <v>#N/A</v>
      </c>
      <c r="BA151" s="28" t="e">
        <f>HLOOKUP(VLOOKUP($A151,Sheet!$A$7:$DG$148,'TN01-04'!BA$11,0),$H$1:$T$2,2,1)</f>
        <v>#N/A</v>
      </c>
      <c r="BB151" s="33" t="e">
        <f>IF(VLOOKUP($A151,Sheet!$A$7:$DG$148,'TN01-04'!BB$11,0)="","",VLOOKUP($A151,Sheet!$A$7:$DG$148,'TN01-04'!BB$11,0))</f>
        <v>#N/A</v>
      </c>
      <c r="BC151" s="36" t="e">
        <f>IF(VLOOKUP($A151,Sheet!$A$7:$DG$148,'TN01-04'!BC$11,0)="","",VLOOKUP($A151,Sheet!$A$7:$DG$148,'TN01-04'!BC$11,0))</f>
        <v>#N/A</v>
      </c>
      <c r="BD151" s="28" t="e">
        <f>HLOOKUP(VLOOKUP($A151,Sheet!$A$7:$DG$148,'TN01-04'!BD$11,0),$H$1:$T$2,2,1)</f>
        <v>#N/A</v>
      </c>
      <c r="BE151" s="28" t="e">
        <f>HLOOKUP(VLOOKUP($A151,Sheet!$A$7:$DG$148,'TN01-04'!BE$11,0),$H$1:$T$2,2,1)</f>
        <v>#N/A</v>
      </c>
      <c r="BF151" s="28" t="e">
        <f>HLOOKUP(VLOOKUP($A151,Sheet!$A$7:$DG$148,'TN01-04'!BF$11,0),$H$1:$T$2,2,1)</f>
        <v>#N/A</v>
      </c>
      <c r="BG151" s="28" t="e">
        <f>HLOOKUP(VLOOKUP($A151,Sheet!$A$7:$DG$148,'TN01-04'!BG$11,0),$H$1:$T$2,2,1)</f>
        <v>#N/A</v>
      </c>
      <c r="BH151" s="28" t="e">
        <f>HLOOKUP(VLOOKUP($A151,Sheet!$A$7:$DG$148,'TN01-04'!BH$11,0),$H$1:$T$2,2,1)</f>
        <v>#N/A</v>
      </c>
      <c r="BI151" s="28" t="e">
        <f>HLOOKUP(VLOOKUP($A151,Sheet!$A$7:$DG$148,'TN01-04'!BI$11,0),$H$1:$T$2,2,1)</f>
        <v>#N/A</v>
      </c>
      <c r="BJ151" s="28" t="e">
        <f>HLOOKUP(VLOOKUP($A151,Sheet!$A$7:$DG$148,'TN01-04'!BJ$11,0),$H$1:$T$2,2,1)</f>
        <v>#N/A</v>
      </c>
      <c r="BK151" s="28" t="e">
        <f>HLOOKUP(VLOOKUP($A151,Sheet!$A$7:$DG$148,'TN01-04'!BK$11,0),$H$1:$T$2,2,1)</f>
        <v>#N/A</v>
      </c>
      <c r="BL151" s="28" t="e">
        <f>HLOOKUP(VLOOKUP($A151,Sheet!$A$7:$DG$148,'TN01-04'!BL$11,0),$H$1:$T$2,2,1)</f>
        <v>#N/A</v>
      </c>
      <c r="BM151" s="28" t="e">
        <f>HLOOKUP(VLOOKUP($A151,Sheet!$A$7:$DG$148,'TN01-04'!BM$11,0),$H$1:$T$2,2,1)</f>
        <v>#N/A</v>
      </c>
      <c r="BN151" s="28" t="e">
        <f>HLOOKUP(VLOOKUP($A151,Sheet!$A$7:$DG$148,'TN01-04'!BN$11,0),$H$1:$T$2,2,1)</f>
        <v>#N/A</v>
      </c>
      <c r="BO151" s="28" t="e">
        <f>HLOOKUP(VLOOKUP($A151,Sheet!$A$7:$DG$148,'TN01-04'!BO$11,0),$H$1:$T$2,2,1)</f>
        <v>#N/A</v>
      </c>
      <c r="BP151" s="28" t="e">
        <f>HLOOKUP(VLOOKUP($A151,Sheet!$A$7:$DG$148,'TN01-04'!BP$11,0),$H$1:$T$2,2,1)</f>
        <v>#N/A</v>
      </c>
      <c r="BQ151" s="28" t="e">
        <f>HLOOKUP(VLOOKUP($A151,Sheet!$A$7:$DG$148,'TN01-04'!BQ$11,0),$H$1:$T$2,2,1)</f>
        <v>#N/A</v>
      </c>
      <c r="BR151" s="28" t="e">
        <f>HLOOKUP(VLOOKUP($A151,Sheet!$A$7:$DG$148,'TN01-04'!BR$11,0),$H$1:$T$2,2,1)</f>
        <v>#N/A</v>
      </c>
      <c r="BS151" s="28" t="e">
        <f>HLOOKUP(VLOOKUP($A151,Sheet!$A$7:$DG$148,'TN01-04'!BS$11,0),$H$1:$T$2,2,1)</f>
        <v>#N/A</v>
      </c>
      <c r="BT151" s="28" t="e">
        <f>HLOOKUP(VLOOKUP($A151,Sheet!$A$7:$DG$148,'TN01-04'!BT$11,0),$H$1:$T$2,2,1)</f>
        <v>#N/A</v>
      </c>
      <c r="BU151" s="28" t="e">
        <f>HLOOKUP(VLOOKUP($A151,Sheet!$A$7:$DG$148,'TN01-04'!BU$11,0),$H$1:$T$2,2,1)</f>
        <v>#N/A</v>
      </c>
      <c r="BV151" s="28" t="e">
        <f>HLOOKUP(VLOOKUP($A151,Sheet!$A$7:$DG$148,'TN01-04'!BV$11,0),$H$1:$T$2,2,1)</f>
        <v>#N/A</v>
      </c>
      <c r="BW151" s="28" t="e">
        <f>HLOOKUP(VLOOKUP($A151,Sheet!$A$7:$DG$148,'TN01-04'!BW$11,0),$H$1:$T$2,2,1)</f>
        <v>#N/A</v>
      </c>
      <c r="BX151" s="33" t="e">
        <f>IF(VLOOKUP($A151,Sheet!$A$7:$DG$148,'TN01-04'!BX$11,0)="","",VLOOKUP($A151,Sheet!$A$7:$DG$148,'TN01-04'!BX$11,0))</f>
        <v>#N/A</v>
      </c>
      <c r="BY151" s="36" t="e">
        <f>IF(VLOOKUP($A151,Sheet!$A$7:$DG$148,'TN01-04'!BY$11,0)="","",VLOOKUP($A151,Sheet!$A$7:$DG$148,'TN01-04'!BY$11,0))</f>
        <v>#N/A</v>
      </c>
      <c r="BZ151" s="28" t="e">
        <f>HLOOKUP(VLOOKUP($A151,Sheet!$A$7:$DG$148,'TN01-04'!BZ$11,0),$H$1:$T$2,2,1)</f>
        <v>#N/A</v>
      </c>
      <c r="CA151" s="28" t="e">
        <f>HLOOKUP(VLOOKUP($A151,Sheet!$A$7:$DG$148,'TN01-04'!CA$11,0),$H$1:$T$2,2,1)</f>
        <v>#N/A</v>
      </c>
      <c r="CB151" s="28" t="e">
        <f>HLOOKUP(VLOOKUP($A151,Sheet!$A$7:$DG$148,'TN01-04'!CB$11,0),$H$1:$T$2,2,1)</f>
        <v>#N/A</v>
      </c>
      <c r="CC151" s="28" t="e">
        <f>HLOOKUP(VLOOKUP($A151,Sheet!$A$7:$DG$148,'TN01-04'!CC$11,0),$H$1:$T$2,2,1)</f>
        <v>#N/A</v>
      </c>
      <c r="CD151" s="28" t="e">
        <f>HLOOKUP(VLOOKUP($A151,Sheet!$A$7:$DG$148,'TN01-04'!CD$11,0),$H$1:$T$2,2,1)</f>
        <v>#N/A</v>
      </c>
      <c r="CE151" s="28" t="e">
        <f>HLOOKUP(VLOOKUP($A151,Sheet!$A$7:$DG$148,'TN01-04'!CE$11,0),$H$1:$T$2,2,1)</f>
        <v>#N/A</v>
      </c>
      <c r="CF151" s="28" t="e">
        <f>HLOOKUP(VLOOKUP($A151,Sheet!$A$7:$DG$148,'TN01-04'!CF$11,0),$H$1:$T$2,2,1)</f>
        <v>#N/A</v>
      </c>
      <c r="CG151" s="28" t="e">
        <f>HLOOKUP(VLOOKUP($A151,Sheet!$A$7:$DG$148,'TN01-04'!CG$11,0),$H$1:$T$2,2,1)</f>
        <v>#N/A</v>
      </c>
      <c r="CH151" s="28" t="e">
        <f>HLOOKUP(VLOOKUP($A151,Sheet!$A$7:$DG$148,'TN01-04'!CH$11,0),$H$1:$T$2,2,1)</f>
        <v>#N/A</v>
      </c>
      <c r="CI151" s="28" t="e">
        <f>HLOOKUP(VLOOKUP($A151,Sheet!$A$7:$DG$148,'TN01-04'!CI$11,0),$H$1:$T$2,2,1)</f>
        <v>#N/A</v>
      </c>
      <c r="CJ151" s="28" t="e">
        <f>HLOOKUP(VLOOKUP($A151,Sheet!$A$7:$DG$148,'TN01-04'!CJ$11,0),$H$1:$T$2,2,1)</f>
        <v>#N/A</v>
      </c>
      <c r="CK151" s="28" t="e">
        <f>HLOOKUP(VLOOKUP($A151,Sheet!$A$7:$DG$148,'TN01-04'!CK$11,0),$H$1:$T$2,2,1)</f>
        <v>#N/A</v>
      </c>
      <c r="CL151" s="28" t="e">
        <f>HLOOKUP(VLOOKUP($A151,Sheet!$A$7:$DG$148,'TN01-04'!CL$11,0),$H$1:$T$2,2,1)</f>
        <v>#N/A</v>
      </c>
      <c r="CM151" s="28" t="e">
        <f>HLOOKUP(VLOOKUP($A151,Sheet!$A$7:$DG$148,'TN01-04'!CM$11,0),$H$1:$T$2,2,1)</f>
        <v>#N/A</v>
      </c>
      <c r="CN151" s="28" t="e">
        <f>HLOOKUP(VLOOKUP($A151,Sheet!$A$7:$DG$148,'TN01-04'!CN$11,0),$H$1:$T$2,2,1)</f>
        <v>#N/A</v>
      </c>
      <c r="CO151" s="28" t="e">
        <f>HLOOKUP(VLOOKUP($A151,Sheet!$A$7:$DG$148,'TN01-04'!CO$11,0),$H$1:$T$2,2,1)</f>
        <v>#N/A</v>
      </c>
      <c r="CP151" s="28" t="e">
        <f>HLOOKUP(VLOOKUP($A151,Sheet!$A$7:$DG$148,'TN01-04'!CP$11,0),$H$1:$T$2,2,1)</f>
        <v>#N/A</v>
      </c>
      <c r="CQ151" s="28" t="e">
        <f>HLOOKUP(VLOOKUP($A151,Sheet!$A$7:$DG$148,'TN01-04'!CQ$11,0),$H$1:$T$2,2,1)</f>
        <v>#N/A</v>
      </c>
      <c r="CR151" s="28" t="e">
        <f>HLOOKUP(VLOOKUP($A151,Sheet!$A$7:$DG$148,'TN01-04'!CR$11,0),$H$1:$T$2,2,1)</f>
        <v>#N/A</v>
      </c>
      <c r="CS151" s="33" t="e">
        <f>IF(VLOOKUP($A151,Sheet!$A$7:$DG$148,'TN01-04'!CS$11,0)="","",VLOOKUP($A151,Sheet!$A$7:$DG$148,'TN01-04'!CS$11,0))</f>
        <v>#N/A</v>
      </c>
      <c r="CT151" s="36" t="e">
        <f>IF(VLOOKUP($A151,Sheet!$A$7:$DG$148,'TN01-04'!CT$11,0)="","",VLOOKUP($A151,Sheet!$A$7:$DG$148,'TN01-04'!CT$11,0))</f>
        <v>#N/A</v>
      </c>
      <c r="CU151" s="38" t="e">
        <f t="shared" si="20"/>
        <v>#N/A</v>
      </c>
      <c r="CV151" s="38" t="e">
        <f t="shared" si="20"/>
        <v>#N/A</v>
      </c>
      <c r="CW151" s="38">
        <f t="shared" si="21"/>
        <v>0</v>
      </c>
      <c r="CX151" s="38" t="e">
        <f t="shared" si="22"/>
        <v>#N/A</v>
      </c>
      <c r="CY151" s="38" t="e">
        <f t="shared" si="23"/>
        <v>#N/A</v>
      </c>
      <c r="CZ151" s="38"/>
      <c r="DA151" s="28" t="e">
        <f>HLOOKUP(VLOOKUP($A151,Sheet!$A$7:$DG$148,'TN01-04'!DA$11,0),$H$1:$T$2,2,1)</f>
        <v>#N/A</v>
      </c>
      <c r="DB151" s="28" t="e">
        <f>HLOOKUP(VLOOKUP($A151,Sheet!$A$7:$DG$148,'TN01-04'!DB$11,0),$H$1:$T$2,2,1)</f>
        <v>#N/A</v>
      </c>
      <c r="DC151" s="28" t="e">
        <f>HLOOKUP(VLOOKUP($A151,Sheet!$A$7:$DG$148,'TN01-04'!DC$11,0),$H$1:$T$2,2,1)</f>
        <v>#N/A</v>
      </c>
      <c r="DD151" s="28" t="e">
        <f>HLOOKUP(VLOOKUP($A151,Sheet!$A$7:$DG$148,'TN01-04'!DD$11,0),$H$1:$T$2,2,1)</f>
        <v>#N/A</v>
      </c>
      <c r="DE151" s="38"/>
      <c r="DF151" s="38" t="e">
        <f t="shared" si="24"/>
        <v>#N/A</v>
      </c>
      <c r="DG151" s="38"/>
      <c r="DH151" s="33" t="e">
        <f>IF(VLOOKUP($A151,Sheet!$A$7:$DG$148,'TN01-04'!DH$11,0)="","",VLOOKUP($A151,Sheet!$A$7:$DG$148,'TN01-04'!DH$11,0))</f>
        <v>#N/A</v>
      </c>
      <c r="DI151" s="36" t="e">
        <f>IF(VLOOKUP($A151,Sheet!$A$7:$DG$148,'TN01-04'!DI$11,0)="","",VLOOKUP($A151,Sheet!$A$7:$DG$148,'TN01-04'!DI$11,0))</f>
        <v>#N/A</v>
      </c>
      <c r="DJ151" s="38" t="e">
        <f t="shared" si="25"/>
        <v>#N/A</v>
      </c>
      <c r="DK151" s="38" t="e">
        <f t="shared" si="26"/>
        <v>#N/A</v>
      </c>
      <c r="DL151" s="38" t="e">
        <f t="shared" si="27"/>
        <v>#N/A</v>
      </c>
      <c r="DM151" s="38"/>
      <c r="DN151" s="33" t="e">
        <f>IF(VLOOKUP($A151,Sheet!$A$7:$DG$148,'TN01-04'!DN$11,0)="","",VLOOKUP($A151,Sheet!$A$7:$DG$148,'TN01-04'!DN$11,0))</f>
        <v>#N/A</v>
      </c>
      <c r="DO151" s="36" t="e">
        <f>IF(VLOOKUP($A151,Sheet!$A$7:$DG$148,'TN01-04'!DO$11,0)="","",VLOOKUP($A151,Sheet!$A$7:$DG$148,'TN01-04'!DO$11,0))</f>
        <v>#N/A</v>
      </c>
      <c r="DP151" s="28" t="e">
        <f>IF(VLOOKUP($A151,Sheet!$A$7:$DG$148,'TN01-04'!DP$11,0)="","",VLOOKUP($A151,Sheet!$A$7:$DG$148,'TN01-04'!DP$11,0))</f>
        <v>#N/A</v>
      </c>
      <c r="DQ151" s="28" t="e">
        <f>IF(VLOOKUP($A151,Sheet!$A$7:$DG$148,'TN01-04'!DQ$11,0)="","",VLOOKUP($A151,Sheet!$A$7:$DG$148,'TN01-04'!DQ$11,0))</f>
        <v>#N/A</v>
      </c>
      <c r="DR151" s="28" t="e">
        <f>IF(VLOOKUP($A151,Sheet!$A$7:$DG$148,'TN01-04'!DR$11,0)="","",VLOOKUP($A151,Sheet!$A$7:$DG$148,'TN01-04'!DR$11,0))</f>
        <v>#N/A</v>
      </c>
      <c r="DS151" s="28" t="e">
        <f>IF(VLOOKUP($A151,Sheet!$A$7:$DG$148,'TN01-04'!DS$11,0)="","",VLOOKUP($A151,Sheet!$A$7:$DG$148,'TN01-04'!DS$11,0))</f>
        <v>#N/A</v>
      </c>
      <c r="DT151" s="28" t="e">
        <f>IF(VLOOKUP($A151,Sheet!$A$7:$DG$148,'TN01-04'!DT$11,0)="","",VLOOKUP($A151,Sheet!$A$7:$DG$148,'TN01-04'!DT$11,0))</f>
        <v>#N/A</v>
      </c>
      <c r="DU151" s="42" t="e">
        <f t="shared" si="28"/>
        <v>#N/A</v>
      </c>
    </row>
    <row r="152" spans="1:125" ht="15.95" customHeight="1" x14ac:dyDescent="0.2">
      <c r="A152" s="25">
        <v>2220728722</v>
      </c>
      <c r="B152" s="26" t="s">
        <v>6</v>
      </c>
      <c r="C152" s="26" t="s">
        <v>114</v>
      </c>
      <c r="D152" s="26" t="s">
        <v>196</v>
      </c>
      <c r="E152" s="27">
        <v>35854</v>
      </c>
      <c r="F152" s="26" t="s">
        <v>209</v>
      </c>
      <c r="G152" s="26" t="s">
        <v>212</v>
      </c>
      <c r="H152" s="28">
        <f>HLOOKUP(VLOOKUP($A152,Sheet!$A$7:$DG$148,'TN01-04'!H$11,0),$H$1:$T$2,2,1)</f>
        <v>3.65</v>
      </c>
      <c r="I152" s="28">
        <f>HLOOKUP(VLOOKUP($A152,Sheet!$A$7:$DG$148,'TN01-04'!I$11,0),$H$1:$T$2,2,1)</f>
        <v>3.33</v>
      </c>
      <c r="J152" s="28">
        <f>HLOOKUP(VLOOKUP($A152,Sheet!$A$7:$DG$148,'TN01-04'!J$11,0),$H$1:$T$2,2,1)</f>
        <v>3.65</v>
      </c>
      <c r="K152" s="28">
        <f>HLOOKUP(VLOOKUP($A152,Sheet!$A$7:$DG$148,'TN01-04'!K$11,0),$H$1:$T$2,2,1)</f>
        <v>2.65</v>
      </c>
      <c r="L152" s="28">
        <f>HLOOKUP(VLOOKUP($A152,Sheet!$A$7:$DG$148,'TN01-04'!L$11,0),$H$1:$T$2,2,1)</f>
        <v>3</v>
      </c>
      <c r="M152" s="28">
        <f>HLOOKUP(VLOOKUP($A152,Sheet!$A$7:$DG$148,'TN01-04'!M$11,0),$H$1:$T$2,2,1)</f>
        <v>2</v>
      </c>
      <c r="N152" s="28">
        <f>HLOOKUP(VLOOKUP($A152,Sheet!$A$7:$DG$148,'TN01-04'!N$11,0),$H$1:$T$2,2,1)</f>
        <v>2</v>
      </c>
      <c r="O152" s="28">
        <f>HLOOKUP(VLOOKUP($A152,Sheet!$A$7:$DG$148,'TN01-04'!O$11,0),$H$1:$T$2,2,1)</f>
        <v>0</v>
      </c>
      <c r="P152" s="28">
        <f>HLOOKUP(VLOOKUP($A152,Sheet!$A$7:$DG$148,'TN01-04'!P$11,0),$H$1:$T$2,2,1)</f>
        <v>2.33</v>
      </c>
      <c r="Q152" s="28">
        <f>HLOOKUP(VLOOKUP($A152,Sheet!$A$7:$DG$148,'TN01-04'!Q$11,0),$H$1:$T$2,2,1)</f>
        <v>0</v>
      </c>
      <c r="R152" s="28">
        <f>HLOOKUP(VLOOKUP($A152,Sheet!$A$7:$DG$148,'TN01-04'!R$11,0),$H$1:$T$2,2,1)</f>
        <v>0</v>
      </c>
      <c r="S152" s="28">
        <f>HLOOKUP(VLOOKUP($A152,Sheet!$A$7:$DG$148,'TN01-04'!S$11,0),$H$1:$T$2,2,1)</f>
        <v>0</v>
      </c>
      <c r="T152" s="28">
        <f>HLOOKUP(VLOOKUP($A152,Sheet!$A$7:$DG$148,'TN01-04'!T$11,0),$H$1:$T$2,2,1)</f>
        <v>4</v>
      </c>
      <c r="U152" s="28">
        <f>HLOOKUP(VLOOKUP($A152,Sheet!$A$7:$DG$148,'TN01-04'!U$11,0),$H$1:$T$2,2,1)</f>
        <v>3.65</v>
      </c>
      <c r="V152" s="28">
        <f>HLOOKUP(VLOOKUP($A152,Sheet!$A$7:$DG$148,'TN01-04'!V$11,0),$H$1:$T$2,2,1)</f>
        <v>0</v>
      </c>
      <c r="W152" s="28">
        <f>HLOOKUP(VLOOKUP($A152,Sheet!$A$7:$DG$148,'TN01-04'!W$11,0),$H$1:$T$2,2,1)</f>
        <v>4</v>
      </c>
      <c r="X152" s="28">
        <f>HLOOKUP(VLOOKUP($A152,Sheet!$A$7:$DG$148,'TN01-04'!X$11,0),$H$1:$T$2,2,1)</f>
        <v>3.33</v>
      </c>
      <c r="Y152" s="28">
        <f>HLOOKUP(VLOOKUP($A152,Sheet!$A$7:$DG$148,'TN01-04'!Y$11,0),$H$1:$T$2,2,1)</f>
        <v>2.65</v>
      </c>
      <c r="Z152" s="28">
        <f>HLOOKUP(VLOOKUP($A152,Sheet!$A$7:$DG$148,'TN01-04'!Z$11,0),$H$1:$T$2,2,1)</f>
        <v>3</v>
      </c>
      <c r="AA152" s="28">
        <f>HLOOKUP(VLOOKUP($A152,Sheet!$A$7:$DG$148,'TN01-04'!AA$11,0),$H$1:$T$2,2,1)</f>
        <v>2.65</v>
      </c>
      <c r="AB152" s="28">
        <f>HLOOKUP(VLOOKUP($A152,Sheet!$A$7:$DG$148,'TN01-04'!AB$11,0),$H$1:$T$2,2,1)</f>
        <v>3</v>
      </c>
      <c r="AC152" s="28">
        <f>HLOOKUP(VLOOKUP($A152,Sheet!$A$7:$DG$148,'TN01-04'!AC$11,0),$H$1:$T$2,2,1)</f>
        <v>1.65</v>
      </c>
      <c r="AD152" s="28">
        <f>HLOOKUP(VLOOKUP($A152,Sheet!$A$7:$DG$148,'TN01-04'!AD$11,0),$H$1:$T$2,2,1)</f>
        <v>3</v>
      </c>
      <c r="AE152" s="28">
        <f>HLOOKUP(VLOOKUP($A152,Sheet!$A$7:$DG$148,'TN01-04'!AE$11,0),$H$1:$T$2,2,1)</f>
        <v>1</v>
      </c>
      <c r="AF152" s="28">
        <f>HLOOKUP(VLOOKUP($A152,Sheet!$A$7:$DG$148,'TN01-04'!AF$11,0),$H$1:$T$2,2,1)</f>
        <v>2</v>
      </c>
      <c r="AG152" s="28">
        <f>HLOOKUP(VLOOKUP($A152,Sheet!$A$7:$DG$148,'TN01-04'!AG$11,0),$H$1:$T$2,2,1)</f>
        <v>1.65</v>
      </c>
      <c r="AH152" s="28">
        <f>HLOOKUP(VLOOKUP($A152,Sheet!$A$7:$DG$148,'TN01-04'!AH$11,0),$H$1:$T$2,2,1)</f>
        <v>2.33</v>
      </c>
      <c r="AI152" s="28">
        <f>HLOOKUP(VLOOKUP($A152,Sheet!$A$7:$DG$148,'TN01-04'!AI$11,0),$H$1:$T$2,2,1)</f>
        <v>2.33</v>
      </c>
      <c r="AJ152" s="28">
        <f>HLOOKUP(VLOOKUP($A152,Sheet!$A$7:$DG$148,'TN01-04'!AJ$11,0),$H$1:$T$2,2,1)</f>
        <v>2.33</v>
      </c>
      <c r="AK152" s="33">
        <f>IF(VLOOKUP($A152,Sheet!$A$7:$DG$148,'TN01-04'!AK$11,0)="","",VLOOKUP($A152,Sheet!$A$7:$DG$148,'TN01-04'!AK$11,0))</f>
        <v>51</v>
      </c>
      <c r="AL152" s="36">
        <f>IF(VLOOKUP($A152,Sheet!$A$7:$DG$148,'TN01-04'!AL$11,0)="","",VLOOKUP($A152,Sheet!$A$7:$DG$148,'TN01-04'!AL$11,0))</f>
        <v>0</v>
      </c>
      <c r="AM152" s="28">
        <f>HLOOKUP(VLOOKUP($A152,Sheet!$A$7:$DG$148,'TN01-04'!AM$11,0),$H$1:$T$2,2,1)</f>
        <v>2</v>
      </c>
      <c r="AN152" s="28">
        <f>HLOOKUP(VLOOKUP($A152,Sheet!$A$7:$DG$148,'TN01-04'!AN$11,0),$H$1:$T$2,2,1)</f>
        <v>2</v>
      </c>
      <c r="AO152" s="28">
        <f>HLOOKUP(VLOOKUP($A152,Sheet!$A$7:$DG$148,'TN01-04'!AO$11,0),$H$1:$T$2,2,1)</f>
        <v>0</v>
      </c>
      <c r="AP152" s="28">
        <f>HLOOKUP(VLOOKUP($A152,Sheet!$A$7:$DG$148,'TN01-04'!AP$11,0),$H$1:$T$2,2,1)</f>
        <v>0</v>
      </c>
      <c r="AQ152" s="28">
        <f>HLOOKUP(VLOOKUP($A152,Sheet!$A$7:$DG$148,'TN01-04'!AQ$11,0),$H$1:$T$2,2,1)</f>
        <v>0</v>
      </c>
      <c r="AR152" s="28">
        <f>HLOOKUP(VLOOKUP($A152,Sheet!$A$7:$DG$148,'TN01-04'!AR$11,0),$H$1:$T$2,2,1)</f>
        <v>0</v>
      </c>
      <c r="AS152" s="28">
        <f>HLOOKUP(VLOOKUP($A152,Sheet!$A$7:$DG$148,'TN01-04'!AS$11,0),$H$1:$T$2,2,1)</f>
        <v>0</v>
      </c>
      <c r="AT152" s="28">
        <f>HLOOKUP(VLOOKUP($A152,Sheet!$A$7:$DG$148,'TN01-04'!AT$11,0),$H$1:$T$2,2,1)</f>
        <v>2</v>
      </c>
      <c r="AU152" s="28">
        <f>HLOOKUP(VLOOKUP($A152,Sheet!$A$7:$DG$148,'TN01-04'!AU$11,0),$H$1:$T$2,2,1)</f>
        <v>0</v>
      </c>
      <c r="AV152" s="28">
        <f>HLOOKUP(VLOOKUP($A152,Sheet!$A$7:$DG$148,'TN01-04'!AV$11,0),$H$1:$T$2,2,1)</f>
        <v>0</v>
      </c>
      <c r="AW152" s="28">
        <f>HLOOKUP(VLOOKUP($A152,Sheet!$A$7:$DG$148,'TN01-04'!AW$11,0),$H$1:$T$2,2,1)</f>
        <v>0</v>
      </c>
      <c r="AX152" s="28">
        <f>HLOOKUP(VLOOKUP($A152,Sheet!$A$7:$DG$148,'TN01-04'!AX$11,0),$H$1:$T$2,2,1)</f>
        <v>0</v>
      </c>
      <c r="AY152" s="28">
        <f>HLOOKUP(VLOOKUP($A152,Sheet!$A$7:$DG$148,'TN01-04'!AY$11,0),$H$1:$T$2,2,1)</f>
        <v>0</v>
      </c>
      <c r="AZ152" s="28">
        <f>HLOOKUP(VLOOKUP($A152,Sheet!$A$7:$DG$148,'TN01-04'!AZ$11,0),$H$1:$T$2,2,1)</f>
        <v>2.65</v>
      </c>
      <c r="BA152" s="28">
        <f>HLOOKUP(VLOOKUP($A152,Sheet!$A$7:$DG$148,'TN01-04'!BA$11,0),$H$1:$T$2,2,1)</f>
        <v>2.33</v>
      </c>
      <c r="BB152" s="33">
        <f>IF(VLOOKUP($A152,Sheet!$A$7:$DG$148,'TN01-04'!BB$11,0)="","",VLOOKUP($A152,Sheet!$A$7:$DG$148,'TN01-04'!BB$11,0))</f>
        <v>5</v>
      </c>
      <c r="BC152" s="36">
        <f>IF(VLOOKUP($A152,Sheet!$A$7:$DG$148,'TN01-04'!BC$11,0)="","",VLOOKUP($A152,Sheet!$A$7:$DG$148,'TN01-04'!BC$11,0))</f>
        <v>0</v>
      </c>
      <c r="BD152" s="28">
        <f>HLOOKUP(VLOOKUP($A152,Sheet!$A$7:$DG$148,'TN01-04'!BD$11,0),$H$1:$T$2,2,1)</f>
        <v>1.65</v>
      </c>
      <c r="BE152" s="28">
        <f>HLOOKUP(VLOOKUP($A152,Sheet!$A$7:$DG$148,'TN01-04'!BE$11,0),$H$1:$T$2,2,1)</f>
        <v>1.65</v>
      </c>
      <c r="BF152" s="28">
        <f>HLOOKUP(VLOOKUP($A152,Sheet!$A$7:$DG$148,'TN01-04'!BF$11,0),$H$1:$T$2,2,1)</f>
        <v>2.33</v>
      </c>
      <c r="BG152" s="28">
        <f>HLOOKUP(VLOOKUP($A152,Sheet!$A$7:$DG$148,'TN01-04'!BG$11,0),$H$1:$T$2,2,1)</f>
        <v>1</v>
      </c>
      <c r="BH152" s="28">
        <f>HLOOKUP(VLOOKUP($A152,Sheet!$A$7:$DG$148,'TN01-04'!BH$11,0),$H$1:$T$2,2,1)</f>
        <v>2.33</v>
      </c>
      <c r="BI152" s="28">
        <f>HLOOKUP(VLOOKUP($A152,Sheet!$A$7:$DG$148,'TN01-04'!BI$11,0),$H$1:$T$2,2,1)</f>
        <v>2.33</v>
      </c>
      <c r="BJ152" s="28">
        <f>HLOOKUP(VLOOKUP($A152,Sheet!$A$7:$DG$148,'TN01-04'!BJ$11,0),$H$1:$T$2,2,1)</f>
        <v>4</v>
      </c>
      <c r="BK152" s="28">
        <f>HLOOKUP(VLOOKUP($A152,Sheet!$A$7:$DG$148,'TN01-04'!BK$11,0),$H$1:$T$2,2,1)</f>
        <v>2.33</v>
      </c>
      <c r="BL152" s="28">
        <f>HLOOKUP(VLOOKUP($A152,Sheet!$A$7:$DG$148,'TN01-04'!BL$11,0),$H$1:$T$2,2,1)</f>
        <v>2</v>
      </c>
      <c r="BM152" s="28">
        <f>HLOOKUP(VLOOKUP($A152,Sheet!$A$7:$DG$148,'TN01-04'!BM$11,0),$H$1:$T$2,2,1)</f>
        <v>1.65</v>
      </c>
      <c r="BN152" s="28">
        <f>HLOOKUP(VLOOKUP($A152,Sheet!$A$7:$DG$148,'TN01-04'!BN$11,0),$H$1:$T$2,2,1)</f>
        <v>2.33</v>
      </c>
      <c r="BO152" s="28">
        <f>HLOOKUP(VLOOKUP($A152,Sheet!$A$7:$DG$148,'TN01-04'!BO$11,0),$H$1:$T$2,2,1)</f>
        <v>3</v>
      </c>
      <c r="BP152" s="28">
        <f>HLOOKUP(VLOOKUP($A152,Sheet!$A$7:$DG$148,'TN01-04'!BP$11,0),$H$1:$T$2,2,1)</f>
        <v>2.33</v>
      </c>
      <c r="BQ152" s="28">
        <f>HLOOKUP(VLOOKUP($A152,Sheet!$A$7:$DG$148,'TN01-04'!BQ$11,0),$H$1:$T$2,2,1)</f>
        <v>0</v>
      </c>
      <c r="BR152" s="28">
        <f>HLOOKUP(VLOOKUP($A152,Sheet!$A$7:$DG$148,'TN01-04'!BR$11,0),$H$1:$T$2,2,1)</f>
        <v>2.33</v>
      </c>
      <c r="BS152" s="28">
        <f>HLOOKUP(VLOOKUP($A152,Sheet!$A$7:$DG$148,'TN01-04'!BS$11,0),$H$1:$T$2,2,1)</f>
        <v>2.65</v>
      </c>
      <c r="BT152" s="28">
        <f>HLOOKUP(VLOOKUP($A152,Sheet!$A$7:$DG$148,'TN01-04'!BT$11,0),$H$1:$T$2,2,1)</f>
        <v>1.65</v>
      </c>
      <c r="BU152" s="28">
        <f>HLOOKUP(VLOOKUP($A152,Sheet!$A$7:$DG$148,'TN01-04'!BU$11,0),$H$1:$T$2,2,1)</f>
        <v>1.65</v>
      </c>
      <c r="BV152" s="28">
        <f>HLOOKUP(VLOOKUP($A152,Sheet!$A$7:$DG$148,'TN01-04'!BV$11,0),$H$1:$T$2,2,1)</f>
        <v>4</v>
      </c>
      <c r="BW152" s="28">
        <f>HLOOKUP(VLOOKUP($A152,Sheet!$A$7:$DG$148,'TN01-04'!BW$11,0),$H$1:$T$2,2,1)</f>
        <v>3.33</v>
      </c>
      <c r="BX152" s="33">
        <f>IF(VLOOKUP($A152,Sheet!$A$7:$DG$148,'TN01-04'!BX$11,0)="","",VLOOKUP($A152,Sheet!$A$7:$DG$148,'TN01-04'!BX$11,0))</f>
        <v>50</v>
      </c>
      <c r="BY152" s="36">
        <f>IF(VLOOKUP($A152,Sheet!$A$7:$DG$148,'TN01-04'!BY$11,0)="","",VLOOKUP($A152,Sheet!$A$7:$DG$148,'TN01-04'!BY$11,0))</f>
        <v>0</v>
      </c>
      <c r="BZ152" s="28">
        <f>HLOOKUP(VLOOKUP($A152,Sheet!$A$7:$DG$148,'TN01-04'!BZ$11,0),$H$1:$T$2,2,1)</f>
        <v>2.33</v>
      </c>
      <c r="CA152" s="28">
        <f>HLOOKUP(VLOOKUP($A152,Sheet!$A$7:$DG$148,'TN01-04'!CA$11,0),$H$1:$T$2,2,1)</f>
        <v>0</v>
      </c>
      <c r="CB152" s="28">
        <f>HLOOKUP(VLOOKUP($A152,Sheet!$A$7:$DG$148,'TN01-04'!CB$11,0),$H$1:$T$2,2,1)</f>
        <v>2</v>
      </c>
      <c r="CC152" s="28">
        <f>HLOOKUP(VLOOKUP($A152,Sheet!$A$7:$DG$148,'TN01-04'!CC$11,0),$H$1:$T$2,2,1)</f>
        <v>0</v>
      </c>
      <c r="CD152" s="28">
        <f>HLOOKUP(VLOOKUP($A152,Sheet!$A$7:$DG$148,'TN01-04'!CD$11,0),$H$1:$T$2,2,1)</f>
        <v>2</v>
      </c>
      <c r="CE152" s="28">
        <f>HLOOKUP(VLOOKUP($A152,Sheet!$A$7:$DG$148,'TN01-04'!CE$11,0),$H$1:$T$2,2,1)</f>
        <v>3.65</v>
      </c>
      <c r="CF152" s="28">
        <f>HLOOKUP(VLOOKUP($A152,Sheet!$A$7:$DG$148,'TN01-04'!CF$11,0),$H$1:$T$2,2,1)</f>
        <v>1.65</v>
      </c>
      <c r="CG152" s="28">
        <f>HLOOKUP(VLOOKUP($A152,Sheet!$A$7:$DG$148,'TN01-04'!CG$11,0),$H$1:$T$2,2,1)</f>
        <v>1.65</v>
      </c>
      <c r="CH152" s="28">
        <f>HLOOKUP(VLOOKUP($A152,Sheet!$A$7:$DG$148,'TN01-04'!CH$11,0),$H$1:$T$2,2,1)</f>
        <v>0</v>
      </c>
      <c r="CI152" s="28">
        <f>HLOOKUP(VLOOKUP($A152,Sheet!$A$7:$DG$148,'TN01-04'!CI$11,0),$H$1:$T$2,2,1)</f>
        <v>0</v>
      </c>
      <c r="CJ152" s="28">
        <f>HLOOKUP(VLOOKUP($A152,Sheet!$A$7:$DG$148,'TN01-04'!CJ$11,0),$H$1:$T$2,2,1)</f>
        <v>0</v>
      </c>
      <c r="CK152" s="28">
        <f>HLOOKUP(VLOOKUP($A152,Sheet!$A$7:$DG$148,'TN01-04'!CK$11,0),$H$1:$T$2,2,1)</f>
        <v>0</v>
      </c>
      <c r="CL152" s="28">
        <f>HLOOKUP(VLOOKUP($A152,Sheet!$A$7:$DG$148,'TN01-04'!CL$11,0),$H$1:$T$2,2,1)</f>
        <v>0</v>
      </c>
      <c r="CM152" s="28">
        <f>HLOOKUP(VLOOKUP($A152,Sheet!$A$7:$DG$148,'TN01-04'!CM$11,0),$H$1:$T$2,2,1)</f>
        <v>3.65</v>
      </c>
      <c r="CN152" s="28">
        <f>HLOOKUP(VLOOKUP($A152,Sheet!$A$7:$DG$148,'TN01-04'!CN$11,0),$H$1:$T$2,2,1)</f>
        <v>2.65</v>
      </c>
      <c r="CO152" s="28">
        <f>HLOOKUP(VLOOKUP($A152,Sheet!$A$7:$DG$148,'TN01-04'!CO$11,0),$H$1:$T$2,2,1)</f>
        <v>3.65</v>
      </c>
      <c r="CP152" s="28">
        <f>HLOOKUP(VLOOKUP($A152,Sheet!$A$7:$DG$148,'TN01-04'!CP$11,0),$H$1:$T$2,2,1)</f>
        <v>3.33</v>
      </c>
      <c r="CQ152" s="28">
        <f>HLOOKUP(VLOOKUP($A152,Sheet!$A$7:$DG$148,'TN01-04'!CQ$11,0),$H$1:$T$2,2,1)</f>
        <v>1.65</v>
      </c>
      <c r="CR152" s="28">
        <f>HLOOKUP(VLOOKUP($A152,Sheet!$A$7:$DG$148,'TN01-04'!CR$11,0),$H$1:$T$2,2,1)</f>
        <v>2.33</v>
      </c>
      <c r="CS152" s="33">
        <f>IF(VLOOKUP($A152,Sheet!$A$7:$DG$148,'TN01-04'!CS$11,0)="","",VLOOKUP($A152,Sheet!$A$7:$DG$148,'TN01-04'!CS$11,0))</f>
        <v>27</v>
      </c>
      <c r="CT152" s="36">
        <f>IF(VLOOKUP($A152,Sheet!$A$7:$DG$148,'TN01-04'!CT$11,0)="","",VLOOKUP($A152,Sheet!$A$7:$DG$148,'TN01-04'!CT$11,0))</f>
        <v>0</v>
      </c>
      <c r="CU152" s="38">
        <f t="shared" si="20"/>
        <v>128</v>
      </c>
      <c r="CV152" s="38">
        <f t="shared" si="20"/>
        <v>0</v>
      </c>
      <c r="CW152" s="38">
        <f t="shared" si="21"/>
        <v>0</v>
      </c>
      <c r="CX152" s="38">
        <f t="shared" si="22"/>
        <v>128</v>
      </c>
      <c r="CY152" s="38">
        <f t="shared" si="23"/>
        <v>2.5</v>
      </c>
      <c r="CZ152" s="38"/>
      <c r="DA152" s="28">
        <f>HLOOKUP(VLOOKUP($A152,Sheet!$A$7:$DG$148,'TN01-04'!DA$11,0),$H$1:$T$2,2,1)</f>
        <v>0</v>
      </c>
      <c r="DB152" s="28">
        <f>HLOOKUP(VLOOKUP($A152,Sheet!$A$7:$DG$148,'TN01-04'!DB$11,0),$H$1:$T$2,2,1)</f>
        <v>0</v>
      </c>
      <c r="DC152" s="28">
        <f>HLOOKUP(VLOOKUP($A152,Sheet!$A$7:$DG$148,'TN01-04'!DC$11,0),$H$1:$T$2,2,1)</f>
        <v>3.33</v>
      </c>
      <c r="DD152" s="28">
        <f>HLOOKUP(VLOOKUP($A152,Sheet!$A$7:$DG$148,'TN01-04'!DD$11,0),$H$1:$T$2,2,1)</f>
        <v>0</v>
      </c>
      <c r="DE152" s="38"/>
      <c r="DF152" s="38">
        <f t="shared" si="24"/>
        <v>3.33</v>
      </c>
      <c r="DG152" s="38"/>
      <c r="DH152" s="33">
        <f>IF(VLOOKUP($A152,Sheet!$A$7:$DG$148,'TN01-04'!DH$11,0)="","",VLOOKUP($A152,Sheet!$A$7:$DG$148,'TN01-04'!DH$11,0))</f>
        <v>5</v>
      </c>
      <c r="DI152" s="36">
        <f>IF(VLOOKUP($A152,Sheet!$A$7:$DG$148,'TN01-04'!DI$11,0)="","",VLOOKUP($A152,Sheet!$A$7:$DG$148,'TN01-04'!DI$11,0))</f>
        <v>0</v>
      </c>
      <c r="DJ152" s="38">
        <f t="shared" si="25"/>
        <v>133</v>
      </c>
      <c r="DK152" s="38">
        <f t="shared" si="26"/>
        <v>0</v>
      </c>
      <c r="DL152" s="38">
        <f t="shared" si="27"/>
        <v>2.5299999999999998</v>
      </c>
      <c r="DM152" s="38"/>
      <c r="DN152" s="33">
        <f>IF(VLOOKUP($A152,Sheet!$A$7:$DG$148,'TN01-04'!DN$11,0)="","",VLOOKUP($A152,Sheet!$A$7:$DG$148,'TN01-04'!DN$11,0))</f>
        <v>138</v>
      </c>
      <c r="DO152" s="36">
        <f>IF(VLOOKUP($A152,Sheet!$A$7:$DG$148,'TN01-04'!DO$11,0)="","",VLOOKUP($A152,Sheet!$A$7:$DG$148,'TN01-04'!DO$11,0))</f>
        <v>0</v>
      </c>
      <c r="DP152" s="28">
        <f>IF(VLOOKUP($A152,Sheet!$A$7:$DG$148,'TN01-04'!DP$11,0)="","",VLOOKUP($A152,Sheet!$A$7:$DG$148,'TN01-04'!DP$11,0))</f>
        <v>137</v>
      </c>
      <c r="DQ152" s="28">
        <f>IF(VLOOKUP($A152,Sheet!$A$7:$DG$148,'TN01-04'!DQ$11,0)="","",VLOOKUP($A152,Sheet!$A$7:$DG$148,'TN01-04'!DQ$11,0))</f>
        <v>138</v>
      </c>
      <c r="DR152" s="28">
        <f>IF(VLOOKUP($A152,Sheet!$A$7:$DG$148,'TN01-04'!DR$11,0)="","",VLOOKUP($A152,Sheet!$A$7:$DG$148,'TN01-04'!DR$11,0))</f>
        <v>6.47</v>
      </c>
      <c r="DS152" s="28">
        <f>IF(VLOOKUP($A152,Sheet!$A$7:$DG$148,'TN01-04'!DS$11,0)="","",VLOOKUP($A152,Sheet!$A$7:$DG$148,'TN01-04'!DS$11,0))</f>
        <v>2.5299999999999998</v>
      </c>
      <c r="DT152" s="28" t="str">
        <f>IF(VLOOKUP($A152,Sheet!$A$7:$DG$148,'TN01-04'!DT$11,0)="","",VLOOKUP($A152,Sheet!$A$7:$DG$148,'TN01-04'!DT$11,0))</f>
        <v/>
      </c>
      <c r="DU152" s="42">
        <f t="shared" si="28"/>
        <v>0</v>
      </c>
    </row>
    <row r="153" spans="1:125" ht="15.95" customHeight="1" x14ac:dyDescent="0.2">
      <c r="A153" s="25">
        <v>2220313885</v>
      </c>
      <c r="B153" s="26" t="s">
        <v>26</v>
      </c>
      <c r="C153" s="26" t="s">
        <v>115</v>
      </c>
      <c r="D153" s="26" t="s">
        <v>197</v>
      </c>
      <c r="E153" s="27">
        <v>35915</v>
      </c>
      <c r="F153" s="26" t="s">
        <v>209</v>
      </c>
      <c r="G153" s="26" t="s">
        <v>212</v>
      </c>
      <c r="H153" s="28">
        <f>HLOOKUP(VLOOKUP($A153,Sheet!$A$7:$DG$148,'TN01-04'!H$11,0),$H$1:$T$2,2,1)</f>
        <v>4</v>
      </c>
      <c r="I153" s="28">
        <f>HLOOKUP(VLOOKUP($A153,Sheet!$A$7:$DG$148,'TN01-04'!I$11,0),$H$1:$T$2,2,1)</f>
        <v>3.65</v>
      </c>
      <c r="J153" s="28">
        <f>HLOOKUP(VLOOKUP($A153,Sheet!$A$7:$DG$148,'TN01-04'!J$11,0),$H$1:$T$2,2,1)</f>
        <v>4</v>
      </c>
      <c r="K153" s="28">
        <f>HLOOKUP(VLOOKUP($A153,Sheet!$A$7:$DG$148,'TN01-04'!K$11,0),$H$1:$T$2,2,1)</f>
        <v>4</v>
      </c>
      <c r="L153" s="28">
        <f>HLOOKUP(VLOOKUP($A153,Sheet!$A$7:$DG$148,'TN01-04'!L$11,0),$H$1:$T$2,2,1)</f>
        <v>3.33</v>
      </c>
      <c r="M153" s="28">
        <f>HLOOKUP(VLOOKUP($A153,Sheet!$A$7:$DG$148,'TN01-04'!M$11,0),$H$1:$T$2,2,1)</f>
        <v>4</v>
      </c>
      <c r="N153" s="28">
        <f>HLOOKUP(VLOOKUP($A153,Sheet!$A$7:$DG$148,'TN01-04'!N$11,0),$H$1:$T$2,2,1)</f>
        <v>4</v>
      </c>
      <c r="O153" s="28">
        <f>HLOOKUP(VLOOKUP($A153,Sheet!$A$7:$DG$148,'TN01-04'!O$11,0),$H$1:$T$2,2,1)</f>
        <v>0</v>
      </c>
      <c r="P153" s="28">
        <f>HLOOKUP(VLOOKUP($A153,Sheet!$A$7:$DG$148,'TN01-04'!P$11,0),$H$1:$T$2,2,1)</f>
        <v>4</v>
      </c>
      <c r="Q153" s="28">
        <f>HLOOKUP(VLOOKUP($A153,Sheet!$A$7:$DG$148,'TN01-04'!Q$11,0),$H$1:$T$2,2,1)</f>
        <v>0</v>
      </c>
      <c r="R153" s="28">
        <f>HLOOKUP(VLOOKUP($A153,Sheet!$A$7:$DG$148,'TN01-04'!R$11,0),$H$1:$T$2,2,1)</f>
        <v>0</v>
      </c>
      <c r="S153" s="28">
        <f>HLOOKUP(VLOOKUP($A153,Sheet!$A$7:$DG$148,'TN01-04'!S$11,0),$H$1:$T$2,2,1)</f>
        <v>0</v>
      </c>
      <c r="T153" s="28">
        <f>HLOOKUP(VLOOKUP($A153,Sheet!$A$7:$DG$148,'TN01-04'!T$11,0),$H$1:$T$2,2,1)</f>
        <v>0</v>
      </c>
      <c r="U153" s="28">
        <f>HLOOKUP(VLOOKUP($A153,Sheet!$A$7:$DG$148,'TN01-04'!U$11,0),$H$1:$T$2,2,1)</f>
        <v>2.65</v>
      </c>
      <c r="V153" s="28">
        <f>HLOOKUP(VLOOKUP($A153,Sheet!$A$7:$DG$148,'TN01-04'!V$11,0),$H$1:$T$2,2,1)</f>
        <v>4</v>
      </c>
      <c r="W153" s="28">
        <f>HLOOKUP(VLOOKUP($A153,Sheet!$A$7:$DG$148,'TN01-04'!W$11,0),$H$1:$T$2,2,1)</f>
        <v>4</v>
      </c>
      <c r="X153" s="28">
        <f>HLOOKUP(VLOOKUP($A153,Sheet!$A$7:$DG$148,'TN01-04'!X$11,0),$H$1:$T$2,2,1)</f>
        <v>3.65</v>
      </c>
      <c r="Y153" s="28">
        <f>HLOOKUP(VLOOKUP($A153,Sheet!$A$7:$DG$148,'TN01-04'!Y$11,0),$H$1:$T$2,2,1)</f>
        <v>3.65</v>
      </c>
      <c r="Z153" s="28">
        <f>HLOOKUP(VLOOKUP($A153,Sheet!$A$7:$DG$148,'TN01-04'!Z$11,0),$H$1:$T$2,2,1)</f>
        <v>4</v>
      </c>
      <c r="AA153" s="28">
        <f>HLOOKUP(VLOOKUP($A153,Sheet!$A$7:$DG$148,'TN01-04'!AA$11,0),$H$1:$T$2,2,1)</f>
        <v>3.33</v>
      </c>
      <c r="AB153" s="28">
        <f>HLOOKUP(VLOOKUP($A153,Sheet!$A$7:$DG$148,'TN01-04'!AB$11,0),$H$1:$T$2,2,1)</f>
        <v>4</v>
      </c>
      <c r="AC153" s="28">
        <f>HLOOKUP(VLOOKUP($A153,Sheet!$A$7:$DG$148,'TN01-04'!AC$11,0),$H$1:$T$2,2,1)</f>
        <v>3.65</v>
      </c>
      <c r="AD153" s="28">
        <f>HLOOKUP(VLOOKUP($A153,Sheet!$A$7:$DG$148,'TN01-04'!AD$11,0),$H$1:$T$2,2,1)</f>
        <v>3.65</v>
      </c>
      <c r="AE153" s="28">
        <f>HLOOKUP(VLOOKUP($A153,Sheet!$A$7:$DG$148,'TN01-04'!AE$11,0),$H$1:$T$2,2,1)</f>
        <v>2</v>
      </c>
      <c r="AF153" s="28">
        <f>HLOOKUP(VLOOKUP($A153,Sheet!$A$7:$DG$148,'TN01-04'!AF$11,0),$H$1:$T$2,2,1)</f>
        <v>3.65</v>
      </c>
      <c r="AG153" s="28">
        <f>HLOOKUP(VLOOKUP($A153,Sheet!$A$7:$DG$148,'TN01-04'!AG$11,0),$H$1:$T$2,2,1)</f>
        <v>3</v>
      </c>
      <c r="AH153" s="28">
        <f>HLOOKUP(VLOOKUP($A153,Sheet!$A$7:$DG$148,'TN01-04'!AH$11,0),$H$1:$T$2,2,1)</f>
        <v>2.65</v>
      </c>
      <c r="AI153" s="28">
        <f>HLOOKUP(VLOOKUP($A153,Sheet!$A$7:$DG$148,'TN01-04'!AI$11,0),$H$1:$T$2,2,1)</f>
        <v>4</v>
      </c>
      <c r="AJ153" s="28">
        <f>HLOOKUP(VLOOKUP($A153,Sheet!$A$7:$DG$148,'TN01-04'!AJ$11,0),$H$1:$T$2,2,1)</f>
        <v>3.65</v>
      </c>
      <c r="AK153" s="33">
        <f>IF(VLOOKUP($A153,Sheet!$A$7:$DG$148,'TN01-04'!AK$11,0)="","",VLOOKUP($A153,Sheet!$A$7:$DG$148,'TN01-04'!AK$11,0))</f>
        <v>51</v>
      </c>
      <c r="AL153" s="36">
        <f>IF(VLOOKUP($A153,Sheet!$A$7:$DG$148,'TN01-04'!AL$11,0)="","",VLOOKUP($A153,Sheet!$A$7:$DG$148,'TN01-04'!AL$11,0))</f>
        <v>0</v>
      </c>
      <c r="AM153" s="28">
        <f>HLOOKUP(VLOOKUP($A153,Sheet!$A$7:$DG$148,'TN01-04'!AM$11,0),$H$1:$T$2,2,1)</f>
        <v>3.33</v>
      </c>
      <c r="AN153" s="28">
        <f>HLOOKUP(VLOOKUP($A153,Sheet!$A$7:$DG$148,'TN01-04'!AN$11,0),$H$1:$T$2,2,1)</f>
        <v>2.65</v>
      </c>
      <c r="AO153" s="28">
        <f>HLOOKUP(VLOOKUP($A153,Sheet!$A$7:$DG$148,'TN01-04'!AO$11,0),$H$1:$T$2,2,1)</f>
        <v>2.65</v>
      </c>
      <c r="AP153" s="28">
        <f>HLOOKUP(VLOOKUP($A153,Sheet!$A$7:$DG$148,'TN01-04'!AP$11,0),$H$1:$T$2,2,1)</f>
        <v>0</v>
      </c>
      <c r="AQ153" s="28">
        <f>HLOOKUP(VLOOKUP($A153,Sheet!$A$7:$DG$148,'TN01-04'!AQ$11,0),$H$1:$T$2,2,1)</f>
        <v>0</v>
      </c>
      <c r="AR153" s="28">
        <f>HLOOKUP(VLOOKUP($A153,Sheet!$A$7:$DG$148,'TN01-04'!AR$11,0),$H$1:$T$2,2,1)</f>
        <v>0</v>
      </c>
      <c r="AS153" s="28">
        <f>HLOOKUP(VLOOKUP($A153,Sheet!$A$7:$DG$148,'TN01-04'!AS$11,0),$H$1:$T$2,2,1)</f>
        <v>0</v>
      </c>
      <c r="AT153" s="28">
        <f>HLOOKUP(VLOOKUP($A153,Sheet!$A$7:$DG$148,'TN01-04'!AT$11,0),$H$1:$T$2,2,1)</f>
        <v>0</v>
      </c>
      <c r="AU153" s="28">
        <f>HLOOKUP(VLOOKUP($A153,Sheet!$A$7:$DG$148,'TN01-04'!AU$11,0),$H$1:$T$2,2,1)</f>
        <v>0</v>
      </c>
      <c r="AV153" s="28">
        <f>HLOOKUP(VLOOKUP($A153,Sheet!$A$7:$DG$148,'TN01-04'!AV$11,0),$H$1:$T$2,2,1)</f>
        <v>0</v>
      </c>
      <c r="AW153" s="28">
        <f>HLOOKUP(VLOOKUP($A153,Sheet!$A$7:$DG$148,'TN01-04'!AW$11,0),$H$1:$T$2,2,1)</f>
        <v>0</v>
      </c>
      <c r="AX153" s="28">
        <f>HLOOKUP(VLOOKUP($A153,Sheet!$A$7:$DG$148,'TN01-04'!AX$11,0),$H$1:$T$2,2,1)</f>
        <v>0</v>
      </c>
      <c r="AY153" s="28">
        <f>HLOOKUP(VLOOKUP($A153,Sheet!$A$7:$DG$148,'TN01-04'!AY$11,0),$H$1:$T$2,2,1)</f>
        <v>2.65</v>
      </c>
      <c r="AZ153" s="28">
        <f>HLOOKUP(VLOOKUP($A153,Sheet!$A$7:$DG$148,'TN01-04'!AZ$11,0),$H$1:$T$2,2,1)</f>
        <v>0</v>
      </c>
      <c r="BA153" s="28">
        <f>HLOOKUP(VLOOKUP($A153,Sheet!$A$7:$DG$148,'TN01-04'!BA$11,0),$H$1:$T$2,2,1)</f>
        <v>3.33</v>
      </c>
      <c r="BB153" s="33">
        <f>IF(VLOOKUP($A153,Sheet!$A$7:$DG$148,'TN01-04'!BB$11,0)="","",VLOOKUP($A153,Sheet!$A$7:$DG$148,'TN01-04'!BB$11,0))</f>
        <v>5</v>
      </c>
      <c r="BC153" s="36">
        <f>IF(VLOOKUP($A153,Sheet!$A$7:$DG$148,'TN01-04'!BC$11,0)="","",VLOOKUP($A153,Sheet!$A$7:$DG$148,'TN01-04'!BC$11,0))</f>
        <v>0</v>
      </c>
      <c r="BD153" s="28">
        <f>HLOOKUP(VLOOKUP($A153,Sheet!$A$7:$DG$148,'TN01-04'!BD$11,0),$H$1:$T$2,2,1)</f>
        <v>2.65</v>
      </c>
      <c r="BE153" s="28">
        <f>HLOOKUP(VLOOKUP($A153,Sheet!$A$7:$DG$148,'TN01-04'!BE$11,0),$H$1:$T$2,2,1)</f>
        <v>3.33</v>
      </c>
      <c r="BF153" s="28">
        <f>HLOOKUP(VLOOKUP($A153,Sheet!$A$7:$DG$148,'TN01-04'!BF$11,0),$H$1:$T$2,2,1)</f>
        <v>4</v>
      </c>
      <c r="BG153" s="28">
        <f>HLOOKUP(VLOOKUP($A153,Sheet!$A$7:$DG$148,'TN01-04'!BG$11,0),$H$1:$T$2,2,1)</f>
        <v>3</v>
      </c>
      <c r="BH153" s="28">
        <f>HLOOKUP(VLOOKUP($A153,Sheet!$A$7:$DG$148,'TN01-04'!BH$11,0),$H$1:$T$2,2,1)</f>
        <v>4</v>
      </c>
      <c r="BI153" s="28">
        <f>HLOOKUP(VLOOKUP($A153,Sheet!$A$7:$DG$148,'TN01-04'!BI$11,0),$H$1:$T$2,2,1)</f>
        <v>3.65</v>
      </c>
      <c r="BJ153" s="28">
        <f>HLOOKUP(VLOOKUP($A153,Sheet!$A$7:$DG$148,'TN01-04'!BJ$11,0),$H$1:$T$2,2,1)</f>
        <v>4</v>
      </c>
      <c r="BK153" s="28">
        <f>HLOOKUP(VLOOKUP($A153,Sheet!$A$7:$DG$148,'TN01-04'!BK$11,0),$H$1:$T$2,2,1)</f>
        <v>3.33</v>
      </c>
      <c r="BL153" s="28">
        <f>HLOOKUP(VLOOKUP($A153,Sheet!$A$7:$DG$148,'TN01-04'!BL$11,0),$H$1:$T$2,2,1)</f>
        <v>3.33</v>
      </c>
      <c r="BM153" s="28">
        <f>HLOOKUP(VLOOKUP($A153,Sheet!$A$7:$DG$148,'TN01-04'!BM$11,0),$H$1:$T$2,2,1)</f>
        <v>3.65</v>
      </c>
      <c r="BN153" s="28">
        <f>HLOOKUP(VLOOKUP($A153,Sheet!$A$7:$DG$148,'TN01-04'!BN$11,0),$H$1:$T$2,2,1)</f>
        <v>3.33</v>
      </c>
      <c r="BO153" s="28">
        <f>HLOOKUP(VLOOKUP($A153,Sheet!$A$7:$DG$148,'TN01-04'!BO$11,0),$H$1:$T$2,2,1)</f>
        <v>3</v>
      </c>
      <c r="BP153" s="28">
        <f>HLOOKUP(VLOOKUP($A153,Sheet!$A$7:$DG$148,'TN01-04'!BP$11,0),$H$1:$T$2,2,1)</f>
        <v>3.65</v>
      </c>
      <c r="BQ153" s="28">
        <f>HLOOKUP(VLOOKUP($A153,Sheet!$A$7:$DG$148,'TN01-04'!BQ$11,0),$H$1:$T$2,2,1)</f>
        <v>0</v>
      </c>
      <c r="BR153" s="28">
        <f>HLOOKUP(VLOOKUP($A153,Sheet!$A$7:$DG$148,'TN01-04'!BR$11,0),$H$1:$T$2,2,1)</f>
        <v>2</v>
      </c>
      <c r="BS153" s="28">
        <f>HLOOKUP(VLOOKUP($A153,Sheet!$A$7:$DG$148,'TN01-04'!BS$11,0),$H$1:$T$2,2,1)</f>
        <v>2.33</v>
      </c>
      <c r="BT153" s="28">
        <f>HLOOKUP(VLOOKUP($A153,Sheet!$A$7:$DG$148,'TN01-04'!BT$11,0),$H$1:$T$2,2,1)</f>
        <v>3.33</v>
      </c>
      <c r="BU153" s="28">
        <f>HLOOKUP(VLOOKUP($A153,Sheet!$A$7:$DG$148,'TN01-04'!BU$11,0),$H$1:$T$2,2,1)</f>
        <v>3</v>
      </c>
      <c r="BV153" s="28">
        <f>HLOOKUP(VLOOKUP($A153,Sheet!$A$7:$DG$148,'TN01-04'!BV$11,0),$H$1:$T$2,2,1)</f>
        <v>4</v>
      </c>
      <c r="BW153" s="28">
        <f>HLOOKUP(VLOOKUP($A153,Sheet!$A$7:$DG$148,'TN01-04'!BW$11,0),$H$1:$T$2,2,1)</f>
        <v>3.65</v>
      </c>
      <c r="BX153" s="33">
        <f>IF(VLOOKUP($A153,Sheet!$A$7:$DG$148,'TN01-04'!BX$11,0)="","",VLOOKUP($A153,Sheet!$A$7:$DG$148,'TN01-04'!BX$11,0))</f>
        <v>50</v>
      </c>
      <c r="BY153" s="36">
        <f>IF(VLOOKUP($A153,Sheet!$A$7:$DG$148,'TN01-04'!BY$11,0)="","",VLOOKUP($A153,Sheet!$A$7:$DG$148,'TN01-04'!BY$11,0))</f>
        <v>0</v>
      </c>
      <c r="BZ153" s="28">
        <f>HLOOKUP(VLOOKUP($A153,Sheet!$A$7:$DG$148,'TN01-04'!BZ$11,0),$H$1:$T$2,2,1)</f>
        <v>0</v>
      </c>
      <c r="CA153" s="28">
        <f>HLOOKUP(VLOOKUP($A153,Sheet!$A$7:$DG$148,'TN01-04'!CA$11,0),$H$1:$T$2,2,1)</f>
        <v>2.65</v>
      </c>
      <c r="CB153" s="28">
        <f>HLOOKUP(VLOOKUP($A153,Sheet!$A$7:$DG$148,'TN01-04'!CB$11,0),$H$1:$T$2,2,1)</f>
        <v>3.65</v>
      </c>
      <c r="CC153" s="28">
        <f>HLOOKUP(VLOOKUP($A153,Sheet!$A$7:$DG$148,'TN01-04'!CC$11,0),$H$1:$T$2,2,1)</f>
        <v>0</v>
      </c>
      <c r="CD153" s="28">
        <f>HLOOKUP(VLOOKUP($A153,Sheet!$A$7:$DG$148,'TN01-04'!CD$11,0),$H$1:$T$2,2,1)</f>
        <v>3.65</v>
      </c>
      <c r="CE153" s="28">
        <f>HLOOKUP(VLOOKUP($A153,Sheet!$A$7:$DG$148,'TN01-04'!CE$11,0),$H$1:$T$2,2,1)</f>
        <v>3.65</v>
      </c>
      <c r="CF153" s="28">
        <f>HLOOKUP(VLOOKUP($A153,Sheet!$A$7:$DG$148,'TN01-04'!CF$11,0),$H$1:$T$2,2,1)</f>
        <v>4</v>
      </c>
      <c r="CG153" s="28">
        <f>HLOOKUP(VLOOKUP($A153,Sheet!$A$7:$DG$148,'TN01-04'!CG$11,0),$H$1:$T$2,2,1)</f>
        <v>2.65</v>
      </c>
      <c r="CH153" s="28">
        <f>HLOOKUP(VLOOKUP($A153,Sheet!$A$7:$DG$148,'TN01-04'!CH$11,0),$H$1:$T$2,2,1)</f>
        <v>0</v>
      </c>
      <c r="CI153" s="28">
        <f>HLOOKUP(VLOOKUP($A153,Sheet!$A$7:$DG$148,'TN01-04'!CI$11,0),$H$1:$T$2,2,1)</f>
        <v>4</v>
      </c>
      <c r="CJ153" s="28">
        <f>HLOOKUP(VLOOKUP($A153,Sheet!$A$7:$DG$148,'TN01-04'!CJ$11,0),$H$1:$T$2,2,1)</f>
        <v>0</v>
      </c>
      <c r="CK153" s="28">
        <f>HLOOKUP(VLOOKUP($A153,Sheet!$A$7:$DG$148,'TN01-04'!CK$11,0),$H$1:$T$2,2,1)</f>
        <v>0</v>
      </c>
      <c r="CL153" s="28">
        <f>HLOOKUP(VLOOKUP($A153,Sheet!$A$7:$DG$148,'TN01-04'!CL$11,0),$H$1:$T$2,2,1)</f>
        <v>0</v>
      </c>
      <c r="CM153" s="28">
        <f>HLOOKUP(VLOOKUP($A153,Sheet!$A$7:$DG$148,'TN01-04'!CM$11,0),$H$1:$T$2,2,1)</f>
        <v>0</v>
      </c>
      <c r="CN153" s="28">
        <f>HLOOKUP(VLOOKUP($A153,Sheet!$A$7:$DG$148,'TN01-04'!CN$11,0),$H$1:$T$2,2,1)</f>
        <v>3.65</v>
      </c>
      <c r="CO153" s="28">
        <f>HLOOKUP(VLOOKUP($A153,Sheet!$A$7:$DG$148,'TN01-04'!CO$11,0),$H$1:$T$2,2,1)</f>
        <v>3.33</v>
      </c>
      <c r="CP153" s="28">
        <f>HLOOKUP(VLOOKUP($A153,Sheet!$A$7:$DG$148,'TN01-04'!CP$11,0),$H$1:$T$2,2,1)</f>
        <v>3.65</v>
      </c>
      <c r="CQ153" s="28">
        <f>HLOOKUP(VLOOKUP($A153,Sheet!$A$7:$DG$148,'TN01-04'!CQ$11,0),$H$1:$T$2,2,1)</f>
        <v>3.65</v>
      </c>
      <c r="CR153" s="28">
        <f>HLOOKUP(VLOOKUP($A153,Sheet!$A$7:$DG$148,'TN01-04'!CR$11,0),$H$1:$T$2,2,1)</f>
        <v>3</v>
      </c>
      <c r="CS153" s="33">
        <f>IF(VLOOKUP($A153,Sheet!$A$7:$DG$148,'TN01-04'!CS$11,0)="","",VLOOKUP($A153,Sheet!$A$7:$DG$148,'TN01-04'!CS$11,0))</f>
        <v>27</v>
      </c>
      <c r="CT153" s="36">
        <f>IF(VLOOKUP($A153,Sheet!$A$7:$DG$148,'TN01-04'!CT$11,0)="","",VLOOKUP($A153,Sheet!$A$7:$DG$148,'TN01-04'!CT$11,0))</f>
        <v>0</v>
      </c>
      <c r="CU153" s="38">
        <f t="shared" si="20"/>
        <v>128</v>
      </c>
      <c r="CV153" s="38">
        <f t="shared" si="20"/>
        <v>0</v>
      </c>
      <c r="CW153" s="38">
        <f t="shared" si="21"/>
        <v>0</v>
      </c>
      <c r="CX153" s="38">
        <f t="shared" si="22"/>
        <v>128</v>
      </c>
      <c r="CY153" s="38">
        <f t="shared" si="23"/>
        <v>3.45</v>
      </c>
      <c r="CZ153" s="38"/>
      <c r="DA153" s="28">
        <f>HLOOKUP(VLOOKUP($A153,Sheet!$A$7:$DG$148,'TN01-04'!DA$11,0),$H$1:$T$2,2,1)</f>
        <v>0</v>
      </c>
      <c r="DB153" s="28">
        <f>HLOOKUP(VLOOKUP($A153,Sheet!$A$7:$DG$148,'TN01-04'!DB$11,0),$H$1:$T$2,2,1)</f>
        <v>0</v>
      </c>
      <c r="DC153" s="28">
        <f>HLOOKUP(VLOOKUP($A153,Sheet!$A$7:$DG$148,'TN01-04'!DC$11,0),$H$1:$T$2,2,1)</f>
        <v>0</v>
      </c>
      <c r="DD153" s="28">
        <f>HLOOKUP(VLOOKUP($A153,Sheet!$A$7:$DG$148,'TN01-04'!DD$11,0),$H$1:$T$2,2,1)</f>
        <v>4</v>
      </c>
      <c r="DE153" s="38"/>
      <c r="DF153" s="38">
        <f t="shared" si="24"/>
        <v>4</v>
      </c>
      <c r="DG153" s="38"/>
      <c r="DH153" s="33">
        <f>IF(VLOOKUP($A153,Sheet!$A$7:$DG$148,'TN01-04'!DH$11,0)="","",VLOOKUP($A153,Sheet!$A$7:$DG$148,'TN01-04'!DH$11,0))</f>
        <v>5</v>
      </c>
      <c r="DI153" s="36">
        <f>IF(VLOOKUP($A153,Sheet!$A$7:$DG$148,'TN01-04'!DI$11,0)="","",VLOOKUP($A153,Sheet!$A$7:$DG$148,'TN01-04'!DI$11,0))</f>
        <v>0</v>
      </c>
      <c r="DJ153" s="38">
        <f t="shared" si="25"/>
        <v>133</v>
      </c>
      <c r="DK153" s="38">
        <f t="shared" si="26"/>
        <v>0</v>
      </c>
      <c r="DL153" s="38">
        <f t="shared" si="27"/>
        <v>3.47</v>
      </c>
      <c r="DM153" s="38"/>
      <c r="DN153" s="33">
        <f>IF(VLOOKUP($A153,Sheet!$A$7:$DG$148,'TN01-04'!DN$11,0)="","",VLOOKUP($A153,Sheet!$A$7:$DG$148,'TN01-04'!DN$11,0))</f>
        <v>138</v>
      </c>
      <c r="DO153" s="36">
        <f>IF(VLOOKUP($A153,Sheet!$A$7:$DG$148,'TN01-04'!DO$11,0)="","",VLOOKUP($A153,Sheet!$A$7:$DG$148,'TN01-04'!DO$11,0))</f>
        <v>0</v>
      </c>
      <c r="DP153" s="28">
        <f>IF(VLOOKUP($A153,Sheet!$A$7:$DG$148,'TN01-04'!DP$11,0)="","",VLOOKUP($A153,Sheet!$A$7:$DG$148,'TN01-04'!DP$11,0))</f>
        <v>137</v>
      </c>
      <c r="DQ153" s="28">
        <f>IF(VLOOKUP($A153,Sheet!$A$7:$DG$148,'TN01-04'!DQ$11,0)="","",VLOOKUP($A153,Sheet!$A$7:$DG$148,'TN01-04'!DQ$11,0))</f>
        <v>138</v>
      </c>
      <c r="DR153" s="28">
        <f>IF(VLOOKUP($A153,Sheet!$A$7:$DG$148,'TN01-04'!DR$11,0)="","",VLOOKUP($A153,Sheet!$A$7:$DG$148,'TN01-04'!DR$11,0))</f>
        <v>7.96</v>
      </c>
      <c r="DS153" s="28">
        <f>IF(VLOOKUP($A153,Sheet!$A$7:$DG$148,'TN01-04'!DS$11,0)="","",VLOOKUP($A153,Sheet!$A$7:$DG$148,'TN01-04'!DS$11,0))</f>
        <v>3.47</v>
      </c>
      <c r="DT153" s="28" t="str">
        <f>IF(VLOOKUP($A153,Sheet!$A$7:$DG$148,'TN01-04'!DT$11,0)="","",VLOOKUP($A153,Sheet!$A$7:$DG$148,'TN01-04'!DT$11,0))</f>
        <v/>
      </c>
      <c r="DU153" s="42">
        <f t="shared" si="28"/>
        <v>0</v>
      </c>
    </row>
    <row r="154" spans="1:125" ht="15.95" customHeight="1" x14ac:dyDescent="0.2">
      <c r="A154" s="25">
        <v>2221717159</v>
      </c>
      <c r="B154" s="26" t="s">
        <v>12</v>
      </c>
      <c r="C154" s="26" t="s">
        <v>116</v>
      </c>
      <c r="D154" s="26" t="s">
        <v>198</v>
      </c>
      <c r="E154" s="27">
        <v>35797</v>
      </c>
      <c r="F154" s="26" t="s">
        <v>210</v>
      </c>
      <c r="G154" s="26" t="s">
        <v>212</v>
      </c>
      <c r="H154" s="28">
        <f>HLOOKUP(VLOOKUP($A154,Sheet!$A$7:$DG$148,'TN01-04'!H$11,0),$H$1:$T$2,2,1)</f>
        <v>4</v>
      </c>
      <c r="I154" s="28">
        <f>HLOOKUP(VLOOKUP($A154,Sheet!$A$7:$DG$148,'TN01-04'!I$11,0),$H$1:$T$2,2,1)</f>
        <v>4</v>
      </c>
      <c r="J154" s="28">
        <f>HLOOKUP(VLOOKUP($A154,Sheet!$A$7:$DG$148,'TN01-04'!J$11,0),$H$1:$T$2,2,1)</f>
        <v>3.65</v>
      </c>
      <c r="K154" s="28">
        <f>HLOOKUP(VLOOKUP($A154,Sheet!$A$7:$DG$148,'TN01-04'!K$11,0),$H$1:$T$2,2,1)</f>
        <v>3.33</v>
      </c>
      <c r="L154" s="28">
        <f>HLOOKUP(VLOOKUP($A154,Sheet!$A$7:$DG$148,'TN01-04'!L$11,0),$H$1:$T$2,2,1)</f>
        <v>3</v>
      </c>
      <c r="M154" s="28">
        <f>HLOOKUP(VLOOKUP($A154,Sheet!$A$7:$DG$148,'TN01-04'!M$11,0),$H$1:$T$2,2,1)</f>
        <v>2.65</v>
      </c>
      <c r="N154" s="28">
        <f>HLOOKUP(VLOOKUP($A154,Sheet!$A$7:$DG$148,'TN01-04'!N$11,0),$H$1:$T$2,2,1)</f>
        <v>2</v>
      </c>
      <c r="O154" s="28">
        <f>HLOOKUP(VLOOKUP($A154,Sheet!$A$7:$DG$148,'TN01-04'!O$11,0),$H$1:$T$2,2,1)</f>
        <v>0</v>
      </c>
      <c r="P154" s="28">
        <f>HLOOKUP(VLOOKUP($A154,Sheet!$A$7:$DG$148,'TN01-04'!P$11,0),$H$1:$T$2,2,1)</f>
        <v>3.65</v>
      </c>
      <c r="Q154" s="28">
        <f>HLOOKUP(VLOOKUP($A154,Sheet!$A$7:$DG$148,'TN01-04'!Q$11,0),$H$1:$T$2,2,1)</f>
        <v>0</v>
      </c>
      <c r="R154" s="28">
        <f>HLOOKUP(VLOOKUP($A154,Sheet!$A$7:$DG$148,'TN01-04'!R$11,0),$H$1:$T$2,2,1)</f>
        <v>0</v>
      </c>
      <c r="S154" s="28">
        <f>HLOOKUP(VLOOKUP($A154,Sheet!$A$7:$DG$148,'TN01-04'!S$11,0),$H$1:$T$2,2,1)</f>
        <v>0</v>
      </c>
      <c r="T154" s="28">
        <f>HLOOKUP(VLOOKUP($A154,Sheet!$A$7:$DG$148,'TN01-04'!T$11,0),$H$1:$T$2,2,1)</f>
        <v>4</v>
      </c>
      <c r="U154" s="28">
        <f>HLOOKUP(VLOOKUP($A154,Sheet!$A$7:$DG$148,'TN01-04'!U$11,0),$H$1:$T$2,2,1)</f>
        <v>4</v>
      </c>
      <c r="V154" s="28">
        <f>HLOOKUP(VLOOKUP($A154,Sheet!$A$7:$DG$148,'TN01-04'!V$11,0),$H$1:$T$2,2,1)</f>
        <v>0</v>
      </c>
      <c r="W154" s="28">
        <f>HLOOKUP(VLOOKUP($A154,Sheet!$A$7:$DG$148,'TN01-04'!W$11,0),$H$1:$T$2,2,1)</f>
        <v>4</v>
      </c>
      <c r="X154" s="28">
        <f>HLOOKUP(VLOOKUP($A154,Sheet!$A$7:$DG$148,'TN01-04'!X$11,0),$H$1:$T$2,2,1)</f>
        <v>4</v>
      </c>
      <c r="Y154" s="28">
        <f>HLOOKUP(VLOOKUP($A154,Sheet!$A$7:$DG$148,'TN01-04'!Y$11,0),$H$1:$T$2,2,1)</f>
        <v>3.33</v>
      </c>
      <c r="Z154" s="28">
        <f>HLOOKUP(VLOOKUP($A154,Sheet!$A$7:$DG$148,'TN01-04'!Z$11,0),$H$1:$T$2,2,1)</f>
        <v>3.65</v>
      </c>
      <c r="AA154" s="28">
        <f>HLOOKUP(VLOOKUP($A154,Sheet!$A$7:$DG$148,'TN01-04'!AA$11,0),$H$1:$T$2,2,1)</f>
        <v>1.65</v>
      </c>
      <c r="AB154" s="28">
        <f>HLOOKUP(VLOOKUP($A154,Sheet!$A$7:$DG$148,'TN01-04'!AB$11,0),$H$1:$T$2,2,1)</f>
        <v>2</v>
      </c>
      <c r="AC154" s="28">
        <f>HLOOKUP(VLOOKUP($A154,Sheet!$A$7:$DG$148,'TN01-04'!AC$11,0),$H$1:$T$2,2,1)</f>
        <v>4</v>
      </c>
      <c r="AD154" s="28">
        <f>HLOOKUP(VLOOKUP($A154,Sheet!$A$7:$DG$148,'TN01-04'!AD$11,0),$H$1:$T$2,2,1)</f>
        <v>4</v>
      </c>
      <c r="AE154" s="28">
        <f>HLOOKUP(VLOOKUP($A154,Sheet!$A$7:$DG$148,'TN01-04'!AE$11,0),$H$1:$T$2,2,1)</f>
        <v>2.65</v>
      </c>
      <c r="AF154" s="28">
        <f>HLOOKUP(VLOOKUP($A154,Sheet!$A$7:$DG$148,'TN01-04'!AF$11,0),$H$1:$T$2,2,1)</f>
        <v>4</v>
      </c>
      <c r="AG154" s="28">
        <f>HLOOKUP(VLOOKUP($A154,Sheet!$A$7:$DG$148,'TN01-04'!AG$11,0),$H$1:$T$2,2,1)</f>
        <v>2</v>
      </c>
      <c r="AH154" s="28">
        <f>HLOOKUP(VLOOKUP($A154,Sheet!$A$7:$DG$148,'TN01-04'!AH$11,0),$H$1:$T$2,2,1)</f>
        <v>1.65</v>
      </c>
      <c r="AI154" s="28">
        <f>HLOOKUP(VLOOKUP($A154,Sheet!$A$7:$DG$148,'TN01-04'!AI$11,0),$H$1:$T$2,2,1)</f>
        <v>2.33</v>
      </c>
      <c r="AJ154" s="28">
        <f>HLOOKUP(VLOOKUP($A154,Sheet!$A$7:$DG$148,'TN01-04'!AJ$11,0),$H$1:$T$2,2,1)</f>
        <v>1.65</v>
      </c>
      <c r="AK154" s="33">
        <f>IF(VLOOKUP($A154,Sheet!$A$7:$DG$148,'TN01-04'!AK$11,0)="","",VLOOKUP($A154,Sheet!$A$7:$DG$148,'TN01-04'!AK$11,0))</f>
        <v>51</v>
      </c>
      <c r="AL154" s="36">
        <f>IF(VLOOKUP($A154,Sheet!$A$7:$DG$148,'TN01-04'!AL$11,0)="","",VLOOKUP($A154,Sheet!$A$7:$DG$148,'TN01-04'!AL$11,0))</f>
        <v>0</v>
      </c>
      <c r="AM154" s="28">
        <f>HLOOKUP(VLOOKUP($A154,Sheet!$A$7:$DG$148,'TN01-04'!AM$11,0),$H$1:$T$2,2,1)</f>
        <v>2.33</v>
      </c>
      <c r="AN154" s="28">
        <f>HLOOKUP(VLOOKUP($A154,Sheet!$A$7:$DG$148,'TN01-04'!AN$11,0),$H$1:$T$2,2,1)</f>
        <v>3</v>
      </c>
      <c r="AO154" s="28">
        <f>HLOOKUP(VLOOKUP($A154,Sheet!$A$7:$DG$148,'TN01-04'!AO$11,0),$H$1:$T$2,2,1)</f>
        <v>0</v>
      </c>
      <c r="AP154" s="28">
        <f>HLOOKUP(VLOOKUP($A154,Sheet!$A$7:$DG$148,'TN01-04'!AP$11,0),$H$1:$T$2,2,1)</f>
        <v>0</v>
      </c>
      <c r="AQ154" s="28">
        <f>HLOOKUP(VLOOKUP($A154,Sheet!$A$7:$DG$148,'TN01-04'!AQ$11,0),$H$1:$T$2,2,1)</f>
        <v>0</v>
      </c>
      <c r="AR154" s="28">
        <f>HLOOKUP(VLOOKUP($A154,Sheet!$A$7:$DG$148,'TN01-04'!AR$11,0),$H$1:$T$2,2,1)</f>
        <v>0</v>
      </c>
      <c r="AS154" s="28">
        <f>HLOOKUP(VLOOKUP($A154,Sheet!$A$7:$DG$148,'TN01-04'!AS$11,0),$H$1:$T$2,2,1)</f>
        <v>0</v>
      </c>
      <c r="AT154" s="28">
        <f>HLOOKUP(VLOOKUP($A154,Sheet!$A$7:$DG$148,'TN01-04'!AT$11,0),$H$1:$T$2,2,1)</f>
        <v>3.33</v>
      </c>
      <c r="AU154" s="28">
        <f>HLOOKUP(VLOOKUP($A154,Sheet!$A$7:$DG$148,'TN01-04'!AU$11,0),$H$1:$T$2,2,1)</f>
        <v>0</v>
      </c>
      <c r="AV154" s="28">
        <f>HLOOKUP(VLOOKUP($A154,Sheet!$A$7:$DG$148,'TN01-04'!AV$11,0),$H$1:$T$2,2,1)</f>
        <v>0</v>
      </c>
      <c r="AW154" s="28">
        <f>HLOOKUP(VLOOKUP($A154,Sheet!$A$7:$DG$148,'TN01-04'!AW$11,0),$H$1:$T$2,2,1)</f>
        <v>0</v>
      </c>
      <c r="AX154" s="28">
        <f>HLOOKUP(VLOOKUP($A154,Sheet!$A$7:$DG$148,'TN01-04'!AX$11,0),$H$1:$T$2,2,1)</f>
        <v>0</v>
      </c>
      <c r="AY154" s="28">
        <f>HLOOKUP(VLOOKUP($A154,Sheet!$A$7:$DG$148,'TN01-04'!AY$11,0),$H$1:$T$2,2,1)</f>
        <v>0</v>
      </c>
      <c r="AZ154" s="28">
        <f>HLOOKUP(VLOOKUP($A154,Sheet!$A$7:$DG$148,'TN01-04'!AZ$11,0),$H$1:$T$2,2,1)</f>
        <v>2.65</v>
      </c>
      <c r="BA154" s="28">
        <f>HLOOKUP(VLOOKUP($A154,Sheet!$A$7:$DG$148,'TN01-04'!BA$11,0),$H$1:$T$2,2,1)</f>
        <v>1.65</v>
      </c>
      <c r="BB154" s="33">
        <f>IF(VLOOKUP($A154,Sheet!$A$7:$DG$148,'TN01-04'!BB$11,0)="","",VLOOKUP($A154,Sheet!$A$7:$DG$148,'TN01-04'!BB$11,0))</f>
        <v>5</v>
      </c>
      <c r="BC154" s="36">
        <f>IF(VLOOKUP($A154,Sheet!$A$7:$DG$148,'TN01-04'!BC$11,0)="","",VLOOKUP($A154,Sheet!$A$7:$DG$148,'TN01-04'!BC$11,0))</f>
        <v>0</v>
      </c>
      <c r="BD154" s="28">
        <f>HLOOKUP(VLOOKUP($A154,Sheet!$A$7:$DG$148,'TN01-04'!BD$11,0),$H$1:$T$2,2,1)</f>
        <v>2</v>
      </c>
      <c r="BE154" s="28">
        <f>HLOOKUP(VLOOKUP($A154,Sheet!$A$7:$DG$148,'TN01-04'!BE$11,0),$H$1:$T$2,2,1)</f>
        <v>2</v>
      </c>
      <c r="BF154" s="28">
        <f>HLOOKUP(VLOOKUP($A154,Sheet!$A$7:$DG$148,'TN01-04'!BF$11,0),$H$1:$T$2,2,1)</f>
        <v>1</v>
      </c>
      <c r="BG154" s="28">
        <f>HLOOKUP(VLOOKUP($A154,Sheet!$A$7:$DG$148,'TN01-04'!BG$11,0),$H$1:$T$2,2,1)</f>
        <v>2.65</v>
      </c>
      <c r="BH154" s="28">
        <f>HLOOKUP(VLOOKUP($A154,Sheet!$A$7:$DG$148,'TN01-04'!BH$11,0),$H$1:$T$2,2,1)</f>
        <v>3</v>
      </c>
      <c r="BI154" s="28">
        <f>HLOOKUP(VLOOKUP($A154,Sheet!$A$7:$DG$148,'TN01-04'!BI$11,0),$H$1:$T$2,2,1)</f>
        <v>3.65</v>
      </c>
      <c r="BJ154" s="28">
        <f>HLOOKUP(VLOOKUP($A154,Sheet!$A$7:$DG$148,'TN01-04'!BJ$11,0),$H$1:$T$2,2,1)</f>
        <v>4</v>
      </c>
      <c r="BK154" s="28">
        <f>HLOOKUP(VLOOKUP($A154,Sheet!$A$7:$DG$148,'TN01-04'!BK$11,0),$H$1:$T$2,2,1)</f>
        <v>1.65</v>
      </c>
      <c r="BL154" s="28">
        <f>HLOOKUP(VLOOKUP($A154,Sheet!$A$7:$DG$148,'TN01-04'!BL$11,0),$H$1:$T$2,2,1)</f>
        <v>1.65</v>
      </c>
      <c r="BM154" s="28">
        <f>HLOOKUP(VLOOKUP($A154,Sheet!$A$7:$DG$148,'TN01-04'!BM$11,0),$H$1:$T$2,2,1)</f>
        <v>2.65</v>
      </c>
      <c r="BN154" s="28">
        <f>HLOOKUP(VLOOKUP($A154,Sheet!$A$7:$DG$148,'TN01-04'!BN$11,0),$H$1:$T$2,2,1)</f>
        <v>1.65</v>
      </c>
      <c r="BO154" s="28">
        <f>HLOOKUP(VLOOKUP($A154,Sheet!$A$7:$DG$148,'TN01-04'!BO$11,0),$H$1:$T$2,2,1)</f>
        <v>2.33</v>
      </c>
      <c r="BP154" s="28">
        <f>HLOOKUP(VLOOKUP($A154,Sheet!$A$7:$DG$148,'TN01-04'!BP$11,0),$H$1:$T$2,2,1)</f>
        <v>3.33</v>
      </c>
      <c r="BQ154" s="28">
        <f>HLOOKUP(VLOOKUP($A154,Sheet!$A$7:$DG$148,'TN01-04'!BQ$11,0),$H$1:$T$2,2,1)</f>
        <v>0</v>
      </c>
      <c r="BR154" s="28">
        <f>HLOOKUP(VLOOKUP($A154,Sheet!$A$7:$DG$148,'TN01-04'!BR$11,0),$H$1:$T$2,2,1)</f>
        <v>3.33</v>
      </c>
      <c r="BS154" s="28">
        <f>HLOOKUP(VLOOKUP($A154,Sheet!$A$7:$DG$148,'TN01-04'!BS$11,0),$H$1:$T$2,2,1)</f>
        <v>2</v>
      </c>
      <c r="BT154" s="28">
        <f>HLOOKUP(VLOOKUP($A154,Sheet!$A$7:$DG$148,'TN01-04'!BT$11,0),$H$1:$T$2,2,1)</f>
        <v>2</v>
      </c>
      <c r="BU154" s="28">
        <f>HLOOKUP(VLOOKUP($A154,Sheet!$A$7:$DG$148,'TN01-04'!BU$11,0),$H$1:$T$2,2,1)</f>
        <v>1</v>
      </c>
      <c r="BV154" s="28">
        <f>HLOOKUP(VLOOKUP($A154,Sheet!$A$7:$DG$148,'TN01-04'!BV$11,0),$H$1:$T$2,2,1)</f>
        <v>3.65</v>
      </c>
      <c r="BW154" s="28">
        <f>HLOOKUP(VLOOKUP($A154,Sheet!$A$7:$DG$148,'TN01-04'!BW$11,0),$H$1:$T$2,2,1)</f>
        <v>3.33</v>
      </c>
      <c r="BX154" s="33">
        <f>IF(VLOOKUP($A154,Sheet!$A$7:$DG$148,'TN01-04'!BX$11,0)="","",VLOOKUP($A154,Sheet!$A$7:$DG$148,'TN01-04'!BX$11,0))</f>
        <v>50</v>
      </c>
      <c r="BY154" s="36">
        <f>IF(VLOOKUP($A154,Sheet!$A$7:$DG$148,'TN01-04'!BY$11,0)="","",VLOOKUP($A154,Sheet!$A$7:$DG$148,'TN01-04'!BY$11,0))</f>
        <v>0</v>
      </c>
      <c r="BZ154" s="28">
        <f>HLOOKUP(VLOOKUP($A154,Sheet!$A$7:$DG$148,'TN01-04'!BZ$11,0),$H$1:$T$2,2,1)</f>
        <v>4</v>
      </c>
      <c r="CA154" s="28">
        <f>HLOOKUP(VLOOKUP($A154,Sheet!$A$7:$DG$148,'TN01-04'!CA$11,0),$H$1:$T$2,2,1)</f>
        <v>0</v>
      </c>
      <c r="CB154" s="28">
        <f>HLOOKUP(VLOOKUP($A154,Sheet!$A$7:$DG$148,'TN01-04'!CB$11,0),$H$1:$T$2,2,1)</f>
        <v>4</v>
      </c>
      <c r="CC154" s="28">
        <f>HLOOKUP(VLOOKUP($A154,Sheet!$A$7:$DG$148,'TN01-04'!CC$11,0),$H$1:$T$2,2,1)</f>
        <v>0</v>
      </c>
      <c r="CD154" s="28">
        <f>HLOOKUP(VLOOKUP($A154,Sheet!$A$7:$DG$148,'TN01-04'!CD$11,0),$H$1:$T$2,2,1)</f>
        <v>3</v>
      </c>
      <c r="CE154" s="28">
        <f>HLOOKUP(VLOOKUP($A154,Sheet!$A$7:$DG$148,'TN01-04'!CE$11,0),$H$1:$T$2,2,1)</f>
        <v>2</v>
      </c>
      <c r="CF154" s="28">
        <f>HLOOKUP(VLOOKUP($A154,Sheet!$A$7:$DG$148,'TN01-04'!CF$11,0),$H$1:$T$2,2,1)</f>
        <v>2.65</v>
      </c>
      <c r="CG154" s="28">
        <f>HLOOKUP(VLOOKUP($A154,Sheet!$A$7:$DG$148,'TN01-04'!CG$11,0),$H$1:$T$2,2,1)</f>
        <v>1.65</v>
      </c>
      <c r="CH154" s="28">
        <f>HLOOKUP(VLOOKUP($A154,Sheet!$A$7:$DG$148,'TN01-04'!CH$11,0),$H$1:$T$2,2,1)</f>
        <v>0</v>
      </c>
      <c r="CI154" s="28">
        <f>HLOOKUP(VLOOKUP($A154,Sheet!$A$7:$DG$148,'TN01-04'!CI$11,0),$H$1:$T$2,2,1)</f>
        <v>0</v>
      </c>
      <c r="CJ154" s="28">
        <f>HLOOKUP(VLOOKUP($A154,Sheet!$A$7:$DG$148,'TN01-04'!CJ$11,0),$H$1:$T$2,2,1)</f>
        <v>0</v>
      </c>
      <c r="CK154" s="28">
        <f>HLOOKUP(VLOOKUP($A154,Sheet!$A$7:$DG$148,'TN01-04'!CK$11,0),$H$1:$T$2,2,1)</f>
        <v>0</v>
      </c>
      <c r="CL154" s="28">
        <f>HLOOKUP(VLOOKUP($A154,Sheet!$A$7:$DG$148,'TN01-04'!CL$11,0),$H$1:$T$2,2,1)</f>
        <v>0</v>
      </c>
      <c r="CM154" s="28">
        <f>HLOOKUP(VLOOKUP($A154,Sheet!$A$7:$DG$148,'TN01-04'!CM$11,0),$H$1:$T$2,2,1)</f>
        <v>3.65</v>
      </c>
      <c r="CN154" s="28">
        <f>HLOOKUP(VLOOKUP($A154,Sheet!$A$7:$DG$148,'TN01-04'!CN$11,0),$H$1:$T$2,2,1)</f>
        <v>2</v>
      </c>
      <c r="CO154" s="28">
        <f>HLOOKUP(VLOOKUP($A154,Sheet!$A$7:$DG$148,'TN01-04'!CO$11,0),$H$1:$T$2,2,1)</f>
        <v>2.65</v>
      </c>
      <c r="CP154" s="28">
        <f>HLOOKUP(VLOOKUP($A154,Sheet!$A$7:$DG$148,'TN01-04'!CP$11,0),$H$1:$T$2,2,1)</f>
        <v>4</v>
      </c>
      <c r="CQ154" s="28">
        <f>HLOOKUP(VLOOKUP($A154,Sheet!$A$7:$DG$148,'TN01-04'!CQ$11,0),$H$1:$T$2,2,1)</f>
        <v>1.65</v>
      </c>
      <c r="CR154" s="28">
        <f>HLOOKUP(VLOOKUP($A154,Sheet!$A$7:$DG$148,'TN01-04'!CR$11,0),$H$1:$T$2,2,1)</f>
        <v>2.33</v>
      </c>
      <c r="CS154" s="33">
        <f>IF(VLOOKUP($A154,Sheet!$A$7:$DG$148,'TN01-04'!CS$11,0)="","",VLOOKUP($A154,Sheet!$A$7:$DG$148,'TN01-04'!CS$11,0))</f>
        <v>27</v>
      </c>
      <c r="CT154" s="36">
        <f>IF(VLOOKUP($A154,Sheet!$A$7:$DG$148,'TN01-04'!CT$11,0)="","",VLOOKUP($A154,Sheet!$A$7:$DG$148,'TN01-04'!CT$11,0))</f>
        <v>0</v>
      </c>
      <c r="CU154" s="38">
        <f t="shared" si="20"/>
        <v>128</v>
      </c>
      <c r="CV154" s="38">
        <f t="shared" si="20"/>
        <v>0</v>
      </c>
      <c r="CW154" s="38">
        <f t="shared" si="21"/>
        <v>0</v>
      </c>
      <c r="CX154" s="38">
        <f t="shared" si="22"/>
        <v>128</v>
      </c>
      <c r="CY154" s="38">
        <f t="shared" si="23"/>
        <v>2.76</v>
      </c>
      <c r="CZ154" s="38"/>
      <c r="DA154" s="28">
        <f>HLOOKUP(VLOOKUP($A154,Sheet!$A$7:$DG$148,'TN01-04'!DA$11,0),$H$1:$T$2,2,1)</f>
        <v>0</v>
      </c>
      <c r="DB154" s="28">
        <f>HLOOKUP(VLOOKUP($A154,Sheet!$A$7:$DG$148,'TN01-04'!DB$11,0),$H$1:$T$2,2,1)</f>
        <v>0</v>
      </c>
      <c r="DC154" s="28">
        <f>HLOOKUP(VLOOKUP($A154,Sheet!$A$7:$DG$148,'TN01-04'!DC$11,0),$H$1:$T$2,2,1)</f>
        <v>3</v>
      </c>
      <c r="DD154" s="28">
        <f>HLOOKUP(VLOOKUP($A154,Sheet!$A$7:$DG$148,'TN01-04'!DD$11,0),$H$1:$T$2,2,1)</f>
        <v>0</v>
      </c>
      <c r="DE154" s="38"/>
      <c r="DF154" s="38">
        <f t="shared" si="24"/>
        <v>3</v>
      </c>
      <c r="DG154" s="38"/>
      <c r="DH154" s="33">
        <f>IF(VLOOKUP($A154,Sheet!$A$7:$DG$148,'TN01-04'!DH$11,0)="","",VLOOKUP($A154,Sheet!$A$7:$DG$148,'TN01-04'!DH$11,0))</f>
        <v>5</v>
      </c>
      <c r="DI154" s="36">
        <f>IF(VLOOKUP($A154,Sheet!$A$7:$DG$148,'TN01-04'!DI$11,0)="","",VLOOKUP($A154,Sheet!$A$7:$DG$148,'TN01-04'!DI$11,0))</f>
        <v>0</v>
      </c>
      <c r="DJ154" s="38">
        <f t="shared" si="25"/>
        <v>133</v>
      </c>
      <c r="DK154" s="38">
        <f t="shared" si="26"/>
        <v>0</v>
      </c>
      <c r="DL154" s="38">
        <f t="shared" si="27"/>
        <v>2.77</v>
      </c>
      <c r="DM154" s="38"/>
      <c r="DN154" s="33">
        <f>IF(VLOOKUP($A154,Sheet!$A$7:$DG$148,'TN01-04'!DN$11,0)="","",VLOOKUP($A154,Sheet!$A$7:$DG$148,'TN01-04'!DN$11,0))</f>
        <v>138</v>
      </c>
      <c r="DO154" s="36">
        <f>IF(VLOOKUP($A154,Sheet!$A$7:$DG$148,'TN01-04'!DO$11,0)="","",VLOOKUP($A154,Sheet!$A$7:$DG$148,'TN01-04'!DO$11,0))</f>
        <v>0</v>
      </c>
      <c r="DP154" s="28">
        <f>IF(VLOOKUP($A154,Sheet!$A$7:$DG$148,'TN01-04'!DP$11,0)="","",VLOOKUP($A154,Sheet!$A$7:$DG$148,'TN01-04'!DP$11,0))</f>
        <v>137</v>
      </c>
      <c r="DQ154" s="28">
        <f>IF(VLOOKUP($A154,Sheet!$A$7:$DG$148,'TN01-04'!DQ$11,0)="","",VLOOKUP($A154,Sheet!$A$7:$DG$148,'TN01-04'!DQ$11,0))</f>
        <v>138</v>
      </c>
      <c r="DR154" s="28">
        <f>IF(VLOOKUP($A154,Sheet!$A$7:$DG$148,'TN01-04'!DR$11,0)="","",VLOOKUP($A154,Sheet!$A$7:$DG$148,'TN01-04'!DR$11,0))</f>
        <v>6.92</v>
      </c>
      <c r="DS154" s="28">
        <f>IF(VLOOKUP($A154,Sheet!$A$7:$DG$148,'TN01-04'!DS$11,0)="","",VLOOKUP($A154,Sheet!$A$7:$DG$148,'TN01-04'!DS$11,0))</f>
        <v>2.77</v>
      </c>
      <c r="DT154" s="28" t="str">
        <f>IF(VLOOKUP($A154,Sheet!$A$7:$DG$148,'TN01-04'!DT$11,0)="","",VLOOKUP($A154,Sheet!$A$7:$DG$148,'TN01-04'!DT$11,0))</f>
        <v/>
      </c>
      <c r="DU154" s="42">
        <f t="shared" si="28"/>
        <v>0</v>
      </c>
    </row>
    <row r="155" spans="1:125" ht="15.95" customHeight="1" x14ac:dyDescent="0.2">
      <c r="A155" s="25">
        <v>2121725927</v>
      </c>
      <c r="B155" s="26" t="s">
        <v>6</v>
      </c>
      <c r="C155" s="26" t="s">
        <v>117</v>
      </c>
      <c r="D155" s="26" t="s">
        <v>199</v>
      </c>
      <c r="E155" s="27">
        <v>35628</v>
      </c>
      <c r="F155" s="26" t="s">
        <v>210</v>
      </c>
      <c r="G155" s="26" t="s">
        <v>214</v>
      </c>
      <c r="H155" s="28">
        <f>HLOOKUP(VLOOKUP($A155,Sheet!$A$7:$DG$148,'TN01-04'!H$11,0),$H$1:$T$2,2,1)</f>
        <v>4</v>
      </c>
      <c r="I155" s="28">
        <f>HLOOKUP(VLOOKUP($A155,Sheet!$A$7:$DG$148,'TN01-04'!I$11,0),$H$1:$T$2,2,1)</f>
        <v>2</v>
      </c>
      <c r="J155" s="28">
        <f>HLOOKUP(VLOOKUP($A155,Sheet!$A$7:$DG$148,'TN01-04'!J$11,0),$H$1:$T$2,2,1)</f>
        <v>3.65</v>
      </c>
      <c r="K155" s="28">
        <f>HLOOKUP(VLOOKUP($A155,Sheet!$A$7:$DG$148,'TN01-04'!K$11,0),$H$1:$T$2,2,1)</f>
        <v>3</v>
      </c>
      <c r="L155" s="28">
        <f>HLOOKUP(VLOOKUP($A155,Sheet!$A$7:$DG$148,'TN01-04'!L$11,0),$H$1:$T$2,2,1)</f>
        <v>2.33</v>
      </c>
      <c r="M155" s="28">
        <f>HLOOKUP(VLOOKUP($A155,Sheet!$A$7:$DG$148,'TN01-04'!M$11,0),$H$1:$T$2,2,1)</f>
        <v>2</v>
      </c>
      <c r="N155" s="28">
        <f>HLOOKUP(VLOOKUP($A155,Sheet!$A$7:$DG$148,'TN01-04'!N$11,0),$H$1:$T$2,2,1)</f>
        <v>1.65</v>
      </c>
      <c r="O155" s="28">
        <f>HLOOKUP(VLOOKUP($A155,Sheet!$A$7:$DG$148,'TN01-04'!O$11,0),$H$1:$T$2,2,1)</f>
        <v>0</v>
      </c>
      <c r="P155" s="28">
        <f>HLOOKUP(VLOOKUP($A155,Sheet!$A$7:$DG$148,'TN01-04'!P$11,0),$H$1:$T$2,2,1)</f>
        <v>2</v>
      </c>
      <c r="Q155" s="28">
        <f>HLOOKUP(VLOOKUP($A155,Sheet!$A$7:$DG$148,'TN01-04'!Q$11,0),$H$1:$T$2,2,1)</f>
        <v>0</v>
      </c>
      <c r="R155" s="28">
        <f>HLOOKUP(VLOOKUP($A155,Sheet!$A$7:$DG$148,'TN01-04'!R$11,0),$H$1:$T$2,2,1)</f>
        <v>0</v>
      </c>
      <c r="S155" s="28">
        <f>HLOOKUP(VLOOKUP($A155,Sheet!$A$7:$DG$148,'TN01-04'!S$11,0),$H$1:$T$2,2,1)</f>
        <v>0</v>
      </c>
      <c r="T155" s="28">
        <f>HLOOKUP(VLOOKUP($A155,Sheet!$A$7:$DG$148,'TN01-04'!T$11,0),$H$1:$T$2,2,1)</f>
        <v>0</v>
      </c>
      <c r="U155" s="28">
        <f>HLOOKUP(VLOOKUP($A155,Sheet!$A$7:$DG$148,'TN01-04'!U$11,0),$H$1:$T$2,2,1)</f>
        <v>2</v>
      </c>
      <c r="V155" s="28">
        <f>HLOOKUP(VLOOKUP($A155,Sheet!$A$7:$DG$148,'TN01-04'!V$11,0),$H$1:$T$2,2,1)</f>
        <v>2</v>
      </c>
      <c r="W155" s="28">
        <f>HLOOKUP(VLOOKUP($A155,Sheet!$A$7:$DG$148,'TN01-04'!W$11,0),$H$1:$T$2,2,1)</f>
        <v>3</v>
      </c>
      <c r="X155" s="28">
        <f>HLOOKUP(VLOOKUP($A155,Sheet!$A$7:$DG$148,'TN01-04'!X$11,0),$H$1:$T$2,2,1)</f>
        <v>2</v>
      </c>
      <c r="Y155" s="28">
        <f>HLOOKUP(VLOOKUP($A155,Sheet!$A$7:$DG$148,'TN01-04'!Y$11,0),$H$1:$T$2,2,1)</f>
        <v>1.65</v>
      </c>
      <c r="Z155" s="28">
        <f>HLOOKUP(VLOOKUP($A155,Sheet!$A$7:$DG$148,'TN01-04'!Z$11,0),$H$1:$T$2,2,1)</f>
        <v>1.65</v>
      </c>
      <c r="AA155" s="28">
        <f>HLOOKUP(VLOOKUP($A155,Sheet!$A$7:$DG$148,'TN01-04'!AA$11,0),$H$1:$T$2,2,1)</f>
        <v>1</v>
      </c>
      <c r="AB155" s="28">
        <f>HLOOKUP(VLOOKUP($A155,Sheet!$A$7:$DG$148,'TN01-04'!AB$11,0),$H$1:$T$2,2,1)</f>
        <v>3</v>
      </c>
      <c r="AC155" s="28">
        <f>HLOOKUP(VLOOKUP($A155,Sheet!$A$7:$DG$148,'TN01-04'!AC$11,0),$H$1:$T$2,2,1)</f>
        <v>2.65</v>
      </c>
      <c r="AD155" s="28">
        <f>HLOOKUP(VLOOKUP($A155,Sheet!$A$7:$DG$148,'TN01-04'!AD$11,0),$H$1:$T$2,2,1)</f>
        <v>2</v>
      </c>
      <c r="AE155" s="28">
        <f>HLOOKUP(VLOOKUP($A155,Sheet!$A$7:$DG$148,'TN01-04'!AE$11,0),$H$1:$T$2,2,1)</f>
        <v>2.65</v>
      </c>
      <c r="AF155" s="28">
        <f>HLOOKUP(VLOOKUP($A155,Sheet!$A$7:$DG$148,'TN01-04'!AF$11,0),$H$1:$T$2,2,1)</f>
        <v>2.33</v>
      </c>
      <c r="AG155" s="28" t="str">
        <f>HLOOKUP(VLOOKUP($A155,Sheet!$A$7:$DG$148,'TN01-04'!AG$11,0),$H$1:$T$2,2,1)</f>
        <v>X</v>
      </c>
      <c r="AH155" s="28">
        <f>HLOOKUP(VLOOKUP($A155,Sheet!$A$7:$DG$148,'TN01-04'!AH$11,0),$H$1:$T$2,2,1)</f>
        <v>1</v>
      </c>
      <c r="AI155" s="28">
        <f>HLOOKUP(VLOOKUP($A155,Sheet!$A$7:$DG$148,'TN01-04'!AI$11,0),$H$1:$T$2,2,1)</f>
        <v>2.33</v>
      </c>
      <c r="AJ155" s="28">
        <f>HLOOKUP(VLOOKUP($A155,Sheet!$A$7:$DG$148,'TN01-04'!AJ$11,0),$H$1:$T$2,2,1)</f>
        <v>2.65</v>
      </c>
      <c r="AK155" s="33">
        <f>IF(VLOOKUP($A155,Sheet!$A$7:$DG$148,'TN01-04'!AK$11,0)="","",VLOOKUP($A155,Sheet!$A$7:$DG$148,'TN01-04'!AK$11,0))</f>
        <v>49</v>
      </c>
      <c r="AL155" s="36">
        <f>IF(VLOOKUP($A155,Sheet!$A$7:$DG$148,'TN01-04'!AL$11,0)="","",VLOOKUP($A155,Sheet!$A$7:$DG$148,'TN01-04'!AL$11,0))</f>
        <v>2</v>
      </c>
      <c r="AM155" s="28">
        <f>HLOOKUP(VLOOKUP($A155,Sheet!$A$7:$DG$148,'TN01-04'!AM$11,0),$H$1:$T$2,2,1)</f>
        <v>1.65</v>
      </c>
      <c r="AN155" s="28">
        <f>HLOOKUP(VLOOKUP($A155,Sheet!$A$7:$DG$148,'TN01-04'!AN$11,0),$H$1:$T$2,2,1)</f>
        <v>2.33</v>
      </c>
      <c r="AO155" s="28">
        <f>HLOOKUP(VLOOKUP($A155,Sheet!$A$7:$DG$148,'TN01-04'!AO$11,0),$H$1:$T$2,2,1)</f>
        <v>0</v>
      </c>
      <c r="AP155" s="28">
        <f>HLOOKUP(VLOOKUP($A155,Sheet!$A$7:$DG$148,'TN01-04'!AP$11,0),$H$1:$T$2,2,1)</f>
        <v>0</v>
      </c>
      <c r="AQ155" s="28">
        <f>HLOOKUP(VLOOKUP($A155,Sheet!$A$7:$DG$148,'TN01-04'!AQ$11,0),$H$1:$T$2,2,1)</f>
        <v>0</v>
      </c>
      <c r="AR155" s="28">
        <f>HLOOKUP(VLOOKUP($A155,Sheet!$A$7:$DG$148,'TN01-04'!AR$11,0),$H$1:$T$2,2,1)</f>
        <v>0</v>
      </c>
      <c r="AS155" s="28">
        <f>HLOOKUP(VLOOKUP($A155,Sheet!$A$7:$DG$148,'TN01-04'!AS$11,0),$H$1:$T$2,2,1)</f>
        <v>0</v>
      </c>
      <c r="AT155" s="28">
        <f>HLOOKUP(VLOOKUP($A155,Sheet!$A$7:$DG$148,'TN01-04'!AT$11,0),$H$1:$T$2,2,1)</f>
        <v>4</v>
      </c>
      <c r="AU155" s="28">
        <f>HLOOKUP(VLOOKUP($A155,Sheet!$A$7:$DG$148,'TN01-04'!AU$11,0),$H$1:$T$2,2,1)</f>
        <v>0</v>
      </c>
      <c r="AV155" s="28">
        <f>HLOOKUP(VLOOKUP($A155,Sheet!$A$7:$DG$148,'TN01-04'!AV$11,0),$H$1:$T$2,2,1)</f>
        <v>0</v>
      </c>
      <c r="AW155" s="28">
        <f>HLOOKUP(VLOOKUP($A155,Sheet!$A$7:$DG$148,'TN01-04'!AW$11,0),$H$1:$T$2,2,1)</f>
        <v>0</v>
      </c>
      <c r="AX155" s="28">
        <f>HLOOKUP(VLOOKUP($A155,Sheet!$A$7:$DG$148,'TN01-04'!AX$11,0),$H$1:$T$2,2,1)</f>
        <v>0</v>
      </c>
      <c r="AY155" s="28">
        <f>HLOOKUP(VLOOKUP($A155,Sheet!$A$7:$DG$148,'TN01-04'!AY$11,0),$H$1:$T$2,2,1)</f>
        <v>0</v>
      </c>
      <c r="AZ155" s="28">
        <f>HLOOKUP(VLOOKUP($A155,Sheet!$A$7:$DG$148,'TN01-04'!AZ$11,0),$H$1:$T$2,2,1)</f>
        <v>4</v>
      </c>
      <c r="BA155" s="28">
        <f>HLOOKUP(VLOOKUP($A155,Sheet!$A$7:$DG$148,'TN01-04'!BA$11,0),$H$1:$T$2,2,1)</f>
        <v>3.33</v>
      </c>
      <c r="BB155" s="33">
        <f>IF(VLOOKUP($A155,Sheet!$A$7:$DG$148,'TN01-04'!BB$11,0)="","",VLOOKUP($A155,Sheet!$A$7:$DG$148,'TN01-04'!BB$11,0))</f>
        <v>5</v>
      </c>
      <c r="BC155" s="36">
        <f>IF(VLOOKUP($A155,Sheet!$A$7:$DG$148,'TN01-04'!BC$11,0)="","",VLOOKUP($A155,Sheet!$A$7:$DG$148,'TN01-04'!BC$11,0))</f>
        <v>0</v>
      </c>
      <c r="BD155" s="28">
        <f>HLOOKUP(VLOOKUP($A155,Sheet!$A$7:$DG$148,'TN01-04'!BD$11,0),$H$1:$T$2,2,1)</f>
        <v>2</v>
      </c>
      <c r="BE155" s="28">
        <f>HLOOKUP(VLOOKUP($A155,Sheet!$A$7:$DG$148,'TN01-04'!BE$11,0),$H$1:$T$2,2,1)</f>
        <v>1.65</v>
      </c>
      <c r="BF155" s="28">
        <f>HLOOKUP(VLOOKUP($A155,Sheet!$A$7:$DG$148,'TN01-04'!BF$11,0),$H$1:$T$2,2,1)</f>
        <v>2.65</v>
      </c>
      <c r="BG155" s="28">
        <f>HLOOKUP(VLOOKUP($A155,Sheet!$A$7:$DG$148,'TN01-04'!BG$11,0),$H$1:$T$2,2,1)</f>
        <v>1.65</v>
      </c>
      <c r="BH155" s="28">
        <f>HLOOKUP(VLOOKUP($A155,Sheet!$A$7:$DG$148,'TN01-04'!BH$11,0),$H$1:$T$2,2,1)</f>
        <v>2</v>
      </c>
      <c r="BI155" s="28">
        <f>HLOOKUP(VLOOKUP($A155,Sheet!$A$7:$DG$148,'TN01-04'!BI$11,0),$H$1:$T$2,2,1)</f>
        <v>1</v>
      </c>
      <c r="BJ155" s="28">
        <f>HLOOKUP(VLOOKUP($A155,Sheet!$A$7:$DG$148,'TN01-04'!BJ$11,0),$H$1:$T$2,2,1)</f>
        <v>2.33</v>
      </c>
      <c r="BK155" s="28">
        <f>HLOOKUP(VLOOKUP($A155,Sheet!$A$7:$DG$148,'TN01-04'!BK$11,0),$H$1:$T$2,2,1)</f>
        <v>2.33</v>
      </c>
      <c r="BL155" s="28">
        <f>HLOOKUP(VLOOKUP($A155,Sheet!$A$7:$DG$148,'TN01-04'!BL$11,0),$H$1:$T$2,2,1)</f>
        <v>1.65</v>
      </c>
      <c r="BM155" s="28">
        <f>HLOOKUP(VLOOKUP($A155,Sheet!$A$7:$DG$148,'TN01-04'!BM$11,0),$H$1:$T$2,2,1)</f>
        <v>1</v>
      </c>
      <c r="BN155" s="28">
        <f>HLOOKUP(VLOOKUP($A155,Sheet!$A$7:$DG$148,'TN01-04'!BN$11,0),$H$1:$T$2,2,1)</f>
        <v>1.65</v>
      </c>
      <c r="BO155" s="28">
        <f>HLOOKUP(VLOOKUP($A155,Sheet!$A$7:$DG$148,'TN01-04'!BO$11,0),$H$1:$T$2,2,1)</f>
        <v>1.65</v>
      </c>
      <c r="BP155" s="28">
        <f>HLOOKUP(VLOOKUP($A155,Sheet!$A$7:$DG$148,'TN01-04'!BP$11,0),$H$1:$T$2,2,1)</f>
        <v>1.65</v>
      </c>
      <c r="BQ155" s="28">
        <f>HLOOKUP(VLOOKUP($A155,Sheet!$A$7:$DG$148,'TN01-04'!BQ$11,0),$H$1:$T$2,2,1)</f>
        <v>0</v>
      </c>
      <c r="BR155" s="28">
        <f>HLOOKUP(VLOOKUP($A155,Sheet!$A$7:$DG$148,'TN01-04'!BR$11,0),$H$1:$T$2,2,1)</f>
        <v>2.33</v>
      </c>
      <c r="BS155" s="28">
        <f>HLOOKUP(VLOOKUP($A155,Sheet!$A$7:$DG$148,'TN01-04'!BS$11,0),$H$1:$T$2,2,1)</f>
        <v>3.65</v>
      </c>
      <c r="BT155" s="28">
        <f>HLOOKUP(VLOOKUP($A155,Sheet!$A$7:$DG$148,'TN01-04'!BT$11,0),$H$1:$T$2,2,1)</f>
        <v>2.33</v>
      </c>
      <c r="BU155" s="28">
        <f>HLOOKUP(VLOOKUP($A155,Sheet!$A$7:$DG$148,'TN01-04'!BU$11,0),$H$1:$T$2,2,1)</f>
        <v>2.65</v>
      </c>
      <c r="BV155" s="28">
        <f>HLOOKUP(VLOOKUP($A155,Sheet!$A$7:$DG$148,'TN01-04'!BV$11,0),$H$1:$T$2,2,1)</f>
        <v>2.65</v>
      </c>
      <c r="BW155" s="28">
        <f>HLOOKUP(VLOOKUP($A155,Sheet!$A$7:$DG$148,'TN01-04'!BW$11,0),$H$1:$T$2,2,1)</f>
        <v>4</v>
      </c>
      <c r="BX155" s="33">
        <f>IF(VLOOKUP($A155,Sheet!$A$7:$DG$148,'TN01-04'!BX$11,0)="","",VLOOKUP($A155,Sheet!$A$7:$DG$148,'TN01-04'!BX$11,0))</f>
        <v>50</v>
      </c>
      <c r="BY155" s="36">
        <f>IF(VLOOKUP($A155,Sheet!$A$7:$DG$148,'TN01-04'!BY$11,0)="","",VLOOKUP($A155,Sheet!$A$7:$DG$148,'TN01-04'!BY$11,0))</f>
        <v>0</v>
      </c>
      <c r="BZ155" s="28">
        <f>HLOOKUP(VLOOKUP($A155,Sheet!$A$7:$DG$148,'TN01-04'!BZ$11,0),$H$1:$T$2,2,1)</f>
        <v>3.65</v>
      </c>
      <c r="CA155" s="28">
        <f>HLOOKUP(VLOOKUP($A155,Sheet!$A$7:$DG$148,'TN01-04'!CA$11,0),$H$1:$T$2,2,1)</f>
        <v>0</v>
      </c>
      <c r="CB155" s="28">
        <f>HLOOKUP(VLOOKUP($A155,Sheet!$A$7:$DG$148,'TN01-04'!CB$11,0),$H$1:$T$2,2,1)</f>
        <v>1.65</v>
      </c>
      <c r="CC155" s="28">
        <f>HLOOKUP(VLOOKUP($A155,Sheet!$A$7:$DG$148,'TN01-04'!CC$11,0),$H$1:$T$2,2,1)</f>
        <v>0</v>
      </c>
      <c r="CD155" s="28">
        <f>HLOOKUP(VLOOKUP($A155,Sheet!$A$7:$DG$148,'TN01-04'!CD$11,0),$H$1:$T$2,2,1)</f>
        <v>2.65</v>
      </c>
      <c r="CE155" s="28">
        <f>HLOOKUP(VLOOKUP($A155,Sheet!$A$7:$DG$148,'TN01-04'!CE$11,0),$H$1:$T$2,2,1)</f>
        <v>3</v>
      </c>
      <c r="CF155" s="28">
        <f>HLOOKUP(VLOOKUP($A155,Sheet!$A$7:$DG$148,'TN01-04'!CF$11,0),$H$1:$T$2,2,1)</f>
        <v>3</v>
      </c>
      <c r="CG155" s="28">
        <f>HLOOKUP(VLOOKUP($A155,Sheet!$A$7:$DG$148,'TN01-04'!CG$11,0),$H$1:$T$2,2,1)</f>
        <v>1.65</v>
      </c>
      <c r="CH155" s="28">
        <f>HLOOKUP(VLOOKUP($A155,Sheet!$A$7:$DG$148,'TN01-04'!CH$11,0),$H$1:$T$2,2,1)</f>
        <v>0</v>
      </c>
      <c r="CI155" s="28">
        <f>HLOOKUP(VLOOKUP($A155,Sheet!$A$7:$DG$148,'TN01-04'!CI$11,0),$H$1:$T$2,2,1)</f>
        <v>2.33</v>
      </c>
      <c r="CJ155" s="28">
        <f>HLOOKUP(VLOOKUP($A155,Sheet!$A$7:$DG$148,'TN01-04'!CJ$11,0),$H$1:$T$2,2,1)</f>
        <v>0</v>
      </c>
      <c r="CK155" s="28">
        <f>HLOOKUP(VLOOKUP($A155,Sheet!$A$7:$DG$148,'TN01-04'!CK$11,0),$H$1:$T$2,2,1)</f>
        <v>0</v>
      </c>
      <c r="CL155" s="28">
        <f>HLOOKUP(VLOOKUP($A155,Sheet!$A$7:$DG$148,'TN01-04'!CL$11,0),$H$1:$T$2,2,1)</f>
        <v>0</v>
      </c>
      <c r="CM155" s="28">
        <f>HLOOKUP(VLOOKUP($A155,Sheet!$A$7:$DG$148,'TN01-04'!CM$11,0),$H$1:$T$2,2,1)</f>
        <v>0</v>
      </c>
      <c r="CN155" s="28">
        <f>HLOOKUP(VLOOKUP($A155,Sheet!$A$7:$DG$148,'TN01-04'!CN$11,0),$H$1:$T$2,2,1)</f>
        <v>2</v>
      </c>
      <c r="CO155" s="28">
        <f>HLOOKUP(VLOOKUP($A155,Sheet!$A$7:$DG$148,'TN01-04'!CO$11,0),$H$1:$T$2,2,1)</f>
        <v>0</v>
      </c>
      <c r="CP155" s="28">
        <f>HLOOKUP(VLOOKUP($A155,Sheet!$A$7:$DG$148,'TN01-04'!CP$11,0),$H$1:$T$2,2,1)</f>
        <v>2.33</v>
      </c>
      <c r="CQ155" s="28">
        <f>HLOOKUP(VLOOKUP($A155,Sheet!$A$7:$DG$148,'TN01-04'!CQ$11,0),$H$1:$T$2,2,1)</f>
        <v>2</v>
      </c>
      <c r="CR155" s="28">
        <f>HLOOKUP(VLOOKUP($A155,Sheet!$A$7:$DG$148,'TN01-04'!CR$11,0),$H$1:$T$2,2,1)</f>
        <v>3.33</v>
      </c>
      <c r="CS155" s="33">
        <f>IF(VLOOKUP($A155,Sheet!$A$7:$DG$148,'TN01-04'!CS$11,0)="","",VLOOKUP($A155,Sheet!$A$7:$DG$148,'TN01-04'!CS$11,0))</f>
        <v>24</v>
      </c>
      <c r="CT155" s="36">
        <f>IF(VLOOKUP($A155,Sheet!$A$7:$DG$148,'TN01-04'!CT$11,0)="","",VLOOKUP($A155,Sheet!$A$7:$DG$148,'TN01-04'!CT$11,0))</f>
        <v>3</v>
      </c>
      <c r="CU155" s="38">
        <f t="shared" si="20"/>
        <v>123</v>
      </c>
      <c r="CV155" s="38">
        <f t="shared" si="20"/>
        <v>5</v>
      </c>
      <c r="CW155" s="38">
        <f t="shared" si="21"/>
        <v>0</v>
      </c>
      <c r="CX155" s="38">
        <f t="shared" si="22"/>
        <v>128</v>
      </c>
      <c r="CY155" s="38">
        <f t="shared" si="23"/>
        <v>2.13</v>
      </c>
      <c r="CZ155" s="38"/>
      <c r="DA155" s="28">
        <f>HLOOKUP(VLOOKUP($A155,Sheet!$A$7:$DG$148,'TN01-04'!DA$11,0),$H$1:$T$2,2,1)</f>
        <v>0</v>
      </c>
      <c r="DB155" s="28">
        <f>HLOOKUP(VLOOKUP($A155,Sheet!$A$7:$DG$148,'TN01-04'!DB$11,0),$H$1:$T$2,2,1)</f>
        <v>0</v>
      </c>
      <c r="DC155" s="28">
        <f>HLOOKUP(VLOOKUP($A155,Sheet!$A$7:$DG$148,'TN01-04'!DC$11,0),$H$1:$T$2,2,1)</f>
        <v>0</v>
      </c>
      <c r="DD155" s="28">
        <f>HLOOKUP(VLOOKUP($A155,Sheet!$A$7:$DG$148,'TN01-04'!DD$11,0),$H$1:$T$2,2,1)</f>
        <v>0</v>
      </c>
      <c r="DE155" s="38"/>
      <c r="DF155" s="38">
        <f t="shared" si="24"/>
        <v>0</v>
      </c>
      <c r="DG155" s="38"/>
      <c r="DH155" s="33">
        <f>IF(VLOOKUP($A155,Sheet!$A$7:$DG$148,'TN01-04'!DH$11,0)="","",VLOOKUP($A155,Sheet!$A$7:$DG$148,'TN01-04'!DH$11,0))</f>
        <v>0</v>
      </c>
      <c r="DI155" s="36">
        <f>IF(VLOOKUP($A155,Sheet!$A$7:$DG$148,'TN01-04'!DI$11,0)="","",VLOOKUP($A155,Sheet!$A$7:$DG$148,'TN01-04'!DI$11,0))</f>
        <v>5</v>
      </c>
      <c r="DJ155" s="38">
        <f t="shared" si="25"/>
        <v>123</v>
      </c>
      <c r="DK155" s="38">
        <f t="shared" si="26"/>
        <v>10</v>
      </c>
      <c r="DL155" s="38">
        <f t="shared" si="27"/>
        <v>2.0499999999999998</v>
      </c>
      <c r="DM155" s="38"/>
      <c r="DN155" s="33">
        <f>IF(VLOOKUP($A155,Sheet!$A$7:$DG$148,'TN01-04'!DN$11,0)="","",VLOOKUP($A155,Sheet!$A$7:$DG$148,'TN01-04'!DN$11,0))</f>
        <v>128</v>
      </c>
      <c r="DO155" s="36">
        <f>IF(VLOOKUP($A155,Sheet!$A$7:$DG$148,'TN01-04'!DO$11,0)="","",VLOOKUP($A155,Sheet!$A$7:$DG$148,'TN01-04'!DO$11,0))</f>
        <v>10</v>
      </c>
      <c r="DP155" s="28">
        <f>IF(VLOOKUP($A155,Sheet!$A$7:$DG$148,'TN01-04'!DP$11,0)="","",VLOOKUP($A155,Sheet!$A$7:$DG$148,'TN01-04'!DP$11,0))</f>
        <v>137</v>
      </c>
      <c r="DQ155" s="28">
        <f>IF(VLOOKUP($A155,Sheet!$A$7:$DG$148,'TN01-04'!DQ$11,0)="","",VLOOKUP($A155,Sheet!$A$7:$DG$148,'TN01-04'!DQ$11,0))</f>
        <v>128</v>
      </c>
      <c r="DR155" s="28">
        <f>IF(VLOOKUP($A155,Sheet!$A$7:$DG$148,'TN01-04'!DR$11,0)="","",VLOOKUP($A155,Sheet!$A$7:$DG$148,'TN01-04'!DR$11,0))</f>
        <v>5.98</v>
      </c>
      <c r="DS155" s="28">
        <f>IF(VLOOKUP($A155,Sheet!$A$7:$DG$148,'TN01-04'!DS$11,0)="","",VLOOKUP($A155,Sheet!$A$7:$DG$148,'TN01-04'!DS$11,0))</f>
        <v>2.2200000000000002</v>
      </c>
      <c r="DT155" s="28" t="str">
        <f>IF(VLOOKUP($A155,Sheet!$A$7:$DG$148,'TN01-04'!DT$11,0)="","",VLOOKUP($A155,Sheet!$A$7:$DG$148,'TN01-04'!DT$11,0))</f>
        <v>DTE-HT 202</v>
      </c>
      <c r="DU155" s="42">
        <f t="shared" si="28"/>
        <v>3.90625E-2</v>
      </c>
    </row>
    <row r="156" spans="1:125" ht="15.95" customHeight="1" x14ac:dyDescent="0.2">
      <c r="A156" s="25">
        <v>2220313929</v>
      </c>
      <c r="B156" s="26" t="s">
        <v>21</v>
      </c>
      <c r="C156" s="26" t="s">
        <v>59</v>
      </c>
      <c r="D156" s="26" t="s">
        <v>200</v>
      </c>
      <c r="E156" s="27">
        <v>35847</v>
      </c>
      <c r="F156" s="26" t="s">
        <v>209</v>
      </c>
      <c r="G156" s="26" t="s">
        <v>212</v>
      </c>
      <c r="H156" s="28">
        <f>HLOOKUP(VLOOKUP($A156,Sheet!$A$7:$DG$148,'TN01-04'!H$11,0),$H$1:$T$2,2,1)</f>
        <v>4</v>
      </c>
      <c r="I156" s="28">
        <f>HLOOKUP(VLOOKUP($A156,Sheet!$A$7:$DG$148,'TN01-04'!I$11,0),$H$1:$T$2,2,1)</f>
        <v>4</v>
      </c>
      <c r="J156" s="28">
        <f>HLOOKUP(VLOOKUP($A156,Sheet!$A$7:$DG$148,'TN01-04'!J$11,0),$H$1:$T$2,2,1)</f>
        <v>3.65</v>
      </c>
      <c r="K156" s="28">
        <f>HLOOKUP(VLOOKUP($A156,Sheet!$A$7:$DG$148,'TN01-04'!K$11,0),$H$1:$T$2,2,1)</f>
        <v>4</v>
      </c>
      <c r="L156" s="28">
        <f>HLOOKUP(VLOOKUP($A156,Sheet!$A$7:$DG$148,'TN01-04'!L$11,0),$H$1:$T$2,2,1)</f>
        <v>4</v>
      </c>
      <c r="M156" s="28">
        <f>HLOOKUP(VLOOKUP($A156,Sheet!$A$7:$DG$148,'TN01-04'!M$11,0),$H$1:$T$2,2,1)</f>
        <v>4</v>
      </c>
      <c r="N156" s="28">
        <f>HLOOKUP(VLOOKUP($A156,Sheet!$A$7:$DG$148,'TN01-04'!N$11,0),$H$1:$T$2,2,1)</f>
        <v>4</v>
      </c>
      <c r="O156" s="28">
        <f>HLOOKUP(VLOOKUP($A156,Sheet!$A$7:$DG$148,'TN01-04'!O$11,0),$H$1:$T$2,2,1)</f>
        <v>0</v>
      </c>
      <c r="P156" s="28">
        <f>HLOOKUP(VLOOKUP($A156,Sheet!$A$7:$DG$148,'TN01-04'!P$11,0),$H$1:$T$2,2,1)</f>
        <v>4</v>
      </c>
      <c r="Q156" s="28">
        <f>HLOOKUP(VLOOKUP($A156,Sheet!$A$7:$DG$148,'TN01-04'!Q$11,0),$H$1:$T$2,2,1)</f>
        <v>0</v>
      </c>
      <c r="R156" s="28">
        <f>HLOOKUP(VLOOKUP($A156,Sheet!$A$7:$DG$148,'TN01-04'!R$11,0),$H$1:$T$2,2,1)</f>
        <v>3.33</v>
      </c>
      <c r="S156" s="28">
        <f>HLOOKUP(VLOOKUP($A156,Sheet!$A$7:$DG$148,'TN01-04'!S$11,0),$H$1:$T$2,2,1)</f>
        <v>0</v>
      </c>
      <c r="T156" s="28">
        <f>HLOOKUP(VLOOKUP($A156,Sheet!$A$7:$DG$148,'TN01-04'!T$11,0),$H$1:$T$2,2,1)</f>
        <v>4</v>
      </c>
      <c r="U156" s="28">
        <f>HLOOKUP(VLOOKUP($A156,Sheet!$A$7:$DG$148,'TN01-04'!U$11,0),$H$1:$T$2,2,1)</f>
        <v>0</v>
      </c>
      <c r="V156" s="28">
        <f>HLOOKUP(VLOOKUP($A156,Sheet!$A$7:$DG$148,'TN01-04'!V$11,0),$H$1:$T$2,2,1)</f>
        <v>0</v>
      </c>
      <c r="W156" s="28">
        <f>HLOOKUP(VLOOKUP($A156,Sheet!$A$7:$DG$148,'TN01-04'!W$11,0),$H$1:$T$2,2,1)</f>
        <v>4</v>
      </c>
      <c r="X156" s="28">
        <f>HLOOKUP(VLOOKUP($A156,Sheet!$A$7:$DG$148,'TN01-04'!X$11,0),$H$1:$T$2,2,1)</f>
        <v>3.65</v>
      </c>
      <c r="Y156" s="28">
        <f>HLOOKUP(VLOOKUP($A156,Sheet!$A$7:$DG$148,'TN01-04'!Y$11,0),$H$1:$T$2,2,1)</f>
        <v>4</v>
      </c>
      <c r="Z156" s="28">
        <f>HLOOKUP(VLOOKUP($A156,Sheet!$A$7:$DG$148,'TN01-04'!Z$11,0),$H$1:$T$2,2,1)</f>
        <v>3.33</v>
      </c>
      <c r="AA156" s="28">
        <f>HLOOKUP(VLOOKUP($A156,Sheet!$A$7:$DG$148,'TN01-04'!AA$11,0),$H$1:$T$2,2,1)</f>
        <v>4</v>
      </c>
      <c r="AB156" s="28">
        <f>HLOOKUP(VLOOKUP($A156,Sheet!$A$7:$DG$148,'TN01-04'!AB$11,0),$H$1:$T$2,2,1)</f>
        <v>4</v>
      </c>
      <c r="AC156" s="28">
        <f>HLOOKUP(VLOOKUP($A156,Sheet!$A$7:$DG$148,'TN01-04'!AC$11,0),$H$1:$T$2,2,1)</f>
        <v>3</v>
      </c>
      <c r="AD156" s="28">
        <f>HLOOKUP(VLOOKUP($A156,Sheet!$A$7:$DG$148,'TN01-04'!AD$11,0),$H$1:$T$2,2,1)</f>
        <v>3.33</v>
      </c>
      <c r="AE156" s="28">
        <f>HLOOKUP(VLOOKUP($A156,Sheet!$A$7:$DG$148,'TN01-04'!AE$11,0),$H$1:$T$2,2,1)</f>
        <v>3</v>
      </c>
      <c r="AF156" s="28">
        <f>HLOOKUP(VLOOKUP($A156,Sheet!$A$7:$DG$148,'TN01-04'!AF$11,0),$H$1:$T$2,2,1)</f>
        <v>3.33</v>
      </c>
      <c r="AG156" s="28">
        <f>HLOOKUP(VLOOKUP($A156,Sheet!$A$7:$DG$148,'TN01-04'!AG$11,0),$H$1:$T$2,2,1)</f>
        <v>3</v>
      </c>
      <c r="AH156" s="28">
        <f>HLOOKUP(VLOOKUP($A156,Sheet!$A$7:$DG$148,'TN01-04'!AH$11,0),$H$1:$T$2,2,1)</f>
        <v>4</v>
      </c>
      <c r="AI156" s="28">
        <f>HLOOKUP(VLOOKUP($A156,Sheet!$A$7:$DG$148,'TN01-04'!AI$11,0),$H$1:$T$2,2,1)</f>
        <v>3</v>
      </c>
      <c r="AJ156" s="28">
        <f>HLOOKUP(VLOOKUP($A156,Sheet!$A$7:$DG$148,'TN01-04'!AJ$11,0),$H$1:$T$2,2,1)</f>
        <v>3.65</v>
      </c>
      <c r="AK156" s="33">
        <f>IF(VLOOKUP($A156,Sheet!$A$7:$DG$148,'TN01-04'!AK$11,0)="","",VLOOKUP($A156,Sheet!$A$7:$DG$148,'TN01-04'!AK$11,0))</f>
        <v>51</v>
      </c>
      <c r="AL156" s="36">
        <f>IF(VLOOKUP($A156,Sheet!$A$7:$DG$148,'TN01-04'!AL$11,0)="","",VLOOKUP($A156,Sheet!$A$7:$DG$148,'TN01-04'!AL$11,0))</f>
        <v>0</v>
      </c>
      <c r="AM156" s="28">
        <f>HLOOKUP(VLOOKUP($A156,Sheet!$A$7:$DG$148,'TN01-04'!AM$11,0),$H$1:$T$2,2,1)</f>
        <v>2.65</v>
      </c>
      <c r="AN156" s="28">
        <f>HLOOKUP(VLOOKUP($A156,Sheet!$A$7:$DG$148,'TN01-04'!AN$11,0),$H$1:$T$2,2,1)</f>
        <v>2.65</v>
      </c>
      <c r="AO156" s="28">
        <f>HLOOKUP(VLOOKUP($A156,Sheet!$A$7:$DG$148,'TN01-04'!AO$11,0),$H$1:$T$2,2,1)</f>
        <v>0</v>
      </c>
      <c r="AP156" s="28">
        <f>HLOOKUP(VLOOKUP($A156,Sheet!$A$7:$DG$148,'TN01-04'!AP$11,0),$H$1:$T$2,2,1)</f>
        <v>0</v>
      </c>
      <c r="AQ156" s="28">
        <f>HLOOKUP(VLOOKUP($A156,Sheet!$A$7:$DG$148,'TN01-04'!AQ$11,0),$H$1:$T$2,2,1)</f>
        <v>0</v>
      </c>
      <c r="AR156" s="28">
        <f>HLOOKUP(VLOOKUP($A156,Sheet!$A$7:$DG$148,'TN01-04'!AR$11,0),$H$1:$T$2,2,1)</f>
        <v>0</v>
      </c>
      <c r="AS156" s="28">
        <f>HLOOKUP(VLOOKUP($A156,Sheet!$A$7:$DG$148,'TN01-04'!AS$11,0),$H$1:$T$2,2,1)</f>
        <v>2</v>
      </c>
      <c r="AT156" s="28">
        <f>HLOOKUP(VLOOKUP($A156,Sheet!$A$7:$DG$148,'TN01-04'!AT$11,0),$H$1:$T$2,2,1)</f>
        <v>0</v>
      </c>
      <c r="AU156" s="28">
        <f>HLOOKUP(VLOOKUP($A156,Sheet!$A$7:$DG$148,'TN01-04'!AU$11,0),$H$1:$T$2,2,1)</f>
        <v>2</v>
      </c>
      <c r="AV156" s="28">
        <f>HLOOKUP(VLOOKUP($A156,Sheet!$A$7:$DG$148,'TN01-04'!AV$11,0),$H$1:$T$2,2,1)</f>
        <v>0</v>
      </c>
      <c r="AW156" s="28">
        <f>HLOOKUP(VLOOKUP($A156,Sheet!$A$7:$DG$148,'TN01-04'!AW$11,0),$H$1:$T$2,2,1)</f>
        <v>0</v>
      </c>
      <c r="AX156" s="28">
        <f>HLOOKUP(VLOOKUP($A156,Sheet!$A$7:$DG$148,'TN01-04'!AX$11,0),$H$1:$T$2,2,1)</f>
        <v>0</v>
      </c>
      <c r="AY156" s="28">
        <f>HLOOKUP(VLOOKUP($A156,Sheet!$A$7:$DG$148,'TN01-04'!AY$11,0),$H$1:$T$2,2,1)</f>
        <v>0</v>
      </c>
      <c r="AZ156" s="28">
        <f>HLOOKUP(VLOOKUP($A156,Sheet!$A$7:$DG$148,'TN01-04'!AZ$11,0),$H$1:$T$2,2,1)</f>
        <v>0</v>
      </c>
      <c r="BA156" s="28">
        <f>HLOOKUP(VLOOKUP($A156,Sheet!$A$7:$DG$148,'TN01-04'!BA$11,0),$H$1:$T$2,2,1)</f>
        <v>3.33</v>
      </c>
      <c r="BB156" s="33">
        <f>IF(VLOOKUP($A156,Sheet!$A$7:$DG$148,'TN01-04'!BB$11,0)="","",VLOOKUP($A156,Sheet!$A$7:$DG$148,'TN01-04'!BB$11,0))</f>
        <v>5</v>
      </c>
      <c r="BC156" s="36">
        <f>IF(VLOOKUP($A156,Sheet!$A$7:$DG$148,'TN01-04'!BC$11,0)="","",VLOOKUP($A156,Sheet!$A$7:$DG$148,'TN01-04'!BC$11,0))</f>
        <v>0</v>
      </c>
      <c r="BD156" s="28">
        <f>HLOOKUP(VLOOKUP($A156,Sheet!$A$7:$DG$148,'TN01-04'!BD$11,0),$H$1:$T$2,2,1)</f>
        <v>2.33</v>
      </c>
      <c r="BE156" s="28">
        <f>HLOOKUP(VLOOKUP($A156,Sheet!$A$7:$DG$148,'TN01-04'!BE$11,0),$H$1:$T$2,2,1)</f>
        <v>2.65</v>
      </c>
      <c r="BF156" s="28">
        <f>HLOOKUP(VLOOKUP($A156,Sheet!$A$7:$DG$148,'TN01-04'!BF$11,0),$H$1:$T$2,2,1)</f>
        <v>4</v>
      </c>
      <c r="BG156" s="28">
        <f>HLOOKUP(VLOOKUP($A156,Sheet!$A$7:$DG$148,'TN01-04'!BG$11,0),$H$1:$T$2,2,1)</f>
        <v>4</v>
      </c>
      <c r="BH156" s="28">
        <f>HLOOKUP(VLOOKUP($A156,Sheet!$A$7:$DG$148,'TN01-04'!BH$11,0),$H$1:$T$2,2,1)</f>
        <v>4</v>
      </c>
      <c r="BI156" s="28">
        <f>HLOOKUP(VLOOKUP($A156,Sheet!$A$7:$DG$148,'TN01-04'!BI$11,0),$H$1:$T$2,2,1)</f>
        <v>3.65</v>
      </c>
      <c r="BJ156" s="28">
        <f>HLOOKUP(VLOOKUP($A156,Sheet!$A$7:$DG$148,'TN01-04'!BJ$11,0),$H$1:$T$2,2,1)</f>
        <v>3.65</v>
      </c>
      <c r="BK156" s="28">
        <f>HLOOKUP(VLOOKUP($A156,Sheet!$A$7:$DG$148,'TN01-04'!BK$11,0),$H$1:$T$2,2,1)</f>
        <v>3</v>
      </c>
      <c r="BL156" s="28">
        <f>HLOOKUP(VLOOKUP($A156,Sheet!$A$7:$DG$148,'TN01-04'!BL$11,0),$H$1:$T$2,2,1)</f>
        <v>2.65</v>
      </c>
      <c r="BM156" s="28">
        <f>HLOOKUP(VLOOKUP($A156,Sheet!$A$7:$DG$148,'TN01-04'!BM$11,0),$H$1:$T$2,2,1)</f>
        <v>3.33</v>
      </c>
      <c r="BN156" s="28">
        <f>HLOOKUP(VLOOKUP($A156,Sheet!$A$7:$DG$148,'TN01-04'!BN$11,0),$H$1:$T$2,2,1)</f>
        <v>3.33</v>
      </c>
      <c r="BO156" s="28">
        <f>HLOOKUP(VLOOKUP($A156,Sheet!$A$7:$DG$148,'TN01-04'!BO$11,0),$H$1:$T$2,2,1)</f>
        <v>2.65</v>
      </c>
      <c r="BP156" s="28">
        <f>HLOOKUP(VLOOKUP($A156,Sheet!$A$7:$DG$148,'TN01-04'!BP$11,0),$H$1:$T$2,2,1)</f>
        <v>4</v>
      </c>
      <c r="BQ156" s="28">
        <f>HLOOKUP(VLOOKUP($A156,Sheet!$A$7:$DG$148,'TN01-04'!BQ$11,0),$H$1:$T$2,2,1)</f>
        <v>0</v>
      </c>
      <c r="BR156" s="28">
        <f>HLOOKUP(VLOOKUP($A156,Sheet!$A$7:$DG$148,'TN01-04'!BR$11,0),$H$1:$T$2,2,1)</f>
        <v>3.33</v>
      </c>
      <c r="BS156" s="28">
        <f>HLOOKUP(VLOOKUP($A156,Sheet!$A$7:$DG$148,'TN01-04'!BS$11,0),$H$1:$T$2,2,1)</f>
        <v>3</v>
      </c>
      <c r="BT156" s="28">
        <f>HLOOKUP(VLOOKUP($A156,Sheet!$A$7:$DG$148,'TN01-04'!BT$11,0),$H$1:$T$2,2,1)</f>
        <v>2.65</v>
      </c>
      <c r="BU156" s="28">
        <f>HLOOKUP(VLOOKUP($A156,Sheet!$A$7:$DG$148,'TN01-04'!BU$11,0),$H$1:$T$2,2,1)</f>
        <v>3.65</v>
      </c>
      <c r="BV156" s="28">
        <f>HLOOKUP(VLOOKUP($A156,Sheet!$A$7:$DG$148,'TN01-04'!BV$11,0),$H$1:$T$2,2,1)</f>
        <v>4</v>
      </c>
      <c r="BW156" s="28">
        <f>HLOOKUP(VLOOKUP($A156,Sheet!$A$7:$DG$148,'TN01-04'!BW$11,0),$H$1:$T$2,2,1)</f>
        <v>3.65</v>
      </c>
      <c r="BX156" s="33">
        <f>IF(VLOOKUP($A156,Sheet!$A$7:$DG$148,'TN01-04'!BX$11,0)="","",VLOOKUP($A156,Sheet!$A$7:$DG$148,'TN01-04'!BX$11,0))</f>
        <v>50</v>
      </c>
      <c r="BY156" s="36">
        <f>IF(VLOOKUP($A156,Sheet!$A$7:$DG$148,'TN01-04'!BY$11,0)="","",VLOOKUP($A156,Sheet!$A$7:$DG$148,'TN01-04'!BY$11,0))</f>
        <v>0</v>
      </c>
      <c r="BZ156" s="28">
        <f>HLOOKUP(VLOOKUP($A156,Sheet!$A$7:$DG$148,'TN01-04'!BZ$11,0),$H$1:$T$2,2,1)</f>
        <v>4</v>
      </c>
      <c r="CA156" s="28">
        <f>HLOOKUP(VLOOKUP($A156,Sheet!$A$7:$DG$148,'TN01-04'!CA$11,0),$H$1:$T$2,2,1)</f>
        <v>0</v>
      </c>
      <c r="CB156" s="28">
        <f>HLOOKUP(VLOOKUP($A156,Sheet!$A$7:$DG$148,'TN01-04'!CB$11,0),$H$1:$T$2,2,1)</f>
        <v>3.65</v>
      </c>
      <c r="CC156" s="28">
        <f>HLOOKUP(VLOOKUP($A156,Sheet!$A$7:$DG$148,'TN01-04'!CC$11,0),$H$1:$T$2,2,1)</f>
        <v>0</v>
      </c>
      <c r="CD156" s="28">
        <f>HLOOKUP(VLOOKUP($A156,Sheet!$A$7:$DG$148,'TN01-04'!CD$11,0),$H$1:$T$2,2,1)</f>
        <v>3.33</v>
      </c>
      <c r="CE156" s="28">
        <f>HLOOKUP(VLOOKUP($A156,Sheet!$A$7:$DG$148,'TN01-04'!CE$11,0),$H$1:$T$2,2,1)</f>
        <v>4</v>
      </c>
      <c r="CF156" s="28">
        <f>HLOOKUP(VLOOKUP($A156,Sheet!$A$7:$DG$148,'TN01-04'!CF$11,0),$H$1:$T$2,2,1)</f>
        <v>4</v>
      </c>
      <c r="CG156" s="28">
        <f>HLOOKUP(VLOOKUP($A156,Sheet!$A$7:$DG$148,'TN01-04'!CG$11,0),$H$1:$T$2,2,1)</f>
        <v>2.33</v>
      </c>
      <c r="CH156" s="28">
        <f>HLOOKUP(VLOOKUP($A156,Sheet!$A$7:$DG$148,'TN01-04'!CH$11,0),$H$1:$T$2,2,1)</f>
        <v>0</v>
      </c>
      <c r="CI156" s="28">
        <f>HLOOKUP(VLOOKUP($A156,Sheet!$A$7:$DG$148,'TN01-04'!CI$11,0),$H$1:$T$2,2,1)</f>
        <v>3.65</v>
      </c>
      <c r="CJ156" s="28">
        <f>HLOOKUP(VLOOKUP($A156,Sheet!$A$7:$DG$148,'TN01-04'!CJ$11,0),$H$1:$T$2,2,1)</f>
        <v>0</v>
      </c>
      <c r="CK156" s="28">
        <f>HLOOKUP(VLOOKUP($A156,Sheet!$A$7:$DG$148,'TN01-04'!CK$11,0),$H$1:$T$2,2,1)</f>
        <v>0</v>
      </c>
      <c r="CL156" s="28">
        <f>HLOOKUP(VLOOKUP($A156,Sheet!$A$7:$DG$148,'TN01-04'!CL$11,0),$H$1:$T$2,2,1)</f>
        <v>0</v>
      </c>
      <c r="CM156" s="28">
        <f>HLOOKUP(VLOOKUP($A156,Sheet!$A$7:$DG$148,'TN01-04'!CM$11,0),$H$1:$T$2,2,1)</f>
        <v>0</v>
      </c>
      <c r="CN156" s="28">
        <f>HLOOKUP(VLOOKUP($A156,Sheet!$A$7:$DG$148,'TN01-04'!CN$11,0),$H$1:$T$2,2,1)</f>
        <v>3.65</v>
      </c>
      <c r="CO156" s="28">
        <f>HLOOKUP(VLOOKUP($A156,Sheet!$A$7:$DG$148,'TN01-04'!CO$11,0),$H$1:$T$2,2,1)</f>
        <v>3.33</v>
      </c>
      <c r="CP156" s="28">
        <f>HLOOKUP(VLOOKUP($A156,Sheet!$A$7:$DG$148,'TN01-04'!CP$11,0),$H$1:$T$2,2,1)</f>
        <v>4</v>
      </c>
      <c r="CQ156" s="28">
        <f>HLOOKUP(VLOOKUP($A156,Sheet!$A$7:$DG$148,'TN01-04'!CQ$11,0),$H$1:$T$2,2,1)</f>
        <v>4</v>
      </c>
      <c r="CR156" s="28">
        <f>HLOOKUP(VLOOKUP($A156,Sheet!$A$7:$DG$148,'TN01-04'!CR$11,0),$H$1:$T$2,2,1)</f>
        <v>4</v>
      </c>
      <c r="CS156" s="33">
        <f>IF(VLOOKUP($A156,Sheet!$A$7:$DG$148,'TN01-04'!CS$11,0)="","",VLOOKUP($A156,Sheet!$A$7:$DG$148,'TN01-04'!CS$11,0))</f>
        <v>27</v>
      </c>
      <c r="CT156" s="36">
        <f>IF(VLOOKUP($A156,Sheet!$A$7:$DG$148,'TN01-04'!CT$11,0)="","",VLOOKUP($A156,Sheet!$A$7:$DG$148,'TN01-04'!CT$11,0))</f>
        <v>0</v>
      </c>
      <c r="CU156" s="38">
        <f t="shared" si="20"/>
        <v>128</v>
      </c>
      <c r="CV156" s="38">
        <f t="shared" si="20"/>
        <v>0</v>
      </c>
      <c r="CW156" s="38">
        <f t="shared" si="21"/>
        <v>0</v>
      </c>
      <c r="CX156" s="38">
        <f t="shared" si="22"/>
        <v>128</v>
      </c>
      <c r="CY156" s="38">
        <f t="shared" si="23"/>
        <v>3.53</v>
      </c>
      <c r="CZ156" s="38"/>
      <c r="DA156" s="28">
        <f>HLOOKUP(VLOOKUP($A156,Sheet!$A$7:$DG$148,'TN01-04'!DA$11,0),$H$1:$T$2,2,1)</f>
        <v>0</v>
      </c>
      <c r="DB156" s="28">
        <f>HLOOKUP(VLOOKUP($A156,Sheet!$A$7:$DG$148,'TN01-04'!DB$11,0),$H$1:$T$2,2,1)</f>
        <v>0</v>
      </c>
      <c r="DC156" s="28">
        <f>HLOOKUP(VLOOKUP($A156,Sheet!$A$7:$DG$148,'TN01-04'!DC$11,0),$H$1:$T$2,2,1)</f>
        <v>0</v>
      </c>
      <c r="DD156" s="28">
        <f>HLOOKUP(VLOOKUP($A156,Sheet!$A$7:$DG$148,'TN01-04'!DD$11,0),$H$1:$T$2,2,1)</f>
        <v>4</v>
      </c>
      <c r="DE156" s="38"/>
      <c r="DF156" s="38">
        <f t="shared" si="24"/>
        <v>4</v>
      </c>
      <c r="DG156" s="38"/>
      <c r="DH156" s="33">
        <f>IF(VLOOKUP($A156,Sheet!$A$7:$DG$148,'TN01-04'!DH$11,0)="","",VLOOKUP($A156,Sheet!$A$7:$DG$148,'TN01-04'!DH$11,0))</f>
        <v>5</v>
      </c>
      <c r="DI156" s="36">
        <f>IF(VLOOKUP($A156,Sheet!$A$7:$DG$148,'TN01-04'!DI$11,0)="","",VLOOKUP($A156,Sheet!$A$7:$DG$148,'TN01-04'!DI$11,0))</f>
        <v>0</v>
      </c>
      <c r="DJ156" s="38">
        <f t="shared" si="25"/>
        <v>133</v>
      </c>
      <c r="DK156" s="38">
        <f t="shared" si="26"/>
        <v>0</v>
      </c>
      <c r="DL156" s="38">
        <f t="shared" si="27"/>
        <v>3.54</v>
      </c>
      <c r="DM156" s="38"/>
      <c r="DN156" s="33">
        <f>IF(VLOOKUP($A156,Sheet!$A$7:$DG$148,'TN01-04'!DN$11,0)="","",VLOOKUP($A156,Sheet!$A$7:$DG$148,'TN01-04'!DN$11,0))</f>
        <v>138</v>
      </c>
      <c r="DO156" s="36">
        <f>IF(VLOOKUP($A156,Sheet!$A$7:$DG$148,'TN01-04'!DO$11,0)="","",VLOOKUP($A156,Sheet!$A$7:$DG$148,'TN01-04'!DO$11,0))</f>
        <v>0</v>
      </c>
      <c r="DP156" s="28">
        <f>IF(VLOOKUP($A156,Sheet!$A$7:$DG$148,'TN01-04'!DP$11,0)="","",VLOOKUP($A156,Sheet!$A$7:$DG$148,'TN01-04'!DP$11,0))</f>
        <v>137</v>
      </c>
      <c r="DQ156" s="28">
        <f>IF(VLOOKUP($A156,Sheet!$A$7:$DG$148,'TN01-04'!DQ$11,0)="","",VLOOKUP($A156,Sheet!$A$7:$DG$148,'TN01-04'!DQ$11,0))</f>
        <v>138</v>
      </c>
      <c r="DR156" s="28">
        <f>IF(VLOOKUP($A156,Sheet!$A$7:$DG$148,'TN01-04'!DR$11,0)="","",VLOOKUP($A156,Sheet!$A$7:$DG$148,'TN01-04'!DR$11,0))</f>
        <v>8.18</v>
      </c>
      <c r="DS156" s="28">
        <f>IF(VLOOKUP($A156,Sheet!$A$7:$DG$148,'TN01-04'!DS$11,0)="","",VLOOKUP($A156,Sheet!$A$7:$DG$148,'TN01-04'!DS$11,0))</f>
        <v>3.54</v>
      </c>
      <c r="DT156" s="28" t="str">
        <f>IF(VLOOKUP($A156,Sheet!$A$7:$DG$148,'TN01-04'!DT$11,0)="","",VLOOKUP($A156,Sheet!$A$7:$DG$148,'TN01-04'!DT$11,0))</f>
        <v>CHI 101; ENG 104; ENG 105; ENG 106; ENG 107; MTH 100</v>
      </c>
      <c r="DU156" s="42">
        <f t="shared" si="28"/>
        <v>0</v>
      </c>
    </row>
    <row r="157" spans="1:125" ht="15.95" customHeight="1" x14ac:dyDescent="0.2">
      <c r="A157" s="25">
        <v>2221727438</v>
      </c>
      <c r="B157" s="26" t="s">
        <v>26</v>
      </c>
      <c r="C157" s="26" t="s">
        <v>118</v>
      </c>
      <c r="D157" s="26" t="s">
        <v>201</v>
      </c>
      <c r="E157" s="27">
        <v>36079</v>
      </c>
      <c r="F157" s="26" t="s">
        <v>210</v>
      </c>
      <c r="G157" s="26" t="s">
        <v>212</v>
      </c>
      <c r="H157" s="28">
        <f>HLOOKUP(VLOOKUP($A157,Sheet!$A$7:$DG$148,'TN01-04'!H$11,0),$H$1:$T$2,2,1)</f>
        <v>4</v>
      </c>
      <c r="I157" s="28">
        <f>HLOOKUP(VLOOKUP($A157,Sheet!$A$7:$DG$148,'TN01-04'!I$11,0),$H$1:$T$2,2,1)</f>
        <v>2.33</v>
      </c>
      <c r="J157" s="28">
        <f>HLOOKUP(VLOOKUP($A157,Sheet!$A$7:$DG$148,'TN01-04'!J$11,0),$H$1:$T$2,2,1)</f>
        <v>2</v>
      </c>
      <c r="K157" s="28">
        <f>HLOOKUP(VLOOKUP($A157,Sheet!$A$7:$DG$148,'TN01-04'!K$11,0),$H$1:$T$2,2,1)</f>
        <v>3</v>
      </c>
      <c r="L157" s="28">
        <f>HLOOKUP(VLOOKUP($A157,Sheet!$A$7:$DG$148,'TN01-04'!L$11,0),$H$1:$T$2,2,1)</f>
        <v>1.65</v>
      </c>
      <c r="M157" s="28">
        <f>HLOOKUP(VLOOKUP($A157,Sheet!$A$7:$DG$148,'TN01-04'!M$11,0),$H$1:$T$2,2,1)</f>
        <v>3.33</v>
      </c>
      <c r="N157" s="28">
        <f>HLOOKUP(VLOOKUP($A157,Sheet!$A$7:$DG$148,'TN01-04'!N$11,0),$H$1:$T$2,2,1)</f>
        <v>1.65</v>
      </c>
      <c r="O157" s="28">
        <f>HLOOKUP(VLOOKUP($A157,Sheet!$A$7:$DG$148,'TN01-04'!O$11,0),$H$1:$T$2,2,1)</f>
        <v>0</v>
      </c>
      <c r="P157" s="28">
        <f>HLOOKUP(VLOOKUP($A157,Sheet!$A$7:$DG$148,'TN01-04'!P$11,0),$H$1:$T$2,2,1)</f>
        <v>2.65</v>
      </c>
      <c r="Q157" s="28">
        <f>HLOOKUP(VLOOKUP($A157,Sheet!$A$7:$DG$148,'TN01-04'!Q$11,0),$H$1:$T$2,2,1)</f>
        <v>0</v>
      </c>
      <c r="R157" s="28">
        <f>HLOOKUP(VLOOKUP($A157,Sheet!$A$7:$DG$148,'TN01-04'!R$11,0),$H$1:$T$2,2,1)</f>
        <v>0</v>
      </c>
      <c r="S157" s="28">
        <f>HLOOKUP(VLOOKUP($A157,Sheet!$A$7:$DG$148,'TN01-04'!S$11,0),$H$1:$T$2,2,1)</f>
        <v>0</v>
      </c>
      <c r="T157" s="28">
        <f>HLOOKUP(VLOOKUP($A157,Sheet!$A$7:$DG$148,'TN01-04'!T$11,0),$H$1:$T$2,2,1)</f>
        <v>0</v>
      </c>
      <c r="U157" s="28">
        <f>HLOOKUP(VLOOKUP($A157,Sheet!$A$7:$DG$148,'TN01-04'!U$11,0),$H$1:$T$2,2,1)</f>
        <v>3</v>
      </c>
      <c r="V157" s="28">
        <f>HLOOKUP(VLOOKUP($A157,Sheet!$A$7:$DG$148,'TN01-04'!V$11,0),$H$1:$T$2,2,1)</f>
        <v>1.65</v>
      </c>
      <c r="W157" s="28">
        <f>HLOOKUP(VLOOKUP($A157,Sheet!$A$7:$DG$148,'TN01-04'!W$11,0),$H$1:$T$2,2,1)</f>
        <v>3.65</v>
      </c>
      <c r="X157" s="28">
        <f>HLOOKUP(VLOOKUP($A157,Sheet!$A$7:$DG$148,'TN01-04'!X$11,0),$H$1:$T$2,2,1)</f>
        <v>3.33</v>
      </c>
      <c r="Y157" s="28">
        <f>HLOOKUP(VLOOKUP($A157,Sheet!$A$7:$DG$148,'TN01-04'!Y$11,0),$H$1:$T$2,2,1)</f>
        <v>3.33</v>
      </c>
      <c r="Z157" s="28">
        <f>HLOOKUP(VLOOKUP($A157,Sheet!$A$7:$DG$148,'TN01-04'!Z$11,0),$H$1:$T$2,2,1)</f>
        <v>2.65</v>
      </c>
      <c r="AA157" s="28">
        <f>HLOOKUP(VLOOKUP($A157,Sheet!$A$7:$DG$148,'TN01-04'!AA$11,0),$H$1:$T$2,2,1)</f>
        <v>3</v>
      </c>
      <c r="AB157" s="28">
        <f>HLOOKUP(VLOOKUP($A157,Sheet!$A$7:$DG$148,'TN01-04'!AB$11,0),$H$1:$T$2,2,1)</f>
        <v>1</v>
      </c>
      <c r="AC157" s="28">
        <f>HLOOKUP(VLOOKUP($A157,Sheet!$A$7:$DG$148,'TN01-04'!AC$11,0),$H$1:$T$2,2,1)</f>
        <v>2</v>
      </c>
      <c r="AD157" s="28">
        <f>HLOOKUP(VLOOKUP($A157,Sheet!$A$7:$DG$148,'TN01-04'!AD$11,0),$H$1:$T$2,2,1)</f>
        <v>2.33</v>
      </c>
      <c r="AE157" s="28">
        <f>HLOOKUP(VLOOKUP($A157,Sheet!$A$7:$DG$148,'TN01-04'!AE$11,0),$H$1:$T$2,2,1)</f>
        <v>2.33</v>
      </c>
      <c r="AF157" s="28">
        <f>HLOOKUP(VLOOKUP($A157,Sheet!$A$7:$DG$148,'TN01-04'!AF$11,0),$H$1:$T$2,2,1)</f>
        <v>3</v>
      </c>
      <c r="AG157" s="28">
        <f>HLOOKUP(VLOOKUP($A157,Sheet!$A$7:$DG$148,'TN01-04'!AG$11,0),$H$1:$T$2,2,1)</f>
        <v>2.33</v>
      </c>
      <c r="AH157" s="28">
        <f>HLOOKUP(VLOOKUP($A157,Sheet!$A$7:$DG$148,'TN01-04'!AH$11,0),$H$1:$T$2,2,1)</f>
        <v>1.65</v>
      </c>
      <c r="AI157" s="28">
        <f>HLOOKUP(VLOOKUP($A157,Sheet!$A$7:$DG$148,'TN01-04'!AI$11,0),$H$1:$T$2,2,1)</f>
        <v>1.65</v>
      </c>
      <c r="AJ157" s="28">
        <f>HLOOKUP(VLOOKUP($A157,Sheet!$A$7:$DG$148,'TN01-04'!AJ$11,0),$H$1:$T$2,2,1)</f>
        <v>3.33</v>
      </c>
      <c r="AK157" s="33">
        <f>IF(VLOOKUP($A157,Sheet!$A$7:$DG$148,'TN01-04'!AK$11,0)="","",VLOOKUP($A157,Sheet!$A$7:$DG$148,'TN01-04'!AK$11,0))</f>
        <v>51</v>
      </c>
      <c r="AL157" s="36">
        <f>IF(VLOOKUP($A157,Sheet!$A$7:$DG$148,'TN01-04'!AL$11,0)="","",VLOOKUP($A157,Sheet!$A$7:$DG$148,'TN01-04'!AL$11,0))</f>
        <v>0</v>
      </c>
      <c r="AM157" s="28">
        <f>HLOOKUP(VLOOKUP($A157,Sheet!$A$7:$DG$148,'TN01-04'!AM$11,0),$H$1:$T$2,2,1)</f>
        <v>4</v>
      </c>
      <c r="AN157" s="28">
        <f>HLOOKUP(VLOOKUP($A157,Sheet!$A$7:$DG$148,'TN01-04'!AN$11,0),$H$1:$T$2,2,1)</f>
        <v>3.65</v>
      </c>
      <c r="AO157" s="28">
        <f>HLOOKUP(VLOOKUP($A157,Sheet!$A$7:$DG$148,'TN01-04'!AO$11,0),$H$1:$T$2,2,1)</f>
        <v>3.65</v>
      </c>
      <c r="AP157" s="28">
        <f>HLOOKUP(VLOOKUP($A157,Sheet!$A$7:$DG$148,'TN01-04'!AP$11,0),$H$1:$T$2,2,1)</f>
        <v>0</v>
      </c>
      <c r="AQ157" s="28">
        <f>HLOOKUP(VLOOKUP($A157,Sheet!$A$7:$DG$148,'TN01-04'!AQ$11,0),$H$1:$T$2,2,1)</f>
        <v>0</v>
      </c>
      <c r="AR157" s="28">
        <f>HLOOKUP(VLOOKUP($A157,Sheet!$A$7:$DG$148,'TN01-04'!AR$11,0),$H$1:$T$2,2,1)</f>
        <v>0</v>
      </c>
      <c r="AS157" s="28">
        <f>HLOOKUP(VLOOKUP($A157,Sheet!$A$7:$DG$148,'TN01-04'!AS$11,0),$H$1:$T$2,2,1)</f>
        <v>0</v>
      </c>
      <c r="AT157" s="28">
        <f>HLOOKUP(VLOOKUP($A157,Sheet!$A$7:$DG$148,'TN01-04'!AT$11,0),$H$1:$T$2,2,1)</f>
        <v>0</v>
      </c>
      <c r="AU157" s="28">
        <f>HLOOKUP(VLOOKUP($A157,Sheet!$A$7:$DG$148,'TN01-04'!AU$11,0),$H$1:$T$2,2,1)</f>
        <v>4</v>
      </c>
      <c r="AV157" s="28">
        <f>HLOOKUP(VLOOKUP($A157,Sheet!$A$7:$DG$148,'TN01-04'!AV$11,0),$H$1:$T$2,2,1)</f>
        <v>0</v>
      </c>
      <c r="AW157" s="28">
        <f>HLOOKUP(VLOOKUP($A157,Sheet!$A$7:$DG$148,'TN01-04'!AW$11,0),$H$1:$T$2,2,1)</f>
        <v>0</v>
      </c>
      <c r="AX157" s="28">
        <f>HLOOKUP(VLOOKUP($A157,Sheet!$A$7:$DG$148,'TN01-04'!AX$11,0),$H$1:$T$2,2,1)</f>
        <v>0</v>
      </c>
      <c r="AY157" s="28">
        <f>HLOOKUP(VLOOKUP($A157,Sheet!$A$7:$DG$148,'TN01-04'!AY$11,0),$H$1:$T$2,2,1)</f>
        <v>0</v>
      </c>
      <c r="AZ157" s="28">
        <f>HLOOKUP(VLOOKUP($A157,Sheet!$A$7:$DG$148,'TN01-04'!AZ$11,0),$H$1:$T$2,2,1)</f>
        <v>0</v>
      </c>
      <c r="BA157" s="28">
        <f>HLOOKUP(VLOOKUP($A157,Sheet!$A$7:$DG$148,'TN01-04'!BA$11,0),$H$1:$T$2,2,1)</f>
        <v>2.65</v>
      </c>
      <c r="BB157" s="33">
        <f>IF(VLOOKUP($A157,Sheet!$A$7:$DG$148,'TN01-04'!BB$11,0)="","",VLOOKUP($A157,Sheet!$A$7:$DG$148,'TN01-04'!BB$11,0))</f>
        <v>5</v>
      </c>
      <c r="BC157" s="36">
        <f>IF(VLOOKUP($A157,Sheet!$A$7:$DG$148,'TN01-04'!BC$11,0)="","",VLOOKUP($A157,Sheet!$A$7:$DG$148,'TN01-04'!BC$11,0))</f>
        <v>0</v>
      </c>
      <c r="BD157" s="28">
        <f>HLOOKUP(VLOOKUP($A157,Sheet!$A$7:$DG$148,'TN01-04'!BD$11,0),$H$1:$T$2,2,1)</f>
        <v>3</v>
      </c>
      <c r="BE157" s="28">
        <f>HLOOKUP(VLOOKUP($A157,Sheet!$A$7:$DG$148,'TN01-04'!BE$11,0),$H$1:$T$2,2,1)</f>
        <v>1.65</v>
      </c>
      <c r="BF157" s="28">
        <f>HLOOKUP(VLOOKUP($A157,Sheet!$A$7:$DG$148,'TN01-04'!BF$11,0),$H$1:$T$2,2,1)</f>
        <v>3</v>
      </c>
      <c r="BG157" s="28">
        <f>HLOOKUP(VLOOKUP($A157,Sheet!$A$7:$DG$148,'TN01-04'!BG$11,0),$H$1:$T$2,2,1)</f>
        <v>1.65</v>
      </c>
      <c r="BH157" s="28">
        <f>HLOOKUP(VLOOKUP($A157,Sheet!$A$7:$DG$148,'TN01-04'!BH$11,0),$H$1:$T$2,2,1)</f>
        <v>2.33</v>
      </c>
      <c r="BI157" s="28">
        <f>HLOOKUP(VLOOKUP($A157,Sheet!$A$7:$DG$148,'TN01-04'!BI$11,0),$H$1:$T$2,2,1)</f>
        <v>1.65</v>
      </c>
      <c r="BJ157" s="28">
        <f>HLOOKUP(VLOOKUP($A157,Sheet!$A$7:$DG$148,'TN01-04'!BJ$11,0),$H$1:$T$2,2,1)</f>
        <v>3.33</v>
      </c>
      <c r="BK157" s="28">
        <f>HLOOKUP(VLOOKUP($A157,Sheet!$A$7:$DG$148,'TN01-04'!BK$11,0),$H$1:$T$2,2,1)</f>
        <v>1.65</v>
      </c>
      <c r="BL157" s="28">
        <f>HLOOKUP(VLOOKUP($A157,Sheet!$A$7:$DG$148,'TN01-04'!BL$11,0),$H$1:$T$2,2,1)</f>
        <v>2</v>
      </c>
      <c r="BM157" s="28">
        <f>HLOOKUP(VLOOKUP($A157,Sheet!$A$7:$DG$148,'TN01-04'!BM$11,0),$H$1:$T$2,2,1)</f>
        <v>1</v>
      </c>
      <c r="BN157" s="28">
        <f>HLOOKUP(VLOOKUP($A157,Sheet!$A$7:$DG$148,'TN01-04'!BN$11,0),$H$1:$T$2,2,1)</f>
        <v>1.65</v>
      </c>
      <c r="BO157" s="28" t="str">
        <f>HLOOKUP(VLOOKUP($A157,Sheet!$A$7:$DG$148,'TN01-04'!BO$11,0),$H$1:$T$2,2,1)</f>
        <v>X</v>
      </c>
      <c r="BP157" s="28" t="str">
        <f>HLOOKUP(VLOOKUP($A157,Sheet!$A$7:$DG$148,'TN01-04'!BP$11,0),$H$1:$T$2,2,1)</f>
        <v>X</v>
      </c>
      <c r="BQ157" s="28">
        <f>HLOOKUP(VLOOKUP($A157,Sheet!$A$7:$DG$148,'TN01-04'!BQ$11,0),$H$1:$T$2,2,1)</f>
        <v>0</v>
      </c>
      <c r="BR157" s="28">
        <f>HLOOKUP(VLOOKUP($A157,Sheet!$A$7:$DG$148,'TN01-04'!BR$11,0),$H$1:$T$2,2,1)</f>
        <v>3.33</v>
      </c>
      <c r="BS157" s="28">
        <f>HLOOKUP(VLOOKUP($A157,Sheet!$A$7:$DG$148,'TN01-04'!BS$11,0),$H$1:$T$2,2,1)</f>
        <v>3</v>
      </c>
      <c r="BT157" s="28">
        <f>HLOOKUP(VLOOKUP($A157,Sheet!$A$7:$DG$148,'TN01-04'!BT$11,0),$H$1:$T$2,2,1)</f>
        <v>1</v>
      </c>
      <c r="BU157" s="28">
        <f>HLOOKUP(VLOOKUP($A157,Sheet!$A$7:$DG$148,'TN01-04'!BU$11,0),$H$1:$T$2,2,1)</f>
        <v>1.65</v>
      </c>
      <c r="BV157" s="28">
        <f>HLOOKUP(VLOOKUP($A157,Sheet!$A$7:$DG$148,'TN01-04'!BV$11,0),$H$1:$T$2,2,1)</f>
        <v>2</v>
      </c>
      <c r="BW157" s="28">
        <f>HLOOKUP(VLOOKUP($A157,Sheet!$A$7:$DG$148,'TN01-04'!BW$11,0),$H$1:$T$2,2,1)</f>
        <v>2</v>
      </c>
      <c r="BX157" s="33">
        <f>IF(VLOOKUP($A157,Sheet!$A$7:$DG$148,'TN01-04'!BX$11,0)="","",VLOOKUP($A157,Sheet!$A$7:$DG$148,'TN01-04'!BX$11,0))</f>
        <v>45</v>
      </c>
      <c r="BY157" s="36">
        <f>IF(VLOOKUP($A157,Sheet!$A$7:$DG$148,'TN01-04'!BY$11,0)="","",VLOOKUP($A157,Sheet!$A$7:$DG$148,'TN01-04'!BY$11,0))</f>
        <v>5</v>
      </c>
      <c r="BZ157" s="28">
        <f>HLOOKUP(VLOOKUP($A157,Sheet!$A$7:$DG$148,'TN01-04'!BZ$11,0),$H$1:$T$2,2,1)</f>
        <v>3.65</v>
      </c>
      <c r="CA157" s="28">
        <f>HLOOKUP(VLOOKUP($A157,Sheet!$A$7:$DG$148,'TN01-04'!CA$11,0),$H$1:$T$2,2,1)</f>
        <v>0</v>
      </c>
      <c r="CB157" s="28">
        <f>HLOOKUP(VLOOKUP($A157,Sheet!$A$7:$DG$148,'TN01-04'!CB$11,0),$H$1:$T$2,2,1)</f>
        <v>3.33</v>
      </c>
      <c r="CC157" s="28">
        <f>HLOOKUP(VLOOKUP($A157,Sheet!$A$7:$DG$148,'TN01-04'!CC$11,0),$H$1:$T$2,2,1)</f>
        <v>0</v>
      </c>
      <c r="CD157" s="28">
        <f>HLOOKUP(VLOOKUP($A157,Sheet!$A$7:$DG$148,'TN01-04'!CD$11,0),$H$1:$T$2,2,1)</f>
        <v>1.65</v>
      </c>
      <c r="CE157" s="28">
        <f>HLOOKUP(VLOOKUP($A157,Sheet!$A$7:$DG$148,'TN01-04'!CE$11,0),$H$1:$T$2,2,1)</f>
        <v>3.33</v>
      </c>
      <c r="CF157" s="28">
        <f>HLOOKUP(VLOOKUP($A157,Sheet!$A$7:$DG$148,'TN01-04'!CF$11,0),$H$1:$T$2,2,1)</f>
        <v>0</v>
      </c>
      <c r="CG157" s="28">
        <f>HLOOKUP(VLOOKUP($A157,Sheet!$A$7:$DG$148,'TN01-04'!CG$11,0),$H$1:$T$2,2,1)</f>
        <v>2</v>
      </c>
      <c r="CH157" s="28">
        <f>HLOOKUP(VLOOKUP($A157,Sheet!$A$7:$DG$148,'TN01-04'!CH$11,0),$H$1:$T$2,2,1)</f>
        <v>0</v>
      </c>
      <c r="CI157" s="28">
        <f>HLOOKUP(VLOOKUP($A157,Sheet!$A$7:$DG$148,'TN01-04'!CI$11,0),$H$1:$T$2,2,1)</f>
        <v>2.65</v>
      </c>
      <c r="CJ157" s="28">
        <f>HLOOKUP(VLOOKUP($A157,Sheet!$A$7:$DG$148,'TN01-04'!CJ$11,0),$H$1:$T$2,2,1)</f>
        <v>0</v>
      </c>
      <c r="CK157" s="28">
        <f>HLOOKUP(VLOOKUP($A157,Sheet!$A$7:$DG$148,'TN01-04'!CK$11,0),$H$1:$T$2,2,1)</f>
        <v>0</v>
      </c>
      <c r="CL157" s="28">
        <f>HLOOKUP(VLOOKUP($A157,Sheet!$A$7:$DG$148,'TN01-04'!CL$11,0),$H$1:$T$2,2,1)</f>
        <v>0</v>
      </c>
      <c r="CM157" s="28">
        <f>HLOOKUP(VLOOKUP($A157,Sheet!$A$7:$DG$148,'TN01-04'!CM$11,0),$H$1:$T$2,2,1)</f>
        <v>0</v>
      </c>
      <c r="CN157" s="28">
        <f>HLOOKUP(VLOOKUP($A157,Sheet!$A$7:$DG$148,'TN01-04'!CN$11,0),$H$1:$T$2,2,1)</f>
        <v>1.65</v>
      </c>
      <c r="CO157" s="28">
        <f>HLOOKUP(VLOOKUP($A157,Sheet!$A$7:$DG$148,'TN01-04'!CO$11,0),$H$1:$T$2,2,1)</f>
        <v>0</v>
      </c>
      <c r="CP157" s="28">
        <f>HLOOKUP(VLOOKUP($A157,Sheet!$A$7:$DG$148,'TN01-04'!CP$11,0),$H$1:$T$2,2,1)</f>
        <v>0</v>
      </c>
      <c r="CQ157" s="28">
        <f>HLOOKUP(VLOOKUP($A157,Sheet!$A$7:$DG$148,'TN01-04'!CQ$11,0),$H$1:$T$2,2,1)</f>
        <v>3.33</v>
      </c>
      <c r="CR157" s="28">
        <f>HLOOKUP(VLOOKUP($A157,Sheet!$A$7:$DG$148,'TN01-04'!CR$11,0),$H$1:$T$2,2,1)</f>
        <v>2.33</v>
      </c>
      <c r="CS157" s="33">
        <f>IF(VLOOKUP($A157,Sheet!$A$7:$DG$148,'TN01-04'!CS$11,0)="","",VLOOKUP($A157,Sheet!$A$7:$DG$148,'TN01-04'!CS$11,0))</f>
        <v>20</v>
      </c>
      <c r="CT157" s="36">
        <f>IF(VLOOKUP($A157,Sheet!$A$7:$DG$148,'TN01-04'!CT$11,0)="","",VLOOKUP($A157,Sheet!$A$7:$DG$148,'TN01-04'!CT$11,0))</f>
        <v>7</v>
      </c>
      <c r="CU157" s="38">
        <f t="shared" si="20"/>
        <v>116</v>
      </c>
      <c r="CV157" s="38">
        <f t="shared" si="20"/>
        <v>12</v>
      </c>
      <c r="CW157" s="38">
        <f t="shared" si="21"/>
        <v>0</v>
      </c>
      <c r="CX157" s="38">
        <f t="shared" si="22"/>
        <v>128</v>
      </c>
      <c r="CY157" s="38">
        <f t="shared" si="23"/>
        <v>2.13</v>
      </c>
      <c r="CZ157" s="38"/>
      <c r="DA157" s="28">
        <f>HLOOKUP(VLOOKUP($A157,Sheet!$A$7:$DG$148,'TN01-04'!DA$11,0),$H$1:$T$2,2,1)</f>
        <v>0</v>
      </c>
      <c r="DB157" s="28">
        <f>HLOOKUP(VLOOKUP($A157,Sheet!$A$7:$DG$148,'TN01-04'!DB$11,0),$H$1:$T$2,2,1)</f>
        <v>0</v>
      </c>
      <c r="DC157" s="28">
        <f>HLOOKUP(VLOOKUP($A157,Sheet!$A$7:$DG$148,'TN01-04'!DC$11,0),$H$1:$T$2,2,1)</f>
        <v>0</v>
      </c>
      <c r="DD157" s="28">
        <f>HLOOKUP(VLOOKUP($A157,Sheet!$A$7:$DG$148,'TN01-04'!DD$11,0),$H$1:$T$2,2,1)</f>
        <v>0</v>
      </c>
      <c r="DE157" s="38"/>
      <c r="DF157" s="38">
        <f t="shared" si="24"/>
        <v>0</v>
      </c>
      <c r="DG157" s="38"/>
      <c r="DH157" s="33">
        <f>IF(VLOOKUP($A157,Sheet!$A$7:$DG$148,'TN01-04'!DH$11,0)="","",VLOOKUP($A157,Sheet!$A$7:$DG$148,'TN01-04'!DH$11,0))</f>
        <v>0</v>
      </c>
      <c r="DI157" s="36">
        <f>IF(VLOOKUP($A157,Sheet!$A$7:$DG$148,'TN01-04'!DI$11,0)="","",VLOOKUP($A157,Sheet!$A$7:$DG$148,'TN01-04'!DI$11,0))</f>
        <v>5</v>
      </c>
      <c r="DJ157" s="38">
        <f t="shared" si="25"/>
        <v>116</v>
      </c>
      <c r="DK157" s="38">
        <f t="shared" si="26"/>
        <v>17</v>
      </c>
      <c r="DL157" s="38">
        <f t="shared" si="27"/>
        <v>2.0499999999999998</v>
      </c>
      <c r="DM157" s="38"/>
      <c r="DN157" s="33">
        <f>IF(VLOOKUP($A157,Sheet!$A$7:$DG$148,'TN01-04'!DN$11,0)="","",VLOOKUP($A157,Sheet!$A$7:$DG$148,'TN01-04'!DN$11,0))</f>
        <v>121</v>
      </c>
      <c r="DO157" s="36">
        <f>IF(VLOOKUP($A157,Sheet!$A$7:$DG$148,'TN01-04'!DO$11,0)="","",VLOOKUP($A157,Sheet!$A$7:$DG$148,'TN01-04'!DO$11,0))</f>
        <v>17</v>
      </c>
      <c r="DP157" s="28">
        <f>IF(VLOOKUP($A157,Sheet!$A$7:$DG$148,'TN01-04'!DP$11,0)="","",VLOOKUP($A157,Sheet!$A$7:$DG$148,'TN01-04'!DP$11,0))</f>
        <v>137</v>
      </c>
      <c r="DQ157" s="28">
        <f>IF(VLOOKUP($A157,Sheet!$A$7:$DG$148,'TN01-04'!DQ$11,0)="","",VLOOKUP($A157,Sheet!$A$7:$DG$148,'TN01-04'!DQ$11,0))</f>
        <v>123</v>
      </c>
      <c r="DR157" s="28">
        <f>IF(VLOOKUP($A157,Sheet!$A$7:$DG$148,'TN01-04'!DR$11,0)="","",VLOOKUP($A157,Sheet!$A$7:$DG$148,'TN01-04'!DR$11,0))</f>
        <v>6.08</v>
      </c>
      <c r="DS157" s="28">
        <f>IF(VLOOKUP($A157,Sheet!$A$7:$DG$148,'TN01-04'!DS$11,0)="","",VLOOKUP($A157,Sheet!$A$7:$DG$148,'TN01-04'!DS$11,0))</f>
        <v>2.3199999999999998</v>
      </c>
      <c r="DT157" s="28" t="str">
        <f>IF(VLOOKUP($A157,Sheet!$A$7:$DG$148,'TN01-04'!DT$11,0)="","",VLOOKUP($A157,Sheet!$A$7:$DG$148,'TN01-04'!DT$11,0))</f>
        <v/>
      </c>
      <c r="DU157" s="42">
        <f t="shared" si="28"/>
        <v>9.375E-2</v>
      </c>
    </row>
    <row r="158" spans="1:125" ht="15.95" customHeight="1" x14ac:dyDescent="0.2">
      <c r="A158" s="25">
        <v>2221724201</v>
      </c>
      <c r="B158" s="26" t="s">
        <v>7</v>
      </c>
      <c r="C158" s="26" t="s">
        <v>119</v>
      </c>
      <c r="D158" s="26" t="s">
        <v>16</v>
      </c>
      <c r="E158" s="27">
        <v>35796</v>
      </c>
      <c r="F158" s="26" t="s">
        <v>210</v>
      </c>
      <c r="G158" s="26" t="s">
        <v>212</v>
      </c>
      <c r="H158" s="28">
        <f>HLOOKUP(VLOOKUP($A158,Sheet!$A$7:$DG$148,'TN01-04'!H$11,0),$H$1:$T$2,2,1)</f>
        <v>2.65</v>
      </c>
      <c r="I158" s="28">
        <f>HLOOKUP(VLOOKUP($A158,Sheet!$A$7:$DG$148,'TN01-04'!I$11,0),$H$1:$T$2,2,1)</f>
        <v>2.33</v>
      </c>
      <c r="J158" s="28">
        <f>HLOOKUP(VLOOKUP($A158,Sheet!$A$7:$DG$148,'TN01-04'!J$11,0),$H$1:$T$2,2,1)</f>
        <v>1</v>
      </c>
      <c r="K158" s="28">
        <f>HLOOKUP(VLOOKUP($A158,Sheet!$A$7:$DG$148,'TN01-04'!K$11,0),$H$1:$T$2,2,1)</f>
        <v>3</v>
      </c>
      <c r="L158" s="28">
        <f>HLOOKUP(VLOOKUP($A158,Sheet!$A$7:$DG$148,'TN01-04'!L$11,0),$H$1:$T$2,2,1)</f>
        <v>1.65</v>
      </c>
      <c r="M158" s="28">
        <f>HLOOKUP(VLOOKUP($A158,Sheet!$A$7:$DG$148,'TN01-04'!M$11,0),$H$1:$T$2,2,1)</f>
        <v>2.33</v>
      </c>
      <c r="N158" s="28">
        <f>HLOOKUP(VLOOKUP($A158,Sheet!$A$7:$DG$148,'TN01-04'!N$11,0),$H$1:$T$2,2,1)</f>
        <v>3</v>
      </c>
      <c r="O158" s="28">
        <f>HLOOKUP(VLOOKUP($A158,Sheet!$A$7:$DG$148,'TN01-04'!O$11,0),$H$1:$T$2,2,1)</f>
        <v>0</v>
      </c>
      <c r="P158" s="28">
        <f>HLOOKUP(VLOOKUP($A158,Sheet!$A$7:$DG$148,'TN01-04'!P$11,0),$H$1:$T$2,2,1)</f>
        <v>2.33</v>
      </c>
      <c r="Q158" s="28">
        <f>HLOOKUP(VLOOKUP($A158,Sheet!$A$7:$DG$148,'TN01-04'!Q$11,0),$H$1:$T$2,2,1)</f>
        <v>0</v>
      </c>
      <c r="R158" s="28">
        <f>HLOOKUP(VLOOKUP($A158,Sheet!$A$7:$DG$148,'TN01-04'!R$11,0),$H$1:$T$2,2,1)</f>
        <v>0</v>
      </c>
      <c r="S158" s="28">
        <f>HLOOKUP(VLOOKUP($A158,Sheet!$A$7:$DG$148,'TN01-04'!S$11,0),$H$1:$T$2,2,1)</f>
        <v>0</v>
      </c>
      <c r="T158" s="28">
        <f>HLOOKUP(VLOOKUP($A158,Sheet!$A$7:$DG$148,'TN01-04'!T$11,0),$H$1:$T$2,2,1)</f>
        <v>0</v>
      </c>
      <c r="U158" s="28">
        <f>HLOOKUP(VLOOKUP($A158,Sheet!$A$7:$DG$148,'TN01-04'!U$11,0),$H$1:$T$2,2,1)</f>
        <v>2.65</v>
      </c>
      <c r="V158" s="28">
        <f>HLOOKUP(VLOOKUP($A158,Sheet!$A$7:$DG$148,'TN01-04'!V$11,0),$H$1:$T$2,2,1)</f>
        <v>1</v>
      </c>
      <c r="W158" s="28">
        <f>HLOOKUP(VLOOKUP($A158,Sheet!$A$7:$DG$148,'TN01-04'!W$11,0),$H$1:$T$2,2,1)</f>
        <v>3.33</v>
      </c>
      <c r="X158" s="28">
        <f>HLOOKUP(VLOOKUP($A158,Sheet!$A$7:$DG$148,'TN01-04'!X$11,0),$H$1:$T$2,2,1)</f>
        <v>3.65</v>
      </c>
      <c r="Y158" s="28">
        <f>HLOOKUP(VLOOKUP($A158,Sheet!$A$7:$DG$148,'TN01-04'!Y$11,0),$H$1:$T$2,2,1)</f>
        <v>1.65</v>
      </c>
      <c r="Z158" s="28">
        <f>HLOOKUP(VLOOKUP($A158,Sheet!$A$7:$DG$148,'TN01-04'!Z$11,0),$H$1:$T$2,2,1)</f>
        <v>1.65</v>
      </c>
      <c r="AA158" s="28">
        <f>HLOOKUP(VLOOKUP($A158,Sheet!$A$7:$DG$148,'TN01-04'!AA$11,0),$H$1:$T$2,2,1)</f>
        <v>1.65</v>
      </c>
      <c r="AB158" s="28">
        <f>HLOOKUP(VLOOKUP($A158,Sheet!$A$7:$DG$148,'TN01-04'!AB$11,0),$H$1:$T$2,2,1)</f>
        <v>3.33</v>
      </c>
      <c r="AC158" s="28">
        <f>HLOOKUP(VLOOKUP($A158,Sheet!$A$7:$DG$148,'TN01-04'!AC$11,0),$H$1:$T$2,2,1)</f>
        <v>1.65</v>
      </c>
      <c r="AD158" s="28">
        <f>HLOOKUP(VLOOKUP($A158,Sheet!$A$7:$DG$148,'TN01-04'!AD$11,0),$H$1:$T$2,2,1)</f>
        <v>1.65</v>
      </c>
      <c r="AE158" s="28">
        <f>HLOOKUP(VLOOKUP($A158,Sheet!$A$7:$DG$148,'TN01-04'!AE$11,0),$H$1:$T$2,2,1)</f>
        <v>1.65</v>
      </c>
      <c r="AF158" s="28">
        <f>HLOOKUP(VLOOKUP($A158,Sheet!$A$7:$DG$148,'TN01-04'!AF$11,0),$H$1:$T$2,2,1)</f>
        <v>2</v>
      </c>
      <c r="AG158" s="28">
        <f>HLOOKUP(VLOOKUP($A158,Sheet!$A$7:$DG$148,'TN01-04'!AG$11,0),$H$1:$T$2,2,1)</f>
        <v>1.65</v>
      </c>
      <c r="AH158" s="28">
        <f>HLOOKUP(VLOOKUP($A158,Sheet!$A$7:$DG$148,'TN01-04'!AH$11,0),$H$1:$T$2,2,1)</f>
        <v>2</v>
      </c>
      <c r="AI158" s="28">
        <f>HLOOKUP(VLOOKUP($A158,Sheet!$A$7:$DG$148,'TN01-04'!AI$11,0),$H$1:$T$2,2,1)</f>
        <v>2.33</v>
      </c>
      <c r="AJ158" s="28">
        <f>HLOOKUP(VLOOKUP($A158,Sheet!$A$7:$DG$148,'TN01-04'!AJ$11,0),$H$1:$T$2,2,1)</f>
        <v>2.33</v>
      </c>
      <c r="AK158" s="33">
        <f>IF(VLOOKUP($A158,Sheet!$A$7:$DG$148,'TN01-04'!AK$11,0)="","",VLOOKUP($A158,Sheet!$A$7:$DG$148,'TN01-04'!AK$11,0))</f>
        <v>51</v>
      </c>
      <c r="AL158" s="36">
        <f>IF(VLOOKUP($A158,Sheet!$A$7:$DG$148,'TN01-04'!AL$11,0)="","",VLOOKUP($A158,Sheet!$A$7:$DG$148,'TN01-04'!AL$11,0))</f>
        <v>0</v>
      </c>
      <c r="AM158" s="28">
        <f>HLOOKUP(VLOOKUP($A158,Sheet!$A$7:$DG$148,'TN01-04'!AM$11,0),$H$1:$T$2,2,1)</f>
        <v>2.65</v>
      </c>
      <c r="AN158" s="28">
        <f>HLOOKUP(VLOOKUP($A158,Sheet!$A$7:$DG$148,'TN01-04'!AN$11,0),$H$1:$T$2,2,1)</f>
        <v>2.33</v>
      </c>
      <c r="AO158" s="28">
        <f>HLOOKUP(VLOOKUP($A158,Sheet!$A$7:$DG$148,'TN01-04'!AO$11,0),$H$1:$T$2,2,1)</f>
        <v>0</v>
      </c>
      <c r="AP158" s="28">
        <f>HLOOKUP(VLOOKUP($A158,Sheet!$A$7:$DG$148,'TN01-04'!AP$11,0),$H$1:$T$2,2,1)</f>
        <v>2.33</v>
      </c>
      <c r="AQ158" s="28">
        <f>HLOOKUP(VLOOKUP($A158,Sheet!$A$7:$DG$148,'TN01-04'!AQ$11,0),$H$1:$T$2,2,1)</f>
        <v>0</v>
      </c>
      <c r="AR158" s="28">
        <f>HLOOKUP(VLOOKUP($A158,Sheet!$A$7:$DG$148,'TN01-04'!AR$11,0),$H$1:$T$2,2,1)</f>
        <v>0</v>
      </c>
      <c r="AS158" s="28">
        <f>HLOOKUP(VLOOKUP($A158,Sheet!$A$7:$DG$148,'TN01-04'!AS$11,0),$H$1:$T$2,2,1)</f>
        <v>0</v>
      </c>
      <c r="AT158" s="28">
        <f>HLOOKUP(VLOOKUP($A158,Sheet!$A$7:$DG$148,'TN01-04'!AT$11,0),$H$1:$T$2,2,1)</f>
        <v>0</v>
      </c>
      <c r="AU158" s="28">
        <f>HLOOKUP(VLOOKUP($A158,Sheet!$A$7:$DG$148,'TN01-04'!AU$11,0),$H$1:$T$2,2,1)</f>
        <v>3.33</v>
      </c>
      <c r="AV158" s="28">
        <f>HLOOKUP(VLOOKUP($A158,Sheet!$A$7:$DG$148,'TN01-04'!AV$11,0),$H$1:$T$2,2,1)</f>
        <v>0</v>
      </c>
      <c r="AW158" s="28">
        <f>HLOOKUP(VLOOKUP($A158,Sheet!$A$7:$DG$148,'TN01-04'!AW$11,0),$H$1:$T$2,2,1)</f>
        <v>0</v>
      </c>
      <c r="AX158" s="28">
        <f>HLOOKUP(VLOOKUP($A158,Sheet!$A$7:$DG$148,'TN01-04'!AX$11,0),$H$1:$T$2,2,1)</f>
        <v>0</v>
      </c>
      <c r="AY158" s="28">
        <f>HLOOKUP(VLOOKUP($A158,Sheet!$A$7:$DG$148,'TN01-04'!AY$11,0),$H$1:$T$2,2,1)</f>
        <v>0</v>
      </c>
      <c r="AZ158" s="28">
        <f>HLOOKUP(VLOOKUP($A158,Sheet!$A$7:$DG$148,'TN01-04'!AZ$11,0),$H$1:$T$2,2,1)</f>
        <v>0</v>
      </c>
      <c r="BA158" s="28">
        <f>HLOOKUP(VLOOKUP($A158,Sheet!$A$7:$DG$148,'TN01-04'!BA$11,0),$H$1:$T$2,2,1)</f>
        <v>2.65</v>
      </c>
      <c r="BB158" s="33">
        <f>IF(VLOOKUP($A158,Sheet!$A$7:$DG$148,'TN01-04'!BB$11,0)="","",VLOOKUP($A158,Sheet!$A$7:$DG$148,'TN01-04'!BB$11,0))</f>
        <v>5</v>
      </c>
      <c r="BC158" s="36">
        <f>IF(VLOOKUP($A158,Sheet!$A$7:$DG$148,'TN01-04'!BC$11,0)="","",VLOOKUP($A158,Sheet!$A$7:$DG$148,'TN01-04'!BC$11,0))</f>
        <v>0</v>
      </c>
      <c r="BD158" s="28">
        <f>HLOOKUP(VLOOKUP($A158,Sheet!$A$7:$DG$148,'TN01-04'!BD$11,0),$H$1:$T$2,2,1)</f>
        <v>1.65</v>
      </c>
      <c r="BE158" s="28">
        <f>HLOOKUP(VLOOKUP($A158,Sheet!$A$7:$DG$148,'TN01-04'!BE$11,0),$H$1:$T$2,2,1)</f>
        <v>1.65</v>
      </c>
      <c r="BF158" s="28">
        <f>HLOOKUP(VLOOKUP($A158,Sheet!$A$7:$DG$148,'TN01-04'!BF$11,0),$H$1:$T$2,2,1)</f>
        <v>4</v>
      </c>
      <c r="BG158" s="28">
        <f>HLOOKUP(VLOOKUP($A158,Sheet!$A$7:$DG$148,'TN01-04'!BG$11,0),$H$1:$T$2,2,1)</f>
        <v>2.33</v>
      </c>
      <c r="BH158" s="28">
        <f>HLOOKUP(VLOOKUP($A158,Sheet!$A$7:$DG$148,'TN01-04'!BH$11,0),$H$1:$T$2,2,1)</f>
        <v>2.65</v>
      </c>
      <c r="BI158" s="28">
        <f>HLOOKUP(VLOOKUP($A158,Sheet!$A$7:$DG$148,'TN01-04'!BI$11,0),$H$1:$T$2,2,1)</f>
        <v>1.65</v>
      </c>
      <c r="BJ158" s="28">
        <f>HLOOKUP(VLOOKUP($A158,Sheet!$A$7:$DG$148,'TN01-04'!BJ$11,0),$H$1:$T$2,2,1)</f>
        <v>3.65</v>
      </c>
      <c r="BK158" s="28">
        <f>HLOOKUP(VLOOKUP($A158,Sheet!$A$7:$DG$148,'TN01-04'!BK$11,0),$H$1:$T$2,2,1)</f>
        <v>2.33</v>
      </c>
      <c r="BL158" s="28">
        <f>HLOOKUP(VLOOKUP($A158,Sheet!$A$7:$DG$148,'TN01-04'!BL$11,0),$H$1:$T$2,2,1)</f>
        <v>2.65</v>
      </c>
      <c r="BM158" s="28">
        <f>HLOOKUP(VLOOKUP($A158,Sheet!$A$7:$DG$148,'TN01-04'!BM$11,0),$H$1:$T$2,2,1)</f>
        <v>2.33</v>
      </c>
      <c r="BN158" s="28">
        <f>HLOOKUP(VLOOKUP($A158,Sheet!$A$7:$DG$148,'TN01-04'!BN$11,0),$H$1:$T$2,2,1)</f>
        <v>1.65</v>
      </c>
      <c r="BO158" s="28">
        <f>HLOOKUP(VLOOKUP($A158,Sheet!$A$7:$DG$148,'TN01-04'!BO$11,0),$H$1:$T$2,2,1)</f>
        <v>2</v>
      </c>
      <c r="BP158" s="28">
        <f>HLOOKUP(VLOOKUP($A158,Sheet!$A$7:$DG$148,'TN01-04'!BP$11,0),$H$1:$T$2,2,1)</f>
        <v>1.65</v>
      </c>
      <c r="BQ158" s="28">
        <f>HLOOKUP(VLOOKUP($A158,Sheet!$A$7:$DG$148,'TN01-04'!BQ$11,0),$H$1:$T$2,2,1)</f>
        <v>0</v>
      </c>
      <c r="BR158" s="28">
        <f>HLOOKUP(VLOOKUP($A158,Sheet!$A$7:$DG$148,'TN01-04'!BR$11,0),$H$1:$T$2,2,1)</f>
        <v>1.65</v>
      </c>
      <c r="BS158" s="28">
        <f>HLOOKUP(VLOOKUP($A158,Sheet!$A$7:$DG$148,'TN01-04'!BS$11,0),$H$1:$T$2,2,1)</f>
        <v>2.65</v>
      </c>
      <c r="BT158" s="28">
        <f>HLOOKUP(VLOOKUP($A158,Sheet!$A$7:$DG$148,'TN01-04'!BT$11,0),$H$1:$T$2,2,1)</f>
        <v>1.65</v>
      </c>
      <c r="BU158" s="28">
        <f>HLOOKUP(VLOOKUP($A158,Sheet!$A$7:$DG$148,'TN01-04'!BU$11,0),$H$1:$T$2,2,1)</f>
        <v>1.65</v>
      </c>
      <c r="BV158" s="28">
        <f>HLOOKUP(VLOOKUP($A158,Sheet!$A$7:$DG$148,'TN01-04'!BV$11,0),$H$1:$T$2,2,1)</f>
        <v>1.65</v>
      </c>
      <c r="BW158" s="28">
        <f>HLOOKUP(VLOOKUP($A158,Sheet!$A$7:$DG$148,'TN01-04'!BW$11,0),$H$1:$T$2,2,1)</f>
        <v>3.33</v>
      </c>
      <c r="BX158" s="33">
        <f>IF(VLOOKUP($A158,Sheet!$A$7:$DG$148,'TN01-04'!BX$11,0)="","",VLOOKUP($A158,Sheet!$A$7:$DG$148,'TN01-04'!BX$11,0))</f>
        <v>50</v>
      </c>
      <c r="BY158" s="36">
        <f>IF(VLOOKUP($A158,Sheet!$A$7:$DG$148,'TN01-04'!BY$11,0)="","",VLOOKUP($A158,Sheet!$A$7:$DG$148,'TN01-04'!BY$11,0))</f>
        <v>0</v>
      </c>
      <c r="BZ158" s="28">
        <f>HLOOKUP(VLOOKUP($A158,Sheet!$A$7:$DG$148,'TN01-04'!BZ$11,0),$H$1:$T$2,2,1)</f>
        <v>3.33</v>
      </c>
      <c r="CA158" s="28">
        <f>HLOOKUP(VLOOKUP($A158,Sheet!$A$7:$DG$148,'TN01-04'!CA$11,0),$H$1:$T$2,2,1)</f>
        <v>0</v>
      </c>
      <c r="CB158" s="28">
        <f>HLOOKUP(VLOOKUP($A158,Sheet!$A$7:$DG$148,'TN01-04'!CB$11,0),$H$1:$T$2,2,1)</f>
        <v>2.65</v>
      </c>
      <c r="CC158" s="28">
        <f>HLOOKUP(VLOOKUP($A158,Sheet!$A$7:$DG$148,'TN01-04'!CC$11,0),$H$1:$T$2,2,1)</f>
        <v>0</v>
      </c>
      <c r="CD158" s="28">
        <f>HLOOKUP(VLOOKUP($A158,Sheet!$A$7:$DG$148,'TN01-04'!CD$11,0),$H$1:$T$2,2,1)</f>
        <v>1.65</v>
      </c>
      <c r="CE158" s="28">
        <f>HLOOKUP(VLOOKUP($A158,Sheet!$A$7:$DG$148,'TN01-04'!CE$11,0),$H$1:$T$2,2,1)</f>
        <v>3.33</v>
      </c>
      <c r="CF158" s="28">
        <f>HLOOKUP(VLOOKUP($A158,Sheet!$A$7:$DG$148,'TN01-04'!CF$11,0),$H$1:$T$2,2,1)</f>
        <v>3.33</v>
      </c>
      <c r="CG158" s="28">
        <f>HLOOKUP(VLOOKUP($A158,Sheet!$A$7:$DG$148,'TN01-04'!CG$11,0),$H$1:$T$2,2,1)</f>
        <v>1.65</v>
      </c>
      <c r="CH158" s="28">
        <f>HLOOKUP(VLOOKUP($A158,Sheet!$A$7:$DG$148,'TN01-04'!CH$11,0),$H$1:$T$2,2,1)</f>
        <v>0</v>
      </c>
      <c r="CI158" s="28">
        <f>HLOOKUP(VLOOKUP($A158,Sheet!$A$7:$DG$148,'TN01-04'!CI$11,0),$H$1:$T$2,2,1)</f>
        <v>1.65</v>
      </c>
      <c r="CJ158" s="28">
        <f>HLOOKUP(VLOOKUP($A158,Sheet!$A$7:$DG$148,'TN01-04'!CJ$11,0),$H$1:$T$2,2,1)</f>
        <v>0</v>
      </c>
      <c r="CK158" s="28">
        <f>HLOOKUP(VLOOKUP($A158,Sheet!$A$7:$DG$148,'TN01-04'!CK$11,0),$H$1:$T$2,2,1)</f>
        <v>0</v>
      </c>
      <c r="CL158" s="28">
        <f>HLOOKUP(VLOOKUP($A158,Sheet!$A$7:$DG$148,'TN01-04'!CL$11,0),$H$1:$T$2,2,1)</f>
        <v>0</v>
      </c>
      <c r="CM158" s="28">
        <f>HLOOKUP(VLOOKUP($A158,Sheet!$A$7:$DG$148,'TN01-04'!CM$11,0),$H$1:$T$2,2,1)</f>
        <v>0</v>
      </c>
      <c r="CN158" s="28">
        <f>HLOOKUP(VLOOKUP($A158,Sheet!$A$7:$DG$148,'TN01-04'!CN$11,0),$H$1:$T$2,2,1)</f>
        <v>1.65</v>
      </c>
      <c r="CO158" s="28">
        <f>HLOOKUP(VLOOKUP($A158,Sheet!$A$7:$DG$148,'TN01-04'!CO$11,0),$H$1:$T$2,2,1)</f>
        <v>3</v>
      </c>
      <c r="CP158" s="28">
        <f>HLOOKUP(VLOOKUP($A158,Sheet!$A$7:$DG$148,'TN01-04'!CP$11,0),$H$1:$T$2,2,1)</f>
        <v>3</v>
      </c>
      <c r="CQ158" s="28">
        <f>HLOOKUP(VLOOKUP($A158,Sheet!$A$7:$DG$148,'TN01-04'!CQ$11,0),$H$1:$T$2,2,1)</f>
        <v>3</v>
      </c>
      <c r="CR158" s="28">
        <f>HLOOKUP(VLOOKUP($A158,Sheet!$A$7:$DG$148,'TN01-04'!CR$11,0),$H$1:$T$2,2,1)</f>
        <v>2.33</v>
      </c>
      <c r="CS158" s="33">
        <f>IF(VLOOKUP($A158,Sheet!$A$7:$DG$148,'TN01-04'!CS$11,0)="","",VLOOKUP($A158,Sheet!$A$7:$DG$148,'TN01-04'!CS$11,0))</f>
        <v>27</v>
      </c>
      <c r="CT158" s="36">
        <f>IF(VLOOKUP($A158,Sheet!$A$7:$DG$148,'TN01-04'!CT$11,0)="","",VLOOKUP($A158,Sheet!$A$7:$DG$148,'TN01-04'!CT$11,0))</f>
        <v>0</v>
      </c>
      <c r="CU158" s="38">
        <f t="shared" si="20"/>
        <v>128</v>
      </c>
      <c r="CV158" s="38">
        <f t="shared" si="20"/>
        <v>0</v>
      </c>
      <c r="CW158" s="38">
        <f t="shared" si="21"/>
        <v>0</v>
      </c>
      <c r="CX158" s="38">
        <f t="shared" si="22"/>
        <v>128</v>
      </c>
      <c r="CY158" s="38">
        <f t="shared" si="23"/>
        <v>2.21</v>
      </c>
      <c r="CZ158" s="38"/>
      <c r="DA158" s="28">
        <f>HLOOKUP(VLOOKUP($A158,Sheet!$A$7:$DG$148,'TN01-04'!DA$11,0),$H$1:$T$2,2,1)</f>
        <v>0</v>
      </c>
      <c r="DB158" s="28">
        <f>HLOOKUP(VLOOKUP($A158,Sheet!$A$7:$DG$148,'TN01-04'!DB$11,0),$H$1:$T$2,2,1)</f>
        <v>0</v>
      </c>
      <c r="DC158" s="28">
        <f>HLOOKUP(VLOOKUP($A158,Sheet!$A$7:$DG$148,'TN01-04'!DC$11,0),$H$1:$T$2,2,1)</f>
        <v>0</v>
      </c>
      <c r="DD158" s="28">
        <f>HLOOKUP(VLOOKUP($A158,Sheet!$A$7:$DG$148,'TN01-04'!DD$11,0),$H$1:$T$2,2,1)</f>
        <v>0</v>
      </c>
      <c r="DE158" s="38"/>
      <c r="DF158" s="38">
        <f t="shared" si="24"/>
        <v>0</v>
      </c>
      <c r="DG158" s="38"/>
      <c r="DH158" s="33">
        <f>IF(VLOOKUP($A158,Sheet!$A$7:$DG$148,'TN01-04'!DH$11,0)="","",VLOOKUP($A158,Sheet!$A$7:$DG$148,'TN01-04'!DH$11,0))</f>
        <v>0</v>
      </c>
      <c r="DI158" s="36">
        <f>IF(VLOOKUP($A158,Sheet!$A$7:$DG$148,'TN01-04'!DI$11,0)="","",VLOOKUP($A158,Sheet!$A$7:$DG$148,'TN01-04'!DI$11,0))</f>
        <v>5</v>
      </c>
      <c r="DJ158" s="38">
        <f t="shared" si="25"/>
        <v>128</v>
      </c>
      <c r="DK158" s="38">
        <f t="shared" si="26"/>
        <v>5</v>
      </c>
      <c r="DL158" s="38">
        <f t="shared" si="27"/>
        <v>2.12</v>
      </c>
      <c r="DM158" s="38"/>
      <c r="DN158" s="33">
        <f>IF(VLOOKUP($A158,Sheet!$A$7:$DG$148,'TN01-04'!DN$11,0)="","",VLOOKUP($A158,Sheet!$A$7:$DG$148,'TN01-04'!DN$11,0))</f>
        <v>133</v>
      </c>
      <c r="DO158" s="36">
        <f>IF(VLOOKUP($A158,Sheet!$A$7:$DG$148,'TN01-04'!DO$11,0)="","",VLOOKUP($A158,Sheet!$A$7:$DG$148,'TN01-04'!DO$11,0))</f>
        <v>5</v>
      </c>
      <c r="DP158" s="28">
        <f>IF(VLOOKUP($A158,Sheet!$A$7:$DG$148,'TN01-04'!DP$11,0)="","",VLOOKUP($A158,Sheet!$A$7:$DG$148,'TN01-04'!DP$11,0))</f>
        <v>137</v>
      </c>
      <c r="DQ158" s="28">
        <f>IF(VLOOKUP($A158,Sheet!$A$7:$DG$148,'TN01-04'!DQ$11,0)="","",VLOOKUP($A158,Sheet!$A$7:$DG$148,'TN01-04'!DQ$11,0))</f>
        <v>133</v>
      </c>
      <c r="DR158" s="28">
        <f>IF(VLOOKUP($A158,Sheet!$A$7:$DG$148,'TN01-04'!DR$11,0)="","",VLOOKUP($A158,Sheet!$A$7:$DG$148,'TN01-04'!DR$11,0))</f>
        <v>5.92</v>
      </c>
      <c r="DS158" s="28">
        <f>IF(VLOOKUP($A158,Sheet!$A$7:$DG$148,'TN01-04'!DS$11,0)="","",VLOOKUP($A158,Sheet!$A$7:$DG$148,'TN01-04'!DS$11,0))</f>
        <v>2.21</v>
      </c>
      <c r="DT158" s="28" t="str">
        <f>IF(VLOOKUP($A158,Sheet!$A$7:$DG$148,'TN01-04'!DT$11,0)="","",VLOOKUP($A158,Sheet!$A$7:$DG$148,'TN01-04'!DT$11,0))</f>
        <v>HRM 301</v>
      </c>
      <c r="DU158" s="42">
        <f t="shared" si="28"/>
        <v>0</v>
      </c>
    </row>
    <row r="159" spans="1:125" ht="15.95" customHeight="1" x14ac:dyDescent="0.2">
      <c r="A159" s="25">
        <v>2221727440</v>
      </c>
      <c r="B159" s="26" t="s">
        <v>37</v>
      </c>
      <c r="C159" s="26" t="s">
        <v>120</v>
      </c>
      <c r="D159" s="26" t="s">
        <v>16</v>
      </c>
      <c r="E159" s="27">
        <v>35952</v>
      </c>
      <c r="F159" s="26" t="s">
        <v>210</v>
      </c>
      <c r="G159" s="26" t="s">
        <v>212</v>
      </c>
      <c r="H159" s="28" t="e">
        <f>HLOOKUP(VLOOKUP($A159,Sheet!$A$7:$DG$148,'TN01-04'!H$11,0),$H$1:$T$2,2,1)</f>
        <v>#N/A</v>
      </c>
      <c r="I159" s="28" t="e">
        <f>HLOOKUP(VLOOKUP($A159,Sheet!$A$7:$DG$148,'TN01-04'!I$11,0),$H$1:$T$2,2,1)</f>
        <v>#N/A</v>
      </c>
      <c r="J159" s="28" t="e">
        <f>HLOOKUP(VLOOKUP($A159,Sheet!$A$7:$DG$148,'TN01-04'!J$11,0),$H$1:$T$2,2,1)</f>
        <v>#N/A</v>
      </c>
      <c r="K159" s="28" t="e">
        <f>HLOOKUP(VLOOKUP($A159,Sheet!$A$7:$DG$148,'TN01-04'!K$11,0),$H$1:$T$2,2,1)</f>
        <v>#N/A</v>
      </c>
      <c r="L159" s="28" t="e">
        <f>HLOOKUP(VLOOKUP($A159,Sheet!$A$7:$DG$148,'TN01-04'!L$11,0),$H$1:$T$2,2,1)</f>
        <v>#N/A</v>
      </c>
      <c r="M159" s="28" t="e">
        <f>HLOOKUP(VLOOKUP($A159,Sheet!$A$7:$DG$148,'TN01-04'!M$11,0),$H$1:$T$2,2,1)</f>
        <v>#N/A</v>
      </c>
      <c r="N159" s="28" t="e">
        <f>HLOOKUP(VLOOKUP($A159,Sheet!$A$7:$DG$148,'TN01-04'!N$11,0),$H$1:$T$2,2,1)</f>
        <v>#N/A</v>
      </c>
      <c r="O159" s="28" t="e">
        <f>HLOOKUP(VLOOKUP($A159,Sheet!$A$7:$DG$148,'TN01-04'!O$11,0),$H$1:$T$2,2,1)</f>
        <v>#N/A</v>
      </c>
      <c r="P159" s="28" t="e">
        <f>HLOOKUP(VLOOKUP($A159,Sheet!$A$7:$DG$148,'TN01-04'!P$11,0),$H$1:$T$2,2,1)</f>
        <v>#N/A</v>
      </c>
      <c r="Q159" s="28" t="e">
        <f>HLOOKUP(VLOOKUP($A159,Sheet!$A$7:$DG$148,'TN01-04'!Q$11,0),$H$1:$T$2,2,1)</f>
        <v>#N/A</v>
      </c>
      <c r="R159" s="28" t="e">
        <f>HLOOKUP(VLOOKUP($A159,Sheet!$A$7:$DG$148,'TN01-04'!R$11,0),$H$1:$T$2,2,1)</f>
        <v>#N/A</v>
      </c>
      <c r="S159" s="28" t="e">
        <f>HLOOKUP(VLOOKUP($A159,Sheet!$A$7:$DG$148,'TN01-04'!S$11,0),$H$1:$T$2,2,1)</f>
        <v>#N/A</v>
      </c>
      <c r="T159" s="28" t="e">
        <f>HLOOKUP(VLOOKUP($A159,Sheet!$A$7:$DG$148,'TN01-04'!T$11,0),$H$1:$T$2,2,1)</f>
        <v>#N/A</v>
      </c>
      <c r="U159" s="28" t="e">
        <f>HLOOKUP(VLOOKUP($A159,Sheet!$A$7:$DG$148,'TN01-04'!U$11,0),$H$1:$T$2,2,1)</f>
        <v>#N/A</v>
      </c>
      <c r="V159" s="28" t="e">
        <f>HLOOKUP(VLOOKUP($A159,Sheet!$A$7:$DG$148,'TN01-04'!V$11,0),$H$1:$T$2,2,1)</f>
        <v>#N/A</v>
      </c>
      <c r="W159" s="28" t="e">
        <f>HLOOKUP(VLOOKUP($A159,Sheet!$A$7:$DG$148,'TN01-04'!W$11,0),$H$1:$T$2,2,1)</f>
        <v>#N/A</v>
      </c>
      <c r="X159" s="28" t="e">
        <f>HLOOKUP(VLOOKUP($A159,Sheet!$A$7:$DG$148,'TN01-04'!X$11,0),$H$1:$T$2,2,1)</f>
        <v>#N/A</v>
      </c>
      <c r="Y159" s="28" t="e">
        <f>HLOOKUP(VLOOKUP($A159,Sheet!$A$7:$DG$148,'TN01-04'!Y$11,0),$H$1:$T$2,2,1)</f>
        <v>#N/A</v>
      </c>
      <c r="Z159" s="28" t="e">
        <f>HLOOKUP(VLOOKUP($A159,Sheet!$A$7:$DG$148,'TN01-04'!Z$11,0),$H$1:$T$2,2,1)</f>
        <v>#N/A</v>
      </c>
      <c r="AA159" s="28" t="e">
        <f>HLOOKUP(VLOOKUP($A159,Sheet!$A$7:$DG$148,'TN01-04'!AA$11,0),$H$1:$T$2,2,1)</f>
        <v>#N/A</v>
      </c>
      <c r="AB159" s="28" t="e">
        <f>HLOOKUP(VLOOKUP($A159,Sheet!$A$7:$DG$148,'TN01-04'!AB$11,0),$H$1:$T$2,2,1)</f>
        <v>#N/A</v>
      </c>
      <c r="AC159" s="28" t="e">
        <f>HLOOKUP(VLOOKUP($A159,Sheet!$A$7:$DG$148,'TN01-04'!AC$11,0),$H$1:$T$2,2,1)</f>
        <v>#N/A</v>
      </c>
      <c r="AD159" s="28" t="e">
        <f>HLOOKUP(VLOOKUP($A159,Sheet!$A$7:$DG$148,'TN01-04'!AD$11,0),$H$1:$T$2,2,1)</f>
        <v>#N/A</v>
      </c>
      <c r="AE159" s="28" t="e">
        <f>HLOOKUP(VLOOKUP($A159,Sheet!$A$7:$DG$148,'TN01-04'!AE$11,0),$H$1:$T$2,2,1)</f>
        <v>#N/A</v>
      </c>
      <c r="AF159" s="28" t="e">
        <f>HLOOKUP(VLOOKUP($A159,Sheet!$A$7:$DG$148,'TN01-04'!AF$11,0),$H$1:$T$2,2,1)</f>
        <v>#N/A</v>
      </c>
      <c r="AG159" s="28" t="e">
        <f>HLOOKUP(VLOOKUP($A159,Sheet!$A$7:$DG$148,'TN01-04'!AG$11,0),$H$1:$T$2,2,1)</f>
        <v>#N/A</v>
      </c>
      <c r="AH159" s="28" t="e">
        <f>HLOOKUP(VLOOKUP($A159,Sheet!$A$7:$DG$148,'TN01-04'!AH$11,0),$H$1:$T$2,2,1)</f>
        <v>#N/A</v>
      </c>
      <c r="AI159" s="28" t="e">
        <f>HLOOKUP(VLOOKUP($A159,Sheet!$A$7:$DG$148,'TN01-04'!AI$11,0),$H$1:$T$2,2,1)</f>
        <v>#N/A</v>
      </c>
      <c r="AJ159" s="28" t="e">
        <f>HLOOKUP(VLOOKUP($A159,Sheet!$A$7:$DG$148,'TN01-04'!AJ$11,0),$H$1:$T$2,2,1)</f>
        <v>#N/A</v>
      </c>
      <c r="AK159" s="33" t="e">
        <f>IF(VLOOKUP($A159,Sheet!$A$7:$DG$148,'TN01-04'!AK$11,0)="","",VLOOKUP($A159,Sheet!$A$7:$DG$148,'TN01-04'!AK$11,0))</f>
        <v>#N/A</v>
      </c>
      <c r="AL159" s="36" t="e">
        <f>IF(VLOOKUP($A159,Sheet!$A$7:$DG$148,'TN01-04'!AL$11,0)="","",VLOOKUP($A159,Sheet!$A$7:$DG$148,'TN01-04'!AL$11,0))</f>
        <v>#N/A</v>
      </c>
      <c r="AM159" s="28" t="e">
        <f>HLOOKUP(VLOOKUP($A159,Sheet!$A$7:$DG$148,'TN01-04'!AM$11,0),$H$1:$T$2,2,1)</f>
        <v>#N/A</v>
      </c>
      <c r="AN159" s="28" t="e">
        <f>HLOOKUP(VLOOKUP($A159,Sheet!$A$7:$DG$148,'TN01-04'!AN$11,0),$H$1:$T$2,2,1)</f>
        <v>#N/A</v>
      </c>
      <c r="AO159" s="28" t="e">
        <f>HLOOKUP(VLOOKUP($A159,Sheet!$A$7:$DG$148,'TN01-04'!AO$11,0),$H$1:$T$2,2,1)</f>
        <v>#N/A</v>
      </c>
      <c r="AP159" s="28" t="e">
        <f>HLOOKUP(VLOOKUP($A159,Sheet!$A$7:$DG$148,'TN01-04'!AP$11,0),$H$1:$T$2,2,1)</f>
        <v>#N/A</v>
      </c>
      <c r="AQ159" s="28" t="e">
        <f>HLOOKUP(VLOOKUP($A159,Sheet!$A$7:$DG$148,'TN01-04'!AQ$11,0),$H$1:$T$2,2,1)</f>
        <v>#N/A</v>
      </c>
      <c r="AR159" s="28" t="e">
        <f>HLOOKUP(VLOOKUP($A159,Sheet!$A$7:$DG$148,'TN01-04'!AR$11,0),$H$1:$T$2,2,1)</f>
        <v>#N/A</v>
      </c>
      <c r="AS159" s="28" t="e">
        <f>HLOOKUP(VLOOKUP($A159,Sheet!$A$7:$DG$148,'TN01-04'!AS$11,0),$H$1:$T$2,2,1)</f>
        <v>#N/A</v>
      </c>
      <c r="AT159" s="28" t="e">
        <f>HLOOKUP(VLOOKUP($A159,Sheet!$A$7:$DG$148,'TN01-04'!AT$11,0),$H$1:$T$2,2,1)</f>
        <v>#N/A</v>
      </c>
      <c r="AU159" s="28" t="e">
        <f>HLOOKUP(VLOOKUP($A159,Sheet!$A$7:$DG$148,'TN01-04'!AU$11,0),$H$1:$T$2,2,1)</f>
        <v>#N/A</v>
      </c>
      <c r="AV159" s="28" t="e">
        <f>HLOOKUP(VLOOKUP($A159,Sheet!$A$7:$DG$148,'TN01-04'!AV$11,0),$H$1:$T$2,2,1)</f>
        <v>#N/A</v>
      </c>
      <c r="AW159" s="28" t="e">
        <f>HLOOKUP(VLOOKUP($A159,Sheet!$A$7:$DG$148,'TN01-04'!AW$11,0),$H$1:$T$2,2,1)</f>
        <v>#N/A</v>
      </c>
      <c r="AX159" s="28" t="e">
        <f>HLOOKUP(VLOOKUP($A159,Sheet!$A$7:$DG$148,'TN01-04'!AX$11,0),$H$1:$T$2,2,1)</f>
        <v>#N/A</v>
      </c>
      <c r="AY159" s="28" t="e">
        <f>HLOOKUP(VLOOKUP($A159,Sheet!$A$7:$DG$148,'TN01-04'!AY$11,0),$H$1:$T$2,2,1)</f>
        <v>#N/A</v>
      </c>
      <c r="AZ159" s="28" t="e">
        <f>HLOOKUP(VLOOKUP($A159,Sheet!$A$7:$DG$148,'TN01-04'!AZ$11,0),$H$1:$T$2,2,1)</f>
        <v>#N/A</v>
      </c>
      <c r="BA159" s="28" t="e">
        <f>HLOOKUP(VLOOKUP($A159,Sheet!$A$7:$DG$148,'TN01-04'!BA$11,0),$H$1:$T$2,2,1)</f>
        <v>#N/A</v>
      </c>
      <c r="BB159" s="33" t="e">
        <f>IF(VLOOKUP($A159,Sheet!$A$7:$DG$148,'TN01-04'!BB$11,0)="","",VLOOKUP($A159,Sheet!$A$7:$DG$148,'TN01-04'!BB$11,0))</f>
        <v>#N/A</v>
      </c>
      <c r="BC159" s="36" t="e">
        <f>IF(VLOOKUP($A159,Sheet!$A$7:$DG$148,'TN01-04'!BC$11,0)="","",VLOOKUP($A159,Sheet!$A$7:$DG$148,'TN01-04'!BC$11,0))</f>
        <v>#N/A</v>
      </c>
      <c r="BD159" s="28" t="e">
        <f>HLOOKUP(VLOOKUP($A159,Sheet!$A$7:$DG$148,'TN01-04'!BD$11,0),$H$1:$T$2,2,1)</f>
        <v>#N/A</v>
      </c>
      <c r="BE159" s="28" t="e">
        <f>HLOOKUP(VLOOKUP($A159,Sheet!$A$7:$DG$148,'TN01-04'!BE$11,0),$H$1:$T$2,2,1)</f>
        <v>#N/A</v>
      </c>
      <c r="BF159" s="28" t="e">
        <f>HLOOKUP(VLOOKUP($A159,Sheet!$A$7:$DG$148,'TN01-04'!BF$11,0),$H$1:$T$2,2,1)</f>
        <v>#N/A</v>
      </c>
      <c r="BG159" s="28" t="e">
        <f>HLOOKUP(VLOOKUP($A159,Sheet!$A$7:$DG$148,'TN01-04'!BG$11,0),$H$1:$T$2,2,1)</f>
        <v>#N/A</v>
      </c>
      <c r="BH159" s="28" t="e">
        <f>HLOOKUP(VLOOKUP($A159,Sheet!$A$7:$DG$148,'TN01-04'!BH$11,0),$H$1:$T$2,2,1)</f>
        <v>#N/A</v>
      </c>
      <c r="BI159" s="28" t="e">
        <f>HLOOKUP(VLOOKUP($A159,Sheet!$A$7:$DG$148,'TN01-04'!BI$11,0),$H$1:$T$2,2,1)</f>
        <v>#N/A</v>
      </c>
      <c r="BJ159" s="28" t="e">
        <f>HLOOKUP(VLOOKUP($A159,Sheet!$A$7:$DG$148,'TN01-04'!BJ$11,0),$H$1:$T$2,2,1)</f>
        <v>#N/A</v>
      </c>
      <c r="BK159" s="28" t="e">
        <f>HLOOKUP(VLOOKUP($A159,Sheet!$A$7:$DG$148,'TN01-04'!BK$11,0),$H$1:$T$2,2,1)</f>
        <v>#N/A</v>
      </c>
      <c r="BL159" s="28" t="e">
        <f>HLOOKUP(VLOOKUP($A159,Sheet!$A$7:$DG$148,'TN01-04'!BL$11,0),$H$1:$T$2,2,1)</f>
        <v>#N/A</v>
      </c>
      <c r="BM159" s="28" t="e">
        <f>HLOOKUP(VLOOKUP($A159,Sheet!$A$7:$DG$148,'TN01-04'!BM$11,0),$H$1:$T$2,2,1)</f>
        <v>#N/A</v>
      </c>
      <c r="BN159" s="28" t="e">
        <f>HLOOKUP(VLOOKUP($A159,Sheet!$A$7:$DG$148,'TN01-04'!BN$11,0),$H$1:$T$2,2,1)</f>
        <v>#N/A</v>
      </c>
      <c r="BO159" s="28" t="e">
        <f>HLOOKUP(VLOOKUP($A159,Sheet!$A$7:$DG$148,'TN01-04'!BO$11,0),$H$1:$T$2,2,1)</f>
        <v>#N/A</v>
      </c>
      <c r="BP159" s="28" t="e">
        <f>HLOOKUP(VLOOKUP($A159,Sheet!$A$7:$DG$148,'TN01-04'!BP$11,0),$H$1:$T$2,2,1)</f>
        <v>#N/A</v>
      </c>
      <c r="BQ159" s="28" t="e">
        <f>HLOOKUP(VLOOKUP($A159,Sheet!$A$7:$DG$148,'TN01-04'!BQ$11,0),$H$1:$T$2,2,1)</f>
        <v>#N/A</v>
      </c>
      <c r="BR159" s="28" t="e">
        <f>HLOOKUP(VLOOKUP($A159,Sheet!$A$7:$DG$148,'TN01-04'!BR$11,0),$H$1:$T$2,2,1)</f>
        <v>#N/A</v>
      </c>
      <c r="BS159" s="28" t="e">
        <f>HLOOKUP(VLOOKUP($A159,Sheet!$A$7:$DG$148,'TN01-04'!BS$11,0),$H$1:$T$2,2,1)</f>
        <v>#N/A</v>
      </c>
      <c r="BT159" s="28" t="e">
        <f>HLOOKUP(VLOOKUP($A159,Sheet!$A$7:$DG$148,'TN01-04'!BT$11,0),$H$1:$T$2,2,1)</f>
        <v>#N/A</v>
      </c>
      <c r="BU159" s="28" t="e">
        <f>HLOOKUP(VLOOKUP($A159,Sheet!$A$7:$DG$148,'TN01-04'!BU$11,0),$H$1:$T$2,2,1)</f>
        <v>#N/A</v>
      </c>
      <c r="BV159" s="28" t="e">
        <f>HLOOKUP(VLOOKUP($A159,Sheet!$A$7:$DG$148,'TN01-04'!BV$11,0),$H$1:$T$2,2,1)</f>
        <v>#N/A</v>
      </c>
      <c r="BW159" s="28" t="e">
        <f>HLOOKUP(VLOOKUP($A159,Sheet!$A$7:$DG$148,'TN01-04'!BW$11,0),$H$1:$T$2,2,1)</f>
        <v>#N/A</v>
      </c>
      <c r="BX159" s="33" t="e">
        <f>IF(VLOOKUP($A159,Sheet!$A$7:$DG$148,'TN01-04'!BX$11,0)="","",VLOOKUP($A159,Sheet!$A$7:$DG$148,'TN01-04'!BX$11,0))</f>
        <v>#N/A</v>
      </c>
      <c r="BY159" s="36" t="e">
        <f>IF(VLOOKUP($A159,Sheet!$A$7:$DG$148,'TN01-04'!BY$11,0)="","",VLOOKUP($A159,Sheet!$A$7:$DG$148,'TN01-04'!BY$11,0))</f>
        <v>#N/A</v>
      </c>
      <c r="BZ159" s="28" t="e">
        <f>HLOOKUP(VLOOKUP($A159,Sheet!$A$7:$DG$148,'TN01-04'!BZ$11,0),$H$1:$T$2,2,1)</f>
        <v>#N/A</v>
      </c>
      <c r="CA159" s="28" t="e">
        <f>HLOOKUP(VLOOKUP($A159,Sheet!$A$7:$DG$148,'TN01-04'!CA$11,0),$H$1:$T$2,2,1)</f>
        <v>#N/A</v>
      </c>
      <c r="CB159" s="28" t="e">
        <f>HLOOKUP(VLOOKUP($A159,Sheet!$A$7:$DG$148,'TN01-04'!CB$11,0),$H$1:$T$2,2,1)</f>
        <v>#N/A</v>
      </c>
      <c r="CC159" s="28" t="e">
        <f>HLOOKUP(VLOOKUP($A159,Sheet!$A$7:$DG$148,'TN01-04'!CC$11,0),$H$1:$T$2,2,1)</f>
        <v>#N/A</v>
      </c>
      <c r="CD159" s="28" t="e">
        <f>HLOOKUP(VLOOKUP($A159,Sheet!$A$7:$DG$148,'TN01-04'!CD$11,0),$H$1:$T$2,2,1)</f>
        <v>#N/A</v>
      </c>
      <c r="CE159" s="28" t="e">
        <f>HLOOKUP(VLOOKUP($A159,Sheet!$A$7:$DG$148,'TN01-04'!CE$11,0),$H$1:$T$2,2,1)</f>
        <v>#N/A</v>
      </c>
      <c r="CF159" s="28" t="e">
        <f>HLOOKUP(VLOOKUP($A159,Sheet!$A$7:$DG$148,'TN01-04'!CF$11,0),$H$1:$T$2,2,1)</f>
        <v>#N/A</v>
      </c>
      <c r="CG159" s="28" t="e">
        <f>HLOOKUP(VLOOKUP($A159,Sheet!$A$7:$DG$148,'TN01-04'!CG$11,0),$H$1:$T$2,2,1)</f>
        <v>#N/A</v>
      </c>
      <c r="CH159" s="28" t="e">
        <f>HLOOKUP(VLOOKUP($A159,Sheet!$A$7:$DG$148,'TN01-04'!CH$11,0),$H$1:$T$2,2,1)</f>
        <v>#N/A</v>
      </c>
      <c r="CI159" s="28" t="e">
        <f>HLOOKUP(VLOOKUP($A159,Sheet!$A$7:$DG$148,'TN01-04'!CI$11,0),$H$1:$T$2,2,1)</f>
        <v>#N/A</v>
      </c>
      <c r="CJ159" s="28" t="e">
        <f>HLOOKUP(VLOOKUP($A159,Sheet!$A$7:$DG$148,'TN01-04'!CJ$11,0),$H$1:$T$2,2,1)</f>
        <v>#N/A</v>
      </c>
      <c r="CK159" s="28" t="e">
        <f>HLOOKUP(VLOOKUP($A159,Sheet!$A$7:$DG$148,'TN01-04'!CK$11,0),$H$1:$T$2,2,1)</f>
        <v>#N/A</v>
      </c>
      <c r="CL159" s="28" t="e">
        <f>HLOOKUP(VLOOKUP($A159,Sheet!$A$7:$DG$148,'TN01-04'!CL$11,0),$H$1:$T$2,2,1)</f>
        <v>#N/A</v>
      </c>
      <c r="CM159" s="28" t="e">
        <f>HLOOKUP(VLOOKUP($A159,Sheet!$A$7:$DG$148,'TN01-04'!CM$11,0),$H$1:$T$2,2,1)</f>
        <v>#N/A</v>
      </c>
      <c r="CN159" s="28" t="e">
        <f>HLOOKUP(VLOOKUP($A159,Sheet!$A$7:$DG$148,'TN01-04'!CN$11,0),$H$1:$T$2,2,1)</f>
        <v>#N/A</v>
      </c>
      <c r="CO159" s="28" t="e">
        <f>HLOOKUP(VLOOKUP($A159,Sheet!$A$7:$DG$148,'TN01-04'!CO$11,0),$H$1:$T$2,2,1)</f>
        <v>#N/A</v>
      </c>
      <c r="CP159" s="28" t="e">
        <f>HLOOKUP(VLOOKUP($A159,Sheet!$A$7:$DG$148,'TN01-04'!CP$11,0),$H$1:$T$2,2,1)</f>
        <v>#N/A</v>
      </c>
      <c r="CQ159" s="28" t="e">
        <f>HLOOKUP(VLOOKUP($A159,Sheet!$A$7:$DG$148,'TN01-04'!CQ$11,0),$H$1:$T$2,2,1)</f>
        <v>#N/A</v>
      </c>
      <c r="CR159" s="28" t="e">
        <f>HLOOKUP(VLOOKUP($A159,Sheet!$A$7:$DG$148,'TN01-04'!CR$11,0),$H$1:$T$2,2,1)</f>
        <v>#N/A</v>
      </c>
      <c r="CS159" s="33" t="e">
        <f>IF(VLOOKUP($A159,Sheet!$A$7:$DG$148,'TN01-04'!CS$11,0)="","",VLOOKUP($A159,Sheet!$A$7:$DG$148,'TN01-04'!CS$11,0))</f>
        <v>#N/A</v>
      </c>
      <c r="CT159" s="36" t="e">
        <f>IF(VLOOKUP($A159,Sheet!$A$7:$DG$148,'TN01-04'!CT$11,0)="","",VLOOKUP($A159,Sheet!$A$7:$DG$148,'TN01-04'!CT$11,0))</f>
        <v>#N/A</v>
      </c>
      <c r="CU159" s="38" t="e">
        <f t="shared" si="20"/>
        <v>#N/A</v>
      </c>
      <c r="CV159" s="38" t="e">
        <f t="shared" si="20"/>
        <v>#N/A</v>
      </c>
      <c r="CW159" s="38">
        <f t="shared" si="21"/>
        <v>0</v>
      </c>
      <c r="CX159" s="38" t="e">
        <f t="shared" si="22"/>
        <v>#N/A</v>
      </c>
      <c r="CY159" s="38" t="e">
        <f t="shared" si="23"/>
        <v>#N/A</v>
      </c>
      <c r="CZ159" s="38"/>
      <c r="DA159" s="28" t="e">
        <f>HLOOKUP(VLOOKUP($A159,Sheet!$A$7:$DG$148,'TN01-04'!DA$11,0),$H$1:$T$2,2,1)</f>
        <v>#N/A</v>
      </c>
      <c r="DB159" s="28" t="e">
        <f>HLOOKUP(VLOOKUP($A159,Sheet!$A$7:$DG$148,'TN01-04'!DB$11,0),$H$1:$T$2,2,1)</f>
        <v>#N/A</v>
      </c>
      <c r="DC159" s="28" t="e">
        <f>HLOOKUP(VLOOKUP($A159,Sheet!$A$7:$DG$148,'TN01-04'!DC$11,0),$H$1:$T$2,2,1)</f>
        <v>#N/A</v>
      </c>
      <c r="DD159" s="28" t="e">
        <f>HLOOKUP(VLOOKUP($A159,Sheet!$A$7:$DG$148,'TN01-04'!DD$11,0),$H$1:$T$2,2,1)</f>
        <v>#N/A</v>
      </c>
      <c r="DE159" s="38"/>
      <c r="DF159" s="38" t="e">
        <f t="shared" si="24"/>
        <v>#N/A</v>
      </c>
      <c r="DG159" s="38"/>
      <c r="DH159" s="33" t="e">
        <f>IF(VLOOKUP($A159,Sheet!$A$7:$DG$148,'TN01-04'!DH$11,0)="","",VLOOKUP($A159,Sheet!$A$7:$DG$148,'TN01-04'!DH$11,0))</f>
        <v>#N/A</v>
      </c>
      <c r="DI159" s="36" t="e">
        <f>IF(VLOOKUP($A159,Sheet!$A$7:$DG$148,'TN01-04'!DI$11,0)="","",VLOOKUP($A159,Sheet!$A$7:$DG$148,'TN01-04'!DI$11,0))</f>
        <v>#N/A</v>
      </c>
      <c r="DJ159" s="38" t="e">
        <f t="shared" si="25"/>
        <v>#N/A</v>
      </c>
      <c r="DK159" s="38" t="e">
        <f t="shared" si="26"/>
        <v>#N/A</v>
      </c>
      <c r="DL159" s="38" t="e">
        <f t="shared" si="27"/>
        <v>#N/A</v>
      </c>
      <c r="DM159" s="38"/>
      <c r="DN159" s="33" t="e">
        <f>IF(VLOOKUP($A159,Sheet!$A$7:$DG$148,'TN01-04'!DN$11,0)="","",VLOOKUP($A159,Sheet!$A$7:$DG$148,'TN01-04'!DN$11,0))</f>
        <v>#N/A</v>
      </c>
      <c r="DO159" s="36" t="e">
        <f>IF(VLOOKUP($A159,Sheet!$A$7:$DG$148,'TN01-04'!DO$11,0)="","",VLOOKUP($A159,Sheet!$A$7:$DG$148,'TN01-04'!DO$11,0))</f>
        <v>#N/A</v>
      </c>
      <c r="DP159" s="28" t="e">
        <f>IF(VLOOKUP($A159,Sheet!$A$7:$DG$148,'TN01-04'!DP$11,0)="","",VLOOKUP($A159,Sheet!$A$7:$DG$148,'TN01-04'!DP$11,0))</f>
        <v>#N/A</v>
      </c>
      <c r="DQ159" s="28" t="e">
        <f>IF(VLOOKUP($A159,Sheet!$A$7:$DG$148,'TN01-04'!DQ$11,0)="","",VLOOKUP($A159,Sheet!$A$7:$DG$148,'TN01-04'!DQ$11,0))</f>
        <v>#N/A</v>
      </c>
      <c r="DR159" s="28" t="e">
        <f>IF(VLOOKUP($A159,Sheet!$A$7:$DG$148,'TN01-04'!DR$11,0)="","",VLOOKUP($A159,Sheet!$A$7:$DG$148,'TN01-04'!DR$11,0))</f>
        <v>#N/A</v>
      </c>
      <c r="DS159" s="28" t="e">
        <f>IF(VLOOKUP($A159,Sheet!$A$7:$DG$148,'TN01-04'!DS$11,0)="","",VLOOKUP($A159,Sheet!$A$7:$DG$148,'TN01-04'!DS$11,0))</f>
        <v>#N/A</v>
      </c>
      <c r="DT159" s="28" t="e">
        <f>IF(VLOOKUP($A159,Sheet!$A$7:$DG$148,'TN01-04'!DT$11,0)="","",VLOOKUP($A159,Sheet!$A$7:$DG$148,'TN01-04'!DT$11,0))</f>
        <v>#N/A</v>
      </c>
      <c r="DU159" s="42" t="e">
        <f t="shared" si="28"/>
        <v>#N/A</v>
      </c>
    </row>
    <row r="160" spans="1:125" ht="15.95" customHeight="1" x14ac:dyDescent="0.2">
      <c r="A160" s="25">
        <v>2221724270</v>
      </c>
      <c r="B160" s="26" t="s">
        <v>7</v>
      </c>
      <c r="C160" s="26" t="s">
        <v>20</v>
      </c>
      <c r="D160" s="26" t="s">
        <v>202</v>
      </c>
      <c r="E160" s="27">
        <v>36107</v>
      </c>
      <c r="F160" s="26" t="s">
        <v>210</v>
      </c>
      <c r="G160" s="26" t="s">
        <v>213</v>
      </c>
      <c r="H160" s="28" t="e">
        <f>HLOOKUP(VLOOKUP($A160,Sheet!$A$7:$DG$148,'TN01-04'!H$11,0),$H$1:$T$2,2,1)</f>
        <v>#N/A</v>
      </c>
      <c r="I160" s="28" t="e">
        <f>HLOOKUP(VLOOKUP($A160,Sheet!$A$7:$DG$148,'TN01-04'!I$11,0),$H$1:$T$2,2,1)</f>
        <v>#N/A</v>
      </c>
      <c r="J160" s="28" t="e">
        <f>HLOOKUP(VLOOKUP($A160,Sheet!$A$7:$DG$148,'TN01-04'!J$11,0),$H$1:$T$2,2,1)</f>
        <v>#N/A</v>
      </c>
      <c r="K160" s="28" t="e">
        <f>HLOOKUP(VLOOKUP($A160,Sheet!$A$7:$DG$148,'TN01-04'!K$11,0),$H$1:$T$2,2,1)</f>
        <v>#N/A</v>
      </c>
      <c r="L160" s="28" t="e">
        <f>HLOOKUP(VLOOKUP($A160,Sheet!$A$7:$DG$148,'TN01-04'!L$11,0),$H$1:$T$2,2,1)</f>
        <v>#N/A</v>
      </c>
      <c r="M160" s="28" t="e">
        <f>HLOOKUP(VLOOKUP($A160,Sheet!$A$7:$DG$148,'TN01-04'!M$11,0),$H$1:$T$2,2,1)</f>
        <v>#N/A</v>
      </c>
      <c r="N160" s="28" t="e">
        <f>HLOOKUP(VLOOKUP($A160,Sheet!$A$7:$DG$148,'TN01-04'!N$11,0),$H$1:$T$2,2,1)</f>
        <v>#N/A</v>
      </c>
      <c r="O160" s="28" t="e">
        <f>HLOOKUP(VLOOKUP($A160,Sheet!$A$7:$DG$148,'TN01-04'!O$11,0),$H$1:$T$2,2,1)</f>
        <v>#N/A</v>
      </c>
      <c r="P160" s="28" t="e">
        <f>HLOOKUP(VLOOKUP($A160,Sheet!$A$7:$DG$148,'TN01-04'!P$11,0),$H$1:$T$2,2,1)</f>
        <v>#N/A</v>
      </c>
      <c r="Q160" s="28" t="e">
        <f>HLOOKUP(VLOOKUP($A160,Sheet!$A$7:$DG$148,'TN01-04'!Q$11,0),$H$1:$T$2,2,1)</f>
        <v>#N/A</v>
      </c>
      <c r="R160" s="28" t="e">
        <f>HLOOKUP(VLOOKUP($A160,Sheet!$A$7:$DG$148,'TN01-04'!R$11,0),$H$1:$T$2,2,1)</f>
        <v>#N/A</v>
      </c>
      <c r="S160" s="28" t="e">
        <f>HLOOKUP(VLOOKUP($A160,Sheet!$A$7:$DG$148,'TN01-04'!S$11,0),$H$1:$T$2,2,1)</f>
        <v>#N/A</v>
      </c>
      <c r="T160" s="28" t="e">
        <f>HLOOKUP(VLOOKUP($A160,Sheet!$A$7:$DG$148,'TN01-04'!T$11,0),$H$1:$T$2,2,1)</f>
        <v>#N/A</v>
      </c>
      <c r="U160" s="28" t="e">
        <f>HLOOKUP(VLOOKUP($A160,Sheet!$A$7:$DG$148,'TN01-04'!U$11,0),$H$1:$T$2,2,1)</f>
        <v>#N/A</v>
      </c>
      <c r="V160" s="28" t="e">
        <f>HLOOKUP(VLOOKUP($A160,Sheet!$A$7:$DG$148,'TN01-04'!V$11,0),$H$1:$T$2,2,1)</f>
        <v>#N/A</v>
      </c>
      <c r="W160" s="28" t="e">
        <f>HLOOKUP(VLOOKUP($A160,Sheet!$A$7:$DG$148,'TN01-04'!W$11,0),$H$1:$T$2,2,1)</f>
        <v>#N/A</v>
      </c>
      <c r="X160" s="28" t="e">
        <f>HLOOKUP(VLOOKUP($A160,Sheet!$A$7:$DG$148,'TN01-04'!X$11,0),$H$1:$T$2,2,1)</f>
        <v>#N/A</v>
      </c>
      <c r="Y160" s="28" t="e">
        <f>HLOOKUP(VLOOKUP($A160,Sheet!$A$7:$DG$148,'TN01-04'!Y$11,0),$H$1:$T$2,2,1)</f>
        <v>#N/A</v>
      </c>
      <c r="Z160" s="28" t="e">
        <f>HLOOKUP(VLOOKUP($A160,Sheet!$A$7:$DG$148,'TN01-04'!Z$11,0),$H$1:$T$2,2,1)</f>
        <v>#N/A</v>
      </c>
      <c r="AA160" s="28" t="e">
        <f>HLOOKUP(VLOOKUP($A160,Sheet!$A$7:$DG$148,'TN01-04'!AA$11,0),$H$1:$T$2,2,1)</f>
        <v>#N/A</v>
      </c>
      <c r="AB160" s="28" t="e">
        <f>HLOOKUP(VLOOKUP($A160,Sheet!$A$7:$DG$148,'TN01-04'!AB$11,0),$H$1:$T$2,2,1)</f>
        <v>#N/A</v>
      </c>
      <c r="AC160" s="28" t="e">
        <f>HLOOKUP(VLOOKUP($A160,Sheet!$A$7:$DG$148,'TN01-04'!AC$11,0),$H$1:$T$2,2,1)</f>
        <v>#N/A</v>
      </c>
      <c r="AD160" s="28" t="e">
        <f>HLOOKUP(VLOOKUP($A160,Sheet!$A$7:$DG$148,'TN01-04'!AD$11,0),$H$1:$T$2,2,1)</f>
        <v>#N/A</v>
      </c>
      <c r="AE160" s="28" t="e">
        <f>HLOOKUP(VLOOKUP($A160,Sheet!$A$7:$DG$148,'TN01-04'!AE$11,0),$H$1:$T$2,2,1)</f>
        <v>#N/A</v>
      </c>
      <c r="AF160" s="28" t="e">
        <f>HLOOKUP(VLOOKUP($A160,Sheet!$A$7:$DG$148,'TN01-04'!AF$11,0),$H$1:$T$2,2,1)</f>
        <v>#N/A</v>
      </c>
      <c r="AG160" s="28" t="e">
        <f>HLOOKUP(VLOOKUP($A160,Sheet!$A$7:$DG$148,'TN01-04'!AG$11,0),$H$1:$T$2,2,1)</f>
        <v>#N/A</v>
      </c>
      <c r="AH160" s="28" t="e">
        <f>HLOOKUP(VLOOKUP($A160,Sheet!$A$7:$DG$148,'TN01-04'!AH$11,0),$H$1:$T$2,2,1)</f>
        <v>#N/A</v>
      </c>
      <c r="AI160" s="28" t="e">
        <f>HLOOKUP(VLOOKUP($A160,Sheet!$A$7:$DG$148,'TN01-04'!AI$11,0),$H$1:$T$2,2,1)</f>
        <v>#N/A</v>
      </c>
      <c r="AJ160" s="28" t="e">
        <f>HLOOKUP(VLOOKUP($A160,Sheet!$A$7:$DG$148,'TN01-04'!AJ$11,0),$H$1:$T$2,2,1)</f>
        <v>#N/A</v>
      </c>
      <c r="AK160" s="33" t="e">
        <f>IF(VLOOKUP($A160,Sheet!$A$7:$DG$148,'TN01-04'!AK$11,0)="","",VLOOKUP($A160,Sheet!$A$7:$DG$148,'TN01-04'!AK$11,0))</f>
        <v>#N/A</v>
      </c>
      <c r="AL160" s="36" t="e">
        <f>IF(VLOOKUP($A160,Sheet!$A$7:$DG$148,'TN01-04'!AL$11,0)="","",VLOOKUP($A160,Sheet!$A$7:$DG$148,'TN01-04'!AL$11,0))</f>
        <v>#N/A</v>
      </c>
      <c r="AM160" s="28" t="e">
        <f>HLOOKUP(VLOOKUP($A160,Sheet!$A$7:$DG$148,'TN01-04'!AM$11,0),$H$1:$T$2,2,1)</f>
        <v>#N/A</v>
      </c>
      <c r="AN160" s="28" t="e">
        <f>HLOOKUP(VLOOKUP($A160,Sheet!$A$7:$DG$148,'TN01-04'!AN$11,0),$H$1:$T$2,2,1)</f>
        <v>#N/A</v>
      </c>
      <c r="AO160" s="28" t="e">
        <f>HLOOKUP(VLOOKUP($A160,Sheet!$A$7:$DG$148,'TN01-04'!AO$11,0),$H$1:$T$2,2,1)</f>
        <v>#N/A</v>
      </c>
      <c r="AP160" s="28" t="e">
        <f>HLOOKUP(VLOOKUP($A160,Sheet!$A$7:$DG$148,'TN01-04'!AP$11,0),$H$1:$T$2,2,1)</f>
        <v>#N/A</v>
      </c>
      <c r="AQ160" s="28" t="e">
        <f>HLOOKUP(VLOOKUP($A160,Sheet!$A$7:$DG$148,'TN01-04'!AQ$11,0),$H$1:$T$2,2,1)</f>
        <v>#N/A</v>
      </c>
      <c r="AR160" s="28" t="e">
        <f>HLOOKUP(VLOOKUP($A160,Sheet!$A$7:$DG$148,'TN01-04'!AR$11,0),$H$1:$T$2,2,1)</f>
        <v>#N/A</v>
      </c>
      <c r="AS160" s="28" t="e">
        <f>HLOOKUP(VLOOKUP($A160,Sheet!$A$7:$DG$148,'TN01-04'!AS$11,0),$H$1:$T$2,2,1)</f>
        <v>#N/A</v>
      </c>
      <c r="AT160" s="28" t="e">
        <f>HLOOKUP(VLOOKUP($A160,Sheet!$A$7:$DG$148,'TN01-04'!AT$11,0),$H$1:$T$2,2,1)</f>
        <v>#N/A</v>
      </c>
      <c r="AU160" s="28" t="e">
        <f>HLOOKUP(VLOOKUP($A160,Sheet!$A$7:$DG$148,'TN01-04'!AU$11,0),$H$1:$T$2,2,1)</f>
        <v>#N/A</v>
      </c>
      <c r="AV160" s="28" t="e">
        <f>HLOOKUP(VLOOKUP($A160,Sheet!$A$7:$DG$148,'TN01-04'!AV$11,0),$H$1:$T$2,2,1)</f>
        <v>#N/A</v>
      </c>
      <c r="AW160" s="28" t="e">
        <f>HLOOKUP(VLOOKUP($A160,Sheet!$A$7:$DG$148,'TN01-04'!AW$11,0),$H$1:$T$2,2,1)</f>
        <v>#N/A</v>
      </c>
      <c r="AX160" s="28" t="e">
        <f>HLOOKUP(VLOOKUP($A160,Sheet!$A$7:$DG$148,'TN01-04'!AX$11,0),$H$1:$T$2,2,1)</f>
        <v>#N/A</v>
      </c>
      <c r="AY160" s="28" t="e">
        <f>HLOOKUP(VLOOKUP($A160,Sheet!$A$7:$DG$148,'TN01-04'!AY$11,0),$H$1:$T$2,2,1)</f>
        <v>#N/A</v>
      </c>
      <c r="AZ160" s="28" t="e">
        <f>HLOOKUP(VLOOKUP($A160,Sheet!$A$7:$DG$148,'TN01-04'!AZ$11,0),$H$1:$T$2,2,1)</f>
        <v>#N/A</v>
      </c>
      <c r="BA160" s="28" t="e">
        <f>HLOOKUP(VLOOKUP($A160,Sheet!$A$7:$DG$148,'TN01-04'!BA$11,0),$H$1:$T$2,2,1)</f>
        <v>#N/A</v>
      </c>
      <c r="BB160" s="33" t="e">
        <f>IF(VLOOKUP($A160,Sheet!$A$7:$DG$148,'TN01-04'!BB$11,0)="","",VLOOKUP($A160,Sheet!$A$7:$DG$148,'TN01-04'!BB$11,0))</f>
        <v>#N/A</v>
      </c>
      <c r="BC160" s="36" t="e">
        <f>IF(VLOOKUP($A160,Sheet!$A$7:$DG$148,'TN01-04'!BC$11,0)="","",VLOOKUP($A160,Sheet!$A$7:$DG$148,'TN01-04'!BC$11,0))</f>
        <v>#N/A</v>
      </c>
      <c r="BD160" s="28" t="e">
        <f>HLOOKUP(VLOOKUP($A160,Sheet!$A$7:$DG$148,'TN01-04'!BD$11,0),$H$1:$T$2,2,1)</f>
        <v>#N/A</v>
      </c>
      <c r="BE160" s="28" t="e">
        <f>HLOOKUP(VLOOKUP($A160,Sheet!$A$7:$DG$148,'TN01-04'!BE$11,0),$H$1:$T$2,2,1)</f>
        <v>#N/A</v>
      </c>
      <c r="BF160" s="28" t="e">
        <f>HLOOKUP(VLOOKUP($A160,Sheet!$A$7:$DG$148,'TN01-04'!BF$11,0),$H$1:$T$2,2,1)</f>
        <v>#N/A</v>
      </c>
      <c r="BG160" s="28" t="e">
        <f>HLOOKUP(VLOOKUP($A160,Sheet!$A$7:$DG$148,'TN01-04'!BG$11,0),$H$1:$T$2,2,1)</f>
        <v>#N/A</v>
      </c>
      <c r="BH160" s="28" t="e">
        <f>HLOOKUP(VLOOKUP($A160,Sheet!$A$7:$DG$148,'TN01-04'!BH$11,0),$H$1:$T$2,2,1)</f>
        <v>#N/A</v>
      </c>
      <c r="BI160" s="28" t="e">
        <f>HLOOKUP(VLOOKUP($A160,Sheet!$A$7:$DG$148,'TN01-04'!BI$11,0),$H$1:$T$2,2,1)</f>
        <v>#N/A</v>
      </c>
      <c r="BJ160" s="28" t="e">
        <f>HLOOKUP(VLOOKUP($A160,Sheet!$A$7:$DG$148,'TN01-04'!BJ$11,0),$H$1:$T$2,2,1)</f>
        <v>#N/A</v>
      </c>
      <c r="BK160" s="28" t="e">
        <f>HLOOKUP(VLOOKUP($A160,Sheet!$A$7:$DG$148,'TN01-04'!BK$11,0),$H$1:$T$2,2,1)</f>
        <v>#N/A</v>
      </c>
      <c r="BL160" s="28" t="e">
        <f>HLOOKUP(VLOOKUP($A160,Sheet!$A$7:$DG$148,'TN01-04'!BL$11,0),$H$1:$T$2,2,1)</f>
        <v>#N/A</v>
      </c>
      <c r="BM160" s="28" t="e">
        <f>HLOOKUP(VLOOKUP($A160,Sheet!$A$7:$DG$148,'TN01-04'!BM$11,0),$H$1:$T$2,2,1)</f>
        <v>#N/A</v>
      </c>
      <c r="BN160" s="28" t="e">
        <f>HLOOKUP(VLOOKUP($A160,Sheet!$A$7:$DG$148,'TN01-04'!BN$11,0),$H$1:$T$2,2,1)</f>
        <v>#N/A</v>
      </c>
      <c r="BO160" s="28" t="e">
        <f>HLOOKUP(VLOOKUP($A160,Sheet!$A$7:$DG$148,'TN01-04'!BO$11,0),$H$1:$T$2,2,1)</f>
        <v>#N/A</v>
      </c>
      <c r="BP160" s="28" t="e">
        <f>HLOOKUP(VLOOKUP($A160,Sheet!$A$7:$DG$148,'TN01-04'!BP$11,0),$H$1:$T$2,2,1)</f>
        <v>#N/A</v>
      </c>
      <c r="BQ160" s="28" t="e">
        <f>HLOOKUP(VLOOKUP($A160,Sheet!$A$7:$DG$148,'TN01-04'!BQ$11,0),$H$1:$T$2,2,1)</f>
        <v>#N/A</v>
      </c>
      <c r="BR160" s="28" t="e">
        <f>HLOOKUP(VLOOKUP($A160,Sheet!$A$7:$DG$148,'TN01-04'!BR$11,0),$H$1:$T$2,2,1)</f>
        <v>#N/A</v>
      </c>
      <c r="BS160" s="28" t="e">
        <f>HLOOKUP(VLOOKUP($A160,Sheet!$A$7:$DG$148,'TN01-04'!BS$11,0),$H$1:$T$2,2,1)</f>
        <v>#N/A</v>
      </c>
      <c r="BT160" s="28" t="e">
        <f>HLOOKUP(VLOOKUP($A160,Sheet!$A$7:$DG$148,'TN01-04'!BT$11,0),$H$1:$T$2,2,1)</f>
        <v>#N/A</v>
      </c>
      <c r="BU160" s="28" t="e">
        <f>HLOOKUP(VLOOKUP($A160,Sheet!$A$7:$DG$148,'TN01-04'!BU$11,0),$H$1:$T$2,2,1)</f>
        <v>#N/A</v>
      </c>
      <c r="BV160" s="28" t="e">
        <f>HLOOKUP(VLOOKUP($A160,Sheet!$A$7:$DG$148,'TN01-04'!BV$11,0),$H$1:$T$2,2,1)</f>
        <v>#N/A</v>
      </c>
      <c r="BW160" s="28" t="e">
        <f>HLOOKUP(VLOOKUP($A160,Sheet!$A$7:$DG$148,'TN01-04'!BW$11,0),$H$1:$T$2,2,1)</f>
        <v>#N/A</v>
      </c>
      <c r="BX160" s="33" t="e">
        <f>IF(VLOOKUP($A160,Sheet!$A$7:$DG$148,'TN01-04'!BX$11,0)="","",VLOOKUP($A160,Sheet!$A$7:$DG$148,'TN01-04'!BX$11,0))</f>
        <v>#N/A</v>
      </c>
      <c r="BY160" s="36" t="e">
        <f>IF(VLOOKUP($A160,Sheet!$A$7:$DG$148,'TN01-04'!BY$11,0)="","",VLOOKUP($A160,Sheet!$A$7:$DG$148,'TN01-04'!BY$11,0))</f>
        <v>#N/A</v>
      </c>
      <c r="BZ160" s="28" t="e">
        <f>HLOOKUP(VLOOKUP($A160,Sheet!$A$7:$DG$148,'TN01-04'!BZ$11,0),$H$1:$T$2,2,1)</f>
        <v>#N/A</v>
      </c>
      <c r="CA160" s="28" t="e">
        <f>HLOOKUP(VLOOKUP($A160,Sheet!$A$7:$DG$148,'TN01-04'!CA$11,0),$H$1:$T$2,2,1)</f>
        <v>#N/A</v>
      </c>
      <c r="CB160" s="28" t="e">
        <f>HLOOKUP(VLOOKUP($A160,Sheet!$A$7:$DG$148,'TN01-04'!CB$11,0),$H$1:$T$2,2,1)</f>
        <v>#N/A</v>
      </c>
      <c r="CC160" s="28" t="e">
        <f>HLOOKUP(VLOOKUP($A160,Sheet!$A$7:$DG$148,'TN01-04'!CC$11,0),$H$1:$T$2,2,1)</f>
        <v>#N/A</v>
      </c>
      <c r="CD160" s="28" t="e">
        <f>HLOOKUP(VLOOKUP($A160,Sheet!$A$7:$DG$148,'TN01-04'!CD$11,0),$H$1:$T$2,2,1)</f>
        <v>#N/A</v>
      </c>
      <c r="CE160" s="28" t="e">
        <f>HLOOKUP(VLOOKUP($A160,Sheet!$A$7:$DG$148,'TN01-04'!CE$11,0),$H$1:$T$2,2,1)</f>
        <v>#N/A</v>
      </c>
      <c r="CF160" s="28" t="e">
        <f>HLOOKUP(VLOOKUP($A160,Sheet!$A$7:$DG$148,'TN01-04'!CF$11,0),$H$1:$T$2,2,1)</f>
        <v>#N/A</v>
      </c>
      <c r="CG160" s="28" t="e">
        <f>HLOOKUP(VLOOKUP($A160,Sheet!$A$7:$DG$148,'TN01-04'!CG$11,0),$H$1:$T$2,2,1)</f>
        <v>#N/A</v>
      </c>
      <c r="CH160" s="28" t="e">
        <f>HLOOKUP(VLOOKUP($A160,Sheet!$A$7:$DG$148,'TN01-04'!CH$11,0),$H$1:$T$2,2,1)</f>
        <v>#N/A</v>
      </c>
      <c r="CI160" s="28" t="e">
        <f>HLOOKUP(VLOOKUP($A160,Sheet!$A$7:$DG$148,'TN01-04'!CI$11,0),$H$1:$T$2,2,1)</f>
        <v>#N/A</v>
      </c>
      <c r="CJ160" s="28" t="e">
        <f>HLOOKUP(VLOOKUP($A160,Sheet!$A$7:$DG$148,'TN01-04'!CJ$11,0),$H$1:$T$2,2,1)</f>
        <v>#N/A</v>
      </c>
      <c r="CK160" s="28" t="e">
        <f>HLOOKUP(VLOOKUP($A160,Sheet!$A$7:$DG$148,'TN01-04'!CK$11,0),$H$1:$T$2,2,1)</f>
        <v>#N/A</v>
      </c>
      <c r="CL160" s="28" t="e">
        <f>HLOOKUP(VLOOKUP($A160,Sheet!$A$7:$DG$148,'TN01-04'!CL$11,0),$H$1:$T$2,2,1)</f>
        <v>#N/A</v>
      </c>
      <c r="CM160" s="28" t="e">
        <f>HLOOKUP(VLOOKUP($A160,Sheet!$A$7:$DG$148,'TN01-04'!CM$11,0),$H$1:$T$2,2,1)</f>
        <v>#N/A</v>
      </c>
      <c r="CN160" s="28" t="e">
        <f>HLOOKUP(VLOOKUP($A160,Sheet!$A$7:$DG$148,'TN01-04'!CN$11,0),$H$1:$T$2,2,1)</f>
        <v>#N/A</v>
      </c>
      <c r="CO160" s="28" t="e">
        <f>HLOOKUP(VLOOKUP($A160,Sheet!$A$7:$DG$148,'TN01-04'!CO$11,0),$H$1:$T$2,2,1)</f>
        <v>#N/A</v>
      </c>
      <c r="CP160" s="28" t="e">
        <f>HLOOKUP(VLOOKUP($A160,Sheet!$A$7:$DG$148,'TN01-04'!CP$11,0),$H$1:$T$2,2,1)</f>
        <v>#N/A</v>
      </c>
      <c r="CQ160" s="28" t="e">
        <f>HLOOKUP(VLOOKUP($A160,Sheet!$A$7:$DG$148,'TN01-04'!CQ$11,0),$H$1:$T$2,2,1)</f>
        <v>#N/A</v>
      </c>
      <c r="CR160" s="28" t="e">
        <f>HLOOKUP(VLOOKUP($A160,Sheet!$A$7:$DG$148,'TN01-04'!CR$11,0),$H$1:$T$2,2,1)</f>
        <v>#N/A</v>
      </c>
      <c r="CS160" s="33" t="e">
        <f>IF(VLOOKUP($A160,Sheet!$A$7:$DG$148,'TN01-04'!CS$11,0)="","",VLOOKUP($A160,Sheet!$A$7:$DG$148,'TN01-04'!CS$11,0))</f>
        <v>#N/A</v>
      </c>
      <c r="CT160" s="36" t="e">
        <f>IF(VLOOKUP($A160,Sheet!$A$7:$DG$148,'TN01-04'!CT$11,0)="","",VLOOKUP($A160,Sheet!$A$7:$DG$148,'TN01-04'!CT$11,0))</f>
        <v>#N/A</v>
      </c>
      <c r="CU160" s="38" t="e">
        <f t="shared" si="20"/>
        <v>#N/A</v>
      </c>
      <c r="CV160" s="38" t="e">
        <f t="shared" si="20"/>
        <v>#N/A</v>
      </c>
      <c r="CW160" s="38">
        <f t="shared" si="21"/>
        <v>0</v>
      </c>
      <c r="CX160" s="38" t="e">
        <f t="shared" si="22"/>
        <v>#N/A</v>
      </c>
      <c r="CY160" s="38" t="e">
        <f t="shared" si="23"/>
        <v>#N/A</v>
      </c>
      <c r="CZ160" s="38"/>
      <c r="DA160" s="28" t="e">
        <f>HLOOKUP(VLOOKUP($A160,Sheet!$A$7:$DG$148,'TN01-04'!DA$11,0),$H$1:$T$2,2,1)</f>
        <v>#N/A</v>
      </c>
      <c r="DB160" s="28" t="e">
        <f>HLOOKUP(VLOOKUP($A160,Sheet!$A$7:$DG$148,'TN01-04'!DB$11,0),$H$1:$T$2,2,1)</f>
        <v>#N/A</v>
      </c>
      <c r="DC160" s="28" t="e">
        <f>HLOOKUP(VLOOKUP($A160,Sheet!$A$7:$DG$148,'TN01-04'!DC$11,0),$H$1:$T$2,2,1)</f>
        <v>#N/A</v>
      </c>
      <c r="DD160" s="28" t="e">
        <f>HLOOKUP(VLOOKUP($A160,Sheet!$A$7:$DG$148,'TN01-04'!DD$11,0),$H$1:$T$2,2,1)</f>
        <v>#N/A</v>
      </c>
      <c r="DE160" s="38"/>
      <c r="DF160" s="38" t="e">
        <f t="shared" si="24"/>
        <v>#N/A</v>
      </c>
      <c r="DG160" s="38"/>
      <c r="DH160" s="33" t="e">
        <f>IF(VLOOKUP($A160,Sheet!$A$7:$DG$148,'TN01-04'!DH$11,0)="","",VLOOKUP($A160,Sheet!$A$7:$DG$148,'TN01-04'!DH$11,0))</f>
        <v>#N/A</v>
      </c>
      <c r="DI160" s="36" t="e">
        <f>IF(VLOOKUP($A160,Sheet!$A$7:$DG$148,'TN01-04'!DI$11,0)="","",VLOOKUP($A160,Sheet!$A$7:$DG$148,'TN01-04'!DI$11,0))</f>
        <v>#N/A</v>
      </c>
      <c r="DJ160" s="38" t="e">
        <f t="shared" si="25"/>
        <v>#N/A</v>
      </c>
      <c r="DK160" s="38" t="e">
        <f t="shared" si="26"/>
        <v>#N/A</v>
      </c>
      <c r="DL160" s="38" t="e">
        <f t="shared" si="27"/>
        <v>#N/A</v>
      </c>
      <c r="DM160" s="38"/>
      <c r="DN160" s="33" t="e">
        <f>IF(VLOOKUP($A160,Sheet!$A$7:$DG$148,'TN01-04'!DN$11,0)="","",VLOOKUP($A160,Sheet!$A$7:$DG$148,'TN01-04'!DN$11,0))</f>
        <v>#N/A</v>
      </c>
      <c r="DO160" s="36" t="e">
        <f>IF(VLOOKUP($A160,Sheet!$A$7:$DG$148,'TN01-04'!DO$11,0)="","",VLOOKUP($A160,Sheet!$A$7:$DG$148,'TN01-04'!DO$11,0))</f>
        <v>#N/A</v>
      </c>
      <c r="DP160" s="28" t="e">
        <f>IF(VLOOKUP($A160,Sheet!$A$7:$DG$148,'TN01-04'!DP$11,0)="","",VLOOKUP($A160,Sheet!$A$7:$DG$148,'TN01-04'!DP$11,0))</f>
        <v>#N/A</v>
      </c>
      <c r="DQ160" s="28" t="e">
        <f>IF(VLOOKUP($A160,Sheet!$A$7:$DG$148,'TN01-04'!DQ$11,0)="","",VLOOKUP($A160,Sheet!$A$7:$DG$148,'TN01-04'!DQ$11,0))</f>
        <v>#N/A</v>
      </c>
      <c r="DR160" s="28" t="e">
        <f>IF(VLOOKUP($A160,Sheet!$A$7:$DG$148,'TN01-04'!DR$11,0)="","",VLOOKUP($A160,Sheet!$A$7:$DG$148,'TN01-04'!DR$11,0))</f>
        <v>#N/A</v>
      </c>
      <c r="DS160" s="28" t="e">
        <f>IF(VLOOKUP($A160,Sheet!$A$7:$DG$148,'TN01-04'!DS$11,0)="","",VLOOKUP($A160,Sheet!$A$7:$DG$148,'TN01-04'!DS$11,0))</f>
        <v>#N/A</v>
      </c>
      <c r="DT160" s="28" t="e">
        <f>IF(VLOOKUP($A160,Sheet!$A$7:$DG$148,'TN01-04'!DT$11,0)="","",VLOOKUP($A160,Sheet!$A$7:$DG$148,'TN01-04'!DT$11,0))</f>
        <v>#N/A</v>
      </c>
      <c r="DU160" s="42" t="e">
        <f t="shared" si="28"/>
        <v>#N/A</v>
      </c>
    </row>
    <row r="161" spans="1:125" ht="15.95" customHeight="1" x14ac:dyDescent="0.2">
      <c r="A161" s="25">
        <v>2220717168</v>
      </c>
      <c r="B161" s="26" t="s">
        <v>6</v>
      </c>
      <c r="C161" s="26" t="s">
        <v>90</v>
      </c>
      <c r="D161" s="26" t="s">
        <v>203</v>
      </c>
      <c r="E161" s="27">
        <v>35937</v>
      </c>
      <c r="F161" s="26" t="s">
        <v>209</v>
      </c>
      <c r="G161" s="26" t="s">
        <v>212</v>
      </c>
      <c r="H161" s="28">
        <f>HLOOKUP(VLOOKUP($A161,Sheet!$A$7:$DG$148,'TN01-04'!H$11,0),$H$1:$T$2,2,1)</f>
        <v>3.65</v>
      </c>
      <c r="I161" s="28">
        <f>HLOOKUP(VLOOKUP($A161,Sheet!$A$7:$DG$148,'TN01-04'!I$11,0),$H$1:$T$2,2,1)</f>
        <v>2.65</v>
      </c>
      <c r="J161" s="28">
        <f>HLOOKUP(VLOOKUP($A161,Sheet!$A$7:$DG$148,'TN01-04'!J$11,0),$H$1:$T$2,2,1)</f>
        <v>2.33</v>
      </c>
      <c r="K161" s="28">
        <f>HLOOKUP(VLOOKUP($A161,Sheet!$A$7:$DG$148,'TN01-04'!K$11,0),$H$1:$T$2,2,1)</f>
        <v>2.33</v>
      </c>
      <c r="L161" s="28">
        <f>HLOOKUP(VLOOKUP($A161,Sheet!$A$7:$DG$148,'TN01-04'!L$11,0),$H$1:$T$2,2,1)</f>
        <v>4</v>
      </c>
      <c r="M161" s="28">
        <f>HLOOKUP(VLOOKUP($A161,Sheet!$A$7:$DG$148,'TN01-04'!M$11,0),$H$1:$T$2,2,1)</f>
        <v>2</v>
      </c>
      <c r="N161" s="28">
        <f>HLOOKUP(VLOOKUP($A161,Sheet!$A$7:$DG$148,'TN01-04'!N$11,0),$H$1:$T$2,2,1)</f>
        <v>1.65</v>
      </c>
      <c r="O161" s="28">
        <f>HLOOKUP(VLOOKUP($A161,Sheet!$A$7:$DG$148,'TN01-04'!O$11,0),$H$1:$T$2,2,1)</f>
        <v>0</v>
      </c>
      <c r="P161" s="28">
        <f>HLOOKUP(VLOOKUP($A161,Sheet!$A$7:$DG$148,'TN01-04'!P$11,0),$H$1:$T$2,2,1)</f>
        <v>1.65</v>
      </c>
      <c r="Q161" s="28">
        <f>HLOOKUP(VLOOKUP($A161,Sheet!$A$7:$DG$148,'TN01-04'!Q$11,0),$H$1:$T$2,2,1)</f>
        <v>0</v>
      </c>
      <c r="R161" s="28">
        <f>HLOOKUP(VLOOKUP($A161,Sheet!$A$7:$DG$148,'TN01-04'!R$11,0),$H$1:$T$2,2,1)</f>
        <v>0</v>
      </c>
      <c r="S161" s="28">
        <f>HLOOKUP(VLOOKUP($A161,Sheet!$A$7:$DG$148,'TN01-04'!S$11,0),$H$1:$T$2,2,1)</f>
        <v>0</v>
      </c>
      <c r="T161" s="28">
        <f>HLOOKUP(VLOOKUP($A161,Sheet!$A$7:$DG$148,'TN01-04'!T$11,0),$H$1:$T$2,2,1)</f>
        <v>3.33</v>
      </c>
      <c r="U161" s="28">
        <f>HLOOKUP(VLOOKUP($A161,Sheet!$A$7:$DG$148,'TN01-04'!U$11,0),$H$1:$T$2,2,1)</f>
        <v>4</v>
      </c>
      <c r="V161" s="28">
        <f>HLOOKUP(VLOOKUP($A161,Sheet!$A$7:$DG$148,'TN01-04'!V$11,0),$H$1:$T$2,2,1)</f>
        <v>0</v>
      </c>
      <c r="W161" s="28">
        <f>HLOOKUP(VLOOKUP($A161,Sheet!$A$7:$DG$148,'TN01-04'!W$11,0),$H$1:$T$2,2,1)</f>
        <v>3.65</v>
      </c>
      <c r="X161" s="28">
        <f>HLOOKUP(VLOOKUP($A161,Sheet!$A$7:$DG$148,'TN01-04'!X$11,0),$H$1:$T$2,2,1)</f>
        <v>3</v>
      </c>
      <c r="Y161" s="28">
        <f>HLOOKUP(VLOOKUP($A161,Sheet!$A$7:$DG$148,'TN01-04'!Y$11,0),$H$1:$T$2,2,1)</f>
        <v>2</v>
      </c>
      <c r="Z161" s="28">
        <f>HLOOKUP(VLOOKUP($A161,Sheet!$A$7:$DG$148,'TN01-04'!Z$11,0),$H$1:$T$2,2,1)</f>
        <v>2</v>
      </c>
      <c r="AA161" s="28">
        <f>HLOOKUP(VLOOKUP($A161,Sheet!$A$7:$DG$148,'TN01-04'!AA$11,0),$H$1:$T$2,2,1)</f>
        <v>1.65</v>
      </c>
      <c r="AB161" s="28">
        <f>HLOOKUP(VLOOKUP($A161,Sheet!$A$7:$DG$148,'TN01-04'!AB$11,0),$H$1:$T$2,2,1)</f>
        <v>3</v>
      </c>
      <c r="AC161" s="28">
        <f>HLOOKUP(VLOOKUP($A161,Sheet!$A$7:$DG$148,'TN01-04'!AC$11,0),$H$1:$T$2,2,1)</f>
        <v>3</v>
      </c>
      <c r="AD161" s="28">
        <f>HLOOKUP(VLOOKUP($A161,Sheet!$A$7:$DG$148,'TN01-04'!AD$11,0),$H$1:$T$2,2,1)</f>
        <v>4</v>
      </c>
      <c r="AE161" s="28">
        <f>HLOOKUP(VLOOKUP($A161,Sheet!$A$7:$DG$148,'TN01-04'!AE$11,0),$H$1:$T$2,2,1)</f>
        <v>3</v>
      </c>
      <c r="AF161" s="28">
        <f>HLOOKUP(VLOOKUP($A161,Sheet!$A$7:$DG$148,'TN01-04'!AF$11,0),$H$1:$T$2,2,1)</f>
        <v>3.65</v>
      </c>
      <c r="AG161" s="28">
        <f>HLOOKUP(VLOOKUP($A161,Sheet!$A$7:$DG$148,'TN01-04'!AG$11,0),$H$1:$T$2,2,1)</f>
        <v>2.65</v>
      </c>
      <c r="AH161" s="28">
        <f>HLOOKUP(VLOOKUP($A161,Sheet!$A$7:$DG$148,'TN01-04'!AH$11,0),$H$1:$T$2,2,1)</f>
        <v>2.65</v>
      </c>
      <c r="AI161" s="28">
        <f>HLOOKUP(VLOOKUP($A161,Sheet!$A$7:$DG$148,'TN01-04'!AI$11,0),$H$1:$T$2,2,1)</f>
        <v>3.33</v>
      </c>
      <c r="AJ161" s="28">
        <f>HLOOKUP(VLOOKUP($A161,Sheet!$A$7:$DG$148,'TN01-04'!AJ$11,0),$H$1:$T$2,2,1)</f>
        <v>2</v>
      </c>
      <c r="AK161" s="33">
        <f>IF(VLOOKUP($A161,Sheet!$A$7:$DG$148,'TN01-04'!AK$11,0)="","",VLOOKUP($A161,Sheet!$A$7:$DG$148,'TN01-04'!AK$11,0))</f>
        <v>51</v>
      </c>
      <c r="AL161" s="36">
        <f>IF(VLOOKUP($A161,Sheet!$A$7:$DG$148,'TN01-04'!AL$11,0)="","",VLOOKUP($A161,Sheet!$A$7:$DG$148,'TN01-04'!AL$11,0))</f>
        <v>0</v>
      </c>
      <c r="AM161" s="28">
        <f>HLOOKUP(VLOOKUP($A161,Sheet!$A$7:$DG$148,'TN01-04'!AM$11,0),$H$1:$T$2,2,1)</f>
        <v>2.33</v>
      </c>
      <c r="AN161" s="28">
        <f>HLOOKUP(VLOOKUP($A161,Sheet!$A$7:$DG$148,'TN01-04'!AN$11,0),$H$1:$T$2,2,1)</f>
        <v>3</v>
      </c>
      <c r="AO161" s="28">
        <f>HLOOKUP(VLOOKUP($A161,Sheet!$A$7:$DG$148,'TN01-04'!AO$11,0),$H$1:$T$2,2,1)</f>
        <v>4</v>
      </c>
      <c r="AP161" s="28">
        <f>HLOOKUP(VLOOKUP($A161,Sheet!$A$7:$DG$148,'TN01-04'!AP$11,0),$H$1:$T$2,2,1)</f>
        <v>0</v>
      </c>
      <c r="AQ161" s="28">
        <f>HLOOKUP(VLOOKUP($A161,Sheet!$A$7:$DG$148,'TN01-04'!AQ$11,0),$H$1:$T$2,2,1)</f>
        <v>0</v>
      </c>
      <c r="AR161" s="28">
        <f>HLOOKUP(VLOOKUP($A161,Sheet!$A$7:$DG$148,'TN01-04'!AR$11,0),$H$1:$T$2,2,1)</f>
        <v>0</v>
      </c>
      <c r="AS161" s="28">
        <f>HLOOKUP(VLOOKUP($A161,Sheet!$A$7:$DG$148,'TN01-04'!AS$11,0),$H$1:$T$2,2,1)</f>
        <v>0</v>
      </c>
      <c r="AT161" s="28">
        <f>HLOOKUP(VLOOKUP($A161,Sheet!$A$7:$DG$148,'TN01-04'!AT$11,0),$H$1:$T$2,2,1)</f>
        <v>0</v>
      </c>
      <c r="AU161" s="28">
        <f>HLOOKUP(VLOOKUP($A161,Sheet!$A$7:$DG$148,'TN01-04'!AU$11,0),$H$1:$T$2,2,1)</f>
        <v>3</v>
      </c>
      <c r="AV161" s="28">
        <f>HLOOKUP(VLOOKUP($A161,Sheet!$A$7:$DG$148,'TN01-04'!AV$11,0),$H$1:$T$2,2,1)</f>
        <v>0</v>
      </c>
      <c r="AW161" s="28">
        <f>HLOOKUP(VLOOKUP($A161,Sheet!$A$7:$DG$148,'TN01-04'!AW$11,0),$H$1:$T$2,2,1)</f>
        <v>0</v>
      </c>
      <c r="AX161" s="28">
        <f>HLOOKUP(VLOOKUP($A161,Sheet!$A$7:$DG$148,'TN01-04'!AX$11,0),$H$1:$T$2,2,1)</f>
        <v>0</v>
      </c>
      <c r="AY161" s="28">
        <f>HLOOKUP(VLOOKUP($A161,Sheet!$A$7:$DG$148,'TN01-04'!AY$11,0),$H$1:$T$2,2,1)</f>
        <v>0</v>
      </c>
      <c r="AZ161" s="28">
        <f>HLOOKUP(VLOOKUP($A161,Sheet!$A$7:$DG$148,'TN01-04'!AZ$11,0),$H$1:$T$2,2,1)</f>
        <v>0</v>
      </c>
      <c r="BA161" s="28">
        <f>HLOOKUP(VLOOKUP($A161,Sheet!$A$7:$DG$148,'TN01-04'!BA$11,0),$H$1:$T$2,2,1)</f>
        <v>2.65</v>
      </c>
      <c r="BB161" s="33">
        <f>IF(VLOOKUP($A161,Sheet!$A$7:$DG$148,'TN01-04'!BB$11,0)="","",VLOOKUP($A161,Sheet!$A$7:$DG$148,'TN01-04'!BB$11,0))</f>
        <v>5</v>
      </c>
      <c r="BC161" s="36">
        <f>IF(VLOOKUP($A161,Sheet!$A$7:$DG$148,'TN01-04'!BC$11,0)="","",VLOOKUP($A161,Sheet!$A$7:$DG$148,'TN01-04'!BC$11,0))</f>
        <v>0</v>
      </c>
      <c r="BD161" s="28">
        <f>HLOOKUP(VLOOKUP($A161,Sheet!$A$7:$DG$148,'TN01-04'!BD$11,0),$H$1:$T$2,2,1)</f>
        <v>2</v>
      </c>
      <c r="BE161" s="28">
        <f>HLOOKUP(VLOOKUP($A161,Sheet!$A$7:$DG$148,'TN01-04'!BE$11,0),$H$1:$T$2,2,1)</f>
        <v>2</v>
      </c>
      <c r="BF161" s="28">
        <f>HLOOKUP(VLOOKUP($A161,Sheet!$A$7:$DG$148,'TN01-04'!BF$11,0),$H$1:$T$2,2,1)</f>
        <v>1</v>
      </c>
      <c r="BG161" s="28">
        <f>HLOOKUP(VLOOKUP($A161,Sheet!$A$7:$DG$148,'TN01-04'!BG$11,0),$H$1:$T$2,2,1)</f>
        <v>3.33</v>
      </c>
      <c r="BH161" s="28">
        <f>HLOOKUP(VLOOKUP($A161,Sheet!$A$7:$DG$148,'TN01-04'!BH$11,0),$H$1:$T$2,2,1)</f>
        <v>2.65</v>
      </c>
      <c r="BI161" s="28">
        <f>HLOOKUP(VLOOKUP($A161,Sheet!$A$7:$DG$148,'TN01-04'!BI$11,0),$H$1:$T$2,2,1)</f>
        <v>1.65</v>
      </c>
      <c r="BJ161" s="28">
        <f>HLOOKUP(VLOOKUP($A161,Sheet!$A$7:$DG$148,'TN01-04'!BJ$11,0),$H$1:$T$2,2,1)</f>
        <v>3</v>
      </c>
      <c r="BK161" s="28">
        <f>HLOOKUP(VLOOKUP($A161,Sheet!$A$7:$DG$148,'TN01-04'!BK$11,0),$H$1:$T$2,2,1)</f>
        <v>2</v>
      </c>
      <c r="BL161" s="28">
        <f>HLOOKUP(VLOOKUP($A161,Sheet!$A$7:$DG$148,'TN01-04'!BL$11,0),$H$1:$T$2,2,1)</f>
        <v>2</v>
      </c>
      <c r="BM161" s="28">
        <f>HLOOKUP(VLOOKUP($A161,Sheet!$A$7:$DG$148,'TN01-04'!BM$11,0),$H$1:$T$2,2,1)</f>
        <v>2</v>
      </c>
      <c r="BN161" s="28">
        <f>HLOOKUP(VLOOKUP($A161,Sheet!$A$7:$DG$148,'TN01-04'!BN$11,0),$H$1:$T$2,2,1)</f>
        <v>2</v>
      </c>
      <c r="BO161" s="28">
        <f>HLOOKUP(VLOOKUP($A161,Sheet!$A$7:$DG$148,'TN01-04'!BO$11,0),$H$1:$T$2,2,1)</f>
        <v>2.65</v>
      </c>
      <c r="BP161" s="28">
        <f>HLOOKUP(VLOOKUP($A161,Sheet!$A$7:$DG$148,'TN01-04'!BP$11,0),$H$1:$T$2,2,1)</f>
        <v>2.33</v>
      </c>
      <c r="BQ161" s="28">
        <f>HLOOKUP(VLOOKUP($A161,Sheet!$A$7:$DG$148,'TN01-04'!BQ$11,0),$H$1:$T$2,2,1)</f>
        <v>0</v>
      </c>
      <c r="BR161" s="28">
        <f>HLOOKUP(VLOOKUP($A161,Sheet!$A$7:$DG$148,'TN01-04'!BR$11,0),$H$1:$T$2,2,1)</f>
        <v>2.33</v>
      </c>
      <c r="BS161" s="28">
        <f>HLOOKUP(VLOOKUP($A161,Sheet!$A$7:$DG$148,'TN01-04'!BS$11,0),$H$1:$T$2,2,1)</f>
        <v>2</v>
      </c>
      <c r="BT161" s="28">
        <f>HLOOKUP(VLOOKUP($A161,Sheet!$A$7:$DG$148,'TN01-04'!BT$11,0),$H$1:$T$2,2,1)</f>
        <v>2.65</v>
      </c>
      <c r="BU161" s="28">
        <f>HLOOKUP(VLOOKUP($A161,Sheet!$A$7:$DG$148,'TN01-04'!BU$11,0),$H$1:$T$2,2,1)</f>
        <v>2</v>
      </c>
      <c r="BV161" s="28">
        <f>HLOOKUP(VLOOKUP($A161,Sheet!$A$7:$DG$148,'TN01-04'!BV$11,0),$H$1:$T$2,2,1)</f>
        <v>2.65</v>
      </c>
      <c r="BW161" s="28">
        <f>HLOOKUP(VLOOKUP($A161,Sheet!$A$7:$DG$148,'TN01-04'!BW$11,0),$H$1:$T$2,2,1)</f>
        <v>3</v>
      </c>
      <c r="BX161" s="33">
        <f>IF(VLOOKUP($A161,Sheet!$A$7:$DG$148,'TN01-04'!BX$11,0)="","",VLOOKUP($A161,Sheet!$A$7:$DG$148,'TN01-04'!BX$11,0))</f>
        <v>50</v>
      </c>
      <c r="BY161" s="36">
        <f>IF(VLOOKUP($A161,Sheet!$A$7:$DG$148,'TN01-04'!BY$11,0)="","",VLOOKUP($A161,Sheet!$A$7:$DG$148,'TN01-04'!BY$11,0))</f>
        <v>0</v>
      </c>
      <c r="BZ161" s="28">
        <f>HLOOKUP(VLOOKUP($A161,Sheet!$A$7:$DG$148,'TN01-04'!BZ$11,0),$H$1:$T$2,2,1)</f>
        <v>4</v>
      </c>
      <c r="CA161" s="28">
        <f>HLOOKUP(VLOOKUP($A161,Sheet!$A$7:$DG$148,'TN01-04'!CA$11,0),$H$1:$T$2,2,1)</f>
        <v>0</v>
      </c>
      <c r="CB161" s="28">
        <f>HLOOKUP(VLOOKUP($A161,Sheet!$A$7:$DG$148,'TN01-04'!CB$11,0),$H$1:$T$2,2,1)</f>
        <v>3</v>
      </c>
      <c r="CC161" s="28">
        <f>HLOOKUP(VLOOKUP($A161,Sheet!$A$7:$DG$148,'TN01-04'!CC$11,0),$H$1:$T$2,2,1)</f>
        <v>0</v>
      </c>
      <c r="CD161" s="28">
        <f>HLOOKUP(VLOOKUP($A161,Sheet!$A$7:$DG$148,'TN01-04'!CD$11,0),$H$1:$T$2,2,1)</f>
        <v>2</v>
      </c>
      <c r="CE161" s="28">
        <f>HLOOKUP(VLOOKUP($A161,Sheet!$A$7:$DG$148,'TN01-04'!CE$11,0),$H$1:$T$2,2,1)</f>
        <v>2.33</v>
      </c>
      <c r="CF161" s="28">
        <f>HLOOKUP(VLOOKUP($A161,Sheet!$A$7:$DG$148,'TN01-04'!CF$11,0),$H$1:$T$2,2,1)</f>
        <v>2.33</v>
      </c>
      <c r="CG161" s="28">
        <f>HLOOKUP(VLOOKUP($A161,Sheet!$A$7:$DG$148,'TN01-04'!CG$11,0),$H$1:$T$2,2,1)</f>
        <v>3.33</v>
      </c>
      <c r="CH161" s="28">
        <f>HLOOKUP(VLOOKUP($A161,Sheet!$A$7:$DG$148,'TN01-04'!CH$11,0),$H$1:$T$2,2,1)</f>
        <v>0</v>
      </c>
      <c r="CI161" s="28">
        <f>HLOOKUP(VLOOKUP($A161,Sheet!$A$7:$DG$148,'TN01-04'!CI$11,0),$H$1:$T$2,2,1)</f>
        <v>2.33</v>
      </c>
      <c r="CJ161" s="28">
        <f>HLOOKUP(VLOOKUP($A161,Sheet!$A$7:$DG$148,'TN01-04'!CJ$11,0),$H$1:$T$2,2,1)</f>
        <v>0</v>
      </c>
      <c r="CK161" s="28">
        <f>HLOOKUP(VLOOKUP($A161,Sheet!$A$7:$DG$148,'TN01-04'!CK$11,0),$H$1:$T$2,2,1)</f>
        <v>0</v>
      </c>
      <c r="CL161" s="28">
        <f>HLOOKUP(VLOOKUP($A161,Sheet!$A$7:$DG$148,'TN01-04'!CL$11,0),$H$1:$T$2,2,1)</f>
        <v>0</v>
      </c>
      <c r="CM161" s="28">
        <f>HLOOKUP(VLOOKUP($A161,Sheet!$A$7:$DG$148,'TN01-04'!CM$11,0),$H$1:$T$2,2,1)</f>
        <v>0</v>
      </c>
      <c r="CN161" s="28">
        <f>HLOOKUP(VLOOKUP($A161,Sheet!$A$7:$DG$148,'TN01-04'!CN$11,0),$H$1:$T$2,2,1)</f>
        <v>2</v>
      </c>
      <c r="CO161" s="28">
        <f>HLOOKUP(VLOOKUP($A161,Sheet!$A$7:$DG$148,'TN01-04'!CO$11,0),$H$1:$T$2,2,1)</f>
        <v>1.65</v>
      </c>
      <c r="CP161" s="28">
        <f>HLOOKUP(VLOOKUP($A161,Sheet!$A$7:$DG$148,'TN01-04'!CP$11,0),$H$1:$T$2,2,1)</f>
        <v>2.33</v>
      </c>
      <c r="CQ161" s="28">
        <f>HLOOKUP(VLOOKUP($A161,Sheet!$A$7:$DG$148,'TN01-04'!CQ$11,0),$H$1:$T$2,2,1)</f>
        <v>3.65</v>
      </c>
      <c r="CR161" s="28">
        <f>HLOOKUP(VLOOKUP($A161,Sheet!$A$7:$DG$148,'TN01-04'!CR$11,0),$H$1:$T$2,2,1)</f>
        <v>3</v>
      </c>
      <c r="CS161" s="33">
        <f>IF(VLOOKUP($A161,Sheet!$A$7:$DG$148,'TN01-04'!CS$11,0)="","",VLOOKUP($A161,Sheet!$A$7:$DG$148,'TN01-04'!CS$11,0))</f>
        <v>27</v>
      </c>
      <c r="CT161" s="36">
        <f>IF(VLOOKUP($A161,Sheet!$A$7:$DG$148,'TN01-04'!CT$11,0)="","",VLOOKUP($A161,Sheet!$A$7:$DG$148,'TN01-04'!CT$11,0))</f>
        <v>0</v>
      </c>
      <c r="CU161" s="38">
        <f t="shared" si="20"/>
        <v>128</v>
      </c>
      <c r="CV161" s="38">
        <f t="shared" si="20"/>
        <v>0</v>
      </c>
      <c r="CW161" s="38">
        <f t="shared" si="21"/>
        <v>0</v>
      </c>
      <c r="CX161" s="38">
        <f t="shared" si="22"/>
        <v>128</v>
      </c>
      <c r="CY161" s="38">
        <f t="shared" si="23"/>
        <v>2.5099999999999998</v>
      </c>
      <c r="CZ161" s="38"/>
      <c r="DA161" s="28">
        <f>HLOOKUP(VLOOKUP($A161,Sheet!$A$7:$DG$148,'TN01-04'!DA$11,0),$H$1:$T$2,2,1)</f>
        <v>0</v>
      </c>
      <c r="DB161" s="28">
        <f>HLOOKUP(VLOOKUP($A161,Sheet!$A$7:$DG$148,'TN01-04'!DB$11,0),$H$1:$T$2,2,1)</f>
        <v>0</v>
      </c>
      <c r="DC161" s="28">
        <f>HLOOKUP(VLOOKUP($A161,Sheet!$A$7:$DG$148,'TN01-04'!DC$11,0),$H$1:$T$2,2,1)</f>
        <v>3.65</v>
      </c>
      <c r="DD161" s="28">
        <f>HLOOKUP(VLOOKUP($A161,Sheet!$A$7:$DG$148,'TN01-04'!DD$11,0),$H$1:$T$2,2,1)</f>
        <v>0</v>
      </c>
      <c r="DE161" s="38"/>
      <c r="DF161" s="38">
        <f t="shared" si="24"/>
        <v>3.65</v>
      </c>
      <c r="DG161" s="38"/>
      <c r="DH161" s="33">
        <f>IF(VLOOKUP($A161,Sheet!$A$7:$DG$148,'TN01-04'!DH$11,0)="","",VLOOKUP($A161,Sheet!$A$7:$DG$148,'TN01-04'!DH$11,0))</f>
        <v>5</v>
      </c>
      <c r="DI161" s="36">
        <f>IF(VLOOKUP($A161,Sheet!$A$7:$DG$148,'TN01-04'!DI$11,0)="","",VLOOKUP($A161,Sheet!$A$7:$DG$148,'TN01-04'!DI$11,0))</f>
        <v>0</v>
      </c>
      <c r="DJ161" s="38">
        <f t="shared" si="25"/>
        <v>133</v>
      </c>
      <c r="DK161" s="38">
        <f t="shared" si="26"/>
        <v>0</v>
      </c>
      <c r="DL161" s="38">
        <f t="shared" si="27"/>
        <v>2.5499999999999998</v>
      </c>
      <c r="DM161" s="38"/>
      <c r="DN161" s="33">
        <f>IF(VLOOKUP($A161,Sheet!$A$7:$DG$148,'TN01-04'!DN$11,0)="","",VLOOKUP($A161,Sheet!$A$7:$DG$148,'TN01-04'!DN$11,0))</f>
        <v>138</v>
      </c>
      <c r="DO161" s="36">
        <f>IF(VLOOKUP($A161,Sheet!$A$7:$DG$148,'TN01-04'!DO$11,0)="","",VLOOKUP($A161,Sheet!$A$7:$DG$148,'TN01-04'!DO$11,0))</f>
        <v>0</v>
      </c>
      <c r="DP161" s="28">
        <f>IF(VLOOKUP($A161,Sheet!$A$7:$DG$148,'TN01-04'!DP$11,0)="","",VLOOKUP($A161,Sheet!$A$7:$DG$148,'TN01-04'!DP$11,0))</f>
        <v>137</v>
      </c>
      <c r="DQ161" s="28">
        <f>IF(VLOOKUP($A161,Sheet!$A$7:$DG$148,'TN01-04'!DQ$11,0)="","",VLOOKUP($A161,Sheet!$A$7:$DG$148,'TN01-04'!DQ$11,0))</f>
        <v>138</v>
      </c>
      <c r="DR161" s="28">
        <f>IF(VLOOKUP($A161,Sheet!$A$7:$DG$148,'TN01-04'!DR$11,0)="","",VLOOKUP($A161,Sheet!$A$7:$DG$148,'TN01-04'!DR$11,0))</f>
        <v>6.48</v>
      </c>
      <c r="DS161" s="28">
        <f>IF(VLOOKUP($A161,Sheet!$A$7:$DG$148,'TN01-04'!DS$11,0)="","",VLOOKUP($A161,Sheet!$A$7:$DG$148,'TN01-04'!DS$11,0))</f>
        <v>2.5499999999999998</v>
      </c>
      <c r="DT161" s="28" t="str">
        <f>IF(VLOOKUP($A161,Sheet!$A$7:$DG$148,'TN01-04'!DT$11,0)="","",VLOOKUP($A161,Sheet!$A$7:$DG$148,'TN01-04'!DT$11,0))</f>
        <v/>
      </c>
      <c r="DU161" s="42">
        <f t="shared" si="28"/>
        <v>0</v>
      </c>
    </row>
    <row r="162" spans="1:125" ht="15.95" customHeight="1" x14ac:dyDescent="0.2">
      <c r="A162" s="25">
        <v>2220717174</v>
      </c>
      <c r="B162" s="26" t="s">
        <v>18</v>
      </c>
      <c r="C162" s="26" t="s">
        <v>121</v>
      </c>
      <c r="D162" s="26" t="s">
        <v>203</v>
      </c>
      <c r="E162" s="27">
        <v>36138</v>
      </c>
      <c r="F162" s="26" t="s">
        <v>209</v>
      </c>
      <c r="G162" s="26" t="s">
        <v>212</v>
      </c>
      <c r="H162" s="28" t="e">
        <f>HLOOKUP(VLOOKUP($A162,Sheet!$A$7:$DG$148,'TN01-04'!H$11,0),$H$1:$T$2,2,1)</f>
        <v>#N/A</v>
      </c>
      <c r="I162" s="28" t="e">
        <f>HLOOKUP(VLOOKUP($A162,Sheet!$A$7:$DG$148,'TN01-04'!I$11,0),$H$1:$T$2,2,1)</f>
        <v>#N/A</v>
      </c>
      <c r="J162" s="28" t="e">
        <f>HLOOKUP(VLOOKUP($A162,Sheet!$A$7:$DG$148,'TN01-04'!J$11,0),$H$1:$T$2,2,1)</f>
        <v>#N/A</v>
      </c>
      <c r="K162" s="28" t="e">
        <f>HLOOKUP(VLOOKUP($A162,Sheet!$A$7:$DG$148,'TN01-04'!K$11,0),$H$1:$T$2,2,1)</f>
        <v>#N/A</v>
      </c>
      <c r="L162" s="28" t="e">
        <f>HLOOKUP(VLOOKUP($A162,Sheet!$A$7:$DG$148,'TN01-04'!L$11,0),$H$1:$T$2,2,1)</f>
        <v>#N/A</v>
      </c>
      <c r="M162" s="28" t="e">
        <f>HLOOKUP(VLOOKUP($A162,Sheet!$A$7:$DG$148,'TN01-04'!M$11,0),$H$1:$T$2,2,1)</f>
        <v>#N/A</v>
      </c>
      <c r="N162" s="28" t="e">
        <f>HLOOKUP(VLOOKUP($A162,Sheet!$A$7:$DG$148,'TN01-04'!N$11,0),$H$1:$T$2,2,1)</f>
        <v>#N/A</v>
      </c>
      <c r="O162" s="28" t="e">
        <f>HLOOKUP(VLOOKUP($A162,Sheet!$A$7:$DG$148,'TN01-04'!O$11,0),$H$1:$T$2,2,1)</f>
        <v>#N/A</v>
      </c>
      <c r="P162" s="28" t="e">
        <f>HLOOKUP(VLOOKUP($A162,Sheet!$A$7:$DG$148,'TN01-04'!P$11,0),$H$1:$T$2,2,1)</f>
        <v>#N/A</v>
      </c>
      <c r="Q162" s="28" t="e">
        <f>HLOOKUP(VLOOKUP($A162,Sheet!$A$7:$DG$148,'TN01-04'!Q$11,0),$H$1:$T$2,2,1)</f>
        <v>#N/A</v>
      </c>
      <c r="R162" s="28" t="e">
        <f>HLOOKUP(VLOOKUP($A162,Sheet!$A$7:$DG$148,'TN01-04'!R$11,0),$H$1:$T$2,2,1)</f>
        <v>#N/A</v>
      </c>
      <c r="S162" s="28" t="e">
        <f>HLOOKUP(VLOOKUP($A162,Sheet!$A$7:$DG$148,'TN01-04'!S$11,0),$H$1:$T$2,2,1)</f>
        <v>#N/A</v>
      </c>
      <c r="T162" s="28" t="e">
        <f>HLOOKUP(VLOOKUP($A162,Sheet!$A$7:$DG$148,'TN01-04'!T$11,0),$H$1:$T$2,2,1)</f>
        <v>#N/A</v>
      </c>
      <c r="U162" s="28" t="e">
        <f>HLOOKUP(VLOOKUP($A162,Sheet!$A$7:$DG$148,'TN01-04'!U$11,0),$H$1:$T$2,2,1)</f>
        <v>#N/A</v>
      </c>
      <c r="V162" s="28" t="e">
        <f>HLOOKUP(VLOOKUP($A162,Sheet!$A$7:$DG$148,'TN01-04'!V$11,0),$H$1:$T$2,2,1)</f>
        <v>#N/A</v>
      </c>
      <c r="W162" s="28" t="e">
        <f>HLOOKUP(VLOOKUP($A162,Sheet!$A$7:$DG$148,'TN01-04'!W$11,0),$H$1:$T$2,2,1)</f>
        <v>#N/A</v>
      </c>
      <c r="X162" s="28" t="e">
        <f>HLOOKUP(VLOOKUP($A162,Sheet!$A$7:$DG$148,'TN01-04'!X$11,0),$H$1:$T$2,2,1)</f>
        <v>#N/A</v>
      </c>
      <c r="Y162" s="28" t="e">
        <f>HLOOKUP(VLOOKUP($A162,Sheet!$A$7:$DG$148,'TN01-04'!Y$11,0),$H$1:$T$2,2,1)</f>
        <v>#N/A</v>
      </c>
      <c r="Z162" s="28" t="e">
        <f>HLOOKUP(VLOOKUP($A162,Sheet!$A$7:$DG$148,'TN01-04'!Z$11,0),$H$1:$T$2,2,1)</f>
        <v>#N/A</v>
      </c>
      <c r="AA162" s="28" t="e">
        <f>HLOOKUP(VLOOKUP($A162,Sheet!$A$7:$DG$148,'TN01-04'!AA$11,0),$H$1:$T$2,2,1)</f>
        <v>#N/A</v>
      </c>
      <c r="AB162" s="28" t="e">
        <f>HLOOKUP(VLOOKUP($A162,Sheet!$A$7:$DG$148,'TN01-04'!AB$11,0),$H$1:$T$2,2,1)</f>
        <v>#N/A</v>
      </c>
      <c r="AC162" s="28" t="e">
        <f>HLOOKUP(VLOOKUP($A162,Sheet!$A$7:$DG$148,'TN01-04'!AC$11,0),$H$1:$T$2,2,1)</f>
        <v>#N/A</v>
      </c>
      <c r="AD162" s="28" t="e">
        <f>HLOOKUP(VLOOKUP($A162,Sheet!$A$7:$DG$148,'TN01-04'!AD$11,0),$H$1:$T$2,2,1)</f>
        <v>#N/A</v>
      </c>
      <c r="AE162" s="28" t="e">
        <f>HLOOKUP(VLOOKUP($A162,Sheet!$A$7:$DG$148,'TN01-04'!AE$11,0),$H$1:$T$2,2,1)</f>
        <v>#N/A</v>
      </c>
      <c r="AF162" s="28" t="e">
        <f>HLOOKUP(VLOOKUP($A162,Sheet!$A$7:$DG$148,'TN01-04'!AF$11,0),$H$1:$T$2,2,1)</f>
        <v>#N/A</v>
      </c>
      <c r="AG162" s="28" t="e">
        <f>HLOOKUP(VLOOKUP($A162,Sheet!$A$7:$DG$148,'TN01-04'!AG$11,0),$H$1:$T$2,2,1)</f>
        <v>#N/A</v>
      </c>
      <c r="AH162" s="28" t="e">
        <f>HLOOKUP(VLOOKUP($A162,Sheet!$A$7:$DG$148,'TN01-04'!AH$11,0),$H$1:$T$2,2,1)</f>
        <v>#N/A</v>
      </c>
      <c r="AI162" s="28" t="e">
        <f>HLOOKUP(VLOOKUP($A162,Sheet!$A$7:$DG$148,'TN01-04'!AI$11,0),$H$1:$T$2,2,1)</f>
        <v>#N/A</v>
      </c>
      <c r="AJ162" s="28" t="e">
        <f>HLOOKUP(VLOOKUP($A162,Sheet!$A$7:$DG$148,'TN01-04'!AJ$11,0),$H$1:$T$2,2,1)</f>
        <v>#N/A</v>
      </c>
      <c r="AK162" s="33" t="e">
        <f>IF(VLOOKUP($A162,Sheet!$A$7:$DG$148,'TN01-04'!AK$11,0)="","",VLOOKUP($A162,Sheet!$A$7:$DG$148,'TN01-04'!AK$11,0))</f>
        <v>#N/A</v>
      </c>
      <c r="AL162" s="36" t="e">
        <f>IF(VLOOKUP($A162,Sheet!$A$7:$DG$148,'TN01-04'!AL$11,0)="","",VLOOKUP($A162,Sheet!$A$7:$DG$148,'TN01-04'!AL$11,0))</f>
        <v>#N/A</v>
      </c>
      <c r="AM162" s="28" t="e">
        <f>HLOOKUP(VLOOKUP($A162,Sheet!$A$7:$DG$148,'TN01-04'!AM$11,0),$H$1:$T$2,2,1)</f>
        <v>#N/A</v>
      </c>
      <c r="AN162" s="28" t="e">
        <f>HLOOKUP(VLOOKUP($A162,Sheet!$A$7:$DG$148,'TN01-04'!AN$11,0),$H$1:$T$2,2,1)</f>
        <v>#N/A</v>
      </c>
      <c r="AO162" s="28" t="e">
        <f>HLOOKUP(VLOOKUP($A162,Sheet!$A$7:$DG$148,'TN01-04'!AO$11,0),$H$1:$T$2,2,1)</f>
        <v>#N/A</v>
      </c>
      <c r="AP162" s="28" t="e">
        <f>HLOOKUP(VLOOKUP($A162,Sheet!$A$7:$DG$148,'TN01-04'!AP$11,0),$H$1:$T$2,2,1)</f>
        <v>#N/A</v>
      </c>
      <c r="AQ162" s="28" t="e">
        <f>HLOOKUP(VLOOKUP($A162,Sheet!$A$7:$DG$148,'TN01-04'!AQ$11,0),$H$1:$T$2,2,1)</f>
        <v>#N/A</v>
      </c>
      <c r="AR162" s="28" t="e">
        <f>HLOOKUP(VLOOKUP($A162,Sheet!$A$7:$DG$148,'TN01-04'!AR$11,0),$H$1:$T$2,2,1)</f>
        <v>#N/A</v>
      </c>
      <c r="AS162" s="28" t="e">
        <f>HLOOKUP(VLOOKUP($A162,Sheet!$A$7:$DG$148,'TN01-04'!AS$11,0),$H$1:$T$2,2,1)</f>
        <v>#N/A</v>
      </c>
      <c r="AT162" s="28" t="e">
        <f>HLOOKUP(VLOOKUP($A162,Sheet!$A$7:$DG$148,'TN01-04'!AT$11,0),$H$1:$T$2,2,1)</f>
        <v>#N/A</v>
      </c>
      <c r="AU162" s="28" t="e">
        <f>HLOOKUP(VLOOKUP($A162,Sheet!$A$7:$DG$148,'TN01-04'!AU$11,0),$H$1:$T$2,2,1)</f>
        <v>#N/A</v>
      </c>
      <c r="AV162" s="28" t="e">
        <f>HLOOKUP(VLOOKUP($A162,Sheet!$A$7:$DG$148,'TN01-04'!AV$11,0),$H$1:$T$2,2,1)</f>
        <v>#N/A</v>
      </c>
      <c r="AW162" s="28" t="e">
        <f>HLOOKUP(VLOOKUP($A162,Sheet!$A$7:$DG$148,'TN01-04'!AW$11,0),$H$1:$T$2,2,1)</f>
        <v>#N/A</v>
      </c>
      <c r="AX162" s="28" t="e">
        <f>HLOOKUP(VLOOKUP($A162,Sheet!$A$7:$DG$148,'TN01-04'!AX$11,0),$H$1:$T$2,2,1)</f>
        <v>#N/A</v>
      </c>
      <c r="AY162" s="28" t="e">
        <f>HLOOKUP(VLOOKUP($A162,Sheet!$A$7:$DG$148,'TN01-04'!AY$11,0),$H$1:$T$2,2,1)</f>
        <v>#N/A</v>
      </c>
      <c r="AZ162" s="28" t="e">
        <f>HLOOKUP(VLOOKUP($A162,Sheet!$A$7:$DG$148,'TN01-04'!AZ$11,0),$H$1:$T$2,2,1)</f>
        <v>#N/A</v>
      </c>
      <c r="BA162" s="28" t="e">
        <f>HLOOKUP(VLOOKUP($A162,Sheet!$A$7:$DG$148,'TN01-04'!BA$11,0),$H$1:$T$2,2,1)</f>
        <v>#N/A</v>
      </c>
      <c r="BB162" s="33" t="e">
        <f>IF(VLOOKUP($A162,Sheet!$A$7:$DG$148,'TN01-04'!BB$11,0)="","",VLOOKUP($A162,Sheet!$A$7:$DG$148,'TN01-04'!BB$11,0))</f>
        <v>#N/A</v>
      </c>
      <c r="BC162" s="36" t="e">
        <f>IF(VLOOKUP($A162,Sheet!$A$7:$DG$148,'TN01-04'!BC$11,0)="","",VLOOKUP($A162,Sheet!$A$7:$DG$148,'TN01-04'!BC$11,0))</f>
        <v>#N/A</v>
      </c>
      <c r="BD162" s="28" t="e">
        <f>HLOOKUP(VLOOKUP($A162,Sheet!$A$7:$DG$148,'TN01-04'!BD$11,0),$H$1:$T$2,2,1)</f>
        <v>#N/A</v>
      </c>
      <c r="BE162" s="28" t="e">
        <f>HLOOKUP(VLOOKUP($A162,Sheet!$A$7:$DG$148,'TN01-04'!BE$11,0),$H$1:$T$2,2,1)</f>
        <v>#N/A</v>
      </c>
      <c r="BF162" s="28" t="e">
        <f>HLOOKUP(VLOOKUP($A162,Sheet!$A$7:$DG$148,'TN01-04'!BF$11,0),$H$1:$T$2,2,1)</f>
        <v>#N/A</v>
      </c>
      <c r="BG162" s="28" t="e">
        <f>HLOOKUP(VLOOKUP($A162,Sheet!$A$7:$DG$148,'TN01-04'!BG$11,0),$H$1:$T$2,2,1)</f>
        <v>#N/A</v>
      </c>
      <c r="BH162" s="28" t="e">
        <f>HLOOKUP(VLOOKUP($A162,Sheet!$A$7:$DG$148,'TN01-04'!BH$11,0),$H$1:$T$2,2,1)</f>
        <v>#N/A</v>
      </c>
      <c r="BI162" s="28" t="e">
        <f>HLOOKUP(VLOOKUP($A162,Sheet!$A$7:$DG$148,'TN01-04'!BI$11,0),$H$1:$T$2,2,1)</f>
        <v>#N/A</v>
      </c>
      <c r="BJ162" s="28" t="e">
        <f>HLOOKUP(VLOOKUP($A162,Sheet!$A$7:$DG$148,'TN01-04'!BJ$11,0),$H$1:$T$2,2,1)</f>
        <v>#N/A</v>
      </c>
      <c r="BK162" s="28" t="e">
        <f>HLOOKUP(VLOOKUP($A162,Sheet!$A$7:$DG$148,'TN01-04'!BK$11,0),$H$1:$T$2,2,1)</f>
        <v>#N/A</v>
      </c>
      <c r="BL162" s="28" t="e">
        <f>HLOOKUP(VLOOKUP($A162,Sheet!$A$7:$DG$148,'TN01-04'!BL$11,0),$H$1:$T$2,2,1)</f>
        <v>#N/A</v>
      </c>
      <c r="BM162" s="28" t="e">
        <f>HLOOKUP(VLOOKUP($A162,Sheet!$A$7:$DG$148,'TN01-04'!BM$11,0),$H$1:$T$2,2,1)</f>
        <v>#N/A</v>
      </c>
      <c r="BN162" s="28" t="e">
        <f>HLOOKUP(VLOOKUP($A162,Sheet!$A$7:$DG$148,'TN01-04'!BN$11,0),$H$1:$T$2,2,1)</f>
        <v>#N/A</v>
      </c>
      <c r="BO162" s="28" t="e">
        <f>HLOOKUP(VLOOKUP($A162,Sheet!$A$7:$DG$148,'TN01-04'!BO$11,0),$H$1:$T$2,2,1)</f>
        <v>#N/A</v>
      </c>
      <c r="BP162" s="28" t="e">
        <f>HLOOKUP(VLOOKUP($A162,Sheet!$A$7:$DG$148,'TN01-04'!BP$11,0),$H$1:$T$2,2,1)</f>
        <v>#N/A</v>
      </c>
      <c r="BQ162" s="28" t="e">
        <f>HLOOKUP(VLOOKUP($A162,Sheet!$A$7:$DG$148,'TN01-04'!BQ$11,0),$H$1:$T$2,2,1)</f>
        <v>#N/A</v>
      </c>
      <c r="BR162" s="28" t="e">
        <f>HLOOKUP(VLOOKUP($A162,Sheet!$A$7:$DG$148,'TN01-04'!BR$11,0),$H$1:$T$2,2,1)</f>
        <v>#N/A</v>
      </c>
      <c r="BS162" s="28" t="e">
        <f>HLOOKUP(VLOOKUP($A162,Sheet!$A$7:$DG$148,'TN01-04'!BS$11,0),$H$1:$T$2,2,1)</f>
        <v>#N/A</v>
      </c>
      <c r="BT162" s="28" t="e">
        <f>HLOOKUP(VLOOKUP($A162,Sheet!$A$7:$DG$148,'TN01-04'!BT$11,0),$H$1:$T$2,2,1)</f>
        <v>#N/A</v>
      </c>
      <c r="BU162" s="28" t="e">
        <f>HLOOKUP(VLOOKUP($A162,Sheet!$A$7:$DG$148,'TN01-04'!BU$11,0),$H$1:$T$2,2,1)</f>
        <v>#N/A</v>
      </c>
      <c r="BV162" s="28" t="e">
        <f>HLOOKUP(VLOOKUP($A162,Sheet!$A$7:$DG$148,'TN01-04'!BV$11,0),$H$1:$T$2,2,1)</f>
        <v>#N/A</v>
      </c>
      <c r="BW162" s="28" t="e">
        <f>HLOOKUP(VLOOKUP($A162,Sheet!$A$7:$DG$148,'TN01-04'!BW$11,0),$H$1:$T$2,2,1)</f>
        <v>#N/A</v>
      </c>
      <c r="BX162" s="33" t="e">
        <f>IF(VLOOKUP($A162,Sheet!$A$7:$DG$148,'TN01-04'!BX$11,0)="","",VLOOKUP($A162,Sheet!$A$7:$DG$148,'TN01-04'!BX$11,0))</f>
        <v>#N/A</v>
      </c>
      <c r="BY162" s="36" t="e">
        <f>IF(VLOOKUP($A162,Sheet!$A$7:$DG$148,'TN01-04'!BY$11,0)="","",VLOOKUP($A162,Sheet!$A$7:$DG$148,'TN01-04'!BY$11,0))</f>
        <v>#N/A</v>
      </c>
      <c r="BZ162" s="28" t="e">
        <f>HLOOKUP(VLOOKUP($A162,Sheet!$A$7:$DG$148,'TN01-04'!BZ$11,0),$H$1:$T$2,2,1)</f>
        <v>#N/A</v>
      </c>
      <c r="CA162" s="28" t="e">
        <f>HLOOKUP(VLOOKUP($A162,Sheet!$A$7:$DG$148,'TN01-04'!CA$11,0),$H$1:$T$2,2,1)</f>
        <v>#N/A</v>
      </c>
      <c r="CB162" s="28" t="e">
        <f>HLOOKUP(VLOOKUP($A162,Sheet!$A$7:$DG$148,'TN01-04'!CB$11,0),$H$1:$T$2,2,1)</f>
        <v>#N/A</v>
      </c>
      <c r="CC162" s="28" t="e">
        <f>HLOOKUP(VLOOKUP($A162,Sheet!$A$7:$DG$148,'TN01-04'!CC$11,0),$H$1:$T$2,2,1)</f>
        <v>#N/A</v>
      </c>
      <c r="CD162" s="28" t="e">
        <f>HLOOKUP(VLOOKUP($A162,Sheet!$A$7:$DG$148,'TN01-04'!CD$11,0),$H$1:$T$2,2,1)</f>
        <v>#N/A</v>
      </c>
      <c r="CE162" s="28" t="e">
        <f>HLOOKUP(VLOOKUP($A162,Sheet!$A$7:$DG$148,'TN01-04'!CE$11,0),$H$1:$T$2,2,1)</f>
        <v>#N/A</v>
      </c>
      <c r="CF162" s="28" t="e">
        <f>HLOOKUP(VLOOKUP($A162,Sheet!$A$7:$DG$148,'TN01-04'!CF$11,0),$H$1:$T$2,2,1)</f>
        <v>#N/A</v>
      </c>
      <c r="CG162" s="28" t="e">
        <f>HLOOKUP(VLOOKUP($A162,Sheet!$A$7:$DG$148,'TN01-04'!CG$11,0),$H$1:$T$2,2,1)</f>
        <v>#N/A</v>
      </c>
      <c r="CH162" s="28" t="e">
        <f>HLOOKUP(VLOOKUP($A162,Sheet!$A$7:$DG$148,'TN01-04'!CH$11,0),$H$1:$T$2,2,1)</f>
        <v>#N/A</v>
      </c>
      <c r="CI162" s="28" t="e">
        <f>HLOOKUP(VLOOKUP($A162,Sheet!$A$7:$DG$148,'TN01-04'!CI$11,0),$H$1:$T$2,2,1)</f>
        <v>#N/A</v>
      </c>
      <c r="CJ162" s="28" t="e">
        <f>HLOOKUP(VLOOKUP($A162,Sheet!$A$7:$DG$148,'TN01-04'!CJ$11,0),$H$1:$T$2,2,1)</f>
        <v>#N/A</v>
      </c>
      <c r="CK162" s="28" t="e">
        <f>HLOOKUP(VLOOKUP($A162,Sheet!$A$7:$DG$148,'TN01-04'!CK$11,0),$H$1:$T$2,2,1)</f>
        <v>#N/A</v>
      </c>
      <c r="CL162" s="28" t="e">
        <f>HLOOKUP(VLOOKUP($A162,Sheet!$A$7:$DG$148,'TN01-04'!CL$11,0),$H$1:$T$2,2,1)</f>
        <v>#N/A</v>
      </c>
      <c r="CM162" s="28" t="e">
        <f>HLOOKUP(VLOOKUP($A162,Sheet!$A$7:$DG$148,'TN01-04'!CM$11,0),$H$1:$T$2,2,1)</f>
        <v>#N/A</v>
      </c>
      <c r="CN162" s="28" t="e">
        <f>HLOOKUP(VLOOKUP($A162,Sheet!$A$7:$DG$148,'TN01-04'!CN$11,0),$H$1:$T$2,2,1)</f>
        <v>#N/A</v>
      </c>
      <c r="CO162" s="28" t="e">
        <f>HLOOKUP(VLOOKUP($A162,Sheet!$A$7:$DG$148,'TN01-04'!CO$11,0),$H$1:$T$2,2,1)</f>
        <v>#N/A</v>
      </c>
      <c r="CP162" s="28" t="e">
        <f>HLOOKUP(VLOOKUP($A162,Sheet!$A$7:$DG$148,'TN01-04'!CP$11,0),$H$1:$T$2,2,1)</f>
        <v>#N/A</v>
      </c>
      <c r="CQ162" s="28" t="e">
        <f>HLOOKUP(VLOOKUP($A162,Sheet!$A$7:$DG$148,'TN01-04'!CQ$11,0),$H$1:$T$2,2,1)</f>
        <v>#N/A</v>
      </c>
      <c r="CR162" s="28" t="e">
        <f>HLOOKUP(VLOOKUP($A162,Sheet!$A$7:$DG$148,'TN01-04'!CR$11,0),$H$1:$T$2,2,1)</f>
        <v>#N/A</v>
      </c>
      <c r="CS162" s="33" t="e">
        <f>IF(VLOOKUP($A162,Sheet!$A$7:$DG$148,'TN01-04'!CS$11,0)="","",VLOOKUP($A162,Sheet!$A$7:$DG$148,'TN01-04'!CS$11,0))</f>
        <v>#N/A</v>
      </c>
      <c r="CT162" s="36" t="e">
        <f>IF(VLOOKUP($A162,Sheet!$A$7:$DG$148,'TN01-04'!CT$11,0)="","",VLOOKUP($A162,Sheet!$A$7:$DG$148,'TN01-04'!CT$11,0))</f>
        <v>#N/A</v>
      </c>
      <c r="CU162" s="38" t="e">
        <f t="shared" si="20"/>
        <v>#N/A</v>
      </c>
      <c r="CV162" s="38" t="e">
        <f t="shared" si="20"/>
        <v>#N/A</v>
      </c>
      <c r="CW162" s="38">
        <f t="shared" si="21"/>
        <v>0</v>
      </c>
      <c r="CX162" s="38" t="e">
        <f t="shared" si="22"/>
        <v>#N/A</v>
      </c>
      <c r="CY162" s="38" t="e">
        <f t="shared" si="23"/>
        <v>#N/A</v>
      </c>
      <c r="CZ162" s="38"/>
      <c r="DA162" s="28" t="e">
        <f>HLOOKUP(VLOOKUP($A162,Sheet!$A$7:$DG$148,'TN01-04'!DA$11,0),$H$1:$T$2,2,1)</f>
        <v>#N/A</v>
      </c>
      <c r="DB162" s="28" t="e">
        <f>HLOOKUP(VLOOKUP($A162,Sheet!$A$7:$DG$148,'TN01-04'!DB$11,0),$H$1:$T$2,2,1)</f>
        <v>#N/A</v>
      </c>
      <c r="DC162" s="28" t="e">
        <f>HLOOKUP(VLOOKUP($A162,Sheet!$A$7:$DG$148,'TN01-04'!DC$11,0),$H$1:$T$2,2,1)</f>
        <v>#N/A</v>
      </c>
      <c r="DD162" s="28" t="e">
        <f>HLOOKUP(VLOOKUP($A162,Sheet!$A$7:$DG$148,'TN01-04'!DD$11,0),$H$1:$T$2,2,1)</f>
        <v>#N/A</v>
      </c>
      <c r="DE162" s="38"/>
      <c r="DF162" s="38" t="e">
        <f t="shared" si="24"/>
        <v>#N/A</v>
      </c>
      <c r="DG162" s="38"/>
      <c r="DH162" s="33" t="e">
        <f>IF(VLOOKUP($A162,Sheet!$A$7:$DG$148,'TN01-04'!DH$11,0)="","",VLOOKUP($A162,Sheet!$A$7:$DG$148,'TN01-04'!DH$11,0))</f>
        <v>#N/A</v>
      </c>
      <c r="DI162" s="36" t="e">
        <f>IF(VLOOKUP($A162,Sheet!$A$7:$DG$148,'TN01-04'!DI$11,0)="","",VLOOKUP($A162,Sheet!$A$7:$DG$148,'TN01-04'!DI$11,0))</f>
        <v>#N/A</v>
      </c>
      <c r="DJ162" s="38" t="e">
        <f t="shared" si="25"/>
        <v>#N/A</v>
      </c>
      <c r="DK162" s="38" t="e">
        <f t="shared" si="26"/>
        <v>#N/A</v>
      </c>
      <c r="DL162" s="38" t="e">
        <f t="shared" si="27"/>
        <v>#N/A</v>
      </c>
      <c r="DM162" s="38"/>
      <c r="DN162" s="33" t="e">
        <f>IF(VLOOKUP($A162,Sheet!$A$7:$DG$148,'TN01-04'!DN$11,0)="","",VLOOKUP($A162,Sheet!$A$7:$DG$148,'TN01-04'!DN$11,0))</f>
        <v>#N/A</v>
      </c>
      <c r="DO162" s="36" t="e">
        <f>IF(VLOOKUP($A162,Sheet!$A$7:$DG$148,'TN01-04'!DO$11,0)="","",VLOOKUP($A162,Sheet!$A$7:$DG$148,'TN01-04'!DO$11,0))</f>
        <v>#N/A</v>
      </c>
      <c r="DP162" s="28" t="e">
        <f>IF(VLOOKUP($A162,Sheet!$A$7:$DG$148,'TN01-04'!DP$11,0)="","",VLOOKUP($A162,Sheet!$A$7:$DG$148,'TN01-04'!DP$11,0))</f>
        <v>#N/A</v>
      </c>
      <c r="DQ162" s="28" t="e">
        <f>IF(VLOOKUP($A162,Sheet!$A$7:$DG$148,'TN01-04'!DQ$11,0)="","",VLOOKUP($A162,Sheet!$A$7:$DG$148,'TN01-04'!DQ$11,0))</f>
        <v>#N/A</v>
      </c>
      <c r="DR162" s="28" t="e">
        <f>IF(VLOOKUP($A162,Sheet!$A$7:$DG$148,'TN01-04'!DR$11,0)="","",VLOOKUP($A162,Sheet!$A$7:$DG$148,'TN01-04'!DR$11,0))</f>
        <v>#N/A</v>
      </c>
      <c r="DS162" s="28" t="e">
        <f>IF(VLOOKUP($A162,Sheet!$A$7:$DG$148,'TN01-04'!DS$11,0)="","",VLOOKUP($A162,Sheet!$A$7:$DG$148,'TN01-04'!DS$11,0))</f>
        <v>#N/A</v>
      </c>
      <c r="DT162" s="28" t="e">
        <f>IF(VLOOKUP($A162,Sheet!$A$7:$DG$148,'TN01-04'!DT$11,0)="","",VLOOKUP($A162,Sheet!$A$7:$DG$148,'TN01-04'!DT$11,0))</f>
        <v>#N/A</v>
      </c>
      <c r="DU162" s="42" t="e">
        <f t="shared" si="28"/>
        <v>#N/A</v>
      </c>
    </row>
    <row r="163" spans="1:125" ht="15.95" customHeight="1" x14ac:dyDescent="0.2">
      <c r="A163" s="25">
        <v>2220729637</v>
      </c>
      <c r="B163" s="26" t="s">
        <v>6</v>
      </c>
      <c r="C163" s="26" t="s">
        <v>64</v>
      </c>
      <c r="D163" s="26" t="s">
        <v>203</v>
      </c>
      <c r="E163" s="27">
        <v>35874</v>
      </c>
      <c r="F163" s="26" t="s">
        <v>209</v>
      </c>
      <c r="G163" s="26" t="s">
        <v>212</v>
      </c>
      <c r="H163" s="28">
        <f>HLOOKUP(VLOOKUP($A163,Sheet!$A$7:$DG$148,'TN01-04'!H$11,0),$H$1:$T$2,2,1)</f>
        <v>3.65</v>
      </c>
      <c r="I163" s="28">
        <f>HLOOKUP(VLOOKUP($A163,Sheet!$A$7:$DG$148,'TN01-04'!I$11,0),$H$1:$T$2,2,1)</f>
        <v>3.33</v>
      </c>
      <c r="J163" s="28">
        <f>HLOOKUP(VLOOKUP($A163,Sheet!$A$7:$DG$148,'TN01-04'!J$11,0),$H$1:$T$2,2,1)</f>
        <v>3.33</v>
      </c>
      <c r="K163" s="28">
        <f>HLOOKUP(VLOOKUP($A163,Sheet!$A$7:$DG$148,'TN01-04'!K$11,0),$H$1:$T$2,2,1)</f>
        <v>4</v>
      </c>
      <c r="L163" s="28">
        <f>HLOOKUP(VLOOKUP($A163,Sheet!$A$7:$DG$148,'TN01-04'!L$11,0),$H$1:$T$2,2,1)</f>
        <v>1.65</v>
      </c>
      <c r="M163" s="28">
        <f>HLOOKUP(VLOOKUP($A163,Sheet!$A$7:$DG$148,'TN01-04'!M$11,0),$H$1:$T$2,2,1)</f>
        <v>4</v>
      </c>
      <c r="N163" s="28">
        <f>HLOOKUP(VLOOKUP($A163,Sheet!$A$7:$DG$148,'TN01-04'!N$11,0),$H$1:$T$2,2,1)</f>
        <v>1.65</v>
      </c>
      <c r="O163" s="28">
        <f>HLOOKUP(VLOOKUP($A163,Sheet!$A$7:$DG$148,'TN01-04'!O$11,0),$H$1:$T$2,2,1)</f>
        <v>0</v>
      </c>
      <c r="P163" s="28">
        <f>HLOOKUP(VLOOKUP($A163,Sheet!$A$7:$DG$148,'TN01-04'!P$11,0),$H$1:$T$2,2,1)</f>
        <v>3</v>
      </c>
      <c r="Q163" s="28">
        <f>HLOOKUP(VLOOKUP($A163,Sheet!$A$7:$DG$148,'TN01-04'!Q$11,0),$H$1:$T$2,2,1)</f>
        <v>0</v>
      </c>
      <c r="R163" s="28">
        <f>HLOOKUP(VLOOKUP($A163,Sheet!$A$7:$DG$148,'TN01-04'!R$11,0),$H$1:$T$2,2,1)</f>
        <v>0</v>
      </c>
      <c r="S163" s="28">
        <f>HLOOKUP(VLOOKUP($A163,Sheet!$A$7:$DG$148,'TN01-04'!S$11,0),$H$1:$T$2,2,1)</f>
        <v>0</v>
      </c>
      <c r="T163" s="28">
        <f>HLOOKUP(VLOOKUP($A163,Sheet!$A$7:$DG$148,'TN01-04'!T$11,0),$H$1:$T$2,2,1)</f>
        <v>3.33</v>
      </c>
      <c r="U163" s="28">
        <f>HLOOKUP(VLOOKUP($A163,Sheet!$A$7:$DG$148,'TN01-04'!U$11,0),$H$1:$T$2,2,1)</f>
        <v>3.65</v>
      </c>
      <c r="V163" s="28">
        <f>HLOOKUP(VLOOKUP($A163,Sheet!$A$7:$DG$148,'TN01-04'!V$11,0),$H$1:$T$2,2,1)</f>
        <v>0</v>
      </c>
      <c r="W163" s="28">
        <f>HLOOKUP(VLOOKUP($A163,Sheet!$A$7:$DG$148,'TN01-04'!W$11,0),$H$1:$T$2,2,1)</f>
        <v>3.33</v>
      </c>
      <c r="X163" s="28">
        <f>HLOOKUP(VLOOKUP($A163,Sheet!$A$7:$DG$148,'TN01-04'!X$11,0),$H$1:$T$2,2,1)</f>
        <v>3.65</v>
      </c>
      <c r="Y163" s="28">
        <f>HLOOKUP(VLOOKUP($A163,Sheet!$A$7:$DG$148,'TN01-04'!Y$11,0),$H$1:$T$2,2,1)</f>
        <v>3.65</v>
      </c>
      <c r="Z163" s="28">
        <f>HLOOKUP(VLOOKUP($A163,Sheet!$A$7:$DG$148,'TN01-04'!Z$11,0),$H$1:$T$2,2,1)</f>
        <v>3.65</v>
      </c>
      <c r="AA163" s="28">
        <f>HLOOKUP(VLOOKUP($A163,Sheet!$A$7:$DG$148,'TN01-04'!AA$11,0),$H$1:$T$2,2,1)</f>
        <v>1.65</v>
      </c>
      <c r="AB163" s="28">
        <f>HLOOKUP(VLOOKUP($A163,Sheet!$A$7:$DG$148,'TN01-04'!AB$11,0),$H$1:$T$2,2,1)</f>
        <v>4</v>
      </c>
      <c r="AC163" s="28">
        <f>HLOOKUP(VLOOKUP($A163,Sheet!$A$7:$DG$148,'TN01-04'!AC$11,0),$H$1:$T$2,2,1)</f>
        <v>2.33</v>
      </c>
      <c r="AD163" s="28">
        <f>HLOOKUP(VLOOKUP($A163,Sheet!$A$7:$DG$148,'TN01-04'!AD$11,0),$H$1:$T$2,2,1)</f>
        <v>2</v>
      </c>
      <c r="AE163" s="28">
        <f>HLOOKUP(VLOOKUP($A163,Sheet!$A$7:$DG$148,'TN01-04'!AE$11,0),$H$1:$T$2,2,1)</f>
        <v>2.33</v>
      </c>
      <c r="AF163" s="28">
        <f>HLOOKUP(VLOOKUP($A163,Sheet!$A$7:$DG$148,'TN01-04'!AF$11,0),$H$1:$T$2,2,1)</f>
        <v>3</v>
      </c>
      <c r="AG163" s="28">
        <f>HLOOKUP(VLOOKUP($A163,Sheet!$A$7:$DG$148,'TN01-04'!AG$11,0),$H$1:$T$2,2,1)</f>
        <v>1.65</v>
      </c>
      <c r="AH163" s="28">
        <f>HLOOKUP(VLOOKUP($A163,Sheet!$A$7:$DG$148,'TN01-04'!AH$11,0),$H$1:$T$2,2,1)</f>
        <v>3.65</v>
      </c>
      <c r="AI163" s="28">
        <f>HLOOKUP(VLOOKUP($A163,Sheet!$A$7:$DG$148,'TN01-04'!AI$11,0),$H$1:$T$2,2,1)</f>
        <v>2.65</v>
      </c>
      <c r="AJ163" s="28">
        <f>HLOOKUP(VLOOKUP($A163,Sheet!$A$7:$DG$148,'TN01-04'!AJ$11,0),$H$1:$T$2,2,1)</f>
        <v>4</v>
      </c>
      <c r="AK163" s="33">
        <f>IF(VLOOKUP($A163,Sheet!$A$7:$DG$148,'TN01-04'!AK$11,0)="","",VLOOKUP($A163,Sheet!$A$7:$DG$148,'TN01-04'!AK$11,0))</f>
        <v>51</v>
      </c>
      <c r="AL163" s="36">
        <f>IF(VLOOKUP($A163,Sheet!$A$7:$DG$148,'TN01-04'!AL$11,0)="","",VLOOKUP($A163,Sheet!$A$7:$DG$148,'TN01-04'!AL$11,0))</f>
        <v>0</v>
      </c>
      <c r="AM163" s="28">
        <f>HLOOKUP(VLOOKUP($A163,Sheet!$A$7:$DG$148,'TN01-04'!AM$11,0),$H$1:$T$2,2,1)</f>
        <v>2.33</v>
      </c>
      <c r="AN163" s="28">
        <f>HLOOKUP(VLOOKUP($A163,Sheet!$A$7:$DG$148,'TN01-04'!AN$11,0),$H$1:$T$2,2,1)</f>
        <v>2.65</v>
      </c>
      <c r="AO163" s="28">
        <f>HLOOKUP(VLOOKUP($A163,Sheet!$A$7:$DG$148,'TN01-04'!AO$11,0),$H$1:$T$2,2,1)</f>
        <v>2</v>
      </c>
      <c r="AP163" s="28">
        <f>HLOOKUP(VLOOKUP($A163,Sheet!$A$7:$DG$148,'TN01-04'!AP$11,0),$H$1:$T$2,2,1)</f>
        <v>0</v>
      </c>
      <c r="AQ163" s="28">
        <f>HLOOKUP(VLOOKUP($A163,Sheet!$A$7:$DG$148,'TN01-04'!AQ$11,0),$H$1:$T$2,2,1)</f>
        <v>0</v>
      </c>
      <c r="AR163" s="28">
        <f>HLOOKUP(VLOOKUP($A163,Sheet!$A$7:$DG$148,'TN01-04'!AR$11,0),$H$1:$T$2,2,1)</f>
        <v>0</v>
      </c>
      <c r="AS163" s="28">
        <f>HLOOKUP(VLOOKUP($A163,Sheet!$A$7:$DG$148,'TN01-04'!AS$11,0),$H$1:$T$2,2,1)</f>
        <v>0</v>
      </c>
      <c r="AT163" s="28">
        <f>HLOOKUP(VLOOKUP($A163,Sheet!$A$7:$DG$148,'TN01-04'!AT$11,0),$H$1:$T$2,2,1)</f>
        <v>0</v>
      </c>
      <c r="AU163" s="28">
        <f>HLOOKUP(VLOOKUP($A163,Sheet!$A$7:$DG$148,'TN01-04'!AU$11,0),$H$1:$T$2,2,1)</f>
        <v>1</v>
      </c>
      <c r="AV163" s="28">
        <f>HLOOKUP(VLOOKUP($A163,Sheet!$A$7:$DG$148,'TN01-04'!AV$11,0),$H$1:$T$2,2,1)</f>
        <v>0</v>
      </c>
      <c r="AW163" s="28">
        <f>HLOOKUP(VLOOKUP($A163,Sheet!$A$7:$DG$148,'TN01-04'!AW$11,0),$H$1:$T$2,2,1)</f>
        <v>0</v>
      </c>
      <c r="AX163" s="28">
        <f>HLOOKUP(VLOOKUP($A163,Sheet!$A$7:$DG$148,'TN01-04'!AX$11,0),$H$1:$T$2,2,1)</f>
        <v>0</v>
      </c>
      <c r="AY163" s="28">
        <f>HLOOKUP(VLOOKUP($A163,Sheet!$A$7:$DG$148,'TN01-04'!AY$11,0),$H$1:$T$2,2,1)</f>
        <v>0</v>
      </c>
      <c r="AZ163" s="28">
        <f>HLOOKUP(VLOOKUP($A163,Sheet!$A$7:$DG$148,'TN01-04'!AZ$11,0),$H$1:$T$2,2,1)</f>
        <v>0</v>
      </c>
      <c r="BA163" s="28">
        <f>HLOOKUP(VLOOKUP($A163,Sheet!$A$7:$DG$148,'TN01-04'!BA$11,0),$H$1:$T$2,2,1)</f>
        <v>1.65</v>
      </c>
      <c r="BB163" s="33">
        <f>IF(VLOOKUP($A163,Sheet!$A$7:$DG$148,'TN01-04'!BB$11,0)="","",VLOOKUP($A163,Sheet!$A$7:$DG$148,'TN01-04'!BB$11,0))</f>
        <v>5</v>
      </c>
      <c r="BC163" s="36">
        <f>IF(VLOOKUP($A163,Sheet!$A$7:$DG$148,'TN01-04'!BC$11,0)="","",VLOOKUP($A163,Sheet!$A$7:$DG$148,'TN01-04'!BC$11,0))</f>
        <v>0</v>
      </c>
      <c r="BD163" s="28">
        <f>HLOOKUP(VLOOKUP($A163,Sheet!$A$7:$DG$148,'TN01-04'!BD$11,0),$H$1:$T$2,2,1)</f>
        <v>3.33</v>
      </c>
      <c r="BE163" s="28">
        <f>HLOOKUP(VLOOKUP($A163,Sheet!$A$7:$DG$148,'TN01-04'!BE$11,0),$H$1:$T$2,2,1)</f>
        <v>1.65</v>
      </c>
      <c r="BF163" s="28">
        <f>HLOOKUP(VLOOKUP($A163,Sheet!$A$7:$DG$148,'TN01-04'!BF$11,0),$H$1:$T$2,2,1)</f>
        <v>2.65</v>
      </c>
      <c r="BG163" s="28">
        <f>HLOOKUP(VLOOKUP($A163,Sheet!$A$7:$DG$148,'TN01-04'!BG$11,0),$H$1:$T$2,2,1)</f>
        <v>2</v>
      </c>
      <c r="BH163" s="28">
        <f>HLOOKUP(VLOOKUP($A163,Sheet!$A$7:$DG$148,'TN01-04'!BH$11,0),$H$1:$T$2,2,1)</f>
        <v>3</v>
      </c>
      <c r="BI163" s="28">
        <f>HLOOKUP(VLOOKUP($A163,Sheet!$A$7:$DG$148,'TN01-04'!BI$11,0),$H$1:$T$2,2,1)</f>
        <v>3</v>
      </c>
      <c r="BJ163" s="28">
        <f>HLOOKUP(VLOOKUP($A163,Sheet!$A$7:$DG$148,'TN01-04'!BJ$11,0),$H$1:$T$2,2,1)</f>
        <v>3</v>
      </c>
      <c r="BK163" s="28">
        <f>HLOOKUP(VLOOKUP($A163,Sheet!$A$7:$DG$148,'TN01-04'!BK$11,0),$H$1:$T$2,2,1)</f>
        <v>2</v>
      </c>
      <c r="BL163" s="28">
        <f>HLOOKUP(VLOOKUP($A163,Sheet!$A$7:$DG$148,'TN01-04'!BL$11,0),$H$1:$T$2,2,1)</f>
        <v>2.33</v>
      </c>
      <c r="BM163" s="28">
        <f>HLOOKUP(VLOOKUP($A163,Sheet!$A$7:$DG$148,'TN01-04'!BM$11,0),$H$1:$T$2,2,1)</f>
        <v>2.33</v>
      </c>
      <c r="BN163" s="28">
        <f>HLOOKUP(VLOOKUP($A163,Sheet!$A$7:$DG$148,'TN01-04'!BN$11,0),$H$1:$T$2,2,1)</f>
        <v>1.65</v>
      </c>
      <c r="BO163" s="28">
        <f>HLOOKUP(VLOOKUP($A163,Sheet!$A$7:$DG$148,'TN01-04'!BO$11,0),$H$1:$T$2,2,1)</f>
        <v>3.65</v>
      </c>
      <c r="BP163" s="28">
        <f>HLOOKUP(VLOOKUP($A163,Sheet!$A$7:$DG$148,'TN01-04'!BP$11,0),$H$1:$T$2,2,1)</f>
        <v>2.65</v>
      </c>
      <c r="BQ163" s="28">
        <f>HLOOKUP(VLOOKUP($A163,Sheet!$A$7:$DG$148,'TN01-04'!BQ$11,0),$H$1:$T$2,2,1)</f>
        <v>2.33</v>
      </c>
      <c r="BR163" s="28">
        <f>HLOOKUP(VLOOKUP($A163,Sheet!$A$7:$DG$148,'TN01-04'!BR$11,0),$H$1:$T$2,2,1)</f>
        <v>0</v>
      </c>
      <c r="BS163" s="28">
        <f>HLOOKUP(VLOOKUP($A163,Sheet!$A$7:$DG$148,'TN01-04'!BS$11,0),$H$1:$T$2,2,1)</f>
        <v>3</v>
      </c>
      <c r="BT163" s="28">
        <f>HLOOKUP(VLOOKUP($A163,Sheet!$A$7:$DG$148,'TN01-04'!BT$11,0),$H$1:$T$2,2,1)</f>
        <v>2.65</v>
      </c>
      <c r="BU163" s="28">
        <f>HLOOKUP(VLOOKUP($A163,Sheet!$A$7:$DG$148,'TN01-04'!BU$11,0),$H$1:$T$2,2,1)</f>
        <v>2.33</v>
      </c>
      <c r="BV163" s="28">
        <f>HLOOKUP(VLOOKUP($A163,Sheet!$A$7:$DG$148,'TN01-04'!BV$11,0),$H$1:$T$2,2,1)</f>
        <v>2.33</v>
      </c>
      <c r="BW163" s="28">
        <f>HLOOKUP(VLOOKUP($A163,Sheet!$A$7:$DG$148,'TN01-04'!BW$11,0),$H$1:$T$2,2,1)</f>
        <v>3.33</v>
      </c>
      <c r="BX163" s="33">
        <f>IF(VLOOKUP($A163,Sheet!$A$7:$DG$148,'TN01-04'!BX$11,0)="","",VLOOKUP($A163,Sheet!$A$7:$DG$148,'TN01-04'!BX$11,0))</f>
        <v>50</v>
      </c>
      <c r="BY163" s="36">
        <f>IF(VLOOKUP($A163,Sheet!$A$7:$DG$148,'TN01-04'!BY$11,0)="","",VLOOKUP($A163,Sheet!$A$7:$DG$148,'TN01-04'!BY$11,0))</f>
        <v>0</v>
      </c>
      <c r="BZ163" s="28">
        <f>HLOOKUP(VLOOKUP($A163,Sheet!$A$7:$DG$148,'TN01-04'!BZ$11,0),$H$1:$T$2,2,1)</f>
        <v>3.65</v>
      </c>
      <c r="CA163" s="28">
        <f>HLOOKUP(VLOOKUP($A163,Sheet!$A$7:$DG$148,'TN01-04'!CA$11,0),$H$1:$T$2,2,1)</f>
        <v>0</v>
      </c>
      <c r="CB163" s="28">
        <f>HLOOKUP(VLOOKUP($A163,Sheet!$A$7:$DG$148,'TN01-04'!CB$11,0),$H$1:$T$2,2,1)</f>
        <v>3.33</v>
      </c>
      <c r="CC163" s="28">
        <f>HLOOKUP(VLOOKUP($A163,Sheet!$A$7:$DG$148,'TN01-04'!CC$11,0),$H$1:$T$2,2,1)</f>
        <v>0</v>
      </c>
      <c r="CD163" s="28">
        <f>HLOOKUP(VLOOKUP($A163,Sheet!$A$7:$DG$148,'TN01-04'!CD$11,0),$H$1:$T$2,2,1)</f>
        <v>2.65</v>
      </c>
      <c r="CE163" s="28">
        <f>HLOOKUP(VLOOKUP($A163,Sheet!$A$7:$DG$148,'TN01-04'!CE$11,0),$H$1:$T$2,2,1)</f>
        <v>2</v>
      </c>
      <c r="CF163" s="28">
        <f>HLOOKUP(VLOOKUP($A163,Sheet!$A$7:$DG$148,'TN01-04'!CF$11,0),$H$1:$T$2,2,1)</f>
        <v>4</v>
      </c>
      <c r="CG163" s="28">
        <f>HLOOKUP(VLOOKUP($A163,Sheet!$A$7:$DG$148,'TN01-04'!CG$11,0),$H$1:$T$2,2,1)</f>
        <v>2.65</v>
      </c>
      <c r="CH163" s="28">
        <f>HLOOKUP(VLOOKUP($A163,Sheet!$A$7:$DG$148,'TN01-04'!CH$11,0),$H$1:$T$2,2,1)</f>
        <v>0</v>
      </c>
      <c r="CI163" s="28">
        <f>HLOOKUP(VLOOKUP($A163,Sheet!$A$7:$DG$148,'TN01-04'!CI$11,0),$H$1:$T$2,2,1)</f>
        <v>1</v>
      </c>
      <c r="CJ163" s="28">
        <f>HLOOKUP(VLOOKUP($A163,Sheet!$A$7:$DG$148,'TN01-04'!CJ$11,0),$H$1:$T$2,2,1)</f>
        <v>0</v>
      </c>
      <c r="CK163" s="28">
        <f>HLOOKUP(VLOOKUP($A163,Sheet!$A$7:$DG$148,'TN01-04'!CK$11,0),$H$1:$T$2,2,1)</f>
        <v>0</v>
      </c>
      <c r="CL163" s="28">
        <f>HLOOKUP(VLOOKUP($A163,Sheet!$A$7:$DG$148,'TN01-04'!CL$11,0),$H$1:$T$2,2,1)</f>
        <v>0</v>
      </c>
      <c r="CM163" s="28">
        <f>HLOOKUP(VLOOKUP($A163,Sheet!$A$7:$DG$148,'TN01-04'!CM$11,0),$H$1:$T$2,2,1)</f>
        <v>0</v>
      </c>
      <c r="CN163" s="28">
        <f>HLOOKUP(VLOOKUP($A163,Sheet!$A$7:$DG$148,'TN01-04'!CN$11,0),$H$1:$T$2,2,1)</f>
        <v>3.33</v>
      </c>
      <c r="CO163" s="28">
        <f>HLOOKUP(VLOOKUP($A163,Sheet!$A$7:$DG$148,'TN01-04'!CO$11,0),$H$1:$T$2,2,1)</f>
        <v>3</v>
      </c>
      <c r="CP163" s="28">
        <f>HLOOKUP(VLOOKUP($A163,Sheet!$A$7:$DG$148,'TN01-04'!CP$11,0),$H$1:$T$2,2,1)</f>
        <v>2</v>
      </c>
      <c r="CQ163" s="28">
        <f>HLOOKUP(VLOOKUP($A163,Sheet!$A$7:$DG$148,'TN01-04'!CQ$11,0),$H$1:$T$2,2,1)</f>
        <v>3.33</v>
      </c>
      <c r="CR163" s="28">
        <f>HLOOKUP(VLOOKUP($A163,Sheet!$A$7:$DG$148,'TN01-04'!CR$11,0),$H$1:$T$2,2,1)</f>
        <v>2.33</v>
      </c>
      <c r="CS163" s="33">
        <f>IF(VLOOKUP($A163,Sheet!$A$7:$DG$148,'TN01-04'!CS$11,0)="","",VLOOKUP($A163,Sheet!$A$7:$DG$148,'TN01-04'!CS$11,0))</f>
        <v>27</v>
      </c>
      <c r="CT163" s="36">
        <f>IF(VLOOKUP($A163,Sheet!$A$7:$DG$148,'TN01-04'!CT$11,0)="","",VLOOKUP($A163,Sheet!$A$7:$DG$148,'TN01-04'!CT$11,0))</f>
        <v>0</v>
      </c>
      <c r="CU163" s="38">
        <f t="shared" si="20"/>
        <v>128</v>
      </c>
      <c r="CV163" s="38">
        <f t="shared" si="20"/>
        <v>0</v>
      </c>
      <c r="CW163" s="38">
        <f t="shared" si="21"/>
        <v>0</v>
      </c>
      <c r="CX163" s="38">
        <f t="shared" si="22"/>
        <v>128</v>
      </c>
      <c r="CY163" s="38">
        <f t="shared" si="23"/>
        <v>2.78</v>
      </c>
      <c r="CZ163" s="38"/>
      <c r="DA163" s="28">
        <f>HLOOKUP(VLOOKUP($A163,Sheet!$A$7:$DG$148,'TN01-04'!DA$11,0),$H$1:$T$2,2,1)</f>
        <v>0</v>
      </c>
      <c r="DB163" s="28">
        <f>HLOOKUP(VLOOKUP($A163,Sheet!$A$7:$DG$148,'TN01-04'!DB$11,0),$H$1:$T$2,2,1)</f>
        <v>0</v>
      </c>
      <c r="DC163" s="28">
        <f>HLOOKUP(VLOOKUP($A163,Sheet!$A$7:$DG$148,'TN01-04'!DC$11,0),$H$1:$T$2,2,1)</f>
        <v>3.33</v>
      </c>
      <c r="DD163" s="28">
        <f>HLOOKUP(VLOOKUP($A163,Sheet!$A$7:$DG$148,'TN01-04'!DD$11,0),$H$1:$T$2,2,1)</f>
        <v>0</v>
      </c>
      <c r="DE163" s="38"/>
      <c r="DF163" s="38">
        <f t="shared" si="24"/>
        <v>3.33</v>
      </c>
      <c r="DG163" s="38"/>
      <c r="DH163" s="33">
        <f>IF(VLOOKUP($A163,Sheet!$A$7:$DG$148,'TN01-04'!DH$11,0)="","",VLOOKUP($A163,Sheet!$A$7:$DG$148,'TN01-04'!DH$11,0))</f>
        <v>5</v>
      </c>
      <c r="DI163" s="36">
        <f>IF(VLOOKUP($A163,Sheet!$A$7:$DG$148,'TN01-04'!DI$11,0)="","",VLOOKUP($A163,Sheet!$A$7:$DG$148,'TN01-04'!DI$11,0))</f>
        <v>0</v>
      </c>
      <c r="DJ163" s="38">
        <f t="shared" si="25"/>
        <v>133</v>
      </c>
      <c r="DK163" s="38">
        <f t="shared" si="26"/>
        <v>0</v>
      </c>
      <c r="DL163" s="38">
        <f t="shared" si="27"/>
        <v>2.8</v>
      </c>
      <c r="DM163" s="38"/>
      <c r="DN163" s="33">
        <f>IF(VLOOKUP($A163,Sheet!$A$7:$DG$148,'TN01-04'!DN$11,0)="","",VLOOKUP($A163,Sheet!$A$7:$DG$148,'TN01-04'!DN$11,0))</f>
        <v>138</v>
      </c>
      <c r="DO163" s="36">
        <f>IF(VLOOKUP($A163,Sheet!$A$7:$DG$148,'TN01-04'!DO$11,0)="","",VLOOKUP($A163,Sheet!$A$7:$DG$148,'TN01-04'!DO$11,0))</f>
        <v>0</v>
      </c>
      <c r="DP163" s="28">
        <f>IF(VLOOKUP($A163,Sheet!$A$7:$DG$148,'TN01-04'!DP$11,0)="","",VLOOKUP($A163,Sheet!$A$7:$DG$148,'TN01-04'!DP$11,0))</f>
        <v>137</v>
      </c>
      <c r="DQ163" s="28">
        <f>IF(VLOOKUP($A163,Sheet!$A$7:$DG$148,'TN01-04'!DQ$11,0)="","",VLOOKUP($A163,Sheet!$A$7:$DG$148,'TN01-04'!DQ$11,0))</f>
        <v>141</v>
      </c>
      <c r="DR163" s="28">
        <f>IF(VLOOKUP($A163,Sheet!$A$7:$DG$148,'TN01-04'!DR$11,0)="","",VLOOKUP($A163,Sheet!$A$7:$DG$148,'TN01-04'!DR$11,0))</f>
        <v>6.77</v>
      </c>
      <c r="DS163" s="28">
        <f>IF(VLOOKUP($A163,Sheet!$A$7:$DG$148,'TN01-04'!DS$11,0)="","",VLOOKUP($A163,Sheet!$A$7:$DG$148,'TN01-04'!DS$11,0))</f>
        <v>2.74</v>
      </c>
      <c r="DT163" s="28" t="str">
        <f>IF(VLOOKUP($A163,Sheet!$A$7:$DG$148,'TN01-04'!DT$11,0)="","",VLOOKUP($A163,Sheet!$A$7:$DG$148,'TN01-04'!DT$11,0))</f>
        <v/>
      </c>
      <c r="DU163" s="42">
        <f t="shared" si="28"/>
        <v>0</v>
      </c>
    </row>
    <row r="164" spans="1:125" ht="15.95" customHeight="1" x14ac:dyDescent="0.2">
      <c r="A164" s="25">
        <v>2221724195</v>
      </c>
      <c r="B164" s="26" t="s">
        <v>7</v>
      </c>
      <c r="C164" s="26" t="s">
        <v>20</v>
      </c>
      <c r="D164" s="26" t="s">
        <v>204</v>
      </c>
      <c r="E164" s="27">
        <v>35917</v>
      </c>
      <c r="F164" s="26" t="s">
        <v>210</v>
      </c>
      <c r="G164" s="26" t="s">
        <v>212</v>
      </c>
      <c r="H164" s="28">
        <f>HLOOKUP(VLOOKUP($A164,Sheet!$A$7:$DG$148,'TN01-04'!H$11,0),$H$1:$T$2,2,1)</f>
        <v>3.65</v>
      </c>
      <c r="I164" s="28">
        <f>HLOOKUP(VLOOKUP($A164,Sheet!$A$7:$DG$148,'TN01-04'!I$11,0),$H$1:$T$2,2,1)</f>
        <v>2</v>
      </c>
      <c r="J164" s="28">
        <f>HLOOKUP(VLOOKUP($A164,Sheet!$A$7:$DG$148,'TN01-04'!J$11,0),$H$1:$T$2,2,1)</f>
        <v>1</v>
      </c>
      <c r="K164" s="28">
        <f>HLOOKUP(VLOOKUP($A164,Sheet!$A$7:$DG$148,'TN01-04'!K$11,0),$H$1:$T$2,2,1)</f>
        <v>2.33</v>
      </c>
      <c r="L164" s="28">
        <f>HLOOKUP(VLOOKUP($A164,Sheet!$A$7:$DG$148,'TN01-04'!L$11,0),$H$1:$T$2,2,1)</f>
        <v>3</v>
      </c>
      <c r="M164" s="28">
        <f>HLOOKUP(VLOOKUP($A164,Sheet!$A$7:$DG$148,'TN01-04'!M$11,0),$H$1:$T$2,2,1)</f>
        <v>2.33</v>
      </c>
      <c r="N164" s="28">
        <f>HLOOKUP(VLOOKUP($A164,Sheet!$A$7:$DG$148,'TN01-04'!N$11,0),$H$1:$T$2,2,1)</f>
        <v>1.65</v>
      </c>
      <c r="O164" s="28">
        <f>HLOOKUP(VLOOKUP($A164,Sheet!$A$7:$DG$148,'TN01-04'!O$11,0),$H$1:$T$2,2,1)</f>
        <v>0</v>
      </c>
      <c r="P164" s="28">
        <f>HLOOKUP(VLOOKUP($A164,Sheet!$A$7:$DG$148,'TN01-04'!P$11,0),$H$1:$T$2,2,1)</f>
        <v>3.33</v>
      </c>
      <c r="Q164" s="28">
        <f>HLOOKUP(VLOOKUP($A164,Sheet!$A$7:$DG$148,'TN01-04'!Q$11,0),$H$1:$T$2,2,1)</f>
        <v>0</v>
      </c>
      <c r="R164" s="28">
        <f>HLOOKUP(VLOOKUP($A164,Sheet!$A$7:$DG$148,'TN01-04'!R$11,0),$H$1:$T$2,2,1)</f>
        <v>2</v>
      </c>
      <c r="S164" s="28">
        <f>HLOOKUP(VLOOKUP($A164,Sheet!$A$7:$DG$148,'TN01-04'!S$11,0),$H$1:$T$2,2,1)</f>
        <v>0</v>
      </c>
      <c r="T164" s="28">
        <f>HLOOKUP(VLOOKUP($A164,Sheet!$A$7:$DG$148,'TN01-04'!T$11,0),$H$1:$T$2,2,1)</f>
        <v>0</v>
      </c>
      <c r="U164" s="28">
        <f>HLOOKUP(VLOOKUP($A164,Sheet!$A$7:$DG$148,'TN01-04'!U$11,0),$H$1:$T$2,2,1)</f>
        <v>3.33</v>
      </c>
      <c r="V164" s="28">
        <f>HLOOKUP(VLOOKUP($A164,Sheet!$A$7:$DG$148,'TN01-04'!V$11,0),$H$1:$T$2,2,1)</f>
        <v>0</v>
      </c>
      <c r="W164" s="28">
        <f>HLOOKUP(VLOOKUP($A164,Sheet!$A$7:$DG$148,'TN01-04'!W$11,0),$H$1:$T$2,2,1)</f>
        <v>4</v>
      </c>
      <c r="X164" s="28">
        <f>HLOOKUP(VLOOKUP($A164,Sheet!$A$7:$DG$148,'TN01-04'!X$11,0),$H$1:$T$2,2,1)</f>
        <v>3.33</v>
      </c>
      <c r="Y164" s="28">
        <f>HLOOKUP(VLOOKUP($A164,Sheet!$A$7:$DG$148,'TN01-04'!Y$11,0),$H$1:$T$2,2,1)</f>
        <v>3.33</v>
      </c>
      <c r="Z164" s="28">
        <f>HLOOKUP(VLOOKUP($A164,Sheet!$A$7:$DG$148,'TN01-04'!Z$11,0),$H$1:$T$2,2,1)</f>
        <v>2.33</v>
      </c>
      <c r="AA164" s="28">
        <f>HLOOKUP(VLOOKUP($A164,Sheet!$A$7:$DG$148,'TN01-04'!AA$11,0),$H$1:$T$2,2,1)</f>
        <v>3.33</v>
      </c>
      <c r="AB164" s="28">
        <f>HLOOKUP(VLOOKUP($A164,Sheet!$A$7:$DG$148,'TN01-04'!AB$11,0),$H$1:$T$2,2,1)</f>
        <v>3</v>
      </c>
      <c r="AC164" s="28">
        <f>HLOOKUP(VLOOKUP($A164,Sheet!$A$7:$DG$148,'TN01-04'!AC$11,0),$H$1:$T$2,2,1)</f>
        <v>2.65</v>
      </c>
      <c r="AD164" s="28">
        <f>HLOOKUP(VLOOKUP($A164,Sheet!$A$7:$DG$148,'TN01-04'!AD$11,0),$H$1:$T$2,2,1)</f>
        <v>2.33</v>
      </c>
      <c r="AE164" s="28">
        <f>HLOOKUP(VLOOKUP($A164,Sheet!$A$7:$DG$148,'TN01-04'!AE$11,0),$H$1:$T$2,2,1)</f>
        <v>2.33</v>
      </c>
      <c r="AF164" s="28">
        <f>HLOOKUP(VLOOKUP($A164,Sheet!$A$7:$DG$148,'TN01-04'!AF$11,0),$H$1:$T$2,2,1)</f>
        <v>3.33</v>
      </c>
      <c r="AG164" s="28">
        <f>HLOOKUP(VLOOKUP($A164,Sheet!$A$7:$DG$148,'TN01-04'!AG$11,0),$H$1:$T$2,2,1)</f>
        <v>2</v>
      </c>
      <c r="AH164" s="28">
        <f>HLOOKUP(VLOOKUP($A164,Sheet!$A$7:$DG$148,'TN01-04'!AH$11,0),$H$1:$T$2,2,1)</f>
        <v>3.65</v>
      </c>
      <c r="AI164" s="28">
        <f>HLOOKUP(VLOOKUP($A164,Sheet!$A$7:$DG$148,'TN01-04'!AI$11,0),$H$1:$T$2,2,1)</f>
        <v>2.65</v>
      </c>
      <c r="AJ164" s="28">
        <f>HLOOKUP(VLOOKUP($A164,Sheet!$A$7:$DG$148,'TN01-04'!AJ$11,0),$H$1:$T$2,2,1)</f>
        <v>2.65</v>
      </c>
      <c r="AK164" s="33">
        <f>IF(VLOOKUP($A164,Sheet!$A$7:$DG$148,'TN01-04'!AK$11,0)="","",VLOOKUP($A164,Sheet!$A$7:$DG$148,'TN01-04'!AK$11,0))</f>
        <v>51</v>
      </c>
      <c r="AL164" s="36">
        <f>IF(VLOOKUP($A164,Sheet!$A$7:$DG$148,'TN01-04'!AL$11,0)="","",VLOOKUP($A164,Sheet!$A$7:$DG$148,'TN01-04'!AL$11,0))</f>
        <v>0</v>
      </c>
      <c r="AM164" s="28">
        <f>HLOOKUP(VLOOKUP($A164,Sheet!$A$7:$DG$148,'TN01-04'!AM$11,0),$H$1:$T$2,2,1)</f>
        <v>3.33</v>
      </c>
      <c r="AN164" s="28">
        <f>HLOOKUP(VLOOKUP($A164,Sheet!$A$7:$DG$148,'TN01-04'!AN$11,0),$H$1:$T$2,2,1)</f>
        <v>2</v>
      </c>
      <c r="AO164" s="28">
        <f>HLOOKUP(VLOOKUP($A164,Sheet!$A$7:$DG$148,'TN01-04'!AO$11,0),$H$1:$T$2,2,1)</f>
        <v>0</v>
      </c>
      <c r="AP164" s="28">
        <f>HLOOKUP(VLOOKUP($A164,Sheet!$A$7:$DG$148,'TN01-04'!AP$11,0),$H$1:$T$2,2,1)</f>
        <v>0</v>
      </c>
      <c r="AQ164" s="28">
        <f>HLOOKUP(VLOOKUP($A164,Sheet!$A$7:$DG$148,'TN01-04'!AQ$11,0),$H$1:$T$2,2,1)</f>
        <v>1</v>
      </c>
      <c r="AR164" s="28">
        <f>HLOOKUP(VLOOKUP($A164,Sheet!$A$7:$DG$148,'TN01-04'!AR$11,0),$H$1:$T$2,2,1)</f>
        <v>0</v>
      </c>
      <c r="AS164" s="28">
        <f>HLOOKUP(VLOOKUP($A164,Sheet!$A$7:$DG$148,'TN01-04'!AS$11,0),$H$1:$T$2,2,1)</f>
        <v>0</v>
      </c>
      <c r="AT164" s="28">
        <f>HLOOKUP(VLOOKUP($A164,Sheet!$A$7:$DG$148,'TN01-04'!AT$11,0),$H$1:$T$2,2,1)</f>
        <v>0</v>
      </c>
      <c r="AU164" s="28">
        <f>HLOOKUP(VLOOKUP($A164,Sheet!$A$7:$DG$148,'TN01-04'!AU$11,0),$H$1:$T$2,2,1)</f>
        <v>0</v>
      </c>
      <c r="AV164" s="28">
        <f>HLOOKUP(VLOOKUP($A164,Sheet!$A$7:$DG$148,'TN01-04'!AV$11,0),$H$1:$T$2,2,1)</f>
        <v>0</v>
      </c>
      <c r="AW164" s="28">
        <f>HLOOKUP(VLOOKUP($A164,Sheet!$A$7:$DG$148,'TN01-04'!AW$11,0),$H$1:$T$2,2,1)</f>
        <v>2</v>
      </c>
      <c r="AX164" s="28">
        <f>HLOOKUP(VLOOKUP($A164,Sheet!$A$7:$DG$148,'TN01-04'!AX$11,0),$H$1:$T$2,2,1)</f>
        <v>0</v>
      </c>
      <c r="AY164" s="28">
        <f>HLOOKUP(VLOOKUP($A164,Sheet!$A$7:$DG$148,'TN01-04'!AY$11,0),$H$1:$T$2,2,1)</f>
        <v>0</v>
      </c>
      <c r="AZ164" s="28">
        <f>HLOOKUP(VLOOKUP($A164,Sheet!$A$7:$DG$148,'TN01-04'!AZ$11,0),$H$1:$T$2,2,1)</f>
        <v>0</v>
      </c>
      <c r="BA164" s="28">
        <f>HLOOKUP(VLOOKUP($A164,Sheet!$A$7:$DG$148,'TN01-04'!BA$11,0),$H$1:$T$2,2,1)</f>
        <v>1.65</v>
      </c>
      <c r="BB164" s="33">
        <f>IF(VLOOKUP($A164,Sheet!$A$7:$DG$148,'TN01-04'!BB$11,0)="","",VLOOKUP($A164,Sheet!$A$7:$DG$148,'TN01-04'!BB$11,0))</f>
        <v>5</v>
      </c>
      <c r="BC164" s="36">
        <f>IF(VLOOKUP($A164,Sheet!$A$7:$DG$148,'TN01-04'!BC$11,0)="","",VLOOKUP($A164,Sheet!$A$7:$DG$148,'TN01-04'!BC$11,0))</f>
        <v>0</v>
      </c>
      <c r="BD164" s="28">
        <f>HLOOKUP(VLOOKUP($A164,Sheet!$A$7:$DG$148,'TN01-04'!BD$11,0),$H$1:$T$2,2,1)</f>
        <v>2</v>
      </c>
      <c r="BE164" s="28">
        <f>HLOOKUP(VLOOKUP($A164,Sheet!$A$7:$DG$148,'TN01-04'!BE$11,0),$H$1:$T$2,2,1)</f>
        <v>2</v>
      </c>
      <c r="BF164" s="28">
        <f>HLOOKUP(VLOOKUP($A164,Sheet!$A$7:$DG$148,'TN01-04'!BF$11,0),$H$1:$T$2,2,1)</f>
        <v>3</v>
      </c>
      <c r="BG164" s="28">
        <f>HLOOKUP(VLOOKUP($A164,Sheet!$A$7:$DG$148,'TN01-04'!BG$11,0),$H$1:$T$2,2,1)</f>
        <v>2.33</v>
      </c>
      <c r="BH164" s="28">
        <f>HLOOKUP(VLOOKUP($A164,Sheet!$A$7:$DG$148,'TN01-04'!BH$11,0),$H$1:$T$2,2,1)</f>
        <v>2.33</v>
      </c>
      <c r="BI164" s="28">
        <f>HLOOKUP(VLOOKUP($A164,Sheet!$A$7:$DG$148,'TN01-04'!BI$11,0),$H$1:$T$2,2,1)</f>
        <v>3</v>
      </c>
      <c r="BJ164" s="28">
        <f>HLOOKUP(VLOOKUP($A164,Sheet!$A$7:$DG$148,'TN01-04'!BJ$11,0),$H$1:$T$2,2,1)</f>
        <v>3.65</v>
      </c>
      <c r="BK164" s="28">
        <f>HLOOKUP(VLOOKUP($A164,Sheet!$A$7:$DG$148,'TN01-04'!BK$11,0),$H$1:$T$2,2,1)</f>
        <v>2.65</v>
      </c>
      <c r="BL164" s="28">
        <f>HLOOKUP(VLOOKUP($A164,Sheet!$A$7:$DG$148,'TN01-04'!BL$11,0),$H$1:$T$2,2,1)</f>
        <v>2.33</v>
      </c>
      <c r="BM164" s="28">
        <f>HLOOKUP(VLOOKUP($A164,Sheet!$A$7:$DG$148,'TN01-04'!BM$11,0),$H$1:$T$2,2,1)</f>
        <v>1.65</v>
      </c>
      <c r="BN164" s="28">
        <f>HLOOKUP(VLOOKUP($A164,Sheet!$A$7:$DG$148,'TN01-04'!BN$11,0),$H$1:$T$2,2,1)</f>
        <v>1.65</v>
      </c>
      <c r="BO164" s="28">
        <f>HLOOKUP(VLOOKUP($A164,Sheet!$A$7:$DG$148,'TN01-04'!BO$11,0),$H$1:$T$2,2,1)</f>
        <v>1.65</v>
      </c>
      <c r="BP164" s="28">
        <f>HLOOKUP(VLOOKUP($A164,Sheet!$A$7:$DG$148,'TN01-04'!BP$11,0),$H$1:$T$2,2,1)</f>
        <v>3.65</v>
      </c>
      <c r="BQ164" s="28">
        <f>HLOOKUP(VLOOKUP($A164,Sheet!$A$7:$DG$148,'TN01-04'!BQ$11,0),$H$1:$T$2,2,1)</f>
        <v>0</v>
      </c>
      <c r="BR164" s="28">
        <f>HLOOKUP(VLOOKUP($A164,Sheet!$A$7:$DG$148,'TN01-04'!BR$11,0),$H$1:$T$2,2,1)</f>
        <v>2.33</v>
      </c>
      <c r="BS164" s="28">
        <f>HLOOKUP(VLOOKUP($A164,Sheet!$A$7:$DG$148,'TN01-04'!BS$11,0),$H$1:$T$2,2,1)</f>
        <v>2.65</v>
      </c>
      <c r="BT164" s="28">
        <f>HLOOKUP(VLOOKUP($A164,Sheet!$A$7:$DG$148,'TN01-04'!BT$11,0),$H$1:$T$2,2,1)</f>
        <v>2.33</v>
      </c>
      <c r="BU164" s="28">
        <f>HLOOKUP(VLOOKUP($A164,Sheet!$A$7:$DG$148,'TN01-04'!BU$11,0),$H$1:$T$2,2,1)</f>
        <v>1.65</v>
      </c>
      <c r="BV164" s="28">
        <f>HLOOKUP(VLOOKUP($A164,Sheet!$A$7:$DG$148,'TN01-04'!BV$11,0),$H$1:$T$2,2,1)</f>
        <v>2.65</v>
      </c>
      <c r="BW164" s="28">
        <f>HLOOKUP(VLOOKUP($A164,Sheet!$A$7:$DG$148,'TN01-04'!BW$11,0),$H$1:$T$2,2,1)</f>
        <v>3.65</v>
      </c>
      <c r="BX164" s="33">
        <f>IF(VLOOKUP($A164,Sheet!$A$7:$DG$148,'TN01-04'!BX$11,0)="","",VLOOKUP($A164,Sheet!$A$7:$DG$148,'TN01-04'!BX$11,0))</f>
        <v>50</v>
      </c>
      <c r="BY164" s="36">
        <f>IF(VLOOKUP($A164,Sheet!$A$7:$DG$148,'TN01-04'!BY$11,0)="","",VLOOKUP($A164,Sheet!$A$7:$DG$148,'TN01-04'!BY$11,0))</f>
        <v>0</v>
      </c>
      <c r="BZ164" s="28">
        <f>HLOOKUP(VLOOKUP($A164,Sheet!$A$7:$DG$148,'TN01-04'!BZ$11,0),$H$1:$T$2,2,1)</f>
        <v>4</v>
      </c>
      <c r="CA164" s="28">
        <f>HLOOKUP(VLOOKUP($A164,Sheet!$A$7:$DG$148,'TN01-04'!CA$11,0),$H$1:$T$2,2,1)</f>
        <v>0</v>
      </c>
      <c r="CB164" s="28">
        <f>HLOOKUP(VLOOKUP($A164,Sheet!$A$7:$DG$148,'TN01-04'!CB$11,0),$H$1:$T$2,2,1)</f>
        <v>4</v>
      </c>
      <c r="CC164" s="28">
        <f>HLOOKUP(VLOOKUP($A164,Sheet!$A$7:$DG$148,'TN01-04'!CC$11,0),$H$1:$T$2,2,1)</f>
        <v>0</v>
      </c>
      <c r="CD164" s="28">
        <f>HLOOKUP(VLOOKUP($A164,Sheet!$A$7:$DG$148,'TN01-04'!CD$11,0),$H$1:$T$2,2,1)</f>
        <v>3</v>
      </c>
      <c r="CE164" s="28">
        <f>HLOOKUP(VLOOKUP($A164,Sheet!$A$7:$DG$148,'TN01-04'!CE$11,0),$H$1:$T$2,2,1)</f>
        <v>2.33</v>
      </c>
      <c r="CF164" s="28">
        <f>HLOOKUP(VLOOKUP($A164,Sheet!$A$7:$DG$148,'TN01-04'!CF$11,0),$H$1:$T$2,2,1)</f>
        <v>3.33</v>
      </c>
      <c r="CG164" s="28">
        <f>HLOOKUP(VLOOKUP($A164,Sheet!$A$7:$DG$148,'TN01-04'!CG$11,0),$H$1:$T$2,2,1)</f>
        <v>2</v>
      </c>
      <c r="CH164" s="28">
        <f>HLOOKUP(VLOOKUP($A164,Sheet!$A$7:$DG$148,'TN01-04'!CH$11,0),$H$1:$T$2,2,1)</f>
        <v>0</v>
      </c>
      <c r="CI164" s="28">
        <f>HLOOKUP(VLOOKUP($A164,Sheet!$A$7:$DG$148,'TN01-04'!CI$11,0),$H$1:$T$2,2,1)</f>
        <v>1.65</v>
      </c>
      <c r="CJ164" s="28">
        <f>HLOOKUP(VLOOKUP($A164,Sheet!$A$7:$DG$148,'TN01-04'!CJ$11,0),$H$1:$T$2,2,1)</f>
        <v>0</v>
      </c>
      <c r="CK164" s="28">
        <f>HLOOKUP(VLOOKUP($A164,Sheet!$A$7:$DG$148,'TN01-04'!CK$11,0),$H$1:$T$2,2,1)</f>
        <v>0</v>
      </c>
      <c r="CL164" s="28">
        <f>HLOOKUP(VLOOKUP($A164,Sheet!$A$7:$DG$148,'TN01-04'!CL$11,0),$H$1:$T$2,2,1)</f>
        <v>0</v>
      </c>
      <c r="CM164" s="28">
        <f>HLOOKUP(VLOOKUP($A164,Sheet!$A$7:$DG$148,'TN01-04'!CM$11,0),$H$1:$T$2,2,1)</f>
        <v>0</v>
      </c>
      <c r="CN164" s="28">
        <f>HLOOKUP(VLOOKUP($A164,Sheet!$A$7:$DG$148,'TN01-04'!CN$11,0),$H$1:$T$2,2,1)</f>
        <v>2.33</v>
      </c>
      <c r="CO164" s="28">
        <f>HLOOKUP(VLOOKUP($A164,Sheet!$A$7:$DG$148,'TN01-04'!CO$11,0),$H$1:$T$2,2,1)</f>
        <v>3.65</v>
      </c>
      <c r="CP164" s="28">
        <f>HLOOKUP(VLOOKUP($A164,Sheet!$A$7:$DG$148,'TN01-04'!CP$11,0),$H$1:$T$2,2,1)</f>
        <v>4</v>
      </c>
      <c r="CQ164" s="28">
        <f>HLOOKUP(VLOOKUP($A164,Sheet!$A$7:$DG$148,'TN01-04'!CQ$11,0),$H$1:$T$2,2,1)</f>
        <v>3.65</v>
      </c>
      <c r="CR164" s="28">
        <f>HLOOKUP(VLOOKUP($A164,Sheet!$A$7:$DG$148,'TN01-04'!CR$11,0),$H$1:$T$2,2,1)</f>
        <v>3.33</v>
      </c>
      <c r="CS164" s="33">
        <f>IF(VLOOKUP($A164,Sheet!$A$7:$DG$148,'TN01-04'!CS$11,0)="","",VLOOKUP($A164,Sheet!$A$7:$DG$148,'TN01-04'!CS$11,0))</f>
        <v>27</v>
      </c>
      <c r="CT164" s="36">
        <f>IF(VLOOKUP($A164,Sheet!$A$7:$DG$148,'TN01-04'!CT$11,0)="","",VLOOKUP($A164,Sheet!$A$7:$DG$148,'TN01-04'!CT$11,0))</f>
        <v>0</v>
      </c>
      <c r="CU164" s="38">
        <f t="shared" si="20"/>
        <v>128</v>
      </c>
      <c r="CV164" s="38">
        <f t="shared" si="20"/>
        <v>0</v>
      </c>
      <c r="CW164" s="38">
        <f t="shared" si="21"/>
        <v>0</v>
      </c>
      <c r="CX164" s="38">
        <f t="shared" si="22"/>
        <v>128</v>
      </c>
      <c r="CY164" s="38">
        <f t="shared" si="23"/>
        <v>2.65</v>
      </c>
      <c r="CZ164" s="38"/>
      <c r="DA164" s="28">
        <f>HLOOKUP(VLOOKUP($A164,Sheet!$A$7:$DG$148,'TN01-04'!DA$11,0),$H$1:$T$2,2,1)</f>
        <v>0</v>
      </c>
      <c r="DB164" s="28">
        <f>HLOOKUP(VLOOKUP($A164,Sheet!$A$7:$DG$148,'TN01-04'!DB$11,0),$H$1:$T$2,2,1)</f>
        <v>0</v>
      </c>
      <c r="DC164" s="28">
        <f>HLOOKUP(VLOOKUP($A164,Sheet!$A$7:$DG$148,'TN01-04'!DC$11,0),$H$1:$T$2,2,1)</f>
        <v>3.65</v>
      </c>
      <c r="DD164" s="28">
        <f>HLOOKUP(VLOOKUP($A164,Sheet!$A$7:$DG$148,'TN01-04'!DD$11,0),$H$1:$T$2,2,1)</f>
        <v>0</v>
      </c>
      <c r="DE164" s="38"/>
      <c r="DF164" s="38">
        <f t="shared" si="24"/>
        <v>3.65</v>
      </c>
      <c r="DG164" s="38"/>
      <c r="DH164" s="33">
        <f>IF(VLOOKUP($A164,Sheet!$A$7:$DG$148,'TN01-04'!DH$11,0)="","",VLOOKUP($A164,Sheet!$A$7:$DG$148,'TN01-04'!DH$11,0))</f>
        <v>5</v>
      </c>
      <c r="DI164" s="36">
        <f>IF(VLOOKUP($A164,Sheet!$A$7:$DG$148,'TN01-04'!DI$11,0)="","",VLOOKUP($A164,Sheet!$A$7:$DG$148,'TN01-04'!DI$11,0))</f>
        <v>0</v>
      </c>
      <c r="DJ164" s="38">
        <f t="shared" si="25"/>
        <v>133</v>
      </c>
      <c r="DK164" s="38">
        <f t="shared" si="26"/>
        <v>0</v>
      </c>
      <c r="DL164" s="38">
        <f t="shared" si="27"/>
        <v>2.69</v>
      </c>
      <c r="DM164" s="38"/>
      <c r="DN164" s="33">
        <f>IF(VLOOKUP($A164,Sheet!$A$7:$DG$148,'TN01-04'!DN$11,0)="","",VLOOKUP($A164,Sheet!$A$7:$DG$148,'TN01-04'!DN$11,0))</f>
        <v>138</v>
      </c>
      <c r="DO164" s="36">
        <f>IF(VLOOKUP($A164,Sheet!$A$7:$DG$148,'TN01-04'!DO$11,0)="","",VLOOKUP($A164,Sheet!$A$7:$DG$148,'TN01-04'!DO$11,0))</f>
        <v>0</v>
      </c>
      <c r="DP164" s="28">
        <f>IF(VLOOKUP($A164,Sheet!$A$7:$DG$148,'TN01-04'!DP$11,0)="","",VLOOKUP($A164,Sheet!$A$7:$DG$148,'TN01-04'!DP$11,0))</f>
        <v>137</v>
      </c>
      <c r="DQ164" s="28">
        <f>IF(VLOOKUP($A164,Sheet!$A$7:$DG$148,'TN01-04'!DQ$11,0)="","",VLOOKUP($A164,Sheet!$A$7:$DG$148,'TN01-04'!DQ$11,0))</f>
        <v>138</v>
      </c>
      <c r="DR164" s="28">
        <f>IF(VLOOKUP($A164,Sheet!$A$7:$DG$148,'TN01-04'!DR$11,0)="","",VLOOKUP($A164,Sheet!$A$7:$DG$148,'TN01-04'!DR$11,0))</f>
        <v>6.74</v>
      </c>
      <c r="DS164" s="28">
        <f>IF(VLOOKUP($A164,Sheet!$A$7:$DG$148,'TN01-04'!DS$11,0)="","",VLOOKUP($A164,Sheet!$A$7:$DG$148,'TN01-04'!DS$11,0))</f>
        <v>2.69</v>
      </c>
      <c r="DT164" s="28" t="str">
        <f>IF(VLOOKUP($A164,Sheet!$A$7:$DG$148,'TN01-04'!DT$11,0)="","",VLOOKUP($A164,Sheet!$A$7:$DG$148,'TN01-04'!DT$11,0))</f>
        <v/>
      </c>
      <c r="DU164" s="42">
        <f t="shared" si="28"/>
        <v>0</v>
      </c>
    </row>
    <row r="165" spans="1:125" ht="15.95" customHeight="1" x14ac:dyDescent="0.2">
      <c r="A165" s="25">
        <v>2220727448</v>
      </c>
      <c r="B165" s="26" t="s">
        <v>6</v>
      </c>
      <c r="C165" s="26" t="s">
        <v>121</v>
      </c>
      <c r="D165" s="26" t="s">
        <v>205</v>
      </c>
      <c r="E165" s="27">
        <v>35821</v>
      </c>
      <c r="F165" s="26" t="s">
        <v>209</v>
      </c>
      <c r="G165" s="26" t="s">
        <v>212</v>
      </c>
      <c r="H165" s="28">
        <f>HLOOKUP(VLOOKUP($A165,Sheet!$A$7:$DG$148,'TN01-04'!H$11,0),$H$1:$T$2,2,1)</f>
        <v>3</v>
      </c>
      <c r="I165" s="28">
        <f>HLOOKUP(VLOOKUP($A165,Sheet!$A$7:$DG$148,'TN01-04'!I$11,0),$H$1:$T$2,2,1)</f>
        <v>3.33</v>
      </c>
      <c r="J165" s="28">
        <f>HLOOKUP(VLOOKUP($A165,Sheet!$A$7:$DG$148,'TN01-04'!J$11,0),$H$1:$T$2,2,1)</f>
        <v>3.33</v>
      </c>
      <c r="K165" s="28">
        <f>HLOOKUP(VLOOKUP($A165,Sheet!$A$7:$DG$148,'TN01-04'!K$11,0),$H$1:$T$2,2,1)</f>
        <v>3</v>
      </c>
      <c r="L165" s="28">
        <f>HLOOKUP(VLOOKUP($A165,Sheet!$A$7:$DG$148,'TN01-04'!L$11,0),$H$1:$T$2,2,1)</f>
        <v>3.33</v>
      </c>
      <c r="M165" s="28">
        <f>HLOOKUP(VLOOKUP($A165,Sheet!$A$7:$DG$148,'TN01-04'!M$11,0),$H$1:$T$2,2,1)</f>
        <v>3.65</v>
      </c>
      <c r="N165" s="28">
        <f>HLOOKUP(VLOOKUP($A165,Sheet!$A$7:$DG$148,'TN01-04'!N$11,0),$H$1:$T$2,2,1)</f>
        <v>2.33</v>
      </c>
      <c r="O165" s="28">
        <f>HLOOKUP(VLOOKUP($A165,Sheet!$A$7:$DG$148,'TN01-04'!O$11,0),$H$1:$T$2,2,1)</f>
        <v>0</v>
      </c>
      <c r="P165" s="28">
        <f>HLOOKUP(VLOOKUP($A165,Sheet!$A$7:$DG$148,'TN01-04'!P$11,0),$H$1:$T$2,2,1)</f>
        <v>2.65</v>
      </c>
      <c r="Q165" s="28">
        <f>HLOOKUP(VLOOKUP($A165,Sheet!$A$7:$DG$148,'TN01-04'!Q$11,0),$H$1:$T$2,2,1)</f>
        <v>0</v>
      </c>
      <c r="R165" s="28">
        <f>HLOOKUP(VLOOKUP($A165,Sheet!$A$7:$DG$148,'TN01-04'!R$11,0),$H$1:$T$2,2,1)</f>
        <v>0</v>
      </c>
      <c r="S165" s="28">
        <f>HLOOKUP(VLOOKUP($A165,Sheet!$A$7:$DG$148,'TN01-04'!S$11,0),$H$1:$T$2,2,1)</f>
        <v>0</v>
      </c>
      <c r="T165" s="28">
        <f>HLOOKUP(VLOOKUP($A165,Sheet!$A$7:$DG$148,'TN01-04'!T$11,0),$H$1:$T$2,2,1)</f>
        <v>0</v>
      </c>
      <c r="U165" s="28">
        <f>HLOOKUP(VLOOKUP($A165,Sheet!$A$7:$DG$148,'TN01-04'!U$11,0),$H$1:$T$2,2,1)</f>
        <v>3.65</v>
      </c>
      <c r="V165" s="28">
        <f>HLOOKUP(VLOOKUP($A165,Sheet!$A$7:$DG$148,'TN01-04'!V$11,0),$H$1:$T$2,2,1)</f>
        <v>3.33</v>
      </c>
      <c r="W165" s="28">
        <f>HLOOKUP(VLOOKUP($A165,Sheet!$A$7:$DG$148,'TN01-04'!W$11,0),$H$1:$T$2,2,1)</f>
        <v>4</v>
      </c>
      <c r="X165" s="28">
        <f>HLOOKUP(VLOOKUP($A165,Sheet!$A$7:$DG$148,'TN01-04'!X$11,0),$H$1:$T$2,2,1)</f>
        <v>4</v>
      </c>
      <c r="Y165" s="28">
        <f>HLOOKUP(VLOOKUP($A165,Sheet!$A$7:$DG$148,'TN01-04'!Y$11,0),$H$1:$T$2,2,1)</f>
        <v>3.65</v>
      </c>
      <c r="Z165" s="28">
        <f>HLOOKUP(VLOOKUP($A165,Sheet!$A$7:$DG$148,'TN01-04'!Z$11,0),$H$1:$T$2,2,1)</f>
        <v>3.33</v>
      </c>
      <c r="AA165" s="28">
        <f>HLOOKUP(VLOOKUP($A165,Sheet!$A$7:$DG$148,'TN01-04'!AA$11,0),$H$1:$T$2,2,1)</f>
        <v>2.33</v>
      </c>
      <c r="AB165" s="28">
        <f>HLOOKUP(VLOOKUP($A165,Sheet!$A$7:$DG$148,'TN01-04'!AB$11,0),$H$1:$T$2,2,1)</f>
        <v>3.33</v>
      </c>
      <c r="AC165" s="28">
        <f>HLOOKUP(VLOOKUP($A165,Sheet!$A$7:$DG$148,'TN01-04'!AC$11,0),$H$1:$T$2,2,1)</f>
        <v>2.65</v>
      </c>
      <c r="AD165" s="28">
        <f>HLOOKUP(VLOOKUP($A165,Sheet!$A$7:$DG$148,'TN01-04'!AD$11,0),$H$1:$T$2,2,1)</f>
        <v>2.65</v>
      </c>
      <c r="AE165" s="28">
        <f>HLOOKUP(VLOOKUP($A165,Sheet!$A$7:$DG$148,'TN01-04'!AE$11,0),$H$1:$T$2,2,1)</f>
        <v>1.65</v>
      </c>
      <c r="AF165" s="28">
        <f>HLOOKUP(VLOOKUP($A165,Sheet!$A$7:$DG$148,'TN01-04'!AF$11,0),$H$1:$T$2,2,1)</f>
        <v>2</v>
      </c>
      <c r="AG165" s="28">
        <f>HLOOKUP(VLOOKUP($A165,Sheet!$A$7:$DG$148,'TN01-04'!AG$11,0),$H$1:$T$2,2,1)</f>
        <v>2.65</v>
      </c>
      <c r="AH165" s="28">
        <f>HLOOKUP(VLOOKUP($A165,Sheet!$A$7:$DG$148,'TN01-04'!AH$11,0),$H$1:$T$2,2,1)</f>
        <v>1.65</v>
      </c>
      <c r="AI165" s="28">
        <f>HLOOKUP(VLOOKUP($A165,Sheet!$A$7:$DG$148,'TN01-04'!AI$11,0),$H$1:$T$2,2,1)</f>
        <v>1.65</v>
      </c>
      <c r="AJ165" s="28">
        <f>HLOOKUP(VLOOKUP($A165,Sheet!$A$7:$DG$148,'TN01-04'!AJ$11,0),$H$1:$T$2,2,1)</f>
        <v>2.33</v>
      </c>
      <c r="AK165" s="33">
        <f>IF(VLOOKUP($A165,Sheet!$A$7:$DG$148,'TN01-04'!AK$11,0)="","",VLOOKUP($A165,Sheet!$A$7:$DG$148,'TN01-04'!AK$11,0))</f>
        <v>51</v>
      </c>
      <c r="AL165" s="36">
        <f>IF(VLOOKUP($A165,Sheet!$A$7:$DG$148,'TN01-04'!AL$11,0)="","",VLOOKUP($A165,Sheet!$A$7:$DG$148,'TN01-04'!AL$11,0))</f>
        <v>0</v>
      </c>
      <c r="AM165" s="28">
        <f>HLOOKUP(VLOOKUP($A165,Sheet!$A$7:$DG$148,'TN01-04'!AM$11,0),$H$1:$T$2,2,1)</f>
        <v>3</v>
      </c>
      <c r="AN165" s="28">
        <f>HLOOKUP(VLOOKUP($A165,Sheet!$A$7:$DG$148,'TN01-04'!AN$11,0),$H$1:$T$2,2,1)</f>
        <v>3</v>
      </c>
      <c r="AO165" s="28">
        <f>HLOOKUP(VLOOKUP($A165,Sheet!$A$7:$DG$148,'TN01-04'!AO$11,0),$H$1:$T$2,2,1)</f>
        <v>3</v>
      </c>
      <c r="AP165" s="28">
        <f>HLOOKUP(VLOOKUP($A165,Sheet!$A$7:$DG$148,'TN01-04'!AP$11,0),$H$1:$T$2,2,1)</f>
        <v>0</v>
      </c>
      <c r="AQ165" s="28">
        <f>HLOOKUP(VLOOKUP($A165,Sheet!$A$7:$DG$148,'TN01-04'!AQ$11,0),$H$1:$T$2,2,1)</f>
        <v>0</v>
      </c>
      <c r="AR165" s="28">
        <f>HLOOKUP(VLOOKUP($A165,Sheet!$A$7:$DG$148,'TN01-04'!AR$11,0),$H$1:$T$2,2,1)</f>
        <v>0</v>
      </c>
      <c r="AS165" s="28">
        <f>HLOOKUP(VLOOKUP($A165,Sheet!$A$7:$DG$148,'TN01-04'!AS$11,0),$H$1:$T$2,2,1)</f>
        <v>0</v>
      </c>
      <c r="AT165" s="28">
        <f>HLOOKUP(VLOOKUP($A165,Sheet!$A$7:$DG$148,'TN01-04'!AT$11,0),$H$1:$T$2,2,1)</f>
        <v>0</v>
      </c>
      <c r="AU165" s="28">
        <f>HLOOKUP(VLOOKUP($A165,Sheet!$A$7:$DG$148,'TN01-04'!AU$11,0),$H$1:$T$2,2,1)</f>
        <v>3.33</v>
      </c>
      <c r="AV165" s="28">
        <f>HLOOKUP(VLOOKUP($A165,Sheet!$A$7:$DG$148,'TN01-04'!AV$11,0),$H$1:$T$2,2,1)</f>
        <v>0</v>
      </c>
      <c r="AW165" s="28">
        <f>HLOOKUP(VLOOKUP($A165,Sheet!$A$7:$DG$148,'TN01-04'!AW$11,0),$H$1:$T$2,2,1)</f>
        <v>0</v>
      </c>
      <c r="AX165" s="28">
        <f>HLOOKUP(VLOOKUP($A165,Sheet!$A$7:$DG$148,'TN01-04'!AX$11,0),$H$1:$T$2,2,1)</f>
        <v>0</v>
      </c>
      <c r="AY165" s="28">
        <f>HLOOKUP(VLOOKUP($A165,Sheet!$A$7:$DG$148,'TN01-04'!AY$11,0),$H$1:$T$2,2,1)</f>
        <v>0</v>
      </c>
      <c r="AZ165" s="28">
        <f>HLOOKUP(VLOOKUP($A165,Sheet!$A$7:$DG$148,'TN01-04'!AZ$11,0),$H$1:$T$2,2,1)</f>
        <v>0</v>
      </c>
      <c r="BA165" s="28">
        <f>HLOOKUP(VLOOKUP($A165,Sheet!$A$7:$DG$148,'TN01-04'!BA$11,0),$H$1:$T$2,2,1)</f>
        <v>3</v>
      </c>
      <c r="BB165" s="33">
        <f>IF(VLOOKUP($A165,Sheet!$A$7:$DG$148,'TN01-04'!BB$11,0)="","",VLOOKUP($A165,Sheet!$A$7:$DG$148,'TN01-04'!BB$11,0))</f>
        <v>5</v>
      </c>
      <c r="BC165" s="36">
        <f>IF(VLOOKUP($A165,Sheet!$A$7:$DG$148,'TN01-04'!BC$11,0)="","",VLOOKUP($A165,Sheet!$A$7:$DG$148,'TN01-04'!BC$11,0))</f>
        <v>0</v>
      </c>
      <c r="BD165" s="28">
        <f>HLOOKUP(VLOOKUP($A165,Sheet!$A$7:$DG$148,'TN01-04'!BD$11,0),$H$1:$T$2,2,1)</f>
        <v>2</v>
      </c>
      <c r="BE165" s="28">
        <f>HLOOKUP(VLOOKUP($A165,Sheet!$A$7:$DG$148,'TN01-04'!BE$11,0),$H$1:$T$2,2,1)</f>
        <v>2.65</v>
      </c>
      <c r="BF165" s="28">
        <f>HLOOKUP(VLOOKUP($A165,Sheet!$A$7:$DG$148,'TN01-04'!BF$11,0),$H$1:$T$2,2,1)</f>
        <v>2.65</v>
      </c>
      <c r="BG165" s="28">
        <f>HLOOKUP(VLOOKUP($A165,Sheet!$A$7:$DG$148,'TN01-04'!BG$11,0),$H$1:$T$2,2,1)</f>
        <v>1.65</v>
      </c>
      <c r="BH165" s="28">
        <f>HLOOKUP(VLOOKUP($A165,Sheet!$A$7:$DG$148,'TN01-04'!BH$11,0),$H$1:$T$2,2,1)</f>
        <v>2.65</v>
      </c>
      <c r="BI165" s="28">
        <f>HLOOKUP(VLOOKUP($A165,Sheet!$A$7:$DG$148,'TN01-04'!BI$11,0),$H$1:$T$2,2,1)</f>
        <v>3</v>
      </c>
      <c r="BJ165" s="28">
        <f>HLOOKUP(VLOOKUP($A165,Sheet!$A$7:$DG$148,'TN01-04'!BJ$11,0),$H$1:$T$2,2,1)</f>
        <v>4</v>
      </c>
      <c r="BK165" s="28">
        <f>HLOOKUP(VLOOKUP($A165,Sheet!$A$7:$DG$148,'TN01-04'!BK$11,0),$H$1:$T$2,2,1)</f>
        <v>1.65</v>
      </c>
      <c r="BL165" s="28">
        <f>HLOOKUP(VLOOKUP($A165,Sheet!$A$7:$DG$148,'TN01-04'!BL$11,0),$H$1:$T$2,2,1)</f>
        <v>1</v>
      </c>
      <c r="BM165" s="28">
        <f>HLOOKUP(VLOOKUP($A165,Sheet!$A$7:$DG$148,'TN01-04'!BM$11,0),$H$1:$T$2,2,1)</f>
        <v>3.33</v>
      </c>
      <c r="BN165" s="28">
        <f>HLOOKUP(VLOOKUP($A165,Sheet!$A$7:$DG$148,'TN01-04'!BN$11,0),$H$1:$T$2,2,1)</f>
        <v>1.65</v>
      </c>
      <c r="BO165" s="28">
        <f>HLOOKUP(VLOOKUP($A165,Sheet!$A$7:$DG$148,'TN01-04'!BO$11,0),$H$1:$T$2,2,1)</f>
        <v>1.65</v>
      </c>
      <c r="BP165" s="28">
        <f>HLOOKUP(VLOOKUP($A165,Sheet!$A$7:$DG$148,'TN01-04'!BP$11,0),$H$1:$T$2,2,1)</f>
        <v>3</v>
      </c>
      <c r="BQ165" s="28">
        <f>HLOOKUP(VLOOKUP($A165,Sheet!$A$7:$DG$148,'TN01-04'!BQ$11,0),$H$1:$T$2,2,1)</f>
        <v>0</v>
      </c>
      <c r="BR165" s="28">
        <f>HLOOKUP(VLOOKUP($A165,Sheet!$A$7:$DG$148,'TN01-04'!BR$11,0),$H$1:$T$2,2,1)</f>
        <v>2.33</v>
      </c>
      <c r="BS165" s="28">
        <f>HLOOKUP(VLOOKUP($A165,Sheet!$A$7:$DG$148,'TN01-04'!BS$11,0),$H$1:$T$2,2,1)</f>
        <v>2.65</v>
      </c>
      <c r="BT165" s="28">
        <f>HLOOKUP(VLOOKUP($A165,Sheet!$A$7:$DG$148,'TN01-04'!BT$11,0),$H$1:$T$2,2,1)</f>
        <v>2.33</v>
      </c>
      <c r="BU165" s="28">
        <f>HLOOKUP(VLOOKUP($A165,Sheet!$A$7:$DG$148,'TN01-04'!BU$11,0),$H$1:$T$2,2,1)</f>
        <v>2.33</v>
      </c>
      <c r="BV165" s="28">
        <f>HLOOKUP(VLOOKUP($A165,Sheet!$A$7:$DG$148,'TN01-04'!BV$11,0),$H$1:$T$2,2,1)</f>
        <v>3</v>
      </c>
      <c r="BW165" s="28">
        <f>HLOOKUP(VLOOKUP($A165,Sheet!$A$7:$DG$148,'TN01-04'!BW$11,0),$H$1:$T$2,2,1)</f>
        <v>3.65</v>
      </c>
      <c r="BX165" s="33">
        <f>IF(VLOOKUP($A165,Sheet!$A$7:$DG$148,'TN01-04'!BX$11,0)="","",VLOOKUP($A165,Sheet!$A$7:$DG$148,'TN01-04'!BX$11,0))</f>
        <v>50</v>
      </c>
      <c r="BY165" s="36">
        <f>IF(VLOOKUP($A165,Sheet!$A$7:$DG$148,'TN01-04'!BY$11,0)="","",VLOOKUP($A165,Sheet!$A$7:$DG$148,'TN01-04'!BY$11,0))</f>
        <v>0</v>
      </c>
      <c r="BZ165" s="28">
        <f>HLOOKUP(VLOOKUP($A165,Sheet!$A$7:$DG$148,'TN01-04'!BZ$11,0),$H$1:$T$2,2,1)</f>
        <v>0</v>
      </c>
      <c r="CA165" s="28">
        <f>HLOOKUP(VLOOKUP($A165,Sheet!$A$7:$DG$148,'TN01-04'!CA$11,0),$H$1:$T$2,2,1)</f>
        <v>3</v>
      </c>
      <c r="CB165" s="28">
        <f>HLOOKUP(VLOOKUP($A165,Sheet!$A$7:$DG$148,'TN01-04'!CB$11,0),$H$1:$T$2,2,1)</f>
        <v>2.65</v>
      </c>
      <c r="CC165" s="28">
        <f>HLOOKUP(VLOOKUP($A165,Sheet!$A$7:$DG$148,'TN01-04'!CC$11,0),$H$1:$T$2,2,1)</f>
        <v>0</v>
      </c>
      <c r="CD165" s="28">
        <f>HLOOKUP(VLOOKUP($A165,Sheet!$A$7:$DG$148,'TN01-04'!CD$11,0),$H$1:$T$2,2,1)</f>
        <v>2.65</v>
      </c>
      <c r="CE165" s="28">
        <f>HLOOKUP(VLOOKUP($A165,Sheet!$A$7:$DG$148,'TN01-04'!CE$11,0),$H$1:$T$2,2,1)</f>
        <v>2</v>
      </c>
      <c r="CF165" s="28">
        <f>HLOOKUP(VLOOKUP($A165,Sheet!$A$7:$DG$148,'TN01-04'!CF$11,0),$H$1:$T$2,2,1)</f>
        <v>4</v>
      </c>
      <c r="CG165" s="28">
        <f>HLOOKUP(VLOOKUP($A165,Sheet!$A$7:$DG$148,'TN01-04'!CG$11,0),$H$1:$T$2,2,1)</f>
        <v>4</v>
      </c>
      <c r="CH165" s="28">
        <f>HLOOKUP(VLOOKUP($A165,Sheet!$A$7:$DG$148,'TN01-04'!CH$11,0),$H$1:$T$2,2,1)</f>
        <v>0</v>
      </c>
      <c r="CI165" s="28">
        <f>HLOOKUP(VLOOKUP($A165,Sheet!$A$7:$DG$148,'TN01-04'!CI$11,0),$H$1:$T$2,2,1)</f>
        <v>3.33</v>
      </c>
      <c r="CJ165" s="28">
        <f>HLOOKUP(VLOOKUP($A165,Sheet!$A$7:$DG$148,'TN01-04'!CJ$11,0),$H$1:$T$2,2,1)</f>
        <v>0</v>
      </c>
      <c r="CK165" s="28">
        <f>HLOOKUP(VLOOKUP($A165,Sheet!$A$7:$DG$148,'TN01-04'!CK$11,0),$H$1:$T$2,2,1)</f>
        <v>0</v>
      </c>
      <c r="CL165" s="28">
        <f>HLOOKUP(VLOOKUP($A165,Sheet!$A$7:$DG$148,'TN01-04'!CL$11,0),$H$1:$T$2,2,1)</f>
        <v>0</v>
      </c>
      <c r="CM165" s="28">
        <f>HLOOKUP(VLOOKUP($A165,Sheet!$A$7:$DG$148,'TN01-04'!CM$11,0),$H$1:$T$2,2,1)</f>
        <v>0</v>
      </c>
      <c r="CN165" s="28">
        <f>HLOOKUP(VLOOKUP($A165,Sheet!$A$7:$DG$148,'TN01-04'!CN$11,0),$H$1:$T$2,2,1)</f>
        <v>2</v>
      </c>
      <c r="CO165" s="28">
        <f>HLOOKUP(VLOOKUP($A165,Sheet!$A$7:$DG$148,'TN01-04'!CO$11,0),$H$1:$T$2,2,1)</f>
        <v>2.65</v>
      </c>
      <c r="CP165" s="28">
        <f>HLOOKUP(VLOOKUP($A165,Sheet!$A$7:$DG$148,'TN01-04'!CP$11,0),$H$1:$T$2,2,1)</f>
        <v>3.65</v>
      </c>
      <c r="CQ165" s="28">
        <f>HLOOKUP(VLOOKUP($A165,Sheet!$A$7:$DG$148,'TN01-04'!CQ$11,0),$H$1:$T$2,2,1)</f>
        <v>4</v>
      </c>
      <c r="CR165" s="28">
        <f>HLOOKUP(VLOOKUP($A165,Sheet!$A$7:$DG$148,'TN01-04'!CR$11,0),$H$1:$T$2,2,1)</f>
        <v>2.33</v>
      </c>
      <c r="CS165" s="33">
        <f>IF(VLOOKUP($A165,Sheet!$A$7:$DG$148,'TN01-04'!CS$11,0)="","",VLOOKUP($A165,Sheet!$A$7:$DG$148,'TN01-04'!CS$11,0))</f>
        <v>27</v>
      </c>
      <c r="CT165" s="36">
        <f>IF(VLOOKUP($A165,Sheet!$A$7:$DG$148,'TN01-04'!CT$11,0)="","",VLOOKUP($A165,Sheet!$A$7:$DG$148,'TN01-04'!CT$11,0))</f>
        <v>0</v>
      </c>
      <c r="CU165" s="38">
        <f t="shared" si="20"/>
        <v>128</v>
      </c>
      <c r="CV165" s="38">
        <f t="shared" si="20"/>
        <v>0</v>
      </c>
      <c r="CW165" s="38">
        <f t="shared" si="21"/>
        <v>0</v>
      </c>
      <c r="CX165" s="38">
        <f t="shared" si="22"/>
        <v>128</v>
      </c>
      <c r="CY165" s="38">
        <f t="shared" si="23"/>
        <v>2.72</v>
      </c>
      <c r="CZ165" s="38"/>
      <c r="DA165" s="28">
        <f>HLOOKUP(VLOOKUP($A165,Sheet!$A$7:$DG$148,'TN01-04'!DA$11,0),$H$1:$T$2,2,1)</f>
        <v>0</v>
      </c>
      <c r="DB165" s="28">
        <f>HLOOKUP(VLOOKUP($A165,Sheet!$A$7:$DG$148,'TN01-04'!DB$11,0),$H$1:$T$2,2,1)</f>
        <v>0</v>
      </c>
      <c r="DC165" s="28">
        <f>HLOOKUP(VLOOKUP($A165,Sheet!$A$7:$DG$148,'TN01-04'!DC$11,0),$H$1:$T$2,2,1)</f>
        <v>2.65</v>
      </c>
      <c r="DD165" s="28">
        <f>HLOOKUP(VLOOKUP($A165,Sheet!$A$7:$DG$148,'TN01-04'!DD$11,0),$H$1:$T$2,2,1)</f>
        <v>0</v>
      </c>
      <c r="DE165" s="38"/>
      <c r="DF165" s="38">
        <f t="shared" si="24"/>
        <v>2.65</v>
      </c>
      <c r="DG165" s="38"/>
      <c r="DH165" s="33">
        <f>IF(VLOOKUP($A165,Sheet!$A$7:$DG$148,'TN01-04'!DH$11,0)="","",VLOOKUP($A165,Sheet!$A$7:$DG$148,'TN01-04'!DH$11,0))</f>
        <v>5</v>
      </c>
      <c r="DI165" s="36">
        <f>IF(VLOOKUP($A165,Sheet!$A$7:$DG$148,'TN01-04'!DI$11,0)="","",VLOOKUP($A165,Sheet!$A$7:$DG$148,'TN01-04'!DI$11,0))</f>
        <v>0</v>
      </c>
      <c r="DJ165" s="38">
        <f t="shared" si="25"/>
        <v>133</v>
      </c>
      <c r="DK165" s="38">
        <f t="shared" si="26"/>
        <v>0</v>
      </c>
      <c r="DL165" s="38">
        <f t="shared" si="27"/>
        <v>2.72</v>
      </c>
      <c r="DM165" s="38"/>
      <c r="DN165" s="33">
        <f>IF(VLOOKUP($A165,Sheet!$A$7:$DG$148,'TN01-04'!DN$11,0)="","",VLOOKUP($A165,Sheet!$A$7:$DG$148,'TN01-04'!DN$11,0))</f>
        <v>138</v>
      </c>
      <c r="DO165" s="36">
        <f>IF(VLOOKUP($A165,Sheet!$A$7:$DG$148,'TN01-04'!DO$11,0)="","",VLOOKUP($A165,Sheet!$A$7:$DG$148,'TN01-04'!DO$11,0))</f>
        <v>0</v>
      </c>
      <c r="DP165" s="28">
        <f>IF(VLOOKUP($A165,Sheet!$A$7:$DG$148,'TN01-04'!DP$11,0)="","",VLOOKUP($A165,Sheet!$A$7:$DG$148,'TN01-04'!DP$11,0))</f>
        <v>137</v>
      </c>
      <c r="DQ165" s="28">
        <f>IF(VLOOKUP($A165,Sheet!$A$7:$DG$148,'TN01-04'!DQ$11,0)="","",VLOOKUP($A165,Sheet!$A$7:$DG$148,'TN01-04'!DQ$11,0))</f>
        <v>138</v>
      </c>
      <c r="DR165" s="28">
        <f>IF(VLOOKUP($A165,Sheet!$A$7:$DG$148,'TN01-04'!DR$11,0)="","",VLOOKUP($A165,Sheet!$A$7:$DG$148,'TN01-04'!DR$11,0))</f>
        <v>6.77</v>
      </c>
      <c r="DS165" s="28">
        <f>IF(VLOOKUP($A165,Sheet!$A$7:$DG$148,'TN01-04'!DS$11,0)="","",VLOOKUP($A165,Sheet!$A$7:$DG$148,'TN01-04'!DS$11,0))</f>
        <v>2.72</v>
      </c>
      <c r="DT165" s="28" t="str">
        <f>IF(VLOOKUP($A165,Sheet!$A$7:$DG$148,'TN01-04'!DT$11,0)="","",VLOOKUP($A165,Sheet!$A$7:$DG$148,'TN01-04'!DT$11,0))</f>
        <v/>
      </c>
      <c r="DU165" s="42">
        <f t="shared" si="28"/>
        <v>0</v>
      </c>
    </row>
    <row r="166" spans="1:125" ht="15.95" customHeight="1" x14ac:dyDescent="0.2">
      <c r="A166" s="25">
        <v>2220727450</v>
      </c>
      <c r="B166" s="26" t="s">
        <v>17</v>
      </c>
      <c r="C166" s="26" t="s">
        <v>60</v>
      </c>
      <c r="D166" s="26" t="s">
        <v>206</v>
      </c>
      <c r="E166" s="27">
        <v>35879</v>
      </c>
      <c r="F166" s="26" t="s">
        <v>209</v>
      </c>
      <c r="G166" s="26" t="s">
        <v>212</v>
      </c>
      <c r="H166" s="28">
        <f>HLOOKUP(VLOOKUP($A166,Sheet!$A$7:$DG$148,'TN01-04'!H$11,0),$H$1:$T$2,2,1)</f>
        <v>3.33</v>
      </c>
      <c r="I166" s="28">
        <f>HLOOKUP(VLOOKUP($A166,Sheet!$A$7:$DG$148,'TN01-04'!I$11,0),$H$1:$T$2,2,1)</f>
        <v>2.33</v>
      </c>
      <c r="J166" s="28">
        <f>HLOOKUP(VLOOKUP($A166,Sheet!$A$7:$DG$148,'TN01-04'!J$11,0),$H$1:$T$2,2,1)</f>
        <v>3.65</v>
      </c>
      <c r="K166" s="28">
        <f>HLOOKUP(VLOOKUP($A166,Sheet!$A$7:$DG$148,'TN01-04'!K$11,0),$H$1:$T$2,2,1)</f>
        <v>2</v>
      </c>
      <c r="L166" s="28">
        <f>HLOOKUP(VLOOKUP($A166,Sheet!$A$7:$DG$148,'TN01-04'!L$11,0),$H$1:$T$2,2,1)</f>
        <v>1.65</v>
      </c>
      <c r="M166" s="28">
        <f>HLOOKUP(VLOOKUP($A166,Sheet!$A$7:$DG$148,'TN01-04'!M$11,0),$H$1:$T$2,2,1)</f>
        <v>1.65</v>
      </c>
      <c r="N166" s="28">
        <f>HLOOKUP(VLOOKUP($A166,Sheet!$A$7:$DG$148,'TN01-04'!N$11,0),$H$1:$T$2,2,1)</f>
        <v>1.65</v>
      </c>
      <c r="O166" s="28">
        <f>HLOOKUP(VLOOKUP($A166,Sheet!$A$7:$DG$148,'TN01-04'!O$11,0),$H$1:$T$2,2,1)</f>
        <v>0</v>
      </c>
      <c r="P166" s="28">
        <f>HLOOKUP(VLOOKUP($A166,Sheet!$A$7:$DG$148,'TN01-04'!P$11,0),$H$1:$T$2,2,1)</f>
        <v>2.33</v>
      </c>
      <c r="Q166" s="28">
        <f>HLOOKUP(VLOOKUP($A166,Sheet!$A$7:$DG$148,'TN01-04'!Q$11,0),$H$1:$T$2,2,1)</f>
        <v>0</v>
      </c>
      <c r="R166" s="28">
        <f>HLOOKUP(VLOOKUP($A166,Sheet!$A$7:$DG$148,'TN01-04'!R$11,0),$H$1:$T$2,2,1)</f>
        <v>0</v>
      </c>
      <c r="S166" s="28">
        <f>HLOOKUP(VLOOKUP($A166,Sheet!$A$7:$DG$148,'TN01-04'!S$11,0),$H$1:$T$2,2,1)</f>
        <v>0</v>
      </c>
      <c r="T166" s="28">
        <f>HLOOKUP(VLOOKUP($A166,Sheet!$A$7:$DG$148,'TN01-04'!T$11,0),$H$1:$T$2,2,1)</f>
        <v>3</v>
      </c>
      <c r="U166" s="28">
        <f>HLOOKUP(VLOOKUP($A166,Sheet!$A$7:$DG$148,'TN01-04'!U$11,0),$H$1:$T$2,2,1)</f>
        <v>3.65</v>
      </c>
      <c r="V166" s="28">
        <f>HLOOKUP(VLOOKUP($A166,Sheet!$A$7:$DG$148,'TN01-04'!V$11,0),$H$1:$T$2,2,1)</f>
        <v>0</v>
      </c>
      <c r="W166" s="28">
        <f>HLOOKUP(VLOOKUP($A166,Sheet!$A$7:$DG$148,'TN01-04'!W$11,0),$H$1:$T$2,2,1)</f>
        <v>3.33</v>
      </c>
      <c r="X166" s="28">
        <f>HLOOKUP(VLOOKUP($A166,Sheet!$A$7:$DG$148,'TN01-04'!X$11,0),$H$1:$T$2,2,1)</f>
        <v>3.33</v>
      </c>
      <c r="Y166" s="28">
        <f>HLOOKUP(VLOOKUP($A166,Sheet!$A$7:$DG$148,'TN01-04'!Y$11,0),$H$1:$T$2,2,1)</f>
        <v>3</v>
      </c>
      <c r="Z166" s="28">
        <f>HLOOKUP(VLOOKUP($A166,Sheet!$A$7:$DG$148,'TN01-04'!Z$11,0),$H$1:$T$2,2,1)</f>
        <v>2.33</v>
      </c>
      <c r="AA166" s="28">
        <f>HLOOKUP(VLOOKUP($A166,Sheet!$A$7:$DG$148,'TN01-04'!AA$11,0),$H$1:$T$2,2,1)</f>
        <v>2.65</v>
      </c>
      <c r="AB166" s="28">
        <f>HLOOKUP(VLOOKUP($A166,Sheet!$A$7:$DG$148,'TN01-04'!AB$11,0),$H$1:$T$2,2,1)</f>
        <v>3</v>
      </c>
      <c r="AC166" s="28">
        <f>HLOOKUP(VLOOKUP($A166,Sheet!$A$7:$DG$148,'TN01-04'!AC$11,0),$H$1:$T$2,2,1)</f>
        <v>3</v>
      </c>
      <c r="AD166" s="28">
        <f>HLOOKUP(VLOOKUP($A166,Sheet!$A$7:$DG$148,'TN01-04'!AD$11,0),$H$1:$T$2,2,1)</f>
        <v>2.33</v>
      </c>
      <c r="AE166" s="28">
        <f>HLOOKUP(VLOOKUP($A166,Sheet!$A$7:$DG$148,'TN01-04'!AE$11,0),$H$1:$T$2,2,1)</f>
        <v>1.65</v>
      </c>
      <c r="AF166" s="28">
        <f>HLOOKUP(VLOOKUP($A166,Sheet!$A$7:$DG$148,'TN01-04'!AF$11,0),$H$1:$T$2,2,1)</f>
        <v>2.65</v>
      </c>
      <c r="AG166" s="28">
        <f>HLOOKUP(VLOOKUP($A166,Sheet!$A$7:$DG$148,'TN01-04'!AG$11,0),$H$1:$T$2,2,1)</f>
        <v>2.33</v>
      </c>
      <c r="AH166" s="28">
        <f>HLOOKUP(VLOOKUP($A166,Sheet!$A$7:$DG$148,'TN01-04'!AH$11,0),$H$1:$T$2,2,1)</f>
        <v>1.65</v>
      </c>
      <c r="AI166" s="28">
        <f>HLOOKUP(VLOOKUP($A166,Sheet!$A$7:$DG$148,'TN01-04'!AI$11,0),$H$1:$T$2,2,1)</f>
        <v>1.65</v>
      </c>
      <c r="AJ166" s="28">
        <f>HLOOKUP(VLOOKUP($A166,Sheet!$A$7:$DG$148,'TN01-04'!AJ$11,0),$H$1:$T$2,2,1)</f>
        <v>2.33</v>
      </c>
      <c r="AK166" s="33">
        <f>IF(VLOOKUP($A166,Sheet!$A$7:$DG$148,'TN01-04'!AK$11,0)="","",VLOOKUP($A166,Sheet!$A$7:$DG$148,'TN01-04'!AK$11,0))</f>
        <v>51</v>
      </c>
      <c r="AL166" s="36">
        <f>IF(VLOOKUP($A166,Sheet!$A$7:$DG$148,'TN01-04'!AL$11,0)="","",VLOOKUP($A166,Sheet!$A$7:$DG$148,'TN01-04'!AL$11,0))</f>
        <v>0</v>
      </c>
      <c r="AM166" s="28">
        <f>HLOOKUP(VLOOKUP($A166,Sheet!$A$7:$DG$148,'TN01-04'!AM$11,0),$H$1:$T$2,2,1)</f>
        <v>3</v>
      </c>
      <c r="AN166" s="28">
        <f>HLOOKUP(VLOOKUP($A166,Sheet!$A$7:$DG$148,'TN01-04'!AN$11,0),$H$1:$T$2,2,1)</f>
        <v>2.65</v>
      </c>
      <c r="AO166" s="28">
        <f>HLOOKUP(VLOOKUP($A166,Sheet!$A$7:$DG$148,'TN01-04'!AO$11,0),$H$1:$T$2,2,1)</f>
        <v>0</v>
      </c>
      <c r="AP166" s="28">
        <f>HLOOKUP(VLOOKUP($A166,Sheet!$A$7:$DG$148,'TN01-04'!AP$11,0),$H$1:$T$2,2,1)</f>
        <v>0</v>
      </c>
      <c r="AQ166" s="28">
        <f>HLOOKUP(VLOOKUP($A166,Sheet!$A$7:$DG$148,'TN01-04'!AQ$11,0),$H$1:$T$2,2,1)</f>
        <v>2.33</v>
      </c>
      <c r="AR166" s="28">
        <f>HLOOKUP(VLOOKUP($A166,Sheet!$A$7:$DG$148,'TN01-04'!AR$11,0),$H$1:$T$2,2,1)</f>
        <v>0</v>
      </c>
      <c r="AS166" s="28">
        <f>HLOOKUP(VLOOKUP($A166,Sheet!$A$7:$DG$148,'TN01-04'!AS$11,0),$H$1:$T$2,2,1)</f>
        <v>0</v>
      </c>
      <c r="AT166" s="28">
        <f>HLOOKUP(VLOOKUP($A166,Sheet!$A$7:$DG$148,'TN01-04'!AT$11,0),$H$1:$T$2,2,1)</f>
        <v>0</v>
      </c>
      <c r="AU166" s="28">
        <f>HLOOKUP(VLOOKUP($A166,Sheet!$A$7:$DG$148,'TN01-04'!AU$11,0),$H$1:$T$2,2,1)</f>
        <v>0</v>
      </c>
      <c r="AV166" s="28">
        <f>HLOOKUP(VLOOKUP($A166,Sheet!$A$7:$DG$148,'TN01-04'!AV$11,0),$H$1:$T$2,2,1)</f>
        <v>0</v>
      </c>
      <c r="AW166" s="28">
        <f>HLOOKUP(VLOOKUP($A166,Sheet!$A$7:$DG$148,'TN01-04'!AW$11,0),$H$1:$T$2,2,1)</f>
        <v>2.65</v>
      </c>
      <c r="AX166" s="28">
        <f>HLOOKUP(VLOOKUP($A166,Sheet!$A$7:$DG$148,'TN01-04'!AX$11,0),$H$1:$T$2,2,1)</f>
        <v>0</v>
      </c>
      <c r="AY166" s="28">
        <f>HLOOKUP(VLOOKUP($A166,Sheet!$A$7:$DG$148,'TN01-04'!AY$11,0),$H$1:$T$2,2,1)</f>
        <v>0</v>
      </c>
      <c r="AZ166" s="28">
        <f>HLOOKUP(VLOOKUP($A166,Sheet!$A$7:$DG$148,'TN01-04'!AZ$11,0),$H$1:$T$2,2,1)</f>
        <v>0</v>
      </c>
      <c r="BA166" s="28">
        <f>HLOOKUP(VLOOKUP($A166,Sheet!$A$7:$DG$148,'TN01-04'!BA$11,0),$H$1:$T$2,2,1)</f>
        <v>3.33</v>
      </c>
      <c r="BB166" s="33">
        <f>IF(VLOOKUP($A166,Sheet!$A$7:$DG$148,'TN01-04'!BB$11,0)="","",VLOOKUP($A166,Sheet!$A$7:$DG$148,'TN01-04'!BB$11,0))</f>
        <v>5</v>
      </c>
      <c r="BC166" s="36">
        <f>IF(VLOOKUP($A166,Sheet!$A$7:$DG$148,'TN01-04'!BC$11,0)="","",VLOOKUP($A166,Sheet!$A$7:$DG$148,'TN01-04'!BC$11,0))</f>
        <v>0</v>
      </c>
      <c r="BD166" s="28">
        <f>HLOOKUP(VLOOKUP($A166,Sheet!$A$7:$DG$148,'TN01-04'!BD$11,0),$H$1:$T$2,2,1)</f>
        <v>1.65</v>
      </c>
      <c r="BE166" s="28">
        <f>HLOOKUP(VLOOKUP($A166,Sheet!$A$7:$DG$148,'TN01-04'!BE$11,0),$H$1:$T$2,2,1)</f>
        <v>2</v>
      </c>
      <c r="BF166" s="28">
        <f>HLOOKUP(VLOOKUP($A166,Sheet!$A$7:$DG$148,'TN01-04'!BF$11,0),$H$1:$T$2,2,1)</f>
        <v>1.65</v>
      </c>
      <c r="BG166" s="28">
        <f>HLOOKUP(VLOOKUP($A166,Sheet!$A$7:$DG$148,'TN01-04'!BG$11,0),$H$1:$T$2,2,1)</f>
        <v>2</v>
      </c>
      <c r="BH166" s="28">
        <f>HLOOKUP(VLOOKUP($A166,Sheet!$A$7:$DG$148,'TN01-04'!BH$11,0),$H$1:$T$2,2,1)</f>
        <v>2</v>
      </c>
      <c r="BI166" s="28">
        <f>HLOOKUP(VLOOKUP($A166,Sheet!$A$7:$DG$148,'TN01-04'!BI$11,0),$H$1:$T$2,2,1)</f>
        <v>1.65</v>
      </c>
      <c r="BJ166" s="28">
        <f>HLOOKUP(VLOOKUP($A166,Sheet!$A$7:$DG$148,'TN01-04'!BJ$11,0),$H$1:$T$2,2,1)</f>
        <v>3.65</v>
      </c>
      <c r="BK166" s="28">
        <f>HLOOKUP(VLOOKUP($A166,Sheet!$A$7:$DG$148,'TN01-04'!BK$11,0),$H$1:$T$2,2,1)</f>
        <v>2.33</v>
      </c>
      <c r="BL166" s="28">
        <f>HLOOKUP(VLOOKUP($A166,Sheet!$A$7:$DG$148,'TN01-04'!BL$11,0),$H$1:$T$2,2,1)</f>
        <v>2.65</v>
      </c>
      <c r="BM166" s="28">
        <f>HLOOKUP(VLOOKUP($A166,Sheet!$A$7:$DG$148,'TN01-04'!BM$11,0),$H$1:$T$2,2,1)</f>
        <v>1.65</v>
      </c>
      <c r="BN166" s="28">
        <f>HLOOKUP(VLOOKUP($A166,Sheet!$A$7:$DG$148,'TN01-04'!BN$11,0),$H$1:$T$2,2,1)</f>
        <v>1</v>
      </c>
      <c r="BO166" s="28">
        <f>HLOOKUP(VLOOKUP($A166,Sheet!$A$7:$DG$148,'TN01-04'!BO$11,0),$H$1:$T$2,2,1)</f>
        <v>2.65</v>
      </c>
      <c r="BP166" s="28">
        <f>HLOOKUP(VLOOKUP($A166,Sheet!$A$7:$DG$148,'TN01-04'!BP$11,0),$H$1:$T$2,2,1)</f>
        <v>2.33</v>
      </c>
      <c r="BQ166" s="28">
        <f>HLOOKUP(VLOOKUP($A166,Sheet!$A$7:$DG$148,'TN01-04'!BQ$11,0),$H$1:$T$2,2,1)</f>
        <v>0</v>
      </c>
      <c r="BR166" s="28">
        <f>HLOOKUP(VLOOKUP($A166,Sheet!$A$7:$DG$148,'TN01-04'!BR$11,0),$H$1:$T$2,2,1)</f>
        <v>3</v>
      </c>
      <c r="BS166" s="28">
        <f>HLOOKUP(VLOOKUP($A166,Sheet!$A$7:$DG$148,'TN01-04'!BS$11,0),$H$1:$T$2,2,1)</f>
        <v>2</v>
      </c>
      <c r="BT166" s="28">
        <f>HLOOKUP(VLOOKUP($A166,Sheet!$A$7:$DG$148,'TN01-04'!BT$11,0),$H$1:$T$2,2,1)</f>
        <v>2</v>
      </c>
      <c r="BU166" s="28">
        <f>HLOOKUP(VLOOKUP($A166,Sheet!$A$7:$DG$148,'TN01-04'!BU$11,0),$H$1:$T$2,2,1)</f>
        <v>2.65</v>
      </c>
      <c r="BV166" s="28">
        <f>HLOOKUP(VLOOKUP($A166,Sheet!$A$7:$DG$148,'TN01-04'!BV$11,0),$H$1:$T$2,2,1)</f>
        <v>2.33</v>
      </c>
      <c r="BW166" s="28">
        <f>HLOOKUP(VLOOKUP($A166,Sheet!$A$7:$DG$148,'TN01-04'!BW$11,0),$H$1:$T$2,2,1)</f>
        <v>3.33</v>
      </c>
      <c r="BX166" s="33">
        <f>IF(VLOOKUP($A166,Sheet!$A$7:$DG$148,'TN01-04'!BX$11,0)="","",VLOOKUP($A166,Sheet!$A$7:$DG$148,'TN01-04'!BX$11,0))</f>
        <v>50</v>
      </c>
      <c r="BY166" s="36">
        <f>IF(VLOOKUP($A166,Sheet!$A$7:$DG$148,'TN01-04'!BY$11,0)="","",VLOOKUP($A166,Sheet!$A$7:$DG$148,'TN01-04'!BY$11,0))</f>
        <v>0</v>
      </c>
      <c r="BZ166" s="28">
        <f>HLOOKUP(VLOOKUP($A166,Sheet!$A$7:$DG$148,'TN01-04'!BZ$11,0),$H$1:$T$2,2,1)</f>
        <v>2.65</v>
      </c>
      <c r="CA166" s="28">
        <f>HLOOKUP(VLOOKUP($A166,Sheet!$A$7:$DG$148,'TN01-04'!CA$11,0),$H$1:$T$2,2,1)</f>
        <v>0</v>
      </c>
      <c r="CB166" s="28">
        <f>HLOOKUP(VLOOKUP($A166,Sheet!$A$7:$DG$148,'TN01-04'!CB$11,0),$H$1:$T$2,2,1)</f>
        <v>2.65</v>
      </c>
      <c r="CC166" s="28">
        <f>HLOOKUP(VLOOKUP($A166,Sheet!$A$7:$DG$148,'TN01-04'!CC$11,0),$H$1:$T$2,2,1)</f>
        <v>0</v>
      </c>
      <c r="CD166" s="28">
        <f>HLOOKUP(VLOOKUP($A166,Sheet!$A$7:$DG$148,'TN01-04'!CD$11,0),$H$1:$T$2,2,1)</f>
        <v>2.65</v>
      </c>
      <c r="CE166" s="28">
        <f>HLOOKUP(VLOOKUP($A166,Sheet!$A$7:$DG$148,'TN01-04'!CE$11,0),$H$1:$T$2,2,1)</f>
        <v>2</v>
      </c>
      <c r="CF166" s="28">
        <f>HLOOKUP(VLOOKUP($A166,Sheet!$A$7:$DG$148,'TN01-04'!CF$11,0),$H$1:$T$2,2,1)</f>
        <v>2</v>
      </c>
      <c r="CG166" s="28">
        <f>HLOOKUP(VLOOKUP($A166,Sheet!$A$7:$DG$148,'TN01-04'!CG$11,0),$H$1:$T$2,2,1)</f>
        <v>1</v>
      </c>
      <c r="CH166" s="28">
        <f>HLOOKUP(VLOOKUP($A166,Sheet!$A$7:$DG$148,'TN01-04'!CH$11,0),$H$1:$T$2,2,1)</f>
        <v>0</v>
      </c>
      <c r="CI166" s="28">
        <f>HLOOKUP(VLOOKUP($A166,Sheet!$A$7:$DG$148,'TN01-04'!CI$11,0),$H$1:$T$2,2,1)</f>
        <v>2</v>
      </c>
      <c r="CJ166" s="28">
        <f>HLOOKUP(VLOOKUP($A166,Sheet!$A$7:$DG$148,'TN01-04'!CJ$11,0),$H$1:$T$2,2,1)</f>
        <v>0</v>
      </c>
      <c r="CK166" s="28">
        <f>HLOOKUP(VLOOKUP($A166,Sheet!$A$7:$DG$148,'TN01-04'!CK$11,0),$H$1:$T$2,2,1)</f>
        <v>0</v>
      </c>
      <c r="CL166" s="28">
        <f>HLOOKUP(VLOOKUP($A166,Sheet!$A$7:$DG$148,'TN01-04'!CL$11,0),$H$1:$T$2,2,1)</f>
        <v>0</v>
      </c>
      <c r="CM166" s="28">
        <f>HLOOKUP(VLOOKUP($A166,Sheet!$A$7:$DG$148,'TN01-04'!CM$11,0),$H$1:$T$2,2,1)</f>
        <v>0</v>
      </c>
      <c r="CN166" s="28">
        <f>HLOOKUP(VLOOKUP($A166,Sheet!$A$7:$DG$148,'TN01-04'!CN$11,0),$H$1:$T$2,2,1)</f>
        <v>2.33</v>
      </c>
      <c r="CO166" s="28">
        <f>HLOOKUP(VLOOKUP($A166,Sheet!$A$7:$DG$148,'TN01-04'!CO$11,0),$H$1:$T$2,2,1)</f>
        <v>2.65</v>
      </c>
      <c r="CP166" s="28">
        <f>HLOOKUP(VLOOKUP($A166,Sheet!$A$7:$DG$148,'TN01-04'!CP$11,0),$H$1:$T$2,2,1)</f>
        <v>3</v>
      </c>
      <c r="CQ166" s="28">
        <f>HLOOKUP(VLOOKUP($A166,Sheet!$A$7:$DG$148,'TN01-04'!CQ$11,0),$H$1:$T$2,2,1)</f>
        <v>1.65</v>
      </c>
      <c r="CR166" s="28">
        <f>HLOOKUP(VLOOKUP($A166,Sheet!$A$7:$DG$148,'TN01-04'!CR$11,0),$H$1:$T$2,2,1)</f>
        <v>2.33</v>
      </c>
      <c r="CS166" s="33">
        <f>IF(VLOOKUP($A166,Sheet!$A$7:$DG$148,'TN01-04'!CS$11,0)="","",VLOOKUP($A166,Sheet!$A$7:$DG$148,'TN01-04'!CS$11,0))</f>
        <v>27</v>
      </c>
      <c r="CT166" s="36">
        <f>IF(VLOOKUP($A166,Sheet!$A$7:$DG$148,'TN01-04'!CT$11,0)="","",VLOOKUP($A166,Sheet!$A$7:$DG$148,'TN01-04'!CT$11,0))</f>
        <v>0</v>
      </c>
      <c r="CU166" s="38">
        <f t="shared" si="20"/>
        <v>128</v>
      </c>
      <c r="CV166" s="38">
        <f t="shared" si="20"/>
        <v>0</v>
      </c>
      <c r="CW166" s="38">
        <f t="shared" si="21"/>
        <v>0</v>
      </c>
      <c r="CX166" s="38">
        <f t="shared" si="22"/>
        <v>128</v>
      </c>
      <c r="CY166" s="38">
        <f t="shared" si="23"/>
        <v>2.2999999999999998</v>
      </c>
      <c r="CZ166" s="38"/>
      <c r="DA166" s="28">
        <f>HLOOKUP(VLOOKUP($A166,Sheet!$A$7:$DG$148,'TN01-04'!DA$11,0),$H$1:$T$2,2,1)</f>
        <v>0</v>
      </c>
      <c r="DB166" s="28">
        <f>HLOOKUP(VLOOKUP($A166,Sheet!$A$7:$DG$148,'TN01-04'!DB$11,0),$H$1:$T$2,2,1)</f>
        <v>0</v>
      </c>
      <c r="DC166" s="28">
        <f>HLOOKUP(VLOOKUP($A166,Sheet!$A$7:$DG$148,'TN01-04'!DC$11,0),$H$1:$T$2,2,1)</f>
        <v>2.65</v>
      </c>
      <c r="DD166" s="28">
        <f>HLOOKUP(VLOOKUP($A166,Sheet!$A$7:$DG$148,'TN01-04'!DD$11,0),$H$1:$T$2,2,1)</f>
        <v>0</v>
      </c>
      <c r="DE166" s="38"/>
      <c r="DF166" s="38">
        <f t="shared" si="24"/>
        <v>2.65</v>
      </c>
      <c r="DG166" s="38"/>
      <c r="DH166" s="33">
        <f>IF(VLOOKUP($A166,Sheet!$A$7:$DG$148,'TN01-04'!DH$11,0)="","",VLOOKUP($A166,Sheet!$A$7:$DG$148,'TN01-04'!DH$11,0))</f>
        <v>5</v>
      </c>
      <c r="DI166" s="36">
        <f>IF(VLOOKUP($A166,Sheet!$A$7:$DG$148,'TN01-04'!DI$11,0)="","",VLOOKUP($A166,Sheet!$A$7:$DG$148,'TN01-04'!DI$11,0))</f>
        <v>0</v>
      </c>
      <c r="DJ166" s="38">
        <f t="shared" si="25"/>
        <v>133</v>
      </c>
      <c r="DK166" s="38">
        <f t="shared" si="26"/>
        <v>0</v>
      </c>
      <c r="DL166" s="38">
        <f t="shared" si="27"/>
        <v>2.31</v>
      </c>
      <c r="DM166" s="38"/>
      <c r="DN166" s="33">
        <f>IF(VLOOKUP($A166,Sheet!$A$7:$DG$148,'TN01-04'!DN$11,0)="","",VLOOKUP($A166,Sheet!$A$7:$DG$148,'TN01-04'!DN$11,0))</f>
        <v>138</v>
      </c>
      <c r="DO166" s="36">
        <f>IF(VLOOKUP($A166,Sheet!$A$7:$DG$148,'TN01-04'!DO$11,0)="","",VLOOKUP($A166,Sheet!$A$7:$DG$148,'TN01-04'!DO$11,0))</f>
        <v>0</v>
      </c>
      <c r="DP166" s="28">
        <f>IF(VLOOKUP($A166,Sheet!$A$7:$DG$148,'TN01-04'!DP$11,0)="","",VLOOKUP($A166,Sheet!$A$7:$DG$148,'TN01-04'!DP$11,0))</f>
        <v>137</v>
      </c>
      <c r="DQ166" s="28">
        <f>IF(VLOOKUP($A166,Sheet!$A$7:$DG$148,'TN01-04'!DQ$11,0)="","",VLOOKUP($A166,Sheet!$A$7:$DG$148,'TN01-04'!DQ$11,0))</f>
        <v>138</v>
      </c>
      <c r="DR166" s="28">
        <f>IF(VLOOKUP($A166,Sheet!$A$7:$DG$148,'TN01-04'!DR$11,0)="","",VLOOKUP($A166,Sheet!$A$7:$DG$148,'TN01-04'!DR$11,0))</f>
        <v>6.12</v>
      </c>
      <c r="DS166" s="28">
        <f>IF(VLOOKUP($A166,Sheet!$A$7:$DG$148,'TN01-04'!DS$11,0)="","",VLOOKUP($A166,Sheet!$A$7:$DG$148,'TN01-04'!DS$11,0))</f>
        <v>2.31</v>
      </c>
      <c r="DT166" s="28" t="str">
        <f>IF(VLOOKUP($A166,Sheet!$A$7:$DG$148,'TN01-04'!DT$11,0)="","",VLOOKUP($A166,Sheet!$A$7:$DG$148,'TN01-04'!DT$11,0))</f>
        <v/>
      </c>
      <c r="DU166" s="42">
        <f t="shared" si="28"/>
        <v>0</v>
      </c>
    </row>
    <row r="167" spans="1:125" ht="13.7" customHeight="1" x14ac:dyDescent="0.2">
      <c r="A167" s="563"/>
      <c r="B167" s="563"/>
      <c r="C167" s="563"/>
      <c r="D167" s="563"/>
      <c r="E167" s="563"/>
      <c r="F167" s="563"/>
      <c r="G167" s="29" t="s">
        <v>215</v>
      </c>
      <c r="H167" s="562"/>
      <c r="I167" s="562"/>
      <c r="J167" s="562"/>
      <c r="K167" s="562"/>
      <c r="L167" s="562"/>
      <c r="M167" s="562"/>
      <c r="N167" s="562"/>
      <c r="O167" s="562"/>
      <c r="P167" s="562"/>
      <c r="Q167" s="562"/>
      <c r="R167" s="562"/>
      <c r="S167" s="562"/>
      <c r="T167" s="562"/>
      <c r="U167" s="562"/>
      <c r="V167" s="562"/>
      <c r="W167" s="562"/>
      <c r="X167" s="562"/>
      <c r="Y167" s="562"/>
      <c r="Z167" s="562"/>
      <c r="AA167" s="562"/>
      <c r="AB167" s="562"/>
      <c r="AC167" s="562"/>
      <c r="AD167" s="562"/>
      <c r="AE167" s="562"/>
      <c r="AF167" s="562"/>
      <c r="AG167" s="562"/>
      <c r="AH167" s="562"/>
      <c r="AI167" s="562"/>
      <c r="AJ167" s="562"/>
      <c r="AK167" s="562"/>
      <c r="AL167" s="30">
        <v>37</v>
      </c>
      <c r="AM167" s="562"/>
      <c r="AN167" s="562"/>
      <c r="AO167" s="562"/>
      <c r="AP167" s="562"/>
      <c r="AQ167" s="562"/>
      <c r="AR167" s="562"/>
      <c r="AS167" s="562"/>
      <c r="AT167" s="562"/>
      <c r="AU167" s="562"/>
      <c r="AV167" s="562"/>
      <c r="AW167" s="562"/>
      <c r="AX167" s="562"/>
      <c r="AY167" s="562"/>
      <c r="AZ167" s="562"/>
      <c r="BA167" s="562"/>
      <c r="BB167" s="562"/>
      <c r="BC167" s="30">
        <v>106</v>
      </c>
      <c r="BD167" s="562"/>
      <c r="BE167" s="562"/>
      <c r="BF167" s="562"/>
      <c r="BG167" s="562"/>
      <c r="BH167" s="562"/>
      <c r="BI167" s="562"/>
      <c r="BJ167" s="562"/>
      <c r="BK167" s="562"/>
      <c r="BL167" s="562"/>
      <c r="BM167" s="562"/>
      <c r="BN167" s="562"/>
      <c r="BO167" s="562"/>
      <c r="BP167" s="562"/>
      <c r="BQ167" s="562"/>
      <c r="BR167" s="562"/>
      <c r="BS167" s="562"/>
      <c r="BT167" s="562"/>
      <c r="BU167" s="562"/>
      <c r="BV167" s="562"/>
      <c r="BW167" s="562"/>
      <c r="BX167" s="562"/>
      <c r="BY167" s="30">
        <v>23</v>
      </c>
      <c r="BZ167" s="562"/>
      <c r="CA167" s="562"/>
      <c r="CB167" s="562"/>
      <c r="CC167" s="562"/>
      <c r="CD167" s="562"/>
      <c r="CE167" s="562"/>
      <c r="CF167" s="562"/>
      <c r="CG167" s="562"/>
      <c r="CH167" s="562"/>
      <c r="CI167" s="562"/>
      <c r="CJ167" s="562"/>
      <c r="CK167" s="562"/>
      <c r="CL167" s="562"/>
      <c r="CM167" s="562"/>
      <c r="CN167" s="562"/>
      <c r="CO167" s="562"/>
      <c r="CP167" s="562"/>
      <c r="CQ167" s="562"/>
      <c r="CR167" s="562"/>
      <c r="CS167" s="562"/>
      <c r="CT167" s="30">
        <v>1</v>
      </c>
      <c r="CU167" s="31"/>
      <c r="CV167" s="31"/>
      <c r="CW167" s="31"/>
      <c r="CX167" s="31"/>
      <c r="CY167" s="31"/>
      <c r="CZ167" s="31"/>
      <c r="DA167" s="562"/>
      <c r="DB167" s="562"/>
      <c r="DC167" s="562"/>
      <c r="DD167" s="562"/>
      <c r="DE167" s="562"/>
      <c r="DF167" s="562"/>
      <c r="DG167" s="562"/>
      <c r="DH167" s="562"/>
      <c r="DI167" s="30">
        <v>0</v>
      </c>
      <c r="DJ167" s="31"/>
      <c r="DK167" s="31"/>
      <c r="DL167" s="31"/>
      <c r="DM167" s="31"/>
      <c r="DN167" s="31"/>
      <c r="DO167" s="30">
        <v>0</v>
      </c>
      <c r="DP167" s="561"/>
      <c r="DQ167" s="561"/>
      <c r="DR167" s="561"/>
      <c r="DS167" s="561"/>
      <c r="DT167" s="561"/>
    </row>
  </sheetData>
  <mergeCells count="125">
    <mergeCell ref="DP167:DT167"/>
    <mergeCell ref="A167:F167"/>
    <mergeCell ref="H167:AK167"/>
    <mergeCell ref="AM167:BB167"/>
    <mergeCell ref="BD167:BX167"/>
    <mergeCell ref="BZ167:CS167"/>
    <mergeCell ref="DA167:DH167"/>
    <mergeCell ref="DC5:DC6"/>
    <mergeCell ref="DD5:DD6"/>
    <mergeCell ref="O9:Q9"/>
    <mergeCell ref="R9:V9"/>
    <mergeCell ref="AO9:AT9"/>
    <mergeCell ref="AU9:AZ9"/>
    <mergeCell ref="BQ9:BR9"/>
    <mergeCell ref="CB9:CE9"/>
    <mergeCell ref="CH9:CM9"/>
    <mergeCell ref="DA9:DD9"/>
    <mergeCell ref="CF5:CF6"/>
    <mergeCell ref="CG5:CG6"/>
    <mergeCell ref="CH5:CM5"/>
    <mergeCell ref="CN5:CN6"/>
    <mergeCell ref="CO5:CO6"/>
    <mergeCell ref="CP5:CP6"/>
    <mergeCell ref="BU5:BU6"/>
    <mergeCell ref="BV5:BV6"/>
    <mergeCell ref="BW5:BW6"/>
    <mergeCell ref="BZ5:BZ6"/>
    <mergeCell ref="CA5:CA6"/>
    <mergeCell ref="CB5:CE5"/>
    <mergeCell ref="BK5:BK6"/>
    <mergeCell ref="BL5:BL6"/>
    <mergeCell ref="BM5:BM6"/>
    <mergeCell ref="BN5:BN6"/>
    <mergeCell ref="BO5:BO6"/>
    <mergeCell ref="BP5:BP6"/>
    <mergeCell ref="BH5:BH6"/>
    <mergeCell ref="BI5:BI6"/>
    <mergeCell ref="BJ5:BJ6"/>
    <mergeCell ref="AS5:AS6"/>
    <mergeCell ref="AT5:AT6"/>
    <mergeCell ref="AU5:AU6"/>
    <mergeCell ref="AV5:AV6"/>
    <mergeCell ref="AW5:AW6"/>
    <mergeCell ref="AX5:AX6"/>
    <mergeCell ref="AE5:AE6"/>
    <mergeCell ref="AF5:AF6"/>
    <mergeCell ref="AG5:AG6"/>
    <mergeCell ref="AH5:AH6"/>
    <mergeCell ref="AI5:AI6"/>
    <mergeCell ref="AJ5:AJ6"/>
    <mergeCell ref="BE5:BE6"/>
    <mergeCell ref="BF5:BF6"/>
    <mergeCell ref="BG5:BG6"/>
    <mergeCell ref="DI4:DI6"/>
    <mergeCell ref="H5:H6"/>
    <mergeCell ref="I5:I6"/>
    <mergeCell ref="J5:J6"/>
    <mergeCell ref="K5:K6"/>
    <mergeCell ref="L5:L6"/>
    <mergeCell ref="M5:N5"/>
    <mergeCell ref="O5:Q5"/>
    <mergeCell ref="R5:V5"/>
    <mergeCell ref="W5:X5"/>
    <mergeCell ref="CH4:CN4"/>
    <mergeCell ref="CQ4:CR4"/>
    <mergeCell ref="CS4:CS6"/>
    <mergeCell ref="CT4:CT6"/>
    <mergeCell ref="DA4:DD4"/>
    <mergeCell ref="DH4:DH6"/>
    <mergeCell ref="CQ5:CQ6"/>
    <mergeCell ref="CR5:CR6"/>
    <mergeCell ref="AM5:AM6"/>
    <mergeCell ref="AN5:AN6"/>
    <mergeCell ref="AO5:AO6"/>
    <mergeCell ref="AP5:AP6"/>
    <mergeCell ref="AQ5:AQ6"/>
    <mergeCell ref="AR5:AR6"/>
    <mergeCell ref="DN3:DN6"/>
    <mergeCell ref="DO3:DO6"/>
    <mergeCell ref="DP3:DP6"/>
    <mergeCell ref="DQ3:DT6"/>
    <mergeCell ref="H4:J4"/>
    <mergeCell ref="K4:L4"/>
    <mergeCell ref="M4:N4"/>
    <mergeCell ref="O4:X4"/>
    <mergeCell ref="Y4:AB4"/>
    <mergeCell ref="AC4:AJ4"/>
    <mergeCell ref="AU4:AZ4"/>
    <mergeCell ref="BB4:BB6"/>
    <mergeCell ref="BC4:BC6"/>
    <mergeCell ref="BD4:BF4"/>
    <mergeCell ref="BH4:BJ4"/>
    <mergeCell ref="BK4:BL4"/>
    <mergeCell ref="AY5:AY6"/>
    <mergeCell ref="AZ5:AZ6"/>
    <mergeCell ref="BA5:BA6"/>
    <mergeCell ref="BD5:BD6"/>
    <mergeCell ref="DA5:DA6"/>
    <mergeCell ref="DB5:DB6"/>
    <mergeCell ref="BM4:BO4"/>
    <mergeCell ref="BQ4:BR4"/>
    <mergeCell ref="A3:G6"/>
    <mergeCell ref="H3:AL3"/>
    <mergeCell ref="AM3:BC3"/>
    <mergeCell ref="BD3:BY3"/>
    <mergeCell ref="BZ3:CT3"/>
    <mergeCell ref="DA3:DI3"/>
    <mergeCell ref="AK4:AK6"/>
    <mergeCell ref="AL4:AL6"/>
    <mergeCell ref="AM4:AN4"/>
    <mergeCell ref="AO4:AT4"/>
    <mergeCell ref="BX4:BX6"/>
    <mergeCell ref="BY4:BY6"/>
    <mergeCell ref="BZ4:CA4"/>
    <mergeCell ref="CB4:CE4"/>
    <mergeCell ref="BQ5:BQ6"/>
    <mergeCell ref="BR5:BR6"/>
    <mergeCell ref="BS5:BS6"/>
    <mergeCell ref="BT5:BT6"/>
    <mergeCell ref="Y5:Y6"/>
    <mergeCell ref="Z5:Z6"/>
    <mergeCell ref="AA5:AA6"/>
    <mergeCell ref="AB5:AB6"/>
    <mergeCell ref="AC5:AC6"/>
    <mergeCell ref="AD5:AD6"/>
  </mergeCells>
  <pageMargins left="0.75" right="0.75" top="1" bottom="1" header="0.5" footer="0.5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V165"/>
  <sheetViews>
    <sheetView showGridLines="0" workbookViewId="0">
      <pane xSplit="7" ySplit="10" topLeftCell="BV122" activePane="bottomRight" state="frozen"/>
      <selection pane="topRight" activeCell="H1" sqref="H1"/>
      <selection pane="bottomLeft" activeCell="A11" sqref="A11"/>
      <selection pane="bottomRight" activeCell="A123" sqref="A123:XFD123"/>
    </sheetView>
  </sheetViews>
  <sheetFormatPr defaultRowHeight="12.75" x14ac:dyDescent="0.2"/>
  <cols>
    <col min="1" max="1" width="9.7109375" style="16" customWidth="1"/>
    <col min="2" max="2" width="8.140625" style="16" customWidth="1"/>
    <col min="3" max="3" width="10.7109375" style="16" customWidth="1"/>
    <col min="4" max="4" width="6.5703125" style="16" customWidth="1"/>
    <col min="5" max="5" width="8.85546875" style="16" customWidth="1"/>
    <col min="6" max="6" width="4.42578125" style="16" customWidth="1"/>
    <col min="7" max="7" width="7.7109375" style="16" customWidth="1"/>
    <col min="8" max="124" width="4.28515625" style="16" customWidth="1"/>
    <col min="125" max="125" width="7" style="39" customWidth="1"/>
    <col min="126" max="131" width="4.5703125" style="47" customWidth="1"/>
    <col min="132" max="152" width="4.5703125" style="16" customWidth="1"/>
    <col min="153" max="16384" width="9.140625" style="16"/>
  </cols>
  <sheetData>
    <row r="1" spans="1:152" ht="33" customHeight="1" x14ac:dyDescent="0.2">
      <c r="A1" s="558" t="s">
        <v>3</v>
      </c>
      <c r="B1" s="558"/>
      <c r="C1" s="558"/>
      <c r="D1" s="558"/>
      <c r="E1" s="558"/>
      <c r="F1" s="558"/>
      <c r="G1" s="558"/>
      <c r="H1" s="558" t="s">
        <v>216</v>
      </c>
      <c r="I1" s="558"/>
      <c r="J1" s="558"/>
      <c r="K1" s="558"/>
      <c r="L1" s="558"/>
      <c r="M1" s="558"/>
      <c r="N1" s="558"/>
      <c r="O1" s="558"/>
      <c r="P1" s="558"/>
      <c r="Q1" s="558"/>
      <c r="R1" s="558"/>
      <c r="S1" s="558"/>
      <c r="T1" s="558"/>
      <c r="U1" s="558"/>
      <c r="V1" s="558"/>
      <c r="W1" s="558"/>
      <c r="X1" s="558"/>
      <c r="Y1" s="558"/>
      <c r="Z1" s="558"/>
      <c r="AA1" s="558"/>
      <c r="AB1" s="558"/>
      <c r="AC1" s="558"/>
      <c r="AD1" s="558"/>
      <c r="AE1" s="558"/>
      <c r="AF1" s="558"/>
      <c r="AG1" s="558"/>
      <c r="AH1" s="558"/>
      <c r="AI1" s="558"/>
      <c r="AJ1" s="558"/>
      <c r="AK1" s="558"/>
      <c r="AL1" s="558"/>
      <c r="AM1" s="558" t="s">
        <v>261</v>
      </c>
      <c r="AN1" s="558"/>
      <c r="AO1" s="558"/>
      <c r="AP1" s="558"/>
      <c r="AQ1" s="558"/>
      <c r="AR1" s="558"/>
      <c r="AS1" s="558"/>
      <c r="AT1" s="558"/>
      <c r="AU1" s="558"/>
      <c r="AV1" s="558"/>
      <c r="AW1" s="558"/>
      <c r="AX1" s="558"/>
      <c r="AY1" s="558"/>
      <c r="AZ1" s="558"/>
      <c r="BA1" s="558"/>
      <c r="BB1" s="558"/>
      <c r="BC1" s="558"/>
      <c r="BD1" s="558" t="s">
        <v>283</v>
      </c>
      <c r="BE1" s="558"/>
      <c r="BF1" s="558"/>
      <c r="BG1" s="558"/>
      <c r="BH1" s="558"/>
      <c r="BI1" s="558"/>
      <c r="BJ1" s="558"/>
      <c r="BK1" s="558"/>
      <c r="BL1" s="558"/>
      <c r="BM1" s="558"/>
      <c r="BN1" s="558"/>
      <c r="BO1" s="558"/>
      <c r="BP1" s="558"/>
      <c r="BQ1" s="558"/>
      <c r="BR1" s="558"/>
      <c r="BS1" s="558"/>
      <c r="BT1" s="558"/>
      <c r="BU1" s="558"/>
      <c r="BV1" s="558"/>
      <c r="BW1" s="558"/>
      <c r="BX1" s="558"/>
      <c r="BY1" s="558"/>
      <c r="BZ1" s="558" t="s">
        <v>318</v>
      </c>
      <c r="CA1" s="558"/>
      <c r="CB1" s="558"/>
      <c r="CC1" s="558"/>
      <c r="CD1" s="558"/>
      <c r="CE1" s="558"/>
      <c r="CF1" s="558"/>
      <c r="CG1" s="558"/>
      <c r="CH1" s="558"/>
      <c r="CI1" s="558"/>
      <c r="CJ1" s="558"/>
      <c r="CK1" s="558"/>
      <c r="CL1" s="558"/>
      <c r="CM1" s="558"/>
      <c r="CN1" s="558"/>
      <c r="CO1" s="558"/>
      <c r="CP1" s="558"/>
      <c r="CQ1" s="558"/>
      <c r="CR1" s="558"/>
      <c r="CS1" s="558"/>
      <c r="CT1" s="558"/>
      <c r="CU1" s="15"/>
      <c r="CV1" s="15"/>
      <c r="CW1" s="15"/>
      <c r="CX1" s="15"/>
      <c r="CY1" s="15"/>
      <c r="CZ1" s="15"/>
      <c r="DA1" s="558" t="s">
        <v>348</v>
      </c>
      <c r="DB1" s="558"/>
      <c r="DC1" s="558"/>
      <c r="DD1" s="558"/>
      <c r="DE1" s="558"/>
      <c r="DF1" s="558"/>
      <c r="DG1" s="558"/>
      <c r="DH1" s="558"/>
      <c r="DI1" s="558"/>
      <c r="DJ1" s="15"/>
      <c r="DK1" s="15"/>
      <c r="DL1" s="15"/>
      <c r="DM1" s="15"/>
      <c r="DN1" s="558" t="s">
        <v>356</v>
      </c>
      <c r="DO1" s="558" t="s">
        <v>357</v>
      </c>
      <c r="DP1" s="558" t="s">
        <v>358</v>
      </c>
      <c r="DQ1" s="558" t="s">
        <v>359</v>
      </c>
      <c r="DR1" s="558"/>
      <c r="DS1" s="558"/>
      <c r="DT1" s="558"/>
    </row>
    <row r="2" spans="1:152" ht="33" customHeight="1" x14ac:dyDescent="0.2">
      <c r="A2" s="558"/>
      <c r="B2" s="558"/>
      <c r="C2" s="558"/>
      <c r="D2" s="558"/>
      <c r="E2" s="558"/>
      <c r="F2" s="558"/>
      <c r="G2" s="558"/>
      <c r="H2" s="558" t="s">
        <v>217</v>
      </c>
      <c r="I2" s="558"/>
      <c r="J2" s="558"/>
      <c r="K2" s="558" t="s">
        <v>222</v>
      </c>
      <c r="L2" s="558"/>
      <c r="M2" s="558" t="s">
        <v>225</v>
      </c>
      <c r="N2" s="558"/>
      <c r="O2" s="558" t="s">
        <v>229</v>
      </c>
      <c r="P2" s="558"/>
      <c r="Q2" s="558"/>
      <c r="R2" s="558"/>
      <c r="S2" s="558"/>
      <c r="T2" s="558"/>
      <c r="U2" s="558"/>
      <c r="V2" s="558"/>
      <c r="W2" s="558"/>
      <c r="X2" s="558"/>
      <c r="Y2" s="558" t="s">
        <v>243</v>
      </c>
      <c r="Z2" s="558"/>
      <c r="AA2" s="558"/>
      <c r="AB2" s="558"/>
      <c r="AC2" s="558" t="s">
        <v>248</v>
      </c>
      <c r="AD2" s="558"/>
      <c r="AE2" s="558"/>
      <c r="AF2" s="558"/>
      <c r="AG2" s="558"/>
      <c r="AH2" s="558"/>
      <c r="AI2" s="558"/>
      <c r="AJ2" s="558"/>
      <c r="AK2" s="558" t="s">
        <v>258</v>
      </c>
      <c r="AL2" s="558" t="s">
        <v>260</v>
      </c>
      <c r="AM2" s="558" t="s">
        <v>262</v>
      </c>
      <c r="AN2" s="558"/>
      <c r="AO2" s="558" t="s">
        <v>265</v>
      </c>
      <c r="AP2" s="558"/>
      <c r="AQ2" s="558"/>
      <c r="AR2" s="558"/>
      <c r="AS2" s="558"/>
      <c r="AT2" s="558"/>
      <c r="AU2" s="558" t="s">
        <v>272</v>
      </c>
      <c r="AV2" s="558"/>
      <c r="AW2" s="558"/>
      <c r="AX2" s="558"/>
      <c r="AY2" s="558"/>
      <c r="AZ2" s="558"/>
      <c r="BA2" s="15" t="s">
        <v>279</v>
      </c>
      <c r="BB2" s="558" t="s">
        <v>281</v>
      </c>
      <c r="BC2" s="558" t="s">
        <v>282</v>
      </c>
      <c r="BD2" s="558" t="s">
        <v>284</v>
      </c>
      <c r="BE2" s="558"/>
      <c r="BF2" s="558"/>
      <c r="BG2" s="15" t="s">
        <v>288</v>
      </c>
      <c r="BH2" s="558" t="s">
        <v>290</v>
      </c>
      <c r="BI2" s="558"/>
      <c r="BJ2" s="558"/>
      <c r="BK2" s="558" t="s">
        <v>294</v>
      </c>
      <c r="BL2" s="558"/>
      <c r="BM2" s="558" t="s">
        <v>297</v>
      </c>
      <c r="BN2" s="558"/>
      <c r="BO2" s="558"/>
      <c r="BP2" s="15" t="s">
        <v>301</v>
      </c>
      <c r="BQ2" s="558" t="s">
        <v>303</v>
      </c>
      <c r="BR2" s="558"/>
      <c r="BS2" s="15" t="s">
        <v>306</v>
      </c>
      <c r="BT2" s="15" t="s">
        <v>308</v>
      </c>
      <c r="BU2" s="15" t="s">
        <v>310</v>
      </c>
      <c r="BV2" s="15" t="s">
        <v>312</v>
      </c>
      <c r="BW2" s="15" t="s">
        <v>314</v>
      </c>
      <c r="BX2" s="558" t="s">
        <v>316</v>
      </c>
      <c r="BY2" s="558" t="s">
        <v>317</v>
      </c>
      <c r="BZ2" s="558" t="s">
        <v>319</v>
      </c>
      <c r="CA2" s="558"/>
      <c r="CB2" s="558" t="s">
        <v>322</v>
      </c>
      <c r="CC2" s="558"/>
      <c r="CD2" s="558"/>
      <c r="CE2" s="558"/>
      <c r="CF2" s="15" t="s">
        <v>328</v>
      </c>
      <c r="CG2" s="15" t="s">
        <v>330</v>
      </c>
      <c r="CH2" s="558" t="s">
        <v>332</v>
      </c>
      <c r="CI2" s="558"/>
      <c r="CJ2" s="558"/>
      <c r="CK2" s="558"/>
      <c r="CL2" s="558"/>
      <c r="CM2" s="558"/>
      <c r="CN2" s="558"/>
      <c r="CO2" s="15" t="s">
        <v>341</v>
      </c>
      <c r="CP2" s="15" t="s">
        <v>301</v>
      </c>
      <c r="CQ2" s="558" t="s">
        <v>314</v>
      </c>
      <c r="CR2" s="558"/>
      <c r="CS2" s="558" t="s">
        <v>346</v>
      </c>
      <c r="CT2" s="558" t="s">
        <v>347</v>
      </c>
      <c r="CU2" s="15"/>
      <c r="CV2" s="15"/>
      <c r="CW2" s="15"/>
      <c r="CX2" s="15"/>
      <c r="CY2" s="15"/>
      <c r="CZ2" s="15"/>
      <c r="DA2" s="558" t="s">
        <v>349</v>
      </c>
      <c r="DB2" s="558"/>
      <c r="DC2" s="558"/>
      <c r="DD2" s="558"/>
      <c r="DE2" s="15"/>
      <c r="DF2" s="15"/>
      <c r="DG2" s="15"/>
      <c r="DH2" s="558" t="s">
        <v>354</v>
      </c>
      <c r="DI2" s="558" t="s">
        <v>355</v>
      </c>
      <c r="DJ2" s="15"/>
      <c r="DK2" s="15"/>
      <c r="DL2" s="15"/>
      <c r="DM2" s="15"/>
      <c r="DN2" s="558"/>
      <c r="DO2" s="558"/>
      <c r="DP2" s="558"/>
      <c r="DQ2" s="558"/>
      <c r="DR2" s="558"/>
      <c r="DS2" s="558"/>
      <c r="DT2" s="558"/>
    </row>
    <row r="3" spans="1:152" ht="33" customHeight="1" x14ac:dyDescent="0.2">
      <c r="A3" s="558"/>
      <c r="B3" s="558"/>
      <c r="C3" s="558"/>
      <c r="D3" s="558"/>
      <c r="E3" s="558"/>
      <c r="F3" s="558"/>
      <c r="G3" s="558"/>
      <c r="H3" s="558" t="s">
        <v>218</v>
      </c>
      <c r="I3" s="558" t="s">
        <v>220</v>
      </c>
      <c r="J3" s="558" t="s">
        <v>221</v>
      </c>
      <c r="K3" s="558" t="s">
        <v>223</v>
      </c>
      <c r="L3" s="558" t="s">
        <v>224</v>
      </c>
      <c r="M3" s="558" t="s">
        <v>226</v>
      </c>
      <c r="N3" s="558"/>
      <c r="O3" s="558" t="s">
        <v>230</v>
      </c>
      <c r="P3" s="558"/>
      <c r="Q3" s="558"/>
      <c r="R3" s="558" t="s">
        <v>234</v>
      </c>
      <c r="S3" s="558"/>
      <c r="T3" s="558"/>
      <c r="U3" s="558"/>
      <c r="V3" s="558"/>
      <c r="W3" s="558" t="s">
        <v>240</v>
      </c>
      <c r="X3" s="558"/>
      <c r="Y3" s="558" t="s">
        <v>244</v>
      </c>
      <c r="Z3" s="558" t="s">
        <v>245</v>
      </c>
      <c r="AA3" s="558" t="s">
        <v>246</v>
      </c>
      <c r="AB3" s="558" t="s">
        <v>247</v>
      </c>
      <c r="AC3" s="558" t="s">
        <v>249</v>
      </c>
      <c r="AD3" s="558" t="s">
        <v>251</v>
      </c>
      <c r="AE3" s="558" t="s">
        <v>252</v>
      </c>
      <c r="AF3" s="558" t="s">
        <v>253</v>
      </c>
      <c r="AG3" s="558" t="s">
        <v>254</v>
      </c>
      <c r="AH3" s="558" t="s">
        <v>255</v>
      </c>
      <c r="AI3" s="558" t="s">
        <v>256</v>
      </c>
      <c r="AJ3" s="558" t="s">
        <v>257</v>
      </c>
      <c r="AK3" s="558"/>
      <c r="AL3" s="558"/>
      <c r="AM3" s="558" t="s">
        <v>263</v>
      </c>
      <c r="AN3" s="558" t="s">
        <v>264</v>
      </c>
      <c r="AO3" s="558" t="s">
        <v>266</v>
      </c>
      <c r="AP3" s="558" t="s">
        <v>267</v>
      </c>
      <c r="AQ3" s="558" t="s">
        <v>268</v>
      </c>
      <c r="AR3" s="558" t="s">
        <v>269</v>
      </c>
      <c r="AS3" s="558" t="s">
        <v>270</v>
      </c>
      <c r="AT3" s="558" t="s">
        <v>271</v>
      </c>
      <c r="AU3" s="558" t="s">
        <v>273</v>
      </c>
      <c r="AV3" s="558" t="s">
        <v>274</v>
      </c>
      <c r="AW3" s="558" t="s">
        <v>275</v>
      </c>
      <c r="AX3" s="558" t="s">
        <v>276</v>
      </c>
      <c r="AY3" s="558" t="s">
        <v>277</v>
      </c>
      <c r="AZ3" s="558" t="s">
        <v>278</v>
      </c>
      <c r="BA3" s="558" t="s">
        <v>280</v>
      </c>
      <c r="BB3" s="558"/>
      <c r="BC3" s="558"/>
      <c r="BD3" s="558" t="s">
        <v>285</v>
      </c>
      <c r="BE3" s="558" t="s">
        <v>286</v>
      </c>
      <c r="BF3" s="558" t="s">
        <v>287</v>
      </c>
      <c r="BG3" s="558" t="s">
        <v>289</v>
      </c>
      <c r="BH3" s="558" t="s">
        <v>291</v>
      </c>
      <c r="BI3" s="558" t="s">
        <v>292</v>
      </c>
      <c r="BJ3" s="558" t="s">
        <v>293</v>
      </c>
      <c r="BK3" s="558" t="s">
        <v>295</v>
      </c>
      <c r="BL3" s="558" t="s">
        <v>296</v>
      </c>
      <c r="BM3" s="558" t="s">
        <v>298</v>
      </c>
      <c r="BN3" s="558" t="s">
        <v>299</v>
      </c>
      <c r="BO3" s="558" t="s">
        <v>300</v>
      </c>
      <c r="BP3" s="558" t="s">
        <v>302</v>
      </c>
      <c r="BQ3" s="558" t="s">
        <v>304</v>
      </c>
      <c r="BR3" s="558" t="s">
        <v>305</v>
      </c>
      <c r="BS3" s="558" t="s">
        <v>307</v>
      </c>
      <c r="BT3" s="558" t="s">
        <v>309</v>
      </c>
      <c r="BU3" s="558" t="s">
        <v>311</v>
      </c>
      <c r="BV3" s="558" t="s">
        <v>313</v>
      </c>
      <c r="BW3" s="558" t="s">
        <v>315</v>
      </c>
      <c r="BX3" s="558"/>
      <c r="BY3" s="558"/>
      <c r="BZ3" s="558" t="s">
        <v>320</v>
      </c>
      <c r="CA3" s="558" t="s">
        <v>321</v>
      </c>
      <c r="CB3" s="558" t="s">
        <v>323</v>
      </c>
      <c r="CC3" s="558"/>
      <c r="CD3" s="558"/>
      <c r="CE3" s="558"/>
      <c r="CF3" s="558" t="s">
        <v>329</v>
      </c>
      <c r="CG3" s="558" t="s">
        <v>331</v>
      </c>
      <c r="CH3" s="558" t="s">
        <v>333</v>
      </c>
      <c r="CI3" s="558"/>
      <c r="CJ3" s="558"/>
      <c r="CK3" s="558"/>
      <c r="CL3" s="558"/>
      <c r="CM3" s="558"/>
      <c r="CN3" s="558" t="s">
        <v>340</v>
      </c>
      <c r="CO3" s="558" t="s">
        <v>342</v>
      </c>
      <c r="CP3" s="558" t="s">
        <v>343</v>
      </c>
      <c r="CQ3" s="558" t="s">
        <v>344</v>
      </c>
      <c r="CR3" s="558" t="s">
        <v>345</v>
      </c>
      <c r="CS3" s="558"/>
      <c r="CT3" s="558"/>
      <c r="CU3" s="15"/>
      <c r="CV3" s="15"/>
      <c r="CW3" s="15"/>
      <c r="CX3" s="15"/>
      <c r="CY3" s="15"/>
      <c r="CZ3" s="15"/>
      <c r="DA3" s="558" t="s">
        <v>350</v>
      </c>
      <c r="DB3" s="558" t="s">
        <v>351</v>
      </c>
      <c r="DC3" s="558" t="s">
        <v>352</v>
      </c>
      <c r="DD3" s="558" t="s">
        <v>353</v>
      </c>
      <c r="DE3" s="15"/>
      <c r="DF3" s="15"/>
      <c r="DG3" s="15"/>
      <c r="DH3" s="558"/>
      <c r="DI3" s="558"/>
      <c r="DJ3" s="15"/>
      <c r="DK3" s="15"/>
      <c r="DL3" s="15"/>
      <c r="DM3" s="15"/>
      <c r="DN3" s="558"/>
      <c r="DO3" s="558"/>
      <c r="DP3" s="558"/>
      <c r="DQ3" s="558"/>
      <c r="DR3" s="558"/>
      <c r="DS3" s="558"/>
      <c r="DT3" s="558"/>
    </row>
    <row r="4" spans="1:152" ht="33" customHeight="1" x14ac:dyDescent="0.2">
      <c r="A4" s="558"/>
      <c r="B4" s="558"/>
      <c r="C4" s="558"/>
      <c r="D4" s="558"/>
      <c r="E4" s="558"/>
      <c r="F4" s="558"/>
      <c r="G4" s="558"/>
      <c r="H4" s="558"/>
      <c r="I4" s="558"/>
      <c r="J4" s="558"/>
      <c r="K4" s="558"/>
      <c r="L4" s="558"/>
      <c r="M4" s="15" t="s">
        <v>227</v>
      </c>
      <c r="N4" s="15" t="s">
        <v>228</v>
      </c>
      <c r="O4" s="15" t="s">
        <v>231</v>
      </c>
      <c r="P4" s="15" t="s">
        <v>232</v>
      </c>
      <c r="Q4" s="15" t="s">
        <v>233</v>
      </c>
      <c r="R4" s="15" t="s">
        <v>235</v>
      </c>
      <c r="S4" s="15" t="s">
        <v>236</v>
      </c>
      <c r="T4" s="15" t="s">
        <v>237</v>
      </c>
      <c r="U4" s="15" t="s">
        <v>238</v>
      </c>
      <c r="V4" s="15" t="s">
        <v>239</v>
      </c>
      <c r="W4" s="15" t="s">
        <v>241</v>
      </c>
      <c r="X4" s="15" t="s">
        <v>242</v>
      </c>
      <c r="Y4" s="558"/>
      <c r="Z4" s="558"/>
      <c r="AA4" s="558"/>
      <c r="AB4" s="558"/>
      <c r="AC4" s="558"/>
      <c r="AD4" s="558"/>
      <c r="AE4" s="558"/>
      <c r="AF4" s="558"/>
      <c r="AG4" s="558"/>
      <c r="AH4" s="558"/>
      <c r="AI4" s="558"/>
      <c r="AJ4" s="558"/>
      <c r="AK4" s="558"/>
      <c r="AL4" s="558"/>
      <c r="AM4" s="558"/>
      <c r="AN4" s="558"/>
      <c r="AO4" s="558"/>
      <c r="AP4" s="558"/>
      <c r="AQ4" s="558"/>
      <c r="AR4" s="558"/>
      <c r="AS4" s="558"/>
      <c r="AT4" s="558"/>
      <c r="AU4" s="558"/>
      <c r="AV4" s="558"/>
      <c r="AW4" s="558"/>
      <c r="AX4" s="558"/>
      <c r="AY4" s="558"/>
      <c r="AZ4" s="558"/>
      <c r="BA4" s="558"/>
      <c r="BB4" s="558"/>
      <c r="BC4" s="558"/>
      <c r="BD4" s="558"/>
      <c r="BE4" s="558"/>
      <c r="BF4" s="558"/>
      <c r="BG4" s="558"/>
      <c r="BH4" s="558"/>
      <c r="BI4" s="558"/>
      <c r="BJ4" s="558"/>
      <c r="BK4" s="558"/>
      <c r="BL4" s="558"/>
      <c r="BM4" s="558"/>
      <c r="BN4" s="558"/>
      <c r="BO4" s="558"/>
      <c r="BP4" s="558"/>
      <c r="BQ4" s="558"/>
      <c r="BR4" s="558"/>
      <c r="BS4" s="558"/>
      <c r="BT4" s="558"/>
      <c r="BU4" s="558"/>
      <c r="BV4" s="558"/>
      <c r="BW4" s="558"/>
      <c r="BX4" s="558"/>
      <c r="BY4" s="558"/>
      <c r="BZ4" s="558"/>
      <c r="CA4" s="558"/>
      <c r="CB4" s="15" t="s">
        <v>324</v>
      </c>
      <c r="CC4" s="15" t="s">
        <v>325</v>
      </c>
      <c r="CD4" s="15" t="s">
        <v>326</v>
      </c>
      <c r="CE4" s="15" t="s">
        <v>327</v>
      </c>
      <c r="CF4" s="558"/>
      <c r="CG4" s="558"/>
      <c r="CH4" s="15" t="s">
        <v>334</v>
      </c>
      <c r="CI4" s="15" t="s">
        <v>335</v>
      </c>
      <c r="CJ4" s="15" t="s">
        <v>336</v>
      </c>
      <c r="CK4" s="15" t="s">
        <v>337</v>
      </c>
      <c r="CL4" s="15" t="s">
        <v>338</v>
      </c>
      <c r="CM4" s="15" t="s">
        <v>339</v>
      </c>
      <c r="CN4" s="558"/>
      <c r="CO4" s="558"/>
      <c r="CP4" s="558"/>
      <c r="CQ4" s="558"/>
      <c r="CR4" s="558"/>
      <c r="CS4" s="558"/>
      <c r="CT4" s="558"/>
      <c r="CU4" s="15"/>
      <c r="CV4" s="15"/>
      <c r="CW4" s="15"/>
      <c r="CX4" s="15"/>
      <c r="CY4" s="15"/>
      <c r="CZ4" s="15"/>
      <c r="DA4" s="558"/>
      <c r="DB4" s="558"/>
      <c r="DC4" s="558"/>
      <c r="DD4" s="558"/>
      <c r="DE4" s="15"/>
      <c r="DF4" s="15"/>
      <c r="DG4" s="15"/>
      <c r="DH4" s="558"/>
      <c r="DI4" s="558"/>
      <c r="DJ4" s="15"/>
      <c r="DK4" s="15"/>
      <c r="DL4" s="15"/>
      <c r="DM4" s="15"/>
      <c r="DN4" s="558"/>
      <c r="DO4" s="558"/>
      <c r="DP4" s="558"/>
      <c r="DQ4" s="558"/>
      <c r="DR4" s="558"/>
      <c r="DS4" s="558"/>
      <c r="DT4" s="558"/>
      <c r="ET4" s="16" t="s">
        <v>4865</v>
      </c>
    </row>
    <row r="5" spans="1:152" s="18" customFormat="1" ht="28.5" customHeight="1" x14ac:dyDescent="0.2">
      <c r="A5" s="17"/>
      <c r="B5" s="17"/>
      <c r="C5" s="17"/>
      <c r="D5" s="17"/>
      <c r="E5" s="17"/>
      <c r="F5" s="17"/>
      <c r="G5" s="17"/>
      <c r="H5" s="17" t="str">
        <f>IF(H4="",H3,H4)</f>
        <v>COM 101</v>
      </c>
      <c r="I5" s="17" t="str">
        <f t="shared" ref="I5:BT5" si="0">IF(I4="",I3,I4)</f>
        <v>COM 102</v>
      </c>
      <c r="J5" s="17" t="str">
        <f t="shared" si="0"/>
        <v>PHI 100</v>
      </c>
      <c r="K5" s="17" t="str">
        <f t="shared" si="0"/>
        <v>CS 101</v>
      </c>
      <c r="L5" s="17" t="str">
        <f t="shared" si="0"/>
        <v>CS 201</v>
      </c>
      <c r="M5" s="17" t="str">
        <f t="shared" si="0"/>
        <v>MTH 101</v>
      </c>
      <c r="N5" s="17" t="str">
        <f t="shared" si="0"/>
        <v>MTH 102</v>
      </c>
      <c r="O5" s="17" t="str">
        <f t="shared" si="0"/>
        <v>DTE 201</v>
      </c>
      <c r="P5" s="17" t="str">
        <f t="shared" si="0"/>
        <v>LAW 201</v>
      </c>
      <c r="Q5" s="17" t="str">
        <f t="shared" si="0"/>
        <v>MED 268</v>
      </c>
      <c r="R5" s="17" t="str">
        <f t="shared" si="0"/>
        <v>AHI 391</v>
      </c>
      <c r="S5" s="17" t="str">
        <f t="shared" si="0"/>
        <v>AHI 392</v>
      </c>
      <c r="T5" s="17" t="str">
        <f t="shared" si="0"/>
        <v>EVR 205</v>
      </c>
      <c r="U5" s="17" t="str">
        <f t="shared" si="0"/>
        <v>HIS 221</v>
      </c>
      <c r="V5" s="17" t="str">
        <f t="shared" si="0"/>
        <v>HIS 222</v>
      </c>
      <c r="W5" s="17" t="str">
        <f t="shared" si="0"/>
        <v>DTE-HT 102</v>
      </c>
      <c r="X5" s="17" t="str">
        <f t="shared" si="0"/>
        <v>DTE-HT 152</v>
      </c>
      <c r="Y5" s="17" t="str">
        <f t="shared" si="0"/>
        <v>HIS 361</v>
      </c>
      <c r="Z5" s="17" t="str">
        <f t="shared" si="0"/>
        <v>PHI 161</v>
      </c>
      <c r="AA5" s="17" t="str">
        <f t="shared" si="0"/>
        <v>PHI 162</v>
      </c>
      <c r="AB5" s="17" t="str">
        <f t="shared" si="0"/>
        <v>POS 361</v>
      </c>
      <c r="AC5" s="17" t="str">
        <f t="shared" si="0"/>
        <v>ENG 126</v>
      </c>
      <c r="AD5" s="17" t="str">
        <f t="shared" si="0"/>
        <v>ENG 127</v>
      </c>
      <c r="AE5" s="17" t="str">
        <f t="shared" si="0"/>
        <v>ENG 128</v>
      </c>
      <c r="AF5" s="17" t="str">
        <f t="shared" si="0"/>
        <v>ENG 129</v>
      </c>
      <c r="AG5" s="17" t="str">
        <f t="shared" si="0"/>
        <v>ENG 226</v>
      </c>
      <c r="AH5" s="17" t="str">
        <f t="shared" si="0"/>
        <v>ENG 227</v>
      </c>
      <c r="AI5" s="17" t="str">
        <f t="shared" si="0"/>
        <v>ENG 228</v>
      </c>
      <c r="AJ5" s="17" t="str">
        <f t="shared" si="0"/>
        <v>ENG 229</v>
      </c>
      <c r="AK5" s="17">
        <f t="shared" si="0"/>
        <v>0</v>
      </c>
      <c r="AL5" s="17">
        <f t="shared" si="0"/>
        <v>0</v>
      </c>
      <c r="AM5" s="17" t="str">
        <f t="shared" si="0"/>
        <v>ES 101</v>
      </c>
      <c r="AN5" s="17" t="str">
        <f t="shared" si="0"/>
        <v>ES 102</v>
      </c>
      <c r="AO5" s="17" t="str">
        <f t="shared" si="0"/>
        <v>ES 221</v>
      </c>
      <c r="AP5" s="17" t="str">
        <f t="shared" si="0"/>
        <v>ES 222</v>
      </c>
      <c r="AQ5" s="17" t="str">
        <f t="shared" si="0"/>
        <v>ES 223</v>
      </c>
      <c r="AR5" s="17" t="str">
        <f t="shared" si="0"/>
        <v>ES 224</v>
      </c>
      <c r="AS5" s="17" t="str">
        <f t="shared" si="0"/>
        <v>ES 226</v>
      </c>
      <c r="AT5" s="17" t="str">
        <f t="shared" si="0"/>
        <v>ES 229</v>
      </c>
      <c r="AU5" s="17" t="str">
        <f t="shared" si="0"/>
        <v>ES 271</v>
      </c>
      <c r="AV5" s="17" t="str">
        <f t="shared" si="0"/>
        <v>ES 272</v>
      </c>
      <c r="AW5" s="17" t="str">
        <f t="shared" si="0"/>
        <v>ES 273</v>
      </c>
      <c r="AX5" s="17" t="str">
        <f t="shared" si="0"/>
        <v>ES 274</v>
      </c>
      <c r="AY5" s="17" t="str">
        <f t="shared" si="0"/>
        <v>ES 276</v>
      </c>
      <c r="AZ5" s="17" t="str">
        <f t="shared" si="0"/>
        <v>ES 279</v>
      </c>
      <c r="BA5" s="17" t="str">
        <f t="shared" si="0"/>
        <v>ES 303</v>
      </c>
      <c r="BB5" s="17">
        <f t="shared" si="0"/>
        <v>0</v>
      </c>
      <c r="BC5" s="17">
        <f t="shared" si="0"/>
        <v>0</v>
      </c>
      <c r="BD5" s="17" t="str">
        <f t="shared" si="0"/>
        <v>ECO 151</v>
      </c>
      <c r="BE5" s="17" t="str">
        <f t="shared" si="0"/>
        <v>ECO 152</v>
      </c>
      <c r="BF5" s="17" t="str">
        <f t="shared" si="0"/>
        <v>ECO 303</v>
      </c>
      <c r="BG5" s="17" t="str">
        <f t="shared" si="0"/>
        <v>STA 151</v>
      </c>
      <c r="BH5" s="17" t="str">
        <f t="shared" si="0"/>
        <v>HOS 151</v>
      </c>
      <c r="BI5" s="17" t="str">
        <f t="shared" si="0"/>
        <v>HOS 250</v>
      </c>
      <c r="BJ5" s="17" t="str">
        <f t="shared" si="0"/>
        <v>TOU 151</v>
      </c>
      <c r="BK5" s="17" t="str">
        <f t="shared" si="0"/>
        <v>MGT 201</v>
      </c>
      <c r="BL5" s="17" t="str">
        <f t="shared" si="0"/>
        <v>MGT 403</v>
      </c>
      <c r="BM5" s="17" t="str">
        <f t="shared" si="0"/>
        <v>ACC 201</v>
      </c>
      <c r="BN5" s="17" t="str">
        <f t="shared" si="0"/>
        <v>ACC 202</v>
      </c>
      <c r="BO5" s="17" t="str">
        <f t="shared" si="0"/>
        <v>ACC 301</v>
      </c>
      <c r="BP5" s="17" t="str">
        <f t="shared" si="0"/>
        <v>MKT 253</v>
      </c>
      <c r="BQ5" s="17" t="str">
        <f t="shared" si="0"/>
        <v>IS 251</v>
      </c>
      <c r="BR5" s="17" t="str">
        <f t="shared" si="0"/>
        <v>IS 253</v>
      </c>
      <c r="BS5" s="17" t="str">
        <f t="shared" si="0"/>
        <v>OB 253</v>
      </c>
      <c r="BT5" s="17" t="str">
        <f t="shared" si="0"/>
        <v>HRM 303</v>
      </c>
      <c r="BU5" s="17" t="str">
        <f t="shared" ref="BU5:DT5" si="1">IF(BU4="",BU3,BU4)</f>
        <v>FIN 301</v>
      </c>
      <c r="BV5" s="17" t="str">
        <f t="shared" si="1"/>
        <v>LAW 403</v>
      </c>
      <c r="BW5" s="17" t="str">
        <f t="shared" si="1"/>
        <v>TOU 296</v>
      </c>
      <c r="BX5" s="17">
        <f t="shared" si="1"/>
        <v>0</v>
      </c>
      <c r="BY5" s="17">
        <f t="shared" si="1"/>
        <v>0</v>
      </c>
      <c r="BZ5" s="17" t="str">
        <f t="shared" si="1"/>
        <v>LAW 413</v>
      </c>
      <c r="CA5" s="17" t="str">
        <f t="shared" si="1"/>
        <v>TOU 431</v>
      </c>
      <c r="CB5" s="17" t="str">
        <f t="shared" si="1"/>
        <v>TOU 361</v>
      </c>
      <c r="CC5" s="17" t="str">
        <f t="shared" si="1"/>
        <v>TOU 362</v>
      </c>
      <c r="CD5" s="17" t="str">
        <f t="shared" si="1"/>
        <v>TOU 364</v>
      </c>
      <c r="CE5" s="17" t="str">
        <f t="shared" si="1"/>
        <v>TOU 404</v>
      </c>
      <c r="CF5" s="17" t="str">
        <f t="shared" si="1"/>
        <v>TOU 405</v>
      </c>
      <c r="CG5" s="17" t="str">
        <f t="shared" si="1"/>
        <v>HIS 161</v>
      </c>
      <c r="CH5" s="17" t="str">
        <f t="shared" si="1"/>
        <v>AES 270</v>
      </c>
      <c r="CI5" s="17" t="str">
        <f t="shared" si="1"/>
        <v>CSN 161</v>
      </c>
      <c r="CJ5" s="17" t="str">
        <f t="shared" si="1"/>
        <v>CUL 418</v>
      </c>
      <c r="CK5" s="17" t="str">
        <f t="shared" si="1"/>
        <v>CUL 420</v>
      </c>
      <c r="CL5" s="17" t="str">
        <f t="shared" si="1"/>
        <v>FSH 161</v>
      </c>
      <c r="CM5" s="17" t="str">
        <f t="shared" si="1"/>
        <v>THE 311</v>
      </c>
      <c r="CN5" s="17" t="str">
        <f t="shared" si="1"/>
        <v>CUL 251</v>
      </c>
      <c r="CO5" s="17" t="str">
        <f t="shared" si="1"/>
        <v>STA 423</v>
      </c>
      <c r="CP5" s="17" t="str">
        <f t="shared" si="1"/>
        <v>MKT 424</v>
      </c>
      <c r="CQ5" s="17" t="str">
        <f t="shared" si="1"/>
        <v>TOU 396</v>
      </c>
      <c r="CR5" s="17" t="str">
        <f t="shared" si="1"/>
        <v>TOU 496</v>
      </c>
      <c r="CS5" s="17">
        <f t="shared" si="1"/>
        <v>0</v>
      </c>
      <c r="CT5" s="17">
        <f t="shared" si="1"/>
        <v>0</v>
      </c>
      <c r="CU5" s="17"/>
      <c r="CV5" s="17"/>
      <c r="CW5" s="17"/>
      <c r="CX5" s="17"/>
      <c r="CY5" s="17"/>
      <c r="CZ5" s="17"/>
      <c r="DA5" s="17" t="str">
        <f t="shared" si="1"/>
        <v>HOS 448</v>
      </c>
      <c r="DB5" s="17" t="str">
        <f t="shared" si="1"/>
        <v>HOS 449</v>
      </c>
      <c r="DC5" s="17" t="str">
        <f t="shared" si="1"/>
        <v>TOU 448</v>
      </c>
      <c r="DD5" s="17" t="str">
        <f t="shared" si="1"/>
        <v>TOU 449</v>
      </c>
      <c r="DE5" s="17"/>
      <c r="DF5" s="17"/>
      <c r="DG5" s="17"/>
      <c r="DH5" s="17">
        <f t="shared" si="1"/>
        <v>0</v>
      </c>
      <c r="DI5" s="17">
        <f t="shared" si="1"/>
        <v>0</v>
      </c>
      <c r="DJ5" s="17"/>
      <c r="DK5" s="17"/>
      <c r="DL5" s="17"/>
      <c r="DM5" s="17"/>
      <c r="DN5" s="17">
        <f t="shared" si="1"/>
        <v>0</v>
      </c>
      <c r="DO5" s="17">
        <f t="shared" si="1"/>
        <v>0</v>
      </c>
      <c r="DP5" s="17">
        <f t="shared" si="1"/>
        <v>0</v>
      </c>
      <c r="DQ5" s="17">
        <f t="shared" si="1"/>
        <v>0</v>
      </c>
      <c r="DR5" s="17">
        <f t="shared" si="1"/>
        <v>0</v>
      </c>
      <c r="DS5" s="17">
        <f t="shared" si="1"/>
        <v>0</v>
      </c>
      <c r="DT5" s="17">
        <f t="shared" si="1"/>
        <v>0</v>
      </c>
      <c r="DU5" s="40"/>
      <c r="DV5" s="313"/>
      <c r="DW5" s="313"/>
      <c r="DX5" s="313"/>
      <c r="DY5" s="313"/>
      <c r="DZ5" s="313"/>
      <c r="EA5" s="313"/>
    </row>
    <row r="6" spans="1:152" s="20" customFormat="1" ht="99.75" customHeight="1" x14ac:dyDescent="0.2">
      <c r="A6" s="19"/>
      <c r="B6" s="19"/>
      <c r="C6" s="19"/>
      <c r="D6" s="19"/>
      <c r="E6" s="19"/>
      <c r="F6" s="19"/>
      <c r="G6" s="19"/>
      <c r="H6" s="19" t="str">
        <f>VLOOKUP(H$5,CodeMon!$D$2:$F$1465,3,0)</f>
        <v>Nói &amp; Trình Bày (tiếng Việt)</v>
      </c>
      <c r="I6" s="19" t="str">
        <f>VLOOKUP(I$5,CodeMon!$D$2:$F$1465,3,0)</f>
        <v>Viết (tiếng Việt)</v>
      </c>
      <c r="J6" s="19" t="str">
        <f>VLOOKUP(J$5,CodeMon!$D$2:$F$1465,3,0)</f>
        <v>Phương Pháp Luận (gồm Nghiên Cứu Khoa Học)</v>
      </c>
      <c r="K6" s="19" t="str">
        <f>VLOOKUP(K$5,CodeMon!$D$2:$F$1465,3,0)</f>
        <v>Tin Học Đại Cương</v>
      </c>
      <c r="L6" s="19" t="str">
        <f>VLOOKUP(L$5,CodeMon!$D$2:$F$1465,3,0)</f>
        <v>Tin Học Ứng Dụng</v>
      </c>
      <c r="M6" s="19" t="str">
        <f>VLOOKUP(M$5,CodeMon!$D$2:$F$1465,3,0)</f>
        <v>Toán Cao Cấp C1</v>
      </c>
      <c r="N6" s="19" t="str">
        <f>VLOOKUP(N$5,CodeMon!$D$2:$F$1465,3,0)</f>
        <v>Toán Cao Cấp C2</v>
      </c>
      <c r="O6" s="19" t="str">
        <f>VLOOKUP(O$5,CodeMon!$D$2:$F$1465,3,0)</f>
        <v>Đạo Đức trong Công Việc</v>
      </c>
      <c r="P6" s="19" t="str">
        <f>VLOOKUP(P$5,CodeMon!$D$2:$F$1465,3,0)</f>
        <v>Pháp Luật Đại Cương</v>
      </c>
      <c r="Q6" s="19" t="str">
        <f>VLOOKUP(Q$5,CodeMon!$D$2:$F$1465,3,0)</f>
        <v>Y Đức</v>
      </c>
      <c r="R6" s="19" t="str">
        <f>VLOOKUP(R$5,CodeMon!$D$2:$F$1465,3,0)</f>
        <v>Lịch Sử Kiến Trúc Phương Đông &amp; Việt Nam</v>
      </c>
      <c r="S6" s="19" t="str">
        <f>VLOOKUP(S$5,CodeMon!$D$2:$F$1465,3,0)</f>
        <v>Lịch Sử Kiến Trúc Phương Tây</v>
      </c>
      <c r="T6" s="19" t="str">
        <f>VLOOKUP(T$5,CodeMon!$D$2:$F$1465,3,0)</f>
        <v>Sức Khỏe Môi Trường</v>
      </c>
      <c r="U6" s="19" t="str">
        <f>VLOOKUP(U$5,CodeMon!$D$2:$F$1465,3,0)</f>
        <v>Lịch Sử Văn Minh Thế Giới 1</v>
      </c>
      <c r="V6" s="19" t="str">
        <f>VLOOKUP(V$5,CodeMon!$D$2:$F$1465,3,0)</f>
        <v>Lịch Sử Văn Minh Thế Giới 2</v>
      </c>
      <c r="W6" s="19" t="str">
        <f>VLOOKUP(W$5,CodeMon!$D$2:$F$1465,3,0)</f>
        <v>Hướng Nghiệp 1</v>
      </c>
      <c r="X6" s="19" t="str">
        <f>VLOOKUP(X$5,CodeMon!$D$2:$F$1465,3,0)</f>
        <v>Hướng Nghiệp 2</v>
      </c>
      <c r="Y6" s="19" t="str">
        <f>VLOOKUP(Y$5,CodeMon!$D$2:$F$1465,3,0)</f>
        <v>Đường Lối Cách Mạng của Đảng Cộng Sản Việt Nam</v>
      </c>
      <c r="Z6" s="19" t="str">
        <f>VLOOKUP(Z$5,CodeMon!$D$2:$F$1465,3,0)</f>
        <v>Những Nguyên Lý Cơ Bản của Chủ Nghĩa Marx - Lenin 1</v>
      </c>
      <c r="AA6" s="19" t="str">
        <f>VLOOKUP(AA$5,CodeMon!$D$2:$F$1465,3,0)</f>
        <v>Những Nguyên Lý Cơ Bản của Chủ Nghĩa Marx - Lenin 2</v>
      </c>
      <c r="AB6" s="19" t="str">
        <f>VLOOKUP(AB$5,CodeMon!$D$2:$F$1465,3,0)</f>
        <v>Tư Tưởng Hồ Chí Minh</v>
      </c>
      <c r="AC6" s="19" t="str">
        <f>VLOOKUP(AC$5,CodeMon!$D$2:$F$1465,3,0)</f>
        <v>Reading - Level 1 (International School)</v>
      </c>
      <c r="AD6" s="19" t="str">
        <f>VLOOKUP(AD$5,CodeMon!$D$2:$F$1465,3,0)</f>
        <v>Writing - Level 1 (International School)</v>
      </c>
      <c r="AE6" s="19" t="str">
        <f>VLOOKUP(AE$5,CodeMon!$D$2:$F$1465,3,0)</f>
        <v>Listening - Level 1 (International School)</v>
      </c>
      <c r="AF6" s="19" t="str">
        <f>VLOOKUP(AF$5,CodeMon!$D$2:$F$1465,3,0)</f>
        <v>Speaking - Level 1 (International School)</v>
      </c>
      <c r="AG6" s="19" t="str">
        <f>VLOOKUP(AG$5,CodeMon!$D$2:$F$1465,3,0)</f>
        <v>Reading - Level 2 (International School)</v>
      </c>
      <c r="AH6" s="19" t="str">
        <f>VLOOKUP(AH$5,CodeMon!$D$2:$F$1465,3,0)</f>
        <v>Writing - Level 2 (International School)</v>
      </c>
      <c r="AI6" s="19" t="str">
        <f>VLOOKUP(AI$5,CodeMon!$D$2:$F$1465,3,0)</f>
        <v>Listening - Level 2 (International School)</v>
      </c>
      <c r="AJ6" s="19" t="str">
        <f>VLOOKUP(AJ$5,CodeMon!$D$2:$F$1465,3,0)</f>
        <v>Speaking - Level 2 (International School)</v>
      </c>
      <c r="AK6" s="34"/>
      <c r="AL6" s="35"/>
      <c r="AM6" s="19" t="str">
        <f>VLOOKUP(AM$5,CodeMon!$D$2:$F$1465,3,0)</f>
        <v>Chạy Ngắn &amp; Bài Thể Dục Tay Không</v>
      </c>
      <c r="AN6" s="19" t="str">
        <f>VLOOKUP(AN$5,CodeMon!$D$2:$F$1465,3,0)</f>
        <v>Chạy Bền &amp; Nhảy Xa</v>
      </c>
      <c r="AO6" s="19" t="str">
        <f>VLOOKUP(AO$5,CodeMon!$D$2:$F$1465,3,0)</f>
        <v>Bóng Đá Sơ Cấp</v>
      </c>
      <c r="AP6" s="19" t="str">
        <f>VLOOKUP(AP$5,CodeMon!$D$2:$F$1465,3,0)</f>
        <v>Bóng Rổ Sơ Cấp</v>
      </c>
      <c r="AQ6" s="19" t="str">
        <f>VLOOKUP(AQ$5,CodeMon!$D$2:$F$1465,3,0)</f>
        <v>Bóng Chuyền Sơ Cấp</v>
      </c>
      <c r="AR6" s="19" t="str">
        <f>VLOOKUP(AR$5,CodeMon!$D$2:$F$1465,3,0)</f>
        <v>Bóng Bàn Cơ Bản</v>
      </c>
      <c r="AS6" s="19" t="str">
        <f>VLOOKUP(AS$5,CodeMon!$D$2:$F$1465,3,0)</f>
        <v>Cầu Lông Sơ Cấp</v>
      </c>
      <c r="AT6" s="19" t="str">
        <f>VLOOKUP(AT$5,CodeMon!$D$2:$F$1465,3,0)</f>
        <v>Võ VoViNam Cơ Bản</v>
      </c>
      <c r="AU6" s="19" t="str">
        <f>VLOOKUP(AU$5,CodeMon!$D$2:$F$1465,3,0)</f>
        <v>Bóng Đá Cao Cấp</v>
      </c>
      <c r="AV6" s="19" t="str">
        <f>VLOOKUP(AV$5,CodeMon!$D$2:$F$1465,3,0)</f>
        <v>Bóng Rổ Cao Cấp</v>
      </c>
      <c r="AW6" s="19" t="str">
        <f>VLOOKUP(AW$5,CodeMon!$D$2:$F$1465,3,0)</f>
        <v>Bóng Chuyền Cao Cấp</v>
      </c>
      <c r="AX6" s="19" t="str">
        <f>VLOOKUP(AX$5,CodeMon!$D$2:$F$1465,3,0)</f>
        <v>Bóng Bàn Nâng Cao</v>
      </c>
      <c r="AY6" s="19" t="str">
        <f>VLOOKUP(AY$5,CodeMon!$D$2:$F$1465,3,0)</f>
        <v>Cầu Lông Cao Cấp</v>
      </c>
      <c r="AZ6" s="19" t="str">
        <f>VLOOKUP(AZ$5,CodeMon!$D$2:$F$1465,3,0)</f>
        <v>Võ VoViNam Nâng Cao</v>
      </c>
      <c r="BA6" s="19" t="str">
        <f>VLOOKUP(BA$5,CodeMon!$D$2:$F$1465,3,0)</f>
        <v>Điền Kinh Tổng Hợp</v>
      </c>
      <c r="BB6" s="34"/>
      <c r="BC6" s="35"/>
      <c r="BD6" s="19" t="str">
        <f>VLOOKUP(BD$5,CodeMon!$D$2:$F$1465,3,0)</f>
        <v>Căn Bản Kinh Tế Vi Mô</v>
      </c>
      <c r="BE6" s="19" t="str">
        <f>VLOOKUP(BE$5,CodeMon!$D$2:$F$1465,3,0)</f>
        <v>Căn Bản Kinh Tế Vĩ Mô</v>
      </c>
      <c r="BF6" s="19" t="str">
        <f>VLOOKUP(BF$5,CodeMon!$D$2:$F$1465,3,0)</f>
        <v>Kinh Tế Trong Quản Trị Dịch Vụ</v>
      </c>
      <c r="BG6" s="19" t="str">
        <f>VLOOKUP(BG$5,CodeMon!$D$2:$F$1465,3,0)</f>
        <v>Lý Thuyết Xác Suất &amp; Thống Kê Toán</v>
      </c>
      <c r="BH6" s="19" t="str">
        <f>VLOOKUP(BH$5,CodeMon!$D$2:$F$1465,3,0)</f>
        <v>Tổng Quan Ngành Lưu Trú</v>
      </c>
      <c r="BI6" s="19" t="str">
        <f>VLOOKUP(BI$5,CodeMon!$D$2:$F$1465,3,0)</f>
        <v>Tài Nguyên Du Lịch</v>
      </c>
      <c r="BJ6" s="19" t="str">
        <f>VLOOKUP(BJ$5,CodeMon!$D$2:$F$1465,3,0)</f>
        <v>Tổng Quan Du Lịch</v>
      </c>
      <c r="BK6" s="19" t="str">
        <f>VLOOKUP(BK$5,CodeMon!$D$2:$F$1465,3,0)</f>
        <v>Quản Trị Học</v>
      </c>
      <c r="BL6" s="19" t="str">
        <f>VLOOKUP(BL$5,CodeMon!$D$2:$F$1465,3,0)</f>
        <v>Quản Trị Chiến Lược</v>
      </c>
      <c r="BM6" s="19" t="str">
        <f>VLOOKUP(BM$5,CodeMon!$D$2:$F$1465,3,0)</f>
        <v>Nguyên Lý Kế Toán 1</v>
      </c>
      <c r="BN6" s="19" t="str">
        <f>VLOOKUP(BN$5,CodeMon!$D$2:$F$1465,3,0)</f>
        <v>Nguyên Lý Kế Toán 2</v>
      </c>
      <c r="BO6" s="19" t="str">
        <f>VLOOKUP(BO$5,CodeMon!$D$2:$F$1465,3,0)</f>
        <v>Kế Toán Quản Trị 1</v>
      </c>
      <c r="BP6" s="19" t="str">
        <f>VLOOKUP(BP$5,CodeMon!$D$2:$F$1465,3,0)</f>
        <v>Tiếp Thị Du Lịch</v>
      </c>
      <c r="BQ6" s="19" t="str">
        <f>VLOOKUP(BQ$5,CodeMon!$D$2:$F$1465,3,0)</f>
        <v>Hệ Thống Thông Tin Quản Lý</v>
      </c>
      <c r="BR6" s="19" t="str">
        <f>VLOOKUP(BR$5,CodeMon!$D$2:$F$1465,3,0)</f>
        <v>Hệ Thống Thông Tin Du Lịch</v>
      </c>
      <c r="BS6" s="19" t="str">
        <f>VLOOKUP(BS$5,CodeMon!$D$2:$F$1465,3,0)</f>
        <v>Tổng Quan Hành Vi Tổ Chức trong Du Lịch</v>
      </c>
      <c r="BT6" s="19" t="str">
        <f>VLOOKUP(BT$5,CodeMon!$D$2:$F$1465,3,0)</f>
        <v>Quản Trị Nhân Lực Trong Du Lịch</v>
      </c>
      <c r="BU6" s="19" t="str">
        <f>VLOOKUP(BU$5,CodeMon!$D$2:$F$1465,3,0)</f>
        <v>Quản Trị Tài Chính 1</v>
      </c>
      <c r="BV6" s="19" t="str">
        <f>VLOOKUP(BV$5,CodeMon!$D$2:$F$1465,3,0)</f>
        <v>Cơ Sở Luật Kinh Tế</v>
      </c>
      <c r="BW6" s="19" t="str">
        <f>VLOOKUP(BW$5,CodeMon!$D$2:$F$1465,3,0)</f>
        <v>Tranh Tài Giải Pháp PBL</v>
      </c>
      <c r="BX6" s="34"/>
      <c r="BY6" s="35"/>
      <c r="BZ6" s="19" t="str">
        <f>VLOOKUP(BZ$5,CodeMon!$D$2:$F$1465,3,0)</f>
        <v>Pháp Luật Du Lịch (Việt Nam)</v>
      </c>
      <c r="CA6" s="19" t="str">
        <f>VLOOKUP(CA$5,CodeMon!$D$2:$F$1465,3,0)</f>
        <v>Tuyến Điểm Du Lịch Việt Nam</v>
      </c>
      <c r="CB6" s="19" t="str">
        <f>VLOOKUP(CB$5,CodeMon!$D$2:$F$1465,3,0)</f>
        <v>Thiết Kế &amp; Điều Hành Tour Du Lịch</v>
      </c>
      <c r="CC6" s="19" t="str">
        <f>VLOOKUP(CC$5,CodeMon!$D$2:$F$1465,3,0)</f>
        <v>Nguyên Lý Điều Hành Tour Du Lịch Nước Ngoài</v>
      </c>
      <c r="CD6" s="19" t="str">
        <f>VLOOKUP(CD$5,CodeMon!$D$2:$F$1465,3,0)</f>
        <v>Nghiệp Vụ Hướng Dẫn Du Lịch</v>
      </c>
      <c r="CE6" s="19" t="str">
        <f>VLOOKUP(CE$5,CodeMon!$D$2:$F$1465,3,0)</f>
        <v>Quản Trị Kinh Doanh Lữ Hành</v>
      </c>
      <c r="CF6" s="19" t="str">
        <f>VLOOKUP(CF$5,CodeMon!$D$2:$F$1465,3,0)</f>
        <v>Quản Trị Vận Chuyển Khách Du Lịch</v>
      </c>
      <c r="CG6" s="19" t="str">
        <f>VLOOKUP(CG$5,CodeMon!$D$2:$F$1465,3,0)</f>
        <v>Tổng Quan Lịch Sử Việt Nam</v>
      </c>
      <c r="CH6" s="19" t="str">
        <f>VLOOKUP(CH$5,CodeMon!$D$2:$F$1465,3,0)</f>
        <v>Di Sản Mỹ Thuật Thế Giới và Việt Nam</v>
      </c>
      <c r="CI6" s="19" t="str">
        <f>VLOOKUP(CI$5,CodeMon!$D$2:$F$1465,3,0)</f>
        <v>Ẩm Thực Việt Nam - Lý Thuyết &amp; Thực Hành</v>
      </c>
      <c r="CJ6" s="19" t="str">
        <f>VLOOKUP(CJ$5,CodeMon!$D$2:$F$1465,3,0)</f>
        <v>Văn Hóa Miền Trung &amp; Tây Nguyên</v>
      </c>
      <c r="CK6" s="19" t="str">
        <f>VLOOKUP(CK$5,CodeMon!$D$2:$F$1465,3,0)</f>
        <v>Văn Hóa Champa</v>
      </c>
      <c r="CL6" s="19" t="str">
        <f>VLOOKUP(CL$5,CodeMon!$D$2:$F$1465,3,0)</f>
        <v>Văn Hóa Trang Phục Người Việt</v>
      </c>
      <c r="CM6" s="19" t="str">
        <f>VLOOKUP(CM$5,CodeMon!$D$2:$F$1465,3,0)</f>
        <v>Tín Ngưỡng của Các Dân Tộc ở Việt Nam</v>
      </c>
      <c r="CN6" s="19" t="str">
        <f>VLOOKUP(CN$5,CodeMon!$D$2:$F$1465,3,0)</f>
        <v>Cơ Sở Văn Hóa Việt Nam</v>
      </c>
      <c r="CO6" s="19" t="str">
        <f>VLOOKUP(CO$5,CodeMon!$D$2:$F$1465,3,0)</f>
        <v>Phân Tích Thống Kê Du Lịch</v>
      </c>
      <c r="CP6" s="19" t="str">
        <f>VLOOKUP(CP$5,CodeMon!$D$2:$F$1465,3,0)</f>
        <v>Hành Vi Tiêu Dùng Trong Du Lịch</v>
      </c>
      <c r="CQ6" s="19" t="str">
        <f>VLOOKUP(CQ$5,CodeMon!$D$2:$F$1465,3,0)</f>
        <v>Tranh Tài Giải Pháp PBL</v>
      </c>
      <c r="CR6" s="19" t="str">
        <f>VLOOKUP(CR$5,CodeMon!$D$2:$F$1465,3,0)</f>
        <v>Tranh Tài Giải Pháp PBL</v>
      </c>
      <c r="CS6" s="34"/>
      <c r="CT6" s="35"/>
      <c r="CU6" s="37" t="s">
        <v>4574</v>
      </c>
      <c r="CV6" s="37" t="s">
        <v>4575</v>
      </c>
      <c r="CW6" s="37" t="s">
        <v>4576</v>
      </c>
      <c r="CX6" s="37" t="s">
        <v>4577</v>
      </c>
      <c r="CY6" s="37" t="s">
        <v>4578</v>
      </c>
      <c r="CZ6" s="37" t="s">
        <v>4579</v>
      </c>
      <c r="DA6" s="19" t="str">
        <f>VLOOKUP(DA$5,CodeMon!$D$2:$F$1465,3,0)</f>
        <v>Thực Tập Nghiệp Vụ Trong Khách Sạn / Nhà Hàng (3 tháng)</v>
      </c>
      <c r="DB6" s="19" t="str">
        <f>VLOOKUP(DB$5,CodeMon!$D$2:$F$1465,3,0)</f>
        <v>Khóa Luận Tốt Nghiệp: Quản Trị Kinh Doanh Khách Sạn - Nhà Hàng</v>
      </c>
      <c r="DC6" s="19" t="str">
        <f>VLOOKUP(DC$5,CodeMon!$D$2:$F$1465,3,0)</f>
        <v>Thực Tập Nghiệp Vụ Trong Công Ty Lữ Hành / Đại Lý Lữ Hành (3 tháng)</v>
      </c>
      <c r="DD6" s="19" t="str">
        <f>VLOOKUP(DD$5,CodeMon!$D$2:$F$1465,3,0)</f>
        <v>Khóa Luận Tốt Nghiệp: Du Lịch Lữ Hành</v>
      </c>
      <c r="DE6" s="37" t="s">
        <v>4580</v>
      </c>
      <c r="DF6" s="37" t="s">
        <v>4581</v>
      </c>
      <c r="DG6" s="37" t="s">
        <v>4582</v>
      </c>
      <c r="DH6" s="34"/>
      <c r="DI6" s="35"/>
      <c r="DJ6" s="37" t="s">
        <v>4583</v>
      </c>
      <c r="DK6" s="37" t="s">
        <v>4584</v>
      </c>
      <c r="DL6" s="37" t="s">
        <v>4585</v>
      </c>
      <c r="DM6" s="37" t="s">
        <v>4586</v>
      </c>
      <c r="DN6" s="34"/>
      <c r="DO6" s="35"/>
      <c r="DP6" s="19"/>
      <c r="DQ6" s="19"/>
      <c r="DR6" s="19"/>
      <c r="DS6" s="19"/>
      <c r="DT6" s="19"/>
      <c r="DU6" s="215" t="s">
        <v>4587</v>
      </c>
      <c r="DV6" s="211" t="s">
        <v>4789</v>
      </c>
      <c r="DW6" s="211" t="s">
        <v>4790</v>
      </c>
      <c r="DX6" s="211" t="s">
        <v>4791</v>
      </c>
      <c r="DY6" s="211" t="s">
        <v>4792</v>
      </c>
      <c r="DZ6" s="211" t="s">
        <v>4793</v>
      </c>
      <c r="EA6" s="212"/>
      <c r="EB6" s="211" t="s">
        <v>4849</v>
      </c>
      <c r="EC6" s="211"/>
      <c r="ED6" s="211"/>
      <c r="EE6" s="211"/>
      <c r="EF6" s="213" t="s">
        <v>4794</v>
      </c>
      <c r="EG6" s="211" t="s">
        <v>4849</v>
      </c>
      <c r="EH6" s="211" t="s">
        <v>4864</v>
      </c>
      <c r="EI6" s="211"/>
      <c r="EJ6" s="211"/>
      <c r="EK6" s="213" t="s">
        <v>4795</v>
      </c>
      <c r="EL6" s="211" t="s">
        <v>4849</v>
      </c>
      <c r="EM6" s="211" t="s">
        <v>4864</v>
      </c>
      <c r="EN6" s="211"/>
      <c r="EO6" s="211"/>
      <c r="EP6" s="213" t="s">
        <v>4796</v>
      </c>
      <c r="EQ6" s="211" t="s">
        <v>4849</v>
      </c>
      <c r="ER6" s="211" t="s">
        <v>4864</v>
      </c>
      <c r="ES6" s="211"/>
      <c r="ET6" s="211"/>
      <c r="EU6" s="213" t="s">
        <v>4797</v>
      </c>
      <c r="EV6" s="214"/>
    </row>
    <row r="7" spans="1:152" s="18" customFormat="1" ht="13.7" customHeight="1" x14ac:dyDescent="0.2">
      <c r="A7" s="17"/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564" t="s">
        <v>4568</v>
      </c>
      <c r="P7" s="565"/>
      <c r="Q7" s="560"/>
      <c r="R7" s="564" t="s">
        <v>4569</v>
      </c>
      <c r="S7" s="565"/>
      <c r="T7" s="565"/>
      <c r="U7" s="565"/>
      <c r="V7" s="560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564" t="s">
        <v>4570</v>
      </c>
      <c r="AP7" s="565"/>
      <c r="AQ7" s="565"/>
      <c r="AR7" s="565"/>
      <c r="AS7" s="565"/>
      <c r="AT7" s="560"/>
      <c r="AU7" s="564" t="s">
        <v>4570</v>
      </c>
      <c r="AV7" s="565"/>
      <c r="AW7" s="565"/>
      <c r="AX7" s="565"/>
      <c r="AY7" s="565"/>
      <c r="AZ7" s="560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564" t="s">
        <v>4571</v>
      </c>
      <c r="BR7" s="560"/>
      <c r="BS7" s="17"/>
      <c r="BT7" s="17"/>
      <c r="BU7" s="17"/>
      <c r="BV7" s="17"/>
      <c r="BW7" s="17"/>
      <c r="BX7" s="17"/>
      <c r="BY7" s="17"/>
      <c r="BZ7" s="17"/>
      <c r="CA7" s="17"/>
      <c r="CB7" s="564" t="s">
        <v>4572</v>
      </c>
      <c r="CC7" s="565"/>
      <c r="CD7" s="565"/>
      <c r="CE7" s="560"/>
      <c r="CF7" s="17"/>
      <c r="CG7" s="17"/>
      <c r="CH7" s="564" t="s">
        <v>4570</v>
      </c>
      <c r="CI7" s="565"/>
      <c r="CJ7" s="565"/>
      <c r="CK7" s="565"/>
      <c r="CL7" s="565"/>
      <c r="CM7" s="560"/>
      <c r="CN7" s="17"/>
      <c r="CO7" s="17"/>
      <c r="CP7" s="17"/>
      <c r="CQ7" s="17"/>
      <c r="CR7" s="17"/>
      <c r="CS7" s="17"/>
      <c r="CT7" s="17"/>
      <c r="CU7" s="21"/>
      <c r="CV7" s="21"/>
      <c r="CW7" s="21"/>
      <c r="CX7" s="21"/>
      <c r="CY7" s="21"/>
      <c r="CZ7" s="21"/>
      <c r="DA7" s="564" t="s">
        <v>4573</v>
      </c>
      <c r="DB7" s="565"/>
      <c r="DC7" s="565"/>
      <c r="DD7" s="560"/>
      <c r="DE7" s="22"/>
      <c r="DF7" s="22"/>
      <c r="DG7" s="22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40"/>
      <c r="DV7" s="313"/>
      <c r="DW7" s="313"/>
      <c r="DX7" s="313"/>
      <c r="DY7" s="313"/>
      <c r="DZ7" s="313"/>
      <c r="EA7" s="313"/>
    </row>
    <row r="8" spans="1:152" s="18" customFormat="1" ht="13.7" customHeight="1" x14ac:dyDescent="0.2">
      <c r="A8" s="17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40"/>
      <c r="DV8" s="313"/>
      <c r="DW8" s="313"/>
      <c r="DX8" s="313"/>
      <c r="DY8" s="313"/>
      <c r="DZ8" s="313"/>
      <c r="EA8" s="313"/>
    </row>
    <row r="9" spans="1:152" s="23" customFormat="1" ht="13.7" customHeight="1" x14ac:dyDescent="0.2">
      <c r="A9" s="4">
        <v>1</v>
      </c>
      <c r="B9" s="4">
        <v>2</v>
      </c>
      <c r="C9" s="4">
        <v>3</v>
      </c>
      <c r="D9" s="4">
        <v>4</v>
      </c>
      <c r="E9" s="4">
        <v>5</v>
      </c>
      <c r="F9" s="4">
        <v>6</v>
      </c>
      <c r="G9" s="4">
        <v>7</v>
      </c>
      <c r="H9" s="4">
        <v>8</v>
      </c>
      <c r="I9" s="4">
        <v>9</v>
      </c>
      <c r="J9" s="4">
        <v>10</v>
      </c>
      <c r="K9" s="4">
        <v>11</v>
      </c>
      <c r="L9" s="4">
        <v>12</v>
      </c>
      <c r="M9" s="4">
        <v>13</v>
      </c>
      <c r="N9" s="4">
        <v>14</v>
      </c>
      <c r="O9" s="4">
        <v>15</v>
      </c>
      <c r="P9" s="4">
        <v>16</v>
      </c>
      <c r="Q9" s="4">
        <v>17</v>
      </c>
      <c r="R9" s="4">
        <v>18</v>
      </c>
      <c r="S9" s="4">
        <v>19</v>
      </c>
      <c r="T9" s="4">
        <v>20</v>
      </c>
      <c r="U9" s="4">
        <v>21</v>
      </c>
      <c r="V9" s="4">
        <v>22</v>
      </c>
      <c r="W9" s="4">
        <v>23</v>
      </c>
      <c r="X9" s="4">
        <v>24</v>
      </c>
      <c r="Y9" s="4">
        <v>25</v>
      </c>
      <c r="Z9" s="4">
        <v>26</v>
      </c>
      <c r="AA9" s="4">
        <v>27</v>
      </c>
      <c r="AB9" s="4">
        <v>28</v>
      </c>
      <c r="AC9" s="4">
        <v>29</v>
      </c>
      <c r="AD9" s="4">
        <v>30</v>
      </c>
      <c r="AE9" s="4">
        <v>31</v>
      </c>
      <c r="AF9" s="4">
        <v>32</v>
      </c>
      <c r="AG9" s="4">
        <v>33</v>
      </c>
      <c r="AH9" s="4">
        <v>34</v>
      </c>
      <c r="AI9" s="4">
        <v>35</v>
      </c>
      <c r="AJ9" s="4">
        <v>36</v>
      </c>
      <c r="AK9" s="4">
        <v>37</v>
      </c>
      <c r="AL9" s="4">
        <v>38</v>
      </c>
      <c r="AM9" s="4">
        <v>39</v>
      </c>
      <c r="AN9" s="4">
        <v>40</v>
      </c>
      <c r="AO9" s="4">
        <v>41</v>
      </c>
      <c r="AP9" s="4">
        <v>42</v>
      </c>
      <c r="AQ9" s="4">
        <v>43</v>
      </c>
      <c r="AR9" s="4">
        <v>44</v>
      </c>
      <c r="AS9" s="4">
        <v>45</v>
      </c>
      <c r="AT9" s="4">
        <v>46</v>
      </c>
      <c r="AU9" s="4">
        <v>47</v>
      </c>
      <c r="AV9" s="4">
        <v>48</v>
      </c>
      <c r="AW9" s="4">
        <v>49</v>
      </c>
      <c r="AX9" s="4">
        <v>50</v>
      </c>
      <c r="AY9" s="4">
        <v>51</v>
      </c>
      <c r="AZ9" s="4">
        <v>52</v>
      </c>
      <c r="BA9" s="4">
        <v>53</v>
      </c>
      <c r="BB9" s="4">
        <v>54</v>
      </c>
      <c r="BC9" s="4">
        <v>55</v>
      </c>
      <c r="BD9" s="4">
        <v>56</v>
      </c>
      <c r="BE9" s="4">
        <v>57</v>
      </c>
      <c r="BF9" s="4">
        <v>58</v>
      </c>
      <c r="BG9" s="4">
        <v>59</v>
      </c>
      <c r="BH9" s="4">
        <v>60</v>
      </c>
      <c r="BI9" s="4">
        <v>61</v>
      </c>
      <c r="BJ9" s="4">
        <v>62</v>
      </c>
      <c r="BK9" s="4">
        <v>63</v>
      </c>
      <c r="BL9" s="4">
        <v>64</v>
      </c>
      <c r="BM9" s="4">
        <v>65</v>
      </c>
      <c r="BN9" s="4">
        <v>66</v>
      </c>
      <c r="BO9" s="4">
        <v>67</v>
      </c>
      <c r="BP9" s="4">
        <v>68</v>
      </c>
      <c r="BQ9" s="4">
        <v>69</v>
      </c>
      <c r="BR9" s="4">
        <v>70</v>
      </c>
      <c r="BS9" s="4">
        <v>71</v>
      </c>
      <c r="BT9" s="4">
        <v>72</v>
      </c>
      <c r="BU9" s="4">
        <v>73</v>
      </c>
      <c r="BV9" s="4">
        <v>74</v>
      </c>
      <c r="BW9" s="4">
        <v>75</v>
      </c>
      <c r="BX9" s="4">
        <v>76</v>
      </c>
      <c r="BY9" s="4">
        <v>77</v>
      </c>
      <c r="BZ9" s="4">
        <v>78</v>
      </c>
      <c r="CA9" s="4">
        <v>79</v>
      </c>
      <c r="CB9" s="4">
        <v>80</v>
      </c>
      <c r="CC9" s="4">
        <v>81</v>
      </c>
      <c r="CD9" s="4">
        <v>82</v>
      </c>
      <c r="CE9" s="4">
        <v>83</v>
      </c>
      <c r="CF9" s="4">
        <v>84</v>
      </c>
      <c r="CG9" s="4">
        <v>85</v>
      </c>
      <c r="CH9" s="4">
        <v>86</v>
      </c>
      <c r="CI9" s="4">
        <v>87</v>
      </c>
      <c r="CJ9" s="4">
        <v>88</v>
      </c>
      <c r="CK9" s="4">
        <v>89</v>
      </c>
      <c r="CL9" s="4">
        <v>90</v>
      </c>
      <c r="CM9" s="4">
        <v>91</v>
      </c>
      <c r="CN9" s="4">
        <v>92</v>
      </c>
      <c r="CO9" s="4">
        <v>93</v>
      </c>
      <c r="CP9" s="4">
        <v>94</v>
      </c>
      <c r="CQ9" s="4">
        <v>95</v>
      </c>
      <c r="CR9" s="4">
        <v>96</v>
      </c>
      <c r="CS9" s="4">
        <v>97</v>
      </c>
      <c r="CT9" s="4">
        <v>98</v>
      </c>
      <c r="CU9" s="4"/>
      <c r="CV9" s="4"/>
      <c r="CW9" s="4"/>
      <c r="CX9" s="4"/>
      <c r="CY9" s="4"/>
      <c r="CZ9" s="4"/>
      <c r="DA9" s="4">
        <v>99</v>
      </c>
      <c r="DB9" s="4">
        <v>100</v>
      </c>
      <c r="DC9" s="4">
        <v>101</v>
      </c>
      <c r="DD9" s="4">
        <v>102</v>
      </c>
      <c r="DE9" s="4"/>
      <c r="DF9" s="4"/>
      <c r="DG9" s="4"/>
      <c r="DH9" s="4">
        <v>103</v>
      </c>
      <c r="DI9" s="4">
        <v>104</v>
      </c>
      <c r="DJ9" s="4"/>
      <c r="DK9" s="4"/>
      <c r="DL9" s="4"/>
      <c r="DM9" s="4"/>
      <c r="DN9" s="4">
        <v>105</v>
      </c>
      <c r="DO9" s="4">
        <v>106</v>
      </c>
      <c r="DP9" s="4">
        <v>107</v>
      </c>
      <c r="DQ9" s="4">
        <v>108</v>
      </c>
      <c r="DR9" s="4">
        <v>109</v>
      </c>
      <c r="DS9" s="4">
        <v>110</v>
      </c>
      <c r="DT9" s="4">
        <v>111</v>
      </c>
      <c r="DU9" s="41"/>
      <c r="DV9" s="314"/>
      <c r="DW9" s="314"/>
      <c r="DX9" s="314"/>
      <c r="DY9" s="314"/>
      <c r="DZ9" s="314"/>
      <c r="EA9" s="314"/>
    </row>
    <row r="10" spans="1:152" ht="13.7" customHeight="1" x14ac:dyDescent="0.2">
      <c r="A10" s="15" t="s">
        <v>4</v>
      </c>
      <c r="B10" s="15" t="s">
        <v>5</v>
      </c>
      <c r="C10" s="15" t="s">
        <v>38</v>
      </c>
      <c r="D10" s="15" t="s">
        <v>122</v>
      </c>
      <c r="E10" s="15" t="s">
        <v>207</v>
      </c>
      <c r="F10" s="15" t="s">
        <v>208</v>
      </c>
      <c r="G10" s="15" t="s">
        <v>211</v>
      </c>
      <c r="H10" s="24">
        <v>2</v>
      </c>
      <c r="I10" s="24">
        <v>2</v>
      </c>
      <c r="J10" s="24">
        <v>2</v>
      </c>
      <c r="K10" s="24">
        <v>3</v>
      </c>
      <c r="L10" s="24">
        <v>3</v>
      </c>
      <c r="M10" s="24">
        <v>3</v>
      </c>
      <c r="N10" s="24">
        <v>2</v>
      </c>
      <c r="O10" s="24">
        <v>2</v>
      </c>
      <c r="P10" s="24">
        <v>2</v>
      </c>
      <c r="Q10" s="24">
        <v>2</v>
      </c>
      <c r="R10" s="24">
        <v>2</v>
      </c>
      <c r="S10" s="24">
        <v>2</v>
      </c>
      <c r="T10" s="24">
        <v>2</v>
      </c>
      <c r="U10" s="24">
        <v>2</v>
      </c>
      <c r="V10" s="24">
        <v>2</v>
      </c>
      <c r="W10" s="24">
        <v>1</v>
      </c>
      <c r="X10" s="24">
        <v>1</v>
      </c>
      <c r="Y10" s="24">
        <v>3</v>
      </c>
      <c r="Z10" s="24">
        <v>2</v>
      </c>
      <c r="AA10" s="24">
        <v>3</v>
      </c>
      <c r="AB10" s="24">
        <v>2</v>
      </c>
      <c r="AC10" s="24">
        <v>2</v>
      </c>
      <c r="AD10" s="24">
        <v>2</v>
      </c>
      <c r="AE10" s="24">
        <v>2</v>
      </c>
      <c r="AF10" s="24">
        <v>2</v>
      </c>
      <c r="AG10" s="24">
        <v>2</v>
      </c>
      <c r="AH10" s="24">
        <v>2</v>
      </c>
      <c r="AI10" s="24">
        <v>2</v>
      </c>
      <c r="AJ10" s="24">
        <v>2</v>
      </c>
      <c r="AK10" s="15" t="s">
        <v>259</v>
      </c>
      <c r="AL10" s="15" t="s">
        <v>259</v>
      </c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15" t="s">
        <v>259</v>
      </c>
      <c r="BC10" s="15" t="s">
        <v>259</v>
      </c>
      <c r="BD10" s="24">
        <v>3</v>
      </c>
      <c r="BE10" s="24">
        <v>3</v>
      </c>
      <c r="BF10" s="24">
        <v>2</v>
      </c>
      <c r="BG10" s="24">
        <v>3</v>
      </c>
      <c r="BH10" s="24">
        <v>2</v>
      </c>
      <c r="BI10" s="24">
        <v>3</v>
      </c>
      <c r="BJ10" s="24">
        <v>2</v>
      </c>
      <c r="BK10" s="24">
        <v>2</v>
      </c>
      <c r="BL10" s="24">
        <v>3</v>
      </c>
      <c r="BM10" s="24">
        <v>3</v>
      </c>
      <c r="BN10" s="24">
        <v>3</v>
      </c>
      <c r="BO10" s="24">
        <v>2</v>
      </c>
      <c r="BP10" s="24">
        <v>3</v>
      </c>
      <c r="BQ10" s="24">
        <v>3</v>
      </c>
      <c r="BR10" s="24">
        <v>3</v>
      </c>
      <c r="BS10" s="24">
        <v>3</v>
      </c>
      <c r="BT10" s="24">
        <v>3</v>
      </c>
      <c r="BU10" s="24">
        <v>3</v>
      </c>
      <c r="BV10" s="24">
        <v>3</v>
      </c>
      <c r="BW10" s="24">
        <v>1</v>
      </c>
      <c r="BX10" s="15" t="s">
        <v>259</v>
      </c>
      <c r="BY10" s="15" t="s">
        <v>259</v>
      </c>
      <c r="BZ10" s="24">
        <v>2</v>
      </c>
      <c r="CA10" s="24">
        <v>2</v>
      </c>
      <c r="CB10" s="24">
        <v>2</v>
      </c>
      <c r="CC10" s="24">
        <v>2</v>
      </c>
      <c r="CD10" s="24">
        <v>3</v>
      </c>
      <c r="CE10" s="24">
        <v>3</v>
      </c>
      <c r="CF10" s="24">
        <v>2</v>
      </c>
      <c r="CG10" s="24">
        <v>3</v>
      </c>
      <c r="CH10" s="24">
        <v>2</v>
      </c>
      <c r="CI10" s="24">
        <v>2</v>
      </c>
      <c r="CJ10" s="24">
        <v>2</v>
      </c>
      <c r="CK10" s="24">
        <v>2</v>
      </c>
      <c r="CL10" s="24">
        <v>2</v>
      </c>
      <c r="CM10" s="24">
        <v>2</v>
      </c>
      <c r="CN10" s="24">
        <v>3</v>
      </c>
      <c r="CO10" s="24">
        <v>3</v>
      </c>
      <c r="CP10" s="24">
        <v>2</v>
      </c>
      <c r="CQ10" s="24">
        <v>1</v>
      </c>
      <c r="CR10" s="24">
        <v>1</v>
      </c>
      <c r="CS10" s="15" t="s">
        <v>259</v>
      </c>
      <c r="CT10" s="15" t="s">
        <v>259</v>
      </c>
      <c r="CU10" s="15"/>
      <c r="CV10" s="15"/>
      <c r="CW10" s="15"/>
      <c r="CX10" s="15"/>
      <c r="CY10" s="15"/>
      <c r="CZ10" s="15"/>
      <c r="DA10" s="24">
        <v>5</v>
      </c>
      <c r="DB10" s="24">
        <v>5</v>
      </c>
      <c r="DC10" s="24">
        <v>5</v>
      </c>
      <c r="DD10" s="24">
        <v>5</v>
      </c>
      <c r="DE10" s="24"/>
      <c r="DF10" s="24"/>
      <c r="DG10" s="24"/>
      <c r="DH10" s="15" t="s">
        <v>259</v>
      </c>
      <c r="DI10" s="15" t="s">
        <v>259</v>
      </c>
      <c r="DJ10" s="15"/>
      <c r="DK10" s="15"/>
      <c r="DL10" s="15"/>
      <c r="DM10" s="15"/>
      <c r="DN10" s="15" t="s">
        <v>259</v>
      </c>
      <c r="DO10" s="15" t="s">
        <v>259</v>
      </c>
      <c r="DP10" s="15" t="s">
        <v>259</v>
      </c>
      <c r="DQ10" s="15" t="s">
        <v>360</v>
      </c>
      <c r="DR10" s="15" t="s">
        <v>361</v>
      </c>
      <c r="DS10" s="15" t="s">
        <v>362</v>
      </c>
      <c r="DT10" s="15" t="s">
        <v>363</v>
      </c>
      <c r="EK10" s="16">
        <v>2</v>
      </c>
      <c r="EP10" s="16">
        <v>1</v>
      </c>
      <c r="EU10" s="16">
        <v>2</v>
      </c>
    </row>
    <row r="11" spans="1:152" ht="15.95" customHeight="1" x14ac:dyDescent="0.2">
      <c r="A11" s="25">
        <v>2220718158</v>
      </c>
      <c r="B11" s="26" t="s">
        <v>6</v>
      </c>
      <c r="C11" s="26" t="s">
        <v>39</v>
      </c>
      <c r="D11" s="26" t="s">
        <v>123</v>
      </c>
      <c r="E11" s="27">
        <v>36013</v>
      </c>
      <c r="F11" s="26" t="s">
        <v>209</v>
      </c>
      <c r="G11" s="26" t="s">
        <v>212</v>
      </c>
      <c r="H11" s="28">
        <f>IF(VLOOKUP($A11,Sheet!$A$7:$DG$148,'TN01-10'!H$9,0)="","",VLOOKUP($A11,Sheet!$A$7:$DG$148,'TN01-10'!H$9,0))</f>
        <v>8.4</v>
      </c>
      <c r="I11" s="28">
        <f>IF(VLOOKUP($A11,Sheet!$A$7:$DG$148,'TN01-10'!I$9,0)="","",VLOOKUP($A11,Sheet!$A$7:$DG$148,'TN01-10'!I$9,0))</f>
        <v>7.5</v>
      </c>
      <c r="J11" s="28">
        <f>IF(VLOOKUP($A11,Sheet!$A$7:$DG$148,'TN01-10'!J$9,0)="","",VLOOKUP($A11,Sheet!$A$7:$DG$148,'TN01-10'!J$9,0))</f>
        <v>8.1</v>
      </c>
      <c r="K11" s="28">
        <f>IF(VLOOKUP($A11,Sheet!$A$7:$DG$148,'TN01-10'!K$9,0)="","",VLOOKUP($A11,Sheet!$A$7:$DG$148,'TN01-10'!K$9,0))</f>
        <v>7.5</v>
      </c>
      <c r="L11" s="28">
        <f>IF(VLOOKUP($A11,Sheet!$A$7:$DG$148,'TN01-10'!L$9,0)="","",VLOOKUP($A11,Sheet!$A$7:$DG$148,'TN01-10'!L$9,0))</f>
        <v>7.2</v>
      </c>
      <c r="M11" s="28">
        <f>IF(VLOOKUP($A11,Sheet!$A$7:$DG$148,'TN01-10'!M$9,0)="","",VLOOKUP($A11,Sheet!$A$7:$DG$148,'TN01-10'!M$9,0))</f>
        <v>5.7</v>
      </c>
      <c r="N11" s="28">
        <f>IF(VLOOKUP($A11,Sheet!$A$7:$DG$148,'TN01-10'!N$9,0)="","",VLOOKUP($A11,Sheet!$A$7:$DG$148,'TN01-10'!N$9,0))</f>
        <v>8.1999999999999993</v>
      </c>
      <c r="O11" s="28" t="str">
        <f>IF(VLOOKUP($A11,Sheet!$A$7:$DG$148,'TN01-10'!O$9,0)="","",VLOOKUP($A11,Sheet!$A$7:$DG$148,'TN01-10'!O$9,0))</f>
        <v/>
      </c>
      <c r="P11" s="28">
        <f>IF(VLOOKUP($A11,Sheet!$A$7:$DG$148,'TN01-10'!P$9,0)="","",VLOOKUP($A11,Sheet!$A$7:$DG$148,'TN01-10'!P$9,0))</f>
        <v>6.7</v>
      </c>
      <c r="Q11" s="28" t="str">
        <f>IF(VLOOKUP($A11,Sheet!$A$7:$DG$148,'TN01-10'!Q$9,0)="","",VLOOKUP($A11,Sheet!$A$7:$DG$148,'TN01-10'!Q$9,0))</f>
        <v/>
      </c>
      <c r="R11" s="28" t="str">
        <f>IF(VLOOKUP($A11,Sheet!$A$7:$DG$148,'TN01-10'!R$9,0)="","",VLOOKUP($A11,Sheet!$A$7:$DG$148,'TN01-10'!R$9,0))</f>
        <v/>
      </c>
      <c r="S11" s="28" t="str">
        <f>IF(VLOOKUP($A11,Sheet!$A$7:$DG$148,'TN01-10'!S$9,0)="","",VLOOKUP($A11,Sheet!$A$7:$DG$148,'TN01-10'!S$9,0))</f>
        <v/>
      </c>
      <c r="T11" s="28" t="str">
        <f>IF(VLOOKUP($A11,Sheet!$A$7:$DG$148,'TN01-10'!T$9,0)="","",VLOOKUP($A11,Sheet!$A$7:$DG$148,'TN01-10'!T$9,0))</f>
        <v/>
      </c>
      <c r="U11" s="28">
        <f>IF(VLOOKUP($A11,Sheet!$A$7:$DG$148,'TN01-10'!U$9,0)="","",VLOOKUP($A11,Sheet!$A$7:$DG$148,'TN01-10'!U$9,0))</f>
        <v>8</v>
      </c>
      <c r="V11" s="28">
        <f>IF(VLOOKUP($A11,Sheet!$A$7:$DG$148,'TN01-10'!V$9,0)="","",VLOOKUP($A11,Sheet!$A$7:$DG$148,'TN01-10'!V$9,0))</f>
        <v>5.7</v>
      </c>
      <c r="W11" s="28">
        <f>IF(VLOOKUP($A11,Sheet!$A$7:$DG$148,'TN01-10'!W$9,0)="","",VLOOKUP($A11,Sheet!$A$7:$DG$148,'TN01-10'!W$9,0))</f>
        <v>8.6999999999999993</v>
      </c>
      <c r="X11" s="28">
        <f>IF(VLOOKUP($A11,Sheet!$A$7:$DG$148,'TN01-10'!X$9,0)="","",VLOOKUP($A11,Sheet!$A$7:$DG$148,'TN01-10'!X$9,0))</f>
        <v>8.6</v>
      </c>
      <c r="Y11" s="28">
        <f>IF(VLOOKUP($A11,Sheet!$A$7:$DG$148,'TN01-10'!Y$9,0)="","",VLOOKUP($A11,Sheet!$A$7:$DG$148,'TN01-10'!Y$9,0))</f>
        <v>6.1</v>
      </c>
      <c r="Z11" s="28">
        <f>IF(VLOOKUP($A11,Sheet!$A$7:$DG$148,'TN01-10'!Z$9,0)="","",VLOOKUP($A11,Sheet!$A$7:$DG$148,'TN01-10'!Z$9,0))</f>
        <v>4.4000000000000004</v>
      </c>
      <c r="AA11" s="28">
        <f>IF(VLOOKUP($A11,Sheet!$A$7:$DG$148,'TN01-10'!AA$9,0)="","",VLOOKUP($A11,Sheet!$A$7:$DG$148,'TN01-10'!AA$9,0))</f>
        <v>5.4</v>
      </c>
      <c r="AB11" s="28">
        <f>IF(VLOOKUP($A11,Sheet!$A$7:$DG$148,'TN01-10'!AB$9,0)="","",VLOOKUP($A11,Sheet!$A$7:$DG$148,'TN01-10'!AB$9,0))</f>
        <v>7</v>
      </c>
      <c r="AC11" s="28">
        <f>IF(VLOOKUP($A11,Sheet!$A$7:$DG$148,'TN01-10'!AC$9,0)="","",VLOOKUP($A11,Sheet!$A$7:$DG$148,'TN01-10'!AC$9,0))</f>
        <v>6.9</v>
      </c>
      <c r="AD11" s="28">
        <f>IF(VLOOKUP($A11,Sheet!$A$7:$DG$148,'TN01-10'!AD$9,0)="","",VLOOKUP($A11,Sheet!$A$7:$DG$148,'TN01-10'!AD$9,0))</f>
        <v>7</v>
      </c>
      <c r="AE11" s="28">
        <f>IF(VLOOKUP($A11,Sheet!$A$7:$DG$148,'TN01-10'!AE$9,0)="","",VLOOKUP($A11,Sheet!$A$7:$DG$148,'TN01-10'!AE$9,0))</f>
        <v>6.1</v>
      </c>
      <c r="AF11" s="28">
        <f>IF(VLOOKUP($A11,Sheet!$A$7:$DG$148,'TN01-10'!AF$9,0)="","",VLOOKUP($A11,Sheet!$A$7:$DG$148,'TN01-10'!AF$9,0))</f>
        <v>6.1</v>
      </c>
      <c r="AG11" s="28">
        <f>IF(VLOOKUP($A11,Sheet!$A$7:$DG$148,'TN01-10'!AG$9,0)="","",VLOOKUP($A11,Sheet!$A$7:$DG$148,'TN01-10'!AG$9,0))</f>
        <v>6.1</v>
      </c>
      <c r="AH11" s="28">
        <f>IF(VLOOKUP($A11,Sheet!$A$7:$DG$148,'TN01-10'!AH$9,0)="","",VLOOKUP($A11,Sheet!$A$7:$DG$148,'TN01-10'!AH$9,0))</f>
        <v>6.7</v>
      </c>
      <c r="AI11" s="28">
        <f>IF(VLOOKUP($A11,Sheet!$A$7:$DG$148,'TN01-10'!AI$9,0)="","",VLOOKUP($A11,Sheet!$A$7:$DG$148,'TN01-10'!AI$9,0))</f>
        <v>6.5</v>
      </c>
      <c r="AJ11" s="28">
        <f>IF(VLOOKUP($A11,Sheet!$A$7:$DG$148,'TN01-10'!AJ$9,0)="","",VLOOKUP($A11,Sheet!$A$7:$DG$148,'TN01-10'!AJ$9,0))</f>
        <v>6.3</v>
      </c>
      <c r="AK11" s="33">
        <f>IF(VLOOKUP($A11,Sheet!$A$7:$DG$148,'TN01-10'!AK$9,0)="","",VLOOKUP($A11,Sheet!$A$7:$DG$148,'TN01-10'!AK$9,0))</f>
        <v>51</v>
      </c>
      <c r="AL11" s="36">
        <f>IF(VLOOKUP($A11,Sheet!$A$7:$DG$148,'TN01-10'!AL$9,0)="","",VLOOKUP($A11,Sheet!$A$7:$DG$148,'TN01-10'!AL$9,0))</f>
        <v>0</v>
      </c>
      <c r="AM11" s="32">
        <f>IF(VLOOKUP($A11,Sheet!$A$7:$DG$148,'TN01-10'!AM$9,0)="","",VLOOKUP($A11,Sheet!$A$7:$DG$148,'TN01-10'!AM$9,0))</f>
        <v>6.4</v>
      </c>
      <c r="AN11" s="32">
        <f>IF(VLOOKUP($A11,Sheet!$A$7:$DG$148,'TN01-10'!AN$9,0)="","",VLOOKUP($A11,Sheet!$A$7:$DG$148,'TN01-10'!AN$9,0))</f>
        <v>6.1</v>
      </c>
      <c r="AO11" s="32" t="str">
        <f>IF(VLOOKUP($A11,Sheet!$A$7:$DG$148,'TN01-10'!AO$9,0)="","",VLOOKUP($A11,Sheet!$A$7:$DG$148,'TN01-10'!AO$9,0))</f>
        <v/>
      </c>
      <c r="AP11" s="32" t="str">
        <f>IF(VLOOKUP($A11,Sheet!$A$7:$DG$148,'TN01-10'!AP$9,0)="","",VLOOKUP($A11,Sheet!$A$7:$DG$148,'TN01-10'!AP$9,0))</f>
        <v/>
      </c>
      <c r="AQ11" s="32">
        <f>IF(VLOOKUP($A11,Sheet!$A$7:$DG$148,'TN01-10'!AQ$9,0)="","",VLOOKUP($A11,Sheet!$A$7:$DG$148,'TN01-10'!AQ$9,0))</f>
        <v>4.3</v>
      </c>
      <c r="AR11" s="32" t="str">
        <f>IF(VLOOKUP($A11,Sheet!$A$7:$DG$148,'TN01-10'!AR$9,0)="","",VLOOKUP($A11,Sheet!$A$7:$DG$148,'TN01-10'!AR$9,0))</f>
        <v/>
      </c>
      <c r="AS11" s="32" t="str">
        <f>IF(VLOOKUP($A11,Sheet!$A$7:$DG$148,'TN01-10'!AS$9,0)="","",VLOOKUP($A11,Sheet!$A$7:$DG$148,'TN01-10'!AS$9,0))</f>
        <v/>
      </c>
      <c r="AT11" s="32" t="str">
        <f>IF(VLOOKUP($A11,Sheet!$A$7:$DG$148,'TN01-10'!AT$9,0)="","",VLOOKUP($A11,Sheet!$A$7:$DG$148,'TN01-10'!AT$9,0))</f>
        <v/>
      </c>
      <c r="AU11" s="32" t="str">
        <f>IF(VLOOKUP($A11,Sheet!$A$7:$DG$148,'TN01-10'!AU$9,0)="","",VLOOKUP($A11,Sheet!$A$7:$DG$148,'TN01-10'!AU$9,0))</f>
        <v/>
      </c>
      <c r="AV11" s="32" t="str">
        <f>IF(VLOOKUP($A11,Sheet!$A$7:$DG$148,'TN01-10'!AV$9,0)="","",VLOOKUP($A11,Sheet!$A$7:$DG$148,'TN01-10'!AV$9,0))</f>
        <v/>
      </c>
      <c r="AW11" s="32" t="str">
        <f>IF(VLOOKUP($A11,Sheet!$A$7:$DG$148,'TN01-10'!AW$9,0)="","",VLOOKUP($A11,Sheet!$A$7:$DG$148,'TN01-10'!AW$9,0))</f>
        <v/>
      </c>
      <c r="AX11" s="32" t="str">
        <f>IF(VLOOKUP($A11,Sheet!$A$7:$DG$148,'TN01-10'!AX$9,0)="","",VLOOKUP($A11,Sheet!$A$7:$DG$148,'TN01-10'!AX$9,0))</f>
        <v/>
      </c>
      <c r="AY11" s="32">
        <f>IF(VLOOKUP($A11,Sheet!$A$7:$DG$148,'TN01-10'!AY$9,0)="","",VLOOKUP($A11,Sheet!$A$7:$DG$148,'TN01-10'!AY$9,0))</f>
        <v>6.2</v>
      </c>
      <c r="AZ11" s="32" t="str">
        <f>IF(VLOOKUP($A11,Sheet!$A$7:$DG$148,'TN01-10'!AZ$9,0)="","",VLOOKUP($A11,Sheet!$A$7:$DG$148,'TN01-10'!AZ$9,0))</f>
        <v/>
      </c>
      <c r="BA11" s="32">
        <f>IF(VLOOKUP($A11,Sheet!$A$7:$DG$148,'TN01-10'!BA$9,0)="","",VLOOKUP($A11,Sheet!$A$7:$DG$148,'TN01-10'!BA$9,0))</f>
        <v>6.8</v>
      </c>
      <c r="BB11" s="33">
        <f>IF(VLOOKUP($A11,Sheet!$A$7:$DG$148,'TN01-10'!BB$9,0)="","",VLOOKUP($A11,Sheet!$A$7:$DG$148,'TN01-10'!BB$9,0))</f>
        <v>5</v>
      </c>
      <c r="BC11" s="36">
        <f>IF(VLOOKUP($A11,Sheet!$A$7:$DG$148,'TN01-10'!BC$9,0)="","",VLOOKUP($A11,Sheet!$A$7:$DG$148,'TN01-10'!BC$9,0))</f>
        <v>0</v>
      </c>
      <c r="BD11" s="28">
        <f>IF(VLOOKUP($A11,Sheet!$A$7:$DG$148,'TN01-10'!BD$9,0)="","",VLOOKUP($A11,Sheet!$A$7:$DG$148,'TN01-10'!BD$9,0))</f>
        <v>4.7</v>
      </c>
      <c r="BE11" s="28">
        <f>IF(VLOOKUP($A11,Sheet!$A$7:$DG$148,'TN01-10'!BE$9,0)="","",VLOOKUP($A11,Sheet!$A$7:$DG$148,'TN01-10'!BE$9,0))</f>
        <v>5.0999999999999996</v>
      </c>
      <c r="BF11" s="28">
        <f>IF(VLOOKUP($A11,Sheet!$A$7:$DG$148,'TN01-10'!BF$9,0)="","",VLOOKUP($A11,Sheet!$A$7:$DG$148,'TN01-10'!BF$9,0))</f>
        <v>4.2</v>
      </c>
      <c r="BG11" s="28">
        <f>IF(VLOOKUP($A11,Sheet!$A$7:$DG$148,'TN01-10'!BG$9,0)="","",VLOOKUP($A11,Sheet!$A$7:$DG$148,'TN01-10'!BG$9,0))</f>
        <v>5.6</v>
      </c>
      <c r="BH11" s="28">
        <f>IF(VLOOKUP($A11,Sheet!$A$7:$DG$148,'TN01-10'!BH$9,0)="","",VLOOKUP($A11,Sheet!$A$7:$DG$148,'TN01-10'!BH$9,0))</f>
        <v>8.1</v>
      </c>
      <c r="BI11" s="28">
        <f>IF(VLOOKUP($A11,Sheet!$A$7:$DG$148,'TN01-10'!BI$9,0)="","",VLOOKUP($A11,Sheet!$A$7:$DG$148,'TN01-10'!BI$9,0))</f>
        <v>5.7</v>
      </c>
      <c r="BJ11" s="28">
        <f>IF(VLOOKUP($A11,Sheet!$A$7:$DG$148,'TN01-10'!BJ$9,0)="","",VLOOKUP($A11,Sheet!$A$7:$DG$148,'TN01-10'!BJ$9,0))</f>
        <v>7</v>
      </c>
      <c r="BK11" s="28">
        <f>IF(VLOOKUP($A11,Sheet!$A$7:$DG$148,'TN01-10'!BK$9,0)="","",VLOOKUP($A11,Sheet!$A$7:$DG$148,'TN01-10'!BK$9,0))</f>
        <v>6</v>
      </c>
      <c r="BL11" s="28">
        <f>IF(VLOOKUP($A11,Sheet!$A$7:$DG$148,'TN01-10'!BL$9,0)="","",VLOOKUP($A11,Sheet!$A$7:$DG$148,'TN01-10'!BL$9,0))</f>
        <v>7</v>
      </c>
      <c r="BM11" s="28">
        <f>IF(VLOOKUP($A11,Sheet!$A$7:$DG$148,'TN01-10'!BM$9,0)="","",VLOOKUP($A11,Sheet!$A$7:$DG$148,'TN01-10'!BM$9,0))</f>
        <v>4</v>
      </c>
      <c r="BN11" s="28">
        <f>IF(VLOOKUP($A11,Sheet!$A$7:$DG$148,'TN01-10'!BN$9,0)="","",VLOOKUP($A11,Sheet!$A$7:$DG$148,'TN01-10'!BN$9,0))</f>
        <v>5.2</v>
      </c>
      <c r="BO11" s="28">
        <f>IF(VLOOKUP($A11,Sheet!$A$7:$DG$148,'TN01-10'!BO$9,0)="","",VLOOKUP($A11,Sheet!$A$7:$DG$148,'TN01-10'!BO$9,0))</f>
        <v>4.7</v>
      </c>
      <c r="BP11" s="28">
        <f>IF(VLOOKUP($A11,Sheet!$A$7:$DG$148,'TN01-10'!BP$9,0)="","",VLOOKUP($A11,Sheet!$A$7:$DG$148,'TN01-10'!BP$9,0))</f>
        <v>5.9</v>
      </c>
      <c r="BQ11" s="28" t="str">
        <f>IF(VLOOKUP($A11,Sheet!$A$7:$DG$148,'TN01-10'!BQ$9,0)="","",VLOOKUP($A11,Sheet!$A$7:$DG$148,'TN01-10'!BQ$9,0))</f>
        <v/>
      </c>
      <c r="BR11" s="28">
        <f>IF(VLOOKUP($A11,Sheet!$A$7:$DG$148,'TN01-10'!BR$9,0)="","",VLOOKUP($A11,Sheet!$A$7:$DG$148,'TN01-10'!BR$9,0))</f>
        <v>8.5</v>
      </c>
      <c r="BS11" s="28">
        <f>IF(VLOOKUP($A11,Sheet!$A$7:$DG$148,'TN01-10'!BS$9,0)="","",VLOOKUP($A11,Sheet!$A$7:$DG$148,'TN01-10'!BS$9,0))</f>
        <v>5.9</v>
      </c>
      <c r="BT11" s="28">
        <f>IF(VLOOKUP($A11,Sheet!$A$7:$DG$148,'TN01-10'!BT$9,0)="","",VLOOKUP($A11,Sheet!$A$7:$DG$148,'TN01-10'!BT$9,0))</f>
        <v>6.6</v>
      </c>
      <c r="BU11" s="28">
        <f>IF(VLOOKUP($A11,Sheet!$A$7:$DG$148,'TN01-10'!BU$9,0)="","",VLOOKUP($A11,Sheet!$A$7:$DG$148,'TN01-10'!BU$9,0))</f>
        <v>5.4</v>
      </c>
      <c r="BV11" s="28">
        <f>IF(VLOOKUP($A11,Sheet!$A$7:$DG$148,'TN01-10'!BV$9,0)="","",VLOOKUP($A11,Sheet!$A$7:$DG$148,'TN01-10'!BV$9,0))</f>
        <v>5.0999999999999996</v>
      </c>
      <c r="BW11" s="28">
        <f>IF(VLOOKUP($A11,Sheet!$A$7:$DG$148,'TN01-10'!BW$9,0)="","",VLOOKUP($A11,Sheet!$A$7:$DG$148,'TN01-10'!BW$9,0))</f>
        <v>7.1</v>
      </c>
      <c r="BX11" s="33">
        <f>IF(VLOOKUP($A11,Sheet!$A$7:$DG$148,'TN01-10'!BX$9,0)="","",VLOOKUP($A11,Sheet!$A$7:$DG$148,'TN01-10'!BX$9,0))</f>
        <v>50</v>
      </c>
      <c r="BY11" s="36">
        <f>IF(VLOOKUP($A11,Sheet!$A$7:$DG$148,'TN01-10'!BY$9,0)="","",VLOOKUP($A11,Sheet!$A$7:$DG$148,'TN01-10'!BY$9,0))</f>
        <v>0</v>
      </c>
      <c r="BZ11" s="28">
        <f>IF(VLOOKUP($A11,Sheet!$A$7:$DG$148,'TN01-10'!BZ$9,0)="","",VLOOKUP($A11,Sheet!$A$7:$DG$148,'TN01-10'!BZ$9,0))</f>
        <v>8.8000000000000007</v>
      </c>
      <c r="CA11" s="28" t="str">
        <f>IF(VLOOKUP($A11,Sheet!$A$7:$DG$148,'TN01-10'!CA$9,0)="","",VLOOKUP($A11,Sheet!$A$7:$DG$148,'TN01-10'!CA$9,0))</f>
        <v/>
      </c>
      <c r="CB11" s="28">
        <f>IF(VLOOKUP($A11,Sheet!$A$7:$DG$148,'TN01-10'!CB$9,0)="","",VLOOKUP($A11,Sheet!$A$7:$DG$148,'TN01-10'!CB$9,0))</f>
        <v>5</v>
      </c>
      <c r="CC11" s="28" t="str">
        <f>IF(VLOOKUP($A11,Sheet!$A$7:$DG$148,'TN01-10'!CC$9,0)="","",VLOOKUP($A11,Sheet!$A$7:$DG$148,'TN01-10'!CC$9,0))</f>
        <v/>
      </c>
      <c r="CD11" s="28">
        <f>IF(VLOOKUP($A11,Sheet!$A$7:$DG$148,'TN01-10'!CD$9,0)="","",VLOOKUP($A11,Sheet!$A$7:$DG$148,'TN01-10'!CD$9,0))</f>
        <v>5.9</v>
      </c>
      <c r="CE11" s="28">
        <f>IF(VLOOKUP($A11,Sheet!$A$7:$DG$148,'TN01-10'!CE$9,0)="","",VLOOKUP($A11,Sheet!$A$7:$DG$148,'TN01-10'!CE$9,0))</f>
        <v>8.5</v>
      </c>
      <c r="CF11" s="28">
        <f>IF(VLOOKUP($A11,Sheet!$A$7:$DG$148,'TN01-10'!CF$9,0)="","",VLOOKUP($A11,Sheet!$A$7:$DG$148,'TN01-10'!CF$9,0))</f>
        <v>6.2</v>
      </c>
      <c r="CG11" s="28">
        <f>IF(VLOOKUP($A11,Sheet!$A$7:$DG$148,'TN01-10'!CG$9,0)="","",VLOOKUP($A11,Sheet!$A$7:$DG$148,'TN01-10'!CG$9,0))</f>
        <v>4.0999999999999996</v>
      </c>
      <c r="CH11" s="28" t="str">
        <f>IF(VLOOKUP($A11,Sheet!$A$7:$DG$148,'TN01-10'!CH$9,0)="","",VLOOKUP($A11,Sheet!$A$7:$DG$148,'TN01-10'!CH$9,0))</f>
        <v/>
      </c>
      <c r="CI11" s="28">
        <f>IF(VLOOKUP($A11,Sheet!$A$7:$DG$148,'TN01-10'!CI$9,0)="","",VLOOKUP($A11,Sheet!$A$7:$DG$148,'TN01-10'!CI$9,0))</f>
        <v>5.2</v>
      </c>
      <c r="CJ11" s="28" t="str">
        <f>IF(VLOOKUP($A11,Sheet!$A$7:$DG$148,'TN01-10'!CJ$9,0)="","",VLOOKUP($A11,Sheet!$A$7:$DG$148,'TN01-10'!CJ$9,0))</f>
        <v/>
      </c>
      <c r="CK11" s="28" t="str">
        <f>IF(VLOOKUP($A11,Sheet!$A$7:$DG$148,'TN01-10'!CK$9,0)="","",VLOOKUP($A11,Sheet!$A$7:$DG$148,'TN01-10'!CK$9,0))</f>
        <v/>
      </c>
      <c r="CL11" s="28" t="str">
        <f>IF(VLOOKUP($A11,Sheet!$A$7:$DG$148,'TN01-10'!CL$9,0)="","",VLOOKUP($A11,Sheet!$A$7:$DG$148,'TN01-10'!CL$9,0))</f>
        <v/>
      </c>
      <c r="CM11" s="28" t="str">
        <f>IF(VLOOKUP($A11,Sheet!$A$7:$DG$148,'TN01-10'!CM$9,0)="","",VLOOKUP($A11,Sheet!$A$7:$DG$148,'TN01-10'!CM$9,0))</f>
        <v/>
      </c>
      <c r="CN11" s="28">
        <f>IF(VLOOKUP($A11,Sheet!$A$7:$DG$148,'TN01-10'!CN$9,0)="","",VLOOKUP($A11,Sheet!$A$7:$DG$148,'TN01-10'!CN$9,0))</f>
        <v>5.0999999999999996</v>
      </c>
      <c r="CO11" s="28">
        <f>IF(VLOOKUP($A11,Sheet!$A$7:$DG$148,'TN01-10'!CO$9,0)="","",VLOOKUP($A11,Sheet!$A$7:$DG$148,'TN01-10'!CO$9,0))</f>
        <v>6.9</v>
      </c>
      <c r="CP11" s="28">
        <f>IF(VLOOKUP($A11,Sheet!$A$7:$DG$148,'TN01-10'!CP$9,0)="","",VLOOKUP($A11,Sheet!$A$7:$DG$148,'TN01-10'!CP$9,0))</f>
        <v>6.1</v>
      </c>
      <c r="CQ11" s="28">
        <f>IF(VLOOKUP($A11,Sheet!$A$7:$DG$148,'TN01-10'!CQ$9,0)="","",VLOOKUP($A11,Sheet!$A$7:$DG$148,'TN01-10'!CQ$9,0))</f>
        <v>6.3</v>
      </c>
      <c r="CR11" s="28">
        <f>IF(VLOOKUP($A11,Sheet!$A$7:$DG$148,'TN01-10'!CR$9,0)="","",VLOOKUP($A11,Sheet!$A$7:$DG$148,'TN01-10'!CR$9,0))</f>
        <v>7.1</v>
      </c>
      <c r="CS11" s="33">
        <f>IF(VLOOKUP($A11,Sheet!$A$7:$DG$148,'TN01-10'!CS$9,0)="","",VLOOKUP($A11,Sheet!$A$7:$DG$148,'TN01-10'!CS$9,0))</f>
        <v>27</v>
      </c>
      <c r="CT11" s="36">
        <f>IF(VLOOKUP($A11,Sheet!$A$7:$DG$148,'TN01-10'!CT$9,0)="","",VLOOKUP($A11,Sheet!$A$7:$DG$148,'TN01-10'!CT$9,0))</f>
        <v>0</v>
      </c>
      <c r="CU11" s="38">
        <f>AK11+BX11+CS11</f>
        <v>128</v>
      </c>
      <c r="CV11" s="38">
        <f>AL11+BY11+CT11</f>
        <v>0</v>
      </c>
      <c r="CW11" s="38">
        <f>SUMIF(H11:CT11,"P",$H$10:$CT$10)+SUMIF(H11:CT11,"P (P/F)",$H$10:$CT$10)</f>
        <v>0</v>
      </c>
      <c r="CX11" s="38">
        <f>CU11+CV11-CW11</f>
        <v>128</v>
      </c>
      <c r="CY11" s="38">
        <f>ROUND(SUMPRODUCT($H$10:$CT$10,H11:CT11)/CX11,2)</f>
        <v>6.27</v>
      </c>
      <c r="CZ11" s="38">
        <f>VLOOKUP($A11,'TN01-04'!$A$13:$DL$166,103,0)</f>
        <v>2.41</v>
      </c>
      <c r="DA11" s="28" t="str">
        <f>IF(VLOOKUP($A11,Sheet!$A$7:$DG$148,'TN01-10'!DA$9,0)="","",VLOOKUP($A11,Sheet!$A$7:$DG$148,'TN01-10'!DA$9,0))</f>
        <v/>
      </c>
      <c r="DB11" s="28" t="str">
        <f>IF(VLOOKUP($A11,Sheet!$A$7:$DG$148,'TN01-10'!DB$9,0)="","",VLOOKUP($A11,Sheet!$A$7:$DG$148,'TN01-10'!DB$9,0))</f>
        <v/>
      </c>
      <c r="DC11" s="28">
        <f>IF(VLOOKUP($A11,Sheet!$A$7:$DG$148,'TN01-10'!DC$9,0)="","",VLOOKUP($A11,Sheet!$A$7:$DG$148,'TN01-10'!DC$9,0))</f>
        <v>7.8</v>
      </c>
      <c r="DD11" s="28" t="str">
        <f>IF(VLOOKUP($A11,Sheet!$A$7:$DG$148,'TN01-10'!DD$9,0)="","",VLOOKUP($A11,Sheet!$A$7:$DG$148,'TN01-10'!DD$9,0))</f>
        <v/>
      </c>
      <c r="DE11" s="38"/>
      <c r="DF11" s="38">
        <f>ROUND(SUMPRODUCT(DA11:DD11,$DA$10:$DD$10)/5,2)</f>
        <v>7.8</v>
      </c>
      <c r="DG11" s="38">
        <f>VLOOKUP($A11,'TN01-04'!$A$13:$DL$166,110,0)</f>
        <v>3.33</v>
      </c>
      <c r="DH11" s="33">
        <f>IF(VLOOKUP($A11,Sheet!$A$7:$DG$148,'TN01-10'!DH$9,0)="","",VLOOKUP($A11,Sheet!$A$7:$DG$148,'TN01-10'!DH$9,0))</f>
        <v>5</v>
      </c>
      <c r="DI11" s="36">
        <f>IF(VLOOKUP($A11,Sheet!$A$7:$DG$148,'TN01-10'!DI$9,0)="","",VLOOKUP($A11,Sheet!$A$7:$DG$148,'TN01-10'!DI$9,0))</f>
        <v>0</v>
      </c>
      <c r="DJ11" s="38">
        <f>CU11+DH11-CW11</f>
        <v>133</v>
      </c>
      <c r="DK11" s="38">
        <f>CV11+DI11</f>
        <v>0</v>
      </c>
      <c r="DL11" s="38">
        <f>ROUND(SUMPRODUCT(H11:DI11,$H$10:$DI$10)/(DJ11+DK11),2)</f>
        <v>6.33</v>
      </c>
      <c r="DM11" s="38">
        <f>VLOOKUP($A11,'TN01-04'!$A$13:$DL$166,116,0)</f>
        <v>2.4500000000000002</v>
      </c>
      <c r="DN11" s="33">
        <f>IF(VLOOKUP($A11,Sheet!$A$7:$DG$148,'TN01-10'!DN$9,0)="","",VLOOKUP($A11,Sheet!$A$7:$DG$148,'TN01-10'!DN$9,0))</f>
        <v>138</v>
      </c>
      <c r="DO11" s="36">
        <f>IF(VLOOKUP($A11,Sheet!$A$7:$DG$148,'TN01-10'!DO$9,0)="","",VLOOKUP($A11,Sheet!$A$7:$DG$148,'TN01-10'!DO$9,0))</f>
        <v>0</v>
      </c>
      <c r="DP11" s="28">
        <f>IF(VLOOKUP($A11,Sheet!$A$7:$DG$148,'TN01-10'!DP$9,0)="","",VLOOKUP($A11,Sheet!$A$7:$DG$148,'TN01-10'!DP$9,0))</f>
        <v>137</v>
      </c>
      <c r="DQ11" s="28">
        <f>IF(VLOOKUP($A11,Sheet!$A$7:$DG$148,'TN01-10'!DQ$9,0)="","",VLOOKUP($A11,Sheet!$A$7:$DG$148,'TN01-10'!DQ$9,0))</f>
        <v>138</v>
      </c>
      <c r="DR11" s="28">
        <f>IF(VLOOKUP($A11,Sheet!$A$7:$DG$148,'TN01-10'!DR$9,0)="","",VLOOKUP($A11,Sheet!$A$7:$DG$148,'TN01-10'!DR$9,0))</f>
        <v>6.33</v>
      </c>
      <c r="DS11" s="28">
        <f>IF(VLOOKUP($A11,Sheet!$A$7:$DG$148,'TN01-10'!DS$9,0)="","",VLOOKUP($A11,Sheet!$A$7:$DG$148,'TN01-10'!DS$9,0))</f>
        <v>2.4500000000000002</v>
      </c>
      <c r="DT11" s="28" t="str">
        <f>IF(VLOOKUP($A11,Sheet!$A$7:$DG$148,'TN01-10'!DT$9,0)="","",VLOOKUP($A11,Sheet!$A$7:$DG$148,'TN01-10'!DT$9,0))</f>
        <v/>
      </c>
      <c r="DU11" s="168">
        <f>CV11/(CV11+CU11)</f>
        <v>0</v>
      </c>
      <c r="DV11" s="315" t="s">
        <v>4798</v>
      </c>
      <c r="DW11" s="315" t="s">
        <v>4798</v>
      </c>
      <c r="DX11" s="315" t="s">
        <v>4798</v>
      </c>
      <c r="DY11" s="315" t="s">
        <v>4798</v>
      </c>
      <c r="DZ11" s="315" t="s">
        <v>4831</v>
      </c>
      <c r="EA11" s="315"/>
      <c r="EB11" s="216"/>
      <c r="EC11" s="216"/>
      <c r="ED11" s="216"/>
      <c r="EE11" s="216"/>
      <c r="EF11" s="216">
        <f>MAX(EB11:EE11)</f>
        <v>0</v>
      </c>
      <c r="EG11" s="216">
        <v>8.5</v>
      </c>
      <c r="EH11" s="216">
        <v>0</v>
      </c>
      <c r="EI11" s="216"/>
      <c r="EJ11" s="216"/>
      <c r="EK11" s="216">
        <f>MAX(EG11:EJ11)</f>
        <v>8.5</v>
      </c>
      <c r="EL11" s="216">
        <v>7.1</v>
      </c>
      <c r="EM11" s="216">
        <v>0</v>
      </c>
      <c r="EN11" s="216"/>
      <c r="EO11" s="216"/>
      <c r="EP11" s="216">
        <f>MAX(EL11:EO11)</f>
        <v>7.1</v>
      </c>
      <c r="EQ11" s="216">
        <v>7.4</v>
      </c>
      <c r="ER11" s="216">
        <v>0</v>
      </c>
      <c r="ES11" s="216"/>
      <c r="ET11" s="216"/>
      <c r="EU11" s="216">
        <f>MAX(EQ11:ET11)</f>
        <v>7.4</v>
      </c>
      <c r="EV11" s="216">
        <f>IF(OR(EK11&lt;5.5,EP11&lt;5.5,EU11&lt;5.5),0,ROUND(SUMPRODUCT($EK$10:$EU$10,EK11:EU11)/5,1))</f>
        <v>7.8</v>
      </c>
    </row>
    <row r="12" spans="1:152" ht="15.95" customHeight="1" x14ac:dyDescent="0.2">
      <c r="A12" s="25">
        <v>2220724213</v>
      </c>
      <c r="B12" s="26" t="s">
        <v>7</v>
      </c>
      <c r="C12" s="26" t="s">
        <v>40</v>
      </c>
      <c r="D12" s="26" t="s">
        <v>124</v>
      </c>
      <c r="E12" s="27">
        <v>35449</v>
      </c>
      <c r="F12" s="26" t="s">
        <v>209</v>
      </c>
      <c r="G12" s="26" t="s">
        <v>212</v>
      </c>
      <c r="H12" s="28">
        <f>IF(VLOOKUP($A12,Sheet!$A$7:$DG$148,'TN01-10'!H$9,0)="","",VLOOKUP($A12,Sheet!$A$7:$DG$148,'TN01-10'!H$9,0))</f>
        <v>8.9</v>
      </c>
      <c r="I12" s="28">
        <f>IF(VLOOKUP($A12,Sheet!$A$7:$DG$148,'TN01-10'!I$9,0)="","",VLOOKUP($A12,Sheet!$A$7:$DG$148,'TN01-10'!I$9,0))</f>
        <v>7.3</v>
      </c>
      <c r="J12" s="28">
        <f>IF(VLOOKUP($A12,Sheet!$A$7:$DG$148,'TN01-10'!J$9,0)="","",VLOOKUP($A12,Sheet!$A$7:$DG$148,'TN01-10'!J$9,0))</f>
        <v>5.8</v>
      </c>
      <c r="K12" s="28">
        <f>IF(VLOOKUP($A12,Sheet!$A$7:$DG$148,'TN01-10'!K$9,0)="","",VLOOKUP($A12,Sheet!$A$7:$DG$148,'TN01-10'!K$9,0))</f>
        <v>7.7</v>
      </c>
      <c r="L12" s="28">
        <f>IF(VLOOKUP($A12,Sheet!$A$7:$DG$148,'TN01-10'!L$9,0)="","",VLOOKUP($A12,Sheet!$A$7:$DG$148,'TN01-10'!L$9,0))</f>
        <v>6.6</v>
      </c>
      <c r="M12" s="28">
        <f>IF(VLOOKUP($A12,Sheet!$A$7:$DG$148,'TN01-10'!M$9,0)="","",VLOOKUP($A12,Sheet!$A$7:$DG$148,'TN01-10'!M$9,0))</f>
        <v>7.3</v>
      </c>
      <c r="N12" s="28">
        <f>IF(VLOOKUP($A12,Sheet!$A$7:$DG$148,'TN01-10'!N$9,0)="","",VLOOKUP($A12,Sheet!$A$7:$DG$148,'TN01-10'!N$9,0))</f>
        <v>7.8</v>
      </c>
      <c r="O12" s="28" t="str">
        <f>IF(VLOOKUP($A12,Sheet!$A$7:$DG$148,'TN01-10'!O$9,0)="","",VLOOKUP($A12,Sheet!$A$7:$DG$148,'TN01-10'!O$9,0))</f>
        <v/>
      </c>
      <c r="P12" s="28">
        <f>IF(VLOOKUP($A12,Sheet!$A$7:$DG$148,'TN01-10'!P$9,0)="","",VLOOKUP($A12,Sheet!$A$7:$DG$148,'TN01-10'!P$9,0))</f>
        <v>8.3000000000000007</v>
      </c>
      <c r="Q12" s="28" t="str">
        <f>IF(VLOOKUP($A12,Sheet!$A$7:$DG$148,'TN01-10'!Q$9,0)="","",VLOOKUP($A12,Sheet!$A$7:$DG$148,'TN01-10'!Q$9,0))</f>
        <v/>
      </c>
      <c r="R12" s="28" t="str">
        <f>IF(VLOOKUP($A12,Sheet!$A$7:$DG$148,'TN01-10'!R$9,0)="","",VLOOKUP($A12,Sheet!$A$7:$DG$148,'TN01-10'!R$9,0))</f>
        <v/>
      </c>
      <c r="S12" s="28" t="str">
        <f>IF(VLOOKUP($A12,Sheet!$A$7:$DG$148,'TN01-10'!S$9,0)="","",VLOOKUP($A12,Sheet!$A$7:$DG$148,'TN01-10'!S$9,0))</f>
        <v/>
      </c>
      <c r="T12" s="28" t="str">
        <f>IF(VLOOKUP($A12,Sheet!$A$7:$DG$148,'TN01-10'!T$9,0)="","",VLOOKUP($A12,Sheet!$A$7:$DG$148,'TN01-10'!T$9,0))</f>
        <v/>
      </c>
      <c r="U12" s="28">
        <f>IF(VLOOKUP($A12,Sheet!$A$7:$DG$148,'TN01-10'!U$9,0)="","",VLOOKUP($A12,Sheet!$A$7:$DG$148,'TN01-10'!U$9,0))</f>
        <v>7.9</v>
      </c>
      <c r="V12" s="28">
        <f>IF(VLOOKUP($A12,Sheet!$A$7:$DG$148,'TN01-10'!V$9,0)="","",VLOOKUP($A12,Sheet!$A$7:$DG$148,'TN01-10'!V$9,0))</f>
        <v>8.6</v>
      </c>
      <c r="W12" s="28">
        <f>IF(VLOOKUP($A12,Sheet!$A$7:$DG$148,'TN01-10'!W$9,0)="","",VLOOKUP($A12,Sheet!$A$7:$DG$148,'TN01-10'!W$9,0))</f>
        <v>8.5</v>
      </c>
      <c r="X12" s="28">
        <f>IF(VLOOKUP($A12,Sheet!$A$7:$DG$148,'TN01-10'!X$9,0)="","",VLOOKUP($A12,Sheet!$A$7:$DG$148,'TN01-10'!X$9,0))</f>
        <v>8.6999999999999993</v>
      </c>
      <c r="Y12" s="28">
        <f>IF(VLOOKUP($A12,Sheet!$A$7:$DG$148,'TN01-10'!Y$9,0)="","",VLOOKUP($A12,Sheet!$A$7:$DG$148,'TN01-10'!Y$9,0))</f>
        <v>6.4</v>
      </c>
      <c r="Z12" s="28">
        <f>IF(VLOOKUP($A12,Sheet!$A$7:$DG$148,'TN01-10'!Z$9,0)="","",VLOOKUP($A12,Sheet!$A$7:$DG$148,'TN01-10'!Z$9,0))</f>
        <v>7.5</v>
      </c>
      <c r="AA12" s="28">
        <f>IF(VLOOKUP($A12,Sheet!$A$7:$DG$148,'TN01-10'!AA$9,0)="","",VLOOKUP($A12,Sheet!$A$7:$DG$148,'TN01-10'!AA$9,0))</f>
        <v>7.6</v>
      </c>
      <c r="AB12" s="28">
        <f>IF(VLOOKUP($A12,Sheet!$A$7:$DG$148,'TN01-10'!AB$9,0)="","",VLOOKUP($A12,Sheet!$A$7:$DG$148,'TN01-10'!AB$9,0))</f>
        <v>6.1</v>
      </c>
      <c r="AC12" s="28">
        <f>IF(VLOOKUP($A12,Sheet!$A$7:$DG$148,'TN01-10'!AC$9,0)="","",VLOOKUP($A12,Sheet!$A$7:$DG$148,'TN01-10'!AC$9,0))</f>
        <v>5.6</v>
      </c>
      <c r="AD12" s="28">
        <f>IF(VLOOKUP($A12,Sheet!$A$7:$DG$148,'TN01-10'!AD$9,0)="","",VLOOKUP($A12,Sheet!$A$7:$DG$148,'TN01-10'!AD$9,0))</f>
        <v>6.6</v>
      </c>
      <c r="AE12" s="28">
        <f>IF(VLOOKUP($A12,Sheet!$A$7:$DG$148,'TN01-10'!AE$9,0)="","",VLOOKUP($A12,Sheet!$A$7:$DG$148,'TN01-10'!AE$9,0))</f>
        <v>5.7</v>
      </c>
      <c r="AF12" s="28">
        <f>IF(VLOOKUP($A12,Sheet!$A$7:$DG$148,'TN01-10'!AF$9,0)="","",VLOOKUP($A12,Sheet!$A$7:$DG$148,'TN01-10'!AF$9,0))</f>
        <v>7.3</v>
      </c>
      <c r="AG12" s="28">
        <f>IF(VLOOKUP($A12,Sheet!$A$7:$DG$148,'TN01-10'!AG$9,0)="","",VLOOKUP($A12,Sheet!$A$7:$DG$148,'TN01-10'!AG$9,0))</f>
        <v>6.3</v>
      </c>
      <c r="AH12" s="28">
        <f>IF(VLOOKUP($A12,Sheet!$A$7:$DG$148,'TN01-10'!AH$9,0)="","",VLOOKUP($A12,Sheet!$A$7:$DG$148,'TN01-10'!AH$9,0))</f>
        <v>8.3000000000000007</v>
      </c>
      <c r="AI12" s="28">
        <f>IF(VLOOKUP($A12,Sheet!$A$7:$DG$148,'TN01-10'!AI$9,0)="","",VLOOKUP($A12,Sheet!$A$7:$DG$148,'TN01-10'!AI$9,0))</f>
        <v>7.8</v>
      </c>
      <c r="AJ12" s="28">
        <f>IF(VLOOKUP($A12,Sheet!$A$7:$DG$148,'TN01-10'!AJ$9,0)="","",VLOOKUP($A12,Sheet!$A$7:$DG$148,'TN01-10'!AJ$9,0))</f>
        <v>8.4</v>
      </c>
      <c r="AK12" s="33">
        <f>IF(VLOOKUP($A12,Sheet!$A$7:$DG$148,'TN01-10'!AK$9,0)="","",VLOOKUP($A12,Sheet!$A$7:$DG$148,'TN01-10'!AK$9,0))</f>
        <v>51</v>
      </c>
      <c r="AL12" s="36">
        <f>IF(VLOOKUP($A12,Sheet!$A$7:$DG$148,'TN01-10'!AL$9,0)="","",VLOOKUP($A12,Sheet!$A$7:$DG$148,'TN01-10'!AL$9,0))</f>
        <v>0</v>
      </c>
      <c r="AM12" s="32">
        <f>IF(VLOOKUP($A12,Sheet!$A$7:$DG$148,'TN01-10'!AM$9,0)="","",VLOOKUP($A12,Sheet!$A$7:$DG$148,'TN01-10'!AM$9,0))</f>
        <v>6.8</v>
      </c>
      <c r="AN12" s="32">
        <f>IF(VLOOKUP($A12,Sheet!$A$7:$DG$148,'TN01-10'!AN$9,0)="","",VLOOKUP($A12,Sheet!$A$7:$DG$148,'TN01-10'!AN$9,0))</f>
        <v>4.9000000000000004</v>
      </c>
      <c r="AO12" s="32" t="str">
        <f>IF(VLOOKUP($A12,Sheet!$A$7:$DG$148,'TN01-10'!AO$9,0)="","",VLOOKUP($A12,Sheet!$A$7:$DG$148,'TN01-10'!AO$9,0))</f>
        <v/>
      </c>
      <c r="AP12" s="32" t="str">
        <f>IF(VLOOKUP($A12,Sheet!$A$7:$DG$148,'TN01-10'!AP$9,0)="","",VLOOKUP($A12,Sheet!$A$7:$DG$148,'TN01-10'!AP$9,0))</f>
        <v/>
      </c>
      <c r="AQ12" s="32" t="str">
        <f>IF(VLOOKUP($A12,Sheet!$A$7:$DG$148,'TN01-10'!AQ$9,0)="","",VLOOKUP($A12,Sheet!$A$7:$DG$148,'TN01-10'!AQ$9,0))</f>
        <v/>
      </c>
      <c r="AR12" s="32" t="str">
        <f>IF(VLOOKUP($A12,Sheet!$A$7:$DG$148,'TN01-10'!AR$9,0)="","",VLOOKUP($A12,Sheet!$A$7:$DG$148,'TN01-10'!AR$9,0))</f>
        <v/>
      </c>
      <c r="AS12" s="32" t="str">
        <f>IF(VLOOKUP($A12,Sheet!$A$7:$DG$148,'TN01-10'!AS$9,0)="","",VLOOKUP($A12,Sheet!$A$7:$DG$148,'TN01-10'!AS$9,0))</f>
        <v/>
      </c>
      <c r="AT12" s="32">
        <f>IF(VLOOKUP($A12,Sheet!$A$7:$DG$148,'TN01-10'!AT$9,0)="","",VLOOKUP($A12,Sheet!$A$7:$DG$148,'TN01-10'!AT$9,0))</f>
        <v>6.8</v>
      </c>
      <c r="AU12" s="32" t="str">
        <f>IF(VLOOKUP($A12,Sheet!$A$7:$DG$148,'TN01-10'!AU$9,0)="","",VLOOKUP($A12,Sheet!$A$7:$DG$148,'TN01-10'!AU$9,0))</f>
        <v/>
      </c>
      <c r="AV12" s="32" t="str">
        <f>IF(VLOOKUP($A12,Sheet!$A$7:$DG$148,'TN01-10'!AV$9,0)="","",VLOOKUP($A12,Sheet!$A$7:$DG$148,'TN01-10'!AV$9,0))</f>
        <v/>
      </c>
      <c r="AW12" s="32" t="str">
        <f>IF(VLOOKUP($A12,Sheet!$A$7:$DG$148,'TN01-10'!AW$9,0)="","",VLOOKUP($A12,Sheet!$A$7:$DG$148,'TN01-10'!AW$9,0))</f>
        <v/>
      </c>
      <c r="AX12" s="32" t="str">
        <f>IF(VLOOKUP($A12,Sheet!$A$7:$DG$148,'TN01-10'!AX$9,0)="","",VLOOKUP($A12,Sheet!$A$7:$DG$148,'TN01-10'!AX$9,0))</f>
        <v/>
      </c>
      <c r="AY12" s="32" t="str">
        <f>IF(VLOOKUP($A12,Sheet!$A$7:$DG$148,'TN01-10'!AY$9,0)="","",VLOOKUP($A12,Sheet!$A$7:$DG$148,'TN01-10'!AY$9,0))</f>
        <v/>
      </c>
      <c r="AZ12" s="32">
        <f>IF(VLOOKUP($A12,Sheet!$A$7:$DG$148,'TN01-10'!AZ$9,0)="","",VLOOKUP($A12,Sheet!$A$7:$DG$148,'TN01-10'!AZ$9,0))</f>
        <v>4.7</v>
      </c>
      <c r="BA12" s="32">
        <f>IF(VLOOKUP($A12,Sheet!$A$7:$DG$148,'TN01-10'!BA$9,0)="","",VLOOKUP($A12,Sheet!$A$7:$DG$148,'TN01-10'!BA$9,0))</f>
        <v>6.4</v>
      </c>
      <c r="BB12" s="33">
        <f>IF(VLOOKUP($A12,Sheet!$A$7:$DG$148,'TN01-10'!BB$9,0)="","",VLOOKUP($A12,Sheet!$A$7:$DG$148,'TN01-10'!BB$9,0))</f>
        <v>5</v>
      </c>
      <c r="BC12" s="36">
        <f>IF(VLOOKUP($A12,Sheet!$A$7:$DG$148,'TN01-10'!BC$9,0)="","",VLOOKUP($A12,Sheet!$A$7:$DG$148,'TN01-10'!BC$9,0))</f>
        <v>0</v>
      </c>
      <c r="BD12" s="28">
        <f>IF(VLOOKUP($A12,Sheet!$A$7:$DG$148,'TN01-10'!BD$9,0)="","",VLOOKUP($A12,Sheet!$A$7:$DG$148,'TN01-10'!BD$9,0))</f>
        <v>6.4</v>
      </c>
      <c r="BE12" s="28">
        <f>IF(VLOOKUP($A12,Sheet!$A$7:$DG$148,'TN01-10'!BE$9,0)="","",VLOOKUP($A12,Sheet!$A$7:$DG$148,'TN01-10'!BE$9,0))</f>
        <v>6.2</v>
      </c>
      <c r="BF12" s="28">
        <f>IF(VLOOKUP($A12,Sheet!$A$7:$DG$148,'TN01-10'!BF$9,0)="","",VLOOKUP($A12,Sheet!$A$7:$DG$148,'TN01-10'!BF$9,0))</f>
        <v>6.1</v>
      </c>
      <c r="BG12" s="28">
        <f>IF(VLOOKUP($A12,Sheet!$A$7:$DG$148,'TN01-10'!BG$9,0)="","",VLOOKUP($A12,Sheet!$A$7:$DG$148,'TN01-10'!BG$9,0))</f>
        <v>8.6</v>
      </c>
      <c r="BH12" s="28">
        <f>IF(VLOOKUP($A12,Sheet!$A$7:$DG$148,'TN01-10'!BH$9,0)="","",VLOOKUP($A12,Sheet!$A$7:$DG$148,'TN01-10'!BH$9,0))</f>
        <v>5.2</v>
      </c>
      <c r="BI12" s="28">
        <f>IF(VLOOKUP($A12,Sheet!$A$7:$DG$148,'TN01-10'!BI$9,0)="","",VLOOKUP($A12,Sheet!$A$7:$DG$148,'TN01-10'!BI$9,0))</f>
        <v>5.7</v>
      </c>
      <c r="BJ12" s="28">
        <f>IF(VLOOKUP($A12,Sheet!$A$7:$DG$148,'TN01-10'!BJ$9,0)="","",VLOOKUP($A12,Sheet!$A$7:$DG$148,'TN01-10'!BJ$9,0))</f>
        <v>8.3000000000000007</v>
      </c>
      <c r="BK12" s="28">
        <f>IF(VLOOKUP($A12,Sheet!$A$7:$DG$148,'TN01-10'!BK$9,0)="","",VLOOKUP($A12,Sheet!$A$7:$DG$148,'TN01-10'!BK$9,0))</f>
        <v>7.2</v>
      </c>
      <c r="BL12" s="28">
        <f>IF(VLOOKUP($A12,Sheet!$A$7:$DG$148,'TN01-10'!BL$9,0)="","",VLOOKUP($A12,Sheet!$A$7:$DG$148,'TN01-10'!BL$9,0))</f>
        <v>6.6</v>
      </c>
      <c r="BM12" s="28">
        <f>IF(VLOOKUP($A12,Sheet!$A$7:$DG$148,'TN01-10'!BM$9,0)="","",VLOOKUP($A12,Sheet!$A$7:$DG$148,'TN01-10'!BM$9,0))</f>
        <v>5.3</v>
      </c>
      <c r="BN12" s="28">
        <f>IF(VLOOKUP($A12,Sheet!$A$7:$DG$148,'TN01-10'!BN$9,0)="","",VLOOKUP($A12,Sheet!$A$7:$DG$148,'TN01-10'!BN$9,0))</f>
        <v>6.5</v>
      </c>
      <c r="BO12" s="28">
        <f>IF(VLOOKUP($A12,Sheet!$A$7:$DG$148,'TN01-10'!BO$9,0)="","",VLOOKUP($A12,Sheet!$A$7:$DG$148,'TN01-10'!BO$9,0))</f>
        <v>7.6</v>
      </c>
      <c r="BP12" s="28">
        <f>IF(VLOOKUP($A12,Sheet!$A$7:$DG$148,'TN01-10'!BP$9,0)="","",VLOOKUP($A12,Sheet!$A$7:$DG$148,'TN01-10'!BP$9,0))</f>
        <v>7.9</v>
      </c>
      <c r="BQ12" s="28" t="str">
        <f>IF(VLOOKUP($A12,Sheet!$A$7:$DG$148,'TN01-10'!BQ$9,0)="","",VLOOKUP($A12,Sheet!$A$7:$DG$148,'TN01-10'!BQ$9,0))</f>
        <v/>
      </c>
      <c r="BR12" s="28">
        <f>IF(VLOOKUP($A12,Sheet!$A$7:$DG$148,'TN01-10'!BR$9,0)="","",VLOOKUP($A12,Sheet!$A$7:$DG$148,'TN01-10'!BR$9,0))</f>
        <v>8.1</v>
      </c>
      <c r="BS12" s="28">
        <f>IF(VLOOKUP($A12,Sheet!$A$7:$DG$148,'TN01-10'!BS$9,0)="","",VLOOKUP($A12,Sheet!$A$7:$DG$148,'TN01-10'!BS$9,0))</f>
        <v>5.8</v>
      </c>
      <c r="BT12" s="28">
        <f>IF(VLOOKUP($A12,Sheet!$A$7:$DG$148,'TN01-10'!BT$9,0)="","",VLOOKUP($A12,Sheet!$A$7:$DG$148,'TN01-10'!BT$9,0))</f>
        <v>5.6</v>
      </c>
      <c r="BU12" s="28">
        <f>IF(VLOOKUP($A12,Sheet!$A$7:$DG$148,'TN01-10'!BU$9,0)="","",VLOOKUP($A12,Sheet!$A$7:$DG$148,'TN01-10'!BU$9,0))</f>
        <v>5.4</v>
      </c>
      <c r="BV12" s="28">
        <f>IF(VLOOKUP($A12,Sheet!$A$7:$DG$148,'TN01-10'!BV$9,0)="","",VLOOKUP($A12,Sheet!$A$7:$DG$148,'TN01-10'!BV$9,0))</f>
        <v>9</v>
      </c>
      <c r="BW12" s="28">
        <f>IF(VLOOKUP($A12,Sheet!$A$7:$DG$148,'TN01-10'!BW$9,0)="","",VLOOKUP($A12,Sheet!$A$7:$DG$148,'TN01-10'!BW$9,0))</f>
        <v>6.6</v>
      </c>
      <c r="BX12" s="33">
        <f>IF(VLOOKUP($A12,Sheet!$A$7:$DG$148,'TN01-10'!BX$9,0)="","",VLOOKUP($A12,Sheet!$A$7:$DG$148,'TN01-10'!BX$9,0))</f>
        <v>50</v>
      </c>
      <c r="BY12" s="36">
        <f>IF(VLOOKUP($A12,Sheet!$A$7:$DG$148,'TN01-10'!BY$9,0)="","",VLOOKUP($A12,Sheet!$A$7:$DG$148,'TN01-10'!BY$9,0))</f>
        <v>0</v>
      </c>
      <c r="BZ12" s="28">
        <f>IF(VLOOKUP($A12,Sheet!$A$7:$DG$148,'TN01-10'!BZ$9,0)="","",VLOOKUP($A12,Sheet!$A$7:$DG$148,'TN01-10'!BZ$9,0))</f>
        <v>8.6</v>
      </c>
      <c r="CA12" s="28" t="str">
        <f>IF(VLOOKUP($A12,Sheet!$A$7:$DG$148,'TN01-10'!CA$9,0)="","",VLOOKUP($A12,Sheet!$A$7:$DG$148,'TN01-10'!CA$9,0))</f>
        <v/>
      </c>
      <c r="CB12" s="28">
        <f>IF(VLOOKUP($A12,Sheet!$A$7:$DG$148,'TN01-10'!CB$9,0)="","",VLOOKUP($A12,Sheet!$A$7:$DG$148,'TN01-10'!CB$9,0))</f>
        <v>8.4</v>
      </c>
      <c r="CC12" s="28" t="str">
        <f>IF(VLOOKUP($A12,Sheet!$A$7:$DG$148,'TN01-10'!CC$9,0)="","",VLOOKUP($A12,Sheet!$A$7:$DG$148,'TN01-10'!CC$9,0))</f>
        <v/>
      </c>
      <c r="CD12" s="28">
        <f>IF(VLOOKUP($A12,Sheet!$A$7:$DG$148,'TN01-10'!CD$9,0)="","",VLOOKUP($A12,Sheet!$A$7:$DG$148,'TN01-10'!CD$9,0))</f>
        <v>7.2</v>
      </c>
      <c r="CE12" s="28">
        <f>IF(VLOOKUP($A12,Sheet!$A$7:$DG$148,'TN01-10'!CE$9,0)="","",VLOOKUP($A12,Sheet!$A$7:$DG$148,'TN01-10'!CE$9,0))</f>
        <v>8.1999999999999993</v>
      </c>
      <c r="CF12" s="28">
        <f>IF(VLOOKUP($A12,Sheet!$A$7:$DG$148,'TN01-10'!CF$9,0)="","",VLOOKUP($A12,Sheet!$A$7:$DG$148,'TN01-10'!CF$9,0))</f>
        <v>5.7</v>
      </c>
      <c r="CG12" s="28">
        <f>IF(VLOOKUP($A12,Sheet!$A$7:$DG$148,'TN01-10'!CG$9,0)="","",VLOOKUP($A12,Sheet!$A$7:$DG$148,'TN01-10'!CG$9,0))</f>
        <v>5.6</v>
      </c>
      <c r="CH12" s="28" t="str">
        <f>IF(VLOOKUP($A12,Sheet!$A$7:$DG$148,'TN01-10'!CH$9,0)="","",VLOOKUP($A12,Sheet!$A$7:$DG$148,'TN01-10'!CH$9,0))</f>
        <v/>
      </c>
      <c r="CI12" s="28">
        <f>IF(VLOOKUP($A12,Sheet!$A$7:$DG$148,'TN01-10'!CI$9,0)="","",VLOOKUP($A12,Sheet!$A$7:$DG$148,'TN01-10'!CI$9,0))</f>
        <v>7.4</v>
      </c>
      <c r="CJ12" s="28" t="str">
        <f>IF(VLOOKUP($A12,Sheet!$A$7:$DG$148,'TN01-10'!CJ$9,0)="","",VLOOKUP($A12,Sheet!$A$7:$DG$148,'TN01-10'!CJ$9,0))</f>
        <v/>
      </c>
      <c r="CK12" s="28" t="str">
        <f>IF(VLOOKUP($A12,Sheet!$A$7:$DG$148,'TN01-10'!CK$9,0)="","",VLOOKUP($A12,Sheet!$A$7:$DG$148,'TN01-10'!CK$9,0))</f>
        <v/>
      </c>
      <c r="CL12" s="28" t="str">
        <f>IF(VLOOKUP($A12,Sheet!$A$7:$DG$148,'TN01-10'!CL$9,0)="","",VLOOKUP($A12,Sheet!$A$7:$DG$148,'TN01-10'!CL$9,0))</f>
        <v/>
      </c>
      <c r="CM12" s="28" t="str">
        <f>IF(VLOOKUP($A12,Sheet!$A$7:$DG$148,'TN01-10'!CM$9,0)="","",VLOOKUP($A12,Sheet!$A$7:$DG$148,'TN01-10'!CM$9,0))</f>
        <v/>
      </c>
      <c r="CN12" s="28">
        <f>IF(VLOOKUP($A12,Sheet!$A$7:$DG$148,'TN01-10'!CN$9,0)="","",VLOOKUP($A12,Sheet!$A$7:$DG$148,'TN01-10'!CN$9,0))</f>
        <v>4.9000000000000004</v>
      </c>
      <c r="CO12" s="28">
        <f>IF(VLOOKUP($A12,Sheet!$A$7:$DG$148,'TN01-10'!CO$9,0)="","",VLOOKUP($A12,Sheet!$A$7:$DG$148,'TN01-10'!CO$9,0))</f>
        <v>6.9</v>
      </c>
      <c r="CP12" s="28">
        <f>IF(VLOOKUP($A12,Sheet!$A$7:$DG$148,'TN01-10'!CP$9,0)="","",VLOOKUP($A12,Sheet!$A$7:$DG$148,'TN01-10'!CP$9,0))</f>
        <v>7.3</v>
      </c>
      <c r="CQ12" s="28">
        <f>IF(VLOOKUP($A12,Sheet!$A$7:$DG$148,'TN01-10'!CQ$9,0)="","",VLOOKUP($A12,Sheet!$A$7:$DG$148,'TN01-10'!CQ$9,0))</f>
        <v>6.1</v>
      </c>
      <c r="CR12" s="28">
        <f>IF(VLOOKUP($A12,Sheet!$A$7:$DG$148,'TN01-10'!CR$9,0)="","",VLOOKUP($A12,Sheet!$A$7:$DG$148,'TN01-10'!CR$9,0))</f>
        <v>7</v>
      </c>
      <c r="CS12" s="33">
        <f>IF(VLOOKUP($A12,Sheet!$A$7:$DG$148,'TN01-10'!CS$9,0)="","",VLOOKUP($A12,Sheet!$A$7:$DG$148,'TN01-10'!CS$9,0))</f>
        <v>27</v>
      </c>
      <c r="CT12" s="36">
        <f>IF(VLOOKUP($A12,Sheet!$A$7:$DG$148,'TN01-10'!CT$9,0)="","",VLOOKUP($A12,Sheet!$A$7:$DG$148,'TN01-10'!CT$9,0))</f>
        <v>0</v>
      </c>
      <c r="CU12" s="38">
        <f t="shared" ref="CU12:CU75" si="2">AK12+BX12+CS12</f>
        <v>128</v>
      </c>
      <c r="CV12" s="38">
        <f t="shared" ref="CV12:CV75" si="3">AL12+BY12+CT12</f>
        <v>0</v>
      </c>
      <c r="CW12" s="38">
        <f t="shared" ref="CW12:CW75" si="4">SUMIF(H12:CT12,"P",$H$10:$CT$10)+SUMIF(H12:CT12,"P (P/F)",$H$10:$CT$10)</f>
        <v>0</v>
      </c>
      <c r="CX12" s="38">
        <f t="shared" ref="CX12:CX75" si="5">CU12+CV12-CW12</f>
        <v>128</v>
      </c>
      <c r="CY12" s="38">
        <f t="shared" ref="CY12:CY75" si="6">ROUND(SUMPRODUCT($H$10:$CT$10,H12:CT12)/CX12,2)</f>
        <v>7</v>
      </c>
      <c r="CZ12" s="38">
        <f>VLOOKUP($A12,'TN01-04'!$A$13:$DL$166,103,0)</f>
        <v>2.84</v>
      </c>
      <c r="DA12" s="28" t="str">
        <f>IF(VLOOKUP($A12,Sheet!$A$7:$DG$148,'TN01-10'!DA$9,0)="","",VLOOKUP($A12,Sheet!$A$7:$DG$148,'TN01-10'!DA$9,0))</f>
        <v/>
      </c>
      <c r="DB12" s="28" t="str">
        <f>IF(VLOOKUP($A12,Sheet!$A$7:$DG$148,'TN01-10'!DB$9,0)="","",VLOOKUP($A12,Sheet!$A$7:$DG$148,'TN01-10'!DB$9,0))</f>
        <v/>
      </c>
      <c r="DC12" s="28">
        <f>IF(VLOOKUP($A12,Sheet!$A$7:$DG$148,'TN01-10'!DC$9,0)="","",VLOOKUP($A12,Sheet!$A$7:$DG$148,'TN01-10'!DC$9,0))</f>
        <v>7.9</v>
      </c>
      <c r="DD12" s="28" t="str">
        <f>IF(VLOOKUP($A12,Sheet!$A$7:$DG$148,'TN01-10'!DD$9,0)="","",VLOOKUP($A12,Sheet!$A$7:$DG$148,'TN01-10'!DD$9,0))</f>
        <v/>
      </c>
      <c r="DE12" s="38"/>
      <c r="DF12" s="38">
        <f t="shared" ref="DF12:DF75" si="7">ROUND(SUMPRODUCT(DA12:DD12,$DA$10:$DD$10)/5,2)</f>
        <v>7.9</v>
      </c>
      <c r="DG12" s="38">
        <f>VLOOKUP($A12,'TN01-04'!$A$13:$DL$166,110,0)</f>
        <v>3.33</v>
      </c>
      <c r="DH12" s="33">
        <f>IF(VLOOKUP($A12,Sheet!$A$7:$DG$148,'TN01-10'!DH$9,0)="","",VLOOKUP($A12,Sheet!$A$7:$DG$148,'TN01-10'!DH$9,0))</f>
        <v>5</v>
      </c>
      <c r="DI12" s="36">
        <f>IF(VLOOKUP($A12,Sheet!$A$7:$DG$148,'TN01-10'!DI$9,0)="","",VLOOKUP($A12,Sheet!$A$7:$DG$148,'TN01-10'!DI$9,0))</f>
        <v>0</v>
      </c>
      <c r="DJ12" s="38">
        <f t="shared" ref="DJ12:DJ75" si="8">CU12+DH12-CW12</f>
        <v>133</v>
      </c>
      <c r="DK12" s="38">
        <f t="shared" ref="DK12:DK75" si="9">CV12+DI12</f>
        <v>0</v>
      </c>
      <c r="DL12" s="38">
        <f t="shared" ref="DL12:DL75" si="10">ROUND(SUMPRODUCT(H12:DI12,$H$10:$DI$10)/(DJ12+DK12),2)</f>
        <v>7.03</v>
      </c>
      <c r="DM12" s="38">
        <f>VLOOKUP($A12,'TN01-04'!$A$13:$DL$166,116,0)</f>
        <v>2.86</v>
      </c>
      <c r="DN12" s="33">
        <f>IF(VLOOKUP($A12,Sheet!$A$7:$DG$148,'TN01-10'!DN$9,0)="","",VLOOKUP($A12,Sheet!$A$7:$DG$148,'TN01-10'!DN$9,0))</f>
        <v>138</v>
      </c>
      <c r="DO12" s="36">
        <f>IF(VLOOKUP($A12,Sheet!$A$7:$DG$148,'TN01-10'!DO$9,0)="","",VLOOKUP($A12,Sheet!$A$7:$DG$148,'TN01-10'!DO$9,0))</f>
        <v>0</v>
      </c>
      <c r="DP12" s="28">
        <f>IF(VLOOKUP($A12,Sheet!$A$7:$DG$148,'TN01-10'!DP$9,0)="","",VLOOKUP($A12,Sheet!$A$7:$DG$148,'TN01-10'!DP$9,0))</f>
        <v>137</v>
      </c>
      <c r="DQ12" s="28">
        <f>IF(VLOOKUP($A12,Sheet!$A$7:$DG$148,'TN01-10'!DQ$9,0)="","",VLOOKUP($A12,Sheet!$A$7:$DG$148,'TN01-10'!DQ$9,0))</f>
        <v>138</v>
      </c>
      <c r="DR12" s="28">
        <f>IF(VLOOKUP($A12,Sheet!$A$7:$DG$148,'TN01-10'!DR$9,0)="","",VLOOKUP($A12,Sheet!$A$7:$DG$148,'TN01-10'!DR$9,0))</f>
        <v>7.03</v>
      </c>
      <c r="DS12" s="28">
        <f>IF(VLOOKUP($A12,Sheet!$A$7:$DG$148,'TN01-10'!DS$9,0)="","",VLOOKUP($A12,Sheet!$A$7:$DG$148,'TN01-10'!DS$9,0))</f>
        <v>2.86</v>
      </c>
      <c r="DT12" s="28" t="str">
        <f>IF(VLOOKUP($A12,Sheet!$A$7:$DG$148,'TN01-10'!DT$9,0)="","",VLOOKUP($A12,Sheet!$A$7:$DG$148,'TN01-10'!DT$9,0))</f>
        <v/>
      </c>
      <c r="DU12" s="168">
        <f t="shared" ref="DU12:DU75" si="11">CV12/(CV12+CU12)</f>
        <v>0</v>
      </c>
      <c r="DV12" s="315" t="s">
        <v>4798</v>
      </c>
      <c r="DW12" s="315" t="s">
        <v>4798</v>
      </c>
      <c r="DX12" s="315" t="s">
        <v>4798</v>
      </c>
      <c r="DY12" s="315" t="s">
        <v>4798</v>
      </c>
      <c r="DZ12" s="315" t="s">
        <v>4832</v>
      </c>
      <c r="EA12" s="315"/>
      <c r="EB12" s="216"/>
      <c r="EC12" s="216"/>
      <c r="ED12" s="216"/>
      <c r="EE12" s="216"/>
      <c r="EF12" s="216">
        <f t="shared" ref="EF12:EF75" si="12">MAX(EB12:EE12)</f>
        <v>0</v>
      </c>
      <c r="EG12" s="216">
        <v>0</v>
      </c>
      <c r="EH12" s="216">
        <v>8.3000000000000007</v>
      </c>
      <c r="EI12" s="216"/>
      <c r="EJ12" s="216"/>
      <c r="EK12" s="216">
        <f t="shared" ref="EK12:EK75" si="13">MAX(EG12:EJ12)</f>
        <v>8.3000000000000007</v>
      </c>
      <c r="EL12" s="216"/>
      <c r="EM12" s="216">
        <v>7.5</v>
      </c>
      <c r="EN12" s="216"/>
      <c r="EO12" s="216"/>
      <c r="EP12" s="216">
        <f t="shared" ref="EP12:EP75" si="14">MAX(EL12:EO12)</f>
        <v>7.5</v>
      </c>
      <c r="EQ12" s="216"/>
      <c r="ER12" s="216">
        <v>7.8</v>
      </c>
      <c r="ES12" s="216"/>
      <c r="ET12" s="216"/>
      <c r="EU12" s="216">
        <f t="shared" ref="EU12:EU75" si="15">MAX(EQ12:ET12)</f>
        <v>7.8</v>
      </c>
      <c r="EV12" s="216">
        <f t="shared" ref="EV12:EV75" si="16">IF(OR(EK12&lt;5.5,EP12&lt;5.5,EU12&lt;5.5),0,ROUND(SUMPRODUCT($EK$10:$EU$10,EK12:EU12)/5,1))</f>
        <v>7.9</v>
      </c>
    </row>
    <row r="13" spans="1:152" ht="15.95" customHeight="1" x14ac:dyDescent="0.2">
      <c r="A13" s="25">
        <v>2220727257</v>
      </c>
      <c r="B13" s="26" t="s">
        <v>6</v>
      </c>
      <c r="C13" s="26" t="s">
        <v>41</v>
      </c>
      <c r="D13" s="26" t="s">
        <v>124</v>
      </c>
      <c r="E13" s="27">
        <v>36067</v>
      </c>
      <c r="F13" s="26" t="s">
        <v>209</v>
      </c>
      <c r="G13" s="26" t="s">
        <v>212</v>
      </c>
      <c r="H13" s="28">
        <f>IF(VLOOKUP($A13,Sheet!$A$7:$DG$148,'TN01-10'!H$9,0)="","",VLOOKUP($A13,Sheet!$A$7:$DG$148,'TN01-10'!H$9,0))</f>
        <v>7.7</v>
      </c>
      <c r="I13" s="28">
        <f>IF(VLOOKUP($A13,Sheet!$A$7:$DG$148,'TN01-10'!I$9,0)="","",VLOOKUP($A13,Sheet!$A$7:$DG$148,'TN01-10'!I$9,0))</f>
        <v>7.4</v>
      </c>
      <c r="J13" s="28">
        <f>IF(VLOOKUP($A13,Sheet!$A$7:$DG$148,'TN01-10'!J$9,0)="","",VLOOKUP($A13,Sheet!$A$7:$DG$148,'TN01-10'!J$9,0))</f>
        <v>6.4</v>
      </c>
      <c r="K13" s="28">
        <f>IF(VLOOKUP($A13,Sheet!$A$7:$DG$148,'TN01-10'!K$9,0)="","",VLOOKUP($A13,Sheet!$A$7:$DG$148,'TN01-10'!K$9,0))</f>
        <v>8.1999999999999993</v>
      </c>
      <c r="L13" s="28">
        <f>IF(VLOOKUP($A13,Sheet!$A$7:$DG$148,'TN01-10'!L$9,0)="","",VLOOKUP($A13,Sheet!$A$7:$DG$148,'TN01-10'!L$9,0))</f>
        <v>8</v>
      </c>
      <c r="M13" s="28">
        <f>IF(VLOOKUP($A13,Sheet!$A$7:$DG$148,'TN01-10'!M$9,0)="","",VLOOKUP($A13,Sheet!$A$7:$DG$148,'TN01-10'!M$9,0))</f>
        <v>7</v>
      </c>
      <c r="N13" s="28">
        <f>IF(VLOOKUP($A13,Sheet!$A$7:$DG$148,'TN01-10'!N$9,0)="","",VLOOKUP($A13,Sheet!$A$7:$DG$148,'TN01-10'!N$9,0))</f>
        <v>4.9000000000000004</v>
      </c>
      <c r="O13" s="28" t="str">
        <f>IF(VLOOKUP($A13,Sheet!$A$7:$DG$148,'TN01-10'!O$9,0)="","",VLOOKUP($A13,Sheet!$A$7:$DG$148,'TN01-10'!O$9,0))</f>
        <v/>
      </c>
      <c r="P13" s="28">
        <f>IF(VLOOKUP($A13,Sheet!$A$7:$DG$148,'TN01-10'!P$9,0)="","",VLOOKUP($A13,Sheet!$A$7:$DG$148,'TN01-10'!P$9,0))</f>
        <v>7.1</v>
      </c>
      <c r="Q13" s="28" t="str">
        <f>IF(VLOOKUP($A13,Sheet!$A$7:$DG$148,'TN01-10'!Q$9,0)="","",VLOOKUP($A13,Sheet!$A$7:$DG$148,'TN01-10'!Q$9,0))</f>
        <v/>
      </c>
      <c r="R13" s="28" t="str">
        <f>IF(VLOOKUP($A13,Sheet!$A$7:$DG$148,'TN01-10'!R$9,0)="","",VLOOKUP($A13,Sheet!$A$7:$DG$148,'TN01-10'!R$9,0))</f>
        <v/>
      </c>
      <c r="S13" s="28" t="str">
        <f>IF(VLOOKUP($A13,Sheet!$A$7:$DG$148,'TN01-10'!S$9,0)="","",VLOOKUP($A13,Sheet!$A$7:$DG$148,'TN01-10'!S$9,0))</f>
        <v/>
      </c>
      <c r="T13" s="28" t="str">
        <f>IF(VLOOKUP($A13,Sheet!$A$7:$DG$148,'TN01-10'!T$9,0)="","",VLOOKUP($A13,Sheet!$A$7:$DG$148,'TN01-10'!T$9,0))</f>
        <v/>
      </c>
      <c r="U13" s="28">
        <f>IF(VLOOKUP($A13,Sheet!$A$7:$DG$148,'TN01-10'!U$9,0)="","",VLOOKUP($A13,Sheet!$A$7:$DG$148,'TN01-10'!U$9,0))</f>
        <v>8</v>
      </c>
      <c r="V13" s="28">
        <f>IF(VLOOKUP($A13,Sheet!$A$7:$DG$148,'TN01-10'!V$9,0)="","",VLOOKUP($A13,Sheet!$A$7:$DG$148,'TN01-10'!V$9,0))</f>
        <v>7.3</v>
      </c>
      <c r="W13" s="28">
        <f>IF(VLOOKUP($A13,Sheet!$A$7:$DG$148,'TN01-10'!W$9,0)="","",VLOOKUP($A13,Sheet!$A$7:$DG$148,'TN01-10'!W$9,0))</f>
        <v>9</v>
      </c>
      <c r="X13" s="28">
        <f>IF(VLOOKUP($A13,Sheet!$A$7:$DG$148,'TN01-10'!X$9,0)="","",VLOOKUP($A13,Sheet!$A$7:$DG$148,'TN01-10'!X$9,0))</f>
        <v>8.9</v>
      </c>
      <c r="Y13" s="28">
        <f>IF(VLOOKUP($A13,Sheet!$A$7:$DG$148,'TN01-10'!Y$9,0)="","",VLOOKUP($A13,Sheet!$A$7:$DG$148,'TN01-10'!Y$9,0))</f>
        <v>7</v>
      </c>
      <c r="Z13" s="28">
        <f>IF(VLOOKUP($A13,Sheet!$A$7:$DG$148,'TN01-10'!Z$9,0)="","",VLOOKUP($A13,Sheet!$A$7:$DG$148,'TN01-10'!Z$9,0))</f>
        <v>7.9</v>
      </c>
      <c r="AA13" s="28">
        <f>IF(VLOOKUP($A13,Sheet!$A$7:$DG$148,'TN01-10'!AA$9,0)="","",VLOOKUP($A13,Sheet!$A$7:$DG$148,'TN01-10'!AA$9,0))</f>
        <v>5.0999999999999996</v>
      </c>
      <c r="AB13" s="28">
        <f>IF(VLOOKUP($A13,Sheet!$A$7:$DG$148,'TN01-10'!AB$9,0)="","",VLOOKUP($A13,Sheet!$A$7:$DG$148,'TN01-10'!AB$9,0))</f>
        <v>7.6</v>
      </c>
      <c r="AC13" s="28">
        <f>IF(VLOOKUP($A13,Sheet!$A$7:$DG$148,'TN01-10'!AC$9,0)="","",VLOOKUP($A13,Sheet!$A$7:$DG$148,'TN01-10'!AC$9,0))</f>
        <v>7</v>
      </c>
      <c r="AD13" s="28">
        <f>IF(VLOOKUP($A13,Sheet!$A$7:$DG$148,'TN01-10'!AD$9,0)="","",VLOOKUP($A13,Sheet!$A$7:$DG$148,'TN01-10'!AD$9,0))</f>
        <v>5.8</v>
      </c>
      <c r="AE13" s="28">
        <f>IF(VLOOKUP($A13,Sheet!$A$7:$DG$148,'TN01-10'!AE$9,0)="","",VLOOKUP($A13,Sheet!$A$7:$DG$148,'TN01-10'!AE$9,0))</f>
        <v>6.5</v>
      </c>
      <c r="AF13" s="28">
        <f>IF(VLOOKUP($A13,Sheet!$A$7:$DG$148,'TN01-10'!AF$9,0)="","",VLOOKUP($A13,Sheet!$A$7:$DG$148,'TN01-10'!AF$9,0))</f>
        <v>6.9</v>
      </c>
      <c r="AG13" s="28">
        <f>IF(VLOOKUP($A13,Sheet!$A$7:$DG$148,'TN01-10'!AG$9,0)="","",VLOOKUP($A13,Sheet!$A$7:$DG$148,'TN01-10'!AG$9,0))</f>
        <v>6</v>
      </c>
      <c r="AH13" s="28">
        <f>IF(VLOOKUP($A13,Sheet!$A$7:$DG$148,'TN01-10'!AH$9,0)="","",VLOOKUP($A13,Sheet!$A$7:$DG$148,'TN01-10'!AH$9,0))</f>
        <v>6.9</v>
      </c>
      <c r="AI13" s="28">
        <f>IF(VLOOKUP($A13,Sheet!$A$7:$DG$148,'TN01-10'!AI$9,0)="","",VLOOKUP($A13,Sheet!$A$7:$DG$148,'TN01-10'!AI$9,0))</f>
        <v>6.4</v>
      </c>
      <c r="AJ13" s="28">
        <f>IF(VLOOKUP($A13,Sheet!$A$7:$DG$148,'TN01-10'!AJ$9,0)="","",VLOOKUP($A13,Sheet!$A$7:$DG$148,'TN01-10'!AJ$9,0))</f>
        <v>6.1</v>
      </c>
      <c r="AK13" s="33">
        <f>IF(VLOOKUP($A13,Sheet!$A$7:$DG$148,'TN01-10'!AK$9,0)="","",VLOOKUP($A13,Sheet!$A$7:$DG$148,'TN01-10'!AK$9,0))</f>
        <v>51</v>
      </c>
      <c r="AL13" s="36">
        <f>IF(VLOOKUP($A13,Sheet!$A$7:$DG$148,'TN01-10'!AL$9,0)="","",VLOOKUP($A13,Sheet!$A$7:$DG$148,'TN01-10'!AL$9,0))</f>
        <v>0</v>
      </c>
      <c r="AM13" s="32">
        <f>IF(VLOOKUP($A13,Sheet!$A$7:$DG$148,'TN01-10'!AM$9,0)="","",VLOOKUP($A13,Sheet!$A$7:$DG$148,'TN01-10'!AM$9,0))</f>
        <v>7.1</v>
      </c>
      <c r="AN13" s="32">
        <f>IF(VLOOKUP($A13,Sheet!$A$7:$DG$148,'TN01-10'!AN$9,0)="","",VLOOKUP($A13,Sheet!$A$7:$DG$148,'TN01-10'!AN$9,0))</f>
        <v>6.1</v>
      </c>
      <c r="AO13" s="32" t="str">
        <f>IF(VLOOKUP($A13,Sheet!$A$7:$DG$148,'TN01-10'!AO$9,0)="","",VLOOKUP($A13,Sheet!$A$7:$DG$148,'TN01-10'!AO$9,0))</f>
        <v/>
      </c>
      <c r="AP13" s="32" t="str">
        <f>IF(VLOOKUP($A13,Sheet!$A$7:$DG$148,'TN01-10'!AP$9,0)="","",VLOOKUP($A13,Sheet!$A$7:$DG$148,'TN01-10'!AP$9,0))</f>
        <v/>
      </c>
      <c r="AQ13" s="32">
        <f>IF(VLOOKUP($A13,Sheet!$A$7:$DG$148,'TN01-10'!AQ$9,0)="","",VLOOKUP($A13,Sheet!$A$7:$DG$148,'TN01-10'!AQ$9,0))</f>
        <v>5.9</v>
      </c>
      <c r="AR13" s="32" t="str">
        <f>IF(VLOOKUP($A13,Sheet!$A$7:$DG$148,'TN01-10'!AR$9,0)="","",VLOOKUP($A13,Sheet!$A$7:$DG$148,'TN01-10'!AR$9,0))</f>
        <v/>
      </c>
      <c r="AS13" s="32" t="str">
        <f>IF(VLOOKUP($A13,Sheet!$A$7:$DG$148,'TN01-10'!AS$9,0)="","",VLOOKUP($A13,Sheet!$A$7:$DG$148,'TN01-10'!AS$9,0))</f>
        <v/>
      </c>
      <c r="AT13" s="32" t="str">
        <f>IF(VLOOKUP($A13,Sheet!$A$7:$DG$148,'TN01-10'!AT$9,0)="","",VLOOKUP($A13,Sheet!$A$7:$DG$148,'TN01-10'!AT$9,0))</f>
        <v/>
      </c>
      <c r="AU13" s="32" t="str">
        <f>IF(VLOOKUP($A13,Sheet!$A$7:$DG$148,'TN01-10'!AU$9,0)="","",VLOOKUP($A13,Sheet!$A$7:$DG$148,'TN01-10'!AU$9,0))</f>
        <v/>
      </c>
      <c r="AV13" s="32" t="str">
        <f>IF(VLOOKUP($A13,Sheet!$A$7:$DG$148,'TN01-10'!AV$9,0)="","",VLOOKUP($A13,Sheet!$A$7:$DG$148,'TN01-10'!AV$9,0))</f>
        <v/>
      </c>
      <c r="AW13" s="32" t="str">
        <f>IF(VLOOKUP($A13,Sheet!$A$7:$DG$148,'TN01-10'!AW$9,0)="","",VLOOKUP($A13,Sheet!$A$7:$DG$148,'TN01-10'!AW$9,0))</f>
        <v/>
      </c>
      <c r="AX13" s="32" t="str">
        <f>IF(VLOOKUP($A13,Sheet!$A$7:$DG$148,'TN01-10'!AX$9,0)="","",VLOOKUP($A13,Sheet!$A$7:$DG$148,'TN01-10'!AX$9,0))</f>
        <v/>
      </c>
      <c r="AY13" s="32">
        <f>IF(VLOOKUP($A13,Sheet!$A$7:$DG$148,'TN01-10'!AY$9,0)="","",VLOOKUP($A13,Sheet!$A$7:$DG$148,'TN01-10'!AY$9,0))</f>
        <v>5.7</v>
      </c>
      <c r="AZ13" s="32" t="str">
        <f>IF(VLOOKUP($A13,Sheet!$A$7:$DG$148,'TN01-10'!AZ$9,0)="","",VLOOKUP($A13,Sheet!$A$7:$DG$148,'TN01-10'!AZ$9,0))</f>
        <v/>
      </c>
      <c r="BA13" s="32">
        <f>IF(VLOOKUP($A13,Sheet!$A$7:$DG$148,'TN01-10'!BA$9,0)="","",VLOOKUP($A13,Sheet!$A$7:$DG$148,'TN01-10'!BA$9,0))</f>
        <v>8.6999999999999993</v>
      </c>
      <c r="BB13" s="33">
        <f>IF(VLOOKUP($A13,Sheet!$A$7:$DG$148,'TN01-10'!BB$9,0)="","",VLOOKUP($A13,Sheet!$A$7:$DG$148,'TN01-10'!BB$9,0))</f>
        <v>5</v>
      </c>
      <c r="BC13" s="36">
        <f>IF(VLOOKUP($A13,Sheet!$A$7:$DG$148,'TN01-10'!BC$9,0)="","",VLOOKUP($A13,Sheet!$A$7:$DG$148,'TN01-10'!BC$9,0))</f>
        <v>0</v>
      </c>
      <c r="BD13" s="28">
        <f>IF(VLOOKUP($A13,Sheet!$A$7:$DG$148,'TN01-10'!BD$9,0)="","",VLOOKUP($A13,Sheet!$A$7:$DG$148,'TN01-10'!BD$9,0))</f>
        <v>5.8</v>
      </c>
      <c r="BE13" s="28">
        <f>IF(VLOOKUP($A13,Sheet!$A$7:$DG$148,'TN01-10'!BE$9,0)="","",VLOOKUP($A13,Sheet!$A$7:$DG$148,'TN01-10'!BE$9,0))</f>
        <v>5.5</v>
      </c>
      <c r="BF13" s="28">
        <f>IF(VLOOKUP($A13,Sheet!$A$7:$DG$148,'TN01-10'!BF$9,0)="","",VLOOKUP($A13,Sheet!$A$7:$DG$148,'TN01-10'!BF$9,0))</f>
        <v>6.9</v>
      </c>
      <c r="BG13" s="28">
        <f>IF(VLOOKUP($A13,Sheet!$A$7:$DG$148,'TN01-10'!BG$9,0)="","",VLOOKUP($A13,Sheet!$A$7:$DG$148,'TN01-10'!BG$9,0))</f>
        <v>4.9000000000000004</v>
      </c>
      <c r="BH13" s="28">
        <f>IF(VLOOKUP($A13,Sheet!$A$7:$DG$148,'TN01-10'!BH$9,0)="","",VLOOKUP($A13,Sheet!$A$7:$DG$148,'TN01-10'!BH$9,0))</f>
        <v>6.5</v>
      </c>
      <c r="BI13" s="28">
        <f>IF(VLOOKUP($A13,Sheet!$A$7:$DG$148,'TN01-10'!BI$9,0)="","",VLOOKUP($A13,Sheet!$A$7:$DG$148,'TN01-10'!BI$9,0))</f>
        <v>5.9</v>
      </c>
      <c r="BJ13" s="28">
        <f>IF(VLOOKUP($A13,Sheet!$A$7:$DG$148,'TN01-10'!BJ$9,0)="","",VLOOKUP($A13,Sheet!$A$7:$DG$148,'TN01-10'!BJ$9,0))</f>
        <v>8.1</v>
      </c>
      <c r="BK13" s="28">
        <f>IF(VLOOKUP($A13,Sheet!$A$7:$DG$148,'TN01-10'!BK$9,0)="","",VLOOKUP($A13,Sheet!$A$7:$DG$148,'TN01-10'!BK$9,0))</f>
        <v>6</v>
      </c>
      <c r="BL13" s="28">
        <f>IF(VLOOKUP($A13,Sheet!$A$7:$DG$148,'TN01-10'!BL$9,0)="","",VLOOKUP($A13,Sheet!$A$7:$DG$148,'TN01-10'!BL$9,0))</f>
        <v>6.3</v>
      </c>
      <c r="BM13" s="28">
        <f>IF(VLOOKUP($A13,Sheet!$A$7:$DG$148,'TN01-10'!BM$9,0)="","",VLOOKUP($A13,Sheet!$A$7:$DG$148,'TN01-10'!BM$9,0))</f>
        <v>5.0999999999999996</v>
      </c>
      <c r="BN13" s="28">
        <f>IF(VLOOKUP($A13,Sheet!$A$7:$DG$148,'TN01-10'!BN$9,0)="","",VLOOKUP($A13,Sheet!$A$7:$DG$148,'TN01-10'!BN$9,0))</f>
        <v>6.1</v>
      </c>
      <c r="BO13" s="28">
        <f>IF(VLOOKUP($A13,Sheet!$A$7:$DG$148,'TN01-10'!BO$9,0)="","",VLOOKUP($A13,Sheet!$A$7:$DG$148,'TN01-10'!BO$9,0))</f>
        <v>5</v>
      </c>
      <c r="BP13" s="28">
        <f>IF(VLOOKUP($A13,Sheet!$A$7:$DG$148,'TN01-10'!BP$9,0)="","",VLOOKUP($A13,Sheet!$A$7:$DG$148,'TN01-10'!BP$9,0))</f>
        <v>6.8</v>
      </c>
      <c r="BQ13" s="28" t="str">
        <f>IF(VLOOKUP($A13,Sheet!$A$7:$DG$148,'TN01-10'!BQ$9,0)="","",VLOOKUP($A13,Sheet!$A$7:$DG$148,'TN01-10'!BQ$9,0))</f>
        <v/>
      </c>
      <c r="BR13" s="28">
        <f>IF(VLOOKUP($A13,Sheet!$A$7:$DG$148,'TN01-10'!BR$9,0)="","",VLOOKUP($A13,Sheet!$A$7:$DG$148,'TN01-10'!BR$9,0))</f>
        <v>4.3</v>
      </c>
      <c r="BS13" s="28">
        <f>IF(VLOOKUP($A13,Sheet!$A$7:$DG$148,'TN01-10'!BS$9,0)="","",VLOOKUP($A13,Sheet!$A$7:$DG$148,'TN01-10'!BS$9,0))</f>
        <v>5.4</v>
      </c>
      <c r="BT13" s="28">
        <f>IF(VLOOKUP($A13,Sheet!$A$7:$DG$148,'TN01-10'!BT$9,0)="","",VLOOKUP($A13,Sheet!$A$7:$DG$148,'TN01-10'!BT$9,0))</f>
        <v>6.2</v>
      </c>
      <c r="BU13" s="28">
        <f>IF(VLOOKUP($A13,Sheet!$A$7:$DG$148,'TN01-10'!BU$9,0)="","",VLOOKUP($A13,Sheet!$A$7:$DG$148,'TN01-10'!BU$9,0))</f>
        <v>4.5999999999999996</v>
      </c>
      <c r="BV13" s="28">
        <f>IF(VLOOKUP($A13,Sheet!$A$7:$DG$148,'TN01-10'!BV$9,0)="","",VLOOKUP($A13,Sheet!$A$7:$DG$148,'TN01-10'!BV$9,0))</f>
        <v>7.1</v>
      </c>
      <c r="BW13" s="28">
        <f>IF(VLOOKUP($A13,Sheet!$A$7:$DG$148,'TN01-10'!BW$9,0)="","",VLOOKUP($A13,Sheet!$A$7:$DG$148,'TN01-10'!BW$9,0))</f>
        <v>7.3</v>
      </c>
      <c r="BX13" s="33">
        <f>IF(VLOOKUP($A13,Sheet!$A$7:$DG$148,'TN01-10'!BX$9,0)="","",VLOOKUP($A13,Sheet!$A$7:$DG$148,'TN01-10'!BX$9,0))</f>
        <v>50</v>
      </c>
      <c r="BY13" s="36">
        <f>IF(VLOOKUP($A13,Sheet!$A$7:$DG$148,'TN01-10'!BY$9,0)="","",VLOOKUP($A13,Sheet!$A$7:$DG$148,'TN01-10'!BY$9,0))</f>
        <v>0</v>
      </c>
      <c r="BZ13" s="28">
        <f>IF(VLOOKUP($A13,Sheet!$A$7:$DG$148,'TN01-10'!BZ$9,0)="","",VLOOKUP($A13,Sheet!$A$7:$DG$148,'TN01-10'!BZ$9,0))</f>
        <v>8.3000000000000007</v>
      </c>
      <c r="CA13" s="28" t="str">
        <f>IF(VLOOKUP($A13,Sheet!$A$7:$DG$148,'TN01-10'!CA$9,0)="","",VLOOKUP($A13,Sheet!$A$7:$DG$148,'TN01-10'!CA$9,0))</f>
        <v/>
      </c>
      <c r="CB13" s="28">
        <f>IF(VLOOKUP($A13,Sheet!$A$7:$DG$148,'TN01-10'!CB$9,0)="","",VLOOKUP($A13,Sheet!$A$7:$DG$148,'TN01-10'!CB$9,0))</f>
        <v>6.6</v>
      </c>
      <c r="CC13" s="28" t="str">
        <f>IF(VLOOKUP($A13,Sheet!$A$7:$DG$148,'TN01-10'!CC$9,0)="","",VLOOKUP($A13,Sheet!$A$7:$DG$148,'TN01-10'!CC$9,0))</f>
        <v/>
      </c>
      <c r="CD13" s="28">
        <f>IF(VLOOKUP($A13,Sheet!$A$7:$DG$148,'TN01-10'!CD$9,0)="","",VLOOKUP($A13,Sheet!$A$7:$DG$148,'TN01-10'!CD$9,0))</f>
        <v>6.4</v>
      </c>
      <c r="CE13" s="28">
        <f>IF(VLOOKUP($A13,Sheet!$A$7:$DG$148,'TN01-10'!CE$9,0)="","",VLOOKUP($A13,Sheet!$A$7:$DG$148,'TN01-10'!CE$9,0))</f>
        <v>7.6</v>
      </c>
      <c r="CF13" s="28">
        <f>IF(VLOOKUP($A13,Sheet!$A$7:$DG$148,'TN01-10'!CF$9,0)="","",VLOOKUP($A13,Sheet!$A$7:$DG$148,'TN01-10'!CF$9,0))</f>
        <v>9</v>
      </c>
      <c r="CG13" s="28">
        <f>IF(VLOOKUP($A13,Sheet!$A$7:$DG$148,'TN01-10'!CG$9,0)="","",VLOOKUP($A13,Sheet!$A$7:$DG$148,'TN01-10'!CG$9,0))</f>
        <v>4.4000000000000004</v>
      </c>
      <c r="CH13" s="28" t="str">
        <f>IF(VLOOKUP($A13,Sheet!$A$7:$DG$148,'TN01-10'!CH$9,0)="","",VLOOKUP($A13,Sheet!$A$7:$DG$148,'TN01-10'!CH$9,0))</f>
        <v/>
      </c>
      <c r="CI13" s="28">
        <f>IF(VLOOKUP($A13,Sheet!$A$7:$DG$148,'TN01-10'!CI$9,0)="","",VLOOKUP($A13,Sheet!$A$7:$DG$148,'TN01-10'!CI$9,0))</f>
        <v>7.7</v>
      </c>
      <c r="CJ13" s="28" t="str">
        <f>IF(VLOOKUP($A13,Sheet!$A$7:$DG$148,'TN01-10'!CJ$9,0)="","",VLOOKUP($A13,Sheet!$A$7:$DG$148,'TN01-10'!CJ$9,0))</f>
        <v/>
      </c>
      <c r="CK13" s="28" t="str">
        <f>IF(VLOOKUP($A13,Sheet!$A$7:$DG$148,'TN01-10'!CK$9,0)="","",VLOOKUP($A13,Sheet!$A$7:$DG$148,'TN01-10'!CK$9,0))</f>
        <v/>
      </c>
      <c r="CL13" s="28" t="str">
        <f>IF(VLOOKUP($A13,Sheet!$A$7:$DG$148,'TN01-10'!CL$9,0)="","",VLOOKUP($A13,Sheet!$A$7:$DG$148,'TN01-10'!CL$9,0))</f>
        <v/>
      </c>
      <c r="CM13" s="28" t="str">
        <f>IF(VLOOKUP($A13,Sheet!$A$7:$DG$148,'TN01-10'!CM$9,0)="","",VLOOKUP($A13,Sheet!$A$7:$DG$148,'TN01-10'!CM$9,0))</f>
        <v/>
      </c>
      <c r="CN13" s="28">
        <f>IF(VLOOKUP($A13,Sheet!$A$7:$DG$148,'TN01-10'!CN$9,0)="","",VLOOKUP($A13,Sheet!$A$7:$DG$148,'TN01-10'!CN$9,0))</f>
        <v>7</v>
      </c>
      <c r="CO13" s="28">
        <f>IF(VLOOKUP($A13,Sheet!$A$7:$DG$148,'TN01-10'!CO$9,0)="","",VLOOKUP($A13,Sheet!$A$7:$DG$148,'TN01-10'!CO$9,0))</f>
        <v>7.1</v>
      </c>
      <c r="CP13" s="28">
        <f>IF(VLOOKUP($A13,Sheet!$A$7:$DG$148,'TN01-10'!CP$9,0)="","",VLOOKUP($A13,Sheet!$A$7:$DG$148,'TN01-10'!CP$9,0))</f>
        <v>6.3</v>
      </c>
      <c r="CQ13" s="28">
        <f>IF(VLOOKUP($A13,Sheet!$A$7:$DG$148,'TN01-10'!CQ$9,0)="","",VLOOKUP($A13,Sheet!$A$7:$DG$148,'TN01-10'!CQ$9,0))</f>
        <v>6.3</v>
      </c>
      <c r="CR13" s="28">
        <f>IF(VLOOKUP($A13,Sheet!$A$7:$DG$148,'TN01-10'!CR$9,0)="","",VLOOKUP($A13,Sheet!$A$7:$DG$148,'TN01-10'!CR$9,0))</f>
        <v>7.1</v>
      </c>
      <c r="CS13" s="33">
        <f>IF(VLOOKUP($A13,Sheet!$A$7:$DG$148,'TN01-10'!CS$9,0)="","",VLOOKUP($A13,Sheet!$A$7:$DG$148,'TN01-10'!CS$9,0))</f>
        <v>27</v>
      </c>
      <c r="CT13" s="36">
        <f>IF(VLOOKUP($A13,Sheet!$A$7:$DG$148,'TN01-10'!CT$9,0)="","",VLOOKUP($A13,Sheet!$A$7:$DG$148,'TN01-10'!CT$9,0))</f>
        <v>0</v>
      </c>
      <c r="CU13" s="38">
        <f t="shared" si="2"/>
        <v>128</v>
      </c>
      <c r="CV13" s="38">
        <f t="shared" si="3"/>
        <v>0</v>
      </c>
      <c r="CW13" s="38">
        <f t="shared" si="4"/>
        <v>0</v>
      </c>
      <c r="CX13" s="38">
        <f t="shared" si="5"/>
        <v>128</v>
      </c>
      <c r="CY13" s="38">
        <f t="shared" si="6"/>
        <v>6.54</v>
      </c>
      <c r="CZ13" s="38">
        <f>VLOOKUP($A13,'TN01-04'!$A$13:$DL$166,103,0)</f>
        <v>2.57</v>
      </c>
      <c r="DA13" s="28" t="str">
        <f>IF(VLOOKUP($A13,Sheet!$A$7:$DG$148,'TN01-10'!DA$9,0)="","",VLOOKUP($A13,Sheet!$A$7:$DG$148,'TN01-10'!DA$9,0))</f>
        <v/>
      </c>
      <c r="DB13" s="28" t="str">
        <f>IF(VLOOKUP($A13,Sheet!$A$7:$DG$148,'TN01-10'!DB$9,0)="","",VLOOKUP($A13,Sheet!$A$7:$DG$148,'TN01-10'!DB$9,0))</f>
        <v/>
      </c>
      <c r="DC13" s="28">
        <f>IF(VLOOKUP($A13,Sheet!$A$7:$DG$148,'TN01-10'!DC$9,0)="","",VLOOKUP($A13,Sheet!$A$7:$DG$148,'TN01-10'!DC$9,0))</f>
        <v>8.8000000000000007</v>
      </c>
      <c r="DD13" s="28" t="str">
        <f>IF(VLOOKUP($A13,Sheet!$A$7:$DG$148,'TN01-10'!DD$9,0)="","",VLOOKUP($A13,Sheet!$A$7:$DG$148,'TN01-10'!DD$9,0))</f>
        <v/>
      </c>
      <c r="DE13" s="38"/>
      <c r="DF13" s="38">
        <f t="shared" si="7"/>
        <v>8.8000000000000007</v>
      </c>
      <c r="DG13" s="38">
        <f>VLOOKUP($A13,'TN01-04'!$A$13:$DL$166,110,0)</f>
        <v>4</v>
      </c>
      <c r="DH13" s="33">
        <f>IF(VLOOKUP($A13,Sheet!$A$7:$DG$148,'TN01-10'!DH$9,0)="","",VLOOKUP($A13,Sheet!$A$7:$DG$148,'TN01-10'!DH$9,0))</f>
        <v>5</v>
      </c>
      <c r="DI13" s="36">
        <f>IF(VLOOKUP($A13,Sheet!$A$7:$DG$148,'TN01-10'!DI$9,0)="","",VLOOKUP($A13,Sheet!$A$7:$DG$148,'TN01-10'!DI$9,0))</f>
        <v>0</v>
      </c>
      <c r="DJ13" s="38">
        <f t="shared" si="8"/>
        <v>133</v>
      </c>
      <c r="DK13" s="38">
        <f t="shared" si="9"/>
        <v>0</v>
      </c>
      <c r="DL13" s="38">
        <f t="shared" si="10"/>
        <v>6.62</v>
      </c>
      <c r="DM13" s="38">
        <f>VLOOKUP($A13,'TN01-04'!$A$13:$DL$166,116,0)</f>
        <v>2.62</v>
      </c>
      <c r="DN13" s="33">
        <f>IF(VLOOKUP($A13,Sheet!$A$7:$DG$148,'TN01-10'!DN$9,0)="","",VLOOKUP($A13,Sheet!$A$7:$DG$148,'TN01-10'!DN$9,0))</f>
        <v>138</v>
      </c>
      <c r="DO13" s="36">
        <f>IF(VLOOKUP($A13,Sheet!$A$7:$DG$148,'TN01-10'!DO$9,0)="","",VLOOKUP($A13,Sheet!$A$7:$DG$148,'TN01-10'!DO$9,0))</f>
        <v>0</v>
      </c>
      <c r="DP13" s="28">
        <f>IF(VLOOKUP($A13,Sheet!$A$7:$DG$148,'TN01-10'!DP$9,0)="","",VLOOKUP($A13,Sheet!$A$7:$DG$148,'TN01-10'!DP$9,0))</f>
        <v>137</v>
      </c>
      <c r="DQ13" s="28">
        <f>IF(VLOOKUP($A13,Sheet!$A$7:$DG$148,'TN01-10'!DQ$9,0)="","",VLOOKUP($A13,Sheet!$A$7:$DG$148,'TN01-10'!DQ$9,0))</f>
        <v>138</v>
      </c>
      <c r="DR13" s="28">
        <f>IF(VLOOKUP($A13,Sheet!$A$7:$DG$148,'TN01-10'!DR$9,0)="","",VLOOKUP($A13,Sheet!$A$7:$DG$148,'TN01-10'!DR$9,0))</f>
        <v>6.62</v>
      </c>
      <c r="DS13" s="28">
        <f>IF(VLOOKUP($A13,Sheet!$A$7:$DG$148,'TN01-10'!DS$9,0)="","",VLOOKUP($A13,Sheet!$A$7:$DG$148,'TN01-10'!DS$9,0))</f>
        <v>2.62</v>
      </c>
      <c r="DT13" s="28" t="str">
        <f>IF(VLOOKUP($A13,Sheet!$A$7:$DG$148,'TN01-10'!DT$9,0)="","",VLOOKUP($A13,Sheet!$A$7:$DG$148,'TN01-10'!DT$9,0))</f>
        <v/>
      </c>
      <c r="DU13" s="168">
        <f t="shared" si="11"/>
        <v>0</v>
      </c>
      <c r="DV13" s="315" t="s">
        <v>4798</v>
      </c>
      <c r="DW13" s="315" t="s">
        <v>4798</v>
      </c>
      <c r="DX13" s="315" t="s">
        <v>4798</v>
      </c>
      <c r="DY13" s="315" t="s">
        <v>4798</v>
      </c>
      <c r="DZ13" s="315" t="s">
        <v>4833</v>
      </c>
      <c r="EA13" s="315"/>
      <c r="EB13" s="216"/>
      <c r="EC13" s="216"/>
      <c r="ED13" s="216"/>
      <c r="EE13" s="216"/>
      <c r="EF13" s="216">
        <f t="shared" si="12"/>
        <v>0</v>
      </c>
      <c r="EG13" s="216">
        <v>9.3000000000000007</v>
      </c>
      <c r="EH13" s="216">
        <v>0</v>
      </c>
      <c r="EI13" s="216"/>
      <c r="EJ13" s="216"/>
      <c r="EK13" s="216">
        <f t="shared" si="13"/>
        <v>9.3000000000000007</v>
      </c>
      <c r="EL13" s="216">
        <v>8.3000000000000007</v>
      </c>
      <c r="EM13" s="216">
        <v>0</v>
      </c>
      <c r="EN13" s="216"/>
      <c r="EO13" s="216"/>
      <c r="EP13" s="216">
        <f t="shared" si="14"/>
        <v>8.3000000000000007</v>
      </c>
      <c r="EQ13" s="216">
        <v>8.6</v>
      </c>
      <c r="ER13" s="216">
        <v>0</v>
      </c>
      <c r="ES13" s="216"/>
      <c r="ET13" s="216"/>
      <c r="EU13" s="216">
        <f t="shared" si="15"/>
        <v>8.6</v>
      </c>
      <c r="EV13" s="216">
        <f t="shared" si="16"/>
        <v>8.8000000000000007</v>
      </c>
    </row>
    <row r="14" spans="1:152" ht="15.95" customHeight="1" x14ac:dyDescent="0.2">
      <c r="A14" s="25">
        <v>2221724190</v>
      </c>
      <c r="B14" s="26" t="s">
        <v>6</v>
      </c>
      <c r="C14" s="26" t="s">
        <v>42</v>
      </c>
      <c r="D14" s="26" t="s">
        <v>124</v>
      </c>
      <c r="E14" s="27">
        <v>36014</v>
      </c>
      <c r="F14" s="26" t="s">
        <v>210</v>
      </c>
      <c r="G14" s="26" t="s">
        <v>212</v>
      </c>
      <c r="H14" s="28">
        <f>IF(VLOOKUP($A14,Sheet!$A$7:$DG$148,'TN01-10'!H$9,0)="","",VLOOKUP($A14,Sheet!$A$7:$DG$148,'TN01-10'!H$9,0))</f>
        <v>8.3000000000000007</v>
      </c>
      <c r="I14" s="28">
        <f>IF(VLOOKUP($A14,Sheet!$A$7:$DG$148,'TN01-10'!I$9,0)="","",VLOOKUP($A14,Sheet!$A$7:$DG$148,'TN01-10'!I$9,0))</f>
        <v>6</v>
      </c>
      <c r="J14" s="28">
        <f>IF(VLOOKUP($A14,Sheet!$A$7:$DG$148,'TN01-10'!J$9,0)="","",VLOOKUP($A14,Sheet!$A$7:$DG$148,'TN01-10'!J$9,0))</f>
        <v>5.8</v>
      </c>
      <c r="K14" s="28">
        <f>IF(VLOOKUP($A14,Sheet!$A$7:$DG$148,'TN01-10'!K$9,0)="","",VLOOKUP($A14,Sheet!$A$7:$DG$148,'TN01-10'!K$9,0))</f>
        <v>7.8</v>
      </c>
      <c r="L14" s="28">
        <f>IF(VLOOKUP($A14,Sheet!$A$7:$DG$148,'TN01-10'!L$9,0)="","",VLOOKUP($A14,Sheet!$A$7:$DG$148,'TN01-10'!L$9,0))</f>
        <v>4.2</v>
      </c>
      <c r="M14" s="28">
        <f>IF(VLOOKUP($A14,Sheet!$A$7:$DG$148,'TN01-10'!M$9,0)="","",VLOOKUP($A14,Sheet!$A$7:$DG$148,'TN01-10'!M$9,0))</f>
        <v>6.9</v>
      </c>
      <c r="N14" s="28">
        <f>IF(VLOOKUP($A14,Sheet!$A$7:$DG$148,'TN01-10'!N$9,0)="","",VLOOKUP($A14,Sheet!$A$7:$DG$148,'TN01-10'!N$9,0))</f>
        <v>7.7</v>
      </c>
      <c r="O14" s="28" t="str">
        <f>IF(VLOOKUP($A14,Sheet!$A$7:$DG$148,'TN01-10'!O$9,0)="","",VLOOKUP($A14,Sheet!$A$7:$DG$148,'TN01-10'!O$9,0))</f>
        <v/>
      </c>
      <c r="P14" s="28">
        <f>IF(VLOOKUP($A14,Sheet!$A$7:$DG$148,'TN01-10'!P$9,0)="","",VLOOKUP($A14,Sheet!$A$7:$DG$148,'TN01-10'!P$9,0))</f>
        <v>6.2</v>
      </c>
      <c r="Q14" s="28" t="str">
        <f>IF(VLOOKUP($A14,Sheet!$A$7:$DG$148,'TN01-10'!Q$9,0)="","",VLOOKUP($A14,Sheet!$A$7:$DG$148,'TN01-10'!Q$9,0))</f>
        <v/>
      </c>
      <c r="R14" s="28" t="str">
        <f>IF(VLOOKUP($A14,Sheet!$A$7:$DG$148,'TN01-10'!R$9,0)="","",VLOOKUP($A14,Sheet!$A$7:$DG$148,'TN01-10'!R$9,0))</f>
        <v/>
      </c>
      <c r="S14" s="28" t="str">
        <f>IF(VLOOKUP($A14,Sheet!$A$7:$DG$148,'TN01-10'!S$9,0)="","",VLOOKUP($A14,Sheet!$A$7:$DG$148,'TN01-10'!S$9,0))</f>
        <v/>
      </c>
      <c r="T14" s="28" t="str">
        <f>IF(VLOOKUP($A14,Sheet!$A$7:$DG$148,'TN01-10'!T$9,0)="","",VLOOKUP($A14,Sheet!$A$7:$DG$148,'TN01-10'!T$9,0))</f>
        <v/>
      </c>
      <c r="U14" s="28">
        <f>IF(VLOOKUP($A14,Sheet!$A$7:$DG$148,'TN01-10'!U$9,0)="","",VLOOKUP($A14,Sheet!$A$7:$DG$148,'TN01-10'!U$9,0))</f>
        <v>8.5</v>
      </c>
      <c r="V14" s="28">
        <f>IF(VLOOKUP($A14,Sheet!$A$7:$DG$148,'TN01-10'!V$9,0)="","",VLOOKUP($A14,Sheet!$A$7:$DG$148,'TN01-10'!V$9,0))</f>
        <v>6.4</v>
      </c>
      <c r="W14" s="28">
        <f>IF(VLOOKUP($A14,Sheet!$A$7:$DG$148,'TN01-10'!W$9,0)="","",VLOOKUP($A14,Sheet!$A$7:$DG$148,'TN01-10'!W$9,0))</f>
        <v>8.1999999999999993</v>
      </c>
      <c r="X14" s="28">
        <f>IF(VLOOKUP($A14,Sheet!$A$7:$DG$148,'TN01-10'!X$9,0)="","",VLOOKUP($A14,Sheet!$A$7:$DG$148,'TN01-10'!X$9,0))</f>
        <v>9.1999999999999993</v>
      </c>
      <c r="Y14" s="28">
        <f>IF(VLOOKUP($A14,Sheet!$A$7:$DG$148,'TN01-10'!Y$9,0)="","",VLOOKUP($A14,Sheet!$A$7:$DG$148,'TN01-10'!Y$9,0))</f>
        <v>6.3</v>
      </c>
      <c r="Z14" s="28">
        <f>IF(VLOOKUP($A14,Sheet!$A$7:$DG$148,'TN01-10'!Z$9,0)="","",VLOOKUP($A14,Sheet!$A$7:$DG$148,'TN01-10'!Z$9,0))</f>
        <v>6.2</v>
      </c>
      <c r="AA14" s="28">
        <f>IF(VLOOKUP($A14,Sheet!$A$7:$DG$148,'TN01-10'!AA$9,0)="","",VLOOKUP($A14,Sheet!$A$7:$DG$148,'TN01-10'!AA$9,0))</f>
        <v>5.5</v>
      </c>
      <c r="AB14" s="28">
        <f>IF(VLOOKUP($A14,Sheet!$A$7:$DG$148,'TN01-10'!AB$9,0)="","",VLOOKUP($A14,Sheet!$A$7:$DG$148,'TN01-10'!AB$9,0))</f>
        <v>4.4000000000000004</v>
      </c>
      <c r="AC14" s="28">
        <f>IF(VLOOKUP($A14,Sheet!$A$7:$DG$148,'TN01-10'!AC$9,0)="","",VLOOKUP($A14,Sheet!$A$7:$DG$148,'TN01-10'!AC$9,0))</f>
        <v>5.4</v>
      </c>
      <c r="AD14" s="28">
        <f>IF(VLOOKUP($A14,Sheet!$A$7:$DG$148,'TN01-10'!AD$9,0)="","",VLOOKUP($A14,Sheet!$A$7:$DG$148,'TN01-10'!AD$9,0))</f>
        <v>6.9</v>
      </c>
      <c r="AE14" s="28">
        <f>IF(VLOOKUP($A14,Sheet!$A$7:$DG$148,'TN01-10'!AE$9,0)="","",VLOOKUP($A14,Sheet!$A$7:$DG$148,'TN01-10'!AE$9,0))</f>
        <v>7.3</v>
      </c>
      <c r="AF14" s="28">
        <f>IF(VLOOKUP($A14,Sheet!$A$7:$DG$148,'TN01-10'!AF$9,0)="","",VLOOKUP($A14,Sheet!$A$7:$DG$148,'TN01-10'!AF$9,0))</f>
        <v>7.9</v>
      </c>
      <c r="AG14" s="28">
        <f>IF(VLOOKUP($A14,Sheet!$A$7:$DG$148,'TN01-10'!AG$9,0)="","",VLOOKUP($A14,Sheet!$A$7:$DG$148,'TN01-10'!AG$9,0))</f>
        <v>6.2</v>
      </c>
      <c r="AH14" s="28">
        <f>IF(VLOOKUP($A14,Sheet!$A$7:$DG$148,'TN01-10'!AH$9,0)="","",VLOOKUP($A14,Sheet!$A$7:$DG$148,'TN01-10'!AH$9,0))</f>
        <v>5.0999999999999996</v>
      </c>
      <c r="AI14" s="28">
        <f>IF(VLOOKUP($A14,Sheet!$A$7:$DG$148,'TN01-10'!AI$9,0)="","",VLOOKUP($A14,Sheet!$A$7:$DG$148,'TN01-10'!AI$9,0))</f>
        <v>5.8</v>
      </c>
      <c r="AJ14" s="28">
        <f>IF(VLOOKUP($A14,Sheet!$A$7:$DG$148,'TN01-10'!AJ$9,0)="","",VLOOKUP($A14,Sheet!$A$7:$DG$148,'TN01-10'!AJ$9,0))</f>
        <v>6.5</v>
      </c>
      <c r="AK14" s="33">
        <f>IF(VLOOKUP($A14,Sheet!$A$7:$DG$148,'TN01-10'!AK$9,0)="","",VLOOKUP($A14,Sheet!$A$7:$DG$148,'TN01-10'!AK$9,0))</f>
        <v>51</v>
      </c>
      <c r="AL14" s="36">
        <f>IF(VLOOKUP($A14,Sheet!$A$7:$DG$148,'TN01-10'!AL$9,0)="","",VLOOKUP($A14,Sheet!$A$7:$DG$148,'TN01-10'!AL$9,0))</f>
        <v>0</v>
      </c>
      <c r="AM14" s="32">
        <f>IF(VLOOKUP($A14,Sheet!$A$7:$DG$148,'TN01-10'!AM$9,0)="","",VLOOKUP($A14,Sheet!$A$7:$DG$148,'TN01-10'!AM$9,0))</f>
        <v>7.9</v>
      </c>
      <c r="AN14" s="32">
        <f>IF(VLOOKUP($A14,Sheet!$A$7:$DG$148,'TN01-10'!AN$9,0)="","",VLOOKUP($A14,Sheet!$A$7:$DG$148,'TN01-10'!AN$9,0))</f>
        <v>7.9</v>
      </c>
      <c r="AO14" s="32" t="str">
        <f>IF(VLOOKUP($A14,Sheet!$A$7:$DG$148,'TN01-10'!AO$9,0)="","",VLOOKUP($A14,Sheet!$A$7:$DG$148,'TN01-10'!AO$9,0))</f>
        <v/>
      </c>
      <c r="AP14" s="32" t="str">
        <f>IF(VLOOKUP($A14,Sheet!$A$7:$DG$148,'TN01-10'!AP$9,0)="","",VLOOKUP($A14,Sheet!$A$7:$DG$148,'TN01-10'!AP$9,0))</f>
        <v/>
      </c>
      <c r="AQ14" s="32">
        <f>IF(VLOOKUP($A14,Sheet!$A$7:$DG$148,'TN01-10'!AQ$9,0)="","",VLOOKUP($A14,Sheet!$A$7:$DG$148,'TN01-10'!AQ$9,0))</f>
        <v>8.6</v>
      </c>
      <c r="AR14" s="32" t="str">
        <f>IF(VLOOKUP($A14,Sheet!$A$7:$DG$148,'TN01-10'!AR$9,0)="","",VLOOKUP($A14,Sheet!$A$7:$DG$148,'TN01-10'!AR$9,0))</f>
        <v/>
      </c>
      <c r="AS14" s="32" t="str">
        <f>IF(VLOOKUP($A14,Sheet!$A$7:$DG$148,'TN01-10'!AS$9,0)="","",VLOOKUP($A14,Sheet!$A$7:$DG$148,'TN01-10'!AS$9,0))</f>
        <v/>
      </c>
      <c r="AT14" s="32" t="str">
        <f>IF(VLOOKUP($A14,Sheet!$A$7:$DG$148,'TN01-10'!AT$9,0)="","",VLOOKUP($A14,Sheet!$A$7:$DG$148,'TN01-10'!AT$9,0))</f>
        <v/>
      </c>
      <c r="AU14" s="32">
        <f>IF(VLOOKUP($A14,Sheet!$A$7:$DG$148,'TN01-10'!AU$9,0)="","",VLOOKUP($A14,Sheet!$A$7:$DG$148,'TN01-10'!AU$9,0))</f>
        <v>4.8</v>
      </c>
      <c r="AV14" s="32" t="str">
        <f>IF(VLOOKUP($A14,Sheet!$A$7:$DG$148,'TN01-10'!AV$9,0)="","",VLOOKUP($A14,Sheet!$A$7:$DG$148,'TN01-10'!AV$9,0))</f>
        <v/>
      </c>
      <c r="AW14" s="32" t="str">
        <f>IF(VLOOKUP($A14,Sheet!$A$7:$DG$148,'TN01-10'!AW$9,0)="","",VLOOKUP($A14,Sheet!$A$7:$DG$148,'TN01-10'!AW$9,0))</f>
        <v/>
      </c>
      <c r="AX14" s="32" t="str">
        <f>IF(VLOOKUP($A14,Sheet!$A$7:$DG$148,'TN01-10'!AX$9,0)="","",VLOOKUP($A14,Sheet!$A$7:$DG$148,'TN01-10'!AX$9,0))</f>
        <v/>
      </c>
      <c r="AY14" s="32" t="str">
        <f>IF(VLOOKUP($A14,Sheet!$A$7:$DG$148,'TN01-10'!AY$9,0)="","",VLOOKUP($A14,Sheet!$A$7:$DG$148,'TN01-10'!AY$9,0))</f>
        <v/>
      </c>
      <c r="AZ14" s="32" t="str">
        <f>IF(VLOOKUP($A14,Sheet!$A$7:$DG$148,'TN01-10'!AZ$9,0)="","",VLOOKUP($A14,Sheet!$A$7:$DG$148,'TN01-10'!AZ$9,0))</f>
        <v/>
      </c>
      <c r="BA14" s="32">
        <f>IF(VLOOKUP($A14,Sheet!$A$7:$DG$148,'TN01-10'!BA$9,0)="","",VLOOKUP($A14,Sheet!$A$7:$DG$148,'TN01-10'!BA$9,0))</f>
        <v>7.6</v>
      </c>
      <c r="BB14" s="33">
        <f>IF(VLOOKUP($A14,Sheet!$A$7:$DG$148,'TN01-10'!BB$9,0)="","",VLOOKUP($A14,Sheet!$A$7:$DG$148,'TN01-10'!BB$9,0))</f>
        <v>5</v>
      </c>
      <c r="BC14" s="36">
        <f>IF(VLOOKUP($A14,Sheet!$A$7:$DG$148,'TN01-10'!BC$9,0)="","",VLOOKUP($A14,Sheet!$A$7:$DG$148,'TN01-10'!BC$9,0))</f>
        <v>0</v>
      </c>
      <c r="BD14" s="28">
        <f>IF(VLOOKUP($A14,Sheet!$A$7:$DG$148,'TN01-10'!BD$9,0)="","",VLOOKUP($A14,Sheet!$A$7:$DG$148,'TN01-10'!BD$9,0))</f>
        <v>5.2</v>
      </c>
      <c r="BE14" s="28">
        <f>IF(VLOOKUP($A14,Sheet!$A$7:$DG$148,'TN01-10'!BE$9,0)="","",VLOOKUP($A14,Sheet!$A$7:$DG$148,'TN01-10'!BE$9,0))</f>
        <v>4.5999999999999996</v>
      </c>
      <c r="BF14" s="28">
        <f>IF(VLOOKUP($A14,Sheet!$A$7:$DG$148,'TN01-10'!BF$9,0)="","",VLOOKUP($A14,Sheet!$A$7:$DG$148,'TN01-10'!BF$9,0))</f>
        <v>4.2</v>
      </c>
      <c r="BG14" s="28">
        <f>IF(VLOOKUP($A14,Sheet!$A$7:$DG$148,'TN01-10'!BG$9,0)="","",VLOOKUP($A14,Sheet!$A$7:$DG$148,'TN01-10'!BG$9,0))</f>
        <v>4.5999999999999996</v>
      </c>
      <c r="BH14" s="28">
        <f>IF(VLOOKUP($A14,Sheet!$A$7:$DG$148,'TN01-10'!BH$9,0)="","",VLOOKUP($A14,Sheet!$A$7:$DG$148,'TN01-10'!BH$9,0))</f>
        <v>5.6</v>
      </c>
      <c r="BI14" s="28">
        <f>IF(VLOOKUP($A14,Sheet!$A$7:$DG$148,'TN01-10'!BI$9,0)="","",VLOOKUP($A14,Sheet!$A$7:$DG$148,'TN01-10'!BI$9,0))</f>
        <v>6.4</v>
      </c>
      <c r="BJ14" s="28">
        <f>IF(VLOOKUP($A14,Sheet!$A$7:$DG$148,'TN01-10'!BJ$9,0)="","",VLOOKUP($A14,Sheet!$A$7:$DG$148,'TN01-10'!BJ$9,0))</f>
        <v>7.3</v>
      </c>
      <c r="BK14" s="28">
        <f>IF(VLOOKUP($A14,Sheet!$A$7:$DG$148,'TN01-10'!BK$9,0)="","",VLOOKUP($A14,Sheet!$A$7:$DG$148,'TN01-10'!BK$9,0))</f>
        <v>5.0999999999999996</v>
      </c>
      <c r="BL14" s="28">
        <f>IF(VLOOKUP($A14,Sheet!$A$7:$DG$148,'TN01-10'!BL$9,0)="","",VLOOKUP($A14,Sheet!$A$7:$DG$148,'TN01-10'!BL$9,0))</f>
        <v>4</v>
      </c>
      <c r="BM14" s="28">
        <f>IF(VLOOKUP($A14,Sheet!$A$7:$DG$148,'TN01-10'!BM$9,0)="","",VLOOKUP($A14,Sheet!$A$7:$DG$148,'TN01-10'!BM$9,0))</f>
        <v>4.4000000000000004</v>
      </c>
      <c r="BN14" s="28">
        <f>IF(VLOOKUP($A14,Sheet!$A$7:$DG$148,'TN01-10'!BN$9,0)="","",VLOOKUP($A14,Sheet!$A$7:$DG$148,'TN01-10'!BN$9,0))</f>
        <v>4.2</v>
      </c>
      <c r="BO14" s="28">
        <f>IF(VLOOKUP($A14,Sheet!$A$7:$DG$148,'TN01-10'!BO$9,0)="","",VLOOKUP($A14,Sheet!$A$7:$DG$148,'TN01-10'!BO$9,0))</f>
        <v>5.5</v>
      </c>
      <c r="BP14" s="28">
        <f>IF(VLOOKUP($A14,Sheet!$A$7:$DG$148,'TN01-10'!BP$9,0)="","",VLOOKUP($A14,Sheet!$A$7:$DG$148,'TN01-10'!BP$9,0))</f>
        <v>5.4</v>
      </c>
      <c r="BQ14" s="28" t="str">
        <f>IF(VLOOKUP($A14,Sheet!$A$7:$DG$148,'TN01-10'!BQ$9,0)="","",VLOOKUP($A14,Sheet!$A$7:$DG$148,'TN01-10'!BQ$9,0))</f>
        <v/>
      </c>
      <c r="BR14" s="28">
        <f>IF(VLOOKUP($A14,Sheet!$A$7:$DG$148,'TN01-10'!BR$9,0)="","",VLOOKUP($A14,Sheet!$A$7:$DG$148,'TN01-10'!BR$9,0))</f>
        <v>4.5999999999999996</v>
      </c>
      <c r="BS14" s="28">
        <f>IF(VLOOKUP($A14,Sheet!$A$7:$DG$148,'TN01-10'!BS$9,0)="","",VLOOKUP($A14,Sheet!$A$7:$DG$148,'TN01-10'!BS$9,0))</f>
        <v>5</v>
      </c>
      <c r="BT14" s="28">
        <f>IF(VLOOKUP($A14,Sheet!$A$7:$DG$148,'TN01-10'!BT$9,0)="","",VLOOKUP($A14,Sheet!$A$7:$DG$148,'TN01-10'!BT$9,0))</f>
        <v>5.6</v>
      </c>
      <c r="BU14" s="28">
        <f>IF(VLOOKUP($A14,Sheet!$A$7:$DG$148,'TN01-10'!BU$9,0)="","",VLOOKUP($A14,Sheet!$A$7:$DG$148,'TN01-10'!BU$9,0))</f>
        <v>6</v>
      </c>
      <c r="BV14" s="28">
        <f>IF(VLOOKUP($A14,Sheet!$A$7:$DG$148,'TN01-10'!BV$9,0)="","",VLOOKUP($A14,Sheet!$A$7:$DG$148,'TN01-10'!BV$9,0))</f>
        <v>6.2</v>
      </c>
      <c r="BW14" s="28">
        <f>IF(VLOOKUP($A14,Sheet!$A$7:$DG$148,'TN01-10'!BW$9,0)="","",VLOOKUP($A14,Sheet!$A$7:$DG$148,'TN01-10'!BW$9,0))</f>
        <v>7.9</v>
      </c>
      <c r="BX14" s="33">
        <f>IF(VLOOKUP($A14,Sheet!$A$7:$DG$148,'TN01-10'!BX$9,0)="","",VLOOKUP($A14,Sheet!$A$7:$DG$148,'TN01-10'!BX$9,0))</f>
        <v>50</v>
      </c>
      <c r="BY14" s="36">
        <f>IF(VLOOKUP($A14,Sheet!$A$7:$DG$148,'TN01-10'!BY$9,0)="","",VLOOKUP($A14,Sheet!$A$7:$DG$148,'TN01-10'!BY$9,0))</f>
        <v>0</v>
      </c>
      <c r="BZ14" s="28">
        <f>IF(VLOOKUP($A14,Sheet!$A$7:$DG$148,'TN01-10'!BZ$9,0)="","",VLOOKUP($A14,Sheet!$A$7:$DG$148,'TN01-10'!BZ$9,0))</f>
        <v>7.8</v>
      </c>
      <c r="CA14" s="28" t="str">
        <f>IF(VLOOKUP($A14,Sheet!$A$7:$DG$148,'TN01-10'!CA$9,0)="","",VLOOKUP($A14,Sheet!$A$7:$DG$148,'TN01-10'!CA$9,0))</f>
        <v/>
      </c>
      <c r="CB14" s="28">
        <f>IF(VLOOKUP($A14,Sheet!$A$7:$DG$148,'TN01-10'!CB$9,0)="","",VLOOKUP($A14,Sheet!$A$7:$DG$148,'TN01-10'!CB$9,0))</f>
        <v>7.6</v>
      </c>
      <c r="CC14" s="28" t="str">
        <f>IF(VLOOKUP($A14,Sheet!$A$7:$DG$148,'TN01-10'!CC$9,0)="","",VLOOKUP($A14,Sheet!$A$7:$DG$148,'TN01-10'!CC$9,0))</f>
        <v/>
      </c>
      <c r="CD14" s="28">
        <f>IF(VLOOKUP($A14,Sheet!$A$7:$DG$148,'TN01-10'!CD$9,0)="","",VLOOKUP($A14,Sheet!$A$7:$DG$148,'TN01-10'!CD$9,0))</f>
        <v>6</v>
      </c>
      <c r="CE14" s="28">
        <f>IF(VLOOKUP($A14,Sheet!$A$7:$DG$148,'TN01-10'!CE$9,0)="","",VLOOKUP($A14,Sheet!$A$7:$DG$148,'TN01-10'!CE$9,0))</f>
        <v>7</v>
      </c>
      <c r="CF14" s="28">
        <f>IF(VLOOKUP($A14,Sheet!$A$7:$DG$148,'TN01-10'!CF$9,0)="","",VLOOKUP($A14,Sheet!$A$7:$DG$148,'TN01-10'!CF$9,0))</f>
        <v>7.3</v>
      </c>
      <c r="CG14" s="28">
        <f>IF(VLOOKUP($A14,Sheet!$A$7:$DG$148,'TN01-10'!CG$9,0)="","",VLOOKUP($A14,Sheet!$A$7:$DG$148,'TN01-10'!CG$9,0))</f>
        <v>4.3</v>
      </c>
      <c r="CH14" s="28" t="str">
        <f>IF(VLOOKUP($A14,Sheet!$A$7:$DG$148,'TN01-10'!CH$9,0)="","",VLOOKUP($A14,Sheet!$A$7:$DG$148,'TN01-10'!CH$9,0))</f>
        <v/>
      </c>
      <c r="CI14" s="28">
        <f>IF(VLOOKUP($A14,Sheet!$A$7:$DG$148,'TN01-10'!CI$9,0)="","",VLOOKUP($A14,Sheet!$A$7:$DG$148,'TN01-10'!CI$9,0))</f>
        <v>6.2</v>
      </c>
      <c r="CJ14" s="28" t="str">
        <f>IF(VLOOKUP($A14,Sheet!$A$7:$DG$148,'TN01-10'!CJ$9,0)="","",VLOOKUP($A14,Sheet!$A$7:$DG$148,'TN01-10'!CJ$9,0))</f>
        <v/>
      </c>
      <c r="CK14" s="28" t="str">
        <f>IF(VLOOKUP($A14,Sheet!$A$7:$DG$148,'TN01-10'!CK$9,0)="","",VLOOKUP($A14,Sheet!$A$7:$DG$148,'TN01-10'!CK$9,0))</f>
        <v/>
      </c>
      <c r="CL14" s="28" t="str">
        <f>IF(VLOOKUP($A14,Sheet!$A$7:$DG$148,'TN01-10'!CL$9,0)="","",VLOOKUP($A14,Sheet!$A$7:$DG$148,'TN01-10'!CL$9,0))</f>
        <v/>
      </c>
      <c r="CM14" s="28" t="str">
        <f>IF(VLOOKUP($A14,Sheet!$A$7:$DG$148,'TN01-10'!CM$9,0)="","",VLOOKUP($A14,Sheet!$A$7:$DG$148,'TN01-10'!CM$9,0))</f>
        <v/>
      </c>
      <c r="CN14" s="28">
        <f>IF(VLOOKUP($A14,Sheet!$A$7:$DG$148,'TN01-10'!CN$9,0)="","",VLOOKUP($A14,Sheet!$A$7:$DG$148,'TN01-10'!CN$9,0))</f>
        <v>5.0999999999999996</v>
      </c>
      <c r="CO14" s="28">
        <f>IF(VLOOKUP($A14,Sheet!$A$7:$DG$148,'TN01-10'!CO$9,0)="","",VLOOKUP($A14,Sheet!$A$7:$DG$148,'TN01-10'!CO$9,0))</f>
        <v>6.5</v>
      </c>
      <c r="CP14" s="28">
        <f>IF(VLOOKUP($A14,Sheet!$A$7:$DG$148,'TN01-10'!CP$9,0)="","",VLOOKUP($A14,Sheet!$A$7:$DG$148,'TN01-10'!CP$9,0))</f>
        <v>6.4</v>
      </c>
      <c r="CQ14" s="28">
        <f>IF(VLOOKUP($A14,Sheet!$A$7:$DG$148,'TN01-10'!CQ$9,0)="","",VLOOKUP($A14,Sheet!$A$7:$DG$148,'TN01-10'!CQ$9,0))</f>
        <v>6.7</v>
      </c>
      <c r="CR14" s="28">
        <f>IF(VLOOKUP($A14,Sheet!$A$7:$DG$148,'TN01-10'!CR$9,0)="","",VLOOKUP($A14,Sheet!$A$7:$DG$148,'TN01-10'!CR$9,0))</f>
        <v>7.8</v>
      </c>
      <c r="CS14" s="33">
        <f>IF(VLOOKUP($A14,Sheet!$A$7:$DG$148,'TN01-10'!CS$9,0)="","",VLOOKUP($A14,Sheet!$A$7:$DG$148,'TN01-10'!CS$9,0))</f>
        <v>27</v>
      </c>
      <c r="CT14" s="36">
        <f>IF(VLOOKUP($A14,Sheet!$A$7:$DG$148,'TN01-10'!CT$9,0)="","",VLOOKUP($A14,Sheet!$A$7:$DG$148,'TN01-10'!CT$9,0))</f>
        <v>0</v>
      </c>
      <c r="CU14" s="38">
        <f t="shared" si="2"/>
        <v>128</v>
      </c>
      <c r="CV14" s="38">
        <f t="shared" si="3"/>
        <v>0</v>
      </c>
      <c r="CW14" s="38">
        <f t="shared" si="4"/>
        <v>0</v>
      </c>
      <c r="CX14" s="38">
        <f t="shared" si="5"/>
        <v>128</v>
      </c>
      <c r="CY14" s="38">
        <f t="shared" si="6"/>
        <v>5.97</v>
      </c>
      <c r="CZ14" s="38">
        <f>VLOOKUP($A14,'TN01-04'!$A$13:$DL$166,103,0)</f>
        <v>2.2000000000000002</v>
      </c>
      <c r="DA14" s="28" t="str">
        <f>IF(VLOOKUP($A14,Sheet!$A$7:$DG$148,'TN01-10'!DA$9,0)="","",VLOOKUP($A14,Sheet!$A$7:$DG$148,'TN01-10'!DA$9,0))</f>
        <v/>
      </c>
      <c r="DB14" s="28" t="str">
        <f>IF(VLOOKUP($A14,Sheet!$A$7:$DG$148,'TN01-10'!DB$9,0)="","",VLOOKUP($A14,Sheet!$A$7:$DG$148,'TN01-10'!DB$9,0))</f>
        <v/>
      </c>
      <c r="DC14" s="28">
        <f>IF(VLOOKUP($A14,Sheet!$A$7:$DG$148,'TN01-10'!DC$9,0)="","",VLOOKUP($A14,Sheet!$A$7:$DG$148,'TN01-10'!DC$9,0))</f>
        <v>8</v>
      </c>
      <c r="DD14" s="28" t="str">
        <f>IF(VLOOKUP($A14,Sheet!$A$7:$DG$148,'TN01-10'!DD$9,0)="","",VLOOKUP($A14,Sheet!$A$7:$DG$148,'TN01-10'!DD$9,0))</f>
        <v/>
      </c>
      <c r="DE14" s="38"/>
      <c r="DF14" s="38">
        <f t="shared" si="7"/>
        <v>8</v>
      </c>
      <c r="DG14" s="38">
        <f>VLOOKUP($A14,'TN01-04'!$A$13:$DL$166,110,0)</f>
        <v>3.65</v>
      </c>
      <c r="DH14" s="33">
        <f>IF(VLOOKUP($A14,Sheet!$A$7:$DG$148,'TN01-10'!DH$9,0)="","",VLOOKUP($A14,Sheet!$A$7:$DG$148,'TN01-10'!DH$9,0))</f>
        <v>5</v>
      </c>
      <c r="DI14" s="36">
        <f>IF(VLOOKUP($A14,Sheet!$A$7:$DG$148,'TN01-10'!DI$9,0)="","",VLOOKUP($A14,Sheet!$A$7:$DG$148,'TN01-10'!DI$9,0))</f>
        <v>0</v>
      </c>
      <c r="DJ14" s="38">
        <f t="shared" si="8"/>
        <v>133</v>
      </c>
      <c r="DK14" s="38">
        <f t="shared" si="9"/>
        <v>0</v>
      </c>
      <c r="DL14" s="38">
        <f t="shared" si="10"/>
        <v>6.05</v>
      </c>
      <c r="DM14" s="38">
        <f>VLOOKUP($A14,'TN01-04'!$A$13:$DL$166,116,0)</f>
        <v>2.25</v>
      </c>
      <c r="DN14" s="33">
        <f>IF(VLOOKUP($A14,Sheet!$A$7:$DG$148,'TN01-10'!DN$9,0)="","",VLOOKUP($A14,Sheet!$A$7:$DG$148,'TN01-10'!DN$9,0))</f>
        <v>138</v>
      </c>
      <c r="DO14" s="36">
        <f>IF(VLOOKUP($A14,Sheet!$A$7:$DG$148,'TN01-10'!DO$9,0)="","",VLOOKUP($A14,Sheet!$A$7:$DG$148,'TN01-10'!DO$9,0))</f>
        <v>0</v>
      </c>
      <c r="DP14" s="28">
        <f>IF(VLOOKUP($A14,Sheet!$A$7:$DG$148,'TN01-10'!DP$9,0)="","",VLOOKUP($A14,Sheet!$A$7:$DG$148,'TN01-10'!DP$9,0))</f>
        <v>137</v>
      </c>
      <c r="DQ14" s="28">
        <f>IF(VLOOKUP($A14,Sheet!$A$7:$DG$148,'TN01-10'!DQ$9,0)="","",VLOOKUP($A14,Sheet!$A$7:$DG$148,'TN01-10'!DQ$9,0))</f>
        <v>138</v>
      </c>
      <c r="DR14" s="28">
        <f>IF(VLOOKUP($A14,Sheet!$A$7:$DG$148,'TN01-10'!DR$9,0)="","",VLOOKUP($A14,Sheet!$A$7:$DG$148,'TN01-10'!DR$9,0))</f>
        <v>6.05</v>
      </c>
      <c r="DS14" s="28">
        <f>IF(VLOOKUP($A14,Sheet!$A$7:$DG$148,'TN01-10'!DS$9,0)="","",VLOOKUP($A14,Sheet!$A$7:$DG$148,'TN01-10'!DS$9,0))</f>
        <v>2.25</v>
      </c>
      <c r="DT14" s="28" t="str">
        <f>IF(VLOOKUP($A14,Sheet!$A$7:$DG$148,'TN01-10'!DT$9,0)="","",VLOOKUP($A14,Sheet!$A$7:$DG$148,'TN01-10'!DT$9,0))</f>
        <v/>
      </c>
      <c r="DU14" s="168">
        <f t="shared" si="11"/>
        <v>0</v>
      </c>
      <c r="DV14" s="315"/>
      <c r="DW14" s="315"/>
      <c r="DX14" s="315" t="s">
        <v>4798</v>
      </c>
      <c r="DY14" s="315" t="s">
        <v>4798</v>
      </c>
      <c r="DZ14" s="315" t="s">
        <v>4833</v>
      </c>
      <c r="EA14" s="315"/>
      <c r="EB14" s="216"/>
      <c r="EC14" s="216"/>
      <c r="ED14" s="216"/>
      <c r="EE14" s="216"/>
      <c r="EF14" s="216">
        <f t="shared" si="12"/>
        <v>0</v>
      </c>
      <c r="EG14" s="216">
        <v>8.4</v>
      </c>
      <c r="EH14" s="216">
        <v>0</v>
      </c>
      <c r="EI14" s="216"/>
      <c r="EJ14" s="216"/>
      <c r="EK14" s="216">
        <f t="shared" si="13"/>
        <v>8.4</v>
      </c>
      <c r="EL14" s="216">
        <v>5.5</v>
      </c>
      <c r="EM14" s="216">
        <v>0</v>
      </c>
      <c r="EN14" s="216"/>
      <c r="EO14" s="216"/>
      <c r="EP14" s="216">
        <f t="shared" si="14"/>
        <v>5.5</v>
      </c>
      <c r="EQ14" s="216">
        <v>8.8000000000000007</v>
      </c>
      <c r="ER14" s="216">
        <v>0</v>
      </c>
      <c r="ES14" s="216"/>
      <c r="ET14" s="216"/>
      <c r="EU14" s="216">
        <f t="shared" si="15"/>
        <v>8.8000000000000007</v>
      </c>
      <c r="EV14" s="216">
        <f t="shared" si="16"/>
        <v>8</v>
      </c>
    </row>
    <row r="15" spans="1:152" ht="15.95" customHeight="1" x14ac:dyDescent="0.2">
      <c r="A15" s="25">
        <v>2221727260</v>
      </c>
      <c r="B15" s="26" t="s">
        <v>8</v>
      </c>
      <c r="C15" s="26" t="s">
        <v>43</v>
      </c>
      <c r="D15" s="26" t="s">
        <v>124</v>
      </c>
      <c r="E15" s="27">
        <v>36008</v>
      </c>
      <c r="F15" s="26" t="s">
        <v>210</v>
      </c>
      <c r="G15" s="26" t="s">
        <v>212</v>
      </c>
      <c r="H15" s="28" t="e">
        <f>IF(VLOOKUP($A15,Sheet!$A$7:$DG$148,'TN01-10'!H$9,0)="","",VLOOKUP($A15,Sheet!$A$7:$DG$148,'TN01-10'!H$9,0))</f>
        <v>#N/A</v>
      </c>
      <c r="I15" s="28" t="e">
        <f>IF(VLOOKUP($A15,Sheet!$A$7:$DG$148,'TN01-10'!I$9,0)="","",VLOOKUP($A15,Sheet!$A$7:$DG$148,'TN01-10'!I$9,0))</f>
        <v>#N/A</v>
      </c>
      <c r="J15" s="28" t="e">
        <f>IF(VLOOKUP($A15,Sheet!$A$7:$DG$148,'TN01-10'!J$9,0)="","",VLOOKUP($A15,Sheet!$A$7:$DG$148,'TN01-10'!J$9,0))</f>
        <v>#N/A</v>
      </c>
      <c r="K15" s="28" t="e">
        <f>IF(VLOOKUP($A15,Sheet!$A$7:$DG$148,'TN01-10'!K$9,0)="","",VLOOKUP($A15,Sheet!$A$7:$DG$148,'TN01-10'!K$9,0))</f>
        <v>#N/A</v>
      </c>
      <c r="L15" s="28" t="e">
        <f>IF(VLOOKUP($A15,Sheet!$A$7:$DG$148,'TN01-10'!L$9,0)="","",VLOOKUP($A15,Sheet!$A$7:$DG$148,'TN01-10'!L$9,0))</f>
        <v>#N/A</v>
      </c>
      <c r="M15" s="28" t="e">
        <f>IF(VLOOKUP($A15,Sheet!$A$7:$DG$148,'TN01-10'!M$9,0)="","",VLOOKUP($A15,Sheet!$A$7:$DG$148,'TN01-10'!M$9,0))</f>
        <v>#N/A</v>
      </c>
      <c r="N15" s="28" t="e">
        <f>IF(VLOOKUP($A15,Sheet!$A$7:$DG$148,'TN01-10'!N$9,0)="","",VLOOKUP($A15,Sheet!$A$7:$DG$148,'TN01-10'!N$9,0))</f>
        <v>#N/A</v>
      </c>
      <c r="O15" s="28" t="e">
        <f>IF(VLOOKUP($A15,Sheet!$A$7:$DG$148,'TN01-10'!O$9,0)="","",VLOOKUP($A15,Sheet!$A$7:$DG$148,'TN01-10'!O$9,0))</f>
        <v>#N/A</v>
      </c>
      <c r="P15" s="28" t="e">
        <f>IF(VLOOKUP($A15,Sheet!$A$7:$DG$148,'TN01-10'!P$9,0)="","",VLOOKUP($A15,Sheet!$A$7:$DG$148,'TN01-10'!P$9,0))</f>
        <v>#N/A</v>
      </c>
      <c r="Q15" s="28" t="e">
        <f>IF(VLOOKUP($A15,Sheet!$A$7:$DG$148,'TN01-10'!Q$9,0)="","",VLOOKUP($A15,Sheet!$A$7:$DG$148,'TN01-10'!Q$9,0))</f>
        <v>#N/A</v>
      </c>
      <c r="R15" s="28" t="e">
        <f>IF(VLOOKUP($A15,Sheet!$A$7:$DG$148,'TN01-10'!R$9,0)="","",VLOOKUP($A15,Sheet!$A$7:$DG$148,'TN01-10'!R$9,0))</f>
        <v>#N/A</v>
      </c>
      <c r="S15" s="28" t="e">
        <f>IF(VLOOKUP($A15,Sheet!$A$7:$DG$148,'TN01-10'!S$9,0)="","",VLOOKUP($A15,Sheet!$A$7:$DG$148,'TN01-10'!S$9,0))</f>
        <v>#N/A</v>
      </c>
      <c r="T15" s="28" t="e">
        <f>IF(VLOOKUP($A15,Sheet!$A$7:$DG$148,'TN01-10'!T$9,0)="","",VLOOKUP($A15,Sheet!$A$7:$DG$148,'TN01-10'!T$9,0))</f>
        <v>#N/A</v>
      </c>
      <c r="U15" s="28" t="e">
        <f>IF(VLOOKUP($A15,Sheet!$A$7:$DG$148,'TN01-10'!U$9,0)="","",VLOOKUP($A15,Sheet!$A$7:$DG$148,'TN01-10'!U$9,0))</f>
        <v>#N/A</v>
      </c>
      <c r="V15" s="28" t="e">
        <f>IF(VLOOKUP($A15,Sheet!$A$7:$DG$148,'TN01-10'!V$9,0)="","",VLOOKUP($A15,Sheet!$A$7:$DG$148,'TN01-10'!V$9,0))</f>
        <v>#N/A</v>
      </c>
      <c r="W15" s="28" t="e">
        <f>IF(VLOOKUP($A15,Sheet!$A$7:$DG$148,'TN01-10'!W$9,0)="","",VLOOKUP($A15,Sheet!$A$7:$DG$148,'TN01-10'!W$9,0))</f>
        <v>#N/A</v>
      </c>
      <c r="X15" s="28" t="e">
        <f>IF(VLOOKUP($A15,Sheet!$A$7:$DG$148,'TN01-10'!X$9,0)="","",VLOOKUP($A15,Sheet!$A$7:$DG$148,'TN01-10'!X$9,0))</f>
        <v>#N/A</v>
      </c>
      <c r="Y15" s="28" t="e">
        <f>IF(VLOOKUP($A15,Sheet!$A$7:$DG$148,'TN01-10'!Y$9,0)="","",VLOOKUP($A15,Sheet!$A$7:$DG$148,'TN01-10'!Y$9,0))</f>
        <v>#N/A</v>
      </c>
      <c r="Z15" s="28" t="e">
        <f>IF(VLOOKUP($A15,Sheet!$A$7:$DG$148,'TN01-10'!Z$9,0)="","",VLOOKUP($A15,Sheet!$A$7:$DG$148,'TN01-10'!Z$9,0))</f>
        <v>#N/A</v>
      </c>
      <c r="AA15" s="28" t="e">
        <f>IF(VLOOKUP($A15,Sheet!$A$7:$DG$148,'TN01-10'!AA$9,0)="","",VLOOKUP($A15,Sheet!$A$7:$DG$148,'TN01-10'!AA$9,0))</f>
        <v>#N/A</v>
      </c>
      <c r="AB15" s="28" t="e">
        <f>IF(VLOOKUP($A15,Sheet!$A$7:$DG$148,'TN01-10'!AB$9,0)="","",VLOOKUP($A15,Sheet!$A$7:$DG$148,'TN01-10'!AB$9,0))</f>
        <v>#N/A</v>
      </c>
      <c r="AC15" s="28" t="e">
        <f>IF(VLOOKUP($A15,Sheet!$A$7:$DG$148,'TN01-10'!AC$9,0)="","",VLOOKUP($A15,Sheet!$A$7:$DG$148,'TN01-10'!AC$9,0))</f>
        <v>#N/A</v>
      </c>
      <c r="AD15" s="28" t="e">
        <f>IF(VLOOKUP($A15,Sheet!$A$7:$DG$148,'TN01-10'!AD$9,0)="","",VLOOKUP($A15,Sheet!$A$7:$DG$148,'TN01-10'!AD$9,0))</f>
        <v>#N/A</v>
      </c>
      <c r="AE15" s="28" t="e">
        <f>IF(VLOOKUP($A15,Sheet!$A$7:$DG$148,'TN01-10'!AE$9,0)="","",VLOOKUP($A15,Sheet!$A$7:$DG$148,'TN01-10'!AE$9,0))</f>
        <v>#N/A</v>
      </c>
      <c r="AF15" s="28" t="e">
        <f>IF(VLOOKUP($A15,Sheet!$A$7:$DG$148,'TN01-10'!AF$9,0)="","",VLOOKUP($A15,Sheet!$A$7:$DG$148,'TN01-10'!AF$9,0))</f>
        <v>#N/A</v>
      </c>
      <c r="AG15" s="28" t="e">
        <f>IF(VLOOKUP($A15,Sheet!$A$7:$DG$148,'TN01-10'!AG$9,0)="","",VLOOKUP($A15,Sheet!$A$7:$DG$148,'TN01-10'!AG$9,0))</f>
        <v>#N/A</v>
      </c>
      <c r="AH15" s="28" t="e">
        <f>IF(VLOOKUP($A15,Sheet!$A$7:$DG$148,'TN01-10'!AH$9,0)="","",VLOOKUP($A15,Sheet!$A$7:$DG$148,'TN01-10'!AH$9,0))</f>
        <v>#N/A</v>
      </c>
      <c r="AI15" s="28" t="e">
        <f>IF(VLOOKUP($A15,Sheet!$A$7:$DG$148,'TN01-10'!AI$9,0)="","",VLOOKUP($A15,Sheet!$A$7:$DG$148,'TN01-10'!AI$9,0))</f>
        <v>#N/A</v>
      </c>
      <c r="AJ15" s="28" t="e">
        <f>IF(VLOOKUP($A15,Sheet!$A$7:$DG$148,'TN01-10'!AJ$9,0)="","",VLOOKUP($A15,Sheet!$A$7:$DG$148,'TN01-10'!AJ$9,0))</f>
        <v>#N/A</v>
      </c>
      <c r="AK15" s="33" t="e">
        <f>IF(VLOOKUP($A15,Sheet!$A$7:$DG$148,'TN01-10'!AK$9,0)="","",VLOOKUP($A15,Sheet!$A$7:$DG$148,'TN01-10'!AK$9,0))</f>
        <v>#N/A</v>
      </c>
      <c r="AL15" s="36" t="e">
        <f>IF(VLOOKUP($A15,Sheet!$A$7:$DG$148,'TN01-10'!AL$9,0)="","",VLOOKUP($A15,Sheet!$A$7:$DG$148,'TN01-10'!AL$9,0))</f>
        <v>#N/A</v>
      </c>
      <c r="AM15" s="32" t="e">
        <f>IF(VLOOKUP($A15,Sheet!$A$7:$DG$148,'TN01-10'!AM$9,0)="","",VLOOKUP($A15,Sheet!$A$7:$DG$148,'TN01-10'!AM$9,0))</f>
        <v>#N/A</v>
      </c>
      <c r="AN15" s="32" t="e">
        <f>IF(VLOOKUP($A15,Sheet!$A$7:$DG$148,'TN01-10'!AN$9,0)="","",VLOOKUP($A15,Sheet!$A$7:$DG$148,'TN01-10'!AN$9,0))</f>
        <v>#N/A</v>
      </c>
      <c r="AO15" s="32" t="e">
        <f>IF(VLOOKUP($A15,Sheet!$A$7:$DG$148,'TN01-10'!AO$9,0)="","",VLOOKUP($A15,Sheet!$A$7:$DG$148,'TN01-10'!AO$9,0))</f>
        <v>#N/A</v>
      </c>
      <c r="AP15" s="32" t="e">
        <f>IF(VLOOKUP($A15,Sheet!$A$7:$DG$148,'TN01-10'!AP$9,0)="","",VLOOKUP($A15,Sheet!$A$7:$DG$148,'TN01-10'!AP$9,0))</f>
        <v>#N/A</v>
      </c>
      <c r="AQ15" s="32" t="e">
        <f>IF(VLOOKUP($A15,Sheet!$A$7:$DG$148,'TN01-10'!AQ$9,0)="","",VLOOKUP($A15,Sheet!$A$7:$DG$148,'TN01-10'!AQ$9,0))</f>
        <v>#N/A</v>
      </c>
      <c r="AR15" s="32" t="e">
        <f>IF(VLOOKUP($A15,Sheet!$A$7:$DG$148,'TN01-10'!AR$9,0)="","",VLOOKUP($A15,Sheet!$A$7:$DG$148,'TN01-10'!AR$9,0))</f>
        <v>#N/A</v>
      </c>
      <c r="AS15" s="32" t="e">
        <f>IF(VLOOKUP($A15,Sheet!$A$7:$DG$148,'TN01-10'!AS$9,0)="","",VLOOKUP($A15,Sheet!$A$7:$DG$148,'TN01-10'!AS$9,0))</f>
        <v>#N/A</v>
      </c>
      <c r="AT15" s="32" t="e">
        <f>IF(VLOOKUP($A15,Sheet!$A$7:$DG$148,'TN01-10'!AT$9,0)="","",VLOOKUP($A15,Sheet!$A$7:$DG$148,'TN01-10'!AT$9,0))</f>
        <v>#N/A</v>
      </c>
      <c r="AU15" s="32" t="e">
        <f>IF(VLOOKUP($A15,Sheet!$A$7:$DG$148,'TN01-10'!AU$9,0)="","",VLOOKUP($A15,Sheet!$A$7:$DG$148,'TN01-10'!AU$9,0))</f>
        <v>#N/A</v>
      </c>
      <c r="AV15" s="32" t="e">
        <f>IF(VLOOKUP($A15,Sheet!$A$7:$DG$148,'TN01-10'!AV$9,0)="","",VLOOKUP($A15,Sheet!$A$7:$DG$148,'TN01-10'!AV$9,0))</f>
        <v>#N/A</v>
      </c>
      <c r="AW15" s="32" t="e">
        <f>IF(VLOOKUP($A15,Sheet!$A$7:$DG$148,'TN01-10'!AW$9,0)="","",VLOOKUP($A15,Sheet!$A$7:$DG$148,'TN01-10'!AW$9,0))</f>
        <v>#N/A</v>
      </c>
      <c r="AX15" s="32" t="e">
        <f>IF(VLOOKUP($A15,Sheet!$A$7:$DG$148,'TN01-10'!AX$9,0)="","",VLOOKUP($A15,Sheet!$A$7:$DG$148,'TN01-10'!AX$9,0))</f>
        <v>#N/A</v>
      </c>
      <c r="AY15" s="32" t="e">
        <f>IF(VLOOKUP($A15,Sheet!$A$7:$DG$148,'TN01-10'!AY$9,0)="","",VLOOKUP($A15,Sheet!$A$7:$DG$148,'TN01-10'!AY$9,0))</f>
        <v>#N/A</v>
      </c>
      <c r="AZ15" s="32" t="e">
        <f>IF(VLOOKUP($A15,Sheet!$A$7:$DG$148,'TN01-10'!AZ$9,0)="","",VLOOKUP($A15,Sheet!$A$7:$DG$148,'TN01-10'!AZ$9,0))</f>
        <v>#N/A</v>
      </c>
      <c r="BA15" s="32" t="e">
        <f>IF(VLOOKUP($A15,Sheet!$A$7:$DG$148,'TN01-10'!BA$9,0)="","",VLOOKUP($A15,Sheet!$A$7:$DG$148,'TN01-10'!BA$9,0))</f>
        <v>#N/A</v>
      </c>
      <c r="BB15" s="33" t="e">
        <f>IF(VLOOKUP($A15,Sheet!$A$7:$DG$148,'TN01-10'!BB$9,0)="","",VLOOKUP($A15,Sheet!$A$7:$DG$148,'TN01-10'!BB$9,0))</f>
        <v>#N/A</v>
      </c>
      <c r="BC15" s="36" t="e">
        <f>IF(VLOOKUP($A15,Sheet!$A$7:$DG$148,'TN01-10'!BC$9,0)="","",VLOOKUP($A15,Sheet!$A$7:$DG$148,'TN01-10'!BC$9,0))</f>
        <v>#N/A</v>
      </c>
      <c r="BD15" s="28" t="e">
        <f>IF(VLOOKUP($A15,Sheet!$A$7:$DG$148,'TN01-10'!BD$9,0)="","",VLOOKUP($A15,Sheet!$A$7:$DG$148,'TN01-10'!BD$9,0))</f>
        <v>#N/A</v>
      </c>
      <c r="BE15" s="28" t="e">
        <f>IF(VLOOKUP($A15,Sheet!$A$7:$DG$148,'TN01-10'!BE$9,0)="","",VLOOKUP($A15,Sheet!$A$7:$DG$148,'TN01-10'!BE$9,0))</f>
        <v>#N/A</v>
      </c>
      <c r="BF15" s="28" t="e">
        <f>IF(VLOOKUP($A15,Sheet!$A$7:$DG$148,'TN01-10'!BF$9,0)="","",VLOOKUP($A15,Sheet!$A$7:$DG$148,'TN01-10'!BF$9,0))</f>
        <v>#N/A</v>
      </c>
      <c r="BG15" s="28" t="e">
        <f>IF(VLOOKUP($A15,Sheet!$A$7:$DG$148,'TN01-10'!BG$9,0)="","",VLOOKUP($A15,Sheet!$A$7:$DG$148,'TN01-10'!BG$9,0))</f>
        <v>#N/A</v>
      </c>
      <c r="BH15" s="28" t="e">
        <f>IF(VLOOKUP($A15,Sheet!$A$7:$DG$148,'TN01-10'!BH$9,0)="","",VLOOKUP($A15,Sheet!$A$7:$DG$148,'TN01-10'!BH$9,0))</f>
        <v>#N/A</v>
      </c>
      <c r="BI15" s="28" t="e">
        <f>IF(VLOOKUP($A15,Sheet!$A$7:$DG$148,'TN01-10'!BI$9,0)="","",VLOOKUP($A15,Sheet!$A$7:$DG$148,'TN01-10'!BI$9,0))</f>
        <v>#N/A</v>
      </c>
      <c r="BJ15" s="28" t="e">
        <f>IF(VLOOKUP($A15,Sheet!$A$7:$DG$148,'TN01-10'!BJ$9,0)="","",VLOOKUP($A15,Sheet!$A$7:$DG$148,'TN01-10'!BJ$9,0))</f>
        <v>#N/A</v>
      </c>
      <c r="BK15" s="28" t="e">
        <f>IF(VLOOKUP($A15,Sheet!$A$7:$DG$148,'TN01-10'!BK$9,0)="","",VLOOKUP($A15,Sheet!$A$7:$DG$148,'TN01-10'!BK$9,0))</f>
        <v>#N/A</v>
      </c>
      <c r="BL15" s="28" t="e">
        <f>IF(VLOOKUP($A15,Sheet!$A$7:$DG$148,'TN01-10'!BL$9,0)="","",VLOOKUP($A15,Sheet!$A$7:$DG$148,'TN01-10'!BL$9,0))</f>
        <v>#N/A</v>
      </c>
      <c r="BM15" s="28" t="e">
        <f>IF(VLOOKUP($A15,Sheet!$A$7:$DG$148,'TN01-10'!BM$9,0)="","",VLOOKUP($A15,Sheet!$A$7:$DG$148,'TN01-10'!BM$9,0))</f>
        <v>#N/A</v>
      </c>
      <c r="BN15" s="28" t="e">
        <f>IF(VLOOKUP($A15,Sheet!$A$7:$DG$148,'TN01-10'!BN$9,0)="","",VLOOKUP($A15,Sheet!$A$7:$DG$148,'TN01-10'!BN$9,0))</f>
        <v>#N/A</v>
      </c>
      <c r="BO15" s="28" t="e">
        <f>IF(VLOOKUP($A15,Sheet!$A$7:$DG$148,'TN01-10'!BO$9,0)="","",VLOOKUP($A15,Sheet!$A$7:$DG$148,'TN01-10'!BO$9,0))</f>
        <v>#N/A</v>
      </c>
      <c r="BP15" s="28" t="e">
        <f>IF(VLOOKUP($A15,Sheet!$A$7:$DG$148,'TN01-10'!BP$9,0)="","",VLOOKUP($A15,Sheet!$A$7:$DG$148,'TN01-10'!BP$9,0))</f>
        <v>#N/A</v>
      </c>
      <c r="BQ15" s="28" t="e">
        <f>IF(VLOOKUP($A15,Sheet!$A$7:$DG$148,'TN01-10'!BQ$9,0)="","",VLOOKUP($A15,Sheet!$A$7:$DG$148,'TN01-10'!BQ$9,0))</f>
        <v>#N/A</v>
      </c>
      <c r="BR15" s="28" t="e">
        <f>IF(VLOOKUP($A15,Sheet!$A$7:$DG$148,'TN01-10'!BR$9,0)="","",VLOOKUP($A15,Sheet!$A$7:$DG$148,'TN01-10'!BR$9,0))</f>
        <v>#N/A</v>
      </c>
      <c r="BS15" s="28" t="e">
        <f>IF(VLOOKUP($A15,Sheet!$A$7:$DG$148,'TN01-10'!BS$9,0)="","",VLOOKUP($A15,Sheet!$A$7:$DG$148,'TN01-10'!BS$9,0))</f>
        <v>#N/A</v>
      </c>
      <c r="BT15" s="28" t="e">
        <f>IF(VLOOKUP($A15,Sheet!$A$7:$DG$148,'TN01-10'!BT$9,0)="","",VLOOKUP($A15,Sheet!$A$7:$DG$148,'TN01-10'!BT$9,0))</f>
        <v>#N/A</v>
      </c>
      <c r="BU15" s="28" t="e">
        <f>IF(VLOOKUP($A15,Sheet!$A$7:$DG$148,'TN01-10'!BU$9,0)="","",VLOOKUP($A15,Sheet!$A$7:$DG$148,'TN01-10'!BU$9,0))</f>
        <v>#N/A</v>
      </c>
      <c r="BV15" s="28" t="e">
        <f>IF(VLOOKUP($A15,Sheet!$A$7:$DG$148,'TN01-10'!BV$9,0)="","",VLOOKUP($A15,Sheet!$A$7:$DG$148,'TN01-10'!BV$9,0))</f>
        <v>#N/A</v>
      </c>
      <c r="BW15" s="28" t="e">
        <f>IF(VLOOKUP($A15,Sheet!$A$7:$DG$148,'TN01-10'!BW$9,0)="","",VLOOKUP($A15,Sheet!$A$7:$DG$148,'TN01-10'!BW$9,0))</f>
        <v>#N/A</v>
      </c>
      <c r="BX15" s="33" t="e">
        <f>IF(VLOOKUP($A15,Sheet!$A$7:$DG$148,'TN01-10'!BX$9,0)="","",VLOOKUP($A15,Sheet!$A$7:$DG$148,'TN01-10'!BX$9,0))</f>
        <v>#N/A</v>
      </c>
      <c r="BY15" s="36" t="e">
        <f>IF(VLOOKUP($A15,Sheet!$A$7:$DG$148,'TN01-10'!BY$9,0)="","",VLOOKUP($A15,Sheet!$A$7:$DG$148,'TN01-10'!BY$9,0))</f>
        <v>#N/A</v>
      </c>
      <c r="BZ15" s="28" t="e">
        <f>IF(VLOOKUP($A15,Sheet!$A$7:$DG$148,'TN01-10'!BZ$9,0)="","",VLOOKUP($A15,Sheet!$A$7:$DG$148,'TN01-10'!BZ$9,0))</f>
        <v>#N/A</v>
      </c>
      <c r="CA15" s="28" t="e">
        <f>IF(VLOOKUP($A15,Sheet!$A$7:$DG$148,'TN01-10'!CA$9,0)="","",VLOOKUP($A15,Sheet!$A$7:$DG$148,'TN01-10'!CA$9,0))</f>
        <v>#N/A</v>
      </c>
      <c r="CB15" s="28" t="e">
        <f>IF(VLOOKUP($A15,Sheet!$A$7:$DG$148,'TN01-10'!CB$9,0)="","",VLOOKUP($A15,Sheet!$A$7:$DG$148,'TN01-10'!CB$9,0))</f>
        <v>#N/A</v>
      </c>
      <c r="CC15" s="28" t="e">
        <f>IF(VLOOKUP($A15,Sheet!$A$7:$DG$148,'TN01-10'!CC$9,0)="","",VLOOKUP($A15,Sheet!$A$7:$DG$148,'TN01-10'!CC$9,0))</f>
        <v>#N/A</v>
      </c>
      <c r="CD15" s="28" t="e">
        <f>IF(VLOOKUP($A15,Sheet!$A$7:$DG$148,'TN01-10'!CD$9,0)="","",VLOOKUP($A15,Sheet!$A$7:$DG$148,'TN01-10'!CD$9,0))</f>
        <v>#N/A</v>
      </c>
      <c r="CE15" s="28" t="e">
        <f>IF(VLOOKUP($A15,Sheet!$A$7:$DG$148,'TN01-10'!CE$9,0)="","",VLOOKUP($A15,Sheet!$A$7:$DG$148,'TN01-10'!CE$9,0))</f>
        <v>#N/A</v>
      </c>
      <c r="CF15" s="28" t="e">
        <f>IF(VLOOKUP($A15,Sheet!$A$7:$DG$148,'TN01-10'!CF$9,0)="","",VLOOKUP($A15,Sheet!$A$7:$DG$148,'TN01-10'!CF$9,0))</f>
        <v>#N/A</v>
      </c>
      <c r="CG15" s="28" t="e">
        <f>IF(VLOOKUP($A15,Sheet!$A$7:$DG$148,'TN01-10'!CG$9,0)="","",VLOOKUP($A15,Sheet!$A$7:$DG$148,'TN01-10'!CG$9,0))</f>
        <v>#N/A</v>
      </c>
      <c r="CH15" s="28" t="e">
        <f>IF(VLOOKUP($A15,Sheet!$A$7:$DG$148,'TN01-10'!CH$9,0)="","",VLOOKUP($A15,Sheet!$A$7:$DG$148,'TN01-10'!CH$9,0))</f>
        <v>#N/A</v>
      </c>
      <c r="CI15" s="28" t="e">
        <f>IF(VLOOKUP($A15,Sheet!$A$7:$DG$148,'TN01-10'!CI$9,0)="","",VLOOKUP($A15,Sheet!$A$7:$DG$148,'TN01-10'!CI$9,0))</f>
        <v>#N/A</v>
      </c>
      <c r="CJ15" s="28" t="e">
        <f>IF(VLOOKUP($A15,Sheet!$A$7:$DG$148,'TN01-10'!CJ$9,0)="","",VLOOKUP($A15,Sheet!$A$7:$DG$148,'TN01-10'!CJ$9,0))</f>
        <v>#N/A</v>
      </c>
      <c r="CK15" s="28" t="e">
        <f>IF(VLOOKUP($A15,Sheet!$A$7:$DG$148,'TN01-10'!CK$9,0)="","",VLOOKUP($A15,Sheet!$A$7:$DG$148,'TN01-10'!CK$9,0))</f>
        <v>#N/A</v>
      </c>
      <c r="CL15" s="28" t="e">
        <f>IF(VLOOKUP($A15,Sheet!$A$7:$DG$148,'TN01-10'!CL$9,0)="","",VLOOKUP($A15,Sheet!$A$7:$DG$148,'TN01-10'!CL$9,0))</f>
        <v>#N/A</v>
      </c>
      <c r="CM15" s="28" t="e">
        <f>IF(VLOOKUP($A15,Sheet!$A$7:$DG$148,'TN01-10'!CM$9,0)="","",VLOOKUP($A15,Sheet!$A$7:$DG$148,'TN01-10'!CM$9,0))</f>
        <v>#N/A</v>
      </c>
      <c r="CN15" s="28" t="e">
        <f>IF(VLOOKUP($A15,Sheet!$A$7:$DG$148,'TN01-10'!CN$9,0)="","",VLOOKUP($A15,Sheet!$A$7:$DG$148,'TN01-10'!CN$9,0))</f>
        <v>#N/A</v>
      </c>
      <c r="CO15" s="28" t="e">
        <f>IF(VLOOKUP($A15,Sheet!$A$7:$DG$148,'TN01-10'!CO$9,0)="","",VLOOKUP($A15,Sheet!$A$7:$DG$148,'TN01-10'!CO$9,0))</f>
        <v>#N/A</v>
      </c>
      <c r="CP15" s="28" t="e">
        <f>IF(VLOOKUP($A15,Sheet!$A$7:$DG$148,'TN01-10'!CP$9,0)="","",VLOOKUP($A15,Sheet!$A$7:$DG$148,'TN01-10'!CP$9,0))</f>
        <v>#N/A</v>
      </c>
      <c r="CQ15" s="28" t="e">
        <f>IF(VLOOKUP($A15,Sheet!$A$7:$DG$148,'TN01-10'!CQ$9,0)="","",VLOOKUP($A15,Sheet!$A$7:$DG$148,'TN01-10'!CQ$9,0))</f>
        <v>#N/A</v>
      </c>
      <c r="CR15" s="28" t="e">
        <f>IF(VLOOKUP($A15,Sheet!$A$7:$DG$148,'TN01-10'!CR$9,0)="","",VLOOKUP($A15,Sheet!$A$7:$DG$148,'TN01-10'!CR$9,0))</f>
        <v>#N/A</v>
      </c>
      <c r="CS15" s="33" t="e">
        <f>IF(VLOOKUP($A15,Sheet!$A$7:$DG$148,'TN01-10'!CS$9,0)="","",VLOOKUP($A15,Sheet!$A$7:$DG$148,'TN01-10'!CS$9,0))</f>
        <v>#N/A</v>
      </c>
      <c r="CT15" s="36" t="e">
        <f>IF(VLOOKUP($A15,Sheet!$A$7:$DG$148,'TN01-10'!CT$9,0)="","",VLOOKUP($A15,Sheet!$A$7:$DG$148,'TN01-10'!CT$9,0))</f>
        <v>#N/A</v>
      </c>
      <c r="CU15" s="38" t="e">
        <f t="shared" si="2"/>
        <v>#N/A</v>
      </c>
      <c r="CV15" s="38" t="e">
        <f t="shared" si="3"/>
        <v>#N/A</v>
      </c>
      <c r="CW15" s="38">
        <f t="shared" si="4"/>
        <v>0</v>
      </c>
      <c r="CX15" s="38" t="e">
        <f t="shared" si="5"/>
        <v>#N/A</v>
      </c>
      <c r="CY15" s="38" t="e">
        <f t="shared" si="6"/>
        <v>#N/A</v>
      </c>
      <c r="CZ15" s="38" t="e">
        <f>VLOOKUP($A15,'TN01-04'!$A$13:$DL$166,103,0)</f>
        <v>#N/A</v>
      </c>
      <c r="DA15" s="28" t="e">
        <f>IF(VLOOKUP($A15,Sheet!$A$7:$DG$148,'TN01-10'!DA$9,0)="","",VLOOKUP($A15,Sheet!$A$7:$DG$148,'TN01-10'!DA$9,0))</f>
        <v>#N/A</v>
      </c>
      <c r="DB15" s="28" t="e">
        <f>IF(VLOOKUP($A15,Sheet!$A$7:$DG$148,'TN01-10'!DB$9,0)="","",VLOOKUP($A15,Sheet!$A$7:$DG$148,'TN01-10'!DB$9,0))</f>
        <v>#N/A</v>
      </c>
      <c r="DC15" s="28" t="e">
        <f>IF(VLOOKUP($A15,Sheet!$A$7:$DG$148,'TN01-10'!DC$9,0)="","",VLOOKUP($A15,Sheet!$A$7:$DG$148,'TN01-10'!DC$9,0))</f>
        <v>#N/A</v>
      </c>
      <c r="DD15" s="28" t="e">
        <f>IF(VLOOKUP($A15,Sheet!$A$7:$DG$148,'TN01-10'!DD$9,0)="","",VLOOKUP($A15,Sheet!$A$7:$DG$148,'TN01-10'!DD$9,0))</f>
        <v>#N/A</v>
      </c>
      <c r="DE15" s="38"/>
      <c r="DF15" s="38" t="e">
        <f t="shared" si="7"/>
        <v>#N/A</v>
      </c>
      <c r="DG15" s="38" t="e">
        <f>VLOOKUP($A15,'TN01-04'!$A$13:$DL$166,110,0)</f>
        <v>#N/A</v>
      </c>
      <c r="DH15" s="33" t="e">
        <f>IF(VLOOKUP($A15,Sheet!$A$7:$DG$148,'TN01-10'!DH$9,0)="","",VLOOKUP($A15,Sheet!$A$7:$DG$148,'TN01-10'!DH$9,0))</f>
        <v>#N/A</v>
      </c>
      <c r="DI15" s="36" t="e">
        <f>IF(VLOOKUP($A15,Sheet!$A$7:$DG$148,'TN01-10'!DI$9,0)="","",VLOOKUP($A15,Sheet!$A$7:$DG$148,'TN01-10'!DI$9,0))</f>
        <v>#N/A</v>
      </c>
      <c r="DJ15" s="38" t="e">
        <f t="shared" si="8"/>
        <v>#N/A</v>
      </c>
      <c r="DK15" s="38" t="e">
        <f t="shared" si="9"/>
        <v>#N/A</v>
      </c>
      <c r="DL15" s="38" t="e">
        <f t="shared" si="10"/>
        <v>#N/A</v>
      </c>
      <c r="DM15" s="38" t="e">
        <f>VLOOKUP($A15,'TN01-04'!$A$13:$DL$166,116,0)</f>
        <v>#N/A</v>
      </c>
      <c r="DN15" s="33" t="e">
        <f>IF(VLOOKUP($A15,Sheet!$A$7:$DG$148,'TN01-10'!DN$9,0)="","",VLOOKUP($A15,Sheet!$A$7:$DG$148,'TN01-10'!DN$9,0))</f>
        <v>#N/A</v>
      </c>
      <c r="DO15" s="36" t="e">
        <f>IF(VLOOKUP($A15,Sheet!$A$7:$DG$148,'TN01-10'!DO$9,0)="","",VLOOKUP($A15,Sheet!$A$7:$DG$148,'TN01-10'!DO$9,0))</f>
        <v>#N/A</v>
      </c>
      <c r="DP15" s="28" t="e">
        <f>IF(VLOOKUP($A15,Sheet!$A$7:$DG$148,'TN01-10'!DP$9,0)="","",VLOOKUP($A15,Sheet!$A$7:$DG$148,'TN01-10'!DP$9,0))</f>
        <v>#N/A</v>
      </c>
      <c r="DQ15" s="28" t="e">
        <f>IF(VLOOKUP($A15,Sheet!$A$7:$DG$148,'TN01-10'!DQ$9,0)="","",VLOOKUP($A15,Sheet!$A$7:$DG$148,'TN01-10'!DQ$9,0))</f>
        <v>#N/A</v>
      </c>
      <c r="DR15" s="28" t="e">
        <f>IF(VLOOKUP($A15,Sheet!$A$7:$DG$148,'TN01-10'!DR$9,0)="","",VLOOKUP($A15,Sheet!$A$7:$DG$148,'TN01-10'!DR$9,0))</f>
        <v>#N/A</v>
      </c>
      <c r="DS15" s="28" t="e">
        <f>IF(VLOOKUP($A15,Sheet!$A$7:$DG$148,'TN01-10'!DS$9,0)="","",VLOOKUP($A15,Sheet!$A$7:$DG$148,'TN01-10'!DS$9,0))</f>
        <v>#N/A</v>
      </c>
      <c r="DT15" s="28" t="e">
        <f>IF(VLOOKUP($A15,Sheet!$A$7:$DG$148,'TN01-10'!DT$9,0)="","",VLOOKUP($A15,Sheet!$A$7:$DG$148,'TN01-10'!DT$9,0))</f>
        <v>#N/A</v>
      </c>
      <c r="DU15" s="168" t="e">
        <f t="shared" si="11"/>
        <v>#N/A</v>
      </c>
      <c r="DV15" s="315"/>
      <c r="DW15" s="315"/>
      <c r="DX15" s="315"/>
      <c r="DY15" s="315" t="s">
        <v>4798</v>
      </c>
      <c r="DZ15" s="315" t="e">
        <v>#N/A</v>
      </c>
      <c r="EA15" s="315"/>
      <c r="EB15" s="216"/>
      <c r="EC15" s="216"/>
      <c r="ED15" s="216"/>
      <c r="EE15" s="216"/>
      <c r="EF15" s="216">
        <f t="shared" si="12"/>
        <v>0</v>
      </c>
      <c r="EG15" s="216">
        <v>0</v>
      </c>
      <c r="EH15" s="216">
        <v>0</v>
      </c>
      <c r="EI15" s="216"/>
      <c r="EJ15" s="216"/>
      <c r="EK15" s="216">
        <f t="shared" si="13"/>
        <v>0</v>
      </c>
      <c r="EL15" s="216"/>
      <c r="EM15" s="216">
        <v>0</v>
      </c>
      <c r="EN15" s="216"/>
      <c r="EO15" s="216"/>
      <c r="EP15" s="216">
        <f t="shared" si="14"/>
        <v>0</v>
      </c>
      <c r="EQ15" s="216"/>
      <c r="ER15" s="216">
        <v>0</v>
      </c>
      <c r="ES15" s="216"/>
      <c r="ET15" s="216"/>
      <c r="EU15" s="216">
        <f t="shared" si="15"/>
        <v>0</v>
      </c>
      <c r="EV15" s="216">
        <f t="shared" si="16"/>
        <v>0</v>
      </c>
    </row>
    <row r="16" spans="1:152" ht="15.95" customHeight="1" x14ac:dyDescent="0.2">
      <c r="A16" s="25">
        <v>2221727264</v>
      </c>
      <c r="B16" s="26" t="s">
        <v>9</v>
      </c>
      <c r="C16" s="26" t="s">
        <v>44</v>
      </c>
      <c r="D16" s="26" t="s">
        <v>80</v>
      </c>
      <c r="E16" s="27">
        <v>36118</v>
      </c>
      <c r="F16" s="26" t="s">
        <v>210</v>
      </c>
      <c r="G16" s="26" t="s">
        <v>212</v>
      </c>
      <c r="H16" s="28">
        <f>IF(VLOOKUP($A16,Sheet!$A$7:$DG$148,'TN01-10'!H$9,0)="","",VLOOKUP($A16,Sheet!$A$7:$DG$148,'TN01-10'!H$9,0))</f>
        <v>7.9</v>
      </c>
      <c r="I16" s="28">
        <f>IF(VLOOKUP($A16,Sheet!$A$7:$DG$148,'TN01-10'!I$9,0)="","",VLOOKUP($A16,Sheet!$A$7:$DG$148,'TN01-10'!I$9,0))</f>
        <v>5.2</v>
      </c>
      <c r="J16" s="28">
        <f>IF(VLOOKUP($A16,Sheet!$A$7:$DG$148,'TN01-10'!J$9,0)="","",VLOOKUP($A16,Sheet!$A$7:$DG$148,'TN01-10'!J$9,0))</f>
        <v>7.5</v>
      </c>
      <c r="K16" s="28">
        <f>IF(VLOOKUP($A16,Sheet!$A$7:$DG$148,'TN01-10'!K$9,0)="","",VLOOKUP($A16,Sheet!$A$7:$DG$148,'TN01-10'!K$9,0))</f>
        <v>8</v>
      </c>
      <c r="L16" s="28">
        <f>IF(VLOOKUP($A16,Sheet!$A$7:$DG$148,'TN01-10'!L$9,0)="","",VLOOKUP($A16,Sheet!$A$7:$DG$148,'TN01-10'!L$9,0))</f>
        <v>6.6</v>
      </c>
      <c r="M16" s="28">
        <f>IF(VLOOKUP($A16,Sheet!$A$7:$DG$148,'TN01-10'!M$9,0)="","",VLOOKUP($A16,Sheet!$A$7:$DG$148,'TN01-10'!M$9,0))</f>
        <v>5.2</v>
      </c>
      <c r="N16" s="28">
        <f>IF(VLOOKUP($A16,Sheet!$A$7:$DG$148,'TN01-10'!N$9,0)="","",VLOOKUP($A16,Sheet!$A$7:$DG$148,'TN01-10'!N$9,0))</f>
        <v>5</v>
      </c>
      <c r="O16" s="28" t="str">
        <f>IF(VLOOKUP($A16,Sheet!$A$7:$DG$148,'TN01-10'!O$9,0)="","",VLOOKUP($A16,Sheet!$A$7:$DG$148,'TN01-10'!O$9,0))</f>
        <v/>
      </c>
      <c r="P16" s="28">
        <f>IF(VLOOKUP($A16,Sheet!$A$7:$DG$148,'TN01-10'!P$9,0)="","",VLOOKUP($A16,Sheet!$A$7:$DG$148,'TN01-10'!P$9,0))</f>
        <v>6.4</v>
      </c>
      <c r="Q16" s="28" t="str">
        <f>IF(VLOOKUP($A16,Sheet!$A$7:$DG$148,'TN01-10'!Q$9,0)="","",VLOOKUP($A16,Sheet!$A$7:$DG$148,'TN01-10'!Q$9,0))</f>
        <v/>
      </c>
      <c r="R16" s="28">
        <f>IF(VLOOKUP($A16,Sheet!$A$7:$DG$148,'TN01-10'!R$9,0)="","",VLOOKUP($A16,Sheet!$A$7:$DG$148,'TN01-10'!R$9,0))</f>
        <v>0</v>
      </c>
      <c r="S16" s="28" t="str">
        <f>IF(VLOOKUP($A16,Sheet!$A$7:$DG$148,'TN01-10'!S$9,0)="","",VLOOKUP($A16,Sheet!$A$7:$DG$148,'TN01-10'!S$9,0))</f>
        <v/>
      </c>
      <c r="T16" s="28">
        <f>IF(VLOOKUP($A16,Sheet!$A$7:$DG$148,'TN01-10'!T$9,0)="","",VLOOKUP($A16,Sheet!$A$7:$DG$148,'TN01-10'!T$9,0))</f>
        <v>9.1</v>
      </c>
      <c r="U16" s="28">
        <f>IF(VLOOKUP($A16,Sheet!$A$7:$DG$148,'TN01-10'!U$9,0)="","",VLOOKUP($A16,Sheet!$A$7:$DG$148,'TN01-10'!U$9,0))</f>
        <v>8.1999999999999993</v>
      </c>
      <c r="V16" s="28" t="str">
        <f>IF(VLOOKUP($A16,Sheet!$A$7:$DG$148,'TN01-10'!V$9,0)="","",VLOOKUP($A16,Sheet!$A$7:$DG$148,'TN01-10'!V$9,0))</f>
        <v/>
      </c>
      <c r="W16" s="28">
        <f>IF(VLOOKUP($A16,Sheet!$A$7:$DG$148,'TN01-10'!W$9,0)="","",VLOOKUP($A16,Sheet!$A$7:$DG$148,'TN01-10'!W$9,0))</f>
        <v>8.1</v>
      </c>
      <c r="X16" s="28">
        <f>IF(VLOOKUP($A16,Sheet!$A$7:$DG$148,'TN01-10'!X$9,0)="","",VLOOKUP($A16,Sheet!$A$7:$DG$148,'TN01-10'!X$9,0))</f>
        <v>4.5999999999999996</v>
      </c>
      <c r="Y16" s="28">
        <f>IF(VLOOKUP($A16,Sheet!$A$7:$DG$148,'TN01-10'!Y$9,0)="","",VLOOKUP($A16,Sheet!$A$7:$DG$148,'TN01-10'!Y$9,0))</f>
        <v>7.4</v>
      </c>
      <c r="Z16" s="28">
        <f>IF(VLOOKUP($A16,Sheet!$A$7:$DG$148,'TN01-10'!Z$9,0)="","",VLOOKUP($A16,Sheet!$A$7:$DG$148,'TN01-10'!Z$9,0))</f>
        <v>6.9</v>
      </c>
      <c r="AA16" s="28">
        <f>IF(VLOOKUP($A16,Sheet!$A$7:$DG$148,'TN01-10'!AA$9,0)="","",VLOOKUP($A16,Sheet!$A$7:$DG$148,'TN01-10'!AA$9,0))</f>
        <v>6.1</v>
      </c>
      <c r="AB16" s="28">
        <f>IF(VLOOKUP($A16,Sheet!$A$7:$DG$148,'TN01-10'!AB$9,0)="","",VLOOKUP($A16,Sheet!$A$7:$DG$148,'TN01-10'!AB$9,0))</f>
        <v>4.9000000000000004</v>
      </c>
      <c r="AC16" s="28">
        <f>IF(VLOOKUP($A16,Sheet!$A$7:$DG$148,'TN01-10'!AC$9,0)="","",VLOOKUP($A16,Sheet!$A$7:$DG$148,'TN01-10'!AC$9,0))</f>
        <v>4.7</v>
      </c>
      <c r="AD16" s="28">
        <f>IF(VLOOKUP($A16,Sheet!$A$7:$DG$148,'TN01-10'!AD$9,0)="","",VLOOKUP($A16,Sheet!$A$7:$DG$148,'TN01-10'!AD$9,0))</f>
        <v>6.2</v>
      </c>
      <c r="AE16" s="28">
        <f>IF(VLOOKUP($A16,Sheet!$A$7:$DG$148,'TN01-10'!AE$9,0)="","",VLOOKUP($A16,Sheet!$A$7:$DG$148,'TN01-10'!AE$9,0))</f>
        <v>5.5</v>
      </c>
      <c r="AF16" s="28">
        <f>IF(VLOOKUP($A16,Sheet!$A$7:$DG$148,'TN01-10'!AF$9,0)="","",VLOOKUP($A16,Sheet!$A$7:$DG$148,'TN01-10'!AF$9,0))</f>
        <v>4.9000000000000004</v>
      </c>
      <c r="AG16" s="28">
        <f>IF(VLOOKUP($A16,Sheet!$A$7:$DG$148,'TN01-10'!AG$9,0)="","",VLOOKUP($A16,Sheet!$A$7:$DG$148,'TN01-10'!AG$9,0))</f>
        <v>4.8</v>
      </c>
      <c r="AH16" s="28">
        <f>IF(VLOOKUP($A16,Sheet!$A$7:$DG$148,'TN01-10'!AH$9,0)="","",VLOOKUP($A16,Sheet!$A$7:$DG$148,'TN01-10'!AH$9,0))</f>
        <v>6.1</v>
      </c>
      <c r="AI16" s="28">
        <f>IF(VLOOKUP($A16,Sheet!$A$7:$DG$148,'TN01-10'!AI$9,0)="","",VLOOKUP($A16,Sheet!$A$7:$DG$148,'TN01-10'!AI$9,0))</f>
        <v>6.5</v>
      </c>
      <c r="AJ16" s="28">
        <f>IF(VLOOKUP($A16,Sheet!$A$7:$DG$148,'TN01-10'!AJ$9,0)="","",VLOOKUP($A16,Sheet!$A$7:$DG$148,'TN01-10'!AJ$9,0))</f>
        <v>7.7</v>
      </c>
      <c r="AK16" s="33">
        <f>IF(VLOOKUP($A16,Sheet!$A$7:$DG$148,'TN01-10'!AK$9,0)="","",VLOOKUP($A16,Sheet!$A$7:$DG$148,'TN01-10'!AK$9,0))</f>
        <v>51</v>
      </c>
      <c r="AL16" s="36">
        <f>IF(VLOOKUP($A16,Sheet!$A$7:$DG$148,'TN01-10'!AL$9,0)="","",VLOOKUP($A16,Sheet!$A$7:$DG$148,'TN01-10'!AL$9,0))</f>
        <v>0</v>
      </c>
      <c r="AM16" s="32">
        <f>IF(VLOOKUP($A16,Sheet!$A$7:$DG$148,'TN01-10'!AM$9,0)="","",VLOOKUP($A16,Sheet!$A$7:$DG$148,'TN01-10'!AM$9,0))</f>
        <v>7.7</v>
      </c>
      <c r="AN16" s="32">
        <f>IF(VLOOKUP($A16,Sheet!$A$7:$DG$148,'TN01-10'!AN$9,0)="","",VLOOKUP($A16,Sheet!$A$7:$DG$148,'TN01-10'!AN$9,0))</f>
        <v>7.9</v>
      </c>
      <c r="AO16" s="32">
        <f>IF(VLOOKUP($A16,Sheet!$A$7:$DG$148,'TN01-10'!AO$9,0)="","",VLOOKUP($A16,Sheet!$A$7:$DG$148,'TN01-10'!AO$9,0))</f>
        <v>9.1999999999999993</v>
      </c>
      <c r="AP16" s="32" t="str">
        <f>IF(VLOOKUP($A16,Sheet!$A$7:$DG$148,'TN01-10'!AP$9,0)="","",VLOOKUP($A16,Sheet!$A$7:$DG$148,'TN01-10'!AP$9,0))</f>
        <v/>
      </c>
      <c r="AQ16" s="32" t="str">
        <f>IF(VLOOKUP($A16,Sheet!$A$7:$DG$148,'TN01-10'!AQ$9,0)="","",VLOOKUP($A16,Sheet!$A$7:$DG$148,'TN01-10'!AQ$9,0))</f>
        <v/>
      </c>
      <c r="AR16" s="32" t="str">
        <f>IF(VLOOKUP($A16,Sheet!$A$7:$DG$148,'TN01-10'!AR$9,0)="","",VLOOKUP($A16,Sheet!$A$7:$DG$148,'TN01-10'!AR$9,0))</f>
        <v/>
      </c>
      <c r="AS16" s="32" t="str">
        <f>IF(VLOOKUP($A16,Sheet!$A$7:$DG$148,'TN01-10'!AS$9,0)="","",VLOOKUP($A16,Sheet!$A$7:$DG$148,'TN01-10'!AS$9,0))</f>
        <v/>
      </c>
      <c r="AT16" s="32" t="str">
        <f>IF(VLOOKUP($A16,Sheet!$A$7:$DG$148,'TN01-10'!AT$9,0)="","",VLOOKUP($A16,Sheet!$A$7:$DG$148,'TN01-10'!AT$9,0))</f>
        <v/>
      </c>
      <c r="AU16" s="32">
        <f>IF(VLOOKUP($A16,Sheet!$A$7:$DG$148,'TN01-10'!AU$9,0)="","",VLOOKUP($A16,Sheet!$A$7:$DG$148,'TN01-10'!AU$9,0))</f>
        <v>6.7</v>
      </c>
      <c r="AV16" s="32" t="str">
        <f>IF(VLOOKUP($A16,Sheet!$A$7:$DG$148,'TN01-10'!AV$9,0)="","",VLOOKUP($A16,Sheet!$A$7:$DG$148,'TN01-10'!AV$9,0))</f>
        <v/>
      </c>
      <c r="AW16" s="32" t="str">
        <f>IF(VLOOKUP($A16,Sheet!$A$7:$DG$148,'TN01-10'!AW$9,0)="","",VLOOKUP($A16,Sheet!$A$7:$DG$148,'TN01-10'!AW$9,0))</f>
        <v/>
      </c>
      <c r="AX16" s="32" t="str">
        <f>IF(VLOOKUP($A16,Sheet!$A$7:$DG$148,'TN01-10'!AX$9,0)="","",VLOOKUP($A16,Sheet!$A$7:$DG$148,'TN01-10'!AX$9,0))</f>
        <v/>
      </c>
      <c r="AY16" s="32" t="str">
        <f>IF(VLOOKUP($A16,Sheet!$A$7:$DG$148,'TN01-10'!AY$9,0)="","",VLOOKUP($A16,Sheet!$A$7:$DG$148,'TN01-10'!AY$9,0))</f>
        <v/>
      </c>
      <c r="AZ16" s="32" t="str">
        <f>IF(VLOOKUP($A16,Sheet!$A$7:$DG$148,'TN01-10'!AZ$9,0)="","",VLOOKUP($A16,Sheet!$A$7:$DG$148,'TN01-10'!AZ$9,0))</f>
        <v/>
      </c>
      <c r="BA16" s="32">
        <f>IF(VLOOKUP($A16,Sheet!$A$7:$DG$148,'TN01-10'!BA$9,0)="","",VLOOKUP($A16,Sheet!$A$7:$DG$148,'TN01-10'!BA$9,0))</f>
        <v>4.0999999999999996</v>
      </c>
      <c r="BB16" s="33">
        <f>IF(VLOOKUP($A16,Sheet!$A$7:$DG$148,'TN01-10'!BB$9,0)="","",VLOOKUP($A16,Sheet!$A$7:$DG$148,'TN01-10'!BB$9,0))</f>
        <v>5</v>
      </c>
      <c r="BC16" s="36">
        <f>IF(VLOOKUP($A16,Sheet!$A$7:$DG$148,'TN01-10'!BC$9,0)="","",VLOOKUP($A16,Sheet!$A$7:$DG$148,'TN01-10'!BC$9,0))</f>
        <v>0</v>
      </c>
      <c r="BD16" s="28">
        <f>IF(VLOOKUP($A16,Sheet!$A$7:$DG$148,'TN01-10'!BD$9,0)="","",VLOOKUP($A16,Sheet!$A$7:$DG$148,'TN01-10'!BD$9,0))</f>
        <v>4.5999999999999996</v>
      </c>
      <c r="BE16" s="28" t="str">
        <f>IF(VLOOKUP($A16,Sheet!$A$7:$DG$148,'TN01-10'!BE$9,0)="","",VLOOKUP($A16,Sheet!$A$7:$DG$148,'TN01-10'!BE$9,0))</f>
        <v>X</v>
      </c>
      <c r="BF16" s="28">
        <f>IF(VLOOKUP($A16,Sheet!$A$7:$DG$148,'TN01-10'!BF$9,0)="","",VLOOKUP($A16,Sheet!$A$7:$DG$148,'TN01-10'!BF$9,0))</f>
        <v>6.6</v>
      </c>
      <c r="BG16" s="28">
        <f>IF(VLOOKUP($A16,Sheet!$A$7:$DG$148,'TN01-10'!BG$9,0)="","",VLOOKUP($A16,Sheet!$A$7:$DG$148,'TN01-10'!BG$9,0))</f>
        <v>5.4</v>
      </c>
      <c r="BH16" s="28">
        <f>IF(VLOOKUP($A16,Sheet!$A$7:$DG$148,'TN01-10'!BH$9,0)="","",VLOOKUP($A16,Sheet!$A$7:$DG$148,'TN01-10'!BH$9,0))</f>
        <v>7.1</v>
      </c>
      <c r="BI16" s="28">
        <f>IF(VLOOKUP($A16,Sheet!$A$7:$DG$148,'TN01-10'!BI$9,0)="","",VLOOKUP($A16,Sheet!$A$7:$DG$148,'TN01-10'!BI$9,0))</f>
        <v>6.5</v>
      </c>
      <c r="BJ16" s="28">
        <f>IF(VLOOKUP($A16,Sheet!$A$7:$DG$148,'TN01-10'!BJ$9,0)="","",VLOOKUP($A16,Sheet!$A$7:$DG$148,'TN01-10'!BJ$9,0))</f>
        <v>6.5</v>
      </c>
      <c r="BK16" s="28">
        <f>IF(VLOOKUP($A16,Sheet!$A$7:$DG$148,'TN01-10'!BK$9,0)="","",VLOOKUP($A16,Sheet!$A$7:$DG$148,'TN01-10'!BK$9,0))</f>
        <v>6</v>
      </c>
      <c r="BL16" s="28">
        <f>IF(VLOOKUP($A16,Sheet!$A$7:$DG$148,'TN01-10'!BL$9,0)="","",VLOOKUP($A16,Sheet!$A$7:$DG$148,'TN01-10'!BL$9,0))</f>
        <v>5</v>
      </c>
      <c r="BM16" s="28">
        <f>IF(VLOOKUP($A16,Sheet!$A$7:$DG$148,'TN01-10'!BM$9,0)="","",VLOOKUP($A16,Sheet!$A$7:$DG$148,'TN01-10'!BM$9,0))</f>
        <v>5.2</v>
      </c>
      <c r="BN16" s="28">
        <f>IF(VLOOKUP($A16,Sheet!$A$7:$DG$148,'TN01-10'!BN$9,0)="","",VLOOKUP($A16,Sheet!$A$7:$DG$148,'TN01-10'!BN$9,0))</f>
        <v>6.4</v>
      </c>
      <c r="BO16" s="28">
        <f>IF(VLOOKUP($A16,Sheet!$A$7:$DG$148,'TN01-10'!BO$9,0)="","",VLOOKUP($A16,Sheet!$A$7:$DG$148,'TN01-10'!BO$9,0))</f>
        <v>4.7</v>
      </c>
      <c r="BP16" s="28">
        <f>IF(VLOOKUP($A16,Sheet!$A$7:$DG$148,'TN01-10'!BP$9,0)="","",VLOOKUP($A16,Sheet!$A$7:$DG$148,'TN01-10'!BP$9,0))</f>
        <v>7.2</v>
      </c>
      <c r="BQ16" s="28" t="str">
        <f>IF(VLOOKUP($A16,Sheet!$A$7:$DG$148,'TN01-10'!BQ$9,0)="","",VLOOKUP($A16,Sheet!$A$7:$DG$148,'TN01-10'!BQ$9,0))</f>
        <v/>
      </c>
      <c r="BR16" s="28">
        <f>IF(VLOOKUP($A16,Sheet!$A$7:$DG$148,'TN01-10'!BR$9,0)="","",VLOOKUP($A16,Sheet!$A$7:$DG$148,'TN01-10'!BR$9,0))</f>
        <v>8</v>
      </c>
      <c r="BS16" s="28">
        <f>IF(VLOOKUP($A16,Sheet!$A$7:$DG$148,'TN01-10'!BS$9,0)="","",VLOOKUP($A16,Sheet!$A$7:$DG$148,'TN01-10'!BS$9,0))</f>
        <v>5.9</v>
      </c>
      <c r="BT16" s="28">
        <f>IF(VLOOKUP($A16,Sheet!$A$7:$DG$148,'TN01-10'!BT$9,0)="","",VLOOKUP($A16,Sheet!$A$7:$DG$148,'TN01-10'!BT$9,0))</f>
        <v>4.8</v>
      </c>
      <c r="BU16" s="28">
        <f>IF(VLOOKUP($A16,Sheet!$A$7:$DG$148,'TN01-10'!BU$9,0)="","",VLOOKUP($A16,Sheet!$A$7:$DG$148,'TN01-10'!BU$9,0))</f>
        <v>5</v>
      </c>
      <c r="BV16" s="28">
        <f>IF(VLOOKUP($A16,Sheet!$A$7:$DG$148,'TN01-10'!BV$9,0)="","",VLOOKUP($A16,Sheet!$A$7:$DG$148,'TN01-10'!BV$9,0))</f>
        <v>6.4</v>
      </c>
      <c r="BW16" s="28">
        <f>IF(VLOOKUP($A16,Sheet!$A$7:$DG$148,'TN01-10'!BW$9,0)="","",VLOOKUP($A16,Sheet!$A$7:$DG$148,'TN01-10'!BW$9,0))</f>
        <v>6.5</v>
      </c>
      <c r="BX16" s="33">
        <f>IF(VLOOKUP($A16,Sheet!$A$7:$DG$148,'TN01-10'!BX$9,0)="","",VLOOKUP($A16,Sheet!$A$7:$DG$148,'TN01-10'!BX$9,0))</f>
        <v>47</v>
      </c>
      <c r="BY16" s="36">
        <f>IF(VLOOKUP($A16,Sheet!$A$7:$DG$148,'TN01-10'!BY$9,0)="","",VLOOKUP($A16,Sheet!$A$7:$DG$148,'TN01-10'!BY$9,0))</f>
        <v>3</v>
      </c>
      <c r="BZ16" s="28">
        <f>IF(VLOOKUP($A16,Sheet!$A$7:$DG$148,'TN01-10'!BZ$9,0)="","",VLOOKUP($A16,Sheet!$A$7:$DG$148,'TN01-10'!BZ$9,0))</f>
        <v>7.2</v>
      </c>
      <c r="CA16" s="28" t="str">
        <f>IF(VLOOKUP($A16,Sheet!$A$7:$DG$148,'TN01-10'!CA$9,0)="","",VLOOKUP($A16,Sheet!$A$7:$DG$148,'TN01-10'!CA$9,0))</f>
        <v/>
      </c>
      <c r="CB16" s="28">
        <f>IF(VLOOKUP($A16,Sheet!$A$7:$DG$148,'TN01-10'!CB$9,0)="","",VLOOKUP($A16,Sheet!$A$7:$DG$148,'TN01-10'!CB$9,0))</f>
        <v>7.9</v>
      </c>
      <c r="CC16" s="28" t="str">
        <f>IF(VLOOKUP($A16,Sheet!$A$7:$DG$148,'TN01-10'!CC$9,0)="","",VLOOKUP($A16,Sheet!$A$7:$DG$148,'TN01-10'!CC$9,0))</f>
        <v/>
      </c>
      <c r="CD16" s="28">
        <f>IF(VLOOKUP($A16,Sheet!$A$7:$DG$148,'TN01-10'!CD$9,0)="","",VLOOKUP($A16,Sheet!$A$7:$DG$148,'TN01-10'!CD$9,0))</f>
        <v>6.9</v>
      </c>
      <c r="CE16" s="28">
        <f>IF(VLOOKUP($A16,Sheet!$A$7:$DG$148,'TN01-10'!CE$9,0)="","",VLOOKUP($A16,Sheet!$A$7:$DG$148,'TN01-10'!CE$9,0))</f>
        <v>6.8</v>
      </c>
      <c r="CF16" s="28">
        <f>IF(VLOOKUP($A16,Sheet!$A$7:$DG$148,'TN01-10'!CF$9,0)="","",VLOOKUP($A16,Sheet!$A$7:$DG$148,'TN01-10'!CF$9,0))</f>
        <v>6.9</v>
      </c>
      <c r="CG16" s="28">
        <f>IF(VLOOKUP($A16,Sheet!$A$7:$DG$148,'TN01-10'!CG$9,0)="","",VLOOKUP($A16,Sheet!$A$7:$DG$148,'TN01-10'!CG$9,0))</f>
        <v>5.9</v>
      </c>
      <c r="CH16" s="28" t="str">
        <f>IF(VLOOKUP($A16,Sheet!$A$7:$DG$148,'TN01-10'!CH$9,0)="","",VLOOKUP($A16,Sheet!$A$7:$DG$148,'TN01-10'!CH$9,0))</f>
        <v/>
      </c>
      <c r="CI16" s="28">
        <f>IF(VLOOKUP($A16,Sheet!$A$7:$DG$148,'TN01-10'!CI$9,0)="","",VLOOKUP($A16,Sheet!$A$7:$DG$148,'TN01-10'!CI$9,0))</f>
        <v>5.8</v>
      </c>
      <c r="CJ16" s="28" t="str">
        <f>IF(VLOOKUP($A16,Sheet!$A$7:$DG$148,'TN01-10'!CJ$9,0)="","",VLOOKUP($A16,Sheet!$A$7:$DG$148,'TN01-10'!CJ$9,0))</f>
        <v/>
      </c>
      <c r="CK16" s="28" t="str">
        <f>IF(VLOOKUP($A16,Sheet!$A$7:$DG$148,'TN01-10'!CK$9,0)="","",VLOOKUP($A16,Sheet!$A$7:$DG$148,'TN01-10'!CK$9,0))</f>
        <v/>
      </c>
      <c r="CL16" s="28" t="str">
        <f>IF(VLOOKUP($A16,Sheet!$A$7:$DG$148,'TN01-10'!CL$9,0)="","",VLOOKUP($A16,Sheet!$A$7:$DG$148,'TN01-10'!CL$9,0))</f>
        <v/>
      </c>
      <c r="CM16" s="28" t="str">
        <f>IF(VLOOKUP($A16,Sheet!$A$7:$DG$148,'TN01-10'!CM$9,0)="","",VLOOKUP($A16,Sheet!$A$7:$DG$148,'TN01-10'!CM$9,0))</f>
        <v/>
      </c>
      <c r="CN16" s="28">
        <f>IF(VLOOKUP($A16,Sheet!$A$7:$DG$148,'TN01-10'!CN$9,0)="","",VLOOKUP($A16,Sheet!$A$7:$DG$148,'TN01-10'!CN$9,0))</f>
        <v>5.5</v>
      </c>
      <c r="CO16" s="28">
        <f>IF(VLOOKUP($A16,Sheet!$A$7:$DG$148,'TN01-10'!CO$9,0)="","",VLOOKUP($A16,Sheet!$A$7:$DG$148,'TN01-10'!CO$9,0))</f>
        <v>5.2</v>
      </c>
      <c r="CP16" s="28">
        <f>IF(VLOOKUP($A16,Sheet!$A$7:$DG$148,'TN01-10'!CP$9,0)="","",VLOOKUP($A16,Sheet!$A$7:$DG$148,'TN01-10'!CP$9,0))</f>
        <v>6.9</v>
      </c>
      <c r="CQ16" s="28">
        <f>IF(VLOOKUP($A16,Sheet!$A$7:$DG$148,'TN01-10'!CQ$9,0)="","",VLOOKUP($A16,Sheet!$A$7:$DG$148,'TN01-10'!CQ$9,0))</f>
        <v>7</v>
      </c>
      <c r="CR16" s="28">
        <f>IF(VLOOKUP($A16,Sheet!$A$7:$DG$148,'TN01-10'!CR$9,0)="","",VLOOKUP($A16,Sheet!$A$7:$DG$148,'TN01-10'!CR$9,0))</f>
        <v>7</v>
      </c>
      <c r="CS16" s="33">
        <f>IF(VLOOKUP($A16,Sheet!$A$7:$DG$148,'TN01-10'!CS$9,0)="","",VLOOKUP($A16,Sheet!$A$7:$DG$148,'TN01-10'!CS$9,0))</f>
        <v>27</v>
      </c>
      <c r="CT16" s="36">
        <f>IF(VLOOKUP($A16,Sheet!$A$7:$DG$148,'TN01-10'!CT$9,0)="","",VLOOKUP($A16,Sheet!$A$7:$DG$148,'TN01-10'!CT$9,0))</f>
        <v>0</v>
      </c>
      <c r="CU16" s="38">
        <f t="shared" si="2"/>
        <v>125</v>
      </c>
      <c r="CV16" s="38">
        <f t="shared" si="3"/>
        <v>3</v>
      </c>
      <c r="CW16" s="38">
        <f t="shared" si="4"/>
        <v>0</v>
      </c>
      <c r="CX16" s="38">
        <f t="shared" si="5"/>
        <v>128</v>
      </c>
      <c r="CY16" s="38">
        <f t="shared" si="6"/>
        <v>6.1</v>
      </c>
      <c r="CZ16" s="38">
        <f>VLOOKUP($A16,'TN01-04'!$A$13:$DL$166,103,0)</f>
        <v>2.34</v>
      </c>
      <c r="DA16" s="28" t="str">
        <f>IF(VLOOKUP($A16,Sheet!$A$7:$DG$148,'TN01-10'!DA$9,0)="","",VLOOKUP($A16,Sheet!$A$7:$DG$148,'TN01-10'!DA$9,0))</f>
        <v/>
      </c>
      <c r="DB16" s="28" t="str">
        <f>IF(VLOOKUP($A16,Sheet!$A$7:$DG$148,'TN01-10'!DB$9,0)="","",VLOOKUP($A16,Sheet!$A$7:$DG$148,'TN01-10'!DB$9,0))</f>
        <v/>
      </c>
      <c r="DC16" s="28">
        <f>IF(VLOOKUP($A16,Sheet!$A$7:$DG$148,'TN01-10'!DC$9,0)="","",VLOOKUP($A16,Sheet!$A$7:$DG$148,'TN01-10'!DC$9,0))</f>
        <v>7.2</v>
      </c>
      <c r="DD16" s="28" t="str">
        <f>IF(VLOOKUP($A16,Sheet!$A$7:$DG$148,'TN01-10'!DD$9,0)="","",VLOOKUP($A16,Sheet!$A$7:$DG$148,'TN01-10'!DD$9,0))</f>
        <v/>
      </c>
      <c r="DE16" s="38"/>
      <c r="DF16" s="38">
        <f t="shared" si="7"/>
        <v>7.2</v>
      </c>
      <c r="DG16" s="38">
        <f>VLOOKUP($A16,'TN01-04'!$A$13:$DL$166,110,0)</f>
        <v>3</v>
      </c>
      <c r="DH16" s="33">
        <f>IF(VLOOKUP($A16,Sheet!$A$7:$DG$148,'TN01-10'!DH$9,0)="","",VLOOKUP($A16,Sheet!$A$7:$DG$148,'TN01-10'!DH$9,0))</f>
        <v>5</v>
      </c>
      <c r="DI16" s="36">
        <f>IF(VLOOKUP($A16,Sheet!$A$7:$DG$148,'TN01-10'!DI$9,0)="","",VLOOKUP($A16,Sheet!$A$7:$DG$148,'TN01-10'!DI$9,0))</f>
        <v>0</v>
      </c>
      <c r="DJ16" s="38">
        <f t="shared" si="8"/>
        <v>130</v>
      </c>
      <c r="DK16" s="38">
        <f t="shared" si="9"/>
        <v>3</v>
      </c>
      <c r="DL16" s="38">
        <f t="shared" si="10"/>
        <v>6.15</v>
      </c>
      <c r="DM16" s="38">
        <f>VLOOKUP($A16,'TN01-04'!$A$13:$DL$166,116,0)</f>
        <v>2.37</v>
      </c>
      <c r="DN16" s="33">
        <f>IF(VLOOKUP($A16,Sheet!$A$7:$DG$148,'TN01-10'!DN$9,0)="","",VLOOKUP($A16,Sheet!$A$7:$DG$148,'TN01-10'!DN$9,0))</f>
        <v>135</v>
      </c>
      <c r="DO16" s="36">
        <f>IF(VLOOKUP($A16,Sheet!$A$7:$DG$148,'TN01-10'!DO$9,0)="","",VLOOKUP($A16,Sheet!$A$7:$DG$148,'TN01-10'!DO$9,0))</f>
        <v>3</v>
      </c>
      <c r="DP16" s="28">
        <f>IF(VLOOKUP($A16,Sheet!$A$7:$DG$148,'TN01-10'!DP$9,0)="","",VLOOKUP($A16,Sheet!$A$7:$DG$148,'TN01-10'!DP$9,0))</f>
        <v>137</v>
      </c>
      <c r="DQ16" s="28">
        <f>IF(VLOOKUP($A16,Sheet!$A$7:$DG$148,'TN01-10'!DQ$9,0)="","",VLOOKUP($A16,Sheet!$A$7:$DG$148,'TN01-10'!DQ$9,0))</f>
        <v>140</v>
      </c>
      <c r="DR16" s="28">
        <f>IF(VLOOKUP($A16,Sheet!$A$7:$DG$148,'TN01-10'!DR$9,0)="","",VLOOKUP($A16,Sheet!$A$7:$DG$148,'TN01-10'!DR$9,0))</f>
        <v>6.13</v>
      </c>
      <c r="DS16" s="28">
        <f>IF(VLOOKUP($A16,Sheet!$A$7:$DG$148,'TN01-10'!DS$9,0)="","",VLOOKUP($A16,Sheet!$A$7:$DG$148,'TN01-10'!DS$9,0))</f>
        <v>2.33</v>
      </c>
      <c r="DT16" s="28" t="str">
        <f>IF(VLOOKUP($A16,Sheet!$A$7:$DG$148,'TN01-10'!DT$9,0)="","",VLOOKUP($A16,Sheet!$A$7:$DG$148,'TN01-10'!DT$9,0))</f>
        <v/>
      </c>
      <c r="DU16" s="168">
        <f t="shared" si="11"/>
        <v>2.34375E-2</v>
      </c>
      <c r="DV16" s="315" t="s">
        <v>4798</v>
      </c>
      <c r="DW16" s="315" t="s">
        <v>4798</v>
      </c>
      <c r="DX16" s="315" t="s">
        <v>4798</v>
      </c>
      <c r="DY16" s="315" t="s">
        <v>4798</v>
      </c>
      <c r="DZ16" s="315" t="s">
        <v>4833</v>
      </c>
      <c r="EA16" s="315"/>
      <c r="EB16" s="216"/>
      <c r="EC16" s="216"/>
      <c r="ED16" s="216"/>
      <c r="EE16" s="216"/>
      <c r="EF16" s="216">
        <f t="shared" si="12"/>
        <v>0</v>
      </c>
      <c r="EG16" s="216">
        <v>0</v>
      </c>
      <c r="EH16" s="216">
        <v>8.3000000000000007</v>
      </c>
      <c r="EI16" s="216"/>
      <c r="EJ16" s="216"/>
      <c r="EK16" s="216">
        <f t="shared" si="13"/>
        <v>8.3000000000000007</v>
      </c>
      <c r="EL16" s="216"/>
      <c r="EM16" s="216">
        <v>7.5</v>
      </c>
      <c r="EN16" s="216"/>
      <c r="EO16" s="216"/>
      <c r="EP16" s="216">
        <f t="shared" si="14"/>
        <v>7.5</v>
      </c>
      <c r="EQ16" s="216"/>
      <c r="ER16" s="216">
        <v>6</v>
      </c>
      <c r="ES16" s="216"/>
      <c r="ET16" s="216"/>
      <c r="EU16" s="216">
        <f t="shared" si="15"/>
        <v>6</v>
      </c>
      <c r="EV16" s="216">
        <f t="shared" si="16"/>
        <v>7.2</v>
      </c>
    </row>
    <row r="17" spans="1:152" ht="15.95" customHeight="1" x14ac:dyDescent="0.2">
      <c r="A17" s="25">
        <v>2220724232</v>
      </c>
      <c r="B17" s="26" t="s">
        <v>10</v>
      </c>
      <c r="C17" s="26" t="s">
        <v>45</v>
      </c>
      <c r="D17" s="26" t="s">
        <v>125</v>
      </c>
      <c r="E17" s="27">
        <v>35804</v>
      </c>
      <c r="F17" s="26" t="s">
        <v>209</v>
      </c>
      <c r="G17" s="26" t="s">
        <v>212</v>
      </c>
      <c r="H17" s="28">
        <f>IF(VLOOKUP($A17,Sheet!$A$7:$DG$148,'TN01-10'!H$9,0)="","",VLOOKUP($A17,Sheet!$A$7:$DG$148,'TN01-10'!H$9,0))</f>
        <v>8.5</v>
      </c>
      <c r="I17" s="28">
        <f>IF(VLOOKUP($A17,Sheet!$A$7:$DG$148,'TN01-10'!I$9,0)="","",VLOOKUP($A17,Sheet!$A$7:$DG$148,'TN01-10'!I$9,0))</f>
        <v>8.1</v>
      </c>
      <c r="J17" s="28">
        <f>IF(VLOOKUP($A17,Sheet!$A$7:$DG$148,'TN01-10'!J$9,0)="","",VLOOKUP($A17,Sheet!$A$7:$DG$148,'TN01-10'!J$9,0))</f>
        <v>8.6999999999999993</v>
      </c>
      <c r="K17" s="28">
        <f>IF(VLOOKUP($A17,Sheet!$A$7:$DG$148,'TN01-10'!K$9,0)="","",VLOOKUP($A17,Sheet!$A$7:$DG$148,'TN01-10'!K$9,0))</f>
        <v>6.9</v>
      </c>
      <c r="L17" s="28">
        <f>IF(VLOOKUP($A17,Sheet!$A$7:$DG$148,'TN01-10'!L$9,0)="","",VLOOKUP($A17,Sheet!$A$7:$DG$148,'TN01-10'!L$9,0))</f>
        <v>6.6</v>
      </c>
      <c r="M17" s="28">
        <f>IF(VLOOKUP($A17,Sheet!$A$7:$DG$148,'TN01-10'!M$9,0)="","",VLOOKUP($A17,Sheet!$A$7:$DG$148,'TN01-10'!M$9,0))</f>
        <v>9.3000000000000007</v>
      </c>
      <c r="N17" s="28">
        <f>IF(VLOOKUP($A17,Sheet!$A$7:$DG$148,'TN01-10'!N$9,0)="","",VLOOKUP($A17,Sheet!$A$7:$DG$148,'TN01-10'!N$9,0))</f>
        <v>9</v>
      </c>
      <c r="O17" s="28" t="str">
        <f>IF(VLOOKUP($A17,Sheet!$A$7:$DG$148,'TN01-10'!O$9,0)="","",VLOOKUP($A17,Sheet!$A$7:$DG$148,'TN01-10'!O$9,0))</f>
        <v/>
      </c>
      <c r="P17" s="28">
        <f>IF(VLOOKUP($A17,Sheet!$A$7:$DG$148,'TN01-10'!P$9,0)="","",VLOOKUP($A17,Sheet!$A$7:$DG$148,'TN01-10'!P$9,0))</f>
        <v>9.1</v>
      </c>
      <c r="Q17" s="28" t="str">
        <f>IF(VLOOKUP($A17,Sheet!$A$7:$DG$148,'TN01-10'!Q$9,0)="","",VLOOKUP($A17,Sheet!$A$7:$DG$148,'TN01-10'!Q$9,0))</f>
        <v/>
      </c>
      <c r="R17" s="28">
        <f>IF(VLOOKUP($A17,Sheet!$A$7:$DG$148,'TN01-10'!R$9,0)="","",VLOOKUP($A17,Sheet!$A$7:$DG$148,'TN01-10'!R$9,0))</f>
        <v>8.4</v>
      </c>
      <c r="S17" s="28" t="str">
        <f>IF(VLOOKUP($A17,Sheet!$A$7:$DG$148,'TN01-10'!S$9,0)="","",VLOOKUP($A17,Sheet!$A$7:$DG$148,'TN01-10'!S$9,0))</f>
        <v/>
      </c>
      <c r="T17" s="28" t="str">
        <f>IF(VLOOKUP($A17,Sheet!$A$7:$DG$148,'TN01-10'!T$9,0)="","",VLOOKUP($A17,Sheet!$A$7:$DG$148,'TN01-10'!T$9,0))</f>
        <v/>
      </c>
      <c r="U17" s="28">
        <f>IF(VLOOKUP($A17,Sheet!$A$7:$DG$148,'TN01-10'!U$9,0)="","",VLOOKUP($A17,Sheet!$A$7:$DG$148,'TN01-10'!U$9,0))</f>
        <v>8.6999999999999993</v>
      </c>
      <c r="V17" s="28" t="str">
        <f>IF(VLOOKUP($A17,Sheet!$A$7:$DG$148,'TN01-10'!V$9,0)="","",VLOOKUP($A17,Sheet!$A$7:$DG$148,'TN01-10'!V$9,0))</f>
        <v/>
      </c>
      <c r="W17" s="28">
        <f>IF(VLOOKUP($A17,Sheet!$A$7:$DG$148,'TN01-10'!W$9,0)="","",VLOOKUP($A17,Sheet!$A$7:$DG$148,'TN01-10'!W$9,0))</f>
        <v>8.6999999999999993</v>
      </c>
      <c r="X17" s="28">
        <f>IF(VLOOKUP($A17,Sheet!$A$7:$DG$148,'TN01-10'!X$9,0)="","",VLOOKUP($A17,Sheet!$A$7:$DG$148,'TN01-10'!X$9,0))</f>
        <v>9</v>
      </c>
      <c r="Y17" s="28">
        <f>IF(VLOOKUP($A17,Sheet!$A$7:$DG$148,'TN01-10'!Y$9,0)="","",VLOOKUP($A17,Sheet!$A$7:$DG$148,'TN01-10'!Y$9,0))</f>
        <v>6.9</v>
      </c>
      <c r="Z17" s="28">
        <f>IF(VLOOKUP($A17,Sheet!$A$7:$DG$148,'TN01-10'!Z$9,0)="","",VLOOKUP($A17,Sheet!$A$7:$DG$148,'TN01-10'!Z$9,0))</f>
        <v>6.8</v>
      </c>
      <c r="AA17" s="28">
        <f>IF(VLOOKUP($A17,Sheet!$A$7:$DG$148,'TN01-10'!AA$9,0)="","",VLOOKUP($A17,Sheet!$A$7:$DG$148,'TN01-10'!AA$9,0))</f>
        <v>7.8</v>
      </c>
      <c r="AB17" s="28">
        <f>IF(VLOOKUP($A17,Sheet!$A$7:$DG$148,'TN01-10'!AB$9,0)="","",VLOOKUP($A17,Sheet!$A$7:$DG$148,'TN01-10'!AB$9,0))</f>
        <v>8.1</v>
      </c>
      <c r="AC17" s="28">
        <f>IF(VLOOKUP($A17,Sheet!$A$7:$DG$148,'TN01-10'!AC$9,0)="","",VLOOKUP($A17,Sheet!$A$7:$DG$148,'TN01-10'!AC$9,0))</f>
        <v>6.5</v>
      </c>
      <c r="AD17" s="28">
        <f>IF(VLOOKUP($A17,Sheet!$A$7:$DG$148,'TN01-10'!AD$9,0)="","",VLOOKUP($A17,Sheet!$A$7:$DG$148,'TN01-10'!AD$9,0))</f>
        <v>7.4</v>
      </c>
      <c r="AE17" s="28">
        <f>IF(VLOOKUP($A17,Sheet!$A$7:$DG$148,'TN01-10'!AE$9,0)="","",VLOOKUP($A17,Sheet!$A$7:$DG$148,'TN01-10'!AE$9,0))</f>
        <v>6.3</v>
      </c>
      <c r="AF17" s="28">
        <f>IF(VLOOKUP($A17,Sheet!$A$7:$DG$148,'TN01-10'!AF$9,0)="","",VLOOKUP($A17,Sheet!$A$7:$DG$148,'TN01-10'!AF$9,0))</f>
        <v>7.8</v>
      </c>
      <c r="AG17" s="28">
        <f>IF(VLOOKUP($A17,Sheet!$A$7:$DG$148,'TN01-10'!AG$9,0)="","",VLOOKUP($A17,Sheet!$A$7:$DG$148,'TN01-10'!AG$9,0))</f>
        <v>7.8</v>
      </c>
      <c r="AH17" s="28">
        <f>IF(VLOOKUP($A17,Sheet!$A$7:$DG$148,'TN01-10'!AH$9,0)="","",VLOOKUP($A17,Sheet!$A$7:$DG$148,'TN01-10'!AH$9,0))</f>
        <v>7.2</v>
      </c>
      <c r="AI17" s="28">
        <f>IF(VLOOKUP($A17,Sheet!$A$7:$DG$148,'TN01-10'!AI$9,0)="","",VLOOKUP($A17,Sheet!$A$7:$DG$148,'TN01-10'!AI$9,0))</f>
        <v>6.1</v>
      </c>
      <c r="AJ17" s="28">
        <f>IF(VLOOKUP($A17,Sheet!$A$7:$DG$148,'TN01-10'!AJ$9,0)="","",VLOOKUP($A17,Sheet!$A$7:$DG$148,'TN01-10'!AJ$9,0))</f>
        <v>8.6999999999999993</v>
      </c>
      <c r="AK17" s="33">
        <f>IF(VLOOKUP($A17,Sheet!$A$7:$DG$148,'TN01-10'!AK$9,0)="","",VLOOKUP($A17,Sheet!$A$7:$DG$148,'TN01-10'!AK$9,0))</f>
        <v>51</v>
      </c>
      <c r="AL17" s="36">
        <f>IF(VLOOKUP($A17,Sheet!$A$7:$DG$148,'TN01-10'!AL$9,0)="","",VLOOKUP($A17,Sheet!$A$7:$DG$148,'TN01-10'!AL$9,0))</f>
        <v>0</v>
      </c>
      <c r="AM17" s="32">
        <f>IF(VLOOKUP($A17,Sheet!$A$7:$DG$148,'TN01-10'!AM$9,0)="","",VLOOKUP($A17,Sheet!$A$7:$DG$148,'TN01-10'!AM$9,0))</f>
        <v>6.4</v>
      </c>
      <c r="AN17" s="32">
        <f>IF(VLOOKUP($A17,Sheet!$A$7:$DG$148,'TN01-10'!AN$9,0)="","",VLOOKUP($A17,Sheet!$A$7:$DG$148,'TN01-10'!AN$9,0))</f>
        <v>5.7</v>
      </c>
      <c r="AO17" s="32" t="str">
        <f>IF(VLOOKUP($A17,Sheet!$A$7:$DG$148,'TN01-10'!AO$9,0)="","",VLOOKUP($A17,Sheet!$A$7:$DG$148,'TN01-10'!AO$9,0))</f>
        <v/>
      </c>
      <c r="AP17" s="32" t="str">
        <f>IF(VLOOKUP($A17,Sheet!$A$7:$DG$148,'TN01-10'!AP$9,0)="","",VLOOKUP($A17,Sheet!$A$7:$DG$148,'TN01-10'!AP$9,0))</f>
        <v/>
      </c>
      <c r="AQ17" s="32" t="str">
        <f>IF(VLOOKUP($A17,Sheet!$A$7:$DG$148,'TN01-10'!AQ$9,0)="","",VLOOKUP($A17,Sheet!$A$7:$DG$148,'TN01-10'!AQ$9,0))</f>
        <v/>
      </c>
      <c r="AR17" s="32" t="str">
        <f>IF(VLOOKUP($A17,Sheet!$A$7:$DG$148,'TN01-10'!AR$9,0)="","",VLOOKUP($A17,Sheet!$A$7:$DG$148,'TN01-10'!AR$9,0))</f>
        <v/>
      </c>
      <c r="AS17" s="32" t="str">
        <f>IF(VLOOKUP($A17,Sheet!$A$7:$DG$148,'TN01-10'!AS$9,0)="","",VLOOKUP($A17,Sheet!$A$7:$DG$148,'TN01-10'!AS$9,0))</f>
        <v/>
      </c>
      <c r="AT17" s="32">
        <f>IF(VLOOKUP($A17,Sheet!$A$7:$DG$148,'TN01-10'!AT$9,0)="","",VLOOKUP($A17,Sheet!$A$7:$DG$148,'TN01-10'!AT$9,0))</f>
        <v>6.8</v>
      </c>
      <c r="AU17" s="32" t="str">
        <f>IF(VLOOKUP($A17,Sheet!$A$7:$DG$148,'TN01-10'!AU$9,0)="","",VLOOKUP($A17,Sheet!$A$7:$DG$148,'TN01-10'!AU$9,0))</f>
        <v/>
      </c>
      <c r="AV17" s="32" t="str">
        <f>IF(VLOOKUP($A17,Sheet!$A$7:$DG$148,'TN01-10'!AV$9,0)="","",VLOOKUP($A17,Sheet!$A$7:$DG$148,'TN01-10'!AV$9,0))</f>
        <v/>
      </c>
      <c r="AW17" s="32" t="str">
        <f>IF(VLOOKUP($A17,Sheet!$A$7:$DG$148,'TN01-10'!AW$9,0)="","",VLOOKUP($A17,Sheet!$A$7:$DG$148,'TN01-10'!AW$9,0))</f>
        <v/>
      </c>
      <c r="AX17" s="32" t="str">
        <f>IF(VLOOKUP($A17,Sheet!$A$7:$DG$148,'TN01-10'!AX$9,0)="","",VLOOKUP($A17,Sheet!$A$7:$DG$148,'TN01-10'!AX$9,0))</f>
        <v/>
      </c>
      <c r="AY17" s="32" t="str">
        <f>IF(VLOOKUP($A17,Sheet!$A$7:$DG$148,'TN01-10'!AY$9,0)="","",VLOOKUP($A17,Sheet!$A$7:$DG$148,'TN01-10'!AY$9,0))</f>
        <v/>
      </c>
      <c r="AZ17" s="32">
        <f>IF(VLOOKUP($A17,Sheet!$A$7:$DG$148,'TN01-10'!AZ$9,0)="","",VLOOKUP($A17,Sheet!$A$7:$DG$148,'TN01-10'!AZ$9,0))</f>
        <v>6.2</v>
      </c>
      <c r="BA17" s="32">
        <f>IF(VLOOKUP($A17,Sheet!$A$7:$DG$148,'TN01-10'!BA$9,0)="","",VLOOKUP($A17,Sheet!$A$7:$DG$148,'TN01-10'!BA$9,0))</f>
        <v>6.3</v>
      </c>
      <c r="BB17" s="33">
        <f>IF(VLOOKUP($A17,Sheet!$A$7:$DG$148,'TN01-10'!BB$9,0)="","",VLOOKUP($A17,Sheet!$A$7:$DG$148,'TN01-10'!BB$9,0))</f>
        <v>5</v>
      </c>
      <c r="BC17" s="36">
        <f>IF(VLOOKUP($A17,Sheet!$A$7:$DG$148,'TN01-10'!BC$9,0)="","",VLOOKUP($A17,Sheet!$A$7:$DG$148,'TN01-10'!BC$9,0))</f>
        <v>0</v>
      </c>
      <c r="BD17" s="28">
        <f>IF(VLOOKUP($A17,Sheet!$A$7:$DG$148,'TN01-10'!BD$9,0)="","",VLOOKUP($A17,Sheet!$A$7:$DG$148,'TN01-10'!BD$9,0))</f>
        <v>7.5</v>
      </c>
      <c r="BE17" s="28">
        <f>IF(VLOOKUP($A17,Sheet!$A$7:$DG$148,'TN01-10'!BE$9,0)="","",VLOOKUP($A17,Sheet!$A$7:$DG$148,'TN01-10'!BE$9,0))</f>
        <v>7.1</v>
      </c>
      <c r="BF17" s="28">
        <f>IF(VLOOKUP($A17,Sheet!$A$7:$DG$148,'TN01-10'!BF$9,0)="","",VLOOKUP($A17,Sheet!$A$7:$DG$148,'TN01-10'!BF$9,0))</f>
        <v>8.1</v>
      </c>
      <c r="BG17" s="28">
        <f>IF(VLOOKUP($A17,Sheet!$A$7:$DG$148,'TN01-10'!BG$9,0)="","",VLOOKUP($A17,Sheet!$A$7:$DG$148,'TN01-10'!BG$9,0))</f>
        <v>8.6</v>
      </c>
      <c r="BH17" s="28">
        <f>IF(VLOOKUP($A17,Sheet!$A$7:$DG$148,'TN01-10'!BH$9,0)="","",VLOOKUP($A17,Sheet!$A$7:$DG$148,'TN01-10'!BH$9,0))</f>
        <v>7.6</v>
      </c>
      <c r="BI17" s="28">
        <f>IF(VLOOKUP($A17,Sheet!$A$7:$DG$148,'TN01-10'!BI$9,0)="","",VLOOKUP($A17,Sheet!$A$7:$DG$148,'TN01-10'!BI$9,0))</f>
        <v>8.6999999999999993</v>
      </c>
      <c r="BJ17" s="28">
        <f>IF(VLOOKUP($A17,Sheet!$A$7:$DG$148,'TN01-10'!BJ$9,0)="","",VLOOKUP($A17,Sheet!$A$7:$DG$148,'TN01-10'!BJ$9,0))</f>
        <v>8.1999999999999993</v>
      </c>
      <c r="BK17" s="28">
        <f>IF(VLOOKUP($A17,Sheet!$A$7:$DG$148,'TN01-10'!BK$9,0)="","",VLOOKUP($A17,Sheet!$A$7:$DG$148,'TN01-10'!BK$9,0))</f>
        <v>7.7</v>
      </c>
      <c r="BL17" s="28">
        <f>IF(VLOOKUP($A17,Sheet!$A$7:$DG$148,'TN01-10'!BL$9,0)="","",VLOOKUP($A17,Sheet!$A$7:$DG$148,'TN01-10'!BL$9,0))</f>
        <v>6.3</v>
      </c>
      <c r="BM17" s="28">
        <f>IF(VLOOKUP($A17,Sheet!$A$7:$DG$148,'TN01-10'!BM$9,0)="","",VLOOKUP($A17,Sheet!$A$7:$DG$148,'TN01-10'!BM$9,0))</f>
        <v>7.2</v>
      </c>
      <c r="BN17" s="28">
        <f>IF(VLOOKUP($A17,Sheet!$A$7:$DG$148,'TN01-10'!BN$9,0)="","",VLOOKUP($A17,Sheet!$A$7:$DG$148,'TN01-10'!BN$9,0))</f>
        <v>7.5</v>
      </c>
      <c r="BO17" s="28">
        <f>IF(VLOOKUP($A17,Sheet!$A$7:$DG$148,'TN01-10'!BO$9,0)="","",VLOOKUP($A17,Sheet!$A$7:$DG$148,'TN01-10'!BO$9,0))</f>
        <v>7.4</v>
      </c>
      <c r="BP17" s="28">
        <f>IF(VLOOKUP($A17,Sheet!$A$7:$DG$148,'TN01-10'!BP$9,0)="","",VLOOKUP($A17,Sheet!$A$7:$DG$148,'TN01-10'!BP$9,0))</f>
        <v>8.6</v>
      </c>
      <c r="BQ17" s="28" t="str">
        <f>IF(VLOOKUP($A17,Sheet!$A$7:$DG$148,'TN01-10'!BQ$9,0)="","",VLOOKUP($A17,Sheet!$A$7:$DG$148,'TN01-10'!BQ$9,0))</f>
        <v/>
      </c>
      <c r="BR17" s="28">
        <f>IF(VLOOKUP($A17,Sheet!$A$7:$DG$148,'TN01-10'!BR$9,0)="","",VLOOKUP($A17,Sheet!$A$7:$DG$148,'TN01-10'!BR$9,0))</f>
        <v>6.9</v>
      </c>
      <c r="BS17" s="28">
        <f>IF(VLOOKUP($A17,Sheet!$A$7:$DG$148,'TN01-10'!BS$9,0)="","",VLOOKUP($A17,Sheet!$A$7:$DG$148,'TN01-10'!BS$9,0))</f>
        <v>5.9</v>
      </c>
      <c r="BT17" s="28">
        <f>IF(VLOOKUP($A17,Sheet!$A$7:$DG$148,'TN01-10'!BT$9,0)="","",VLOOKUP($A17,Sheet!$A$7:$DG$148,'TN01-10'!BT$9,0))</f>
        <v>7.8</v>
      </c>
      <c r="BU17" s="28">
        <f>IF(VLOOKUP($A17,Sheet!$A$7:$DG$148,'TN01-10'!BU$9,0)="","",VLOOKUP($A17,Sheet!$A$7:$DG$148,'TN01-10'!BU$9,0))</f>
        <v>6.3</v>
      </c>
      <c r="BV17" s="28">
        <f>IF(VLOOKUP($A17,Sheet!$A$7:$DG$148,'TN01-10'!BV$9,0)="","",VLOOKUP($A17,Sheet!$A$7:$DG$148,'TN01-10'!BV$9,0))</f>
        <v>7.7</v>
      </c>
      <c r="BW17" s="28">
        <f>IF(VLOOKUP($A17,Sheet!$A$7:$DG$148,'TN01-10'!BW$9,0)="","",VLOOKUP($A17,Sheet!$A$7:$DG$148,'TN01-10'!BW$9,0))</f>
        <v>9.1</v>
      </c>
      <c r="BX17" s="33">
        <f>IF(VLOOKUP($A17,Sheet!$A$7:$DG$148,'TN01-10'!BX$9,0)="","",VLOOKUP($A17,Sheet!$A$7:$DG$148,'TN01-10'!BX$9,0))</f>
        <v>50</v>
      </c>
      <c r="BY17" s="36">
        <f>IF(VLOOKUP($A17,Sheet!$A$7:$DG$148,'TN01-10'!BY$9,0)="","",VLOOKUP($A17,Sheet!$A$7:$DG$148,'TN01-10'!BY$9,0))</f>
        <v>0</v>
      </c>
      <c r="BZ17" s="28" t="str">
        <f>IF(VLOOKUP($A17,Sheet!$A$7:$DG$148,'TN01-10'!BZ$9,0)="","",VLOOKUP($A17,Sheet!$A$7:$DG$148,'TN01-10'!BZ$9,0))</f>
        <v/>
      </c>
      <c r="CA17" s="28">
        <f>IF(VLOOKUP($A17,Sheet!$A$7:$DG$148,'TN01-10'!CA$9,0)="","",VLOOKUP($A17,Sheet!$A$7:$DG$148,'TN01-10'!CA$9,0))</f>
        <v>7.9</v>
      </c>
      <c r="CB17" s="28">
        <f>IF(VLOOKUP($A17,Sheet!$A$7:$DG$148,'TN01-10'!CB$9,0)="","",VLOOKUP($A17,Sheet!$A$7:$DG$148,'TN01-10'!CB$9,0))</f>
        <v>8.9</v>
      </c>
      <c r="CC17" s="28" t="str">
        <f>IF(VLOOKUP($A17,Sheet!$A$7:$DG$148,'TN01-10'!CC$9,0)="","",VLOOKUP($A17,Sheet!$A$7:$DG$148,'TN01-10'!CC$9,0))</f>
        <v/>
      </c>
      <c r="CD17" s="28">
        <f>IF(VLOOKUP($A17,Sheet!$A$7:$DG$148,'TN01-10'!CD$9,0)="","",VLOOKUP($A17,Sheet!$A$7:$DG$148,'TN01-10'!CD$9,0))</f>
        <v>8.3000000000000007</v>
      </c>
      <c r="CE17" s="28">
        <f>IF(VLOOKUP($A17,Sheet!$A$7:$DG$148,'TN01-10'!CE$9,0)="","",VLOOKUP($A17,Sheet!$A$7:$DG$148,'TN01-10'!CE$9,0))</f>
        <v>8.5</v>
      </c>
      <c r="CF17" s="28">
        <f>IF(VLOOKUP($A17,Sheet!$A$7:$DG$148,'TN01-10'!CF$9,0)="","",VLOOKUP($A17,Sheet!$A$7:$DG$148,'TN01-10'!CF$9,0))</f>
        <v>9.5</v>
      </c>
      <c r="CG17" s="28">
        <f>IF(VLOOKUP($A17,Sheet!$A$7:$DG$148,'TN01-10'!CG$9,0)="","",VLOOKUP($A17,Sheet!$A$7:$DG$148,'TN01-10'!CG$9,0))</f>
        <v>7.8</v>
      </c>
      <c r="CH17" s="28" t="str">
        <f>IF(VLOOKUP($A17,Sheet!$A$7:$DG$148,'TN01-10'!CH$9,0)="","",VLOOKUP($A17,Sheet!$A$7:$DG$148,'TN01-10'!CH$9,0))</f>
        <v/>
      </c>
      <c r="CI17" s="28" t="str">
        <f>IF(VLOOKUP($A17,Sheet!$A$7:$DG$148,'TN01-10'!CI$9,0)="","",VLOOKUP($A17,Sheet!$A$7:$DG$148,'TN01-10'!CI$9,0))</f>
        <v/>
      </c>
      <c r="CJ17" s="28" t="str">
        <f>IF(VLOOKUP($A17,Sheet!$A$7:$DG$148,'TN01-10'!CJ$9,0)="","",VLOOKUP($A17,Sheet!$A$7:$DG$148,'TN01-10'!CJ$9,0))</f>
        <v/>
      </c>
      <c r="CK17" s="28" t="str">
        <f>IF(VLOOKUP($A17,Sheet!$A$7:$DG$148,'TN01-10'!CK$9,0)="","",VLOOKUP($A17,Sheet!$A$7:$DG$148,'TN01-10'!CK$9,0))</f>
        <v/>
      </c>
      <c r="CL17" s="28" t="str">
        <f>IF(VLOOKUP($A17,Sheet!$A$7:$DG$148,'TN01-10'!CL$9,0)="","",VLOOKUP($A17,Sheet!$A$7:$DG$148,'TN01-10'!CL$9,0))</f>
        <v/>
      </c>
      <c r="CM17" s="28">
        <f>IF(VLOOKUP($A17,Sheet!$A$7:$DG$148,'TN01-10'!CM$9,0)="","",VLOOKUP($A17,Sheet!$A$7:$DG$148,'TN01-10'!CM$9,0))</f>
        <v>8.5</v>
      </c>
      <c r="CN17" s="28">
        <f>IF(VLOOKUP($A17,Sheet!$A$7:$DG$148,'TN01-10'!CN$9,0)="","",VLOOKUP($A17,Sheet!$A$7:$DG$148,'TN01-10'!CN$9,0))</f>
        <v>7</v>
      </c>
      <c r="CO17" s="28">
        <f>IF(VLOOKUP($A17,Sheet!$A$7:$DG$148,'TN01-10'!CO$9,0)="","",VLOOKUP($A17,Sheet!$A$7:$DG$148,'TN01-10'!CO$9,0))</f>
        <v>8</v>
      </c>
      <c r="CP17" s="28">
        <f>IF(VLOOKUP($A17,Sheet!$A$7:$DG$148,'TN01-10'!CP$9,0)="","",VLOOKUP($A17,Sheet!$A$7:$DG$148,'TN01-10'!CP$9,0))</f>
        <v>8.9</v>
      </c>
      <c r="CQ17" s="28">
        <f>IF(VLOOKUP($A17,Sheet!$A$7:$DG$148,'TN01-10'!CQ$9,0)="","",VLOOKUP($A17,Sheet!$A$7:$DG$148,'TN01-10'!CQ$9,0))</f>
        <v>9.6</v>
      </c>
      <c r="CR17" s="28">
        <f>IF(VLOOKUP($A17,Sheet!$A$7:$DG$148,'TN01-10'!CR$9,0)="","",VLOOKUP($A17,Sheet!$A$7:$DG$148,'TN01-10'!CR$9,0))</f>
        <v>8</v>
      </c>
      <c r="CS17" s="33">
        <f>IF(VLOOKUP($A17,Sheet!$A$7:$DG$148,'TN01-10'!CS$9,0)="","",VLOOKUP($A17,Sheet!$A$7:$DG$148,'TN01-10'!CS$9,0))</f>
        <v>27</v>
      </c>
      <c r="CT17" s="36">
        <f>IF(VLOOKUP($A17,Sheet!$A$7:$DG$148,'TN01-10'!CT$9,0)="","",VLOOKUP($A17,Sheet!$A$7:$DG$148,'TN01-10'!CT$9,0))</f>
        <v>0</v>
      </c>
      <c r="CU17" s="38">
        <f t="shared" si="2"/>
        <v>128</v>
      </c>
      <c r="CV17" s="38">
        <f t="shared" si="3"/>
        <v>0</v>
      </c>
      <c r="CW17" s="38">
        <f t="shared" si="4"/>
        <v>0</v>
      </c>
      <c r="CX17" s="38">
        <f t="shared" si="5"/>
        <v>128</v>
      </c>
      <c r="CY17" s="38">
        <f t="shared" si="6"/>
        <v>7.78</v>
      </c>
      <c r="CZ17" s="38">
        <f>VLOOKUP($A17,'TN01-04'!$A$13:$DL$166,103,0)</f>
        <v>3.34</v>
      </c>
      <c r="DA17" s="28" t="str">
        <f>IF(VLOOKUP($A17,Sheet!$A$7:$DG$148,'TN01-10'!DA$9,0)="","",VLOOKUP($A17,Sheet!$A$7:$DG$148,'TN01-10'!DA$9,0))</f>
        <v/>
      </c>
      <c r="DB17" s="28" t="str">
        <f>IF(VLOOKUP($A17,Sheet!$A$7:$DG$148,'TN01-10'!DB$9,0)="","",VLOOKUP($A17,Sheet!$A$7:$DG$148,'TN01-10'!DB$9,0))</f>
        <v/>
      </c>
      <c r="DC17" s="28" t="str">
        <f>IF(VLOOKUP($A17,Sheet!$A$7:$DG$148,'TN01-10'!DC$9,0)="","",VLOOKUP($A17,Sheet!$A$7:$DG$148,'TN01-10'!DC$9,0))</f>
        <v/>
      </c>
      <c r="DD17" s="28">
        <f>IF(VLOOKUP($A17,Sheet!$A$7:$DG$148,'TN01-10'!DD$9,0)="","",VLOOKUP($A17,Sheet!$A$7:$DG$148,'TN01-10'!DD$9,0))</f>
        <v>9</v>
      </c>
      <c r="DE17" s="38"/>
      <c r="DF17" s="38">
        <f t="shared" si="7"/>
        <v>9</v>
      </c>
      <c r="DG17" s="38">
        <f>VLOOKUP($A17,'TN01-04'!$A$13:$DL$166,110,0)</f>
        <v>4</v>
      </c>
      <c r="DH17" s="33">
        <f>IF(VLOOKUP($A17,Sheet!$A$7:$DG$148,'TN01-10'!DH$9,0)="","",VLOOKUP($A17,Sheet!$A$7:$DG$148,'TN01-10'!DH$9,0))</f>
        <v>5</v>
      </c>
      <c r="DI17" s="36">
        <f>IF(VLOOKUP($A17,Sheet!$A$7:$DG$148,'TN01-10'!DI$9,0)="","",VLOOKUP($A17,Sheet!$A$7:$DG$148,'TN01-10'!DI$9,0))</f>
        <v>0</v>
      </c>
      <c r="DJ17" s="38">
        <f t="shared" si="8"/>
        <v>133</v>
      </c>
      <c r="DK17" s="38">
        <f t="shared" si="9"/>
        <v>0</v>
      </c>
      <c r="DL17" s="38">
        <f t="shared" si="10"/>
        <v>7.83</v>
      </c>
      <c r="DM17" s="38">
        <f>VLOOKUP($A17,'TN01-04'!$A$13:$DL$166,116,0)</f>
        <v>3.37</v>
      </c>
      <c r="DN17" s="33">
        <f>IF(VLOOKUP($A17,Sheet!$A$7:$DG$148,'TN01-10'!DN$9,0)="","",VLOOKUP($A17,Sheet!$A$7:$DG$148,'TN01-10'!DN$9,0))</f>
        <v>138</v>
      </c>
      <c r="DO17" s="36">
        <f>IF(VLOOKUP($A17,Sheet!$A$7:$DG$148,'TN01-10'!DO$9,0)="","",VLOOKUP($A17,Sheet!$A$7:$DG$148,'TN01-10'!DO$9,0))</f>
        <v>0</v>
      </c>
      <c r="DP17" s="28">
        <f>IF(VLOOKUP($A17,Sheet!$A$7:$DG$148,'TN01-10'!DP$9,0)="","",VLOOKUP($A17,Sheet!$A$7:$DG$148,'TN01-10'!DP$9,0))</f>
        <v>137</v>
      </c>
      <c r="DQ17" s="28">
        <f>IF(VLOOKUP($A17,Sheet!$A$7:$DG$148,'TN01-10'!DQ$9,0)="","",VLOOKUP($A17,Sheet!$A$7:$DG$148,'TN01-10'!DQ$9,0))</f>
        <v>138</v>
      </c>
      <c r="DR17" s="28">
        <f>IF(VLOOKUP($A17,Sheet!$A$7:$DG$148,'TN01-10'!DR$9,0)="","",VLOOKUP($A17,Sheet!$A$7:$DG$148,'TN01-10'!DR$9,0))</f>
        <v>7.83</v>
      </c>
      <c r="DS17" s="28">
        <f>IF(VLOOKUP($A17,Sheet!$A$7:$DG$148,'TN01-10'!DS$9,0)="","",VLOOKUP($A17,Sheet!$A$7:$DG$148,'TN01-10'!DS$9,0))</f>
        <v>3.37</v>
      </c>
      <c r="DT17" s="28" t="str">
        <f>IF(VLOOKUP($A17,Sheet!$A$7:$DG$148,'TN01-10'!DT$9,0)="","",VLOOKUP($A17,Sheet!$A$7:$DG$148,'TN01-10'!DT$9,0))</f>
        <v/>
      </c>
      <c r="DU17" s="168">
        <f t="shared" si="11"/>
        <v>0</v>
      </c>
      <c r="DV17" s="315" t="s">
        <v>4798</v>
      </c>
      <c r="DW17" s="315" t="s">
        <v>4798</v>
      </c>
      <c r="DX17" s="315" t="s">
        <v>4798</v>
      </c>
      <c r="DY17" s="315" t="s">
        <v>4798</v>
      </c>
      <c r="DZ17" s="315" t="s">
        <v>4832</v>
      </c>
      <c r="EA17" s="315"/>
      <c r="EB17" s="216">
        <v>9</v>
      </c>
      <c r="EC17" s="216"/>
      <c r="ED17" s="216"/>
      <c r="EE17" s="216"/>
      <c r="EF17" s="216">
        <f t="shared" si="12"/>
        <v>9</v>
      </c>
      <c r="EG17" s="216">
        <v>0</v>
      </c>
      <c r="EH17" s="216">
        <v>0</v>
      </c>
      <c r="EI17" s="216"/>
      <c r="EJ17" s="216"/>
      <c r="EK17" s="216">
        <f t="shared" si="13"/>
        <v>0</v>
      </c>
      <c r="EL17" s="216"/>
      <c r="EM17" s="216">
        <v>0</v>
      </c>
      <c r="EN17" s="216"/>
      <c r="EO17" s="216"/>
      <c r="EP17" s="216">
        <f t="shared" si="14"/>
        <v>0</v>
      </c>
      <c r="EQ17" s="216"/>
      <c r="ER17" s="216">
        <v>0</v>
      </c>
      <c r="ES17" s="216"/>
      <c r="ET17" s="216"/>
      <c r="EU17" s="216">
        <f t="shared" si="15"/>
        <v>0</v>
      </c>
      <c r="EV17" s="216">
        <f t="shared" si="16"/>
        <v>0</v>
      </c>
    </row>
    <row r="18" spans="1:152" ht="15.95" customHeight="1" x14ac:dyDescent="0.2">
      <c r="A18" s="25">
        <v>2220727265</v>
      </c>
      <c r="B18" s="26" t="s">
        <v>11</v>
      </c>
      <c r="C18" s="26" t="s">
        <v>46</v>
      </c>
      <c r="D18" s="26" t="s">
        <v>126</v>
      </c>
      <c r="E18" s="27">
        <v>36010</v>
      </c>
      <c r="F18" s="26" t="s">
        <v>209</v>
      </c>
      <c r="G18" s="26" t="s">
        <v>212</v>
      </c>
      <c r="H18" s="28">
        <f>IF(VLOOKUP($A18,Sheet!$A$7:$DG$148,'TN01-10'!H$9,0)="","",VLOOKUP($A18,Sheet!$A$7:$DG$148,'TN01-10'!H$9,0))</f>
        <v>9.1999999999999993</v>
      </c>
      <c r="I18" s="28">
        <f>IF(VLOOKUP($A18,Sheet!$A$7:$DG$148,'TN01-10'!I$9,0)="","",VLOOKUP($A18,Sheet!$A$7:$DG$148,'TN01-10'!I$9,0))</f>
        <v>8.6</v>
      </c>
      <c r="J18" s="28">
        <f>IF(VLOOKUP($A18,Sheet!$A$7:$DG$148,'TN01-10'!J$9,0)="","",VLOOKUP($A18,Sheet!$A$7:$DG$148,'TN01-10'!J$9,0))</f>
        <v>8.4</v>
      </c>
      <c r="K18" s="28">
        <f>IF(VLOOKUP($A18,Sheet!$A$7:$DG$148,'TN01-10'!K$9,0)="","",VLOOKUP($A18,Sheet!$A$7:$DG$148,'TN01-10'!K$9,0))</f>
        <v>9.1</v>
      </c>
      <c r="L18" s="28">
        <f>IF(VLOOKUP($A18,Sheet!$A$7:$DG$148,'TN01-10'!L$9,0)="","",VLOOKUP($A18,Sheet!$A$7:$DG$148,'TN01-10'!L$9,0))</f>
        <v>9.5</v>
      </c>
      <c r="M18" s="28">
        <f>IF(VLOOKUP($A18,Sheet!$A$7:$DG$148,'TN01-10'!M$9,0)="","",VLOOKUP($A18,Sheet!$A$7:$DG$148,'TN01-10'!M$9,0))</f>
        <v>9.5</v>
      </c>
      <c r="N18" s="28">
        <f>IF(VLOOKUP($A18,Sheet!$A$7:$DG$148,'TN01-10'!N$9,0)="","",VLOOKUP($A18,Sheet!$A$7:$DG$148,'TN01-10'!N$9,0))</f>
        <v>9.5</v>
      </c>
      <c r="O18" s="28" t="str">
        <f>IF(VLOOKUP($A18,Sheet!$A$7:$DG$148,'TN01-10'!O$9,0)="","",VLOOKUP($A18,Sheet!$A$7:$DG$148,'TN01-10'!O$9,0))</f>
        <v/>
      </c>
      <c r="P18" s="28">
        <f>IF(VLOOKUP($A18,Sheet!$A$7:$DG$148,'TN01-10'!P$9,0)="","",VLOOKUP($A18,Sheet!$A$7:$DG$148,'TN01-10'!P$9,0))</f>
        <v>8.9</v>
      </c>
      <c r="Q18" s="28" t="str">
        <f>IF(VLOOKUP($A18,Sheet!$A$7:$DG$148,'TN01-10'!Q$9,0)="","",VLOOKUP($A18,Sheet!$A$7:$DG$148,'TN01-10'!Q$9,0))</f>
        <v/>
      </c>
      <c r="R18" s="28" t="str">
        <f>IF(VLOOKUP($A18,Sheet!$A$7:$DG$148,'TN01-10'!R$9,0)="","",VLOOKUP($A18,Sheet!$A$7:$DG$148,'TN01-10'!R$9,0))</f>
        <v/>
      </c>
      <c r="S18" s="28" t="str">
        <f>IF(VLOOKUP($A18,Sheet!$A$7:$DG$148,'TN01-10'!S$9,0)="","",VLOOKUP($A18,Sheet!$A$7:$DG$148,'TN01-10'!S$9,0))</f>
        <v/>
      </c>
      <c r="T18" s="28" t="str">
        <f>IF(VLOOKUP($A18,Sheet!$A$7:$DG$148,'TN01-10'!T$9,0)="","",VLOOKUP($A18,Sheet!$A$7:$DG$148,'TN01-10'!T$9,0))</f>
        <v/>
      </c>
      <c r="U18" s="28">
        <f>IF(VLOOKUP($A18,Sheet!$A$7:$DG$148,'TN01-10'!U$9,0)="","",VLOOKUP($A18,Sheet!$A$7:$DG$148,'TN01-10'!U$9,0))</f>
        <v>8.9</v>
      </c>
      <c r="V18" s="28">
        <f>IF(VLOOKUP($A18,Sheet!$A$7:$DG$148,'TN01-10'!V$9,0)="","",VLOOKUP($A18,Sheet!$A$7:$DG$148,'TN01-10'!V$9,0))</f>
        <v>8.9</v>
      </c>
      <c r="W18" s="28">
        <f>IF(VLOOKUP($A18,Sheet!$A$7:$DG$148,'TN01-10'!W$9,0)="","",VLOOKUP($A18,Sheet!$A$7:$DG$148,'TN01-10'!W$9,0))</f>
        <v>9.1999999999999993</v>
      </c>
      <c r="X18" s="28">
        <f>IF(VLOOKUP($A18,Sheet!$A$7:$DG$148,'TN01-10'!X$9,0)="","",VLOOKUP($A18,Sheet!$A$7:$DG$148,'TN01-10'!X$9,0))</f>
        <v>9.3000000000000007</v>
      </c>
      <c r="Y18" s="28">
        <f>IF(VLOOKUP($A18,Sheet!$A$7:$DG$148,'TN01-10'!Y$9,0)="","",VLOOKUP($A18,Sheet!$A$7:$DG$148,'TN01-10'!Y$9,0))</f>
        <v>7.6</v>
      </c>
      <c r="Z18" s="28">
        <f>IF(VLOOKUP($A18,Sheet!$A$7:$DG$148,'TN01-10'!Z$9,0)="","",VLOOKUP($A18,Sheet!$A$7:$DG$148,'TN01-10'!Z$9,0))</f>
        <v>7.4</v>
      </c>
      <c r="AA18" s="28">
        <f>IF(VLOOKUP($A18,Sheet!$A$7:$DG$148,'TN01-10'!AA$9,0)="","",VLOOKUP($A18,Sheet!$A$7:$DG$148,'TN01-10'!AA$9,0))</f>
        <v>5.7</v>
      </c>
      <c r="AB18" s="28">
        <f>IF(VLOOKUP($A18,Sheet!$A$7:$DG$148,'TN01-10'!AB$9,0)="","",VLOOKUP($A18,Sheet!$A$7:$DG$148,'TN01-10'!AB$9,0))</f>
        <v>6.5</v>
      </c>
      <c r="AC18" s="28">
        <f>IF(VLOOKUP($A18,Sheet!$A$7:$DG$148,'TN01-10'!AC$9,0)="","",VLOOKUP($A18,Sheet!$A$7:$DG$148,'TN01-10'!AC$9,0))</f>
        <v>8.8000000000000007</v>
      </c>
      <c r="AD18" s="28">
        <f>IF(VLOOKUP($A18,Sheet!$A$7:$DG$148,'TN01-10'!AD$9,0)="","",VLOOKUP($A18,Sheet!$A$7:$DG$148,'TN01-10'!AD$9,0))</f>
        <v>8.9</v>
      </c>
      <c r="AE18" s="28">
        <f>IF(VLOOKUP($A18,Sheet!$A$7:$DG$148,'TN01-10'!AE$9,0)="","",VLOOKUP($A18,Sheet!$A$7:$DG$148,'TN01-10'!AE$9,0))</f>
        <v>7.8</v>
      </c>
      <c r="AF18" s="28">
        <f>IF(VLOOKUP($A18,Sheet!$A$7:$DG$148,'TN01-10'!AF$9,0)="","",VLOOKUP($A18,Sheet!$A$7:$DG$148,'TN01-10'!AF$9,0))</f>
        <v>9.1</v>
      </c>
      <c r="AG18" s="28">
        <f>IF(VLOOKUP($A18,Sheet!$A$7:$DG$148,'TN01-10'!AG$9,0)="","",VLOOKUP($A18,Sheet!$A$7:$DG$148,'TN01-10'!AG$9,0))</f>
        <v>6.9</v>
      </c>
      <c r="AH18" s="28">
        <f>IF(VLOOKUP($A18,Sheet!$A$7:$DG$148,'TN01-10'!AH$9,0)="","",VLOOKUP($A18,Sheet!$A$7:$DG$148,'TN01-10'!AH$9,0))</f>
        <v>8.8000000000000007</v>
      </c>
      <c r="AI18" s="28">
        <f>IF(VLOOKUP($A18,Sheet!$A$7:$DG$148,'TN01-10'!AI$9,0)="","",VLOOKUP($A18,Sheet!$A$7:$DG$148,'TN01-10'!AI$9,0))</f>
        <v>6.6</v>
      </c>
      <c r="AJ18" s="28">
        <f>IF(VLOOKUP($A18,Sheet!$A$7:$DG$148,'TN01-10'!AJ$9,0)="","",VLOOKUP($A18,Sheet!$A$7:$DG$148,'TN01-10'!AJ$9,0))</f>
        <v>8.8000000000000007</v>
      </c>
      <c r="AK18" s="33">
        <f>IF(VLOOKUP($A18,Sheet!$A$7:$DG$148,'TN01-10'!AK$9,0)="","",VLOOKUP($A18,Sheet!$A$7:$DG$148,'TN01-10'!AK$9,0))</f>
        <v>51</v>
      </c>
      <c r="AL18" s="36">
        <f>IF(VLOOKUP($A18,Sheet!$A$7:$DG$148,'TN01-10'!AL$9,0)="","",VLOOKUP($A18,Sheet!$A$7:$DG$148,'TN01-10'!AL$9,0))</f>
        <v>0</v>
      </c>
      <c r="AM18" s="32">
        <f>IF(VLOOKUP($A18,Sheet!$A$7:$DG$148,'TN01-10'!AM$9,0)="","",VLOOKUP($A18,Sheet!$A$7:$DG$148,'TN01-10'!AM$9,0))</f>
        <v>7.6</v>
      </c>
      <c r="AN18" s="32">
        <f>IF(VLOOKUP($A18,Sheet!$A$7:$DG$148,'TN01-10'!AN$9,0)="","",VLOOKUP($A18,Sheet!$A$7:$DG$148,'TN01-10'!AN$9,0))</f>
        <v>8.6999999999999993</v>
      </c>
      <c r="AO18" s="32" t="str">
        <f>IF(VLOOKUP($A18,Sheet!$A$7:$DG$148,'TN01-10'!AO$9,0)="","",VLOOKUP($A18,Sheet!$A$7:$DG$148,'TN01-10'!AO$9,0))</f>
        <v/>
      </c>
      <c r="AP18" s="32" t="str">
        <f>IF(VLOOKUP($A18,Sheet!$A$7:$DG$148,'TN01-10'!AP$9,0)="","",VLOOKUP($A18,Sheet!$A$7:$DG$148,'TN01-10'!AP$9,0))</f>
        <v/>
      </c>
      <c r="AQ18" s="32" t="str">
        <f>IF(VLOOKUP($A18,Sheet!$A$7:$DG$148,'TN01-10'!AQ$9,0)="","",VLOOKUP($A18,Sheet!$A$7:$DG$148,'TN01-10'!AQ$9,0))</f>
        <v/>
      </c>
      <c r="AR18" s="32" t="str">
        <f>IF(VLOOKUP($A18,Sheet!$A$7:$DG$148,'TN01-10'!AR$9,0)="","",VLOOKUP($A18,Sheet!$A$7:$DG$148,'TN01-10'!AR$9,0))</f>
        <v/>
      </c>
      <c r="AS18" s="32" t="str">
        <f>IF(VLOOKUP($A18,Sheet!$A$7:$DG$148,'TN01-10'!AS$9,0)="","",VLOOKUP($A18,Sheet!$A$7:$DG$148,'TN01-10'!AS$9,0))</f>
        <v/>
      </c>
      <c r="AT18" s="32">
        <f>IF(VLOOKUP($A18,Sheet!$A$7:$DG$148,'TN01-10'!AT$9,0)="","",VLOOKUP($A18,Sheet!$A$7:$DG$148,'TN01-10'!AT$9,0))</f>
        <v>8.6</v>
      </c>
      <c r="AU18" s="32" t="str">
        <f>IF(VLOOKUP($A18,Sheet!$A$7:$DG$148,'TN01-10'!AU$9,0)="","",VLOOKUP($A18,Sheet!$A$7:$DG$148,'TN01-10'!AU$9,0))</f>
        <v/>
      </c>
      <c r="AV18" s="32" t="str">
        <f>IF(VLOOKUP($A18,Sheet!$A$7:$DG$148,'TN01-10'!AV$9,0)="","",VLOOKUP($A18,Sheet!$A$7:$DG$148,'TN01-10'!AV$9,0))</f>
        <v/>
      </c>
      <c r="AW18" s="32" t="str">
        <f>IF(VLOOKUP($A18,Sheet!$A$7:$DG$148,'TN01-10'!AW$9,0)="","",VLOOKUP($A18,Sheet!$A$7:$DG$148,'TN01-10'!AW$9,0))</f>
        <v/>
      </c>
      <c r="AX18" s="32" t="str">
        <f>IF(VLOOKUP($A18,Sheet!$A$7:$DG$148,'TN01-10'!AX$9,0)="","",VLOOKUP($A18,Sheet!$A$7:$DG$148,'TN01-10'!AX$9,0))</f>
        <v/>
      </c>
      <c r="AY18" s="32" t="str">
        <f>IF(VLOOKUP($A18,Sheet!$A$7:$DG$148,'TN01-10'!AY$9,0)="","",VLOOKUP($A18,Sheet!$A$7:$DG$148,'TN01-10'!AY$9,0))</f>
        <v/>
      </c>
      <c r="AZ18" s="32">
        <f>IF(VLOOKUP($A18,Sheet!$A$7:$DG$148,'TN01-10'!AZ$9,0)="","",VLOOKUP($A18,Sheet!$A$7:$DG$148,'TN01-10'!AZ$9,0))</f>
        <v>9.1</v>
      </c>
      <c r="BA18" s="32">
        <f>IF(VLOOKUP($A18,Sheet!$A$7:$DG$148,'TN01-10'!BA$9,0)="","",VLOOKUP($A18,Sheet!$A$7:$DG$148,'TN01-10'!BA$9,0))</f>
        <v>8.4</v>
      </c>
      <c r="BB18" s="33">
        <f>IF(VLOOKUP($A18,Sheet!$A$7:$DG$148,'TN01-10'!BB$9,0)="","",VLOOKUP($A18,Sheet!$A$7:$DG$148,'TN01-10'!BB$9,0))</f>
        <v>5</v>
      </c>
      <c r="BC18" s="36">
        <f>IF(VLOOKUP($A18,Sheet!$A$7:$DG$148,'TN01-10'!BC$9,0)="","",VLOOKUP($A18,Sheet!$A$7:$DG$148,'TN01-10'!BC$9,0))</f>
        <v>0</v>
      </c>
      <c r="BD18" s="28">
        <f>IF(VLOOKUP($A18,Sheet!$A$7:$DG$148,'TN01-10'!BD$9,0)="","",VLOOKUP($A18,Sheet!$A$7:$DG$148,'TN01-10'!BD$9,0))</f>
        <v>7.2</v>
      </c>
      <c r="BE18" s="28">
        <f>IF(VLOOKUP($A18,Sheet!$A$7:$DG$148,'TN01-10'!BE$9,0)="","",VLOOKUP($A18,Sheet!$A$7:$DG$148,'TN01-10'!BE$9,0))</f>
        <v>6</v>
      </c>
      <c r="BF18" s="28">
        <f>IF(VLOOKUP($A18,Sheet!$A$7:$DG$148,'TN01-10'!BF$9,0)="","",VLOOKUP($A18,Sheet!$A$7:$DG$148,'TN01-10'!BF$9,0))</f>
        <v>7.9</v>
      </c>
      <c r="BG18" s="28">
        <f>IF(VLOOKUP($A18,Sheet!$A$7:$DG$148,'TN01-10'!BG$9,0)="","",VLOOKUP($A18,Sheet!$A$7:$DG$148,'TN01-10'!BG$9,0))</f>
        <v>8.6</v>
      </c>
      <c r="BH18" s="28">
        <f>IF(VLOOKUP($A18,Sheet!$A$7:$DG$148,'TN01-10'!BH$9,0)="","",VLOOKUP($A18,Sheet!$A$7:$DG$148,'TN01-10'!BH$9,0))</f>
        <v>8</v>
      </c>
      <c r="BI18" s="28">
        <f>IF(VLOOKUP($A18,Sheet!$A$7:$DG$148,'TN01-10'!BI$9,0)="","",VLOOKUP($A18,Sheet!$A$7:$DG$148,'TN01-10'!BI$9,0))</f>
        <v>8</v>
      </c>
      <c r="BJ18" s="28">
        <f>IF(VLOOKUP($A18,Sheet!$A$7:$DG$148,'TN01-10'!BJ$9,0)="","",VLOOKUP($A18,Sheet!$A$7:$DG$148,'TN01-10'!BJ$9,0))</f>
        <v>8.6</v>
      </c>
      <c r="BK18" s="28">
        <f>IF(VLOOKUP($A18,Sheet!$A$7:$DG$148,'TN01-10'!BK$9,0)="","",VLOOKUP($A18,Sheet!$A$7:$DG$148,'TN01-10'!BK$9,0))</f>
        <v>6.2</v>
      </c>
      <c r="BL18" s="28">
        <f>IF(VLOOKUP($A18,Sheet!$A$7:$DG$148,'TN01-10'!BL$9,0)="","",VLOOKUP($A18,Sheet!$A$7:$DG$148,'TN01-10'!BL$9,0))</f>
        <v>7.7</v>
      </c>
      <c r="BM18" s="28">
        <f>IF(VLOOKUP($A18,Sheet!$A$7:$DG$148,'TN01-10'!BM$9,0)="","",VLOOKUP($A18,Sheet!$A$7:$DG$148,'TN01-10'!BM$9,0))</f>
        <v>8.5</v>
      </c>
      <c r="BN18" s="28">
        <f>IF(VLOOKUP($A18,Sheet!$A$7:$DG$148,'TN01-10'!BN$9,0)="","",VLOOKUP($A18,Sheet!$A$7:$DG$148,'TN01-10'!BN$9,0))</f>
        <v>8.1999999999999993</v>
      </c>
      <c r="BO18" s="28">
        <f>IF(VLOOKUP($A18,Sheet!$A$7:$DG$148,'TN01-10'!BO$9,0)="","",VLOOKUP($A18,Sheet!$A$7:$DG$148,'TN01-10'!BO$9,0))</f>
        <v>7.4</v>
      </c>
      <c r="BP18" s="28">
        <f>IF(VLOOKUP($A18,Sheet!$A$7:$DG$148,'TN01-10'!BP$9,0)="","",VLOOKUP($A18,Sheet!$A$7:$DG$148,'TN01-10'!BP$9,0))</f>
        <v>7.8</v>
      </c>
      <c r="BQ18" s="28" t="str">
        <f>IF(VLOOKUP($A18,Sheet!$A$7:$DG$148,'TN01-10'!BQ$9,0)="","",VLOOKUP($A18,Sheet!$A$7:$DG$148,'TN01-10'!BQ$9,0))</f>
        <v/>
      </c>
      <c r="BR18" s="28">
        <f>IF(VLOOKUP($A18,Sheet!$A$7:$DG$148,'TN01-10'!BR$9,0)="","",VLOOKUP($A18,Sheet!$A$7:$DG$148,'TN01-10'!BR$9,0))</f>
        <v>9.1999999999999993</v>
      </c>
      <c r="BS18" s="28">
        <f>IF(VLOOKUP($A18,Sheet!$A$7:$DG$148,'TN01-10'!BS$9,0)="","",VLOOKUP($A18,Sheet!$A$7:$DG$148,'TN01-10'!BS$9,0))</f>
        <v>6.5</v>
      </c>
      <c r="BT18" s="28">
        <f>IF(VLOOKUP($A18,Sheet!$A$7:$DG$148,'TN01-10'!BT$9,0)="","",VLOOKUP($A18,Sheet!$A$7:$DG$148,'TN01-10'!BT$9,0))</f>
        <v>7.6</v>
      </c>
      <c r="BU18" s="28">
        <f>IF(VLOOKUP($A18,Sheet!$A$7:$DG$148,'TN01-10'!BU$9,0)="","",VLOOKUP($A18,Sheet!$A$7:$DG$148,'TN01-10'!BU$9,0))</f>
        <v>7.2</v>
      </c>
      <c r="BV18" s="28">
        <f>IF(VLOOKUP($A18,Sheet!$A$7:$DG$148,'TN01-10'!BV$9,0)="","",VLOOKUP($A18,Sheet!$A$7:$DG$148,'TN01-10'!BV$9,0))</f>
        <v>9.4</v>
      </c>
      <c r="BW18" s="28">
        <f>IF(VLOOKUP($A18,Sheet!$A$7:$DG$148,'TN01-10'!BW$9,0)="","",VLOOKUP($A18,Sheet!$A$7:$DG$148,'TN01-10'!BW$9,0))</f>
        <v>8</v>
      </c>
      <c r="BX18" s="33">
        <f>IF(VLOOKUP($A18,Sheet!$A$7:$DG$148,'TN01-10'!BX$9,0)="","",VLOOKUP($A18,Sheet!$A$7:$DG$148,'TN01-10'!BX$9,0))</f>
        <v>50</v>
      </c>
      <c r="BY18" s="36">
        <f>IF(VLOOKUP($A18,Sheet!$A$7:$DG$148,'TN01-10'!BY$9,0)="","",VLOOKUP($A18,Sheet!$A$7:$DG$148,'TN01-10'!BY$9,0))</f>
        <v>0</v>
      </c>
      <c r="BZ18" s="28">
        <f>IF(VLOOKUP($A18,Sheet!$A$7:$DG$148,'TN01-10'!BZ$9,0)="","",VLOOKUP($A18,Sheet!$A$7:$DG$148,'TN01-10'!BZ$9,0))</f>
        <v>9.6999999999999993</v>
      </c>
      <c r="CA18" s="28" t="str">
        <f>IF(VLOOKUP($A18,Sheet!$A$7:$DG$148,'TN01-10'!CA$9,0)="","",VLOOKUP($A18,Sheet!$A$7:$DG$148,'TN01-10'!CA$9,0))</f>
        <v/>
      </c>
      <c r="CB18" s="28">
        <f>IF(VLOOKUP($A18,Sheet!$A$7:$DG$148,'TN01-10'!CB$9,0)="","",VLOOKUP($A18,Sheet!$A$7:$DG$148,'TN01-10'!CB$9,0))</f>
        <v>9.1</v>
      </c>
      <c r="CC18" s="28" t="str">
        <f>IF(VLOOKUP($A18,Sheet!$A$7:$DG$148,'TN01-10'!CC$9,0)="","",VLOOKUP($A18,Sheet!$A$7:$DG$148,'TN01-10'!CC$9,0))</f>
        <v/>
      </c>
      <c r="CD18" s="28">
        <f>IF(VLOOKUP($A18,Sheet!$A$7:$DG$148,'TN01-10'!CD$9,0)="","",VLOOKUP($A18,Sheet!$A$7:$DG$148,'TN01-10'!CD$9,0))</f>
        <v>8</v>
      </c>
      <c r="CE18" s="28">
        <f>IF(VLOOKUP($A18,Sheet!$A$7:$DG$148,'TN01-10'!CE$9,0)="","",VLOOKUP($A18,Sheet!$A$7:$DG$148,'TN01-10'!CE$9,0))</f>
        <v>7.6</v>
      </c>
      <c r="CF18" s="28">
        <f>IF(VLOOKUP($A18,Sheet!$A$7:$DG$148,'TN01-10'!CF$9,0)="","",VLOOKUP($A18,Sheet!$A$7:$DG$148,'TN01-10'!CF$9,0))</f>
        <v>8.5</v>
      </c>
      <c r="CG18" s="28">
        <f>IF(VLOOKUP($A18,Sheet!$A$7:$DG$148,'TN01-10'!CG$9,0)="","",VLOOKUP($A18,Sheet!$A$7:$DG$148,'TN01-10'!CG$9,0))</f>
        <v>9.1999999999999993</v>
      </c>
      <c r="CH18" s="28" t="str">
        <f>IF(VLOOKUP($A18,Sheet!$A$7:$DG$148,'TN01-10'!CH$9,0)="","",VLOOKUP($A18,Sheet!$A$7:$DG$148,'TN01-10'!CH$9,0))</f>
        <v/>
      </c>
      <c r="CI18" s="28" t="str">
        <f>IF(VLOOKUP($A18,Sheet!$A$7:$DG$148,'TN01-10'!CI$9,0)="","",VLOOKUP($A18,Sheet!$A$7:$DG$148,'TN01-10'!CI$9,0))</f>
        <v/>
      </c>
      <c r="CJ18" s="28" t="str">
        <f>IF(VLOOKUP($A18,Sheet!$A$7:$DG$148,'TN01-10'!CJ$9,0)="","",VLOOKUP($A18,Sheet!$A$7:$DG$148,'TN01-10'!CJ$9,0))</f>
        <v/>
      </c>
      <c r="CK18" s="28">
        <f>IF(VLOOKUP($A18,Sheet!$A$7:$DG$148,'TN01-10'!CK$9,0)="","",VLOOKUP($A18,Sheet!$A$7:$DG$148,'TN01-10'!CK$9,0))</f>
        <v>7.2</v>
      </c>
      <c r="CL18" s="28" t="str">
        <f>IF(VLOOKUP($A18,Sheet!$A$7:$DG$148,'TN01-10'!CL$9,0)="","",VLOOKUP($A18,Sheet!$A$7:$DG$148,'TN01-10'!CL$9,0))</f>
        <v/>
      </c>
      <c r="CM18" s="28" t="str">
        <f>IF(VLOOKUP($A18,Sheet!$A$7:$DG$148,'TN01-10'!CM$9,0)="","",VLOOKUP($A18,Sheet!$A$7:$DG$148,'TN01-10'!CM$9,0))</f>
        <v/>
      </c>
      <c r="CN18" s="28">
        <f>IF(VLOOKUP($A18,Sheet!$A$7:$DG$148,'TN01-10'!CN$9,0)="","",VLOOKUP($A18,Sheet!$A$7:$DG$148,'TN01-10'!CN$9,0))</f>
        <v>8</v>
      </c>
      <c r="CO18" s="28">
        <f>IF(VLOOKUP($A18,Sheet!$A$7:$DG$148,'TN01-10'!CO$9,0)="","",VLOOKUP($A18,Sheet!$A$7:$DG$148,'TN01-10'!CO$9,0))</f>
        <v>8.6999999999999993</v>
      </c>
      <c r="CP18" s="28">
        <f>IF(VLOOKUP($A18,Sheet!$A$7:$DG$148,'TN01-10'!CP$9,0)="","",VLOOKUP($A18,Sheet!$A$7:$DG$148,'TN01-10'!CP$9,0))</f>
        <v>9.6</v>
      </c>
      <c r="CQ18" s="28">
        <f>IF(VLOOKUP($A18,Sheet!$A$7:$DG$148,'TN01-10'!CQ$9,0)="","",VLOOKUP($A18,Sheet!$A$7:$DG$148,'TN01-10'!CQ$9,0))</f>
        <v>9.6</v>
      </c>
      <c r="CR18" s="28">
        <f>IF(VLOOKUP($A18,Sheet!$A$7:$DG$148,'TN01-10'!CR$9,0)="","",VLOOKUP($A18,Sheet!$A$7:$DG$148,'TN01-10'!CR$9,0))</f>
        <v>9.6</v>
      </c>
      <c r="CS18" s="33">
        <f>IF(VLOOKUP($A18,Sheet!$A$7:$DG$148,'TN01-10'!CS$9,0)="","",VLOOKUP($A18,Sheet!$A$7:$DG$148,'TN01-10'!CS$9,0))</f>
        <v>27</v>
      </c>
      <c r="CT18" s="36">
        <f>IF(VLOOKUP($A18,Sheet!$A$7:$DG$148,'TN01-10'!CT$9,0)="","",VLOOKUP($A18,Sheet!$A$7:$DG$148,'TN01-10'!CT$9,0))</f>
        <v>0</v>
      </c>
      <c r="CU18" s="38">
        <f t="shared" si="2"/>
        <v>128</v>
      </c>
      <c r="CV18" s="38">
        <f t="shared" si="3"/>
        <v>0</v>
      </c>
      <c r="CW18" s="38">
        <f t="shared" si="4"/>
        <v>0</v>
      </c>
      <c r="CX18" s="38">
        <f t="shared" si="5"/>
        <v>128</v>
      </c>
      <c r="CY18" s="38">
        <f t="shared" si="6"/>
        <v>8.19</v>
      </c>
      <c r="CZ18" s="38">
        <f>VLOOKUP($A18,'TN01-04'!$A$13:$DL$166,103,0)</f>
        <v>3.55</v>
      </c>
      <c r="DA18" s="28" t="str">
        <f>IF(VLOOKUP($A18,Sheet!$A$7:$DG$148,'TN01-10'!DA$9,0)="","",VLOOKUP($A18,Sheet!$A$7:$DG$148,'TN01-10'!DA$9,0))</f>
        <v/>
      </c>
      <c r="DB18" s="28" t="str">
        <f>IF(VLOOKUP($A18,Sheet!$A$7:$DG$148,'TN01-10'!DB$9,0)="","",VLOOKUP($A18,Sheet!$A$7:$DG$148,'TN01-10'!DB$9,0))</f>
        <v/>
      </c>
      <c r="DC18" s="28" t="str">
        <f>IF(VLOOKUP($A18,Sheet!$A$7:$DG$148,'TN01-10'!DC$9,0)="","",VLOOKUP($A18,Sheet!$A$7:$DG$148,'TN01-10'!DC$9,0))</f>
        <v/>
      </c>
      <c r="DD18" s="28">
        <f>IF(VLOOKUP($A18,Sheet!$A$7:$DG$148,'TN01-10'!DD$9,0)="","",VLOOKUP($A18,Sheet!$A$7:$DG$148,'TN01-10'!DD$9,0))</f>
        <v>8.8000000000000007</v>
      </c>
      <c r="DE18" s="38"/>
      <c r="DF18" s="38">
        <f t="shared" si="7"/>
        <v>8.8000000000000007</v>
      </c>
      <c r="DG18" s="38">
        <f>VLOOKUP($A18,'TN01-04'!$A$13:$DL$166,110,0)</f>
        <v>4</v>
      </c>
      <c r="DH18" s="33">
        <f>IF(VLOOKUP($A18,Sheet!$A$7:$DG$148,'TN01-10'!DH$9,0)="","",VLOOKUP($A18,Sheet!$A$7:$DG$148,'TN01-10'!DH$9,0))</f>
        <v>5</v>
      </c>
      <c r="DI18" s="36">
        <f>IF(VLOOKUP($A18,Sheet!$A$7:$DG$148,'TN01-10'!DI$9,0)="","",VLOOKUP($A18,Sheet!$A$7:$DG$148,'TN01-10'!DI$9,0))</f>
        <v>0</v>
      </c>
      <c r="DJ18" s="38">
        <f t="shared" si="8"/>
        <v>133</v>
      </c>
      <c r="DK18" s="38">
        <f t="shared" si="9"/>
        <v>0</v>
      </c>
      <c r="DL18" s="38">
        <f t="shared" si="10"/>
        <v>8.2100000000000009</v>
      </c>
      <c r="DM18" s="38">
        <f>VLOOKUP($A18,'TN01-04'!$A$13:$DL$166,116,0)</f>
        <v>3.57</v>
      </c>
      <c r="DN18" s="33">
        <f>IF(VLOOKUP($A18,Sheet!$A$7:$DG$148,'TN01-10'!DN$9,0)="","",VLOOKUP($A18,Sheet!$A$7:$DG$148,'TN01-10'!DN$9,0))</f>
        <v>138</v>
      </c>
      <c r="DO18" s="36">
        <f>IF(VLOOKUP($A18,Sheet!$A$7:$DG$148,'TN01-10'!DO$9,0)="","",VLOOKUP($A18,Sheet!$A$7:$DG$148,'TN01-10'!DO$9,0))</f>
        <v>0</v>
      </c>
      <c r="DP18" s="28">
        <f>IF(VLOOKUP($A18,Sheet!$A$7:$DG$148,'TN01-10'!DP$9,0)="","",VLOOKUP($A18,Sheet!$A$7:$DG$148,'TN01-10'!DP$9,0))</f>
        <v>137</v>
      </c>
      <c r="DQ18" s="28">
        <f>IF(VLOOKUP($A18,Sheet!$A$7:$DG$148,'TN01-10'!DQ$9,0)="","",VLOOKUP($A18,Sheet!$A$7:$DG$148,'TN01-10'!DQ$9,0))</f>
        <v>138</v>
      </c>
      <c r="DR18" s="28">
        <f>IF(VLOOKUP($A18,Sheet!$A$7:$DG$148,'TN01-10'!DR$9,0)="","",VLOOKUP($A18,Sheet!$A$7:$DG$148,'TN01-10'!DR$9,0))</f>
        <v>8.2100000000000009</v>
      </c>
      <c r="DS18" s="28">
        <f>IF(VLOOKUP($A18,Sheet!$A$7:$DG$148,'TN01-10'!DS$9,0)="","",VLOOKUP($A18,Sheet!$A$7:$DG$148,'TN01-10'!DS$9,0))</f>
        <v>3.57</v>
      </c>
      <c r="DT18" s="28" t="str">
        <f>IF(VLOOKUP($A18,Sheet!$A$7:$DG$148,'TN01-10'!DT$9,0)="","",VLOOKUP($A18,Sheet!$A$7:$DG$148,'TN01-10'!DT$9,0))</f>
        <v/>
      </c>
      <c r="DU18" s="168">
        <f t="shared" si="11"/>
        <v>0</v>
      </c>
      <c r="DV18" s="315" t="s">
        <v>4798</v>
      </c>
      <c r="DW18" s="315" t="s">
        <v>4798</v>
      </c>
      <c r="DX18" s="315" t="s">
        <v>4798</v>
      </c>
      <c r="DY18" s="315" t="s">
        <v>4798</v>
      </c>
      <c r="DZ18" s="315" t="s">
        <v>4834</v>
      </c>
      <c r="EA18" s="315"/>
      <c r="EB18" s="216">
        <v>8.8000000000000007</v>
      </c>
      <c r="EC18" s="216"/>
      <c r="ED18" s="216"/>
      <c r="EE18" s="216"/>
      <c r="EF18" s="216">
        <f t="shared" si="12"/>
        <v>8.8000000000000007</v>
      </c>
      <c r="EG18" s="216">
        <v>0</v>
      </c>
      <c r="EH18" s="216">
        <v>0</v>
      </c>
      <c r="EI18" s="216"/>
      <c r="EJ18" s="216"/>
      <c r="EK18" s="216">
        <f t="shared" si="13"/>
        <v>0</v>
      </c>
      <c r="EL18" s="216"/>
      <c r="EM18" s="216">
        <v>0</v>
      </c>
      <c r="EN18" s="216"/>
      <c r="EO18" s="216"/>
      <c r="EP18" s="216">
        <f t="shared" si="14"/>
        <v>0</v>
      </c>
      <c r="EQ18" s="216"/>
      <c r="ER18" s="216">
        <v>0</v>
      </c>
      <c r="ES18" s="216"/>
      <c r="ET18" s="216"/>
      <c r="EU18" s="216">
        <f t="shared" si="15"/>
        <v>0</v>
      </c>
      <c r="EV18" s="216">
        <f t="shared" si="16"/>
        <v>0</v>
      </c>
    </row>
    <row r="19" spans="1:152" ht="15.95" customHeight="1" x14ac:dyDescent="0.2">
      <c r="A19" s="25">
        <v>2220728616</v>
      </c>
      <c r="B19" s="26" t="s">
        <v>7</v>
      </c>
      <c r="C19" s="26" t="s">
        <v>47</v>
      </c>
      <c r="D19" s="26" t="s">
        <v>126</v>
      </c>
      <c r="E19" s="27">
        <v>35927</v>
      </c>
      <c r="F19" s="26" t="s">
        <v>209</v>
      </c>
      <c r="G19" s="26" t="s">
        <v>212</v>
      </c>
      <c r="H19" s="28">
        <f>IF(VLOOKUP($A19,Sheet!$A$7:$DG$148,'TN01-10'!H$9,0)="","",VLOOKUP($A19,Sheet!$A$7:$DG$148,'TN01-10'!H$9,0))</f>
        <v>8.1999999999999993</v>
      </c>
      <c r="I19" s="28">
        <f>IF(VLOOKUP($A19,Sheet!$A$7:$DG$148,'TN01-10'!I$9,0)="","",VLOOKUP($A19,Sheet!$A$7:$DG$148,'TN01-10'!I$9,0))</f>
        <v>6.6</v>
      </c>
      <c r="J19" s="28">
        <f>IF(VLOOKUP($A19,Sheet!$A$7:$DG$148,'TN01-10'!J$9,0)="","",VLOOKUP($A19,Sheet!$A$7:$DG$148,'TN01-10'!J$9,0))</f>
        <v>4</v>
      </c>
      <c r="K19" s="28">
        <f>IF(VLOOKUP($A19,Sheet!$A$7:$DG$148,'TN01-10'!K$9,0)="","",VLOOKUP($A19,Sheet!$A$7:$DG$148,'TN01-10'!K$9,0))</f>
        <v>5.6</v>
      </c>
      <c r="L19" s="28">
        <f>IF(VLOOKUP($A19,Sheet!$A$7:$DG$148,'TN01-10'!L$9,0)="","",VLOOKUP($A19,Sheet!$A$7:$DG$148,'TN01-10'!L$9,0))</f>
        <v>4.3</v>
      </c>
      <c r="M19" s="28">
        <f>IF(VLOOKUP($A19,Sheet!$A$7:$DG$148,'TN01-10'!M$9,0)="","",VLOOKUP($A19,Sheet!$A$7:$DG$148,'TN01-10'!M$9,0))</f>
        <v>8.5</v>
      </c>
      <c r="N19" s="28">
        <f>IF(VLOOKUP($A19,Sheet!$A$7:$DG$148,'TN01-10'!N$9,0)="","",VLOOKUP($A19,Sheet!$A$7:$DG$148,'TN01-10'!N$9,0))</f>
        <v>5.3</v>
      </c>
      <c r="O19" s="28" t="str">
        <f>IF(VLOOKUP($A19,Sheet!$A$7:$DG$148,'TN01-10'!O$9,0)="","",VLOOKUP($A19,Sheet!$A$7:$DG$148,'TN01-10'!O$9,0))</f>
        <v/>
      </c>
      <c r="P19" s="28">
        <f>IF(VLOOKUP($A19,Sheet!$A$7:$DG$148,'TN01-10'!P$9,0)="","",VLOOKUP($A19,Sheet!$A$7:$DG$148,'TN01-10'!P$9,0))</f>
        <v>6.5</v>
      </c>
      <c r="Q19" s="28" t="str">
        <f>IF(VLOOKUP($A19,Sheet!$A$7:$DG$148,'TN01-10'!Q$9,0)="","",VLOOKUP($A19,Sheet!$A$7:$DG$148,'TN01-10'!Q$9,0))</f>
        <v/>
      </c>
      <c r="R19" s="28" t="str">
        <f>IF(VLOOKUP($A19,Sheet!$A$7:$DG$148,'TN01-10'!R$9,0)="","",VLOOKUP($A19,Sheet!$A$7:$DG$148,'TN01-10'!R$9,0))</f>
        <v/>
      </c>
      <c r="S19" s="28" t="str">
        <f>IF(VLOOKUP($A19,Sheet!$A$7:$DG$148,'TN01-10'!S$9,0)="","",VLOOKUP($A19,Sheet!$A$7:$DG$148,'TN01-10'!S$9,0))</f>
        <v/>
      </c>
      <c r="T19" s="28">
        <f>IF(VLOOKUP($A19,Sheet!$A$7:$DG$148,'TN01-10'!T$9,0)="","",VLOOKUP($A19,Sheet!$A$7:$DG$148,'TN01-10'!T$9,0))</f>
        <v>6.5</v>
      </c>
      <c r="U19" s="28">
        <f>IF(VLOOKUP($A19,Sheet!$A$7:$DG$148,'TN01-10'!U$9,0)="","",VLOOKUP($A19,Sheet!$A$7:$DG$148,'TN01-10'!U$9,0))</f>
        <v>7.8</v>
      </c>
      <c r="V19" s="28" t="str">
        <f>IF(VLOOKUP($A19,Sheet!$A$7:$DG$148,'TN01-10'!V$9,0)="","",VLOOKUP($A19,Sheet!$A$7:$DG$148,'TN01-10'!V$9,0))</f>
        <v/>
      </c>
      <c r="W19" s="28">
        <f>IF(VLOOKUP($A19,Sheet!$A$7:$DG$148,'TN01-10'!W$9,0)="","",VLOOKUP($A19,Sheet!$A$7:$DG$148,'TN01-10'!W$9,0))</f>
        <v>9.1999999999999993</v>
      </c>
      <c r="X19" s="28">
        <f>IF(VLOOKUP($A19,Sheet!$A$7:$DG$148,'TN01-10'!X$9,0)="","",VLOOKUP($A19,Sheet!$A$7:$DG$148,'TN01-10'!X$9,0))</f>
        <v>7.1</v>
      </c>
      <c r="Y19" s="28">
        <f>IF(VLOOKUP($A19,Sheet!$A$7:$DG$148,'TN01-10'!Y$9,0)="","",VLOOKUP($A19,Sheet!$A$7:$DG$148,'TN01-10'!Y$9,0))</f>
        <v>6.7</v>
      </c>
      <c r="Z19" s="28">
        <f>IF(VLOOKUP($A19,Sheet!$A$7:$DG$148,'TN01-10'!Z$9,0)="","",VLOOKUP($A19,Sheet!$A$7:$DG$148,'TN01-10'!Z$9,0))</f>
        <v>7.3</v>
      </c>
      <c r="AA19" s="28">
        <f>IF(VLOOKUP($A19,Sheet!$A$7:$DG$148,'TN01-10'!AA$9,0)="","",VLOOKUP($A19,Sheet!$A$7:$DG$148,'TN01-10'!AA$9,0))</f>
        <v>4.7</v>
      </c>
      <c r="AB19" s="28">
        <f>IF(VLOOKUP($A19,Sheet!$A$7:$DG$148,'TN01-10'!AB$9,0)="","",VLOOKUP($A19,Sheet!$A$7:$DG$148,'TN01-10'!AB$9,0))</f>
        <v>8.5</v>
      </c>
      <c r="AC19" s="28">
        <f>IF(VLOOKUP($A19,Sheet!$A$7:$DG$148,'TN01-10'!AC$9,0)="","",VLOOKUP($A19,Sheet!$A$7:$DG$148,'TN01-10'!AC$9,0))</f>
        <v>5.9</v>
      </c>
      <c r="AD19" s="28">
        <f>IF(VLOOKUP($A19,Sheet!$A$7:$DG$148,'TN01-10'!AD$9,0)="","",VLOOKUP($A19,Sheet!$A$7:$DG$148,'TN01-10'!AD$9,0))</f>
        <v>8.6999999999999993</v>
      </c>
      <c r="AE19" s="28">
        <f>IF(VLOOKUP($A19,Sheet!$A$7:$DG$148,'TN01-10'!AE$9,0)="","",VLOOKUP($A19,Sheet!$A$7:$DG$148,'TN01-10'!AE$9,0))</f>
        <v>5.3</v>
      </c>
      <c r="AF19" s="28">
        <f>IF(VLOOKUP($A19,Sheet!$A$7:$DG$148,'TN01-10'!AF$9,0)="","",VLOOKUP($A19,Sheet!$A$7:$DG$148,'TN01-10'!AF$9,0))</f>
        <v>6.7</v>
      </c>
      <c r="AG19" s="28">
        <f>IF(VLOOKUP($A19,Sheet!$A$7:$DG$148,'TN01-10'!AG$9,0)="","",VLOOKUP($A19,Sheet!$A$7:$DG$148,'TN01-10'!AG$9,0))</f>
        <v>7</v>
      </c>
      <c r="AH19" s="28">
        <f>IF(VLOOKUP($A19,Sheet!$A$7:$DG$148,'TN01-10'!AH$9,0)="","",VLOOKUP($A19,Sheet!$A$7:$DG$148,'TN01-10'!AH$9,0))</f>
        <v>7.7</v>
      </c>
      <c r="AI19" s="28">
        <f>IF(VLOOKUP($A19,Sheet!$A$7:$DG$148,'TN01-10'!AI$9,0)="","",VLOOKUP($A19,Sheet!$A$7:$DG$148,'TN01-10'!AI$9,0))</f>
        <v>4.9000000000000004</v>
      </c>
      <c r="AJ19" s="28">
        <f>IF(VLOOKUP($A19,Sheet!$A$7:$DG$148,'TN01-10'!AJ$9,0)="","",VLOOKUP($A19,Sheet!$A$7:$DG$148,'TN01-10'!AJ$9,0))</f>
        <v>7.9</v>
      </c>
      <c r="AK19" s="33">
        <f>IF(VLOOKUP($A19,Sheet!$A$7:$DG$148,'TN01-10'!AK$9,0)="","",VLOOKUP($A19,Sheet!$A$7:$DG$148,'TN01-10'!AK$9,0))</f>
        <v>51</v>
      </c>
      <c r="AL19" s="36">
        <f>IF(VLOOKUP($A19,Sheet!$A$7:$DG$148,'TN01-10'!AL$9,0)="","",VLOOKUP($A19,Sheet!$A$7:$DG$148,'TN01-10'!AL$9,0))</f>
        <v>0</v>
      </c>
      <c r="AM19" s="32">
        <f>IF(VLOOKUP($A19,Sheet!$A$7:$DG$148,'TN01-10'!AM$9,0)="","",VLOOKUP($A19,Sheet!$A$7:$DG$148,'TN01-10'!AM$9,0))</f>
        <v>6.1</v>
      </c>
      <c r="AN19" s="32">
        <f>IF(VLOOKUP($A19,Sheet!$A$7:$DG$148,'TN01-10'!AN$9,0)="","",VLOOKUP($A19,Sheet!$A$7:$DG$148,'TN01-10'!AN$9,0))</f>
        <v>6.4</v>
      </c>
      <c r="AO19" s="32" t="str">
        <f>IF(VLOOKUP($A19,Sheet!$A$7:$DG$148,'TN01-10'!AO$9,0)="","",VLOOKUP($A19,Sheet!$A$7:$DG$148,'TN01-10'!AO$9,0))</f>
        <v/>
      </c>
      <c r="AP19" s="32" t="str">
        <f>IF(VLOOKUP($A19,Sheet!$A$7:$DG$148,'TN01-10'!AP$9,0)="","",VLOOKUP($A19,Sheet!$A$7:$DG$148,'TN01-10'!AP$9,0))</f>
        <v/>
      </c>
      <c r="AQ19" s="32" t="str">
        <f>IF(VLOOKUP($A19,Sheet!$A$7:$DG$148,'TN01-10'!AQ$9,0)="","",VLOOKUP($A19,Sheet!$A$7:$DG$148,'TN01-10'!AQ$9,0))</f>
        <v/>
      </c>
      <c r="AR19" s="32" t="str">
        <f>IF(VLOOKUP($A19,Sheet!$A$7:$DG$148,'TN01-10'!AR$9,0)="","",VLOOKUP($A19,Sheet!$A$7:$DG$148,'TN01-10'!AR$9,0))</f>
        <v/>
      </c>
      <c r="AS19" s="32">
        <f>IF(VLOOKUP($A19,Sheet!$A$7:$DG$148,'TN01-10'!AS$9,0)="","",VLOOKUP($A19,Sheet!$A$7:$DG$148,'TN01-10'!AS$9,0))</f>
        <v>6.1</v>
      </c>
      <c r="AT19" s="32" t="str">
        <f>IF(VLOOKUP($A19,Sheet!$A$7:$DG$148,'TN01-10'!AT$9,0)="","",VLOOKUP($A19,Sheet!$A$7:$DG$148,'TN01-10'!AT$9,0))</f>
        <v/>
      </c>
      <c r="AU19" s="32" t="str">
        <f>IF(VLOOKUP($A19,Sheet!$A$7:$DG$148,'TN01-10'!AU$9,0)="","",VLOOKUP($A19,Sheet!$A$7:$DG$148,'TN01-10'!AU$9,0))</f>
        <v/>
      </c>
      <c r="AV19" s="32" t="str">
        <f>IF(VLOOKUP($A19,Sheet!$A$7:$DG$148,'TN01-10'!AV$9,0)="","",VLOOKUP($A19,Sheet!$A$7:$DG$148,'TN01-10'!AV$9,0))</f>
        <v/>
      </c>
      <c r="AW19" s="32" t="str">
        <f>IF(VLOOKUP($A19,Sheet!$A$7:$DG$148,'TN01-10'!AW$9,0)="","",VLOOKUP($A19,Sheet!$A$7:$DG$148,'TN01-10'!AW$9,0))</f>
        <v/>
      </c>
      <c r="AX19" s="32" t="str">
        <f>IF(VLOOKUP($A19,Sheet!$A$7:$DG$148,'TN01-10'!AX$9,0)="","",VLOOKUP($A19,Sheet!$A$7:$DG$148,'TN01-10'!AX$9,0))</f>
        <v/>
      </c>
      <c r="AY19" s="32">
        <f>IF(VLOOKUP($A19,Sheet!$A$7:$DG$148,'TN01-10'!AY$9,0)="","",VLOOKUP($A19,Sheet!$A$7:$DG$148,'TN01-10'!AY$9,0))</f>
        <v>5.4</v>
      </c>
      <c r="AZ19" s="32" t="str">
        <f>IF(VLOOKUP($A19,Sheet!$A$7:$DG$148,'TN01-10'!AZ$9,0)="","",VLOOKUP($A19,Sheet!$A$7:$DG$148,'TN01-10'!AZ$9,0))</f>
        <v/>
      </c>
      <c r="BA19" s="32">
        <f>IF(VLOOKUP($A19,Sheet!$A$7:$DG$148,'TN01-10'!BA$9,0)="","",VLOOKUP($A19,Sheet!$A$7:$DG$148,'TN01-10'!BA$9,0))</f>
        <v>7.8</v>
      </c>
      <c r="BB19" s="33">
        <f>IF(VLOOKUP($A19,Sheet!$A$7:$DG$148,'TN01-10'!BB$9,0)="","",VLOOKUP($A19,Sheet!$A$7:$DG$148,'TN01-10'!BB$9,0))</f>
        <v>5</v>
      </c>
      <c r="BC19" s="36">
        <f>IF(VLOOKUP($A19,Sheet!$A$7:$DG$148,'TN01-10'!BC$9,0)="","",VLOOKUP($A19,Sheet!$A$7:$DG$148,'TN01-10'!BC$9,0))</f>
        <v>0</v>
      </c>
      <c r="BD19" s="28">
        <f>IF(VLOOKUP($A19,Sheet!$A$7:$DG$148,'TN01-10'!BD$9,0)="","",VLOOKUP($A19,Sheet!$A$7:$DG$148,'TN01-10'!BD$9,0))</f>
        <v>5.7</v>
      </c>
      <c r="BE19" s="28">
        <f>IF(VLOOKUP($A19,Sheet!$A$7:$DG$148,'TN01-10'!BE$9,0)="","",VLOOKUP($A19,Sheet!$A$7:$DG$148,'TN01-10'!BE$9,0))</f>
        <v>5.2</v>
      </c>
      <c r="BF19" s="28">
        <f>IF(VLOOKUP($A19,Sheet!$A$7:$DG$148,'TN01-10'!BF$9,0)="","",VLOOKUP($A19,Sheet!$A$7:$DG$148,'TN01-10'!BF$9,0))</f>
        <v>6.3</v>
      </c>
      <c r="BG19" s="28">
        <f>IF(VLOOKUP($A19,Sheet!$A$7:$DG$148,'TN01-10'!BG$9,0)="","",VLOOKUP($A19,Sheet!$A$7:$DG$148,'TN01-10'!BG$9,0))</f>
        <v>4.3</v>
      </c>
      <c r="BH19" s="28">
        <f>IF(VLOOKUP($A19,Sheet!$A$7:$DG$148,'TN01-10'!BH$9,0)="","",VLOOKUP($A19,Sheet!$A$7:$DG$148,'TN01-10'!BH$9,0))</f>
        <v>5.6</v>
      </c>
      <c r="BI19" s="28">
        <f>IF(VLOOKUP($A19,Sheet!$A$7:$DG$148,'TN01-10'!BI$9,0)="","",VLOOKUP($A19,Sheet!$A$7:$DG$148,'TN01-10'!BI$9,0))</f>
        <v>6.8</v>
      </c>
      <c r="BJ19" s="28">
        <f>IF(VLOOKUP($A19,Sheet!$A$7:$DG$148,'TN01-10'!BJ$9,0)="","",VLOOKUP($A19,Sheet!$A$7:$DG$148,'TN01-10'!BJ$9,0))</f>
        <v>6.7</v>
      </c>
      <c r="BK19" s="28">
        <f>IF(VLOOKUP($A19,Sheet!$A$7:$DG$148,'TN01-10'!BK$9,0)="","",VLOOKUP($A19,Sheet!$A$7:$DG$148,'TN01-10'!BK$9,0))</f>
        <v>6</v>
      </c>
      <c r="BL19" s="28">
        <f>IF(VLOOKUP($A19,Sheet!$A$7:$DG$148,'TN01-10'!BL$9,0)="","",VLOOKUP($A19,Sheet!$A$7:$DG$148,'TN01-10'!BL$9,0))</f>
        <v>6.3</v>
      </c>
      <c r="BM19" s="28">
        <f>IF(VLOOKUP($A19,Sheet!$A$7:$DG$148,'TN01-10'!BM$9,0)="","",VLOOKUP($A19,Sheet!$A$7:$DG$148,'TN01-10'!BM$9,0))</f>
        <v>6.6</v>
      </c>
      <c r="BN19" s="28">
        <f>IF(VLOOKUP($A19,Sheet!$A$7:$DG$148,'TN01-10'!BN$9,0)="","",VLOOKUP($A19,Sheet!$A$7:$DG$148,'TN01-10'!BN$9,0))</f>
        <v>4.5</v>
      </c>
      <c r="BO19" s="28">
        <f>IF(VLOOKUP($A19,Sheet!$A$7:$DG$148,'TN01-10'!BO$9,0)="","",VLOOKUP($A19,Sheet!$A$7:$DG$148,'TN01-10'!BO$9,0))</f>
        <v>4.8</v>
      </c>
      <c r="BP19" s="28">
        <f>IF(VLOOKUP($A19,Sheet!$A$7:$DG$148,'TN01-10'!BP$9,0)="","",VLOOKUP($A19,Sheet!$A$7:$DG$148,'TN01-10'!BP$9,0))</f>
        <v>5.6</v>
      </c>
      <c r="BQ19" s="28" t="str">
        <f>IF(VLOOKUP($A19,Sheet!$A$7:$DG$148,'TN01-10'!BQ$9,0)="","",VLOOKUP($A19,Sheet!$A$7:$DG$148,'TN01-10'!BQ$9,0))</f>
        <v/>
      </c>
      <c r="BR19" s="28">
        <f>IF(VLOOKUP($A19,Sheet!$A$7:$DG$148,'TN01-10'!BR$9,0)="","",VLOOKUP($A19,Sheet!$A$7:$DG$148,'TN01-10'!BR$9,0))</f>
        <v>4.5999999999999996</v>
      </c>
      <c r="BS19" s="28">
        <f>IF(VLOOKUP($A19,Sheet!$A$7:$DG$148,'TN01-10'!BS$9,0)="","",VLOOKUP($A19,Sheet!$A$7:$DG$148,'TN01-10'!BS$9,0))</f>
        <v>6.4</v>
      </c>
      <c r="BT19" s="28">
        <f>IF(VLOOKUP($A19,Sheet!$A$7:$DG$148,'TN01-10'!BT$9,0)="","",VLOOKUP($A19,Sheet!$A$7:$DG$148,'TN01-10'!BT$9,0))</f>
        <v>7.6</v>
      </c>
      <c r="BU19" s="28">
        <f>IF(VLOOKUP($A19,Sheet!$A$7:$DG$148,'TN01-10'!BU$9,0)="","",VLOOKUP($A19,Sheet!$A$7:$DG$148,'TN01-10'!BU$9,0))</f>
        <v>6.3</v>
      </c>
      <c r="BV19" s="28">
        <f>IF(VLOOKUP($A19,Sheet!$A$7:$DG$148,'TN01-10'!BV$9,0)="","",VLOOKUP($A19,Sheet!$A$7:$DG$148,'TN01-10'!BV$9,0))</f>
        <v>6.5</v>
      </c>
      <c r="BW19" s="28">
        <f>IF(VLOOKUP($A19,Sheet!$A$7:$DG$148,'TN01-10'!BW$9,0)="","",VLOOKUP($A19,Sheet!$A$7:$DG$148,'TN01-10'!BW$9,0))</f>
        <v>7.6</v>
      </c>
      <c r="BX19" s="33">
        <f>IF(VLOOKUP($A19,Sheet!$A$7:$DG$148,'TN01-10'!BX$9,0)="","",VLOOKUP($A19,Sheet!$A$7:$DG$148,'TN01-10'!BX$9,0))</f>
        <v>50</v>
      </c>
      <c r="BY19" s="36">
        <f>IF(VLOOKUP($A19,Sheet!$A$7:$DG$148,'TN01-10'!BY$9,0)="","",VLOOKUP($A19,Sheet!$A$7:$DG$148,'TN01-10'!BY$9,0))</f>
        <v>0</v>
      </c>
      <c r="BZ19" s="28">
        <f>IF(VLOOKUP($A19,Sheet!$A$7:$DG$148,'TN01-10'!BZ$9,0)="","",VLOOKUP($A19,Sheet!$A$7:$DG$148,'TN01-10'!BZ$9,0))</f>
        <v>8.4</v>
      </c>
      <c r="CA19" s="28" t="str">
        <f>IF(VLOOKUP($A19,Sheet!$A$7:$DG$148,'TN01-10'!CA$9,0)="","",VLOOKUP($A19,Sheet!$A$7:$DG$148,'TN01-10'!CA$9,0))</f>
        <v/>
      </c>
      <c r="CB19" s="28">
        <f>IF(VLOOKUP($A19,Sheet!$A$7:$DG$148,'TN01-10'!CB$9,0)="","",VLOOKUP($A19,Sheet!$A$7:$DG$148,'TN01-10'!CB$9,0))</f>
        <v>7.9</v>
      </c>
      <c r="CC19" s="28" t="str">
        <f>IF(VLOOKUP($A19,Sheet!$A$7:$DG$148,'TN01-10'!CC$9,0)="","",VLOOKUP($A19,Sheet!$A$7:$DG$148,'TN01-10'!CC$9,0))</f>
        <v/>
      </c>
      <c r="CD19" s="28">
        <f>IF(VLOOKUP($A19,Sheet!$A$7:$DG$148,'TN01-10'!CD$9,0)="","",VLOOKUP($A19,Sheet!$A$7:$DG$148,'TN01-10'!CD$9,0))</f>
        <v>7</v>
      </c>
      <c r="CE19" s="28">
        <f>IF(VLOOKUP($A19,Sheet!$A$7:$DG$148,'TN01-10'!CE$9,0)="","",VLOOKUP($A19,Sheet!$A$7:$DG$148,'TN01-10'!CE$9,0))</f>
        <v>6.1</v>
      </c>
      <c r="CF19" s="28">
        <f>IF(VLOOKUP($A19,Sheet!$A$7:$DG$148,'TN01-10'!CF$9,0)="","",VLOOKUP($A19,Sheet!$A$7:$DG$148,'TN01-10'!CF$9,0))</f>
        <v>6.5</v>
      </c>
      <c r="CG19" s="28">
        <f>IF(VLOOKUP($A19,Sheet!$A$7:$DG$148,'TN01-10'!CG$9,0)="","",VLOOKUP($A19,Sheet!$A$7:$DG$148,'TN01-10'!CG$9,0))</f>
        <v>4.5999999999999996</v>
      </c>
      <c r="CH19" s="28" t="str">
        <f>IF(VLOOKUP($A19,Sheet!$A$7:$DG$148,'TN01-10'!CH$9,0)="","",VLOOKUP($A19,Sheet!$A$7:$DG$148,'TN01-10'!CH$9,0))</f>
        <v/>
      </c>
      <c r="CI19" s="28">
        <f>IF(VLOOKUP($A19,Sheet!$A$7:$DG$148,'TN01-10'!CI$9,0)="","",VLOOKUP($A19,Sheet!$A$7:$DG$148,'TN01-10'!CI$9,0))</f>
        <v>6.6</v>
      </c>
      <c r="CJ19" s="28" t="str">
        <f>IF(VLOOKUP($A19,Sheet!$A$7:$DG$148,'TN01-10'!CJ$9,0)="","",VLOOKUP($A19,Sheet!$A$7:$DG$148,'TN01-10'!CJ$9,0))</f>
        <v/>
      </c>
      <c r="CK19" s="28" t="str">
        <f>IF(VLOOKUP($A19,Sheet!$A$7:$DG$148,'TN01-10'!CK$9,0)="","",VLOOKUP($A19,Sheet!$A$7:$DG$148,'TN01-10'!CK$9,0))</f>
        <v/>
      </c>
      <c r="CL19" s="28" t="str">
        <f>IF(VLOOKUP($A19,Sheet!$A$7:$DG$148,'TN01-10'!CL$9,0)="","",VLOOKUP($A19,Sheet!$A$7:$DG$148,'TN01-10'!CL$9,0))</f>
        <v/>
      </c>
      <c r="CM19" s="28" t="str">
        <f>IF(VLOOKUP($A19,Sheet!$A$7:$DG$148,'TN01-10'!CM$9,0)="","",VLOOKUP($A19,Sheet!$A$7:$DG$148,'TN01-10'!CM$9,0))</f>
        <v/>
      </c>
      <c r="CN19" s="28">
        <f>IF(VLOOKUP($A19,Sheet!$A$7:$DG$148,'TN01-10'!CN$9,0)="","",VLOOKUP($A19,Sheet!$A$7:$DG$148,'TN01-10'!CN$9,0))</f>
        <v>6.5</v>
      </c>
      <c r="CO19" s="28">
        <f>IF(VLOOKUP($A19,Sheet!$A$7:$DG$148,'TN01-10'!CO$9,0)="","",VLOOKUP($A19,Sheet!$A$7:$DG$148,'TN01-10'!CO$9,0))</f>
        <v>8.3000000000000007</v>
      </c>
      <c r="CP19" s="28">
        <f>IF(VLOOKUP($A19,Sheet!$A$7:$DG$148,'TN01-10'!CP$9,0)="","",VLOOKUP($A19,Sheet!$A$7:$DG$148,'TN01-10'!CP$9,0))</f>
        <v>7.9</v>
      </c>
      <c r="CQ19" s="28">
        <f>IF(VLOOKUP($A19,Sheet!$A$7:$DG$148,'TN01-10'!CQ$9,0)="","",VLOOKUP($A19,Sheet!$A$7:$DG$148,'TN01-10'!CQ$9,0))</f>
        <v>7.2</v>
      </c>
      <c r="CR19" s="28">
        <f>IF(VLOOKUP($A19,Sheet!$A$7:$DG$148,'TN01-10'!CR$9,0)="","",VLOOKUP($A19,Sheet!$A$7:$DG$148,'TN01-10'!CR$9,0))</f>
        <v>7.1</v>
      </c>
      <c r="CS19" s="33">
        <f>IF(VLOOKUP($A19,Sheet!$A$7:$DG$148,'TN01-10'!CS$9,0)="","",VLOOKUP($A19,Sheet!$A$7:$DG$148,'TN01-10'!CS$9,0))</f>
        <v>27</v>
      </c>
      <c r="CT19" s="36">
        <f>IF(VLOOKUP($A19,Sheet!$A$7:$DG$148,'TN01-10'!CT$9,0)="","",VLOOKUP($A19,Sheet!$A$7:$DG$148,'TN01-10'!CT$9,0))</f>
        <v>0</v>
      </c>
      <c r="CU19" s="38">
        <f t="shared" si="2"/>
        <v>128</v>
      </c>
      <c r="CV19" s="38">
        <f t="shared" si="3"/>
        <v>0</v>
      </c>
      <c r="CW19" s="38">
        <f t="shared" si="4"/>
        <v>0</v>
      </c>
      <c r="CX19" s="38">
        <f t="shared" si="5"/>
        <v>128</v>
      </c>
      <c r="CY19" s="38">
        <f t="shared" si="6"/>
        <v>6.39</v>
      </c>
      <c r="CZ19" s="38">
        <f>VLOOKUP($A19,'TN01-04'!$A$13:$DL$166,103,0)</f>
        <v>2.5</v>
      </c>
      <c r="DA19" s="28" t="str">
        <f>IF(VLOOKUP($A19,Sheet!$A$7:$DG$148,'TN01-10'!DA$9,0)="","",VLOOKUP($A19,Sheet!$A$7:$DG$148,'TN01-10'!DA$9,0))</f>
        <v/>
      </c>
      <c r="DB19" s="28" t="str">
        <f>IF(VLOOKUP($A19,Sheet!$A$7:$DG$148,'TN01-10'!DB$9,0)="","",VLOOKUP($A19,Sheet!$A$7:$DG$148,'TN01-10'!DB$9,0))</f>
        <v/>
      </c>
      <c r="DC19" s="28">
        <f>IF(VLOOKUP($A19,Sheet!$A$7:$DG$148,'TN01-10'!DC$9,0)="","",VLOOKUP($A19,Sheet!$A$7:$DG$148,'TN01-10'!DC$9,0))</f>
        <v>8.5</v>
      </c>
      <c r="DD19" s="28" t="str">
        <f>IF(VLOOKUP($A19,Sheet!$A$7:$DG$148,'TN01-10'!DD$9,0)="","",VLOOKUP($A19,Sheet!$A$7:$DG$148,'TN01-10'!DD$9,0))</f>
        <v/>
      </c>
      <c r="DE19" s="38"/>
      <c r="DF19" s="38">
        <f t="shared" si="7"/>
        <v>8.5</v>
      </c>
      <c r="DG19" s="38">
        <f>VLOOKUP($A19,'TN01-04'!$A$13:$DL$166,110,0)</f>
        <v>4</v>
      </c>
      <c r="DH19" s="33">
        <f>IF(VLOOKUP($A19,Sheet!$A$7:$DG$148,'TN01-10'!DH$9,0)="","",VLOOKUP($A19,Sheet!$A$7:$DG$148,'TN01-10'!DH$9,0))</f>
        <v>5</v>
      </c>
      <c r="DI19" s="36">
        <f>IF(VLOOKUP($A19,Sheet!$A$7:$DG$148,'TN01-10'!DI$9,0)="","",VLOOKUP($A19,Sheet!$A$7:$DG$148,'TN01-10'!DI$9,0))</f>
        <v>0</v>
      </c>
      <c r="DJ19" s="38">
        <f t="shared" si="8"/>
        <v>133</v>
      </c>
      <c r="DK19" s="38">
        <f t="shared" si="9"/>
        <v>0</v>
      </c>
      <c r="DL19" s="38">
        <f t="shared" si="10"/>
        <v>6.46</v>
      </c>
      <c r="DM19" s="38">
        <f>VLOOKUP($A19,'TN01-04'!$A$13:$DL$166,116,0)</f>
        <v>2.56</v>
      </c>
      <c r="DN19" s="33">
        <f>IF(VLOOKUP($A19,Sheet!$A$7:$DG$148,'TN01-10'!DN$9,0)="","",VLOOKUP($A19,Sheet!$A$7:$DG$148,'TN01-10'!DN$9,0))</f>
        <v>138</v>
      </c>
      <c r="DO19" s="36">
        <f>IF(VLOOKUP($A19,Sheet!$A$7:$DG$148,'TN01-10'!DO$9,0)="","",VLOOKUP($A19,Sheet!$A$7:$DG$148,'TN01-10'!DO$9,0))</f>
        <v>0</v>
      </c>
      <c r="DP19" s="28">
        <f>IF(VLOOKUP($A19,Sheet!$A$7:$DG$148,'TN01-10'!DP$9,0)="","",VLOOKUP($A19,Sheet!$A$7:$DG$148,'TN01-10'!DP$9,0))</f>
        <v>137</v>
      </c>
      <c r="DQ19" s="28">
        <f>IF(VLOOKUP($A19,Sheet!$A$7:$DG$148,'TN01-10'!DQ$9,0)="","",VLOOKUP($A19,Sheet!$A$7:$DG$148,'TN01-10'!DQ$9,0))</f>
        <v>138</v>
      </c>
      <c r="DR19" s="28">
        <f>IF(VLOOKUP($A19,Sheet!$A$7:$DG$148,'TN01-10'!DR$9,0)="","",VLOOKUP($A19,Sheet!$A$7:$DG$148,'TN01-10'!DR$9,0))</f>
        <v>6.46</v>
      </c>
      <c r="DS19" s="28">
        <f>IF(VLOOKUP($A19,Sheet!$A$7:$DG$148,'TN01-10'!DS$9,0)="","",VLOOKUP($A19,Sheet!$A$7:$DG$148,'TN01-10'!DS$9,0))</f>
        <v>2.56</v>
      </c>
      <c r="DT19" s="28" t="str">
        <f>IF(VLOOKUP($A19,Sheet!$A$7:$DG$148,'TN01-10'!DT$9,0)="","",VLOOKUP($A19,Sheet!$A$7:$DG$148,'TN01-10'!DT$9,0))</f>
        <v/>
      </c>
      <c r="DU19" s="168">
        <f t="shared" si="11"/>
        <v>0</v>
      </c>
      <c r="DV19" s="315" t="s">
        <v>4798</v>
      </c>
      <c r="DW19" s="315" t="s">
        <v>4798</v>
      </c>
      <c r="DX19" s="315" t="s">
        <v>4798</v>
      </c>
      <c r="DY19" s="315" t="s">
        <v>4798</v>
      </c>
      <c r="DZ19" s="315" t="s">
        <v>4832</v>
      </c>
      <c r="EA19" s="315"/>
      <c r="EB19" s="216"/>
      <c r="EC19" s="216"/>
      <c r="ED19" s="216"/>
      <c r="EE19" s="216"/>
      <c r="EF19" s="216">
        <f t="shared" si="12"/>
        <v>0</v>
      </c>
      <c r="EG19" s="216">
        <v>8.8000000000000007</v>
      </c>
      <c r="EH19" s="216">
        <v>0</v>
      </c>
      <c r="EI19" s="216"/>
      <c r="EJ19" s="216"/>
      <c r="EK19" s="216">
        <f t="shared" si="13"/>
        <v>8.8000000000000007</v>
      </c>
      <c r="EL19" s="216">
        <v>8.5</v>
      </c>
      <c r="EM19" s="216">
        <v>0</v>
      </c>
      <c r="EN19" s="216"/>
      <c r="EO19" s="216"/>
      <c r="EP19" s="216">
        <f t="shared" si="14"/>
        <v>8.5</v>
      </c>
      <c r="EQ19" s="216">
        <v>8.1999999999999993</v>
      </c>
      <c r="ER19" s="216">
        <v>0</v>
      </c>
      <c r="ES19" s="216"/>
      <c r="ET19" s="216"/>
      <c r="EU19" s="216">
        <f t="shared" si="15"/>
        <v>8.1999999999999993</v>
      </c>
      <c r="EV19" s="216">
        <f t="shared" si="16"/>
        <v>8.5</v>
      </c>
    </row>
    <row r="20" spans="1:152" ht="15.95" customHeight="1" x14ac:dyDescent="0.2">
      <c r="A20" s="25">
        <v>2221727267</v>
      </c>
      <c r="B20" s="26" t="s">
        <v>12</v>
      </c>
      <c r="C20" s="26" t="s">
        <v>20</v>
      </c>
      <c r="D20" s="26" t="s">
        <v>127</v>
      </c>
      <c r="E20" s="27">
        <v>35263</v>
      </c>
      <c r="F20" s="26" t="s">
        <v>210</v>
      </c>
      <c r="G20" s="26" t="s">
        <v>213</v>
      </c>
      <c r="H20" s="28" t="e">
        <f>IF(VLOOKUP($A20,Sheet!$A$7:$DG$148,'TN01-10'!H$9,0)="","",VLOOKUP($A20,Sheet!$A$7:$DG$148,'TN01-10'!H$9,0))</f>
        <v>#N/A</v>
      </c>
      <c r="I20" s="28" t="e">
        <f>IF(VLOOKUP($A20,Sheet!$A$7:$DG$148,'TN01-10'!I$9,0)="","",VLOOKUP($A20,Sheet!$A$7:$DG$148,'TN01-10'!I$9,0))</f>
        <v>#N/A</v>
      </c>
      <c r="J20" s="28" t="e">
        <f>IF(VLOOKUP($A20,Sheet!$A$7:$DG$148,'TN01-10'!J$9,0)="","",VLOOKUP($A20,Sheet!$A$7:$DG$148,'TN01-10'!J$9,0))</f>
        <v>#N/A</v>
      </c>
      <c r="K20" s="28" t="e">
        <f>IF(VLOOKUP($A20,Sheet!$A$7:$DG$148,'TN01-10'!K$9,0)="","",VLOOKUP($A20,Sheet!$A$7:$DG$148,'TN01-10'!K$9,0))</f>
        <v>#N/A</v>
      </c>
      <c r="L20" s="28" t="e">
        <f>IF(VLOOKUP($A20,Sheet!$A$7:$DG$148,'TN01-10'!L$9,0)="","",VLOOKUP($A20,Sheet!$A$7:$DG$148,'TN01-10'!L$9,0))</f>
        <v>#N/A</v>
      </c>
      <c r="M20" s="28" t="e">
        <f>IF(VLOOKUP($A20,Sheet!$A$7:$DG$148,'TN01-10'!M$9,0)="","",VLOOKUP($A20,Sheet!$A$7:$DG$148,'TN01-10'!M$9,0))</f>
        <v>#N/A</v>
      </c>
      <c r="N20" s="28" t="e">
        <f>IF(VLOOKUP($A20,Sheet!$A$7:$DG$148,'TN01-10'!N$9,0)="","",VLOOKUP($A20,Sheet!$A$7:$DG$148,'TN01-10'!N$9,0))</f>
        <v>#N/A</v>
      </c>
      <c r="O20" s="28" t="e">
        <f>IF(VLOOKUP($A20,Sheet!$A$7:$DG$148,'TN01-10'!O$9,0)="","",VLOOKUP($A20,Sheet!$A$7:$DG$148,'TN01-10'!O$9,0))</f>
        <v>#N/A</v>
      </c>
      <c r="P20" s="28" t="e">
        <f>IF(VLOOKUP($A20,Sheet!$A$7:$DG$148,'TN01-10'!P$9,0)="","",VLOOKUP($A20,Sheet!$A$7:$DG$148,'TN01-10'!P$9,0))</f>
        <v>#N/A</v>
      </c>
      <c r="Q20" s="28" t="e">
        <f>IF(VLOOKUP($A20,Sheet!$A$7:$DG$148,'TN01-10'!Q$9,0)="","",VLOOKUP($A20,Sheet!$A$7:$DG$148,'TN01-10'!Q$9,0))</f>
        <v>#N/A</v>
      </c>
      <c r="R20" s="28" t="e">
        <f>IF(VLOOKUP($A20,Sheet!$A$7:$DG$148,'TN01-10'!R$9,0)="","",VLOOKUP($A20,Sheet!$A$7:$DG$148,'TN01-10'!R$9,0))</f>
        <v>#N/A</v>
      </c>
      <c r="S20" s="28" t="e">
        <f>IF(VLOOKUP($A20,Sheet!$A$7:$DG$148,'TN01-10'!S$9,0)="","",VLOOKUP($A20,Sheet!$A$7:$DG$148,'TN01-10'!S$9,0))</f>
        <v>#N/A</v>
      </c>
      <c r="T20" s="28" t="e">
        <f>IF(VLOOKUP($A20,Sheet!$A$7:$DG$148,'TN01-10'!T$9,0)="","",VLOOKUP($A20,Sheet!$A$7:$DG$148,'TN01-10'!T$9,0))</f>
        <v>#N/A</v>
      </c>
      <c r="U20" s="28" t="e">
        <f>IF(VLOOKUP($A20,Sheet!$A$7:$DG$148,'TN01-10'!U$9,0)="","",VLOOKUP($A20,Sheet!$A$7:$DG$148,'TN01-10'!U$9,0))</f>
        <v>#N/A</v>
      </c>
      <c r="V20" s="28" t="e">
        <f>IF(VLOOKUP($A20,Sheet!$A$7:$DG$148,'TN01-10'!V$9,0)="","",VLOOKUP($A20,Sheet!$A$7:$DG$148,'TN01-10'!V$9,0))</f>
        <v>#N/A</v>
      </c>
      <c r="W20" s="28" t="e">
        <f>IF(VLOOKUP($A20,Sheet!$A$7:$DG$148,'TN01-10'!W$9,0)="","",VLOOKUP($A20,Sheet!$A$7:$DG$148,'TN01-10'!W$9,0))</f>
        <v>#N/A</v>
      </c>
      <c r="X20" s="28" t="e">
        <f>IF(VLOOKUP($A20,Sheet!$A$7:$DG$148,'TN01-10'!X$9,0)="","",VLOOKUP($A20,Sheet!$A$7:$DG$148,'TN01-10'!X$9,0))</f>
        <v>#N/A</v>
      </c>
      <c r="Y20" s="28" t="e">
        <f>IF(VLOOKUP($A20,Sheet!$A$7:$DG$148,'TN01-10'!Y$9,0)="","",VLOOKUP($A20,Sheet!$A$7:$DG$148,'TN01-10'!Y$9,0))</f>
        <v>#N/A</v>
      </c>
      <c r="Z20" s="28" t="e">
        <f>IF(VLOOKUP($A20,Sheet!$A$7:$DG$148,'TN01-10'!Z$9,0)="","",VLOOKUP($A20,Sheet!$A$7:$DG$148,'TN01-10'!Z$9,0))</f>
        <v>#N/A</v>
      </c>
      <c r="AA20" s="28" t="e">
        <f>IF(VLOOKUP($A20,Sheet!$A$7:$DG$148,'TN01-10'!AA$9,0)="","",VLOOKUP($A20,Sheet!$A$7:$DG$148,'TN01-10'!AA$9,0))</f>
        <v>#N/A</v>
      </c>
      <c r="AB20" s="28" t="e">
        <f>IF(VLOOKUP($A20,Sheet!$A$7:$DG$148,'TN01-10'!AB$9,0)="","",VLOOKUP($A20,Sheet!$A$7:$DG$148,'TN01-10'!AB$9,0))</f>
        <v>#N/A</v>
      </c>
      <c r="AC20" s="28" t="e">
        <f>IF(VLOOKUP($A20,Sheet!$A$7:$DG$148,'TN01-10'!AC$9,0)="","",VLOOKUP($A20,Sheet!$A$7:$DG$148,'TN01-10'!AC$9,0))</f>
        <v>#N/A</v>
      </c>
      <c r="AD20" s="28" t="e">
        <f>IF(VLOOKUP($A20,Sheet!$A$7:$DG$148,'TN01-10'!AD$9,0)="","",VLOOKUP($A20,Sheet!$A$7:$DG$148,'TN01-10'!AD$9,0))</f>
        <v>#N/A</v>
      </c>
      <c r="AE20" s="28" t="e">
        <f>IF(VLOOKUP($A20,Sheet!$A$7:$DG$148,'TN01-10'!AE$9,0)="","",VLOOKUP($A20,Sheet!$A$7:$DG$148,'TN01-10'!AE$9,0))</f>
        <v>#N/A</v>
      </c>
      <c r="AF20" s="28" t="e">
        <f>IF(VLOOKUP($A20,Sheet!$A$7:$DG$148,'TN01-10'!AF$9,0)="","",VLOOKUP($A20,Sheet!$A$7:$DG$148,'TN01-10'!AF$9,0))</f>
        <v>#N/A</v>
      </c>
      <c r="AG20" s="28" t="e">
        <f>IF(VLOOKUP($A20,Sheet!$A$7:$DG$148,'TN01-10'!AG$9,0)="","",VLOOKUP($A20,Sheet!$A$7:$DG$148,'TN01-10'!AG$9,0))</f>
        <v>#N/A</v>
      </c>
      <c r="AH20" s="28" t="e">
        <f>IF(VLOOKUP($A20,Sheet!$A$7:$DG$148,'TN01-10'!AH$9,0)="","",VLOOKUP($A20,Sheet!$A$7:$DG$148,'TN01-10'!AH$9,0))</f>
        <v>#N/A</v>
      </c>
      <c r="AI20" s="28" t="e">
        <f>IF(VLOOKUP($A20,Sheet!$A$7:$DG$148,'TN01-10'!AI$9,0)="","",VLOOKUP($A20,Sheet!$A$7:$DG$148,'TN01-10'!AI$9,0))</f>
        <v>#N/A</v>
      </c>
      <c r="AJ20" s="28" t="e">
        <f>IF(VLOOKUP($A20,Sheet!$A$7:$DG$148,'TN01-10'!AJ$9,0)="","",VLOOKUP($A20,Sheet!$A$7:$DG$148,'TN01-10'!AJ$9,0))</f>
        <v>#N/A</v>
      </c>
      <c r="AK20" s="33" t="e">
        <f>IF(VLOOKUP($A20,Sheet!$A$7:$DG$148,'TN01-10'!AK$9,0)="","",VLOOKUP($A20,Sheet!$A$7:$DG$148,'TN01-10'!AK$9,0))</f>
        <v>#N/A</v>
      </c>
      <c r="AL20" s="36" t="e">
        <f>IF(VLOOKUP($A20,Sheet!$A$7:$DG$148,'TN01-10'!AL$9,0)="","",VLOOKUP($A20,Sheet!$A$7:$DG$148,'TN01-10'!AL$9,0))</f>
        <v>#N/A</v>
      </c>
      <c r="AM20" s="32" t="e">
        <f>IF(VLOOKUP($A20,Sheet!$A$7:$DG$148,'TN01-10'!AM$9,0)="","",VLOOKUP($A20,Sheet!$A$7:$DG$148,'TN01-10'!AM$9,0))</f>
        <v>#N/A</v>
      </c>
      <c r="AN20" s="32" t="e">
        <f>IF(VLOOKUP($A20,Sheet!$A$7:$DG$148,'TN01-10'!AN$9,0)="","",VLOOKUP($A20,Sheet!$A$7:$DG$148,'TN01-10'!AN$9,0))</f>
        <v>#N/A</v>
      </c>
      <c r="AO20" s="32" t="e">
        <f>IF(VLOOKUP($A20,Sheet!$A$7:$DG$148,'TN01-10'!AO$9,0)="","",VLOOKUP($A20,Sheet!$A$7:$DG$148,'TN01-10'!AO$9,0))</f>
        <v>#N/A</v>
      </c>
      <c r="AP20" s="32" t="e">
        <f>IF(VLOOKUP($A20,Sheet!$A$7:$DG$148,'TN01-10'!AP$9,0)="","",VLOOKUP($A20,Sheet!$A$7:$DG$148,'TN01-10'!AP$9,0))</f>
        <v>#N/A</v>
      </c>
      <c r="AQ20" s="32" t="e">
        <f>IF(VLOOKUP($A20,Sheet!$A$7:$DG$148,'TN01-10'!AQ$9,0)="","",VLOOKUP($A20,Sheet!$A$7:$DG$148,'TN01-10'!AQ$9,0))</f>
        <v>#N/A</v>
      </c>
      <c r="AR20" s="32" t="e">
        <f>IF(VLOOKUP($A20,Sheet!$A$7:$DG$148,'TN01-10'!AR$9,0)="","",VLOOKUP($A20,Sheet!$A$7:$DG$148,'TN01-10'!AR$9,0))</f>
        <v>#N/A</v>
      </c>
      <c r="AS20" s="32" t="e">
        <f>IF(VLOOKUP($A20,Sheet!$A$7:$DG$148,'TN01-10'!AS$9,0)="","",VLOOKUP($A20,Sheet!$A$7:$DG$148,'TN01-10'!AS$9,0))</f>
        <v>#N/A</v>
      </c>
      <c r="AT20" s="32" t="e">
        <f>IF(VLOOKUP($A20,Sheet!$A$7:$DG$148,'TN01-10'!AT$9,0)="","",VLOOKUP($A20,Sheet!$A$7:$DG$148,'TN01-10'!AT$9,0))</f>
        <v>#N/A</v>
      </c>
      <c r="AU20" s="32" t="e">
        <f>IF(VLOOKUP($A20,Sheet!$A$7:$DG$148,'TN01-10'!AU$9,0)="","",VLOOKUP($A20,Sheet!$A$7:$DG$148,'TN01-10'!AU$9,0))</f>
        <v>#N/A</v>
      </c>
      <c r="AV20" s="32" t="e">
        <f>IF(VLOOKUP($A20,Sheet!$A$7:$DG$148,'TN01-10'!AV$9,0)="","",VLOOKUP($A20,Sheet!$A$7:$DG$148,'TN01-10'!AV$9,0))</f>
        <v>#N/A</v>
      </c>
      <c r="AW20" s="32" t="e">
        <f>IF(VLOOKUP($A20,Sheet!$A$7:$DG$148,'TN01-10'!AW$9,0)="","",VLOOKUP($A20,Sheet!$A$7:$DG$148,'TN01-10'!AW$9,0))</f>
        <v>#N/A</v>
      </c>
      <c r="AX20" s="32" t="e">
        <f>IF(VLOOKUP($A20,Sheet!$A$7:$DG$148,'TN01-10'!AX$9,0)="","",VLOOKUP($A20,Sheet!$A$7:$DG$148,'TN01-10'!AX$9,0))</f>
        <v>#N/A</v>
      </c>
      <c r="AY20" s="32" t="e">
        <f>IF(VLOOKUP($A20,Sheet!$A$7:$DG$148,'TN01-10'!AY$9,0)="","",VLOOKUP($A20,Sheet!$A$7:$DG$148,'TN01-10'!AY$9,0))</f>
        <v>#N/A</v>
      </c>
      <c r="AZ20" s="32" t="e">
        <f>IF(VLOOKUP($A20,Sheet!$A$7:$DG$148,'TN01-10'!AZ$9,0)="","",VLOOKUP($A20,Sheet!$A$7:$DG$148,'TN01-10'!AZ$9,0))</f>
        <v>#N/A</v>
      </c>
      <c r="BA20" s="32" t="e">
        <f>IF(VLOOKUP($A20,Sheet!$A$7:$DG$148,'TN01-10'!BA$9,0)="","",VLOOKUP($A20,Sheet!$A$7:$DG$148,'TN01-10'!BA$9,0))</f>
        <v>#N/A</v>
      </c>
      <c r="BB20" s="33" t="e">
        <f>IF(VLOOKUP($A20,Sheet!$A$7:$DG$148,'TN01-10'!BB$9,0)="","",VLOOKUP($A20,Sheet!$A$7:$DG$148,'TN01-10'!BB$9,0))</f>
        <v>#N/A</v>
      </c>
      <c r="BC20" s="36" t="e">
        <f>IF(VLOOKUP($A20,Sheet!$A$7:$DG$148,'TN01-10'!BC$9,0)="","",VLOOKUP($A20,Sheet!$A$7:$DG$148,'TN01-10'!BC$9,0))</f>
        <v>#N/A</v>
      </c>
      <c r="BD20" s="28" t="e">
        <f>IF(VLOOKUP($A20,Sheet!$A$7:$DG$148,'TN01-10'!BD$9,0)="","",VLOOKUP($A20,Sheet!$A$7:$DG$148,'TN01-10'!BD$9,0))</f>
        <v>#N/A</v>
      </c>
      <c r="BE20" s="28" t="e">
        <f>IF(VLOOKUP($A20,Sheet!$A$7:$DG$148,'TN01-10'!BE$9,0)="","",VLOOKUP($A20,Sheet!$A$7:$DG$148,'TN01-10'!BE$9,0))</f>
        <v>#N/A</v>
      </c>
      <c r="BF20" s="28" t="e">
        <f>IF(VLOOKUP($A20,Sheet!$A$7:$DG$148,'TN01-10'!BF$9,0)="","",VLOOKUP($A20,Sheet!$A$7:$DG$148,'TN01-10'!BF$9,0))</f>
        <v>#N/A</v>
      </c>
      <c r="BG20" s="28" t="e">
        <f>IF(VLOOKUP($A20,Sheet!$A$7:$DG$148,'TN01-10'!BG$9,0)="","",VLOOKUP($A20,Sheet!$A$7:$DG$148,'TN01-10'!BG$9,0))</f>
        <v>#N/A</v>
      </c>
      <c r="BH20" s="28" t="e">
        <f>IF(VLOOKUP($A20,Sheet!$A$7:$DG$148,'TN01-10'!BH$9,0)="","",VLOOKUP($A20,Sheet!$A$7:$DG$148,'TN01-10'!BH$9,0))</f>
        <v>#N/A</v>
      </c>
      <c r="BI20" s="28" t="e">
        <f>IF(VLOOKUP($A20,Sheet!$A$7:$DG$148,'TN01-10'!BI$9,0)="","",VLOOKUP($A20,Sheet!$A$7:$DG$148,'TN01-10'!BI$9,0))</f>
        <v>#N/A</v>
      </c>
      <c r="BJ20" s="28" t="e">
        <f>IF(VLOOKUP($A20,Sheet!$A$7:$DG$148,'TN01-10'!BJ$9,0)="","",VLOOKUP($A20,Sheet!$A$7:$DG$148,'TN01-10'!BJ$9,0))</f>
        <v>#N/A</v>
      </c>
      <c r="BK20" s="28" t="e">
        <f>IF(VLOOKUP($A20,Sheet!$A$7:$DG$148,'TN01-10'!BK$9,0)="","",VLOOKUP($A20,Sheet!$A$7:$DG$148,'TN01-10'!BK$9,0))</f>
        <v>#N/A</v>
      </c>
      <c r="BL20" s="28" t="e">
        <f>IF(VLOOKUP($A20,Sheet!$A$7:$DG$148,'TN01-10'!BL$9,0)="","",VLOOKUP($A20,Sheet!$A$7:$DG$148,'TN01-10'!BL$9,0))</f>
        <v>#N/A</v>
      </c>
      <c r="BM20" s="28" t="e">
        <f>IF(VLOOKUP($A20,Sheet!$A$7:$DG$148,'TN01-10'!BM$9,0)="","",VLOOKUP($A20,Sheet!$A$7:$DG$148,'TN01-10'!BM$9,0))</f>
        <v>#N/A</v>
      </c>
      <c r="BN20" s="28" t="e">
        <f>IF(VLOOKUP($A20,Sheet!$A$7:$DG$148,'TN01-10'!BN$9,0)="","",VLOOKUP($A20,Sheet!$A$7:$DG$148,'TN01-10'!BN$9,0))</f>
        <v>#N/A</v>
      </c>
      <c r="BO20" s="28" t="e">
        <f>IF(VLOOKUP($A20,Sheet!$A$7:$DG$148,'TN01-10'!BO$9,0)="","",VLOOKUP($A20,Sheet!$A$7:$DG$148,'TN01-10'!BO$9,0))</f>
        <v>#N/A</v>
      </c>
      <c r="BP20" s="28" t="e">
        <f>IF(VLOOKUP($A20,Sheet!$A$7:$DG$148,'TN01-10'!BP$9,0)="","",VLOOKUP($A20,Sheet!$A$7:$DG$148,'TN01-10'!BP$9,0))</f>
        <v>#N/A</v>
      </c>
      <c r="BQ20" s="28" t="e">
        <f>IF(VLOOKUP($A20,Sheet!$A$7:$DG$148,'TN01-10'!BQ$9,0)="","",VLOOKUP($A20,Sheet!$A$7:$DG$148,'TN01-10'!BQ$9,0))</f>
        <v>#N/A</v>
      </c>
      <c r="BR20" s="28" t="e">
        <f>IF(VLOOKUP($A20,Sheet!$A$7:$DG$148,'TN01-10'!BR$9,0)="","",VLOOKUP($A20,Sheet!$A$7:$DG$148,'TN01-10'!BR$9,0))</f>
        <v>#N/A</v>
      </c>
      <c r="BS20" s="28" t="e">
        <f>IF(VLOOKUP($A20,Sheet!$A$7:$DG$148,'TN01-10'!BS$9,0)="","",VLOOKUP($A20,Sheet!$A$7:$DG$148,'TN01-10'!BS$9,0))</f>
        <v>#N/A</v>
      </c>
      <c r="BT20" s="28" t="e">
        <f>IF(VLOOKUP($A20,Sheet!$A$7:$DG$148,'TN01-10'!BT$9,0)="","",VLOOKUP($A20,Sheet!$A$7:$DG$148,'TN01-10'!BT$9,0))</f>
        <v>#N/A</v>
      </c>
      <c r="BU20" s="28" t="e">
        <f>IF(VLOOKUP($A20,Sheet!$A$7:$DG$148,'TN01-10'!BU$9,0)="","",VLOOKUP($A20,Sheet!$A$7:$DG$148,'TN01-10'!BU$9,0))</f>
        <v>#N/A</v>
      </c>
      <c r="BV20" s="28" t="e">
        <f>IF(VLOOKUP($A20,Sheet!$A$7:$DG$148,'TN01-10'!BV$9,0)="","",VLOOKUP($A20,Sheet!$A$7:$DG$148,'TN01-10'!BV$9,0))</f>
        <v>#N/A</v>
      </c>
      <c r="BW20" s="28" t="e">
        <f>IF(VLOOKUP($A20,Sheet!$A$7:$DG$148,'TN01-10'!BW$9,0)="","",VLOOKUP($A20,Sheet!$A$7:$DG$148,'TN01-10'!BW$9,0))</f>
        <v>#N/A</v>
      </c>
      <c r="BX20" s="33" t="e">
        <f>IF(VLOOKUP($A20,Sheet!$A$7:$DG$148,'TN01-10'!BX$9,0)="","",VLOOKUP($A20,Sheet!$A$7:$DG$148,'TN01-10'!BX$9,0))</f>
        <v>#N/A</v>
      </c>
      <c r="BY20" s="36" t="e">
        <f>IF(VLOOKUP($A20,Sheet!$A$7:$DG$148,'TN01-10'!BY$9,0)="","",VLOOKUP($A20,Sheet!$A$7:$DG$148,'TN01-10'!BY$9,0))</f>
        <v>#N/A</v>
      </c>
      <c r="BZ20" s="28" t="e">
        <f>IF(VLOOKUP($A20,Sheet!$A$7:$DG$148,'TN01-10'!BZ$9,0)="","",VLOOKUP($A20,Sheet!$A$7:$DG$148,'TN01-10'!BZ$9,0))</f>
        <v>#N/A</v>
      </c>
      <c r="CA20" s="28" t="e">
        <f>IF(VLOOKUP($A20,Sheet!$A$7:$DG$148,'TN01-10'!CA$9,0)="","",VLOOKUP($A20,Sheet!$A$7:$DG$148,'TN01-10'!CA$9,0))</f>
        <v>#N/A</v>
      </c>
      <c r="CB20" s="28" t="e">
        <f>IF(VLOOKUP($A20,Sheet!$A$7:$DG$148,'TN01-10'!CB$9,0)="","",VLOOKUP($A20,Sheet!$A$7:$DG$148,'TN01-10'!CB$9,0))</f>
        <v>#N/A</v>
      </c>
      <c r="CC20" s="28" t="e">
        <f>IF(VLOOKUP($A20,Sheet!$A$7:$DG$148,'TN01-10'!CC$9,0)="","",VLOOKUP($A20,Sheet!$A$7:$DG$148,'TN01-10'!CC$9,0))</f>
        <v>#N/A</v>
      </c>
      <c r="CD20" s="28" t="e">
        <f>IF(VLOOKUP($A20,Sheet!$A$7:$DG$148,'TN01-10'!CD$9,0)="","",VLOOKUP($A20,Sheet!$A$7:$DG$148,'TN01-10'!CD$9,0))</f>
        <v>#N/A</v>
      </c>
      <c r="CE20" s="28" t="e">
        <f>IF(VLOOKUP($A20,Sheet!$A$7:$DG$148,'TN01-10'!CE$9,0)="","",VLOOKUP($A20,Sheet!$A$7:$DG$148,'TN01-10'!CE$9,0))</f>
        <v>#N/A</v>
      </c>
      <c r="CF20" s="28" t="e">
        <f>IF(VLOOKUP($A20,Sheet!$A$7:$DG$148,'TN01-10'!CF$9,0)="","",VLOOKUP($A20,Sheet!$A$7:$DG$148,'TN01-10'!CF$9,0))</f>
        <v>#N/A</v>
      </c>
      <c r="CG20" s="28" t="e">
        <f>IF(VLOOKUP($A20,Sheet!$A$7:$DG$148,'TN01-10'!CG$9,0)="","",VLOOKUP($A20,Sheet!$A$7:$DG$148,'TN01-10'!CG$9,0))</f>
        <v>#N/A</v>
      </c>
      <c r="CH20" s="28" t="e">
        <f>IF(VLOOKUP($A20,Sheet!$A$7:$DG$148,'TN01-10'!CH$9,0)="","",VLOOKUP($A20,Sheet!$A$7:$DG$148,'TN01-10'!CH$9,0))</f>
        <v>#N/A</v>
      </c>
      <c r="CI20" s="28" t="e">
        <f>IF(VLOOKUP($A20,Sheet!$A$7:$DG$148,'TN01-10'!CI$9,0)="","",VLOOKUP($A20,Sheet!$A$7:$DG$148,'TN01-10'!CI$9,0))</f>
        <v>#N/A</v>
      </c>
      <c r="CJ20" s="28" t="e">
        <f>IF(VLOOKUP($A20,Sheet!$A$7:$DG$148,'TN01-10'!CJ$9,0)="","",VLOOKUP($A20,Sheet!$A$7:$DG$148,'TN01-10'!CJ$9,0))</f>
        <v>#N/A</v>
      </c>
      <c r="CK20" s="28" t="e">
        <f>IF(VLOOKUP($A20,Sheet!$A$7:$DG$148,'TN01-10'!CK$9,0)="","",VLOOKUP($A20,Sheet!$A$7:$DG$148,'TN01-10'!CK$9,0))</f>
        <v>#N/A</v>
      </c>
      <c r="CL20" s="28" t="e">
        <f>IF(VLOOKUP($A20,Sheet!$A$7:$DG$148,'TN01-10'!CL$9,0)="","",VLOOKUP($A20,Sheet!$A$7:$DG$148,'TN01-10'!CL$9,0))</f>
        <v>#N/A</v>
      </c>
      <c r="CM20" s="28" t="e">
        <f>IF(VLOOKUP($A20,Sheet!$A$7:$DG$148,'TN01-10'!CM$9,0)="","",VLOOKUP($A20,Sheet!$A$7:$DG$148,'TN01-10'!CM$9,0))</f>
        <v>#N/A</v>
      </c>
      <c r="CN20" s="28" t="e">
        <f>IF(VLOOKUP($A20,Sheet!$A$7:$DG$148,'TN01-10'!CN$9,0)="","",VLOOKUP($A20,Sheet!$A$7:$DG$148,'TN01-10'!CN$9,0))</f>
        <v>#N/A</v>
      </c>
      <c r="CO20" s="28" t="e">
        <f>IF(VLOOKUP($A20,Sheet!$A$7:$DG$148,'TN01-10'!CO$9,0)="","",VLOOKUP($A20,Sheet!$A$7:$DG$148,'TN01-10'!CO$9,0))</f>
        <v>#N/A</v>
      </c>
      <c r="CP20" s="28" t="e">
        <f>IF(VLOOKUP($A20,Sheet!$A$7:$DG$148,'TN01-10'!CP$9,0)="","",VLOOKUP($A20,Sheet!$A$7:$DG$148,'TN01-10'!CP$9,0))</f>
        <v>#N/A</v>
      </c>
      <c r="CQ20" s="28" t="e">
        <f>IF(VLOOKUP($A20,Sheet!$A$7:$DG$148,'TN01-10'!CQ$9,0)="","",VLOOKUP($A20,Sheet!$A$7:$DG$148,'TN01-10'!CQ$9,0))</f>
        <v>#N/A</v>
      </c>
      <c r="CR20" s="28" t="e">
        <f>IF(VLOOKUP($A20,Sheet!$A$7:$DG$148,'TN01-10'!CR$9,0)="","",VLOOKUP($A20,Sheet!$A$7:$DG$148,'TN01-10'!CR$9,0))</f>
        <v>#N/A</v>
      </c>
      <c r="CS20" s="33" t="e">
        <f>IF(VLOOKUP($A20,Sheet!$A$7:$DG$148,'TN01-10'!CS$9,0)="","",VLOOKUP($A20,Sheet!$A$7:$DG$148,'TN01-10'!CS$9,0))</f>
        <v>#N/A</v>
      </c>
      <c r="CT20" s="36" t="e">
        <f>IF(VLOOKUP($A20,Sheet!$A$7:$DG$148,'TN01-10'!CT$9,0)="","",VLOOKUP($A20,Sheet!$A$7:$DG$148,'TN01-10'!CT$9,0))</f>
        <v>#N/A</v>
      </c>
      <c r="CU20" s="38" t="e">
        <f t="shared" si="2"/>
        <v>#N/A</v>
      </c>
      <c r="CV20" s="38" t="e">
        <f t="shared" si="3"/>
        <v>#N/A</v>
      </c>
      <c r="CW20" s="38">
        <f t="shared" si="4"/>
        <v>0</v>
      </c>
      <c r="CX20" s="38" t="e">
        <f t="shared" si="5"/>
        <v>#N/A</v>
      </c>
      <c r="CY20" s="38" t="e">
        <f t="shared" si="6"/>
        <v>#N/A</v>
      </c>
      <c r="CZ20" s="38" t="e">
        <f>VLOOKUP($A20,'TN01-04'!$A$13:$DL$166,103,0)</f>
        <v>#N/A</v>
      </c>
      <c r="DA20" s="28" t="e">
        <f>IF(VLOOKUP($A20,Sheet!$A$7:$DG$148,'TN01-10'!DA$9,0)="","",VLOOKUP($A20,Sheet!$A$7:$DG$148,'TN01-10'!DA$9,0))</f>
        <v>#N/A</v>
      </c>
      <c r="DB20" s="28" t="e">
        <f>IF(VLOOKUP($A20,Sheet!$A$7:$DG$148,'TN01-10'!DB$9,0)="","",VLOOKUP($A20,Sheet!$A$7:$DG$148,'TN01-10'!DB$9,0))</f>
        <v>#N/A</v>
      </c>
      <c r="DC20" s="28" t="e">
        <f>IF(VLOOKUP($A20,Sheet!$A$7:$DG$148,'TN01-10'!DC$9,0)="","",VLOOKUP($A20,Sheet!$A$7:$DG$148,'TN01-10'!DC$9,0))</f>
        <v>#N/A</v>
      </c>
      <c r="DD20" s="28" t="e">
        <f>IF(VLOOKUP($A20,Sheet!$A$7:$DG$148,'TN01-10'!DD$9,0)="","",VLOOKUP($A20,Sheet!$A$7:$DG$148,'TN01-10'!DD$9,0))</f>
        <v>#N/A</v>
      </c>
      <c r="DE20" s="38"/>
      <c r="DF20" s="38" t="e">
        <f t="shared" si="7"/>
        <v>#N/A</v>
      </c>
      <c r="DG20" s="38" t="e">
        <f>VLOOKUP($A20,'TN01-04'!$A$13:$DL$166,110,0)</f>
        <v>#N/A</v>
      </c>
      <c r="DH20" s="33" t="e">
        <f>IF(VLOOKUP($A20,Sheet!$A$7:$DG$148,'TN01-10'!DH$9,0)="","",VLOOKUP($A20,Sheet!$A$7:$DG$148,'TN01-10'!DH$9,0))</f>
        <v>#N/A</v>
      </c>
      <c r="DI20" s="36" t="e">
        <f>IF(VLOOKUP($A20,Sheet!$A$7:$DG$148,'TN01-10'!DI$9,0)="","",VLOOKUP($A20,Sheet!$A$7:$DG$148,'TN01-10'!DI$9,0))</f>
        <v>#N/A</v>
      </c>
      <c r="DJ20" s="38" t="e">
        <f t="shared" si="8"/>
        <v>#N/A</v>
      </c>
      <c r="DK20" s="38" t="e">
        <f t="shared" si="9"/>
        <v>#N/A</v>
      </c>
      <c r="DL20" s="38" t="e">
        <f t="shared" si="10"/>
        <v>#N/A</v>
      </c>
      <c r="DM20" s="38" t="e">
        <f>VLOOKUP($A20,'TN01-04'!$A$13:$DL$166,116,0)</f>
        <v>#N/A</v>
      </c>
      <c r="DN20" s="33" t="e">
        <f>IF(VLOOKUP($A20,Sheet!$A$7:$DG$148,'TN01-10'!DN$9,0)="","",VLOOKUP($A20,Sheet!$A$7:$DG$148,'TN01-10'!DN$9,0))</f>
        <v>#N/A</v>
      </c>
      <c r="DO20" s="36" t="e">
        <f>IF(VLOOKUP($A20,Sheet!$A$7:$DG$148,'TN01-10'!DO$9,0)="","",VLOOKUP($A20,Sheet!$A$7:$DG$148,'TN01-10'!DO$9,0))</f>
        <v>#N/A</v>
      </c>
      <c r="DP20" s="28" t="e">
        <f>IF(VLOOKUP($A20,Sheet!$A$7:$DG$148,'TN01-10'!DP$9,0)="","",VLOOKUP($A20,Sheet!$A$7:$DG$148,'TN01-10'!DP$9,0))</f>
        <v>#N/A</v>
      </c>
      <c r="DQ20" s="28" t="e">
        <f>IF(VLOOKUP($A20,Sheet!$A$7:$DG$148,'TN01-10'!DQ$9,0)="","",VLOOKUP($A20,Sheet!$A$7:$DG$148,'TN01-10'!DQ$9,0))</f>
        <v>#N/A</v>
      </c>
      <c r="DR20" s="28" t="e">
        <f>IF(VLOOKUP($A20,Sheet!$A$7:$DG$148,'TN01-10'!DR$9,0)="","",VLOOKUP($A20,Sheet!$A$7:$DG$148,'TN01-10'!DR$9,0))</f>
        <v>#N/A</v>
      </c>
      <c r="DS20" s="28" t="e">
        <f>IF(VLOOKUP($A20,Sheet!$A$7:$DG$148,'TN01-10'!DS$9,0)="","",VLOOKUP($A20,Sheet!$A$7:$DG$148,'TN01-10'!DS$9,0))</f>
        <v>#N/A</v>
      </c>
      <c r="DT20" s="28" t="e">
        <f>IF(VLOOKUP($A20,Sheet!$A$7:$DG$148,'TN01-10'!DT$9,0)="","",VLOOKUP($A20,Sheet!$A$7:$DG$148,'TN01-10'!DT$9,0))</f>
        <v>#N/A</v>
      </c>
      <c r="DU20" s="168" t="e">
        <f t="shared" si="11"/>
        <v>#N/A</v>
      </c>
      <c r="DV20" s="315"/>
      <c r="DW20" s="315"/>
      <c r="DX20" s="315"/>
      <c r="DY20" s="315" t="s">
        <v>4798</v>
      </c>
      <c r="DZ20" s="315" t="e">
        <v>#N/A</v>
      </c>
      <c r="EA20" s="315"/>
      <c r="EB20" s="216"/>
      <c r="EC20" s="216"/>
      <c r="ED20" s="216"/>
      <c r="EE20" s="216"/>
      <c r="EF20" s="216">
        <f t="shared" si="12"/>
        <v>0</v>
      </c>
      <c r="EG20" s="216">
        <v>0</v>
      </c>
      <c r="EH20" s="216">
        <v>0</v>
      </c>
      <c r="EI20" s="216"/>
      <c r="EJ20" s="216"/>
      <c r="EK20" s="216">
        <f t="shared" si="13"/>
        <v>0</v>
      </c>
      <c r="EL20" s="216"/>
      <c r="EM20" s="216">
        <v>0</v>
      </c>
      <c r="EN20" s="216"/>
      <c r="EO20" s="216"/>
      <c r="EP20" s="216">
        <f t="shared" si="14"/>
        <v>0</v>
      </c>
      <c r="EQ20" s="216"/>
      <c r="ER20" s="216">
        <v>0</v>
      </c>
      <c r="ES20" s="216"/>
      <c r="ET20" s="216"/>
      <c r="EU20" s="216">
        <f t="shared" si="15"/>
        <v>0</v>
      </c>
      <c r="EV20" s="216">
        <f t="shared" si="16"/>
        <v>0</v>
      </c>
    </row>
    <row r="21" spans="1:152" ht="15.95" customHeight="1" x14ac:dyDescent="0.2">
      <c r="A21" s="25">
        <v>2220729054</v>
      </c>
      <c r="B21" s="26" t="s">
        <v>6</v>
      </c>
      <c r="C21" s="26" t="s">
        <v>45</v>
      </c>
      <c r="D21" s="26" t="s">
        <v>128</v>
      </c>
      <c r="E21" s="27">
        <v>35966</v>
      </c>
      <c r="F21" s="26" t="s">
        <v>209</v>
      </c>
      <c r="G21" s="26" t="s">
        <v>212</v>
      </c>
      <c r="H21" s="28">
        <f>IF(VLOOKUP($A21,Sheet!$A$7:$DG$148,'TN01-10'!H$9,0)="","",VLOOKUP($A21,Sheet!$A$7:$DG$148,'TN01-10'!H$9,0))</f>
        <v>7.6</v>
      </c>
      <c r="I21" s="28">
        <f>IF(VLOOKUP($A21,Sheet!$A$7:$DG$148,'TN01-10'!I$9,0)="","",VLOOKUP($A21,Sheet!$A$7:$DG$148,'TN01-10'!I$9,0))</f>
        <v>6.9</v>
      </c>
      <c r="J21" s="28">
        <f>IF(VLOOKUP($A21,Sheet!$A$7:$DG$148,'TN01-10'!J$9,0)="","",VLOOKUP($A21,Sheet!$A$7:$DG$148,'TN01-10'!J$9,0))</f>
        <v>8.5</v>
      </c>
      <c r="K21" s="28">
        <f>IF(VLOOKUP($A21,Sheet!$A$7:$DG$148,'TN01-10'!K$9,0)="","",VLOOKUP($A21,Sheet!$A$7:$DG$148,'TN01-10'!K$9,0))</f>
        <v>8.1999999999999993</v>
      </c>
      <c r="L21" s="28">
        <f>IF(VLOOKUP($A21,Sheet!$A$7:$DG$148,'TN01-10'!L$9,0)="","",VLOOKUP($A21,Sheet!$A$7:$DG$148,'TN01-10'!L$9,0))</f>
        <v>7.3</v>
      </c>
      <c r="M21" s="28">
        <f>IF(VLOOKUP($A21,Sheet!$A$7:$DG$148,'TN01-10'!M$9,0)="","",VLOOKUP($A21,Sheet!$A$7:$DG$148,'TN01-10'!M$9,0))</f>
        <v>7.5</v>
      </c>
      <c r="N21" s="28">
        <f>IF(VLOOKUP($A21,Sheet!$A$7:$DG$148,'TN01-10'!N$9,0)="","",VLOOKUP($A21,Sheet!$A$7:$DG$148,'TN01-10'!N$9,0))</f>
        <v>7.7</v>
      </c>
      <c r="O21" s="28" t="str">
        <f>IF(VLOOKUP($A21,Sheet!$A$7:$DG$148,'TN01-10'!O$9,0)="","",VLOOKUP($A21,Sheet!$A$7:$DG$148,'TN01-10'!O$9,0))</f>
        <v/>
      </c>
      <c r="P21" s="28">
        <f>IF(VLOOKUP($A21,Sheet!$A$7:$DG$148,'TN01-10'!P$9,0)="","",VLOOKUP($A21,Sheet!$A$7:$DG$148,'TN01-10'!P$9,0))</f>
        <v>6.2</v>
      </c>
      <c r="Q21" s="28" t="str">
        <f>IF(VLOOKUP($A21,Sheet!$A$7:$DG$148,'TN01-10'!Q$9,0)="","",VLOOKUP($A21,Sheet!$A$7:$DG$148,'TN01-10'!Q$9,0))</f>
        <v/>
      </c>
      <c r="R21" s="28">
        <f>IF(VLOOKUP($A21,Sheet!$A$7:$DG$148,'TN01-10'!R$9,0)="","",VLOOKUP($A21,Sheet!$A$7:$DG$148,'TN01-10'!R$9,0))</f>
        <v>8</v>
      </c>
      <c r="S21" s="28" t="str">
        <f>IF(VLOOKUP($A21,Sheet!$A$7:$DG$148,'TN01-10'!S$9,0)="","",VLOOKUP($A21,Sheet!$A$7:$DG$148,'TN01-10'!S$9,0))</f>
        <v/>
      </c>
      <c r="T21" s="28" t="str">
        <f>IF(VLOOKUP($A21,Sheet!$A$7:$DG$148,'TN01-10'!T$9,0)="","",VLOOKUP($A21,Sheet!$A$7:$DG$148,'TN01-10'!T$9,0))</f>
        <v/>
      </c>
      <c r="U21" s="28">
        <f>IF(VLOOKUP($A21,Sheet!$A$7:$DG$148,'TN01-10'!U$9,0)="","",VLOOKUP($A21,Sheet!$A$7:$DG$148,'TN01-10'!U$9,0))</f>
        <v>8.1999999999999993</v>
      </c>
      <c r="V21" s="28" t="str">
        <f>IF(VLOOKUP($A21,Sheet!$A$7:$DG$148,'TN01-10'!V$9,0)="","",VLOOKUP($A21,Sheet!$A$7:$DG$148,'TN01-10'!V$9,0))</f>
        <v/>
      </c>
      <c r="W21" s="28">
        <f>IF(VLOOKUP($A21,Sheet!$A$7:$DG$148,'TN01-10'!W$9,0)="","",VLOOKUP($A21,Sheet!$A$7:$DG$148,'TN01-10'!W$9,0))</f>
        <v>8.8000000000000007</v>
      </c>
      <c r="X21" s="28">
        <f>IF(VLOOKUP($A21,Sheet!$A$7:$DG$148,'TN01-10'!X$9,0)="","",VLOOKUP($A21,Sheet!$A$7:$DG$148,'TN01-10'!X$9,0))</f>
        <v>8.1999999999999993</v>
      </c>
      <c r="Y21" s="28">
        <f>IF(VLOOKUP($A21,Sheet!$A$7:$DG$148,'TN01-10'!Y$9,0)="","",VLOOKUP($A21,Sheet!$A$7:$DG$148,'TN01-10'!Y$9,0))</f>
        <v>6.4</v>
      </c>
      <c r="Z21" s="28">
        <f>IF(VLOOKUP($A21,Sheet!$A$7:$DG$148,'TN01-10'!Z$9,0)="","",VLOOKUP($A21,Sheet!$A$7:$DG$148,'TN01-10'!Z$9,0))</f>
        <v>7.1</v>
      </c>
      <c r="AA21" s="28">
        <f>IF(VLOOKUP($A21,Sheet!$A$7:$DG$148,'TN01-10'!AA$9,0)="","",VLOOKUP($A21,Sheet!$A$7:$DG$148,'TN01-10'!AA$9,0))</f>
        <v>7.3</v>
      </c>
      <c r="AB21" s="28">
        <f>IF(VLOOKUP($A21,Sheet!$A$7:$DG$148,'TN01-10'!AB$9,0)="","",VLOOKUP($A21,Sheet!$A$7:$DG$148,'TN01-10'!AB$9,0))</f>
        <v>7.5</v>
      </c>
      <c r="AC21" s="28">
        <f>IF(VLOOKUP($A21,Sheet!$A$7:$DG$148,'TN01-10'!AC$9,0)="","",VLOOKUP($A21,Sheet!$A$7:$DG$148,'TN01-10'!AC$9,0))</f>
        <v>6.4</v>
      </c>
      <c r="AD21" s="28">
        <f>IF(VLOOKUP($A21,Sheet!$A$7:$DG$148,'TN01-10'!AD$9,0)="","",VLOOKUP($A21,Sheet!$A$7:$DG$148,'TN01-10'!AD$9,0))</f>
        <v>5.9</v>
      </c>
      <c r="AE21" s="28">
        <f>IF(VLOOKUP($A21,Sheet!$A$7:$DG$148,'TN01-10'!AE$9,0)="","",VLOOKUP($A21,Sheet!$A$7:$DG$148,'TN01-10'!AE$9,0))</f>
        <v>5.3</v>
      </c>
      <c r="AF21" s="28">
        <f>IF(VLOOKUP($A21,Sheet!$A$7:$DG$148,'TN01-10'!AF$9,0)="","",VLOOKUP($A21,Sheet!$A$7:$DG$148,'TN01-10'!AF$9,0))</f>
        <v>5</v>
      </c>
      <c r="AG21" s="28">
        <f>IF(VLOOKUP($A21,Sheet!$A$7:$DG$148,'TN01-10'!AG$9,0)="","",VLOOKUP($A21,Sheet!$A$7:$DG$148,'TN01-10'!AG$9,0))</f>
        <v>6.4</v>
      </c>
      <c r="AH21" s="28">
        <f>IF(VLOOKUP($A21,Sheet!$A$7:$DG$148,'TN01-10'!AH$9,0)="","",VLOOKUP($A21,Sheet!$A$7:$DG$148,'TN01-10'!AH$9,0))</f>
        <v>6</v>
      </c>
      <c r="AI21" s="28">
        <f>IF(VLOOKUP($A21,Sheet!$A$7:$DG$148,'TN01-10'!AI$9,0)="","",VLOOKUP($A21,Sheet!$A$7:$DG$148,'TN01-10'!AI$9,0))</f>
        <v>5.6</v>
      </c>
      <c r="AJ21" s="28">
        <f>IF(VLOOKUP($A21,Sheet!$A$7:$DG$148,'TN01-10'!AJ$9,0)="","",VLOOKUP($A21,Sheet!$A$7:$DG$148,'TN01-10'!AJ$9,0))</f>
        <v>6.3</v>
      </c>
      <c r="AK21" s="33">
        <f>IF(VLOOKUP($A21,Sheet!$A$7:$DG$148,'TN01-10'!AK$9,0)="","",VLOOKUP($A21,Sheet!$A$7:$DG$148,'TN01-10'!AK$9,0))</f>
        <v>51</v>
      </c>
      <c r="AL21" s="36">
        <f>IF(VLOOKUP($A21,Sheet!$A$7:$DG$148,'TN01-10'!AL$9,0)="","",VLOOKUP($A21,Sheet!$A$7:$DG$148,'TN01-10'!AL$9,0))</f>
        <v>0</v>
      </c>
      <c r="AM21" s="32">
        <f>IF(VLOOKUP($A21,Sheet!$A$7:$DG$148,'TN01-10'!AM$9,0)="","",VLOOKUP($A21,Sheet!$A$7:$DG$148,'TN01-10'!AM$9,0))</f>
        <v>7.5</v>
      </c>
      <c r="AN21" s="32">
        <f>IF(VLOOKUP($A21,Sheet!$A$7:$DG$148,'TN01-10'!AN$9,0)="","",VLOOKUP($A21,Sheet!$A$7:$DG$148,'TN01-10'!AN$9,0))</f>
        <v>8.6999999999999993</v>
      </c>
      <c r="AO21" s="32" t="str">
        <f>IF(VLOOKUP($A21,Sheet!$A$7:$DG$148,'TN01-10'!AO$9,0)="","",VLOOKUP($A21,Sheet!$A$7:$DG$148,'TN01-10'!AO$9,0))</f>
        <v/>
      </c>
      <c r="AP21" s="32" t="str">
        <f>IF(VLOOKUP($A21,Sheet!$A$7:$DG$148,'TN01-10'!AP$9,0)="","",VLOOKUP($A21,Sheet!$A$7:$DG$148,'TN01-10'!AP$9,0))</f>
        <v/>
      </c>
      <c r="AQ21" s="32" t="str">
        <f>IF(VLOOKUP($A21,Sheet!$A$7:$DG$148,'TN01-10'!AQ$9,0)="","",VLOOKUP($A21,Sheet!$A$7:$DG$148,'TN01-10'!AQ$9,0))</f>
        <v/>
      </c>
      <c r="AR21" s="32" t="str">
        <f>IF(VLOOKUP($A21,Sheet!$A$7:$DG$148,'TN01-10'!AR$9,0)="","",VLOOKUP($A21,Sheet!$A$7:$DG$148,'TN01-10'!AR$9,0))</f>
        <v/>
      </c>
      <c r="AS21" s="32" t="str">
        <f>IF(VLOOKUP($A21,Sheet!$A$7:$DG$148,'TN01-10'!AS$9,0)="","",VLOOKUP($A21,Sheet!$A$7:$DG$148,'TN01-10'!AS$9,0))</f>
        <v/>
      </c>
      <c r="AT21" s="32">
        <f>IF(VLOOKUP($A21,Sheet!$A$7:$DG$148,'TN01-10'!AT$9,0)="","",VLOOKUP($A21,Sheet!$A$7:$DG$148,'TN01-10'!AT$9,0))</f>
        <v>7.6</v>
      </c>
      <c r="AU21" s="32" t="str">
        <f>IF(VLOOKUP($A21,Sheet!$A$7:$DG$148,'TN01-10'!AU$9,0)="","",VLOOKUP($A21,Sheet!$A$7:$DG$148,'TN01-10'!AU$9,0))</f>
        <v/>
      </c>
      <c r="AV21" s="32" t="str">
        <f>IF(VLOOKUP($A21,Sheet!$A$7:$DG$148,'TN01-10'!AV$9,0)="","",VLOOKUP($A21,Sheet!$A$7:$DG$148,'TN01-10'!AV$9,0))</f>
        <v/>
      </c>
      <c r="AW21" s="32" t="str">
        <f>IF(VLOOKUP($A21,Sheet!$A$7:$DG$148,'TN01-10'!AW$9,0)="","",VLOOKUP($A21,Sheet!$A$7:$DG$148,'TN01-10'!AW$9,0))</f>
        <v/>
      </c>
      <c r="AX21" s="32" t="str">
        <f>IF(VLOOKUP($A21,Sheet!$A$7:$DG$148,'TN01-10'!AX$9,0)="","",VLOOKUP($A21,Sheet!$A$7:$DG$148,'TN01-10'!AX$9,0))</f>
        <v/>
      </c>
      <c r="AY21" s="32" t="str">
        <f>IF(VLOOKUP($A21,Sheet!$A$7:$DG$148,'TN01-10'!AY$9,0)="","",VLOOKUP($A21,Sheet!$A$7:$DG$148,'TN01-10'!AY$9,0))</f>
        <v/>
      </c>
      <c r="AZ21" s="32">
        <f>IF(VLOOKUP($A21,Sheet!$A$7:$DG$148,'TN01-10'!AZ$9,0)="","",VLOOKUP($A21,Sheet!$A$7:$DG$148,'TN01-10'!AZ$9,0))</f>
        <v>7.3</v>
      </c>
      <c r="BA21" s="32">
        <f>IF(VLOOKUP($A21,Sheet!$A$7:$DG$148,'TN01-10'!BA$9,0)="","",VLOOKUP($A21,Sheet!$A$7:$DG$148,'TN01-10'!BA$9,0))</f>
        <v>6.8</v>
      </c>
      <c r="BB21" s="33">
        <f>IF(VLOOKUP($A21,Sheet!$A$7:$DG$148,'TN01-10'!BB$9,0)="","",VLOOKUP($A21,Sheet!$A$7:$DG$148,'TN01-10'!BB$9,0))</f>
        <v>5</v>
      </c>
      <c r="BC21" s="36">
        <f>IF(VLOOKUP($A21,Sheet!$A$7:$DG$148,'TN01-10'!BC$9,0)="","",VLOOKUP($A21,Sheet!$A$7:$DG$148,'TN01-10'!BC$9,0))</f>
        <v>0</v>
      </c>
      <c r="BD21" s="28">
        <f>IF(VLOOKUP($A21,Sheet!$A$7:$DG$148,'TN01-10'!BD$9,0)="","",VLOOKUP($A21,Sheet!$A$7:$DG$148,'TN01-10'!BD$9,0))</f>
        <v>6.7</v>
      </c>
      <c r="BE21" s="28">
        <f>IF(VLOOKUP($A21,Sheet!$A$7:$DG$148,'TN01-10'!BE$9,0)="","",VLOOKUP($A21,Sheet!$A$7:$DG$148,'TN01-10'!BE$9,0))</f>
        <v>7.2</v>
      </c>
      <c r="BF21" s="28">
        <f>IF(VLOOKUP($A21,Sheet!$A$7:$DG$148,'TN01-10'!BF$9,0)="","",VLOOKUP($A21,Sheet!$A$7:$DG$148,'TN01-10'!BF$9,0))</f>
        <v>8.9</v>
      </c>
      <c r="BG21" s="28">
        <f>IF(VLOOKUP($A21,Sheet!$A$7:$DG$148,'TN01-10'!BG$9,0)="","",VLOOKUP($A21,Sheet!$A$7:$DG$148,'TN01-10'!BG$9,0))</f>
        <v>7.4</v>
      </c>
      <c r="BH21" s="28">
        <f>IF(VLOOKUP($A21,Sheet!$A$7:$DG$148,'TN01-10'!BH$9,0)="","",VLOOKUP($A21,Sheet!$A$7:$DG$148,'TN01-10'!BH$9,0))</f>
        <v>7.9</v>
      </c>
      <c r="BI21" s="28">
        <f>IF(VLOOKUP($A21,Sheet!$A$7:$DG$148,'TN01-10'!BI$9,0)="","",VLOOKUP($A21,Sheet!$A$7:$DG$148,'TN01-10'!BI$9,0))</f>
        <v>7</v>
      </c>
      <c r="BJ21" s="28">
        <f>IF(VLOOKUP($A21,Sheet!$A$7:$DG$148,'TN01-10'!BJ$9,0)="","",VLOOKUP($A21,Sheet!$A$7:$DG$148,'TN01-10'!BJ$9,0))</f>
        <v>6.4</v>
      </c>
      <c r="BK21" s="28">
        <f>IF(VLOOKUP($A21,Sheet!$A$7:$DG$148,'TN01-10'!BK$9,0)="","",VLOOKUP($A21,Sheet!$A$7:$DG$148,'TN01-10'!BK$9,0))</f>
        <v>7.1</v>
      </c>
      <c r="BL21" s="28">
        <f>IF(VLOOKUP($A21,Sheet!$A$7:$DG$148,'TN01-10'!BL$9,0)="","",VLOOKUP($A21,Sheet!$A$7:$DG$148,'TN01-10'!BL$9,0))</f>
        <v>5.6</v>
      </c>
      <c r="BM21" s="28">
        <f>IF(VLOOKUP($A21,Sheet!$A$7:$DG$148,'TN01-10'!BM$9,0)="","",VLOOKUP($A21,Sheet!$A$7:$DG$148,'TN01-10'!BM$9,0))</f>
        <v>6.7</v>
      </c>
      <c r="BN21" s="28">
        <f>IF(VLOOKUP($A21,Sheet!$A$7:$DG$148,'TN01-10'!BN$9,0)="","",VLOOKUP($A21,Sheet!$A$7:$DG$148,'TN01-10'!BN$9,0))</f>
        <v>6.3</v>
      </c>
      <c r="BO21" s="28">
        <f>IF(VLOOKUP($A21,Sheet!$A$7:$DG$148,'TN01-10'!BO$9,0)="","",VLOOKUP($A21,Sheet!$A$7:$DG$148,'TN01-10'!BO$9,0))</f>
        <v>7.9</v>
      </c>
      <c r="BP21" s="28">
        <f>IF(VLOOKUP($A21,Sheet!$A$7:$DG$148,'TN01-10'!BP$9,0)="","",VLOOKUP($A21,Sheet!$A$7:$DG$148,'TN01-10'!BP$9,0))</f>
        <v>7.1</v>
      </c>
      <c r="BQ21" s="28" t="str">
        <f>IF(VLOOKUP($A21,Sheet!$A$7:$DG$148,'TN01-10'!BQ$9,0)="","",VLOOKUP($A21,Sheet!$A$7:$DG$148,'TN01-10'!BQ$9,0))</f>
        <v/>
      </c>
      <c r="BR21" s="28">
        <f>IF(VLOOKUP($A21,Sheet!$A$7:$DG$148,'TN01-10'!BR$9,0)="","",VLOOKUP($A21,Sheet!$A$7:$DG$148,'TN01-10'!BR$9,0))</f>
        <v>6.3</v>
      </c>
      <c r="BS21" s="28">
        <f>IF(VLOOKUP($A21,Sheet!$A$7:$DG$148,'TN01-10'!BS$9,0)="","",VLOOKUP($A21,Sheet!$A$7:$DG$148,'TN01-10'!BS$9,0))</f>
        <v>5.3</v>
      </c>
      <c r="BT21" s="28">
        <f>IF(VLOOKUP($A21,Sheet!$A$7:$DG$148,'TN01-10'!BT$9,0)="","",VLOOKUP($A21,Sheet!$A$7:$DG$148,'TN01-10'!BT$9,0))</f>
        <v>6.9</v>
      </c>
      <c r="BU21" s="28">
        <f>IF(VLOOKUP($A21,Sheet!$A$7:$DG$148,'TN01-10'!BU$9,0)="","",VLOOKUP($A21,Sheet!$A$7:$DG$148,'TN01-10'!BU$9,0))</f>
        <v>6.8</v>
      </c>
      <c r="BV21" s="28">
        <f>IF(VLOOKUP($A21,Sheet!$A$7:$DG$148,'TN01-10'!BV$9,0)="","",VLOOKUP($A21,Sheet!$A$7:$DG$148,'TN01-10'!BV$9,0))</f>
        <v>8</v>
      </c>
      <c r="BW21" s="28">
        <f>IF(VLOOKUP($A21,Sheet!$A$7:$DG$148,'TN01-10'!BW$9,0)="","",VLOOKUP($A21,Sheet!$A$7:$DG$148,'TN01-10'!BW$9,0))</f>
        <v>8.8000000000000007</v>
      </c>
      <c r="BX21" s="33">
        <f>IF(VLOOKUP($A21,Sheet!$A$7:$DG$148,'TN01-10'!BX$9,0)="","",VLOOKUP($A21,Sheet!$A$7:$DG$148,'TN01-10'!BX$9,0))</f>
        <v>50</v>
      </c>
      <c r="BY21" s="36">
        <f>IF(VLOOKUP($A21,Sheet!$A$7:$DG$148,'TN01-10'!BY$9,0)="","",VLOOKUP($A21,Sheet!$A$7:$DG$148,'TN01-10'!BY$9,0))</f>
        <v>0</v>
      </c>
      <c r="BZ21" s="28" t="str">
        <f>IF(VLOOKUP($A21,Sheet!$A$7:$DG$148,'TN01-10'!BZ$9,0)="","",VLOOKUP($A21,Sheet!$A$7:$DG$148,'TN01-10'!BZ$9,0))</f>
        <v/>
      </c>
      <c r="CA21" s="28">
        <f>IF(VLOOKUP($A21,Sheet!$A$7:$DG$148,'TN01-10'!CA$9,0)="","",VLOOKUP($A21,Sheet!$A$7:$DG$148,'TN01-10'!CA$9,0))</f>
        <v>7.1</v>
      </c>
      <c r="CB21" s="28">
        <f>IF(VLOOKUP($A21,Sheet!$A$7:$DG$148,'TN01-10'!CB$9,0)="","",VLOOKUP($A21,Sheet!$A$7:$DG$148,'TN01-10'!CB$9,0))</f>
        <v>8</v>
      </c>
      <c r="CC21" s="28" t="str">
        <f>IF(VLOOKUP($A21,Sheet!$A$7:$DG$148,'TN01-10'!CC$9,0)="","",VLOOKUP($A21,Sheet!$A$7:$DG$148,'TN01-10'!CC$9,0))</f>
        <v/>
      </c>
      <c r="CD21" s="28">
        <f>IF(VLOOKUP($A21,Sheet!$A$7:$DG$148,'TN01-10'!CD$9,0)="","",VLOOKUP($A21,Sheet!$A$7:$DG$148,'TN01-10'!CD$9,0))</f>
        <v>7.3</v>
      </c>
      <c r="CE21" s="28">
        <f>IF(VLOOKUP($A21,Sheet!$A$7:$DG$148,'TN01-10'!CE$9,0)="","",VLOOKUP($A21,Sheet!$A$7:$DG$148,'TN01-10'!CE$9,0))</f>
        <v>7.7</v>
      </c>
      <c r="CF21" s="28">
        <f>IF(VLOOKUP($A21,Sheet!$A$7:$DG$148,'TN01-10'!CF$9,0)="","",VLOOKUP($A21,Sheet!$A$7:$DG$148,'TN01-10'!CF$9,0))</f>
        <v>7.6</v>
      </c>
      <c r="CG21" s="28">
        <f>IF(VLOOKUP($A21,Sheet!$A$7:$DG$148,'TN01-10'!CG$9,0)="","",VLOOKUP($A21,Sheet!$A$7:$DG$148,'TN01-10'!CG$9,0))</f>
        <v>7.9</v>
      </c>
      <c r="CH21" s="28" t="str">
        <f>IF(VLOOKUP($A21,Sheet!$A$7:$DG$148,'TN01-10'!CH$9,0)="","",VLOOKUP($A21,Sheet!$A$7:$DG$148,'TN01-10'!CH$9,0))</f>
        <v/>
      </c>
      <c r="CI21" s="28" t="str">
        <f>IF(VLOOKUP($A21,Sheet!$A$7:$DG$148,'TN01-10'!CI$9,0)="","",VLOOKUP($A21,Sheet!$A$7:$DG$148,'TN01-10'!CI$9,0))</f>
        <v/>
      </c>
      <c r="CJ21" s="28" t="str">
        <f>IF(VLOOKUP($A21,Sheet!$A$7:$DG$148,'TN01-10'!CJ$9,0)="","",VLOOKUP($A21,Sheet!$A$7:$DG$148,'TN01-10'!CJ$9,0))</f>
        <v/>
      </c>
      <c r="CK21" s="28" t="str">
        <f>IF(VLOOKUP($A21,Sheet!$A$7:$DG$148,'TN01-10'!CK$9,0)="","",VLOOKUP($A21,Sheet!$A$7:$DG$148,'TN01-10'!CK$9,0))</f>
        <v/>
      </c>
      <c r="CL21" s="28" t="str">
        <f>IF(VLOOKUP($A21,Sheet!$A$7:$DG$148,'TN01-10'!CL$9,0)="","",VLOOKUP($A21,Sheet!$A$7:$DG$148,'TN01-10'!CL$9,0))</f>
        <v/>
      </c>
      <c r="CM21" s="28">
        <f>IF(VLOOKUP($A21,Sheet!$A$7:$DG$148,'TN01-10'!CM$9,0)="","",VLOOKUP($A21,Sheet!$A$7:$DG$148,'TN01-10'!CM$9,0))</f>
        <v>9</v>
      </c>
      <c r="CN21" s="28">
        <f>IF(VLOOKUP($A21,Sheet!$A$7:$DG$148,'TN01-10'!CN$9,0)="","",VLOOKUP($A21,Sheet!$A$7:$DG$148,'TN01-10'!CN$9,0))</f>
        <v>6.6</v>
      </c>
      <c r="CO21" s="28">
        <f>IF(VLOOKUP($A21,Sheet!$A$7:$DG$148,'TN01-10'!CO$9,0)="","",VLOOKUP($A21,Sheet!$A$7:$DG$148,'TN01-10'!CO$9,0))</f>
        <v>7.4</v>
      </c>
      <c r="CP21" s="28">
        <f>IF(VLOOKUP($A21,Sheet!$A$7:$DG$148,'TN01-10'!CP$9,0)="","",VLOOKUP($A21,Sheet!$A$7:$DG$148,'TN01-10'!CP$9,0))</f>
        <v>7.5</v>
      </c>
      <c r="CQ21" s="28">
        <f>IF(VLOOKUP($A21,Sheet!$A$7:$DG$148,'TN01-10'!CQ$9,0)="","",VLOOKUP($A21,Sheet!$A$7:$DG$148,'TN01-10'!CQ$9,0))</f>
        <v>7.8</v>
      </c>
      <c r="CR21" s="28">
        <f>IF(VLOOKUP($A21,Sheet!$A$7:$DG$148,'TN01-10'!CR$9,0)="","",VLOOKUP($A21,Sheet!$A$7:$DG$148,'TN01-10'!CR$9,0))</f>
        <v>8</v>
      </c>
      <c r="CS21" s="33">
        <f>IF(VLOOKUP($A21,Sheet!$A$7:$DG$148,'TN01-10'!CS$9,0)="","",VLOOKUP($A21,Sheet!$A$7:$DG$148,'TN01-10'!CS$9,0))</f>
        <v>27</v>
      </c>
      <c r="CT21" s="36">
        <f>IF(VLOOKUP($A21,Sheet!$A$7:$DG$148,'TN01-10'!CT$9,0)="","",VLOOKUP($A21,Sheet!$A$7:$DG$148,'TN01-10'!CT$9,0))</f>
        <v>0</v>
      </c>
      <c r="CU21" s="38">
        <f t="shared" si="2"/>
        <v>128</v>
      </c>
      <c r="CV21" s="38">
        <f t="shared" si="3"/>
        <v>0</v>
      </c>
      <c r="CW21" s="38">
        <f t="shared" si="4"/>
        <v>0</v>
      </c>
      <c r="CX21" s="38">
        <f t="shared" si="5"/>
        <v>128</v>
      </c>
      <c r="CY21" s="38">
        <f t="shared" si="6"/>
        <v>7.1</v>
      </c>
      <c r="CZ21" s="38">
        <f>VLOOKUP($A21,'TN01-04'!$A$13:$DL$166,103,0)</f>
        <v>2.91</v>
      </c>
      <c r="DA21" s="28" t="str">
        <f>IF(VLOOKUP($A21,Sheet!$A$7:$DG$148,'TN01-10'!DA$9,0)="","",VLOOKUP($A21,Sheet!$A$7:$DG$148,'TN01-10'!DA$9,0))</f>
        <v/>
      </c>
      <c r="DB21" s="28" t="str">
        <f>IF(VLOOKUP($A21,Sheet!$A$7:$DG$148,'TN01-10'!DB$9,0)="","",VLOOKUP($A21,Sheet!$A$7:$DG$148,'TN01-10'!DB$9,0))</f>
        <v/>
      </c>
      <c r="DC21" s="28">
        <f>IF(VLOOKUP($A21,Sheet!$A$7:$DG$148,'TN01-10'!DC$9,0)="","",VLOOKUP($A21,Sheet!$A$7:$DG$148,'TN01-10'!DC$9,0))</f>
        <v>8.3000000000000007</v>
      </c>
      <c r="DD21" s="28" t="str">
        <f>IF(VLOOKUP($A21,Sheet!$A$7:$DG$148,'TN01-10'!DD$9,0)="","",VLOOKUP($A21,Sheet!$A$7:$DG$148,'TN01-10'!DD$9,0))</f>
        <v/>
      </c>
      <c r="DE21" s="38"/>
      <c r="DF21" s="38">
        <f t="shared" si="7"/>
        <v>8.3000000000000007</v>
      </c>
      <c r="DG21" s="38">
        <f>VLOOKUP($A21,'TN01-04'!$A$13:$DL$166,110,0)</f>
        <v>3.65</v>
      </c>
      <c r="DH21" s="33">
        <f>IF(VLOOKUP($A21,Sheet!$A$7:$DG$148,'TN01-10'!DH$9,0)="","",VLOOKUP($A21,Sheet!$A$7:$DG$148,'TN01-10'!DH$9,0))</f>
        <v>5</v>
      </c>
      <c r="DI21" s="36">
        <f>IF(VLOOKUP($A21,Sheet!$A$7:$DG$148,'TN01-10'!DI$9,0)="","",VLOOKUP($A21,Sheet!$A$7:$DG$148,'TN01-10'!DI$9,0))</f>
        <v>0</v>
      </c>
      <c r="DJ21" s="38">
        <f t="shared" si="8"/>
        <v>133</v>
      </c>
      <c r="DK21" s="38">
        <f t="shared" si="9"/>
        <v>0</v>
      </c>
      <c r="DL21" s="38">
        <f t="shared" si="10"/>
        <v>7.14</v>
      </c>
      <c r="DM21" s="38">
        <f>VLOOKUP($A21,'TN01-04'!$A$13:$DL$166,116,0)</f>
        <v>2.94</v>
      </c>
      <c r="DN21" s="33">
        <f>IF(VLOOKUP($A21,Sheet!$A$7:$DG$148,'TN01-10'!DN$9,0)="","",VLOOKUP($A21,Sheet!$A$7:$DG$148,'TN01-10'!DN$9,0))</f>
        <v>138</v>
      </c>
      <c r="DO21" s="36">
        <f>IF(VLOOKUP($A21,Sheet!$A$7:$DG$148,'TN01-10'!DO$9,0)="","",VLOOKUP($A21,Sheet!$A$7:$DG$148,'TN01-10'!DO$9,0))</f>
        <v>0</v>
      </c>
      <c r="DP21" s="28">
        <f>IF(VLOOKUP($A21,Sheet!$A$7:$DG$148,'TN01-10'!DP$9,0)="","",VLOOKUP($A21,Sheet!$A$7:$DG$148,'TN01-10'!DP$9,0))</f>
        <v>137</v>
      </c>
      <c r="DQ21" s="28">
        <f>IF(VLOOKUP($A21,Sheet!$A$7:$DG$148,'TN01-10'!DQ$9,0)="","",VLOOKUP($A21,Sheet!$A$7:$DG$148,'TN01-10'!DQ$9,0))</f>
        <v>138</v>
      </c>
      <c r="DR21" s="28">
        <f>IF(VLOOKUP($A21,Sheet!$A$7:$DG$148,'TN01-10'!DR$9,0)="","",VLOOKUP($A21,Sheet!$A$7:$DG$148,'TN01-10'!DR$9,0))</f>
        <v>7.14</v>
      </c>
      <c r="DS21" s="28">
        <f>IF(VLOOKUP($A21,Sheet!$A$7:$DG$148,'TN01-10'!DS$9,0)="","",VLOOKUP($A21,Sheet!$A$7:$DG$148,'TN01-10'!DS$9,0))</f>
        <v>2.94</v>
      </c>
      <c r="DT21" s="28" t="str">
        <f>IF(VLOOKUP($A21,Sheet!$A$7:$DG$148,'TN01-10'!DT$9,0)="","",VLOOKUP($A21,Sheet!$A$7:$DG$148,'TN01-10'!DT$9,0))</f>
        <v>ENG 118</v>
      </c>
      <c r="DU21" s="168">
        <f t="shared" si="11"/>
        <v>0</v>
      </c>
      <c r="DV21" s="315" t="s">
        <v>4798</v>
      </c>
      <c r="DW21" s="315" t="s">
        <v>4798</v>
      </c>
      <c r="DX21" s="315" t="s">
        <v>4798</v>
      </c>
      <c r="DY21" s="315" t="s">
        <v>4798</v>
      </c>
      <c r="DZ21" s="315" t="s">
        <v>4832</v>
      </c>
      <c r="EA21" s="315"/>
      <c r="EB21" s="216"/>
      <c r="EC21" s="216"/>
      <c r="ED21" s="216"/>
      <c r="EE21" s="216"/>
      <c r="EF21" s="216">
        <f t="shared" si="12"/>
        <v>0</v>
      </c>
      <c r="EG21" s="216">
        <v>8.3000000000000007</v>
      </c>
      <c r="EH21" s="216">
        <v>0</v>
      </c>
      <c r="EI21" s="216"/>
      <c r="EJ21" s="216"/>
      <c r="EK21" s="216">
        <f t="shared" si="13"/>
        <v>8.3000000000000007</v>
      </c>
      <c r="EL21" s="216">
        <v>8</v>
      </c>
      <c r="EM21" s="216">
        <v>0</v>
      </c>
      <c r="EN21" s="216"/>
      <c r="EO21" s="216"/>
      <c r="EP21" s="216">
        <f t="shared" si="14"/>
        <v>8</v>
      </c>
      <c r="EQ21" s="216">
        <v>8.4</v>
      </c>
      <c r="ER21" s="216">
        <v>0</v>
      </c>
      <c r="ES21" s="216"/>
      <c r="ET21" s="216"/>
      <c r="EU21" s="216">
        <f t="shared" si="15"/>
        <v>8.4</v>
      </c>
      <c r="EV21" s="216">
        <f t="shared" si="16"/>
        <v>8.3000000000000007</v>
      </c>
    </row>
    <row r="22" spans="1:152" ht="15.95" customHeight="1" x14ac:dyDescent="0.2">
      <c r="A22" s="25">
        <v>2220727273</v>
      </c>
      <c r="B22" s="26" t="s">
        <v>13</v>
      </c>
      <c r="C22" s="26" t="s">
        <v>48</v>
      </c>
      <c r="D22" s="26" t="s">
        <v>129</v>
      </c>
      <c r="E22" s="27">
        <v>36023</v>
      </c>
      <c r="F22" s="26" t="s">
        <v>209</v>
      </c>
      <c r="G22" s="26" t="s">
        <v>212</v>
      </c>
      <c r="H22" s="28">
        <f>IF(VLOOKUP($A22,Sheet!$A$7:$DG$148,'TN01-10'!H$9,0)="","",VLOOKUP($A22,Sheet!$A$7:$DG$148,'TN01-10'!H$9,0))</f>
        <v>9.1</v>
      </c>
      <c r="I22" s="28">
        <f>IF(VLOOKUP($A22,Sheet!$A$7:$DG$148,'TN01-10'!I$9,0)="","",VLOOKUP($A22,Sheet!$A$7:$DG$148,'TN01-10'!I$9,0))</f>
        <v>7.8</v>
      </c>
      <c r="J22" s="28">
        <f>IF(VLOOKUP($A22,Sheet!$A$7:$DG$148,'TN01-10'!J$9,0)="","",VLOOKUP($A22,Sheet!$A$7:$DG$148,'TN01-10'!J$9,0))</f>
        <v>7.7</v>
      </c>
      <c r="K22" s="28">
        <f>IF(VLOOKUP($A22,Sheet!$A$7:$DG$148,'TN01-10'!K$9,0)="","",VLOOKUP($A22,Sheet!$A$7:$DG$148,'TN01-10'!K$9,0))</f>
        <v>6.3</v>
      </c>
      <c r="L22" s="28">
        <f>IF(VLOOKUP($A22,Sheet!$A$7:$DG$148,'TN01-10'!L$9,0)="","",VLOOKUP($A22,Sheet!$A$7:$DG$148,'TN01-10'!L$9,0))</f>
        <v>7.5</v>
      </c>
      <c r="M22" s="28">
        <f>IF(VLOOKUP($A22,Sheet!$A$7:$DG$148,'TN01-10'!M$9,0)="","",VLOOKUP($A22,Sheet!$A$7:$DG$148,'TN01-10'!M$9,0))</f>
        <v>6</v>
      </c>
      <c r="N22" s="28">
        <f>IF(VLOOKUP($A22,Sheet!$A$7:$DG$148,'TN01-10'!N$9,0)="","",VLOOKUP($A22,Sheet!$A$7:$DG$148,'TN01-10'!N$9,0))</f>
        <v>7.2</v>
      </c>
      <c r="O22" s="28" t="str">
        <f>IF(VLOOKUP($A22,Sheet!$A$7:$DG$148,'TN01-10'!O$9,0)="","",VLOOKUP($A22,Sheet!$A$7:$DG$148,'TN01-10'!O$9,0))</f>
        <v/>
      </c>
      <c r="P22" s="28">
        <f>IF(VLOOKUP($A22,Sheet!$A$7:$DG$148,'TN01-10'!P$9,0)="","",VLOOKUP($A22,Sheet!$A$7:$DG$148,'TN01-10'!P$9,0))</f>
        <v>6.8</v>
      </c>
      <c r="Q22" s="28" t="str">
        <f>IF(VLOOKUP($A22,Sheet!$A$7:$DG$148,'TN01-10'!Q$9,0)="","",VLOOKUP($A22,Sheet!$A$7:$DG$148,'TN01-10'!Q$9,0))</f>
        <v/>
      </c>
      <c r="R22" s="28" t="str">
        <f>IF(VLOOKUP($A22,Sheet!$A$7:$DG$148,'TN01-10'!R$9,0)="","",VLOOKUP($A22,Sheet!$A$7:$DG$148,'TN01-10'!R$9,0))</f>
        <v/>
      </c>
      <c r="S22" s="28" t="str">
        <f>IF(VLOOKUP($A22,Sheet!$A$7:$DG$148,'TN01-10'!S$9,0)="","",VLOOKUP($A22,Sheet!$A$7:$DG$148,'TN01-10'!S$9,0))</f>
        <v/>
      </c>
      <c r="T22" s="28" t="str">
        <f>IF(VLOOKUP($A22,Sheet!$A$7:$DG$148,'TN01-10'!T$9,0)="","",VLOOKUP($A22,Sheet!$A$7:$DG$148,'TN01-10'!T$9,0))</f>
        <v/>
      </c>
      <c r="U22" s="28">
        <f>IF(VLOOKUP($A22,Sheet!$A$7:$DG$148,'TN01-10'!U$9,0)="","",VLOOKUP($A22,Sheet!$A$7:$DG$148,'TN01-10'!U$9,0))</f>
        <v>6.7</v>
      </c>
      <c r="V22" s="28">
        <f>IF(VLOOKUP($A22,Sheet!$A$7:$DG$148,'TN01-10'!V$9,0)="","",VLOOKUP($A22,Sheet!$A$7:$DG$148,'TN01-10'!V$9,0))</f>
        <v>9</v>
      </c>
      <c r="W22" s="28">
        <f>IF(VLOOKUP($A22,Sheet!$A$7:$DG$148,'TN01-10'!W$9,0)="","",VLOOKUP($A22,Sheet!$A$7:$DG$148,'TN01-10'!W$9,0))</f>
        <v>8.4</v>
      </c>
      <c r="X22" s="28">
        <f>IF(VLOOKUP($A22,Sheet!$A$7:$DG$148,'TN01-10'!X$9,0)="","",VLOOKUP($A22,Sheet!$A$7:$DG$148,'TN01-10'!X$9,0))</f>
        <v>8.6999999999999993</v>
      </c>
      <c r="Y22" s="28">
        <f>IF(VLOOKUP($A22,Sheet!$A$7:$DG$148,'TN01-10'!Y$9,0)="","",VLOOKUP($A22,Sheet!$A$7:$DG$148,'TN01-10'!Y$9,0))</f>
        <v>6.2</v>
      </c>
      <c r="Z22" s="28">
        <f>IF(VLOOKUP($A22,Sheet!$A$7:$DG$148,'TN01-10'!Z$9,0)="","",VLOOKUP($A22,Sheet!$A$7:$DG$148,'TN01-10'!Z$9,0))</f>
        <v>7.1</v>
      </c>
      <c r="AA22" s="28">
        <f>IF(VLOOKUP($A22,Sheet!$A$7:$DG$148,'TN01-10'!AA$9,0)="","",VLOOKUP($A22,Sheet!$A$7:$DG$148,'TN01-10'!AA$9,0))</f>
        <v>6.1</v>
      </c>
      <c r="AB22" s="28">
        <f>IF(VLOOKUP($A22,Sheet!$A$7:$DG$148,'TN01-10'!AB$9,0)="","",VLOOKUP($A22,Sheet!$A$7:$DG$148,'TN01-10'!AB$9,0))</f>
        <v>9.1999999999999993</v>
      </c>
      <c r="AC22" s="28">
        <f>IF(VLOOKUP($A22,Sheet!$A$7:$DG$148,'TN01-10'!AC$9,0)="","",VLOOKUP($A22,Sheet!$A$7:$DG$148,'TN01-10'!AC$9,0))</f>
        <v>7.2</v>
      </c>
      <c r="AD22" s="28">
        <f>IF(VLOOKUP($A22,Sheet!$A$7:$DG$148,'TN01-10'!AD$9,0)="","",VLOOKUP($A22,Sheet!$A$7:$DG$148,'TN01-10'!AD$9,0))</f>
        <v>5.3</v>
      </c>
      <c r="AE22" s="28">
        <f>IF(VLOOKUP($A22,Sheet!$A$7:$DG$148,'TN01-10'!AE$9,0)="","",VLOOKUP($A22,Sheet!$A$7:$DG$148,'TN01-10'!AE$9,0))</f>
        <v>5.7</v>
      </c>
      <c r="AF22" s="28">
        <f>IF(VLOOKUP($A22,Sheet!$A$7:$DG$148,'TN01-10'!AF$9,0)="","",VLOOKUP($A22,Sheet!$A$7:$DG$148,'TN01-10'!AF$9,0))</f>
        <v>6.7</v>
      </c>
      <c r="AG22" s="28">
        <f>IF(VLOOKUP($A22,Sheet!$A$7:$DG$148,'TN01-10'!AG$9,0)="","",VLOOKUP($A22,Sheet!$A$7:$DG$148,'TN01-10'!AG$9,0))</f>
        <v>5.4</v>
      </c>
      <c r="AH22" s="28">
        <f>IF(VLOOKUP($A22,Sheet!$A$7:$DG$148,'TN01-10'!AH$9,0)="","",VLOOKUP($A22,Sheet!$A$7:$DG$148,'TN01-10'!AH$9,0))</f>
        <v>6.6</v>
      </c>
      <c r="AI22" s="28">
        <f>IF(VLOOKUP($A22,Sheet!$A$7:$DG$148,'TN01-10'!AI$9,0)="","",VLOOKUP($A22,Sheet!$A$7:$DG$148,'TN01-10'!AI$9,0))</f>
        <v>6.2</v>
      </c>
      <c r="AJ22" s="28">
        <f>IF(VLOOKUP($A22,Sheet!$A$7:$DG$148,'TN01-10'!AJ$9,0)="","",VLOOKUP($A22,Sheet!$A$7:$DG$148,'TN01-10'!AJ$9,0))</f>
        <v>7.8</v>
      </c>
      <c r="AK22" s="33">
        <f>IF(VLOOKUP($A22,Sheet!$A$7:$DG$148,'TN01-10'!AK$9,0)="","",VLOOKUP($A22,Sheet!$A$7:$DG$148,'TN01-10'!AK$9,0))</f>
        <v>51</v>
      </c>
      <c r="AL22" s="36">
        <f>IF(VLOOKUP($A22,Sheet!$A$7:$DG$148,'TN01-10'!AL$9,0)="","",VLOOKUP($A22,Sheet!$A$7:$DG$148,'TN01-10'!AL$9,0))</f>
        <v>0</v>
      </c>
      <c r="AM22" s="32">
        <f>IF(VLOOKUP($A22,Sheet!$A$7:$DG$148,'TN01-10'!AM$9,0)="","",VLOOKUP($A22,Sheet!$A$7:$DG$148,'TN01-10'!AM$9,0))</f>
        <v>5.6</v>
      </c>
      <c r="AN22" s="32">
        <f>IF(VLOOKUP($A22,Sheet!$A$7:$DG$148,'TN01-10'!AN$9,0)="","",VLOOKUP($A22,Sheet!$A$7:$DG$148,'TN01-10'!AN$9,0))</f>
        <v>6.2</v>
      </c>
      <c r="AO22" s="32" t="str">
        <f>IF(VLOOKUP($A22,Sheet!$A$7:$DG$148,'TN01-10'!AO$9,0)="","",VLOOKUP($A22,Sheet!$A$7:$DG$148,'TN01-10'!AO$9,0))</f>
        <v/>
      </c>
      <c r="AP22" s="32" t="str">
        <f>IF(VLOOKUP($A22,Sheet!$A$7:$DG$148,'TN01-10'!AP$9,0)="","",VLOOKUP($A22,Sheet!$A$7:$DG$148,'TN01-10'!AP$9,0))</f>
        <v/>
      </c>
      <c r="AQ22" s="32">
        <f>IF(VLOOKUP($A22,Sheet!$A$7:$DG$148,'TN01-10'!AQ$9,0)="","",VLOOKUP($A22,Sheet!$A$7:$DG$148,'TN01-10'!AQ$9,0))</f>
        <v>4.9000000000000004</v>
      </c>
      <c r="AR22" s="32" t="str">
        <f>IF(VLOOKUP($A22,Sheet!$A$7:$DG$148,'TN01-10'!AR$9,0)="","",VLOOKUP($A22,Sheet!$A$7:$DG$148,'TN01-10'!AR$9,0))</f>
        <v/>
      </c>
      <c r="AS22" s="32" t="str">
        <f>IF(VLOOKUP($A22,Sheet!$A$7:$DG$148,'TN01-10'!AS$9,0)="","",VLOOKUP($A22,Sheet!$A$7:$DG$148,'TN01-10'!AS$9,0))</f>
        <v/>
      </c>
      <c r="AT22" s="32" t="str">
        <f>IF(VLOOKUP($A22,Sheet!$A$7:$DG$148,'TN01-10'!AT$9,0)="","",VLOOKUP($A22,Sheet!$A$7:$DG$148,'TN01-10'!AT$9,0))</f>
        <v/>
      </c>
      <c r="AU22" s="32" t="str">
        <f>IF(VLOOKUP($A22,Sheet!$A$7:$DG$148,'TN01-10'!AU$9,0)="","",VLOOKUP($A22,Sheet!$A$7:$DG$148,'TN01-10'!AU$9,0))</f>
        <v/>
      </c>
      <c r="AV22" s="32" t="str">
        <f>IF(VLOOKUP($A22,Sheet!$A$7:$DG$148,'TN01-10'!AV$9,0)="","",VLOOKUP($A22,Sheet!$A$7:$DG$148,'TN01-10'!AV$9,0))</f>
        <v/>
      </c>
      <c r="AW22" s="32">
        <f>IF(VLOOKUP($A22,Sheet!$A$7:$DG$148,'TN01-10'!AW$9,0)="","",VLOOKUP($A22,Sheet!$A$7:$DG$148,'TN01-10'!AW$9,0))</f>
        <v>7.7</v>
      </c>
      <c r="AX22" s="32" t="str">
        <f>IF(VLOOKUP($A22,Sheet!$A$7:$DG$148,'TN01-10'!AX$9,0)="","",VLOOKUP($A22,Sheet!$A$7:$DG$148,'TN01-10'!AX$9,0))</f>
        <v/>
      </c>
      <c r="AY22" s="32" t="str">
        <f>IF(VLOOKUP($A22,Sheet!$A$7:$DG$148,'TN01-10'!AY$9,0)="","",VLOOKUP($A22,Sheet!$A$7:$DG$148,'TN01-10'!AY$9,0))</f>
        <v/>
      </c>
      <c r="AZ22" s="32" t="str">
        <f>IF(VLOOKUP($A22,Sheet!$A$7:$DG$148,'TN01-10'!AZ$9,0)="","",VLOOKUP($A22,Sheet!$A$7:$DG$148,'TN01-10'!AZ$9,0))</f>
        <v/>
      </c>
      <c r="BA22" s="32">
        <f>IF(VLOOKUP($A22,Sheet!$A$7:$DG$148,'TN01-10'!BA$9,0)="","",VLOOKUP($A22,Sheet!$A$7:$DG$148,'TN01-10'!BA$9,0))</f>
        <v>8.4</v>
      </c>
      <c r="BB22" s="33">
        <f>IF(VLOOKUP($A22,Sheet!$A$7:$DG$148,'TN01-10'!BB$9,0)="","",VLOOKUP($A22,Sheet!$A$7:$DG$148,'TN01-10'!BB$9,0))</f>
        <v>5</v>
      </c>
      <c r="BC22" s="36">
        <f>IF(VLOOKUP($A22,Sheet!$A$7:$DG$148,'TN01-10'!BC$9,0)="","",VLOOKUP($A22,Sheet!$A$7:$DG$148,'TN01-10'!BC$9,0))</f>
        <v>0</v>
      </c>
      <c r="BD22" s="28">
        <f>IF(VLOOKUP($A22,Sheet!$A$7:$DG$148,'TN01-10'!BD$9,0)="","",VLOOKUP($A22,Sheet!$A$7:$DG$148,'TN01-10'!BD$9,0))</f>
        <v>5.5</v>
      </c>
      <c r="BE22" s="28">
        <f>IF(VLOOKUP($A22,Sheet!$A$7:$DG$148,'TN01-10'!BE$9,0)="","",VLOOKUP($A22,Sheet!$A$7:$DG$148,'TN01-10'!BE$9,0))</f>
        <v>5.6</v>
      </c>
      <c r="BF22" s="28">
        <f>IF(VLOOKUP($A22,Sheet!$A$7:$DG$148,'TN01-10'!BF$9,0)="","",VLOOKUP($A22,Sheet!$A$7:$DG$148,'TN01-10'!BF$9,0))</f>
        <v>5.2</v>
      </c>
      <c r="BG22" s="28">
        <f>IF(VLOOKUP($A22,Sheet!$A$7:$DG$148,'TN01-10'!BG$9,0)="","",VLOOKUP($A22,Sheet!$A$7:$DG$148,'TN01-10'!BG$9,0))</f>
        <v>6.1</v>
      </c>
      <c r="BH22" s="28">
        <f>IF(VLOOKUP($A22,Sheet!$A$7:$DG$148,'TN01-10'!BH$9,0)="","",VLOOKUP($A22,Sheet!$A$7:$DG$148,'TN01-10'!BH$9,0))</f>
        <v>4.9000000000000004</v>
      </c>
      <c r="BI22" s="28">
        <f>IF(VLOOKUP($A22,Sheet!$A$7:$DG$148,'TN01-10'!BI$9,0)="","",VLOOKUP($A22,Sheet!$A$7:$DG$148,'TN01-10'!BI$9,0))</f>
        <v>6.4</v>
      </c>
      <c r="BJ22" s="28">
        <f>IF(VLOOKUP($A22,Sheet!$A$7:$DG$148,'TN01-10'!BJ$9,0)="","",VLOOKUP($A22,Sheet!$A$7:$DG$148,'TN01-10'!BJ$9,0))</f>
        <v>8.1999999999999993</v>
      </c>
      <c r="BK22" s="28">
        <f>IF(VLOOKUP($A22,Sheet!$A$7:$DG$148,'TN01-10'!BK$9,0)="","",VLOOKUP($A22,Sheet!$A$7:$DG$148,'TN01-10'!BK$9,0))</f>
        <v>5.5</v>
      </c>
      <c r="BL22" s="28">
        <f>IF(VLOOKUP($A22,Sheet!$A$7:$DG$148,'TN01-10'!BL$9,0)="","",VLOOKUP($A22,Sheet!$A$7:$DG$148,'TN01-10'!BL$9,0))</f>
        <v>5.3</v>
      </c>
      <c r="BM22" s="28">
        <f>IF(VLOOKUP($A22,Sheet!$A$7:$DG$148,'TN01-10'!BM$9,0)="","",VLOOKUP($A22,Sheet!$A$7:$DG$148,'TN01-10'!BM$9,0))</f>
        <v>4.9000000000000004</v>
      </c>
      <c r="BN22" s="28">
        <f>IF(VLOOKUP($A22,Sheet!$A$7:$DG$148,'TN01-10'!BN$9,0)="","",VLOOKUP($A22,Sheet!$A$7:$DG$148,'TN01-10'!BN$9,0))</f>
        <v>4.8</v>
      </c>
      <c r="BO22" s="28">
        <f>IF(VLOOKUP($A22,Sheet!$A$7:$DG$148,'TN01-10'!BO$9,0)="","",VLOOKUP($A22,Sheet!$A$7:$DG$148,'TN01-10'!BO$9,0))</f>
        <v>6.2</v>
      </c>
      <c r="BP22" s="28">
        <f>IF(VLOOKUP($A22,Sheet!$A$7:$DG$148,'TN01-10'!BP$9,0)="","",VLOOKUP($A22,Sheet!$A$7:$DG$148,'TN01-10'!BP$9,0))</f>
        <v>5.6</v>
      </c>
      <c r="BQ22" s="28" t="str">
        <f>IF(VLOOKUP($A22,Sheet!$A$7:$DG$148,'TN01-10'!BQ$9,0)="","",VLOOKUP($A22,Sheet!$A$7:$DG$148,'TN01-10'!BQ$9,0))</f>
        <v/>
      </c>
      <c r="BR22" s="28">
        <f>IF(VLOOKUP($A22,Sheet!$A$7:$DG$148,'TN01-10'!BR$9,0)="","",VLOOKUP($A22,Sheet!$A$7:$DG$148,'TN01-10'!BR$9,0))</f>
        <v>7.2</v>
      </c>
      <c r="BS22" s="28">
        <f>IF(VLOOKUP($A22,Sheet!$A$7:$DG$148,'TN01-10'!BS$9,0)="","",VLOOKUP($A22,Sheet!$A$7:$DG$148,'TN01-10'!BS$9,0))</f>
        <v>4.9000000000000004</v>
      </c>
      <c r="BT22" s="28">
        <f>IF(VLOOKUP($A22,Sheet!$A$7:$DG$148,'TN01-10'!BT$9,0)="","",VLOOKUP($A22,Sheet!$A$7:$DG$148,'TN01-10'!BT$9,0))</f>
        <v>6.5</v>
      </c>
      <c r="BU22" s="28">
        <f>IF(VLOOKUP($A22,Sheet!$A$7:$DG$148,'TN01-10'!BU$9,0)="","",VLOOKUP($A22,Sheet!$A$7:$DG$148,'TN01-10'!BU$9,0))</f>
        <v>6</v>
      </c>
      <c r="BV22" s="28">
        <f>IF(VLOOKUP($A22,Sheet!$A$7:$DG$148,'TN01-10'!BV$9,0)="","",VLOOKUP($A22,Sheet!$A$7:$DG$148,'TN01-10'!BV$9,0))</f>
        <v>7.8</v>
      </c>
      <c r="BW22" s="28">
        <f>IF(VLOOKUP($A22,Sheet!$A$7:$DG$148,'TN01-10'!BW$9,0)="","",VLOOKUP($A22,Sheet!$A$7:$DG$148,'TN01-10'!BW$9,0))</f>
        <v>7.6</v>
      </c>
      <c r="BX22" s="33">
        <f>IF(VLOOKUP($A22,Sheet!$A$7:$DG$148,'TN01-10'!BX$9,0)="","",VLOOKUP($A22,Sheet!$A$7:$DG$148,'TN01-10'!BX$9,0))</f>
        <v>50</v>
      </c>
      <c r="BY22" s="36">
        <f>IF(VLOOKUP($A22,Sheet!$A$7:$DG$148,'TN01-10'!BY$9,0)="","",VLOOKUP($A22,Sheet!$A$7:$DG$148,'TN01-10'!BY$9,0))</f>
        <v>0</v>
      </c>
      <c r="BZ22" s="28">
        <f>IF(VLOOKUP($A22,Sheet!$A$7:$DG$148,'TN01-10'!BZ$9,0)="","",VLOOKUP($A22,Sheet!$A$7:$DG$148,'TN01-10'!BZ$9,0))</f>
        <v>8.3000000000000007</v>
      </c>
      <c r="CA22" s="28" t="str">
        <f>IF(VLOOKUP($A22,Sheet!$A$7:$DG$148,'TN01-10'!CA$9,0)="","",VLOOKUP($A22,Sheet!$A$7:$DG$148,'TN01-10'!CA$9,0))</f>
        <v/>
      </c>
      <c r="CB22" s="28">
        <f>IF(VLOOKUP($A22,Sheet!$A$7:$DG$148,'TN01-10'!CB$9,0)="","",VLOOKUP($A22,Sheet!$A$7:$DG$148,'TN01-10'!CB$9,0))</f>
        <v>6.3</v>
      </c>
      <c r="CC22" s="28" t="str">
        <f>IF(VLOOKUP($A22,Sheet!$A$7:$DG$148,'TN01-10'!CC$9,0)="","",VLOOKUP($A22,Sheet!$A$7:$DG$148,'TN01-10'!CC$9,0))</f>
        <v/>
      </c>
      <c r="CD22" s="28">
        <f>IF(VLOOKUP($A22,Sheet!$A$7:$DG$148,'TN01-10'!CD$9,0)="","",VLOOKUP($A22,Sheet!$A$7:$DG$148,'TN01-10'!CD$9,0))</f>
        <v>8.6</v>
      </c>
      <c r="CE22" s="28">
        <f>IF(VLOOKUP($A22,Sheet!$A$7:$DG$148,'TN01-10'!CE$9,0)="","",VLOOKUP($A22,Sheet!$A$7:$DG$148,'TN01-10'!CE$9,0))</f>
        <v>7</v>
      </c>
      <c r="CF22" s="28">
        <f>IF(VLOOKUP($A22,Sheet!$A$7:$DG$148,'TN01-10'!CF$9,0)="","",VLOOKUP($A22,Sheet!$A$7:$DG$148,'TN01-10'!CF$9,0))</f>
        <v>9.3000000000000007</v>
      </c>
      <c r="CG22" s="28">
        <f>IF(VLOOKUP($A22,Sheet!$A$7:$DG$148,'TN01-10'!CG$9,0)="","",VLOOKUP($A22,Sheet!$A$7:$DG$148,'TN01-10'!CG$9,0))</f>
        <v>7.4</v>
      </c>
      <c r="CH22" s="28" t="str">
        <f>IF(VLOOKUP($A22,Sheet!$A$7:$DG$148,'TN01-10'!CH$9,0)="","",VLOOKUP($A22,Sheet!$A$7:$DG$148,'TN01-10'!CH$9,0))</f>
        <v/>
      </c>
      <c r="CI22" s="28">
        <f>IF(VLOOKUP($A22,Sheet!$A$7:$DG$148,'TN01-10'!CI$9,0)="","",VLOOKUP($A22,Sheet!$A$7:$DG$148,'TN01-10'!CI$9,0))</f>
        <v>6.7</v>
      </c>
      <c r="CJ22" s="28" t="str">
        <f>IF(VLOOKUP($A22,Sheet!$A$7:$DG$148,'TN01-10'!CJ$9,0)="","",VLOOKUP($A22,Sheet!$A$7:$DG$148,'TN01-10'!CJ$9,0))</f>
        <v/>
      </c>
      <c r="CK22" s="28" t="str">
        <f>IF(VLOOKUP($A22,Sheet!$A$7:$DG$148,'TN01-10'!CK$9,0)="","",VLOOKUP($A22,Sheet!$A$7:$DG$148,'TN01-10'!CK$9,0))</f>
        <v/>
      </c>
      <c r="CL22" s="28" t="str">
        <f>IF(VLOOKUP($A22,Sheet!$A$7:$DG$148,'TN01-10'!CL$9,0)="","",VLOOKUP($A22,Sheet!$A$7:$DG$148,'TN01-10'!CL$9,0))</f>
        <v/>
      </c>
      <c r="CM22" s="28" t="str">
        <f>IF(VLOOKUP($A22,Sheet!$A$7:$DG$148,'TN01-10'!CM$9,0)="","",VLOOKUP($A22,Sheet!$A$7:$DG$148,'TN01-10'!CM$9,0))</f>
        <v/>
      </c>
      <c r="CN22" s="28">
        <f>IF(VLOOKUP($A22,Sheet!$A$7:$DG$148,'TN01-10'!CN$9,0)="","",VLOOKUP($A22,Sheet!$A$7:$DG$148,'TN01-10'!CN$9,0))</f>
        <v>5.8</v>
      </c>
      <c r="CO22" s="28">
        <f>IF(VLOOKUP($A22,Sheet!$A$7:$DG$148,'TN01-10'!CO$9,0)="","",VLOOKUP($A22,Sheet!$A$7:$DG$148,'TN01-10'!CO$9,0))</f>
        <v>7.5</v>
      </c>
      <c r="CP22" s="28">
        <f>IF(VLOOKUP($A22,Sheet!$A$7:$DG$148,'TN01-10'!CP$9,0)="","",VLOOKUP($A22,Sheet!$A$7:$DG$148,'TN01-10'!CP$9,0))</f>
        <v>8.6</v>
      </c>
      <c r="CQ22" s="28">
        <f>IF(VLOOKUP($A22,Sheet!$A$7:$DG$148,'TN01-10'!CQ$9,0)="","",VLOOKUP($A22,Sheet!$A$7:$DG$148,'TN01-10'!CQ$9,0))</f>
        <v>5.3</v>
      </c>
      <c r="CR22" s="28">
        <f>IF(VLOOKUP($A22,Sheet!$A$7:$DG$148,'TN01-10'!CR$9,0)="","",VLOOKUP($A22,Sheet!$A$7:$DG$148,'TN01-10'!CR$9,0))</f>
        <v>7.8</v>
      </c>
      <c r="CS22" s="33">
        <f>IF(VLOOKUP($A22,Sheet!$A$7:$DG$148,'TN01-10'!CS$9,0)="","",VLOOKUP($A22,Sheet!$A$7:$DG$148,'TN01-10'!CS$9,0))</f>
        <v>27</v>
      </c>
      <c r="CT22" s="36">
        <f>IF(VLOOKUP($A22,Sheet!$A$7:$DG$148,'TN01-10'!CT$9,0)="","",VLOOKUP($A22,Sheet!$A$7:$DG$148,'TN01-10'!CT$9,0))</f>
        <v>0</v>
      </c>
      <c r="CU22" s="38">
        <f t="shared" si="2"/>
        <v>128</v>
      </c>
      <c r="CV22" s="38">
        <f t="shared" si="3"/>
        <v>0</v>
      </c>
      <c r="CW22" s="38">
        <f t="shared" si="4"/>
        <v>0</v>
      </c>
      <c r="CX22" s="38">
        <f t="shared" si="5"/>
        <v>128</v>
      </c>
      <c r="CY22" s="38">
        <f t="shared" si="6"/>
        <v>6.67</v>
      </c>
      <c r="CZ22" s="38">
        <f>VLOOKUP($A22,'TN01-04'!$A$13:$DL$166,103,0)</f>
        <v>2.66</v>
      </c>
      <c r="DA22" s="28" t="str">
        <f>IF(VLOOKUP($A22,Sheet!$A$7:$DG$148,'TN01-10'!DA$9,0)="","",VLOOKUP($A22,Sheet!$A$7:$DG$148,'TN01-10'!DA$9,0))</f>
        <v/>
      </c>
      <c r="DB22" s="28" t="str">
        <f>IF(VLOOKUP($A22,Sheet!$A$7:$DG$148,'TN01-10'!DB$9,0)="","",VLOOKUP($A22,Sheet!$A$7:$DG$148,'TN01-10'!DB$9,0))</f>
        <v/>
      </c>
      <c r="DC22" s="28">
        <f>IF(VLOOKUP($A22,Sheet!$A$7:$DG$148,'TN01-10'!DC$9,0)="","",VLOOKUP($A22,Sheet!$A$7:$DG$148,'TN01-10'!DC$9,0))</f>
        <v>8.8000000000000007</v>
      </c>
      <c r="DD22" s="28" t="str">
        <f>IF(VLOOKUP($A22,Sheet!$A$7:$DG$148,'TN01-10'!DD$9,0)="","",VLOOKUP($A22,Sheet!$A$7:$DG$148,'TN01-10'!DD$9,0))</f>
        <v/>
      </c>
      <c r="DE22" s="38"/>
      <c r="DF22" s="38">
        <f t="shared" si="7"/>
        <v>8.8000000000000007</v>
      </c>
      <c r="DG22" s="38">
        <f>VLOOKUP($A22,'TN01-04'!$A$13:$DL$166,110,0)</f>
        <v>4</v>
      </c>
      <c r="DH22" s="33">
        <f>IF(VLOOKUP($A22,Sheet!$A$7:$DG$148,'TN01-10'!DH$9,0)="","",VLOOKUP($A22,Sheet!$A$7:$DG$148,'TN01-10'!DH$9,0))</f>
        <v>5</v>
      </c>
      <c r="DI22" s="36">
        <f>IF(VLOOKUP($A22,Sheet!$A$7:$DG$148,'TN01-10'!DI$9,0)="","",VLOOKUP($A22,Sheet!$A$7:$DG$148,'TN01-10'!DI$9,0))</f>
        <v>0</v>
      </c>
      <c r="DJ22" s="38">
        <f t="shared" si="8"/>
        <v>133</v>
      </c>
      <c r="DK22" s="38">
        <f t="shared" si="9"/>
        <v>0</v>
      </c>
      <c r="DL22" s="38">
        <f t="shared" si="10"/>
        <v>6.75</v>
      </c>
      <c r="DM22" s="38">
        <f>VLOOKUP($A22,'TN01-04'!$A$13:$DL$166,116,0)</f>
        <v>2.71</v>
      </c>
      <c r="DN22" s="33">
        <f>IF(VLOOKUP($A22,Sheet!$A$7:$DG$148,'TN01-10'!DN$9,0)="","",VLOOKUP($A22,Sheet!$A$7:$DG$148,'TN01-10'!DN$9,0))</f>
        <v>138</v>
      </c>
      <c r="DO22" s="36">
        <f>IF(VLOOKUP($A22,Sheet!$A$7:$DG$148,'TN01-10'!DO$9,0)="","",VLOOKUP($A22,Sheet!$A$7:$DG$148,'TN01-10'!DO$9,0))</f>
        <v>0</v>
      </c>
      <c r="DP22" s="28">
        <f>IF(VLOOKUP($A22,Sheet!$A$7:$DG$148,'TN01-10'!DP$9,0)="","",VLOOKUP($A22,Sheet!$A$7:$DG$148,'TN01-10'!DP$9,0))</f>
        <v>137</v>
      </c>
      <c r="DQ22" s="28">
        <f>IF(VLOOKUP($A22,Sheet!$A$7:$DG$148,'TN01-10'!DQ$9,0)="","",VLOOKUP($A22,Sheet!$A$7:$DG$148,'TN01-10'!DQ$9,0))</f>
        <v>138</v>
      </c>
      <c r="DR22" s="28">
        <f>IF(VLOOKUP($A22,Sheet!$A$7:$DG$148,'TN01-10'!DR$9,0)="","",VLOOKUP($A22,Sheet!$A$7:$DG$148,'TN01-10'!DR$9,0))</f>
        <v>6.75</v>
      </c>
      <c r="DS22" s="28">
        <f>IF(VLOOKUP($A22,Sheet!$A$7:$DG$148,'TN01-10'!DS$9,0)="","",VLOOKUP($A22,Sheet!$A$7:$DG$148,'TN01-10'!DS$9,0))</f>
        <v>2.71</v>
      </c>
      <c r="DT22" s="28" t="str">
        <f>IF(VLOOKUP($A22,Sheet!$A$7:$DG$148,'TN01-10'!DT$9,0)="","",VLOOKUP($A22,Sheet!$A$7:$DG$148,'TN01-10'!DT$9,0))</f>
        <v/>
      </c>
      <c r="DU22" s="168">
        <f t="shared" si="11"/>
        <v>0</v>
      </c>
      <c r="DV22" s="315" t="s">
        <v>4798</v>
      </c>
      <c r="DW22" s="315" t="s">
        <v>4798</v>
      </c>
      <c r="DX22" s="315" t="s">
        <v>4798</v>
      </c>
      <c r="DY22" s="315" t="s">
        <v>4798</v>
      </c>
      <c r="DZ22" s="315" t="s">
        <v>4833</v>
      </c>
      <c r="EA22" s="315"/>
      <c r="EB22" s="216"/>
      <c r="EC22" s="216"/>
      <c r="ED22" s="216"/>
      <c r="EE22" s="216"/>
      <c r="EF22" s="216">
        <f t="shared" si="12"/>
        <v>0</v>
      </c>
      <c r="EG22" s="216">
        <v>9</v>
      </c>
      <c r="EH22" s="216">
        <v>0</v>
      </c>
      <c r="EI22" s="216"/>
      <c r="EJ22" s="216"/>
      <c r="EK22" s="216">
        <f t="shared" si="13"/>
        <v>9</v>
      </c>
      <c r="EL22" s="216">
        <v>8.5</v>
      </c>
      <c r="EM22" s="216">
        <v>0</v>
      </c>
      <c r="EN22" s="216"/>
      <c r="EO22" s="216"/>
      <c r="EP22" s="216">
        <f t="shared" si="14"/>
        <v>8.5</v>
      </c>
      <c r="EQ22" s="216">
        <v>8.8000000000000007</v>
      </c>
      <c r="ER22" s="216">
        <v>0</v>
      </c>
      <c r="ES22" s="216"/>
      <c r="ET22" s="216"/>
      <c r="EU22" s="216">
        <f t="shared" si="15"/>
        <v>8.8000000000000007</v>
      </c>
      <c r="EV22" s="216">
        <f t="shared" si="16"/>
        <v>8.8000000000000007</v>
      </c>
    </row>
    <row r="23" spans="1:152" ht="15.95" customHeight="1" x14ac:dyDescent="0.2">
      <c r="A23" s="25">
        <v>2220247920</v>
      </c>
      <c r="B23" s="26" t="s">
        <v>7</v>
      </c>
      <c r="C23" s="26" t="s">
        <v>49</v>
      </c>
      <c r="D23" s="26" t="s">
        <v>130</v>
      </c>
      <c r="E23" s="27">
        <v>35860</v>
      </c>
      <c r="F23" s="26" t="s">
        <v>209</v>
      </c>
      <c r="G23" s="26" t="s">
        <v>212</v>
      </c>
      <c r="H23" s="28">
        <f>IF(VLOOKUP($A23,Sheet!$A$7:$DG$148,'TN01-10'!H$9,0)="","",VLOOKUP($A23,Sheet!$A$7:$DG$148,'TN01-10'!H$9,0))</f>
        <v>8.6</v>
      </c>
      <c r="I23" s="28">
        <f>IF(VLOOKUP($A23,Sheet!$A$7:$DG$148,'TN01-10'!I$9,0)="","",VLOOKUP($A23,Sheet!$A$7:$DG$148,'TN01-10'!I$9,0))</f>
        <v>7.3</v>
      </c>
      <c r="J23" s="28">
        <f>IF(VLOOKUP($A23,Sheet!$A$7:$DG$148,'TN01-10'!J$9,0)="","",VLOOKUP($A23,Sheet!$A$7:$DG$148,'TN01-10'!J$9,0))</f>
        <v>8.1</v>
      </c>
      <c r="K23" s="28">
        <f>IF(VLOOKUP($A23,Sheet!$A$7:$DG$148,'TN01-10'!K$9,0)="","",VLOOKUP($A23,Sheet!$A$7:$DG$148,'TN01-10'!K$9,0))</f>
        <v>6.6</v>
      </c>
      <c r="L23" s="28">
        <f>IF(VLOOKUP($A23,Sheet!$A$7:$DG$148,'TN01-10'!L$9,0)="","",VLOOKUP($A23,Sheet!$A$7:$DG$148,'TN01-10'!L$9,0))</f>
        <v>6.7</v>
      </c>
      <c r="M23" s="28">
        <f>IF(VLOOKUP($A23,Sheet!$A$7:$DG$148,'TN01-10'!M$9,0)="","",VLOOKUP($A23,Sheet!$A$7:$DG$148,'TN01-10'!M$9,0))</f>
        <v>6.5</v>
      </c>
      <c r="N23" s="28">
        <f>IF(VLOOKUP($A23,Sheet!$A$7:$DG$148,'TN01-10'!N$9,0)="","",VLOOKUP($A23,Sheet!$A$7:$DG$148,'TN01-10'!N$9,0))</f>
        <v>4</v>
      </c>
      <c r="O23" s="28" t="str">
        <f>IF(VLOOKUP($A23,Sheet!$A$7:$DG$148,'TN01-10'!O$9,0)="","",VLOOKUP($A23,Sheet!$A$7:$DG$148,'TN01-10'!O$9,0))</f>
        <v/>
      </c>
      <c r="P23" s="28">
        <f>IF(VLOOKUP($A23,Sheet!$A$7:$DG$148,'TN01-10'!P$9,0)="","",VLOOKUP($A23,Sheet!$A$7:$DG$148,'TN01-10'!P$9,0))</f>
        <v>7.8</v>
      </c>
      <c r="Q23" s="28" t="str">
        <f>IF(VLOOKUP($A23,Sheet!$A$7:$DG$148,'TN01-10'!Q$9,0)="","",VLOOKUP($A23,Sheet!$A$7:$DG$148,'TN01-10'!Q$9,0))</f>
        <v/>
      </c>
      <c r="R23" s="28" t="str">
        <f>IF(VLOOKUP($A23,Sheet!$A$7:$DG$148,'TN01-10'!R$9,0)="","",VLOOKUP($A23,Sheet!$A$7:$DG$148,'TN01-10'!R$9,0))</f>
        <v/>
      </c>
      <c r="S23" s="28" t="str">
        <f>IF(VLOOKUP($A23,Sheet!$A$7:$DG$148,'TN01-10'!S$9,0)="","",VLOOKUP($A23,Sheet!$A$7:$DG$148,'TN01-10'!S$9,0))</f>
        <v/>
      </c>
      <c r="T23" s="28" t="str">
        <f>IF(VLOOKUP($A23,Sheet!$A$7:$DG$148,'TN01-10'!T$9,0)="","",VLOOKUP($A23,Sheet!$A$7:$DG$148,'TN01-10'!T$9,0))</f>
        <v/>
      </c>
      <c r="U23" s="28">
        <f>IF(VLOOKUP($A23,Sheet!$A$7:$DG$148,'TN01-10'!U$9,0)="","",VLOOKUP($A23,Sheet!$A$7:$DG$148,'TN01-10'!U$9,0))</f>
        <v>7.9</v>
      </c>
      <c r="V23" s="28">
        <f>IF(VLOOKUP($A23,Sheet!$A$7:$DG$148,'TN01-10'!V$9,0)="","",VLOOKUP($A23,Sheet!$A$7:$DG$148,'TN01-10'!V$9,0))</f>
        <v>6</v>
      </c>
      <c r="W23" s="28">
        <f>IF(VLOOKUP($A23,Sheet!$A$7:$DG$148,'TN01-10'!W$9,0)="","",VLOOKUP($A23,Sheet!$A$7:$DG$148,'TN01-10'!W$9,0))</f>
        <v>8.9</v>
      </c>
      <c r="X23" s="28">
        <f>IF(VLOOKUP($A23,Sheet!$A$7:$DG$148,'TN01-10'!X$9,0)="","",VLOOKUP($A23,Sheet!$A$7:$DG$148,'TN01-10'!X$9,0))</f>
        <v>8.4</v>
      </c>
      <c r="Y23" s="28">
        <f>IF(VLOOKUP($A23,Sheet!$A$7:$DG$148,'TN01-10'!Y$9,0)="","",VLOOKUP($A23,Sheet!$A$7:$DG$148,'TN01-10'!Y$9,0))</f>
        <v>5.7</v>
      </c>
      <c r="Z23" s="28">
        <f>IF(VLOOKUP($A23,Sheet!$A$7:$DG$148,'TN01-10'!Z$9,0)="","",VLOOKUP($A23,Sheet!$A$7:$DG$148,'TN01-10'!Z$9,0))</f>
        <v>6.5</v>
      </c>
      <c r="AA23" s="28">
        <f>IF(VLOOKUP($A23,Sheet!$A$7:$DG$148,'TN01-10'!AA$9,0)="","",VLOOKUP($A23,Sheet!$A$7:$DG$148,'TN01-10'!AA$9,0))</f>
        <v>4.8</v>
      </c>
      <c r="AB23" s="28">
        <f>IF(VLOOKUP($A23,Sheet!$A$7:$DG$148,'TN01-10'!AB$9,0)="","",VLOOKUP($A23,Sheet!$A$7:$DG$148,'TN01-10'!AB$9,0))</f>
        <v>7.9</v>
      </c>
      <c r="AC23" s="28">
        <f>IF(VLOOKUP($A23,Sheet!$A$7:$DG$148,'TN01-10'!AC$9,0)="","",VLOOKUP($A23,Sheet!$A$7:$DG$148,'TN01-10'!AC$9,0))</f>
        <v>6.7</v>
      </c>
      <c r="AD23" s="28">
        <f>IF(VLOOKUP($A23,Sheet!$A$7:$DG$148,'TN01-10'!AD$9,0)="","",VLOOKUP($A23,Sheet!$A$7:$DG$148,'TN01-10'!AD$9,0))</f>
        <v>6.4</v>
      </c>
      <c r="AE23" s="28">
        <f>IF(VLOOKUP($A23,Sheet!$A$7:$DG$148,'TN01-10'!AE$9,0)="","",VLOOKUP($A23,Sheet!$A$7:$DG$148,'TN01-10'!AE$9,0))</f>
        <v>5.2</v>
      </c>
      <c r="AF23" s="28">
        <f>IF(VLOOKUP($A23,Sheet!$A$7:$DG$148,'TN01-10'!AF$9,0)="","",VLOOKUP($A23,Sheet!$A$7:$DG$148,'TN01-10'!AF$9,0))</f>
        <v>8.1999999999999993</v>
      </c>
      <c r="AG23" s="28">
        <f>IF(VLOOKUP($A23,Sheet!$A$7:$DG$148,'TN01-10'!AG$9,0)="","",VLOOKUP($A23,Sheet!$A$7:$DG$148,'TN01-10'!AG$9,0))</f>
        <v>6.3</v>
      </c>
      <c r="AH23" s="28">
        <f>IF(VLOOKUP($A23,Sheet!$A$7:$DG$148,'TN01-10'!AH$9,0)="","",VLOOKUP($A23,Sheet!$A$7:$DG$148,'TN01-10'!AH$9,0))</f>
        <v>5.5</v>
      </c>
      <c r="AI23" s="28">
        <f>IF(VLOOKUP($A23,Sheet!$A$7:$DG$148,'TN01-10'!AI$9,0)="","",VLOOKUP($A23,Sheet!$A$7:$DG$148,'TN01-10'!AI$9,0))</f>
        <v>7.1</v>
      </c>
      <c r="AJ23" s="28">
        <f>IF(VLOOKUP($A23,Sheet!$A$7:$DG$148,'TN01-10'!AJ$9,0)="","",VLOOKUP($A23,Sheet!$A$7:$DG$148,'TN01-10'!AJ$9,0))</f>
        <v>6.9</v>
      </c>
      <c r="AK23" s="33">
        <f>IF(VLOOKUP($A23,Sheet!$A$7:$DG$148,'TN01-10'!AK$9,0)="","",VLOOKUP($A23,Sheet!$A$7:$DG$148,'TN01-10'!AK$9,0))</f>
        <v>51</v>
      </c>
      <c r="AL23" s="36">
        <f>IF(VLOOKUP($A23,Sheet!$A$7:$DG$148,'TN01-10'!AL$9,0)="","",VLOOKUP($A23,Sheet!$A$7:$DG$148,'TN01-10'!AL$9,0))</f>
        <v>0</v>
      </c>
      <c r="AM23" s="32">
        <f>IF(VLOOKUP($A23,Sheet!$A$7:$DG$148,'TN01-10'!AM$9,0)="","",VLOOKUP($A23,Sheet!$A$7:$DG$148,'TN01-10'!AM$9,0))</f>
        <v>7.2</v>
      </c>
      <c r="AN23" s="32">
        <f>IF(VLOOKUP($A23,Sheet!$A$7:$DG$148,'TN01-10'!AN$9,0)="","",VLOOKUP($A23,Sheet!$A$7:$DG$148,'TN01-10'!AN$9,0))</f>
        <v>7.1</v>
      </c>
      <c r="AO23" s="32">
        <f>IF(VLOOKUP($A23,Sheet!$A$7:$DG$148,'TN01-10'!AO$9,0)="","",VLOOKUP($A23,Sheet!$A$7:$DG$148,'TN01-10'!AO$9,0))</f>
        <v>9.6</v>
      </c>
      <c r="AP23" s="32" t="str">
        <f>IF(VLOOKUP($A23,Sheet!$A$7:$DG$148,'TN01-10'!AP$9,0)="","",VLOOKUP($A23,Sheet!$A$7:$DG$148,'TN01-10'!AP$9,0))</f>
        <v/>
      </c>
      <c r="AQ23" s="32" t="str">
        <f>IF(VLOOKUP($A23,Sheet!$A$7:$DG$148,'TN01-10'!AQ$9,0)="","",VLOOKUP($A23,Sheet!$A$7:$DG$148,'TN01-10'!AQ$9,0))</f>
        <v/>
      </c>
      <c r="AR23" s="32" t="str">
        <f>IF(VLOOKUP($A23,Sheet!$A$7:$DG$148,'TN01-10'!AR$9,0)="","",VLOOKUP($A23,Sheet!$A$7:$DG$148,'TN01-10'!AR$9,0))</f>
        <v/>
      </c>
      <c r="AS23" s="32" t="str">
        <f>IF(VLOOKUP($A23,Sheet!$A$7:$DG$148,'TN01-10'!AS$9,0)="","",VLOOKUP($A23,Sheet!$A$7:$DG$148,'TN01-10'!AS$9,0))</f>
        <v/>
      </c>
      <c r="AT23" s="32" t="str">
        <f>IF(VLOOKUP($A23,Sheet!$A$7:$DG$148,'TN01-10'!AT$9,0)="","",VLOOKUP($A23,Sheet!$A$7:$DG$148,'TN01-10'!AT$9,0))</f>
        <v/>
      </c>
      <c r="AU23" s="32" t="str">
        <f>IF(VLOOKUP($A23,Sheet!$A$7:$DG$148,'TN01-10'!AU$9,0)="","",VLOOKUP($A23,Sheet!$A$7:$DG$148,'TN01-10'!AU$9,0))</f>
        <v/>
      </c>
      <c r="AV23" s="32" t="str">
        <f>IF(VLOOKUP($A23,Sheet!$A$7:$DG$148,'TN01-10'!AV$9,0)="","",VLOOKUP($A23,Sheet!$A$7:$DG$148,'TN01-10'!AV$9,0))</f>
        <v/>
      </c>
      <c r="AW23" s="32" t="str">
        <f>IF(VLOOKUP($A23,Sheet!$A$7:$DG$148,'TN01-10'!AW$9,0)="","",VLOOKUP($A23,Sheet!$A$7:$DG$148,'TN01-10'!AW$9,0))</f>
        <v/>
      </c>
      <c r="AX23" s="32" t="str">
        <f>IF(VLOOKUP($A23,Sheet!$A$7:$DG$148,'TN01-10'!AX$9,0)="","",VLOOKUP($A23,Sheet!$A$7:$DG$148,'TN01-10'!AX$9,0))</f>
        <v/>
      </c>
      <c r="AY23" s="32">
        <f>IF(VLOOKUP($A23,Sheet!$A$7:$DG$148,'TN01-10'!AY$9,0)="","",VLOOKUP($A23,Sheet!$A$7:$DG$148,'TN01-10'!AY$9,0))</f>
        <v>7.4</v>
      </c>
      <c r="AZ23" s="32" t="str">
        <f>IF(VLOOKUP($A23,Sheet!$A$7:$DG$148,'TN01-10'!AZ$9,0)="","",VLOOKUP($A23,Sheet!$A$7:$DG$148,'TN01-10'!AZ$9,0))</f>
        <v/>
      </c>
      <c r="BA23" s="32">
        <f>IF(VLOOKUP($A23,Sheet!$A$7:$DG$148,'TN01-10'!BA$9,0)="","",VLOOKUP($A23,Sheet!$A$7:$DG$148,'TN01-10'!BA$9,0))</f>
        <v>8.8000000000000007</v>
      </c>
      <c r="BB23" s="33">
        <f>IF(VLOOKUP($A23,Sheet!$A$7:$DG$148,'TN01-10'!BB$9,0)="","",VLOOKUP($A23,Sheet!$A$7:$DG$148,'TN01-10'!BB$9,0))</f>
        <v>5</v>
      </c>
      <c r="BC23" s="36">
        <f>IF(VLOOKUP($A23,Sheet!$A$7:$DG$148,'TN01-10'!BC$9,0)="","",VLOOKUP($A23,Sheet!$A$7:$DG$148,'TN01-10'!BC$9,0))</f>
        <v>0</v>
      </c>
      <c r="BD23" s="28">
        <f>IF(VLOOKUP($A23,Sheet!$A$7:$DG$148,'TN01-10'!BD$9,0)="","",VLOOKUP($A23,Sheet!$A$7:$DG$148,'TN01-10'!BD$9,0))</f>
        <v>4</v>
      </c>
      <c r="BE23" s="28">
        <f>IF(VLOOKUP($A23,Sheet!$A$7:$DG$148,'TN01-10'!BE$9,0)="","",VLOOKUP($A23,Sheet!$A$7:$DG$148,'TN01-10'!BE$9,0))</f>
        <v>5.0999999999999996</v>
      </c>
      <c r="BF23" s="28">
        <f>IF(VLOOKUP($A23,Sheet!$A$7:$DG$148,'TN01-10'!BF$9,0)="","",VLOOKUP($A23,Sheet!$A$7:$DG$148,'TN01-10'!BF$9,0))</f>
        <v>6.9</v>
      </c>
      <c r="BG23" s="28">
        <f>IF(VLOOKUP($A23,Sheet!$A$7:$DG$148,'TN01-10'!BG$9,0)="","",VLOOKUP($A23,Sheet!$A$7:$DG$148,'TN01-10'!BG$9,0))</f>
        <v>5.7</v>
      </c>
      <c r="BH23" s="28">
        <f>IF(VLOOKUP($A23,Sheet!$A$7:$DG$148,'TN01-10'!BH$9,0)="","",VLOOKUP($A23,Sheet!$A$7:$DG$148,'TN01-10'!BH$9,0))</f>
        <v>5.0999999999999996</v>
      </c>
      <c r="BI23" s="28">
        <f>IF(VLOOKUP($A23,Sheet!$A$7:$DG$148,'TN01-10'!BI$9,0)="","",VLOOKUP($A23,Sheet!$A$7:$DG$148,'TN01-10'!BI$9,0))</f>
        <v>5.4</v>
      </c>
      <c r="BJ23" s="28">
        <f>IF(VLOOKUP($A23,Sheet!$A$7:$DG$148,'TN01-10'!BJ$9,0)="","",VLOOKUP($A23,Sheet!$A$7:$DG$148,'TN01-10'!BJ$9,0))</f>
        <v>7</v>
      </c>
      <c r="BK23" s="28">
        <f>IF(VLOOKUP($A23,Sheet!$A$7:$DG$148,'TN01-10'!BK$9,0)="","",VLOOKUP($A23,Sheet!$A$7:$DG$148,'TN01-10'!BK$9,0))</f>
        <v>5.8</v>
      </c>
      <c r="BL23" s="28">
        <f>IF(VLOOKUP($A23,Sheet!$A$7:$DG$148,'TN01-10'!BL$9,0)="","",VLOOKUP($A23,Sheet!$A$7:$DG$148,'TN01-10'!BL$9,0))</f>
        <v>6.4</v>
      </c>
      <c r="BM23" s="28">
        <f>IF(VLOOKUP($A23,Sheet!$A$7:$DG$148,'TN01-10'!BM$9,0)="","",VLOOKUP($A23,Sheet!$A$7:$DG$148,'TN01-10'!BM$9,0))</f>
        <v>5.8</v>
      </c>
      <c r="BN23" s="28">
        <f>IF(VLOOKUP($A23,Sheet!$A$7:$DG$148,'TN01-10'!BN$9,0)="","",VLOOKUP($A23,Sheet!$A$7:$DG$148,'TN01-10'!BN$9,0))</f>
        <v>6.1</v>
      </c>
      <c r="BO23" s="28">
        <f>IF(VLOOKUP($A23,Sheet!$A$7:$DG$148,'TN01-10'!BO$9,0)="","",VLOOKUP($A23,Sheet!$A$7:$DG$148,'TN01-10'!BO$9,0))</f>
        <v>5.3</v>
      </c>
      <c r="BP23" s="28">
        <f>IF(VLOOKUP($A23,Sheet!$A$7:$DG$148,'TN01-10'!BP$9,0)="","",VLOOKUP($A23,Sheet!$A$7:$DG$148,'TN01-10'!BP$9,0))</f>
        <v>6.7</v>
      </c>
      <c r="BQ23" s="28" t="str">
        <f>IF(VLOOKUP($A23,Sheet!$A$7:$DG$148,'TN01-10'!BQ$9,0)="","",VLOOKUP($A23,Sheet!$A$7:$DG$148,'TN01-10'!BQ$9,0))</f>
        <v/>
      </c>
      <c r="BR23" s="28">
        <f>IF(VLOOKUP($A23,Sheet!$A$7:$DG$148,'TN01-10'!BR$9,0)="","",VLOOKUP($A23,Sheet!$A$7:$DG$148,'TN01-10'!BR$9,0))</f>
        <v>7.4</v>
      </c>
      <c r="BS23" s="28">
        <f>IF(VLOOKUP($A23,Sheet!$A$7:$DG$148,'TN01-10'!BS$9,0)="","",VLOOKUP($A23,Sheet!$A$7:$DG$148,'TN01-10'!BS$9,0))</f>
        <v>8.3000000000000007</v>
      </c>
      <c r="BT23" s="28">
        <f>IF(VLOOKUP($A23,Sheet!$A$7:$DG$148,'TN01-10'!BT$9,0)="","",VLOOKUP($A23,Sheet!$A$7:$DG$148,'TN01-10'!BT$9,0))</f>
        <v>6.6</v>
      </c>
      <c r="BU23" s="28">
        <f>IF(VLOOKUP($A23,Sheet!$A$7:$DG$148,'TN01-10'!BU$9,0)="","",VLOOKUP($A23,Sheet!$A$7:$DG$148,'TN01-10'!BU$9,0))</f>
        <v>5.9</v>
      </c>
      <c r="BV23" s="28">
        <f>IF(VLOOKUP($A23,Sheet!$A$7:$DG$148,'TN01-10'!BV$9,0)="","",VLOOKUP($A23,Sheet!$A$7:$DG$148,'TN01-10'!BV$9,0))</f>
        <v>5.9</v>
      </c>
      <c r="BW23" s="28">
        <f>IF(VLOOKUP($A23,Sheet!$A$7:$DG$148,'TN01-10'!BW$9,0)="","",VLOOKUP($A23,Sheet!$A$7:$DG$148,'TN01-10'!BW$9,0))</f>
        <v>7.5</v>
      </c>
      <c r="BX23" s="33">
        <f>IF(VLOOKUP($A23,Sheet!$A$7:$DG$148,'TN01-10'!BX$9,0)="","",VLOOKUP($A23,Sheet!$A$7:$DG$148,'TN01-10'!BX$9,0))</f>
        <v>50</v>
      </c>
      <c r="BY23" s="36">
        <f>IF(VLOOKUP($A23,Sheet!$A$7:$DG$148,'TN01-10'!BY$9,0)="","",VLOOKUP($A23,Sheet!$A$7:$DG$148,'TN01-10'!BY$9,0))</f>
        <v>0</v>
      </c>
      <c r="BZ23" s="28">
        <f>IF(VLOOKUP($A23,Sheet!$A$7:$DG$148,'TN01-10'!BZ$9,0)="","",VLOOKUP($A23,Sheet!$A$7:$DG$148,'TN01-10'!BZ$9,0))</f>
        <v>7</v>
      </c>
      <c r="CA23" s="28" t="str">
        <f>IF(VLOOKUP($A23,Sheet!$A$7:$DG$148,'TN01-10'!CA$9,0)="","",VLOOKUP($A23,Sheet!$A$7:$DG$148,'TN01-10'!CA$9,0))</f>
        <v/>
      </c>
      <c r="CB23" s="28">
        <f>IF(VLOOKUP($A23,Sheet!$A$7:$DG$148,'TN01-10'!CB$9,0)="","",VLOOKUP($A23,Sheet!$A$7:$DG$148,'TN01-10'!CB$9,0))</f>
        <v>6.3</v>
      </c>
      <c r="CC23" s="28" t="str">
        <f>IF(VLOOKUP($A23,Sheet!$A$7:$DG$148,'TN01-10'!CC$9,0)="","",VLOOKUP($A23,Sheet!$A$7:$DG$148,'TN01-10'!CC$9,0))</f>
        <v/>
      </c>
      <c r="CD23" s="28">
        <f>IF(VLOOKUP($A23,Sheet!$A$7:$DG$148,'TN01-10'!CD$9,0)="","",VLOOKUP($A23,Sheet!$A$7:$DG$148,'TN01-10'!CD$9,0))</f>
        <v>7.4</v>
      </c>
      <c r="CE23" s="28">
        <f>IF(VLOOKUP($A23,Sheet!$A$7:$DG$148,'TN01-10'!CE$9,0)="","",VLOOKUP($A23,Sheet!$A$7:$DG$148,'TN01-10'!CE$9,0))</f>
        <v>6.9</v>
      </c>
      <c r="CF23" s="28">
        <f>IF(VLOOKUP($A23,Sheet!$A$7:$DG$148,'TN01-10'!CF$9,0)="","",VLOOKUP($A23,Sheet!$A$7:$DG$148,'TN01-10'!CF$9,0))</f>
        <v>8</v>
      </c>
      <c r="CG23" s="28">
        <f>IF(VLOOKUP($A23,Sheet!$A$7:$DG$148,'TN01-10'!CG$9,0)="","",VLOOKUP($A23,Sheet!$A$7:$DG$148,'TN01-10'!CG$9,0))</f>
        <v>6.6</v>
      </c>
      <c r="CH23" s="28" t="str">
        <f>IF(VLOOKUP($A23,Sheet!$A$7:$DG$148,'TN01-10'!CH$9,0)="","",VLOOKUP($A23,Sheet!$A$7:$DG$148,'TN01-10'!CH$9,0))</f>
        <v/>
      </c>
      <c r="CI23" s="28">
        <f>IF(VLOOKUP($A23,Sheet!$A$7:$DG$148,'TN01-10'!CI$9,0)="","",VLOOKUP($A23,Sheet!$A$7:$DG$148,'TN01-10'!CI$9,0))</f>
        <v>6.4</v>
      </c>
      <c r="CJ23" s="28" t="str">
        <f>IF(VLOOKUP($A23,Sheet!$A$7:$DG$148,'TN01-10'!CJ$9,0)="","",VLOOKUP($A23,Sheet!$A$7:$DG$148,'TN01-10'!CJ$9,0))</f>
        <v/>
      </c>
      <c r="CK23" s="28" t="str">
        <f>IF(VLOOKUP($A23,Sheet!$A$7:$DG$148,'TN01-10'!CK$9,0)="","",VLOOKUP($A23,Sheet!$A$7:$DG$148,'TN01-10'!CK$9,0))</f>
        <v/>
      </c>
      <c r="CL23" s="28" t="str">
        <f>IF(VLOOKUP($A23,Sheet!$A$7:$DG$148,'TN01-10'!CL$9,0)="","",VLOOKUP($A23,Sheet!$A$7:$DG$148,'TN01-10'!CL$9,0))</f>
        <v/>
      </c>
      <c r="CM23" s="28" t="str">
        <f>IF(VLOOKUP($A23,Sheet!$A$7:$DG$148,'TN01-10'!CM$9,0)="","",VLOOKUP($A23,Sheet!$A$7:$DG$148,'TN01-10'!CM$9,0))</f>
        <v/>
      </c>
      <c r="CN23" s="28">
        <f>IF(VLOOKUP($A23,Sheet!$A$7:$DG$148,'TN01-10'!CN$9,0)="","",VLOOKUP($A23,Sheet!$A$7:$DG$148,'TN01-10'!CN$9,0))</f>
        <v>4.5</v>
      </c>
      <c r="CO23" s="28">
        <f>IF(VLOOKUP($A23,Sheet!$A$7:$DG$148,'TN01-10'!CO$9,0)="","",VLOOKUP($A23,Sheet!$A$7:$DG$148,'TN01-10'!CO$9,0))</f>
        <v>6.5</v>
      </c>
      <c r="CP23" s="28">
        <f>IF(VLOOKUP($A23,Sheet!$A$7:$DG$148,'TN01-10'!CP$9,0)="","",VLOOKUP($A23,Sheet!$A$7:$DG$148,'TN01-10'!CP$9,0))</f>
        <v>7.6</v>
      </c>
      <c r="CQ23" s="28">
        <f>IF(VLOOKUP($A23,Sheet!$A$7:$DG$148,'TN01-10'!CQ$9,0)="","",VLOOKUP($A23,Sheet!$A$7:$DG$148,'TN01-10'!CQ$9,0))</f>
        <v>8.4</v>
      </c>
      <c r="CR23" s="28">
        <f>IF(VLOOKUP($A23,Sheet!$A$7:$DG$148,'TN01-10'!CR$9,0)="","",VLOOKUP($A23,Sheet!$A$7:$DG$148,'TN01-10'!CR$9,0))</f>
        <v>8.8000000000000007</v>
      </c>
      <c r="CS23" s="33">
        <f>IF(VLOOKUP($A23,Sheet!$A$7:$DG$148,'TN01-10'!CS$9,0)="","",VLOOKUP($A23,Sheet!$A$7:$DG$148,'TN01-10'!CS$9,0))</f>
        <v>27</v>
      </c>
      <c r="CT23" s="36">
        <f>IF(VLOOKUP($A23,Sheet!$A$7:$DG$148,'TN01-10'!CT$9,0)="","",VLOOKUP($A23,Sheet!$A$7:$DG$148,'TN01-10'!CT$9,0))</f>
        <v>0</v>
      </c>
      <c r="CU23" s="38">
        <f t="shared" si="2"/>
        <v>128</v>
      </c>
      <c r="CV23" s="38">
        <f t="shared" si="3"/>
        <v>0</v>
      </c>
      <c r="CW23" s="38">
        <f t="shared" si="4"/>
        <v>0</v>
      </c>
      <c r="CX23" s="38">
        <f t="shared" si="5"/>
        <v>128</v>
      </c>
      <c r="CY23" s="38">
        <f t="shared" si="6"/>
        <v>6.49</v>
      </c>
      <c r="CZ23" s="38">
        <f>VLOOKUP($A23,'TN01-04'!$A$13:$DL$166,103,0)</f>
        <v>2.52</v>
      </c>
      <c r="DA23" s="28" t="str">
        <f>IF(VLOOKUP($A23,Sheet!$A$7:$DG$148,'TN01-10'!DA$9,0)="","",VLOOKUP($A23,Sheet!$A$7:$DG$148,'TN01-10'!DA$9,0))</f>
        <v/>
      </c>
      <c r="DB23" s="28" t="str">
        <f>IF(VLOOKUP($A23,Sheet!$A$7:$DG$148,'TN01-10'!DB$9,0)="","",VLOOKUP($A23,Sheet!$A$7:$DG$148,'TN01-10'!DB$9,0))</f>
        <v/>
      </c>
      <c r="DC23" s="28">
        <f>IF(VLOOKUP($A23,Sheet!$A$7:$DG$148,'TN01-10'!DC$9,0)="","",VLOOKUP($A23,Sheet!$A$7:$DG$148,'TN01-10'!DC$9,0))</f>
        <v>7.3</v>
      </c>
      <c r="DD23" s="28" t="str">
        <f>IF(VLOOKUP($A23,Sheet!$A$7:$DG$148,'TN01-10'!DD$9,0)="","",VLOOKUP($A23,Sheet!$A$7:$DG$148,'TN01-10'!DD$9,0))</f>
        <v/>
      </c>
      <c r="DE23" s="38"/>
      <c r="DF23" s="38">
        <f t="shared" si="7"/>
        <v>7.3</v>
      </c>
      <c r="DG23" s="38">
        <f>VLOOKUP($A23,'TN01-04'!$A$13:$DL$166,110,0)</f>
        <v>3</v>
      </c>
      <c r="DH23" s="33">
        <f>IF(VLOOKUP($A23,Sheet!$A$7:$DG$148,'TN01-10'!DH$9,0)="","",VLOOKUP($A23,Sheet!$A$7:$DG$148,'TN01-10'!DH$9,0))</f>
        <v>5</v>
      </c>
      <c r="DI23" s="36">
        <f>IF(VLOOKUP($A23,Sheet!$A$7:$DG$148,'TN01-10'!DI$9,0)="","",VLOOKUP($A23,Sheet!$A$7:$DG$148,'TN01-10'!DI$9,0))</f>
        <v>0</v>
      </c>
      <c r="DJ23" s="38">
        <f t="shared" si="8"/>
        <v>133</v>
      </c>
      <c r="DK23" s="38">
        <f t="shared" si="9"/>
        <v>0</v>
      </c>
      <c r="DL23" s="38">
        <f t="shared" si="10"/>
        <v>6.52</v>
      </c>
      <c r="DM23" s="38">
        <f>VLOOKUP($A23,'TN01-04'!$A$13:$DL$166,116,0)</f>
        <v>2.54</v>
      </c>
      <c r="DN23" s="33">
        <f>IF(VLOOKUP($A23,Sheet!$A$7:$DG$148,'TN01-10'!DN$9,0)="","",VLOOKUP($A23,Sheet!$A$7:$DG$148,'TN01-10'!DN$9,0))</f>
        <v>138</v>
      </c>
      <c r="DO23" s="36">
        <f>IF(VLOOKUP($A23,Sheet!$A$7:$DG$148,'TN01-10'!DO$9,0)="","",VLOOKUP($A23,Sheet!$A$7:$DG$148,'TN01-10'!DO$9,0))</f>
        <v>0</v>
      </c>
      <c r="DP23" s="28">
        <f>IF(VLOOKUP($A23,Sheet!$A$7:$DG$148,'TN01-10'!DP$9,0)="","",VLOOKUP($A23,Sheet!$A$7:$DG$148,'TN01-10'!DP$9,0))</f>
        <v>137</v>
      </c>
      <c r="DQ23" s="28">
        <f>IF(VLOOKUP($A23,Sheet!$A$7:$DG$148,'TN01-10'!DQ$9,0)="","",VLOOKUP($A23,Sheet!$A$7:$DG$148,'TN01-10'!DQ$9,0))</f>
        <v>138</v>
      </c>
      <c r="DR23" s="28">
        <f>IF(VLOOKUP($A23,Sheet!$A$7:$DG$148,'TN01-10'!DR$9,0)="","",VLOOKUP($A23,Sheet!$A$7:$DG$148,'TN01-10'!DR$9,0))</f>
        <v>6.52</v>
      </c>
      <c r="DS23" s="28">
        <f>IF(VLOOKUP($A23,Sheet!$A$7:$DG$148,'TN01-10'!DS$9,0)="","",VLOOKUP($A23,Sheet!$A$7:$DG$148,'TN01-10'!DS$9,0))</f>
        <v>2.54</v>
      </c>
      <c r="DT23" s="28" t="str">
        <f>IF(VLOOKUP($A23,Sheet!$A$7:$DG$148,'TN01-10'!DT$9,0)="","",VLOOKUP($A23,Sheet!$A$7:$DG$148,'TN01-10'!DT$9,0))</f>
        <v/>
      </c>
      <c r="DU23" s="168">
        <f t="shared" si="11"/>
        <v>0</v>
      </c>
      <c r="DV23" s="315" t="s">
        <v>4798</v>
      </c>
      <c r="DW23" s="315" t="s">
        <v>4798</v>
      </c>
      <c r="DX23" s="315" t="s">
        <v>4798</v>
      </c>
      <c r="DY23" s="315" t="s">
        <v>4798</v>
      </c>
      <c r="DZ23" s="315" t="s">
        <v>4832</v>
      </c>
      <c r="EA23" s="315"/>
      <c r="EB23" s="216"/>
      <c r="EC23" s="216"/>
      <c r="ED23" s="216"/>
      <c r="EE23" s="216"/>
      <c r="EF23" s="216">
        <f t="shared" si="12"/>
        <v>0</v>
      </c>
      <c r="EG23" s="216">
        <v>0</v>
      </c>
      <c r="EH23" s="216">
        <v>8.5</v>
      </c>
      <c r="EI23" s="216"/>
      <c r="EJ23" s="216"/>
      <c r="EK23" s="216">
        <f t="shared" si="13"/>
        <v>8.5</v>
      </c>
      <c r="EL23" s="216"/>
      <c r="EM23" s="216">
        <v>7.9</v>
      </c>
      <c r="EN23" s="216"/>
      <c r="EO23" s="216"/>
      <c r="EP23" s="216">
        <f t="shared" si="14"/>
        <v>7.9</v>
      </c>
      <c r="EQ23" s="216"/>
      <c r="ER23" s="216">
        <v>5.8</v>
      </c>
      <c r="ES23" s="216"/>
      <c r="ET23" s="216"/>
      <c r="EU23" s="216">
        <f t="shared" si="15"/>
        <v>5.8</v>
      </c>
      <c r="EV23" s="216">
        <f t="shared" si="16"/>
        <v>7.3</v>
      </c>
    </row>
    <row r="24" spans="1:152" ht="15.95" customHeight="1" x14ac:dyDescent="0.2">
      <c r="A24" s="25">
        <v>2221727275</v>
      </c>
      <c r="B24" s="26" t="s">
        <v>10</v>
      </c>
      <c r="C24" s="26"/>
      <c r="D24" s="26" t="s">
        <v>131</v>
      </c>
      <c r="E24" s="27">
        <v>35871</v>
      </c>
      <c r="F24" s="26" t="s">
        <v>210</v>
      </c>
      <c r="G24" s="26" t="s">
        <v>212</v>
      </c>
      <c r="H24" s="28">
        <f>IF(VLOOKUP($A24,Sheet!$A$7:$DG$148,'TN01-10'!H$9,0)="","",VLOOKUP($A24,Sheet!$A$7:$DG$148,'TN01-10'!H$9,0))</f>
        <v>7.8</v>
      </c>
      <c r="I24" s="28">
        <f>IF(VLOOKUP($A24,Sheet!$A$7:$DG$148,'TN01-10'!I$9,0)="","",VLOOKUP($A24,Sheet!$A$7:$DG$148,'TN01-10'!I$9,0))</f>
        <v>6.9</v>
      </c>
      <c r="J24" s="28">
        <f>IF(VLOOKUP($A24,Sheet!$A$7:$DG$148,'TN01-10'!J$9,0)="","",VLOOKUP($A24,Sheet!$A$7:$DG$148,'TN01-10'!J$9,0))</f>
        <v>5.9</v>
      </c>
      <c r="K24" s="28">
        <f>IF(VLOOKUP($A24,Sheet!$A$7:$DG$148,'TN01-10'!K$9,0)="","",VLOOKUP($A24,Sheet!$A$7:$DG$148,'TN01-10'!K$9,0))</f>
        <v>6.7</v>
      </c>
      <c r="L24" s="28">
        <f>IF(VLOOKUP($A24,Sheet!$A$7:$DG$148,'TN01-10'!L$9,0)="","",VLOOKUP($A24,Sheet!$A$7:$DG$148,'TN01-10'!L$9,0))</f>
        <v>6.9</v>
      </c>
      <c r="M24" s="28">
        <f>IF(VLOOKUP($A24,Sheet!$A$7:$DG$148,'TN01-10'!M$9,0)="","",VLOOKUP($A24,Sheet!$A$7:$DG$148,'TN01-10'!M$9,0))</f>
        <v>4.3</v>
      </c>
      <c r="N24" s="28">
        <f>IF(VLOOKUP($A24,Sheet!$A$7:$DG$148,'TN01-10'!N$9,0)="","",VLOOKUP($A24,Sheet!$A$7:$DG$148,'TN01-10'!N$9,0))</f>
        <v>7.5</v>
      </c>
      <c r="O24" s="28" t="str">
        <f>IF(VLOOKUP($A24,Sheet!$A$7:$DG$148,'TN01-10'!O$9,0)="","",VLOOKUP($A24,Sheet!$A$7:$DG$148,'TN01-10'!O$9,0))</f>
        <v/>
      </c>
      <c r="P24" s="28">
        <f>IF(VLOOKUP($A24,Sheet!$A$7:$DG$148,'TN01-10'!P$9,0)="","",VLOOKUP($A24,Sheet!$A$7:$DG$148,'TN01-10'!P$9,0))</f>
        <v>6.6</v>
      </c>
      <c r="Q24" s="28" t="str">
        <f>IF(VLOOKUP($A24,Sheet!$A$7:$DG$148,'TN01-10'!Q$9,0)="","",VLOOKUP($A24,Sheet!$A$7:$DG$148,'TN01-10'!Q$9,0))</f>
        <v/>
      </c>
      <c r="R24" s="28" t="str">
        <f>IF(VLOOKUP($A24,Sheet!$A$7:$DG$148,'TN01-10'!R$9,0)="","",VLOOKUP($A24,Sheet!$A$7:$DG$148,'TN01-10'!R$9,0))</f>
        <v/>
      </c>
      <c r="S24" s="28" t="str">
        <f>IF(VLOOKUP($A24,Sheet!$A$7:$DG$148,'TN01-10'!S$9,0)="","",VLOOKUP($A24,Sheet!$A$7:$DG$148,'TN01-10'!S$9,0))</f>
        <v/>
      </c>
      <c r="T24" s="28" t="str">
        <f>IF(VLOOKUP($A24,Sheet!$A$7:$DG$148,'TN01-10'!T$9,0)="","",VLOOKUP($A24,Sheet!$A$7:$DG$148,'TN01-10'!T$9,0))</f>
        <v/>
      </c>
      <c r="U24" s="28">
        <f>IF(VLOOKUP($A24,Sheet!$A$7:$DG$148,'TN01-10'!U$9,0)="","",VLOOKUP($A24,Sheet!$A$7:$DG$148,'TN01-10'!U$9,0))</f>
        <v>7.3</v>
      </c>
      <c r="V24" s="28">
        <f>IF(VLOOKUP($A24,Sheet!$A$7:$DG$148,'TN01-10'!V$9,0)="","",VLOOKUP($A24,Sheet!$A$7:$DG$148,'TN01-10'!V$9,0))</f>
        <v>6.4</v>
      </c>
      <c r="W24" s="28">
        <f>IF(VLOOKUP($A24,Sheet!$A$7:$DG$148,'TN01-10'!W$9,0)="","",VLOOKUP($A24,Sheet!$A$7:$DG$148,'TN01-10'!W$9,0))</f>
        <v>8.5</v>
      </c>
      <c r="X24" s="28">
        <f>IF(VLOOKUP($A24,Sheet!$A$7:$DG$148,'TN01-10'!X$9,0)="","",VLOOKUP($A24,Sheet!$A$7:$DG$148,'TN01-10'!X$9,0))</f>
        <v>7.9</v>
      </c>
      <c r="Y24" s="28">
        <f>IF(VLOOKUP($A24,Sheet!$A$7:$DG$148,'TN01-10'!Y$9,0)="","",VLOOKUP($A24,Sheet!$A$7:$DG$148,'TN01-10'!Y$9,0))</f>
        <v>6.5</v>
      </c>
      <c r="Z24" s="28">
        <f>IF(VLOOKUP($A24,Sheet!$A$7:$DG$148,'TN01-10'!Z$9,0)="","",VLOOKUP($A24,Sheet!$A$7:$DG$148,'TN01-10'!Z$9,0))</f>
        <v>7.7</v>
      </c>
      <c r="AA24" s="28">
        <f>IF(VLOOKUP($A24,Sheet!$A$7:$DG$148,'TN01-10'!AA$9,0)="","",VLOOKUP($A24,Sheet!$A$7:$DG$148,'TN01-10'!AA$9,0))</f>
        <v>5.3</v>
      </c>
      <c r="AB24" s="28">
        <f>IF(VLOOKUP($A24,Sheet!$A$7:$DG$148,'TN01-10'!AB$9,0)="","",VLOOKUP($A24,Sheet!$A$7:$DG$148,'TN01-10'!AB$9,0))</f>
        <v>7.9</v>
      </c>
      <c r="AC24" s="28">
        <f>IF(VLOOKUP($A24,Sheet!$A$7:$DG$148,'TN01-10'!AC$9,0)="","",VLOOKUP($A24,Sheet!$A$7:$DG$148,'TN01-10'!AC$9,0))</f>
        <v>6.8</v>
      </c>
      <c r="AD24" s="28">
        <f>IF(VLOOKUP($A24,Sheet!$A$7:$DG$148,'TN01-10'!AD$9,0)="","",VLOOKUP($A24,Sheet!$A$7:$DG$148,'TN01-10'!AD$9,0))</f>
        <v>5.8</v>
      </c>
      <c r="AE24" s="28">
        <f>IF(VLOOKUP($A24,Sheet!$A$7:$DG$148,'TN01-10'!AE$9,0)="","",VLOOKUP($A24,Sheet!$A$7:$DG$148,'TN01-10'!AE$9,0))</f>
        <v>7.2</v>
      </c>
      <c r="AF24" s="28">
        <f>IF(VLOOKUP($A24,Sheet!$A$7:$DG$148,'TN01-10'!AF$9,0)="","",VLOOKUP($A24,Sheet!$A$7:$DG$148,'TN01-10'!AF$9,0))</f>
        <v>7.4</v>
      </c>
      <c r="AG24" s="28">
        <f>IF(VLOOKUP($A24,Sheet!$A$7:$DG$148,'TN01-10'!AG$9,0)="","",VLOOKUP($A24,Sheet!$A$7:$DG$148,'TN01-10'!AG$9,0))</f>
        <v>6.2</v>
      </c>
      <c r="AH24" s="28">
        <f>IF(VLOOKUP($A24,Sheet!$A$7:$DG$148,'TN01-10'!AH$9,0)="","",VLOOKUP($A24,Sheet!$A$7:$DG$148,'TN01-10'!AH$9,0))</f>
        <v>7</v>
      </c>
      <c r="AI24" s="28">
        <f>IF(VLOOKUP($A24,Sheet!$A$7:$DG$148,'TN01-10'!AI$9,0)="","",VLOOKUP($A24,Sheet!$A$7:$DG$148,'TN01-10'!AI$9,0))</f>
        <v>7.1</v>
      </c>
      <c r="AJ24" s="28">
        <f>IF(VLOOKUP($A24,Sheet!$A$7:$DG$148,'TN01-10'!AJ$9,0)="","",VLOOKUP($A24,Sheet!$A$7:$DG$148,'TN01-10'!AJ$9,0))</f>
        <v>6.5</v>
      </c>
      <c r="AK24" s="33">
        <f>IF(VLOOKUP($A24,Sheet!$A$7:$DG$148,'TN01-10'!AK$9,0)="","",VLOOKUP($A24,Sheet!$A$7:$DG$148,'TN01-10'!AK$9,0))</f>
        <v>51</v>
      </c>
      <c r="AL24" s="36">
        <f>IF(VLOOKUP($A24,Sheet!$A$7:$DG$148,'TN01-10'!AL$9,0)="","",VLOOKUP($A24,Sheet!$A$7:$DG$148,'TN01-10'!AL$9,0))</f>
        <v>0</v>
      </c>
      <c r="AM24" s="32">
        <f>IF(VLOOKUP($A24,Sheet!$A$7:$DG$148,'TN01-10'!AM$9,0)="","",VLOOKUP($A24,Sheet!$A$7:$DG$148,'TN01-10'!AM$9,0))</f>
        <v>8</v>
      </c>
      <c r="AN24" s="32">
        <f>IF(VLOOKUP($A24,Sheet!$A$7:$DG$148,'TN01-10'!AN$9,0)="","",VLOOKUP($A24,Sheet!$A$7:$DG$148,'TN01-10'!AN$9,0))</f>
        <v>9.4</v>
      </c>
      <c r="AO24" s="32">
        <f>IF(VLOOKUP($A24,Sheet!$A$7:$DG$148,'TN01-10'!AO$9,0)="","",VLOOKUP($A24,Sheet!$A$7:$DG$148,'TN01-10'!AO$9,0))</f>
        <v>10</v>
      </c>
      <c r="AP24" s="32" t="str">
        <f>IF(VLOOKUP($A24,Sheet!$A$7:$DG$148,'TN01-10'!AP$9,0)="","",VLOOKUP($A24,Sheet!$A$7:$DG$148,'TN01-10'!AP$9,0))</f>
        <v/>
      </c>
      <c r="AQ24" s="32" t="str">
        <f>IF(VLOOKUP($A24,Sheet!$A$7:$DG$148,'TN01-10'!AQ$9,0)="","",VLOOKUP($A24,Sheet!$A$7:$DG$148,'TN01-10'!AQ$9,0))</f>
        <v/>
      </c>
      <c r="AR24" s="32" t="str">
        <f>IF(VLOOKUP($A24,Sheet!$A$7:$DG$148,'TN01-10'!AR$9,0)="","",VLOOKUP($A24,Sheet!$A$7:$DG$148,'TN01-10'!AR$9,0))</f>
        <v/>
      </c>
      <c r="AS24" s="32" t="str">
        <f>IF(VLOOKUP($A24,Sheet!$A$7:$DG$148,'TN01-10'!AS$9,0)="","",VLOOKUP($A24,Sheet!$A$7:$DG$148,'TN01-10'!AS$9,0))</f>
        <v/>
      </c>
      <c r="AT24" s="32" t="str">
        <f>IF(VLOOKUP($A24,Sheet!$A$7:$DG$148,'TN01-10'!AT$9,0)="","",VLOOKUP($A24,Sheet!$A$7:$DG$148,'TN01-10'!AT$9,0))</f>
        <v/>
      </c>
      <c r="AU24" s="32">
        <f>IF(VLOOKUP($A24,Sheet!$A$7:$DG$148,'TN01-10'!AU$9,0)="","",VLOOKUP($A24,Sheet!$A$7:$DG$148,'TN01-10'!AU$9,0))</f>
        <v>7.4</v>
      </c>
      <c r="AV24" s="32" t="str">
        <f>IF(VLOOKUP($A24,Sheet!$A$7:$DG$148,'TN01-10'!AV$9,0)="","",VLOOKUP($A24,Sheet!$A$7:$DG$148,'TN01-10'!AV$9,0))</f>
        <v/>
      </c>
      <c r="AW24" s="32" t="str">
        <f>IF(VLOOKUP($A24,Sheet!$A$7:$DG$148,'TN01-10'!AW$9,0)="","",VLOOKUP($A24,Sheet!$A$7:$DG$148,'TN01-10'!AW$9,0))</f>
        <v/>
      </c>
      <c r="AX24" s="32" t="str">
        <f>IF(VLOOKUP($A24,Sheet!$A$7:$DG$148,'TN01-10'!AX$9,0)="","",VLOOKUP($A24,Sheet!$A$7:$DG$148,'TN01-10'!AX$9,0))</f>
        <v/>
      </c>
      <c r="AY24" s="32" t="str">
        <f>IF(VLOOKUP($A24,Sheet!$A$7:$DG$148,'TN01-10'!AY$9,0)="","",VLOOKUP($A24,Sheet!$A$7:$DG$148,'TN01-10'!AY$9,0))</f>
        <v/>
      </c>
      <c r="AZ24" s="32" t="str">
        <f>IF(VLOOKUP($A24,Sheet!$A$7:$DG$148,'TN01-10'!AZ$9,0)="","",VLOOKUP($A24,Sheet!$A$7:$DG$148,'TN01-10'!AZ$9,0))</f>
        <v/>
      </c>
      <c r="BA24" s="32">
        <f>IF(VLOOKUP($A24,Sheet!$A$7:$DG$148,'TN01-10'!BA$9,0)="","",VLOOKUP($A24,Sheet!$A$7:$DG$148,'TN01-10'!BA$9,0))</f>
        <v>6.8</v>
      </c>
      <c r="BB24" s="33">
        <f>IF(VLOOKUP($A24,Sheet!$A$7:$DG$148,'TN01-10'!BB$9,0)="","",VLOOKUP($A24,Sheet!$A$7:$DG$148,'TN01-10'!BB$9,0))</f>
        <v>5</v>
      </c>
      <c r="BC24" s="36">
        <f>IF(VLOOKUP($A24,Sheet!$A$7:$DG$148,'TN01-10'!BC$9,0)="","",VLOOKUP($A24,Sheet!$A$7:$DG$148,'TN01-10'!BC$9,0))</f>
        <v>0</v>
      </c>
      <c r="BD24" s="28">
        <f>IF(VLOOKUP($A24,Sheet!$A$7:$DG$148,'TN01-10'!BD$9,0)="","",VLOOKUP($A24,Sheet!$A$7:$DG$148,'TN01-10'!BD$9,0))</f>
        <v>7.3</v>
      </c>
      <c r="BE24" s="28">
        <f>IF(VLOOKUP($A24,Sheet!$A$7:$DG$148,'TN01-10'!BE$9,0)="","",VLOOKUP($A24,Sheet!$A$7:$DG$148,'TN01-10'!BE$9,0))</f>
        <v>5.8</v>
      </c>
      <c r="BF24" s="28">
        <f>IF(VLOOKUP($A24,Sheet!$A$7:$DG$148,'TN01-10'!BF$9,0)="","",VLOOKUP($A24,Sheet!$A$7:$DG$148,'TN01-10'!BF$9,0))</f>
        <v>7.7</v>
      </c>
      <c r="BG24" s="28">
        <f>IF(VLOOKUP($A24,Sheet!$A$7:$DG$148,'TN01-10'!BG$9,0)="","",VLOOKUP($A24,Sheet!$A$7:$DG$148,'TN01-10'!BG$9,0))</f>
        <v>5.5</v>
      </c>
      <c r="BH24" s="28">
        <f>IF(VLOOKUP($A24,Sheet!$A$7:$DG$148,'TN01-10'!BH$9,0)="","",VLOOKUP($A24,Sheet!$A$7:$DG$148,'TN01-10'!BH$9,0))</f>
        <v>5.3</v>
      </c>
      <c r="BI24" s="28">
        <f>IF(VLOOKUP($A24,Sheet!$A$7:$DG$148,'TN01-10'!BI$9,0)="","",VLOOKUP($A24,Sheet!$A$7:$DG$148,'TN01-10'!BI$9,0))</f>
        <v>8.8000000000000007</v>
      </c>
      <c r="BJ24" s="28">
        <f>IF(VLOOKUP($A24,Sheet!$A$7:$DG$148,'TN01-10'!BJ$9,0)="","",VLOOKUP($A24,Sheet!$A$7:$DG$148,'TN01-10'!BJ$9,0))</f>
        <v>8.1999999999999993</v>
      </c>
      <c r="BK24" s="28">
        <f>IF(VLOOKUP($A24,Sheet!$A$7:$DG$148,'TN01-10'!BK$9,0)="","",VLOOKUP($A24,Sheet!$A$7:$DG$148,'TN01-10'!BK$9,0))</f>
        <v>5.6</v>
      </c>
      <c r="BL24" s="28">
        <f>IF(VLOOKUP($A24,Sheet!$A$7:$DG$148,'TN01-10'!BL$9,0)="","",VLOOKUP($A24,Sheet!$A$7:$DG$148,'TN01-10'!BL$9,0))</f>
        <v>7.3</v>
      </c>
      <c r="BM24" s="28">
        <f>IF(VLOOKUP($A24,Sheet!$A$7:$DG$148,'TN01-10'!BM$9,0)="","",VLOOKUP($A24,Sheet!$A$7:$DG$148,'TN01-10'!BM$9,0))</f>
        <v>5.5</v>
      </c>
      <c r="BN24" s="28">
        <f>IF(VLOOKUP($A24,Sheet!$A$7:$DG$148,'TN01-10'!BN$9,0)="","",VLOOKUP($A24,Sheet!$A$7:$DG$148,'TN01-10'!BN$9,0))</f>
        <v>5.6</v>
      </c>
      <c r="BO24" s="28">
        <f>IF(VLOOKUP($A24,Sheet!$A$7:$DG$148,'TN01-10'!BO$9,0)="","",VLOOKUP($A24,Sheet!$A$7:$DG$148,'TN01-10'!BO$9,0))</f>
        <v>5.0999999999999996</v>
      </c>
      <c r="BP24" s="28">
        <f>IF(VLOOKUP($A24,Sheet!$A$7:$DG$148,'TN01-10'!BP$9,0)="","",VLOOKUP($A24,Sheet!$A$7:$DG$148,'TN01-10'!BP$9,0))</f>
        <v>8.1999999999999993</v>
      </c>
      <c r="BQ24" s="28" t="str">
        <f>IF(VLOOKUP($A24,Sheet!$A$7:$DG$148,'TN01-10'!BQ$9,0)="","",VLOOKUP($A24,Sheet!$A$7:$DG$148,'TN01-10'!BQ$9,0))</f>
        <v/>
      </c>
      <c r="BR24" s="28">
        <f>IF(VLOOKUP($A24,Sheet!$A$7:$DG$148,'TN01-10'!BR$9,0)="","",VLOOKUP($A24,Sheet!$A$7:$DG$148,'TN01-10'!BR$9,0))</f>
        <v>7.1</v>
      </c>
      <c r="BS24" s="28">
        <f>IF(VLOOKUP($A24,Sheet!$A$7:$DG$148,'TN01-10'!BS$9,0)="","",VLOOKUP($A24,Sheet!$A$7:$DG$148,'TN01-10'!BS$9,0))</f>
        <v>5.7</v>
      </c>
      <c r="BT24" s="28">
        <f>IF(VLOOKUP($A24,Sheet!$A$7:$DG$148,'TN01-10'!BT$9,0)="","",VLOOKUP($A24,Sheet!$A$7:$DG$148,'TN01-10'!BT$9,0))</f>
        <v>4.4000000000000004</v>
      </c>
      <c r="BU24" s="28">
        <f>IF(VLOOKUP($A24,Sheet!$A$7:$DG$148,'TN01-10'!BU$9,0)="","",VLOOKUP($A24,Sheet!$A$7:$DG$148,'TN01-10'!BU$9,0))</f>
        <v>6.1</v>
      </c>
      <c r="BV24" s="28">
        <f>IF(VLOOKUP($A24,Sheet!$A$7:$DG$148,'TN01-10'!BV$9,0)="","",VLOOKUP($A24,Sheet!$A$7:$DG$148,'TN01-10'!BV$9,0))</f>
        <v>7.9</v>
      </c>
      <c r="BW24" s="28">
        <f>IF(VLOOKUP($A24,Sheet!$A$7:$DG$148,'TN01-10'!BW$9,0)="","",VLOOKUP($A24,Sheet!$A$7:$DG$148,'TN01-10'!BW$9,0))</f>
        <v>8.1999999999999993</v>
      </c>
      <c r="BX24" s="33">
        <f>IF(VLOOKUP($A24,Sheet!$A$7:$DG$148,'TN01-10'!BX$9,0)="","",VLOOKUP($A24,Sheet!$A$7:$DG$148,'TN01-10'!BX$9,0))</f>
        <v>50</v>
      </c>
      <c r="BY24" s="36">
        <f>IF(VLOOKUP($A24,Sheet!$A$7:$DG$148,'TN01-10'!BY$9,0)="","",VLOOKUP($A24,Sheet!$A$7:$DG$148,'TN01-10'!BY$9,0))</f>
        <v>0</v>
      </c>
      <c r="BZ24" s="28" t="str">
        <f>IF(VLOOKUP($A24,Sheet!$A$7:$DG$148,'TN01-10'!BZ$9,0)="","",VLOOKUP($A24,Sheet!$A$7:$DG$148,'TN01-10'!BZ$9,0))</f>
        <v/>
      </c>
      <c r="CA24" s="28">
        <f>IF(VLOOKUP($A24,Sheet!$A$7:$DG$148,'TN01-10'!CA$9,0)="","",VLOOKUP($A24,Sheet!$A$7:$DG$148,'TN01-10'!CA$9,0))</f>
        <v>8.6</v>
      </c>
      <c r="CB24" s="28">
        <f>IF(VLOOKUP($A24,Sheet!$A$7:$DG$148,'TN01-10'!CB$9,0)="","",VLOOKUP($A24,Sheet!$A$7:$DG$148,'TN01-10'!CB$9,0))</f>
        <v>6.9</v>
      </c>
      <c r="CC24" s="28" t="str">
        <f>IF(VLOOKUP($A24,Sheet!$A$7:$DG$148,'TN01-10'!CC$9,0)="","",VLOOKUP($A24,Sheet!$A$7:$DG$148,'TN01-10'!CC$9,0))</f>
        <v/>
      </c>
      <c r="CD24" s="28">
        <f>IF(VLOOKUP($A24,Sheet!$A$7:$DG$148,'TN01-10'!CD$9,0)="","",VLOOKUP($A24,Sheet!$A$7:$DG$148,'TN01-10'!CD$9,0))</f>
        <v>8.3000000000000007</v>
      </c>
      <c r="CE24" s="28">
        <f>IF(VLOOKUP($A24,Sheet!$A$7:$DG$148,'TN01-10'!CE$9,0)="","",VLOOKUP($A24,Sheet!$A$7:$DG$148,'TN01-10'!CE$9,0))</f>
        <v>5.6</v>
      </c>
      <c r="CF24" s="28">
        <f>IF(VLOOKUP($A24,Sheet!$A$7:$DG$148,'TN01-10'!CF$9,0)="","",VLOOKUP($A24,Sheet!$A$7:$DG$148,'TN01-10'!CF$9,0))</f>
        <v>9</v>
      </c>
      <c r="CG24" s="28">
        <f>IF(VLOOKUP($A24,Sheet!$A$7:$DG$148,'TN01-10'!CG$9,0)="","",VLOOKUP($A24,Sheet!$A$7:$DG$148,'TN01-10'!CG$9,0))</f>
        <v>5.8</v>
      </c>
      <c r="CH24" s="28" t="str">
        <f>IF(VLOOKUP($A24,Sheet!$A$7:$DG$148,'TN01-10'!CH$9,0)="","",VLOOKUP($A24,Sheet!$A$7:$DG$148,'TN01-10'!CH$9,0))</f>
        <v/>
      </c>
      <c r="CI24" s="28">
        <f>IF(VLOOKUP($A24,Sheet!$A$7:$DG$148,'TN01-10'!CI$9,0)="","",VLOOKUP($A24,Sheet!$A$7:$DG$148,'TN01-10'!CI$9,0))</f>
        <v>8.9</v>
      </c>
      <c r="CJ24" s="28" t="str">
        <f>IF(VLOOKUP($A24,Sheet!$A$7:$DG$148,'TN01-10'!CJ$9,0)="","",VLOOKUP($A24,Sheet!$A$7:$DG$148,'TN01-10'!CJ$9,0))</f>
        <v/>
      </c>
      <c r="CK24" s="28" t="str">
        <f>IF(VLOOKUP($A24,Sheet!$A$7:$DG$148,'TN01-10'!CK$9,0)="","",VLOOKUP($A24,Sheet!$A$7:$DG$148,'TN01-10'!CK$9,0))</f>
        <v/>
      </c>
      <c r="CL24" s="28" t="str">
        <f>IF(VLOOKUP($A24,Sheet!$A$7:$DG$148,'TN01-10'!CL$9,0)="","",VLOOKUP($A24,Sheet!$A$7:$DG$148,'TN01-10'!CL$9,0))</f>
        <v/>
      </c>
      <c r="CM24" s="28" t="str">
        <f>IF(VLOOKUP($A24,Sheet!$A$7:$DG$148,'TN01-10'!CM$9,0)="","",VLOOKUP($A24,Sheet!$A$7:$DG$148,'TN01-10'!CM$9,0))</f>
        <v/>
      </c>
      <c r="CN24" s="28">
        <f>IF(VLOOKUP($A24,Sheet!$A$7:$DG$148,'TN01-10'!CN$9,0)="","",VLOOKUP($A24,Sheet!$A$7:$DG$148,'TN01-10'!CN$9,0))</f>
        <v>5.4</v>
      </c>
      <c r="CO24" s="28">
        <f>IF(VLOOKUP($A24,Sheet!$A$7:$DG$148,'TN01-10'!CO$9,0)="","",VLOOKUP($A24,Sheet!$A$7:$DG$148,'TN01-10'!CO$9,0))</f>
        <v>6.8</v>
      </c>
      <c r="CP24" s="28">
        <f>IF(VLOOKUP($A24,Sheet!$A$7:$DG$148,'TN01-10'!CP$9,0)="","",VLOOKUP($A24,Sheet!$A$7:$DG$148,'TN01-10'!CP$9,0))</f>
        <v>8.4</v>
      </c>
      <c r="CQ24" s="28">
        <f>IF(VLOOKUP($A24,Sheet!$A$7:$DG$148,'TN01-10'!CQ$9,0)="","",VLOOKUP($A24,Sheet!$A$7:$DG$148,'TN01-10'!CQ$9,0))</f>
        <v>7.6</v>
      </c>
      <c r="CR24" s="28">
        <f>IF(VLOOKUP($A24,Sheet!$A$7:$DG$148,'TN01-10'!CR$9,0)="","",VLOOKUP($A24,Sheet!$A$7:$DG$148,'TN01-10'!CR$9,0))</f>
        <v>7.1</v>
      </c>
      <c r="CS24" s="33">
        <f>IF(VLOOKUP($A24,Sheet!$A$7:$DG$148,'TN01-10'!CS$9,0)="","",VLOOKUP($A24,Sheet!$A$7:$DG$148,'TN01-10'!CS$9,0))</f>
        <v>27</v>
      </c>
      <c r="CT24" s="36">
        <f>IF(VLOOKUP($A24,Sheet!$A$7:$DG$148,'TN01-10'!CT$9,0)="","",VLOOKUP($A24,Sheet!$A$7:$DG$148,'TN01-10'!CT$9,0))</f>
        <v>0</v>
      </c>
      <c r="CU24" s="38">
        <f t="shared" si="2"/>
        <v>128</v>
      </c>
      <c r="CV24" s="38">
        <f t="shared" si="3"/>
        <v>0</v>
      </c>
      <c r="CW24" s="38">
        <f t="shared" si="4"/>
        <v>0</v>
      </c>
      <c r="CX24" s="38">
        <f t="shared" si="5"/>
        <v>128</v>
      </c>
      <c r="CY24" s="38">
        <f t="shared" si="6"/>
        <v>6.74</v>
      </c>
      <c r="CZ24" s="38">
        <f>VLOOKUP($A24,'TN01-04'!$A$13:$DL$166,103,0)</f>
        <v>2.67</v>
      </c>
      <c r="DA24" s="28" t="str">
        <f>IF(VLOOKUP($A24,Sheet!$A$7:$DG$148,'TN01-10'!DA$9,0)="","",VLOOKUP($A24,Sheet!$A$7:$DG$148,'TN01-10'!DA$9,0))</f>
        <v/>
      </c>
      <c r="DB24" s="28" t="str">
        <f>IF(VLOOKUP($A24,Sheet!$A$7:$DG$148,'TN01-10'!DB$9,0)="","",VLOOKUP($A24,Sheet!$A$7:$DG$148,'TN01-10'!DB$9,0))</f>
        <v/>
      </c>
      <c r="DC24" s="28">
        <f>IF(VLOOKUP($A24,Sheet!$A$7:$DG$148,'TN01-10'!DC$9,0)="","",VLOOKUP($A24,Sheet!$A$7:$DG$148,'TN01-10'!DC$9,0))</f>
        <v>8.6</v>
      </c>
      <c r="DD24" s="28" t="str">
        <f>IF(VLOOKUP($A24,Sheet!$A$7:$DG$148,'TN01-10'!DD$9,0)="","",VLOOKUP($A24,Sheet!$A$7:$DG$148,'TN01-10'!DD$9,0))</f>
        <v/>
      </c>
      <c r="DE24" s="38"/>
      <c r="DF24" s="38">
        <f t="shared" si="7"/>
        <v>8.6</v>
      </c>
      <c r="DG24" s="38">
        <f>VLOOKUP($A24,'TN01-04'!$A$13:$DL$166,110,0)</f>
        <v>4</v>
      </c>
      <c r="DH24" s="33">
        <f>IF(VLOOKUP($A24,Sheet!$A$7:$DG$148,'TN01-10'!DH$9,0)="","",VLOOKUP($A24,Sheet!$A$7:$DG$148,'TN01-10'!DH$9,0))</f>
        <v>5</v>
      </c>
      <c r="DI24" s="36">
        <f>IF(VLOOKUP($A24,Sheet!$A$7:$DG$148,'TN01-10'!DI$9,0)="","",VLOOKUP($A24,Sheet!$A$7:$DG$148,'TN01-10'!DI$9,0))</f>
        <v>0</v>
      </c>
      <c r="DJ24" s="38">
        <f t="shared" si="8"/>
        <v>133</v>
      </c>
      <c r="DK24" s="38">
        <f t="shared" si="9"/>
        <v>0</v>
      </c>
      <c r="DL24" s="38">
        <f t="shared" si="10"/>
        <v>6.81</v>
      </c>
      <c r="DM24" s="38">
        <f>VLOOKUP($A24,'TN01-04'!$A$13:$DL$166,116,0)</f>
        <v>2.72</v>
      </c>
      <c r="DN24" s="33">
        <f>IF(VLOOKUP($A24,Sheet!$A$7:$DG$148,'TN01-10'!DN$9,0)="","",VLOOKUP($A24,Sheet!$A$7:$DG$148,'TN01-10'!DN$9,0))</f>
        <v>138</v>
      </c>
      <c r="DO24" s="36">
        <f>IF(VLOOKUP($A24,Sheet!$A$7:$DG$148,'TN01-10'!DO$9,0)="","",VLOOKUP($A24,Sheet!$A$7:$DG$148,'TN01-10'!DO$9,0))</f>
        <v>0</v>
      </c>
      <c r="DP24" s="28">
        <f>IF(VLOOKUP($A24,Sheet!$A$7:$DG$148,'TN01-10'!DP$9,0)="","",VLOOKUP($A24,Sheet!$A$7:$DG$148,'TN01-10'!DP$9,0))</f>
        <v>137</v>
      </c>
      <c r="DQ24" s="28">
        <f>IF(VLOOKUP($A24,Sheet!$A$7:$DG$148,'TN01-10'!DQ$9,0)="","",VLOOKUP($A24,Sheet!$A$7:$DG$148,'TN01-10'!DQ$9,0))</f>
        <v>138</v>
      </c>
      <c r="DR24" s="28">
        <f>IF(VLOOKUP($A24,Sheet!$A$7:$DG$148,'TN01-10'!DR$9,0)="","",VLOOKUP($A24,Sheet!$A$7:$DG$148,'TN01-10'!DR$9,0))</f>
        <v>6.81</v>
      </c>
      <c r="DS24" s="28">
        <f>IF(VLOOKUP($A24,Sheet!$A$7:$DG$148,'TN01-10'!DS$9,0)="","",VLOOKUP($A24,Sheet!$A$7:$DG$148,'TN01-10'!DS$9,0))</f>
        <v>2.72</v>
      </c>
      <c r="DT24" s="28" t="str">
        <f>IF(VLOOKUP($A24,Sheet!$A$7:$DG$148,'TN01-10'!DT$9,0)="","",VLOOKUP($A24,Sheet!$A$7:$DG$148,'TN01-10'!DT$9,0))</f>
        <v/>
      </c>
      <c r="DU24" s="168">
        <f t="shared" si="11"/>
        <v>0</v>
      </c>
      <c r="DV24" s="315" t="s">
        <v>4798</v>
      </c>
      <c r="DW24" s="315" t="s">
        <v>4798</v>
      </c>
      <c r="DX24" s="315" t="s">
        <v>4798</v>
      </c>
      <c r="DY24" s="315" t="s">
        <v>4798</v>
      </c>
      <c r="DZ24" s="315" t="s">
        <v>4832</v>
      </c>
      <c r="EA24" s="315"/>
      <c r="EB24" s="216"/>
      <c r="EC24" s="216"/>
      <c r="ED24" s="216"/>
      <c r="EE24" s="216"/>
      <c r="EF24" s="216">
        <f t="shared" si="12"/>
        <v>0</v>
      </c>
      <c r="EG24" s="216">
        <v>9</v>
      </c>
      <c r="EH24" s="216">
        <v>0</v>
      </c>
      <c r="EI24" s="216"/>
      <c r="EJ24" s="216"/>
      <c r="EK24" s="216">
        <f t="shared" si="13"/>
        <v>9</v>
      </c>
      <c r="EL24" s="216">
        <v>8.3000000000000007</v>
      </c>
      <c r="EM24" s="216">
        <v>0</v>
      </c>
      <c r="EN24" s="216"/>
      <c r="EO24" s="216"/>
      <c r="EP24" s="216">
        <f t="shared" si="14"/>
        <v>8.3000000000000007</v>
      </c>
      <c r="EQ24" s="216">
        <v>8.4</v>
      </c>
      <c r="ER24" s="216">
        <v>0</v>
      </c>
      <c r="ES24" s="216"/>
      <c r="ET24" s="216"/>
      <c r="EU24" s="216">
        <f t="shared" si="15"/>
        <v>8.4</v>
      </c>
      <c r="EV24" s="216">
        <f t="shared" si="16"/>
        <v>8.6</v>
      </c>
    </row>
    <row r="25" spans="1:152" ht="15.95" customHeight="1" x14ac:dyDescent="0.2">
      <c r="A25" s="25">
        <v>2220727279</v>
      </c>
      <c r="B25" s="26" t="s">
        <v>6</v>
      </c>
      <c r="C25" s="26" t="s">
        <v>48</v>
      </c>
      <c r="D25" s="26" t="s">
        <v>132</v>
      </c>
      <c r="E25" s="27">
        <v>36062</v>
      </c>
      <c r="F25" s="26" t="s">
        <v>209</v>
      </c>
      <c r="G25" s="26" t="s">
        <v>212</v>
      </c>
      <c r="H25" s="28">
        <f>IF(VLOOKUP($A25,Sheet!$A$7:$DG$148,'TN01-10'!H$9,0)="","",VLOOKUP($A25,Sheet!$A$7:$DG$148,'TN01-10'!H$9,0))</f>
        <v>7.7</v>
      </c>
      <c r="I25" s="28">
        <f>IF(VLOOKUP($A25,Sheet!$A$7:$DG$148,'TN01-10'!I$9,0)="","",VLOOKUP($A25,Sheet!$A$7:$DG$148,'TN01-10'!I$9,0))</f>
        <v>7.6</v>
      </c>
      <c r="J25" s="28">
        <f>IF(VLOOKUP($A25,Sheet!$A$7:$DG$148,'TN01-10'!J$9,0)="","",VLOOKUP($A25,Sheet!$A$7:$DG$148,'TN01-10'!J$9,0))</f>
        <v>8.3000000000000007</v>
      </c>
      <c r="K25" s="28">
        <f>IF(VLOOKUP($A25,Sheet!$A$7:$DG$148,'TN01-10'!K$9,0)="","",VLOOKUP($A25,Sheet!$A$7:$DG$148,'TN01-10'!K$9,0))</f>
        <v>8.6</v>
      </c>
      <c r="L25" s="28">
        <f>IF(VLOOKUP($A25,Sheet!$A$7:$DG$148,'TN01-10'!L$9,0)="","",VLOOKUP($A25,Sheet!$A$7:$DG$148,'TN01-10'!L$9,0))</f>
        <v>7.6</v>
      </c>
      <c r="M25" s="28">
        <f>IF(VLOOKUP($A25,Sheet!$A$7:$DG$148,'TN01-10'!M$9,0)="","",VLOOKUP($A25,Sheet!$A$7:$DG$148,'TN01-10'!M$9,0))</f>
        <v>9.3000000000000007</v>
      </c>
      <c r="N25" s="28">
        <f>IF(VLOOKUP($A25,Sheet!$A$7:$DG$148,'TN01-10'!N$9,0)="","",VLOOKUP($A25,Sheet!$A$7:$DG$148,'TN01-10'!N$9,0))</f>
        <v>9.5</v>
      </c>
      <c r="O25" s="28" t="str">
        <f>IF(VLOOKUP($A25,Sheet!$A$7:$DG$148,'TN01-10'!O$9,0)="","",VLOOKUP($A25,Sheet!$A$7:$DG$148,'TN01-10'!O$9,0))</f>
        <v/>
      </c>
      <c r="P25" s="28">
        <f>IF(VLOOKUP($A25,Sheet!$A$7:$DG$148,'TN01-10'!P$9,0)="","",VLOOKUP($A25,Sheet!$A$7:$DG$148,'TN01-10'!P$9,0))</f>
        <v>9.1999999999999993</v>
      </c>
      <c r="Q25" s="28" t="str">
        <f>IF(VLOOKUP($A25,Sheet!$A$7:$DG$148,'TN01-10'!Q$9,0)="","",VLOOKUP($A25,Sheet!$A$7:$DG$148,'TN01-10'!Q$9,0))</f>
        <v/>
      </c>
      <c r="R25" s="28">
        <f>IF(VLOOKUP($A25,Sheet!$A$7:$DG$148,'TN01-10'!R$9,0)="","",VLOOKUP($A25,Sheet!$A$7:$DG$148,'TN01-10'!R$9,0))</f>
        <v>7.1</v>
      </c>
      <c r="S25" s="28" t="str">
        <f>IF(VLOOKUP($A25,Sheet!$A$7:$DG$148,'TN01-10'!S$9,0)="","",VLOOKUP($A25,Sheet!$A$7:$DG$148,'TN01-10'!S$9,0))</f>
        <v/>
      </c>
      <c r="T25" s="28" t="str">
        <f>IF(VLOOKUP($A25,Sheet!$A$7:$DG$148,'TN01-10'!T$9,0)="","",VLOOKUP($A25,Sheet!$A$7:$DG$148,'TN01-10'!T$9,0))</f>
        <v/>
      </c>
      <c r="U25" s="28">
        <f>IF(VLOOKUP($A25,Sheet!$A$7:$DG$148,'TN01-10'!U$9,0)="","",VLOOKUP($A25,Sheet!$A$7:$DG$148,'TN01-10'!U$9,0))</f>
        <v>8.6</v>
      </c>
      <c r="V25" s="28" t="str">
        <f>IF(VLOOKUP($A25,Sheet!$A$7:$DG$148,'TN01-10'!V$9,0)="","",VLOOKUP($A25,Sheet!$A$7:$DG$148,'TN01-10'!V$9,0))</f>
        <v/>
      </c>
      <c r="W25" s="28">
        <f>IF(VLOOKUP($A25,Sheet!$A$7:$DG$148,'TN01-10'!W$9,0)="","",VLOOKUP($A25,Sheet!$A$7:$DG$148,'TN01-10'!W$9,0))</f>
        <v>8.3000000000000007</v>
      </c>
      <c r="X25" s="28">
        <f>IF(VLOOKUP($A25,Sheet!$A$7:$DG$148,'TN01-10'!X$9,0)="","",VLOOKUP($A25,Sheet!$A$7:$DG$148,'TN01-10'!X$9,0))</f>
        <v>8</v>
      </c>
      <c r="Y25" s="28">
        <f>IF(VLOOKUP($A25,Sheet!$A$7:$DG$148,'TN01-10'!Y$9,0)="","",VLOOKUP($A25,Sheet!$A$7:$DG$148,'TN01-10'!Y$9,0))</f>
        <v>8.5</v>
      </c>
      <c r="Z25" s="28">
        <f>IF(VLOOKUP($A25,Sheet!$A$7:$DG$148,'TN01-10'!Z$9,0)="","",VLOOKUP($A25,Sheet!$A$7:$DG$148,'TN01-10'!Z$9,0))</f>
        <v>9</v>
      </c>
      <c r="AA25" s="28">
        <f>IF(VLOOKUP($A25,Sheet!$A$7:$DG$148,'TN01-10'!AA$9,0)="","",VLOOKUP($A25,Sheet!$A$7:$DG$148,'TN01-10'!AA$9,0))</f>
        <v>8.1</v>
      </c>
      <c r="AB25" s="28">
        <f>IF(VLOOKUP($A25,Sheet!$A$7:$DG$148,'TN01-10'!AB$9,0)="","",VLOOKUP($A25,Sheet!$A$7:$DG$148,'TN01-10'!AB$9,0))</f>
        <v>8.6999999999999993</v>
      </c>
      <c r="AC25" s="28">
        <f>IF(VLOOKUP($A25,Sheet!$A$7:$DG$148,'TN01-10'!AC$9,0)="","",VLOOKUP($A25,Sheet!$A$7:$DG$148,'TN01-10'!AC$9,0))</f>
        <v>6.7</v>
      </c>
      <c r="AD25" s="28">
        <f>IF(VLOOKUP($A25,Sheet!$A$7:$DG$148,'TN01-10'!AD$9,0)="","",VLOOKUP($A25,Sheet!$A$7:$DG$148,'TN01-10'!AD$9,0))</f>
        <v>6.9</v>
      </c>
      <c r="AE25" s="28">
        <f>IF(VLOOKUP($A25,Sheet!$A$7:$DG$148,'TN01-10'!AE$9,0)="","",VLOOKUP($A25,Sheet!$A$7:$DG$148,'TN01-10'!AE$9,0))</f>
        <v>5.8</v>
      </c>
      <c r="AF25" s="28">
        <f>IF(VLOOKUP($A25,Sheet!$A$7:$DG$148,'TN01-10'!AF$9,0)="","",VLOOKUP($A25,Sheet!$A$7:$DG$148,'TN01-10'!AF$9,0))</f>
        <v>7</v>
      </c>
      <c r="AG25" s="28">
        <f>IF(VLOOKUP($A25,Sheet!$A$7:$DG$148,'TN01-10'!AG$9,0)="","",VLOOKUP($A25,Sheet!$A$7:$DG$148,'TN01-10'!AG$9,0))</f>
        <v>6</v>
      </c>
      <c r="AH25" s="28">
        <f>IF(VLOOKUP($A25,Sheet!$A$7:$DG$148,'TN01-10'!AH$9,0)="","",VLOOKUP($A25,Sheet!$A$7:$DG$148,'TN01-10'!AH$9,0))</f>
        <v>8.4</v>
      </c>
      <c r="AI25" s="28">
        <f>IF(VLOOKUP($A25,Sheet!$A$7:$DG$148,'TN01-10'!AI$9,0)="","",VLOOKUP($A25,Sheet!$A$7:$DG$148,'TN01-10'!AI$9,0))</f>
        <v>5.8</v>
      </c>
      <c r="AJ25" s="28">
        <f>IF(VLOOKUP($A25,Sheet!$A$7:$DG$148,'TN01-10'!AJ$9,0)="","",VLOOKUP($A25,Sheet!$A$7:$DG$148,'TN01-10'!AJ$9,0))</f>
        <v>7.6</v>
      </c>
      <c r="AK25" s="33">
        <f>IF(VLOOKUP($A25,Sheet!$A$7:$DG$148,'TN01-10'!AK$9,0)="","",VLOOKUP($A25,Sheet!$A$7:$DG$148,'TN01-10'!AK$9,0))</f>
        <v>51</v>
      </c>
      <c r="AL25" s="36">
        <f>IF(VLOOKUP($A25,Sheet!$A$7:$DG$148,'TN01-10'!AL$9,0)="","",VLOOKUP($A25,Sheet!$A$7:$DG$148,'TN01-10'!AL$9,0))</f>
        <v>0</v>
      </c>
      <c r="AM25" s="32">
        <f>IF(VLOOKUP($A25,Sheet!$A$7:$DG$148,'TN01-10'!AM$9,0)="","",VLOOKUP($A25,Sheet!$A$7:$DG$148,'TN01-10'!AM$9,0))</f>
        <v>7.6</v>
      </c>
      <c r="AN25" s="32">
        <f>IF(VLOOKUP($A25,Sheet!$A$7:$DG$148,'TN01-10'!AN$9,0)="","",VLOOKUP($A25,Sheet!$A$7:$DG$148,'TN01-10'!AN$9,0))</f>
        <v>8.1</v>
      </c>
      <c r="AO25" s="32" t="str">
        <f>IF(VLOOKUP($A25,Sheet!$A$7:$DG$148,'TN01-10'!AO$9,0)="","",VLOOKUP($A25,Sheet!$A$7:$DG$148,'TN01-10'!AO$9,0))</f>
        <v/>
      </c>
      <c r="AP25" s="32" t="str">
        <f>IF(VLOOKUP($A25,Sheet!$A$7:$DG$148,'TN01-10'!AP$9,0)="","",VLOOKUP($A25,Sheet!$A$7:$DG$148,'TN01-10'!AP$9,0))</f>
        <v/>
      </c>
      <c r="AQ25" s="32" t="str">
        <f>IF(VLOOKUP($A25,Sheet!$A$7:$DG$148,'TN01-10'!AQ$9,0)="","",VLOOKUP($A25,Sheet!$A$7:$DG$148,'TN01-10'!AQ$9,0))</f>
        <v/>
      </c>
      <c r="AR25" s="32" t="str">
        <f>IF(VLOOKUP($A25,Sheet!$A$7:$DG$148,'TN01-10'!AR$9,0)="","",VLOOKUP($A25,Sheet!$A$7:$DG$148,'TN01-10'!AR$9,0))</f>
        <v/>
      </c>
      <c r="AS25" s="32" t="str">
        <f>IF(VLOOKUP($A25,Sheet!$A$7:$DG$148,'TN01-10'!AS$9,0)="","",VLOOKUP($A25,Sheet!$A$7:$DG$148,'TN01-10'!AS$9,0))</f>
        <v/>
      </c>
      <c r="AT25" s="32">
        <f>IF(VLOOKUP($A25,Sheet!$A$7:$DG$148,'TN01-10'!AT$9,0)="","",VLOOKUP($A25,Sheet!$A$7:$DG$148,'TN01-10'!AT$9,0))</f>
        <v>7.9</v>
      </c>
      <c r="AU25" s="32">
        <f>IF(VLOOKUP($A25,Sheet!$A$7:$DG$148,'TN01-10'!AU$9,0)="","",VLOOKUP($A25,Sheet!$A$7:$DG$148,'TN01-10'!AU$9,0))</f>
        <v>8.1999999999999993</v>
      </c>
      <c r="AV25" s="32" t="str">
        <f>IF(VLOOKUP($A25,Sheet!$A$7:$DG$148,'TN01-10'!AV$9,0)="","",VLOOKUP($A25,Sheet!$A$7:$DG$148,'TN01-10'!AV$9,0))</f>
        <v/>
      </c>
      <c r="AW25" s="32" t="str">
        <f>IF(VLOOKUP($A25,Sheet!$A$7:$DG$148,'TN01-10'!AW$9,0)="","",VLOOKUP($A25,Sheet!$A$7:$DG$148,'TN01-10'!AW$9,0))</f>
        <v/>
      </c>
      <c r="AX25" s="32" t="str">
        <f>IF(VLOOKUP($A25,Sheet!$A$7:$DG$148,'TN01-10'!AX$9,0)="","",VLOOKUP($A25,Sheet!$A$7:$DG$148,'TN01-10'!AX$9,0))</f>
        <v/>
      </c>
      <c r="AY25" s="32" t="str">
        <f>IF(VLOOKUP($A25,Sheet!$A$7:$DG$148,'TN01-10'!AY$9,0)="","",VLOOKUP($A25,Sheet!$A$7:$DG$148,'TN01-10'!AY$9,0))</f>
        <v/>
      </c>
      <c r="AZ25" s="32" t="str">
        <f>IF(VLOOKUP($A25,Sheet!$A$7:$DG$148,'TN01-10'!AZ$9,0)="","",VLOOKUP($A25,Sheet!$A$7:$DG$148,'TN01-10'!AZ$9,0))</f>
        <v/>
      </c>
      <c r="BA25" s="32">
        <f>IF(VLOOKUP($A25,Sheet!$A$7:$DG$148,'TN01-10'!BA$9,0)="","",VLOOKUP($A25,Sheet!$A$7:$DG$148,'TN01-10'!BA$9,0))</f>
        <v>4.7</v>
      </c>
      <c r="BB25" s="33">
        <f>IF(VLOOKUP($A25,Sheet!$A$7:$DG$148,'TN01-10'!BB$9,0)="","",VLOOKUP($A25,Sheet!$A$7:$DG$148,'TN01-10'!BB$9,0))</f>
        <v>5</v>
      </c>
      <c r="BC25" s="36">
        <f>IF(VLOOKUP($A25,Sheet!$A$7:$DG$148,'TN01-10'!BC$9,0)="","",VLOOKUP($A25,Sheet!$A$7:$DG$148,'TN01-10'!BC$9,0))</f>
        <v>0</v>
      </c>
      <c r="BD25" s="28">
        <f>IF(VLOOKUP($A25,Sheet!$A$7:$DG$148,'TN01-10'!BD$9,0)="","",VLOOKUP($A25,Sheet!$A$7:$DG$148,'TN01-10'!BD$9,0))</f>
        <v>7.2</v>
      </c>
      <c r="BE25" s="28">
        <f>IF(VLOOKUP($A25,Sheet!$A$7:$DG$148,'TN01-10'!BE$9,0)="","",VLOOKUP($A25,Sheet!$A$7:$DG$148,'TN01-10'!BE$9,0))</f>
        <v>6.4</v>
      </c>
      <c r="BF25" s="28">
        <f>IF(VLOOKUP($A25,Sheet!$A$7:$DG$148,'TN01-10'!BF$9,0)="","",VLOOKUP($A25,Sheet!$A$7:$DG$148,'TN01-10'!BF$9,0))</f>
        <v>8.4</v>
      </c>
      <c r="BG25" s="28">
        <f>IF(VLOOKUP($A25,Sheet!$A$7:$DG$148,'TN01-10'!BG$9,0)="","",VLOOKUP($A25,Sheet!$A$7:$DG$148,'TN01-10'!BG$9,0))</f>
        <v>7.4</v>
      </c>
      <c r="BH25" s="28">
        <f>IF(VLOOKUP($A25,Sheet!$A$7:$DG$148,'TN01-10'!BH$9,0)="","",VLOOKUP($A25,Sheet!$A$7:$DG$148,'TN01-10'!BH$9,0))</f>
        <v>8</v>
      </c>
      <c r="BI25" s="28">
        <f>IF(VLOOKUP($A25,Sheet!$A$7:$DG$148,'TN01-10'!BI$9,0)="","",VLOOKUP($A25,Sheet!$A$7:$DG$148,'TN01-10'!BI$9,0))</f>
        <v>7.8</v>
      </c>
      <c r="BJ25" s="28">
        <f>IF(VLOOKUP($A25,Sheet!$A$7:$DG$148,'TN01-10'!BJ$9,0)="","",VLOOKUP($A25,Sheet!$A$7:$DG$148,'TN01-10'!BJ$9,0))</f>
        <v>8.6999999999999993</v>
      </c>
      <c r="BK25" s="28">
        <f>IF(VLOOKUP($A25,Sheet!$A$7:$DG$148,'TN01-10'!BK$9,0)="","",VLOOKUP($A25,Sheet!$A$7:$DG$148,'TN01-10'!BK$9,0))</f>
        <v>8.3000000000000007</v>
      </c>
      <c r="BL25" s="28">
        <f>IF(VLOOKUP($A25,Sheet!$A$7:$DG$148,'TN01-10'!BL$9,0)="","",VLOOKUP($A25,Sheet!$A$7:$DG$148,'TN01-10'!BL$9,0))</f>
        <v>6.5</v>
      </c>
      <c r="BM25" s="28">
        <f>IF(VLOOKUP($A25,Sheet!$A$7:$DG$148,'TN01-10'!BM$9,0)="","",VLOOKUP($A25,Sheet!$A$7:$DG$148,'TN01-10'!BM$9,0))</f>
        <v>8.4</v>
      </c>
      <c r="BN25" s="28">
        <f>IF(VLOOKUP($A25,Sheet!$A$7:$DG$148,'TN01-10'!BN$9,0)="","",VLOOKUP($A25,Sheet!$A$7:$DG$148,'TN01-10'!BN$9,0))</f>
        <v>9</v>
      </c>
      <c r="BO25" s="28">
        <f>IF(VLOOKUP($A25,Sheet!$A$7:$DG$148,'TN01-10'!BO$9,0)="","",VLOOKUP($A25,Sheet!$A$7:$DG$148,'TN01-10'!BO$9,0))</f>
        <v>7.3</v>
      </c>
      <c r="BP25" s="28">
        <f>IF(VLOOKUP($A25,Sheet!$A$7:$DG$148,'TN01-10'!BP$9,0)="","",VLOOKUP($A25,Sheet!$A$7:$DG$148,'TN01-10'!BP$9,0))</f>
        <v>9</v>
      </c>
      <c r="BQ25" s="28" t="str">
        <f>IF(VLOOKUP($A25,Sheet!$A$7:$DG$148,'TN01-10'!BQ$9,0)="","",VLOOKUP($A25,Sheet!$A$7:$DG$148,'TN01-10'!BQ$9,0))</f>
        <v/>
      </c>
      <c r="BR25" s="28">
        <f>IF(VLOOKUP($A25,Sheet!$A$7:$DG$148,'TN01-10'!BR$9,0)="","",VLOOKUP($A25,Sheet!$A$7:$DG$148,'TN01-10'!BR$9,0))</f>
        <v>6.7</v>
      </c>
      <c r="BS25" s="28">
        <f>IF(VLOOKUP($A25,Sheet!$A$7:$DG$148,'TN01-10'!BS$9,0)="","",VLOOKUP($A25,Sheet!$A$7:$DG$148,'TN01-10'!BS$9,0))</f>
        <v>5.9</v>
      </c>
      <c r="BT25" s="28">
        <f>IF(VLOOKUP($A25,Sheet!$A$7:$DG$148,'TN01-10'!BT$9,0)="","",VLOOKUP($A25,Sheet!$A$7:$DG$148,'TN01-10'!BT$9,0))</f>
        <v>5.2</v>
      </c>
      <c r="BU25" s="28">
        <f>IF(VLOOKUP($A25,Sheet!$A$7:$DG$148,'TN01-10'!BU$9,0)="","",VLOOKUP($A25,Sheet!$A$7:$DG$148,'TN01-10'!BU$9,0))</f>
        <v>7.7</v>
      </c>
      <c r="BV25" s="28">
        <f>IF(VLOOKUP($A25,Sheet!$A$7:$DG$148,'TN01-10'!BV$9,0)="","",VLOOKUP($A25,Sheet!$A$7:$DG$148,'TN01-10'!BV$9,0))</f>
        <v>9.5</v>
      </c>
      <c r="BW25" s="28">
        <f>IF(VLOOKUP($A25,Sheet!$A$7:$DG$148,'TN01-10'!BW$9,0)="","",VLOOKUP($A25,Sheet!$A$7:$DG$148,'TN01-10'!BW$9,0))</f>
        <v>8.3000000000000007</v>
      </c>
      <c r="BX25" s="33">
        <f>IF(VLOOKUP($A25,Sheet!$A$7:$DG$148,'TN01-10'!BX$9,0)="","",VLOOKUP($A25,Sheet!$A$7:$DG$148,'TN01-10'!BX$9,0))</f>
        <v>50</v>
      </c>
      <c r="BY25" s="36">
        <f>IF(VLOOKUP($A25,Sheet!$A$7:$DG$148,'TN01-10'!BY$9,0)="","",VLOOKUP($A25,Sheet!$A$7:$DG$148,'TN01-10'!BY$9,0))</f>
        <v>0</v>
      </c>
      <c r="BZ25" s="28">
        <f>IF(VLOOKUP($A25,Sheet!$A$7:$DG$148,'TN01-10'!BZ$9,0)="","",VLOOKUP($A25,Sheet!$A$7:$DG$148,'TN01-10'!BZ$9,0))</f>
        <v>9.6</v>
      </c>
      <c r="CA25" s="28" t="str">
        <f>IF(VLOOKUP($A25,Sheet!$A$7:$DG$148,'TN01-10'!CA$9,0)="","",VLOOKUP($A25,Sheet!$A$7:$DG$148,'TN01-10'!CA$9,0))</f>
        <v/>
      </c>
      <c r="CB25" s="28">
        <f>IF(VLOOKUP($A25,Sheet!$A$7:$DG$148,'TN01-10'!CB$9,0)="","",VLOOKUP($A25,Sheet!$A$7:$DG$148,'TN01-10'!CB$9,0))</f>
        <v>8.9</v>
      </c>
      <c r="CC25" s="28" t="str">
        <f>IF(VLOOKUP($A25,Sheet!$A$7:$DG$148,'TN01-10'!CC$9,0)="","",VLOOKUP($A25,Sheet!$A$7:$DG$148,'TN01-10'!CC$9,0))</f>
        <v/>
      </c>
      <c r="CD25" s="28">
        <f>IF(VLOOKUP($A25,Sheet!$A$7:$DG$148,'TN01-10'!CD$9,0)="","",VLOOKUP($A25,Sheet!$A$7:$DG$148,'TN01-10'!CD$9,0))</f>
        <v>7.8</v>
      </c>
      <c r="CE25" s="28">
        <f>IF(VLOOKUP($A25,Sheet!$A$7:$DG$148,'TN01-10'!CE$9,0)="","",VLOOKUP($A25,Sheet!$A$7:$DG$148,'TN01-10'!CE$9,0))</f>
        <v>8.3000000000000007</v>
      </c>
      <c r="CF25" s="28">
        <f>IF(VLOOKUP($A25,Sheet!$A$7:$DG$148,'TN01-10'!CF$9,0)="","",VLOOKUP($A25,Sheet!$A$7:$DG$148,'TN01-10'!CF$9,0))</f>
        <v>9.5</v>
      </c>
      <c r="CG25" s="28">
        <f>IF(VLOOKUP($A25,Sheet!$A$7:$DG$148,'TN01-10'!CG$9,0)="","",VLOOKUP($A25,Sheet!$A$7:$DG$148,'TN01-10'!CG$9,0))</f>
        <v>6.4</v>
      </c>
      <c r="CH25" s="28" t="str">
        <f>IF(VLOOKUP($A25,Sheet!$A$7:$DG$148,'TN01-10'!CH$9,0)="","",VLOOKUP($A25,Sheet!$A$7:$DG$148,'TN01-10'!CH$9,0))</f>
        <v/>
      </c>
      <c r="CI25" s="28">
        <f>IF(VLOOKUP($A25,Sheet!$A$7:$DG$148,'TN01-10'!CI$9,0)="","",VLOOKUP($A25,Sheet!$A$7:$DG$148,'TN01-10'!CI$9,0))</f>
        <v>8.4</v>
      </c>
      <c r="CJ25" s="28" t="str">
        <f>IF(VLOOKUP($A25,Sheet!$A$7:$DG$148,'TN01-10'!CJ$9,0)="","",VLOOKUP($A25,Sheet!$A$7:$DG$148,'TN01-10'!CJ$9,0))</f>
        <v/>
      </c>
      <c r="CK25" s="28" t="str">
        <f>IF(VLOOKUP($A25,Sheet!$A$7:$DG$148,'TN01-10'!CK$9,0)="","",VLOOKUP($A25,Sheet!$A$7:$DG$148,'TN01-10'!CK$9,0))</f>
        <v/>
      </c>
      <c r="CL25" s="28" t="str">
        <f>IF(VLOOKUP($A25,Sheet!$A$7:$DG$148,'TN01-10'!CL$9,0)="","",VLOOKUP($A25,Sheet!$A$7:$DG$148,'TN01-10'!CL$9,0))</f>
        <v/>
      </c>
      <c r="CM25" s="28" t="str">
        <f>IF(VLOOKUP($A25,Sheet!$A$7:$DG$148,'TN01-10'!CM$9,0)="","",VLOOKUP($A25,Sheet!$A$7:$DG$148,'TN01-10'!CM$9,0))</f>
        <v/>
      </c>
      <c r="CN25" s="28">
        <f>IF(VLOOKUP($A25,Sheet!$A$7:$DG$148,'TN01-10'!CN$9,0)="","",VLOOKUP($A25,Sheet!$A$7:$DG$148,'TN01-10'!CN$9,0))</f>
        <v>6.9</v>
      </c>
      <c r="CO25" s="28">
        <f>IF(VLOOKUP($A25,Sheet!$A$7:$DG$148,'TN01-10'!CO$9,0)="","",VLOOKUP($A25,Sheet!$A$7:$DG$148,'TN01-10'!CO$9,0))</f>
        <v>7.7</v>
      </c>
      <c r="CP25" s="28">
        <f>IF(VLOOKUP($A25,Sheet!$A$7:$DG$148,'TN01-10'!CP$9,0)="","",VLOOKUP($A25,Sheet!$A$7:$DG$148,'TN01-10'!CP$9,0))</f>
        <v>8.4</v>
      </c>
      <c r="CQ25" s="28">
        <f>IF(VLOOKUP($A25,Sheet!$A$7:$DG$148,'TN01-10'!CQ$9,0)="","",VLOOKUP($A25,Sheet!$A$7:$DG$148,'TN01-10'!CQ$9,0))</f>
        <v>9.6</v>
      </c>
      <c r="CR25" s="28">
        <f>IF(VLOOKUP($A25,Sheet!$A$7:$DG$148,'TN01-10'!CR$9,0)="","",VLOOKUP($A25,Sheet!$A$7:$DG$148,'TN01-10'!CR$9,0))</f>
        <v>9.1</v>
      </c>
      <c r="CS25" s="33">
        <f>IF(VLOOKUP($A25,Sheet!$A$7:$DG$148,'TN01-10'!CS$9,0)="","",VLOOKUP($A25,Sheet!$A$7:$DG$148,'TN01-10'!CS$9,0))</f>
        <v>27</v>
      </c>
      <c r="CT25" s="36">
        <f>IF(VLOOKUP($A25,Sheet!$A$7:$DG$148,'TN01-10'!CT$9,0)="","",VLOOKUP($A25,Sheet!$A$7:$DG$148,'TN01-10'!CT$9,0))</f>
        <v>0</v>
      </c>
      <c r="CU25" s="38">
        <f t="shared" si="2"/>
        <v>128</v>
      </c>
      <c r="CV25" s="38">
        <f t="shared" si="3"/>
        <v>0</v>
      </c>
      <c r="CW25" s="38">
        <f t="shared" si="4"/>
        <v>0</v>
      </c>
      <c r="CX25" s="38">
        <f t="shared" si="5"/>
        <v>128</v>
      </c>
      <c r="CY25" s="38">
        <f t="shared" si="6"/>
        <v>7.83</v>
      </c>
      <c r="CZ25" s="38">
        <f>VLOOKUP($A25,'TN01-04'!$A$13:$DL$166,103,0)</f>
        <v>3.32</v>
      </c>
      <c r="DA25" s="28" t="str">
        <f>IF(VLOOKUP($A25,Sheet!$A$7:$DG$148,'TN01-10'!DA$9,0)="","",VLOOKUP($A25,Sheet!$A$7:$DG$148,'TN01-10'!DA$9,0))</f>
        <v/>
      </c>
      <c r="DB25" s="28" t="str">
        <f>IF(VLOOKUP($A25,Sheet!$A$7:$DG$148,'TN01-10'!DB$9,0)="","",VLOOKUP($A25,Sheet!$A$7:$DG$148,'TN01-10'!DB$9,0))</f>
        <v/>
      </c>
      <c r="DC25" s="28" t="str">
        <f>IF(VLOOKUP($A25,Sheet!$A$7:$DG$148,'TN01-10'!DC$9,0)="","",VLOOKUP($A25,Sheet!$A$7:$DG$148,'TN01-10'!DC$9,0))</f>
        <v/>
      </c>
      <c r="DD25" s="28">
        <f>IF(VLOOKUP($A25,Sheet!$A$7:$DG$148,'TN01-10'!DD$9,0)="","",VLOOKUP($A25,Sheet!$A$7:$DG$148,'TN01-10'!DD$9,0))</f>
        <v>8.8000000000000007</v>
      </c>
      <c r="DE25" s="38"/>
      <c r="DF25" s="38">
        <f t="shared" si="7"/>
        <v>8.8000000000000007</v>
      </c>
      <c r="DG25" s="38">
        <f>VLOOKUP($A25,'TN01-04'!$A$13:$DL$166,110,0)</f>
        <v>4</v>
      </c>
      <c r="DH25" s="33">
        <f>IF(VLOOKUP($A25,Sheet!$A$7:$DG$148,'TN01-10'!DH$9,0)="","",VLOOKUP($A25,Sheet!$A$7:$DG$148,'TN01-10'!DH$9,0))</f>
        <v>5</v>
      </c>
      <c r="DI25" s="36">
        <f>IF(VLOOKUP($A25,Sheet!$A$7:$DG$148,'TN01-10'!DI$9,0)="","",VLOOKUP($A25,Sheet!$A$7:$DG$148,'TN01-10'!DI$9,0))</f>
        <v>0</v>
      </c>
      <c r="DJ25" s="38">
        <f t="shared" si="8"/>
        <v>133</v>
      </c>
      <c r="DK25" s="38">
        <f t="shared" si="9"/>
        <v>0</v>
      </c>
      <c r="DL25" s="38">
        <f t="shared" si="10"/>
        <v>7.86</v>
      </c>
      <c r="DM25" s="38">
        <f>VLOOKUP($A25,'TN01-04'!$A$13:$DL$166,116,0)</f>
        <v>3.34</v>
      </c>
      <c r="DN25" s="33">
        <f>IF(VLOOKUP($A25,Sheet!$A$7:$DG$148,'TN01-10'!DN$9,0)="","",VLOOKUP($A25,Sheet!$A$7:$DG$148,'TN01-10'!DN$9,0))</f>
        <v>138</v>
      </c>
      <c r="DO25" s="36">
        <f>IF(VLOOKUP($A25,Sheet!$A$7:$DG$148,'TN01-10'!DO$9,0)="","",VLOOKUP($A25,Sheet!$A$7:$DG$148,'TN01-10'!DO$9,0))</f>
        <v>0</v>
      </c>
      <c r="DP25" s="28">
        <f>IF(VLOOKUP($A25,Sheet!$A$7:$DG$148,'TN01-10'!DP$9,0)="","",VLOOKUP($A25,Sheet!$A$7:$DG$148,'TN01-10'!DP$9,0))</f>
        <v>137</v>
      </c>
      <c r="DQ25" s="28">
        <f>IF(VLOOKUP($A25,Sheet!$A$7:$DG$148,'TN01-10'!DQ$9,0)="","",VLOOKUP($A25,Sheet!$A$7:$DG$148,'TN01-10'!DQ$9,0))</f>
        <v>138</v>
      </c>
      <c r="DR25" s="28">
        <f>IF(VLOOKUP($A25,Sheet!$A$7:$DG$148,'TN01-10'!DR$9,0)="","",VLOOKUP($A25,Sheet!$A$7:$DG$148,'TN01-10'!DR$9,0))</f>
        <v>7.86</v>
      </c>
      <c r="DS25" s="28">
        <f>IF(VLOOKUP($A25,Sheet!$A$7:$DG$148,'TN01-10'!DS$9,0)="","",VLOOKUP($A25,Sheet!$A$7:$DG$148,'TN01-10'!DS$9,0))</f>
        <v>3.34</v>
      </c>
      <c r="DT25" s="28" t="str">
        <f>IF(VLOOKUP($A25,Sheet!$A$7:$DG$148,'TN01-10'!DT$9,0)="","",VLOOKUP($A25,Sheet!$A$7:$DG$148,'TN01-10'!DT$9,0))</f>
        <v/>
      </c>
      <c r="DU25" s="168">
        <f t="shared" si="11"/>
        <v>0</v>
      </c>
      <c r="DV25" s="315" t="s">
        <v>4798</v>
      </c>
      <c r="DW25" s="315" t="s">
        <v>4798</v>
      </c>
      <c r="DX25" s="315" t="s">
        <v>4798</v>
      </c>
      <c r="DY25" s="315" t="s">
        <v>4798</v>
      </c>
      <c r="DZ25" s="315" t="s">
        <v>4832</v>
      </c>
      <c r="EA25" s="315"/>
      <c r="EB25" s="216">
        <v>8.8000000000000007</v>
      </c>
      <c r="EC25" s="216"/>
      <c r="ED25" s="216"/>
      <c r="EE25" s="216"/>
      <c r="EF25" s="216">
        <f t="shared" si="12"/>
        <v>8.8000000000000007</v>
      </c>
      <c r="EG25" s="216">
        <v>0</v>
      </c>
      <c r="EH25" s="216">
        <v>0</v>
      </c>
      <c r="EI25" s="216"/>
      <c r="EJ25" s="216"/>
      <c r="EK25" s="216">
        <f t="shared" si="13"/>
        <v>0</v>
      </c>
      <c r="EL25" s="216"/>
      <c r="EM25" s="216">
        <v>0</v>
      </c>
      <c r="EN25" s="216"/>
      <c r="EO25" s="216"/>
      <c r="EP25" s="216">
        <f t="shared" si="14"/>
        <v>0</v>
      </c>
      <c r="EQ25" s="216"/>
      <c r="ER25" s="216">
        <v>0</v>
      </c>
      <c r="ES25" s="216"/>
      <c r="ET25" s="216"/>
      <c r="EU25" s="216">
        <f t="shared" si="15"/>
        <v>0</v>
      </c>
      <c r="EV25" s="216">
        <f t="shared" si="16"/>
        <v>0</v>
      </c>
    </row>
    <row r="26" spans="1:152" ht="15.95" customHeight="1" x14ac:dyDescent="0.2">
      <c r="A26" s="25">
        <v>2221724321</v>
      </c>
      <c r="B26" s="26" t="s">
        <v>6</v>
      </c>
      <c r="C26" s="26" t="s">
        <v>20</v>
      </c>
      <c r="D26" s="26" t="s">
        <v>133</v>
      </c>
      <c r="E26" s="27">
        <v>36019</v>
      </c>
      <c r="F26" s="26" t="s">
        <v>210</v>
      </c>
      <c r="G26" s="26" t="s">
        <v>212</v>
      </c>
      <c r="H26" s="28">
        <f>IF(VLOOKUP($A26,Sheet!$A$7:$DG$148,'TN01-10'!H$9,0)="","",VLOOKUP($A26,Sheet!$A$7:$DG$148,'TN01-10'!H$9,0))</f>
        <v>8.6999999999999993</v>
      </c>
      <c r="I26" s="28">
        <f>IF(VLOOKUP($A26,Sheet!$A$7:$DG$148,'TN01-10'!I$9,0)="","",VLOOKUP($A26,Sheet!$A$7:$DG$148,'TN01-10'!I$9,0))</f>
        <v>6.8</v>
      </c>
      <c r="J26" s="28">
        <f>IF(VLOOKUP($A26,Sheet!$A$7:$DG$148,'TN01-10'!J$9,0)="","",VLOOKUP($A26,Sheet!$A$7:$DG$148,'TN01-10'!J$9,0))</f>
        <v>8.1</v>
      </c>
      <c r="K26" s="28">
        <f>IF(VLOOKUP($A26,Sheet!$A$7:$DG$148,'TN01-10'!K$9,0)="","",VLOOKUP($A26,Sheet!$A$7:$DG$148,'TN01-10'!K$9,0))</f>
        <v>8.1</v>
      </c>
      <c r="L26" s="28">
        <f>IF(VLOOKUP($A26,Sheet!$A$7:$DG$148,'TN01-10'!L$9,0)="","",VLOOKUP($A26,Sheet!$A$7:$DG$148,'TN01-10'!L$9,0))</f>
        <v>6.5</v>
      </c>
      <c r="M26" s="28">
        <f>IF(VLOOKUP($A26,Sheet!$A$7:$DG$148,'TN01-10'!M$9,0)="","",VLOOKUP($A26,Sheet!$A$7:$DG$148,'TN01-10'!M$9,0))</f>
        <v>8.6</v>
      </c>
      <c r="N26" s="28">
        <f>IF(VLOOKUP($A26,Sheet!$A$7:$DG$148,'TN01-10'!N$9,0)="","",VLOOKUP($A26,Sheet!$A$7:$DG$148,'TN01-10'!N$9,0))</f>
        <v>7.7</v>
      </c>
      <c r="O26" s="28" t="str">
        <f>IF(VLOOKUP($A26,Sheet!$A$7:$DG$148,'TN01-10'!O$9,0)="","",VLOOKUP($A26,Sheet!$A$7:$DG$148,'TN01-10'!O$9,0))</f>
        <v/>
      </c>
      <c r="P26" s="28">
        <f>IF(VLOOKUP($A26,Sheet!$A$7:$DG$148,'TN01-10'!P$9,0)="","",VLOOKUP($A26,Sheet!$A$7:$DG$148,'TN01-10'!P$9,0))</f>
        <v>7.7</v>
      </c>
      <c r="Q26" s="28" t="str">
        <f>IF(VLOOKUP($A26,Sheet!$A$7:$DG$148,'TN01-10'!Q$9,0)="","",VLOOKUP($A26,Sheet!$A$7:$DG$148,'TN01-10'!Q$9,0))</f>
        <v/>
      </c>
      <c r="R26" s="28" t="str">
        <f>IF(VLOOKUP($A26,Sheet!$A$7:$DG$148,'TN01-10'!R$9,0)="","",VLOOKUP($A26,Sheet!$A$7:$DG$148,'TN01-10'!R$9,0))</f>
        <v/>
      </c>
      <c r="S26" s="28" t="str">
        <f>IF(VLOOKUP($A26,Sheet!$A$7:$DG$148,'TN01-10'!S$9,0)="","",VLOOKUP($A26,Sheet!$A$7:$DG$148,'TN01-10'!S$9,0))</f>
        <v/>
      </c>
      <c r="T26" s="28" t="str">
        <f>IF(VLOOKUP($A26,Sheet!$A$7:$DG$148,'TN01-10'!T$9,0)="","",VLOOKUP($A26,Sheet!$A$7:$DG$148,'TN01-10'!T$9,0))</f>
        <v/>
      </c>
      <c r="U26" s="28">
        <f>IF(VLOOKUP($A26,Sheet!$A$7:$DG$148,'TN01-10'!U$9,0)="","",VLOOKUP($A26,Sheet!$A$7:$DG$148,'TN01-10'!U$9,0))</f>
        <v>6.7</v>
      </c>
      <c r="V26" s="28">
        <f>IF(VLOOKUP($A26,Sheet!$A$7:$DG$148,'TN01-10'!V$9,0)="","",VLOOKUP($A26,Sheet!$A$7:$DG$148,'TN01-10'!V$9,0))</f>
        <v>7</v>
      </c>
      <c r="W26" s="28">
        <f>IF(VLOOKUP($A26,Sheet!$A$7:$DG$148,'TN01-10'!W$9,0)="","",VLOOKUP($A26,Sheet!$A$7:$DG$148,'TN01-10'!W$9,0))</f>
        <v>8</v>
      </c>
      <c r="X26" s="28">
        <f>IF(VLOOKUP($A26,Sheet!$A$7:$DG$148,'TN01-10'!X$9,0)="","",VLOOKUP($A26,Sheet!$A$7:$DG$148,'TN01-10'!X$9,0))</f>
        <v>8.3000000000000007</v>
      </c>
      <c r="Y26" s="28">
        <f>IF(VLOOKUP($A26,Sheet!$A$7:$DG$148,'TN01-10'!Y$9,0)="","",VLOOKUP($A26,Sheet!$A$7:$DG$148,'TN01-10'!Y$9,0))</f>
        <v>6.3</v>
      </c>
      <c r="Z26" s="28">
        <f>IF(VLOOKUP($A26,Sheet!$A$7:$DG$148,'TN01-10'!Z$9,0)="","",VLOOKUP($A26,Sheet!$A$7:$DG$148,'TN01-10'!Z$9,0))</f>
        <v>7.8</v>
      </c>
      <c r="AA26" s="28">
        <f>IF(VLOOKUP($A26,Sheet!$A$7:$DG$148,'TN01-10'!AA$9,0)="","",VLOOKUP($A26,Sheet!$A$7:$DG$148,'TN01-10'!AA$9,0))</f>
        <v>5.3</v>
      </c>
      <c r="AB26" s="28">
        <f>IF(VLOOKUP($A26,Sheet!$A$7:$DG$148,'TN01-10'!AB$9,0)="","",VLOOKUP($A26,Sheet!$A$7:$DG$148,'TN01-10'!AB$9,0))</f>
        <v>7.2</v>
      </c>
      <c r="AC26" s="28">
        <f>IF(VLOOKUP($A26,Sheet!$A$7:$DG$148,'TN01-10'!AC$9,0)="","",VLOOKUP($A26,Sheet!$A$7:$DG$148,'TN01-10'!AC$9,0))</f>
        <v>5.8</v>
      </c>
      <c r="AD26" s="28">
        <f>IF(VLOOKUP($A26,Sheet!$A$7:$DG$148,'TN01-10'!AD$9,0)="","",VLOOKUP($A26,Sheet!$A$7:$DG$148,'TN01-10'!AD$9,0))</f>
        <v>8.3000000000000007</v>
      </c>
      <c r="AE26" s="28">
        <f>IF(VLOOKUP($A26,Sheet!$A$7:$DG$148,'TN01-10'!AE$9,0)="","",VLOOKUP($A26,Sheet!$A$7:$DG$148,'TN01-10'!AE$9,0))</f>
        <v>5.8</v>
      </c>
      <c r="AF26" s="28">
        <f>IF(VLOOKUP($A26,Sheet!$A$7:$DG$148,'TN01-10'!AF$9,0)="","",VLOOKUP($A26,Sheet!$A$7:$DG$148,'TN01-10'!AF$9,0))</f>
        <v>6.6</v>
      </c>
      <c r="AG26" s="28">
        <f>IF(VLOOKUP($A26,Sheet!$A$7:$DG$148,'TN01-10'!AG$9,0)="","",VLOOKUP($A26,Sheet!$A$7:$DG$148,'TN01-10'!AG$9,0))</f>
        <v>6.3</v>
      </c>
      <c r="AH26" s="28">
        <f>IF(VLOOKUP($A26,Sheet!$A$7:$DG$148,'TN01-10'!AH$9,0)="","",VLOOKUP($A26,Sheet!$A$7:$DG$148,'TN01-10'!AH$9,0))</f>
        <v>4.5</v>
      </c>
      <c r="AI26" s="28">
        <f>IF(VLOOKUP($A26,Sheet!$A$7:$DG$148,'TN01-10'!AI$9,0)="","",VLOOKUP($A26,Sheet!$A$7:$DG$148,'TN01-10'!AI$9,0))</f>
        <v>7.1</v>
      </c>
      <c r="AJ26" s="28">
        <f>IF(VLOOKUP($A26,Sheet!$A$7:$DG$148,'TN01-10'!AJ$9,0)="","",VLOOKUP($A26,Sheet!$A$7:$DG$148,'TN01-10'!AJ$9,0))</f>
        <v>6.5</v>
      </c>
      <c r="AK26" s="33">
        <f>IF(VLOOKUP($A26,Sheet!$A$7:$DG$148,'TN01-10'!AK$9,0)="","",VLOOKUP($A26,Sheet!$A$7:$DG$148,'TN01-10'!AK$9,0))</f>
        <v>51</v>
      </c>
      <c r="AL26" s="36">
        <f>IF(VLOOKUP($A26,Sheet!$A$7:$DG$148,'TN01-10'!AL$9,0)="","",VLOOKUP($A26,Sheet!$A$7:$DG$148,'TN01-10'!AL$9,0))</f>
        <v>0</v>
      </c>
      <c r="AM26" s="32">
        <f>IF(VLOOKUP($A26,Sheet!$A$7:$DG$148,'TN01-10'!AM$9,0)="","",VLOOKUP($A26,Sheet!$A$7:$DG$148,'TN01-10'!AM$9,0))</f>
        <v>8.5</v>
      </c>
      <c r="AN26" s="32">
        <f>IF(VLOOKUP($A26,Sheet!$A$7:$DG$148,'TN01-10'!AN$9,0)="","",VLOOKUP($A26,Sheet!$A$7:$DG$148,'TN01-10'!AN$9,0))</f>
        <v>9.6</v>
      </c>
      <c r="AO26" s="32" t="str">
        <f>IF(VLOOKUP($A26,Sheet!$A$7:$DG$148,'TN01-10'!AO$9,0)="","",VLOOKUP($A26,Sheet!$A$7:$DG$148,'TN01-10'!AO$9,0))</f>
        <v/>
      </c>
      <c r="AP26" s="32">
        <f>IF(VLOOKUP($A26,Sheet!$A$7:$DG$148,'TN01-10'!AP$9,0)="","",VLOOKUP($A26,Sheet!$A$7:$DG$148,'TN01-10'!AP$9,0))</f>
        <v>8</v>
      </c>
      <c r="AQ26" s="32" t="str">
        <f>IF(VLOOKUP($A26,Sheet!$A$7:$DG$148,'TN01-10'!AQ$9,0)="","",VLOOKUP($A26,Sheet!$A$7:$DG$148,'TN01-10'!AQ$9,0))</f>
        <v/>
      </c>
      <c r="AR26" s="32" t="str">
        <f>IF(VLOOKUP($A26,Sheet!$A$7:$DG$148,'TN01-10'!AR$9,0)="","",VLOOKUP($A26,Sheet!$A$7:$DG$148,'TN01-10'!AR$9,0))</f>
        <v/>
      </c>
      <c r="AS26" s="32" t="str">
        <f>IF(VLOOKUP($A26,Sheet!$A$7:$DG$148,'TN01-10'!AS$9,0)="","",VLOOKUP($A26,Sheet!$A$7:$DG$148,'TN01-10'!AS$9,0))</f>
        <v/>
      </c>
      <c r="AT26" s="32" t="str">
        <f>IF(VLOOKUP($A26,Sheet!$A$7:$DG$148,'TN01-10'!AT$9,0)="","",VLOOKUP($A26,Sheet!$A$7:$DG$148,'TN01-10'!AT$9,0))</f>
        <v/>
      </c>
      <c r="AU26" s="32">
        <f>IF(VLOOKUP($A26,Sheet!$A$7:$DG$148,'TN01-10'!AU$9,0)="","",VLOOKUP($A26,Sheet!$A$7:$DG$148,'TN01-10'!AU$9,0))</f>
        <v>6.7</v>
      </c>
      <c r="AV26" s="32" t="str">
        <f>IF(VLOOKUP($A26,Sheet!$A$7:$DG$148,'TN01-10'!AV$9,0)="","",VLOOKUP($A26,Sheet!$A$7:$DG$148,'TN01-10'!AV$9,0))</f>
        <v/>
      </c>
      <c r="AW26" s="32" t="str">
        <f>IF(VLOOKUP($A26,Sheet!$A$7:$DG$148,'TN01-10'!AW$9,0)="","",VLOOKUP($A26,Sheet!$A$7:$DG$148,'TN01-10'!AW$9,0))</f>
        <v/>
      </c>
      <c r="AX26" s="32" t="str">
        <f>IF(VLOOKUP($A26,Sheet!$A$7:$DG$148,'TN01-10'!AX$9,0)="","",VLOOKUP($A26,Sheet!$A$7:$DG$148,'TN01-10'!AX$9,0))</f>
        <v/>
      </c>
      <c r="AY26" s="32" t="str">
        <f>IF(VLOOKUP($A26,Sheet!$A$7:$DG$148,'TN01-10'!AY$9,0)="","",VLOOKUP($A26,Sheet!$A$7:$DG$148,'TN01-10'!AY$9,0))</f>
        <v/>
      </c>
      <c r="AZ26" s="32" t="str">
        <f>IF(VLOOKUP($A26,Sheet!$A$7:$DG$148,'TN01-10'!AZ$9,0)="","",VLOOKUP($A26,Sheet!$A$7:$DG$148,'TN01-10'!AZ$9,0))</f>
        <v/>
      </c>
      <c r="BA26" s="32">
        <f>IF(VLOOKUP($A26,Sheet!$A$7:$DG$148,'TN01-10'!BA$9,0)="","",VLOOKUP($A26,Sheet!$A$7:$DG$148,'TN01-10'!BA$9,0))</f>
        <v>8.9</v>
      </c>
      <c r="BB26" s="33">
        <f>IF(VLOOKUP($A26,Sheet!$A$7:$DG$148,'TN01-10'!BB$9,0)="","",VLOOKUP($A26,Sheet!$A$7:$DG$148,'TN01-10'!BB$9,0))</f>
        <v>5</v>
      </c>
      <c r="BC26" s="36">
        <f>IF(VLOOKUP($A26,Sheet!$A$7:$DG$148,'TN01-10'!BC$9,0)="","",VLOOKUP($A26,Sheet!$A$7:$DG$148,'TN01-10'!BC$9,0))</f>
        <v>0</v>
      </c>
      <c r="BD26" s="28">
        <f>IF(VLOOKUP($A26,Sheet!$A$7:$DG$148,'TN01-10'!BD$9,0)="","",VLOOKUP($A26,Sheet!$A$7:$DG$148,'TN01-10'!BD$9,0))</f>
        <v>5.4</v>
      </c>
      <c r="BE26" s="28">
        <f>IF(VLOOKUP($A26,Sheet!$A$7:$DG$148,'TN01-10'!BE$9,0)="","",VLOOKUP($A26,Sheet!$A$7:$DG$148,'TN01-10'!BE$9,0))</f>
        <v>6.7</v>
      </c>
      <c r="BF26" s="28">
        <f>IF(VLOOKUP($A26,Sheet!$A$7:$DG$148,'TN01-10'!BF$9,0)="","",VLOOKUP($A26,Sheet!$A$7:$DG$148,'TN01-10'!BF$9,0))</f>
        <v>9.6</v>
      </c>
      <c r="BG26" s="28">
        <f>IF(VLOOKUP($A26,Sheet!$A$7:$DG$148,'TN01-10'!BG$9,0)="","",VLOOKUP($A26,Sheet!$A$7:$DG$148,'TN01-10'!BG$9,0))</f>
        <v>4.9000000000000004</v>
      </c>
      <c r="BH26" s="28">
        <f>IF(VLOOKUP($A26,Sheet!$A$7:$DG$148,'TN01-10'!BH$9,0)="","",VLOOKUP($A26,Sheet!$A$7:$DG$148,'TN01-10'!BH$9,0))</f>
        <v>5.0999999999999996</v>
      </c>
      <c r="BI26" s="28">
        <f>IF(VLOOKUP($A26,Sheet!$A$7:$DG$148,'TN01-10'!BI$9,0)="","",VLOOKUP($A26,Sheet!$A$7:$DG$148,'TN01-10'!BI$9,0))</f>
        <v>7.3</v>
      </c>
      <c r="BJ26" s="28">
        <f>IF(VLOOKUP($A26,Sheet!$A$7:$DG$148,'TN01-10'!BJ$9,0)="","",VLOOKUP($A26,Sheet!$A$7:$DG$148,'TN01-10'!BJ$9,0))</f>
        <v>7.9</v>
      </c>
      <c r="BK26" s="28">
        <f>IF(VLOOKUP($A26,Sheet!$A$7:$DG$148,'TN01-10'!BK$9,0)="","",VLOOKUP($A26,Sheet!$A$7:$DG$148,'TN01-10'!BK$9,0))</f>
        <v>4.5999999999999996</v>
      </c>
      <c r="BL26" s="28">
        <f>IF(VLOOKUP($A26,Sheet!$A$7:$DG$148,'TN01-10'!BL$9,0)="","",VLOOKUP($A26,Sheet!$A$7:$DG$148,'TN01-10'!BL$9,0))</f>
        <v>7.6</v>
      </c>
      <c r="BM26" s="28">
        <f>IF(VLOOKUP($A26,Sheet!$A$7:$DG$148,'TN01-10'!BM$9,0)="","",VLOOKUP($A26,Sheet!$A$7:$DG$148,'TN01-10'!BM$9,0))</f>
        <v>5.9</v>
      </c>
      <c r="BN26" s="28">
        <f>IF(VLOOKUP($A26,Sheet!$A$7:$DG$148,'TN01-10'!BN$9,0)="","",VLOOKUP($A26,Sheet!$A$7:$DG$148,'TN01-10'!BN$9,0))</f>
        <v>5.5</v>
      </c>
      <c r="BO26" s="28">
        <f>IF(VLOOKUP($A26,Sheet!$A$7:$DG$148,'TN01-10'!BO$9,0)="","",VLOOKUP($A26,Sheet!$A$7:$DG$148,'TN01-10'!BO$9,0))</f>
        <v>5.7</v>
      </c>
      <c r="BP26" s="28">
        <f>IF(VLOOKUP($A26,Sheet!$A$7:$DG$148,'TN01-10'!BP$9,0)="","",VLOOKUP($A26,Sheet!$A$7:$DG$148,'TN01-10'!BP$9,0))</f>
        <v>6.5</v>
      </c>
      <c r="BQ26" s="28" t="str">
        <f>IF(VLOOKUP($A26,Sheet!$A$7:$DG$148,'TN01-10'!BQ$9,0)="","",VLOOKUP($A26,Sheet!$A$7:$DG$148,'TN01-10'!BQ$9,0))</f>
        <v/>
      </c>
      <c r="BR26" s="28">
        <f>IF(VLOOKUP($A26,Sheet!$A$7:$DG$148,'TN01-10'!BR$9,0)="","",VLOOKUP($A26,Sheet!$A$7:$DG$148,'TN01-10'!BR$9,0))</f>
        <v>4.8</v>
      </c>
      <c r="BS26" s="28">
        <f>IF(VLOOKUP($A26,Sheet!$A$7:$DG$148,'TN01-10'!BS$9,0)="","",VLOOKUP($A26,Sheet!$A$7:$DG$148,'TN01-10'!BS$9,0))</f>
        <v>5.7</v>
      </c>
      <c r="BT26" s="28">
        <f>IF(VLOOKUP($A26,Sheet!$A$7:$DG$148,'TN01-10'!BT$9,0)="","",VLOOKUP($A26,Sheet!$A$7:$DG$148,'TN01-10'!BT$9,0))</f>
        <v>7.3</v>
      </c>
      <c r="BU26" s="28">
        <f>IF(VLOOKUP($A26,Sheet!$A$7:$DG$148,'TN01-10'!BU$9,0)="","",VLOOKUP($A26,Sheet!$A$7:$DG$148,'TN01-10'!BU$9,0))</f>
        <v>5.3</v>
      </c>
      <c r="BV26" s="28">
        <f>IF(VLOOKUP($A26,Sheet!$A$7:$DG$148,'TN01-10'!BV$9,0)="","",VLOOKUP($A26,Sheet!$A$7:$DG$148,'TN01-10'!BV$9,0))</f>
        <v>8.8000000000000007</v>
      </c>
      <c r="BW26" s="28">
        <f>IF(VLOOKUP($A26,Sheet!$A$7:$DG$148,'TN01-10'!BW$9,0)="","",VLOOKUP($A26,Sheet!$A$7:$DG$148,'TN01-10'!BW$9,0))</f>
        <v>7.4</v>
      </c>
      <c r="BX26" s="33">
        <f>IF(VLOOKUP($A26,Sheet!$A$7:$DG$148,'TN01-10'!BX$9,0)="","",VLOOKUP($A26,Sheet!$A$7:$DG$148,'TN01-10'!BX$9,0))</f>
        <v>50</v>
      </c>
      <c r="BY26" s="36">
        <f>IF(VLOOKUP($A26,Sheet!$A$7:$DG$148,'TN01-10'!BY$9,0)="","",VLOOKUP($A26,Sheet!$A$7:$DG$148,'TN01-10'!BY$9,0))</f>
        <v>0</v>
      </c>
      <c r="BZ26" s="28">
        <f>IF(VLOOKUP($A26,Sheet!$A$7:$DG$148,'TN01-10'!BZ$9,0)="","",VLOOKUP($A26,Sheet!$A$7:$DG$148,'TN01-10'!BZ$9,0))</f>
        <v>8.9</v>
      </c>
      <c r="CA26" s="28" t="str">
        <f>IF(VLOOKUP($A26,Sheet!$A$7:$DG$148,'TN01-10'!CA$9,0)="","",VLOOKUP($A26,Sheet!$A$7:$DG$148,'TN01-10'!CA$9,0))</f>
        <v/>
      </c>
      <c r="CB26" s="28">
        <f>IF(VLOOKUP($A26,Sheet!$A$7:$DG$148,'TN01-10'!CB$9,0)="","",VLOOKUP($A26,Sheet!$A$7:$DG$148,'TN01-10'!CB$9,0))</f>
        <v>8.3000000000000007</v>
      </c>
      <c r="CC26" s="28" t="str">
        <f>IF(VLOOKUP($A26,Sheet!$A$7:$DG$148,'TN01-10'!CC$9,0)="","",VLOOKUP($A26,Sheet!$A$7:$DG$148,'TN01-10'!CC$9,0))</f>
        <v/>
      </c>
      <c r="CD26" s="28">
        <f>IF(VLOOKUP($A26,Sheet!$A$7:$DG$148,'TN01-10'!CD$9,0)="","",VLOOKUP($A26,Sheet!$A$7:$DG$148,'TN01-10'!CD$9,0))</f>
        <v>7.9</v>
      </c>
      <c r="CE26" s="28">
        <f>IF(VLOOKUP($A26,Sheet!$A$7:$DG$148,'TN01-10'!CE$9,0)="","",VLOOKUP($A26,Sheet!$A$7:$DG$148,'TN01-10'!CE$9,0))</f>
        <v>9</v>
      </c>
      <c r="CF26" s="28">
        <f>IF(VLOOKUP($A26,Sheet!$A$7:$DG$148,'TN01-10'!CF$9,0)="","",VLOOKUP($A26,Sheet!$A$7:$DG$148,'TN01-10'!CF$9,0))</f>
        <v>7.8</v>
      </c>
      <c r="CG26" s="28">
        <f>IF(VLOOKUP($A26,Sheet!$A$7:$DG$148,'TN01-10'!CG$9,0)="","",VLOOKUP($A26,Sheet!$A$7:$DG$148,'TN01-10'!CG$9,0))</f>
        <v>7.8</v>
      </c>
      <c r="CH26" s="28" t="str">
        <f>IF(VLOOKUP($A26,Sheet!$A$7:$DG$148,'TN01-10'!CH$9,0)="","",VLOOKUP($A26,Sheet!$A$7:$DG$148,'TN01-10'!CH$9,0))</f>
        <v/>
      </c>
      <c r="CI26" s="28">
        <f>IF(VLOOKUP($A26,Sheet!$A$7:$DG$148,'TN01-10'!CI$9,0)="","",VLOOKUP($A26,Sheet!$A$7:$DG$148,'TN01-10'!CI$9,0))</f>
        <v>7.7</v>
      </c>
      <c r="CJ26" s="28" t="str">
        <f>IF(VLOOKUP($A26,Sheet!$A$7:$DG$148,'TN01-10'!CJ$9,0)="","",VLOOKUP($A26,Sheet!$A$7:$DG$148,'TN01-10'!CJ$9,0))</f>
        <v/>
      </c>
      <c r="CK26" s="28" t="str">
        <f>IF(VLOOKUP($A26,Sheet!$A$7:$DG$148,'TN01-10'!CK$9,0)="","",VLOOKUP($A26,Sheet!$A$7:$DG$148,'TN01-10'!CK$9,0))</f>
        <v/>
      </c>
      <c r="CL26" s="28" t="str">
        <f>IF(VLOOKUP($A26,Sheet!$A$7:$DG$148,'TN01-10'!CL$9,0)="","",VLOOKUP($A26,Sheet!$A$7:$DG$148,'TN01-10'!CL$9,0))</f>
        <v/>
      </c>
      <c r="CM26" s="28" t="str">
        <f>IF(VLOOKUP($A26,Sheet!$A$7:$DG$148,'TN01-10'!CM$9,0)="","",VLOOKUP($A26,Sheet!$A$7:$DG$148,'TN01-10'!CM$9,0))</f>
        <v/>
      </c>
      <c r="CN26" s="28">
        <f>IF(VLOOKUP($A26,Sheet!$A$7:$DG$148,'TN01-10'!CN$9,0)="","",VLOOKUP($A26,Sheet!$A$7:$DG$148,'TN01-10'!CN$9,0))</f>
        <v>6</v>
      </c>
      <c r="CO26" s="28">
        <f>IF(VLOOKUP($A26,Sheet!$A$7:$DG$148,'TN01-10'!CO$9,0)="","",VLOOKUP($A26,Sheet!$A$7:$DG$148,'TN01-10'!CO$9,0))</f>
        <v>7.6</v>
      </c>
      <c r="CP26" s="28">
        <f>IF(VLOOKUP($A26,Sheet!$A$7:$DG$148,'TN01-10'!CP$9,0)="","",VLOOKUP($A26,Sheet!$A$7:$DG$148,'TN01-10'!CP$9,0))</f>
        <v>8.6</v>
      </c>
      <c r="CQ26" s="28">
        <f>IF(VLOOKUP($A26,Sheet!$A$7:$DG$148,'TN01-10'!CQ$9,0)="","",VLOOKUP($A26,Sheet!$A$7:$DG$148,'TN01-10'!CQ$9,0))</f>
        <v>7.7</v>
      </c>
      <c r="CR26" s="28">
        <f>IF(VLOOKUP($A26,Sheet!$A$7:$DG$148,'TN01-10'!CR$9,0)="","",VLOOKUP($A26,Sheet!$A$7:$DG$148,'TN01-10'!CR$9,0))</f>
        <v>7.8</v>
      </c>
      <c r="CS26" s="33">
        <f>IF(VLOOKUP($A26,Sheet!$A$7:$DG$148,'TN01-10'!CS$9,0)="","",VLOOKUP($A26,Sheet!$A$7:$DG$148,'TN01-10'!CS$9,0))</f>
        <v>27</v>
      </c>
      <c r="CT26" s="36">
        <f>IF(VLOOKUP($A26,Sheet!$A$7:$DG$148,'TN01-10'!CT$9,0)="","",VLOOKUP($A26,Sheet!$A$7:$DG$148,'TN01-10'!CT$9,0))</f>
        <v>0</v>
      </c>
      <c r="CU26" s="38">
        <f t="shared" si="2"/>
        <v>128</v>
      </c>
      <c r="CV26" s="38">
        <f t="shared" si="3"/>
        <v>0</v>
      </c>
      <c r="CW26" s="38">
        <f t="shared" si="4"/>
        <v>0</v>
      </c>
      <c r="CX26" s="38">
        <f t="shared" si="5"/>
        <v>128</v>
      </c>
      <c r="CY26" s="38">
        <f t="shared" si="6"/>
        <v>6.95</v>
      </c>
      <c r="CZ26" s="38">
        <f>VLOOKUP($A26,'TN01-04'!$A$13:$DL$166,103,0)</f>
        <v>2.83</v>
      </c>
      <c r="DA26" s="28" t="str">
        <f>IF(VLOOKUP($A26,Sheet!$A$7:$DG$148,'TN01-10'!DA$9,0)="","",VLOOKUP($A26,Sheet!$A$7:$DG$148,'TN01-10'!DA$9,0))</f>
        <v/>
      </c>
      <c r="DB26" s="28" t="str">
        <f>IF(VLOOKUP($A26,Sheet!$A$7:$DG$148,'TN01-10'!DB$9,0)="","",VLOOKUP($A26,Sheet!$A$7:$DG$148,'TN01-10'!DB$9,0))</f>
        <v/>
      </c>
      <c r="DC26" s="28">
        <f>IF(VLOOKUP($A26,Sheet!$A$7:$DG$148,'TN01-10'!DC$9,0)="","",VLOOKUP($A26,Sheet!$A$7:$DG$148,'TN01-10'!DC$9,0))</f>
        <v>7.7</v>
      </c>
      <c r="DD26" s="28" t="str">
        <f>IF(VLOOKUP($A26,Sheet!$A$7:$DG$148,'TN01-10'!DD$9,0)="","",VLOOKUP($A26,Sheet!$A$7:$DG$148,'TN01-10'!DD$9,0))</f>
        <v/>
      </c>
      <c r="DE26" s="38"/>
      <c r="DF26" s="38">
        <f t="shared" si="7"/>
        <v>7.7</v>
      </c>
      <c r="DG26" s="38">
        <f>VLOOKUP($A26,'TN01-04'!$A$13:$DL$166,110,0)</f>
        <v>3.33</v>
      </c>
      <c r="DH26" s="33">
        <f>IF(VLOOKUP($A26,Sheet!$A$7:$DG$148,'TN01-10'!DH$9,0)="","",VLOOKUP($A26,Sheet!$A$7:$DG$148,'TN01-10'!DH$9,0))</f>
        <v>5</v>
      </c>
      <c r="DI26" s="36">
        <f>IF(VLOOKUP($A26,Sheet!$A$7:$DG$148,'TN01-10'!DI$9,0)="","",VLOOKUP($A26,Sheet!$A$7:$DG$148,'TN01-10'!DI$9,0))</f>
        <v>0</v>
      </c>
      <c r="DJ26" s="38">
        <f t="shared" si="8"/>
        <v>133</v>
      </c>
      <c r="DK26" s="38">
        <f t="shared" si="9"/>
        <v>0</v>
      </c>
      <c r="DL26" s="38">
        <f t="shared" si="10"/>
        <v>6.98</v>
      </c>
      <c r="DM26" s="38">
        <f>VLOOKUP($A26,'TN01-04'!$A$13:$DL$166,116,0)</f>
        <v>2.85</v>
      </c>
      <c r="DN26" s="33">
        <f>IF(VLOOKUP($A26,Sheet!$A$7:$DG$148,'TN01-10'!DN$9,0)="","",VLOOKUP($A26,Sheet!$A$7:$DG$148,'TN01-10'!DN$9,0))</f>
        <v>138</v>
      </c>
      <c r="DO26" s="36">
        <f>IF(VLOOKUP($A26,Sheet!$A$7:$DG$148,'TN01-10'!DO$9,0)="","",VLOOKUP($A26,Sheet!$A$7:$DG$148,'TN01-10'!DO$9,0))</f>
        <v>0</v>
      </c>
      <c r="DP26" s="28">
        <f>IF(VLOOKUP($A26,Sheet!$A$7:$DG$148,'TN01-10'!DP$9,0)="","",VLOOKUP($A26,Sheet!$A$7:$DG$148,'TN01-10'!DP$9,0))</f>
        <v>137</v>
      </c>
      <c r="DQ26" s="28">
        <f>IF(VLOOKUP($A26,Sheet!$A$7:$DG$148,'TN01-10'!DQ$9,0)="","",VLOOKUP($A26,Sheet!$A$7:$DG$148,'TN01-10'!DQ$9,0))</f>
        <v>138</v>
      </c>
      <c r="DR26" s="28">
        <f>IF(VLOOKUP($A26,Sheet!$A$7:$DG$148,'TN01-10'!DR$9,0)="","",VLOOKUP($A26,Sheet!$A$7:$DG$148,'TN01-10'!DR$9,0))</f>
        <v>6.98</v>
      </c>
      <c r="DS26" s="28">
        <f>IF(VLOOKUP($A26,Sheet!$A$7:$DG$148,'TN01-10'!DS$9,0)="","",VLOOKUP($A26,Sheet!$A$7:$DG$148,'TN01-10'!DS$9,0))</f>
        <v>2.85</v>
      </c>
      <c r="DT26" s="28" t="str">
        <f>IF(VLOOKUP($A26,Sheet!$A$7:$DG$148,'TN01-10'!DT$9,0)="","",VLOOKUP($A26,Sheet!$A$7:$DG$148,'TN01-10'!DT$9,0))</f>
        <v/>
      </c>
      <c r="DU26" s="168">
        <f t="shared" si="11"/>
        <v>0</v>
      </c>
      <c r="DV26" s="315" t="s">
        <v>4798</v>
      </c>
      <c r="DW26" s="315" t="s">
        <v>4798</v>
      </c>
      <c r="DX26" s="315" t="s">
        <v>4798</v>
      </c>
      <c r="DY26" s="315" t="s">
        <v>4798</v>
      </c>
      <c r="DZ26" s="315" t="s">
        <v>4833</v>
      </c>
      <c r="EA26" s="315"/>
      <c r="EB26" s="216"/>
      <c r="EC26" s="216"/>
      <c r="ED26" s="216"/>
      <c r="EE26" s="216"/>
      <c r="EF26" s="216">
        <f t="shared" si="12"/>
        <v>0</v>
      </c>
      <c r="EG26" s="216">
        <v>0</v>
      </c>
      <c r="EH26" s="216">
        <v>8.5</v>
      </c>
      <c r="EI26" s="216"/>
      <c r="EJ26" s="216"/>
      <c r="EK26" s="216">
        <f t="shared" si="13"/>
        <v>8.5</v>
      </c>
      <c r="EL26" s="216"/>
      <c r="EM26" s="216">
        <v>8.9</v>
      </c>
      <c r="EN26" s="216"/>
      <c r="EO26" s="216"/>
      <c r="EP26" s="216">
        <f t="shared" si="14"/>
        <v>8.9</v>
      </c>
      <c r="EQ26" s="216"/>
      <c r="ER26" s="216">
        <v>6.3</v>
      </c>
      <c r="ES26" s="216"/>
      <c r="ET26" s="216"/>
      <c r="EU26" s="216">
        <f t="shared" si="15"/>
        <v>6.3</v>
      </c>
      <c r="EV26" s="216">
        <f t="shared" si="16"/>
        <v>7.7</v>
      </c>
    </row>
    <row r="27" spans="1:152" ht="15.95" customHeight="1" x14ac:dyDescent="0.2">
      <c r="A27" s="25">
        <v>2110715023</v>
      </c>
      <c r="B27" s="26" t="s">
        <v>14</v>
      </c>
      <c r="C27" s="26" t="s">
        <v>50</v>
      </c>
      <c r="D27" s="26" t="s">
        <v>134</v>
      </c>
      <c r="E27" s="27">
        <v>35501</v>
      </c>
      <c r="F27" s="26" t="s">
        <v>209</v>
      </c>
      <c r="G27" s="26" t="s">
        <v>212</v>
      </c>
      <c r="H27" s="28" t="e">
        <f>IF(VLOOKUP($A27,Sheet!$A$7:$DG$148,'TN01-10'!H$9,0)="","",VLOOKUP($A27,Sheet!$A$7:$DG$148,'TN01-10'!H$9,0))</f>
        <v>#N/A</v>
      </c>
      <c r="I27" s="28" t="e">
        <f>IF(VLOOKUP($A27,Sheet!$A$7:$DG$148,'TN01-10'!I$9,0)="","",VLOOKUP($A27,Sheet!$A$7:$DG$148,'TN01-10'!I$9,0))</f>
        <v>#N/A</v>
      </c>
      <c r="J27" s="28" t="e">
        <f>IF(VLOOKUP($A27,Sheet!$A$7:$DG$148,'TN01-10'!J$9,0)="","",VLOOKUP($A27,Sheet!$A$7:$DG$148,'TN01-10'!J$9,0))</f>
        <v>#N/A</v>
      </c>
      <c r="K27" s="28" t="e">
        <f>IF(VLOOKUP($A27,Sheet!$A$7:$DG$148,'TN01-10'!K$9,0)="","",VLOOKUP($A27,Sheet!$A$7:$DG$148,'TN01-10'!K$9,0))</f>
        <v>#N/A</v>
      </c>
      <c r="L27" s="28" t="e">
        <f>IF(VLOOKUP($A27,Sheet!$A$7:$DG$148,'TN01-10'!L$9,0)="","",VLOOKUP($A27,Sheet!$A$7:$DG$148,'TN01-10'!L$9,0))</f>
        <v>#N/A</v>
      </c>
      <c r="M27" s="28" t="e">
        <f>IF(VLOOKUP($A27,Sheet!$A$7:$DG$148,'TN01-10'!M$9,0)="","",VLOOKUP($A27,Sheet!$A$7:$DG$148,'TN01-10'!M$9,0))</f>
        <v>#N/A</v>
      </c>
      <c r="N27" s="28" t="e">
        <f>IF(VLOOKUP($A27,Sheet!$A$7:$DG$148,'TN01-10'!N$9,0)="","",VLOOKUP($A27,Sheet!$A$7:$DG$148,'TN01-10'!N$9,0))</f>
        <v>#N/A</v>
      </c>
      <c r="O27" s="28" t="e">
        <f>IF(VLOOKUP($A27,Sheet!$A$7:$DG$148,'TN01-10'!O$9,0)="","",VLOOKUP($A27,Sheet!$A$7:$DG$148,'TN01-10'!O$9,0))</f>
        <v>#N/A</v>
      </c>
      <c r="P27" s="28" t="e">
        <f>IF(VLOOKUP($A27,Sheet!$A$7:$DG$148,'TN01-10'!P$9,0)="","",VLOOKUP($A27,Sheet!$A$7:$DG$148,'TN01-10'!P$9,0))</f>
        <v>#N/A</v>
      </c>
      <c r="Q27" s="28" t="e">
        <f>IF(VLOOKUP($A27,Sheet!$A$7:$DG$148,'TN01-10'!Q$9,0)="","",VLOOKUP($A27,Sheet!$A$7:$DG$148,'TN01-10'!Q$9,0))</f>
        <v>#N/A</v>
      </c>
      <c r="R27" s="28" t="e">
        <f>IF(VLOOKUP($A27,Sheet!$A$7:$DG$148,'TN01-10'!R$9,0)="","",VLOOKUP($A27,Sheet!$A$7:$DG$148,'TN01-10'!R$9,0))</f>
        <v>#N/A</v>
      </c>
      <c r="S27" s="28" t="e">
        <f>IF(VLOOKUP($A27,Sheet!$A$7:$DG$148,'TN01-10'!S$9,0)="","",VLOOKUP($A27,Sheet!$A$7:$DG$148,'TN01-10'!S$9,0))</f>
        <v>#N/A</v>
      </c>
      <c r="T27" s="28" t="e">
        <f>IF(VLOOKUP($A27,Sheet!$A$7:$DG$148,'TN01-10'!T$9,0)="","",VLOOKUP($A27,Sheet!$A$7:$DG$148,'TN01-10'!T$9,0))</f>
        <v>#N/A</v>
      </c>
      <c r="U27" s="28" t="e">
        <f>IF(VLOOKUP($A27,Sheet!$A$7:$DG$148,'TN01-10'!U$9,0)="","",VLOOKUP($A27,Sheet!$A$7:$DG$148,'TN01-10'!U$9,0))</f>
        <v>#N/A</v>
      </c>
      <c r="V27" s="28" t="e">
        <f>IF(VLOOKUP($A27,Sheet!$A$7:$DG$148,'TN01-10'!V$9,0)="","",VLOOKUP($A27,Sheet!$A$7:$DG$148,'TN01-10'!V$9,0))</f>
        <v>#N/A</v>
      </c>
      <c r="W27" s="28" t="e">
        <f>IF(VLOOKUP($A27,Sheet!$A$7:$DG$148,'TN01-10'!W$9,0)="","",VLOOKUP($A27,Sheet!$A$7:$DG$148,'TN01-10'!W$9,0))</f>
        <v>#N/A</v>
      </c>
      <c r="X27" s="28" t="e">
        <f>IF(VLOOKUP($A27,Sheet!$A$7:$DG$148,'TN01-10'!X$9,0)="","",VLOOKUP($A27,Sheet!$A$7:$DG$148,'TN01-10'!X$9,0))</f>
        <v>#N/A</v>
      </c>
      <c r="Y27" s="28" t="e">
        <f>IF(VLOOKUP($A27,Sheet!$A$7:$DG$148,'TN01-10'!Y$9,0)="","",VLOOKUP($A27,Sheet!$A$7:$DG$148,'TN01-10'!Y$9,0))</f>
        <v>#N/A</v>
      </c>
      <c r="Z27" s="28" t="e">
        <f>IF(VLOOKUP($A27,Sheet!$A$7:$DG$148,'TN01-10'!Z$9,0)="","",VLOOKUP($A27,Sheet!$A$7:$DG$148,'TN01-10'!Z$9,0))</f>
        <v>#N/A</v>
      </c>
      <c r="AA27" s="28" t="e">
        <f>IF(VLOOKUP($A27,Sheet!$A$7:$DG$148,'TN01-10'!AA$9,0)="","",VLOOKUP($A27,Sheet!$A$7:$DG$148,'TN01-10'!AA$9,0))</f>
        <v>#N/A</v>
      </c>
      <c r="AB27" s="28" t="e">
        <f>IF(VLOOKUP($A27,Sheet!$A$7:$DG$148,'TN01-10'!AB$9,0)="","",VLOOKUP($A27,Sheet!$A$7:$DG$148,'TN01-10'!AB$9,0))</f>
        <v>#N/A</v>
      </c>
      <c r="AC27" s="28" t="e">
        <f>IF(VLOOKUP($A27,Sheet!$A$7:$DG$148,'TN01-10'!AC$9,0)="","",VLOOKUP($A27,Sheet!$A$7:$DG$148,'TN01-10'!AC$9,0))</f>
        <v>#N/A</v>
      </c>
      <c r="AD27" s="28" t="e">
        <f>IF(VLOOKUP($A27,Sheet!$A$7:$DG$148,'TN01-10'!AD$9,0)="","",VLOOKUP($A27,Sheet!$A$7:$DG$148,'TN01-10'!AD$9,0))</f>
        <v>#N/A</v>
      </c>
      <c r="AE27" s="28" t="e">
        <f>IF(VLOOKUP($A27,Sheet!$A$7:$DG$148,'TN01-10'!AE$9,0)="","",VLOOKUP($A27,Sheet!$A$7:$DG$148,'TN01-10'!AE$9,0))</f>
        <v>#N/A</v>
      </c>
      <c r="AF27" s="28" t="e">
        <f>IF(VLOOKUP($A27,Sheet!$A$7:$DG$148,'TN01-10'!AF$9,0)="","",VLOOKUP($A27,Sheet!$A$7:$DG$148,'TN01-10'!AF$9,0))</f>
        <v>#N/A</v>
      </c>
      <c r="AG27" s="28" t="e">
        <f>IF(VLOOKUP($A27,Sheet!$A$7:$DG$148,'TN01-10'!AG$9,0)="","",VLOOKUP($A27,Sheet!$A$7:$DG$148,'TN01-10'!AG$9,0))</f>
        <v>#N/A</v>
      </c>
      <c r="AH27" s="28" t="e">
        <f>IF(VLOOKUP($A27,Sheet!$A$7:$DG$148,'TN01-10'!AH$9,0)="","",VLOOKUP($A27,Sheet!$A$7:$DG$148,'TN01-10'!AH$9,0))</f>
        <v>#N/A</v>
      </c>
      <c r="AI27" s="28" t="e">
        <f>IF(VLOOKUP($A27,Sheet!$A$7:$DG$148,'TN01-10'!AI$9,0)="","",VLOOKUP($A27,Sheet!$A$7:$DG$148,'TN01-10'!AI$9,0))</f>
        <v>#N/A</v>
      </c>
      <c r="AJ27" s="28" t="e">
        <f>IF(VLOOKUP($A27,Sheet!$A$7:$DG$148,'TN01-10'!AJ$9,0)="","",VLOOKUP($A27,Sheet!$A$7:$DG$148,'TN01-10'!AJ$9,0))</f>
        <v>#N/A</v>
      </c>
      <c r="AK27" s="33" t="e">
        <f>IF(VLOOKUP($A27,Sheet!$A$7:$DG$148,'TN01-10'!AK$9,0)="","",VLOOKUP($A27,Sheet!$A$7:$DG$148,'TN01-10'!AK$9,0))</f>
        <v>#N/A</v>
      </c>
      <c r="AL27" s="36" t="e">
        <f>IF(VLOOKUP($A27,Sheet!$A$7:$DG$148,'TN01-10'!AL$9,0)="","",VLOOKUP($A27,Sheet!$A$7:$DG$148,'TN01-10'!AL$9,0))</f>
        <v>#N/A</v>
      </c>
      <c r="AM27" s="32" t="e">
        <f>IF(VLOOKUP($A27,Sheet!$A$7:$DG$148,'TN01-10'!AM$9,0)="","",VLOOKUP($A27,Sheet!$A$7:$DG$148,'TN01-10'!AM$9,0))</f>
        <v>#N/A</v>
      </c>
      <c r="AN27" s="32" t="e">
        <f>IF(VLOOKUP($A27,Sheet!$A$7:$DG$148,'TN01-10'!AN$9,0)="","",VLOOKUP($A27,Sheet!$A$7:$DG$148,'TN01-10'!AN$9,0))</f>
        <v>#N/A</v>
      </c>
      <c r="AO27" s="32" t="e">
        <f>IF(VLOOKUP($A27,Sheet!$A$7:$DG$148,'TN01-10'!AO$9,0)="","",VLOOKUP($A27,Sheet!$A$7:$DG$148,'TN01-10'!AO$9,0))</f>
        <v>#N/A</v>
      </c>
      <c r="AP27" s="32" t="e">
        <f>IF(VLOOKUP($A27,Sheet!$A$7:$DG$148,'TN01-10'!AP$9,0)="","",VLOOKUP($A27,Sheet!$A$7:$DG$148,'TN01-10'!AP$9,0))</f>
        <v>#N/A</v>
      </c>
      <c r="AQ27" s="32" t="e">
        <f>IF(VLOOKUP($A27,Sheet!$A$7:$DG$148,'TN01-10'!AQ$9,0)="","",VLOOKUP($A27,Sheet!$A$7:$DG$148,'TN01-10'!AQ$9,0))</f>
        <v>#N/A</v>
      </c>
      <c r="AR27" s="32" t="e">
        <f>IF(VLOOKUP($A27,Sheet!$A$7:$DG$148,'TN01-10'!AR$9,0)="","",VLOOKUP($A27,Sheet!$A$7:$DG$148,'TN01-10'!AR$9,0))</f>
        <v>#N/A</v>
      </c>
      <c r="AS27" s="32" t="e">
        <f>IF(VLOOKUP($A27,Sheet!$A$7:$DG$148,'TN01-10'!AS$9,0)="","",VLOOKUP($A27,Sheet!$A$7:$DG$148,'TN01-10'!AS$9,0))</f>
        <v>#N/A</v>
      </c>
      <c r="AT27" s="32" t="e">
        <f>IF(VLOOKUP($A27,Sheet!$A$7:$DG$148,'TN01-10'!AT$9,0)="","",VLOOKUP($A27,Sheet!$A$7:$DG$148,'TN01-10'!AT$9,0))</f>
        <v>#N/A</v>
      </c>
      <c r="AU27" s="32" t="e">
        <f>IF(VLOOKUP($A27,Sheet!$A$7:$DG$148,'TN01-10'!AU$9,0)="","",VLOOKUP($A27,Sheet!$A$7:$DG$148,'TN01-10'!AU$9,0))</f>
        <v>#N/A</v>
      </c>
      <c r="AV27" s="32" t="e">
        <f>IF(VLOOKUP($A27,Sheet!$A$7:$DG$148,'TN01-10'!AV$9,0)="","",VLOOKUP($A27,Sheet!$A$7:$DG$148,'TN01-10'!AV$9,0))</f>
        <v>#N/A</v>
      </c>
      <c r="AW27" s="32" t="e">
        <f>IF(VLOOKUP($A27,Sheet!$A$7:$DG$148,'TN01-10'!AW$9,0)="","",VLOOKUP($A27,Sheet!$A$7:$DG$148,'TN01-10'!AW$9,0))</f>
        <v>#N/A</v>
      </c>
      <c r="AX27" s="32" t="e">
        <f>IF(VLOOKUP($A27,Sheet!$A$7:$DG$148,'TN01-10'!AX$9,0)="","",VLOOKUP($A27,Sheet!$A$7:$DG$148,'TN01-10'!AX$9,0))</f>
        <v>#N/A</v>
      </c>
      <c r="AY27" s="32" t="e">
        <f>IF(VLOOKUP($A27,Sheet!$A$7:$DG$148,'TN01-10'!AY$9,0)="","",VLOOKUP($A27,Sheet!$A$7:$DG$148,'TN01-10'!AY$9,0))</f>
        <v>#N/A</v>
      </c>
      <c r="AZ27" s="32" t="e">
        <f>IF(VLOOKUP($A27,Sheet!$A$7:$DG$148,'TN01-10'!AZ$9,0)="","",VLOOKUP($A27,Sheet!$A$7:$DG$148,'TN01-10'!AZ$9,0))</f>
        <v>#N/A</v>
      </c>
      <c r="BA27" s="32" t="e">
        <f>IF(VLOOKUP($A27,Sheet!$A$7:$DG$148,'TN01-10'!BA$9,0)="","",VLOOKUP($A27,Sheet!$A$7:$DG$148,'TN01-10'!BA$9,0))</f>
        <v>#N/A</v>
      </c>
      <c r="BB27" s="33" t="e">
        <f>IF(VLOOKUP($A27,Sheet!$A$7:$DG$148,'TN01-10'!BB$9,0)="","",VLOOKUP($A27,Sheet!$A$7:$DG$148,'TN01-10'!BB$9,0))</f>
        <v>#N/A</v>
      </c>
      <c r="BC27" s="36" t="e">
        <f>IF(VLOOKUP($A27,Sheet!$A$7:$DG$148,'TN01-10'!BC$9,0)="","",VLOOKUP($A27,Sheet!$A$7:$DG$148,'TN01-10'!BC$9,0))</f>
        <v>#N/A</v>
      </c>
      <c r="BD27" s="28" t="e">
        <f>IF(VLOOKUP($A27,Sheet!$A$7:$DG$148,'TN01-10'!BD$9,0)="","",VLOOKUP($A27,Sheet!$A$7:$DG$148,'TN01-10'!BD$9,0))</f>
        <v>#N/A</v>
      </c>
      <c r="BE27" s="28" t="e">
        <f>IF(VLOOKUP($A27,Sheet!$A$7:$DG$148,'TN01-10'!BE$9,0)="","",VLOOKUP($A27,Sheet!$A$7:$DG$148,'TN01-10'!BE$9,0))</f>
        <v>#N/A</v>
      </c>
      <c r="BF27" s="28" t="e">
        <f>IF(VLOOKUP($A27,Sheet!$A$7:$DG$148,'TN01-10'!BF$9,0)="","",VLOOKUP($A27,Sheet!$A$7:$DG$148,'TN01-10'!BF$9,0))</f>
        <v>#N/A</v>
      </c>
      <c r="BG27" s="28" t="e">
        <f>IF(VLOOKUP($A27,Sheet!$A$7:$DG$148,'TN01-10'!BG$9,0)="","",VLOOKUP($A27,Sheet!$A$7:$DG$148,'TN01-10'!BG$9,0))</f>
        <v>#N/A</v>
      </c>
      <c r="BH27" s="28" t="e">
        <f>IF(VLOOKUP($A27,Sheet!$A$7:$DG$148,'TN01-10'!BH$9,0)="","",VLOOKUP($A27,Sheet!$A$7:$DG$148,'TN01-10'!BH$9,0))</f>
        <v>#N/A</v>
      </c>
      <c r="BI27" s="28" t="e">
        <f>IF(VLOOKUP($A27,Sheet!$A$7:$DG$148,'TN01-10'!BI$9,0)="","",VLOOKUP($A27,Sheet!$A$7:$DG$148,'TN01-10'!BI$9,0))</f>
        <v>#N/A</v>
      </c>
      <c r="BJ27" s="28" t="e">
        <f>IF(VLOOKUP($A27,Sheet!$A$7:$DG$148,'TN01-10'!BJ$9,0)="","",VLOOKUP($A27,Sheet!$A$7:$DG$148,'TN01-10'!BJ$9,0))</f>
        <v>#N/A</v>
      </c>
      <c r="BK27" s="28" t="e">
        <f>IF(VLOOKUP($A27,Sheet!$A$7:$DG$148,'TN01-10'!BK$9,0)="","",VLOOKUP($A27,Sheet!$A$7:$DG$148,'TN01-10'!BK$9,0))</f>
        <v>#N/A</v>
      </c>
      <c r="BL27" s="28" t="e">
        <f>IF(VLOOKUP($A27,Sheet!$A$7:$DG$148,'TN01-10'!BL$9,0)="","",VLOOKUP($A27,Sheet!$A$7:$DG$148,'TN01-10'!BL$9,0))</f>
        <v>#N/A</v>
      </c>
      <c r="BM27" s="28" t="e">
        <f>IF(VLOOKUP($A27,Sheet!$A$7:$DG$148,'TN01-10'!BM$9,0)="","",VLOOKUP($A27,Sheet!$A$7:$DG$148,'TN01-10'!BM$9,0))</f>
        <v>#N/A</v>
      </c>
      <c r="BN27" s="28" t="e">
        <f>IF(VLOOKUP($A27,Sheet!$A$7:$DG$148,'TN01-10'!BN$9,0)="","",VLOOKUP($A27,Sheet!$A$7:$DG$148,'TN01-10'!BN$9,0))</f>
        <v>#N/A</v>
      </c>
      <c r="BO27" s="28" t="e">
        <f>IF(VLOOKUP($A27,Sheet!$A$7:$DG$148,'TN01-10'!BO$9,0)="","",VLOOKUP($A27,Sheet!$A$7:$DG$148,'TN01-10'!BO$9,0))</f>
        <v>#N/A</v>
      </c>
      <c r="BP27" s="28" t="e">
        <f>IF(VLOOKUP($A27,Sheet!$A$7:$DG$148,'TN01-10'!BP$9,0)="","",VLOOKUP($A27,Sheet!$A$7:$DG$148,'TN01-10'!BP$9,0))</f>
        <v>#N/A</v>
      </c>
      <c r="BQ27" s="28" t="e">
        <f>IF(VLOOKUP($A27,Sheet!$A$7:$DG$148,'TN01-10'!BQ$9,0)="","",VLOOKUP($A27,Sheet!$A$7:$DG$148,'TN01-10'!BQ$9,0))</f>
        <v>#N/A</v>
      </c>
      <c r="BR27" s="28" t="e">
        <f>IF(VLOOKUP($A27,Sheet!$A$7:$DG$148,'TN01-10'!BR$9,0)="","",VLOOKUP($A27,Sheet!$A$7:$DG$148,'TN01-10'!BR$9,0))</f>
        <v>#N/A</v>
      </c>
      <c r="BS27" s="28" t="e">
        <f>IF(VLOOKUP($A27,Sheet!$A$7:$DG$148,'TN01-10'!BS$9,0)="","",VLOOKUP($A27,Sheet!$A$7:$DG$148,'TN01-10'!BS$9,0))</f>
        <v>#N/A</v>
      </c>
      <c r="BT27" s="28" t="e">
        <f>IF(VLOOKUP($A27,Sheet!$A$7:$DG$148,'TN01-10'!BT$9,0)="","",VLOOKUP($A27,Sheet!$A$7:$DG$148,'TN01-10'!BT$9,0))</f>
        <v>#N/A</v>
      </c>
      <c r="BU27" s="28" t="e">
        <f>IF(VLOOKUP($A27,Sheet!$A$7:$DG$148,'TN01-10'!BU$9,0)="","",VLOOKUP($A27,Sheet!$A$7:$DG$148,'TN01-10'!BU$9,0))</f>
        <v>#N/A</v>
      </c>
      <c r="BV27" s="28" t="e">
        <f>IF(VLOOKUP($A27,Sheet!$A$7:$DG$148,'TN01-10'!BV$9,0)="","",VLOOKUP($A27,Sheet!$A$7:$DG$148,'TN01-10'!BV$9,0))</f>
        <v>#N/A</v>
      </c>
      <c r="BW27" s="28" t="e">
        <f>IF(VLOOKUP($A27,Sheet!$A$7:$DG$148,'TN01-10'!BW$9,0)="","",VLOOKUP($A27,Sheet!$A$7:$DG$148,'TN01-10'!BW$9,0))</f>
        <v>#N/A</v>
      </c>
      <c r="BX27" s="33" t="e">
        <f>IF(VLOOKUP($A27,Sheet!$A$7:$DG$148,'TN01-10'!BX$9,0)="","",VLOOKUP($A27,Sheet!$A$7:$DG$148,'TN01-10'!BX$9,0))</f>
        <v>#N/A</v>
      </c>
      <c r="BY27" s="36" t="e">
        <f>IF(VLOOKUP($A27,Sheet!$A$7:$DG$148,'TN01-10'!BY$9,0)="","",VLOOKUP($A27,Sheet!$A$7:$DG$148,'TN01-10'!BY$9,0))</f>
        <v>#N/A</v>
      </c>
      <c r="BZ27" s="28" t="e">
        <f>IF(VLOOKUP($A27,Sheet!$A$7:$DG$148,'TN01-10'!BZ$9,0)="","",VLOOKUP($A27,Sheet!$A$7:$DG$148,'TN01-10'!BZ$9,0))</f>
        <v>#N/A</v>
      </c>
      <c r="CA27" s="28" t="e">
        <f>IF(VLOOKUP($A27,Sheet!$A$7:$DG$148,'TN01-10'!CA$9,0)="","",VLOOKUP($A27,Sheet!$A$7:$DG$148,'TN01-10'!CA$9,0))</f>
        <v>#N/A</v>
      </c>
      <c r="CB27" s="28" t="e">
        <f>IF(VLOOKUP($A27,Sheet!$A$7:$DG$148,'TN01-10'!CB$9,0)="","",VLOOKUP($A27,Sheet!$A$7:$DG$148,'TN01-10'!CB$9,0))</f>
        <v>#N/A</v>
      </c>
      <c r="CC27" s="28" t="e">
        <f>IF(VLOOKUP($A27,Sheet!$A$7:$DG$148,'TN01-10'!CC$9,0)="","",VLOOKUP($A27,Sheet!$A$7:$DG$148,'TN01-10'!CC$9,0))</f>
        <v>#N/A</v>
      </c>
      <c r="CD27" s="28" t="e">
        <f>IF(VLOOKUP($A27,Sheet!$A$7:$DG$148,'TN01-10'!CD$9,0)="","",VLOOKUP($A27,Sheet!$A$7:$DG$148,'TN01-10'!CD$9,0))</f>
        <v>#N/A</v>
      </c>
      <c r="CE27" s="28" t="e">
        <f>IF(VLOOKUP($A27,Sheet!$A$7:$DG$148,'TN01-10'!CE$9,0)="","",VLOOKUP($A27,Sheet!$A$7:$DG$148,'TN01-10'!CE$9,0))</f>
        <v>#N/A</v>
      </c>
      <c r="CF27" s="28" t="e">
        <f>IF(VLOOKUP($A27,Sheet!$A$7:$DG$148,'TN01-10'!CF$9,0)="","",VLOOKUP($A27,Sheet!$A$7:$DG$148,'TN01-10'!CF$9,0))</f>
        <v>#N/A</v>
      </c>
      <c r="CG27" s="28" t="e">
        <f>IF(VLOOKUP($A27,Sheet!$A$7:$DG$148,'TN01-10'!CG$9,0)="","",VLOOKUP($A27,Sheet!$A$7:$DG$148,'TN01-10'!CG$9,0))</f>
        <v>#N/A</v>
      </c>
      <c r="CH27" s="28" t="e">
        <f>IF(VLOOKUP($A27,Sheet!$A$7:$DG$148,'TN01-10'!CH$9,0)="","",VLOOKUP($A27,Sheet!$A$7:$DG$148,'TN01-10'!CH$9,0))</f>
        <v>#N/A</v>
      </c>
      <c r="CI27" s="28" t="e">
        <f>IF(VLOOKUP($A27,Sheet!$A$7:$DG$148,'TN01-10'!CI$9,0)="","",VLOOKUP($A27,Sheet!$A$7:$DG$148,'TN01-10'!CI$9,0))</f>
        <v>#N/A</v>
      </c>
      <c r="CJ27" s="28" t="e">
        <f>IF(VLOOKUP($A27,Sheet!$A$7:$DG$148,'TN01-10'!CJ$9,0)="","",VLOOKUP($A27,Sheet!$A$7:$DG$148,'TN01-10'!CJ$9,0))</f>
        <v>#N/A</v>
      </c>
      <c r="CK27" s="28" t="e">
        <f>IF(VLOOKUP($A27,Sheet!$A$7:$DG$148,'TN01-10'!CK$9,0)="","",VLOOKUP($A27,Sheet!$A$7:$DG$148,'TN01-10'!CK$9,0))</f>
        <v>#N/A</v>
      </c>
      <c r="CL27" s="28" t="e">
        <f>IF(VLOOKUP($A27,Sheet!$A$7:$DG$148,'TN01-10'!CL$9,0)="","",VLOOKUP($A27,Sheet!$A$7:$DG$148,'TN01-10'!CL$9,0))</f>
        <v>#N/A</v>
      </c>
      <c r="CM27" s="28" t="e">
        <f>IF(VLOOKUP($A27,Sheet!$A$7:$DG$148,'TN01-10'!CM$9,0)="","",VLOOKUP($A27,Sheet!$A$7:$DG$148,'TN01-10'!CM$9,0))</f>
        <v>#N/A</v>
      </c>
      <c r="CN27" s="28" t="e">
        <f>IF(VLOOKUP($A27,Sheet!$A$7:$DG$148,'TN01-10'!CN$9,0)="","",VLOOKUP($A27,Sheet!$A$7:$DG$148,'TN01-10'!CN$9,0))</f>
        <v>#N/A</v>
      </c>
      <c r="CO27" s="28" t="e">
        <f>IF(VLOOKUP($A27,Sheet!$A$7:$DG$148,'TN01-10'!CO$9,0)="","",VLOOKUP($A27,Sheet!$A$7:$DG$148,'TN01-10'!CO$9,0))</f>
        <v>#N/A</v>
      </c>
      <c r="CP27" s="28" t="e">
        <f>IF(VLOOKUP($A27,Sheet!$A$7:$DG$148,'TN01-10'!CP$9,0)="","",VLOOKUP($A27,Sheet!$A$7:$DG$148,'TN01-10'!CP$9,0))</f>
        <v>#N/A</v>
      </c>
      <c r="CQ27" s="28" t="e">
        <f>IF(VLOOKUP($A27,Sheet!$A$7:$DG$148,'TN01-10'!CQ$9,0)="","",VLOOKUP($A27,Sheet!$A$7:$DG$148,'TN01-10'!CQ$9,0))</f>
        <v>#N/A</v>
      </c>
      <c r="CR27" s="28" t="e">
        <f>IF(VLOOKUP($A27,Sheet!$A$7:$DG$148,'TN01-10'!CR$9,0)="","",VLOOKUP($A27,Sheet!$A$7:$DG$148,'TN01-10'!CR$9,0))</f>
        <v>#N/A</v>
      </c>
      <c r="CS27" s="33" t="e">
        <f>IF(VLOOKUP($A27,Sheet!$A$7:$DG$148,'TN01-10'!CS$9,0)="","",VLOOKUP($A27,Sheet!$A$7:$DG$148,'TN01-10'!CS$9,0))</f>
        <v>#N/A</v>
      </c>
      <c r="CT27" s="36" t="e">
        <f>IF(VLOOKUP($A27,Sheet!$A$7:$DG$148,'TN01-10'!CT$9,0)="","",VLOOKUP($A27,Sheet!$A$7:$DG$148,'TN01-10'!CT$9,0))</f>
        <v>#N/A</v>
      </c>
      <c r="CU27" s="38" t="e">
        <f t="shared" si="2"/>
        <v>#N/A</v>
      </c>
      <c r="CV27" s="38" t="e">
        <f t="shared" si="3"/>
        <v>#N/A</v>
      </c>
      <c r="CW27" s="38">
        <f t="shared" si="4"/>
        <v>0</v>
      </c>
      <c r="CX27" s="38" t="e">
        <f t="shared" si="5"/>
        <v>#N/A</v>
      </c>
      <c r="CY27" s="38" t="e">
        <f t="shared" si="6"/>
        <v>#N/A</v>
      </c>
      <c r="CZ27" s="38" t="e">
        <f>VLOOKUP($A27,'TN01-04'!$A$13:$DL$166,103,0)</f>
        <v>#N/A</v>
      </c>
      <c r="DA27" s="28" t="e">
        <f>IF(VLOOKUP($A27,Sheet!$A$7:$DG$148,'TN01-10'!DA$9,0)="","",VLOOKUP($A27,Sheet!$A$7:$DG$148,'TN01-10'!DA$9,0))</f>
        <v>#N/A</v>
      </c>
      <c r="DB27" s="28" t="e">
        <f>IF(VLOOKUP($A27,Sheet!$A$7:$DG$148,'TN01-10'!DB$9,0)="","",VLOOKUP($A27,Sheet!$A$7:$DG$148,'TN01-10'!DB$9,0))</f>
        <v>#N/A</v>
      </c>
      <c r="DC27" s="28" t="e">
        <f>IF(VLOOKUP($A27,Sheet!$A$7:$DG$148,'TN01-10'!DC$9,0)="","",VLOOKUP($A27,Sheet!$A$7:$DG$148,'TN01-10'!DC$9,0))</f>
        <v>#N/A</v>
      </c>
      <c r="DD27" s="28" t="e">
        <f>IF(VLOOKUP($A27,Sheet!$A$7:$DG$148,'TN01-10'!DD$9,0)="","",VLOOKUP($A27,Sheet!$A$7:$DG$148,'TN01-10'!DD$9,0))</f>
        <v>#N/A</v>
      </c>
      <c r="DE27" s="38"/>
      <c r="DF27" s="38" t="e">
        <f t="shared" si="7"/>
        <v>#N/A</v>
      </c>
      <c r="DG27" s="38" t="e">
        <f>VLOOKUP($A27,'TN01-04'!$A$13:$DL$166,110,0)</f>
        <v>#N/A</v>
      </c>
      <c r="DH27" s="33" t="e">
        <f>IF(VLOOKUP($A27,Sheet!$A$7:$DG$148,'TN01-10'!DH$9,0)="","",VLOOKUP($A27,Sheet!$A$7:$DG$148,'TN01-10'!DH$9,0))</f>
        <v>#N/A</v>
      </c>
      <c r="DI27" s="36" t="e">
        <f>IF(VLOOKUP($A27,Sheet!$A$7:$DG$148,'TN01-10'!DI$9,0)="","",VLOOKUP($A27,Sheet!$A$7:$DG$148,'TN01-10'!DI$9,0))</f>
        <v>#N/A</v>
      </c>
      <c r="DJ27" s="38" t="e">
        <f t="shared" si="8"/>
        <v>#N/A</v>
      </c>
      <c r="DK27" s="38" t="e">
        <f t="shared" si="9"/>
        <v>#N/A</v>
      </c>
      <c r="DL27" s="38" t="e">
        <f t="shared" si="10"/>
        <v>#N/A</v>
      </c>
      <c r="DM27" s="38" t="e">
        <f>VLOOKUP($A27,'TN01-04'!$A$13:$DL$166,116,0)</f>
        <v>#N/A</v>
      </c>
      <c r="DN27" s="33" t="e">
        <f>IF(VLOOKUP($A27,Sheet!$A$7:$DG$148,'TN01-10'!DN$9,0)="","",VLOOKUP($A27,Sheet!$A$7:$DG$148,'TN01-10'!DN$9,0))</f>
        <v>#N/A</v>
      </c>
      <c r="DO27" s="36" t="e">
        <f>IF(VLOOKUP($A27,Sheet!$A$7:$DG$148,'TN01-10'!DO$9,0)="","",VLOOKUP($A27,Sheet!$A$7:$DG$148,'TN01-10'!DO$9,0))</f>
        <v>#N/A</v>
      </c>
      <c r="DP27" s="28" t="e">
        <f>IF(VLOOKUP($A27,Sheet!$A$7:$DG$148,'TN01-10'!DP$9,0)="","",VLOOKUP($A27,Sheet!$A$7:$DG$148,'TN01-10'!DP$9,0))</f>
        <v>#N/A</v>
      </c>
      <c r="DQ27" s="28" t="e">
        <f>IF(VLOOKUP($A27,Sheet!$A$7:$DG$148,'TN01-10'!DQ$9,0)="","",VLOOKUP($A27,Sheet!$A$7:$DG$148,'TN01-10'!DQ$9,0))</f>
        <v>#N/A</v>
      </c>
      <c r="DR27" s="28" t="e">
        <f>IF(VLOOKUP($A27,Sheet!$A$7:$DG$148,'TN01-10'!DR$9,0)="","",VLOOKUP($A27,Sheet!$A$7:$DG$148,'TN01-10'!DR$9,0))</f>
        <v>#N/A</v>
      </c>
      <c r="DS27" s="28" t="e">
        <f>IF(VLOOKUP($A27,Sheet!$A$7:$DG$148,'TN01-10'!DS$9,0)="","",VLOOKUP($A27,Sheet!$A$7:$DG$148,'TN01-10'!DS$9,0))</f>
        <v>#N/A</v>
      </c>
      <c r="DT27" s="28" t="e">
        <f>IF(VLOOKUP($A27,Sheet!$A$7:$DG$148,'TN01-10'!DT$9,0)="","",VLOOKUP($A27,Sheet!$A$7:$DG$148,'TN01-10'!DT$9,0))</f>
        <v>#N/A</v>
      </c>
      <c r="DU27" s="168" t="e">
        <f t="shared" si="11"/>
        <v>#N/A</v>
      </c>
      <c r="DV27" s="315"/>
      <c r="DW27" s="315"/>
      <c r="DX27" s="315"/>
      <c r="DY27" s="315" t="s">
        <v>4798</v>
      </c>
      <c r="DZ27" s="315" t="e">
        <v>#N/A</v>
      </c>
      <c r="EA27" s="315"/>
      <c r="EB27" s="216"/>
      <c r="EC27" s="216"/>
      <c r="ED27" s="216"/>
      <c r="EE27" s="216"/>
      <c r="EF27" s="216">
        <f t="shared" si="12"/>
        <v>0</v>
      </c>
      <c r="EG27" s="216">
        <v>0</v>
      </c>
      <c r="EH27" s="216">
        <v>0</v>
      </c>
      <c r="EI27" s="216"/>
      <c r="EJ27" s="216"/>
      <c r="EK27" s="216">
        <f t="shared" si="13"/>
        <v>0</v>
      </c>
      <c r="EL27" s="216"/>
      <c r="EM27" s="216">
        <v>0</v>
      </c>
      <c r="EN27" s="216"/>
      <c r="EO27" s="216"/>
      <c r="EP27" s="216">
        <f t="shared" si="14"/>
        <v>0</v>
      </c>
      <c r="EQ27" s="216"/>
      <c r="ER27" s="216">
        <v>0</v>
      </c>
      <c r="ES27" s="216"/>
      <c r="ET27" s="216"/>
      <c r="EU27" s="216">
        <f t="shared" si="15"/>
        <v>0</v>
      </c>
      <c r="EV27" s="216">
        <f t="shared" si="16"/>
        <v>0</v>
      </c>
    </row>
    <row r="28" spans="1:152" ht="15.95" customHeight="1" x14ac:dyDescent="0.2">
      <c r="A28" s="25">
        <v>2220728780</v>
      </c>
      <c r="B28" s="26" t="s">
        <v>14</v>
      </c>
      <c r="C28" s="26" t="s">
        <v>51</v>
      </c>
      <c r="D28" s="26" t="s">
        <v>134</v>
      </c>
      <c r="E28" s="27">
        <v>35953</v>
      </c>
      <c r="F28" s="26" t="s">
        <v>209</v>
      </c>
      <c r="G28" s="26" t="s">
        <v>212</v>
      </c>
      <c r="H28" s="28">
        <f>IF(VLOOKUP($A28,Sheet!$A$7:$DG$148,'TN01-10'!H$9,0)="","",VLOOKUP($A28,Sheet!$A$7:$DG$148,'TN01-10'!H$9,0))</f>
        <v>8</v>
      </c>
      <c r="I28" s="28">
        <f>IF(VLOOKUP($A28,Sheet!$A$7:$DG$148,'TN01-10'!I$9,0)="","",VLOOKUP($A28,Sheet!$A$7:$DG$148,'TN01-10'!I$9,0))</f>
        <v>8.1</v>
      </c>
      <c r="J28" s="28">
        <f>IF(VLOOKUP($A28,Sheet!$A$7:$DG$148,'TN01-10'!J$9,0)="","",VLOOKUP($A28,Sheet!$A$7:$DG$148,'TN01-10'!J$9,0))</f>
        <v>7.7</v>
      </c>
      <c r="K28" s="28">
        <f>IF(VLOOKUP($A28,Sheet!$A$7:$DG$148,'TN01-10'!K$9,0)="","",VLOOKUP($A28,Sheet!$A$7:$DG$148,'TN01-10'!K$9,0))</f>
        <v>7.9</v>
      </c>
      <c r="L28" s="28">
        <f>IF(VLOOKUP($A28,Sheet!$A$7:$DG$148,'TN01-10'!L$9,0)="","",VLOOKUP($A28,Sheet!$A$7:$DG$148,'TN01-10'!L$9,0))</f>
        <v>6.5</v>
      </c>
      <c r="M28" s="28">
        <f>IF(VLOOKUP($A28,Sheet!$A$7:$DG$148,'TN01-10'!M$9,0)="","",VLOOKUP($A28,Sheet!$A$7:$DG$148,'TN01-10'!M$9,0))</f>
        <v>5.3</v>
      </c>
      <c r="N28" s="28">
        <f>IF(VLOOKUP($A28,Sheet!$A$7:$DG$148,'TN01-10'!N$9,0)="","",VLOOKUP($A28,Sheet!$A$7:$DG$148,'TN01-10'!N$9,0))</f>
        <v>5.6</v>
      </c>
      <c r="O28" s="28" t="str">
        <f>IF(VLOOKUP($A28,Sheet!$A$7:$DG$148,'TN01-10'!O$9,0)="","",VLOOKUP($A28,Sheet!$A$7:$DG$148,'TN01-10'!O$9,0))</f>
        <v/>
      </c>
      <c r="P28" s="28">
        <f>IF(VLOOKUP($A28,Sheet!$A$7:$DG$148,'TN01-10'!P$9,0)="","",VLOOKUP($A28,Sheet!$A$7:$DG$148,'TN01-10'!P$9,0))</f>
        <v>7.4</v>
      </c>
      <c r="Q28" s="28" t="str">
        <f>IF(VLOOKUP($A28,Sheet!$A$7:$DG$148,'TN01-10'!Q$9,0)="","",VLOOKUP($A28,Sheet!$A$7:$DG$148,'TN01-10'!Q$9,0))</f>
        <v/>
      </c>
      <c r="R28" s="28" t="str">
        <f>IF(VLOOKUP($A28,Sheet!$A$7:$DG$148,'TN01-10'!R$9,0)="","",VLOOKUP($A28,Sheet!$A$7:$DG$148,'TN01-10'!R$9,0))</f>
        <v/>
      </c>
      <c r="S28" s="28" t="str">
        <f>IF(VLOOKUP($A28,Sheet!$A$7:$DG$148,'TN01-10'!S$9,0)="","",VLOOKUP($A28,Sheet!$A$7:$DG$148,'TN01-10'!S$9,0))</f>
        <v/>
      </c>
      <c r="T28" s="28" t="str">
        <f>IF(VLOOKUP($A28,Sheet!$A$7:$DG$148,'TN01-10'!T$9,0)="","",VLOOKUP($A28,Sheet!$A$7:$DG$148,'TN01-10'!T$9,0))</f>
        <v/>
      </c>
      <c r="U28" s="28">
        <f>IF(VLOOKUP($A28,Sheet!$A$7:$DG$148,'TN01-10'!U$9,0)="","",VLOOKUP($A28,Sheet!$A$7:$DG$148,'TN01-10'!U$9,0))</f>
        <v>8</v>
      </c>
      <c r="V28" s="28">
        <f>IF(VLOOKUP($A28,Sheet!$A$7:$DG$148,'TN01-10'!V$9,0)="","",VLOOKUP($A28,Sheet!$A$7:$DG$148,'TN01-10'!V$9,0))</f>
        <v>7.8</v>
      </c>
      <c r="W28" s="28">
        <f>IF(VLOOKUP($A28,Sheet!$A$7:$DG$148,'TN01-10'!W$9,0)="","",VLOOKUP($A28,Sheet!$A$7:$DG$148,'TN01-10'!W$9,0))</f>
        <v>8.6999999999999993</v>
      </c>
      <c r="X28" s="28">
        <f>IF(VLOOKUP($A28,Sheet!$A$7:$DG$148,'TN01-10'!X$9,0)="","",VLOOKUP($A28,Sheet!$A$7:$DG$148,'TN01-10'!X$9,0))</f>
        <v>8</v>
      </c>
      <c r="Y28" s="28">
        <f>IF(VLOOKUP($A28,Sheet!$A$7:$DG$148,'TN01-10'!Y$9,0)="","",VLOOKUP($A28,Sheet!$A$7:$DG$148,'TN01-10'!Y$9,0))</f>
        <v>5.6</v>
      </c>
      <c r="Z28" s="28">
        <f>IF(VLOOKUP($A28,Sheet!$A$7:$DG$148,'TN01-10'!Z$9,0)="","",VLOOKUP($A28,Sheet!$A$7:$DG$148,'TN01-10'!Z$9,0))</f>
        <v>6.6</v>
      </c>
      <c r="AA28" s="28">
        <f>IF(VLOOKUP($A28,Sheet!$A$7:$DG$148,'TN01-10'!AA$9,0)="","",VLOOKUP($A28,Sheet!$A$7:$DG$148,'TN01-10'!AA$9,0))</f>
        <v>7.1</v>
      </c>
      <c r="AB28" s="28">
        <f>IF(VLOOKUP($A28,Sheet!$A$7:$DG$148,'TN01-10'!AB$9,0)="","",VLOOKUP($A28,Sheet!$A$7:$DG$148,'TN01-10'!AB$9,0))</f>
        <v>7.5</v>
      </c>
      <c r="AC28" s="28">
        <f>IF(VLOOKUP($A28,Sheet!$A$7:$DG$148,'TN01-10'!AC$9,0)="","",VLOOKUP($A28,Sheet!$A$7:$DG$148,'TN01-10'!AC$9,0))</f>
        <v>7</v>
      </c>
      <c r="AD28" s="28">
        <f>IF(VLOOKUP($A28,Sheet!$A$7:$DG$148,'TN01-10'!AD$9,0)="","",VLOOKUP($A28,Sheet!$A$7:$DG$148,'TN01-10'!AD$9,0))</f>
        <v>5.9</v>
      </c>
      <c r="AE28" s="28">
        <f>IF(VLOOKUP($A28,Sheet!$A$7:$DG$148,'TN01-10'!AE$9,0)="","",VLOOKUP($A28,Sheet!$A$7:$DG$148,'TN01-10'!AE$9,0))</f>
        <v>4.9000000000000004</v>
      </c>
      <c r="AF28" s="28">
        <f>IF(VLOOKUP($A28,Sheet!$A$7:$DG$148,'TN01-10'!AF$9,0)="","",VLOOKUP($A28,Sheet!$A$7:$DG$148,'TN01-10'!AF$9,0))</f>
        <v>6.7</v>
      </c>
      <c r="AG28" s="28">
        <f>IF(VLOOKUP($A28,Sheet!$A$7:$DG$148,'TN01-10'!AG$9,0)="","",VLOOKUP($A28,Sheet!$A$7:$DG$148,'TN01-10'!AG$9,0))</f>
        <v>5.7</v>
      </c>
      <c r="AH28" s="28">
        <f>IF(VLOOKUP($A28,Sheet!$A$7:$DG$148,'TN01-10'!AH$9,0)="","",VLOOKUP($A28,Sheet!$A$7:$DG$148,'TN01-10'!AH$9,0))</f>
        <v>5.6</v>
      </c>
      <c r="AI28" s="28">
        <f>IF(VLOOKUP($A28,Sheet!$A$7:$DG$148,'TN01-10'!AI$9,0)="","",VLOOKUP($A28,Sheet!$A$7:$DG$148,'TN01-10'!AI$9,0))</f>
        <v>5.4</v>
      </c>
      <c r="AJ28" s="28">
        <f>IF(VLOOKUP($A28,Sheet!$A$7:$DG$148,'TN01-10'!AJ$9,0)="","",VLOOKUP($A28,Sheet!$A$7:$DG$148,'TN01-10'!AJ$9,0))</f>
        <v>6.2</v>
      </c>
      <c r="AK28" s="33">
        <f>IF(VLOOKUP($A28,Sheet!$A$7:$DG$148,'TN01-10'!AK$9,0)="","",VLOOKUP($A28,Sheet!$A$7:$DG$148,'TN01-10'!AK$9,0))</f>
        <v>51</v>
      </c>
      <c r="AL28" s="36">
        <f>IF(VLOOKUP($A28,Sheet!$A$7:$DG$148,'TN01-10'!AL$9,0)="","",VLOOKUP($A28,Sheet!$A$7:$DG$148,'TN01-10'!AL$9,0))</f>
        <v>0</v>
      </c>
      <c r="AM28" s="32">
        <f>IF(VLOOKUP($A28,Sheet!$A$7:$DG$148,'TN01-10'!AM$9,0)="","",VLOOKUP($A28,Sheet!$A$7:$DG$148,'TN01-10'!AM$9,0))</f>
        <v>5.8</v>
      </c>
      <c r="AN28" s="32">
        <f>IF(VLOOKUP($A28,Sheet!$A$7:$DG$148,'TN01-10'!AN$9,0)="","",VLOOKUP($A28,Sheet!$A$7:$DG$148,'TN01-10'!AN$9,0))</f>
        <v>7.3</v>
      </c>
      <c r="AO28" s="32">
        <f>IF(VLOOKUP($A28,Sheet!$A$7:$DG$148,'TN01-10'!AO$9,0)="","",VLOOKUP($A28,Sheet!$A$7:$DG$148,'TN01-10'!AO$9,0))</f>
        <v>6.1</v>
      </c>
      <c r="AP28" s="32" t="str">
        <f>IF(VLOOKUP($A28,Sheet!$A$7:$DG$148,'TN01-10'!AP$9,0)="","",VLOOKUP($A28,Sheet!$A$7:$DG$148,'TN01-10'!AP$9,0))</f>
        <v/>
      </c>
      <c r="AQ28" s="32" t="str">
        <f>IF(VLOOKUP($A28,Sheet!$A$7:$DG$148,'TN01-10'!AQ$9,0)="","",VLOOKUP($A28,Sheet!$A$7:$DG$148,'TN01-10'!AQ$9,0))</f>
        <v/>
      </c>
      <c r="AR28" s="32" t="str">
        <f>IF(VLOOKUP($A28,Sheet!$A$7:$DG$148,'TN01-10'!AR$9,0)="","",VLOOKUP($A28,Sheet!$A$7:$DG$148,'TN01-10'!AR$9,0))</f>
        <v/>
      </c>
      <c r="AS28" s="32" t="str">
        <f>IF(VLOOKUP($A28,Sheet!$A$7:$DG$148,'TN01-10'!AS$9,0)="","",VLOOKUP($A28,Sheet!$A$7:$DG$148,'TN01-10'!AS$9,0))</f>
        <v/>
      </c>
      <c r="AT28" s="32" t="str">
        <f>IF(VLOOKUP($A28,Sheet!$A$7:$DG$148,'TN01-10'!AT$9,0)="","",VLOOKUP($A28,Sheet!$A$7:$DG$148,'TN01-10'!AT$9,0))</f>
        <v/>
      </c>
      <c r="AU28" s="32">
        <f>IF(VLOOKUP($A28,Sheet!$A$7:$DG$148,'TN01-10'!AU$9,0)="","",VLOOKUP($A28,Sheet!$A$7:$DG$148,'TN01-10'!AU$9,0))</f>
        <v>5.5</v>
      </c>
      <c r="AV28" s="32" t="str">
        <f>IF(VLOOKUP($A28,Sheet!$A$7:$DG$148,'TN01-10'!AV$9,0)="","",VLOOKUP($A28,Sheet!$A$7:$DG$148,'TN01-10'!AV$9,0))</f>
        <v/>
      </c>
      <c r="AW28" s="32" t="str">
        <f>IF(VLOOKUP($A28,Sheet!$A$7:$DG$148,'TN01-10'!AW$9,0)="","",VLOOKUP($A28,Sheet!$A$7:$DG$148,'TN01-10'!AW$9,0))</f>
        <v/>
      </c>
      <c r="AX28" s="32" t="str">
        <f>IF(VLOOKUP($A28,Sheet!$A$7:$DG$148,'TN01-10'!AX$9,0)="","",VLOOKUP($A28,Sheet!$A$7:$DG$148,'TN01-10'!AX$9,0))</f>
        <v/>
      </c>
      <c r="AY28" s="32" t="str">
        <f>IF(VLOOKUP($A28,Sheet!$A$7:$DG$148,'TN01-10'!AY$9,0)="","",VLOOKUP($A28,Sheet!$A$7:$DG$148,'TN01-10'!AY$9,0))</f>
        <v/>
      </c>
      <c r="AZ28" s="32" t="str">
        <f>IF(VLOOKUP($A28,Sheet!$A$7:$DG$148,'TN01-10'!AZ$9,0)="","",VLOOKUP($A28,Sheet!$A$7:$DG$148,'TN01-10'!AZ$9,0))</f>
        <v/>
      </c>
      <c r="BA28" s="32">
        <f>IF(VLOOKUP($A28,Sheet!$A$7:$DG$148,'TN01-10'!BA$9,0)="","",VLOOKUP($A28,Sheet!$A$7:$DG$148,'TN01-10'!BA$9,0))</f>
        <v>6.2</v>
      </c>
      <c r="BB28" s="33">
        <f>IF(VLOOKUP($A28,Sheet!$A$7:$DG$148,'TN01-10'!BB$9,0)="","",VLOOKUP($A28,Sheet!$A$7:$DG$148,'TN01-10'!BB$9,0))</f>
        <v>5</v>
      </c>
      <c r="BC28" s="36">
        <f>IF(VLOOKUP($A28,Sheet!$A$7:$DG$148,'TN01-10'!BC$9,0)="","",VLOOKUP($A28,Sheet!$A$7:$DG$148,'TN01-10'!BC$9,0))</f>
        <v>0</v>
      </c>
      <c r="BD28" s="28">
        <f>IF(VLOOKUP($A28,Sheet!$A$7:$DG$148,'TN01-10'!BD$9,0)="","",VLOOKUP($A28,Sheet!$A$7:$DG$148,'TN01-10'!BD$9,0))</f>
        <v>5.0999999999999996</v>
      </c>
      <c r="BE28" s="28">
        <f>IF(VLOOKUP($A28,Sheet!$A$7:$DG$148,'TN01-10'!BE$9,0)="","",VLOOKUP($A28,Sheet!$A$7:$DG$148,'TN01-10'!BE$9,0))</f>
        <v>4.9000000000000004</v>
      </c>
      <c r="BF28" s="28">
        <f>IF(VLOOKUP($A28,Sheet!$A$7:$DG$148,'TN01-10'!BF$9,0)="","",VLOOKUP($A28,Sheet!$A$7:$DG$148,'TN01-10'!BF$9,0))</f>
        <v>6.2</v>
      </c>
      <c r="BG28" s="28">
        <f>IF(VLOOKUP($A28,Sheet!$A$7:$DG$148,'TN01-10'!BG$9,0)="","",VLOOKUP($A28,Sheet!$A$7:$DG$148,'TN01-10'!BG$9,0))</f>
        <v>6.8</v>
      </c>
      <c r="BH28" s="28">
        <f>IF(VLOOKUP($A28,Sheet!$A$7:$DG$148,'TN01-10'!BH$9,0)="","",VLOOKUP($A28,Sheet!$A$7:$DG$148,'TN01-10'!BH$9,0))</f>
        <v>5</v>
      </c>
      <c r="BI28" s="28">
        <f>IF(VLOOKUP($A28,Sheet!$A$7:$DG$148,'TN01-10'!BI$9,0)="","",VLOOKUP($A28,Sheet!$A$7:$DG$148,'TN01-10'!BI$9,0))</f>
        <v>4.7</v>
      </c>
      <c r="BJ28" s="28">
        <f>IF(VLOOKUP($A28,Sheet!$A$7:$DG$148,'TN01-10'!BJ$9,0)="","",VLOOKUP($A28,Sheet!$A$7:$DG$148,'TN01-10'!BJ$9,0))</f>
        <v>6.7</v>
      </c>
      <c r="BK28" s="28">
        <f>IF(VLOOKUP($A28,Sheet!$A$7:$DG$148,'TN01-10'!BK$9,0)="","",VLOOKUP($A28,Sheet!$A$7:$DG$148,'TN01-10'!BK$9,0))</f>
        <v>5.5</v>
      </c>
      <c r="BL28" s="28">
        <f>IF(VLOOKUP($A28,Sheet!$A$7:$DG$148,'TN01-10'!BL$9,0)="","",VLOOKUP($A28,Sheet!$A$7:$DG$148,'TN01-10'!BL$9,0))</f>
        <v>5.3</v>
      </c>
      <c r="BM28" s="28">
        <f>IF(VLOOKUP($A28,Sheet!$A$7:$DG$148,'TN01-10'!BM$9,0)="","",VLOOKUP($A28,Sheet!$A$7:$DG$148,'TN01-10'!BM$9,0))</f>
        <v>4.8</v>
      </c>
      <c r="BN28" s="28">
        <f>IF(VLOOKUP($A28,Sheet!$A$7:$DG$148,'TN01-10'!BN$9,0)="","",VLOOKUP($A28,Sheet!$A$7:$DG$148,'TN01-10'!BN$9,0))</f>
        <v>6.1</v>
      </c>
      <c r="BO28" s="28">
        <f>IF(VLOOKUP($A28,Sheet!$A$7:$DG$148,'TN01-10'!BO$9,0)="","",VLOOKUP($A28,Sheet!$A$7:$DG$148,'TN01-10'!BO$9,0))</f>
        <v>6.4</v>
      </c>
      <c r="BP28" s="28">
        <f>IF(VLOOKUP($A28,Sheet!$A$7:$DG$148,'TN01-10'!BP$9,0)="","",VLOOKUP($A28,Sheet!$A$7:$DG$148,'TN01-10'!BP$9,0))</f>
        <v>4.7</v>
      </c>
      <c r="BQ28" s="28" t="str">
        <f>IF(VLOOKUP($A28,Sheet!$A$7:$DG$148,'TN01-10'!BQ$9,0)="","",VLOOKUP($A28,Sheet!$A$7:$DG$148,'TN01-10'!BQ$9,0))</f>
        <v/>
      </c>
      <c r="BR28" s="28">
        <f>IF(VLOOKUP($A28,Sheet!$A$7:$DG$148,'TN01-10'!BR$9,0)="","",VLOOKUP($A28,Sheet!$A$7:$DG$148,'TN01-10'!BR$9,0))</f>
        <v>5.3</v>
      </c>
      <c r="BS28" s="28">
        <f>IF(VLOOKUP($A28,Sheet!$A$7:$DG$148,'TN01-10'!BS$9,0)="","",VLOOKUP($A28,Sheet!$A$7:$DG$148,'TN01-10'!BS$9,0))</f>
        <v>5.8</v>
      </c>
      <c r="BT28" s="28">
        <f>IF(VLOOKUP($A28,Sheet!$A$7:$DG$148,'TN01-10'!BT$9,0)="","",VLOOKUP($A28,Sheet!$A$7:$DG$148,'TN01-10'!BT$9,0))</f>
        <v>4.5999999999999996</v>
      </c>
      <c r="BU28" s="28">
        <f>IF(VLOOKUP($A28,Sheet!$A$7:$DG$148,'TN01-10'!BU$9,0)="","",VLOOKUP($A28,Sheet!$A$7:$DG$148,'TN01-10'!BU$9,0))</f>
        <v>5.7</v>
      </c>
      <c r="BV28" s="28">
        <f>IF(VLOOKUP($A28,Sheet!$A$7:$DG$148,'TN01-10'!BV$9,0)="","",VLOOKUP($A28,Sheet!$A$7:$DG$148,'TN01-10'!BV$9,0))</f>
        <v>6.1</v>
      </c>
      <c r="BW28" s="28">
        <f>IF(VLOOKUP($A28,Sheet!$A$7:$DG$148,'TN01-10'!BW$9,0)="","",VLOOKUP($A28,Sheet!$A$7:$DG$148,'TN01-10'!BW$9,0))</f>
        <v>7.4</v>
      </c>
      <c r="BX28" s="33">
        <f>IF(VLOOKUP($A28,Sheet!$A$7:$DG$148,'TN01-10'!BX$9,0)="","",VLOOKUP($A28,Sheet!$A$7:$DG$148,'TN01-10'!BX$9,0))</f>
        <v>50</v>
      </c>
      <c r="BY28" s="36">
        <f>IF(VLOOKUP($A28,Sheet!$A$7:$DG$148,'TN01-10'!BY$9,0)="","",VLOOKUP($A28,Sheet!$A$7:$DG$148,'TN01-10'!BY$9,0))</f>
        <v>0</v>
      </c>
      <c r="BZ28" s="28" t="str">
        <f>IF(VLOOKUP($A28,Sheet!$A$7:$DG$148,'TN01-10'!BZ$9,0)="","",VLOOKUP($A28,Sheet!$A$7:$DG$148,'TN01-10'!BZ$9,0))</f>
        <v/>
      </c>
      <c r="CA28" s="28">
        <f>IF(VLOOKUP($A28,Sheet!$A$7:$DG$148,'TN01-10'!CA$9,0)="","",VLOOKUP($A28,Sheet!$A$7:$DG$148,'TN01-10'!CA$9,0))</f>
        <v>6.4</v>
      </c>
      <c r="CB28" s="28">
        <f>IF(VLOOKUP($A28,Sheet!$A$7:$DG$148,'TN01-10'!CB$9,0)="","",VLOOKUP($A28,Sheet!$A$7:$DG$148,'TN01-10'!CB$9,0))</f>
        <v>5.6</v>
      </c>
      <c r="CC28" s="28" t="str">
        <f>IF(VLOOKUP($A28,Sheet!$A$7:$DG$148,'TN01-10'!CC$9,0)="","",VLOOKUP($A28,Sheet!$A$7:$DG$148,'TN01-10'!CC$9,0))</f>
        <v/>
      </c>
      <c r="CD28" s="28">
        <f>IF(VLOOKUP($A28,Sheet!$A$7:$DG$148,'TN01-10'!CD$9,0)="","",VLOOKUP($A28,Sheet!$A$7:$DG$148,'TN01-10'!CD$9,0))</f>
        <v>5.8</v>
      </c>
      <c r="CE28" s="28">
        <f>IF(VLOOKUP($A28,Sheet!$A$7:$DG$148,'TN01-10'!CE$9,0)="","",VLOOKUP($A28,Sheet!$A$7:$DG$148,'TN01-10'!CE$9,0))</f>
        <v>6.2</v>
      </c>
      <c r="CF28" s="28">
        <f>IF(VLOOKUP($A28,Sheet!$A$7:$DG$148,'TN01-10'!CF$9,0)="","",VLOOKUP($A28,Sheet!$A$7:$DG$148,'TN01-10'!CF$9,0))</f>
        <v>6.4</v>
      </c>
      <c r="CG28" s="28">
        <f>IF(VLOOKUP($A28,Sheet!$A$7:$DG$148,'TN01-10'!CG$9,0)="","",VLOOKUP($A28,Sheet!$A$7:$DG$148,'TN01-10'!CG$9,0))</f>
        <v>6.1</v>
      </c>
      <c r="CH28" s="28" t="str">
        <f>IF(VLOOKUP($A28,Sheet!$A$7:$DG$148,'TN01-10'!CH$9,0)="","",VLOOKUP($A28,Sheet!$A$7:$DG$148,'TN01-10'!CH$9,0))</f>
        <v/>
      </c>
      <c r="CI28" s="28">
        <f>IF(VLOOKUP($A28,Sheet!$A$7:$DG$148,'TN01-10'!CI$9,0)="","",VLOOKUP($A28,Sheet!$A$7:$DG$148,'TN01-10'!CI$9,0))</f>
        <v>7.5</v>
      </c>
      <c r="CJ28" s="28" t="str">
        <f>IF(VLOOKUP($A28,Sheet!$A$7:$DG$148,'TN01-10'!CJ$9,0)="","",VLOOKUP($A28,Sheet!$A$7:$DG$148,'TN01-10'!CJ$9,0))</f>
        <v/>
      </c>
      <c r="CK28" s="28" t="str">
        <f>IF(VLOOKUP($A28,Sheet!$A$7:$DG$148,'TN01-10'!CK$9,0)="","",VLOOKUP($A28,Sheet!$A$7:$DG$148,'TN01-10'!CK$9,0))</f>
        <v/>
      </c>
      <c r="CL28" s="28" t="str">
        <f>IF(VLOOKUP($A28,Sheet!$A$7:$DG$148,'TN01-10'!CL$9,0)="","",VLOOKUP($A28,Sheet!$A$7:$DG$148,'TN01-10'!CL$9,0))</f>
        <v/>
      </c>
      <c r="CM28" s="28" t="str">
        <f>IF(VLOOKUP($A28,Sheet!$A$7:$DG$148,'TN01-10'!CM$9,0)="","",VLOOKUP($A28,Sheet!$A$7:$DG$148,'TN01-10'!CM$9,0))</f>
        <v/>
      </c>
      <c r="CN28" s="28">
        <f>IF(VLOOKUP($A28,Sheet!$A$7:$DG$148,'TN01-10'!CN$9,0)="","",VLOOKUP($A28,Sheet!$A$7:$DG$148,'TN01-10'!CN$9,0))</f>
        <v>5.8</v>
      </c>
      <c r="CO28" s="28">
        <f>IF(VLOOKUP($A28,Sheet!$A$7:$DG$148,'TN01-10'!CO$9,0)="","",VLOOKUP($A28,Sheet!$A$7:$DG$148,'TN01-10'!CO$9,0))</f>
        <v>5.8</v>
      </c>
      <c r="CP28" s="28">
        <f>IF(VLOOKUP($A28,Sheet!$A$7:$DG$148,'TN01-10'!CP$9,0)="","",VLOOKUP($A28,Sheet!$A$7:$DG$148,'TN01-10'!CP$9,0))</f>
        <v>7.9</v>
      </c>
      <c r="CQ28" s="28">
        <f>IF(VLOOKUP($A28,Sheet!$A$7:$DG$148,'TN01-10'!CQ$9,0)="","",VLOOKUP($A28,Sheet!$A$7:$DG$148,'TN01-10'!CQ$9,0))</f>
        <v>7.1</v>
      </c>
      <c r="CR28" s="28">
        <f>IF(VLOOKUP($A28,Sheet!$A$7:$DG$148,'TN01-10'!CR$9,0)="","",VLOOKUP($A28,Sheet!$A$7:$DG$148,'TN01-10'!CR$9,0))</f>
        <v>6.4</v>
      </c>
      <c r="CS28" s="33">
        <f>IF(VLOOKUP($A28,Sheet!$A$7:$DG$148,'TN01-10'!CS$9,0)="","",VLOOKUP($A28,Sheet!$A$7:$DG$148,'TN01-10'!CS$9,0))</f>
        <v>27</v>
      </c>
      <c r="CT28" s="36">
        <f>IF(VLOOKUP($A28,Sheet!$A$7:$DG$148,'TN01-10'!CT$9,0)="","",VLOOKUP($A28,Sheet!$A$7:$DG$148,'TN01-10'!CT$9,0))</f>
        <v>0</v>
      </c>
      <c r="CU28" s="38">
        <f t="shared" si="2"/>
        <v>128</v>
      </c>
      <c r="CV28" s="38">
        <f t="shared" si="3"/>
        <v>0</v>
      </c>
      <c r="CW28" s="38">
        <f t="shared" si="4"/>
        <v>0</v>
      </c>
      <c r="CX28" s="38">
        <f t="shared" si="5"/>
        <v>128</v>
      </c>
      <c r="CY28" s="38">
        <f t="shared" si="6"/>
        <v>6.16</v>
      </c>
      <c r="CZ28" s="38">
        <f>VLOOKUP($A28,'TN01-04'!$A$13:$DL$166,103,0)</f>
        <v>2.34</v>
      </c>
      <c r="DA28" s="28" t="str">
        <f>IF(VLOOKUP($A28,Sheet!$A$7:$DG$148,'TN01-10'!DA$9,0)="","",VLOOKUP($A28,Sheet!$A$7:$DG$148,'TN01-10'!DA$9,0))</f>
        <v/>
      </c>
      <c r="DB28" s="28" t="str">
        <f>IF(VLOOKUP($A28,Sheet!$A$7:$DG$148,'TN01-10'!DB$9,0)="","",VLOOKUP($A28,Sheet!$A$7:$DG$148,'TN01-10'!DB$9,0))</f>
        <v/>
      </c>
      <c r="DC28" s="28">
        <f>IF(VLOOKUP($A28,Sheet!$A$7:$DG$148,'TN01-10'!DC$9,0)="","",VLOOKUP($A28,Sheet!$A$7:$DG$148,'TN01-10'!DC$9,0))</f>
        <v>7.3</v>
      </c>
      <c r="DD28" s="28" t="str">
        <f>IF(VLOOKUP($A28,Sheet!$A$7:$DG$148,'TN01-10'!DD$9,0)="","",VLOOKUP($A28,Sheet!$A$7:$DG$148,'TN01-10'!DD$9,0))</f>
        <v/>
      </c>
      <c r="DE28" s="38"/>
      <c r="DF28" s="38">
        <f t="shared" si="7"/>
        <v>7.3</v>
      </c>
      <c r="DG28" s="38">
        <f>VLOOKUP($A28,'TN01-04'!$A$13:$DL$166,110,0)</f>
        <v>3</v>
      </c>
      <c r="DH28" s="33">
        <f>IF(VLOOKUP($A28,Sheet!$A$7:$DG$148,'TN01-10'!DH$9,0)="","",VLOOKUP($A28,Sheet!$A$7:$DG$148,'TN01-10'!DH$9,0))</f>
        <v>5</v>
      </c>
      <c r="DI28" s="36">
        <f>IF(VLOOKUP($A28,Sheet!$A$7:$DG$148,'TN01-10'!DI$9,0)="","",VLOOKUP($A28,Sheet!$A$7:$DG$148,'TN01-10'!DI$9,0))</f>
        <v>0</v>
      </c>
      <c r="DJ28" s="38">
        <f t="shared" si="8"/>
        <v>133</v>
      </c>
      <c r="DK28" s="38">
        <f t="shared" si="9"/>
        <v>0</v>
      </c>
      <c r="DL28" s="38">
        <f t="shared" si="10"/>
        <v>6.21</v>
      </c>
      <c r="DM28" s="38">
        <f>VLOOKUP($A28,'TN01-04'!$A$13:$DL$166,116,0)</f>
        <v>2.37</v>
      </c>
      <c r="DN28" s="33">
        <f>IF(VLOOKUP($A28,Sheet!$A$7:$DG$148,'TN01-10'!DN$9,0)="","",VLOOKUP($A28,Sheet!$A$7:$DG$148,'TN01-10'!DN$9,0))</f>
        <v>138</v>
      </c>
      <c r="DO28" s="36">
        <f>IF(VLOOKUP($A28,Sheet!$A$7:$DG$148,'TN01-10'!DO$9,0)="","",VLOOKUP($A28,Sheet!$A$7:$DG$148,'TN01-10'!DO$9,0))</f>
        <v>0</v>
      </c>
      <c r="DP28" s="28">
        <f>IF(VLOOKUP($A28,Sheet!$A$7:$DG$148,'TN01-10'!DP$9,0)="","",VLOOKUP($A28,Sheet!$A$7:$DG$148,'TN01-10'!DP$9,0))</f>
        <v>137</v>
      </c>
      <c r="DQ28" s="28">
        <f>IF(VLOOKUP($A28,Sheet!$A$7:$DG$148,'TN01-10'!DQ$9,0)="","",VLOOKUP($A28,Sheet!$A$7:$DG$148,'TN01-10'!DQ$9,0))</f>
        <v>138</v>
      </c>
      <c r="DR28" s="28">
        <f>IF(VLOOKUP($A28,Sheet!$A$7:$DG$148,'TN01-10'!DR$9,0)="","",VLOOKUP($A28,Sheet!$A$7:$DG$148,'TN01-10'!DR$9,0))</f>
        <v>6.21</v>
      </c>
      <c r="DS28" s="28">
        <f>IF(VLOOKUP($A28,Sheet!$A$7:$DG$148,'TN01-10'!DS$9,0)="","",VLOOKUP($A28,Sheet!$A$7:$DG$148,'TN01-10'!DS$9,0))</f>
        <v>2.37</v>
      </c>
      <c r="DT28" s="28" t="str">
        <f>IF(VLOOKUP($A28,Sheet!$A$7:$DG$148,'TN01-10'!DT$9,0)="","",VLOOKUP($A28,Sheet!$A$7:$DG$148,'TN01-10'!DT$9,0))</f>
        <v/>
      </c>
      <c r="DU28" s="168">
        <f t="shared" si="11"/>
        <v>0</v>
      </c>
      <c r="DV28" s="315" t="s">
        <v>4798</v>
      </c>
      <c r="DW28" s="315" t="s">
        <v>4798</v>
      </c>
      <c r="DX28" s="315" t="s">
        <v>4798</v>
      </c>
      <c r="DY28" s="315" t="s">
        <v>4798</v>
      </c>
      <c r="DZ28" s="315" t="s">
        <v>4832</v>
      </c>
      <c r="EA28" s="315"/>
      <c r="EB28" s="216"/>
      <c r="EC28" s="216"/>
      <c r="ED28" s="216"/>
      <c r="EE28" s="216"/>
      <c r="EF28" s="216">
        <f t="shared" si="12"/>
        <v>0</v>
      </c>
      <c r="EG28" s="216">
        <v>8.8000000000000007</v>
      </c>
      <c r="EH28" s="216">
        <v>0</v>
      </c>
      <c r="EI28" s="216"/>
      <c r="EJ28" s="216"/>
      <c r="EK28" s="216">
        <f t="shared" si="13"/>
        <v>8.8000000000000007</v>
      </c>
      <c r="EL28" s="216">
        <v>5.8</v>
      </c>
      <c r="EM28" s="216">
        <v>0</v>
      </c>
      <c r="EN28" s="216"/>
      <c r="EO28" s="216"/>
      <c r="EP28" s="216">
        <f t="shared" si="14"/>
        <v>5.8</v>
      </c>
      <c r="EQ28" s="216">
        <v>6.6</v>
      </c>
      <c r="ER28" s="216">
        <v>0</v>
      </c>
      <c r="ES28" s="216"/>
      <c r="ET28" s="216"/>
      <c r="EU28" s="216">
        <f t="shared" si="15"/>
        <v>6.6</v>
      </c>
      <c r="EV28" s="216">
        <f t="shared" si="16"/>
        <v>7.3</v>
      </c>
    </row>
    <row r="29" spans="1:152" ht="15.95" customHeight="1" x14ac:dyDescent="0.2">
      <c r="A29" s="25">
        <v>2221727284</v>
      </c>
      <c r="B29" s="26" t="s">
        <v>6</v>
      </c>
      <c r="C29" s="26" t="s">
        <v>52</v>
      </c>
      <c r="D29" s="26" t="s">
        <v>135</v>
      </c>
      <c r="E29" s="27">
        <v>36095</v>
      </c>
      <c r="F29" s="26" t="s">
        <v>210</v>
      </c>
      <c r="G29" s="26" t="s">
        <v>212</v>
      </c>
      <c r="H29" s="28">
        <f>IF(VLOOKUP($A29,Sheet!$A$7:$DG$148,'TN01-10'!H$9,0)="","",VLOOKUP($A29,Sheet!$A$7:$DG$148,'TN01-10'!H$9,0))</f>
        <v>8.5</v>
      </c>
      <c r="I29" s="28">
        <f>IF(VLOOKUP($A29,Sheet!$A$7:$DG$148,'TN01-10'!I$9,0)="","",VLOOKUP($A29,Sheet!$A$7:$DG$148,'TN01-10'!I$9,0))</f>
        <v>6.2</v>
      </c>
      <c r="J29" s="28">
        <f>IF(VLOOKUP($A29,Sheet!$A$7:$DG$148,'TN01-10'!J$9,0)="","",VLOOKUP($A29,Sheet!$A$7:$DG$148,'TN01-10'!J$9,0))</f>
        <v>7</v>
      </c>
      <c r="K29" s="28">
        <f>IF(VLOOKUP($A29,Sheet!$A$7:$DG$148,'TN01-10'!K$9,0)="","",VLOOKUP($A29,Sheet!$A$7:$DG$148,'TN01-10'!K$9,0))</f>
        <v>7.5</v>
      </c>
      <c r="L29" s="28">
        <f>IF(VLOOKUP($A29,Sheet!$A$7:$DG$148,'TN01-10'!L$9,0)="","",VLOOKUP($A29,Sheet!$A$7:$DG$148,'TN01-10'!L$9,0))</f>
        <v>6.3</v>
      </c>
      <c r="M29" s="28">
        <f>IF(VLOOKUP($A29,Sheet!$A$7:$DG$148,'TN01-10'!M$9,0)="","",VLOOKUP($A29,Sheet!$A$7:$DG$148,'TN01-10'!M$9,0))</f>
        <v>7.1</v>
      </c>
      <c r="N29" s="28">
        <f>IF(VLOOKUP($A29,Sheet!$A$7:$DG$148,'TN01-10'!N$9,0)="","",VLOOKUP($A29,Sheet!$A$7:$DG$148,'TN01-10'!N$9,0))</f>
        <v>5.9</v>
      </c>
      <c r="O29" s="28" t="str">
        <f>IF(VLOOKUP($A29,Sheet!$A$7:$DG$148,'TN01-10'!O$9,0)="","",VLOOKUP($A29,Sheet!$A$7:$DG$148,'TN01-10'!O$9,0))</f>
        <v/>
      </c>
      <c r="P29" s="28">
        <f>IF(VLOOKUP($A29,Sheet!$A$7:$DG$148,'TN01-10'!P$9,0)="","",VLOOKUP($A29,Sheet!$A$7:$DG$148,'TN01-10'!P$9,0))</f>
        <v>5.5</v>
      </c>
      <c r="Q29" s="28" t="str">
        <f>IF(VLOOKUP($A29,Sheet!$A$7:$DG$148,'TN01-10'!Q$9,0)="","",VLOOKUP($A29,Sheet!$A$7:$DG$148,'TN01-10'!Q$9,0))</f>
        <v/>
      </c>
      <c r="R29" s="28" t="str">
        <f>IF(VLOOKUP($A29,Sheet!$A$7:$DG$148,'TN01-10'!R$9,0)="","",VLOOKUP($A29,Sheet!$A$7:$DG$148,'TN01-10'!R$9,0))</f>
        <v/>
      </c>
      <c r="S29" s="28" t="str">
        <f>IF(VLOOKUP($A29,Sheet!$A$7:$DG$148,'TN01-10'!S$9,0)="","",VLOOKUP($A29,Sheet!$A$7:$DG$148,'TN01-10'!S$9,0))</f>
        <v/>
      </c>
      <c r="T29" s="28" t="str">
        <f>IF(VLOOKUP($A29,Sheet!$A$7:$DG$148,'TN01-10'!T$9,0)="","",VLOOKUP($A29,Sheet!$A$7:$DG$148,'TN01-10'!T$9,0))</f>
        <v/>
      </c>
      <c r="U29" s="28">
        <f>IF(VLOOKUP($A29,Sheet!$A$7:$DG$148,'TN01-10'!U$9,0)="","",VLOOKUP($A29,Sheet!$A$7:$DG$148,'TN01-10'!U$9,0))</f>
        <v>7.2</v>
      </c>
      <c r="V29" s="28">
        <f>IF(VLOOKUP($A29,Sheet!$A$7:$DG$148,'TN01-10'!V$9,0)="","",VLOOKUP($A29,Sheet!$A$7:$DG$148,'TN01-10'!V$9,0))</f>
        <v>5.5</v>
      </c>
      <c r="W29" s="28">
        <f>IF(VLOOKUP($A29,Sheet!$A$7:$DG$148,'TN01-10'!W$9,0)="","",VLOOKUP($A29,Sheet!$A$7:$DG$148,'TN01-10'!W$9,0))</f>
        <v>7.7</v>
      </c>
      <c r="X29" s="28">
        <f>IF(VLOOKUP($A29,Sheet!$A$7:$DG$148,'TN01-10'!X$9,0)="","",VLOOKUP($A29,Sheet!$A$7:$DG$148,'TN01-10'!X$9,0))</f>
        <v>7.3</v>
      </c>
      <c r="Y29" s="28">
        <f>IF(VLOOKUP($A29,Sheet!$A$7:$DG$148,'TN01-10'!Y$9,0)="","",VLOOKUP($A29,Sheet!$A$7:$DG$148,'TN01-10'!Y$9,0))</f>
        <v>5.9</v>
      </c>
      <c r="Z29" s="28">
        <f>IF(VLOOKUP($A29,Sheet!$A$7:$DG$148,'TN01-10'!Z$9,0)="","",VLOOKUP($A29,Sheet!$A$7:$DG$148,'TN01-10'!Z$9,0))</f>
        <v>4.8</v>
      </c>
      <c r="AA29" s="28">
        <f>IF(VLOOKUP($A29,Sheet!$A$7:$DG$148,'TN01-10'!AA$9,0)="","",VLOOKUP($A29,Sheet!$A$7:$DG$148,'TN01-10'!AA$9,0))</f>
        <v>6</v>
      </c>
      <c r="AB29" s="28">
        <f>IF(VLOOKUP($A29,Sheet!$A$7:$DG$148,'TN01-10'!AB$9,0)="","",VLOOKUP($A29,Sheet!$A$7:$DG$148,'TN01-10'!AB$9,0))</f>
        <v>6.9</v>
      </c>
      <c r="AC29" s="28">
        <f>IF(VLOOKUP($A29,Sheet!$A$7:$DG$148,'TN01-10'!AC$9,0)="","",VLOOKUP($A29,Sheet!$A$7:$DG$148,'TN01-10'!AC$9,0))</f>
        <v>6.5</v>
      </c>
      <c r="AD29" s="28">
        <f>IF(VLOOKUP($A29,Sheet!$A$7:$DG$148,'TN01-10'!AD$9,0)="","",VLOOKUP($A29,Sheet!$A$7:$DG$148,'TN01-10'!AD$9,0))</f>
        <v>6.3</v>
      </c>
      <c r="AE29" s="28">
        <f>IF(VLOOKUP($A29,Sheet!$A$7:$DG$148,'TN01-10'!AE$9,0)="","",VLOOKUP($A29,Sheet!$A$7:$DG$148,'TN01-10'!AE$9,0))</f>
        <v>7.7</v>
      </c>
      <c r="AF29" s="28">
        <f>IF(VLOOKUP($A29,Sheet!$A$7:$DG$148,'TN01-10'!AF$9,0)="","",VLOOKUP($A29,Sheet!$A$7:$DG$148,'TN01-10'!AF$9,0))</f>
        <v>4.8</v>
      </c>
      <c r="AG29" s="28">
        <f>IF(VLOOKUP($A29,Sheet!$A$7:$DG$148,'TN01-10'!AG$9,0)="","",VLOOKUP($A29,Sheet!$A$7:$DG$148,'TN01-10'!AG$9,0))</f>
        <v>6.9</v>
      </c>
      <c r="AH29" s="28">
        <f>IF(VLOOKUP($A29,Sheet!$A$7:$DG$148,'TN01-10'!AH$9,0)="","",VLOOKUP($A29,Sheet!$A$7:$DG$148,'TN01-10'!AH$9,0))</f>
        <v>4</v>
      </c>
      <c r="AI29" s="28">
        <f>IF(VLOOKUP($A29,Sheet!$A$7:$DG$148,'TN01-10'!AI$9,0)="","",VLOOKUP($A29,Sheet!$A$7:$DG$148,'TN01-10'!AI$9,0))</f>
        <v>5.7</v>
      </c>
      <c r="AJ29" s="28">
        <f>IF(VLOOKUP($A29,Sheet!$A$7:$DG$148,'TN01-10'!AJ$9,0)="","",VLOOKUP($A29,Sheet!$A$7:$DG$148,'TN01-10'!AJ$9,0))</f>
        <v>7.2</v>
      </c>
      <c r="AK29" s="33">
        <f>IF(VLOOKUP($A29,Sheet!$A$7:$DG$148,'TN01-10'!AK$9,0)="","",VLOOKUP($A29,Sheet!$A$7:$DG$148,'TN01-10'!AK$9,0))</f>
        <v>51</v>
      </c>
      <c r="AL29" s="36">
        <f>IF(VLOOKUP($A29,Sheet!$A$7:$DG$148,'TN01-10'!AL$9,0)="","",VLOOKUP($A29,Sheet!$A$7:$DG$148,'TN01-10'!AL$9,0))</f>
        <v>0</v>
      </c>
      <c r="AM29" s="32">
        <f>IF(VLOOKUP($A29,Sheet!$A$7:$DG$148,'TN01-10'!AM$9,0)="","",VLOOKUP($A29,Sheet!$A$7:$DG$148,'TN01-10'!AM$9,0))</f>
        <v>6.5</v>
      </c>
      <c r="AN29" s="32">
        <f>IF(VLOOKUP($A29,Sheet!$A$7:$DG$148,'TN01-10'!AN$9,0)="","",VLOOKUP($A29,Sheet!$A$7:$DG$148,'TN01-10'!AN$9,0))</f>
        <v>8</v>
      </c>
      <c r="AO29" s="32" t="str">
        <f>IF(VLOOKUP($A29,Sheet!$A$7:$DG$148,'TN01-10'!AO$9,0)="","",VLOOKUP($A29,Sheet!$A$7:$DG$148,'TN01-10'!AO$9,0))</f>
        <v/>
      </c>
      <c r="AP29" s="32" t="str">
        <f>IF(VLOOKUP($A29,Sheet!$A$7:$DG$148,'TN01-10'!AP$9,0)="","",VLOOKUP($A29,Sheet!$A$7:$DG$148,'TN01-10'!AP$9,0))</f>
        <v/>
      </c>
      <c r="AQ29" s="32" t="str">
        <f>IF(VLOOKUP($A29,Sheet!$A$7:$DG$148,'TN01-10'!AQ$9,0)="","",VLOOKUP($A29,Sheet!$A$7:$DG$148,'TN01-10'!AQ$9,0))</f>
        <v/>
      </c>
      <c r="AR29" s="32" t="str">
        <f>IF(VLOOKUP($A29,Sheet!$A$7:$DG$148,'TN01-10'!AR$9,0)="","",VLOOKUP($A29,Sheet!$A$7:$DG$148,'TN01-10'!AR$9,0))</f>
        <v/>
      </c>
      <c r="AS29" s="32" t="str">
        <f>IF(VLOOKUP($A29,Sheet!$A$7:$DG$148,'TN01-10'!AS$9,0)="","",VLOOKUP($A29,Sheet!$A$7:$DG$148,'TN01-10'!AS$9,0))</f>
        <v/>
      </c>
      <c r="AT29" s="32">
        <f>IF(VLOOKUP($A29,Sheet!$A$7:$DG$148,'TN01-10'!AT$9,0)="","",VLOOKUP($A29,Sheet!$A$7:$DG$148,'TN01-10'!AT$9,0))</f>
        <v>6.4</v>
      </c>
      <c r="AU29" s="32" t="str">
        <f>IF(VLOOKUP($A29,Sheet!$A$7:$DG$148,'TN01-10'!AU$9,0)="","",VLOOKUP($A29,Sheet!$A$7:$DG$148,'TN01-10'!AU$9,0))</f>
        <v/>
      </c>
      <c r="AV29" s="32" t="str">
        <f>IF(VLOOKUP($A29,Sheet!$A$7:$DG$148,'TN01-10'!AV$9,0)="","",VLOOKUP($A29,Sheet!$A$7:$DG$148,'TN01-10'!AV$9,0))</f>
        <v/>
      </c>
      <c r="AW29" s="32" t="str">
        <f>IF(VLOOKUP($A29,Sheet!$A$7:$DG$148,'TN01-10'!AW$9,0)="","",VLOOKUP($A29,Sheet!$A$7:$DG$148,'TN01-10'!AW$9,0))</f>
        <v/>
      </c>
      <c r="AX29" s="32" t="str">
        <f>IF(VLOOKUP($A29,Sheet!$A$7:$DG$148,'TN01-10'!AX$9,0)="","",VLOOKUP($A29,Sheet!$A$7:$DG$148,'TN01-10'!AX$9,0))</f>
        <v/>
      </c>
      <c r="AY29" s="32" t="str">
        <f>IF(VLOOKUP($A29,Sheet!$A$7:$DG$148,'TN01-10'!AY$9,0)="","",VLOOKUP($A29,Sheet!$A$7:$DG$148,'TN01-10'!AY$9,0))</f>
        <v/>
      </c>
      <c r="AZ29" s="32">
        <f>IF(VLOOKUP($A29,Sheet!$A$7:$DG$148,'TN01-10'!AZ$9,0)="","",VLOOKUP($A29,Sheet!$A$7:$DG$148,'TN01-10'!AZ$9,0))</f>
        <v>7.4</v>
      </c>
      <c r="BA29" s="32">
        <f>IF(VLOOKUP($A29,Sheet!$A$7:$DG$148,'TN01-10'!BA$9,0)="","",VLOOKUP($A29,Sheet!$A$7:$DG$148,'TN01-10'!BA$9,0))</f>
        <v>6.2</v>
      </c>
      <c r="BB29" s="33">
        <f>IF(VLOOKUP($A29,Sheet!$A$7:$DG$148,'TN01-10'!BB$9,0)="","",VLOOKUP($A29,Sheet!$A$7:$DG$148,'TN01-10'!BB$9,0))</f>
        <v>5</v>
      </c>
      <c r="BC29" s="36">
        <f>IF(VLOOKUP($A29,Sheet!$A$7:$DG$148,'TN01-10'!BC$9,0)="","",VLOOKUP($A29,Sheet!$A$7:$DG$148,'TN01-10'!BC$9,0))</f>
        <v>0</v>
      </c>
      <c r="BD29" s="28">
        <f>IF(VLOOKUP($A29,Sheet!$A$7:$DG$148,'TN01-10'!BD$9,0)="","",VLOOKUP($A29,Sheet!$A$7:$DG$148,'TN01-10'!BD$9,0))</f>
        <v>7</v>
      </c>
      <c r="BE29" s="28">
        <f>IF(VLOOKUP($A29,Sheet!$A$7:$DG$148,'TN01-10'!BE$9,0)="","",VLOOKUP($A29,Sheet!$A$7:$DG$148,'TN01-10'!BE$9,0))</f>
        <v>5.8</v>
      </c>
      <c r="BF29" s="28">
        <f>IF(VLOOKUP($A29,Sheet!$A$7:$DG$148,'TN01-10'!BF$9,0)="","",VLOOKUP($A29,Sheet!$A$7:$DG$148,'TN01-10'!BF$9,0))</f>
        <v>7</v>
      </c>
      <c r="BG29" s="28">
        <f>IF(VLOOKUP($A29,Sheet!$A$7:$DG$148,'TN01-10'!BG$9,0)="","",VLOOKUP($A29,Sheet!$A$7:$DG$148,'TN01-10'!BG$9,0))</f>
        <v>6.1</v>
      </c>
      <c r="BH29" s="28">
        <f>IF(VLOOKUP($A29,Sheet!$A$7:$DG$148,'TN01-10'!BH$9,0)="","",VLOOKUP($A29,Sheet!$A$7:$DG$148,'TN01-10'!BH$9,0))</f>
        <v>4.2</v>
      </c>
      <c r="BI29" s="28">
        <f>IF(VLOOKUP($A29,Sheet!$A$7:$DG$148,'TN01-10'!BI$9,0)="","",VLOOKUP($A29,Sheet!$A$7:$DG$148,'TN01-10'!BI$9,0))</f>
        <v>5.6</v>
      </c>
      <c r="BJ29" s="28">
        <f>IF(VLOOKUP($A29,Sheet!$A$7:$DG$148,'TN01-10'!BJ$9,0)="","",VLOOKUP($A29,Sheet!$A$7:$DG$148,'TN01-10'!BJ$9,0))</f>
        <v>7</v>
      </c>
      <c r="BK29" s="28">
        <f>IF(VLOOKUP($A29,Sheet!$A$7:$DG$148,'TN01-10'!BK$9,0)="","",VLOOKUP($A29,Sheet!$A$7:$DG$148,'TN01-10'!BK$9,0))</f>
        <v>6.2</v>
      </c>
      <c r="BL29" s="28">
        <f>IF(VLOOKUP($A29,Sheet!$A$7:$DG$148,'TN01-10'!BL$9,0)="","",VLOOKUP($A29,Sheet!$A$7:$DG$148,'TN01-10'!BL$9,0))</f>
        <v>5.8</v>
      </c>
      <c r="BM29" s="28">
        <f>IF(VLOOKUP($A29,Sheet!$A$7:$DG$148,'TN01-10'!BM$9,0)="","",VLOOKUP($A29,Sheet!$A$7:$DG$148,'TN01-10'!BM$9,0))</f>
        <v>6.6</v>
      </c>
      <c r="BN29" s="28">
        <f>IF(VLOOKUP($A29,Sheet!$A$7:$DG$148,'TN01-10'!BN$9,0)="","",VLOOKUP($A29,Sheet!$A$7:$DG$148,'TN01-10'!BN$9,0))</f>
        <v>5.5</v>
      </c>
      <c r="BO29" s="28">
        <f>IF(VLOOKUP($A29,Sheet!$A$7:$DG$148,'TN01-10'!BO$9,0)="","",VLOOKUP($A29,Sheet!$A$7:$DG$148,'TN01-10'!BO$9,0))</f>
        <v>6.9</v>
      </c>
      <c r="BP29" s="28">
        <f>IF(VLOOKUP($A29,Sheet!$A$7:$DG$148,'TN01-10'!BP$9,0)="","",VLOOKUP($A29,Sheet!$A$7:$DG$148,'TN01-10'!BP$9,0))</f>
        <v>7</v>
      </c>
      <c r="BQ29" s="28" t="str">
        <f>IF(VLOOKUP($A29,Sheet!$A$7:$DG$148,'TN01-10'!BQ$9,0)="","",VLOOKUP($A29,Sheet!$A$7:$DG$148,'TN01-10'!BQ$9,0))</f>
        <v/>
      </c>
      <c r="BR29" s="28">
        <f>IF(VLOOKUP($A29,Sheet!$A$7:$DG$148,'TN01-10'!BR$9,0)="","",VLOOKUP($A29,Sheet!$A$7:$DG$148,'TN01-10'!BR$9,0))</f>
        <v>6</v>
      </c>
      <c r="BS29" s="28">
        <f>IF(VLOOKUP($A29,Sheet!$A$7:$DG$148,'TN01-10'!BS$9,0)="","",VLOOKUP($A29,Sheet!$A$7:$DG$148,'TN01-10'!BS$9,0))</f>
        <v>7.8</v>
      </c>
      <c r="BT29" s="28">
        <f>IF(VLOOKUP($A29,Sheet!$A$7:$DG$148,'TN01-10'!BT$9,0)="","",VLOOKUP($A29,Sheet!$A$7:$DG$148,'TN01-10'!BT$9,0))</f>
        <v>4.5999999999999996</v>
      </c>
      <c r="BU29" s="28">
        <f>IF(VLOOKUP($A29,Sheet!$A$7:$DG$148,'TN01-10'!BU$9,0)="","",VLOOKUP($A29,Sheet!$A$7:$DG$148,'TN01-10'!BU$9,0))</f>
        <v>5.7</v>
      </c>
      <c r="BV29" s="28">
        <f>IF(VLOOKUP($A29,Sheet!$A$7:$DG$148,'TN01-10'!BV$9,0)="","",VLOOKUP($A29,Sheet!$A$7:$DG$148,'TN01-10'!BV$9,0))</f>
        <v>6.6</v>
      </c>
      <c r="BW29" s="28">
        <f>IF(VLOOKUP($A29,Sheet!$A$7:$DG$148,'TN01-10'!BW$9,0)="","",VLOOKUP($A29,Sheet!$A$7:$DG$148,'TN01-10'!BW$9,0))</f>
        <v>8.3000000000000007</v>
      </c>
      <c r="BX29" s="33">
        <f>IF(VLOOKUP($A29,Sheet!$A$7:$DG$148,'TN01-10'!BX$9,0)="","",VLOOKUP($A29,Sheet!$A$7:$DG$148,'TN01-10'!BX$9,0))</f>
        <v>50</v>
      </c>
      <c r="BY29" s="36">
        <f>IF(VLOOKUP($A29,Sheet!$A$7:$DG$148,'TN01-10'!BY$9,0)="","",VLOOKUP($A29,Sheet!$A$7:$DG$148,'TN01-10'!BY$9,0))</f>
        <v>0</v>
      </c>
      <c r="BZ29" s="28">
        <f>IF(VLOOKUP($A29,Sheet!$A$7:$DG$148,'TN01-10'!BZ$9,0)="","",VLOOKUP($A29,Sheet!$A$7:$DG$148,'TN01-10'!BZ$9,0))</f>
        <v>6.6</v>
      </c>
      <c r="CA29" s="28" t="str">
        <f>IF(VLOOKUP($A29,Sheet!$A$7:$DG$148,'TN01-10'!CA$9,0)="","",VLOOKUP($A29,Sheet!$A$7:$DG$148,'TN01-10'!CA$9,0))</f>
        <v/>
      </c>
      <c r="CB29" s="28">
        <f>IF(VLOOKUP($A29,Sheet!$A$7:$DG$148,'TN01-10'!CB$9,0)="","",VLOOKUP($A29,Sheet!$A$7:$DG$148,'TN01-10'!CB$9,0))</f>
        <v>6.9</v>
      </c>
      <c r="CC29" s="28" t="str">
        <f>IF(VLOOKUP($A29,Sheet!$A$7:$DG$148,'TN01-10'!CC$9,0)="","",VLOOKUP($A29,Sheet!$A$7:$DG$148,'TN01-10'!CC$9,0))</f>
        <v/>
      </c>
      <c r="CD29" s="28">
        <f>IF(VLOOKUP($A29,Sheet!$A$7:$DG$148,'TN01-10'!CD$9,0)="","",VLOOKUP($A29,Sheet!$A$7:$DG$148,'TN01-10'!CD$9,0))</f>
        <v>5.8</v>
      </c>
      <c r="CE29" s="28">
        <f>IF(VLOOKUP($A29,Sheet!$A$7:$DG$148,'TN01-10'!CE$9,0)="","",VLOOKUP($A29,Sheet!$A$7:$DG$148,'TN01-10'!CE$9,0))</f>
        <v>6.8</v>
      </c>
      <c r="CF29" s="28">
        <f>IF(VLOOKUP($A29,Sheet!$A$7:$DG$148,'TN01-10'!CF$9,0)="","",VLOOKUP($A29,Sheet!$A$7:$DG$148,'TN01-10'!CF$9,0))</f>
        <v>7</v>
      </c>
      <c r="CG29" s="28">
        <f>IF(VLOOKUP($A29,Sheet!$A$7:$DG$148,'TN01-10'!CG$9,0)="","",VLOOKUP($A29,Sheet!$A$7:$DG$148,'TN01-10'!CG$9,0))</f>
        <v>5.0999999999999996</v>
      </c>
      <c r="CH29" s="28" t="str">
        <f>IF(VLOOKUP($A29,Sheet!$A$7:$DG$148,'TN01-10'!CH$9,0)="","",VLOOKUP($A29,Sheet!$A$7:$DG$148,'TN01-10'!CH$9,0))</f>
        <v/>
      </c>
      <c r="CI29" s="28">
        <f>IF(VLOOKUP($A29,Sheet!$A$7:$DG$148,'TN01-10'!CI$9,0)="","",VLOOKUP($A29,Sheet!$A$7:$DG$148,'TN01-10'!CI$9,0))</f>
        <v>6.5</v>
      </c>
      <c r="CJ29" s="28" t="str">
        <f>IF(VLOOKUP($A29,Sheet!$A$7:$DG$148,'TN01-10'!CJ$9,0)="","",VLOOKUP($A29,Sheet!$A$7:$DG$148,'TN01-10'!CJ$9,0))</f>
        <v/>
      </c>
      <c r="CK29" s="28" t="str">
        <f>IF(VLOOKUP($A29,Sheet!$A$7:$DG$148,'TN01-10'!CK$9,0)="","",VLOOKUP($A29,Sheet!$A$7:$DG$148,'TN01-10'!CK$9,0))</f>
        <v/>
      </c>
      <c r="CL29" s="28" t="str">
        <f>IF(VLOOKUP($A29,Sheet!$A$7:$DG$148,'TN01-10'!CL$9,0)="","",VLOOKUP($A29,Sheet!$A$7:$DG$148,'TN01-10'!CL$9,0))</f>
        <v/>
      </c>
      <c r="CM29" s="28" t="str">
        <f>IF(VLOOKUP($A29,Sheet!$A$7:$DG$148,'TN01-10'!CM$9,0)="","",VLOOKUP($A29,Sheet!$A$7:$DG$148,'TN01-10'!CM$9,0))</f>
        <v/>
      </c>
      <c r="CN29" s="28">
        <f>IF(VLOOKUP($A29,Sheet!$A$7:$DG$148,'TN01-10'!CN$9,0)="","",VLOOKUP($A29,Sheet!$A$7:$DG$148,'TN01-10'!CN$9,0))</f>
        <v>5.2</v>
      </c>
      <c r="CO29" s="28">
        <f>IF(VLOOKUP($A29,Sheet!$A$7:$DG$148,'TN01-10'!CO$9,0)="","",VLOOKUP($A29,Sheet!$A$7:$DG$148,'TN01-10'!CO$9,0))</f>
        <v>5.6</v>
      </c>
      <c r="CP29" s="28">
        <f>IF(VLOOKUP($A29,Sheet!$A$7:$DG$148,'TN01-10'!CP$9,0)="","",VLOOKUP($A29,Sheet!$A$7:$DG$148,'TN01-10'!CP$9,0))</f>
        <v>7.1</v>
      </c>
      <c r="CQ29" s="28">
        <f>IF(VLOOKUP($A29,Sheet!$A$7:$DG$148,'TN01-10'!CQ$9,0)="","",VLOOKUP($A29,Sheet!$A$7:$DG$148,'TN01-10'!CQ$9,0))</f>
        <v>8.6</v>
      </c>
      <c r="CR29" s="28">
        <f>IF(VLOOKUP($A29,Sheet!$A$7:$DG$148,'TN01-10'!CR$9,0)="","",VLOOKUP($A29,Sheet!$A$7:$DG$148,'TN01-10'!CR$9,0))</f>
        <v>0</v>
      </c>
      <c r="CS29" s="33">
        <f>IF(VLOOKUP($A29,Sheet!$A$7:$DG$148,'TN01-10'!CS$9,0)="","",VLOOKUP($A29,Sheet!$A$7:$DG$148,'TN01-10'!CS$9,0))</f>
        <v>26</v>
      </c>
      <c r="CT29" s="36">
        <f>IF(VLOOKUP($A29,Sheet!$A$7:$DG$148,'TN01-10'!CT$9,0)="","",VLOOKUP($A29,Sheet!$A$7:$DG$148,'TN01-10'!CT$9,0))</f>
        <v>1</v>
      </c>
      <c r="CU29" s="38">
        <f t="shared" si="2"/>
        <v>127</v>
      </c>
      <c r="CV29" s="38">
        <f t="shared" si="3"/>
        <v>1</v>
      </c>
      <c r="CW29" s="38">
        <f t="shared" si="4"/>
        <v>0</v>
      </c>
      <c r="CX29" s="38">
        <f t="shared" si="5"/>
        <v>128</v>
      </c>
      <c r="CY29" s="38">
        <f t="shared" si="6"/>
        <v>6.25</v>
      </c>
      <c r="CZ29" s="38">
        <f>VLOOKUP($A29,'TN01-04'!$A$13:$DL$166,103,0)</f>
        <v>2.42</v>
      </c>
      <c r="DA29" s="28" t="str">
        <f>IF(VLOOKUP($A29,Sheet!$A$7:$DG$148,'TN01-10'!DA$9,0)="","",VLOOKUP($A29,Sheet!$A$7:$DG$148,'TN01-10'!DA$9,0))</f>
        <v/>
      </c>
      <c r="DB29" s="28" t="str">
        <f>IF(VLOOKUP($A29,Sheet!$A$7:$DG$148,'TN01-10'!DB$9,0)="","",VLOOKUP($A29,Sheet!$A$7:$DG$148,'TN01-10'!DB$9,0))</f>
        <v/>
      </c>
      <c r="DC29" s="28" t="str">
        <f>IF(VLOOKUP($A29,Sheet!$A$7:$DG$148,'TN01-10'!DC$9,0)="","",VLOOKUP($A29,Sheet!$A$7:$DG$148,'TN01-10'!DC$9,0))</f>
        <v/>
      </c>
      <c r="DD29" s="28" t="str">
        <f>IF(VLOOKUP($A29,Sheet!$A$7:$DG$148,'TN01-10'!DD$9,0)="","",VLOOKUP($A29,Sheet!$A$7:$DG$148,'TN01-10'!DD$9,0))</f>
        <v/>
      </c>
      <c r="DE29" s="38"/>
      <c r="DF29" s="38">
        <f t="shared" si="7"/>
        <v>0</v>
      </c>
      <c r="DG29" s="38">
        <f>VLOOKUP($A29,'TN01-04'!$A$13:$DL$166,110,0)</f>
        <v>0</v>
      </c>
      <c r="DH29" s="33">
        <f>IF(VLOOKUP($A29,Sheet!$A$7:$DG$148,'TN01-10'!DH$9,0)="","",VLOOKUP($A29,Sheet!$A$7:$DG$148,'TN01-10'!DH$9,0))</f>
        <v>0</v>
      </c>
      <c r="DI29" s="36">
        <f>IF(VLOOKUP($A29,Sheet!$A$7:$DG$148,'TN01-10'!DI$9,0)="","",VLOOKUP($A29,Sheet!$A$7:$DG$148,'TN01-10'!DI$9,0))</f>
        <v>5</v>
      </c>
      <c r="DJ29" s="38">
        <f t="shared" si="8"/>
        <v>127</v>
      </c>
      <c r="DK29" s="38">
        <f t="shared" si="9"/>
        <v>6</v>
      </c>
      <c r="DL29" s="38">
        <f t="shared" si="10"/>
        <v>6.02</v>
      </c>
      <c r="DM29" s="38">
        <f>VLOOKUP($A29,'TN01-04'!$A$13:$DL$166,116,0)</f>
        <v>2.33</v>
      </c>
      <c r="DN29" s="33">
        <f>IF(VLOOKUP($A29,Sheet!$A$7:$DG$148,'TN01-10'!DN$9,0)="","",VLOOKUP($A29,Sheet!$A$7:$DG$148,'TN01-10'!DN$9,0))</f>
        <v>132</v>
      </c>
      <c r="DO29" s="36">
        <f>IF(VLOOKUP($A29,Sheet!$A$7:$DG$148,'TN01-10'!DO$9,0)="","",VLOOKUP($A29,Sheet!$A$7:$DG$148,'TN01-10'!DO$9,0))</f>
        <v>6</v>
      </c>
      <c r="DP29" s="28">
        <f>IF(VLOOKUP($A29,Sheet!$A$7:$DG$148,'TN01-10'!DP$9,0)="","",VLOOKUP($A29,Sheet!$A$7:$DG$148,'TN01-10'!DP$9,0))</f>
        <v>137</v>
      </c>
      <c r="DQ29" s="28">
        <f>IF(VLOOKUP($A29,Sheet!$A$7:$DG$148,'TN01-10'!DQ$9,0)="","",VLOOKUP($A29,Sheet!$A$7:$DG$148,'TN01-10'!DQ$9,0))</f>
        <v>133</v>
      </c>
      <c r="DR29" s="28">
        <f>IF(VLOOKUP($A29,Sheet!$A$7:$DG$148,'TN01-10'!DR$9,0)="","",VLOOKUP($A29,Sheet!$A$7:$DG$148,'TN01-10'!DR$9,0))</f>
        <v>6.25</v>
      </c>
      <c r="DS29" s="28">
        <f>IF(VLOOKUP($A29,Sheet!$A$7:$DG$148,'TN01-10'!DS$9,0)="","",VLOOKUP($A29,Sheet!$A$7:$DG$148,'TN01-10'!DS$9,0))</f>
        <v>2.42</v>
      </c>
      <c r="DT29" s="28" t="str">
        <f>IF(VLOOKUP($A29,Sheet!$A$7:$DG$148,'TN01-10'!DT$9,0)="","",VLOOKUP($A29,Sheet!$A$7:$DG$148,'TN01-10'!DT$9,0))</f>
        <v/>
      </c>
      <c r="DU29" s="168">
        <f t="shared" si="11"/>
        <v>7.8125E-3</v>
      </c>
      <c r="DV29" s="315"/>
      <c r="DW29" s="315"/>
      <c r="DX29" s="315" t="s">
        <v>4798</v>
      </c>
      <c r="DY29" s="315" t="s">
        <v>4798</v>
      </c>
      <c r="DZ29" s="315" t="s">
        <v>4832</v>
      </c>
      <c r="EA29" s="315"/>
      <c r="EB29" s="216"/>
      <c r="EC29" s="216"/>
      <c r="ED29" s="216"/>
      <c r="EE29" s="216"/>
      <c r="EF29" s="216">
        <f t="shared" si="12"/>
        <v>0</v>
      </c>
      <c r="EG29" s="216">
        <v>0</v>
      </c>
      <c r="EH29" s="216">
        <v>0</v>
      </c>
      <c r="EI29" s="216"/>
      <c r="EJ29" s="216"/>
      <c r="EK29" s="216">
        <f t="shared" si="13"/>
        <v>0</v>
      </c>
      <c r="EL29" s="216"/>
      <c r="EM29" s="216">
        <v>0</v>
      </c>
      <c r="EN29" s="216"/>
      <c r="EO29" s="216"/>
      <c r="EP29" s="216">
        <f t="shared" si="14"/>
        <v>0</v>
      </c>
      <c r="EQ29" s="216"/>
      <c r="ER29" s="216">
        <v>0</v>
      </c>
      <c r="ES29" s="216"/>
      <c r="ET29" s="216"/>
      <c r="EU29" s="216">
        <f t="shared" si="15"/>
        <v>0</v>
      </c>
      <c r="EV29" s="216">
        <f t="shared" si="16"/>
        <v>0</v>
      </c>
    </row>
    <row r="30" spans="1:152" ht="15.95" customHeight="1" x14ac:dyDescent="0.2">
      <c r="A30" s="25">
        <v>2221724268</v>
      </c>
      <c r="B30" s="26" t="s">
        <v>6</v>
      </c>
      <c r="C30" s="26" t="s">
        <v>53</v>
      </c>
      <c r="D30" s="26" t="s">
        <v>136</v>
      </c>
      <c r="E30" s="27">
        <v>35926</v>
      </c>
      <c r="F30" s="26" t="s">
        <v>210</v>
      </c>
      <c r="G30" s="26" t="s">
        <v>212</v>
      </c>
      <c r="H30" s="28">
        <f>IF(VLOOKUP($A30,Sheet!$A$7:$DG$148,'TN01-10'!H$9,0)="","",VLOOKUP($A30,Sheet!$A$7:$DG$148,'TN01-10'!H$9,0))</f>
        <v>7.9</v>
      </c>
      <c r="I30" s="28">
        <f>IF(VLOOKUP($A30,Sheet!$A$7:$DG$148,'TN01-10'!I$9,0)="","",VLOOKUP($A30,Sheet!$A$7:$DG$148,'TN01-10'!I$9,0))</f>
        <v>6.5</v>
      </c>
      <c r="J30" s="28">
        <f>IF(VLOOKUP($A30,Sheet!$A$7:$DG$148,'TN01-10'!J$9,0)="","",VLOOKUP($A30,Sheet!$A$7:$DG$148,'TN01-10'!J$9,0))</f>
        <v>5.6</v>
      </c>
      <c r="K30" s="28">
        <f>IF(VLOOKUP($A30,Sheet!$A$7:$DG$148,'TN01-10'!K$9,0)="","",VLOOKUP($A30,Sheet!$A$7:$DG$148,'TN01-10'!K$9,0))</f>
        <v>7.4</v>
      </c>
      <c r="L30" s="28">
        <f>IF(VLOOKUP($A30,Sheet!$A$7:$DG$148,'TN01-10'!L$9,0)="","",VLOOKUP($A30,Sheet!$A$7:$DG$148,'TN01-10'!L$9,0))</f>
        <v>6.5</v>
      </c>
      <c r="M30" s="28">
        <f>IF(VLOOKUP($A30,Sheet!$A$7:$DG$148,'TN01-10'!M$9,0)="","",VLOOKUP($A30,Sheet!$A$7:$DG$148,'TN01-10'!M$9,0))</f>
        <v>7.3</v>
      </c>
      <c r="N30" s="28">
        <f>IF(VLOOKUP($A30,Sheet!$A$7:$DG$148,'TN01-10'!N$9,0)="","",VLOOKUP($A30,Sheet!$A$7:$DG$148,'TN01-10'!N$9,0))</f>
        <v>6.6</v>
      </c>
      <c r="O30" s="28" t="str">
        <f>IF(VLOOKUP($A30,Sheet!$A$7:$DG$148,'TN01-10'!O$9,0)="","",VLOOKUP($A30,Sheet!$A$7:$DG$148,'TN01-10'!O$9,0))</f>
        <v/>
      </c>
      <c r="P30" s="28">
        <f>IF(VLOOKUP($A30,Sheet!$A$7:$DG$148,'TN01-10'!P$9,0)="","",VLOOKUP($A30,Sheet!$A$7:$DG$148,'TN01-10'!P$9,0))</f>
        <v>5.7</v>
      </c>
      <c r="Q30" s="28" t="str">
        <f>IF(VLOOKUP($A30,Sheet!$A$7:$DG$148,'TN01-10'!Q$9,0)="","",VLOOKUP($A30,Sheet!$A$7:$DG$148,'TN01-10'!Q$9,0))</f>
        <v/>
      </c>
      <c r="R30" s="28" t="str">
        <f>IF(VLOOKUP($A30,Sheet!$A$7:$DG$148,'TN01-10'!R$9,0)="","",VLOOKUP($A30,Sheet!$A$7:$DG$148,'TN01-10'!R$9,0))</f>
        <v/>
      </c>
      <c r="S30" s="28" t="str">
        <f>IF(VLOOKUP($A30,Sheet!$A$7:$DG$148,'TN01-10'!S$9,0)="","",VLOOKUP($A30,Sheet!$A$7:$DG$148,'TN01-10'!S$9,0))</f>
        <v/>
      </c>
      <c r="T30" s="28" t="str">
        <f>IF(VLOOKUP($A30,Sheet!$A$7:$DG$148,'TN01-10'!T$9,0)="","",VLOOKUP($A30,Sheet!$A$7:$DG$148,'TN01-10'!T$9,0))</f>
        <v/>
      </c>
      <c r="U30" s="28">
        <f>IF(VLOOKUP($A30,Sheet!$A$7:$DG$148,'TN01-10'!U$9,0)="","",VLOOKUP($A30,Sheet!$A$7:$DG$148,'TN01-10'!U$9,0))</f>
        <v>6.5</v>
      </c>
      <c r="V30" s="28">
        <f>IF(VLOOKUP($A30,Sheet!$A$7:$DG$148,'TN01-10'!V$9,0)="","",VLOOKUP($A30,Sheet!$A$7:$DG$148,'TN01-10'!V$9,0))</f>
        <v>4.9000000000000004</v>
      </c>
      <c r="W30" s="28">
        <f>IF(VLOOKUP($A30,Sheet!$A$7:$DG$148,'TN01-10'!W$9,0)="","",VLOOKUP($A30,Sheet!$A$7:$DG$148,'TN01-10'!W$9,0))</f>
        <v>8.8000000000000007</v>
      </c>
      <c r="X30" s="28">
        <f>IF(VLOOKUP($A30,Sheet!$A$7:$DG$148,'TN01-10'!X$9,0)="","",VLOOKUP($A30,Sheet!$A$7:$DG$148,'TN01-10'!X$9,0))</f>
        <v>7.4</v>
      </c>
      <c r="Y30" s="28">
        <f>IF(VLOOKUP($A30,Sheet!$A$7:$DG$148,'TN01-10'!Y$9,0)="","",VLOOKUP($A30,Sheet!$A$7:$DG$148,'TN01-10'!Y$9,0))</f>
        <v>5.3</v>
      </c>
      <c r="Z30" s="28">
        <f>IF(VLOOKUP($A30,Sheet!$A$7:$DG$148,'TN01-10'!Z$9,0)="","",VLOOKUP($A30,Sheet!$A$7:$DG$148,'TN01-10'!Z$9,0))</f>
        <v>5.9</v>
      </c>
      <c r="AA30" s="28">
        <f>IF(VLOOKUP($A30,Sheet!$A$7:$DG$148,'TN01-10'!AA$9,0)="","",VLOOKUP($A30,Sheet!$A$7:$DG$148,'TN01-10'!AA$9,0))</f>
        <v>4.0999999999999996</v>
      </c>
      <c r="AB30" s="28">
        <f>IF(VLOOKUP($A30,Sheet!$A$7:$DG$148,'TN01-10'!AB$9,0)="","",VLOOKUP($A30,Sheet!$A$7:$DG$148,'TN01-10'!AB$9,0))</f>
        <v>5.9</v>
      </c>
      <c r="AC30" s="28">
        <f>IF(VLOOKUP($A30,Sheet!$A$7:$DG$148,'TN01-10'!AC$9,0)="","",VLOOKUP($A30,Sheet!$A$7:$DG$148,'TN01-10'!AC$9,0))</f>
        <v>7.7</v>
      </c>
      <c r="AD30" s="28">
        <f>IF(VLOOKUP($A30,Sheet!$A$7:$DG$148,'TN01-10'!AD$9,0)="","",VLOOKUP($A30,Sheet!$A$7:$DG$148,'TN01-10'!AD$9,0))</f>
        <v>8.6999999999999993</v>
      </c>
      <c r="AE30" s="28">
        <f>IF(VLOOKUP($A30,Sheet!$A$7:$DG$148,'TN01-10'!AE$9,0)="","",VLOOKUP($A30,Sheet!$A$7:$DG$148,'TN01-10'!AE$9,0))</f>
        <v>8.9</v>
      </c>
      <c r="AF30" s="28">
        <f>IF(VLOOKUP($A30,Sheet!$A$7:$DG$148,'TN01-10'!AF$9,0)="","",VLOOKUP($A30,Sheet!$A$7:$DG$148,'TN01-10'!AF$9,0))</f>
        <v>8.4</v>
      </c>
      <c r="AG30" s="28">
        <f>IF(VLOOKUP($A30,Sheet!$A$7:$DG$148,'TN01-10'!AG$9,0)="","",VLOOKUP($A30,Sheet!$A$7:$DG$148,'TN01-10'!AG$9,0))</f>
        <v>9.3000000000000007</v>
      </c>
      <c r="AH30" s="28">
        <f>IF(VLOOKUP($A30,Sheet!$A$7:$DG$148,'TN01-10'!AH$9,0)="","",VLOOKUP($A30,Sheet!$A$7:$DG$148,'TN01-10'!AH$9,0))</f>
        <v>8.1999999999999993</v>
      </c>
      <c r="AI30" s="28">
        <f>IF(VLOOKUP($A30,Sheet!$A$7:$DG$148,'TN01-10'!AI$9,0)="","",VLOOKUP($A30,Sheet!$A$7:$DG$148,'TN01-10'!AI$9,0))</f>
        <v>7.9</v>
      </c>
      <c r="AJ30" s="28">
        <f>IF(VLOOKUP($A30,Sheet!$A$7:$DG$148,'TN01-10'!AJ$9,0)="","",VLOOKUP($A30,Sheet!$A$7:$DG$148,'TN01-10'!AJ$9,0))</f>
        <v>10</v>
      </c>
      <c r="AK30" s="33">
        <f>IF(VLOOKUP($A30,Sheet!$A$7:$DG$148,'TN01-10'!AK$9,0)="","",VLOOKUP($A30,Sheet!$A$7:$DG$148,'TN01-10'!AK$9,0))</f>
        <v>51</v>
      </c>
      <c r="AL30" s="36">
        <f>IF(VLOOKUP($A30,Sheet!$A$7:$DG$148,'TN01-10'!AL$9,0)="","",VLOOKUP($A30,Sheet!$A$7:$DG$148,'TN01-10'!AL$9,0))</f>
        <v>0</v>
      </c>
      <c r="AM30" s="32">
        <f>IF(VLOOKUP($A30,Sheet!$A$7:$DG$148,'TN01-10'!AM$9,0)="","",VLOOKUP($A30,Sheet!$A$7:$DG$148,'TN01-10'!AM$9,0))</f>
        <v>7.3</v>
      </c>
      <c r="AN30" s="32">
        <f>IF(VLOOKUP($A30,Sheet!$A$7:$DG$148,'TN01-10'!AN$9,0)="","",VLOOKUP($A30,Sheet!$A$7:$DG$148,'TN01-10'!AN$9,0))</f>
        <v>5.9</v>
      </c>
      <c r="AO30" s="32" t="str">
        <f>IF(VLOOKUP($A30,Sheet!$A$7:$DG$148,'TN01-10'!AO$9,0)="","",VLOOKUP($A30,Sheet!$A$7:$DG$148,'TN01-10'!AO$9,0))</f>
        <v/>
      </c>
      <c r="AP30" s="32">
        <f>IF(VLOOKUP($A30,Sheet!$A$7:$DG$148,'TN01-10'!AP$9,0)="","",VLOOKUP($A30,Sheet!$A$7:$DG$148,'TN01-10'!AP$9,0))</f>
        <v>6.2</v>
      </c>
      <c r="AQ30" s="32" t="str">
        <f>IF(VLOOKUP($A30,Sheet!$A$7:$DG$148,'TN01-10'!AQ$9,0)="","",VLOOKUP($A30,Sheet!$A$7:$DG$148,'TN01-10'!AQ$9,0))</f>
        <v/>
      </c>
      <c r="AR30" s="32" t="str">
        <f>IF(VLOOKUP($A30,Sheet!$A$7:$DG$148,'TN01-10'!AR$9,0)="","",VLOOKUP($A30,Sheet!$A$7:$DG$148,'TN01-10'!AR$9,0))</f>
        <v/>
      </c>
      <c r="AS30" s="32" t="str">
        <f>IF(VLOOKUP($A30,Sheet!$A$7:$DG$148,'TN01-10'!AS$9,0)="","",VLOOKUP($A30,Sheet!$A$7:$DG$148,'TN01-10'!AS$9,0))</f>
        <v/>
      </c>
      <c r="AT30" s="32" t="str">
        <f>IF(VLOOKUP($A30,Sheet!$A$7:$DG$148,'TN01-10'!AT$9,0)="","",VLOOKUP($A30,Sheet!$A$7:$DG$148,'TN01-10'!AT$9,0))</f>
        <v/>
      </c>
      <c r="AU30" s="32" t="str">
        <f>IF(VLOOKUP($A30,Sheet!$A$7:$DG$148,'TN01-10'!AU$9,0)="","",VLOOKUP($A30,Sheet!$A$7:$DG$148,'TN01-10'!AU$9,0))</f>
        <v/>
      </c>
      <c r="AV30" s="32">
        <f>IF(VLOOKUP($A30,Sheet!$A$7:$DG$148,'TN01-10'!AV$9,0)="","",VLOOKUP($A30,Sheet!$A$7:$DG$148,'TN01-10'!AV$9,0))</f>
        <v>5.9</v>
      </c>
      <c r="AW30" s="32" t="str">
        <f>IF(VLOOKUP($A30,Sheet!$A$7:$DG$148,'TN01-10'!AW$9,0)="","",VLOOKUP($A30,Sheet!$A$7:$DG$148,'TN01-10'!AW$9,0))</f>
        <v/>
      </c>
      <c r="AX30" s="32" t="str">
        <f>IF(VLOOKUP($A30,Sheet!$A$7:$DG$148,'TN01-10'!AX$9,0)="","",VLOOKUP($A30,Sheet!$A$7:$DG$148,'TN01-10'!AX$9,0))</f>
        <v/>
      </c>
      <c r="AY30" s="32" t="str">
        <f>IF(VLOOKUP($A30,Sheet!$A$7:$DG$148,'TN01-10'!AY$9,0)="","",VLOOKUP($A30,Sheet!$A$7:$DG$148,'TN01-10'!AY$9,0))</f>
        <v/>
      </c>
      <c r="AZ30" s="32" t="str">
        <f>IF(VLOOKUP($A30,Sheet!$A$7:$DG$148,'TN01-10'!AZ$9,0)="","",VLOOKUP($A30,Sheet!$A$7:$DG$148,'TN01-10'!AZ$9,0))</f>
        <v/>
      </c>
      <c r="BA30" s="32">
        <f>IF(VLOOKUP($A30,Sheet!$A$7:$DG$148,'TN01-10'!BA$9,0)="","",VLOOKUP($A30,Sheet!$A$7:$DG$148,'TN01-10'!BA$9,0))</f>
        <v>4.9000000000000004</v>
      </c>
      <c r="BB30" s="33">
        <f>IF(VLOOKUP($A30,Sheet!$A$7:$DG$148,'TN01-10'!BB$9,0)="","",VLOOKUP($A30,Sheet!$A$7:$DG$148,'TN01-10'!BB$9,0))</f>
        <v>5</v>
      </c>
      <c r="BC30" s="36">
        <f>IF(VLOOKUP($A30,Sheet!$A$7:$DG$148,'TN01-10'!BC$9,0)="","",VLOOKUP($A30,Sheet!$A$7:$DG$148,'TN01-10'!BC$9,0))</f>
        <v>0</v>
      </c>
      <c r="BD30" s="28">
        <f>IF(VLOOKUP($A30,Sheet!$A$7:$DG$148,'TN01-10'!BD$9,0)="","",VLOOKUP($A30,Sheet!$A$7:$DG$148,'TN01-10'!BD$9,0))</f>
        <v>4.8</v>
      </c>
      <c r="BE30" s="28">
        <f>IF(VLOOKUP($A30,Sheet!$A$7:$DG$148,'TN01-10'!BE$9,0)="","",VLOOKUP($A30,Sheet!$A$7:$DG$148,'TN01-10'!BE$9,0))</f>
        <v>6.6</v>
      </c>
      <c r="BF30" s="28">
        <f>IF(VLOOKUP($A30,Sheet!$A$7:$DG$148,'TN01-10'!BF$9,0)="","",VLOOKUP($A30,Sheet!$A$7:$DG$148,'TN01-10'!BF$9,0))</f>
        <v>6.2</v>
      </c>
      <c r="BG30" s="28">
        <f>IF(VLOOKUP($A30,Sheet!$A$7:$DG$148,'TN01-10'!BG$9,0)="","",VLOOKUP($A30,Sheet!$A$7:$DG$148,'TN01-10'!BG$9,0))</f>
        <v>5.8</v>
      </c>
      <c r="BH30" s="28">
        <f>IF(VLOOKUP($A30,Sheet!$A$7:$DG$148,'TN01-10'!BH$9,0)="","",VLOOKUP($A30,Sheet!$A$7:$DG$148,'TN01-10'!BH$9,0))</f>
        <v>7.4</v>
      </c>
      <c r="BI30" s="28">
        <f>IF(VLOOKUP($A30,Sheet!$A$7:$DG$148,'TN01-10'!BI$9,0)="","",VLOOKUP($A30,Sheet!$A$7:$DG$148,'TN01-10'!BI$9,0))</f>
        <v>6</v>
      </c>
      <c r="BJ30" s="28">
        <f>IF(VLOOKUP($A30,Sheet!$A$7:$DG$148,'TN01-10'!BJ$9,0)="","",VLOOKUP($A30,Sheet!$A$7:$DG$148,'TN01-10'!BJ$9,0))</f>
        <v>7.3</v>
      </c>
      <c r="BK30" s="28">
        <f>IF(VLOOKUP($A30,Sheet!$A$7:$DG$148,'TN01-10'!BK$9,0)="","",VLOOKUP($A30,Sheet!$A$7:$DG$148,'TN01-10'!BK$9,0))</f>
        <v>5.0999999999999996</v>
      </c>
      <c r="BL30" s="28">
        <f>IF(VLOOKUP($A30,Sheet!$A$7:$DG$148,'TN01-10'!BL$9,0)="","",VLOOKUP($A30,Sheet!$A$7:$DG$148,'TN01-10'!BL$9,0))</f>
        <v>5.0999999999999996</v>
      </c>
      <c r="BM30" s="28">
        <f>IF(VLOOKUP($A30,Sheet!$A$7:$DG$148,'TN01-10'!BM$9,0)="","",VLOOKUP($A30,Sheet!$A$7:$DG$148,'TN01-10'!BM$9,0))</f>
        <v>7.7</v>
      </c>
      <c r="BN30" s="28">
        <f>IF(VLOOKUP($A30,Sheet!$A$7:$DG$148,'TN01-10'!BN$9,0)="","",VLOOKUP($A30,Sheet!$A$7:$DG$148,'TN01-10'!BN$9,0))</f>
        <v>5.8</v>
      </c>
      <c r="BO30" s="28">
        <f>IF(VLOOKUP($A30,Sheet!$A$7:$DG$148,'TN01-10'!BO$9,0)="","",VLOOKUP($A30,Sheet!$A$7:$DG$148,'TN01-10'!BO$9,0))</f>
        <v>5.7</v>
      </c>
      <c r="BP30" s="28">
        <f>IF(VLOOKUP($A30,Sheet!$A$7:$DG$148,'TN01-10'!BP$9,0)="","",VLOOKUP($A30,Sheet!$A$7:$DG$148,'TN01-10'!BP$9,0))</f>
        <v>5.7</v>
      </c>
      <c r="BQ30" s="28" t="str">
        <f>IF(VLOOKUP($A30,Sheet!$A$7:$DG$148,'TN01-10'!BQ$9,0)="","",VLOOKUP($A30,Sheet!$A$7:$DG$148,'TN01-10'!BQ$9,0))</f>
        <v/>
      </c>
      <c r="BR30" s="28">
        <f>IF(VLOOKUP($A30,Sheet!$A$7:$DG$148,'TN01-10'!BR$9,0)="","",VLOOKUP($A30,Sheet!$A$7:$DG$148,'TN01-10'!BR$9,0))</f>
        <v>6.4</v>
      </c>
      <c r="BS30" s="28">
        <f>IF(VLOOKUP($A30,Sheet!$A$7:$DG$148,'TN01-10'!BS$9,0)="","",VLOOKUP($A30,Sheet!$A$7:$DG$148,'TN01-10'!BS$9,0))</f>
        <v>5.6</v>
      </c>
      <c r="BT30" s="28">
        <f>IF(VLOOKUP($A30,Sheet!$A$7:$DG$148,'TN01-10'!BT$9,0)="","",VLOOKUP($A30,Sheet!$A$7:$DG$148,'TN01-10'!BT$9,0))</f>
        <v>6.6</v>
      </c>
      <c r="BU30" s="28">
        <f>IF(VLOOKUP($A30,Sheet!$A$7:$DG$148,'TN01-10'!BU$9,0)="","",VLOOKUP($A30,Sheet!$A$7:$DG$148,'TN01-10'!BU$9,0))</f>
        <v>5.5</v>
      </c>
      <c r="BV30" s="28">
        <f>IF(VLOOKUP($A30,Sheet!$A$7:$DG$148,'TN01-10'!BV$9,0)="","",VLOOKUP($A30,Sheet!$A$7:$DG$148,'TN01-10'!BV$9,0))</f>
        <v>4.4000000000000004</v>
      </c>
      <c r="BW30" s="28">
        <f>IF(VLOOKUP($A30,Sheet!$A$7:$DG$148,'TN01-10'!BW$9,0)="","",VLOOKUP($A30,Sheet!$A$7:$DG$148,'TN01-10'!BW$9,0))</f>
        <v>7.9</v>
      </c>
      <c r="BX30" s="33">
        <f>IF(VLOOKUP($A30,Sheet!$A$7:$DG$148,'TN01-10'!BX$9,0)="","",VLOOKUP($A30,Sheet!$A$7:$DG$148,'TN01-10'!BX$9,0))</f>
        <v>50</v>
      </c>
      <c r="BY30" s="36">
        <f>IF(VLOOKUP($A30,Sheet!$A$7:$DG$148,'TN01-10'!BY$9,0)="","",VLOOKUP($A30,Sheet!$A$7:$DG$148,'TN01-10'!BY$9,0))</f>
        <v>0</v>
      </c>
      <c r="BZ30" s="28">
        <f>IF(VLOOKUP($A30,Sheet!$A$7:$DG$148,'TN01-10'!BZ$9,0)="","",VLOOKUP($A30,Sheet!$A$7:$DG$148,'TN01-10'!BZ$9,0))</f>
        <v>7.8</v>
      </c>
      <c r="CA30" s="28" t="str">
        <f>IF(VLOOKUP($A30,Sheet!$A$7:$DG$148,'TN01-10'!CA$9,0)="","",VLOOKUP($A30,Sheet!$A$7:$DG$148,'TN01-10'!CA$9,0))</f>
        <v/>
      </c>
      <c r="CB30" s="28">
        <f>IF(VLOOKUP($A30,Sheet!$A$7:$DG$148,'TN01-10'!CB$9,0)="","",VLOOKUP($A30,Sheet!$A$7:$DG$148,'TN01-10'!CB$9,0))</f>
        <v>6.8</v>
      </c>
      <c r="CC30" s="28" t="str">
        <f>IF(VLOOKUP($A30,Sheet!$A$7:$DG$148,'TN01-10'!CC$9,0)="","",VLOOKUP($A30,Sheet!$A$7:$DG$148,'TN01-10'!CC$9,0))</f>
        <v/>
      </c>
      <c r="CD30" s="28">
        <f>IF(VLOOKUP($A30,Sheet!$A$7:$DG$148,'TN01-10'!CD$9,0)="","",VLOOKUP($A30,Sheet!$A$7:$DG$148,'TN01-10'!CD$9,0))</f>
        <v>6.4</v>
      </c>
      <c r="CE30" s="28">
        <f>IF(VLOOKUP($A30,Sheet!$A$7:$DG$148,'TN01-10'!CE$9,0)="","",VLOOKUP($A30,Sheet!$A$7:$DG$148,'TN01-10'!CE$9,0))</f>
        <v>7.3</v>
      </c>
      <c r="CF30" s="28">
        <f>IF(VLOOKUP($A30,Sheet!$A$7:$DG$148,'TN01-10'!CF$9,0)="","",VLOOKUP($A30,Sheet!$A$7:$DG$148,'TN01-10'!CF$9,0))</f>
        <v>8.9</v>
      </c>
      <c r="CG30" s="28">
        <f>IF(VLOOKUP($A30,Sheet!$A$7:$DG$148,'TN01-10'!CG$9,0)="","",VLOOKUP($A30,Sheet!$A$7:$DG$148,'TN01-10'!CG$9,0))</f>
        <v>5.2</v>
      </c>
      <c r="CH30" s="28" t="str">
        <f>IF(VLOOKUP($A30,Sheet!$A$7:$DG$148,'TN01-10'!CH$9,0)="","",VLOOKUP($A30,Sheet!$A$7:$DG$148,'TN01-10'!CH$9,0))</f>
        <v/>
      </c>
      <c r="CI30" s="28">
        <f>IF(VLOOKUP($A30,Sheet!$A$7:$DG$148,'TN01-10'!CI$9,0)="","",VLOOKUP($A30,Sheet!$A$7:$DG$148,'TN01-10'!CI$9,0))</f>
        <v>6.4</v>
      </c>
      <c r="CJ30" s="28" t="str">
        <f>IF(VLOOKUP($A30,Sheet!$A$7:$DG$148,'TN01-10'!CJ$9,0)="","",VLOOKUP($A30,Sheet!$A$7:$DG$148,'TN01-10'!CJ$9,0))</f>
        <v/>
      </c>
      <c r="CK30" s="28" t="str">
        <f>IF(VLOOKUP($A30,Sheet!$A$7:$DG$148,'TN01-10'!CK$9,0)="","",VLOOKUP($A30,Sheet!$A$7:$DG$148,'TN01-10'!CK$9,0))</f>
        <v/>
      </c>
      <c r="CL30" s="28" t="str">
        <f>IF(VLOOKUP($A30,Sheet!$A$7:$DG$148,'TN01-10'!CL$9,0)="","",VLOOKUP($A30,Sheet!$A$7:$DG$148,'TN01-10'!CL$9,0))</f>
        <v/>
      </c>
      <c r="CM30" s="28" t="str">
        <f>IF(VLOOKUP($A30,Sheet!$A$7:$DG$148,'TN01-10'!CM$9,0)="","",VLOOKUP($A30,Sheet!$A$7:$DG$148,'TN01-10'!CM$9,0))</f>
        <v/>
      </c>
      <c r="CN30" s="28">
        <f>IF(VLOOKUP($A30,Sheet!$A$7:$DG$148,'TN01-10'!CN$9,0)="","",VLOOKUP($A30,Sheet!$A$7:$DG$148,'TN01-10'!CN$9,0))</f>
        <v>4</v>
      </c>
      <c r="CO30" s="28">
        <f>IF(VLOOKUP($A30,Sheet!$A$7:$DG$148,'TN01-10'!CO$9,0)="","",VLOOKUP($A30,Sheet!$A$7:$DG$148,'TN01-10'!CO$9,0))</f>
        <v>6.9</v>
      </c>
      <c r="CP30" s="28">
        <f>IF(VLOOKUP($A30,Sheet!$A$7:$DG$148,'TN01-10'!CP$9,0)="","",VLOOKUP($A30,Sheet!$A$7:$DG$148,'TN01-10'!CP$9,0))</f>
        <v>7.2</v>
      </c>
      <c r="CQ30" s="28">
        <f>IF(VLOOKUP($A30,Sheet!$A$7:$DG$148,'TN01-10'!CQ$9,0)="","",VLOOKUP($A30,Sheet!$A$7:$DG$148,'TN01-10'!CQ$9,0))</f>
        <v>8</v>
      </c>
      <c r="CR30" s="28">
        <f>IF(VLOOKUP($A30,Sheet!$A$7:$DG$148,'TN01-10'!CR$9,0)="","",VLOOKUP($A30,Sheet!$A$7:$DG$148,'TN01-10'!CR$9,0))</f>
        <v>8.1</v>
      </c>
      <c r="CS30" s="33">
        <f>IF(VLOOKUP($A30,Sheet!$A$7:$DG$148,'TN01-10'!CS$9,0)="","",VLOOKUP($A30,Sheet!$A$7:$DG$148,'TN01-10'!CS$9,0))</f>
        <v>27</v>
      </c>
      <c r="CT30" s="36">
        <f>IF(VLOOKUP($A30,Sheet!$A$7:$DG$148,'TN01-10'!CT$9,0)="","",VLOOKUP($A30,Sheet!$A$7:$DG$148,'TN01-10'!CT$9,0))</f>
        <v>0</v>
      </c>
      <c r="CU30" s="38">
        <f t="shared" si="2"/>
        <v>128</v>
      </c>
      <c r="CV30" s="38">
        <f t="shared" si="3"/>
        <v>0</v>
      </c>
      <c r="CW30" s="38">
        <f t="shared" si="4"/>
        <v>0</v>
      </c>
      <c r="CX30" s="38">
        <f t="shared" si="5"/>
        <v>128</v>
      </c>
      <c r="CY30" s="38">
        <f t="shared" si="6"/>
        <v>6.53</v>
      </c>
      <c r="CZ30" s="38">
        <f>VLOOKUP($A30,'TN01-04'!$A$13:$DL$166,103,0)</f>
        <v>2.52</v>
      </c>
      <c r="DA30" s="28" t="str">
        <f>IF(VLOOKUP($A30,Sheet!$A$7:$DG$148,'TN01-10'!DA$9,0)="","",VLOOKUP($A30,Sheet!$A$7:$DG$148,'TN01-10'!DA$9,0))</f>
        <v/>
      </c>
      <c r="DB30" s="28" t="str">
        <f>IF(VLOOKUP($A30,Sheet!$A$7:$DG$148,'TN01-10'!DB$9,0)="","",VLOOKUP($A30,Sheet!$A$7:$DG$148,'TN01-10'!DB$9,0))</f>
        <v/>
      </c>
      <c r="DC30" s="28">
        <f>IF(VLOOKUP($A30,Sheet!$A$7:$DG$148,'TN01-10'!DC$9,0)="","",VLOOKUP($A30,Sheet!$A$7:$DG$148,'TN01-10'!DC$9,0))</f>
        <v>7.5</v>
      </c>
      <c r="DD30" s="28" t="str">
        <f>IF(VLOOKUP($A30,Sheet!$A$7:$DG$148,'TN01-10'!DD$9,0)="","",VLOOKUP($A30,Sheet!$A$7:$DG$148,'TN01-10'!DD$9,0))</f>
        <v/>
      </c>
      <c r="DE30" s="38"/>
      <c r="DF30" s="38">
        <f t="shared" si="7"/>
        <v>7.5</v>
      </c>
      <c r="DG30" s="38">
        <f>VLOOKUP($A30,'TN01-04'!$A$13:$DL$166,110,0)</f>
        <v>3.33</v>
      </c>
      <c r="DH30" s="33">
        <f>IF(VLOOKUP($A30,Sheet!$A$7:$DG$148,'TN01-10'!DH$9,0)="","",VLOOKUP($A30,Sheet!$A$7:$DG$148,'TN01-10'!DH$9,0))</f>
        <v>5</v>
      </c>
      <c r="DI30" s="36">
        <f>IF(VLOOKUP($A30,Sheet!$A$7:$DG$148,'TN01-10'!DI$9,0)="","",VLOOKUP($A30,Sheet!$A$7:$DG$148,'TN01-10'!DI$9,0))</f>
        <v>0</v>
      </c>
      <c r="DJ30" s="38">
        <f t="shared" si="8"/>
        <v>133</v>
      </c>
      <c r="DK30" s="38">
        <f t="shared" si="9"/>
        <v>0</v>
      </c>
      <c r="DL30" s="38">
        <f t="shared" si="10"/>
        <v>6.57</v>
      </c>
      <c r="DM30" s="38">
        <f>VLOOKUP($A30,'TN01-04'!$A$13:$DL$166,116,0)</f>
        <v>2.5499999999999998</v>
      </c>
      <c r="DN30" s="33">
        <f>IF(VLOOKUP($A30,Sheet!$A$7:$DG$148,'TN01-10'!DN$9,0)="","",VLOOKUP($A30,Sheet!$A$7:$DG$148,'TN01-10'!DN$9,0))</f>
        <v>138</v>
      </c>
      <c r="DO30" s="36">
        <f>IF(VLOOKUP($A30,Sheet!$A$7:$DG$148,'TN01-10'!DO$9,0)="","",VLOOKUP($A30,Sheet!$A$7:$DG$148,'TN01-10'!DO$9,0))</f>
        <v>0</v>
      </c>
      <c r="DP30" s="28">
        <f>IF(VLOOKUP($A30,Sheet!$A$7:$DG$148,'TN01-10'!DP$9,0)="","",VLOOKUP($A30,Sheet!$A$7:$DG$148,'TN01-10'!DP$9,0))</f>
        <v>137</v>
      </c>
      <c r="DQ30" s="28">
        <f>IF(VLOOKUP($A30,Sheet!$A$7:$DG$148,'TN01-10'!DQ$9,0)="","",VLOOKUP($A30,Sheet!$A$7:$DG$148,'TN01-10'!DQ$9,0))</f>
        <v>138</v>
      </c>
      <c r="DR30" s="28">
        <f>IF(VLOOKUP($A30,Sheet!$A$7:$DG$148,'TN01-10'!DR$9,0)="","",VLOOKUP($A30,Sheet!$A$7:$DG$148,'TN01-10'!DR$9,0))</f>
        <v>6.57</v>
      </c>
      <c r="DS30" s="28">
        <f>IF(VLOOKUP($A30,Sheet!$A$7:$DG$148,'TN01-10'!DS$9,0)="","",VLOOKUP($A30,Sheet!$A$7:$DG$148,'TN01-10'!DS$9,0))</f>
        <v>2.5499999999999998</v>
      </c>
      <c r="DT30" s="28" t="str">
        <f>IF(VLOOKUP($A30,Sheet!$A$7:$DG$148,'TN01-10'!DT$9,0)="","",VLOOKUP($A30,Sheet!$A$7:$DG$148,'TN01-10'!DT$9,0))</f>
        <v/>
      </c>
      <c r="DU30" s="168">
        <f t="shared" si="11"/>
        <v>0</v>
      </c>
      <c r="DV30" s="315" t="s">
        <v>4798</v>
      </c>
      <c r="DW30" s="315" t="s">
        <v>4798</v>
      </c>
      <c r="DX30" s="315" t="s">
        <v>4798</v>
      </c>
      <c r="DY30" s="315" t="s">
        <v>4798</v>
      </c>
      <c r="DZ30" s="315" t="s">
        <v>4832</v>
      </c>
      <c r="EA30" s="315"/>
      <c r="EB30" s="216"/>
      <c r="EC30" s="216"/>
      <c r="ED30" s="216"/>
      <c r="EE30" s="216"/>
      <c r="EF30" s="216">
        <f t="shared" si="12"/>
        <v>0</v>
      </c>
      <c r="EG30" s="216">
        <v>0</v>
      </c>
      <c r="EH30" s="216">
        <v>8.5</v>
      </c>
      <c r="EI30" s="216"/>
      <c r="EJ30" s="216"/>
      <c r="EK30" s="216">
        <f t="shared" si="13"/>
        <v>8.5</v>
      </c>
      <c r="EL30" s="216"/>
      <c r="EM30" s="216">
        <v>8</v>
      </c>
      <c r="EN30" s="216"/>
      <c r="EO30" s="216"/>
      <c r="EP30" s="216">
        <f t="shared" si="14"/>
        <v>8</v>
      </c>
      <c r="EQ30" s="216"/>
      <c r="ER30" s="216">
        <v>6.3</v>
      </c>
      <c r="ES30" s="216"/>
      <c r="ET30" s="216"/>
      <c r="EU30" s="216">
        <f t="shared" si="15"/>
        <v>6.3</v>
      </c>
      <c r="EV30" s="216">
        <f t="shared" si="16"/>
        <v>7.5</v>
      </c>
    </row>
    <row r="31" spans="1:152" ht="15.95" customHeight="1" x14ac:dyDescent="0.2">
      <c r="A31" s="25">
        <v>2221727287</v>
      </c>
      <c r="B31" s="26" t="s">
        <v>12</v>
      </c>
      <c r="C31" s="26" t="s">
        <v>42</v>
      </c>
      <c r="D31" s="26" t="s">
        <v>136</v>
      </c>
      <c r="E31" s="27">
        <v>36053</v>
      </c>
      <c r="F31" s="26" t="s">
        <v>210</v>
      </c>
      <c r="G31" s="26" t="s">
        <v>212</v>
      </c>
      <c r="H31" s="28" t="e">
        <f>IF(VLOOKUP($A31,Sheet!$A$7:$DG$148,'TN01-10'!H$9,0)="","",VLOOKUP($A31,Sheet!$A$7:$DG$148,'TN01-10'!H$9,0))</f>
        <v>#N/A</v>
      </c>
      <c r="I31" s="28" t="e">
        <f>IF(VLOOKUP($A31,Sheet!$A$7:$DG$148,'TN01-10'!I$9,0)="","",VLOOKUP($A31,Sheet!$A$7:$DG$148,'TN01-10'!I$9,0))</f>
        <v>#N/A</v>
      </c>
      <c r="J31" s="28" t="e">
        <f>IF(VLOOKUP($A31,Sheet!$A$7:$DG$148,'TN01-10'!J$9,0)="","",VLOOKUP($A31,Sheet!$A$7:$DG$148,'TN01-10'!J$9,0))</f>
        <v>#N/A</v>
      </c>
      <c r="K31" s="28" t="e">
        <f>IF(VLOOKUP($A31,Sheet!$A$7:$DG$148,'TN01-10'!K$9,0)="","",VLOOKUP($A31,Sheet!$A$7:$DG$148,'TN01-10'!K$9,0))</f>
        <v>#N/A</v>
      </c>
      <c r="L31" s="28" t="e">
        <f>IF(VLOOKUP($A31,Sheet!$A$7:$DG$148,'TN01-10'!L$9,0)="","",VLOOKUP($A31,Sheet!$A$7:$DG$148,'TN01-10'!L$9,0))</f>
        <v>#N/A</v>
      </c>
      <c r="M31" s="28" t="e">
        <f>IF(VLOOKUP($A31,Sheet!$A$7:$DG$148,'TN01-10'!M$9,0)="","",VLOOKUP($A31,Sheet!$A$7:$DG$148,'TN01-10'!M$9,0))</f>
        <v>#N/A</v>
      </c>
      <c r="N31" s="28" t="e">
        <f>IF(VLOOKUP($A31,Sheet!$A$7:$DG$148,'TN01-10'!N$9,0)="","",VLOOKUP($A31,Sheet!$A$7:$DG$148,'TN01-10'!N$9,0))</f>
        <v>#N/A</v>
      </c>
      <c r="O31" s="28" t="e">
        <f>IF(VLOOKUP($A31,Sheet!$A$7:$DG$148,'TN01-10'!O$9,0)="","",VLOOKUP($A31,Sheet!$A$7:$DG$148,'TN01-10'!O$9,0))</f>
        <v>#N/A</v>
      </c>
      <c r="P31" s="28" t="e">
        <f>IF(VLOOKUP($A31,Sheet!$A$7:$DG$148,'TN01-10'!P$9,0)="","",VLOOKUP($A31,Sheet!$A$7:$DG$148,'TN01-10'!P$9,0))</f>
        <v>#N/A</v>
      </c>
      <c r="Q31" s="28" t="e">
        <f>IF(VLOOKUP($A31,Sheet!$A$7:$DG$148,'TN01-10'!Q$9,0)="","",VLOOKUP($A31,Sheet!$A$7:$DG$148,'TN01-10'!Q$9,0))</f>
        <v>#N/A</v>
      </c>
      <c r="R31" s="28" t="e">
        <f>IF(VLOOKUP($A31,Sheet!$A$7:$DG$148,'TN01-10'!R$9,0)="","",VLOOKUP($A31,Sheet!$A$7:$DG$148,'TN01-10'!R$9,0))</f>
        <v>#N/A</v>
      </c>
      <c r="S31" s="28" t="e">
        <f>IF(VLOOKUP($A31,Sheet!$A$7:$DG$148,'TN01-10'!S$9,0)="","",VLOOKUP($A31,Sheet!$A$7:$DG$148,'TN01-10'!S$9,0))</f>
        <v>#N/A</v>
      </c>
      <c r="T31" s="28" t="e">
        <f>IF(VLOOKUP($A31,Sheet!$A$7:$DG$148,'TN01-10'!T$9,0)="","",VLOOKUP($A31,Sheet!$A$7:$DG$148,'TN01-10'!T$9,0))</f>
        <v>#N/A</v>
      </c>
      <c r="U31" s="28" t="e">
        <f>IF(VLOOKUP($A31,Sheet!$A$7:$DG$148,'TN01-10'!U$9,0)="","",VLOOKUP($A31,Sheet!$A$7:$DG$148,'TN01-10'!U$9,0))</f>
        <v>#N/A</v>
      </c>
      <c r="V31" s="28" t="e">
        <f>IF(VLOOKUP($A31,Sheet!$A$7:$DG$148,'TN01-10'!V$9,0)="","",VLOOKUP($A31,Sheet!$A$7:$DG$148,'TN01-10'!V$9,0))</f>
        <v>#N/A</v>
      </c>
      <c r="W31" s="28" t="e">
        <f>IF(VLOOKUP($A31,Sheet!$A$7:$DG$148,'TN01-10'!W$9,0)="","",VLOOKUP($A31,Sheet!$A$7:$DG$148,'TN01-10'!W$9,0))</f>
        <v>#N/A</v>
      </c>
      <c r="X31" s="28" t="e">
        <f>IF(VLOOKUP($A31,Sheet!$A$7:$DG$148,'TN01-10'!X$9,0)="","",VLOOKUP($A31,Sheet!$A$7:$DG$148,'TN01-10'!X$9,0))</f>
        <v>#N/A</v>
      </c>
      <c r="Y31" s="28" t="e">
        <f>IF(VLOOKUP($A31,Sheet!$A$7:$DG$148,'TN01-10'!Y$9,0)="","",VLOOKUP($A31,Sheet!$A$7:$DG$148,'TN01-10'!Y$9,0))</f>
        <v>#N/A</v>
      </c>
      <c r="Z31" s="28" t="e">
        <f>IF(VLOOKUP($A31,Sheet!$A$7:$DG$148,'TN01-10'!Z$9,0)="","",VLOOKUP($A31,Sheet!$A$7:$DG$148,'TN01-10'!Z$9,0))</f>
        <v>#N/A</v>
      </c>
      <c r="AA31" s="28" t="e">
        <f>IF(VLOOKUP($A31,Sheet!$A$7:$DG$148,'TN01-10'!AA$9,0)="","",VLOOKUP($A31,Sheet!$A$7:$DG$148,'TN01-10'!AA$9,0))</f>
        <v>#N/A</v>
      </c>
      <c r="AB31" s="28" t="e">
        <f>IF(VLOOKUP($A31,Sheet!$A$7:$DG$148,'TN01-10'!AB$9,0)="","",VLOOKUP($A31,Sheet!$A$7:$DG$148,'TN01-10'!AB$9,0))</f>
        <v>#N/A</v>
      </c>
      <c r="AC31" s="28" t="e">
        <f>IF(VLOOKUP($A31,Sheet!$A$7:$DG$148,'TN01-10'!AC$9,0)="","",VLOOKUP($A31,Sheet!$A$7:$DG$148,'TN01-10'!AC$9,0))</f>
        <v>#N/A</v>
      </c>
      <c r="AD31" s="28" t="e">
        <f>IF(VLOOKUP($A31,Sheet!$A$7:$DG$148,'TN01-10'!AD$9,0)="","",VLOOKUP($A31,Sheet!$A$7:$DG$148,'TN01-10'!AD$9,0))</f>
        <v>#N/A</v>
      </c>
      <c r="AE31" s="28" t="e">
        <f>IF(VLOOKUP($A31,Sheet!$A$7:$DG$148,'TN01-10'!AE$9,0)="","",VLOOKUP($A31,Sheet!$A$7:$DG$148,'TN01-10'!AE$9,0))</f>
        <v>#N/A</v>
      </c>
      <c r="AF31" s="28" t="e">
        <f>IF(VLOOKUP($A31,Sheet!$A$7:$DG$148,'TN01-10'!AF$9,0)="","",VLOOKUP($A31,Sheet!$A$7:$DG$148,'TN01-10'!AF$9,0))</f>
        <v>#N/A</v>
      </c>
      <c r="AG31" s="28" t="e">
        <f>IF(VLOOKUP($A31,Sheet!$A$7:$DG$148,'TN01-10'!AG$9,0)="","",VLOOKUP($A31,Sheet!$A$7:$DG$148,'TN01-10'!AG$9,0))</f>
        <v>#N/A</v>
      </c>
      <c r="AH31" s="28" t="e">
        <f>IF(VLOOKUP($A31,Sheet!$A$7:$DG$148,'TN01-10'!AH$9,0)="","",VLOOKUP($A31,Sheet!$A$7:$DG$148,'TN01-10'!AH$9,0))</f>
        <v>#N/A</v>
      </c>
      <c r="AI31" s="28" t="e">
        <f>IF(VLOOKUP($A31,Sheet!$A$7:$DG$148,'TN01-10'!AI$9,0)="","",VLOOKUP($A31,Sheet!$A$7:$DG$148,'TN01-10'!AI$9,0))</f>
        <v>#N/A</v>
      </c>
      <c r="AJ31" s="28" t="e">
        <f>IF(VLOOKUP($A31,Sheet!$A$7:$DG$148,'TN01-10'!AJ$9,0)="","",VLOOKUP($A31,Sheet!$A$7:$DG$148,'TN01-10'!AJ$9,0))</f>
        <v>#N/A</v>
      </c>
      <c r="AK31" s="33" t="e">
        <f>IF(VLOOKUP($A31,Sheet!$A$7:$DG$148,'TN01-10'!AK$9,0)="","",VLOOKUP($A31,Sheet!$A$7:$DG$148,'TN01-10'!AK$9,0))</f>
        <v>#N/A</v>
      </c>
      <c r="AL31" s="36" t="e">
        <f>IF(VLOOKUP($A31,Sheet!$A$7:$DG$148,'TN01-10'!AL$9,0)="","",VLOOKUP($A31,Sheet!$A$7:$DG$148,'TN01-10'!AL$9,0))</f>
        <v>#N/A</v>
      </c>
      <c r="AM31" s="32" t="e">
        <f>IF(VLOOKUP($A31,Sheet!$A$7:$DG$148,'TN01-10'!AM$9,0)="","",VLOOKUP($A31,Sheet!$A$7:$DG$148,'TN01-10'!AM$9,0))</f>
        <v>#N/A</v>
      </c>
      <c r="AN31" s="32" t="e">
        <f>IF(VLOOKUP($A31,Sheet!$A$7:$DG$148,'TN01-10'!AN$9,0)="","",VLOOKUP($A31,Sheet!$A$7:$DG$148,'TN01-10'!AN$9,0))</f>
        <v>#N/A</v>
      </c>
      <c r="AO31" s="32" t="e">
        <f>IF(VLOOKUP($A31,Sheet!$A$7:$DG$148,'TN01-10'!AO$9,0)="","",VLOOKUP($A31,Sheet!$A$7:$DG$148,'TN01-10'!AO$9,0))</f>
        <v>#N/A</v>
      </c>
      <c r="AP31" s="32" t="e">
        <f>IF(VLOOKUP($A31,Sheet!$A$7:$DG$148,'TN01-10'!AP$9,0)="","",VLOOKUP($A31,Sheet!$A$7:$DG$148,'TN01-10'!AP$9,0))</f>
        <v>#N/A</v>
      </c>
      <c r="AQ31" s="32" t="e">
        <f>IF(VLOOKUP($A31,Sheet!$A$7:$DG$148,'TN01-10'!AQ$9,0)="","",VLOOKUP($A31,Sheet!$A$7:$DG$148,'TN01-10'!AQ$9,0))</f>
        <v>#N/A</v>
      </c>
      <c r="AR31" s="32" t="e">
        <f>IF(VLOOKUP($A31,Sheet!$A$7:$DG$148,'TN01-10'!AR$9,0)="","",VLOOKUP($A31,Sheet!$A$7:$DG$148,'TN01-10'!AR$9,0))</f>
        <v>#N/A</v>
      </c>
      <c r="AS31" s="32" t="e">
        <f>IF(VLOOKUP($A31,Sheet!$A$7:$DG$148,'TN01-10'!AS$9,0)="","",VLOOKUP($A31,Sheet!$A$7:$DG$148,'TN01-10'!AS$9,0))</f>
        <v>#N/A</v>
      </c>
      <c r="AT31" s="32" t="e">
        <f>IF(VLOOKUP($A31,Sheet!$A$7:$DG$148,'TN01-10'!AT$9,0)="","",VLOOKUP($A31,Sheet!$A$7:$DG$148,'TN01-10'!AT$9,0))</f>
        <v>#N/A</v>
      </c>
      <c r="AU31" s="32" t="e">
        <f>IF(VLOOKUP($A31,Sheet!$A$7:$DG$148,'TN01-10'!AU$9,0)="","",VLOOKUP($A31,Sheet!$A$7:$DG$148,'TN01-10'!AU$9,0))</f>
        <v>#N/A</v>
      </c>
      <c r="AV31" s="32" t="e">
        <f>IF(VLOOKUP($A31,Sheet!$A$7:$DG$148,'TN01-10'!AV$9,0)="","",VLOOKUP($A31,Sheet!$A$7:$DG$148,'TN01-10'!AV$9,0))</f>
        <v>#N/A</v>
      </c>
      <c r="AW31" s="32" t="e">
        <f>IF(VLOOKUP($A31,Sheet!$A$7:$DG$148,'TN01-10'!AW$9,0)="","",VLOOKUP($A31,Sheet!$A$7:$DG$148,'TN01-10'!AW$9,0))</f>
        <v>#N/A</v>
      </c>
      <c r="AX31" s="32" t="e">
        <f>IF(VLOOKUP($A31,Sheet!$A$7:$DG$148,'TN01-10'!AX$9,0)="","",VLOOKUP($A31,Sheet!$A$7:$DG$148,'TN01-10'!AX$9,0))</f>
        <v>#N/A</v>
      </c>
      <c r="AY31" s="32" t="e">
        <f>IF(VLOOKUP($A31,Sheet!$A$7:$DG$148,'TN01-10'!AY$9,0)="","",VLOOKUP($A31,Sheet!$A$7:$DG$148,'TN01-10'!AY$9,0))</f>
        <v>#N/A</v>
      </c>
      <c r="AZ31" s="32" t="e">
        <f>IF(VLOOKUP($A31,Sheet!$A$7:$DG$148,'TN01-10'!AZ$9,0)="","",VLOOKUP($A31,Sheet!$A$7:$DG$148,'TN01-10'!AZ$9,0))</f>
        <v>#N/A</v>
      </c>
      <c r="BA31" s="32" t="e">
        <f>IF(VLOOKUP($A31,Sheet!$A$7:$DG$148,'TN01-10'!BA$9,0)="","",VLOOKUP($A31,Sheet!$A$7:$DG$148,'TN01-10'!BA$9,0))</f>
        <v>#N/A</v>
      </c>
      <c r="BB31" s="33" t="e">
        <f>IF(VLOOKUP($A31,Sheet!$A$7:$DG$148,'TN01-10'!BB$9,0)="","",VLOOKUP($A31,Sheet!$A$7:$DG$148,'TN01-10'!BB$9,0))</f>
        <v>#N/A</v>
      </c>
      <c r="BC31" s="36" t="e">
        <f>IF(VLOOKUP($A31,Sheet!$A$7:$DG$148,'TN01-10'!BC$9,0)="","",VLOOKUP($A31,Sheet!$A$7:$DG$148,'TN01-10'!BC$9,0))</f>
        <v>#N/A</v>
      </c>
      <c r="BD31" s="28" t="e">
        <f>IF(VLOOKUP($A31,Sheet!$A$7:$DG$148,'TN01-10'!BD$9,0)="","",VLOOKUP($A31,Sheet!$A$7:$DG$148,'TN01-10'!BD$9,0))</f>
        <v>#N/A</v>
      </c>
      <c r="BE31" s="28" t="e">
        <f>IF(VLOOKUP($A31,Sheet!$A$7:$DG$148,'TN01-10'!BE$9,0)="","",VLOOKUP($A31,Sheet!$A$7:$DG$148,'TN01-10'!BE$9,0))</f>
        <v>#N/A</v>
      </c>
      <c r="BF31" s="28" t="e">
        <f>IF(VLOOKUP($A31,Sheet!$A$7:$DG$148,'TN01-10'!BF$9,0)="","",VLOOKUP($A31,Sheet!$A$7:$DG$148,'TN01-10'!BF$9,0))</f>
        <v>#N/A</v>
      </c>
      <c r="BG31" s="28" t="e">
        <f>IF(VLOOKUP($A31,Sheet!$A$7:$DG$148,'TN01-10'!BG$9,0)="","",VLOOKUP($A31,Sheet!$A$7:$DG$148,'TN01-10'!BG$9,0))</f>
        <v>#N/A</v>
      </c>
      <c r="BH31" s="28" t="e">
        <f>IF(VLOOKUP($A31,Sheet!$A$7:$DG$148,'TN01-10'!BH$9,0)="","",VLOOKUP($A31,Sheet!$A$7:$DG$148,'TN01-10'!BH$9,0))</f>
        <v>#N/A</v>
      </c>
      <c r="BI31" s="28" t="e">
        <f>IF(VLOOKUP($A31,Sheet!$A$7:$DG$148,'TN01-10'!BI$9,0)="","",VLOOKUP($A31,Sheet!$A$7:$DG$148,'TN01-10'!BI$9,0))</f>
        <v>#N/A</v>
      </c>
      <c r="BJ31" s="28" t="e">
        <f>IF(VLOOKUP($A31,Sheet!$A$7:$DG$148,'TN01-10'!BJ$9,0)="","",VLOOKUP($A31,Sheet!$A$7:$DG$148,'TN01-10'!BJ$9,0))</f>
        <v>#N/A</v>
      </c>
      <c r="BK31" s="28" t="e">
        <f>IF(VLOOKUP($A31,Sheet!$A$7:$DG$148,'TN01-10'!BK$9,0)="","",VLOOKUP($A31,Sheet!$A$7:$DG$148,'TN01-10'!BK$9,0))</f>
        <v>#N/A</v>
      </c>
      <c r="BL31" s="28" t="e">
        <f>IF(VLOOKUP($A31,Sheet!$A$7:$DG$148,'TN01-10'!BL$9,0)="","",VLOOKUP($A31,Sheet!$A$7:$DG$148,'TN01-10'!BL$9,0))</f>
        <v>#N/A</v>
      </c>
      <c r="BM31" s="28" t="e">
        <f>IF(VLOOKUP($A31,Sheet!$A$7:$DG$148,'TN01-10'!BM$9,0)="","",VLOOKUP($A31,Sheet!$A$7:$DG$148,'TN01-10'!BM$9,0))</f>
        <v>#N/A</v>
      </c>
      <c r="BN31" s="28" t="e">
        <f>IF(VLOOKUP($A31,Sheet!$A$7:$DG$148,'TN01-10'!BN$9,0)="","",VLOOKUP($A31,Sheet!$A$7:$DG$148,'TN01-10'!BN$9,0))</f>
        <v>#N/A</v>
      </c>
      <c r="BO31" s="28" t="e">
        <f>IF(VLOOKUP($A31,Sheet!$A$7:$DG$148,'TN01-10'!BO$9,0)="","",VLOOKUP($A31,Sheet!$A$7:$DG$148,'TN01-10'!BO$9,0))</f>
        <v>#N/A</v>
      </c>
      <c r="BP31" s="28" t="e">
        <f>IF(VLOOKUP($A31,Sheet!$A$7:$DG$148,'TN01-10'!BP$9,0)="","",VLOOKUP($A31,Sheet!$A$7:$DG$148,'TN01-10'!BP$9,0))</f>
        <v>#N/A</v>
      </c>
      <c r="BQ31" s="28" t="e">
        <f>IF(VLOOKUP($A31,Sheet!$A$7:$DG$148,'TN01-10'!BQ$9,0)="","",VLOOKUP($A31,Sheet!$A$7:$DG$148,'TN01-10'!BQ$9,0))</f>
        <v>#N/A</v>
      </c>
      <c r="BR31" s="28" t="e">
        <f>IF(VLOOKUP($A31,Sheet!$A$7:$DG$148,'TN01-10'!BR$9,0)="","",VLOOKUP($A31,Sheet!$A$7:$DG$148,'TN01-10'!BR$9,0))</f>
        <v>#N/A</v>
      </c>
      <c r="BS31" s="28" t="e">
        <f>IF(VLOOKUP($A31,Sheet!$A$7:$DG$148,'TN01-10'!BS$9,0)="","",VLOOKUP($A31,Sheet!$A$7:$DG$148,'TN01-10'!BS$9,0))</f>
        <v>#N/A</v>
      </c>
      <c r="BT31" s="28" t="e">
        <f>IF(VLOOKUP($A31,Sheet!$A$7:$DG$148,'TN01-10'!BT$9,0)="","",VLOOKUP($A31,Sheet!$A$7:$DG$148,'TN01-10'!BT$9,0))</f>
        <v>#N/A</v>
      </c>
      <c r="BU31" s="28" t="e">
        <f>IF(VLOOKUP($A31,Sheet!$A$7:$DG$148,'TN01-10'!BU$9,0)="","",VLOOKUP($A31,Sheet!$A$7:$DG$148,'TN01-10'!BU$9,0))</f>
        <v>#N/A</v>
      </c>
      <c r="BV31" s="28" t="e">
        <f>IF(VLOOKUP($A31,Sheet!$A$7:$DG$148,'TN01-10'!BV$9,0)="","",VLOOKUP($A31,Sheet!$A$7:$DG$148,'TN01-10'!BV$9,0))</f>
        <v>#N/A</v>
      </c>
      <c r="BW31" s="28" t="e">
        <f>IF(VLOOKUP($A31,Sheet!$A$7:$DG$148,'TN01-10'!BW$9,0)="","",VLOOKUP($A31,Sheet!$A$7:$DG$148,'TN01-10'!BW$9,0))</f>
        <v>#N/A</v>
      </c>
      <c r="BX31" s="33" t="e">
        <f>IF(VLOOKUP($A31,Sheet!$A$7:$DG$148,'TN01-10'!BX$9,0)="","",VLOOKUP($A31,Sheet!$A$7:$DG$148,'TN01-10'!BX$9,0))</f>
        <v>#N/A</v>
      </c>
      <c r="BY31" s="36" t="e">
        <f>IF(VLOOKUP($A31,Sheet!$A$7:$DG$148,'TN01-10'!BY$9,0)="","",VLOOKUP($A31,Sheet!$A$7:$DG$148,'TN01-10'!BY$9,0))</f>
        <v>#N/A</v>
      </c>
      <c r="BZ31" s="28" t="e">
        <f>IF(VLOOKUP($A31,Sheet!$A$7:$DG$148,'TN01-10'!BZ$9,0)="","",VLOOKUP($A31,Sheet!$A$7:$DG$148,'TN01-10'!BZ$9,0))</f>
        <v>#N/A</v>
      </c>
      <c r="CA31" s="28" t="e">
        <f>IF(VLOOKUP($A31,Sheet!$A$7:$DG$148,'TN01-10'!CA$9,0)="","",VLOOKUP($A31,Sheet!$A$7:$DG$148,'TN01-10'!CA$9,0))</f>
        <v>#N/A</v>
      </c>
      <c r="CB31" s="28" t="e">
        <f>IF(VLOOKUP($A31,Sheet!$A$7:$DG$148,'TN01-10'!CB$9,0)="","",VLOOKUP($A31,Sheet!$A$7:$DG$148,'TN01-10'!CB$9,0))</f>
        <v>#N/A</v>
      </c>
      <c r="CC31" s="28" t="e">
        <f>IF(VLOOKUP($A31,Sheet!$A$7:$DG$148,'TN01-10'!CC$9,0)="","",VLOOKUP($A31,Sheet!$A$7:$DG$148,'TN01-10'!CC$9,0))</f>
        <v>#N/A</v>
      </c>
      <c r="CD31" s="28" t="e">
        <f>IF(VLOOKUP($A31,Sheet!$A$7:$DG$148,'TN01-10'!CD$9,0)="","",VLOOKUP($A31,Sheet!$A$7:$DG$148,'TN01-10'!CD$9,0))</f>
        <v>#N/A</v>
      </c>
      <c r="CE31" s="28" t="e">
        <f>IF(VLOOKUP($A31,Sheet!$A$7:$DG$148,'TN01-10'!CE$9,0)="","",VLOOKUP($A31,Sheet!$A$7:$DG$148,'TN01-10'!CE$9,0))</f>
        <v>#N/A</v>
      </c>
      <c r="CF31" s="28" t="e">
        <f>IF(VLOOKUP($A31,Sheet!$A$7:$DG$148,'TN01-10'!CF$9,0)="","",VLOOKUP($A31,Sheet!$A$7:$DG$148,'TN01-10'!CF$9,0))</f>
        <v>#N/A</v>
      </c>
      <c r="CG31" s="28" t="e">
        <f>IF(VLOOKUP($A31,Sheet!$A$7:$DG$148,'TN01-10'!CG$9,0)="","",VLOOKUP($A31,Sheet!$A$7:$DG$148,'TN01-10'!CG$9,0))</f>
        <v>#N/A</v>
      </c>
      <c r="CH31" s="28" t="e">
        <f>IF(VLOOKUP($A31,Sheet!$A$7:$DG$148,'TN01-10'!CH$9,0)="","",VLOOKUP($A31,Sheet!$A$7:$DG$148,'TN01-10'!CH$9,0))</f>
        <v>#N/A</v>
      </c>
      <c r="CI31" s="28" t="e">
        <f>IF(VLOOKUP($A31,Sheet!$A$7:$DG$148,'TN01-10'!CI$9,0)="","",VLOOKUP($A31,Sheet!$A$7:$DG$148,'TN01-10'!CI$9,0))</f>
        <v>#N/A</v>
      </c>
      <c r="CJ31" s="28" t="e">
        <f>IF(VLOOKUP($A31,Sheet!$A$7:$DG$148,'TN01-10'!CJ$9,0)="","",VLOOKUP($A31,Sheet!$A$7:$DG$148,'TN01-10'!CJ$9,0))</f>
        <v>#N/A</v>
      </c>
      <c r="CK31" s="28" t="e">
        <f>IF(VLOOKUP($A31,Sheet!$A$7:$DG$148,'TN01-10'!CK$9,0)="","",VLOOKUP($A31,Sheet!$A$7:$DG$148,'TN01-10'!CK$9,0))</f>
        <v>#N/A</v>
      </c>
      <c r="CL31" s="28" t="e">
        <f>IF(VLOOKUP($A31,Sheet!$A$7:$DG$148,'TN01-10'!CL$9,0)="","",VLOOKUP($A31,Sheet!$A$7:$DG$148,'TN01-10'!CL$9,0))</f>
        <v>#N/A</v>
      </c>
      <c r="CM31" s="28" t="e">
        <f>IF(VLOOKUP($A31,Sheet!$A$7:$DG$148,'TN01-10'!CM$9,0)="","",VLOOKUP($A31,Sheet!$A$7:$DG$148,'TN01-10'!CM$9,0))</f>
        <v>#N/A</v>
      </c>
      <c r="CN31" s="28" t="e">
        <f>IF(VLOOKUP($A31,Sheet!$A$7:$DG$148,'TN01-10'!CN$9,0)="","",VLOOKUP($A31,Sheet!$A$7:$DG$148,'TN01-10'!CN$9,0))</f>
        <v>#N/A</v>
      </c>
      <c r="CO31" s="28" t="e">
        <f>IF(VLOOKUP($A31,Sheet!$A$7:$DG$148,'TN01-10'!CO$9,0)="","",VLOOKUP($A31,Sheet!$A$7:$DG$148,'TN01-10'!CO$9,0))</f>
        <v>#N/A</v>
      </c>
      <c r="CP31" s="28" t="e">
        <f>IF(VLOOKUP($A31,Sheet!$A$7:$DG$148,'TN01-10'!CP$9,0)="","",VLOOKUP($A31,Sheet!$A$7:$DG$148,'TN01-10'!CP$9,0))</f>
        <v>#N/A</v>
      </c>
      <c r="CQ31" s="28" t="e">
        <f>IF(VLOOKUP($A31,Sheet!$A$7:$DG$148,'TN01-10'!CQ$9,0)="","",VLOOKUP($A31,Sheet!$A$7:$DG$148,'TN01-10'!CQ$9,0))</f>
        <v>#N/A</v>
      </c>
      <c r="CR31" s="28" t="e">
        <f>IF(VLOOKUP($A31,Sheet!$A$7:$DG$148,'TN01-10'!CR$9,0)="","",VLOOKUP($A31,Sheet!$A$7:$DG$148,'TN01-10'!CR$9,0))</f>
        <v>#N/A</v>
      </c>
      <c r="CS31" s="33" t="e">
        <f>IF(VLOOKUP($A31,Sheet!$A$7:$DG$148,'TN01-10'!CS$9,0)="","",VLOOKUP($A31,Sheet!$A$7:$DG$148,'TN01-10'!CS$9,0))</f>
        <v>#N/A</v>
      </c>
      <c r="CT31" s="36" t="e">
        <f>IF(VLOOKUP($A31,Sheet!$A$7:$DG$148,'TN01-10'!CT$9,0)="","",VLOOKUP($A31,Sheet!$A$7:$DG$148,'TN01-10'!CT$9,0))</f>
        <v>#N/A</v>
      </c>
      <c r="CU31" s="38" t="e">
        <f t="shared" si="2"/>
        <v>#N/A</v>
      </c>
      <c r="CV31" s="38" t="e">
        <f t="shared" si="3"/>
        <v>#N/A</v>
      </c>
      <c r="CW31" s="38">
        <f t="shared" si="4"/>
        <v>0</v>
      </c>
      <c r="CX31" s="38" t="e">
        <f t="shared" si="5"/>
        <v>#N/A</v>
      </c>
      <c r="CY31" s="38" t="e">
        <f t="shared" si="6"/>
        <v>#N/A</v>
      </c>
      <c r="CZ31" s="38" t="e">
        <f>VLOOKUP($A31,'TN01-04'!$A$13:$DL$166,103,0)</f>
        <v>#N/A</v>
      </c>
      <c r="DA31" s="28" t="e">
        <f>IF(VLOOKUP($A31,Sheet!$A$7:$DG$148,'TN01-10'!DA$9,0)="","",VLOOKUP($A31,Sheet!$A$7:$DG$148,'TN01-10'!DA$9,0))</f>
        <v>#N/A</v>
      </c>
      <c r="DB31" s="28" t="e">
        <f>IF(VLOOKUP($A31,Sheet!$A$7:$DG$148,'TN01-10'!DB$9,0)="","",VLOOKUP($A31,Sheet!$A$7:$DG$148,'TN01-10'!DB$9,0))</f>
        <v>#N/A</v>
      </c>
      <c r="DC31" s="28" t="e">
        <f>IF(VLOOKUP($A31,Sheet!$A$7:$DG$148,'TN01-10'!DC$9,0)="","",VLOOKUP($A31,Sheet!$A$7:$DG$148,'TN01-10'!DC$9,0))</f>
        <v>#N/A</v>
      </c>
      <c r="DD31" s="28" t="e">
        <f>IF(VLOOKUP($A31,Sheet!$A$7:$DG$148,'TN01-10'!DD$9,0)="","",VLOOKUP($A31,Sheet!$A$7:$DG$148,'TN01-10'!DD$9,0))</f>
        <v>#N/A</v>
      </c>
      <c r="DE31" s="38"/>
      <c r="DF31" s="38" t="e">
        <f t="shared" si="7"/>
        <v>#N/A</v>
      </c>
      <c r="DG31" s="38" t="e">
        <f>VLOOKUP($A31,'TN01-04'!$A$13:$DL$166,110,0)</f>
        <v>#N/A</v>
      </c>
      <c r="DH31" s="33" t="e">
        <f>IF(VLOOKUP($A31,Sheet!$A$7:$DG$148,'TN01-10'!DH$9,0)="","",VLOOKUP($A31,Sheet!$A$7:$DG$148,'TN01-10'!DH$9,0))</f>
        <v>#N/A</v>
      </c>
      <c r="DI31" s="36" t="e">
        <f>IF(VLOOKUP($A31,Sheet!$A$7:$DG$148,'TN01-10'!DI$9,0)="","",VLOOKUP($A31,Sheet!$A$7:$DG$148,'TN01-10'!DI$9,0))</f>
        <v>#N/A</v>
      </c>
      <c r="DJ31" s="38" t="e">
        <f t="shared" si="8"/>
        <v>#N/A</v>
      </c>
      <c r="DK31" s="38" t="e">
        <f t="shared" si="9"/>
        <v>#N/A</v>
      </c>
      <c r="DL31" s="38" t="e">
        <f t="shared" si="10"/>
        <v>#N/A</v>
      </c>
      <c r="DM31" s="38" t="e">
        <f>VLOOKUP($A31,'TN01-04'!$A$13:$DL$166,116,0)</f>
        <v>#N/A</v>
      </c>
      <c r="DN31" s="33" t="e">
        <f>IF(VLOOKUP($A31,Sheet!$A$7:$DG$148,'TN01-10'!DN$9,0)="","",VLOOKUP($A31,Sheet!$A$7:$DG$148,'TN01-10'!DN$9,0))</f>
        <v>#N/A</v>
      </c>
      <c r="DO31" s="36" t="e">
        <f>IF(VLOOKUP($A31,Sheet!$A$7:$DG$148,'TN01-10'!DO$9,0)="","",VLOOKUP($A31,Sheet!$A$7:$DG$148,'TN01-10'!DO$9,0))</f>
        <v>#N/A</v>
      </c>
      <c r="DP31" s="28" t="e">
        <f>IF(VLOOKUP($A31,Sheet!$A$7:$DG$148,'TN01-10'!DP$9,0)="","",VLOOKUP($A31,Sheet!$A$7:$DG$148,'TN01-10'!DP$9,0))</f>
        <v>#N/A</v>
      </c>
      <c r="DQ31" s="28" t="e">
        <f>IF(VLOOKUP($A31,Sheet!$A$7:$DG$148,'TN01-10'!DQ$9,0)="","",VLOOKUP($A31,Sheet!$A$7:$DG$148,'TN01-10'!DQ$9,0))</f>
        <v>#N/A</v>
      </c>
      <c r="DR31" s="28" t="e">
        <f>IF(VLOOKUP($A31,Sheet!$A$7:$DG$148,'TN01-10'!DR$9,0)="","",VLOOKUP($A31,Sheet!$A$7:$DG$148,'TN01-10'!DR$9,0))</f>
        <v>#N/A</v>
      </c>
      <c r="DS31" s="28" t="e">
        <f>IF(VLOOKUP($A31,Sheet!$A$7:$DG$148,'TN01-10'!DS$9,0)="","",VLOOKUP($A31,Sheet!$A$7:$DG$148,'TN01-10'!DS$9,0))</f>
        <v>#N/A</v>
      </c>
      <c r="DT31" s="28" t="e">
        <f>IF(VLOOKUP($A31,Sheet!$A$7:$DG$148,'TN01-10'!DT$9,0)="","",VLOOKUP($A31,Sheet!$A$7:$DG$148,'TN01-10'!DT$9,0))</f>
        <v>#N/A</v>
      </c>
      <c r="DU31" s="168" t="e">
        <f t="shared" si="11"/>
        <v>#N/A</v>
      </c>
      <c r="DV31" s="315"/>
      <c r="DW31" s="315"/>
      <c r="DX31" s="315" t="s">
        <v>4798</v>
      </c>
      <c r="DY31" s="315" t="s">
        <v>4798</v>
      </c>
      <c r="DZ31" s="315" t="s">
        <v>4832</v>
      </c>
      <c r="EA31" s="315"/>
      <c r="EB31" s="216"/>
      <c r="EC31" s="216"/>
      <c r="ED31" s="216"/>
      <c r="EE31" s="216"/>
      <c r="EF31" s="216">
        <f t="shared" si="12"/>
        <v>0</v>
      </c>
      <c r="EG31" s="216">
        <v>0</v>
      </c>
      <c r="EH31" s="216">
        <v>0</v>
      </c>
      <c r="EI31" s="216"/>
      <c r="EJ31" s="216"/>
      <c r="EK31" s="216">
        <f t="shared" si="13"/>
        <v>0</v>
      </c>
      <c r="EL31" s="216"/>
      <c r="EM31" s="216">
        <v>0</v>
      </c>
      <c r="EN31" s="216"/>
      <c r="EO31" s="216"/>
      <c r="EP31" s="216">
        <f t="shared" si="14"/>
        <v>0</v>
      </c>
      <c r="EQ31" s="216"/>
      <c r="ER31" s="216">
        <v>0</v>
      </c>
      <c r="ES31" s="216"/>
      <c r="ET31" s="216"/>
      <c r="EU31" s="216">
        <f t="shared" si="15"/>
        <v>0</v>
      </c>
      <c r="EV31" s="216">
        <f t="shared" si="16"/>
        <v>0</v>
      </c>
    </row>
    <row r="32" spans="1:152" ht="15.95" customHeight="1" x14ac:dyDescent="0.2">
      <c r="A32" s="25">
        <v>2221727289</v>
      </c>
      <c r="B32" s="26" t="s">
        <v>6</v>
      </c>
      <c r="C32" s="26" t="s">
        <v>54</v>
      </c>
      <c r="D32" s="26" t="s">
        <v>136</v>
      </c>
      <c r="E32" s="27">
        <v>36053</v>
      </c>
      <c r="F32" s="26" t="s">
        <v>210</v>
      </c>
      <c r="G32" s="26" t="s">
        <v>212</v>
      </c>
      <c r="H32" s="28">
        <f>IF(VLOOKUP($A32,Sheet!$A$7:$DG$148,'TN01-10'!H$9,0)="","",VLOOKUP($A32,Sheet!$A$7:$DG$148,'TN01-10'!H$9,0))</f>
        <v>8</v>
      </c>
      <c r="I32" s="28">
        <f>IF(VLOOKUP($A32,Sheet!$A$7:$DG$148,'TN01-10'!I$9,0)="","",VLOOKUP($A32,Sheet!$A$7:$DG$148,'TN01-10'!I$9,0))</f>
        <v>6.7</v>
      </c>
      <c r="J32" s="28">
        <f>IF(VLOOKUP($A32,Sheet!$A$7:$DG$148,'TN01-10'!J$9,0)="","",VLOOKUP($A32,Sheet!$A$7:$DG$148,'TN01-10'!J$9,0))</f>
        <v>4.3</v>
      </c>
      <c r="K32" s="28">
        <f>IF(VLOOKUP($A32,Sheet!$A$7:$DG$148,'TN01-10'!K$9,0)="","",VLOOKUP($A32,Sheet!$A$7:$DG$148,'TN01-10'!K$9,0))</f>
        <v>7.5</v>
      </c>
      <c r="L32" s="28">
        <f>IF(VLOOKUP($A32,Sheet!$A$7:$DG$148,'TN01-10'!L$9,0)="","",VLOOKUP($A32,Sheet!$A$7:$DG$148,'TN01-10'!L$9,0))</f>
        <v>7.2</v>
      </c>
      <c r="M32" s="28">
        <f>IF(VLOOKUP($A32,Sheet!$A$7:$DG$148,'TN01-10'!M$9,0)="","",VLOOKUP($A32,Sheet!$A$7:$DG$148,'TN01-10'!M$9,0))</f>
        <v>6.9</v>
      </c>
      <c r="N32" s="28">
        <f>IF(VLOOKUP($A32,Sheet!$A$7:$DG$148,'TN01-10'!N$9,0)="","",VLOOKUP($A32,Sheet!$A$7:$DG$148,'TN01-10'!N$9,0))</f>
        <v>5.5</v>
      </c>
      <c r="O32" s="28" t="str">
        <f>IF(VLOOKUP($A32,Sheet!$A$7:$DG$148,'TN01-10'!O$9,0)="","",VLOOKUP($A32,Sheet!$A$7:$DG$148,'TN01-10'!O$9,0))</f>
        <v/>
      </c>
      <c r="P32" s="28">
        <f>IF(VLOOKUP($A32,Sheet!$A$7:$DG$148,'TN01-10'!P$9,0)="","",VLOOKUP($A32,Sheet!$A$7:$DG$148,'TN01-10'!P$9,0))</f>
        <v>4.4000000000000004</v>
      </c>
      <c r="Q32" s="28" t="str">
        <f>IF(VLOOKUP($A32,Sheet!$A$7:$DG$148,'TN01-10'!Q$9,0)="","",VLOOKUP($A32,Sheet!$A$7:$DG$148,'TN01-10'!Q$9,0))</f>
        <v/>
      </c>
      <c r="R32" s="28" t="str">
        <f>IF(VLOOKUP($A32,Sheet!$A$7:$DG$148,'TN01-10'!R$9,0)="","",VLOOKUP($A32,Sheet!$A$7:$DG$148,'TN01-10'!R$9,0))</f>
        <v/>
      </c>
      <c r="S32" s="28" t="str">
        <f>IF(VLOOKUP($A32,Sheet!$A$7:$DG$148,'TN01-10'!S$9,0)="","",VLOOKUP($A32,Sheet!$A$7:$DG$148,'TN01-10'!S$9,0))</f>
        <v/>
      </c>
      <c r="T32" s="28" t="str">
        <f>IF(VLOOKUP($A32,Sheet!$A$7:$DG$148,'TN01-10'!T$9,0)="","",VLOOKUP($A32,Sheet!$A$7:$DG$148,'TN01-10'!T$9,0))</f>
        <v/>
      </c>
      <c r="U32" s="28">
        <f>IF(VLOOKUP($A32,Sheet!$A$7:$DG$148,'TN01-10'!U$9,0)="","",VLOOKUP($A32,Sheet!$A$7:$DG$148,'TN01-10'!U$9,0))</f>
        <v>7.2</v>
      </c>
      <c r="V32" s="28">
        <f>IF(VLOOKUP($A32,Sheet!$A$7:$DG$148,'TN01-10'!V$9,0)="","",VLOOKUP($A32,Sheet!$A$7:$DG$148,'TN01-10'!V$9,0))</f>
        <v>7.7</v>
      </c>
      <c r="W32" s="28">
        <f>IF(VLOOKUP($A32,Sheet!$A$7:$DG$148,'TN01-10'!W$9,0)="","",VLOOKUP($A32,Sheet!$A$7:$DG$148,'TN01-10'!W$9,0))</f>
        <v>9.3000000000000007</v>
      </c>
      <c r="X32" s="28">
        <f>IF(VLOOKUP($A32,Sheet!$A$7:$DG$148,'TN01-10'!X$9,0)="","",VLOOKUP($A32,Sheet!$A$7:$DG$148,'TN01-10'!X$9,0))</f>
        <v>7.7</v>
      </c>
      <c r="Y32" s="28">
        <f>IF(VLOOKUP($A32,Sheet!$A$7:$DG$148,'TN01-10'!Y$9,0)="","",VLOOKUP($A32,Sheet!$A$7:$DG$148,'TN01-10'!Y$9,0))</f>
        <v>8</v>
      </c>
      <c r="Z32" s="28">
        <f>IF(VLOOKUP($A32,Sheet!$A$7:$DG$148,'TN01-10'!Z$9,0)="","",VLOOKUP($A32,Sheet!$A$7:$DG$148,'TN01-10'!Z$9,0))</f>
        <v>5</v>
      </c>
      <c r="AA32" s="28">
        <f>IF(VLOOKUP($A32,Sheet!$A$7:$DG$148,'TN01-10'!AA$9,0)="","",VLOOKUP($A32,Sheet!$A$7:$DG$148,'TN01-10'!AA$9,0))</f>
        <v>5.8</v>
      </c>
      <c r="AB32" s="28">
        <f>IF(VLOOKUP($A32,Sheet!$A$7:$DG$148,'TN01-10'!AB$9,0)="","",VLOOKUP($A32,Sheet!$A$7:$DG$148,'TN01-10'!AB$9,0))</f>
        <v>7.5</v>
      </c>
      <c r="AC32" s="28">
        <f>IF(VLOOKUP($A32,Sheet!$A$7:$DG$148,'TN01-10'!AC$9,0)="","",VLOOKUP($A32,Sheet!$A$7:$DG$148,'TN01-10'!AC$9,0))</f>
        <v>6.6</v>
      </c>
      <c r="AD32" s="28">
        <f>IF(VLOOKUP($A32,Sheet!$A$7:$DG$148,'TN01-10'!AD$9,0)="","",VLOOKUP($A32,Sheet!$A$7:$DG$148,'TN01-10'!AD$9,0))</f>
        <v>7.7</v>
      </c>
      <c r="AE32" s="28">
        <f>IF(VLOOKUP($A32,Sheet!$A$7:$DG$148,'TN01-10'!AE$9,0)="","",VLOOKUP($A32,Sheet!$A$7:$DG$148,'TN01-10'!AE$9,0))</f>
        <v>6.1</v>
      </c>
      <c r="AF32" s="28">
        <f>IF(VLOOKUP($A32,Sheet!$A$7:$DG$148,'TN01-10'!AF$9,0)="","",VLOOKUP($A32,Sheet!$A$7:$DG$148,'TN01-10'!AF$9,0))</f>
        <v>8.1</v>
      </c>
      <c r="AG32" s="28">
        <f>IF(VLOOKUP($A32,Sheet!$A$7:$DG$148,'TN01-10'!AG$9,0)="","",VLOOKUP($A32,Sheet!$A$7:$DG$148,'TN01-10'!AG$9,0))</f>
        <v>6.5</v>
      </c>
      <c r="AH32" s="28">
        <f>IF(VLOOKUP($A32,Sheet!$A$7:$DG$148,'TN01-10'!AH$9,0)="","",VLOOKUP($A32,Sheet!$A$7:$DG$148,'TN01-10'!AH$9,0))</f>
        <v>6.4</v>
      </c>
      <c r="AI32" s="28">
        <f>IF(VLOOKUP($A32,Sheet!$A$7:$DG$148,'TN01-10'!AI$9,0)="","",VLOOKUP($A32,Sheet!$A$7:$DG$148,'TN01-10'!AI$9,0))</f>
        <v>6.7</v>
      </c>
      <c r="AJ32" s="28">
        <f>IF(VLOOKUP($A32,Sheet!$A$7:$DG$148,'TN01-10'!AJ$9,0)="","",VLOOKUP($A32,Sheet!$A$7:$DG$148,'TN01-10'!AJ$9,0))</f>
        <v>8.1999999999999993</v>
      </c>
      <c r="AK32" s="33">
        <f>IF(VLOOKUP($A32,Sheet!$A$7:$DG$148,'TN01-10'!AK$9,0)="","",VLOOKUP($A32,Sheet!$A$7:$DG$148,'TN01-10'!AK$9,0))</f>
        <v>51</v>
      </c>
      <c r="AL32" s="36">
        <f>IF(VLOOKUP($A32,Sheet!$A$7:$DG$148,'TN01-10'!AL$9,0)="","",VLOOKUP($A32,Sheet!$A$7:$DG$148,'TN01-10'!AL$9,0))</f>
        <v>0</v>
      </c>
      <c r="AM32" s="32">
        <f>IF(VLOOKUP($A32,Sheet!$A$7:$DG$148,'TN01-10'!AM$9,0)="","",VLOOKUP($A32,Sheet!$A$7:$DG$148,'TN01-10'!AM$9,0))</f>
        <v>6.7</v>
      </c>
      <c r="AN32" s="32">
        <f>IF(VLOOKUP($A32,Sheet!$A$7:$DG$148,'TN01-10'!AN$9,0)="","",VLOOKUP($A32,Sheet!$A$7:$DG$148,'TN01-10'!AN$9,0))</f>
        <v>5.0999999999999996</v>
      </c>
      <c r="AO32" s="32" t="str">
        <f>IF(VLOOKUP($A32,Sheet!$A$7:$DG$148,'TN01-10'!AO$9,0)="","",VLOOKUP($A32,Sheet!$A$7:$DG$148,'TN01-10'!AO$9,0))</f>
        <v/>
      </c>
      <c r="AP32" s="32" t="str">
        <f>IF(VLOOKUP($A32,Sheet!$A$7:$DG$148,'TN01-10'!AP$9,0)="","",VLOOKUP($A32,Sheet!$A$7:$DG$148,'TN01-10'!AP$9,0))</f>
        <v/>
      </c>
      <c r="AQ32" s="32" t="str">
        <f>IF(VLOOKUP($A32,Sheet!$A$7:$DG$148,'TN01-10'!AQ$9,0)="","",VLOOKUP($A32,Sheet!$A$7:$DG$148,'TN01-10'!AQ$9,0))</f>
        <v/>
      </c>
      <c r="AR32" s="32" t="str">
        <f>IF(VLOOKUP($A32,Sheet!$A$7:$DG$148,'TN01-10'!AR$9,0)="","",VLOOKUP($A32,Sheet!$A$7:$DG$148,'TN01-10'!AR$9,0))</f>
        <v/>
      </c>
      <c r="AS32" s="32" t="str">
        <f>IF(VLOOKUP($A32,Sheet!$A$7:$DG$148,'TN01-10'!AS$9,0)="","",VLOOKUP($A32,Sheet!$A$7:$DG$148,'TN01-10'!AS$9,0))</f>
        <v/>
      </c>
      <c r="AT32" s="32">
        <f>IF(VLOOKUP($A32,Sheet!$A$7:$DG$148,'TN01-10'!AT$9,0)="","",VLOOKUP($A32,Sheet!$A$7:$DG$148,'TN01-10'!AT$9,0))</f>
        <v>7.4</v>
      </c>
      <c r="AU32" s="32" t="str">
        <f>IF(VLOOKUP($A32,Sheet!$A$7:$DG$148,'TN01-10'!AU$9,0)="","",VLOOKUP($A32,Sheet!$A$7:$DG$148,'TN01-10'!AU$9,0))</f>
        <v/>
      </c>
      <c r="AV32" s="32" t="str">
        <f>IF(VLOOKUP($A32,Sheet!$A$7:$DG$148,'TN01-10'!AV$9,0)="","",VLOOKUP($A32,Sheet!$A$7:$DG$148,'TN01-10'!AV$9,0))</f>
        <v/>
      </c>
      <c r="AW32" s="32" t="str">
        <f>IF(VLOOKUP($A32,Sheet!$A$7:$DG$148,'TN01-10'!AW$9,0)="","",VLOOKUP($A32,Sheet!$A$7:$DG$148,'TN01-10'!AW$9,0))</f>
        <v/>
      </c>
      <c r="AX32" s="32" t="str">
        <f>IF(VLOOKUP($A32,Sheet!$A$7:$DG$148,'TN01-10'!AX$9,0)="","",VLOOKUP($A32,Sheet!$A$7:$DG$148,'TN01-10'!AX$9,0))</f>
        <v/>
      </c>
      <c r="AY32" s="32" t="str">
        <f>IF(VLOOKUP($A32,Sheet!$A$7:$DG$148,'TN01-10'!AY$9,0)="","",VLOOKUP($A32,Sheet!$A$7:$DG$148,'TN01-10'!AY$9,0))</f>
        <v/>
      </c>
      <c r="AZ32" s="32">
        <f>IF(VLOOKUP($A32,Sheet!$A$7:$DG$148,'TN01-10'!AZ$9,0)="","",VLOOKUP($A32,Sheet!$A$7:$DG$148,'TN01-10'!AZ$9,0))</f>
        <v>8.6</v>
      </c>
      <c r="BA32" s="32">
        <f>IF(VLOOKUP($A32,Sheet!$A$7:$DG$148,'TN01-10'!BA$9,0)="","",VLOOKUP($A32,Sheet!$A$7:$DG$148,'TN01-10'!BA$9,0))</f>
        <v>7.5</v>
      </c>
      <c r="BB32" s="33">
        <f>IF(VLOOKUP($A32,Sheet!$A$7:$DG$148,'TN01-10'!BB$9,0)="","",VLOOKUP($A32,Sheet!$A$7:$DG$148,'TN01-10'!BB$9,0))</f>
        <v>5</v>
      </c>
      <c r="BC32" s="36">
        <f>IF(VLOOKUP($A32,Sheet!$A$7:$DG$148,'TN01-10'!BC$9,0)="","",VLOOKUP($A32,Sheet!$A$7:$DG$148,'TN01-10'!BC$9,0))</f>
        <v>0</v>
      </c>
      <c r="BD32" s="28">
        <f>IF(VLOOKUP($A32,Sheet!$A$7:$DG$148,'TN01-10'!BD$9,0)="","",VLOOKUP($A32,Sheet!$A$7:$DG$148,'TN01-10'!BD$9,0))</f>
        <v>4.5</v>
      </c>
      <c r="BE32" s="28">
        <f>IF(VLOOKUP($A32,Sheet!$A$7:$DG$148,'TN01-10'!BE$9,0)="","",VLOOKUP($A32,Sheet!$A$7:$DG$148,'TN01-10'!BE$9,0))</f>
        <v>4.5</v>
      </c>
      <c r="BF32" s="28">
        <f>IF(VLOOKUP($A32,Sheet!$A$7:$DG$148,'TN01-10'!BF$9,0)="","",VLOOKUP($A32,Sheet!$A$7:$DG$148,'TN01-10'!BF$9,0))</f>
        <v>5.3</v>
      </c>
      <c r="BG32" s="28">
        <f>IF(VLOOKUP($A32,Sheet!$A$7:$DG$148,'TN01-10'!BG$9,0)="","",VLOOKUP($A32,Sheet!$A$7:$DG$148,'TN01-10'!BG$9,0))</f>
        <v>5.2</v>
      </c>
      <c r="BH32" s="28">
        <f>IF(VLOOKUP($A32,Sheet!$A$7:$DG$148,'TN01-10'!BH$9,0)="","",VLOOKUP($A32,Sheet!$A$7:$DG$148,'TN01-10'!BH$9,0))</f>
        <v>5.7</v>
      </c>
      <c r="BI32" s="28">
        <f>IF(VLOOKUP($A32,Sheet!$A$7:$DG$148,'TN01-10'!BI$9,0)="","",VLOOKUP($A32,Sheet!$A$7:$DG$148,'TN01-10'!BI$9,0))</f>
        <v>5.9</v>
      </c>
      <c r="BJ32" s="28">
        <f>IF(VLOOKUP($A32,Sheet!$A$7:$DG$148,'TN01-10'!BJ$9,0)="","",VLOOKUP($A32,Sheet!$A$7:$DG$148,'TN01-10'!BJ$9,0))</f>
        <v>8.1</v>
      </c>
      <c r="BK32" s="28">
        <f>IF(VLOOKUP($A32,Sheet!$A$7:$DG$148,'TN01-10'!BK$9,0)="","",VLOOKUP($A32,Sheet!$A$7:$DG$148,'TN01-10'!BK$9,0))</f>
        <v>6.4</v>
      </c>
      <c r="BL32" s="28">
        <f>IF(VLOOKUP($A32,Sheet!$A$7:$DG$148,'TN01-10'!BL$9,0)="","",VLOOKUP($A32,Sheet!$A$7:$DG$148,'TN01-10'!BL$9,0))</f>
        <v>6</v>
      </c>
      <c r="BM32" s="28">
        <f>IF(VLOOKUP($A32,Sheet!$A$7:$DG$148,'TN01-10'!BM$9,0)="","",VLOOKUP($A32,Sheet!$A$7:$DG$148,'TN01-10'!BM$9,0))</f>
        <v>5</v>
      </c>
      <c r="BN32" s="28">
        <f>IF(VLOOKUP($A32,Sheet!$A$7:$DG$148,'TN01-10'!BN$9,0)="","",VLOOKUP($A32,Sheet!$A$7:$DG$148,'TN01-10'!BN$9,0))</f>
        <v>5.3</v>
      </c>
      <c r="BO32" s="28">
        <f>IF(VLOOKUP($A32,Sheet!$A$7:$DG$148,'TN01-10'!BO$9,0)="","",VLOOKUP($A32,Sheet!$A$7:$DG$148,'TN01-10'!BO$9,0))</f>
        <v>6.4</v>
      </c>
      <c r="BP32" s="28">
        <f>IF(VLOOKUP($A32,Sheet!$A$7:$DG$148,'TN01-10'!BP$9,0)="","",VLOOKUP($A32,Sheet!$A$7:$DG$148,'TN01-10'!BP$9,0))</f>
        <v>4.9000000000000004</v>
      </c>
      <c r="BQ32" s="28" t="str">
        <f>IF(VLOOKUP($A32,Sheet!$A$7:$DG$148,'TN01-10'!BQ$9,0)="","",VLOOKUP($A32,Sheet!$A$7:$DG$148,'TN01-10'!BQ$9,0))</f>
        <v/>
      </c>
      <c r="BR32" s="28">
        <f>IF(VLOOKUP($A32,Sheet!$A$7:$DG$148,'TN01-10'!BR$9,0)="","",VLOOKUP($A32,Sheet!$A$7:$DG$148,'TN01-10'!BR$9,0))</f>
        <v>8.1999999999999993</v>
      </c>
      <c r="BS32" s="28">
        <f>IF(VLOOKUP($A32,Sheet!$A$7:$DG$148,'TN01-10'!BS$9,0)="","",VLOOKUP($A32,Sheet!$A$7:$DG$148,'TN01-10'!BS$9,0))</f>
        <v>6.2</v>
      </c>
      <c r="BT32" s="28">
        <f>IF(VLOOKUP($A32,Sheet!$A$7:$DG$148,'TN01-10'!BT$9,0)="","",VLOOKUP($A32,Sheet!$A$7:$DG$148,'TN01-10'!BT$9,0))</f>
        <v>6.8</v>
      </c>
      <c r="BU32" s="28">
        <f>IF(VLOOKUP($A32,Sheet!$A$7:$DG$148,'TN01-10'!BU$9,0)="","",VLOOKUP($A32,Sheet!$A$7:$DG$148,'TN01-10'!BU$9,0))</f>
        <v>4.7</v>
      </c>
      <c r="BV32" s="28">
        <f>IF(VLOOKUP($A32,Sheet!$A$7:$DG$148,'TN01-10'!BV$9,0)="","",VLOOKUP($A32,Sheet!$A$7:$DG$148,'TN01-10'!BV$9,0))</f>
        <v>7</v>
      </c>
      <c r="BW32" s="28">
        <f>IF(VLOOKUP($A32,Sheet!$A$7:$DG$148,'TN01-10'!BW$9,0)="","",VLOOKUP($A32,Sheet!$A$7:$DG$148,'TN01-10'!BW$9,0))</f>
        <v>7.2</v>
      </c>
      <c r="BX32" s="33">
        <f>IF(VLOOKUP($A32,Sheet!$A$7:$DG$148,'TN01-10'!BX$9,0)="","",VLOOKUP($A32,Sheet!$A$7:$DG$148,'TN01-10'!BX$9,0))</f>
        <v>50</v>
      </c>
      <c r="BY32" s="36">
        <f>IF(VLOOKUP($A32,Sheet!$A$7:$DG$148,'TN01-10'!BY$9,0)="","",VLOOKUP($A32,Sheet!$A$7:$DG$148,'TN01-10'!BY$9,0))</f>
        <v>0</v>
      </c>
      <c r="BZ32" s="28">
        <f>IF(VLOOKUP($A32,Sheet!$A$7:$DG$148,'TN01-10'!BZ$9,0)="","",VLOOKUP($A32,Sheet!$A$7:$DG$148,'TN01-10'!BZ$9,0))</f>
        <v>7.2</v>
      </c>
      <c r="CA32" s="28" t="str">
        <f>IF(VLOOKUP($A32,Sheet!$A$7:$DG$148,'TN01-10'!CA$9,0)="","",VLOOKUP($A32,Sheet!$A$7:$DG$148,'TN01-10'!CA$9,0))</f>
        <v/>
      </c>
      <c r="CB32" s="28">
        <f>IF(VLOOKUP($A32,Sheet!$A$7:$DG$148,'TN01-10'!CB$9,0)="","",VLOOKUP($A32,Sheet!$A$7:$DG$148,'TN01-10'!CB$9,0))</f>
        <v>7.2</v>
      </c>
      <c r="CC32" s="28" t="str">
        <f>IF(VLOOKUP($A32,Sheet!$A$7:$DG$148,'TN01-10'!CC$9,0)="","",VLOOKUP($A32,Sheet!$A$7:$DG$148,'TN01-10'!CC$9,0))</f>
        <v/>
      </c>
      <c r="CD32" s="28">
        <f>IF(VLOOKUP($A32,Sheet!$A$7:$DG$148,'TN01-10'!CD$9,0)="","",VLOOKUP($A32,Sheet!$A$7:$DG$148,'TN01-10'!CD$9,0))</f>
        <v>6.7</v>
      </c>
      <c r="CE32" s="28">
        <f>IF(VLOOKUP($A32,Sheet!$A$7:$DG$148,'TN01-10'!CE$9,0)="","",VLOOKUP($A32,Sheet!$A$7:$DG$148,'TN01-10'!CE$9,0))</f>
        <v>5.3</v>
      </c>
      <c r="CF32" s="28">
        <f>IF(VLOOKUP($A32,Sheet!$A$7:$DG$148,'TN01-10'!CF$9,0)="","",VLOOKUP($A32,Sheet!$A$7:$DG$148,'TN01-10'!CF$9,0))</f>
        <v>7.2</v>
      </c>
      <c r="CG32" s="28">
        <f>IF(VLOOKUP($A32,Sheet!$A$7:$DG$148,'TN01-10'!CG$9,0)="","",VLOOKUP($A32,Sheet!$A$7:$DG$148,'TN01-10'!CG$9,0))</f>
        <v>7.4</v>
      </c>
      <c r="CH32" s="28" t="str">
        <f>IF(VLOOKUP($A32,Sheet!$A$7:$DG$148,'TN01-10'!CH$9,0)="","",VLOOKUP($A32,Sheet!$A$7:$DG$148,'TN01-10'!CH$9,0))</f>
        <v/>
      </c>
      <c r="CI32" s="28">
        <f>IF(VLOOKUP($A32,Sheet!$A$7:$DG$148,'TN01-10'!CI$9,0)="","",VLOOKUP($A32,Sheet!$A$7:$DG$148,'TN01-10'!CI$9,0))</f>
        <v>6.2</v>
      </c>
      <c r="CJ32" s="28" t="str">
        <f>IF(VLOOKUP($A32,Sheet!$A$7:$DG$148,'TN01-10'!CJ$9,0)="","",VLOOKUP($A32,Sheet!$A$7:$DG$148,'TN01-10'!CJ$9,0))</f>
        <v/>
      </c>
      <c r="CK32" s="28" t="str">
        <f>IF(VLOOKUP($A32,Sheet!$A$7:$DG$148,'TN01-10'!CK$9,0)="","",VLOOKUP($A32,Sheet!$A$7:$DG$148,'TN01-10'!CK$9,0))</f>
        <v/>
      </c>
      <c r="CL32" s="28" t="str">
        <f>IF(VLOOKUP($A32,Sheet!$A$7:$DG$148,'TN01-10'!CL$9,0)="","",VLOOKUP($A32,Sheet!$A$7:$DG$148,'TN01-10'!CL$9,0))</f>
        <v/>
      </c>
      <c r="CM32" s="28" t="str">
        <f>IF(VLOOKUP($A32,Sheet!$A$7:$DG$148,'TN01-10'!CM$9,0)="","",VLOOKUP($A32,Sheet!$A$7:$DG$148,'TN01-10'!CM$9,0))</f>
        <v/>
      </c>
      <c r="CN32" s="28">
        <f>IF(VLOOKUP($A32,Sheet!$A$7:$DG$148,'TN01-10'!CN$9,0)="","",VLOOKUP($A32,Sheet!$A$7:$DG$148,'TN01-10'!CN$9,0))</f>
        <v>6.1</v>
      </c>
      <c r="CO32" s="28">
        <f>IF(VLOOKUP($A32,Sheet!$A$7:$DG$148,'TN01-10'!CO$9,0)="","",VLOOKUP($A32,Sheet!$A$7:$DG$148,'TN01-10'!CO$9,0))</f>
        <v>4.7</v>
      </c>
      <c r="CP32" s="28">
        <f>IF(VLOOKUP($A32,Sheet!$A$7:$DG$148,'TN01-10'!CP$9,0)="","",VLOOKUP($A32,Sheet!$A$7:$DG$148,'TN01-10'!CP$9,0))</f>
        <v>6.7</v>
      </c>
      <c r="CQ32" s="28">
        <f>IF(VLOOKUP($A32,Sheet!$A$7:$DG$148,'TN01-10'!CQ$9,0)="","",VLOOKUP($A32,Sheet!$A$7:$DG$148,'TN01-10'!CQ$9,0))</f>
        <v>5.0999999999999996</v>
      </c>
      <c r="CR32" s="28">
        <f>IF(VLOOKUP($A32,Sheet!$A$7:$DG$148,'TN01-10'!CR$9,0)="","",VLOOKUP($A32,Sheet!$A$7:$DG$148,'TN01-10'!CR$9,0))</f>
        <v>7.3</v>
      </c>
      <c r="CS32" s="33">
        <f>IF(VLOOKUP($A32,Sheet!$A$7:$DG$148,'TN01-10'!CS$9,0)="","",VLOOKUP($A32,Sheet!$A$7:$DG$148,'TN01-10'!CS$9,0))</f>
        <v>27</v>
      </c>
      <c r="CT32" s="36">
        <f>IF(VLOOKUP($A32,Sheet!$A$7:$DG$148,'TN01-10'!CT$9,0)="","",VLOOKUP($A32,Sheet!$A$7:$DG$148,'TN01-10'!CT$9,0))</f>
        <v>0</v>
      </c>
      <c r="CU32" s="38">
        <f t="shared" si="2"/>
        <v>128</v>
      </c>
      <c r="CV32" s="38">
        <f t="shared" si="3"/>
        <v>0</v>
      </c>
      <c r="CW32" s="38">
        <f t="shared" si="4"/>
        <v>0</v>
      </c>
      <c r="CX32" s="38">
        <f t="shared" si="5"/>
        <v>128</v>
      </c>
      <c r="CY32" s="38">
        <f t="shared" si="6"/>
        <v>6.36</v>
      </c>
      <c r="CZ32" s="38">
        <f>VLOOKUP($A32,'TN01-04'!$A$13:$DL$166,103,0)</f>
        <v>2.48</v>
      </c>
      <c r="DA32" s="28" t="str">
        <f>IF(VLOOKUP($A32,Sheet!$A$7:$DG$148,'TN01-10'!DA$9,0)="","",VLOOKUP($A32,Sheet!$A$7:$DG$148,'TN01-10'!DA$9,0))</f>
        <v/>
      </c>
      <c r="DB32" s="28" t="str">
        <f>IF(VLOOKUP($A32,Sheet!$A$7:$DG$148,'TN01-10'!DB$9,0)="","",VLOOKUP($A32,Sheet!$A$7:$DG$148,'TN01-10'!DB$9,0))</f>
        <v/>
      </c>
      <c r="DC32" s="28" t="str">
        <f>IF(VLOOKUP($A32,Sheet!$A$7:$DG$148,'TN01-10'!DC$9,0)="","",VLOOKUP($A32,Sheet!$A$7:$DG$148,'TN01-10'!DC$9,0))</f>
        <v/>
      </c>
      <c r="DD32" s="28" t="str">
        <f>IF(VLOOKUP($A32,Sheet!$A$7:$DG$148,'TN01-10'!DD$9,0)="","",VLOOKUP($A32,Sheet!$A$7:$DG$148,'TN01-10'!DD$9,0))</f>
        <v/>
      </c>
      <c r="DE32" s="38"/>
      <c r="DF32" s="38">
        <f t="shared" si="7"/>
        <v>0</v>
      </c>
      <c r="DG32" s="38">
        <f>VLOOKUP($A32,'TN01-04'!$A$13:$DL$166,110,0)</f>
        <v>0</v>
      </c>
      <c r="DH32" s="33">
        <f>IF(VLOOKUP($A32,Sheet!$A$7:$DG$148,'TN01-10'!DH$9,0)="","",VLOOKUP($A32,Sheet!$A$7:$DG$148,'TN01-10'!DH$9,0))</f>
        <v>0</v>
      </c>
      <c r="DI32" s="36">
        <f>IF(VLOOKUP($A32,Sheet!$A$7:$DG$148,'TN01-10'!DI$9,0)="","",VLOOKUP($A32,Sheet!$A$7:$DG$148,'TN01-10'!DI$9,0))</f>
        <v>5</v>
      </c>
      <c r="DJ32" s="38">
        <f t="shared" si="8"/>
        <v>128</v>
      </c>
      <c r="DK32" s="38">
        <f t="shared" si="9"/>
        <v>5</v>
      </c>
      <c r="DL32" s="38">
        <f t="shared" si="10"/>
        <v>6.12</v>
      </c>
      <c r="DM32" s="38">
        <f>VLOOKUP($A32,'TN01-04'!$A$13:$DL$166,116,0)</f>
        <v>2.38</v>
      </c>
      <c r="DN32" s="33">
        <f>IF(VLOOKUP($A32,Sheet!$A$7:$DG$148,'TN01-10'!DN$9,0)="","",VLOOKUP($A32,Sheet!$A$7:$DG$148,'TN01-10'!DN$9,0))</f>
        <v>133</v>
      </c>
      <c r="DO32" s="36">
        <f>IF(VLOOKUP($A32,Sheet!$A$7:$DG$148,'TN01-10'!DO$9,0)="","",VLOOKUP($A32,Sheet!$A$7:$DG$148,'TN01-10'!DO$9,0))</f>
        <v>5</v>
      </c>
      <c r="DP32" s="28">
        <f>IF(VLOOKUP($A32,Sheet!$A$7:$DG$148,'TN01-10'!DP$9,0)="","",VLOOKUP($A32,Sheet!$A$7:$DG$148,'TN01-10'!DP$9,0))</f>
        <v>137</v>
      </c>
      <c r="DQ32" s="28">
        <f>IF(VLOOKUP($A32,Sheet!$A$7:$DG$148,'TN01-10'!DQ$9,0)="","",VLOOKUP($A32,Sheet!$A$7:$DG$148,'TN01-10'!DQ$9,0))</f>
        <v>133</v>
      </c>
      <c r="DR32" s="28">
        <f>IF(VLOOKUP($A32,Sheet!$A$7:$DG$148,'TN01-10'!DR$9,0)="","",VLOOKUP($A32,Sheet!$A$7:$DG$148,'TN01-10'!DR$9,0))</f>
        <v>6.36</v>
      </c>
      <c r="DS32" s="28">
        <f>IF(VLOOKUP($A32,Sheet!$A$7:$DG$148,'TN01-10'!DS$9,0)="","",VLOOKUP($A32,Sheet!$A$7:$DG$148,'TN01-10'!DS$9,0))</f>
        <v>2.48</v>
      </c>
      <c r="DT32" s="28" t="str">
        <f>IF(VLOOKUP($A32,Sheet!$A$7:$DG$148,'TN01-10'!DT$9,0)="","",VLOOKUP($A32,Sheet!$A$7:$DG$148,'TN01-10'!DT$9,0))</f>
        <v>ENG 118; ENG 119</v>
      </c>
      <c r="DU32" s="168">
        <f t="shared" si="11"/>
        <v>0</v>
      </c>
      <c r="DV32" s="315"/>
      <c r="DW32" s="315"/>
      <c r="DX32" s="315" t="s">
        <v>4798</v>
      </c>
      <c r="DY32" s="315" t="s">
        <v>4798</v>
      </c>
      <c r="DZ32" s="315" t="s">
        <v>4832</v>
      </c>
      <c r="EA32" s="315"/>
      <c r="EB32" s="216"/>
      <c r="EC32" s="216"/>
      <c r="ED32" s="216"/>
      <c r="EE32" s="216"/>
      <c r="EF32" s="216">
        <f t="shared" si="12"/>
        <v>0</v>
      </c>
      <c r="EG32" s="216">
        <v>0</v>
      </c>
      <c r="EH32" s="216">
        <v>0</v>
      </c>
      <c r="EI32" s="216"/>
      <c r="EJ32" s="216"/>
      <c r="EK32" s="216">
        <f t="shared" si="13"/>
        <v>0</v>
      </c>
      <c r="EL32" s="216"/>
      <c r="EM32" s="216">
        <v>0</v>
      </c>
      <c r="EN32" s="216"/>
      <c r="EO32" s="216"/>
      <c r="EP32" s="216">
        <f t="shared" si="14"/>
        <v>0</v>
      </c>
      <c r="EQ32" s="216"/>
      <c r="ER32" s="216">
        <v>0</v>
      </c>
      <c r="ES32" s="216"/>
      <c r="ET32" s="216"/>
      <c r="EU32" s="216">
        <f t="shared" si="15"/>
        <v>0</v>
      </c>
      <c r="EV32" s="216">
        <f t="shared" si="16"/>
        <v>0</v>
      </c>
    </row>
    <row r="33" spans="1:152" ht="15.95" customHeight="1" x14ac:dyDescent="0.2">
      <c r="A33" s="25">
        <v>2220716656</v>
      </c>
      <c r="B33" s="26" t="s">
        <v>15</v>
      </c>
      <c r="C33" s="26" t="s">
        <v>55</v>
      </c>
      <c r="D33" s="26" t="s">
        <v>137</v>
      </c>
      <c r="E33" s="27">
        <v>36041</v>
      </c>
      <c r="F33" s="26" t="s">
        <v>209</v>
      </c>
      <c r="G33" s="26" t="s">
        <v>212</v>
      </c>
      <c r="H33" s="28">
        <f>IF(VLOOKUP($A33,Sheet!$A$7:$DG$148,'TN01-10'!H$9,0)="","",VLOOKUP($A33,Sheet!$A$7:$DG$148,'TN01-10'!H$9,0))</f>
        <v>8.6999999999999993</v>
      </c>
      <c r="I33" s="28">
        <f>IF(VLOOKUP($A33,Sheet!$A$7:$DG$148,'TN01-10'!I$9,0)="","",VLOOKUP($A33,Sheet!$A$7:$DG$148,'TN01-10'!I$9,0))</f>
        <v>6.8</v>
      </c>
      <c r="J33" s="28">
        <f>IF(VLOOKUP($A33,Sheet!$A$7:$DG$148,'TN01-10'!J$9,0)="","",VLOOKUP($A33,Sheet!$A$7:$DG$148,'TN01-10'!J$9,0))</f>
        <v>4.2</v>
      </c>
      <c r="K33" s="28">
        <f>IF(VLOOKUP($A33,Sheet!$A$7:$DG$148,'TN01-10'!K$9,0)="","",VLOOKUP($A33,Sheet!$A$7:$DG$148,'TN01-10'!K$9,0))</f>
        <v>5.5</v>
      </c>
      <c r="L33" s="28">
        <f>IF(VLOOKUP($A33,Sheet!$A$7:$DG$148,'TN01-10'!L$9,0)="","",VLOOKUP($A33,Sheet!$A$7:$DG$148,'TN01-10'!L$9,0))</f>
        <v>6.5</v>
      </c>
      <c r="M33" s="28">
        <f>IF(VLOOKUP($A33,Sheet!$A$7:$DG$148,'TN01-10'!M$9,0)="","",VLOOKUP($A33,Sheet!$A$7:$DG$148,'TN01-10'!M$9,0))</f>
        <v>5.6</v>
      </c>
      <c r="N33" s="28">
        <f>IF(VLOOKUP($A33,Sheet!$A$7:$DG$148,'TN01-10'!N$9,0)="","",VLOOKUP($A33,Sheet!$A$7:$DG$148,'TN01-10'!N$9,0))</f>
        <v>7.4</v>
      </c>
      <c r="O33" s="28" t="str">
        <f>IF(VLOOKUP($A33,Sheet!$A$7:$DG$148,'TN01-10'!O$9,0)="","",VLOOKUP($A33,Sheet!$A$7:$DG$148,'TN01-10'!O$9,0))</f>
        <v/>
      </c>
      <c r="P33" s="28">
        <f>IF(VLOOKUP($A33,Sheet!$A$7:$DG$148,'TN01-10'!P$9,0)="","",VLOOKUP($A33,Sheet!$A$7:$DG$148,'TN01-10'!P$9,0))</f>
        <v>6.3</v>
      </c>
      <c r="Q33" s="28" t="str">
        <f>IF(VLOOKUP($A33,Sheet!$A$7:$DG$148,'TN01-10'!Q$9,0)="","",VLOOKUP($A33,Sheet!$A$7:$DG$148,'TN01-10'!Q$9,0))</f>
        <v/>
      </c>
      <c r="R33" s="28" t="str">
        <f>IF(VLOOKUP($A33,Sheet!$A$7:$DG$148,'TN01-10'!R$9,0)="","",VLOOKUP($A33,Sheet!$A$7:$DG$148,'TN01-10'!R$9,0))</f>
        <v/>
      </c>
      <c r="S33" s="28" t="str">
        <f>IF(VLOOKUP($A33,Sheet!$A$7:$DG$148,'TN01-10'!S$9,0)="","",VLOOKUP($A33,Sheet!$A$7:$DG$148,'TN01-10'!S$9,0))</f>
        <v/>
      </c>
      <c r="T33" s="28">
        <f>IF(VLOOKUP($A33,Sheet!$A$7:$DG$148,'TN01-10'!T$9,0)="","",VLOOKUP($A33,Sheet!$A$7:$DG$148,'TN01-10'!T$9,0))</f>
        <v>7.9</v>
      </c>
      <c r="U33" s="28">
        <f>IF(VLOOKUP($A33,Sheet!$A$7:$DG$148,'TN01-10'!U$9,0)="","",VLOOKUP($A33,Sheet!$A$7:$DG$148,'TN01-10'!U$9,0))</f>
        <v>6.3</v>
      </c>
      <c r="V33" s="28" t="str">
        <f>IF(VLOOKUP($A33,Sheet!$A$7:$DG$148,'TN01-10'!V$9,0)="","",VLOOKUP($A33,Sheet!$A$7:$DG$148,'TN01-10'!V$9,0))</f>
        <v/>
      </c>
      <c r="W33" s="28">
        <f>IF(VLOOKUP($A33,Sheet!$A$7:$DG$148,'TN01-10'!W$9,0)="","",VLOOKUP($A33,Sheet!$A$7:$DG$148,'TN01-10'!W$9,0))</f>
        <v>9.3000000000000007</v>
      </c>
      <c r="X33" s="28">
        <f>IF(VLOOKUP($A33,Sheet!$A$7:$DG$148,'TN01-10'!X$9,0)="","",VLOOKUP($A33,Sheet!$A$7:$DG$148,'TN01-10'!X$9,0))</f>
        <v>7.6</v>
      </c>
      <c r="Y33" s="28">
        <f>IF(VLOOKUP($A33,Sheet!$A$7:$DG$148,'TN01-10'!Y$9,0)="","",VLOOKUP($A33,Sheet!$A$7:$DG$148,'TN01-10'!Y$9,0))</f>
        <v>8.1999999999999993</v>
      </c>
      <c r="Z33" s="28">
        <f>IF(VLOOKUP($A33,Sheet!$A$7:$DG$148,'TN01-10'!Z$9,0)="","",VLOOKUP($A33,Sheet!$A$7:$DG$148,'TN01-10'!Z$9,0))</f>
        <v>6.7</v>
      </c>
      <c r="AA33" s="28">
        <f>IF(VLOOKUP($A33,Sheet!$A$7:$DG$148,'TN01-10'!AA$9,0)="","",VLOOKUP($A33,Sheet!$A$7:$DG$148,'TN01-10'!AA$9,0))</f>
        <v>7.7</v>
      </c>
      <c r="AB33" s="28">
        <f>IF(VLOOKUP($A33,Sheet!$A$7:$DG$148,'TN01-10'!AB$9,0)="","",VLOOKUP($A33,Sheet!$A$7:$DG$148,'TN01-10'!AB$9,0))</f>
        <v>8.9</v>
      </c>
      <c r="AC33" s="28">
        <f>IF(VLOOKUP($A33,Sheet!$A$7:$DG$148,'TN01-10'!AC$9,0)="","",VLOOKUP($A33,Sheet!$A$7:$DG$148,'TN01-10'!AC$9,0))</f>
        <v>7.5</v>
      </c>
      <c r="AD33" s="28">
        <f>IF(VLOOKUP($A33,Sheet!$A$7:$DG$148,'TN01-10'!AD$9,0)="","",VLOOKUP($A33,Sheet!$A$7:$DG$148,'TN01-10'!AD$9,0))</f>
        <v>6.7</v>
      </c>
      <c r="AE33" s="28">
        <f>IF(VLOOKUP($A33,Sheet!$A$7:$DG$148,'TN01-10'!AE$9,0)="","",VLOOKUP($A33,Sheet!$A$7:$DG$148,'TN01-10'!AE$9,0))</f>
        <v>6.1</v>
      </c>
      <c r="AF33" s="28">
        <f>IF(VLOOKUP($A33,Sheet!$A$7:$DG$148,'TN01-10'!AF$9,0)="","",VLOOKUP($A33,Sheet!$A$7:$DG$148,'TN01-10'!AF$9,0))</f>
        <v>7.7</v>
      </c>
      <c r="AG33" s="28">
        <f>IF(VLOOKUP($A33,Sheet!$A$7:$DG$148,'TN01-10'!AG$9,0)="","",VLOOKUP($A33,Sheet!$A$7:$DG$148,'TN01-10'!AG$9,0))</f>
        <v>6.5</v>
      </c>
      <c r="AH33" s="28">
        <f>IF(VLOOKUP($A33,Sheet!$A$7:$DG$148,'TN01-10'!AH$9,0)="","",VLOOKUP($A33,Sheet!$A$7:$DG$148,'TN01-10'!AH$9,0))</f>
        <v>8</v>
      </c>
      <c r="AI33" s="28">
        <f>IF(VLOOKUP($A33,Sheet!$A$7:$DG$148,'TN01-10'!AI$9,0)="","",VLOOKUP($A33,Sheet!$A$7:$DG$148,'TN01-10'!AI$9,0))</f>
        <v>7</v>
      </c>
      <c r="AJ33" s="28">
        <f>IF(VLOOKUP($A33,Sheet!$A$7:$DG$148,'TN01-10'!AJ$9,0)="","",VLOOKUP($A33,Sheet!$A$7:$DG$148,'TN01-10'!AJ$9,0))</f>
        <v>8.4</v>
      </c>
      <c r="AK33" s="33">
        <f>IF(VLOOKUP($A33,Sheet!$A$7:$DG$148,'TN01-10'!AK$9,0)="","",VLOOKUP($A33,Sheet!$A$7:$DG$148,'TN01-10'!AK$9,0))</f>
        <v>51</v>
      </c>
      <c r="AL33" s="36">
        <f>IF(VLOOKUP($A33,Sheet!$A$7:$DG$148,'TN01-10'!AL$9,0)="","",VLOOKUP($A33,Sheet!$A$7:$DG$148,'TN01-10'!AL$9,0))</f>
        <v>0</v>
      </c>
      <c r="AM33" s="32">
        <f>IF(VLOOKUP($A33,Sheet!$A$7:$DG$148,'TN01-10'!AM$9,0)="","",VLOOKUP($A33,Sheet!$A$7:$DG$148,'TN01-10'!AM$9,0))</f>
        <v>6</v>
      </c>
      <c r="AN33" s="32">
        <f>IF(VLOOKUP($A33,Sheet!$A$7:$DG$148,'TN01-10'!AN$9,0)="","",VLOOKUP($A33,Sheet!$A$7:$DG$148,'TN01-10'!AN$9,0))</f>
        <v>4.5</v>
      </c>
      <c r="AO33" s="32" t="str">
        <f>IF(VLOOKUP($A33,Sheet!$A$7:$DG$148,'TN01-10'!AO$9,0)="","",VLOOKUP($A33,Sheet!$A$7:$DG$148,'TN01-10'!AO$9,0))</f>
        <v/>
      </c>
      <c r="AP33" s="32" t="str">
        <f>IF(VLOOKUP($A33,Sheet!$A$7:$DG$148,'TN01-10'!AP$9,0)="","",VLOOKUP($A33,Sheet!$A$7:$DG$148,'TN01-10'!AP$9,0))</f>
        <v/>
      </c>
      <c r="AQ33" s="32" t="str">
        <f>IF(VLOOKUP($A33,Sheet!$A$7:$DG$148,'TN01-10'!AQ$9,0)="","",VLOOKUP($A33,Sheet!$A$7:$DG$148,'TN01-10'!AQ$9,0))</f>
        <v/>
      </c>
      <c r="AR33" s="32" t="str">
        <f>IF(VLOOKUP($A33,Sheet!$A$7:$DG$148,'TN01-10'!AR$9,0)="","",VLOOKUP($A33,Sheet!$A$7:$DG$148,'TN01-10'!AR$9,0))</f>
        <v/>
      </c>
      <c r="AS33" s="32" t="str">
        <f>IF(VLOOKUP($A33,Sheet!$A$7:$DG$148,'TN01-10'!AS$9,0)="","",VLOOKUP($A33,Sheet!$A$7:$DG$148,'TN01-10'!AS$9,0))</f>
        <v/>
      </c>
      <c r="AT33" s="32">
        <f>IF(VLOOKUP($A33,Sheet!$A$7:$DG$148,'TN01-10'!AT$9,0)="","",VLOOKUP($A33,Sheet!$A$7:$DG$148,'TN01-10'!AT$9,0))</f>
        <v>6.4</v>
      </c>
      <c r="AU33" s="32">
        <f>IF(VLOOKUP($A33,Sheet!$A$7:$DG$148,'TN01-10'!AU$9,0)="","",VLOOKUP($A33,Sheet!$A$7:$DG$148,'TN01-10'!AU$9,0))</f>
        <v>6.2</v>
      </c>
      <c r="AV33" s="32" t="str">
        <f>IF(VLOOKUP($A33,Sheet!$A$7:$DG$148,'TN01-10'!AV$9,0)="","",VLOOKUP($A33,Sheet!$A$7:$DG$148,'TN01-10'!AV$9,0))</f>
        <v/>
      </c>
      <c r="AW33" s="32" t="str">
        <f>IF(VLOOKUP($A33,Sheet!$A$7:$DG$148,'TN01-10'!AW$9,0)="","",VLOOKUP($A33,Sheet!$A$7:$DG$148,'TN01-10'!AW$9,0))</f>
        <v/>
      </c>
      <c r="AX33" s="32" t="str">
        <f>IF(VLOOKUP($A33,Sheet!$A$7:$DG$148,'TN01-10'!AX$9,0)="","",VLOOKUP($A33,Sheet!$A$7:$DG$148,'TN01-10'!AX$9,0))</f>
        <v/>
      </c>
      <c r="AY33" s="32" t="str">
        <f>IF(VLOOKUP($A33,Sheet!$A$7:$DG$148,'TN01-10'!AY$9,0)="","",VLOOKUP($A33,Sheet!$A$7:$DG$148,'TN01-10'!AY$9,0))</f>
        <v/>
      </c>
      <c r="AZ33" s="32" t="str">
        <f>IF(VLOOKUP($A33,Sheet!$A$7:$DG$148,'TN01-10'!AZ$9,0)="","",VLOOKUP($A33,Sheet!$A$7:$DG$148,'TN01-10'!AZ$9,0))</f>
        <v/>
      </c>
      <c r="BA33" s="32">
        <f>IF(VLOOKUP($A33,Sheet!$A$7:$DG$148,'TN01-10'!BA$9,0)="","",VLOOKUP($A33,Sheet!$A$7:$DG$148,'TN01-10'!BA$9,0))</f>
        <v>6.8</v>
      </c>
      <c r="BB33" s="33">
        <f>IF(VLOOKUP($A33,Sheet!$A$7:$DG$148,'TN01-10'!BB$9,0)="","",VLOOKUP($A33,Sheet!$A$7:$DG$148,'TN01-10'!BB$9,0))</f>
        <v>5</v>
      </c>
      <c r="BC33" s="36">
        <f>IF(VLOOKUP($A33,Sheet!$A$7:$DG$148,'TN01-10'!BC$9,0)="","",VLOOKUP($A33,Sheet!$A$7:$DG$148,'TN01-10'!BC$9,0))</f>
        <v>0</v>
      </c>
      <c r="BD33" s="28">
        <f>IF(VLOOKUP($A33,Sheet!$A$7:$DG$148,'TN01-10'!BD$9,0)="","",VLOOKUP($A33,Sheet!$A$7:$DG$148,'TN01-10'!BD$9,0))</f>
        <v>5.8</v>
      </c>
      <c r="BE33" s="28">
        <f>IF(VLOOKUP($A33,Sheet!$A$7:$DG$148,'TN01-10'!BE$9,0)="","",VLOOKUP($A33,Sheet!$A$7:$DG$148,'TN01-10'!BE$9,0))</f>
        <v>5</v>
      </c>
      <c r="BF33" s="28">
        <f>IF(VLOOKUP($A33,Sheet!$A$7:$DG$148,'TN01-10'!BF$9,0)="","",VLOOKUP($A33,Sheet!$A$7:$DG$148,'TN01-10'!BF$9,0))</f>
        <v>8.1</v>
      </c>
      <c r="BG33" s="28">
        <f>IF(VLOOKUP($A33,Sheet!$A$7:$DG$148,'TN01-10'!BG$9,0)="","",VLOOKUP($A33,Sheet!$A$7:$DG$148,'TN01-10'!BG$9,0))</f>
        <v>6.1</v>
      </c>
      <c r="BH33" s="28">
        <f>IF(VLOOKUP($A33,Sheet!$A$7:$DG$148,'TN01-10'!BH$9,0)="","",VLOOKUP($A33,Sheet!$A$7:$DG$148,'TN01-10'!BH$9,0))</f>
        <v>5.2</v>
      </c>
      <c r="BI33" s="28">
        <f>IF(VLOOKUP($A33,Sheet!$A$7:$DG$148,'TN01-10'!BI$9,0)="","",VLOOKUP($A33,Sheet!$A$7:$DG$148,'TN01-10'!BI$9,0))</f>
        <v>6.5</v>
      </c>
      <c r="BJ33" s="28">
        <f>IF(VLOOKUP($A33,Sheet!$A$7:$DG$148,'TN01-10'!BJ$9,0)="","",VLOOKUP($A33,Sheet!$A$7:$DG$148,'TN01-10'!BJ$9,0))</f>
        <v>8.1</v>
      </c>
      <c r="BK33" s="28">
        <f>IF(VLOOKUP($A33,Sheet!$A$7:$DG$148,'TN01-10'!BK$9,0)="","",VLOOKUP($A33,Sheet!$A$7:$DG$148,'TN01-10'!BK$9,0))</f>
        <v>7.3</v>
      </c>
      <c r="BL33" s="28">
        <f>IF(VLOOKUP($A33,Sheet!$A$7:$DG$148,'TN01-10'!BL$9,0)="","",VLOOKUP($A33,Sheet!$A$7:$DG$148,'TN01-10'!BL$9,0))</f>
        <v>6.4</v>
      </c>
      <c r="BM33" s="28">
        <f>IF(VLOOKUP($A33,Sheet!$A$7:$DG$148,'TN01-10'!BM$9,0)="","",VLOOKUP($A33,Sheet!$A$7:$DG$148,'TN01-10'!BM$9,0))</f>
        <v>5.7</v>
      </c>
      <c r="BN33" s="28">
        <f>IF(VLOOKUP($A33,Sheet!$A$7:$DG$148,'TN01-10'!BN$9,0)="","",VLOOKUP($A33,Sheet!$A$7:$DG$148,'TN01-10'!BN$9,0))</f>
        <v>5.3</v>
      </c>
      <c r="BO33" s="28">
        <f>IF(VLOOKUP($A33,Sheet!$A$7:$DG$148,'TN01-10'!BO$9,0)="","",VLOOKUP($A33,Sheet!$A$7:$DG$148,'TN01-10'!BO$9,0))</f>
        <v>5.7</v>
      </c>
      <c r="BP33" s="28">
        <f>IF(VLOOKUP($A33,Sheet!$A$7:$DG$148,'TN01-10'!BP$9,0)="","",VLOOKUP($A33,Sheet!$A$7:$DG$148,'TN01-10'!BP$9,0))</f>
        <v>8.3000000000000007</v>
      </c>
      <c r="BQ33" s="28" t="str">
        <f>IF(VLOOKUP($A33,Sheet!$A$7:$DG$148,'TN01-10'!BQ$9,0)="","",VLOOKUP($A33,Sheet!$A$7:$DG$148,'TN01-10'!BQ$9,0))</f>
        <v/>
      </c>
      <c r="BR33" s="28">
        <f>IF(VLOOKUP($A33,Sheet!$A$7:$DG$148,'TN01-10'!BR$9,0)="","",VLOOKUP($A33,Sheet!$A$7:$DG$148,'TN01-10'!BR$9,0))</f>
        <v>7.9</v>
      </c>
      <c r="BS33" s="28">
        <f>IF(VLOOKUP($A33,Sheet!$A$7:$DG$148,'TN01-10'!BS$9,0)="","",VLOOKUP($A33,Sheet!$A$7:$DG$148,'TN01-10'!BS$9,0))</f>
        <v>6.7</v>
      </c>
      <c r="BT33" s="28">
        <f>IF(VLOOKUP($A33,Sheet!$A$7:$DG$148,'TN01-10'!BT$9,0)="","",VLOOKUP($A33,Sheet!$A$7:$DG$148,'TN01-10'!BT$9,0))</f>
        <v>7.3</v>
      </c>
      <c r="BU33" s="28">
        <f>IF(VLOOKUP($A33,Sheet!$A$7:$DG$148,'TN01-10'!BU$9,0)="","",VLOOKUP($A33,Sheet!$A$7:$DG$148,'TN01-10'!BU$9,0))</f>
        <v>5.8</v>
      </c>
      <c r="BV33" s="28">
        <f>IF(VLOOKUP($A33,Sheet!$A$7:$DG$148,'TN01-10'!BV$9,0)="","",VLOOKUP($A33,Sheet!$A$7:$DG$148,'TN01-10'!BV$9,0))</f>
        <v>5.3</v>
      </c>
      <c r="BW33" s="28">
        <f>IF(VLOOKUP($A33,Sheet!$A$7:$DG$148,'TN01-10'!BW$9,0)="","",VLOOKUP($A33,Sheet!$A$7:$DG$148,'TN01-10'!BW$9,0))</f>
        <v>8.3000000000000007</v>
      </c>
      <c r="BX33" s="33">
        <f>IF(VLOOKUP($A33,Sheet!$A$7:$DG$148,'TN01-10'!BX$9,0)="","",VLOOKUP($A33,Sheet!$A$7:$DG$148,'TN01-10'!BX$9,0))</f>
        <v>50</v>
      </c>
      <c r="BY33" s="36">
        <f>IF(VLOOKUP($A33,Sheet!$A$7:$DG$148,'TN01-10'!BY$9,0)="","",VLOOKUP($A33,Sheet!$A$7:$DG$148,'TN01-10'!BY$9,0))</f>
        <v>0</v>
      </c>
      <c r="BZ33" s="28">
        <f>IF(VLOOKUP($A33,Sheet!$A$7:$DG$148,'TN01-10'!BZ$9,0)="","",VLOOKUP($A33,Sheet!$A$7:$DG$148,'TN01-10'!BZ$9,0))</f>
        <v>8.4</v>
      </c>
      <c r="CA33" s="28" t="str">
        <f>IF(VLOOKUP($A33,Sheet!$A$7:$DG$148,'TN01-10'!CA$9,0)="","",VLOOKUP($A33,Sheet!$A$7:$DG$148,'TN01-10'!CA$9,0))</f>
        <v/>
      </c>
      <c r="CB33" s="28">
        <f>IF(VLOOKUP($A33,Sheet!$A$7:$DG$148,'TN01-10'!CB$9,0)="","",VLOOKUP($A33,Sheet!$A$7:$DG$148,'TN01-10'!CB$9,0))</f>
        <v>8.3000000000000007</v>
      </c>
      <c r="CC33" s="28" t="str">
        <f>IF(VLOOKUP($A33,Sheet!$A$7:$DG$148,'TN01-10'!CC$9,0)="","",VLOOKUP($A33,Sheet!$A$7:$DG$148,'TN01-10'!CC$9,0))</f>
        <v/>
      </c>
      <c r="CD33" s="28">
        <f>IF(VLOOKUP($A33,Sheet!$A$7:$DG$148,'TN01-10'!CD$9,0)="","",VLOOKUP($A33,Sheet!$A$7:$DG$148,'TN01-10'!CD$9,0))</f>
        <v>7.1</v>
      </c>
      <c r="CE33" s="28">
        <f>IF(VLOOKUP($A33,Sheet!$A$7:$DG$148,'TN01-10'!CE$9,0)="","",VLOOKUP($A33,Sheet!$A$7:$DG$148,'TN01-10'!CE$9,0))</f>
        <v>7.6</v>
      </c>
      <c r="CF33" s="28">
        <f>IF(VLOOKUP($A33,Sheet!$A$7:$DG$148,'TN01-10'!CF$9,0)="","",VLOOKUP($A33,Sheet!$A$7:$DG$148,'TN01-10'!CF$9,0))</f>
        <v>5.2</v>
      </c>
      <c r="CG33" s="28">
        <f>IF(VLOOKUP($A33,Sheet!$A$7:$DG$148,'TN01-10'!CG$9,0)="","",VLOOKUP($A33,Sheet!$A$7:$DG$148,'TN01-10'!CG$9,0))</f>
        <v>8.1999999999999993</v>
      </c>
      <c r="CH33" s="28" t="str">
        <f>IF(VLOOKUP($A33,Sheet!$A$7:$DG$148,'TN01-10'!CH$9,0)="","",VLOOKUP($A33,Sheet!$A$7:$DG$148,'TN01-10'!CH$9,0))</f>
        <v/>
      </c>
      <c r="CI33" s="28">
        <f>IF(VLOOKUP($A33,Sheet!$A$7:$DG$148,'TN01-10'!CI$9,0)="","",VLOOKUP($A33,Sheet!$A$7:$DG$148,'TN01-10'!CI$9,0))</f>
        <v>7.1</v>
      </c>
      <c r="CJ33" s="28" t="str">
        <f>IF(VLOOKUP($A33,Sheet!$A$7:$DG$148,'TN01-10'!CJ$9,0)="","",VLOOKUP($A33,Sheet!$A$7:$DG$148,'TN01-10'!CJ$9,0))</f>
        <v/>
      </c>
      <c r="CK33" s="28" t="str">
        <f>IF(VLOOKUP($A33,Sheet!$A$7:$DG$148,'TN01-10'!CK$9,0)="","",VLOOKUP($A33,Sheet!$A$7:$DG$148,'TN01-10'!CK$9,0))</f>
        <v/>
      </c>
      <c r="CL33" s="28" t="str">
        <f>IF(VLOOKUP($A33,Sheet!$A$7:$DG$148,'TN01-10'!CL$9,0)="","",VLOOKUP($A33,Sheet!$A$7:$DG$148,'TN01-10'!CL$9,0))</f>
        <v/>
      </c>
      <c r="CM33" s="28" t="str">
        <f>IF(VLOOKUP($A33,Sheet!$A$7:$DG$148,'TN01-10'!CM$9,0)="","",VLOOKUP($A33,Sheet!$A$7:$DG$148,'TN01-10'!CM$9,0))</f>
        <v/>
      </c>
      <c r="CN33" s="28">
        <f>IF(VLOOKUP($A33,Sheet!$A$7:$DG$148,'TN01-10'!CN$9,0)="","",VLOOKUP($A33,Sheet!$A$7:$DG$148,'TN01-10'!CN$9,0))</f>
        <v>6.3</v>
      </c>
      <c r="CO33" s="28">
        <f>IF(VLOOKUP($A33,Sheet!$A$7:$DG$148,'TN01-10'!CO$9,0)="","",VLOOKUP($A33,Sheet!$A$7:$DG$148,'TN01-10'!CO$9,0))</f>
        <v>7.5</v>
      </c>
      <c r="CP33" s="28">
        <f>IF(VLOOKUP($A33,Sheet!$A$7:$DG$148,'TN01-10'!CP$9,0)="","",VLOOKUP($A33,Sheet!$A$7:$DG$148,'TN01-10'!CP$9,0))</f>
        <v>7.3</v>
      </c>
      <c r="CQ33" s="28">
        <f>IF(VLOOKUP($A33,Sheet!$A$7:$DG$148,'TN01-10'!CQ$9,0)="","",VLOOKUP($A33,Sheet!$A$7:$DG$148,'TN01-10'!CQ$9,0))</f>
        <v>8</v>
      </c>
      <c r="CR33" s="28">
        <f>IF(VLOOKUP($A33,Sheet!$A$7:$DG$148,'TN01-10'!CR$9,0)="","",VLOOKUP($A33,Sheet!$A$7:$DG$148,'TN01-10'!CR$9,0))</f>
        <v>7.5</v>
      </c>
      <c r="CS33" s="33">
        <f>IF(VLOOKUP($A33,Sheet!$A$7:$DG$148,'TN01-10'!CS$9,0)="","",VLOOKUP($A33,Sheet!$A$7:$DG$148,'TN01-10'!CS$9,0))</f>
        <v>27</v>
      </c>
      <c r="CT33" s="36">
        <f>IF(VLOOKUP($A33,Sheet!$A$7:$DG$148,'TN01-10'!CT$9,0)="","",VLOOKUP($A33,Sheet!$A$7:$DG$148,'TN01-10'!CT$9,0))</f>
        <v>0</v>
      </c>
      <c r="CU33" s="38">
        <f t="shared" si="2"/>
        <v>128</v>
      </c>
      <c r="CV33" s="38">
        <f t="shared" si="3"/>
        <v>0</v>
      </c>
      <c r="CW33" s="38">
        <f t="shared" si="4"/>
        <v>0</v>
      </c>
      <c r="CX33" s="38">
        <f t="shared" si="5"/>
        <v>128</v>
      </c>
      <c r="CY33" s="38">
        <f t="shared" si="6"/>
        <v>6.88</v>
      </c>
      <c r="CZ33" s="38">
        <f>VLOOKUP($A33,'TN01-04'!$A$13:$DL$166,103,0)</f>
        <v>2.78</v>
      </c>
      <c r="DA33" s="28" t="str">
        <f>IF(VLOOKUP($A33,Sheet!$A$7:$DG$148,'TN01-10'!DA$9,0)="","",VLOOKUP($A33,Sheet!$A$7:$DG$148,'TN01-10'!DA$9,0))</f>
        <v/>
      </c>
      <c r="DB33" s="28" t="str">
        <f>IF(VLOOKUP($A33,Sheet!$A$7:$DG$148,'TN01-10'!DB$9,0)="","",VLOOKUP($A33,Sheet!$A$7:$DG$148,'TN01-10'!DB$9,0))</f>
        <v/>
      </c>
      <c r="DC33" s="28">
        <f>IF(VLOOKUP($A33,Sheet!$A$7:$DG$148,'TN01-10'!DC$9,0)="","",VLOOKUP($A33,Sheet!$A$7:$DG$148,'TN01-10'!DC$9,0))</f>
        <v>8.4</v>
      </c>
      <c r="DD33" s="28" t="str">
        <f>IF(VLOOKUP($A33,Sheet!$A$7:$DG$148,'TN01-10'!DD$9,0)="","",VLOOKUP($A33,Sheet!$A$7:$DG$148,'TN01-10'!DD$9,0))</f>
        <v/>
      </c>
      <c r="DE33" s="38"/>
      <c r="DF33" s="38">
        <f t="shared" si="7"/>
        <v>8.4</v>
      </c>
      <c r="DG33" s="38">
        <f>VLOOKUP($A33,'TN01-04'!$A$13:$DL$166,110,0)</f>
        <v>3.65</v>
      </c>
      <c r="DH33" s="33">
        <f>IF(VLOOKUP($A33,Sheet!$A$7:$DG$148,'TN01-10'!DH$9,0)="","",VLOOKUP($A33,Sheet!$A$7:$DG$148,'TN01-10'!DH$9,0))</f>
        <v>5</v>
      </c>
      <c r="DI33" s="36">
        <f>IF(VLOOKUP($A33,Sheet!$A$7:$DG$148,'TN01-10'!DI$9,0)="","",VLOOKUP($A33,Sheet!$A$7:$DG$148,'TN01-10'!DI$9,0))</f>
        <v>0</v>
      </c>
      <c r="DJ33" s="38">
        <f t="shared" si="8"/>
        <v>133</v>
      </c>
      <c r="DK33" s="38">
        <f t="shared" si="9"/>
        <v>0</v>
      </c>
      <c r="DL33" s="38">
        <f t="shared" si="10"/>
        <v>6.94</v>
      </c>
      <c r="DM33" s="38">
        <f>VLOOKUP($A33,'TN01-04'!$A$13:$DL$166,116,0)</f>
        <v>2.81</v>
      </c>
      <c r="DN33" s="33">
        <f>IF(VLOOKUP($A33,Sheet!$A$7:$DG$148,'TN01-10'!DN$9,0)="","",VLOOKUP($A33,Sheet!$A$7:$DG$148,'TN01-10'!DN$9,0))</f>
        <v>138</v>
      </c>
      <c r="DO33" s="36">
        <f>IF(VLOOKUP($A33,Sheet!$A$7:$DG$148,'TN01-10'!DO$9,0)="","",VLOOKUP($A33,Sheet!$A$7:$DG$148,'TN01-10'!DO$9,0))</f>
        <v>0</v>
      </c>
      <c r="DP33" s="28">
        <f>IF(VLOOKUP($A33,Sheet!$A$7:$DG$148,'TN01-10'!DP$9,0)="","",VLOOKUP($A33,Sheet!$A$7:$DG$148,'TN01-10'!DP$9,0))</f>
        <v>137</v>
      </c>
      <c r="DQ33" s="28">
        <f>IF(VLOOKUP($A33,Sheet!$A$7:$DG$148,'TN01-10'!DQ$9,0)="","",VLOOKUP($A33,Sheet!$A$7:$DG$148,'TN01-10'!DQ$9,0))</f>
        <v>138</v>
      </c>
      <c r="DR33" s="28">
        <f>IF(VLOOKUP($A33,Sheet!$A$7:$DG$148,'TN01-10'!DR$9,0)="","",VLOOKUP($A33,Sheet!$A$7:$DG$148,'TN01-10'!DR$9,0))</f>
        <v>6.94</v>
      </c>
      <c r="DS33" s="28">
        <f>IF(VLOOKUP($A33,Sheet!$A$7:$DG$148,'TN01-10'!DS$9,0)="","",VLOOKUP($A33,Sheet!$A$7:$DG$148,'TN01-10'!DS$9,0))</f>
        <v>2.81</v>
      </c>
      <c r="DT33" s="28" t="str">
        <f>IF(VLOOKUP($A33,Sheet!$A$7:$DG$148,'TN01-10'!DT$9,0)="","",VLOOKUP($A33,Sheet!$A$7:$DG$148,'TN01-10'!DT$9,0))</f>
        <v/>
      </c>
      <c r="DU33" s="168">
        <f t="shared" si="11"/>
        <v>0</v>
      </c>
      <c r="DV33" s="315" t="s">
        <v>4798</v>
      </c>
      <c r="DW33" s="315" t="s">
        <v>4798</v>
      </c>
      <c r="DX33" s="315" t="s">
        <v>4798</v>
      </c>
      <c r="DY33" s="315" t="s">
        <v>4798</v>
      </c>
      <c r="DZ33" s="315" t="s">
        <v>4832</v>
      </c>
      <c r="EA33" s="315"/>
      <c r="EB33" s="216"/>
      <c r="EC33" s="216"/>
      <c r="ED33" s="216"/>
      <c r="EE33" s="216"/>
      <c r="EF33" s="216">
        <f t="shared" si="12"/>
        <v>0</v>
      </c>
      <c r="EG33" s="216">
        <v>8.6999999999999993</v>
      </c>
      <c r="EH33" s="216">
        <v>0</v>
      </c>
      <c r="EI33" s="216"/>
      <c r="EJ33" s="216"/>
      <c r="EK33" s="216">
        <f t="shared" si="13"/>
        <v>8.6999999999999993</v>
      </c>
      <c r="EL33" s="216">
        <v>8</v>
      </c>
      <c r="EM33" s="216">
        <v>0</v>
      </c>
      <c r="EN33" s="216"/>
      <c r="EO33" s="216"/>
      <c r="EP33" s="216">
        <f t="shared" si="14"/>
        <v>8</v>
      </c>
      <c r="EQ33" s="216">
        <v>8.1999999999999993</v>
      </c>
      <c r="ER33" s="216">
        <v>0</v>
      </c>
      <c r="ES33" s="216"/>
      <c r="ET33" s="216"/>
      <c r="EU33" s="216">
        <f t="shared" si="15"/>
        <v>8.1999999999999993</v>
      </c>
      <c r="EV33" s="216">
        <f t="shared" si="16"/>
        <v>8.4</v>
      </c>
    </row>
    <row r="34" spans="1:152" ht="15.95" customHeight="1" x14ac:dyDescent="0.2">
      <c r="A34" s="25">
        <v>2220724193</v>
      </c>
      <c r="B34" s="26" t="s">
        <v>6</v>
      </c>
      <c r="C34" s="26" t="s">
        <v>56</v>
      </c>
      <c r="D34" s="26" t="s">
        <v>137</v>
      </c>
      <c r="E34" s="27">
        <v>35956</v>
      </c>
      <c r="F34" s="26" t="s">
        <v>209</v>
      </c>
      <c r="G34" s="26" t="s">
        <v>212</v>
      </c>
      <c r="H34" s="28">
        <f>IF(VLOOKUP($A34,Sheet!$A$7:$DG$148,'TN01-10'!H$9,0)="","",VLOOKUP($A34,Sheet!$A$7:$DG$148,'TN01-10'!H$9,0))</f>
        <v>8.5</v>
      </c>
      <c r="I34" s="28">
        <f>IF(VLOOKUP($A34,Sheet!$A$7:$DG$148,'TN01-10'!I$9,0)="","",VLOOKUP($A34,Sheet!$A$7:$DG$148,'TN01-10'!I$9,0))</f>
        <v>7.1</v>
      </c>
      <c r="J34" s="28">
        <f>IF(VLOOKUP($A34,Sheet!$A$7:$DG$148,'TN01-10'!J$9,0)="","",VLOOKUP($A34,Sheet!$A$7:$DG$148,'TN01-10'!J$9,0))</f>
        <v>4.2</v>
      </c>
      <c r="K34" s="28">
        <f>IF(VLOOKUP($A34,Sheet!$A$7:$DG$148,'TN01-10'!K$9,0)="","",VLOOKUP($A34,Sheet!$A$7:$DG$148,'TN01-10'!K$9,0))</f>
        <v>6.6</v>
      </c>
      <c r="L34" s="28">
        <f>IF(VLOOKUP($A34,Sheet!$A$7:$DG$148,'TN01-10'!L$9,0)="","",VLOOKUP($A34,Sheet!$A$7:$DG$148,'TN01-10'!L$9,0))</f>
        <v>6.1</v>
      </c>
      <c r="M34" s="28">
        <f>IF(VLOOKUP($A34,Sheet!$A$7:$DG$148,'TN01-10'!M$9,0)="","",VLOOKUP($A34,Sheet!$A$7:$DG$148,'TN01-10'!M$9,0))</f>
        <v>5.7</v>
      </c>
      <c r="N34" s="28">
        <f>IF(VLOOKUP($A34,Sheet!$A$7:$DG$148,'TN01-10'!N$9,0)="","",VLOOKUP($A34,Sheet!$A$7:$DG$148,'TN01-10'!N$9,0))</f>
        <v>7.1</v>
      </c>
      <c r="O34" s="28" t="str">
        <f>IF(VLOOKUP($A34,Sheet!$A$7:$DG$148,'TN01-10'!O$9,0)="","",VLOOKUP($A34,Sheet!$A$7:$DG$148,'TN01-10'!O$9,0))</f>
        <v/>
      </c>
      <c r="P34" s="28">
        <f>IF(VLOOKUP($A34,Sheet!$A$7:$DG$148,'TN01-10'!P$9,0)="","",VLOOKUP($A34,Sheet!$A$7:$DG$148,'TN01-10'!P$9,0))</f>
        <v>6.2</v>
      </c>
      <c r="Q34" s="28" t="str">
        <f>IF(VLOOKUP($A34,Sheet!$A$7:$DG$148,'TN01-10'!Q$9,0)="","",VLOOKUP($A34,Sheet!$A$7:$DG$148,'TN01-10'!Q$9,0))</f>
        <v/>
      </c>
      <c r="R34" s="28" t="str">
        <f>IF(VLOOKUP($A34,Sheet!$A$7:$DG$148,'TN01-10'!R$9,0)="","",VLOOKUP($A34,Sheet!$A$7:$DG$148,'TN01-10'!R$9,0))</f>
        <v/>
      </c>
      <c r="S34" s="28" t="str">
        <f>IF(VLOOKUP($A34,Sheet!$A$7:$DG$148,'TN01-10'!S$9,0)="","",VLOOKUP($A34,Sheet!$A$7:$DG$148,'TN01-10'!S$9,0))</f>
        <v/>
      </c>
      <c r="T34" s="28" t="str">
        <f>IF(VLOOKUP($A34,Sheet!$A$7:$DG$148,'TN01-10'!T$9,0)="","",VLOOKUP($A34,Sheet!$A$7:$DG$148,'TN01-10'!T$9,0))</f>
        <v/>
      </c>
      <c r="U34" s="28">
        <f>IF(VLOOKUP($A34,Sheet!$A$7:$DG$148,'TN01-10'!U$9,0)="","",VLOOKUP($A34,Sheet!$A$7:$DG$148,'TN01-10'!U$9,0))</f>
        <v>6.8</v>
      </c>
      <c r="V34" s="28">
        <f>IF(VLOOKUP($A34,Sheet!$A$7:$DG$148,'TN01-10'!V$9,0)="","",VLOOKUP($A34,Sheet!$A$7:$DG$148,'TN01-10'!V$9,0))</f>
        <v>6.5</v>
      </c>
      <c r="W34" s="28">
        <f>IF(VLOOKUP($A34,Sheet!$A$7:$DG$148,'TN01-10'!W$9,0)="","",VLOOKUP($A34,Sheet!$A$7:$DG$148,'TN01-10'!W$9,0))</f>
        <v>9.3000000000000007</v>
      </c>
      <c r="X34" s="28">
        <f>IF(VLOOKUP($A34,Sheet!$A$7:$DG$148,'TN01-10'!X$9,0)="","",VLOOKUP($A34,Sheet!$A$7:$DG$148,'TN01-10'!X$9,0))</f>
        <v>7.7</v>
      </c>
      <c r="Y34" s="28">
        <f>IF(VLOOKUP($A34,Sheet!$A$7:$DG$148,'TN01-10'!Y$9,0)="","",VLOOKUP($A34,Sheet!$A$7:$DG$148,'TN01-10'!Y$9,0))</f>
        <v>6.6</v>
      </c>
      <c r="Z34" s="28">
        <f>IF(VLOOKUP($A34,Sheet!$A$7:$DG$148,'TN01-10'!Z$9,0)="","",VLOOKUP($A34,Sheet!$A$7:$DG$148,'TN01-10'!Z$9,0))</f>
        <v>6.6</v>
      </c>
      <c r="AA34" s="28">
        <f>IF(VLOOKUP($A34,Sheet!$A$7:$DG$148,'TN01-10'!AA$9,0)="","",VLOOKUP($A34,Sheet!$A$7:$DG$148,'TN01-10'!AA$9,0))</f>
        <v>7.7</v>
      </c>
      <c r="AB34" s="28">
        <f>IF(VLOOKUP($A34,Sheet!$A$7:$DG$148,'TN01-10'!AB$9,0)="","",VLOOKUP($A34,Sheet!$A$7:$DG$148,'TN01-10'!AB$9,0))</f>
        <v>9.1999999999999993</v>
      </c>
      <c r="AC34" s="28">
        <f>IF(VLOOKUP($A34,Sheet!$A$7:$DG$148,'TN01-10'!AC$9,0)="","",VLOOKUP($A34,Sheet!$A$7:$DG$148,'TN01-10'!AC$9,0))</f>
        <v>6.9</v>
      </c>
      <c r="AD34" s="28">
        <f>IF(VLOOKUP($A34,Sheet!$A$7:$DG$148,'TN01-10'!AD$9,0)="","",VLOOKUP($A34,Sheet!$A$7:$DG$148,'TN01-10'!AD$9,0))</f>
        <v>4.4000000000000004</v>
      </c>
      <c r="AE34" s="28">
        <f>IF(VLOOKUP($A34,Sheet!$A$7:$DG$148,'TN01-10'!AE$9,0)="","",VLOOKUP($A34,Sheet!$A$7:$DG$148,'TN01-10'!AE$9,0))</f>
        <v>4.7</v>
      </c>
      <c r="AF34" s="28">
        <f>IF(VLOOKUP($A34,Sheet!$A$7:$DG$148,'TN01-10'!AF$9,0)="","",VLOOKUP($A34,Sheet!$A$7:$DG$148,'TN01-10'!AF$9,0))</f>
        <v>5.9</v>
      </c>
      <c r="AG34" s="28">
        <f>IF(VLOOKUP($A34,Sheet!$A$7:$DG$148,'TN01-10'!AG$9,0)="","",VLOOKUP($A34,Sheet!$A$7:$DG$148,'TN01-10'!AG$9,0))</f>
        <v>5.2</v>
      </c>
      <c r="AH34" s="28">
        <f>IF(VLOOKUP($A34,Sheet!$A$7:$DG$148,'TN01-10'!AH$9,0)="","",VLOOKUP($A34,Sheet!$A$7:$DG$148,'TN01-10'!AH$9,0))</f>
        <v>5.9</v>
      </c>
      <c r="AI34" s="28">
        <f>IF(VLOOKUP($A34,Sheet!$A$7:$DG$148,'TN01-10'!AI$9,0)="","",VLOOKUP($A34,Sheet!$A$7:$DG$148,'TN01-10'!AI$9,0))</f>
        <v>6.3</v>
      </c>
      <c r="AJ34" s="28">
        <f>IF(VLOOKUP($A34,Sheet!$A$7:$DG$148,'TN01-10'!AJ$9,0)="","",VLOOKUP($A34,Sheet!$A$7:$DG$148,'TN01-10'!AJ$9,0))</f>
        <v>7.5</v>
      </c>
      <c r="AK34" s="33">
        <f>IF(VLOOKUP($A34,Sheet!$A$7:$DG$148,'TN01-10'!AK$9,0)="","",VLOOKUP($A34,Sheet!$A$7:$DG$148,'TN01-10'!AK$9,0))</f>
        <v>51</v>
      </c>
      <c r="AL34" s="36">
        <f>IF(VLOOKUP($A34,Sheet!$A$7:$DG$148,'TN01-10'!AL$9,0)="","",VLOOKUP($A34,Sheet!$A$7:$DG$148,'TN01-10'!AL$9,0))</f>
        <v>0</v>
      </c>
      <c r="AM34" s="32">
        <f>IF(VLOOKUP($A34,Sheet!$A$7:$DG$148,'TN01-10'!AM$9,0)="","",VLOOKUP($A34,Sheet!$A$7:$DG$148,'TN01-10'!AM$9,0))</f>
        <v>7.8</v>
      </c>
      <c r="AN34" s="32">
        <f>IF(VLOOKUP($A34,Sheet!$A$7:$DG$148,'TN01-10'!AN$9,0)="","",VLOOKUP($A34,Sheet!$A$7:$DG$148,'TN01-10'!AN$9,0))</f>
        <v>6.8</v>
      </c>
      <c r="AO34" s="32">
        <f>IF(VLOOKUP($A34,Sheet!$A$7:$DG$148,'TN01-10'!AO$9,0)="","",VLOOKUP($A34,Sheet!$A$7:$DG$148,'TN01-10'!AO$9,0))</f>
        <v>7</v>
      </c>
      <c r="AP34" s="32" t="str">
        <f>IF(VLOOKUP($A34,Sheet!$A$7:$DG$148,'TN01-10'!AP$9,0)="","",VLOOKUP($A34,Sheet!$A$7:$DG$148,'TN01-10'!AP$9,0))</f>
        <v/>
      </c>
      <c r="AQ34" s="32" t="str">
        <f>IF(VLOOKUP($A34,Sheet!$A$7:$DG$148,'TN01-10'!AQ$9,0)="","",VLOOKUP($A34,Sheet!$A$7:$DG$148,'TN01-10'!AQ$9,0))</f>
        <v/>
      </c>
      <c r="AR34" s="32" t="str">
        <f>IF(VLOOKUP($A34,Sheet!$A$7:$DG$148,'TN01-10'!AR$9,0)="","",VLOOKUP($A34,Sheet!$A$7:$DG$148,'TN01-10'!AR$9,0))</f>
        <v/>
      </c>
      <c r="AS34" s="32" t="str">
        <f>IF(VLOOKUP($A34,Sheet!$A$7:$DG$148,'TN01-10'!AS$9,0)="","",VLOOKUP($A34,Sheet!$A$7:$DG$148,'TN01-10'!AS$9,0))</f>
        <v/>
      </c>
      <c r="AT34" s="32" t="str">
        <f>IF(VLOOKUP($A34,Sheet!$A$7:$DG$148,'TN01-10'!AT$9,0)="","",VLOOKUP($A34,Sheet!$A$7:$DG$148,'TN01-10'!AT$9,0))</f>
        <v/>
      </c>
      <c r="AU34" s="32">
        <f>IF(VLOOKUP($A34,Sheet!$A$7:$DG$148,'TN01-10'!AU$9,0)="","",VLOOKUP($A34,Sheet!$A$7:$DG$148,'TN01-10'!AU$9,0))</f>
        <v>5.5</v>
      </c>
      <c r="AV34" s="32" t="str">
        <f>IF(VLOOKUP($A34,Sheet!$A$7:$DG$148,'TN01-10'!AV$9,0)="","",VLOOKUP($A34,Sheet!$A$7:$DG$148,'TN01-10'!AV$9,0))</f>
        <v/>
      </c>
      <c r="AW34" s="32" t="str">
        <f>IF(VLOOKUP($A34,Sheet!$A$7:$DG$148,'TN01-10'!AW$9,0)="","",VLOOKUP($A34,Sheet!$A$7:$DG$148,'TN01-10'!AW$9,0))</f>
        <v/>
      </c>
      <c r="AX34" s="32" t="str">
        <f>IF(VLOOKUP($A34,Sheet!$A$7:$DG$148,'TN01-10'!AX$9,0)="","",VLOOKUP($A34,Sheet!$A$7:$DG$148,'TN01-10'!AX$9,0))</f>
        <v/>
      </c>
      <c r="AY34" s="32" t="str">
        <f>IF(VLOOKUP($A34,Sheet!$A$7:$DG$148,'TN01-10'!AY$9,0)="","",VLOOKUP($A34,Sheet!$A$7:$DG$148,'TN01-10'!AY$9,0))</f>
        <v/>
      </c>
      <c r="AZ34" s="32" t="str">
        <f>IF(VLOOKUP($A34,Sheet!$A$7:$DG$148,'TN01-10'!AZ$9,0)="","",VLOOKUP($A34,Sheet!$A$7:$DG$148,'TN01-10'!AZ$9,0))</f>
        <v/>
      </c>
      <c r="BA34" s="32">
        <f>IF(VLOOKUP($A34,Sheet!$A$7:$DG$148,'TN01-10'!BA$9,0)="","",VLOOKUP($A34,Sheet!$A$7:$DG$148,'TN01-10'!BA$9,0))</f>
        <v>7.6</v>
      </c>
      <c r="BB34" s="33">
        <f>IF(VLOOKUP($A34,Sheet!$A$7:$DG$148,'TN01-10'!BB$9,0)="","",VLOOKUP($A34,Sheet!$A$7:$DG$148,'TN01-10'!BB$9,0))</f>
        <v>5</v>
      </c>
      <c r="BC34" s="36">
        <f>IF(VLOOKUP($A34,Sheet!$A$7:$DG$148,'TN01-10'!BC$9,0)="","",VLOOKUP($A34,Sheet!$A$7:$DG$148,'TN01-10'!BC$9,0))</f>
        <v>0</v>
      </c>
      <c r="BD34" s="28">
        <f>IF(VLOOKUP($A34,Sheet!$A$7:$DG$148,'TN01-10'!BD$9,0)="","",VLOOKUP($A34,Sheet!$A$7:$DG$148,'TN01-10'!BD$9,0))</f>
        <v>5.7</v>
      </c>
      <c r="BE34" s="28">
        <f>IF(VLOOKUP($A34,Sheet!$A$7:$DG$148,'TN01-10'!BE$9,0)="","",VLOOKUP($A34,Sheet!$A$7:$DG$148,'TN01-10'!BE$9,0))</f>
        <v>5.7</v>
      </c>
      <c r="BF34" s="28">
        <f>IF(VLOOKUP($A34,Sheet!$A$7:$DG$148,'TN01-10'!BF$9,0)="","",VLOOKUP($A34,Sheet!$A$7:$DG$148,'TN01-10'!BF$9,0))</f>
        <v>8.4</v>
      </c>
      <c r="BG34" s="28">
        <f>IF(VLOOKUP($A34,Sheet!$A$7:$DG$148,'TN01-10'!BG$9,0)="","",VLOOKUP($A34,Sheet!$A$7:$DG$148,'TN01-10'!BG$9,0))</f>
        <v>4.9000000000000004</v>
      </c>
      <c r="BH34" s="28">
        <f>IF(VLOOKUP($A34,Sheet!$A$7:$DG$148,'TN01-10'!BH$9,0)="","",VLOOKUP($A34,Sheet!$A$7:$DG$148,'TN01-10'!BH$9,0))</f>
        <v>6.3</v>
      </c>
      <c r="BI34" s="28">
        <f>IF(VLOOKUP($A34,Sheet!$A$7:$DG$148,'TN01-10'!BI$9,0)="","",VLOOKUP($A34,Sheet!$A$7:$DG$148,'TN01-10'!BI$9,0))</f>
        <v>6.9</v>
      </c>
      <c r="BJ34" s="28">
        <f>IF(VLOOKUP($A34,Sheet!$A$7:$DG$148,'TN01-10'!BJ$9,0)="","",VLOOKUP($A34,Sheet!$A$7:$DG$148,'TN01-10'!BJ$9,0))</f>
        <v>7.7</v>
      </c>
      <c r="BK34" s="28">
        <f>IF(VLOOKUP($A34,Sheet!$A$7:$DG$148,'TN01-10'!BK$9,0)="","",VLOOKUP($A34,Sheet!$A$7:$DG$148,'TN01-10'!BK$9,0))</f>
        <v>5.2</v>
      </c>
      <c r="BL34" s="28">
        <f>IF(VLOOKUP($A34,Sheet!$A$7:$DG$148,'TN01-10'!BL$9,0)="","",VLOOKUP($A34,Sheet!$A$7:$DG$148,'TN01-10'!BL$9,0))</f>
        <v>5.8</v>
      </c>
      <c r="BM34" s="28">
        <f>IF(VLOOKUP($A34,Sheet!$A$7:$DG$148,'TN01-10'!BM$9,0)="","",VLOOKUP($A34,Sheet!$A$7:$DG$148,'TN01-10'!BM$9,0))</f>
        <v>5.7</v>
      </c>
      <c r="BN34" s="28">
        <f>IF(VLOOKUP($A34,Sheet!$A$7:$DG$148,'TN01-10'!BN$9,0)="","",VLOOKUP($A34,Sheet!$A$7:$DG$148,'TN01-10'!BN$9,0))</f>
        <v>4.2</v>
      </c>
      <c r="BO34" s="28">
        <f>IF(VLOOKUP($A34,Sheet!$A$7:$DG$148,'TN01-10'!BO$9,0)="","",VLOOKUP($A34,Sheet!$A$7:$DG$148,'TN01-10'!BO$9,0))</f>
        <v>5.3</v>
      </c>
      <c r="BP34" s="28">
        <f>IF(VLOOKUP($A34,Sheet!$A$7:$DG$148,'TN01-10'!BP$9,0)="","",VLOOKUP($A34,Sheet!$A$7:$DG$148,'TN01-10'!BP$9,0))</f>
        <v>7.4</v>
      </c>
      <c r="BQ34" s="28" t="str">
        <f>IF(VLOOKUP($A34,Sheet!$A$7:$DG$148,'TN01-10'!BQ$9,0)="","",VLOOKUP($A34,Sheet!$A$7:$DG$148,'TN01-10'!BQ$9,0))</f>
        <v/>
      </c>
      <c r="BR34" s="28">
        <f>IF(VLOOKUP($A34,Sheet!$A$7:$DG$148,'TN01-10'!BR$9,0)="","",VLOOKUP($A34,Sheet!$A$7:$DG$148,'TN01-10'!BR$9,0))</f>
        <v>4.3</v>
      </c>
      <c r="BS34" s="28">
        <f>IF(VLOOKUP($A34,Sheet!$A$7:$DG$148,'TN01-10'!BS$9,0)="","",VLOOKUP($A34,Sheet!$A$7:$DG$148,'TN01-10'!BS$9,0))</f>
        <v>6</v>
      </c>
      <c r="BT34" s="28">
        <f>IF(VLOOKUP($A34,Sheet!$A$7:$DG$148,'TN01-10'!BT$9,0)="","",VLOOKUP($A34,Sheet!$A$7:$DG$148,'TN01-10'!BT$9,0))</f>
        <v>7.1</v>
      </c>
      <c r="BU34" s="28">
        <f>IF(VLOOKUP($A34,Sheet!$A$7:$DG$148,'TN01-10'!BU$9,0)="","",VLOOKUP($A34,Sheet!$A$7:$DG$148,'TN01-10'!BU$9,0))</f>
        <v>5.9</v>
      </c>
      <c r="BV34" s="28">
        <f>IF(VLOOKUP($A34,Sheet!$A$7:$DG$148,'TN01-10'!BV$9,0)="","",VLOOKUP($A34,Sheet!$A$7:$DG$148,'TN01-10'!BV$9,0))</f>
        <v>5.3</v>
      </c>
      <c r="BW34" s="28">
        <f>IF(VLOOKUP($A34,Sheet!$A$7:$DG$148,'TN01-10'!BW$9,0)="","",VLOOKUP($A34,Sheet!$A$7:$DG$148,'TN01-10'!BW$9,0))</f>
        <v>8</v>
      </c>
      <c r="BX34" s="33">
        <f>IF(VLOOKUP($A34,Sheet!$A$7:$DG$148,'TN01-10'!BX$9,0)="","",VLOOKUP($A34,Sheet!$A$7:$DG$148,'TN01-10'!BX$9,0))</f>
        <v>50</v>
      </c>
      <c r="BY34" s="36">
        <f>IF(VLOOKUP($A34,Sheet!$A$7:$DG$148,'TN01-10'!BY$9,0)="","",VLOOKUP($A34,Sheet!$A$7:$DG$148,'TN01-10'!BY$9,0))</f>
        <v>0</v>
      </c>
      <c r="BZ34" s="28">
        <f>IF(VLOOKUP($A34,Sheet!$A$7:$DG$148,'TN01-10'!BZ$9,0)="","",VLOOKUP($A34,Sheet!$A$7:$DG$148,'TN01-10'!BZ$9,0))</f>
        <v>7.8</v>
      </c>
      <c r="CA34" s="28" t="str">
        <f>IF(VLOOKUP($A34,Sheet!$A$7:$DG$148,'TN01-10'!CA$9,0)="","",VLOOKUP($A34,Sheet!$A$7:$DG$148,'TN01-10'!CA$9,0))</f>
        <v/>
      </c>
      <c r="CB34" s="28">
        <f>IF(VLOOKUP($A34,Sheet!$A$7:$DG$148,'TN01-10'!CB$9,0)="","",VLOOKUP($A34,Sheet!$A$7:$DG$148,'TN01-10'!CB$9,0))</f>
        <v>8.6999999999999993</v>
      </c>
      <c r="CC34" s="28" t="str">
        <f>IF(VLOOKUP($A34,Sheet!$A$7:$DG$148,'TN01-10'!CC$9,0)="","",VLOOKUP($A34,Sheet!$A$7:$DG$148,'TN01-10'!CC$9,0))</f>
        <v/>
      </c>
      <c r="CD34" s="28">
        <f>IF(VLOOKUP($A34,Sheet!$A$7:$DG$148,'TN01-10'!CD$9,0)="","",VLOOKUP($A34,Sheet!$A$7:$DG$148,'TN01-10'!CD$9,0))</f>
        <v>6.7</v>
      </c>
      <c r="CE34" s="28">
        <f>IF(VLOOKUP($A34,Sheet!$A$7:$DG$148,'TN01-10'!CE$9,0)="","",VLOOKUP($A34,Sheet!$A$7:$DG$148,'TN01-10'!CE$9,0))</f>
        <v>7.1</v>
      </c>
      <c r="CF34" s="28">
        <f>IF(VLOOKUP($A34,Sheet!$A$7:$DG$148,'TN01-10'!CF$9,0)="","",VLOOKUP($A34,Sheet!$A$7:$DG$148,'TN01-10'!CF$9,0))</f>
        <v>5.5</v>
      </c>
      <c r="CG34" s="28">
        <f>IF(VLOOKUP($A34,Sheet!$A$7:$DG$148,'TN01-10'!CG$9,0)="","",VLOOKUP($A34,Sheet!$A$7:$DG$148,'TN01-10'!CG$9,0))</f>
        <v>6.8</v>
      </c>
      <c r="CH34" s="28" t="str">
        <f>IF(VLOOKUP($A34,Sheet!$A$7:$DG$148,'TN01-10'!CH$9,0)="","",VLOOKUP($A34,Sheet!$A$7:$DG$148,'TN01-10'!CH$9,0))</f>
        <v/>
      </c>
      <c r="CI34" s="28">
        <f>IF(VLOOKUP($A34,Sheet!$A$7:$DG$148,'TN01-10'!CI$9,0)="","",VLOOKUP($A34,Sheet!$A$7:$DG$148,'TN01-10'!CI$9,0))</f>
        <v>6.1</v>
      </c>
      <c r="CJ34" s="28" t="str">
        <f>IF(VLOOKUP($A34,Sheet!$A$7:$DG$148,'TN01-10'!CJ$9,0)="","",VLOOKUP($A34,Sheet!$A$7:$DG$148,'TN01-10'!CJ$9,0))</f>
        <v/>
      </c>
      <c r="CK34" s="28" t="str">
        <f>IF(VLOOKUP($A34,Sheet!$A$7:$DG$148,'TN01-10'!CK$9,0)="","",VLOOKUP($A34,Sheet!$A$7:$DG$148,'TN01-10'!CK$9,0))</f>
        <v/>
      </c>
      <c r="CL34" s="28" t="str">
        <f>IF(VLOOKUP($A34,Sheet!$A$7:$DG$148,'TN01-10'!CL$9,0)="","",VLOOKUP($A34,Sheet!$A$7:$DG$148,'TN01-10'!CL$9,0))</f>
        <v/>
      </c>
      <c r="CM34" s="28" t="str">
        <f>IF(VLOOKUP($A34,Sheet!$A$7:$DG$148,'TN01-10'!CM$9,0)="","",VLOOKUP($A34,Sheet!$A$7:$DG$148,'TN01-10'!CM$9,0))</f>
        <v/>
      </c>
      <c r="CN34" s="28">
        <f>IF(VLOOKUP($A34,Sheet!$A$7:$DG$148,'TN01-10'!CN$9,0)="","",VLOOKUP($A34,Sheet!$A$7:$DG$148,'TN01-10'!CN$9,0))</f>
        <v>6.6</v>
      </c>
      <c r="CO34" s="28">
        <f>IF(VLOOKUP($A34,Sheet!$A$7:$DG$148,'TN01-10'!CO$9,0)="","",VLOOKUP($A34,Sheet!$A$7:$DG$148,'TN01-10'!CO$9,0))</f>
        <v>7.7</v>
      </c>
      <c r="CP34" s="28">
        <f>IF(VLOOKUP($A34,Sheet!$A$7:$DG$148,'TN01-10'!CP$9,0)="","",VLOOKUP($A34,Sheet!$A$7:$DG$148,'TN01-10'!CP$9,0))</f>
        <v>7.1</v>
      </c>
      <c r="CQ34" s="28" t="str">
        <f>IF(VLOOKUP($A34,Sheet!$A$7:$DG$148,'TN01-10'!CQ$9,0)="","",VLOOKUP($A34,Sheet!$A$7:$DG$148,'TN01-10'!CQ$9,0))</f>
        <v>X</v>
      </c>
      <c r="CR34" s="28">
        <f>IF(VLOOKUP($A34,Sheet!$A$7:$DG$148,'TN01-10'!CR$9,0)="","",VLOOKUP($A34,Sheet!$A$7:$DG$148,'TN01-10'!CR$9,0))</f>
        <v>7.5</v>
      </c>
      <c r="CS34" s="33">
        <f>IF(VLOOKUP($A34,Sheet!$A$7:$DG$148,'TN01-10'!CS$9,0)="","",VLOOKUP($A34,Sheet!$A$7:$DG$148,'TN01-10'!CS$9,0))</f>
        <v>26</v>
      </c>
      <c r="CT34" s="36">
        <f>IF(VLOOKUP($A34,Sheet!$A$7:$DG$148,'TN01-10'!CT$9,0)="","",VLOOKUP($A34,Sheet!$A$7:$DG$148,'TN01-10'!CT$9,0))</f>
        <v>1</v>
      </c>
      <c r="CU34" s="38">
        <f t="shared" si="2"/>
        <v>127</v>
      </c>
      <c r="CV34" s="38">
        <f t="shared" si="3"/>
        <v>1</v>
      </c>
      <c r="CW34" s="38">
        <f t="shared" si="4"/>
        <v>0</v>
      </c>
      <c r="CX34" s="38">
        <f t="shared" si="5"/>
        <v>128</v>
      </c>
      <c r="CY34" s="38">
        <f t="shared" si="6"/>
        <v>6.36</v>
      </c>
      <c r="CZ34" s="38">
        <f>VLOOKUP($A34,'TN01-04'!$A$13:$DL$166,103,0)</f>
        <v>2.4500000000000002</v>
      </c>
      <c r="DA34" s="28" t="str">
        <f>IF(VLOOKUP($A34,Sheet!$A$7:$DG$148,'TN01-10'!DA$9,0)="","",VLOOKUP($A34,Sheet!$A$7:$DG$148,'TN01-10'!DA$9,0))</f>
        <v/>
      </c>
      <c r="DB34" s="28" t="str">
        <f>IF(VLOOKUP($A34,Sheet!$A$7:$DG$148,'TN01-10'!DB$9,0)="","",VLOOKUP($A34,Sheet!$A$7:$DG$148,'TN01-10'!DB$9,0))</f>
        <v/>
      </c>
      <c r="DC34" s="28">
        <f>IF(VLOOKUP($A34,Sheet!$A$7:$DG$148,'TN01-10'!DC$9,0)="","",VLOOKUP($A34,Sheet!$A$7:$DG$148,'TN01-10'!DC$9,0))</f>
        <v>0</v>
      </c>
      <c r="DD34" s="28" t="str">
        <f>IF(VLOOKUP($A34,Sheet!$A$7:$DG$148,'TN01-10'!DD$9,0)="","",VLOOKUP($A34,Sheet!$A$7:$DG$148,'TN01-10'!DD$9,0))</f>
        <v/>
      </c>
      <c r="DE34" s="38"/>
      <c r="DF34" s="38">
        <f t="shared" si="7"/>
        <v>0</v>
      </c>
      <c r="DG34" s="38">
        <f>VLOOKUP($A34,'TN01-04'!$A$13:$DL$166,110,0)</f>
        <v>0</v>
      </c>
      <c r="DH34" s="33">
        <f>IF(VLOOKUP($A34,Sheet!$A$7:$DG$148,'TN01-10'!DH$9,0)="","",VLOOKUP($A34,Sheet!$A$7:$DG$148,'TN01-10'!DH$9,0))</f>
        <v>0</v>
      </c>
      <c r="DI34" s="36">
        <f>IF(VLOOKUP($A34,Sheet!$A$7:$DG$148,'TN01-10'!DI$9,0)="","",VLOOKUP($A34,Sheet!$A$7:$DG$148,'TN01-10'!DI$9,0))</f>
        <v>5</v>
      </c>
      <c r="DJ34" s="38">
        <f t="shared" si="8"/>
        <v>127</v>
      </c>
      <c r="DK34" s="38">
        <f t="shared" si="9"/>
        <v>6</v>
      </c>
      <c r="DL34" s="38">
        <f t="shared" si="10"/>
        <v>6.12</v>
      </c>
      <c r="DM34" s="38">
        <f>VLOOKUP($A34,'TN01-04'!$A$13:$DL$166,116,0)</f>
        <v>2.35</v>
      </c>
      <c r="DN34" s="33">
        <f>IF(VLOOKUP($A34,Sheet!$A$7:$DG$148,'TN01-10'!DN$9,0)="","",VLOOKUP($A34,Sheet!$A$7:$DG$148,'TN01-10'!DN$9,0))</f>
        <v>132</v>
      </c>
      <c r="DO34" s="36">
        <f>IF(VLOOKUP($A34,Sheet!$A$7:$DG$148,'TN01-10'!DO$9,0)="","",VLOOKUP($A34,Sheet!$A$7:$DG$148,'TN01-10'!DO$9,0))</f>
        <v>6</v>
      </c>
      <c r="DP34" s="28">
        <f>IF(VLOOKUP($A34,Sheet!$A$7:$DG$148,'TN01-10'!DP$9,0)="","",VLOOKUP($A34,Sheet!$A$7:$DG$148,'TN01-10'!DP$9,0))</f>
        <v>137</v>
      </c>
      <c r="DQ34" s="28">
        <f>IF(VLOOKUP($A34,Sheet!$A$7:$DG$148,'TN01-10'!DQ$9,0)="","",VLOOKUP($A34,Sheet!$A$7:$DG$148,'TN01-10'!DQ$9,0))</f>
        <v>138</v>
      </c>
      <c r="DR34" s="28">
        <f>IF(VLOOKUP($A34,Sheet!$A$7:$DG$148,'TN01-10'!DR$9,0)="","",VLOOKUP($A34,Sheet!$A$7:$DG$148,'TN01-10'!DR$9,0))</f>
        <v>6.12</v>
      </c>
      <c r="DS34" s="28">
        <f>IF(VLOOKUP($A34,Sheet!$A$7:$DG$148,'TN01-10'!DS$9,0)="","",VLOOKUP($A34,Sheet!$A$7:$DG$148,'TN01-10'!DS$9,0))</f>
        <v>2.35</v>
      </c>
      <c r="DT34" s="28" t="str">
        <f>IF(VLOOKUP($A34,Sheet!$A$7:$DG$148,'TN01-10'!DT$9,0)="","",VLOOKUP($A34,Sheet!$A$7:$DG$148,'TN01-10'!DT$9,0))</f>
        <v/>
      </c>
      <c r="DU34" s="168">
        <f t="shared" si="11"/>
        <v>7.8125E-3</v>
      </c>
      <c r="DV34" s="315"/>
      <c r="DW34" s="315"/>
      <c r="DX34" s="315" t="s">
        <v>4798</v>
      </c>
      <c r="DY34" s="315" t="s">
        <v>4798</v>
      </c>
      <c r="DZ34" s="315" t="s">
        <v>4832</v>
      </c>
      <c r="EA34" s="315"/>
      <c r="EB34" s="216"/>
      <c r="EC34" s="216"/>
      <c r="ED34" s="216"/>
      <c r="EE34" s="216"/>
      <c r="EF34" s="216">
        <f t="shared" si="12"/>
        <v>0</v>
      </c>
      <c r="EG34" s="216">
        <v>0</v>
      </c>
      <c r="EH34" s="216">
        <v>0</v>
      </c>
      <c r="EI34" s="216"/>
      <c r="EJ34" s="216"/>
      <c r="EK34" s="216">
        <f t="shared" si="13"/>
        <v>0</v>
      </c>
      <c r="EL34" s="216" t="s">
        <v>4850</v>
      </c>
      <c r="EM34" s="216">
        <v>0</v>
      </c>
      <c r="EN34" s="216"/>
      <c r="EO34" s="216"/>
      <c r="EP34" s="216">
        <f t="shared" si="14"/>
        <v>0</v>
      </c>
      <c r="EQ34" s="216" t="s">
        <v>4850</v>
      </c>
      <c r="ER34" s="216">
        <v>0</v>
      </c>
      <c r="ES34" s="216"/>
      <c r="ET34" s="216"/>
      <c r="EU34" s="216">
        <f t="shared" si="15"/>
        <v>0</v>
      </c>
      <c r="EV34" s="216">
        <f t="shared" si="16"/>
        <v>0</v>
      </c>
    </row>
    <row r="35" spans="1:152" ht="15.95" customHeight="1" x14ac:dyDescent="0.2">
      <c r="A35" s="25">
        <v>2220727291</v>
      </c>
      <c r="B35" s="26" t="s">
        <v>12</v>
      </c>
      <c r="C35" s="26" t="s">
        <v>57</v>
      </c>
      <c r="D35" s="26" t="s">
        <v>137</v>
      </c>
      <c r="E35" s="27">
        <v>36034</v>
      </c>
      <c r="F35" s="26" t="s">
        <v>209</v>
      </c>
      <c r="G35" s="26" t="s">
        <v>212</v>
      </c>
      <c r="H35" s="28">
        <f>IF(VLOOKUP($A35,Sheet!$A$7:$DG$148,'TN01-10'!H$9,0)="","",VLOOKUP($A35,Sheet!$A$7:$DG$148,'TN01-10'!H$9,0))</f>
        <v>7.9</v>
      </c>
      <c r="I35" s="28">
        <f>IF(VLOOKUP($A35,Sheet!$A$7:$DG$148,'TN01-10'!I$9,0)="","",VLOOKUP($A35,Sheet!$A$7:$DG$148,'TN01-10'!I$9,0))</f>
        <v>8.1999999999999993</v>
      </c>
      <c r="J35" s="28">
        <f>IF(VLOOKUP($A35,Sheet!$A$7:$DG$148,'TN01-10'!J$9,0)="","",VLOOKUP($A35,Sheet!$A$7:$DG$148,'TN01-10'!J$9,0))</f>
        <v>8.6999999999999993</v>
      </c>
      <c r="K35" s="28">
        <f>IF(VLOOKUP($A35,Sheet!$A$7:$DG$148,'TN01-10'!K$9,0)="","",VLOOKUP($A35,Sheet!$A$7:$DG$148,'TN01-10'!K$9,0))</f>
        <v>6.4</v>
      </c>
      <c r="L35" s="28">
        <f>IF(VLOOKUP($A35,Sheet!$A$7:$DG$148,'TN01-10'!L$9,0)="","",VLOOKUP($A35,Sheet!$A$7:$DG$148,'TN01-10'!L$9,0))</f>
        <v>5.3</v>
      </c>
      <c r="M35" s="28">
        <f>IF(VLOOKUP($A35,Sheet!$A$7:$DG$148,'TN01-10'!M$9,0)="","",VLOOKUP($A35,Sheet!$A$7:$DG$148,'TN01-10'!M$9,0))</f>
        <v>8.4</v>
      </c>
      <c r="N35" s="28">
        <f>IF(VLOOKUP($A35,Sheet!$A$7:$DG$148,'TN01-10'!N$9,0)="","",VLOOKUP($A35,Sheet!$A$7:$DG$148,'TN01-10'!N$9,0))</f>
        <v>8</v>
      </c>
      <c r="O35" s="28" t="str">
        <f>IF(VLOOKUP($A35,Sheet!$A$7:$DG$148,'TN01-10'!O$9,0)="","",VLOOKUP($A35,Sheet!$A$7:$DG$148,'TN01-10'!O$9,0))</f>
        <v/>
      </c>
      <c r="P35" s="28">
        <f>IF(VLOOKUP($A35,Sheet!$A$7:$DG$148,'TN01-10'!P$9,0)="","",VLOOKUP($A35,Sheet!$A$7:$DG$148,'TN01-10'!P$9,0))</f>
        <v>9.3000000000000007</v>
      </c>
      <c r="Q35" s="28" t="str">
        <f>IF(VLOOKUP($A35,Sheet!$A$7:$DG$148,'TN01-10'!Q$9,0)="","",VLOOKUP($A35,Sheet!$A$7:$DG$148,'TN01-10'!Q$9,0))</f>
        <v/>
      </c>
      <c r="R35" s="28" t="str">
        <f>IF(VLOOKUP($A35,Sheet!$A$7:$DG$148,'TN01-10'!R$9,0)="","",VLOOKUP($A35,Sheet!$A$7:$DG$148,'TN01-10'!R$9,0))</f>
        <v/>
      </c>
      <c r="S35" s="28" t="str">
        <f>IF(VLOOKUP($A35,Sheet!$A$7:$DG$148,'TN01-10'!S$9,0)="","",VLOOKUP($A35,Sheet!$A$7:$DG$148,'TN01-10'!S$9,0))</f>
        <v/>
      </c>
      <c r="T35" s="28" t="str">
        <f>IF(VLOOKUP($A35,Sheet!$A$7:$DG$148,'TN01-10'!T$9,0)="","",VLOOKUP($A35,Sheet!$A$7:$DG$148,'TN01-10'!T$9,0))</f>
        <v/>
      </c>
      <c r="U35" s="28">
        <f>IF(VLOOKUP($A35,Sheet!$A$7:$DG$148,'TN01-10'!U$9,0)="","",VLOOKUP($A35,Sheet!$A$7:$DG$148,'TN01-10'!U$9,0))</f>
        <v>8.1</v>
      </c>
      <c r="V35" s="28">
        <f>IF(VLOOKUP($A35,Sheet!$A$7:$DG$148,'TN01-10'!V$9,0)="","",VLOOKUP($A35,Sheet!$A$7:$DG$148,'TN01-10'!V$9,0))</f>
        <v>6.5</v>
      </c>
      <c r="W35" s="28">
        <f>IF(VLOOKUP($A35,Sheet!$A$7:$DG$148,'TN01-10'!W$9,0)="","",VLOOKUP($A35,Sheet!$A$7:$DG$148,'TN01-10'!W$9,0))</f>
        <v>9.3000000000000007</v>
      </c>
      <c r="X35" s="28">
        <f>IF(VLOOKUP($A35,Sheet!$A$7:$DG$148,'TN01-10'!X$9,0)="","",VLOOKUP($A35,Sheet!$A$7:$DG$148,'TN01-10'!X$9,0))</f>
        <v>7.7</v>
      </c>
      <c r="Y35" s="28">
        <f>IF(VLOOKUP($A35,Sheet!$A$7:$DG$148,'TN01-10'!Y$9,0)="","",VLOOKUP($A35,Sheet!$A$7:$DG$148,'TN01-10'!Y$9,0))</f>
        <v>8.1999999999999993</v>
      </c>
      <c r="Z35" s="28">
        <f>IF(VLOOKUP($A35,Sheet!$A$7:$DG$148,'TN01-10'!Z$9,0)="","",VLOOKUP($A35,Sheet!$A$7:$DG$148,'TN01-10'!Z$9,0))</f>
        <v>8.5</v>
      </c>
      <c r="AA35" s="28">
        <f>IF(VLOOKUP($A35,Sheet!$A$7:$DG$148,'TN01-10'!AA$9,0)="","",VLOOKUP($A35,Sheet!$A$7:$DG$148,'TN01-10'!AA$9,0))</f>
        <v>7.1</v>
      </c>
      <c r="AB35" s="28">
        <f>IF(VLOOKUP($A35,Sheet!$A$7:$DG$148,'TN01-10'!AB$9,0)="","",VLOOKUP($A35,Sheet!$A$7:$DG$148,'TN01-10'!AB$9,0))</f>
        <v>8.1</v>
      </c>
      <c r="AC35" s="28">
        <f>IF(VLOOKUP($A35,Sheet!$A$7:$DG$148,'TN01-10'!AC$9,0)="","",VLOOKUP($A35,Sheet!$A$7:$DG$148,'TN01-10'!AC$9,0))</f>
        <v>6.2</v>
      </c>
      <c r="AD35" s="28">
        <f>IF(VLOOKUP($A35,Sheet!$A$7:$DG$148,'TN01-10'!AD$9,0)="","",VLOOKUP($A35,Sheet!$A$7:$DG$148,'TN01-10'!AD$9,0))</f>
        <v>8.1999999999999993</v>
      </c>
      <c r="AE35" s="28">
        <f>IF(VLOOKUP($A35,Sheet!$A$7:$DG$148,'TN01-10'!AE$9,0)="","",VLOOKUP($A35,Sheet!$A$7:$DG$148,'TN01-10'!AE$9,0))</f>
        <v>4.5</v>
      </c>
      <c r="AF35" s="28">
        <f>IF(VLOOKUP($A35,Sheet!$A$7:$DG$148,'TN01-10'!AF$9,0)="","",VLOOKUP($A35,Sheet!$A$7:$DG$148,'TN01-10'!AF$9,0))</f>
        <v>6.9</v>
      </c>
      <c r="AG35" s="28">
        <f>IF(VLOOKUP($A35,Sheet!$A$7:$DG$148,'TN01-10'!AG$9,0)="","",VLOOKUP($A35,Sheet!$A$7:$DG$148,'TN01-10'!AG$9,0))</f>
        <v>6.1</v>
      </c>
      <c r="AH35" s="28">
        <f>IF(VLOOKUP($A35,Sheet!$A$7:$DG$148,'TN01-10'!AH$9,0)="","",VLOOKUP($A35,Sheet!$A$7:$DG$148,'TN01-10'!AH$9,0))</f>
        <v>6.2</v>
      </c>
      <c r="AI35" s="28">
        <f>IF(VLOOKUP($A35,Sheet!$A$7:$DG$148,'TN01-10'!AI$9,0)="","",VLOOKUP($A35,Sheet!$A$7:$DG$148,'TN01-10'!AI$9,0))</f>
        <v>6.9</v>
      </c>
      <c r="AJ35" s="28">
        <f>IF(VLOOKUP($A35,Sheet!$A$7:$DG$148,'TN01-10'!AJ$9,0)="","",VLOOKUP($A35,Sheet!$A$7:$DG$148,'TN01-10'!AJ$9,0))</f>
        <v>8.5</v>
      </c>
      <c r="AK35" s="33">
        <f>IF(VLOOKUP($A35,Sheet!$A$7:$DG$148,'TN01-10'!AK$9,0)="","",VLOOKUP($A35,Sheet!$A$7:$DG$148,'TN01-10'!AK$9,0))</f>
        <v>51</v>
      </c>
      <c r="AL35" s="36">
        <f>IF(VLOOKUP($A35,Sheet!$A$7:$DG$148,'TN01-10'!AL$9,0)="","",VLOOKUP($A35,Sheet!$A$7:$DG$148,'TN01-10'!AL$9,0))</f>
        <v>0</v>
      </c>
      <c r="AM35" s="32">
        <f>IF(VLOOKUP($A35,Sheet!$A$7:$DG$148,'TN01-10'!AM$9,0)="","",VLOOKUP($A35,Sheet!$A$7:$DG$148,'TN01-10'!AM$9,0))</f>
        <v>7</v>
      </c>
      <c r="AN35" s="32">
        <f>IF(VLOOKUP($A35,Sheet!$A$7:$DG$148,'TN01-10'!AN$9,0)="","",VLOOKUP($A35,Sheet!$A$7:$DG$148,'TN01-10'!AN$9,0))</f>
        <v>6</v>
      </c>
      <c r="AO35" s="32">
        <f>IF(VLOOKUP($A35,Sheet!$A$7:$DG$148,'TN01-10'!AO$9,0)="","",VLOOKUP($A35,Sheet!$A$7:$DG$148,'TN01-10'!AO$9,0))</f>
        <v>7.1</v>
      </c>
      <c r="AP35" s="32" t="str">
        <f>IF(VLOOKUP($A35,Sheet!$A$7:$DG$148,'TN01-10'!AP$9,0)="","",VLOOKUP($A35,Sheet!$A$7:$DG$148,'TN01-10'!AP$9,0))</f>
        <v/>
      </c>
      <c r="AQ35" s="32" t="str">
        <f>IF(VLOOKUP($A35,Sheet!$A$7:$DG$148,'TN01-10'!AQ$9,0)="","",VLOOKUP($A35,Sheet!$A$7:$DG$148,'TN01-10'!AQ$9,0))</f>
        <v/>
      </c>
      <c r="AR35" s="32" t="str">
        <f>IF(VLOOKUP($A35,Sheet!$A$7:$DG$148,'TN01-10'!AR$9,0)="","",VLOOKUP($A35,Sheet!$A$7:$DG$148,'TN01-10'!AR$9,0))</f>
        <v/>
      </c>
      <c r="AS35" s="32" t="str">
        <f>IF(VLOOKUP($A35,Sheet!$A$7:$DG$148,'TN01-10'!AS$9,0)="","",VLOOKUP($A35,Sheet!$A$7:$DG$148,'TN01-10'!AS$9,0))</f>
        <v/>
      </c>
      <c r="AT35" s="32" t="str">
        <f>IF(VLOOKUP($A35,Sheet!$A$7:$DG$148,'TN01-10'!AT$9,0)="","",VLOOKUP($A35,Sheet!$A$7:$DG$148,'TN01-10'!AT$9,0))</f>
        <v/>
      </c>
      <c r="AU35" s="32">
        <f>IF(VLOOKUP($A35,Sheet!$A$7:$DG$148,'TN01-10'!AU$9,0)="","",VLOOKUP($A35,Sheet!$A$7:$DG$148,'TN01-10'!AU$9,0))</f>
        <v>7.7</v>
      </c>
      <c r="AV35" s="32" t="str">
        <f>IF(VLOOKUP($A35,Sheet!$A$7:$DG$148,'TN01-10'!AV$9,0)="","",VLOOKUP($A35,Sheet!$A$7:$DG$148,'TN01-10'!AV$9,0))</f>
        <v/>
      </c>
      <c r="AW35" s="32" t="str">
        <f>IF(VLOOKUP($A35,Sheet!$A$7:$DG$148,'TN01-10'!AW$9,0)="","",VLOOKUP($A35,Sheet!$A$7:$DG$148,'TN01-10'!AW$9,0))</f>
        <v/>
      </c>
      <c r="AX35" s="32" t="str">
        <f>IF(VLOOKUP($A35,Sheet!$A$7:$DG$148,'TN01-10'!AX$9,0)="","",VLOOKUP($A35,Sheet!$A$7:$DG$148,'TN01-10'!AX$9,0))</f>
        <v/>
      </c>
      <c r="AY35" s="32" t="str">
        <f>IF(VLOOKUP($A35,Sheet!$A$7:$DG$148,'TN01-10'!AY$9,0)="","",VLOOKUP($A35,Sheet!$A$7:$DG$148,'TN01-10'!AY$9,0))</f>
        <v/>
      </c>
      <c r="AZ35" s="32" t="str">
        <f>IF(VLOOKUP($A35,Sheet!$A$7:$DG$148,'TN01-10'!AZ$9,0)="","",VLOOKUP($A35,Sheet!$A$7:$DG$148,'TN01-10'!AZ$9,0))</f>
        <v/>
      </c>
      <c r="BA35" s="32">
        <f>IF(VLOOKUP($A35,Sheet!$A$7:$DG$148,'TN01-10'!BA$9,0)="","",VLOOKUP($A35,Sheet!$A$7:$DG$148,'TN01-10'!BA$9,0))</f>
        <v>6</v>
      </c>
      <c r="BB35" s="33">
        <f>IF(VLOOKUP($A35,Sheet!$A$7:$DG$148,'TN01-10'!BB$9,0)="","",VLOOKUP($A35,Sheet!$A$7:$DG$148,'TN01-10'!BB$9,0))</f>
        <v>5</v>
      </c>
      <c r="BC35" s="36">
        <f>IF(VLOOKUP($A35,Sheet!$A$7:$DG$148,'TN01-10'!BC$9,0)="","",VLOOKUP($A35,Sheet!$A$7:$DG$148,'TN01-10'!BC$9,0))</f>
        <v>0</v>
      </c>
      <c r="BD35" s="28">
        <f>IF(VLOOKUP($A35,Sheet!$A$7:$DG$148,'TN01-10'!BD$9,0)="","",VLOOKUP($A35,Sheet!$A$7:$DG$148,'TN01-10'!BD$9,0))</f>
        <v>6.5</v>
      </c>
      <c r="BE35" s="28">
        <f>IF(VLOOKUP($A35,Sheet!$A$7:$DG$148,'TN01-10'!BE$9,0)="","",VLOOKUP($A35,Sheet!$A$7:$DG$148,'TN01-10'!BE$9,0))</f>
        <v>6.2</v>
      </c>
      <c r="BF35" s="28">
        <f>IF(VLOOKUP($A35,Sheet!$A$7:$DG$148,'TN01-10'!BF$9,0)="","",VLOOKUP($A35,Sheet!$A$7:$DG$148,'TN01-10'!BF$9,0))</f>
        <v>8.6999999999999993</v>
      </c>
      <c r="BG35" s="28">
        <f>IF(VLOOKUP($A35,Sheet!$A$7:$DG$148,'TN01-10'!BG$9,0)="","",VLOOKUP($A35,Sheet!$A$7:$DG$148,'TN01-10'!BG$9,0))</f>
        <v>5.8</v>
      </c>
      <c r="BH35" s="28">
        <f>IF(VLOOKUP($A35,Sheet!$A$7:$DG$148,'TN01-10'!BH$9,0)="","",VLOOKUP($A35,Sheet!$A$7:$DG$148,'TN01-10'!BH$9,0))</f>
        <v>7.2</v>
      </c>
      <c r="BI35" s="28">
        <f>IF(VLOOKUP($A35,Sheet!$A$7:$DG$148,'TN01-10'!BI$9,0)="","",VLOOKUP($A35,Sheet!$A$7:$DG$148,'TN01-10'!BI$9,0))</f>
        <v>7.4</v>
      </c>
      <c r="BJ35" s="28">
        <f>IF(VLOOKUP($A35,Sheet!$A$7:$DG$148,'TN01-10'!BJ$9,0)="","",VLOOKUP($A35,Sheet!$A$7:$DG$148,'TN01-10'!BJ$9,0))</f>
        <v>8.6</v>
      </c>
      <c r="BK35" s="28">
        <f>IF(VLOOKUP($A35,Sheet!$A$7:$DG$148,'TN01-10'!BK$9,0)="","",VLOOKUP($A35,Sheet!$A$7:$DG$148,'TN01-10'!BK$9,0))</f>
        <v>5.8</v>
      </c>
      <c r="BL35" s="28">
        <f>IF(VLOOKUP($A35,Sheet!$A$7:$DG$148,'TN01-10'!BL$9,0)="","",VLOOKUP($A35,Sheet!$A$7:$DG$148,'TN01-10'!BL$9,0))</f>
        <v>6.3</v>
      </c>
      <c r="BM35" s="28">
        <f>IF(VLOOKUP($A35,Sheet!$A$7:$DG$148,'TN01-10'!BM$9,0)="","",VLOOKUP($A35,Sheet!$A$7:$DG$148,'TN01-10'!BM$9,0))</f>
        <v>5.4</v>
      </c>
      <c r="BN35" s="28">
        <f>IF(VLOOKUP($A35,Sheet!$A$7:$DG$148,'TN01-10'!BN$9,0)="","",VLOOKUP($A35,Sheet!$A$7:$DG$148,'TN01-10'!BN$9,0))</f>
        <v>5.9</v>
      </c>
      <c r="BO35" s="28">
        <f>IF(VLOOKUP($A35,Sheet!$A$7:$DG$148,'TN01-10'!BO$9,0)="","",VLOOKUP($A35,Sheet!$A$7:$DG$148,'TN01-10'!BO$9,0))</f>
        <v>5.3</v>
      </c>
      <c r="BP35" s="28">
        <f>IF(VLOOKUP($A35,Sheet!$A$7:$DG$148,'TN01-10'!BP$9,0)="","",VLOOKUP($A35,Sheet!$A$7:$DG$148,'TN01-10'!BP$9,0))</f>
        <v>8.4</v>
      </c>
      <c r="BQ35" s="28" t="str">
        <f>IF(VLOOKUP($A35,Sheet!$A$7:$DG$148,'TN01-10'!BQ$9,0)="","",VLOOKUP($A35,Sheet!$A$7:$DG$148,'TN01-10'!BQ$9,0))</f>
        <v/>
      </c>
      <c r="BR35" s="28">
        <f>IF(VLOOKUP($A35,Sheet!$A$7:$DG$148,'TN01-10'!BR$9,0)="","",VLOOKUP($A35,Sheet!$A$7:$DG$148,'TN01-10'!BR$9,0))</f>
        <v>4.5999999999999996</v>
      </c>
      <c r="BS35" s="28">
        <f>IF(VLOOKUP($A35,Sheet!$A$7:$DG$148,'TN01-10'!BS$9,0)="","",VLOOKUP($A35,Sheet!$A$7:$DG$148,'TN01-10'!BS$9,0))</f>
        <v>6.7</v>
      </c>
      <c r="BT35" s="28">
        <f>IF(VLOOKUP($A35,Sheet!$A$7:$DG$148,'TN01-10'!BT$9,0)="","",VLOOKUP($A35,Sheet!$A$7:$DG$148,'TN01-10'!BT$9,0))</f>
        <v>6.7</v>
      </c>
      <c r="BU35" s="28">
        <f>IF(VLOOKUP($A35,Sheet!$A$7:$DG$148,'TN01-10'!BU$9,0)="","",VLOOKUP($A35,Sheet!$A$7:$DG$148,'TN01-10'!BU$9,0))</f>
        <v>6.4</v>
      </c>
      <c r="BV35" s="28">
        <f>IF(VLOOKUP($A35,Sheet!$A$7:$DG$148,'TN01-10'!BV$9,0)="","",VLOOKUP($A35,Sheet!$A$7:$DG$148,'TN01-10'!BV$9,0))</f>
        <v>5.7</v>
      </c>
      <c r="BW35" s="28">
        <f>IF(VLOOKUP($A35,Sheet!$A$7:$DG$148,'TN01-10'!BW$9,0)="","",VLOOKUP($A35,Sheet!$A$7:$DG$148,'TN01-10'!BW$9,0))</f>
        <v>7.1</v>
      </c>
      <c r="BX35" s="33">
        <f>IF(VLOOKUP($A35,Sheet!$A$7:$DG$148,'TN01-10'!BX$9,0)="","",VLOOKUP($A35,Sheet!$A$7:$DG$148,'TN01-10'!BX$9,0))</f>
        <v>50</v>
      </c>
      <c r="BY35" s="36">
        <f>IF(VLOOKUP($A35,Sheet!$A$7:$DG$148,'TN01-10'!BY$9,0)="","",VLOOKUP($A35,Sheet!$A$7:$DG$148,'TN01-10'!BY$9,0))</f>
        <v>0</v>
      </c>
      <c r="BZ35" s="28">
        <f>IF(VLOOKUP($A35,Sheet!$A$7:$DG$148,'TN01-10'!BZ$9,0)="","",VLOOKUP($A35,Sheet!$A$7:$DG$148,'TN01-10'!BZ$9,0))</f>
        <v>8.1999999999999993</v>
      </c>
      <c r="CA35" s="28" t="str">
        <f>IF(VLOOKUP($A35,Sheet!$A$7:$DG$148,'TN01-10'!CA$9,0)="","",VLOOKUP($A35,Sheet!$A$7:$DG$148,'TN01-10'!CA$9,0))</f>
        <v/>
      </c>
      <c r="CB35" s="28">
        <f>IF(VLOOKUP($A35,Sheet!$A$7:$DG$148,'TN01-10'!CB$9,0)="","",VLOOKUP($A35,Sheet!$A$7:$DG$148,'TN01-10'!CB$9,0))</f>
        <v>7.5</v>
      </c>
      <c r="CC35" s="28" t="str">
        <f>IF(VLOOKUP($A35,Sheet!$A$7:$DG$148,'TN01-10'!CC$9,0)="","",VLOOKUP($A35,Sheet!$A$7:$DG$148,'TN01-10'!CC$9,0))</f>
        <v/>
      </c>
      <c r="CD35" s="28">
        <f>IF(VLOOKUP($A35,Sheet!$A$7:$DG$148,'TN01-10'!CD$9,0)="","",VLOOKUP($A35,Sheet!$A$7:$DG$148,'TN01-10'!CD$9,0))</f>
        <v>7.7</v>
      </c>
      <c r="CE35" s="28">
        <f>IF(VLOOKUP($A35,Sheet!$A$7:$DG$148,'TN01-10'!CE$9,0)="","",VLOOKUP($A35,Sheet!$A$7:$DG$148,'TN01-10'!CE$9,0))</f>
        <v>6.9</v>
      </c>
      <c r="CF35" s="28">
        <f>IF(VLOOKUP($A35,Sheet!$A$7:$DG$148,'TN01-10'!CF$9,0)="","",VLOOKUP($A35,Sheet!$A$7:$DG$148,'TN01-10'!CF$9,0))</f>
        <v>7.2</v>
      </c>
      <c r="CG35" s="28">
        <f>IF(VLOOKUP($A35,Sheet!$A$7:$DG$148,'TN01-10'!CG$9,0)="","",VLOOKUP($A35,Sheet!$A$7:$DG$148,'TN01-10'!CG$9,0))</f>
        <v>7.4</v>
      </c>
      <c r="CH35" s="28" t="str">
        <f>IF(VLOOKUP($A35,Sheet!$A$7:$DG$148,'TN01-10'!CH$9,0)="","",VLOOKUP($A35,Sheet!$A$7:$DG$148,'TN01-10'!CH$9,0))</f>
        <v/>
      </c>
      <c r="CI35" s="28">
        <f>IF(VLOOKUP($A35,Sheet!$A$7:$DG$148,'TN01-10'!CI$9,0)="","",VLOOKUP($A35,Sheet!$A$7:$DG$148,'TN01-10'!CI$9,0))</f>
        <v>6.1</v>
      </c>
      <c r="CJ35" s="28" t="str">
        <f>IF(VLOOKUP($A35,Sheet!$A$7:$DG$148,'TN01-10'!CJ$9,0)="","",VLOOKUP($A35,Sheet!$A$7:$DG$148,'TN01-10'!CJ$9,0))</f>
        <v/>
      </c>
      <c r="CK35" s="28" t="str">
        <f>IF(VLOOKUP($A35,Sheet!$A$7:$DG$148,'TN01-10'!CK$9,0)="","",VLOOKUP($A35,Sheet!$A$7:$DG$148,'TN01-10'!CK$9,0))</f>
        <v/>
      </c>
      <c r="CL35" s="28" t="str">
        <f>IF(VLOOKUP($A35,Sheet!$A$7:$DG$148,'TN01-10'!CL$9,0)="","",VLOOKUP($A35,Sheet!$A$7:$DG$148,'TN01-10'!CL$9,0))</f>
        <v/>
      </c>
      <c r="CM35" s="28" t="str">
        <f>IF(VLOOKUP($A35,Sheet!$A$7:$DG$148,'TN01-10'!CM$9,0)="","",VLOOKUP($A35,Sheet!$A$7:$DG$148,'TN01-10'!CM$9,0))</f>
        <v/>
      </c>
      <c r="CN35" s="28">
        <f>IF(VLOOKUP($A35,Sheet!$A$7:$DG$148,'TN01-10'!CN$9,0)="","",VLOOKUP($A35,Sheet!$A$7:$DG$148,'TN01-10'!CN$9,0))</f>
        <v>5.7</v>
      </c>
      <c r="CO35" s="28">
        <f>IF(VLOOKUP($A35,Sheet!$A$7:$DG$148,'TN01-10'!CO$9,0)="","",VLOOKUP($A35,Sheet!$A$7:$DG$148,'TN01-10'!CO$9,0))</f>
        <v>7.5</v>
      </c>
      <c r="CP35" s="28">
        <f>IF(VLOOKUP($A35,Sheet!$A$7:$DG$148,'TN01-10'!CP$9,0)="","",VLOOKUP($A35,Sheet!$A$7:$DG$148,'TN01-10'!CP$9,0))</f>
        <v>7.4</v>
      </c>
      <c r="CQ35" s="28">
        <f>IF(VLOOKUP($A35,Sheet!$A$7:$DG$148,'TN01-10'!CQ$9,0)="","",VLOOKUP($A35,Sheet!$A$7:$DG$148,'TN01-10'!CQ$9,0))</f>
        <v>8</v>
      </c>
      <c r="CR35" s="28">
        <f>IF(VLOOKUP($A35,Sheet!$A$7:$DG$148,'TN01-10'!CR$9,0)="","",VLOOKUP($A35,Sheet!$A$7:$DG$148,'TN01-10'!CR$9,0))</f>
        <v>7.5</v>
      </c>
      <c r="CS35" s="33">
        <f>IF(VLOOKUP($A35,Sheet!$A$7:$DG$148,'TN01-10'!CS$9,0)="","",VLOOKUP($A35,Sheet!$A$7:$DG$148,'TN01-10'!CS$9,0))</f>
        <v>27</v>
      </c>
      <c r="CT35" s="36">
        <f>IF(VLOOKUP($A35,Sheet!$A$7:$DG$148,'TN01-10'!CT$9,0)="","",VLOOKUP($A35,Sheet!$A$7:$DG$148,'TN01-10'!CT$9,0))</f>
        <v>0</v>
      </c>
      <c r="CU35" s="38">
        <f t="shared" si="2"/>
        <v>128</v>
      </c>
      <c r="CV35" s="38">
        <f t="shared" si="3"/>
        <v>0</v>
      </c>
      <c r="CW35" s="38">
        <f t="shared" si="4"/>
        <v>0</v>
      </c>
      <c r="CX35" s="38">
        <f t="shared" si="5"/>
        <v>128</v>
      </c>
      <c r="CY35" s="38">
        <f t="shared" si="6"/>
        <v>6.99</v>
      </c>
      <c r="CZ35" s="38">
        <f>VLOOKUP($A35,'TN01-04'!$A$13:$DL$166,103,0)</f>
        <v>2.84</v>
      </c>
      <c r="DA35" s="28" t="str">
        <f>IF(VLOOKUP($A35,Sheet!$A$7:$DG$148,'TN01-10'!DA$9,0)="","",VLOOKUP($A35,Sheet!$A$7:$DG$148,'TN01-10'!DA$9,0))</f>
        <v/>
      </c>
      <c r="DB35" s="28" t="str">
        <f>IF(VLOOKUP($A35,Sheet!$A$7:$DG$148,'TN01-10'!DB$9,0)="","",VLOOKUP($A35,Sheet!$A$7:$DG$148,'TN01-10'!DB$9,0))</f>
        <v/>
      </c>
      <c r="DC35" s="28">
        <f>IF(VLOOKUP($A35,Sheet!$A$7:$DG$148,'TN01-10'!DC$9,0)="","",VLOOKUP($A35,Sheet!$A$7:$DG$148,'TN01-10'!DC$9,0))</f>
        <v>8.1</v>
      </c>
      <c r="DD35" s="28" t="str">
        <f>IF(VLOOKUP($A35,Sheet!$A$7:$DG$148,'TN01-10'!DD$9,0)="","",VLOOKUP($A35,Sheet!$A$7:$DG$148,'TN01-10'!DD$9,0))</f>
        <v/>
      </c>
      <c r="DE35" s="38"/>
      <c r="DF35" s="38">
        <f t="shared" si="7"/>
        <v>8.1</v>
      </c>
      <c r="DG35" s="38">
        <f>VLOOKUP($A35,'TN01-04'!$A$13:$DL$166,110,0)</f>
        <v>3.65</v>
      </c>
      <c r="DH35" s="33">
        <f>IF(VLOOKUP($A35,Sheet!$A$7:$DG$148,'TN01-10'!DH$9,0)="","",VLOOKUP($A35,Sheet!$A$7:$DG$148,'TN01-10'!DH$9,0))</f>
        <v>5</v>
      </c>
      <c r="DI35" s="36">
        <f>IF(VLOOKUP($A35,Sheet!$A$7:$DG$148,'TN01-10'!DI$9,0)="","",VLOOKUP($A35,Sheet!$A$7:$DG$148,'TN01-10'!DI$9,0))</f>
        <v>0</v>
      </c>
      <c r="DJ35" s="38">
        <f t="shared" si="8"/>
        <v>133</v>
      </c>
      <c r="DK35" s="38">
        <f t="shared" si="9"/>
        <v>0</v>
      </c>
      <c r="DL35" s="38">
        <f t="shared" si="10"/>
        <v>7.03</v>
      </c>
      <c r="DM35" s="38">
        <f>VLOOKUP($A35,'TN01-04'!$A$13:$DL$166,116,0)</f>
        <v>2.87</v>
      </c>
      <c r="DN35" s="33">
        <f>IF(VLOOKUP($A35,Sheet!$A$7:$DG$148,'TN01-10'!DN$9,0)="","",VLOOKUP($A35,Sheet!$A$7:$DG$148,'TN01-10'!DN$9,0))</f>
        <v>138</v>
      </c>
      <c r="DO35" s="36">
        <f>IF(VLOOKUP($A35,Sheet!$A$7:$DG$148,'TN01-10'!DO$9,0)="","",VLOOKUP($A35,Sheet!$A$7:$DG$148,'TN01-10'!DO$9,0))</f>
        <v>0</v>
      </c>
      <c r="DP35" s="28">
        <f>IF(VLOOKUP($A35,Sheet!$A$7:$DG$148,'TN01-10'!DP$9,0)="","",VLOOKUP($A35,Sheet!$A$7:$DG$148,'TN01-10'!DP$9,0))</f>
        <v>137</v>
      </c>
      <c r="DQ35" s="28">
        <f>IF(VLOOKUP($A35,Sheet!$A$7:$DG$148,'TN01-10'!DQ$9,0)="","",VLOOKUP($A35,Sheet!$A$7:$DG$148,'TN01-10'!DQ$9,0))</f>
        <v>138</v>
      </c>
      <c r="DR35" s="28">
        <f>IF(VLOOKUP($A35,Sheet!$A$7:$DG$148,'TN01-10'!DR$9,0)="","",VLOOKUP($A35,Sheet!$A$7:$DG$148,'TN01-10'!DR$9,0))</f>
        <v>7.03</v>
      </c>
      <c r="DS35" s="28">
        <f>IF(VLOOKUP($A35,Sheet!$A$7:$DG$148,'TN01-10'!DS$9,0)="","",VLOOKUP($A35,Sheet!$A$7:$DG$148,'TN01-10'!DS$9,0))</f>
        <v>2.87</v>
      </c>
      <c r="DT35" s="28" t="str">
        <f>IF(VLOOKUP($A35,Sheet!$A$7:$DG$148,'TN01-10'!DT$9,0)="","",VLOOKUP($A35,Sheet!$A$7:$DG$148,'TN01-10'!DT$9,0))</f>
        <v/>
      </c>
      <c r="DU35" s="168">
        <f t="shared" si="11"/>
        <v>0</v>
      </c>
      <c r="DV35" s="315" t="s">
        <v>4798</v>
      </c>
      <c r="DW35" s="315" t="s">
        <v>4798</v>
      </c>
      <c r="DX35" s="315" t="s">
        <v>4798</v>
      </c>
      <c r="DY35" s="315" t="s">
        <v>4798</v>
      </c>
      <c r="DZ35" s="315" t="s">
        <v>4832</v>
      </c>
      <c r="EA35" s="315"/>
      <c r="EB35" s="216"/>
      <c r="EC35" s="216"/>
      <c r="ED35" s="216"/>
      <c r="EE35" s="216"/>
      <c r="EF35" s="216">
        <f t="shared" si="12"/>
        <v>0</v>
      </c>
      <c r="EG35" s="216">
        <v>8.6</v>
      </c>
      <c r="EH35" s="216">
        <v>0</v>
      </c>
      <c r="EI35" s="216"/>
      <c r="EJ35" s="216"/>
      <c r="EK35" s="216">
        <f t="shared" si="13"/>
        <v>8.6</v>
      </c>
      <c r="EL35" s="216">
        <v>9</v>
      </c>
      <c r="EM35" s="216">
        <v>0</v>
      </c>
      <c r="EN35" s="216"/>
      <c r="EO35" s="216"/>
      <c r="EP35" s="216">
        <f t="shared" si="14"/>
        <v>9</v>
      </c>
      <c r="EQ35" s="216">
        <v>7.2</v>
      </c>
      <c r="ER35" s="216">
        <v>0</v>
      </c>
      <c r="ES35" s="216"/>
      <c r="ET35" s="216"/>
      <c r="EU35" s="216">
        <f t="shared" si="15"/>
        <v>7.2</v>
      </c>
      <c r="EV35" s="216">
        <f t="shared" si="16"/>
        <v>8.1</v>
      </c>
    </row>
    <row r="36" spans="1:152" ht="15.95" customHeight="1" x14ac:dyDescent="0.2">
      <c r="A36" s="25">
        <v>2220724305</v>
      </c>
      <c r="B36" s="26" t="s">
        <v>6</v>
      </c>
      <c r="C36" s="26" t="s">
        <v>58</v>
      </c>
      <c r="D36" s="26" t="s">
        <v>138</v>
      </c>
      <c r="E36" s="27">
        <v>35643</v>
      </c>
      <c r="F36" s="26" t="s">
        <v>209</v>
      </c>
      <c r="G36" s="26" t="s">
        <v>212</v>
      </c>
      <c r="H36" s="28">
        <f>IF(VLOOKUP($A36,Sheet!$A$7:$DG$148,'TN01-10'!H$9,0)="","",VLOOKUP($A36,Sheet!$A$7:$DG$148,'TN01-10'!H$9,0))</f>
        <v>8.4</v>
      </c>
      <c r="I36" s="28">
        <f>IF(VLOOKUP($A36,Sheet!$A$7:$DG$148,'TN01-10'!I$9,0)="","",VLOOKUP($A36,Sheet!$A$7:$DG$148,'TN01-10'!I$9,0))</f>
        <v>7.5</v>
      </c>
      <c r="J36" s="28">
        <f>IF(VLOOKUP($A36,Sheet!$A$7:$DG$148,'TN01-10'!J$9,0)="","",VLOOKUP($A36,Sheet!$A$7:$DG$148,'TN01-10'!J$9,0))</f>
        <v>6.1</v>
      </c>
      <c r="K36" s="28">
        <f>IF(VLOOKUP($A36,Sheet!$A$7:$DG$148,'TN01-10'!K$9,0)="","",VLOOKUP($A36,Sheet!$A$7:$DG$148,'TN01-10'!K$9,0))</f>
        <v>7.7</v>
      </c>
      <c r="L36" s="28">
        <f>IF(VLOOKUP($A36,Sheet!$A$7:$DG$148,'TN01-10'!L$9,0)="","",VLOOKUP($A36,Sheet!$A$7:$DG$148,'TN01-10'!L$9,0))</f>
        <v>6.9</v>
      </c>
      <c r="M36" s="28">
        <f>IF(VLOOKUP($A36,Sheet!$A$7:$DG$148,'TN01-10'!M$9,0)="","",VLOOKUP($A36,Sheet!$A$7:$DG$148,'TN01-10'!M$9,0))</f>
        <v>6.6</v>
      </c>
      <c r="N36" s="28">
        <f>IF(VLOOKUP($A36,Sheet!$A$7:$DG$148,'TN01-10'!N$9,0)="","",VLOOKUP($A36,Sheet!$A$7:$DG$148,'TN01-10'!N$9,0))</f>
        <v>6.2</v>
      </c>
      <c r="O36" s="28" t="str">
        <f>IF(VLOOKUP($A36,Sheet!$A$7:$DG$148,'TN01-10'!O$9,0)="","",VLOOKUP($A36,Sheet!$A$7:$DG$148,'TN01-10'!O$9,0))</f>
        <v/>
      </c>
      <c r="P36" s="28">
        <f>IF(VLOOKUP($A36,Sheet!$A$7:$DG$148,'TN01-10'!P$9,0)="","",VLOOKUP($A36,Sheet!$A$7:$DG$148,'TN01-10'!P$9,0))</f>
        <v>7.3</v>
      </c>
      <c r="Q36" s="28" t="str">
        <f>IF(VLOOKUP($A36,Sheet!$A$7:$DG$148,'TN01-10'!Q$9,0)="","",VLOOKUP($A36,Sheet!$A$7:$DG$148,'TN01-10'!Q$9,0))</f>
        <v/>
      </c>
      <c r="R36" s="28">
        <f>IF(VLOOKUP($A36,Sheet!$A$7:$DG$148,'TN01-10'!R$9,0)="","",VLOOKUP($A36,Sheet!$A$7:$DG$148,'TN01-10'!R$9,0))</f>
        <v>6.6</v>
      </c>
      <c r="S36" s="28" t="str">
        <f>IF(VLOOKUP($A36,Sheet!$A$7:$DG$148,'TN01-10'!S$9,0)="","",VLOOKUP($A36,Sheet!$A$7:$DG$148,'TN01-10'!S$9,0))</f>
        <v/>
      </c>
      <c r="T36" s="28" t="str">
        <f>IF(VLOOKUP($A36,Sheet!$A$7:$DG$148,'TN01-10'!T$9,0)="","",VLOOKUP($A36,Sheet!$A$7:$DG$148,'TN01-10'!T$9,0))</f>
        <v/>
      </c>
      <c r="U36" s="28">
        <f>IF(VLOOKUP($A36,Sheet!$A$7:$DG$148,'TN01-10'!U$9,0)="","",VLOOKUP($A36,Sheet!$A$7:$DG$148,'TN01-10'!U$9,0))</f>
        <v>8.6</v>
      </c>
      <c r="V36" s="28" t="str">
        <f>IF(VLOOKUP($A36,Sheet!$A$7:$DG$148,'TN01-10'!V$9,0)="","",VLOOKUP($A36,Sheet!$A$7:$DG$148,'TN01-10'!V$9,0))</f>
        <v/>
      </c>
      <c r="W36" s="28">
        <f>IF(VLOOKUP($A36,Sheet!$A$7:$DG$148,'TN01-10'!W$9,0)="","",VLOOKUP($A36,Sheet!$A$7:$DG$148,'TN01-10'!W$9,0))</f>
        <v>8.8000000000000007</v>
      </c>
      <c r="X36" s="28">
        <f>IF(VLOOKUP($A36,Sheet!$A$7:$DG$148,'TN01-10'!X$9,0)="","",VLOOKUP($A36,Sheet!$A$7:$DG$148,'TN01-10'!X$9,0))</f>
        <v>8.4</v>
      </c>
      <c r="Y36" s="28">
        <f>IF(VLOOKUP($A36,Sheet!$A$7:$DG$148,'TN01-10'!Y$9,0)="","",VLOOKUP($A36,Sheet!$A$7:$DG$148,'TN01-10'!Y$9,0))</f>
        <v>7.1</v>
      </c>
      <c r="Z36" s="28">
        <f>IF(VLOOKUP($A36,Sheet!$A$7:$DG$148,'TN01-10'!Z$9,0)="","",VLOOKUP($A36,Sheet!$A$7:$DG$148,'TN01-10'!Z$9,0))</f>
        <v>8.1</v>
      </c>
      <c r="AA36" s="28">
        <f>IF(VLOOKUP($A36,Sheet!$A$7:$DG$148,'TN01-10'!AA$9,0)="","",VLOOKUP($A36,Sheet!$A$7:$DG$148,'TN01-10'!AA$9,0))</f>
        <v>5.6</v>
      </c>
      <c r="AB36" s="28">
        <f>IF(VLOOKUP($A36,Sheet!$A$7:$DG$148,'TN01-10'!AB$9,0)="","",VLOOKUP($A36,Sheet!$A$7:$DG$148,'TN01-10'!AB$9,0))</f>
        <v>8.6</v>
      </c>
      <c r="AC36" s="28">
        <f>IF(VLOOKUP($A36,Sheet!$A$7:$DG$148,'TN01-10'!AC$9,0)="","",VLOOKUP($A36,Sheet!$A$7:$DG$148,'TN01-10'!AC$9,0))</f>
        <v>6.2</v>
      </c>
      <c r="AD36" s="28">
        <f>IF(VLOOKUP($A36,Sheet!$A$7:$DG$148,'TN01-10'!AD$9,0)="","",VLOOKUP($A36,Sheet!$A$7:$DG$148,'TN01-10'!AD$9,0))</f>
        <v>7.3</v>
      </c>
      <c r="AE36" s="28">
        <f>IF(VLOOKUP($A36,Sheet!$A$7:$DG$148,'TN01-10'!AE$9,0)="","",VLOOKUP($A36,Sheet!$A$7:$DG$148,'TN01-10'!AE$9,0))</f>
        <v>5.2</v>
      </c>
      <c r="AF36" s="28">
        <f>IF(VLOOKUP($A36,Sheet!$A$7:$DG$148,'TN01-10'!AF$9,0)="","",VLOOKUP($A36,Sheet!$A$7:$DG$148,'TN01-10'!AF$9,0))</f>
        <v>8.1999999999999993</v>
      </c>
      <c r="AG36" s="28">
        <f>IF(VLOOKUP($A36,Sheet!$A$7:$DG$148,'TN01-10'!AG$9,0)="","",VLOOKUP($A36,Sheet!$A$7:$DG$148,'TN01-10'!AG$9,0))</f>
        <v>5.4</v>
      </c>
      <c r="AH36" s="28">
        <f>IF(VLOOKUP($A36,Sheet!$A$7:$DG$148,'TN01-10'!AH$9,0)="","",VLOOKUP($A36,Sheet!$A$7:$DG$148,'TN01-10'!AH$9,0))</f>
        <v>7.1</v>
      </c>
      <c r="AI36" s="28">
        <f>IF(VLOOKUP($A36,Sheet!$A$7:$DG$148,'TN01-10'!AI$9,0)="","",VLOOKUP($A36,Sheet!$A$7:$DG$148,'TN01-10'!AI$9,0))</f>
        <v>6.8</v>
      </c>
      <c r="AJ36" s="28">
        <f>IF(VLOOKUP($A36,Sheet!$A$7:$DG$148,'TN01-10'!AJ$9,0)="","",VLOOKUP($A36,Sheet!$A$7:$DG$148,'TN01-10'!AJ$9,0))</f>
        <v>7.7</v>
      </c>
      <c r="AK36" s="33">
        <f>IF(VLOOKUP($A36,Sheet!$A$7:$DG$148,'TN01-10'!AK$9,0)="","",VLOOKUP($A36,Sheet!$A$7:$DG$148,'TN01-10'!AK$9,0))</f>
        <v>51</v>
      </c>
      <c r="AL36" s="36">
        <f>IF(VLOOKUP($A36,Sheet!$A$7:$DG$148,'TN01-10'!AL$9,0)="","",VLOOKUP($A36,Sheet!$A$7:$DG$148,'TN01-10'!AL$9,0))</f>
        <v>0</v>
      </c>
      <c r="AM36" s="32">
        <f>IF(VLOOKUP($A36,Sheet!$A$7:$DG$148,'TN01-10'!AM$9,0)="","",VLOOKUP($A36,Sheet!$A$7:$DG$148,'TN01-10'!AM$9,0))</f>
        <v>6.8</v>
      </c>
      <c r="AN36" s="32">
        <f>IF(VLOOKUP($A36,Sheet!$A$7:$DG$148,'TN01-10'!AN$9,0)="","",VLOOKUP($A36,Sheet!$A$7:$DG$148,'TN01-10'!AN$9,0))</f>
        <v>6.4</v>
      </c>
      <c r="AO36" s="32" t="str">
        <f>IF(VLOOKUP($A36,Sheet!$A$7:$DG$148,'TN01-10'!AO$9,0)="","",VLOOKUP($A36,Sheet!$A$7:$DG$148,'TN01-10'!AO$9,0))</f>
        <v/>
      </c>
      <c r="AP36" s="32" t="str">
        <f>IF(VLOOKUP($A36,Sheet!$A$7:$DG$148,'TN01-10'!AP$9,0)="","",VLOOKUP($A36,Sheet!$A$7:$DG$148,'TN01-10'!AP$9,0))</f>
        <v/>
      </c>
      <c r="AQ36" s="32" t="str">
        <f>IF(VLOOKUP($A36,Sheet!$A$7:$DG$148,'TN01-10'!AQ$9,0)="","",VLOOKUP($A36,Sheet!$A$7:$DG$148,'TN01-10'!AQ$9,0))</f>
        <v/>
      </c>
      <c r="AR36" s="32" t="str">
        <f>IF(VLOOKUP($A36,Sheet!$A$7:$DG$148,'TN01-10'!AR$9,0)="","",VLOOKUP($A36,Sheet!$A$7:$DG$148,'TN01-10'!AR$9,0))</f>
        <v/>
      </c>
      <c r="AS36" s="32" t="str">
        <f>IF(VLOOKUP($A36,Sheet!$A$7:$DG$148,'TN01-10'!AS$9,0)="","",VLOOKUP($A36,Sheet!$A$7:$DG$148,'TN01-10'!AS$9,0))</f>
        <v/>
      </c>
      <c r="AT36" s="32">
        <f>IF(VLOOKUP($A36,Sheet!$A$7:$DG$148,'TN01-10'!AT$9,0)="","",VLOOKUP($A36,Sheet!$A$7:$DG$148,'TN01-10'!AT$9,0))</f>
        <v>7.5</v>
      </c>
      <c r="AU36" s="32" t="str">
        <f>IF(VLOOKUP($A36,Sheet!$A$7:$DG$148,'TN01-10'!AU$9,0)="","",VLOOKUP($A36,Sheet!$A$7:$DG$148,'TN01-10'!AU$9,0))</f>
        <v/>
      </c>
      <c r="AV36" s="32" t="str">
        <f>IF(VLOOKUP($A36,Sheet!$A$7:$DG$148,'TN01-10'!AV$9,0)="","",VLOOKUP($A36,Sheet!$A$7:$DG$148,'TN01-10'!AV$9,0))</f>
        <v/>
      </c>
      <c r="AW36" s="32" t="str">
        <f>IF(VLOOKUP($A36,Sheet!$A$7:$DG$148,'TN01-10'!AW$9,0)="","",VLOOKUP($A36,Sheet!$A$7:$DG$148,'TN01-10'!AW$9,0))</f>
        <v/>
      </c>
      <c r="AX36" s="32" t="str">
        <f>IF(VLOOKUP($A36,Sheet!$A$7:$DG$148,'TN01-10'!AX$9,0)="","",VLOOKUP($A36,Sheet!$A$7:$DG$148,'TN01-10'!AX$9,0))</f>
        <v/>
      </c>
      <c r="AY36" s="32" t="str">
        <f>IF(VLOOKUP($A36,Sheet!$A$7:$DG$148,'TN01-10'!AY$9,0)="","",VLOOKUP($A36,Sheet!$A$7:$DG$148,'TN01-10'!AY$9,0))</f>
        <v/>
      </c>
      <c r="AZ36" s="32">
        <f>IF(VLOOKUP($A36,Sheet!$A$7:$DG$148,'TN01-10'!AZ$9,0)="","",VLOOKUP($A36,Sheet!$A$7:$DG$148,'TN01-10'!AZ$9,0))</f>
        <v>5.8</v>
      </c>
      <c r="BA36" s="32">
        <f>IF(VLOOKUP($A36,Sheet!$A$7:$DG$148,'TN01-10'!BA$9,0)="","",VLOOKUP($A36,Sheet!$A$7:$DG$148,'TN01-10'!BA$9,0))</f>
        <v>4.8</v>
      </c>
      <c r="BB36" s="33">
        <f>IF(VLOOKUP($A36,Sheet!$A$7:$DG$148,'TN01-10'!BB$9,0)="","",VLOOKUP($A36,Sheet!$A$7:$DG$148,'TN01-10'!BB$9,0))</f>
        <v>5</v>
      </c>
      <c r="BC36" s="36">
        <f>IF(VLOOKUP($A36,Sheet!$A$7:$DG$148,'TN01-10'!BC$9,0)="","",VLOOKUP($A36,Sheet!$A$7:$DG$148,'TN01-10'!BC$9,0))</f>
        <v>0</v>
      </c>
      <c r="BD36" s="28">
        <f>IF(VLOOKUP($A36,Sheet!$A$7:$DG$148,'TN01-10'!BD$9,0)="","",VLOOKUP($A36,Sheet!$A$7:$DG$148,'TN01-10'!BD$9,0))</f>
        <v>7.6</v>
      </c>
      <c r="BE36" s="28">
        <f>IF(VLOOKUP($A36,Sheet!$A$7:$DG$148,'TN01-10'!BE$9,0)="","",VLOOKUP($A36,Sheet!$A$7:$DG$148,'TN01-10'!BE$9,0))</f>
        <v>6</v>
      </c>
      <c r="BF36" s="28">
        <f>IF(VLOOKUP($A36,Sheet!$A$7:$DG$148,'TN01-10'!BF$9,0)="","",VLOOKUP($A36,Sheet!$A$7:$DG$148,'TN01-10'!BF$9,0))</f>
        <v>7.7</v>
      </c>
      <c r="BG36" s="28">
        <f>IF(VLOOKUP($A36,Sheet!$A$7:$DG$148,'TN01-10'!BG$9,0)="","",VLOOKUP($A36,Sheet!$A$7:$DG$148,'TN01-10'!BG$9,0))</f>
        <v>8.6</v>
      </c>
      <c r="BH36" s="28">
        <f>IF(VLOOKUP($A36,Sheet!$A$7:$DG$148,'TN01-10'!BH$9,0)="","",VLOOKUP($A36,Sheet!$A$7:$DG$148,'TN01-10'!BH$9,0))</f>
        <v>7.5</v>
      </c>
      <c r="BI36" s="28">
        <f>IF(VLOOKUP($A36,Sheet!$A$7:$DG$148,'TN01-10'!BI$9,0)="","",VLOOKUP($A36,Sheet!$A$7:$DG$148,'TN01-10'!BI$9,0))</f>
        <v>8.3000000000000007</v>
      </c>
      <c r="BJ36" s="28">
        <f>IF(VLOOKUP($A36,Sheet!$A$7:$DG$148,'TN01-10'!BJ$9,0)="","",VLOOKUP($A36,Sheet!$A$7:$DG$148,'TN01-10'!BJ$9,0))</f>
        <v>8.1</v>
      </c>
      <c r="BK36" s="28">
        <f>IF(VLOOKUP($A36,Sheet!$A$7:$DG$148,'TN01-10'!BK$9,0)="","",VLOOKUP($A36,Sheet!$A$7:$DG$148,'TN01-10'!BK$9,0))</f>
        <v>7.5</v>
      </c>
      <c r="BL36" s="28">
        <f>IF(VLOOKUP($A36,Sheet!$A$7:$DG$148,'TN01-10'!BL$9,0)="","",VLOOKUP($A36,Sheet!$A$7:$DG$148,'TN01-10'!BL$9,0))</f>
        <v>6.9</v>
      </c>
      <c r="BM36" s="28">
        <f>IF(VLOOKUP($A36,Sheet!$A$7:$DG$148,'TN01-10'!BM$9,0)="","",VLOOKUP($A36,Sheet!$A$7:$DG$148,'TN01-10'!BM$9,0))</f>
        <v>8.1999999999999993</v>
      </c>
      <c r="BN36" s="28">
        <f>IF(VLOOKUP($A36,Sheet!$A$7:$DG$148,'TN01-10'!BN$9,0)="","",VLOOKUP($A36,Sheet!$A$7:$DG$148,'TN01-10'!BN$9,0))</f>
        <v>8.6</v>
      </c>
      <c r="BO36" s="28">
        <f>IF(VLOOKUP($A36,Sheet!$A$7:$DG$148,'TN01-10'!BO$9,0)="","",VLOOKUP($A36,Sheet!$A$7:$DG$148,'TN01-10'!BO$9,0))</f>
        <v>7.5</v>
      </c>
      <c r="BP36" s="28">
        <f>IF(VLOOKUP($A36,Sheet!$A$7:$DG$148,'TN01-10'!BP$9,0)="","",VLOOKUP($A36,Sheet!$A$7:$DG$148,'TN01-10'!BP$9,0))</f>
        <v>8</v>
      </c>
      <c r="BQ36" s="28" t="str">
        <f>IF(VLOOKUP($A36,Sheet!$A$7:$DG$148,'TN01-10'!BQ$9,0)="","",VLOOKUP($A36,Sheet!$A$7:$DG$148,'TN01-10'!BQ$9,0))</f>
        <v/>
      </c>
      <c r="BR36" s="28">
        <f>IF(VLOOKUP($A36,Sheet!$A$7:$DG$148,'TN01-10'!BR$9,0)="","",VLOOKUP($A36,Sheet!$A$7:$DG$148,'TN01-10'!BR$9,0))</f>
        <v>8.5</v>
      </c>
      <c r="BS36" s="28">
        <f>IF(VLOOKUP($A36,Sheet!$A$7:$DG$148,'TN01-10'!BS$9,0)="","",VLOOKUP($A36,Sheet!$A$7:$DG$148,'TN01-10'!BS$9,0))</f>
        <v>6.8</v>
      </c>
      <c r="BT36" s="28">
        <f>IF(VLOOKUP($A36,Sheet!$A$7:$DG$148,'TN01-10'!BT$9,0)="","",VLOOKUP($A36,Sheet!$A$7:$DG$148,'TN01-10'!BT$9,0))</f>
        <v>5.7</v>
      </c>
      <c r="BU36" s="28">
        <f>IF(VLOOKUP($A36,Sheet!$A$7:$DG$148,'TN01-10'!BU$9,0)="","",VLOOKUP($A36,Sheet!$A$7:$DG$148,'TN01-10'!BU$9,0))</f>
        <v>6.2</v>
      </c>
      <c r="BV36" s="28">
        <f>IF(VLOOKUP($A36,Sheet!$A$7:$DG$148,'TN01-10'!BV$9,0)="","",VLOOKUP($A36,Sheet!$A$7:$DG$148,'TN01-10'!BV$9,0))</f>
        <v>8.3000000000000007</v>
      </c>
      <c r="BW36" s="28">
        <f>IF(VLOOKUP($A36,Sheet!$A$7:$DG$148,'TN01-10'!BW$9,0)="","",VLOOKUP($A36,Sheet!$A$7:$DG$148,'TN01-10'!BW$9,0))</f>
        <v>8.5</v>
      </c>
      <c r="BX36" s="33">
        <f>IF(VLOOKUP($A36,Sheet!$A$7:$DG$148,'TN01-10'!BX$9,0)="","",VLOOKUP($A36,Sheet!$A$7:$DG$148,'TN01-10'!BX$9,0))</f>
        <v>50</v>
      </c>
      <c r="BY36" s="36">
        <f>IF(VLOOKUP($A36,Sheet!$A$7:$DG$148,'TN01-10'!BY$9,0)="","",VLOOKUP($A36,Sheet!$A$7:$DG$148,'TN01-10'!BY$9,0))</f>
        <v>0</v>
      </c>
      <c r="BZ36" s="28">
        <f>IF(VLOOKUP($A36,Sheet!$A$7:$DG$148,'TN01-10'!BZ$9,0)="","",VLOOKUP($A36,Sheet!$A$7:$DG$148,'TN01-10'!BZ$9,0))</f>
        <v>7.4</v>
      </c>
      <c r="CA36" s="28" t="str">
        <f>IF(VLOOKUP($A36,Sheet!$A$7:$DG$148,'TN01-10'!CA$9,0)="","",VLOOKUP($A36,Sheet!$A$7:$DG$148,'TN01-10'!CA$9,0))</f>
        <v/>
      </c>
      <c r="CB36" s="28">
        <f>IF(VLOOKUP($A36,Sheet!$A$7:$DG$148,'TN01-10'!CB$9,0)="","",VLOOKUP($A36,Sheet!$A$7:$DG$148,'TN01-10'!CB$9,0))</f>
        <v>8.1999999999999993</v>
      </c>
      <c r="CC36" s="28" t="str">
        <f>IF(VLOOKUP($A36,Sheet!$A$7:$DG$148,'TN01-10'!CC$9,0)="","",VLOOKUP($A36,Sheet!$A$7:$DG$148,'TN01-10'!CC$9,0))</f>
        <v/>
      </c>
      <c r="CD36" s="28">
        <f>IF(VLOOKUP($A36,Sheet!$A$7:$DG$148,'TN01-10'!CD$9,0)="","",VLOOKUP($A36,Sheet!$A$7:$DG$148,'TN01-10'!CD$9,0))</f>
        <v>7.8</v>
      </c>
      <c r="CE36" s="28">
        <f>IF(VLOOKUP($A36,Sheet!$A$7:$DG$148,'TN01-10'!CE$9,0)="","",VLOOKUP($A36,Sheet!$A$7:$DG$148,'TN01-10'!CE$9,0))</f>
        <v>6.7</v>
      </c>
      <c r="CF36" s="28">
        <f>IF(VLOOKUP($A36,Sheet!$A$7:$DG$148,'TN01-10'!CF$9,0)="","",VLOOKUP($A36,Sheet!$A$7:$DG$148,'TN01-10'!CF$9,0))</f>
        <v>7.9</v>
      </c>
      <c r="CG36" s="28">
        <f>IF(VLOOKUP($A36,Sheet!$A$7:$DG$148,'TN01-10'!CG$9,0)="","",VLOOKUP($A36,Sheet!$A$7:$DG$148,'TN01-10'!CG$9,0))</f>
        <v>7.4</v>
      </c>
      <c r="CH36" s="28" t="str">
        <f>IF(VLOOKUP($A36,Sheet!$A$7:$DG$148,'TN01-10'!CH$9,0)="","",VLOOKUP($A36,Sheet!$A$7:$DG$148,'TN01-10'!CH$9,0))</f>
        <v/>
      </c>
      <c r="CI36" s="28">
        <f>IF(VLOOKUP($A36,Sheet!$A$7:$DG$148,'TN01-10'!CI$9,0)="","",VLOOKUP($A36,Sheet!$A$7:$DG$148,'TN01-10'!CI$9,0))</f>
        <v>8.3000000000000007</v>
      </c>
      <c r="CJ36" s="28" t="str">
        <f>IF(VLOOKUP($A36,Sheet!$A$7:$DG$148,'TN01-10'!CJ$9,0)="","",VLOOKUP($A36,Sheet!$A$7:$DG$148,'TN01-10'!CJ$9,0))</f>
        <v/>
      </c>
      <c r="CK36" s="28" t="str">
        <f>IF(VLOOKUP($A36,Sheet!$A$7:$DG$148,'TN01-10'!CK$9,0)="","",VLOOKUP($A36,Sheet!$A$7:$DG$148,'TN01-10'!CK$9,0))</f>
        <v/>
      </c>
      <c r="CL36" s="28" t="str">
        <f>IF(VLOOKUP($A36,Sheet!$A$7:$DG$148,'TN01-10'!CL$9,0)="","",VLOOKUP($A36,Sheet!$A$7:$DG$148,'TN01-10'!CL$9,0))</f>
        <v/>
      </c>
      <c r="CM36" s="28" t="str">
        <f>IF(VLOOKUP($A36,Sheet!$A$7:$DG$148,'TN01-10'!CM$9,0)="","",VLOOKUP($A36,Sheet!$A$7:$DG$148,'TN01-10'!CM$9,0))</f>
        <v/>
      </c>
      <c r="CN36" s="28">
        <f>IF(VLOOKUP($A36,Sheet!$A$7:$DG$148,'TN01-10'!CN$9,0)="","",VLOOKUP($A36,Sheet!$A$7:$DG$148,'TN01-10'!CN$9,0))</f>
        <v>6.9</v>
      </c>
      <c r="CO36" s="28">
        <f>IF(VLOOKUP($A36,Sheet!$A$7:$DG$148,'TN01-10'!CO$9,0)="","",VLOOKUP($A36,Sheet!$A$7:$DG$148,'TN01-10'!CO$9,0))</f>
        <v>6.7</v>
      </c>
      <c r="CP36" s="28">
        <f>IF(VLOOKUP($A36,Sheet!$A$7:$DG$148,'TN01-10'!CP$9,0)="","",VLOOKUP($A36,Sheet!$A$7:$DG$148,'TN01-10'!CP$9,0))</f>
        <v>8.6999999999999993</v>
      </c>
      <c r="CQ36" s="28">
        <f>IF(VLOOKUP($A36,Sheet!$A$7:$DG$148,'TN01-10'!CQ$9,0)="","",VLOOKUP($A36,Sheet!$A$7:$DG$148,'TN01-10'!CQ$9,0))</f>
        <v>9.1999999999999993</v>
      </c>
      <c r="CR36" s="28">
        <f>IF(VLOOKUP($A36,Sheet!$A$7:$DG$148,'TN01-10'!CR$9,0)="","",VLOOKUP($A36,Sheet!$A$7:$DG$148,'TN01-10'!CR$9,0))</f>
        <v>8.1</v>
      </c>
      <c r="CS36" s="33">
        <f>IF(VLOOKUP($A36,Sheet!$A$7:$DG$148,'TN01-10'!CS$9,0)="","",VLOOKUP($A36,Sheet!$A$7:$DG$148,'TN01-10'!CS$9,0))</f>
        <v>27</v>
      </c>
      <c r="CT36" s="36">
        <f>IF(VLOOKUP($A36,Sheet!$A$7:$DG$148,'TN01-10'!CT$9,0)="","",VLOOKUP($A36,Sheet!$A$7:$DG$148,'TN01-10'!CT$9,0))</f>
        <v>0</v>
      </c>
      <c r="CU36" s="38">
        <f t="shared" si="2"/>
        <v>128</v>
      </c>
      <c r="CV36" s="38">
        <f t="shared" si="3"/>
        <v>0</v>
      </c>
      <c r="CW36" s="38">
        <f t="shared" si="4"/>
        <v>0</v>
      </c>
      <c r="CX36" s="38">
        <f t="shared" si="5"/>
        <v>128</v>
      </c>
      <c r="CY36" s="38">
        <f t="shared" si="6"/>
        <v>7.38</v>
      </c>
      <c r="CZ36" s="38">
        <f>VLOOKUP($A36,'TN01-04'!$A$13:$DL$166,103,0)</f>
        <v>3.11</v>
      </c>
      <c r="DA36" s="28" t="str">
        <f>IF(VLOOKUP($A36,Sheet!$A$7:$DG$148,'TN01-10'!DA$9,0)="","",VLOOKUP($A36,Sheet!$A$7:$DG$148,'TN01-10'!DA$9,0))</f>
        <v/>
      </c>
      <c r="DB36" s="28" t="str">
        <f>IF(VLOOKUP($A36,Sheet!$A$7:$DG$148,'TN01-10'!DB$9,0)="","",VLOOKUP($A36,Sheet!$A$7:$DG$148,'TN01-10'!DB$9,0))</f>
        <v/>
      </c>
      <c r="DC36" s="28">
        <f>IF(VLOOKUP($A36,Sheet!$A$7:$DG$148,'TN01-10'!DC$9,0)="","",VLOOKUP($A36,Sheet!$A$7:$DG$148,'TN01-10'!DC$9,0))</f>
        <v>8.9</v>
      </c>
      <c r="DD36" s="28" t="str">
        <f>IF(VLOOKUP($A36,Sheet!$A$7:$DG$148,'TN01-10'!DD$9,0)="","",VLOOKUP($A36,Sheet!$A$7:$DG$148,'TN01-10'!DD$9,0))</f>
        <v/>
      </c>
      <c r="DE36" s="38"/>
      <c r="DF36" s="38">
        <f t="shared" si="7"/>
        <v>8.9</v>
      </c>
      <c r="DG36" s="38">
        <f>VLOOKUP($A36,'TN01-04'!$A$13:$DL$166,110,0)</f>
        <v>4</v>
      </c>
      <c r="DH36" s="33">
        <f>IF(VLOOKUP($A36,Sheet!$A$7:$DG$148,'TN01-10'!DH$9,0)="","",VLOOKUP($A36,Sheet!$A$7:$DG$148,'TN01-10'!DH$9,0))</f>
        <v>5</v>
      </c>
      <c r="DI36" s="36">
        <f>IF(VLOOKUP($A36,Sheet!$A$7:$DG$148,'TN01-10'!DI$9,0)="","",VLOOKUP($A36,Sheet!$A$7:$DG$148,'TN01-10'!DI$9,0))</f>
        <v>0</v>
      </c>
      <c r="DJ36" s="38">
        <f t="shared" si="8"/>
        <v>133</v>
      </c>
      <c r="DK36" s="38">
        <f t="shared" si="9"/>
        <v>0</v>
      </c>
      <c r="DL36" s="38">
        <f t="shared" si="10"/>
        <v>7.44</v>
      </c>
      <c r="DM36" s="38">
        <f>VLOOKUP($A36,'TN01-04'!$A$13:$DL$166,116,0)</f>
        <v>3.15</v>
      </c>
      <c r="DN36" s="33">
        <f>IF(VLOOKUP($A36,Sheet!$A$7:$DG$148,'TN01-10'!DN$9,0)="","",VLOOKUP($A36,Sheet!$A$7:$DG$148,'TN01-10'!DN$9,0))</f>
        <v>138</v>
      </c>
      <c r="DO36" s="36">
        <f>IF(VLOOKUP($A36,Sheet!$A$7:$DG$148,'TN01-10'!DO$9,0)="","",VLOOKUP($A36,Sheet!$A$7:$DG$148,'TN01-10'!DO$9,0))</f>
        <v>0</v>
      </c>
      <c r="DP36" s="28">
        <f>IF(VLOOKUP($A36,Sheet!$A$7:$DG$148,'TN01-10'!DP$9,0)="","",VLOOKUP($A36,Sheet!$A$7:$DG$148,'TN01-10'!DP$9,0))</f>
        <v>137</v>
      </c>
      <c r="DQ36" s="28">
        <f>IF(VLOOKUP($A36,Sheet!$A$7:$DG$148,'TN01-10'!DQ$9,0)="","",VLOOKUP($A36,Sheet!$A$7:$DG$148,'TN01-10'!DQ$9,0))</f>
        <v>138</v>
      </c>
      <c r="DR36" s="28">
        <f>IF(VLOOKUP($A36,Sheet!$A$7:$DG$148,'TN01-10'!DR$9,0)="","",VLOOKUP($A36,Sheet!$A$7:$DG$148,'TN01-10'!DR$9,0))</f>
        <v>7.44</v>
      </c>
      <c r="DS36" s="28">
        <f>IF(VLOOKUP($A36,Sheet!$A$7:$DG$148,'TN01-10'!DS$9,0)="","",VLOOKUP($A36,Sheet!$A$7:$DG$148,'TN01-10'!DS$9,0))</f>
        <v>3.15</v>
      </c>
      <c r="DT36" s="28" t="str">
        <f>IF(VLOOKUP($A36,Sheet!$A$7:$DG$148,'TN01-10'!DT$9,0)="","",VLOOKUP($A36,Sheet!$A$7:$DG$148,'TN01-10'!DT$9,0))</f>
        <v/>
      </c>
      <c r="DU36" s="168">
        <f t="shared" si="11"/>
        <v>0</v>
      </c>
      <c r="DV36" s="315" t="s">
        <v>4798</v>
      </c>
      <c r="DW36" s="315" t="s">
        <v>4798</v>
      </c>
      <c r="DX36" s="315" t="s">
        <v>4798</v>
      </c>
      <c r="DY36" s="315" t="s">
        <v>4798</v>
      </c>
      <c r="DZ36" s="315" t="s">
        <v>4834</v>
      </c>
      <c r="EA36" s="315"/>
      <c r="EB36" s="216"/>
      <c r="EC36" s="216"/>
      <c r="ED36" s="216"/>
      <c r="EE36" s="216"/>
      <c r="EF36" s="216">
        <f t="shared" si="12"/>
        <v>0</v>
      </c>
      <c r="EG36" s="216">
        <v>9.4</v>
      </c>
      <c r="EH36" s="216">
        <v>0</v>
      </c>
      <c r="EI36" s="216"/>
      <c r="EJ36" s="216"/>
      <c r="EK36" s="216">
        <f t="shared" si="13"/>
        <v>9.4</v>
      </c>
      <c r="EL36" s="216">
        <v>8.8000000000000007</v>
      </c>
      <c r="EM36" s="216">
        <v>0</v>
      </c>
      <c r="EN36" s="216"/>
      <c r="EO36" s="216"/>
      <c r="EP36" s="216">
        <f t="shared" si="14"/>
        <v>8.8000000000000007</v>
      </c>
      <c r="EQ36" s="216">
        <v>8.4</v>
      </c>
      <c r="ER36" s="216">
        <v>0</v>
      </c>
      <c r="ES36" s="216"/>
      <c r="ET36" s="216"/>
      <c r="EU36" s="216">
        <f t="shared" si="15"/>
        <v>8.4</v>
      </c>
      <c r="EV36" s="216">
        <f t="shared" si="16"/>
        <v>8.9</v>
      </c>
    </row>
    <row r="37" spans="1:152" ht="15.95" customHeight="1" x14ac:dyDescent="0.2">
      <c r="A37" s="25">
        <v>2220729194</v>
      </c>
      <c r="B37" s="26" t="s">
        <v>12</v>
      </c>
      <c r="C37" s="26" t="s">
        <v>48</v>
      </c>
      <c r="D37" s="26" t="s">
        <v>138</v>
      </c>
      <c r="E37" s="27">
        <v>36157</v>
      </c>
      <c r="F37" s="26" t="s">
        <v>209</v>
      </c>
      <c r="G37" s="26" t="s">
        <v>212</v>
      </c>
      <c r="H37" s="28">
        <f>IF(VLOOKUP($A37,Sheet!$A$7:$DG$148,'TN01-10'!H$9,0)="","",VLOOKUP($A37,Sheet!$A$7:$DG$148,'TN01-10'!H$9,0))</f>
        <v>7.6</v>
      </c>
      <c r="I37" s="28">
        <f>IF(VLOOKUP($A37,Sheet!$A$7:$DG$148,'TN01-10'!I$9,0)="","",VLOOKUP($A37,Sheet!$A$7:$DG$148,'TN01-10'!I$9,0))</f>
        <v>7.1</v>
      </c>
      <c r="J37" s="28">
        <f>IF(VLOOKUP($A37,Sheet!$A$7:$DG$148,'TN01-10'!J$9,0)="","",VLOOKUP($A37,Sheet!$A$7:$DG$148,'TN01-10'!J$9,0))</f>
        <v>7.3</v>
      </c>
      <c r="K37" s="28">
        <f>IF(VLOOKUP($A37,Sheet!$A$7:$DG$148,'TN01-10'!K$9,0)="","",VLOOKUP($A37,Sheet!$A$7:$DG$148,'TN01-10'!K$9,0))</f>
        <v>5.7</v>
      </c>
      <c r="L37" s="28">
        <f>IF(VLOOKUP($A37,Sheet!$A$7:$DG$148,'TN01-10'!L$9,0)="","",VLOOKUP($A37,Sheet!$A$7:$DG$148,'TN01-10'!L$9,0))</f>
        <v>6.1</v>
      </c>
      <c r="M37" s="28">
        <f>IF(VLOOKUP($A37,Sheet!$A$7:$DG$148,'TN01-10'!M$9,0)="","",VLOOKUP($A37,Sheet!$A$7:$DG$148,'TN01-10'!M$9,0))</f>
        <v>6.8</v>
      </c>
      <c r="N37" s="28">
        <f>IF(VLOOKUP($A37,Sheet!$A$7:$DG$148,'TN01-10'!N$9,0)="","",VLOOKUP($A37,Sheet!$A$7:$DG$148,'TN01-10'!N$9,0))</f>
        <v>4.0999999999999996</v>
      </c>
      <c r="O37" s="28" t="str">
        <f>IF(VLOOKUP($A37,Sheet!$A$7:$DG$148,'TN01-10'!O$9,0)="","",VLOOKUP($A37,Sheet!$A$7:$DG$148,'TN01-10'!O$9,0))</f>
        <v/>
      </c>
      <c r="P37" s="28">
        <f>IF(VLOOKUP($A37,Sheet!$A$7:$DG$148,'TN01-10'!P$9,0)="","",VLOOKUP($A37,Sheet!$A$7:$DG$148,'TN01-10'!P$9,0))</f>
        <v>6.8</v>
      </c>
      <c r="Q37" s="28" t="str">
        <f>IF(VLOOKUP($A37,Sheet!$A$7:$DG$148,'TN01-10'!Q$9,0)="","",VLOOKUP($A37,Sheet!$A$7:$DG$148,'TN01-10'!Q$9,0))</f>
        <v/>
      </c>
      <c r="R37" s="28" t="str">
        <f>IF(VLOOKUP($A37,Sheet!$A$7:$DG$148,'TN01-10'!R$9,0)="","",VLOOKUP($A37,Sheet!$A$7:$DG$148,'TN01-10'!R$9,0))</f>
        <v/>
      </c>
      <c r="S37" s="28" t="str">
        <f>IF(VLOOKUP($A37,Sheet!$A$7:$DG$148,'TN01-10'!S$9,0)="","",VLOOKUP($A37,Sheet!$A$7:$DG$148,'TN01-10'!S$9,0))</f>
        <v/>
      </c>
      <c r="T37" s="28">
        <f>IF(VLOOKUP($A37,Sheet!$A$7:$DG$148,'TN01-10'!T$9,0)="","",VLOOKUP($A37,Sheet!$A$7:$DG$148,'TN01-10'!T$9,0))</f>
        <v>6.4</v>
      </c>
      <c r="U37" s="28">
        <f>IF(VLOOKUP($A37,Sheet!$A$7:$DG$148,'TN01-10'!U$9,0)="","",VLOOKUP($A37,Sheet!$A$7:$DG$148,'TN01-10'!U$9,0))</f>
        <v>7.8</v>
      </c>
      <c r="V37" s="28" t="str">
        <f>IF(VLOOKUP($A37,Sheet!$A$7:$DG$148,'TN01-10'!V$9,0)="","",VLOOKUP($A37,Sheet!$A$7:$DG$148,'TN01-10'!V$9,0))</f>
        <v/>
      </c>
      <c r="W37" s="28">
        <f>IF(VLOOKUP($A37,Sheet!$A$7:$DG$148,'TN01-10'!W$9,0)="","",VLOOKUP($A37,Sheet!$A$7:$DG$148,'TN01-10'!W$9,0))</f>
        <v>9.5</v>
      </c>
      <c r="X37" s="28">
        <f>IF(VLOOKUP($A37,Sheet!$A$7:$DG$148,'TN01-10'!X$9,0)="","",VLOOKUP($A37,Sheet!$A$7:$DG$148,'TN01-10'!X$9,0))</f>
        <v>8.4</v>
      </c>
      <c r="Y37" s="28">
        <f>IF(VLOOKUP($A37,Sheet!$A$7:$DG$148,'TN01-10'!Y$9,0)="","",VLOOKUP($A37,Sheet!$A$7:$DG$148,'TN01-10'!Y$9,0))</f>
        <v>7.3</v>
      </c>
      <c r="Z37" s="28">
        <f>IF(VLOOKUP($A37,Sheet!$A$7:$DG$148,'TN01-10'!Z$9,0)="","",VLOOKUP($A37,Sheet!$A$7:$DG$148,'TN01-10'!Z$9,0))</f>
        <v>8.3000000000000007</v>
      </c>
      <c r="AA37" s="28">
        <f>IF(VLOOKUP($A37,Sheet!$A$7:$DG$148,'TN01-10'!AA$9,0)="","",VLOOKUP($A37,Sheet!$A$7:$DG$148,'TN01-10'!AA$9,0))</f>
        <v>5.8</v>
      </c>
      <c r="AB37" s="28">
        <f>IF(VLOOKUP($A37,Sheet!$A$7:$DG$148,'TN01-10'!AB$9,0)="","",VLOOKUP($A37,Sheet!$A$7:$DG$148,'TN01-10'!AB$9,0))</f>
        <v>6.4</v>
      </c>
      <c r="AC37" s="28">
        <f>IF(VLOOKUP($A37,Sheet!$A$7:$DG$148,'TN01-10'!AC$9,0)="","",VLOOKUP($A37,Sheet!$A$7:$DG$148,'TN01-10'!AC$9,0))</f>
        <v>4.7</v>
      </c>
      <c r="AD37" s="28">
        <f>IF(VLOOKUP($A37,Sheet!$A$7:$DG$148,'TN01-10'!AD$9,0)="","",VLOOKUP($A37,Sheet!$A$7:$DG$148,'TN01-10'!AD$9,0))</f>
        <v>5.6</v>
      </c>
      <c r="AE37" s="28">
        <f>IF(VLOOKUP($A37,Sheet!$A$7:$DG$148,'TN01-10'!AE$9,0)="","",VLOOKUP($A37,Sheet!$A$7:$DG$148,'TN01-10'!AE$9,0))</f>
        <v>4.9000000000000004</v>
      </c>
      <c r="AF37" s="28">
        <f>IF(VLOOKUP($A37,Sheet!$A$7:$DG$148,'TN01-10'!AF$9,0)="","",VLOOKUP($A37,Sheet!$A$7:$DG$148,'TN01-10'!AF$9,0))</f>
        <v>4.7</v>
      </c>
      <c r="AG37" s="28">
        <f>IF(VLOOKUP($A37,Sheet!$A$7:$DG$148,'TN01-10'!AG$9,0)="","",VLOOKUP($A37,Sheet!$A$7:$DG$148,'TN01-10'!AG$9,0))</f>
        <v>4.9000000000000004</v>
      </c>
      <c r="AH37" s="28">
        <f>IF(VLOOKUP($A37,Sheet!$A$7:$DG$148,'TN01-10'!AH$9,0)="","",VLOOKUP($A37,Sheet!$A$7:$DG$148,'TN01-10'!AH$9,0))</f>
        <v>7.2</v>
      </c>
      <c r="AI37" s="28">
        <f>IF(VLOOKUP($A37,Sheet!$A$7:$DG$148,'TN01-10'!AI$9,0)="","",VLOOKUP($A37,Sheet!$A$7:$DG$148,'TN01-10'!AI$9,0))</f>
        <v>6.2</v>
      </c>
      <c r="AJ37" s="28">
        <f>IF(VLOOKUP($A37,Sheet!$A$7:$DG$148,'TN01-10'!AJ$9,0)="","",VLOOKUP($A37,Sheet!$A$7:$DG$148,'TN01-10'!AJ$9,0))</f>
        <v>4.7</v>
      </c>
      <c r="AK37" s="33">
        <f>IF(VLOOKUP($A37,Sheet!$A$7:$DG$148,'TN01-10'!AK$9,0)="","",VLOOKUP($A37,Sheet!$A$7:$DG$148,'TN01-10'!AK$9,0))</f>
        <v>51</v>
      </c>
      <c r="AL37" s="36">
        <f>IF(VLOOKUP($A37,Sheet!$A$7:$DG$148,'TN01-10'!AL$9,0)="","",VLOOKUP($A37,Sheet!$A$7:$DG$148,'TN01-10'!AL$9,0))</f>
        <v>0</v>
      </c>
      <c r="AM37" s="32">
        <f>IF(VLOOKUP($A37,Sheet!$A$7:$DG$148,'TN01-10'!AM$9,0)="","",VLOOKUP($A37,Sheet!$A$7:$DG$148,'TN01-10'!AM$9,0))</f>
        <v>7</v>
      </c>
      <c r="AN37" s="32">
        <f>IF(VLOOKUP($A37,Sheet!$A$7:$DG$148,'TN01-10'!AN$9,0)="","",VLOOKUP($A37,Sheet!$A$7:$DG$148,'TN01-10'!AN$9,0))</f>
        <v>7.7</v>
      </c>
      <c r="AO37" s="32" t="str">
        <f>IF(VLOOKUP($A37,Sheet!$A$7:$DG$148,'TN01-10'!AO$9,0)="","",VLOOKUP($A37,Sheet!$A$7:$DG$148,'TN01-10'!AO$9,0))</f>
        <v/>
      </c>
      <c r="AP37" s="32" t="str">
        <f>IF(VLOOKUP($A37,Sheet!$A$7:$DG$148,'TN01-10'!AP$9,0)="","",VLOOKUP($A37,Sheet!$A$7:$DG$148,'TN01-10'!AP$9,0))</f>
        <v/>
      </c>
      <c r="AQ37" s="32">
        <f>IF(VLOOKUP($A37,Sheet!$A$7:$DG$148,'TN01-10'!AQ$9,0)="","",VLOOKUP($A37,Sheet!$A$7:$DG$148,'TN01-10'!AQ$9,0))</f>
        <v>5.8</v>
      </c>
      <c r="AR37" s="32" t="str">
        <f>IF(VLOOKUP($A37,Sheet!$A$7:$DG$148,'TN01-10'!AR$9,0)="","",VLOOKUP($A37,Sheet!$A$7:$DG$148,'TN01-10'!AR$9,0))</f>
        <v/>
      </c>
      <c r="AS37" s="32" t="str">
        <f>IF(VLOOKUP($A37,Sheet!$A$7:$DG$148,'TN01-10'!AS$9,0)="","",VLOOKUP($A37,Sheet!$A$7:$DG$148,'TN01-10'!AS$9,0))</f>
        <v/>
      </c>
      <c r="AT37" s="32" t="str">
        <f>IF(VLOOKUP($A37,Sheet!$A$7:$DG$148,'TN01-10'!AT$9,0)="","",VLOOKUP($A37,Sheet!$A$7:$DG$148,'TN01-10'!AT$9,0))</f>
        <v/>
      </c>
      <c r="AU37" s="32" t="str">
        <f>IF(VLOOKUP($A37,Sheet!$A$7:$DG$148,'TN01-10'!AU$9,0)="","",VLOOKUP($A37,Sheet!$A$7:$DG$148,'TN01-10'!AU$9,0))</f>
        <v/>
      </c>
      <c r="AV37" s="32" t="str">
        <f>IF(VLOOKUP($A37,Sheet!$A$7:$DG$148,'TN01-10'!AV$9,0)="","",VLOOKUP($A37,Sheet!$A$7:$DG$148,'TN01-10'!AV$9,0))</f>
        <v/>
      </c>
      <c r="AW37" s="32">
        <f>IF(VLOOKUP($A37,Sheet!$A$7:$DG$148,'TN01-10'!AW$9,0)="","",VLOOKUP($A37,Sheet!$A$7:$DG$148,'TN01-10'!AW$9,0))</f>
        <v>7.7</v>
      </c>
      <c r="AX37" s="32" t="str">
        <f>IF(VLOOKUP($A37,Sheet!$A$7:$DG$148,'TN01-10'!AX$9,0)="","",VLOOKUP($A37,Sheet!$A$7:$DG$148,'TN01-10'!AX$9,0))</f>
        <v/>
      </c>
      <c r="AY37" s="32" t="str">
        <f>IF(VLOOKUP($A37,Sheet!$A$7:$DG$148,'TN01-10'!AY$9,0)="","",VLOOKUP($A37,Sheet!$A$7:$DG$148,'TN01-10'!AY$9,0))</f>
        <v/>
      </c>
      <c r="AZ37" s="32" t="str">
        <f>IF(VLOOKUP($A37,Sheet!$A$7:$DG$148,'TN01-10'!AZ$9,0)="","",VLOOKUP($A37,Sheet!$A$7:$DG$148,'TN01-10'!AZ$9,0))</f>
        <v/>
      </c>
      <c r="BA37" s="32">
        <f>IF(VLOOKUP($A37,Sheet!$A$7:$DG$148,'TN01-10'!BA$9,0)="","",VLOOKUP($A37,Sheet!$A$7:$DG$148,'TN01-10'!BA$9,0))</f>
        <v>7.4</v>
      </c>
      <c r="BB37" s="33">
        <f>IF(VLOOKUP($A37,Sheet!$A$7:$DG$148,'TN01-10'!BB$9,0)="","",VLOOKUP($A37,Sheet!$A$7:$DG$148,'TN01-10'!BB$9,0))</f>
        <v>5</v>
      </c>
      <c r="BC37" s="36">
        <f>IF(VLOOKUP($A37,Sheet!$A$7:$DG$148,'TN01-10'!BC$9,0)="","",VLOOKUP($A37,Sheet!$A$7:$DG$148,'TN01-10'!BC$9,0))</f>
        <v>0</v>
      </c>
      <c r="BD37" s="28">
        <f>IF(VLOOKUP($A37,Sheet!$A$7:$DG$148,'TN01-10'!BD$9,0)="","",VLOOKUP($A37,Sheet!$A$7:$DG$148,'TN01-10'!BD$9,0))</f>
        <v>4.9000000000000004</v>
      </c>
      <c r="BE37" s="28">
        <f>IF(VLOOKUP($A37,Sheet!$A$7:$DG$148,'TN01-10'!BE$9,0)="","",VLOOKUP($A37,Sheet!$A$7:$DG$148,'TN01-10'!BE$9,0))</f>
        <v>5</v>
      </c>
      <c r="BF37" s="28">
        <f>IF(VLOOKUP($A37,Sheet!$A$7:$DG$148,'TN01-10'!BF$9,0)="","",VLOOKUP($A37,Sheet!$A$7:$DG$148,'TN01-10'!BF$9,0))</f>
        <v>6</v>
      </c>
      <c r="BG37" s="28">
        <f>IF(VLOOKUP($A37,Sheet!$A$7:$DG$148,'TN01-10'!BG$9,0)="","",VLOOKUP($A37,Sheet!$A$7:$DG$148,'TN01-10'!BG$9,0))</f>
        <v>5.7</v>
      </c>
      <c r="BH37" s="28">
        <f>IF(VLOOKUP($A37,Sheet!$A$7:$DG$148,'TN01-10'!BH$9,0)="","",VLOOKUP($A37,Sheet!$A$7:$DG$148,'TN01-10'!BH$9,0))</f>
        <v>5.6</v>
      </c>
      <c r="BI37" s="28">
        <f>IF(VLOOKUP($A37,Sheet!$A$7:$DG$148,'TN01-10'!BI$9,0)="","",VLOOKUP($A37,Sheet!$A$7:$DG$148,'TN01-10'!BI$9,0))</f>
        <v>7</v>
      </c>
      <c r="BJ37" s="28">
        <f>IF(VLOOKUP($A37,Sheet!$A$7:$DG$148,'TN01-10'!BJ$9,0)="","",VLOOKUP($A37,Sheet!$A$7:$DG$148,'TN01-10'!BJ$9,0))</f>
        <v>7.9</v>
      </c>
      <c r="BK37" s="28">
        <f>IF(VLOOKUP($A37,Sheet!$A$7:$DG$148,'TN01-10'!BK$9,0)="","",VLOOKUP($A37,Sheet!$A$7:$DG$148,'TN01-10'!BK$9,0))</f>
        <v>5.9</v>
      </c>
      <c r="BL37" s="28">
        <f>IF(VLOOKUP($A37,Sheet!$A$7:$DG$148,'TN01-10'!BL$9,0)="","",VLOOKUP($A37,Sheet!$A$7:$DG$148,'TN01-10'!BL$9,0))</f>
        <v>5.2</v>
      </c>
      <c r="BM37" s="28">
        <f>IF(VLOOKUP($A37,Sheet!$A$7:$DG$148,'TN01-10'!BM$9,0)="","",VLOOKUP($A37,Sheet!$A$7:$DG$148,'TN01-10'!BM$9,0))</f>
        <v>5.3</v>
      </c>
      <c r="BN37" s="28">
        <f>IF(VLOOKUP($A37,Sheet!$A$7:$DG$148,'TN01-10'!BN$9,0)="","",VLOOKUP($A37,Sheet!$A$7:$DG$148,'TN01-10'!BN$9,0))</f>
        <v>5.5</v>
      </c>
      <c r="BO37" s="28">
        <f>IF(VLOOKUP($A37,Sheet!$A$7:$DG$148,'TN01-10'!BO$9,0)="","",VLOOKUP($A37,Sheet!$A$7:$DG$148,'TN01-10'!BO$9,0))</f>
        <v>5.6</v>
      </c>
      <c r="BP37" s="28">
        <f>IF(VLOOKUP($A37,Sheet!$A$7:$DG$148,'TN01-10'!BP$9,0)="","",VLOOKUP($A37,Sheet!$A$7:$DG$148,'TN01-10'!BP$9,0))</f>
        <v>5.3</v>
      </c>
      <c r="BQ37" s="28" t="str">
        <f>IF(VLOOKUP($A37,Sheet!$A$7:$DG$148,'TN01-10'!BQ$9,0)="","",VLOOKUP($A37,Sheet!$A$7:$DG$148,'TN01-10'!BQ$9,0))</f>
        <v/>
      </c>
      <c r="BR37" s="28">
        <f>IF(VLOOKUP($A37,Sheet!$A$7:$DG$148,'TN01-10'!BR$9,0)="","",VLOOKUP($A37,Sheet!$A$7:$DG$148,'TN01-10'!BR$9,0))</f>
        <v>7.9</v>
      </c>
      <c r="BS37" s="28">
        <f>IF(VLOOKUP($A37,Sheet!$A$7:$DG$148,'TN01-10'!BS$9,0)="","",VLOOKUP($A37,Sheet!$A$7:$DG$148,'TN01-10'!BS$9,0))</f>
        <v>6.7</v>
      </c>
      <c r="BT37" s="28">
        <f>IF(VLOOKUP($A37,Sheet!$A$7:$DG$148,'TN01-10'!BT$9,0)="","",VLOOKUP($A37,Sheet!$A$7:$DG$148,'TN01-10'!BT$9,0))</f>
        <v>5.5</v>
      </c>
      <c r="BU37" s="28">
        <f>IF(VLOOKUP($A37,Sheet!$A$7:$DG$148,'TN01-10'!BU$9,0)="","",VLOOKUP($A37,Sheet!$A$7:$DG$148,'TN01-10'!BU$9,0))</f>
        <v>6.5</v>
      </c>
      <c r="BV37" s="28">
        <f>IF(VLOOKUP($A37,Sheet!$A$7:$DG$148,'TN01-10'!BV$9,0)="","",VLOOKUP($A37,Sheet!$A$7:$DG$148,'TN01-10'!BV$9,0))</f>
        <v>6.5</v>
      </c>
      <c r="BW37" s="28">
        <f>IF(VLOOKUP($A37,Sheet!$A$7:$DG$148,'TN01-10'!BW$9,0)="","",VLOOKUP($A37,Sheet!$A$7:$DG$148,'TN01-10'!BW$9,0))</f>
        <v>7.3</v>
      </c>
      <c r="BX37" s="33">
        <f>IF(VLOOKUP($A37,Sheet!$A$7:$DG$148,'TN01-10'!BX$9,0)="","",VLOOKUP($A37,Sheet!$A$7:$DG$148,'TN01-10'!BX$9,0))</f>
        <v>50</v>
      </c>
      <c r="BY37" s="36">
        <f>IF(VLOOKUP($A37,Sheet!$A$7:$DG$148,'TN01-10'!BY$9,0)="","",VLOOKUP($A37,Sheet!$A$7:$DG$148,'TN01-10'!BY$9,0))</f>
        <v>0</v>
      </c>
      <c r="BZ37" s="28" t="str">
        <f>IF(VLOOKUP($A37,Sheet!$A$7:$DG$148,'TN01-10'!BZ$9,0)="","",VLOOKUP($A37,Sheet!$A$7:$DG$148,'TN01-10'!BZ$9,0))</f>
        <v/>
      </c>
      <c r="CA37" s="28">
        <f>IF(VLOOKUP($A37,Sheet!$A$7:$DG$148,'TN01-10'!CA$9,0)="","",VLOOKUP($A37,Sheet!$A$7:$DG$148,'TN01-10'!CA$9,0))</f>
        <v>6.7</v>
      </c>
      <c r="CB37" s="28">
        <f>IF(VLOOKUP($A37,Sheet!$A$7:$DG$148,'TN01-10'!CB$9,0)="","",VLOOKUP($A37,Sheet!$A$7:$DG$148,'TN01-10'!CB$9,0))</f>
        <v>6.9</v>
      </c>
      <c r="CC37" s="28" t="str">
        <f>IF(VLOOKUP($A37,Sheet!$A$7:$DG$148,'TN01-10'!CC$9,0)="","",VLOOKUP($A37,Sheet!$A$7:$DG$148,'TN01-10'!CC$9,0))</f>
        <v/>
      </c>
      <c r="CD37" s="28">
        <f>IF(VLOOKUP($A37,Sheet!$A$7:$DG$148,'TN01-10'!CD$9,0)="","",VLOOKUP($A37,Sheet!$A$7:$DG$148,'TN01-10'!CD$9,0))</f>
        <v>7</v>
      </c>
      <c r="CE37" s="28">
        <f>IF(VLOOKUP($A37,Sheet!$A$7:$DG$148,'TN01-10'!CE$9,0)="","",VLOOKUP($A37,Sheet!$A$7:$DG$148,'TN01-10'!CE$9,0))</f>
        <v>6.3</v>
      </c>
      <c r="CF37" s="28">
        <f>IF(VLOOKUP($A37,Sheet!$A$7:$DG$148,'TN01-10'!CF$9,0)="","",VLOOKUP($A37,Sheet!$A$7:$DG$148,'TN01-10'!CF$9,0))</f>
        <v>6.4</v>
      </c>
      <c r="CG37" s="28">
        <f>IF(VLOOKUP($A37,Sheet!$A$7:$DG$148,'TN01-10'!CG$9,0)="","",VLOOKUP($A37,Sheet!$A$7:$DG$148,'TN01-10'!CG$9,0))</f>
        <v>4.5</v>
      </c>
      <c r="CH37" s="28" t="str">
        <f>IF(VLOOKUP($A37,Sheet!$A$7:$DG$148,'TN01-10'!CH$9,0)="","",VLOOKUP($A37,Sheet!$A$7:$DG$148,'TN01-10'!CH$9,0))</f>
        <v/>
      </c>
      <c r="CI37" s="28">
        <f>IF(VLOOKUP($A37,Sheet!$A$7:$DG$148,'TN01-10'!CI$9,0)="","",VLOOKUP($A37,Sheet!$A$7:$DG$148,'TN01-10'!CI$9,0))</f>
        <v>6.6</v>
      </c>
      <c r="CJ37" s="28" t="str">
        <f>IF(VLOOKUP($A37,Sheet!$A$7:$DG$148,'TN01-10'!CJ$9,0)="","",VLOOKUP($A37,Sheet!$A$7:$DG$148,'TN01-10'!CJ$9,0))</f>
        <v/>
      </c>
      <c r="CK37" s="28" t="str">
        <f>IF(VLOOKUP($A37,Sheet!$A$7:$DG$148,'TN01-10'!CK$9,0)="","",VLOOKUP($A37,Sheet!$A$7:$DG$148,'TN01-10'!CK$9,0))</f>
        <v/>
      </c>
      <c r="CL37" s="28" t="str">
        <f>IF(VLOOKUP($A37,Sheet!$A$7:$DG$148,'TN01-10'!CL$9,0)="","",VLOOKUP($A37,Sheet!$A$7:$DG$148,'TN01-10'!CL$9,0))</f>
        <v/>
      </c>
      <c r="CM37" s="28" t="str">
        <f>IF(VLOOKUP($A37,Sheet!$A$7:$DG$148,'TN01-10'!CM$9,0)="","",VLOOKUP($A37,Sheet!$A$7:$DG$148,'TN01-10'!CM$9,0))</f>
        <v/>
      </c>
      <c r="CN37" s="28">
        <f>IF(VLOOKUP($A37,Sheet!$A$7:$DG$148,'TN01-10'!CN$9,0)="","",VLOOKUP($A37,Sheet!$A$7:$DG$148,'TN01-10'!CN$9,0))</f>
        <v>6.8</v>
      </c>
      <c r="CO37" s="28">
        <f>IF(VLOOKUP($A37,Sheet!$A$7:$DG$148,'TN01-10'!CO$9,0)="","",VLOOKUP($A37,Sheet!$A$7:$DG$148,'TN01-10'!CO$9,0))</f>
        <v>7.2</v>
      </c>
      <c r="CP37" s="28">
        <f>IF(VLOOKUP($A37,Sheet!$A$7:$DG$148,'TN01-10'!CP$9,0)="","",VLOOKUP($A37,Sheet!$A$7:$DG$148,'TN01-10'!CP$9,0))</f>
        <v>7.4</v>
      </c>
      <c r="CQ37" s="28">
        <f>IF(VLOOKUP($A37,Sheet!$A$7:$DG$148,'TN01-10'!CQ$9,0)="","",VLOOKUP($A37,Sheet!$A$7:$DG$148,'TN01-10'!CQ$9,0))</f>
        <v>6.1</v>
      </c>
      <c r="CR37" s="28">
        <f>IF(VLOOKUP($A37,Sheet!$A$7:$DG$148,'TN01-10'!CR$9,0)="","",VLOOKUP($A37,Sheet!$A$7:$DG$148,'TN01-10'!CR$9,0))</f>
        <v>6.1</v>
      </c>
      <c r="CS37" s="33">
        <f>IF(VLOOKUP($A37,Sheet!$A$7:$DG$148,'TN01-10'!CS$9,0)="","",VLOOKUP($A37,Sheet!$A$7:$DG$148,'TN01-10'!CS$9,0))</f>
        <v>27</v>
      </c>
      <c r="CT37" s="36">
        <f>IF(VLOOKUP($A37,Sheet!$A$7:$DG$148,'TN01-10'!CT$9,0)="","",VLOOKUP($A37,Sheet!$A$7:$DG$148,'TN01-10'!CT$9,0))</f>
        <v>0</v>
      </c>
      <c r="CU37" s="38">
        <f t="shared" si="2"/>
        <v>128</v>
      </c>
      <c r="CV37" s="38">
        <f t="shared" si="3"/>
        <v>0</v>
      </c>
      <c r="CW37" s="38">
        <f t="shared" si="4"/>
        <v>0</v>
      </c>
      <c r="CX37" s="38">
        <f t="shared" si="5"/>
        <v>128</v>
      </c>
      <c r="CY37" s="38">
        <f t="shared" si="6"/>
        <v>6.24</v>
      </c>
      <c r="CZ37" s="38">
        <f>VLOOKUP($A37,'TN01-04'!$A$13:$DL$166,103,0)</f>
        <v>2.38</v>
      </c>
      <c r="DA37" s="28" t="str">
        <f>IF(VLOOKUP($A37,Sheet!$A$7:$DG$148,'TN01-10'!DA$9,0)="","",VLOOKUP($A37,Sheet!$A$7:$DG$148,'TN01-10'!DA$9,0))</f>
        <v/>
      </c>
      <c r="DB37" s="28" t="str">
        <f>IF(VLOOKUP($A37,Sheet!$A$7:$DG$148,'TN01-10'!DB$9,0)="","",VLOOKUP($A37,Sheet!$A$7:$DG$148,'TN01-10'!DB$9,0))</f>
        <v/>
      </c>
      <c r="DC37" s="28">
        <f>IF(VLOOKUP($A37,Sheet!$A$7:$DG$148,'TN01-10'!DC$9,0)="","",VLOOKUP($A37,Sheet!$A$7:$DG$148,'TN01-10'!DC$9,0))</f>
        <v>5.6</v>
      </c>
      <c r="DD37" s="28" t="str">
        <f>IF(VLOOKUP($A37,Sheet!$A$7:$DG$148,'TN01-10'!DD$9,0)="","",VLOOKUP($A37,Sheet!$A$7:$DG$148,'TN01-10'!DD$9,0))</f>
        <v/>
      </c>
      <c r="DE37" s="38"/>
      <c r="DF37" s="38">
        <f t="shared" si="7"/>
        <v>5.6</v>
      </c>
      <c r="DG37" s="38">
        <f>VLOOKUP($A37,'TN01-04'!$A$13:$DL$166,110,0)</f>
        <v>2</v>
      </c>
      <c r="DH37" s="33">
        <f>IF(VLOOKUP($A37,Sheet!$A$7:$DG$148,'TN01-10'!DH$9,0)="","",VLOOKUP($A37,Sheet!$A$7:$DG$148,'TN01-10'!DH$9,0))</f>
        <v>5</v>
      </c>
      <c r="DI37" s="36">
        <f>IF(VLOOKUP($A37,Sheet!$A$7:$DG$148,'TN01-10'!DI$9,0)="","",VLOOKUP($A37,Sheet!$A$7:$DG$148,'TN01-10'!DI$9,0))</f>
        <v>0</v>
      </c>
      <c r="DJ37" s="38">
        <f t="shared" si="8"/>
        <v>133</v>
      </c>
      <c r="DK37" s="38">
        <f t="shared" si="9"/>
        <v>0</v>
      </c>
      <c r="DL37" s="38">
        <f t="shared" si="10"/>
        <v>6.21</v>
      </c>
      <c r="DM37" s="38">
        <f>VLOOKUP($A37,'TN01-04'!$A$13:$DL$166,116,0)</f>
        <v>2.37</v>
      </c>
      <c r="DN37" s="33">
        <f>IF(VLOOKUP($A37,Sheet!$A$7:$DG$148,'TN01-10'!DN$9,0)="","",VLOOKUP($A37,Sheet!$A$7:$DG$148,'TN01-10'!DN$9,0))</f>
        <v>138</v>
      </c>
      <c r="DO37" s="36">
        <f>IF(VLOOKUP($A37,Sheet!$A$7:$DG$148,'TN01-10'!DO$9,0)="","",VLOOKUP($A37,Sheet!$A$7:$DG$148,'TN01-10'!DO$9,0))</f>
        <v>0</v>
      </c>
      <c r="DP37" s="28">
        <f>IF(VLOOKUP($A37,Sheet!$A$7:$DG$148,'TN01-10'!DP$9,0)="","",VLOOKUP($A37,Sheet!$A$7:$DG$148,'TN01-10'!DP$9,0))</f>
        <v>137</v>
      </c>
      <c r="DQ37" s="28">
        <f>IF(VLOOKUP($A37,Sheet!$A$7:$DG$148,'TN01-10'!DQ$9,0)="","",VLOOKUP($A37,Sheet!$A$7:$DG$148,'TN01-10'!DQ$9,0))</f>
        <v>138</v>
      </c>
      <c r="DR37" s="28">
        <f>IF(VLOOKUP($A37,Sheet!$A$7:$DG$148,'TN01-10'!DR$9,0)="","",VLOOKUP($A37,Sheet!$A$7:$DG$148,'TN01-10'!DR$9,0))</f>
        <v>6.21</v>
      </c>
      <c r="DS37" s="28">
        <f>IF(VLOOKUP($A37,Sheet!$A$7:$DG$148,'TN01-10'!DS$9,0)="","",VLOOKUP($A37,Sheet!$A$7:$DG$148,'TN01-10'!DS$9,0))</f>
        <v>2.37</v>
      </c>
      <c r="DT37" s="28" t="str">
        <f>IF(VLOOKUP($A37,Sheet!$A$7:$DG$148,'TN01-10'!DT$9,0)="","",VLOOKUP($A37,Sheet!$A$7:$DG$148,'TN01-10'!DT$9,0))</f>
        <v/>
      </c>
      <c r="DU37" s="168">
        <f t="shared" si="11"/>
        <v>0</v>
      </c>
      <c r="DV37" s="315"/>
      <c r="DW37" s="315"/>
      <c r="DX37" s="315" t="s">
        <v>4798</v>
      </c>
      <c r="DY37" s="315" t="s">
        <v>4798</v>
      </c>
      <c r="DZ37" s="315" t="s">
        <v>4831</v>
      </c>
      <c r="EA37" s="315"/>
      <c r="EB37" s="216"/>
      <c r="EC37" s="216"/>
      <c r="ED37" s="216"/>
      <c r="EE37" s="216"/>
      <c r="EF37" s="216">
        <f t="shared" si="12"/>
        <v>0</v>
      </c>
      <c r="EG37" s="216">
        <v>5.5</v>
      </c>
      <c r="EH37" s="216">
        <v>0</v>
      </c>
      <c r="EI37" s="216"/>
      <c r="EJ37" s="216"/>
      <c r="EK37" s="216">
        <f t="shared" si="13"/>
        <v>5.5</v>
      </c>
      <c r="EL37" s="216">
        <v>5.8</v>
      </c>
      <c r="EM37" s="216">
        <v>0</v>
      </c>
      <c r="EN37" s="216"/>
      <c r="EO37" s="216"/>
      <c r="EP37" s="216">
        <f t="shared" si="14"/>
        <v>5.8</v>
      </c>
      <c r="EQ37" s="216">
        <v>5.5</v>
      </c>
      <c r="ER37" s="216">
        <v>0</v>
      </c>
      <c r="ES37" s="216"/>
      <c r="ET37" s="216"/>
      <c r="EU37" s="216">
        <f t="shared" si="15"/>
        <v>5.5</v>
      </c>
      <c r="EV37" s="216">
        <f t="shared" si="16"/>
        <v>5.6</v>
      </c>
    </row>
    <row r="38" spans="1:152" ht="15.95" customHeight="1" x14ac:dyDescent="0.2">
      <c r="A38" s="25">
        <v>2220724335</v>
      </c>
      <c r="B38" s="26" t="s">
        <v>16</v>
      </c>
      <c r="C38" s="26" t="s">
        <v>59</v>
      </c>
      <c r="D38" s="26" t="s">
        <v>24</v>
      </c>
      <c r="E38" s="27">
        <v>36075</v>
      </c>
      <c r="F38" s="26" t="s">
        <v>209</v>
      </c>
      <c r="G38" s="26" t="s">
        <v>212</v>
      </c>
      <c r="H38" s="28">
        <f>IF(VLOOKUP($A38,Sheet!$A$7:$DG$148,'TN01-10'!H$9,0)="","",VLOOKUP($A38,Sheet!$A$7:$DG$148,'TN01-10'!H$9,0))</f>
        <v>8.1999999999999993</v>
      </c>
      <c r="I38" s="28">
        <f>IF(VLOOKUP($A38,Sheet!$A$7:$DG$148,'TN01-10'!I$9,0)="","",VLOOKUP($A38,Sheet!$A$7:$DG$148,'TN01-10'!I$9,0))</f>
        <v>7</v>
      </c>
      <c r="J38" s="28">
        <f>IF(VLOOKUP($A38,Sheet!$A$7:$DG$148,'TN01-10'!J$9,0)="","",VLOOKUP($A38,Sheet!$A$7:$DG$148,'TN01-10'!J$9,0))</f>
        <v>8.5</v>
      </c>
      <c r="K38" s="28">
        <f>IF(VLOOKUP($A38,Sheet!$A$7:$DG$148,'TN01-10'!K$9,0)="","",VLOOKUP($A38,Sheet!$A$7:$DG$148,'TN01-10'!K$9,0))</f>
        <v>8.1</v>
      </c>
      <c r="L38" s="28">
        <f>IF(VLOOKUP($A38,Sheet!$A$7:$DG$148,'TN01-10'!L$9,0)="","",VLOOKUP($A38,Sheet!$A$7:$DG$148,'TN01-10'!L$9,0))</f>
        <v>6.3</v>
      </c>
      <c r="M38" s="28">
        <f>IF(VLOOKUP($A38,Sheet!$A$7:$DG$148,'TN01-10'!M$9,0)="","",VLOOKUP($A38,Sheet!$A$7:$DG$148,'TN01-10'!M$9,0))</f>
        <v>7.4</v>
      </c>
      <c r="N38" s="28">
        <f>IF(VLOOKUP($A38,Sheet!$A$7:$DG$148,'TN01-10'!N$9,0)="","",VLOOKUP($A38,Sheet!$A$7:$DG$148,'TN01-10'!N$9,0))</f>
        <v>7.8</v>
      </c>
      <c r="O38" s="28" t="str">
        <f>IF(VLOOKUP($A38,Sheet!$A$7:$DG$148,'TN01-10'!O$9,0)="","",VLOOKUP($A38,Sheet!$A$7:$DG$148,'TN01-10'!O$9,0))</f>
        <v/>
      </c>
      <c r="P38" s="28">
        <f>IF(VLOOKUP($A38,Sheet!$A$7:$DG$148,'TN01-10'!P$9,0)="","",VLOOKUP($A38,Sheet!$A$7:$DG$148,'TN01-10'!P$9,0))</f>
        <v>7.6</v>
      </c>
      <c r="Q38" s="28" t="str">
        <f>IF(VLOOKUP($A38,Sheet!$A$7:$DG$148,'TN01-10'!Q$9,0)="","",VLOOKUP($A38,Sheet!$A$7:$DG$148,'TN01-10'!Q$9,0))</f>
        <v/>
      </c>
      <c r="R38" s="28" t="str">
        <f>IF(VLOOKUP($A38,Sheet!$A$7:$DG$148,'TN01-10'!R$9,0)="","",VLOOKUP($A38,Sheet!$A$7:$DG$148,'TN01-10'!R$9,0))</f>
        <v/>
      </c>
      <c r="S38" s="28" t="str">
        <f>IF(VLOOKUP($A38,Sheet!$A$7:$DG$148,'TN01-10'!S$9,0)="","",VLOOKUP($A38,Sheet!$A$7:$DG$148,'TN01-10'!S$9,0))</f>
        <v/>
      </c>
      <c r="T38" s="28" t="str">
        <f>IF(VLOOKUP($A38,Sheet!$A$7:$DG$148,'TN01-10'!T$9,0)="","",VLOOKUP($A38,Sheet!$A$7:$DG$148,'TN01-10'!T$9,0))</f>
        <v/>
      </c>
      <c r="U38" s="28">
        <f>IF(VLOOKUP($A38,Sheet!$A$7:$DG$148,'TN01-10'!U$9,0)="","",VLOOKUP($A38,Sheet!$A$7:$DG$148,'TN01-10'!U$9,0))</f>
        <v>8.1</v>
      </c>
      <c r="V38" s="28">
        <f>IF(VLOOKUP($A38,Sheet!$A$7:$DG$148,'TN01-10'!V$9,0)="","",VLOOKUP($A38,Sheet!$A$7:$DG$148,'TN01-10'!V$9,0))</f>
        <v>6.5</v>
      </c>
      <c r="W38" s="28">
        <f>IF(VLOOKUP($A38,Sheet!$A$7:$DG$148,'TN01-10'!W$9,0)="","",VLOOKUP($A38,Sheet!$A$7:$DG$148,'TN01-10'!W$9,0))</f>
        <v>8.3000000000000007</v>
      </c>
      <c r="X38" s="28">
        <f>IF(VLOOKUP($A38,Sheet!$A$7:$DG$148,'TN01-10'!X$9,0)="","",VLOOKUP($A38,Sheet!$A$7:$DG$148,'TN01-10'!X$9,0))</f>
        <v>8.3000000000000007</v>
      </c>
      <c r="Y38" s="28">
        <f>IF(VLOOKUP($A38,Sheet!$A$7:$DG$148,'TN01-10'!Y$9,0)="","",VLOOKUP($A38,Sheet!$A$7:$DG$148,'TN01-10'!Y$9,0))</f>
        <v>7.8</v>
      </c>
      <c r="Z38" s="28">
        <f>IF(VLOOKUP($A38,Sheet!$A$7:$DG$148,'TN01-10'!Z$9,0)="","",VLOOKUP($A38,Sheet!$A$7:$DG$148,'TN01-10'!Z$9,0))</f>
        <v>7.4</v>
      </c>
      <c r="AA38" s="28">
        <f>IF(VLOOKUP($A38,Sheet!$A$7:$DG$148,'TN01-10'!AA$9,0)="","",VLOOKUP($A38,Sheet!$A$7:$DG$148,'TN01-10'!AA$9,0))</f>
        <v>6.1</v>
      </c>
      <c r="AB38" s="28">
        <f>IF(VLOOKUP($A38,Sheet!$A$7:$DG$148,'TN01-10'!AB$9,0)="","",VLOOKUP($A38,Sheet!$A$7:$DG$148,'TN01-10'!AB$9,0))</f>
        <v>7.4</v>
      </c>
      <c r="AC38" s="28">
        <f>IF(VLOOKUP($A38,Sheet!$A$7:$DG$148,'TN01-10'!AC$9,0)="","",VLOOKUP($A38,Sheet!$A$7:$DG$148,'TN01-10'!AC$9,0))</f>
        <v>7.4</v>
      </c>
      <c r="AD38" s="28">
        <f>IF(VLOOKUP($A38,Sheet!$A$7:$DG$148,'TN01-10'!AD$9,0)="","",VLOOKUP($A38,Sheet!$A$7:$DG$148,'TN01-10'!AD$9,0))</f>
        <v>8.3000000000000007</v>
      </c>
      <c r="AE38" s="28">
        <f>IF(VLOOKUP($A38,Sheet!$A$7:$DG$148,'TN01-10'!AE$9,0)="","",VLOOKUP($A38,Sheet!$A$7:$DG$148,'TN01-10'!AE$9,0))</f>
        <v>6</v>
      </c>
      <c r="AF38" s="28">
        <f>IF(VLOOKUP($A38,Sheet!$A$7:$DG$148,'TN01-10'!AF$9,0)="","",VLOOKUP($A38,Sheet!$A$7:$DG$148,'TN01-10'!AF$9,0))</f>
        <v>8.6999999999999993</v>
      </c>
      <c r="AG38" s="28">
        <f>IF(VLOOKUP($A38,Sheet!$A$7:$DG$148,'TN01-10'!AG$9,0)="","",VLOOKUP($A38,Sheet!$A$7:$DG$148,'TN01-10'!AG$9,0))</f>
        <v>6.6</v>
      </c>
      <c r="AH38" s="28">
        <f>IF(VLOOKUP($A38,Sheet!$A$7:$DG$148,'TN01-10'!AH$9,0)="","",VLOOKUP($A38,Sheet!$A$7:$DG$148,'TN01-10'!AH$9,0))</f>
        <v>7.1</v>
      </c>
      <c r="AI38" s="28">
        <f>IF(VLOOKUP($A38,Sheet!$A$7:$DG$148,'TN01-10'!AI$9,0)="","",VLOOKUP($A38,Sheet!$A$7:$DG$148,'TN01-10'!AI$9,0))</f>
        <v>7</v>
      </c>
      <c r="AJ38" s="28">
        <f>IF(VLOOKUP($A38,Sheet!$A$7:$DG$148,'TN01-10'!AJ$9,0)="","",VLOOKUP($A38,Sheet!$A$7:$DG$148,'TN01-10'!AJ$9,0))</f>
        <v>6.5</v>
      </c>
      <c r="AK38" s="33">
        <f>IF(VLOOKUP($A38,Sheet!$A$7:$DG$148,'TN01-10'!AK$9,0)="","",VLOOKUP($A38,Sheet!$A$7:$DG$148,'TN01-10'!AK$9,0))</f>
        <v>51</v>
      </c>
      <c r="AL38" s="36">
        <f>IF(VLOOKUP($A38,Sheet!$A$7:$DG$148,'TN01-10'!AL$9,0)="","",VLOOKUP($A38,Sheet!$A$7:$DG$148,'TN01-10'!AL$9,0))</f>
        <v>0</v>
      </c>
      <c r="AM38" s="32">
        <f>IF(VLOOKUP($A38,Sheet!$A$7:$DG$148,'TN01-10'!AM$9,0)="","",VLOOKUP($A38,Sheet!$A$7:$DG$148,'TN01-10'!AM$9,0))</f>
        <v>6.8</v>
      </c>
      <c r="AN38" s="32">
        <f>IF(VLOOKUP($A38,Sheet!$A$7:$DG$148,'TN01-10'!AN$9,0)="","",VLOOKUP($A38,Sheet!$A$7:$DG$148,'TN01-10'!AN$9,0))</f>
        <v>5.7</v>
      </c>
      <c r="AO38" s="32">
        <f>IF(VLOOKUP($A38,Sheet!$A$7:$DG$148,'TN01-10'!AO$9,0)="","",VLOOKUP($A38,Sheet!$A$7:$DG$148,'TN01-10'!AO$9,0))</f>
        <v>8.6</v>
      </c>
      <c r="AP38" s="32" t="str">
        <f>IF(VLOOKUP($A38,Sheet!$A$7:$DG$148,'TN01-10'!AP$9,0)="","",VLOOKUP($A38,Sheet!$A$7:$DG$148,'TN01-10'!AP$9,0))</f>
        <v/>
      </c>
      <c r="AQ38" s="32" t="str">
        <f>IF(VLOOKUP($A38,Sheet!$A$7:$DG$148,'TN01-10'!AQ$9,0)="","",VLOOKUP($A38,Sheet!$A$7:$DG$148,'TN01-10'!AQ$9,0))</f>
        <v/>
      </c>
      <c r="AR38" s="32" t="str">
        <f>IF(VLOOKUP($A38,Sheet!$A$7:$DG$148,'TN01-10'!AR$9,0)="","",VLOOKUP($A38,Sheet!$A$7:$DG$148,'TN01-10'!AR$9,0))</f>
        <v/>
      </c>
      <c r="AS38" s="32" t="str">
        <f>IF(VLOOKUP($A38,Sheet!$A$7:$DG$148,'TN01-10'!AS$9,0)="","",VLOOKUP($A38,Sheet!$A$7:$DG$148,'TN01-10'!AS$9,0))</f>
        <v/>
      </c>
      <c r="AT38" s="32" t="str">
        <f>IF(VLOOKUP($A38,Sheet!$A$7:$DG$148,'TN01-10'!AT$9,0)="","",VLOOKUP($A38,Sheet!$A$7:$DG$148,'TN01-10'!AT$9,0))</f>
        <v/>
      </c>
      <c r="AU38" s="32">
        <f>IF(VLOOKUP($A38,Sheet!$A$7:$DG$148,'TN01-10'!AU$9,0)="","",VLOOKUP($A38,Sheet!$A$7:$DG$148,'TN01-10'!AU$9,0))</f>
        <v>6.2</v>
      </c>
      <c r="AV38" s="32" t="str">
        <f>IF(VLOOKUP($A38,Sheet!$A$7:$DG$148,'TN01-10'!AV$9,0)="","",VLOOKUP($A38,Sheet!$A$7:$DG$148,'TN01-10'!AV$9,0))</f>
        <v/>
      </c>
      <c r="AW38" s="32" t="str">
        <f>IF(VLOOKUP($A38,Sheet!$A$7:$DG$148,'TN01-10'!AW$9,0)="","",VLOOKUP($A38,Sheet!$A$7:$DG$148,'TN01-10'!AW$9,0))</f>
        <v/>
      </c>
      <c r="AX38" s="32" t="str">
        <f>IF(VLOOKUP($A38,Sheet!$A$7:$DG$148,'TN01-10'!AX$9,0)="","",VLOOKUP($A38,Sheet!$A$7:$DG$148,'TN01-10'!AX$9,0))</f>
        <v/>
      </c>
      <c r="AY38" s="32" t="str">
        <f>IF(VLOOKUP($A38,Sheet!$A$7:$DG$148,'TN01-10'!AY$9,0)="","",VLOOKUP($A38,Sheet!$A$7:$DG$148,'TN01-10'!AY$9,0))</f>
        <v/>
      </c>
      <c r="AZ38" s="32" t="str">
        <f>IF(VLOOKUP($A38,Sheet!$A$7:$DG$148,'TN01-10'!AZ$9,0)="","",VLOOKUP($A38,Sheet!$A$7:$DG$148,'TN01-10'!AZ$9,0))</f>
        <v/>
      </c>
      <c r="BA38" s="32">
        <f>IF(VLOOKUP($A38,Sheet!$A$7:$DG$148,'TN01-10'!BA$9,0)="","",VLOOKUP($A38,Sheet!$A$7:$DG$148,'TN01-10'!BA$9,0))</f>
        <v>6.3</v>
      </c>
      <c r="BB38" s="33">
        <f>IF(VLOOKUP($A38,Sheet!$A$7:$DG$148,'TN01-10'!BB$9,0)="","",VLOOKUP($A38,Sheet!$A$7:$DG$148,'TN01-10'!BB$9,0))</f>
        <v>5</v>
      </c>
      <c r="BC38" s="36">
        <f>IF(VLOOKUP($A38,Sheet!$A$7:$DG$148,'TN01-10'!BC$9,0)="","",VLOOKUP($A38,Sheet!$A$7:$DG$148,'TN01-10'!BC$9,0))</f>
        <v>0</v>
      </c>
      <c r="BD38" s="28">
        <f>IF(VLOOKUP($A38,Sheet!$A$7:$DG$148,'TN01-10'!BD$9,0)="","",VLOOKUP($A38,Sheet!$A$7:$DG$148,'TN01-10'!BD$9,0))</f>
        <v>4.7</v>
      </c>
      <c r="BE38" s="28">
        <f>IF(VLOOKUP($A38,Sheet!$A$7:$DG$148,'TN01-10'!BE$9,0)="","",VLOOKUP($A38,Sheet!$A$7:$DG$148,'TN01-10'!BE$9,0))</f>
        <v>4.3</v>
      </c>
      <c r="BF38" s="28">
        <f>IF(VLOOKUP($A38,Sheet!$A$7:$DG$148,'TN01-10'!BF$9,0)="","",VLOOKUP($A38,Sheet!$A$7:$DG$148,'TN01-10'!BF$9,0))</f>
        <v>6.8</v>
      </c>
      <c r="BG38" s="28">
        <f>IF(VLOOKUP($A38,Sheet!$A$7:$DG$148,'TN01-10'!BG$9,0)="","",VLOOKUP($A38,Sheet!$A$7:$DG$148,'TN01-10'!BG$9,0))</f>
        <v>6.2</v>
      </c>
      <c r="BH38" s="28">
        <f>IF(VLOOKUP($A38,Sheet!$A$7:$DG$148,'TN01-10'!BH$9,0)="","",VLOOKUP($A38,Sheet!$A$7:$DG$148,'TN01-10'!BH$9,0))</f>
        <v>7.2</v>
      </c>
      <c r="BI38" s="28">
        <f>IF(VLOOKUP($A38,Sheet!$A$7:$DG$148,'TN01-10'!BI$9,0)="","",VLOOKUP($A38,Sheet!$A$7:$DG$148,'TN01-10'!BI$9,0))</f>
        <v>7.1</v>
      </c>
      <c r="BJ38" s="28">
        <f>IF(VLOOKUP($A38,Sheet!$A$7:$DG$148,'TN01-10'!BJ$9,0)="","",VLOOKUP($A38,Sheet!$A$7:$DG$148,'TN01-10'!BJ$9,0))</f>
        <v>8.6</v>
      </c>
      <c r="BK38" s="28">
        <f>IF(VLOOKUP($A38,Sheet!$A$7:$DG$148,'TN01-10'!BK$9,0)="","",VLOOKUP($A38,Sheet!$A$7:$DG$148,'TN01-10'!BK$9,0))</f>
        <v>6.3</v>
      </c>
      <c r="BL38" s="28">
        <f>IF(VLOOKUP($A38,Sheet!$A$7:$DG$148,'TN01-10'!BL$9,0)="","",VLOOKUP($A38,Sheet!$A$7:$DG$148,'TN01-10'!BL$9,0))</f>
        <v>5.4</v>
      </c>
      <c r="BM38" s="28">
        <f>IF(VLOOKUP($A38,Sheet!$A$7:$DG$148,'TN01-10'!BM$9,0)="","",VLOOKUP($A38,Sheet!$A$7:$DG$148,'TN01-10'!BM$9,0))</f>
        <v>7</v>
      </c>
      <c r="BN38" s="28">
        <f>IF(VLOOKUP($A38,Sheet!$A$7:$DG$148,'TN01-10'!BN$9,0)="","",VLOOKUP($A38,Sheet!$A$7:$DG$148,'TN01-10'!BN$9,0))</f>
        <v>4</v>
      </c>
      <c r="BO38" s="28">
        <f>IF(VLOOKUP($A38,Sheet!$A$7:$DG$148,'TN01-10'!BO$9,0)="","",VLOOKUP($A38,Sheet!$A$7:$DG$148,'TN01-10'!BO$9,0))</f>
        <v>6.5</v>
      </c>
      <c r="BP38" s="28">
        <f>IF(VLOOKUP($A38,Sheet!$A$7:$DG$148,'TN01-10'!BP$9,0)="","",VLOOKUP($A38,Sheet!$A$7:$DG$148,'TN01-10'!BP$9,0))</f>
        <v>6.2</v>
      </c>
      <c r="BQ38" s="28" t="str">
        <f>IF(VLOOKUP($A38,Sheet!$A$7:$DG$148,'TN01-10'!BQ$9,0)="","",VLOOKUP($A38,Sheet!$A$7:$DG$148,'TN01-10'!BQ$9,0))</f>
        <v/>
      </c>
      <c r="BR38" s="28">
        <f>IF(VLOOKUP($A38,Sheet!$A$7:$DG$148,'TN01-10'!BR$9,0)="","",VLOOKUP($A38,Sheet!$A$7:$DG$148,'TN01-10'!BR$9,0))</f>
        <v>5.5</v>
      </c>
      <c r="BS38" s="28">
        <f>IF(VLOOKUP($A38,Sheet!$A$7:$DG$148,'TN01-10'!BS$9,0)="","",VLOOKUP($A38,Sheet!$A$7:$DG$148,'TN01-10'!BS$9,0))</f>
        <v>6.7</v>
      </c>
      <c r="BT38" s="28">
        <f>IF(VLOOKUP($A38,Sheet!$A$7:$DG$148,'TN01-10'!BT$9,0)="","",VLOOKUP($A38,Sheet!$A$7:$DG$148,'TN01-10'!BT$9,0))</f>
        <v>6.1</v>
      </c>
      <c r="BU38" s="28">
        <f>IF(VLOOKUP($A38,Sheet!$A$7:$DG$148,'TN01-10'!BU$9,0)="","",VLOOKUP($A38,Sheet!$A$7:$DG$148,'TN01-10'!BU$9,0))</f>
        <v>4.8</v>
      </c>
      <c r="BV38" s="28">
        <f>IF(VLOOKUP($A38,Sheet!$A$7:$DG$148,'TN01-10'!BV$9,0)="","",VLOOKUP($A38,Sheet!$A$7:$DG$148,'TN01-10'!BV$9,0))</f>
        <v>6.7</v>
      </c>
      <c r="BW38" s="28">
        <f>IF(VLOOKUP($A38,Sheet!$A$7:$DG$148,'TN01-10'!BW$9,0)="","",VLOOKUP($A38,Sheet!$A$7:$DG$148,'TN01-10'!BW$9,0))</f>
        <v>8.3000000000000007</v>
      </c>
      <c r="BX38" s="33">
        <f>IF(VLOOKUP($A38,Sheet!$A$7:$DG$148,'TN01-10'!BX$9,0)="","",VLOOKUP($A38,Sheet!$A$7:$DG$148,'TN01-10'!BX$9,0))</f>
        <v>50</v>
      </c>
      <c r="BY38" s="36">
        <f>IF(VLOOKUP($A38,Sheet!$A$7:$DG$148,'TN01-10'!BY$9,0)="","",VLOOKUP($A38,Sheet!$A$7:$DG$148,'TN01-10'!BY$9,0))</f>
        <v>0</v>
      </c>
      <c r="BZ38" s="28">
        <f>IF(VLOOKUP($A38,Sheet!$A$7:$DG$148,'TN01-10'!BZ$9,0)="","",VLOOKUP($A38,Sheet!$A$7:$DG$148,'TN01-10'!BZ$9,0))</f>
        <v>9.5</v>
      </c>
      <c r="CA38" s="28" t="str">
        <f>IF(VLOOKUP($A38,Sheet!$A$7:$DG$148,'TN01-10'!CA$9,0)="","",VLOOKUP($A38,Sheet!$A$7:$DG$148,'TN01-10'!CA$9,0))</f>
        <v/>
      </c>
      <c r="CB38" s="28">
        <f>IF(VLOOKUP($A38,Sheet!$A$7:$DG$148,'TN01-10'!CB$9,0)="","",VLOOKUP($A38,Sheet!$A$7:$DG$148,'TN01-10'!CB$9,0))</f>
        <v>6.4</v>
      </c>
      <c r="CC38" s="28" t="str">
        <f>IF(VLOOKUP($A38,Sheet!$A$7:$DG$148,'TN01-10'!CC$9,0)="","",VLOOKUP($A38,Sheet!$A$7:$DG$148,'TN01-10'!CC$9,0))</f>
        <v/>
      </c>
      <c r="CD38" s="28">
        <f>IF(VLOOKUP($A38,Sheet!$A$7:$DG$148,'TN01-10'!CD$9,0)="","",VLOOKUP($A38,Sheet!$A$7:$DG$148,'TN01-10'!CD$9,0))</f>
        <v>7.7</v>
      </c>
      <c r="CE38" s="28">
        <f>IF(VLOOKUP($A38,Sheet!$A$7:$DG$148,'TN01-10'!CE$9,0)="","",VLOOKUP($A38,Sheet!$A$7:$DG$148,'TN01-10'!CE$9,0))</f>
        <v>6.7</v>
      </c>
      <c r="CF38" s="28">
        <f>IF(VLOOKUP($A38,Sheet!$A$7:$DG$148,'TN01-10'!CF$9,0)="","",VLOOKUP($A38,Sheet!$A$7:$DG$148,'TN01-10'!CF$9,0))</f>
        <v>8.4</v>
      </c>
      <c r="CG38" s="28">
        <f>IF(VLOOKUP($A38,Sheet!$A$7:$DG$148,'TN01-10'!CG$9,0)="","",VLOOKUP($A38,Sheet!$A$7:$DG$148,'TN01-10'!CG$9,0))</f>
        <v>7.4</v>
      </c>
      <c r="CH38" s="28" t="str">
        <f>IF(VLOOKUP($A38,Sheet!$A$7:$DG$148,'TN01-10'!CH$9,0)="","",VLOOKUP($A38,Sheet!$A$7:$DG$148,'TN01-10'!CH$9,0))</f>
        <v/>
      </c>
      <c r="CI38" s="28">
        <f>IF(VLOOKUP($A38,Sheet!$A$7:$DG$148,'TN01-10'!CI$9,0)="","",VLOOKUP($A38,Sheet!$A$7:$DG$148,'TN01-10'!CI$9,0))</f>
        <v>7.3</v>
      </c>
      <c r="CJ38" s="28" t="str">
        <f>IF(VLOOKUP($A38,Sheet!$A$7:$DG$148,'TN01-10'!CJ$9,0)="","",VLOOKUP($A38,Sheet!$A$7:$DG$148,'TN01-10'!CJ$9,0))</f>
        <v/>
      </c>
      <c r="CK38" s="28" t="str">
        <f>IF(VLOOKUP($A38,Sheet!$A$7:$DG$148,'TN01-10'!CK$9,0)="","",VLOOKUP($A38,Sheet!$A$7:$DG$148,'TN01-10'!CK$9,0))</f>
        <v/>
      </c>
      <c r="CL38" s="28" t="str">
        <f>IF(VLOOKUP($A38,Sheet!$A$7:$DG$148,'TN01-10'!CL$9,0)="","",VLOOKUP($A38,Sheet!$A$7:$DG$148,'TN01-10'!CL$9,0))</f>
        <v/>
      </c>
      <c r="CM38" s="28" t="str">
        <f>IF(VLOOKUP($A38,Sheet!$A$7:$DG$148,'TN01-10'!CM$9,0)="","",VLOOKUP($A38,Sheet!$A$7:$DG$148,'TN01-10'!CM$9,0))</f>
        <v/>
      </c>
      <c r="CN38" s="28">
        <f>IF(VLOOKUP($A38,Sheet!$A$7:$DG$148,'TN01-10'!CN$9,0)="","",VLOOKUP($A38,Sheet!$A$7:$DG$148,'TN01-10'!CN$9,0))</f>
        <v>7.3</v>
      </c>
      <c r="CO38" s="28">
        <f>IF(VLOOKUP($A38,Sheet!$A$7:$DG$148,'TN01-10'!CO$9,0)="","",VLOOKUP($A38,Sheet!$A$7:$DG$148,'TN01-10'!CO$9,0))</f>
        <v>6</v>
      </c>
      <c r="CP38" s="28">
        <f>IF(VLOOKUP($A38,Sheet!$A$7:$DG$148,'TN01-10'!CP$9,0)="","",VLOOKUP($A38,Sheet!$A$7:$DG$148,'TN01-10'!CP$9,0))</f>
        <v>6.6</v>
      </c>
      <c r="CQ38" s="28">
        <f>IF(VLOOKUP($A38,Sheet!$A$7:$DG$148,'TN01-10'!CQ$9,0)="","",VLOOKUP($A38,Sheet!$A$7:$DG$148,'TN01-10'!CQ$9,0))</f>
        <v>5.4</v>
      </c>
      <c r="CR38" s="28">
        <f>IF(VLOOKUP($A38,Sheet!$A$7:$DG$148,'TN01-10'!CR$9,0)="","",VLOOKUP($A38,Sheet!$A$7:$DG$148,'TN01-10'!CR$9,0))</f>
        <v>7.3</v>
      </c>
      <c r="CS38" s="33">
        <f>IF(VLOOKUP($A38,Sheet!$A$7:$DG$148,'TN01-10'!CS$9,0)="","",VLOOKUP($A38,Sheet!$A$7:$DG$148,'TN01-10'!CS$9,0))</f>
        <v>27</v>
      </c>
      <c r="CT38" s="36">
        <f>IF(VLOOKUP($A38,Sheet!$A$7:$DG$148,'TN01-10'!CT$9,0)="","",VLOOKUP($A38,Sheet!$A$7:$DG$148,'TN01-10'!CT$9,0))</f>
        <v>0</v>
      </c>
      <c r="CU38" s="38">
        <f t="shared" si="2"/>
        <v>128</v>
      </c>
      <c r="CV38" s="38">
        <f t="shared" si="3"/>
        <v>0</v>
      </c>
      <c r="CW38" s="38">
        <f t="shared" si="4"/>
        <v>0</v>
      </c>
      <c r="CX38" s="38">
        <f t="shared" si="5"/>
        <v>128</v>
      </c>
      <c r="CY38" s="38">
        <f t="shared" si="6"/>
        <v>6.82</v>
      </c>
      <c r="CZ38" s="38">
        <f>VLOOKUP($A38,'TN01-04'!$A$13:$DL$166,103,0)</f>
        <v>2.75</v>
      </c>
      <c r="DA38" s="28" t="str">
        <f>IF(VLOOKUP($A38,Sheet!$A$7:$DG$148,'TN01-10'!DA$9,0)="","",VLOOKUP($A38,Sheet!$A$7:$DG$148,'TN01-10'!DA$9,0))</f>
        <v/>
      </c>
      <c r="DB38" s="28" t="str">
        <f>IF(VLOOKUP($A38,Sheet!$A$7:$DG$148,'TN01-10'!DB$9,0)="","",VLOOKUP($A38,Sheet!$A$7:$DG$148,'TN01-10'!DB$9,0))</f>
        <v/>
      </c>
      <c r="DC38" s="28">
        <f>IF(VLOOKUP($A38,Sheet!$A$7:$DG$148,'TN01-10'!DC$9,0)="","",VLOOKUP($A38,Sheet!$A$7:$DG$148,'TN01-10'!DC$9,0))</f>
        <v>7.9</v>
      </c>
      <c r="DD38" s="28" t="str">
        <f>IF(VLOOKUP($A38,Sheet!$A$7:$DG$148,'TN01-10'!DD$9,0)="","",VLOOKUP($A38,Sheet!$A$7:$DG$148,'TN01-10'!DD$9,0))</f>
        <v/>
      </c>
      <c r="DE38" s="38"/>
      <c r="DF38" s="38">
        <f t="shared" si="7"/>
        <v>7.9</v>
      </c>
      <c r="DG38" s="38">
        <f>VLOOKUP($A38,'TN01-04'!$A$13:$DL$166,110,0)</f>
        <v>3.33</v>
      </c>
      <c r="DH38" s="33">
        <f>IF(VLOOKUP($A38,Sheet!$A$7:$DG$148,'TN01-10'!DH$9,0)="","",VLOOKUP($A38,Sheet!$A$7:$DG$148,'TN01-10'!DH$9,0))</f>
        <v>5</v>
      </c>
      <c r="DI38" s="36">
        <f>IF(VLOOKUP($A38,Sheet!$A$7:$DG$148,'TN01-10'!DI$9,0)="","",VLOOKUP($A38,Sheet!$A$7:$DG$148,'TN01-10'!DI$9,0))</f>
        <v>0</v>
      </c>
      <c r="DJ38" s="38">
        <f t="shared" si="8"/>
        <v>133</v>
      </c>
      <c r="DK38" s="38">
        <f t="shared" si="9"/>
        <v>0</v>
      </c>
      <c r="DL38" s="38">
        <f t="shared" si="10"/>
        <v>6.86</v>
      </c>
      <c r="DM38" s="38">
        <f>VLOOKUP($A38,'TN01-04'!$A$13:$DL$166,116,0)</f>
        <v>2.78</v>
      </c>
      <c r="DN38" s="33">
        <f>IF(VLOOKUP($A38,Sheet!$A$7:$DG$148,'TN01-10'!DN$9,0)="","",VLOOKUP($A38,Sheet!$A$7:$DG$148,'TN01-10'!DN$9,0))</f>
        <v>138</v>
      </c>
      <c r="DO38" s="36">
        <f>IF(VLOOKUP($A38,Sheet!$A$7:$DG$148,'TN01-10'!DO$9,0)="","",VLOOKUP($A38,Sheet!$A$7:$DG$148,'TN01-10'!DO$9,0))</f>
        <v>0</v>
      </c>
      <c r="DP38" s="28">
        <f>IF(VLOOKUP($A38,Sheet!$A$7:$DG$148,'TN01-10'!DP$9,0)="","",VLOOKUP($A38,Sheet!$A$7:$DG$148,'TN01-10'!DP$9,0))</f>
        <v>137</v>
      </c>
      <c r="DQ38" s="28">
        <f>IF(VLOOKUP($A38,Sheet!$A$7:$DG$148,'TN01-10'!DQ$9,0)="","",VLOOKUP($A38,Sheet!$A$7:$DG$148,'TN01-10'!DQ$9,0))</f>
        <v>138</v>
      </c>
      <c r="DR38" s="28">
        <f>IF(VLOOKUP($A38,Sheet!$A$7:$DG$148,'TN01-10'!DR$9,0)="","",VLOOKUP($A38,Sheet!$A$7:$DG$148,'TN01-10'!DR$9,0))</f>
        <v>6.86</v>
      </c>
      <c r="DS38" s="28">
        <f>IF(VLOOKUP($A38,Sheet!$A$7:$DG$148,'TN01-10'!DS$9,0)="","",VLOOKUP($A38,Sheet!$A$7:$DG$148,'TN01-10'!DS$9,0))</f>
        <v>2.78</v>
      </c>
      <c r="DT38" s="28" t="str">
        <f>IF(VLOOKUP($A38,Sheet!$A$7:$DG$148,'TN01-10'!DT$9,0)="","",VLOOKUP($A38,Sheet!$A$7:$DG$148,'TN01-10'!DT$9,0))</f>
        <v/>
      </c>
      <c r="DU38" s="168">
        <f t="shared" si="11"/>
        <v>0</v>
      </c>
      <c r="DV38" s="315" t="s">
        <v>4798</v>
      </c>
      <c r="DW38" s="315" t="s">
        <v>4798</v>
      </c>
      <c r="DX38" s="315" t="s">
        <v>4798</v>
      </c>
      <c r="DY38" s="315" t="s">
        <v>4798</v>
      </c>
      <c r="DZ38" s="315" t="s">
        <v>4832</v>
      </c>
      <c r="EA38" s="315"/>
      <c r="EB38" s="216"/>
      <c r="EC38" s="216"/>
      <c r="ED38" s="216"/>
      <c r="EE38" s="216"/>
      <c r="EF38" s="216">
        <f t="shared" si="12"/>
        <v>0</v>
      </c>
      <c r="EG38" s="216">
        <v>8.8000000000000007</v>
      </c>
      <c r="EH38" s="216">
        <v>0</v>
      </c>
      <c r="EI38" s="216"/>
      <c r="EJ38" s="216"/>
      <c r="EK38" s="216">
        <f t="shared" si="13"/>
        <v>8.8000000000000007</v>
      </c>
      <c r="EL38" s="216">
        <v>8.1</v>
      </c>
      <c r="EM38" s="216">
        <v>0</v>
      </c>
      <c r="EN38" s="216"/>
      <c r="EO38" s="216"/>
      <c r="EP38" s="216">
        <f t="shared" si="14"/>
        <v>8.1</v>
      </c>
      <c r="EQ38" s="216">
        <v>7</v>
      </c>
      <c r="ER38" s="216">
        <v>0</v>
      </c>
      <c r="ES38" s="216"/>
      <c r="ET38" s="216"/>
      <c r="EU38" s="216">
        <f t="shared" si="15"/>
        <v>7</v>
      </c>
      <c r="EV38" s="216">
        <f t="shared" si="16"/>
        <v>7.9</v>
      </c>
    </row>
    <row r="39" spans="1:152" ht="15.95" customHeight="1" x14ac:dyDescent="0.2">
      <c r="A39" s="25">
        <v>2220727294</v>
      </c>
      <c r="B39" s="26" t="s">
        <v>12</v>
      </c>
      <c r="C39" s="26" t="s">
        <v>47</v>
      </c>
      <c r="D39" s="26" t="s">
        <v>24</v>
      </c>
      <c r="E39" s="27">
        <v>36125</v>
      </c>
      <c r="F39" s="26" t="s">
        <v>209</v>
      </c>
      <c r="G39" s="26" t="s">
        <v>212</v>
      </c>
      <c r="H39" s="28">
        <f>IF(VLOOKUP($A39,Sheet!$A$7:$DG$148,'TN01-10'!H$9,0)="","",VLOOKUP($A39,Sheet!$A$7:$DG$148,'TN01-10'!H$9,0))</f>
        <v>8.8000000000000007</v>
      </c>
      <c r="I39" s="28">
        <f>IF(VLOOKUP($A39,Sheet!$A$7:$DG$148,'TN01-10'!I$9,0)="","",VLOOKUP($A39,Sheet!$A$7:$DG$148,'TN01-10'!I$9,0))</f>
        <v>7.5</v>
      </c>
      <c r="J39" s="28">
        <f>IF(VLOOKUP($A39,Sheet!$A$7:$DG$148,'TN01-10'!J$9,0)="","",VLOOKUP($A39,Sheet!$A$7:$DG$148,'TN01-10'!J$9,0))</f>
        <v>8.9</v>
      </c>
      <c r="K39" s="28">
        <f>IF(VLOOKUP($A39,Sheet!$A$7:$DG$148,'TN01-10'!K$9,0)="","",VLOOKUP($A39,Sheet!$A$7:$DG$148,'TN01-10'!K$9,0))</f>
        <v>9.1</v>
      </c>
      <c r="L39" s="28">
        <f>IF(VLOOKUP($A39,Sheet!$A$7:$DG$148,'TN01-10'!L$9,0)="","",VLOOKUP($A39,Sheet!$A$7:$DG$148,'TN01-10'!L$9,0))</f>
        <v>7.6</v>
      </c>
      <c r="M39" s="28">
        <f>IF(VLOOKUP($A39,Sheet!$A$7:$DG$148,'TN01-10'!M$9,0)="","",VLOOKUP($A39,Sheet!$A$7:$DG$148,'TN01-10'!M$9,0))</f>
        <v>9.1</v>
      </c>
      <c r="N39" s="28">
        <f>IF(VLOOKUP($A39,Sheet!$A$7:$DG$148,'TN01-10'!N$9,0)="","",VLOOKUP($A39,Sheet!$A$7:$DG$148,'TN01-10'!N$9,0))</f>
        <v>9.6999999999999993</v>
      </c>
      <c r="O39" s="28" t="str">
        <f>IF(VLOOKUP($A39,Sheet!$A$7:$DG$148,'TN01-10'!O$9,0)="","",VLOOKUP($A39,Sheet!$A$7:$DG$148,'TN01-10'!O$9,0))</f>
        <v/>
      </c>
      <c r="P39" s="28">
        <f>IF(VLOOKUP($A39,Sheet!$A$7:$DG$148,'TN01-10'!P$9,0)="","",VLOOKUP($A39,Sheet!$A$7:$DG$148,'TN01-10'!P$9,0))</f>
        <v>9.4</v>
      </c>
      <c r="Q39" s="28" t="str">
        <f>IF(VLOOKUP($A39,Sheet!$A$7:$DG$148,'TN01-10'!Q$9,0)="","",VLOOKUP($A39,Sheet!$A$7:$DG$148,'TN01-10'!Q$9,0))</f>
        <v/>
      </c>
      <c r="R39" s="28" t="str">
        <f>IF(VLOOKUP($A39,Sheet!$A$7:$DG$148,'TN01-10'!R$9,0)="","",VLOOKUP($A39,Sheet!$A$7:$DG$148,'TN01-10'!R$9,0))</f>
        <v/>
      </c>
      <c r="S39" s="28" t="str">
        <f>IF(VLOOKUP($A39,Sheet!$A$7:$DG$148,'TN01-10'!S$9,0)="","",VLOOKUP($A39,Sheet!$A$7:$DG$148,'TN01-10'!S$9,0))</f>
        <v/>
      </c>
      <c r="T39" s="28">
        <f>IF(VLOOKUP($A39,Sheet!$A$7:$DG$148,'TN01-10'!T$9,0)="","",VLOOKUP($A39,Sheet!$A$7:$DG$148,'TN01-10'!T$9,0))</f>
        <v>9</v>
      </c>
      <c r="U39" s="28">
        <f>IF(VLOOKUP($A39,Sheet!$A$7:$DG$148,'TN01-10'!U$9,0)="","",VLOOKUP($A39,Sheet!$A$7:$DG$148,'TN01-10'!U$9,0))</f>
        <v>7.3</v>
      </c>
      <c r="V39" s="28" t="str">
        <f>IF(VLOOKUP($A39,Sheet!$A$7:$DG$148,'TN01-10'!V$9,0)="","",VLOOKUP($A39,Sheet!$A$7:$DG$148,'TN01-10'!V$9,0))</f>
        <v/>
      </c>
      <c r="W39" s="28">
        <f>IF(VLOOKUP($A39,Sheet!$A$7:$DG$148,'TN01-10'!W$9,0)="","",VLOOKUP($A39,Sheet!$A$7:$DG$148,'TN01-10'!W$9,0))</f>
        <v>9.3000000000000007</v>
      </c>
      <c r="X39" s="28">
        <f>IF(VLOOKUP($A39,Sheet!$A$7:$DG$148,'TN01-10'!X$9,0)="","",VLOOKUP($A39,Sheet!$A$7:$DG$148,'TN01-10'!X$9,0))</f>
        <v>8</v>
      </c>
      <c r="Y39" s="28">
        <f>IF(VLOOKUP($A39,Sheet!$A$7:$DG$148,'TN01-10'!Y$9,0)="","",VLOOKUP($A39,Sheet!$A$7:$DG$148,'TN01-10'!Y$9,0))</f>
        <v>8</v>
      </c>
      <c r="Z39" s="28">
        <f>IF(VLOOKUP($A39,Sheet!$A$7:$DG$148,'TN01-10'!Z$9,0)="","",VLOOKUP($A39,Sheet!$A$7:$DG$148,'TN01-10'!Z$9,0))</f>
        <v>6.8</v>
      </c>
      <c r="AA39" s="28">
        <f>IF(VLOOKUP($A39,Sheet!$A$7:$DG$148,'TN01-10'!AA$9,0)="","",VLOOKUP($A39,Sheet!$A$7:$DG$148,'TN01-10'!AA$9,0))</f>
        <v>7.7</v>
      </c>
      <c r="AB39" s="28">
        <f>IF(VLOOKUP($A39,Sheet!$A$7:$DG$148,'TN01-10'!AB$9,0)="","",VLOOKUP($A39,Sheet!$A$7:$DG$148,'TN01-10'!AB$9,0))</f>
        <v>7.6</v>
      </c>
      <c r="AC39" s="28">
        <f>IF(VLOOKUP($A39,Sheet!$A$7:$DG$148,'TN01-10'!AC$9,0)="","",VLOOKUP($A39,Sheet!$A$7:$DG$148,'TN01-10'!AC$9,0))</f>
        <v>7.6</v>
      </c>
      <c r="AD39" s="28">
        <f>IF(VLOOKUP($A39,Sheet!$A$7:$DG$148,'TN01-10'!AD$9,0)="","",VLOOKUP($A39,Sheet!$A$7:$DG$148,'TN01-10'!AD$9,0))</f>
        <v>8</v>
      </c>
      <c r="AE39" s="28">
        <f>IF(VLOOKUP($A39,Sheet!$A$7:$DG$148,'TN01-10'!AE$9,0)="","",VLOOKUP($A39,Sheet!$A$7:$DG$148,'TN01-10'!AE$9,0))</f>
        <v>7.2</v>
      </c>
      <c r="AF39" s="28">
        <f>IF(VLOOKUP($A39,Sheet!$A$7:$DG$148,'TN01-10'!AF$9,0)="","",VLOOKUP($A39,Sheet!$A$7:$DG$148,'TN01-10'!AF$9,0))</f>
        <v>8.4</v>
      </c>
      <c r="AG39" s="28">
        <f>IF(VLOOKUP($A39,Sheet!$A$7:$DG$148,'TN01-10'!AG$9,0)="","",VLOOKUP($A39,Sheet!$A$7:$DG$148,'TN01-10'!AG$9,0))</f>
        <v>7</v>
      </c>
      <c r="AH39" s="28">
        <f>IF(VLOOKUP($A39,Sheet!$A$7:$DG$148,'TN01-10'!AH$9,0)="","",VLOOKUP($A39,Sheet!$A$7:$DG$148,'TN01-10'!AH$9,0))</f>
        <v>7.7</v>
      </c>
      <c r="AI39" s="28">
        <f>IF(VLOOKUP($A39,Sheet!$A$7:$DG$148,'TN01-10'!AI$9,0)="","",VLOOKUP($A39,Sheet!$A$7:$DG$148,'TN01-10'!AI$9,0))</f>
        <v>5</v>
      </c>
      <c r="AJ39" s="28">
        <f>IF(VLOOKUP($A39,Sheet!$A$7:$DG$148,'TN01-10'!AJ$9,0)="","",VLOOKUP($A39,Sheet!$A$7:$DG$148,'TN01-10'!AJ$9,0))</f>
        <v>9</v>
      </c>
      <c r="AK39" s="33">
        <f>IF(VLOOKUP($A39,Sheet!$A$7:$DG$148,'TN01-10'!AK$9,0)="","",VLOOKUP($A39,Sheet!$A$7:$DG$148,'TN01-10'!AK$9,0))</f>
        <v>51</v>
      </c>
      <c r="AL39" s="36">
        <f>IF(VLOOKUP($A39,Sheet!$A$7:$DG$148,'TN01-10'!AL$9,0)="","",VLOOKUP($A39,Sheet!$A$7:$DG$148,'TN01-10'!AL$9,0))</f>
        <v>0</v>
      </c>
      <c r="AM39" s="32">
        <f>IF(VLOOKUP($A39,Sheet!$A$7:$DG$148,'TN01-10'!AM$9,0)="","",VLOOKUP($A39,Sheet!$A$7:$DG$148,'TN01-10'!AM$9,0))</f>
        <v>6.8</v>
      </c>
      <c r="AN39" s="32">
        <f>IF(VLOOKUP($A39,Sheet!$A$7:$DG$148,'TN01-10'!AN$9,0)="","",VLOOKUP($A39,Sheet!$A$7:$DG$148,'TN01-10'!AN$9,0))</f>
        <v>6.4</v>
      </c>
      <c r="AO39" s="32" t="str">
        <f>IF(VLOOKUP($A39,Sheet!$A$7:$DG$148,'TN01-10'!AO$9,0)="","",VLOOKUP($A39,Sheet!$A$7:$DG$148,'TN01-10'!AO$9,0))</f>
        <v/>
      </c>
      <c r="AP39" s="32" t="str">
        <f>IF(VLOOKUP($A39,Sheet!$A$7:$DG$148,'TN01-10'!AP$9,0)="","",VLOOKUP($A39,Sheet!$A$7:$DG$148,'TN01-10'!AP$9,0))</f>
        <v/>
      </c>
      <c r="AQ39" s="32" t="str">
        <f>IF(VLOOKUP($A39,Sheet!$A$7:$DG$148,'TN01-10'!AQ$9,0)="","",VLOOKUP($A39,Sheet!$A$7:$DG$148,'TN01-10'!AQ$9,0))</f>
        <v/>
      </c>
      <c r="AR39" s="32" t="str">
        <f>IF(VLOOKUP($A39,Sheet!$A$7:$DG$148,'TN01-10'!AR$9,0)="","",VLOOKUP($A39,Sheet!$A$7:$DG$148,'TN01-10'!AR$9,0))</f>
        <v/>
      </c>
      <c r="AS39" s="32">
        <f>IF(VLOOKUP($A39,Sheet!$A$7:$DG$148,'TN01-10'!AS$9,0)="","",VLOOKUP($A39,Sheet!$A$7:$DG$148,'TN01-10'!AS$9,0))</f>
        <v>8</v>
      </c>
      <c r="AT39" s="32" t="str">
        <f>IF(VLOOKUP($A39,Sheet!$A$7:$DG$148,'TN01-10'!AT$9,0)="","",VLOOKUP($A39,Sheet!$A$7:$DG$148,'TN01-10'!AT$9,0))</f>
        <v/>
      </c>
      <c r="AU39" s="32" t="str">
        <f>IF(VLOOKUP($A39,Sheet!$A$7:$DG$148,'TN01-10'!AU$9,0)="","",VLOOKUP($A39,Sheet!$A$7:$DG$148,'TN01-10'!AU$9,0))</f>
        <v/>
      </c>
      <c r="AV39" s="32" t="str">
        <f>IF(VLOOKUP($A39,Sheet!$A$7:$DG$148,'TN01-10'!AV$9,0)="","",VLOOKUP($A39,Sheet!$A$7:$DG$148,'TN01-10'!AV$9,0))</f>
        <v/>
      </c>
      <c r="AW39" s="32" t="str">
        <f>IF(VLOOKUP($A39,Sheet!$A$7:$DG$148,'TN01-10'!AW$9,0)="","",VLOOKUP($A39,Sheet!$A$7:$DG$148,'TN01-10'!AW$9,0))</f>
        <v/>
      </c>
      <c r="AX39" s="32" t="str">
        <f>IF(VLOOKUP($A39,Sheet!$A$7:$DG$148,'TN01-10'!AX$9,0)="","",VLOOKUP($A39,Sheet!$A$7:$DG$148,'TN01-10'!AX$9,0))</f>
        <v/>
      </c>
      <c r="AY39" s="32">
        <f>IF(VLOOKUP($A39,Sheet!$A$7:$DG$148,'TN01-10'!AY$9,0)="","",VLOOKUP($A39,Sheet!$A$7:$DG$148,'TN01-10'!AY$9,0))</f>
        <v>6.3</v>
      </c>
      <c r="AZ39" s="32" t="str">
        <f>IF(VLOOKUP($A39,Sheet!$A$7:$DG$148,'TN01-10'!AZ$9,0)="","",VLOOKUP($A39,Sheet!$A$7:$DG$148,'TN01-10'!AZ$9,0))</f>
        <v/>
      </c>
      <c r="BA39" s="32">
        <f>IF(VLOOKUP($A39,Sheet!$A$7:$DG$148,'TN01-10'!BA$9,0)="","",VLOOKUP($A39,Sheet!$A$7:$DG$148,'TN01-10'!BA$9,0))</f>
        <v>8.6</v>
      </c>
      <c r="BB39" s="33">
        <f>IF(VLOOKUP($A39,Sheet!$A$7:$DG$148,'TN01-10'!BB$9,0)="","",VLOOKUP($A39,Sheet!$A$7:$DG$148,'TN01-10'!BB$9,0))</f>
        <v>5</v>
      </c>
      <c r="BC39" s="36">
        <f>IF(VLOOKUP($A39,Sheet!$A$7:$DG$148,'TN01-10'!BC$9,0)="","",VLOOKUP($A39,Sheet!$A$7:$DG$148,'TN01-10'!BC$9,0))</f>
        <v>0</v>
      </c>
      <c r="BD39" s="28">
        <f>IF(VLOOKUP($A39,Sheet!$A$7:$DG$148,'TN01-10'!BD$9,0)="","",VLOOKUP($A39,Sheet!$A$7:$DG$148,'TN01-10'!BD$9,0))</f>
        <v>7.3</v>
      </c>
      <c r="BE39" s="28">
        <f>IF(VLOOKUP($A39,Sheet!$A$7:$DG$148,'TN01-10'!BE$9,0)="","",VLOOKUP($A39,Sheet!$A$7:$DG$148,'TN01-10'!BE$9,0))</f>
        <v>8.5</v>
      </c>
      <c r="BF39" s="28">
        <f>IF(VLOOKUP($A39,Sheet!$A$7:$DG$148,'TN01-10'!BF$9,0)="","",VLOOKUP($A39,Sheet!$A$7:$DG$148,'TN01-10'!BF$9,0))</f>
        <v>8.8000000000000007</v>
      </c>
      <c r="BG39" s="28">
        <f>IF(VLOOKUP($A39,Sheet!$A$7:$DG$148,'TN01-10'!BG$9,0)="","",VLOOKUP($A39,Sheet!$A$7:$DG$148,'TN01-10'!BG$9,0))</f>
        <v>7.3</v>
      </c>
      <c r="BH39" s="28">
        <f>IF(VLOOKUP($A39,Sheet!$A$7:$DG$148,'TN01-10'!BH$9,0)="","",VLOOKUP($A39,Sheet!$A$7:$DG$148,'TN01-10'!BH$9,0))</f>
        <v>8</v>
      </c>
      <c r="BI39" s="28">
        <f>IF(VLOOKUP($A39,Sheet!$A$7:$DG$148,'TN01-10'!BI$9,0)="","",VLOOKUP($A39,Sheet!$A$7:$DG$148,'TN01-10'!BI$9,0))</f>
        <v>8.8000000000000007</v>
      </c>
      <c r="BJ39" s="28">
        <f>IF(VLOOKUP($A39,Sheet!$A$7:$DG$148,'TN01-10'!BJ$9,0)="","",VLOOKUP($A39,Sheet!$A$7:$DG$148,'TN01-10'!BJ$9,0))</f>
        <v>7.5</v>
      </c>
      <c r="BK39" s="28">
        <f>IF(VLOOKUP($A39,Sheet!$A$7:$DG$148,'TN01-10'!BK$9,0)="","",VLOOKUP($A39,Sheet!$A$7:$DG$148,'TN01-10'!BK$9,0))</f>
        <v>8</v>
      </c>
      <c r="BL39" s="28">
        <f>IF(VLOOKUP($A39,Sheet!$A$7:$DG$148,'TN01-10'!BL$9,0)="","",VLOOKUP($A39,Sheet!$A$7:$DG$148,'TN01-10'!BL$9,0))</f>
        <v>8.1999999999999993</v>
      </c>
      <c r="BM39" s="28">
        <f>IF(VLOOKUP($A39,Sheet!$A$7:$DG$148,'TN01-10'!BM$9,0)="","",VLOOKUP($A39,Sheet!$A$7:$DG$148,'TN01-10'!BM$9,0))</f>
        <v>7.4</v>
      </c>
      <c r="BN39" s="28">
        <f>IF(VLOOKUP($A39,Sheet!$A$7:$DG$148,'TN01-10'!BN$9,0)="","",VLOOKUP($A39,Sheet!$A$7:$DG$148,'TN01-10'!BN$9,0))</f>
        <v>9.1999999999999993</v>
      </c>
      <c r="BO39" s="28">
        <f>IF(VLOOKUP($A39,Sheet!$A$7:$DG$148,'TN01-10'!BO$9,0)="","",VLOOKUP($A39,Sheet!$A$7:$DG$148,'TN01-10'!BO$9,0))</f>
        <v>8.4</v>
      </c>
      <c r="BP39" s="28">
        <f>IF(VLOOKUP($A39,Sheet!$A$7:$DG$148,'TN01-10'!BP$9,0)="","",VLOOKUP($A39,Sheet!$A$7:$DG$148,'TN01-10'!BP$9,0))</f>
        <v>9.6</v>
      </c>
      <c r="BQ39" s="28" t="str">
        <f>IF(VLOOKUP($A39,Sheet!$A$7:$DG$148,'TN01-10'!BQ$9,0)="","",VLOOKUP($A39,Sheet!$A$7:$DG$148,'TN01-10'!BQ$9,0))</f>
        <v/>
      </c>
      <c r="BR39" s="28">
        <f>IF(VLOOKUP($A39,Sheet!$A$7:$DG$148,'TN01-10'!BR$9,0)="","",VLOOKUP($A39,Sheet!$A$7:$DG$148,'TN01-10'!BR$9,0))</f>
        <v>6.9</v>
      </c>
      <c r="BS39" s="28">
        <f>IF(VLOOKUP($A39,Sheet!$A$7:$DG$148,'TN01-10'!BS$9,0)="","",VLOOKUP($A39,Sheet!$A$7:$DG$148,'TN01-10'!BS$9,0))</f>
        <v>7.7</v>
      </c>
      <c r="BT39" s="28">
        <f>IF(VLOOKUP($A39,Sheet!$A$7:$DG$148,'TN01-10'!BT$9,0)="","",VLOOKUP($A39,Sheet!$A$7:$DG$148,'TN01-10'!BT$9,0))</f>
        <v>7.3</v>
      </c>
      <c r="BU39" s="28">
        <f>IF(VLOOKUP($A39,Sheet!$A$7:$DG$148,'TN01-10'!BU$9,0)="","",VLOOKUP($A39,Sheet!$A$7:$DG$148,'TN01-10'!BU$9,0))</f>
        <v>8.1</v>
      </c>
      <c r="BV39" s="28">
        <f>IF(VLOOKUP($A39,Sheet!$A$7:$DG$148,'TN01-10'!BV$9,0)="","",VLOOKUP($A39,Sheet!$A$7:$DG$148,'TN01-10'!BV$9,0))</f>
        <v>8.8000000000000007</v>
      </c>
      <c r="BW39" s="28">
        <f>IF(VLOOKUP($A39,Sheet!$A$7:$DG$148,'TN01-10'!BW$9,0)="","",VLOOKUP($A39,Sheet!$A$7:$DG$148,'TN01-10'!BW$9,0))</f>
        <v>9.5</v>
      </c>
      <c r="BX39" s="33">
        <f>IF(VLOOKUP($A39,Sheet!$A$7:$DG$148,'TN01-10'!BX$9,0)="","",VLOOKUP($A39,Sheet!$A$7:$DG$148,'TN01-10'!BX$9,0))</f>
        <v>50</v>
      </c>
      <c r="BY39" s="36">
        <f>IF(VLOOKUP($A39,Sheet!$A$7:$DG$148,'TN01-10'!BY$9,0)="","",VLOOKUP($A39,Sheet!$A$7:$DG$148,'TN01-10'!BY$9,0))</f>
        <v>0</v>
      </c>
      <c r="BZ39" s="28">
        <f>IF(VLOOKUP($A39,Sheet!$A$7:$DG$148,'TN01-10'!BZ$9,0)="","",VLOOKUP($A39,Sheet!$A$7:$DG$148,'TN01-10'!BZ$9,0))</f>
        <v>8.9</v>
      </c>
      <c r="CA39" s="28" t="str">
        <f>IF(VLOOKUP($A39,Sheet!$A$7:$DG$148,'TN01-10'!CA$9,0)="","",VLOOKUP($A39,Sheet!$A$7:$DG$148,'TN01-10'!CA$9,0))</f>
        <v/>
      </c>
      <c r="CB39" s="28">
        <f>IF(VLOOKUP($A39,Sheet!$A$7:$DG$148,'TN01-10'!CB$9,0)="","",VLOOKUP($A39,Sheet!$A$7:$DG$148,'TN01-10'!CB$9,0))</f>
        <v>8.8000000000000007</v>
      </c>
      <c r="CC39" s="28" t="str">
        <f>IF(VLOOKUP($A39,Sheet!$A$7:$DG$148,'TN01-10'!CC$9,0)="","",VLOOKUP($A39,Sheet!$A$7:$DG$148,'TN01-10'!CC$9,0))</f>
        <v/>
      </c>
      <c r="CD39" s="28">
        <f>IF(VLOOKUP($A39,Sheet!$A$7:$DG$148,'TN01-10'!CD$9,0)="","",VLOOKUP($A39,Sheet!$A$7:$DG$148,'TN01-10'!CD$9,0))</f>
        <v>8</v>
      </c>
      <c r="CE39" s="28">
        <f>IF(VLOOKUP($A39,Sheet!$A$7:$DG$148,'TN01-10'!CE$9,0)="","",VLOOKUP($A39,Sheet!$A$7:$DG$148,'TN01-10'!CE$9,0))</f>
        <v>7.9</v>
      </c>
      <c r="CF39" s="28">
        <f>IF(VLOOKUP($A39,Sheet!$A$7:$DG$148,'TN01-10'!CF$9,0)="","",VLOOKUP($A39,Sheet!$A$7:$DG$148,'TN01-10'!CF$9,0))</f>
        <v>8.9</v>
      </c>
      <c r="CG39" s="28">
        <f>IF(VLOOKUP($A39,Sheet!$A$7:$DG$148,'TN01-10'!CG$9,0)="","",VLOOKUP($A39,Sheet!$A$7:$DG$148,'TN01-10'!CG$9,0))</f>
        <v>6.2</v>
      </c>
      <c r="CH39" s="28" t="str">
        <f>IF(VLOOKUP($A39,Sheet!$A$7:$DG$148,'TN01-10'!CH$9,0)="","",VLOOKUP($A39,Sheet!$A$7:$DG$148,'TN01-10'!CH$9,0))</f>
        <v/>
      </c>
      <c r="CI39" s="28">
        <f>IF(VLOOKUP($A39,Sheet!$A$7:$DG$148,'TN01-10'!CI$9,0)="","",VLOOKUP($A39,Sheet!$A$7:$DG$148,'TN01-10'!CI$9,0))</f>
        <v>8.6</v>
      </c>
      <c r="CJ39" s="28" t="str">
        <f>IF(VLOOKUP($A39,Sheet!$A$7:$DG$148,'TN01-10'!CJ$9,0)="","",VLOOKUP($A39,Sheet!$A$7:$DG$148,'TN01-10'!CJ$9,0))</f>
        <v/>
      </c>
      <c r="CK39" s="28" t="str">
        <f>IF(VLOOKUP($A39,Sheet!$A$7:$DG$148,'TN01-10'!CK$9,0)="","",VLOOKUP($A39,Sheet!$A$7:$DG$148,'TN01-10'!CK$9,0))</f>
        <v/>
      </c>
      <c r="CL39" s="28" t="str">
        <f>IF(VLOOKUP($A39,Sheet!$A$7:$DG$148,'TN01-10'!CL$9,0)="","",VLOOKUP($A39,Sheet!$A$7:$DG$148,'TN01-10'!CL$9,0))</f>
        <v/>
      </c>
      <c r="CM39" s="28" t="str">
        <f>IF(VLOOKUP($A39,Sheet!$A$7:$DG$148,'TN01-10'!CM$9,0)="","",VLOOKUP($A39,Sheet!$A$7:$DG$148,'TN01-10'!CM$9,0))</f>
        <v/>
      </c>
      <c r="CN39" s="28">
        <f>IF(VLOOKUP($A39,Sheet!$A$7:$DG$148,'TN01-10'!CN$9,0)="","",VLOOKUP($A39,Sheet!$A$7:$DG$148,'TN01-10'!CN$9,0))</f>
        <v>6.9</v>
      </c>
      <c r="CO39" s="28">
        <f>IF(VLOOKUP($A39,Sheet!$A$7:$DG$148,'TN01-10'!CO$9,0)="","",VLOOKUP($A39,Sheet!$A$7:$DG$148,'TN01-10'!CO$9,0))</f>
        <v>8.5</v>
      </c>
      <c r="CP39" s="28">
        <f>IF(VLOOKUP($A39,Sheet!$A$7:$DG$148,'TN01-10'!CP$9,0)="","",VLOOKUP($A39,Sheet!$A$7:$DG$148,'TN01-10'!CP$9,0))</f>
        <v>9.3000000000000007</v>
      </c>
      <c r="CQ39" s="28">
        <f>IF(VLOOKUP($A39,Sheet!$A$7:$DG$148,'TN01-10'!CQ$9,0)="","",VLOOKUP($A39,Sheet!$A$7:$DG$148,'TN01-10'!CQ$9,0))</f>
        <v>9.6</v>
      </c>
      <c r="CR39" s="28">
        <f>IF(VLOOKUP($A39,Sheet!$A$7:$DG$148,'TN01-10'!CR$9,0)="","",VLOOKUP($A39,Sheet!$A$7:$DG$148,'TN01-10'!CR$9,0))</f>
        <v>9.4</v>
      </c>
      <c r="CS39" s="33">
        <f>IF(VLOOKUP($A39,Sheet!$A$7:$DG$148,'TN01-10'!CS$9,0)="","",VLOOKUP($A39,Sheet!$A$7:$DG$148,'TN01-10'!CS$9,0))</f>
        <v>27</v>
      </c>
      <c r="CT39" s="36">
        <f>IF(VLOOKUP($A39,Sheet!$A$7:$DG$148,'TN01-10'!CT$9,0)="","",VLOOKUP($A39,Sheet!$A$7:$DG$148,'TN01-10'!CT$9,0))</f>
        <v>0</v>
      </c>
      <c r="CU39" s="38">
        <f t="shared" si="2"/>
        <v>128</v>
      </c>
      <c r="CV39" s="38">
        <f t="shared" si="3"/>
        <v>0</v>
      </c>
      <c r="CW39" s="38">
        <f t="shared" si="4"/>
        <v>0</v>
      </c>
      <c r="CX39" s="38">
        <f t="shared" si="5"/>
        <v>128</v>
      </c>
      <c r="CY39" s="38">
        <f t="shared" si="6"/>
        <v>8.11</v>
      </c>
      <c r="CZ39" s="38">
        <f>VLOOKUP($A39,'TN01-04'!$A$13:$DL$166,103,0)</f>
        <v>3.52</v>
      </c>
      <c r="DA39" s="28" t="str">
        <f>IF(VLOOKUP($A39,Sheet!$A$7:$DG$148,'TN01-10'!DA$9,0)="","",VLOOKUP($A39,Sheet!$A$7:$DG$148,'TN01-10'!DA$9,0))</f>
        <v/>
      </c>
      <c r="DB39" s="28" t="str">
        <f>IF(VLOOKUP($A39,Sheet!$A$7:$DG$148,'TN01-10'!DB$9,0)="","",VLOOKUP($A39,Sheet!$A$7:$DG$148,'TN01-10'!DB$9,0))</f>
        <v/>
      </c>
      <c r="DC39" s="28" t="str">
        <f>IF(VLOOKUP($A39,Sheet!$A$7:$DG$148,'TN01-10'!DC$9,0)="","",VLOOKUP($A39,Sheet!$A$7:$DG$148,'TN01-10'!DC$9,0))</f>
        <v/>
      </c>
      <c r="DD39" s="28">
        <f>IF(VLOOKUP($A39,Sheet!$A$7:$DG$148,'TN01-10'!DD$9,0)="","",VLOOKUP($A39,Sheet!$A$7:$DG$148,'TN01-10'!DD$9,0))</f>
        <v>8.1</v>
      </c>
      <c r="DE39" s="38"/>
      <c r="DF39" s="38">
        <f t="shared" si="7"/>
        <v>8.1</v>
      </c>
      <c r="DG39" s="38">
        <f>VLOOKUP($A39,'TN01-04'!$A$13:$DL$166,110,0)</f>
        <v>3.65</v>
      </c>
      <c r="DH39" s="33">
        <f>IF(VLOOKUP($A39,Sheet!$A$7:$DG$148,'TN01-10'!DH$9,0)="","",VLOOKUP($A39,Sheet!$A$7:$DG$148,'TN01-10'!DH$9,0))</f>
        <v>5</v>
      </c>
      <c r="DI39" s="36">
        <f>IF(VLOOKUP($A39,Sheet!$A$7:$DG$148,'TN01-10'!DI$9,0)="","",VLOOKUP($A39,Sheet!$A$7:$DG$148,'TN01-10'!DI$9,0))</f>
        <v>0</v>
      </c>
      <c r="DJ39" s="38">
        <f t="shared" si="8"/>
        <v>133</v>
      </c>
      <c r="DK39" s="38">
        <f t="shared" si="9"/>
        <v>0</v>
      </c>
      <c r="DL39" s="38">
        <f t="shared" si="10"/>
        <v>8.11</v>
      </c>
      <c r="DM39" s="38">
        <f>VLOOKUP($A39,'TN01-04'!$A$13:$DL$166,116,0)</f>
        <v>3.53</v>
      </c>
      <c r="DN39" s="33">
        <f>IF(VLOOKUP($A39,Sheet!$A$7:$DG$148,'TN01-10'!DN$9,0)="","",VLOOKUP($A39,Sheet!$A$7:$DG$148,'TN01-10'!DN$9,0))</f>
        <v>138</v>
      </c>
      <c r="DO39" s="36">
        <f>IF(VLOOKUP($A39,Sheet!$A$7:$DG$148,'TN01-10'!DO$9,0)="","",VLOOKUP($A39,Sheet!$A$7:$DG$148,'TN01-10'!DO$9,0))</f>
        <v>0</v>
      </c>
      <c r="DP39" s="28">
        <f>IF(VLOOKUP($A39,Sheet!$A$7:$DG$148,'TN01-10'!DP$9,0)="","",VLOOKUP($A39,Sheet!$A$7:$DG$148,'TN01-10'!DP$9,0))</f>
        <v>137</v>
      </c>
      <c r="DQ39" s="28">
        <f>IF(VLOOKUP($A39,Sheet!$A$7:$DG$148,'TN01-10'!DQ$9,0)="","",VLOOKUP($A39,Sheet!$A$7:$DG$148,'TN01-10'!DQ$9,0))</f>
        <v>138</v>
      </c>
      <c r="DR39" s="28">
        <f>IF(VLOOKUP($A39,Sheet!$A$7:$DG$148,'TN01-10'!DR$9,0)="","",VLOOKUP($A39,Sheet!$A$7:$DG$148,'TN01-10'!DR$9,0))</f>
        <v>8.11</v>
      </c>
      <c r="DS39" s="28">
        <f>IF(VLOOKUP($A39,Sheet!$A$7:$DG$148,'TN01-10'!DS$9,0)="","",VLOOKUP($A39,Sheet!$A$7:$DG$148,'TN01-10'!DS$9,0))</f>
        <v>3.53</v>
      </c>
      <c r="DT39" s="28" t="str">
        <f>IF(VLOOKUP($A39,Sheet!$A$7:$DG$148,'TN01-10'!DT$9,0)="","",VLOOKUP($A39,Sheet!$A$7:$DG$148,'TN01-10'!DT$9,0))</f>
        <v/>
      </c>
      <c r="DU39" s="168">
        <f t="shared" si="11"/>
        <v>0</v>
      </c>
      <c r="DV39" s="315" t="s">
        <v>4798</v>
      </c>
      <c r="DW39" s="315" t="s">
        <v>4798</v>
      </c>
      <c r="DX39" s="315" t="s">
        <v>4798</v>
      </c>
      <c r="DY39" s="315" t="s">
        <v>4798</v>
      </c>
      <c r="DZ39" s="315" t="s">
        <v>4832</v>
      </c>
      <c r="EA39" s="315"/>
      <c r="EB39" s="216">
        <v>8.1</v>
      </c>
      <c r="EC39" s="216"/>
      <c r="ED39" s="216"/>
      <c r="EE39" s="216"/>
      <c r="EF39" s="216">
        <f t="shared" si="12"/>
        <v>8.1</v>
      </c>
      <c r="EG39" s="216">
        <v>0</v>
      </c>
      <c r="EH39" s="216">
        <v>0</v>
      </c>
      <c r="EI39" s="216"/>
      <c r="EJ39" s="216"/>
      <c r="EK39" s="216">
        <f t="shared" si="13"/>
        <v>0</v>
      </c>
      <c r="EL39" s="216"/>
      <c r="EM39" s="216">
        <v>0</v>
      </c>
      <c r="EN39" s="216"/>
      <c r="EO39" s="216"/>
      <c r="EP39" s="216">
        <f t="shared" si="14"/>
        <v>0</v>
      </c>
      <c r="EQ39" s="216"/>
      <c r="ER39" s="216">
        <v>0</v>
      </c>
      <c r="ES39" s="216"/>
      <c r="ET39" s="216"/>
      <c r="EU39" s="216">
        <f t="shared" si="15"/>
        <v>0</v>
      </c>
      <c r="EV39" s="216">
        <f t="shared" si="16"/>
        <v>0</v>
      </c>
    </row>
    <row r="40" spans="1:152" ht="15.95" customHeight="1" x14ac:dyDescent="0.2">
      <c r="A40" s="25">
        <v>2220729058</v>
      </c>
      <c r="B40" s="26" t="s">
        <v>17</v>
      </c>
      <c r="C40" s="26" t="s">
        <v>60</v>
      </c>
      <c r="D40" s="26" t="s">
        <v>24</v>
      </c>
      <c r="E40" s="27">
        <v>36104</v>
      </c>
      <c r="F40" s="26" t="s">
        <v>209</v>
      </c>
      <c r="G40" s="26" t="s">
        <v>212</v>
      </c>
      <c r="H40" s="28">
        <f>IF(VLOOKUP($A40,Sheet!$A$7:$DG$148,'TN01-10'!H$9,0)="","",VLOOKUP($A40,Sheet!$A$7:$DG$148,'TN01-10'!H$9,0))</f>
        <v>7.8</v>
      </c>
      <c r="I40" s="28">
        <f>IF(VLOOKUP($A40,Sheet!$A$7:$DG$148,'TN01-10'!I$9,0)="","",VLOOKUP($A40,Sheet!$A$7:$DG$148,'TN01-10'!I$9,0))</f>
        <v>6.9</v>
      </c>
      <c r="J40" s="28">
        <f>IF(VLOOKUP($A40,Sheet!$A$7:$DG$148,'TN01-10'!J$9,0)="","",VLOOKUP($A40,Sheet!$A$7:$DG$148,'TN01-10'!J$9,0))</f>
        <v>4.3</v>
      </c>
      <c r="K40" s="28">
        <f>IF(VLOOKUP($A40,Sheet!$A$7:$DG$148,'TN01-10'!K$9,0)="","",VLOOKUP($A40,Sheet!$A$7:$DG$148,'TN01-10'!K$9,0))</f>
        <v>6.3</v>
      </c>
      <c r="L40" s="28">
        <f>IF(VLOOKUP($A40,Sheet!$A$7:$DG$148,'TN01-10'!L$9,0)="","",VLOOKUP($A40,Sheet!$A$7:$DG$148,'TN01-10'!L$9,0))</f>
        <v>4.8</v>
      </c>
      <c r="M40" s="28">
        <f>IF(VLOOKUP($A40,Sheet!$A$7:$DG$148,'TN01-10'!M$9,0)="","",VLOOKUP($A40,Sheet!$A$7:$DG$148,'TN01-10'!M$9,0))</f>
        <v>8.3000000000000007</v>
      </c>
      <c r="N40" s="28">
        <f>IF(VLOOKUP($A40,Sheet!$A$7:$DG$148,'TN01-10'!N$9,0)="","",VLOOKUP($A40,Sheet!$A$7:$DG$148,'TN01-10'!N$9,0))</f>
        <v>5.7</v>
      </c>
      <c r="O40" s="28" t="str">
        <f>IF(VLOOKUP($A40,Sheet!$A$7:$DG$148,'TN01-10'!O$9,0)="","",VLOOKUP($A40,Sheet!$A$7:$DG$148,'TN01-10'!O$9,0))</f>
        <v/>
      </c>
      <c r="P40" s="28">
        <f>IF(VLOOKUP($A40,Sheet!$A$7:$DG$148,'TN01-10'!P$9,0)="","",VLOOKUP($A40,Sheet!$A$7:$DG$148,'TN01-10'!P$9,0))</f>
        <v>7.4</v>
      </c>
      <c r="Q40" s="28" t="str">
        <f>IF(VLOOKUP($A40,Sheet!$A$7:$DG$148,'TN01-10'!Q$9,0)="","",VLOOKUP($A40,Sheet!$A$7:$DG$148,'TN01-10'!Q$9,0))</f>
        <v/>
      </c>
      <c r="R40" s="28" t="str">
        <f>IF(VLOOKUP($A40,Sheet!$A$7:$DG$148,'TN01-10'!R$9,0)="","",VLOOKUP($A40,Sheet!$A$7:$DG$148,'TN01-10'!R$9,0))</f>
        <v/>
      </c>
      <c r="S40" s="28" t="str">
        <f>IF(VLOOKUP($A40,Sheet!$A$7:$DG$148,'TN01-10'!S$9,0)="","",VLOOKUP($A40,Sheet!$A$7:$DG$148,'TN01-10'!S$9,0))</f>
        <v/>
      </c>
      <c r="T40" s="28" t="str">
        <f>IF(VLOOKUP($A40,Sheet!$A$7:$DG$148,'TN01-10'!T$9,0)="","",VLOOKUP($A40,Sheet!$A$7:$DG$148,'TN01-10'!T$9,0))</f>
        <v/>
      </c>
      <c r="U40" s="28">
        <f>IF(VLOOKUP($A40,Sheet!$A$7:$DG$148,'TN01-10'!U$9,0)="","",VLOOKUP($A40,Sheet!$A$7:$DG$148,'TN01-10'!U$9,0))</f>
        <v>7.7</v>
      </c>
      <c r="V40" s="28">
        <f>IF(VLOOKUP($A40,Sheet!$A$7:$DG$148,'TN01-10'!V$9,0)="","",VLOOKUP($A40,Sheet!$A$7:$DG$148,'TN01-10'!V$9,0))</f>
        <v>6.3</v>
      </c>
      <c r="W40" s="28">
        <f>IF(VLOOKUP($A40,Sheet!$A$7:$DG$148,'TN01-10'!W$9,0)="","",VLOOKUP($A40,Sheet!$A$7:$DG$148,'TN01-10'!W$9,0))</f>
        <v>8.1</v>
      </c>
      <c r="X40" s="28">
        <f>IF(VLOOKUP($A40,Sheet!$A$7:$DG$148,'TN01-10'!X$9,0)="","",VLOOKUP($A40,Sheet!$A$7:$DG$148,'TN01-10'!X$9,0))</f>
        <v>8.1</v>
      </c>
      <c r="Y40" s="28">
        <f>IF(VLOOKUP($A40,Sheet!$A$7:$DG$148,'TN01-10'!Y$9,0)="","",VLOOKUP($A40,Sheet!$A$7:$DG$148,'TN01-10'!Y$9,0))</f>
        <v>6.1</v>
      </c>
      <c r="Z40" s="28">
        <f>IF(VLOOKUP($A40,Sheet!$A$7:$DG$148,'TN01-10'!Z$9,0)="","",VLOOKUP($A40,Sheet!$A$7:$DG$148,'TN01-10'!Z$9,0))</f>
        <v>6</v>
      </c>
      <c r="AA40" s="28">
        <f>IF(VLOOKUP($A40,Sheet!$A$7:$DG$148,'TN01-10'!AA$9,0)="","",VLOOKUP($A40,Sheet!$A$7:$DG$148,'TN01-10'!AA$9,0))</f>
        <v>7.4</v>
      </c>
      <c r="AB40" s="28">
        <f>IF(VLOOKUP($A40,Sheet!$A$7:$DG$148,'TN01-10'!AB$9,0)="","",VLOOKUP($A40,Sheet!$A$7:$DG$148,'TN01-10'!AB$9,0))</f>
        <v>7.3</v>
      </c>
      <c r="AC40" s="28">
        <f>IF(VLOOKUP($A40,Sheet!$A$7:$DG$148,'TN01-10'!AC$9,0)="","",VLOOKUP($A40,Sheet!$A$7:$DG$148,'TN01-10'!AC$9,0))</f>
        <v>5.0999999999999996</v>
      </c>
      <c r="AD40" s="28">
        <f>IF(VLOOKUP($A40,Sheet!$A$7:$DG$148,'TN01-10'!AD$9,0)="","",VLOOKUP($A40,Sheet!$A$7:$DG$148,'TN01-10'!AD$9,0))</f>
        <v>6.5</v>
      </c>
      <c r="AE40" s="28">
        <f>IF(VLOOKUP($A40,Sheet!$A$7:$DG$148,'TN01-10'!AE$9,0)="","",VLOOKUP($A40,Sheet!$A$7:$DG$148,'TN01-10'!AE$9,0))</f>
        <v>5.6</v>
      </c>
      <c r="AF40" s="28">
        <f>IF(VLOOKUP($A40,Sheet!$A$7:$DG$148,'TN01-10'!AF$9,0)="","",VLOOKUP($A40,Sheet!$A$7:$DG$148,'TN01-10'!AF$9,0))</f>
        <v>6.8</v>
      </c>
      <c r="AG40" s="28">
        <f>IF(VLOOKUP($A40,Sheet!$A$7:$DG$148,'TN01-10'!AG$9,0)="","",VLOOKUP($A40,Sheet!$A$7:$DG$148,'TN01-10'!AG$9,0))</f>
        <v>7.3</v>
      </c>
      <c r="AH40" s="28">
        <f>IF(VLOOKUP($A40,Sheet!$A$7:$DG$148,'TN01-10'!AH$9,0)="","",VLOOKUP($A40,Sheet!$A$7:$DG$148,'TN01-10'!AH$9,0))</f>
        <v>6.7</v>
      </c>
      <c r="AI40" s="28">
        <f>IF(VLOOKUP($A40,Sheet!$A$7:$DG$148,'TN01-10'!AI$9,0)="","",VLOOKUP($A40,Sheet!$A$7:$DG$148,'TN01-10'!AI$9,0))</f>
        <v>7</v>
      </c>
      <c r="AJ40" s="28">
        <f>IF(VLOOKUP($A40,Sheet!$A$7:$DG$148,'TN01-10'!AJ$9,0)="","",VLOOKUP($A40,Sheet!$A$7:$DG$148,'TN01-10'!AJ$9,0))</f>
        <v>9.5</v>
      </c>
      <c r="AK40" s="33">
        <f>IF(VLOOKUP($A40,Sheet!$A$7:$DG$148,'TN01-10'!AK$9,0)="","",VLOOKUP($A40,Sheet!$A$7:$DG$148,'TN01-10'!AK$9,0))</f>
        <v>51</v>
      </c>
      <c r="AL40" s="36">
        <f>IF(VLOOKUP($A40,Sheet!$A$7:$DG$148,'TN01-10'!AL$9,0)="","",VLOOKUP($A40,Sheet!$A$7:$DG$148,'TN01-10'!AL$9,0))</f>
        <v>0</v>
      </c>
      <c r="AM40" s="32">
        <f>IF(VLOOKUP($A40,Sheet!$A$7:$DG$148,'TN01-10'!AM$9,0)="","",VLOOKUP($A40,Sheet!$A$7:$DG$148,'TN01-10'!AM$9,0))</f>
        <v>4.5</v>
      </c>
      <c r="AN40" s="32">
        <f>IF(VLOOKUP($A40,Sheet!$A$7:$DG$148,'TN01-10'!AN$9,0)="","",VLOOKUP($A40,Sheet!$A$7:$DG$148,'TN01-10'!AN$9,0))</f>
        <v>4.3</v>
      </c>
      <c r="AO40" s="32" t="str">
        <f>IF(VLOOKUP($A40,Sheet!$A$7:$DG$148,'TN01-10'!AO$9,0)="","",VLOOKUP($A40,Sheet!$A$7:$DG$148,'TN01-10'!AO$9,0))</f>
        <v/>
      </c>
      <c r="AP40" s="32" t="str">
        <f>IF(VLOOKUP($A40,Sheet!$A$7:$DG$148,'TN01-10'!AP$9,0)="","",VLOOKUP($A40,Sheet!$A$7:$DG$148,'TN01-10'!AP$9,0))</f>
        <v/>
      </c>
      <c r="AQ40" s="32" t="str">
        <f>IF(VLOOKUP($A40,Sheet!$A$7:$DG$148,'TN01-10'!AQ$9,0)="","",VLOOKUP($A40,Sheet!$A$7:$DG$148,'TN01-10'!AQ$9,0))</f>
        <v/>
      </c>
      <c r="AR40" s="32" t="str">
        <f>IF(VLOOKUP($A40,Sheet!$A$7:$DG$148,'TN01-10'!AR$9,0)="","",VLOOKUP($A40,Sheet!$A$7:$DG$148,'TN01-10'!AR$9,0))</f>
        <v/>
      </c>
      <c r="AS40" s="32">
        <f>IF(VLOOKUP($A40,Sheet!$A$7:$DG$148,'TN01-10'!AS$9,0)="","",VLOOKUP($A40,Sheet!$A$7:$DG$148,'TN01-10'!AS$9,0))</f>
        <v>6.7</v>
      </c>
      <c r="AT40" s="32" t="str">
        <f>IF(VLOOKUP($A40,Sheet!$A$7:$DG$148,'TN01-10'!AT$9,0)="","",VLOOKUP($A40,Sheet!$A$7:$DG$148,'TN01-10'!AT$9,0))</f>
        <v/>
      </c>
      <c r="AU40" s="32" t="str">
        <f>IF(VLOOKUP($A40,Sheet!$A$7:$DG$148,'TN01-10'!AU$9,0)="","",VLOOKUP($A40,Sheet!$A$7:$DG$148,'TN01-10'!AU$9,0))</f>
        <v/>
      </c>
      <c r="AV40" s="32" t="str">
        <f>IF(VLOOKUP($A40,Sheet!$A$7:$DG$148,'TN01-10'!AV$9,0)="","",VLOOKUP($A40,Sheet!$A$7:$DG$148,'TN01-10'!AV$9,0))</f>
        <v/>
      </c>
      <c r="AW40" s="32" t="str">
        <f>IF(VLOOKUP($A40,Sheet!$A$7:$DG$148,'TN01-10'!AW$9,0)="","",VLOOKUP($A40,Sheet!$A$7:$DG$148,'TN01-10'!AW$9,0))</f>
        <v/>
      </c>
      <c r="AX40" s="32" t="str">
        <f>IF(VLOOKUP($A40,Sheet!$A$7:$DG$148,'TN01-10'!AX$9,0)="","",VLOOKUP($A40,Sheet!$A$7:$DG$148,'TN01-10'!AX$9,0))</f>
        <v/>
      </c>
      <c r="AY40" s="32">
        <f>IF(VLOOKUP($A40,Sheet!$A$7:$DG$148,'TN01-10'!AY$9,0)="","",VLOOKUP($A40,Sheet!$A$7:$DG$148,'TN01-10'!AY$9,0))</f>
        <v>6.9</v>
      </c>
      <c r="AZ40" s="32" t="str">
        <f>IF(VLOOKUP($A40,Sheet!$A$7:$DG$148,'TN01-10'!AZ$9,0)="","",VLOOKUP($A40,Sheet!$A$7:$DG$148,'TN01-10'!AZ$9,0))</f>
        <v/>
      </c>
      <c r="BA40" s="32">
        <f>IF(VLOOKUP($A40,Sheet!$A$7:$DG$148,'TN01-10'!BA$9,0)="","",VLOOKUP($A40,Sheet!$A$7:$DG$148,'TN01-10'!BA$9,0))</f>
        <v>6.3</v>
      </c>
      <c r="BB40" s="33">
        <f>IF(VLOOKUP($A40,Sheet!$A$7:$DG$148,'TN01-10'!BB$9,0)="","",VLOOKUP($A40,Sheet!$A$7:$DG$148,'TN01-10'!BB$9,0))</f>
        <v>5</v>
      </c>
      <c r="BC40" s="36">
        <f>IF(VLOOKUP($A40,Sheet!$A$7:$DG$148,'TN01-10'!BC$9,0)="","",VLOOKUP($A40,Sheet!$A$7:$DG$148,'TN01-10'!BC$9,0))</f>
        <v>0</v>
      </c>
      <c r="BD40" s="28">
        <f>IF(VLOOKUP($A40,Sheet!$A$7:$DG$148,'TN01-10'!BD$9,0)="","",VLOOKUP($A40,Sheet!$A$7:$DG$148,'TN01-10'!BD$9,0))</f>
        <v>5.8</v>
      </c>
      <c r="BE40" s="28">
        <f>IF(VLOOKUP($A40,Sheet!$A$7:$DG$148,'TN01-10'!BE$9,0)="","",VLOOKUP($A40,Sheet!$A$7:$DG$148,'TN01-10'!BE$9,0))</f>
        <v>6</v>
      </c>
      <c r="BF40" s="28">
        <f>IF(VLOOKUP($A40,Sheet!$A$7:$DG$148,'TN01-10'!BF$9,0)="","",VLOOKUP($A40,Sheet!$A$7:$DG$148,'TN01-10'!BF$9,0))</f>
        <v>7.2</v>
      </c>
      <c r="BG40" s="28">
        <f>IF(VLOOKUP($A40,Sheet!$A$7:$DG$148,'TN01-10'!BG$9,0)="","",VLOOKUP($A40,Sheet!$A$7:$DG$148,'TN01-10'!BG$9,0))</f>
        <v>7.3</v>
      </c>
      <c r="BH40" s="28">
        <f>IF(VLOOKUP($A40,Sheet!$A$7:$DG$148,'TN01-10'!BH$9,0)="","",VLOOKUP($A40,Sheet!$A$7:$DG$148,'TN01-10'!BH$9,0))</f>
        <v>5.7</v>
      </c>
      <c r="BI40" s="28">
        <f>IF(VLOOKUP($A40,Sheet!$A$7:$DG$148,'TN01-10'!BI$9,0)="","",VLOOKUP($A40,Sheet!$A$7:$DG$148,'TN01-10'!BI$9,0))</f>
        <v>6.9</v>
      </c>
      <c r="BJ40" s="28">
        <f>IF(VLOOKUP($A40,Sheet!$A$7:$DG$148,'TN01-10'!BJ$9,0)="","",VLOOKUP($A40,Sheet!$A$7:$DG$148,'TN01-10'!BJ$9,0))</f>
        <v>8.6999999999999993</v>
      </c>
      <c r="BK40" s="28">
        <f>IF(VLOOKUP($A40,Sheet!$A$7:$DG$148,'TN01-10'!BK$9,0)="","",VLOOKUP($A40,Sheet!$A$7:$DG$148,'TN01-10'!BK$9,0))</f>
        <v>5.9</v>
      </c>
      <c r="BL40" s="28">
        <f>IF(VLOOKUP($A40,Sheet!$A$7:$DG$148,'TN01-10'!BL$9,0)="","",VLOOKUP($A40,Sheet!$A$7:$DG$148,'TN01-10'!BL$9,0))</f>
        <v>6.1</v>
      </c>
      <c r="BM40" s="28">
        <f>IF(VLOOKUP($A40,Sheet!$A$7:$DG$148,'TN01-10'!BM$9,0)="","",VLOOKUP($A40,Sheet!$A$7:$DG$148,'TN01-10'!BM$9,0))</f>
        <v>5.9</v>
      </c>
      <c r="BN40" s="28">
        <f>IF(VLOOKUP($A40,Sheet!$A$7:$DG$148,'TN01-10'!BN$9,0)="","",VLOOKUP($A40,Sheet!$A$7:$DG$148,'TN01-10'!BN$9,0))</f>
        <v>8.1</v>
      </c>
      <c r="BO40" s="28">
        <f>IF(VLOOKUP($A40,Sheet!$A$7:$DG$148,'TN01-10'!BO$9,0)="","",VLOOKUP($A40,Sheet!$A$7:$DG$148,'TN01-10'!BO$9,0))</f>
        <v>7.1</v>
      </c>
      <c r="BP40" s="28">
        <f>IF(VLOOKUP($A40,Sheet!$A$7:$DG$148,'TN01-10'!BP$9,0)="","",VLOOKUP($A40,Sheet!$A$7:$DG$148,'TN01-10'!BP$9,0))</f>
        <v>8.1999999999999993</v>
      </c>
      <c r="BQ40" s="28" t="str">
        <f>IF(VLOOKUP($A40,Sheet!$A$7:$DG$148,'TN01-10'!BQ$9,0)="","",VLOOKUP($A40,Sheet!$A$7:$DG$148,'TN01-10'!BQ$9,0))</f>
        <v/>
      </c>
      <c r="BR40" s="28">
        <f>IF(VLOOKUP($A40,Sheet!$A$7:$DG$148,'TN01-10'!BR$9,0)="","",VLOOKUP($A40,Sheet!$A$7:$DG$148,'TN01-10'!BR$9,0))</f>
        <v>5</v>
      </c>
      <c r="BS40" s="28">
        <f>IF(VLOOKUP($A40,Sheet!$A$7:$DG$148,'TN01-10'!BS$9,0)="","",VLOOKUP($A40,Sheet!$A$7:$DG$148,'TN01-10'!BS$9,0))</f>
        <v>6.3</v>
      </c>
      <c r="BT40" s="28">
        <f>IF(VLOOKUP($A40,Sheet!$A$7:$DG$148,'TN01-10'!BT$9,0)="","",VLOOKUP($A40,Sheet!$A$7:$DG$148,'TN01-10'!BT$9,0))</f>
        <v>5.5</v>
      </c>
      <c r="BU40" s="28">
        <f>IF(VLOOKUP($A40,Sheet!$A$7:$DG$148,'TN01-10'!BU$9,0)="","",VLOOKUP($A40,Sheet!$A$7:$DG$148,'TN01-10'!BU$9,0))</f>
        <v>5.4</v>
      </c>
      <c r="BV40" s="28">
        <f>IF(VLOOKUP($A40,Sheet!$A$7:$DG$148,'TN01-10'!BV$9,0)="","",VLOOKUP($A40,Sheet!$A$7:$DG$148,'TN01-10'!BV$9,0))</f>
        <v>5.2</v>
      </c>
      <c r="BW40" s="28">
        <f>IF(VLOOKUP($A40,Sheet!$A$7:$DG$148,'TN01-10'!BW$9,0)="","",VLOOKUP($A40,Sheet!$A$7:$DG$148,'TN01-10'!BW$9,0))</f>
        <v>6.9</v>
      </c>
      <c r="BX40" s="33">
        <f>IF(VLOOKUP($A40,Sheet!$A$7:$DG$148,'TN01-10'!BX$9,0)="","",VLOOKUP($A40,Sheet!$A$7:$DG$148,'TN01-10'!BX$9,0))</f>
        <v>50</v>
      </c>
      <c r="BY40" s="36">
        <f>IF(VLOOKUP($A40,Sheet!$A$7:$DG$148,'TN01-10'!BY$9,0)="","",VLOOKUP($A40,Sheet!$A$7:$DG$148,'TN01-10'!BY$9,0))</f>
        <v>0</v>
      </c>
      <c r="BZ40" s="28">
        <f>IF(VLOOKUP($A40,Sheet!$A$7:$DG$148,'TN01-10'!BZ$9,0)="","",VLOOKUP($A40,Sheet!$A$7:$DG$148,'TN01-10'!BZ$9,0))</f>
        <v>8</v>
      </c>
      <c r="CA40" s="28" t="str">
        <f>IF(VLOOKUP($A40,Sheet!$A$7:$DG$148,'TN01-10'!CA$9,0)="","",VLOOKUP($A40,Sheet!$A$7:$DG$148,'TN01-10'!CA$9,0))</f>
        <v/>
      </c>
      <c r="CB40" s="28">
        <f>IF(VLOOKUP($A40,Sheet!$A$7:$DG$148,'TN01-10'!CB$9,0)="","",VLOOKUP($A40,Sheet!$A$7:$DG$148,'TN01-10'!CB$9,0))</f>
        <v>8.5</v>
      </c>
      <c r="CC40" s="28" t="str">
        <f>IF(VLOOKUP($A40,Sheet!$A$7:$DG$148,'TN01-10'!CC$9,0)="","",VLOOKUP($A40,Sheet!$A$7:$DG$148,'TN01-10'!CC$9,0))</f>
        <v/>
      </c>
      <c r="CD40" s="28">
        <f>IF(VLOOKUP($A40,Sheet!$A$7:$DG$148,'TN01-10'!CD$9,0)="","",VLOOKUP($A40,Sheet!$A$7:$DG$148,'TN01-10'!CD$9,0))</f>
        <v>7.3</v>
      </c>
      <c r="CE40" s="28">
        <f>IF(VLOOKUP($A40,Sheet!$A$7:$DG$148,'TN01-10'!CE$9,0)="","",VLOOKUP($A40,Sheet!$A$7:$DG$148,'TN01-10'!CE$9,0))</f>
        <v>5.7</v>
      </c>
      <c r="CF40" s="28">
        <f>IF(VLOOKUP($A40,Sheet!$A$7:$DG$148,'TN01-10'!CF$9,0)="","",VLOOKUP($A40,Sheet!$A$7:$DG$148,'TN01-10'!CF$9,0))</f>
        <v>8.6</v>
      </c>
      <c r="CG40" s="28">
        <f>IF(VLOOKUP($A40,Sheet!$A$7:$DG$148,'TN01-10'!CG$9,0)="","",VLOOKUP($A40,Sheet!$A$7:$DG$148,'TN01-10'!CG$9,0))</f>
        <v>5.2</v>
      </c>
      <c r="CH40" s="28" t="str">
        <f>IF(VLOOKUP($A40,Sheet!$A$7:$DG$148,'TN01-10'!CH$9,0)="","",VLOOKUP($A40,Sheet!$A$7:$DG$148,'TN01-10'!CH$9,0))</f>
        <v/>
      </c>
      <c r="CI40" s="28">
        <f>IF(VLOOKUP($A40,Sheet!$A$7:$DG$148,'TN01-10'!CI$9,0)="","",VLOOKUP($A40,Sheet!$A$7:$DG$148,'TN01-10'!CI$9,0))</f>
        <v>6.6</v>
      </c>
      <c r="CJ40" s="28" t="str">
        <f>IF(VLOOKUP($A40,Sheet!$A$7:$DG$148,'TN01-10'!CJ$9,0)="","",VLOOKUP($A40,Sheet!$A$7:$DG$148,'TN01-10'!CJ$9,0))</f>
        <v/>
      </c>
      <c r="CK40" s="28" t="str">
        <f>IF(VLOOKUP($A40,Sheet!$A$7:$DG$148,'TN01-10'!CK$9,0)="","",VLOOKUP($A40,Sheet!$A$7:$DG$148,'TN01-10'!CK$9,0))</f>
        <v/>
      </c>
      <c r="CL40" s="28" t="str">
        <f>IF(VLOOKUP($A40,Sheet!$A$7:$DG$148,'TN01-10'!CL$9,0)="","",VLOOKUP($A40,Sheet!$A$7:$DG$148,'TN01-10'!CL$9,0))</f>
        <v/>
      </c>
      <c r="CM40" s="28" t="str">
        <f>IF(VLOOKUP($A40,Sheet!$A$7:$DG$148,'TN01-10'!CM$9,0)="","",VLOOKUP($A40,Sheet!$A$7:$DG$148,'TN01-10'!CM$9,0))</f>
        <v/>
      </c>
      <c r="CN40" s="28">
        <f>IF(VLOOKUP($A40,Sheet!$A$7:$DG$148,'TN01-10'!CN$9,0)="","",VLOOKUP($A40,Sheet!$A$7:$DG$148,'TN01-10'!CN$9,0))</f>
        <v>7</v>
      </c>
      <c r="CO40" s="28">
        <f>IF(VLOOKUP($A40,Sheet!$A$7:$DG$148,'TN01-10'!CO$9,0)="","",VLOOKUP($A40,Sheet!$A$7:$DG$148,'TN01-10'!CO$9,0))</f>
        <v>7.8</v>
      </c>
      <c r="CP40" s="28">
        <f>IF(VLOOKUP($A40,Sheet!$A$7:$DG$148,'TN01-10'!CP$9,0)="","",VLOOKUP($A40,Sheet!$A$7:$DG$148,'TN01-10'!CP$9,0))</f>
        <v>8.3000000000000007</v>
      </c>
      <c r="CQ40" s="28">
        <f>IF(VLOOKUP($A40,Sheet!$A$7:$DG$148,'TN01-10'!CQ$9,0)="","",VLOOKUP($A40,Sheet!$A$7:$DG$148,'TN01-10'!CQ$9,0))</f>
        <v>5.0999999999999996</v>
      </c>
      <c r="CR40" s="28">
        <f>IF(VLOOKUP($A40,Sheet!$A$7:$DG$148,'TN01-10'!CR$9,0)="","",VLOOKUP($A40,Sheet!$A$7:$DG$148,'TN01-10'!CR$9,0))</f>
        <v>7</v>
      </c>
      <c r="CS40" s="33">
        <f>IF(VLOOKUP($A40,Sheet!$A$7:$DG$148,'TN01-10'!CS$9,0)="","",VLOOKUP($A40,Sheet!$A$7:$DG$148,'TN01-10'!CS$9,0))</f>
        <v>27</v>
      </c>
      <c r="CT40" s="36">
        <f>IF(VLOOKUP($A40,Sheet!$A$7:$DG$148,'TN01-10'!CT$9,0)="","",VLOOKUP($A40,Sheet!$A$7:$DG$148,'TN01-10'!CT$9,0))</f>
        <v>0</v>
      </c>
      <c r="CU40" s="38">
        <f t="shared" si="2"/>
        <v>128</v>
      </c>
      <c r="CV40" s="38">
        <f t="shared" si="3"/>
        <v>0</v>
      </c>
      <c r="CW40" s="38">
        <f t="shared" si="4"/>
        <v>0</v>
      </c>
      <c r="CX40" s="38">
        <f t="shared" si="5"/>
        <v>128</v>
      </c>
      <c r="CY40" s="38">
        <f t="shared" si="6"/>
        <v>6.68</v>
      </c>
      <c r="CZ40" s="38">
        <f>VLOOKUP($A40,'TN01-04'!$A$13:$DL$166,103,0)</f>
        <v>2.64</v>
      </c>
      <c r="DA40" s="28" t="str">
        <f>IF(VLOOKUP($A40,Sheet!$A$7:$DG$148,'TN01-10'!DA$9,0)="","",VLOOKUP($A40,Sheet!$A$7:$DG$148,'TN01-10'!DA$9,0))</f>
        <v/>
      </c>
      <c r="DB40" s="28" t="str">
        <f>IF(VLOOKUP($A40,Sheet!$A$7:$DG$148,'TN01-10'!DB$9,0)="","",VLOOKUP($A40,Sheet!$A$7:$DG$148,'TN01-10'!DB$9,0))</f>
        <v/>
      </c>
      <c r="DC40" s="28">
        <f>IF(VLOOKUP($A40,Sheet!$A$7:$DG$148,'TN01-10'!DC$9,0)="","",VLOOKUP($A40,Sheet!$A$7:$DG$148,'TN01-10'!DC$9,0))</f>
        <v>7.7</v>
      </c>
      <c r="DD40" s="28" t="str">
        <f>IF(VLOOKUP($A40,Sheet!$A$7:$DG$148,'TN01-10'!DD$9,0)="","",VLOOKUP($A40,Sheet!$A$7:$DG$148,'TN01-10'!DD$9,0))</f>
        <v/>
      </c>
      <c r="DE40" s="38"/>
      <c r="DF40" s="38">
        <f t="shared" si="7"/>
        <v>7.7</v>
      </c>
      <c r="DG40" s="38">
        <f>VLOOKUP($A40,'TN01-04'!$A$13:$DL$166,110,0)</f>
        <v>3.33</v>
      </c>
      <c r="DH40" s="33">
        <f>IF(VLOOKUP($A40,Sheet!$A$7:$DG$148,'TN01-10'!DH$9,0)="","",VLOOKUP($A40,Sheet!$A$7:$DG$148,'TN01-10'!DH$9,0))</f>
        <v>5</v>
      </c>
      <c r="DI40" s="36">
        <f>IF(VLOOKUP($A40,Sheet!$A$7:$DG$148,'TN01-10'!DI$9,0)="","",VLOOKUP($A40,Sheet!$A$7:$DG$148,'TN01-10'!DI$9,0))</f>
        <v>0</v>
      </c>
      <c r="DJ40" s="38">
        <f t="shared" si="8"/>
        <v>133</v>
      </c>
      <c r="DK40" s="38">
        <f t="shared" si="9"/>
        <v>0</v>
      </c>
      <c r="DL40" s="38">
        <f t="shared" si="10"/>
        <v>6.72</v>
      </c>
      <c r="DM40" s="38">
        <f>VLOOKUP($A40,'TN01-04'!$A$13:$DL$166,116,0)</f>
        <v>2.67</v>
      </c>
      <c r="DN40" s="33">
        <f>IF(VLOOKUP($A40,Sheet!$A$7:$DG$148,'TN01-10'!DN$9,0)="","",VLOOKUP($A40,Sheet!$A$7:$DG$148,'TN01-10'!DN$9,0))</f>
        <v>138</v>
      </c>
      <c r="DO40" s="36">
        <f>IF(VLOOKUP($A40,Sheet!$A$7:$DG$148,'TN01-10'!DO$9,0)="","",VLOOKUP($A40,Sheet!$A$7:$DG$148,'TN01-10'!DO$9,0))</f>
        <v>0</v>
      </c>
      <c r="DP40" s="28">
        <f>IF(VLOOKUP($A40,Sheet!$A$7:$DG$148,'TN01-10'!DP$9,0)="","",VLOOKUP($A40,Sheet!$A$7:$DG$148,'TN01-10'!DP$9,0))</f>
        <v>137</v>
      </c>
      <c r="DQ40" s="28">
        <f>IF(VLOOKUP($A40,Sheet!$A$7:$DG$148,'TN01-10'!DQ$9,0)="","",VLOOKUP($A40,Sheet!$A$7:$DG$148,'TN01-10'!DQ$9,0))</f>
        <v>138</v>
      </c>
      <c r="DR40" s="28">
        <f>IF(VLOOKUP($A40,Sheet!$A$7:$DG$148,'TN01-10'!DR$9,0)="","",VLOOKUP($A40,Sheet!$A$7:$DG$148,'TN01-10'!DR$9,0))</f>
        <v>6.72</v>
      </c>
      <c r="DS40" s="28">
        <f>IF(VLOOKUP($A40,Sheet!$A$7:$DG$148,'TN01-10'!DS$9,0)="","",VLOOKUP($A40,Sheet!$A$7:$DG$148,'TN01-10'!DS$9,0))</f>
        <v>2.67</v>
      </c>
      <c r="DT40" s="28" t="str">
        <f>IF(VLOOKUP($A40,Sheet!$A$7:$DG$148,'TN01-10'!DT$9,0)="","",VLOOKUP($A40,Sheet!$A$7:$DG$148,'TN01-10'!DT$9,0))</f>
        <v/>
      </c>
      <c r="DU40" s="168">
        <f t="shared" si="11"/>
        <v>0</v>
      </c>
      <c r="DV40" s="315" t="s">
        <v>4798</v>
      </c>
      <c r="DW40" s="315" t="s">
        <v>4798</v>
      </c>
      <c r="DX40" s="315" t="s">
        <v>4798</v>
      </c>
      <c r="DY40" s="315" t="s">
        <v>4798</v>
      </c>
      <c r="DZ40" s="315" t="s">
        <v>4832</v>
      </c>
      <c r="EA40" s="315"/>
      <c r="EB40" s="216"/>
      <c r="EC40" s="216"/>
      <c r="ED40" s="216"/>
      <c r="EE40" s="216"/>
      <c r="EF40" s="216">
        <f t="shared" si="12"/>
        <v>0</v>
      </c>
      <c r="EG40" s="216">
        <v>8.6</v>
      </c>
      <c r="EH40" s="216">
        <v>0</v>
      </c>
      <c r="EI40" s="216"/>
      <c r="EJ40" s="216"/>
      <c r="EK40" s="216">
        <f t="shared" si="13"/>
        <v>8.6</v>
      </c>
      <c r="EL40" s="216">
        <v>7.1</v>
      </c>
      <c r="EM40" s="216">
        <v>0</v>
      </c>
      <c r="EN40" s="216"/>
      <c r="EO40" s="216"/>
      <c r="EP40" s="216">
        <f t="shared" si="14"/>
        <v>7.1</v>
      </c>
      <c r="EQ40" s="216">
        <v>7</v>
      </c>
      <c r="ER40" s="216">
        <v>0</v>
      </c>
      <c r="ES40" s="216"/>
      <c r="ET40" s="216"/>
      <c r="EU40" s="216">
        <f t="shared" si="15"/>
        <v>7</v>
      </c>
      <c r="EV40" s="216">
        <f t="shared" si="16"/>
        <v>7.7</v>
      </c>
    </row>
    <row r="41" spans="1:152" ht="15.95" customHeight="1" x14ac:dyDescent="0.2">
      <c r="A41" s="25">
        <v>2220729356</v>
      </c>
      <c r="B41" s="26" t="s">
        <v>6</v>
      </c>
      <c r="C41" s="26" t="s">
        <v>61</v>
      </c>
      <c r="D41" s="26" t="s">
        <v>24</v>
      </c>
      <c r="E41" s="27">
        <v>35664</v>
      </c>
      <c r="F41" s="26" t="s">
        <v>209</v>
      </c>
      <c r="G41" s="26" t="s">
        <v>212</v>
      </c>
      <c r="H41" s="28">
        <f>IF(VLOOKUP($A41,Sheet!$A$7:$DG$148,'TN01-10'!H$9,0)="","",VLOOKUP($A41,Sheet!$A$7:$DG$148,'TN01-10'!H$9,0))</f>
        <v>9</v>
      </c>
      <c r="I41" s="28">
        <f>IF(VLOOKUP($A41,Sheet!$A$7:$DG$148,'TN01-10'!I$9,0)="","",VLOOKUP($A41,Sheet!$A$7:$DG$148,'TN01-10'!I$9,0))</f>
        <v>7.3</v>
      </c>
      <c r="J41" s="28">
        <f>IF(VLOOKUP($A41,Sheet!$A$7:$DG$148,'TN01-10'!J$9,0)="","",VLOOKUP($A41,Sheet!$A$7:$DG$148,'TN01-10'!J$9,0))</f>
        <v>6.4</v>
      </c>
      <c r="K41" s="28">
        <f>IF(VLOOKUP($A41,Sheet!$A$7:$DG$148,'TN01-10'!K$9,0)="","",VLOOKUP($A41,Sheet!$A$7:$DG$148,'TN01-10'!K$9,0))</f>
        <v>7.2</v>
      </c>
      <c r="L41" s="28">
        <f>IF(VLOOKUP($A41,Sheet!$A$7:$DG$148,'TN01-10'!L$9,0)="","",VLOOKUP($A41,Sheet!$A$7:$DG$148,'TN01-10'!L$9,0))</f>
        <v>4</v>
      </c>
      <c r="M41" s="28">
        <f>IF(VLOOKUP($A41,Sheet!$A$7:$DG$148,'TN01-10'!M$9,0)="","",VLOOKUP($A41,Sheet!$A$7:$DG$148,'TN01-10'!M$9,0))</f>
        <v>8</v>
      </c>
      <c r="N41" s="28">
        <f>IF(VLOOKUP($A41,Sheet!$A$7:$DG$148,'TN01-10'!N$9,0)="","",VLOOKUP($A41,Sheet!$A$7:$DG$148,'TN01-10'!N$9,0))</f>
        <v>7</v>
      </c>
      <c r="O41" s="28" t="str">
        <f>IF(VLOOKUP($A41,Sheet!$A$7:$DG$148,'TN01-10'!O$9,0)="","",VLOOKUP($A41,Sheet!$A$7:$DG$148,'TN01-10'!O$9,0))</f>
        <v/>
      </c>
      <c r="P41" s="28">
        <f>IF(VLOOKUP($A41,Sheet!$A$7:$DG$148,'TN01-10'!P$9,0)="","",VLOOKUP($A41,Sheet!$A$7:$DG$148,'TN01-10'!P$9,0))</f>
        <v>7.2</v>
      </c>
      <c r="Q41" s="28" t="str">
        <f>IF(VLOOKUP($A41,Sheet!$A$7:$DG$148,'TN01-10'!Q$9,0)="","",VLOOKUP($A41,Sheet!$A$7:$DG$148,'TN01-10'!Q$9,0))</f>
        <v/>
      </c>
      <c r="R41" s="28" t="str">
        <f>IF(VLOOKUP($A41,Sheet!$A$7:$DG$148,'TN01-10'!R$9,0)="","",VLOOKUP($A41,Sheet!$A$7:$DG$148,'TN01-10'!R$9,0))</f>
        <v/>
      </c>
      <c r="S41" s="28" t="str">
        <f>IF(VLOOKUP($A41,Sheet!$A$7:$DG$148,'TN01-10'!S$9,0)="","",VLOOKUP($A41,Sheet!$A$7:$DG$148,'TN01-10'!S$9,0))</f>
        <v/>
      </c>
      <c r="T41" s="28" t="str">
        <f>IF(VLOOKUP($A41,Sheet!$A$7:$DG$148,'TN01-10'!T$9,0)="","",VLOOKUP($A41,Sheet!$A$7:$DG$148,'TN01-10'!T$9,0))</f>
        <v/>
      </c>
      <c r="U41" s="28">
        <f>IF(VLOOKUP($A41,Sheet!$A$7:$DG$148,'TN01-10'!U$9,0)="","",VLOOKUP($A41,Sheet!$A$7:$DG$148,'TN01-10'!U$9,0))</f>
        <v>7.3</v>
      </c>
      <c r="V41" s="28">
        <f>IF(VLOOKUP($A41,Sheet!$A$7:$DG$148,'TN01-10'!V$9,0)="","",VLOOKUP($A41,Sheet!$A$7:$DG$148,'TN01-10'!V$9,0))</f>
        <v>8.5</v>
      </c>
      <c r="W41" s="28">
        <f>IF(VLOOKUP($A41,Sheet!$A$7:$DG$148,'TN01-10'!W$9,0)="","",VLOOKUP($A41,Sheet!$A$7:$DG$148,'TN01-10'!W$9,0))</f>
        <v>8.3000000000000007</v>
      </c>
      <c r="X41" s="28">
        <f>IF(VLOOKUP($A41,Sheet!$A$7:$DG$148,'TN01-10'!X$9,0)="","",VLOOKUP($A41,Sheet!$A$7:$DG$148,'TN01-10'!X$9,0))</f>
        <v>8.1999999999999993</v>
      </c>
      <c r="Y41" s="28">
        <f>IF(VLOOKUP($A41,Sheet!$A$7:$DG$148,'TN01-10'!Y$9,0)="","",VLOOKUP($A41,Sheet!$A$7:$DG$148,'TN01-10'!Y$9,0))</f>
        <v>7.1</v>
      </c>
      <c r="Z41" s="28">
        <f>IF(VLOOKUP($A41,Sheet!$A$7:$DG$148,'TN01-10'!Z$9,0)="","",VLOOKUP($A41,Sheet!$A$7:$DG$148,'TN01-10'!Z$9,0))</f>
        <v>7.9</v>
      </c>
      <c r="AA41" s="28">
        <f>IF(VLOOKUP($A41,Sheet!$A$7:$DG$148,'TN01-10'!AA$9,0)="","",VLOOKUP($A41,Sheet!$A$7:$DG$148,'TN01-10'!AA$9,0))</f>
        <v>6.6</v>
      </c>
      <c r="AB41" s="28">
        <f>IF(VLOOKUP($A41,Sheet!$A$7:$DG$148,'TN01-10'!AB$9,0)="","",VLOOKUP($A41,Sheet!$A$7:$DG$148,'TN01-10'!AB$9,0))</f>
        <v>8.6999999999999993</v>
      </c>
      <c r="AC41" s="28">
        <f>IF(VLOOKUP($A41,Sheet!$A$7:$DG$148,'TN01-10'!AC$9,0)="","",VLOOKUP($A41,Sheet!$A$7:$DG$148,'TN01-10'!AC$9,0))</f>
        <v>6.8</v>
      </c>
      <c r="AD41" s="28">
        <f>IF(VLOOKUP($A41,Sheet!$A$7:$DG$148,'TN01-10'!AD$9,0)="","",VLOOKUP($A41,Sheet!$A$7:$DG$148,'TN01-10'!AD$9,0))</f>
        <v>7.3</v>
      </c>
      <c r="AE41" s="28">
        <f>IF(VLOOKUP($A41,Sheet!$A$7:$DG$148,'TN01-10'!AE$9,0)="","",VLOOKUP($A41,Sheet!$A$7:$DG$148,'TN01-10'!AE$9,0))</f>
        <v>5.3</v>
      </c>
      <c r="AF41" s="28">
        <f>IF(VLOOKUP($A41,Sheet!$A$7:$DG$148,'TN01-10'!AF$9,0)="","",VLOOKUP($A41,Sheet!$A$7:$DG$148,'TN01-10'!AF$9,0))</f>
        <v>8.4</v>
      </c>
      <c r="AG41" s="28">
        <f>IF(VLOOKUP($A41,Sheet!$A$7:$DG$148,'TN01-10'!AG$9,0)="","",VLOOKUP($A41,Sheet!$A$7:$DG$148,'TN01-10'!AG$9,0))</f>
        <v>6.4</v>
      </c>
      <c r="AH41" s="28">
        <f>IF(VLOOKUP($A41,Sheet!$A$7:$DG$148,'TN01-10'!AH$9,0)="","",VLOOKUP($A41,Sheet!$A$7:$DG$148,'TN01-10'!AH$9,0))</f>
        <v>7.3</v>
      </c>
      <c r="AI41" s="28">
        <f>IF(VLOOKUP($A41,Sheet!$A$7:$DG$148,'TN01-10'!AI$9,0)="","",VLOOKUP($A41,Sheet!$A$7:$DG$148,'TN01-10'!AI$9,0))</f>
        <v>7.5</v>
      </c>
      <c r="AJ41" s="28">
        <f>IF(VLOOKUP($A41,Sheet!$A$7:$DG$148,'TN01-10'!AJ$9,0)="","",VLOOKUP($A41,Sheet!$A$7:$DG$148,'TN01-10'!AJ$9,0))</f>
        <v>8.9</v>
      </c>
      <c r="AK41" s="33">
        <f>IF(VLOOKUP($A41,Sheet!$A$7:$DG$148,'TN01-10'!AK$9,0)="","",VLOOKUP($A41,Sheet!$A$7:$DG$148,'TN01-10'!AK$9,0))</f>
        <v>51</v>
      </c>
      <c r="AL41" s="36">
        <f>IF(VLOOKUP($A41,Sheet!$A$7:$DG$148,'TN01-10'!AL$9,0)="","",VLOOKUP($A41,Sheet!$A$7:$DG$148,'TN01-10'!AL$9,0))</f>
        <v>0</v>
      </c>
      <c r="AM41" s="32">
        <f>IF(VLOOKUP($A41,Sheet!$A$7:$DG$148,'TN01-10'!AM$9,0)="","",VLOOKUP($A41,Sheet!$A$7:$DG$148,'TN01-10'!AM$9,0))</f>
        <v>6.2</v>
      </c>
      <c r="AN41" s="32">
        <f>IF(VLOOKUP($A41,Sheet!$A$7:$DG$148,'TN01-10'!AN$9,0)="","",VLOOKUP($A41,Sheet!$A$7:$DG$148,'TN01-10'!AN$9,0))</f>
        <v>5</v>
      </c>
      <c r="AO41" s="32">
        <f>IF(VLOOKUP($A41,Sheet!$A$7:$DG$148,'TN01-10'!AO$9,0)="","",VLOOKUP($A41,Sheet!$A$7:$DG$148,'TN01-10'!AO$9,0))</f>
        <v>6.7</v>
      </c>
      <c r="AP41" s="32" t="str">
        <f>IF(VLOOKUP($A41,Sheet!$A$7:$DG$148,'TN01-10'!AP$9,0)="","",VLOOKUP($A41,Sheet!$A$7:$DG$148,'TN01-10'!AP$9,0))</f>
        <v/>
      </c>
      <c r="AQ41" s="32" t="str">
        <f>IF(VLOOKUP($A41,Sheet!$A$7:$DG$148,'TN01-10'!AQ$9,0)="","",VLOOKUP($A41,Sheet!$A$7:$DG$148,'TN01-10'!AQ$9,0))</f>
        <v/>
      </c>
      <c r="AR41" s="32" t="str">
        <f>IF(VLOOKUP($A41,Sheet!$A$7:$DG$148,'TN01-10'!AR$9,0)="","",VLOOKUP($A41,Sheet!$A$7:$DG$148,'TN01-10'!AR$9,0))</f>
        <v/>
      </c>
      <c r="AS41" s="32" t="str">
        <f>IF(VLOOKUP($A41,Sheet!$A$7:$DG$148,'TN01-10'!AS$9,0)="","",VLOOKUP($A41,Sheet!$A$7:$DG$148,'TN01-10'!AS$9,0))</f>
        <v/>
      </c>
      <c r="AT41" s="32" t="str">
        <f>IF(VLOOKUP($A41,Sheet!$A$7:$DG$148,'TN01-10'!AT$9,0)="","",VLOOKUP($A41,Sheet!$A$7:$DG$148,'TN01-10'!AT$9,0))</f>
        <v/>
      </c>
      <c r="AU41" s="32" t="str">
        <f>IF(VLOOKUP($A41,Sheet!$A$7:$DG$148,'TN01-10'!AU$9,0)="","",VLOOKUP($A41,Sheet!$A$7:$DG$148,'TN01-10'!AU$9,0))</f>
        <v/>
      </c>
      <c r="AV41" s="32" t="str">
        <f>IF(VLOOKUP($A41,Sheet!$A$7:$DG$148,'TN01-10'!AV$9,0)="","",VLOOKUP($A41,Sheet!$A$7:$DG$148,'TN01-10'!AV$9,0))</f>
        <v/>
      </c>
      <c r="AW41" s="32" t="str">
        <f>IF(VLOOKUP($A41,Sheet!$A$7:$DG$148,'TN01-10'!AW$9,0)="","",VLOOKUP($A41,Sheet!$A$7:$DG$148,'TN01-10'!AW$9,0))</f>
        <v/>
      </c>
      <c r="AX41" s="32" t="str">
        <f>IF(VLOOKUP($A41,Sheet!$A$7:$DG$148,'TN01-10'!AX$9,0)="","",VLOOKUP($A41,Sheet!$A$7:$DG$148,'TN01-10'!AX$9,0))</f>
        <v/>
      </c>
      <c r="AY41" s="32">
        <f>IF(VLOOKUP($A41,Sheet!$A$7:$DG$148,'TN01-10'!AY$9,0)="","",VLOOKUP($A41,Sheet!$A$7:$DG$148,'TN01-10'!AY$9,0))</f>
        <v>5.8</v>
      </c>
      <c r="AZ41" s="32" t="str">
        <f>IF(VLOOKUP($A41,Sheet!$A$7:$DG$148,'TN01-10'!AZ$9,0)="","",VLOOKUP($A41,Sheet!$A$7:$DG$148,'TN01-10'!AZ$9,0))</f>
        <v/>
      </c>
      <c r="BA41" s="32">
        <f>IF(VLOOKUP($A41,Sheet!$A$7:$DG$148,'TN01-10'!BA$9,0)="","",VLOOKUP($A41,Sheet!$A$7:$DG$148,'TN01-10'!BA$9,0))</f>
        <v>6.3</v>
      </c>
      <c r="BB41" s="33">
        <f>IF(VLOOKUP($A41,Sheet!$A$7:$DG$148,'TN01-10'!BB$9,0)="","",VLOOKUP($A41,Sheet!$A$7:$DG$148,'TN01-10'!BB$9,0))</f>
        <v>5</v>
      </c>
      <c r="BC41" s="36">
        <f>IF(VLOOKUP($A41,Sheet!$A$7:$DG$148,'TN01-10'!BC$9,0)="","",VLOOKUP($A41,Sheet!$A$7:$DG$148,'TN01-10'!BC$9,0))</f>
        <v>0</v>
      </c>
      <c r="BD41" s="28">
        <f>IF(VLOOKUP($A41,Sheet!$A$7:$DG$148,'TN01-10'!BD$9,0)="","",VLOOKUP($A41,Sheet!$A$7:$DG$148,'TN01-10'!BD$9,0))</f>
        <v>4.9000000000000004</v>
      </c>
      <c r="BE41" s="28">
        <f>IF(VLOOKUP($A41,Sheet!$A$7:$DG$148,'TN01-10'!BE$9,0)="","",VLOOKUP($A41,Sheet!$A$7:$DG$148,'TN01-10'!BE$9,0))</f>
        <v>5.7</v>
      </c>
      <c r="BF41" s="28">
        <f>IF(VLOOKUP($A41,Sheet!$A$7:$DG$148,'TN01-10'!BF$9,0)="","",VLOOKUP($A41,Sheet!$A$7:$DG$148,'TN01-10'!BF$9,0))</f>
        <v>8.5</v>
      </c>
      <c r="BG41" s="28">
        <f>IF(VLOOKUP($A41,Sheet!$A$7:$DG$148,'TN01-10'!BG$9,0)="","",VLOOKUP($A41,Sheet!$A$7:$DG$148,'TN01-10'!BG$9,0))</f>
        <v>7.3</v>
      </c>
      <c r="BH41" s="28">
        <f>IF(VLOOKUP($A41,Sheet!$A$7:$DG$148,'TN01-10'!BH$9,0)="","",VLOOKUP($A41,Sheet!$A$7:$DG$148,'TN01-10'!BH$9,0))</f>
        <v>8.1999999999999993</v>
      </c>
      <c r="BI41" s="28">
        <f>IF(VLOOKUP($A41,Sheet!$A$7:$DG$148,'TN01-10'!BI$9,0)="","",VLOOKUP($A41,Sheet!$A$7:$DG$148,'TN01-10'!BI$9,0))</f>
        <v>7.7</v>
      </c>
      <c r="BJ41" s="28">
        <f>IF(VLOOKUP($A41,Sheet!$A$7:$DG$148,'TN01-10'!BJ$9,0)="","",VLOOKUP($A41,Sheet!$A$7:$DG$148,'TN01-10'!BJ$9,0))</f>
        <v>8.3000000000000007</v>
      </c>
      <c r="BK41" s="28">
        <f>IF(VLOOKUP($A41,Sheet!$A$7:$DG$148,'TN01-10'!BK$9,0)="","",VLOOKUP($A41,Sheet!$A$7:$DG$148,'TN01-10'!BK$9,0))</f>
        <v>6.6</v>
      </c>
      <c r="BL41" s="28">
        <f>IF(VLOOKUP($A41,Sheet!$A$7:$DG$148,'TN01-10'!BL$9,0)="","",VLOOKUP($A41,Sheet!$A$7:$DG$148,'TN01-10'!BL$9,0))</f>
        <v>8.1</v>
      </c>
      <c r="BM41" s="28">
        <f>IF(VLOOKUP($A41,Sheet!$A$7:$DG$148,'TN01-10'!BM$9,0)="","",VLOOKUP($A41,Sheet!$A$7:$DG$148,'TN01-10'!BM$9,0))</f>
        <v>6.6</v>
      </c>
      <c r="BN41" s="28">
        <f>IF(VLOOKUP($A41,Sheet!$A$7:$DG$148,'TN01-10'!BN$9,0)="","",VLOOKUP($A41,Sheet!$A$7:$DG$148,'TN01-10'!BN$9,0))</f>
        <v>6</v>
      </c>
      <c r="BO41" s="28">
        <f>IF(VLOOKUP($A41,Sheet!$A$7:$DG$148,'TN01-10'!BO$9,0)="","",VLOOKUP($A41,Sheet!$A$7:$DG$148,'TN01-10'!BO$9,0))</f>
        <v>6.7</v>
      </c>
      <c r="BP41" s="28">
        <f>IF(VLOOKUP($A41,Sheet!$A$7:$DG$148,'TN01-10'!BP$9,0)="","",VLOOKUP($A41,Sheet!$A$7:$DG$148,'TN01-10'!BP$9,0))</f>
        <v>6.4</v>
      </c>
      <c r="BQ41" s="28" t="str">
        <f>IF(VLOOKUP($A41,Sheet!$A$7:$DG$148,'TN01-10'!BQ$9,0)="","",VLOOKUP($A41,Sheet!$A$7:$DG$148,'TN01-10'!BQ$9,0))</f>
        <v/>
      </c>
      <c r="BR41" s="28">
        <f>IF(VLOOKUP($A41,Sheet!$A$7:$DG$148,'TN01-10'!BR$9,0)="","",VLOOKUP($A41,Sheet!$A$7:$DG$148,'TN01-10'!BR$9,0))</f>
        <v>5.9</v>
      </c>
      <c r="BS41" s="28">
        <f>IF(VLOOKUP($A41,Sheet!$A$7:$DG$148,'TN01-10'!BS$9,0)="","",VLOOKUP($A41,Sheet!$A$7:$DG$148,'TN01-10'!BS$9,0))</f>
        <v>6</v>
      </c>
      <c r="BT41" s="28">
        <f>IF(VLOOKUP($A41,Sheet!$A$7:$DG$148,'TN01-10'!BT$9,0)="","",VLOOKUP($A41,Sheet!$A$7:$DG$148,'TN01-10'!BT$9,0))</f>
        <v>7.1</v>
      </c>
      <c r="BU41" s="28">
        <f>IF(VLOOKUP($A41,Sheet!$A$7:$DG$148,'TN01-10'!BU$9,0)="","",VLOOKUP($A41,Sheet!$A$7:$DG$148,'TN01-10'!BU$9,0))</f>
        <v>7.4</v>
      </c>
      <c r="BV41" s="28">
        <f>IF(VLOOKUP($A41,Sheet!$A$7:$DG$148,'TN01-10'!BV$9,0)="","",VLOOKUP($A41,Sheet!$A$7:$DG$148,'TN01-10'!BV$9,0))</f>
        <v>8.1</v>
      </c>
      <c r="BW41" s="28">
        <f>IF(VLOOKUP($A41,Sheet!$A$7:$DG$148,'TN01-10'!BW$9,0)="","",VLOOKUP($A41,Sheet!$A$7:$DG$148,'TN01-10'!BW$9,0))</f>
        <v>8.1</v>
      </c>
      <c r="BX41" s="33">
        <f>IF(VLOOKUP($A41,Sheet!$A$7:$DG$148,'TN01-10'!BX$9,0)="","",VLOOKUP($A41,Sheet!$A$7:$DG$148,'TN01-10'!BX$9,0))</f>
        <v>50</v>
      </c>
      <c r="BY41" s="36">
        <f>IF(VLOOKUP($A41,Sheet!$A$7:$DG$148,'TN01-10'!BY$9,0)="","",VLOOKUP($A41,Sheet!$A$7:$DG$148,'TN01-10'!BY$9,0))</f>
        <v>0</v>
      </c>
      <c r="BZ41" s="28" t="str">
        <f>IF(VLOOKUP($A41,Sheet!$A$7:$DG$148,'TN01-10'!BZ$9,0)="","",VLOOKUP($A41,Sheet!$A$7:$DG$148,'TN01-10'!BZ$9,0))</f>
        <v/>
      </c>
      <c r="CA41" s="28">
        <f>IF(VLOOKUP($A41,Sheet!$A$7:$DG$148,'TN01-10'!CA$9,0)="","",VLOOKUP($A41,Sheet!$A$7:$DG$148,'TN01-10'!CA$9,0))</f>
        <v>7</v>
      </c>
      <c r="CB41" s="28">
        <f>IF(VLOOKUP($A41,Sheet!$A$7:$DG$148,'TN01-10'!CB$9,0)="","",VLOOKUP($A41,Sheet!$A$7:$DG$148,'TN01-10'!CB$9,0))</f>
        <v>6.3</v>
      </c>
      <c r="CC41" s="28" t="str">
        <f>IF(VLOOKUP($A41,Sheet!$A$7:$DG$148,'TN01-10'!CC$9,0)="","",VLOOKUP($A41,Sheet!$A$7:$DG$148,'TN01-10'!CC$9,0))</f>
        <v/>
      </c>
      <c r="CD41" s="28">
        <f>IF(VLOOKUP($A41,Sheet!$A$7:$DG$148,'TN01-10'!CD$9,0)="","",VLOOKUP($A41,Sheet!$A$7:$DG$148,'TN01-10'!CD$9,0))</f>
        <v>8.4</v>
      </c>
      <c r="CE41" s="28">
        <f>IF(VLOOKUP($A41,Sheet!$A$7:$DG$148,'TN01-10'!CE$9,0)="","",VLOOKUP($A41,Sheet!$A$7:$DG$148,'TN01-10'!CE$9,0))</f>
        <v>8.3000000000000007</v>
      </c>
      <c r="CF41" s="28">
        <f>IF(VLOOKUP($A41,Sheet!$A$7:$DG$148,'TN01-10'!CF$9,0)="","",VLOOKUP($A41,Sheet!$A$7:$DG$148,'TN01-10'!CF$9,0))</f>
        <v>9.1</v>
      </c>
      <c r="CG41" s="28">
        <f>IF(VLOOKUP($A41,Sheet!$A$7:$DG$148,'TN01-10'!CG$9,0)="","",VLOOKUP($A41,Sheet!$A$7:$DG$148,'TN01-10'!CG$9,0))</f>
        <v>5.3</v>
      </c>
      <c r="CH41" s="28" t="str">
        <f>IF(VLOOKUP($A41,Sheet!$A$7:$DG$148,'TN01-10'!CH$9,0)="","",VLOOKUP($A41,Sheet!$A$7:$DG$148,'TN01-10'!CH$9,0))</f>
        <v/>
      </c>
      <c r="CI41" s="28">
        <f>IF(VLOOKUP($A41,Sheet!$A$7:$DG$148,'TN01-10'!CI$9,0)="","",VLOOKUP($A41,Sheet!$A$7:$DG$148,'TN01-10'!CI$9,0))</f>
        <v>7.7</v>
      </c>
      <c r="CJ41" s="28" t="str">
        <f>IF(VLOOKUP($A41,Sheet!$A$7:$DG$148,'TN01-10'!CJ$9,0)="","",VLOOKUP($A41,Sheet!$A$7:$DG$148,'TN01-10'!CJ$9,0))</f>
        <v/>
      </c>
      <c r="CK41" s="28" t="str">
        <f>IF(VLOOKUP($A41,Sheet!$A$7:$DG$148,'TN01-10'!CK$9,0)="","",VLOOKUP($A41,Sheet!$A$7:$DG$148,'TN01-10'!CK$9,0))</f>
        <v/>
      </c>
      <c r="CL41" s="28" t="str">
        <f>IF(VLOOKUP($A41,Sheet!$A$7:$DG$148,'TN01-10'!CL$9,0)="","",VLOOKUP($A41,Sheet!$A$7:$DG$148,'TN01-10'!CL$9,0))</f>
        <v/>
      </c>
      <c r="CM41" s="28" t="str">
        <f>IF(VLOOKUP($A41,Sheet!$A$7:$DG$148,'TN01-10'!CM$9,0)="","",VLOOKUP($A41,Sheet!$A$7:$DG$148,'TN01-10'!CM$9,0))</f>
        <v/>
      </c>
      <c r="CN41" s="28">
        <f>IF(VLOOKUP($A41,Sheet!$A$7:$DG$148,'TN01-10'!CN$9,0)="","",VLOOKUP($A41,Sheet!$A$7:$DG$148,'TN01-10'!CN$9,0))</f>
        <v>7.1</v>
      </c>
      <c r="CO41" s="28">
        <f>IF(VLOOKUP($A41,Sheet!$A$7:$DG$148,'TN01-10'!CO$9,0)="","",VLOOKUP($A41,Sheet!$A$7:$DG$148,'TN01-10'!CO$9,0))</f>
        <v>6.3</v>
      </c>
      <c r="CP41" s="28">
        <f>IF(VLOOKUP($A41,Sheet!$A$7:$DG$148,'TN01-10'!CP$9,0)="","",VLOOKUP($A41,Sheet!$A$7:$DG$148,'TN01-10'!CP$9,0))</f>
        <v>7.5</v>
      </c>
      <c r="CQ41" s="28">
        <f>IF(VLOOKUP($A41,Sheet!$A$7:$DG$148,'TN01-10'!CQ$9,0)="","",VLOOKUP($A41,Sheet!$A$7:$DG$148,'TN01-10'!CQ$9,0))</f>
        <v>7.9</v>
      </c>
      <c r="CR41" s="28">
        <f>IF(VLOOKUP($A41,Sheet!$A$7:$DG$148,'TN01-10'!CR$9,0)="","",VLOOKUP($A41,Sheet!$A$7:$DG$148,'TN01-10'!CR$9,0))</f>
        <v>7.3</v>
      </c>
      <c r="CS41" s="33">
        <f>IF(VLOOKUP($A41,Sheet!$A$7:$DG$148,'TN01-10'!CS$9,0)="","",VLOOKUP($A41,Sheet!$A$7:$DG$148,'TN01-10'!CS$9,0))</f>
        <v>27</v>
      </c>
      <c r="CT41" s="36">
        <f>IF(VLOOKUP($A41,Sheet!$A$7:$DG$148,'TN01-10'!CT$9,0)="","",VLOOKUP($A41,Sheet!$A$7:$DG$148,'TN01-10'!CT$9,0))</f>
        <v>0</v>
      </c>
      <c r="CU41" s="38">
        <f t="shared" si="2"/>
        <v>128</v>
      </c>
      <c r="CV41" s="38">
        <f t="shared" si="3"/>
        <v>0</v>
      </c>
      <c r="CW41" s="38">
        <f t="shared" si="4"/>
        <v>0</v>
      </c>
      <c r="CX41" s="38">
        <f t="shared" si="5"/>
        <v>128</v>
      </c>
      <c r="CY41" s="38">
        <f t="shared" si="6"/>
        <v>7.13</v>
      </c>
      <c r="CZ41" s="38">
        <f>VLOOKUP($A41,'TN01-04'!$A$13:$DL$166,103,0)</f>
        <v>2.94</v>
      </c>
      <c r="DA41" s="28" t="str">
        <f>IF(VLOOKUP($A41,Sheet!$A$7:$DG$148,'TN01-10'!DA$9,0)="","",VLOOKUP($A41,Sheet!$A$7:$DG$148,'TN01-10'!DA$9,0))</f>
        <v/>
      </c>
      <c r="DB41" s="28" t="str">
        <f>IF(VLOOKUP($A41,Sheet!$A$7:$DG$148,'TN01-10'!DB$9,0)="","",VLOOKUP($A41,Sheet!$A$7:$DG$148,'TN01-10'!DB$9,0))</f>
        <v/>
      </c>
      <c r="DC41" s="28">
        <f>IF(VLOOKUP($A41,Sheet!$A$7:$DG$148,'TN01-10'!DC$9,0)="","",VLOOKUP($A41,Sheet!$A$7:$DG$148,'TN01-10'!DC$9,0))</f>
        <v>8.8000000000000007</v>
      </c>
      <c r="DD41" s="28" t="str">
        <f>IF(VLOOKUP($A41,Sheet!$A$7:$DG$148,'TN01-10'!DD$9,0)="","",VLOOKUP($A41,Sheet!$A$7:$DG$148,'TN01-10'!DD$9,0))</f>
        <v/>
      </c>
      <c r="DE41" s="38"/>
      <c r="DF41" s="38">
        <f t="shared" si="7"/>
        <v>8.8000000000000007</v>
      </c>
      <c r="DG41" s="38">
        <f>VLOOKUP($A41,'TN01-04'!$A$13:$DL$166,110,0)</f>
        <v>4</v>
      </c>
      <c r="DH41" s="33">
        <f>IF(VLOOKUP($A41,Sheet!$A$7:$DG$148,'TN01-10'!DH$9,0)="","",VLOOKUP($A41,Sheet!$A$7:$DG$148,'TN01-10'!DH$9,0))</f>
        <v>5</v>
      </c>
      <c r="DI41" s="36">
        <f>IF(VLOOKUP($A41,Sheet!$A$7:$DG$148,'TN01-10'!DI$9,0)="","",VLOOKUP($A41,Sheet!$A$7:$DG$148,'TN01-10'!DI$9,0))</f>
        <v>0</v>
      </c>
      <c r="DJ41" s="38">
        <f t="shared" si="8"/>
        <v>133</v>
      </c>
      <c r="DK41" s="38">
        <f t="shared" si="9"/>
        <v>0</v>
      </c>
      <c r="DL41" s="38">
        <f t="shared" si="10"/>
        <v>7.19</v>
      </c>
      <c r="DM41" s="38">
        <f>VLOOKUP($A41,'TN01-04'!$A$13:$DL$166,116,0)</f>
        <v>2.98</v>
      </c>
      <c r="DN41" s="33">
        <f>IF(VLOOKUP($A41,Sheet!$A$7:$DG$148,'TN01-10'!DN$9,0)="","",VLOOKUP($A41,Sheet!$A$7:$DG$148,'TN01-10'!DN$9,0))</f>
        <v>138</v>
      </c>
      <c r="DO41" s="36">
        <f>IF(VLOOKUP($A41,Sheet!$A$7:$DG$148,'TN01-10'!DO$9,0)="","",VLOOKUP($A41,Sheet!$A$7:$DG$148,'TN01-10'!DO$9,0))</f>
        <v>0</v>
      </c>
      <c r="DP41" s="28">
        <f>IF(VLOOKUP($A41,Sheet!$A$7:$DG$148,'TN01-10'!DP$9,0)="","",VLOOKUP($A41,Sheet!$A$7:$DG$148,'TN01-10'!DP$9,0))</f>
        <v>137</v>
      </c>
      <c r="DQ41" s="28">
        <f>IF(VLOOKUP($A41,Sheet!$A$7:$DG$148,'TN01-10'!DQ$9,0)="","",VLOOKUP($A41,Sheet!$A$7:$DG$148,'TN01-10'!DQ$9,0))</f>
        <v>138</v>
      </c>
      <c r="DR41" s="28">
        <f>IF(VLOOKUP($A41,Sheet!$A$7:$DG$148,'TN01-10'!DR$9,0)="","",VLOOKUP($A41,Sheet!$A$7:$DG$148,'TN01-10'!DR$9,0))</f>
        <v>7.19</v>
      </c>
      <c r="DS41" s="28">
        <f>IF(VLOOKUP($A41,Sheet!$A$7:$DG$148,'TN01-10'!DS$9,0)="","",VLOOKUP($A41,Sheet!$A$7:$DG$148,'TN01-10'!DS$9,0))</f>
        <v>2.98</v>
      </c>
      <c r="DT41" s="28" t="str">
        <f>IF(VLOOKUP($A41,Sheet!$A$7:$DG$148,'TN01-10'!DT$9,0)="","",VLOOKUP($A41,Sheet!$A$7:$DG$148,'TN01-10'!DT$9,0))</f>
        <v/>
      </c>
      <c r="DU41" s="168">
        <f t="shared" si="11"/>
        <v>0</v>
      </c>
      <c r="DV41" s="315" t="s">
        <v>4798</v>
      </c>
      <c r="DW41" s="315" t="s">
        <v>4798</v>
      </c>
      <c r="DX41" s="315" t="s">
        <v>4798</v>
      </c>
      <c r="DY41" s="315" t="s">
        <v>4798</v>
      </c>
      <c r="DZ41" s="315" t="s">
        <v>4832</v>
      </c>
      <c r="EA41" s="315"/>
      <c r="EB41" s="216"/>
      <c r="EC41" s="216"/>
      <c r="ED41" s="216"/>
      <c r="EE41" s="216"/>
      <c r="EF41" s="216">
        <f t="shared" si="12"/>
        <v>0</v>
      </c>
      <c r="EG41" s="216">
        <v>9.5</v>
      </c>
      <c r="EH41" s="216">
        <v>0</v>
      </c>
      <c r="EI41" s="216"/>
      <c r="EJ41" s="216"/>
      <c r="EK41" s="216">
        <f t="shared" si="13"/>
        <v>9.5</v>
      </c>
      <c r="EL41" s="216">
        <v>8</v>
      </c>
      <c r="EM41" s="216">
        <v>0</v>
      </c>
      <c r="EN41" s="216"/>
      <c r="EO41" s="216"/>
      <c r="EP41" s="216">
        <f t="shared" si="14"/>
        <v>8</v>
      </c>
      <c r="EQ41" s="216">
        <v>8.6</v>
      </c>
      <c r="ER41" s="216">
        <v>0</v>
      </c>
      <c r="ES41" s="216"/>
      <c r="ET41" s="216"/>
      <c r="EU41" s="216">
        <f t="shared" si="15"/>
        <v>8.6</v>
      </c>
      <c r="EV41" s="216">
        <f t="shared" si="16"/>
        <v>8.8000000000000007</v>
      </c>
    </row>
    <row r="42" spans="1:152" ht="15.95" customHeight="1" x14ac:dyDescent="0.2">
      <c r="A42" s="25">
        <v>2221724244</v>
      </c>
      <c r="B42" s="26" t="s">
        <v>18</v>
      </c>
      <c r="C42" s="26" t="s">
        <v>62</v>
      </c>
      <c r="D42" s="26" t="s">
        <v>24</v>
      </c>
      <c r="E42" s="27">
        <v>36147</v>
      </c>
      <c r="F42" s="26" t="s">
        <v>210</v>
      </c>
      <c r="G42" s="26" t="s">
        <v>212</v>
      </c>
      <c r="H42" s="28">
        <f>IF(VLOOKUP($A42,Sheet!$A$7:$DG$148,'TN01-10'!H$9,0)="","",VLOOKUP($A42,Sheet!$A$7:$DG$148,'TN01-10'!H$9,0))</f>
        <v>8.6</v>
      </c>
      <c r="I42" s="28">
        <f>IF(VLOOKUP($A42,Sheet!$A$7:$DG$148,'TN01-10'!I$9,0)="","",VLOOKUP($A42,Sheet!$A$7:$DG$148,'TN01-10'!I$9,0))</f>
        <v>6.5</v>
      </c>
      <c r="J42" s="28">
        <f>IF(VLOOKUP($A42,Sheet!$A$7:$DG$148,'TN01-10'!J$9,0)="","",VLOOKUP($A42,Sheet!$A$7:$DG$148,'TN01-10'!J$9,0))</f>
        <v>4</v>
      </c>
      <c r="K42" s="28">
        <f>IF(VLOOKUP($A42,Sheet!$A$7:$DG$148,'TN01-10'!K$9,0)="","",VLOOKUP($A42,Sheet!$A$7:$DG$148,'TN01-10'!K$9,0))</f>
        <v>8.6</v>
      </c>
      <c r="L42" s="28">
        <f>IF(VLOOKUP($A42,Sheet!$A$7:$DG$148,'TN01-10'!L$9,0)="","",VLOOKUP($A42,Sheet!$A$7:$DG$148,'TN01-10'!L$9,0))</f>
        <v>8.8000000000000007</v>
      </c>
      <c r="M42" s="28">
        <f>IF(VLOOKUP($A42,Sheet!$A$7:$DG$148,'TN01-10'!M$9,0)="","",VLOOKUP($A42,Sheet!$A$7:$DG$148,'TN01-10'!M$9,0))</f>
        <v>8.9</v>
      </c>
      <c r="N42" s="28">
        <f>IF(VLOOKUP($A42,Sheet!$A$7:$DG$148,'TN01-10'!N$9,0)="","",VLOOKUP($A42,Sheet!$A$7:$DG$148,'TN01-10'!N$9,0))</f>
        <v>6.4</v>
      </c>
      <c r="O42" s="28" t="str">
        <f>IF(VLOOKUP($A42,Sheet!$A$7:$DG$148,'TN01-10'!O$9,0)="","",VLOOKUP($A42,Sheet!$A$7:$DG$148,'TN01-10'!O$9,0))</f>
        <v/>
      </c>
      <c r="P42" s="28">
        <f>IF(VLOOKUP($A42,Sheet!$A$7:$DG$148,'TN01-10'!P$9,0)="","",VLOOKUP($A42,Sheet!$A$7:$DG$148,'TN01-10'!P$9,0))</f>
        <v>8.1999999999999993</v>
      </c>
      <c r="Q42" s="28" t="str">
        <f>IF(VLOOKUP($A42,Sheet!$A$7:$DG$148,'TN01-10'!Q$9,0)="","",VLOOKUP($A42,Sheet!$A$7:$DG$148,'TN01-10'!Q$9,0))</f>
        <v/>
      </c>
      <c r="R42" s="28" t="str">
        <f>IF(VLOOKUP($A42,Sheet!$A$7:$DG$148,'TN01-10'!R$9,0)="","",VLOOKUP($A42,Sheet!$A$7:$DG$148,'TN01-10'!R$9,0))</f>
        <v/>
      </c>
      <c r="S42" s="28" t="str">
        <f>IF(VLOOKUP($A42,Sheet!$A$7:$DG$148,'TN01-10'!S$9,0)="","",VLOOKUP($A42,Sheet!$A$7:$DG$148,'TN01-10'!S$9,0))</f>
        <v/>
      </c>
      <c r="T42" s="28" t="str">
        <f>IF(VLOOKUP($A42,Sheet!$A$7:$DG$148,'TN01-10'!T$9,0)="","",VLOOKUP($A42,Sheet!$A$7:$DG$148,'TN01-10'!T$9,0))</f>
        <v/>
      </c>
      <c r="U42" s="28">
        <f>IF(VLOOKUP($A42,Sheet!$A$7:$DG$148,'TN01-10'!U$9,0)="","",VLOOKUP($A42,Sheet!$A$7:$DG$148,'TN01-10'!U$9,0))</f>
        <v>7.3</v>
      </c>
      <c r="V42" s="28">
        <f>IF(VLOOKUP($A42,Sheet!$A$7:$DG$148,'TN01-10'!V$9,0)="","",VLOOKUP($A42,Sheet!$A$7:$DG$148,'TN01-10'!V$9,0))</f>
        <v>5.2</v>
      </c>
      <c r="W42" s="28">
        <f>IF(VLOOKUP($A42,Sheet!$A$7:$DG$148,'TN01-10'!W$9,0)="","",VLOOKUP($A42,Sheet!$A$7:$DG$148,'TN01-10'!W$9,0))</f>
        <v>8.4</v>
      </c>
      <c r="X42" s="28">
        <f>IF(VLOOKUP($A42,Sheet!$A$7:$DG$148,'TN01-10'!X$9,0)="","",VLOOKUP($A42,Sheet!$A$7:$DG$148,'TN01-10'!X$9,0))</f>
        <v>7.1</v>
      </c>
      <c r="Y42" s="28">
        <f>IF(VLOOKUP($A42,Sheet!$A$7:$DG$148,'TN01-10'!Y$9,0)="","",VLOOKUP($A42,Sheet!$A$7:$DG$148,'TN01-10'!Y$9,0))</f>
        <v>6.8</v>
      </c>
      <c r="Z42" s="28">
        <f>IF(VLOOKUP($A42,Sheet!$A$7:$DG$148,'TN01-10'!Z$9,0)="","",VLOOKUP($A42,Sheet!$A$7:$DG$148,'TN01-10'!Z$9,0))</f>
        <v>6.2</v>
      </c>
      <c r="AA42" s="28">
        <f>IF(VLOOKUP($A42,Sheet!$A$7:$DG$148,'TN01-10'!AA$9,0)="","",VLOOKUP($A42,Sheet!$A$7:$DG$148,'TN01-10'!AA$9,0))</f>
        <v>4.5</v>
      </c>
      <c r="AB42" s="28">
        <f>IF(VLOOKUP($A42,Sheet!$A$7:$DG$148,'TN01-10'!AB$9,0)="","",VLOOKUP($A42,Sheet!$A$7:$DG$148,'TN01-10'!AB$9,0))</f>
        <v>6.6</v>
      </c>
      <c r="AC42" s="28">
        <f>IF(VLOOKUP($A42,Sheet!$A$7:$DG$148,'TN01-10'!AC$9,0)="","",VLOOKUP($A42,Sheet!$A$7:$DG$148,'TN01-10'!AC$9,0))</f>
        <v>6.3</v>
      </c>
      <c r="AD42" s="28">
        <f>IF(VLOOKUP($A42,Sheet!$A$7:$DG$148,'TN01-10'!AD$9,0)="","",VLOOKUP($A42,Sheet!$A$7:$DG$148,'TN01-10'!AD$9,0))</f>
        <v>7.4</v>
      </c>
      <c r="AE42" s="28">
        <f>IF(VLOOKUP($A42,Sheet!$A$7:$DG$148,'TN01-10'!AE$9,0)="","",VLOOKUP($A42,Sheet!$A$7:$DG$148,'TN01-10'!AE$9,0))</f>
        <v>8.5</v>
      </c>
      <c r="AF42" s="28">
        <f>IF(VLOOKUP($A42,Sheet!$A$7:$DG$148,'TN01-10'!AF$9,0)="","",VLOOKUP($A42,Sheet!$A$7:$DG$148,'TN01-10'!AF$9,0))</f>
        <v>8.8000000000000007</v>
      </c>
      <c r="AG42" s="28">
        <f>IF(VLOOKUP($A42,Sheet!$A$7:$DG$148,'TN01-10'!AG$9,0)="","",VLOOKUP($A42,Sheet!$A$7:$DG$148,'TN01-10'!AG$9,0))</f>
        <v>4.3</v>
      </c>
      <c r="AH42" s="28">
        <f>IF(VLOOKUP($A42,Sheet!$A$7:$DG$148,'TN01-10'!AH$9,0)="","",VLOOKUP($A42,Sheet!$A$7:$DG$148,'TN01-10'!AH$9,0))</f>
        <v>6</v>
      </c>
      <c r="AI42" s="28">
        <f>IF(VLOOKUP($A42,Sheet!$A$7:$DG$148,'TN01-10'!AI$9,0)="","",VLOOKUP($A42,Sheet!$A$7:$DG$148,'TN01-10'!AI$9,0))</f>
        <v>7.9</v>
      </c>
      <c r="AJ42" s="28">
        <f>IF(VLOOKUP($A42,Sheet!$A$7:$DG$148,'TN01-10'!AJ$9,0)="","",VLOOKUP($A42,Sheet!$A$7:$DG$148,'TN01-10'!AJ$9,0))</f>
        <v>7</v>
      </c>
      <c r="AK42" s="33">
        <f>IF(VLOOKUP($A42,Sheet!$A$7:$DG$148,'TN01-10'!AK$9,0)="","",VLOOKUP($A42,Sheet!$A$7:$DG$148,'TN01-10'!AK$9,0))</f>
        <v>51</v>
      </c>
      <c r="AL42" s="36">
        <f>IF(VLOOKUP($A42,Sheet!$A$7:$DG$148,'TN01-10'!AL$9,0)="","",VLOOKUP($A42,Sheet!$A$7:$DG$148,'TN01-10'!AL$9,0))</f>
        <v>0</v>
      </c>
      <c r="AM42" s="32">
        <f>IF(VLOOKUP($A42,Sheet!$A$7:$DG$148,'TN01-10'!AM$9,0)="","",VLOOKUP($A42,Sheet!$A$7:$DG$148,'TN01-10'!AM$9,0))</f>
        <v>5.7</v>
      </c>
      <c r="AN42" s="32">
        <f>IF(VLOOKUP($A42,Sheet!$A$7:$DG$148,'TN01-10'!AN$9,0)="","",VLOOKUP($A42,Sheet!$A$7:$DG$148,'TN01-10'!AN$9,0))</f>
        <v>4.8</v>
      </c>
      <c r="AO42" s="32" t="str">
        <f>IF(VLOOKUP($A42,Sheet!$A$7:$DG$148,'TN01-10'!AO$9,0)="","",VLOOKUP($A42,Sheet!$A$7:$DG$148,'TN01-10'!AO$9,0))</f>
        <v/>
      </c>
      <c r="AP42" s="32">
        <f>IF(VLOOKUP($A42,Sheet!$A$7:$DG$148,'TN01-10'!AP$9,0)="","",VLOOKUP($A42,Sheet!$A$7:$DG$148,'TN01-10'!AP$9,0))</f>
        <v>5.7</v>
      </c>
      <c r="AQ42" s="32" t="str">
        <f>IF(VLOOKUP($A42,Sheet!$A$7:$DG$148,'TN01-10'!AQ$9,0)="","",VLOOKUP($A42,Sheet!$A$7:$DG$148,'TN01-10'!AQ$9,0))</f>
        <v/>
      </c>
      <c r="AR42" s="32" t="str">
        <f>IF(VLOOKUP($A42,Sheet!$A$7:$DG$148,'TN01-10'!AR$9,0)="","",VLOOKUP($A42,Sheet!$A$7:$DG$148,'TN01-10'!AR$9,0))</f>
        <v/>
      </c>
      <c r="AS42" s="32" t="str">
        <f>IF(VLOOKUP($A42,Sheet!$A$7:$DG$148,'TN01-10'!AS$9,0)="","",VLOOKUP($A42,Sheet!$A$7:$DG$148,'TN01-10'!AS$9,0))</f>
        <v/>
      </c>
      <c r="AT42" s="32" t="str">
        <f>IF(VLOOKUP($A42,Sheet!$A$7:$DG$148,'TN01-10'!AT$9,0)="","",VLOOKUP($A42,Sheet!$A$7:$DG$148,'TN01-10'!AT$9,0))</f>
        <v/>
      </c>
      <c r="AU42" s="32" t="str">
        <f>IF(VLOOKUP($A42,Sheet!$A$7:$DG$148,'TN01-10'!AU$9,0)="","",VLOOKUP($A42,Sheet!$A$7:$DG$148,'TN01-10'!AU$9,0))</f>
        <v/>
      </c>
      <c r="AV42" s="32">
        <f>IF(VLOOKUP($A42,Sheet!$A$7:$DG$148,'TN01-10'!AV$9,0)="","",VLOOKUP($A42,Sheet!$A$7:$DG$148,'TN01-10'!AV$9,0))</f>
        <v>4.0999999999999996</v>
      </c>
      <c r="AW42" s="32" t="str">
        <f>IF(VLOOKUP($A42,Sheet!$A$7:$DG$148,'TN01-10'!AW$9,0)="","",VLOOKUP($A42,Sheet!$A$7:$DG$148,'TN01-10'!AW$9,0))</f>
        <v/>
      </c>
      <c r="AX42" s="32" t="str">
        <f>IF(VLOOKUP($A42,Sheet!$A$7:$DG$148,'TN01-10'!AX$9,0)="","",VLOOKUP($A42,Sheet!$A$7:$DG$148,'TN01-10'!AX$9,0))</f>
        <v/>
      </c>
      <c r="AY42" s="32" t="str">
        <f>IF(VLOOKUP($A42,Sheet!$A$7:$DG$148,'TN01-10'!AY$9,0)="","",VLOOKUP($A42,Sheet!$A$7:$DG$148,'TN01-10'!AY$9,0))</f>
        <v/>
      </c>
      <c r="AZ42" s="32" t="str">
        <f>IF(VLOOKUP($A42,Sheet!$A$7:$DG$148,'TN01-10'!AZ$9,0)="","",VLOOKUP($A42,Sheet!$A$7:$DG$148,'TN01-10'!AZ$9,0))</f>
        <v/>
      </c>
      <c r="BA42" s="32">
        <f>IF(VLOOKUP($A42,Sheet!$A$7:$DG$148,'TN01-10'!BA$9,0)="","",VLOOKUP($A42,Sheet!$A$7:$DG$148,'TN01-10'!BA$9,0))</f>
        <v>7.5</v>
      </c>
      <c r="BB42" s="33">
        <f>IF(VLOOKUP($A42,Sheet!$A$7:$DG$148,'TN01-10'!BB$9,0)="","",VLOOKUP($A42,Sheet!$A$7:$DG$148,'TN01-10'!BB$9,0))</f>
        <v>5</v>
      </c>
      <c r="BC42" s="36">
        <f>IF(VLOOKUP($A42,Sheet!$A$7:$DG$148,'TN01-10'!BC$9,0)="","",VLOOKUP($A42,Sheet!$A$7:$DG$148,'TN01-10'!BC$9,0))</f>
        <v>0</v>
      </c>
      <c r="BD42" s="28">
        <f>IF(VLOOKUP($A42,Sheet!$A$7:$DG$148,'TN01-10'!BD$9,0)="","",VLOOKUP($A42,Sheet!$A$7:$DG$148,'TN01-10'!BD$9,0))</f>
        <v>4.7</v>
      </c>
      <c r="BE42" s="28">
        <f>IF(VLOOKUP($A42,Sheet!$A$7:$DG$148,'TN01-10'!BE$9,0)="","",VLOOKUP($A42,Sheet!$A$7:$DG$148,'TN01-10'!BE$9,0))</f>
        <v>6.8</v>
      </c>
      <c r="BF42" s="28">
        <f>IF(VLOOKUP($A42,Sheet!$A$7:$DG$148,'TN01-10'!BF$9,0)="","",VLOOKUP($A42,Sheet!$A$7:$DG$148,'TN01-10'!BF$9,0))</f>
        <v>5.8</v>
      </c>
      <c r="BG42" s="28">
        <f>IF(VLOOKUP($A42,Sheet!$A$7:$DG$148,'TN01-10'!BG$9,0)="","",VLOOKUP($A42,Sheet!$A$7:$DG$148,'TN01-10'!BG$9,0))</f>
        <v>5.5</v>
      </c>
      <c r="BH42" s="28">
        <f>IF(VLOOKUP($A42,Sheet!$A$7:$DG$148,'TN01-10'!BH$9,0)="","",VLOOKUP($A42,Sheet!$A$7:$DG$148,'TN01-10'!BH$9,0))</f>
        <v>5.9</v>
      </c>
      <c r="BI42" s="28">
        <f>IF(VLOOKUP($A42,Sheet!$A$7:$DG$148,'TN01-10'!BI$9,0)="","",VLOOKUP($A42,Sheet!$A$7:$DG$148,'TN01-10'!BI$9,0))</f>
        <v>5.3</v>
      </c>
      <c r="BJ42" s="28">
        <f>IF(VLOOKUP($A42,Sheet!$A$7:$DG$148,'TN01-10'!BJ$9,0)="","",VLOOKUP($A42,Sheet!$A$7:$DG$148,'TN01-10'!BJ$9,0))</f>
        <v>7.9</v>
      </c>
      <c r="BK42" s="28">
        <f>IF(VLOOKUP($A42,Sheet!$A$7:$DG$148,'TN01-10'!BK$9,0)="","",VLOOKUP($A42,Sheet!$A$7:$DG$148,'TN01-10'!BK$9,0))</f>
        <v>5.5</v>
      </c>
      <c r="BL42" s="28">
        <f>IF(VLOOKUP($A42,Sheet!$A$7:$DG$148,'TN01-10'!BL$9,0)="","",VLOOKUP($A42,Sheet!$A$7:$DG$148,'TN01-10'!BL$9,0))</f>
        <v>6.4</v>
      </c>
      <c r="BM42" s="28">
        <f>IF(VLOOKUP($A42,Sheet!$A$7:$DG$148,'TN01-10'!BM$9,0)="","",VLOOKUP($A42,Sheet!$A$7:$DG$148,'TN01-10'!BM$9,0))</f>
        <v>5.8</v>
      </c>
      <c r="BN42" s="28">
        <f>IF(VLOOKUP($A42,Sheet!$A$7:$DG$148,'TN01-10'!BN$9,0)="","",VLOOKUP($A42,Sheet!$A$7:$DG$148,'TN01-10'!BN$9,0))</f>
        <v>6.7</v>
      </c>
      <c r="BO42" s="28">
        <f>IF(VLOOKUP($A42,Sheet!$A$7:$DG$148,'TN01-10'!BO$9,0)="","",VLOOKUP($A42,Sheet!$A$7:$DG$148,'TN01-10'!BO$9,0))</f>
        <v>5.6</v>
      </c>
      <c r="BP42" s="28">
        <f>IF(VLOOKUP($A42,Sheet!$A$7:$DG$148,'TN01-10'!BP$9,0)="","",VLOOKUP($A42,Sheet!$A$7:$DG$148,'TN01-10'!BP$9,0))</f>
        <v>6.3</v>
      </c>
      <c r="BQ42" s="28" t="str">
        <f>IF(VLOOKUP($A42,Sheet!$A$7:$DG$148,'TN01-10'!BQ$9,0)="","",VLOOKUP($A42,Sheet!$A$7:$DG$148,'TN01-10'!BQ$9,0))</f>
        <v/>
      </c>
      <c r="BR42" s="28">
        <f>IF(VLOOKUP($A42,Sheet!$A$7:$DG$148,'TN01-10'!BR$9,0)="","",VLOOKUP($A42,Sheet!$A$7:$DG$148,'TN01-10'!BR$9,0))</f>
        <v>7.1</v>
      </c>
      <c r="BS42" s="28">
        <f>IF(VLOOKUP($A42,Sheet!$A$7:$DG$148,'TN01-10'!BS$9,0)="","",VLOOKUP($A42,Sheet!$A$7:$DG$148,'TN01-10'!BS$9,0))</f>
        <v>6.4</v>
      </c>
      <c r="BT42" s="28">
        <f>IF(VLOOKUP($A42,Sheet!$A$7:$DG$148,'TN01-10'!BT$9,0)="","",VLOOKUP($A42,Sheet!$A$7:$DG$148,'TN01-10'!BT$9,0))</f>
        <v>7.1</v>
      </c>
      <c r="BU42" s="28">
        <f>IF(VLOOKUP($A42,Sheet!$A$7:$DG$148,'TN01-10'!BU$9,0)="","",VLOOKUP($A42,Sheet!$A$7:$DG$148,'TN01-10'!BU$9,0))</f>
        <v>6.7</v>
      </c>
      <c r="BV42" s="28">
        <f>IF(VLOOKUP($A42,Sheet!$A$7:$DG$148,'TN01-10'!BV$9,0)="","",VLOOKUP($A42,Sheet!$A$7:$DG$148,'TN01-10'!BV$9,0))</f>
        <v>5.8</v>
      </c>
      <c r="BW42" s="28">
        <f>IF(VLOOKUP($A42,Sheet!$A$7:$DG$148,'TN01-10'!BW$9,0)="","",VLOOKUP($A42,Sheet!$A$7:$DG$148,'TN01-10'!BW$9,0))</f>
        <v>7.3</v>
      </c>
      <c r="BX42" s="33">
        <f>IF(VLOOKUP($A42,Sheet!$A$7:$DG$148,'TN01-10'!BX$9,0)="","",VLOOKUP($A42,Sheet!$A$7:$DG$148,'TN01-10'!BX$9,0))</f>
        <v>50</v>
      </c>
      <c r="BY42" s="36">
        <f>IF(VLOOKUP($A42,Sheet!$A$7:$DG$148,'TN01-10'!BY$9,0)="","",VLOOKUP($A42,Sheet!$A$7:$DG$148,'TN01-10'!BY$9,0))</f>
        <v>0</v>
      </c>
      <c r="BZ42" s="28">
        <f>IF(VLOOKUP($A42,Sheet!$A$7:$DG$148,'TN01-10'!BZ$9,0)="","",VLOOKUP($A42,Sheet!$A$7:$DG$148,'TN01-10'!BZ$9,0))</f>
        <v>7.4</v>
      </c>
      <c r="CA42" s="28" t="str">
        <f>IF(VLOOKUP($A42,Sheet!$A$7:$DG$148,'TN01-10'!CA$9,0)="","",VLOOKUP($A42,Sheet!$A$7:$DG$148,'TN01-10'!CA$9,0))</f>
        <v/>
      </c>
      <c r="CB42" s="28">
        <f>IF(VLOOKUP($A42,Sheet!$A$7:$DG$148,'TN01-10'!CB$9,0)="","",VLOOKUP($A42,Sheet!$A$7:$DG$148,'TN01-10'!CB$9,0))</f>
        <v>7.6</v>
      </c>
      <c r="CC42" s="28" t="str">
        <f>IF(VLOOKUP($A42,Sheet!$A$7:$DG$148,'TN01-10'!CC$9,0)="","",VLOOKUP($A42,Sheet!$A$7:$DG$148,'TN01-10'!CC$9,0))</f>
        <v/>
      </c>
      <c r="CD42" s="28">
        <f>IF(VLOOKUP($A42,Sheet!$A$7:$DG$148,'TN01-10'!CD$9,0)="","",VLOOKUP($A42,Sheet!$A$7:$DG$148,'TN01-10'!CD$9,0))</f>
        <v>6.4</v>
      </c>
      <c r="CE42" s="28">
        <f>IF(VLOOKUP($A42,Sheet!$A$7:$DG$148,'TN01-10'!CE$9,0)="","",VLOOKUP($A42,Sheet!$A$7:$DG$148,'TN01-10'!CE$9,0))</f>
        <v>5.9</v>
      </c>
      <c r="CF42" s="28">
        <f>IF(VLOOKUP($A42,Sheet!$A$7:$DG$148,'TN01-10'!CF$9,0)="","",VLOOKUP($A42,Sheet!$A$7:$DG$148,'TN01-10'!CF$9,0))</f>
        <v>7.8</v>
      </c>
      <c r="CG42" s="28">
        <f>IF(VLOOKUP($A42,Sheet!$A$7:$DG$148,'TN01-10'!CG$9,0)="","",VLOOKUP($A42,Sheet!$A$7:$DG$148,'TN01-10'!CG$9,0))</f>
        <v>5.8</v>
      </c>
      <c r="CH42" s="28" t="str">
        <f>IF(VLOOKUP($A42,Sheet!$A$7:$DG$148,'TN01-10'!CH$9,0)="","",VLOOKUP($A42,Sheet!$A$7:$DG$148,'TN01-10'!CH$9,0))</f>
        <v/>
      </c>
      <c r="CI42" s="28">
        <f>IF(VLOOKUP($A42,Sheet!$A$7:$DG$148,'TN01-10'!CI$9,0)="","",VLOOKUP($A42,Sheet!$A$7:$DG$148,'TN01-10'!CI$9,0))</f>
        <v>6</v>
      </c>
      <c r="CJ42" s="28" t="str">
        <f>IF(VLOOKUP($A42,Sheet!$A$7:$DG$148,'TN01-10'!CJ$9,0)="","",VLOOKUP($A42,Sheet!$A$7:$DG$148,'TN01-10'!CJ$9,0))</f>
        <v/>
      </c>
      <c r="CK42" s="28" t="str">
        <f>IF(VLOOKUP($A42,Sheet!$A$7:$DG$148,'TN01-10'!CK$9,0)="","",VLOOKUP($A42,Sheet!$A$7:$DG$148,'TN01-10'!CK$9,0))</f>
        <v/>
      </c>
      <c r="CL42" s="28" t="str">
        <f>IF(VLOOKUP($A42,Sheet!$A$7:$DG$148,'TN01-10'!CL$9,0)="","",VLOOKUP($A42,Sheet!$A$7:$DG$148,'TN01-10'!CL$9,0))</f>
        <v/>
      </c>
      <c r="CM42" s="28" t="str">
        <f>IF(VLOOKUP($A42,Sheet!$A$7:$DG$148,'TN01-10'!CM$9,0)="","",VLOOKUP($A42,Sheet!$A$7:$DG$148,'TN01-10'!CM$9,0))</f>
        <v/>
      </c>
      <c r="CN42" s="28">
        <f>IF(VLOOKUP($A42,Sheet!$A$7:$DG$148,'TN01-10'!CN$9,0)="","",VLOOKUP($A42,Sheet!$A$7:$DG$148,'TN01-10'!CN$9,0))</f>
        <v>4.7</v>
      </c>
      <c r="CO42" s="28">
        <f>IF(VLOOKUP($A42,Sheet!$A$7:$DG$148,'TN01-10'!CO$9,0)="","",VLOOKUP($A42,Sheet!$A$7:$DG$148,'TN01-10'!CO$9,0))</f>
        <v>7.7</v>
      </c>
      <c r="CP42" s="28">
        <f>IF(VLOOKUP($A42,Sheet!$A$7:$DG$148,'TN01-10'!CP$9,0)="","",VLOOKUP($A42,Sheet!$A$7:$DG$148,'TN01-10'!CP$9,0))</f>
        <v>5.4</v>
      </c>
      <c r="CQ42" s="28">
        <f>IF(VLOOKUP($A42,Sheet!$A$7:$DG$148,'TN01-10'!CQ$9,0)="","",VLOOKUP($A42,Sheet!$A$7:$DG$148,'TN01-10'!CQ$9,0))</f>
        <v>5</v>
      </c>
      <c r="CR42" s="28">
        <f>IF(VLOOKUP($A42,Sheet!$A$7:$DG$148,'TN01-10'!CR$9,0)="","",VLOOKUP($A42,Sheet!$A$7:$DG$148,'TN01-10'!CR$9,0))</f>
        <v>8</v>
      </c>
      <c r="CS42" s="33">
        <f>IF(VLOOKUP($A42,Sheet!$A$7:$DG$148,'TN01-10'!CS$9,0)="","",VLOOKUP($A42,Sheet!$A$7:$DG$148,'TN01-10'!CS$9,0))</f>
        <v>27</v>
      </c>
      <c r="CT42" s="36">
        <f>IF(VLOOKUP($A42,Sheet!$A$7:$DG$148,'TN01-10'!CT$9,0)="","",VLOOKUP($A42,Sheet!$A$7:$DG$148,'TN01-10'!CT$9,0))</f>
        <v>0</v>
      </c>
      <c r="CU42" s="38">
        <f t="shared" si="2"/>
        <v>128</v>
      </c>
      <c r="CV42" s="38">
        <f t="shared" si="3"/>
        <v>0</v>
      </c>
      <c r="CW42" s="38">
        <f t="shared" si="4"/>
        <v>0</v>
      </c>
      <c r="CX42" s="38">
        <f t="shared" si="5"/>
        <v>128</v>
      </c>
      <c r="CY42" s="38">
        <f t="shared" si="6"/>
        <v>6.58</v>
      </c>
      <c r="CZ42" s="38">
        <f>VLOOKUP($A42,'TN01-04'!$A$13:$DL$166,103,0)</f>
        <v>2.59</v>
      </c>
      <c r="DA42" s="28" t="str">
        <f>IF(VLOOKUP($A42,Sheet!$A$7:$DG$148,'TN01-10'!DA$9,0)="","",VLOOKUP($A42,Sheet!$A$7:$DG$148,'TN01-10'!DA$9,0))</f>
        <v/>
      </c>
      <c r="DB42" s="28" t="str">
        <f>IF(VLOOKUP($A42,Sheet!$A$7:$DG$148,'TN01-10'!DB$9,0)="","",VLOOKUP($A42,Sheet!$A$7:$DG$148,'TN01-10'!DB$9,0))</f>
        <v/>
      </c>
      <c r="DC42" s="28">
        <f>IF(VLOOKUP($A42,Sheet!$A$7:$DG$148,'TN01-10'!DC$9,0)="","",VLOOKUP($A42,Sheet!$A$7:$DG$148,'TN01-10'!DC$9,0))</f>
        <v>7.4</v>
      </c>
      <c r="DD42" s="28" t="str">
        <f>IF(VLOOKUP($A42,Sheet!$A$7:$DG$148,'TN01-10'!DD$9,0)="","",VLOOKUP($A42,Sheet!$A$7:$DG$148,'TN01-10'!DD$9,0))</f>
        <v/>
      </c>
      <c r="DE42" s="38"/>
      <c r="DF42" s="38">
        <f t="shared" si="7"/>
        <v>7.4</v>
      </c>
      <c r="DG42" s="38">
        <f>VLOOKUP($A42,'TN01-04'!$A$13:$DL$166,110,0)</f>
        <v>3</v>
      </c>
      <c r="DH42" s="33">
        <f>IF(VLOOKUP($A42,Sheet!$A$7:$DG$148,'TN01-10'!DH$9,0)="","",VLOOKUP($A42,Sheet!$A$7:$DG$148,'TN01-10'!DH$9,0))</f>
        <v>5</v>
      </c>
      <c r="DI42" s="36">
        <f>IF(VLOOKUP($A42,Sheet!$A$7:$DG$148,'TN01-10'!DI$9,0)="","",VLOOKUP($A42,Sheet!$A$7:$DG$148,'TN01-10'!DI$9,0))</f>
        <v>0</v>
      </c>
      <c r="DJ42" s="38">
        <f t="shared" si="8"/>
        <v>133</v>
      </c>
      <c r="DK42" s="38">
        <f t="shared" si="9"/>
        <v>0</v>
      </c>
      <c r="DL42" s="38">
        <f t="shared" si="10"/>
        <v>6.61</v>
      </c>
      <c r="DM42" s="38">
        <f>VLOOKUP($A42,'TN01-04'!$A$13:$DL$166,116,0)</f>
        <v>2.6</v>
      </c>
      <c r="DN42" s="33">
        <f>IF(VLOOKUP($A42,Sheet!$A$7:$DG$148,'TN01-10'!DN$9,0)="","",VLOOKUP($A42,Sheet!$A$7:$DG$148,'TN01-10'!DN$9,0))</f>
        <v>138</v>
      </c>
      <c r="DO42" s="36">
        <f>IF(VLOOKUP($A42,Sheet!$A$7:$DG$148,'TN01-10'!DO$9,0)="","",VLOOKUP($A42,Sheet!$A$7:$DG$148,'TN01-10'!DO$9,0))</f>
        <v>0</v>
      </c>
      <c r="DP42" s="28">
        <f>IF(VLOOKUP($A42,Sheet!$A$7:$DG$148,'TN01-10'!DP$9,0)="","",VLOOKUP($A42,Sheet!$A$7:$DG$148,'TN01-10'!DP$9,0))</f>
        <v>137</v>
      </c>
      <c r="DQ42" s="28">
        <f>IF(VLOOKUP($A42,Sheet!$A$7:$DG$148,'TN01-10'!DQ$9,0)="","",VLOOKUP($A42,Sheet!$A$7:$DG$148,'TN01-10'!DQ$9,0))</f>
        <v>138</v>
      </c>
      <c r="DR42" s="28">
        <f>IF(VLOOKUP($A42,Sheet!$A$7:$DG$148,'TN01-10'!DR$9,0)="","",VLOOKUP($A42,Sheet!$A$7:$DG$148,'TN01-10'!DR$9,0))</f>
        <v>6.61</v>
      </c>
      <c r="DS42" s="28">
        <f>IF(VLOOKUP($A42,Sheet!$A$7:$DG$148,'TN01-10'!DS$9,0)="","",VLOOKUP($A42,Sheet!$A$7:$DG$148,'TN01-10'!DS$9,0))</f>
        <v>2.6</v>
      </c>
      <c r="DT42" s="28" t="str">
        <f>IF(VLOOKUP($A42,Sheet!$A$7:$DG$148,'TN01-10'!DT$9,0)="","",VLOOKUP($A42,Sheet!$A$7:$DG$148,'TN01-10'!DT$9,0))</f>
        <v/>
      </c>
      <c r="DU42" s="168">
        <f t="shared" si="11"/>
        <v>0</v>
      </c>
      <c r="DV42" s="315" t="s">
        <v>4798</v>
      </c>
      <c r="DW42" s="315" t="s">
        <v>4798</v>
      </c>
      <c r="DX42" s="315" t="s">
        <v>4798</v>
      </c>
      <c r="DY42" s="315" t="s">
        <v>4798</v>
      </c>
      <c r="DZ42" s="315" t="s">
        <v>4832</v>
      </c>
      <c r="EA42" s="315"/>
      <c r="EB42" s="216"/>
      <c r="EC42" s="216"/>
      <c r="ED42" s="216"/>
      <c r="EE42" s="216"/>
      <c r="EF42" s="216">
        <f t="shared" si="12"/>
        <v>0</v>
      </c>
      <c r="EG42" s="216">
        <v>8.9</v>
      </c>
      <c r="EH42" s="216">
        <v>0</v>
      </c>
      <c r="EI42" s="216"/>
      <c r="EJ42" s="216"/>
      <c r="EK42" s="216">
        <f t="shared" si="13"/>
        <v>8.9</v>
      </c>
      <c r="EL42" s="216">
        <v>7.8</v>
      </c>
      <c r="EM42" s="216">
        <v>0</v>
      </c>
      <c r="EN42" s="216"/>
      <c r="EO42" s="216"/>
      <c r="EP42" s="216">
        <f t="shared" si="14"/>
        <v>7.8</v>
      </c>
      <c r="EQ42" s="216">
        <v>5.7</v>
      </c>
      <c r="ER42" s="216">
        <v>0</v>
      </c>
      <c r="ES42" s="216"/>
      <c r="ET42" s="216"/>
      <c r="EU42" s="216">
        <f t="shared" si="15"/>
        <v>5.7</v>
      </c>
      <c r="EV42" s="216">
        <f t="shared" si="16"/>
        <v>7.4</v>
      </c>
    </row>
    <row r="43" spans="1:152" ht="15.95" customHeight="1" x14ac:dyDescent="0.2">
      <c r="A43" s="25">
        <v>2221727295</v>
      </c>
      <c r="B43" s="26" t="s">
        <v>14</v>
      </c>
      <c r="C43" s="26" t="s">
        <v>63</v>
      </c>
      <c r="D43" s="26" t="s">
        <v>139</v>
      </c>
      <c r="E43" s="27">
        <v>35551</v>
      </c>
      <c r="F43" s="26" t="s">
        <v>210</v>
      </c>
      <c r="G43" s="26" t="s">
        <v>212</v>
      </c>
      <c r="H43" s="28" t="e">
        <f>IF(VLOOKUP($A43,Sheet!$A$7:$DG$148,'TN01-10'!H$9,0)="","",VLOOKUP($A43,Sheet!$A$7:$DG$148,'TN01-10'!H$9,0))</f>
        <v>#N/A</v>
      </c>
      <c r="I43" s="28" t="e">
        <f>IF(VLOOKUP($A43,Sheet!$A$7:$DG$148,'TN01-10'!I$9,0)="","",VLOOKUP($A43,Sheet!$A$7:$DG$148,'TN01-10'!I$9,0))</f>
        <v>#N/A</v>
      </c>
      <c r="J43" s="28" t="e">
        <f>IF(VLOOKUP($A43,Sheet!$A$7:$DG$148,'TN01-10'!J$9,0)="","",VLOOKUP($A43,Sheet!$A$7:$DG$148,'TN01-10'!J$9,0))</f>
        <v>#N/A</v>
      </c>
      <c r="K43" s="28" t="e">
        <f>IF(VLOOKUP($A43,Sheet!$A$7:$DG$148,'TN01-10'!K$9,0)="","",VLOOKUP($A43,Sheet!$A$7:$DG$148,'TN01-10'!K$9,0))</f>
        <v>#N/A</v>
      </c>
      <c r="L43" s="28" t="e">
        <f>IF(VLOOKUP($A43,Sheet!$A$7:$DG$148,'TN01-10'!L$9,0)="","",VLOOKUP($A43,Sheet!$A$7:$DG$148,'TN01-10'!L$9,0))</f>
        <v>#N/A</v>
      </c>
      <c r="M43" s="28" t="e">
        <f>IF(VLOOKUP($A43,Sheet!$A$7:$DG$148,'TN01-10'!M$9,0)="","",VLOOKUP($A43,Sheet!$A$7:$DG$148,'TN01-10'!M$9,0))</f>
        <v>#N/A</v>
      </c>
      <c r="N43" s="28" t="e">
        <f>IF(VLOOKUP($A43,Sheet!$A$7:$DG$148,'TN01-10'!N$9,0)="","",VLOOKUP($A43,Sheet!$A$7:$DG$148,'TN01-10'!N$9,0))</f>
        <v>#N/A</v>
      </c>
      <c r="O43" s="28" t="e">
        <f>IF(VLOOKUP($A43,Sheet!$A$7:$DG$148,'TN01-10'!O$9,0)="","",VLOOKUP($A43,Sheet!$A$7:$DG$148,'TN01-10'!O$9,0))</f>
        <v>#N/A</v>
      </c>
      <c r="P43" s="28" t="e">
        <f>IF(VLOOKUP($A43,Sheet!$A$7:$DG$148,'TN01-10'!P$9,0)="","",VLOOKUP($A43,Sheet!$A$7:$DG$148,'TN01-10'!P$9,0))</f>
        <v>#N/A</v>
      </c>
      <c r="Q43" s="28" t="e">
        <f>IF(VLOOKUP($A43,Sheet!$A$7:$DG$148,'TN01-10'!Q$9,0)="","",VLOOKUP($A43,Sheet!$A$7:$DG$148,'TN01-10'!Q$9,0))</f>
        <v>#N/A</v>
      </c>
      <c r="R43" s="28" t="e">
        <f>IF(VLOOKUP($A43,Sheet!$A$7:$DG$148,'TN01-10'!R$9,0)="","",VLOOKUP($A43,Sheet!$A$7:$DG$148,'TN01-10'!R$9,0))</f>
        <v>#N/A</v>
      </c>
      <c r="S43" s="28" t="e">
        <f>IF(VLOOKUP($A43,Sheet!$A$7:$DG$148,'TN01-10'!S$9,0)="","",VLOOKUP($A43,Sheet!$A$7:$DG$148,'TN01-10'!S$9,0))</f>
        <v>#N/A</v>
      </c>
      <c r="T43" s="28" t="e">
        <f>IF(VLOOKUP($A43,Sheet!$A$7:$DG$148,'TN01-10'!T$9,0)="","",VLOOKUP($A43,Sheet!$A$7:$DG$148,'TN01-10'!T$9,0))</f>
        <v>#N/A</v>
      </c>
      <c r="U43" s="28" t="e">
        <f>IF(VLOOKUP($A43,Sheet!$A$7:$DG$148,'TN01-10'!U$9,0)="","",VLOOKUP($A43,Sheet!$A$7:$DG$148,'TN01-10'!U$9,0))</f>
        <v>#N/A</v>
      </c>
      <c r="V43" s="28" t="e">
        <f>IF(VLOOKUP($A43,Sheet!$A$7:$DG$148,'TN01-10'!V$9,0)="","",VLOOKUP($A43,Sheet!$A$7:$DG$148,'TN01-10'!V$9,0))</f>
        <v>#N/A</v>
      </c>
      <c r="W43" s="28" t="e">
        <f>IF(VLOOKUP($A43,Sheet!$A$7:$DG$148,'TN01-10'!W$9,0)="","",VLOOKUP($A43,Sheet!$A$7:$DG$148,'TN01-10'!W$9,0))</f>
        <v>#N/A</v>
      </c>
      <c r="X43" s="28" t="e">
        <f>IF(VLOOKUP($A43,Sheet!$A$7:$DG$148,'TN01-10'!X$9,0)="","",VLOOKUP($A43,Sheet!$A$7:$DG$148,'TN01-10'!X$9,0))</f>
        <v>#N/A</v>
      </c>
      <c r="Y43" s="28" t="e">
        <f>IF(VLOOKUP($A43,Sheet!$A$7:$DG$148,'TN01-10'!Y$9,0)="","",VLOOKUP($A43,Sheet!$A$7:$DG$148,'TN01-10'!Y$9,0))</f>
        <v>#N/A</v>
      </c>
      <c r="Z43" s="28" t="e">
        <f>IF(VLOOKUP($A43,Sheet!$A$7:$DG$148,'TN01-10'!Z$9,0)="","",VLOOKUP($A43,Sheet!$A$7:$DG$148,'TN01-10'!Z$9,0))</f>
        <v>#N/A</v>
      </c>
      <c r="AA43" s="28" t="e">
        <f>IF(VLOOKUP($A43,Sheet!$A$7:$DG$148,'TN01-10'!AA$9,0)="","",VLOOKUP($A43,Sheet!$A$7:$DG$148,'TN01-10'!AA$9,0))</f>
        <v>#N/A</v>
      </c>
      <c r="AB43" s="28" t="e">
        <f>IF(VLOOKUP($A43,Sheet!$A$7:$DG$148,'TN01-10'!AB$9,0)="","",VLOOKUP($A43,Sheet!$A$7:$DG$148,'TN01-10'!AB$9,0))</f>
        <v>#N/A</v>
      </c>
      <c r="AC43" s="28" t="e">
        <f>IF(VLOOKUP($A43,Sheet!$A$7:$DG$148,'TN01-10'!AC$9,0)="","",VLOOKUP($A43,Sheet!$A$7:$DG$148,'TN01-10'!AC$9,0))</f>
        <v>#N/A</v>
      </c>
      <c r="AD43" s="28" t="e">
        <f>IF(VLOOKUP($A43,Sheet!$A$7:$DG$148,'TN01-10'!AD$9,0)="","",VLOOKUP($A43,Sheet!$A$7:$DG$148,'TN01-10'!AD$9,0))</f>
        <v>#N/A</v>
      </c>
      <c r="AE43" s="28" t="e">
        <f>IF(VLOOKUP($A43,Sheet!$A$7:$DG$148,'TN01-10'!AE$9,0)="","",VLOOKUP($A43,Sheet!$A$7:$DG$148,'TN01-10'!AE$9,0))</f>
        <v>#N/A</v>
      </c>
      <c r="AF43" s="28" t="e">
        <f>IF(VLOOKUP($A43,Sheet!$A$7:$DG$148,'TN01-10'!AF$9,0)="","",VLOOKUP($A43,Sheet!$A$7:$DG$148,'TN01-10'!AF$9,0))</f>
        <v>#N/A</v>
      </c>
      <c r="AG43" s="28" t="e">
        <f>IF(VLOOKUP($A43,Sheet!$A$7:$DG$148,'TN01-10'!AG$9,0)="","",VLOOKUP($A43,Sheet!$A$7:$DG$148,'TN01-10'!AG$9,0))</f>
        <v>#N/A</v>
      </c>
      <c r="AH43" s="28" t="e">
        <f>IF(VLOOKUP($A43,Sheet!$A$7:$DG$148,'TN01-10'!AH$9,0)="","",VLOOKUP($A43,Sheet!$A$7:$DG$148,'TN01-10'!AH$9,0))</f>
        <v>#N/A</v>
      </c>
      <c r="AI43" s="28" t="e">
        <f>IF(VLOOKUP($A43,Sheet!$A$7:$DG$148,'TN01-10'!AI$9,0)="","",VLOOKUP($A43,Sheet!$A$7:$DG$148,'TN01-10'!AI$9,0))</f>
        <v>#N/A</v>
      </c>
      <c r="AJ43" s="28" t="e">
        <f>IF(VLOOKUP($A43,Sheet!$A$7:$DG$148,'TN01-10'!AJ$9,0)="","",VLOOKUP($A43,Sheet!$A$7:$DG$148,'TN01-10'!AJ$9,0))</f>
        <v>#N/A</v>
      </c>
      <c r="AK43" s="33" t="e">
        <f>IF(VLOOKUP($A43,Sheet!$A$7:$DG$148,'TN01-10'!AK$9,0)="","",VLOOKUP($A43,Sheet!$A$7:$DG$148,'TN01-10'!AK$9,0))</f>
        <v>#N/A</v>
      </c>
      <c r="AL43" s="36" t="e">
        <f>IF(VLOOKUP($A43,Sheet!$A$7:$DG$148,'TN01-10'!AL$9,0)="","",VLOOKUP($A43,Sheet!$A$7:$DG$148,'TN01-10'!AL$9,0))</f>
        <v>#N/A</v>
      </c>
      <c r="AM43" s="32" t="e">
        <f>IF(VLOOKUP($A43,Sheet!$A$7:$DG$148,'TN01-10'!AM$9,0)="","",VLOOKUP($A43,Sheet!$A$7:$DG$148,'TN01-10'!AM$9,0))</f>
        <v>#N/A</v>
      </c>
      <c r="AN43" s="32" t="e">
        <f>IF(VLOOKUP($A43,Sheet!$A$7:$DG$148,'TN01-10'!AN$9,0)="","",VLOOKUP($A43,Sheet!$A$7:$DG$148,'TN01-10'!AN$9,0))</f>
        <v>#N/A</v>
      </c>
      <c r="AO43" s="32" t="e">
        <f>IF(VLOOKUP($A43,Sheet!$A$7:$DG$148,'TN01-10'!AO$9,0)="","",VLOOKUP($A43,Sheet!$A$7:$DG$148,'TN01-10'!AO$9,0))</f>
        <v>#N/A</v>
      </c>
      <c r="AP43" s="32" t="e">
        <f>IF(VLOOKUP($A43,Sheet!$A$7:$DG$148,'TN01-10'!AP$9,0)="","",VLOOKUP($A43,Sheet!$A$7:$DG$148,'TN01-10'!AP$9,0))</f>
        <v>#N/A</v>
      </c>
      <c r="AQ43" s="32" t="e">
        <f>IF(VLOOKUP($A43,Sheet!$A$7:$DG$148,'TN01-10'!AQ$9,0)="","",VLOOKUP($A43,Sheet!$A$7:$DG$148,'TN01-10'!AQ$9,0))</f>
        <v>#N/A</v>
      </c>
      <c r="AR43" s="32" t="e">
        <f>IF(VLOOKUP($A43,Sheet!$A$7:$DG$148,'TN01-10'!AR$9,0)="","",VLOOKUP($A43,Sheet!$A$7:$DG$148,'TN01-10'!AR$9,0))</f>
        <v>#N/A</v>
      </c>
      <c r="AS43" s="32" t="e">
        <f>IF(VLOOKUP($A43,Sheet!$A$7:$DG$148,'TN01-10'!AS$9,0)="","",VLOOKUP($A43,Sheet!$A$7:$DG$148,'TN01-10'!AS$9,0))</f>
        <v>#N/A</v>
      </c>
      <c r="AT43" s="32" t="e">
        <f>IF(VLOOKUP($A43,Sheet!$A$7:$DG$148,'TN01-10'!AT$9,0)="","",VLOOKUP($A43,Sheet!$A$7:$DG$148,'TN01-10'!AT$9,0))</f>
        <v>#N/A</v>
      </c>
      <c r="AU43" s="32" t="e">
        <f>IF(VLOOKUP($A43,Sheet!$A$7:$DG$148,'TN01-10'!AU$9,0)="","",VLOOKUP($A43,Sheet!$A$7:$DG$148,'TN01-10'!AU$9,0))</f>
        <v>#N/A</v>
      </c>
      <c r="AV43" s="32" t="e">
        <f>IF(VLOOKUP($A43,Sheet!$A$7:$DG$148,'TN01-10'!AV$9,0)="","",VLOOKUP($A43,Sheet!$A$7:$DG$148,'TN01-10'!AV$9,0))</f>
        <v>#N/A</v>
      </c>
      <c r="AW43" s="32" t="e">
        <f>IF(VLOOKUP($A43,Sheet!$A$7:$DG$148,'TN01-10'!AW$9,0)="","",VLOOKUP($A43,Sheet!$A$7:$DG$148,'TN01-10'!AW$9,0))</f>
        <v>#N/A</v>
      </c>
      <c r="AX43" s="32" t="e">
        <f>IF(VLOOKUP($A43,Sheet!$A$7:$DG$148,'TN01-10'!AX$9,0)="","",VLOOKUP($A43,Sheet!$A$7:$DG$148,'TN01-10'!AX$9,0))</f>
        <v>#N/A</v>
      </c>
      <c r="AY43" s="32" t="e">
        <f>IF(VLOOKUP($A43,Sheet!$A$7:$DG$148,'TN01-10'!AY$9,0)="","",VLOOKUP($A43,Sheet!$A$7:$DG$148,'TN01-10'!AY$9,0))</f>
        <v>#N/A</v>
      </c>
      <c r="AZ43" s="32" t="e">
        <f>IF(VLOOKUP($A43,Sheet!$A$7:$DG$148,'TN01-10'!AZ$9,0)="","",VLOOKUP($A43,Sheet!$A$7:$DG$148,'TN01-10'!AZ$9,0))</f>
        <v>#N/A</v>
      </c>
      <c r="BA43" s="32" t="e">
        <f>IF(VLOOKUP($A43,Sheet!$A$7:$DG$148,'TN01-10'!BA$9,0)="","",VLOOKUP($A43,Sheet!$A$7:$DG$148,'TN01-10'!BA$9,0))</f>
        <v>#N/A</v>
      </c>
      <c r="BB43" s="33" t="e">
        <f>IF(VLOOKUP($A43,Sheet!$A$7:$DG$148,'TN01-10'!BB$9,0)="","",VLOOKUP($A43,Sheet!$A$7:$DG$148,'TN01-10'!BB$9,0))</f>
        <v>#N/A</v>
      </c>
      <c r="BC43" s="36" t="e">
        <f>IF(VLOOKUP($A43,Sheet!$A$7:$DG$148,'TN01-10'!BC$9,0)="","",VLOOKUP($A43,Sheet!$A$7:$DG$148,'TN01-10'!BC$9,0))</f>
        <v>#N/A</v>
      </c>
      <c r="BD43" s="28" t="e">
        <f>IF(VLOOKUP($A43,Sheet!$A$7:$DG$148,'TN01-10'!BD$9,0)="","",VLOOKUP($A43,Sheet!$A$7:$DG$148,'TN01-10'!BD$9,0))</f>
        <v>#N/A</v>
      </c>
      <c r="BE43" s="28" t="e">
        <f>IF(VLOOKUP($A43,Sheet!$A$7:$DG$148,'TN01-10'!BE$9,0)="","",VLOOKUP($A43,Sheet!$A$7:$DG$148,'TN01-10'!BE$9,0))</f>
        <v>#N/A</v>
      </c>
      <c r="BF43" s="28" t="e">
        <f>IF(VLOOKUP($A43,Sheet!$A$7:$DG$148,'TN01-10'!BF$9,0)="","",VLOOKUP($A43,Sheet!$A$7:$DG$148,'TN01-10'!BF$9,0))</f>
        <v>#N/A</v>
      </c>
      <c r="BG43" s="28" t="e">
        <f>IF(VLOOKUP($A43,Sheet!$A$7:$DG$148,'TN01-10'!BG$9,0)="","",VLOOKUP($A43,Sheet!$A$7:$DG$148,'TN01-10'!BG$9,0))</f>
        <v>#N/A</v>
      </c>
      <c r="BH43" s="28" t="e">
        <f>IF(VLOOKUP($A43,Sheet!$A$7:$DG$148,'TN01-10'!BH$9,0)="","",VLOOKUP($A43,Sheet!$A$7:$DG$148,'TN01-10'!BH$9,0))</f>
        <v>#N/A</v>
      </c>
      <c r="BI43" s="28" t="e">
        <f>IF(VLOOKUP($A43,Sheet!$A$7:$DG$148,'TN01-10'!BI$9,0)="","",VLOOKUP($A43,Sheet!$A$7:$DG$148,'TN01-10'!BI$9,0))</f>
        <v>#N/A</v>
      </c>
      <c r="BJ43" s="28" t="e">
        <f>IF(VLOOKUP($A43,Sheet!$A$7:$DG$148,'TN01-10'!BJ$9,0)="","",VLOOKUP($A43,Sheet!$A$7:$DG$148,'TN01-10'!BJ$9,0))</f>
        <v>#N/A</v>
      </c>
      <c r="BK43" s="28" t="e">
        <f>IF(VLOOKUP($A43,Sheet!$A$7:$DG$148,'TN01-10'!BK$9,0)="","",VLOOKUP($A43,Sheet!$A$7:$DG$148,'TN01-10'!BK$9,0))</f>
        <v>#N/A</v>
      </c>
      <c r="BL43" s="28" t="e">
        <f>IF(VLOOKUP($A43,Sheet!$A$7:$DG$148,'TN01-10'!BL$9,0)="","",VLOOKUP($A43,Sheet!$A$7:$DG$148,'TN01-10'!BL$9,0))</f>
        <v>#N/A</v>
      </c>
      <c r="BM43" s="28" t="e">
        <f>IF(VLOOKUP($A43,Sheet!$A$7:$DG$148,'TN01-10'!BM$9,0)="","",VLOOKUP($A43,Sheet!$A$7:$DG$148,'TN01-10'!BM$9,0))</f>
        <v>#N/A</v>
      </c>
      <c r="BN43" s="28" t="e">
        <f>IF(VLOOKUP($A43,Sheet!$A$7:$DG$148,'TN01-10'!BN$9,0)="","",VLOOKUP($A43,Sheet!$A$7:$DG$148,'TN01-10'!BN$9,0))</f>
        <v>#N/A</v>
      </c>
      <c r="BO43" s="28" t="e">
        <f>IF(VLOOKUP($A43,Sheet!$A$7:$DG$148,'TN01-10'!BO$9,0)="","",VLOOKUP($A43,Sheet!$A$7:$DG$148,'TN01-10'!BO$9,0))</f>
        <v>#N/A</v>
      </c>
      <c r="BP43" s="28" t="e">
        <f>IF(VLOOKUP($A43,Sheet!$A$7:$DG$148,'TN01-10'!BP$9,0)="","",VLOOKUP($A43,Sheet!$A$7:$DG$148,'TN01-10'!BP$9,0))</f>
        <v>#N/A</v>
      </c>
      <c r="BQ43" s="28" t="e">
        <f>IF(VLOOKUP($A43,Sheet!$A$7:$DG$148,'TN01-10'!BQ$9,0)="","",VLOOKUP($A43,Sheet!$A$7:$DG$148,'TN01-10'!BQ$9,0))</f>
        <v>#N/A</v>
      </c>
      <c r="BR43" s="28" t="e">
        <f>IF(VLOOKUP($A43,Sheet!$A$7:$DG$148,'TN01-10'!BR$9,0)="","",VLOOKUP($A43,Sheet!$A$7:$DG$148,'TN01-10'!BR$9,0))</f>
        <v>#N/A</v>
      </c>
      <c r="BS43" s="28" t="e">
        <f>IF(VLOOKUP($A43,Sheet!$A$7:$DG$148,'TN01-10'!BS$9,0)="","",VLOOKUP($A43,Sheet!$A$7:$DG$148,'TN01-10'!BS$9,0))</f>
        <v>#N/A</v>
      </c>
      <c r="BT43" s="28" t="e">
        <f>IF(VLOOKUP($A43,Sheet!$A$7:$DG$148,'TN01-10'!BT$9,0)="","",VLOOKUP($A43,Sheet!$A$7:$DG$148,'TN01-10'!BT$9,0))</f>
        <v>#N/A</v>
      </c>
      <c r="BU43" s="28" t="e">
        <f>IF(VLOOKUP($A43,Sheet!$A$7:$DG$148,'TN01-10'!BU$9,0)="","",VLOOKUP($A43,Sheet!$A$7:$DG$148,'TN01-10'!BU$9,0))</f>
        <v>#N/A</v>
      </c>
      <c r="BV43" s="28" t="e">
        <f>IF(VLOOKUP($A43,Sheet!$A$7:$DG$148,'TN01-10'!BV$9,0)="","",VLOOKUP($A43,Sheet!$A$7:$DG$148,'TN01-10'!BV$9,0))</f>
        <v>#N/A</v>
      </c>
      <c r="BW43" s="28" t="e">
        <f>IF(VLOOKUP($A43,Sheet!$A$7:$DG$148,'TN01-10'!BW$9,0)="","",VLOOKUP($A43,Sheet!$A$7:$DG$148,'TN01-10'!BW$9,0))</f>
        <v>#N/A</v>
      </c>
      <c r="BX43" s="33" t="e">
        <f>IF(VLOOKUP($A43,Sheet!$A$7:$DG$148,'TN01-10'!BX$9,0)="","",VLOOKUP($A43,Sheet!$A$7:$DG$148,'TN01-10'!BX$9,0))</f>
        <v>#N/A</v>
      </c>
      <c r="BY43" s="36" t="e">
        <f>IF(VLOOKUP($A43,Sheet!$A$7:$DG$148,'TN01-10'!BY$9,0)="","",VLOOKUP($A43,Sheet!$A$7:$DG$148,'TN01-10'!BY$9,0))</f>
        <v>#N/A</v>
      </c>
      <c r="BZ43" s="28" t="e">
        <f>IF(VLOOKUP($A43,Sheet!$A$7:$DG$148,'TN01-10'!BZ$9,0)="","",VLOOKUP($A43,Sheet!$A$7:$DG$148,'TN01-10'!BZ$9,0))</f>
        <v>#N/A</v>
      </c>
      <c r="CA43" s="28" t="e">
        <f>IF(VLOOKUP($A43,Sheet!$A$7:$DG$148,'TN01-10'!CA$9,0)="","",VLOOKUP($A43,Sheet!$A$7:$DG$148,'TN01-10'!CA$9,0))</f>
        <v>#N/A</v>
      </c>
      <c r="CB43" s="28" t="e">
        <f>IF(VLOOKUP($A43,Sheet!$A$7:$DG$148,'TN01-10'!CB$9,0)="","",VLOOKUP($A43,Sheet!$A$7:$DG$148,'TN01-10'!CB$9,0))</f>
        <v>#N/A</v>
      </c>
      <c r="CC43" s="28" t="e">
        <f>IF(VLOOKUP($A43,Sheet!$A$7:$DG$148,'TN01-10'!CC$9,0)="","",VLOOKUP($A43,Sheet!$A$7:$DG$148,'TN01-10'!CC$9,0))</f>
        <v>#N/A</v>
      </c>
      <c r="CD43" s="28" t="e">
        <f>IF(VLOOKUP($A43,Sheet!$A$7:$DG$148,'TN01-10'!CD$9,0)="","",VLOOKUP($A43,Sheet!$A$7:$DG$148,'TN01-10'!CD$9,0))</f>
        <v>#N/A</v>
      </c>
      <c r="CE43" s="28" t="e">
        <f>IF(VLOOKUP($A43,Sheet!$A$7:$DG$148,'TN01-10'!CE$9,0)="","",VLOOKUP($A43,Sheet!$A$7:$DG$148,'TN01-10'!CE$9,0))</f>
        <v>#N/A</v>
      </c>
      <c r="CF43" s="28" t="e">
        <f>IF(VLOOKUP($A43,Sheet!$A$7:$DG$148,'TN01-10'!CF$9,0)="","",VLOOKUP($A43,Sheet!$A$7:$DG$148,'TN01-10'!CF$9,0))</f>
        <v>#N/A</v>
      </c>
      <c r="CG43" s="28" t="e">
        <f>IF(VLOOKUP($A43,Sheet!$A$7:$DG$148,'TN01-10'!CG$9,0)="","",VLOOKUP($A43,Sheet!$A$7:$DG$148,'TN01-10'!CG$9,0))</f>
        <v>#N/A</v>
      </c>
      <c r="CH43" s="28" t="e">
        <f>IF(VLOOKUP($A43,Sheet!$A$7:$DG$148,'TN01-10'!CH$9,0)="","",VLOOKUP($A43,Sheet!$A$7:$DG$148,'TN01-10'!CH$9,0))</f>
        <v>#N/A</v>
      </c>
      <c r="CI43" s="28" t="e">
        <f>IF(VLOOKUP($A43,Sheet!$A$7:$DG$148,'TN01-10'!CI$9,0)="","",VLOOKUP($A43,Sheet!$A$7:$DG$148,'TN01-10'!CI$9,0))</f>
        <v>#N/A</v>
      </c>
      <c r="CJ43" s="28" t="e">
        <f>IF(VLOOKUP($A43,Sheet!$A$7:$DG$148,'TN01-10'!CJ$9,0)="","",VLOOKUP($A43,Sheet!$A$7:$DG$148,'TN01-10'!CJ$9,0))</f>
        <v>#N/A</v>
      </c>
      <c r="CK43" s="28" t="e">
        <f>IF(VLOOKUP($A43,Sheet!$A$7:$DG$148,'TN01-10'!CK$9,0)="","",VLOOKUP($A43,Sheet!$A$7:$DG$148,'TN01-10'!CK$9,0))</f>
        <v>#N/A</v>
      </c>
      <c r="CL43" s="28" t="e">
        <f>IF(VLOOKUP($A43,Sheet!$A$7:$DG$148,'TN01-10'!CL$9,0)="","",VLOOKUP($A43,Sheet!$A$7:$DG$148,'TN01-10'!CL$9,0))</f>
        <v>#N/A</v>
      </c>
      <c r="CM43" s="28" t="e">
        <f>IF(VLOOKUP($A43,Sheet!$A$7:$DG$148,'TN01-10'!CM$9,0)="","",VLOOKUP($A43,Sheet!$A$7:$DG$148,'TN01-10'!CM$9,0))</f>
        <v>#N/A</v>
      </c>
      <c r="CN43" s="28" t="e">
        <f>IF(VLOOKUP($A43,Sheet!$A$7:$DG$148,'TN01-10'!CN$9,0)="","",VLOOKUP($A43,Sheet!$A$7:$DG$148,'TN01-10'!CN$9,0))</f>
        <v>#N/A</v>
      </c>
      <c r="CO43" s="28" t="e">
        <f>IF(VLOOKUP($A43,Sheet!$A$7:$DG$148,'TN01-10'!CO$9,0)="","",VLOOKUP($A43,Sheet!$A$7:$DG$148,'TN01-10'!CO$9,0))</f>
        <v>#N/A</v>
      </c>
      <c r="CP43" s="28" t="e">
        <f>IF(VLOOKUP($A43,Sheet!$A$7:$DG$148,'TN01-10'!CP$9,0)="","",VLOOKUP($A43,Sheet!$A$7:$DG$148,'TN01-10'!CP$9,0))</f>
        <v>#N/A</v>
      </c>
      <c r="CQ43" s="28" t="e">
        <f>IF(VLOOKUP($A43,Sheet!$A$7:$DG$148,'TN01-10'!CQ$9,0)="","",VLOOKUP($A43,Sheet!$A$7:$DG$148,'TN01-10'!CQ$9,0))</f>
        <v>#N/A</v>
      </c>
      <c r="CR43" s="28" t="e">
        <f>IF(VLOOKUP($A43,Sheet!$A$7:$DG$148,'TN01-10'!CR$9,0)="","",VLOOKUP($A43,Sheet!$A$7:$DG$148,'TN01-10'!CR$9,0))</f>
        <v>#N/A</v>
      </c>
      <c r="CS43" s="33" t="e">
        <f>IF(VLOOKUP($A43,Sheet!$A$7:$DG$148,'TN01-10'!CS$9,0)="","",VLOOKUP($A43,Sheet!$A$7:$DG$148,'TN01-10'!CS$9,0))</f>
        <v>#N/A</v>
      </c>
      <c r="CT43" s="36" t="e">
        <f>IF(VLOOKUP($A43,Sheet!$A$7:$DG$148,'TN01-10'!CT$9,0)="","",VLOOKUP($A43,Sheet!$A$7:$DG$148,'TN01-10'!CT$9,0))</f>
        <v>#N/A</v>
      </c>
      <c r="CU43" s="38" t="e">
        <f t="shared" si="2"/>
        <v>#N/A</v>
      </c>
      <c r="CV43" s="38" t="e">
        <f t="shared" si="3"/>
        <v>#N/A</v>
      </c>
      <c r="CW43" s="38">
        <f t="shared" si="4"/>
        <v>0</v>
      </c>
      <c r="CX43" s="38" t="e">
        <f t="shared" si="5"/>
        <v>#N/A</v>
      </c>
      <c r="CY43" s="38" t="e">
        <f t="shared" si="6"/>
        <v>#N/A</v>
      </c>
      <c r="CZ43" s="38" t="e">
        <f>VLOOKUP($A43,'TN01-04'!$A$13:$DL$166,103,0)</f>
        <v>#N/A</v>
      </c>
      <c r="DA43" s="28" t="e">
        <f>IF(VLOOKUP($A43,Sheet!$A$7:$DG$148,'TN01-10'!DA$9,0)="","",VLOOKUP($A43,Sheet!$A$7:$DG$148,'TN01-10'!DA$9,0))</f>
        <v>#N/A</v>
      </c>
      <c r="DB43" s="28" t="e">
        <f>IF(VLOOKUP($A43,Sheet!$A$7:$DG$148,'TN01-10'!DB$9,0)="","",VLOOKUP($A43,Sheet!$A$7:$DG$148,'TN01-10'!DB$9,0))</f>
        <v>#N/A</v>
      </c>
      <c r="DC43" s="28" t="e">
        <f>IF(VLOOKUP($A43,Sheet!$A$7:$DG$148,'TN01-10'!DC$9,0)="","",VLOOKUP($A43,Sheet!$A$7:$DG$148,'TN01-10'!DC$9,0))</f>
        <v>#N/A</v>
      </c>
      <c r="DD43" s="28" t="e">
        <f>IF(VLOOKUP($A43,Sheet!$A$7:$DG$148,'TN01-10'!DD$9,0)="","",VLOOKUP($A43,Sheet!$A$7:$DG$148,'TN01-10'!DD$9,0))</f>
        <v>#N/A</v>
      </c>
      <c r="DE43" s="38"/>
      <c r="DF43" s="38" t="e">
        <f t="shared" si="7"/>
        <v>#N/A</v>
      </c>
      <c r="DG43" s="38" t="e">
        <f>VLOOKUP($A43,'TN01-04'!$A$13:$DL$166,110,0)</f>
        <v>#N/A</v>
      </c>
      <c r="DH43" s="33" t="e">
        <f>IF(VLOOKUP($A43,Sheet!$A$7:$DG$148,'TN01-10'!DH$9,0)="","",VLOOKUP($A43,Sheet!$A$7:$DG$148,'TN01-10'!DH$9,0))</f>
        <v>#N/A</v>
      </c>
      <c r="DI43" s="36" t="e">
        <f>IF(VLOOKUP($A43,Sheet!$A$7:$DG$148,'TN01-10'!DI$9,0)="","",VLOOKUP($A43,Sheet!$A$7:$DG$148,'TN01-10'!DI$9,0))</f>
        <v>#N/A</v>
      </c>
      <c r="DJ43" s="38" t="e">
        <f t="shared" si="8"/>
        <v>#N/A</v>
      </c>
      <c r="DK43" s="38" t="e">
        <f t="shared" si="9"/>
        <v>#N/A</v>
      </c>
      <c r="DL43" s="38" t="e">
        <f t="shared" si="10"/>
        <v>#N/A</v>
      </c>
      <c r="DM43" s="38" t="e">
        <f>VLOOKUP($A43,'TN01-04'!$A$13:$DL$166,116,0)</f>
        <v>#N/A</v>
      </c>
      <c r="DN43" s="33" t="e">
        <f>IF(VLOOKUP($A43,Sheet!$A$7:$DG$148,'TN01-10'!DN$9,0)="","",VLOOKUP($A43,Sheet!$A$7:$DG$148,'TN01-10'!DN$9,0))</f>
        <v>#N/A</v>
      </c>
      <c r="DO43" s="36" t="e">
        <f>IF(VLOOKUP($A43,Sheet!$A$7:$DG$148,'TN01-10'!DO$9,0)="","",VLOOKUP($A43,Sheet!$A$7:$DG$148,'TN01-10'!DO$9,0))</f>
        <v>#N/A</v>
      </c>
      <c r="DP43" s="28" t="e">
        <f>IF(VLOOKUP($A43,Sheet!$A$7:$DG$148,'TN01-10'!DP$9,0)="","",VLOOKUP($A43,Sheet!$A$7:$DG$148,'TN01-10'!DP$9,0))</f>
        <v>#N/A</v>
      </c>
      <c r="DQ43" s="28" t="e">
        <f>IF(VLOOKUP($A43,Sheet!$A$7:$DG$148,'TN01-10'!DQ$9,0)="","",VLOOKUP($A43,Sheet!$A$7:$DG$148,'TN01-10'!DQ$9,0))</f>
        <v>#N/A</v>
      </c>
      <c r="DR43" s="28" t="e">
        <f>IF(VLOOKUP($A43,Sheet!$A$7:$DG$148,'TN01-10'!DR$9,0)="","",VLOOKUP($A43,Sheet!$A$7:$DG$148,'TN01-10'!DR$9,0))</f>
        <v>#N/A</v>
      </c>
      <c r="DS43" s="28" t="e">
        <f>IF(VLOOKUP($A43,Sheet!$A$7:$DG$148,'TN01-10'!DS$9,0)="","",VLOOKUP($A43,Sheet!$A$7:$DG$148,'TN01-10'!DS$9,0))</f>
        <v>#N/A</v>
      </c>
      <c r="DT43" s="28" t="e">
        <f>IF(VLOOKUP($A43,Sheet!$A$7:$DG$148,'TN01-10'!DT$9,0)="","",VLOOKUP($A43,Sheet!$A$7:$DG$148,'TN01-10'!DT$9,0))</f>
        <v>#N/A</v>
      </c>
      <c r="DU43" s="168" t="e">
        <f t="shared" si="11"/>
        <v>#N/A</v>
      </c>
      <c r="DV43" s="315"/>
      <c r="DW43" s="315"/>
      <c r="DX43" s="315" t="s">
        <v>4798</v>
      </c>
      <c r="DY43" s="315"/>
      <c r="DZ43" s="315" t="e">
        <v>#N/A</v>
      </c>
      <c r="EA43" s="315"/>
      <c r="EB43" s="216"/>
      <c r="EC43" s="216"/>
      <c r="ED43" s="216"/>
      <c r="EE43" s="216"/>
      <c r="EF43" s="216">
        <f t="shared" si="12"/>
        <v>0</v>
      </c>
      <c r="EG43" s="216">
        <v>0</v>
      </c>
      <c r="EH43" s="216">
        <v>0</v>
      </c>
      <c r="EI43" s="216"/>
      <c r="EJ43" s="216"/>
      <c r="EK43" s="216">
        <f t="shared" si="13"/>
        <v>0</v>
      </c>
      <c r="EL43" s="216"/>
      <c r="EM43" s="216">
        <v>0</v>
      </c>
      <c r="EN43" s="216"/>
      <c r="EO43" s="216"/>
      <c r="EP43" s="216">
        <f t="shared" si="14"/>
        <v>0</v>
      </c>
      <c r="EQ43" s="216"/>
      <c r="ER43" s="216">
        <v>0</v>
      </c>
      <c r="ES43" s="216"/>
      <c r="ET43" s="216"/>
      <c r="EU43" s="216">
        <f t="shared" si="15"/>
        <v>0</v>
      </c>
      <c r="EV43" s="216">
        <f t="shared" si="16"/>
        <v>0</v>
      </c>
    </row>
    <row r="44" spans="1:152" ht="15.95" customHeight="1" x14ac:dyDescent="0.2">
      <c r="A44" s="25">
        <v>2220729536</v>
      </c>
      <c r="B44" s="26" t="s">
        <v>17</v>
      </c>
      <c r="C44" s="26" t="s">
        <v>58</v>
      </c>
      <c r="D44" s="26" t="s">
        <v>140</v>
      </c>
      <c r="E44" s="27">
        <v>35551</v>
      </c>
      <c r="F44" s="26" t="s">
        <v>209</v>
      </c>
      <c r="G44" s="26" t="s">
        <v>212</v>
      </c>
      <c r="H44" s="28" t="e">
        <f>IF(VLOOKUP($A44,Sheet!$A$7:$DG$148,'TN01-10'!H$9,0)="","",VLOOKUP($A44,Sheet!$A$7:$DG$148,'TN01-10'!H$9,0))</f>
        <v>#N/A</v>
      </c>
      <c r="I44" s="28" t="e">
        <f>IF(VLOOKUP($A44,Sheet!$A$7:$DG$148,'TN01-10'!I$9,0)="","",VLOOKUP($A44,Sheet!$A$7:$DG$148,'TN01-10'!I$9,0))</f>
        <v>#N/A</v>
      </c>
      <c r="J44" s="28" t="e">
        <f>IF(VLOOKUP($A44,Sheet!$A$7:$DG$148,'TN01-10'!J$9,0)="","",VLOOKUP($A44,Sheet!$A$7:$DG$148,'TN01-10'!J$9,0))</f>
        <v>#N/A</v>
      </c>
      <c r="K44" s="28" t="e">
        <f>IF(VLOOKUP($A44,Sheet!$A$7:$DG$148,'TN01-10'!K$9,0)="","",VLOOKUP($A44,Sheet!$A$7:$DG$148,'TN01-10'!K$9,0))</f>
        <v>#N/A</v>
      </c>
      <c r="L44" s="28" t="e">
        <f>IF(VLOOKUP($A44,Sheet!$A$7:$DG$148,'TN01-10'!L$9,0)="","",VLOOKUP($A44,Sheet!$A$7:$DG$148,'TN01-10'!L$9,0))</f>
        <v>#N/A</v>
      </c>
      <c r="M44" s="28" t="e">
        <f>IF(VLOOKUP($A44,Sheet!$A$7:$DG$148,'TN01-10'!M$9,0)="","",VLOOKUP($A44,Sheet!$A$7:$DG$148,'TN01-10'!M$9,0))</f>
        <v>#N/A</v>
      </c>
      <c r="N44" s="28" t="e">
        <f>IF(VLOOKUP($A44,Sheet!$A$7:$DG$148,'TN01-10'!N$9,0)="","",VLOOKUP($A44,Sheet!$A$7:$DG$148,'TN01-10'!N$9,0))</f>
        <v>#N/A</v>
      </c>
      <c r="O44" s="28" t="e">
        <f>IF(VLOOKUP($A44,Sheet!$A$7:$DG$148,'TN01-10'!O$9,0)="","",VLOOKUP($A44,Sheet!$A$7:$DG$148,'TN01-10'!O$9,0))</f>
        <v>#N/A</v>
      </c>
      <c r="P44" s="28" t="e">
        <f>IF(VLOOKUP($A44,Sheet!$A$7:$DG$148,'TN01-10'!P$9,0)="","",VLOOKUP($A44,Sheet!$A$7:$DG$148,'TN01-10'!P$9,0))</f>
        <v>#N/A</v>
      </c>
      <c r="Q44" s="28" t="e">
        <f>IF(VLOOKUP($A44,Sheet!$A$7:$DG$148,'TN01-10'!Q$9,0)="","",VLOOKUP($A44,Sheet!$A$7:$DG$148,'TN01-10'!Q$9,0))</f>
        <v>#N/A</v>
      </c>
      <c r="R44" s="28" t="e">
        <f>IF(VLOOKUP($A44,Sheet!$A$7:$DG$148,'TN01-10'!R$9,0)="","",VLOOKUP($A44,Sheet!$A$7:$DG$148,'TN01-10'!R$9,0))</f>
        <v>#N/A</v>
      </c>
      <c r="S44" s="28" t="e">
        <f>IF(VLOOKUP($A44,Sheet!$A$7:$DG$148,'TN01-10'!S$9,0)="","",VLOOKUP($A44,Sheet!$A$7:$DG$148,'TN01-10'!S$9,0))</f>
        <v>#N/A</v>
      </c>
      <c r="T44" s="28" t="e">
        <f>IF(VLOOKUP($A44,Sheet!$A$7:$DG$148,'TN01-10'!T$9,0)="","",VLOOKUP($A44,Sheet!$A$7:$DG$148,'TN01-10'!T$9,0))</f>
        <v>#N/A</v>
      </c>
      <c r="U44" s="28" t="e">
        <f>IF(VLOOKUP($A44,Sheet!$A$7:$DG$148,'TN01-10'!U$9,0)="","",VLOOKUP($A44,Sheet!$A$7:$DG$148,'TN01-10'!U$9,0))</f>
        <v>#N/A</v>
      </c>
      <c r="V44" s="28" t="e">
        <f>IF(VLOOKUP($A44,Sheet!$A$7:$DG$148,'TN01-10'!V$9,0)="","",VLOOKUP($A44,Sheet!$A$7:$DG$148,'TN01-10'!V$9,0))</f>
        <v>#N/A</v>
      </c>
      <c r="W44" s="28" t="e">
        <f>IF(VLOOKUP($A44,Sheet!$A$7:$DG$148,'TN01-10'!W$9,0)="","",VLOOKUP($A44,Sheet!$A$7:$DG$148,'TN01-10'!W$9,0))</f>
        <v>#N/A</v>
      </c>
      <c r="X44" s="28" t="e">
        <f>IF(VLOOKUP($A44,Sheet!$A$7:$DG$148,'TN01-10'!X$9,0)="","",VLOOKUP($A44,Sheet!$A$7:$DG$148,'TN01-10'!X$9,0))</f>
        <v>#N/A</v>
      </c>
      <c r="Y44" s="28" t="e">
        <f>IF(VLOOKUP($A44,Sheet!$A$7:$DG$148,'TN01-10'!Y$9,0)="","",VLOOKUP($A44,Sheet!$A$7:$DG$148,'TN01-10'!Y$9,0))</f>
        <v>#N/A</v>
      </c>
      <c r="Z44" s="28" t="e">
        <f>IF(VLOOKUP($A44,Sheet!$A$7:$DG$148,'TN01-10'!Z$9,0)="","",VLOOKUP($A44,Sheet!$A$7:$DG$148,'TN01-10'!Z$9,0))</f>
        <v>#N/A</v>
      </c>
      <c r="AA44" s="28" t="e">
        <f>IF(VLOOKUP($A44,Sheet!$A$7:$DG$148,'TN01-10'!AA$9,0)="","",VLOOKUP($A44,Sheet!$A$7:$DG$148,'TN01-10'!AA$9,0))</f>
        <v>#N/A</v>
      </c>
      <c r="AB44" s="28" t="e">
        <f>IF(VLOOKUP($A44,Sheet!$A$7:$DG$148,'TN01-10'!AB$9,0)="","",VLOOKUP($A44,Sheet!$A$7:$DG$148,'TN01-10'!AB$9,0))</f>
        <v>#N/A</v>
      </c>
      <c r="AC44" s="28" t="e">
        <f>IF(VLOOKUP($A44,Sheet!$A$7:$DG$148,'TN01-10'!AC$9,0)="","",VLOOKUP($A44,Sheet!$A$7:$DG$148,'TN01-10'!AC$9,0))</f>
        <v>#N/A</v>
      </c>
      <c r="AD44" s="28" t="e">
        <f>IF(VLOOKUP($A44,Sheet!$A$7:$DG$148,'TN01-10'!AD$9,0)="","",VLOOKUP($A44,Sheet!$A$7:$DG$148,'TN01-10'!AD$9,0))</f>
        <v>#N/A</v>
      </c>
      <c r="AE44" s="28" t="e">
        <f>IF(VLOOKUP($A44,Sheet!$A$7:$DG$148,'TN01-10'!AE$9,0)="","",VLOOKUP($A44,Sheet!$A$7:$DG$148,'TN01-10'!AE$9,0))</f>
        <v>#N/A</v>
      </c>
      <c r="AF44" s="28" t="e">
        <f>IF(VLOOKUP($A44,Sheet!$A$7:$DG$148,'TN01-10'!AF$9,0)="","",VLOOKUP($A44,Sheet!$A$7:$DG$148,'TN01-10'!AF$9,0))</f>
        <v>#N/A</v>
      </c>
      <c r="AG44" s="28" t="e">
        <f>IF(VLOOKUP($A44,Sheet!$A$7:$DG$148,'TN01-10'!AG$9,0)="","",VLOOKUP($A44,Sheet!$A$7:$DG$148,'TN01-10'!AG$9,0))</f>
        <v>#N/A</v>
      </c>
      <c r="AH44" s="28" t="e">
        <f>IF(VLOOKUP($A44,Sheet!$A$7:$DG$148,'TN01-10'!AH$9,0)="","",VLOOKUP($A44,Sheet!$A$7:$DG$148,'TN01-10'!AH$9,0))</f>
        <v>#N/A</v>
      </c>
      <c r="AI44" s="28" t="e">
        <f>IF(VLOOKUP($A44,Sheet!$A$7:$DG$148,'TN01-10'!AI$9,0)="","",VLOOKUP($A44,Sheet!$A$7:$DG$148,'TN01-10'!AI$9,0))</f>
        <v>#N/A</v>
      </c>
      <c r="AJ44" s="28" t="e">
        <f>IF(VLOOKUP($A44,Sheet!$A$7:$DG$148,'TN01-10'!AJ$9,0)="","",VLOOKUP($A44,Sheet!$A$7:$DG$148,'TN01-10'!AJ$9,0))</f>
        <v>#N/A</v>
      </c>
      <c r="AK44" s="33" t="e">
        <f>IF(VLOOKUP($A44,Sheet!$A$7:$DG$148,'TN01-10'!AK$9,0)="","",VLOOKUP($A44,Sheet!$A$7:$DG$148,'TN01-10'!AK$9,0))</f>
        <v>#N/A</v>
      </c>
      <c r="AL44" s="36" t="e">
        <f>IF(VLOOKUP($A44,Sheet!$A$7:$DG$148,'TN01-10'!AL$9,0)="","",VLOOKUP($A44,Sheet!$A$7:$DG$148,'TN01-10'!AL$9,0))</f>
        <v>#N/A</v>
      </c>
      <c r="AM44" s="32" t="e">
        <f>IF(VLOOKUP($A44,Sheet!$A$7:$DG$148,'TN01-10'!AM$9,0)="","",VLOOKUP($A44,Sheet!$A$7:$DG$148,'TN01-10'!AM$9,0))</f>
        <v>#N/A</v>
      </c>
      <c r="AN44" s="32" t="e">
        <f>IF(VLOOKUP($A44,Sheet!$A$7:$DG$148,'TN01-10'!AN$9,0)="","",VLOOKUP($A44,Sheet!$A$7:$DG$148,'TN01-10'!AN$9,0))</f>
        <v>#N/A</v>
      </c>
      <c r="AO44" s="32" t="e">
        <f>IF(VLOOKUP($A44,Sheet!$A$7:$DG$148,'TN01-10'!AO$9,0)="","",VLOOKUP($A44,Sheet!$A$7:$DG$148,'TN01-10'!AO$9,0))</f>
        <v>#N/A</v>
      </c>
      <c r="AP44" s="32" t="e">
        <f>IF(VLOOKUP($A44,Sheet!$A$7:$DG$148,'TN01-10'!AP$9,0)="","",VLOOKUP($A44,Sheet!$A$7:$DG$148,'TN01-10'!AP$9,0))</f>
        <v>#N/A</v>
      </c>
      <c r="AQ44" s="32" t="e">
        <f>IF(VLOOKUP($A44,Sheet!$A$7:$DG$148,'TN01-10'!AQ$9,0)="","",VLOOKUP($A44,Sheet!$A$7:$DG$148,'TN01-10'!AQ$9,0))</f>
        <v>#N/A</v>
      </c>
      <c r="AR44" s="32" t="e">
        <f>IF(VLOOKUP($A44,Sheet!$A$7:$DG$148,'TN01-10'!AR$9,0)="","",VLOOKUP($A44,Sheet!$A$7:$DG$148,'TN01-10'!AR$9,0))</f>
        <v>#N/A</v>
      </c>
      <c r="AS44" s="32" t="e">
        <f>IF(VLOOKUP($A44,Sheet!$A$7:$DG$148,'TN01-10'!AS$9,0)="","",VLOOKUP($A44,Sheet!$A$7:$DG$148,'TN01-10'!AS$9,0))</f>
        <v>#N/A</v>
      </c>
      <c r="AT44" s="32" t="e">
        <f>IF(VLOOKUP($A44,Sheet!$A$7:$DG$148,'TN01-10'!AT$9,0)="","",VLOOKUP($A44,Sheet!$A$7:$DG$148,'TN01-10'!AT$9,0))</f>
        <v>#N/A</v>
      </c>
      <c r="AU44" s="32" t="e">
        <f>IF(VLOOKUP($A44,Sheet!$A$7:$DG$148,'TN01-10'!AU$9,0)="","",VLOOKUP($A44,Sheet!$A$7:$DG$148,'TN01-10'!AU$9,0))</f>
        <v>#N/A</v>
      </c>
      <c r="AV44" s="32" t="e">
        <f>IF(VLOOKUP($A44,Sheet!$A$7:$DG$148,'TN01-10'!AV$9,0)="","",VLOOKUP($A44,Sheet!$A$7:$DG$148,'TN01-10'!AV$9,0))</f>
        <v>#N/A</v>
      </c>
      <c r="AW44" s="32" t="e">
        <f>IF(VLOOKUP($A44,Sheet!$A$7:$DG$148,'TN01-10'!AW$9,0)="","",VLOOKUP($A44,Sheet!$A$7:$DG$148,'TN01-10'!AW$9,0))</f>
        <v>#N/A</v>
      </c>
      <c r="AX44" s="32" t="e">
        <f>IF(VLOOKUP($A44,Sheet!$A$7:$DG$148,'TN01-10'!AX$9,0)="","",VLOOKUP($A44,Sheet!$A$7:$DG$148,'TN01-10'!AX$9,0))</f>
        <v>#N/A</v>
      </c>
      <c r="AY44" s="32" t="e">
        <f>IF(VLOOKUP($A44,Sheet!$A$7:$DG$148,'TN01-10'!AY$9,0)="","",VLOOKUP($A44,Sheet!$A$7:$DG$148,'TN01-10'!AY$9,0))</f>
        <v>#N/A</v>
      </c>
      <c r="AZ44" s="32" t="e">
        <f>IF(VLOOKUP($A44,Sheet!$A$7:$DG$148,'TN01-10'!AZ$9,0)="","",VLOOKUP($A44,Sheet!$A$7:$DG$148,'TN01-10'!AZ$9,0))</f>
        <v>#N/A</v>
      </c>
      <c r="BA44" s="32" t="e">
        <f>IF(VLOOKUP($A44,Sheet!$A$7:$DG$148,'TN01-10'!BA$9,0)="","",VLOOKUP($A44,Sheet!$A$7:$DG$148,'TN01-10'!BA$9,0))</f>
        <v>#N/A</v>
      </c>
      <c r="BB44" s="33" t="e">
        <f>IF(VLOOKUP($A44,Sheet!$A$7:$DG$148,'TN01-10'!BB$9,0)="","",VLOOKUP($A44,Sheet!$A$7:$DG$148,'TN01-10'!BB$9,0))</f>
        <v>#N/A</v>
      </c>
      <c r="BC44" s="36" t="e">
        <f>IF(VLOOKUP($A44,Sheet!$A$7:$DG$148,'TN01-10'!BC$9,0)="","",VLOOKUP($A44,Sheet!$A$7:$DG$148,'TN01-10'!BC$9,0))</f>
        <v>#N/A</v>
      </c>
      <c r="BD44" s="28" t="e">
        <f>IF(VLOOKUP($A44,Sheet!$A$7:$DG$148,'TN01-10'!BD$9,0)="","",VLOOKUP($A44,Sheet!$A$7:$DG$148,'TN01-10'!BD$9,0))</f>
        <v>#N/A</v>
      </c>
      <c r="BE44" s="28" t="e">
        <f>IF(VLOOKUP($A44,Sheet!$A$7:$DG$148,'TN01-10'!BE$9,0)="","",VLOOKUP($A44,Sheet!$A$7:$DG$148,'TN01-10'!BE$9,0))</f>
        <v>#N/A</v>
      </c>
      <c r="BF44" s="28" t="e">
        <f>IF(VLOOKUP($A44,Sheet!$A$7:$DG$148,'TN01-10'!BF$9,0)="","",VLOOKUP($A44,Sheet!$A$7:$DG$148,'TN01-10'!BF$9,0))</f>
        <v>#N/A</v>
      </c>
      <c r="BG44" s="28" t="e">
        <f>IF(VLOOKUP($A44,Sheet!$A$7:$DG$148,'TN01-10'!BG$9,0)="","",VLOOKUP($A44,Sheet!$A$7:$DG$148,'TN01-10'!BG$9,0))</f>
        <v>#N/A</v>
      </c>
      <c r="BH44" s="28" t="e">
        <f>IF(VLOOKUP($A44,Sheet!$A$7:$DG$148,'TN01-10'!BH$9,0)="","",VLOOKUP($A44,Sheet!$A$7:$DG$148,'TN01-10'!BH$9,0))</f>
        <v>#N/A</v>
      </c>
      <c r="BI44" s="28" t="e">
        <f>IF(VLOOKUP($A44,Sheet!$A$7:$DG$148,'TN01-10'!BI$9,0)="","",VLOOKUP($A44,Sheet!$A$7:$DG$148,'TN01-10'!BI$9,0))</f>
        <v>#N/A</v>
      </c>
      <c r="BJ44" s="28" t="e">
        <f>IF(VLOOKUP($A44,Sheet!$A$7:$DG$148,'TN01-10'!BJ$9,0)="","",VLOOKUP($A44,Sheet!$A$7:$DG$148,'TN01-10'!BJ$9,0))</f>
        <v>#N/A</v>
      </c>
      <c r="BK44" s="28" t="e">
        <f>IF(VLOOKUP($A44,Sheet!$A$7:$DG$148,'TN01-10'!BK$9,0)="","",VLOOKUP($A44,Sheet!$A$7:$DG$148,'TN01-10'!BK$9,0))</f>
        <v>#N/A</v>
      </c>
      <c r="BL44" s="28" t="e">
        <f>IF(VLOOKUP($A44,Sheet!$A$7:$DG$148,'TN01-10'!BL$9,0)="","",VLOOKUP($A44,Sheet!$A$7:$DG$148,'TN01-10'!BL$9,0))</f>
        <v>#N/A</v>
      </c>
      <c r="BM44" s="28" t="e">
        <f>IF(VLOOKUP($A44,Sheet!$A$7:$DG$148,'TN01-10'!BM$9,0)="","",VLOOKUP($A44,Sheet!$A$7:$DG$148,'TN01-10'!BM$9,0))</f>
        <v>#N/A</v>
      </c>
      <c r="BN44" s="28" t="e">
        <f>IF(VLOOKUP($A44,Sheet!$A$7:$DG$148,'TN01-10'!BN$9,0)="","",VLOOKUP($A44,Sheet!$A$7:$DG$148,'TN01-10'!BN$9,0))</f>
        <v>#N/A</v>
      </c>
      <c r="BO44" s="28" t="e">
        <f>IF(VLOOKUP($A44,Sheet!$A$7:$DG$148,'TN01-10'!BO$9,0)="","",VLOOKUP($A44,Sheet!$A$7:$DG$148,'TN01-10'!BO$9,0))</f>
        <v>#N/A</v>
      </c>
      <c r="BP44" s="28" t="e">
        <f>IF(VLOOKUP($A44,Sheet!$A$7:$DG$148,'TN01-10'!BP$9,0)="","",VLOOKUP($A44,Sheet!$A$7:$DG$148,'TN01-10'!BP$9,0))</f>
        <v>#N/A</v>
      </c>
      <c r="BQ44" s="28" t="e">
        <f>IF(VLOOKUP($A44,Sheet!$A$7:$DG$148,'TN01-10'!BQ$9,0)="","",VLOOKUP($A44,Sheet!$A$7:$DG$148,'TN01-10'!BQ$9,0))</f>
        <v>#N/A</v>
      </c>
      <c r="BR44" s="28" t="e">
        <f>IF(VLOOKUP($A44,Sheet!$A$7:$DG$148,'TN01-10'!BR$9,0)="","",VLOOKUP($A44,Sheet!$A$7:$DG$148,'TN01-10'!BR$9,0))</f>
        <v>#N/A</v>
      </c>
      <c r="BS44" s="28" t="e">
        <f>IF(VLOOKUP($A44,Sheet!$A$7:$DG$148,'TN01-10'!BS$9,0)="","",VLOOKUP($A44,Sheet!$A$7:$DG$148,'TN01-10'!BS$9,0))</f>
        <v>#N/A</v>
      </c>
      <c r="BT44" s="28" t="e">
        <f>IF(VLOOKUP($A44,Sheet!$A$7:$DG$148,'TN01-10'!BT$9,0)="","",VLOOKUP($A44,Sheet!$A$7:$DG$148,'TN01-10'!BT$9,0))</f>
        <v>#N/A</v>
      </c>
      <c r="BU44" s="28" t="e">
        <f>IF(VLOOKUP($A44,Sheet!$A$7:$DG$148,'TN01-10'!BU$9,0)="","",VLOOKUP($A44,Sheet!$A$7:$DG$148,'TN01-10'!BU$9,0))</f>
        <v>#N/A</v>
      </c>
      <c r="BV44" s="28" t="e">
        <f>IF(VLOOKUP($A44,Sheet!$A$7:$DG$148,'TN01-10'!BV$9,0)="","",VLOOKUP($A44,Sheet!$A$7:$DG$148,'TN01-10'!BV$9,0))</f>
        <v>#N/A</v>
      </c>
      <c r="BW44" s="28" t="e">
        <f>IF(VLOOKUP($A44,Sheet!$A$7:$DG$148,'TN01-10'!BW$9,0)="","",VLOOKUP($A44,Sheet!$A$7:$DG$148,'TN01-10'!BW$9,0))</f>
        <v>#N/A</v>
      </c>
      <c r="BX44" s="33" t="e">
        <f>IF(VLOOKUP($A44,Sheet!$A$7:$DG$148,'TN01-10'!BX$9,0)="","",VLOOKUP($A44,Sheet!$A$7:$DG$148,'TN01-10'!BX$9,0))</f>
        <v>#N/A</v>
      </c>
      <c r="BY44" s="36" t="e">
        <f>IF(VLOOKUP($A44,Sheet!$A$7:$DG$148,'TN01-10'!BY$9,0)="","",VLOOKUP($A44,Sheet!$A$7:$DG$148,'TN01-10'!BY$9,0))</f>
        <v>#N/A</v>
      </c>
      <c r="BZ44" s="28" t="e">
        <f>IF(VLOOKUP($A44,Sheet!$A$7:$DG$148,'TN01-10'!BZ$9,0)="","",VLOOKUP($A44,Sheet!$A$7:$DG$148,'TN01-10'!BZ$9,0))</f>
        <v>#N/A</v>
      </c>
      <c r="CA44" s="28" t="e">
        <f>IF(VLOOKUP($A44,Sheet!$A$7:$DG$148,'TN01-10'!CA$9,0)="","",VLOOKUP($A44,Sheet!$A$7:$DG$148,'TN01-10'!CA$9,0))</f>
        <v>#N/A</v>
      </c>
      <c r="CB44" s="28" t="e">
        <f>IF(VLOOKUP($A44,Sheet!$A$7:$DG$148,'TN01-10'!CB$9,0)="","",VLOOKUP($A44,Sheet!$A$7:$DG$148,'TN01-10'!CB$9,0))</f>
        <v>#N/A</v>
      </c>
      <c r="CC44" s="28" t="e">
        <f>IF(VLOOKUP($A44,Sheet!$A$7:$DG$148,'TN01-10'!CC$9,0)="","",VLOOKUP($A44,Sheet!$A$7:$DG$148,'TN01-10'!CC$9,0))</f>
        <v>#N/A</v>
      </c>
      <c r="CD44" s="28" t="e">
        <f>IF(VLOOKUP($A44,Sheet!$A$7:$DG$148,'TN01-10'!CD$9,0)="","",VLOOKUP($A44,Sheet!$A$7:$DG$148,'TN01-10'!CD$9,0))</f>
        <v>#N/A</v>
      </c>
      <c r="CE44" s="28" t="e">
        <f>IF(VLOOKUP($A44,Sheet!$A$7:$DG$148,'TN01-10'!CE$9,0)="","",VLOOKUP($A44,Sheet!$A$7:$DG$148,'TN01-10'!CE$9,0))</f>
        <v>#N/A</v>
      </c>
      <c r="CF44" s="28" t="e">
        <f>IF(VLOOKUP($A44,Sheet!$A$7:$DG$148,'TN01-10'!CF$9,0)="","",VLOOKUP($A44,Sheet!$A$7:$DG$148,'TN01-10'!CF$9,0))</f>
        <v>#N/A</v>
      </c>
      <c r="CG44" s="28" t="e">
        <f>IF(VLOOKUP($A44,Sheet!$A$7:$DG$148,'TN01-10'!CG$9,0)="","",VLOOKUP($A44,Sheet!$A$7:$DG$148,'TN01-10'!CG$9,0))</f>
        <v>#N/A</v>
      </c>
      <c r="CH44" s="28" t="e">
        <f>IF(VLOOKUP($A44,Sheet!$A$7:$DG$148,'TN01-10'!CH$9,0)="","",VLOOKUP($A44,Sheet!$A$7:$DG$148,'TN01-10'!CH$9,0))</f>
        <v>#N/A</v>
      </c>
      <c r="CI44" s="28" t="e">
        <f>IF(VLOOKUP($A44,Sheet!$A$7:$DG$148,'TN01-10'!CI$9,0)="","",VLOOKUP($A44,Sheet!$A$7:$DG$148,'TN01-10'!CI$9,0))</f>
        <v>#N/A</v>
      </c>
      <c r="CJ44" s="28" t="e">
        <f>IF(VLOOKUP($A44,Sheet!$A$7:$DG$148,'TN01-10'!CJ$9,0)="","",VLOOKUP($A44,Sheet!$A$7:$DG$148,'TN01-10'!CJ$9,0))</f>
        <v>#N/A</v>
      </c>
      <c r="CK44" s="28" t="e">
        <f>IF(VLOOKUP($A44,Sheet!$A$7:$DG$148,'TN01-10'!CK$9,0)="","",VLOOKUP($A44,Sheet!$A$7:$DG$148,'TN01-10'!CK$9,0))</f>
        <v>#N/A</v>
      </c>
      <c r="CL44" s="28" t="e">
        <f>IF(VLOOKUP($A44,Sheet!$A$7:$DG$148,'TN01-10'!CL$9,0)="","",VLOOKUP($A44,Sheet!$A$7:$DG$148,'TN01-10'!CL$9,0))</f>
        <v>#N/A</v>
      </c>
      <c r="CM44" s="28" t="e">
        <f>IF(VLOOKUP($A44,Sheet!$A$7:$DG$148,'TN01-10'!CM$9,0)="","",VLOOKUP($A44,Sheet!$A$7:$DG$148,'TN01-10'!CM$9,0))</f>
        <v>#N/A</v>
      </c>
      <c r="CN44" s="28" t="e">
        <f>IF(VLOOKUP($A44,Sheet!$A$7:$DG$148,'TN01-10'!CN$9,0)="","",VLOOKUP($A44,Sheet!$A$7:$DG$148,'TN01-10'!CN$9,0))</f>
        <v>#N/A</v>
      </c>
      <c r="CO44" s="28" t="e">
        <f>IF(VLOOKUP($A44,Sheet!$A$7:$DG$148,'TN01-10'!CO$9,0)="","",VLOOKUP($A44,Sheet!$A$7:$DG$148,'TN01-10'!CO$9,0))</f>
        <v>#N/A</v>
      </c>
      <c r="CP44" s="28" t="e">
        <f>IF(VLOOKUP($A44,Sheet!$A$7:$DG$148,'TN01-10'!CP$9,0)="","",VLOOKUP($A44,Sheet!$A$7:$DG$148,'TN01-10'!CP$9,0))</f>
        <v>#N/A</v>
      </c>
      <c r="CQ44" s="28" t="e">
        <f>IF(VLOOKUP($A44,Sheet!$A$7:$DG$148,'TN01-10'!CQ$9,0)="","",VLOOKUP($A44,Sheet!$A$7:$DG$148,'TN01-10'!CQ$9,0))</f>
        <v>#N/A</v>
      </c>
      <c r="CR44" s="28" t="e">
        <f>IF(VLOOKUP($A44,Sheet!$A$7:$DG$148,'TN01-10'!CR$9,0)="","",VLOOKUP($A44,Sheet!$A$7:$DG$148,'TN01-10'!CR$9,0))</f>
        <v>#N/A</v>
      </c>
      <c r="CS44" s="33" t="e">
        <f>IF(VLOOKUP($A44,Sheet!$A$7:$DG$148,'TN01-10'!CS$9,0)="","",VLOOKUP($A44,Sheet!$A$7:$DG$148,'TN01-10'!CS$9,0))</f>
        <v>#N/A</v>
      </c>
      <c r="CT44" s="36" t="e">
        <f>IF(VLOOKUP($A44,Sheet!$A$7:$DG$148,'TN01-10'!CT$9,0)="","",VLOOKUP($A44,Sheet!$A$7:$DG$148,'TN01-10'!CT$9,0))</f>
        <v>#N/A</v>
      </c>
      <c r="CU44" s="38" t="e">
        <f t="shared" si="2"/>
        <v>#N/A</v>
      </c>
      <c r="CV44" s="38" t="e">
        <f t="shared" si="3"/>
        <v>#N/A</v>
      </c>
      <c r="CW44" s="38">
        <f t="shared" si="4"/>
        <v>0</v>
      </c>
      <c r="CX44" s="38" t="e">
        <f t="shared" si="5"/>
        <v>#N/A</v>
      </c>
      <c r="CY44" s="38" t="e">
        <f t="shared" si="6"/>
        <v>#N/A</v>
      </c>
      <c r="CZ44" s="38" t="e">
        <f>VLOOKUP($A44,'TN01-04'!$A$13:$DL$166,103,0)</f>
        <v>#N/A</v>
      </c>
      <c r="DA44" s="28" t="e">
        <f>IF(VLOOKUP($A44,Sheet!$A$7:$DG$148,'TN01-10'!DA$9,0)="","",VLOOKUP($A44,Sheet!$A$7:$DG$148,'TN01-10'!DA$9,0))</f>
        <v>#N/A</v>
      </c>
      <c r="DB44" s="28" t="e">
        <f>IF(VLOOKUP($A44,Sheet!$A$7:$DG$148,'TN01-10'!DB$9,0)="","",VLOOKUP($A44,Sheet!$A$7:$DG$148,'TN01-10'!DB$9,0))</f>
        <v>#N/A</v>
      </c>
      <c r="DC44" s="28" t="e">
        <f>IF(VLOOKUP($A44,Sheet!$A$7:$DG$148,'TN01-10'!DC$9,0)="","",VLOOKUP($A44,Sheet!$A$7:$DG$148,'TN01-10'!DC$9,0))</f>
        <v>#N/A</v>
      </c>
      <c r="DD44" s="28" t="e">
        <f>IF(VLOOKUP($A44,Sheet!$A$7:$DG$148,'TN01-10'!DD$9,0)="","",VLOOKUP($A44,Sheet!$A$7:$DG$148,'TN01-10'!DD$9,0))</f>
        <v>#N/A</v>
      </c>
      <c r="DE44" s="38"/>
      <c r="DF44" s="38" t="e">
        <f t="shared" si="7"/>
        <v>#N/A</v>
      </c>
      <c r="DG44" s="38" t="e">
        <f>VLOOKUP($A44,'TN01-04'!$A$13:$DL$166,110,0)</f>
        <v>#N/A</v>
      </c>
      <c r="DH44" s="33" t="e">
        <f>IF(VLOOKUP($A44,Sheet!$A$7:$DG$148,'TN01-10'!DH$9,0)="","",VLOOKUP($A44,Sheet!$A$7:$DG$148,'TN01-10'!DH$9,0))</f>
        <v>#N/A</v>
      </c>
      <c r="DI44" s="36" t="e">
        <f>IF(VLOOKUP($A44,Sheet!$A$7:$DG$148,'TN01-10'!DI$9,0)="","",VLOOKUP($A44,Sheet!$A$7:$DG$148,'TN01-10'!DI$9,0))</f>
        <v>#N/A</v>
      </c>
      <c r="DJ44" s="38" t="e">
        <f t="shared" si="8"/>
        <v>#N/A</v>
      </c>
      <c r="DK44" s="38" t="e">
        <f t="shared" si="9"/>
        <v>#N/A</v>
      </c>
      <c r="DL44" s="38" t="e">
        <f t="shared" si="10"/>
        <v>#N/A</v>
      </c>
      <c r="DM44" s="38" t="e">
        <f>VLOOKUP($A44,'TN01-04'!$A$13:$DL$166,116,0)</f>
        <v>#N/A</v>
      </c>
      <c r="DN44" s="33" t="e">
        <f>IF(VLOOKUP($A44,Sheet!$A$7:$DG$148,'TN01-10'!DN$9,0)="","",VLOOKUP($A44,Sheet!$A$7:$DG$148,'TN01-10'!DN$9,0))</f>
        <v>#N/A</v>
      </c>
      <c r="DO44" s="36" t="e">
        <f>IF(VLOOKUP($A44,Sheet!$A$7:$DG$148,'TN01-10'!DO$9,0)="","",VLOOKUP($A44,Sheet!$A$7:$DG$148,'TN01-10'!DO$9,0))</f>
        <v>#N/A</v>
      </c>
      <c r="DP44" s="28" t="e">
        <f>IF(VLOOKUP($A44,Sheet!$A$7:$DG$148,'TN01-10'!DP$9,0)="","",VLOOKUP($A44,Sheet!$A$7:$DG$148,'TN01-10'!DP$9,0))</f>
        <v>#N/A</v>
      </c>
      <c r="DQ44" s="28" t="e">
        <f>IF(VLOOKUP($A44,Sheet!$A$7:$DG$148,'TN01-10'!DQ$9,0)="","",VLOOKUP($A44,Sheet!$A$7:$DG$148,'TN01-10'!DQ$9,0))</f>
        <v>#N/A</v>
      </c>
      <c r="DR44" s="28" t="e">
        <f>IF(VLOOKUP($A44,Sheet!$A$7:$DG$148,'TN01-10'!DR$9,0)="","",VLOOKUP($A44,Sheet!$A$7:$DG$148,'TN01-10'!DR$9,0))</f>
        <v>#N/A</v>
      </c>
      <c r="DS44" s="28" t="e">
        <f>IF(VLOOKUP($A44,Sheet!$A$7:$DG$148,'TN01-10'!DS$9,0)="","",VLOOKUP($A44,Sheet!$A$7:$DG$148,'TN01-10'!DS$9,0))</f>
        <v>#N/A</v>
      </c>
      <c r="DT44" s="28" t="e">
        <f>IF(VLOOKUP($A44,Sheet!$A$7:$DG$148,'TN01-10'!DT$9,0)="","",VLOOKUP($A44,Sheet!$A$7:$DG$148,'TN01-10'!DT$9,0))</f>
        <v>#N/A</v>
      </c>
      <c r="DU44" s="168" t="e">
        <f t="shared" si="11"/>
        <v>#N/A</v>
      </c>
      <c r="DV44" s="315"/>
      <c r="DW44" s="315"/>
      <c r="DX44" s="315" t="s">
        <v>4798</v>
      </c>
      <c r="DY44" s="315" t="s">
        <v>4798</v>
      </c>
      <c r="DZ44" s="315" t="s">
        <v>4832</v>
      </c>
      <c r="EA44" s="315"/>
      <c r="EB44" s="216"/>
      <c r="EC44" s="216"/>
      <c r="ED44" s="216"/>
      <c r="EE44" s="216"/>
      <c r="EF44" s="216">
        <f t="shared" si="12"/>
        <v>0</v>
      </c>
      <c r="EG44" s="216">
        <v>0</v>
      </c>
      <c r="EH44" s="216">
        <v>0</v>
      </c>
      <c r="EI44" s="216"/>
      <c r="EJ44" s="216"/>
      <c r="EK44" s="216">
        <f t="shared" si="13"/>
        <v>0</v>
      </c>
      <c r="EL44" s="216" t="s">
        <v>4850</v>
      </c>
      <c r="EM44" s="216">
        <v>0</v>
      </c>
      <c r="EN44" s="216"/>
      <c r="EO44" s="216"/>
      <c r="EP44" s="216">
        <f t="shared" si="14"/>
        <v>0</v>
      </c>
      <c r="EQ44" s="216" t="s">
        <v>4850</v>
      </c>
      <c r="ER44" s="216">
        <v>0</v>
      </c>
      <c r="ES44" s="216"/>
      <c r="ET44" s="216"/>
      <c r="EU44" s="216">
        <f t="shared" si="15"/>
        <v>0</v>
      </c>
      <c r="EV44" s="216">
        <f t="shared" si="16"/>
        <v>0</v>
      </c>
    </row>
    <row r="45" spans="1:152" ht="15.95" customHeight="1" x14ac:dyDescent="0.2">
      <c r="A45" s="25">
        <v>2220716690</v>
      </c>
      <c r="B45" s="26" t="s">
        <v>7</v>
      </c>
      <c r="C45" s="26" t="s">
        <v>64</v>
      </c>
      <c r="D45" s="26" t="s">
        <v>141</v>
      </c>
      <c r="E45" s="27">
        <v>35961</v>
      </c>
      <c r="F45" s="26" t="s">
        <v>209</v>
      </c>
      <c r="G45" s="26" t="s">
        <v>212</v>
      </c>
      <c r="H45" s="28">
        <f>IF(VLOOKUP($A45,Sheet!$A$7:$DG$148,'TN01-10'!H$9,0)="","",VLOOKUP($A45,Sheet!$A$7:$DG$148,'TN01-10'!H$9,0))</f>
        <v>7.2</v>
      </c>
      <c r="I45" s="28">
        <f>IF(VLOOKUP($A45,Sheet!$A$7:$DG$148,'TN01-10'!I$9,0)="","",VLOOKUP($A45,Sheet!$A$7:$DG$148,'TN01-10'!I$9,0))</f>
        <v>4.7</v>
      </c>
      <c r="J45" s="28">
        <f>IF(VLOOKUP($A45,Sheet!$A$7:$DG$148,'TN01-10'!J$9,0)="","",VLOOKUP($A45,Sheet!$A$7:$DG$148,'TN01-10'!J$9,0))</f>
        <v>6</v>
      </c>
      <c r="K45" s="28">
        <f>IF(VLOOKUP($A45,Sheet!$A$7:$DG$148,'TN01-10'!K$9,0)="","",VLOOKUP($A45,Sheet!$A$7:$DG$148,'TN01-10'!K$9,0))</f>
        <v>5.9</v>
      </c>
      <c r="L45" s="28">
        <f>IF(VLOOKUP($A45,Sheet!$A$7:$DG$148,'TN01-10'!L$9,0)="","",VLOOKUP($A45,Sheet!$A$7:$DG$148,'TN01-10'!L$9,0))</f>
        <v>6.3</v>
      </c>
      <c r="M45" s="28">
        <f>IF(VLOOKUP($A45,Sheet!$A$7:$DG$148,'TN01-10'!M$9,0)="","",VLOOKUP($A45,Sheet!$A$7:$DG$148,'TN01-10'!M$9,0))</f>
        <v>5</v>
      </c>
      <c r="N45" s="28">
        <f>IF(VLOOKUP($A45,Sheet!$A$7:$DG$148,'TN01-10'!N$9,0)="","",VLOOKUP($A45,Sheet!$A$7:$DG$148,'TN01-10'!N$9,0))</f>
        <v>5.7</v>
      </c>
      <c r="O45" s="28" t="str">
        <f>IF(VLOOKUP($A45,Sheet!$A$7:$DG$148,'TN01-10'!O$9,0)="","",VLOOKUP($A45,Sheet!$A$7:$DG$148,'TN01-10'!O$9,0))</f>
        <v/>
      </c>
      <c r="P45" s="28">
        <f>IF(VLOOKUP($A45,Sheet!$A$7:$DG$148,'TN01-10'!P$9,0)="","",VLOOKUP($A45,Sheet!$A$7:$DG$148,'TN01-10'!P$9,0))</f>
        <v>7.2</v>
      </c>
      <c r="Q45" s="28" t="str">
        <f>IF(VLOOKUP($A45,Sheet!$A$7:$DG$148,'TN01-10'!Q$9,0)="","",VLOOKUP($A45,Sheet!$A$7:$DG$148,'TN01-10'!Q$9,0))</f>
        <v/>
      </c>
      <c r="R45" s="28" t="str">
        <f>IF(VLOOKUP($A45,Sheet!$A$7:$DG$148,'TN01-10'!R$9,0)="","",VLOOKUP($A45,Sheet!$A$7:$DG$148,'TN01-10'!R$9,0))</f>
        <v/>
      </c>
      <c r="S45" s="28" t="str">
        <f>IF(VLOOKUP($A45,Sheet!$A$7:$DG$148,'TN01-10'!S$9,0)="","",VLOOKUP($A45,Sheet!$A$7:$DG$148,'TN01-10'!S$9,0))</f>
        <v/>
      </c>
      <c r="T45" s="28" t="str">
        <f>IF(VLOOKUP($A45,Sheet!$A$7:$DG$148,'TN01-10'!T$9,0)="","",VLOOKUP($A45,Sheet!$A$7:$DG$148,'TN01-10'!T$9,0))</f>
        <v/>
      </c>
      <c r="U45" s="28">
        <f>IF(VLOOKUP($A45,Sheet!$A$7:$DG$148,'TN01-10'!U$9,0)="","",VLOOKUP($A45,Sheet!$A$7:$DG$148,'TN01-10'!U$9,0))</f>
        <v>6.9</v>
      </c>
      <c r="V45" s="28">
        <f>IF(VLOOKUP($A45,Sheet!$A$7:$DG$148,'TN01-10'!V$9,0)="","",VLOOKUP($A45,Sheet!$A$7:$DG$148,'TN01-10'!V$9,0))</f>
        <v>6.6</v>
      </c>
      <c r="W45" s="28">
        <f>IF(VLOOKUP($A45,Sheet!$A$7:$DG$148,'TN01-10'!W$9,0)="","",VLOOKUP($A45,Sheet!$A$7:$DG$148,'TN01-10'!W$9,0))</f>
        <v>8</v>
      </c>
      <c r="X45" s="28">
        <f>IF(VLOOKUP($A45,Sheet!$A$7:$DG$148,'TN01-10'!X$9,0)="","",VLOOKUP($A45,Sheet!$A$7:$DG$148,'TN01-10'!X$9,0))</f>
        <v>6.7</v>
      </c>
      <c r="Y45" s="28">
        <f>IF(VLOOKUP($A45,Sheet!$A$7:$DG$148,'TN01-10'!Y$9,0)="","",VLOOKUP($A45,Sheet!$A$7:$DG$148,'TN01-10'!Y$9,0))</f>
        <v>5</v>
      </c>
      <c r="Z45" s="28">
        <f>IF(VLOOKUP($A45,Sheet!$A$7:$DG$148,'TN01-10'!Z$9,0)="","",VLOOKUP($A45,Sheet!$A$7:$DG$148,'TN01-10'!Z$9,0))</f>
        <v>5.4</v>
      </c>
      <c r="AA45" s="28">
        <f>IF(VLOOKUP($A45,Sheet!$A$7:$DG$148,'TN01-10'!AA$9,0)="","",VLOOKUP($A45,Sheet!$A$7:$DG$148,'TN01-10'!AA$9,0))</f>
        <v>4.2</v>
      </c>
      <c r="AB45" s="28">
        <f>IF(VLOOKUP($A45,Sheet!$A$7:$DG$148,'TN01-10'!AB$9,0)="","",VLOOKUP($A45,Sheet!$A$7:$DG$148,'TN01-10'!AB$9,0))</f>
        <v>6.4</v>
      </c>
      <c r="AC45" s="28">
        <f>IF(VLOOKUP($A45,Sheet!$A$7:$DG$148,'TN01-10'!AC$9,0)="","",VLOOKUP($A45,Sheet!$A$7:$DG$148,'TN01-10'!AC$9,0))</f>
        <v>4.3</v>
      </c>
      <c r="AD45" s="28">
        <f>IF(VLOOKUP($A45,Sheet!$A$7:$DG$148,'TN01-10'!AD$9,0)="","",VLOOKUP($A45,Sheet!$A$7:$DG$148,'TN01-10'!AD$9,0))</f>
        <v>4.5</v>
      </c>
      <c r="AE45" s="28">
        <f>IF(VLOOKUP($A45,Sheet!$A$7:$DG$148,'TN01-10'!AE$9,0)="","",VLOOKUP($A45,Sheet!$A$7:$DG$148,'TN01-10'!AE$9,0))</f>
        <v>5.4</v>
      </c>
      <c r="AF45" s="28">
        <f>IF(VLOOKUP($A45,Sheet!$A$7:$DG$148,'TN01-10'!AF$9,0)="","",VLOOKUP($A45,Sheet!$A$7:$DG$148,'TN01-10'!AF$9,0))</f>
        <v>5.5</v>
      </c>
      <c r="AG45" s="28" t="str">
        <f>IF(VLOOKUP($A45,Sheet!$A$7:$DG$148,'TN01-10'!AG$9,0)="","",VLOOKUP($A45,Sheet!$A$7:$DG$148,'TN01-10'!AG$9,0))</f>
        <v>X</v>
      </c>
      <c r="AH45" s="28">
        <f>IF(VLOOKUP($A45,Sheet!$A$7:$DG$148,'TN01-10'!AH$9,0)="","",VLOOKUP($A45,Sheet!$A$7:$DG$148,'TN01-10'!AH$9,0))</f>
        <v>4.0999999999999996</v>
      </c>
      <c r="AI45" s="28" t="str">
        <f>IF(VLOOKUP($A45,Sheet!$A$7:$DG$148,'TN01-10'!AI$9,0)="","",VLOOKUP($A45,Sheet!$A$7:$DG$148,'TN01-10'!AI$9,0))</f>
        <v>X</v>
      </c>
      <c r="AJ45" s="28" t="str">
        <f>IF(VLOOKUP($A45,Sheet!$A$7:$DG$148,'TN01-10'!AJ$9,0)="","",VLOOKUP($A45,Sheet!$A$7:$DG$148,'TN01-10'!AJ$9,0))</f>
        <v>X</v>
      </c>
      <c r="AK45" s="33">
        <f>IF(VLOOKUP($A45,Sheet!$A$7:$DG$148,'TN01-10'!AK$9,0)="","",VLOOKUP($A45,Sheet!$A$7:$DG$148,'TN01-10'!AK$9,0))</f>
        <v>45</v>
      </c>
      <c r="AL45" s="36">
        <f>IF(VLOOKUP($A45,Sheet!$A$7:$DG$148,'TN01-10'!AL$9,0)="","",VLOOKUP($A45,Sheet!$A$7:$DG$148,'TN01-10'!AL$9,0))</f>
        <v>6</v>
      </c>
      <c r="AM45" s="32">
        <f>IF(VLOOKUP($A45,Sheet!$A$7:$DG$148,'TN01-10'!AM$9,0)="","",VLOOKUP($A45,Sheet!$A$7:$DG$148,'TN01-10'!AM$9,0))</f>
        <v>4.5999999999999996</v>
      </c>
      <c r="AN45" s="32" t="str">
        <f>IF(VLOOKUP($A45,Sheet!$A$7:$DG$148,'TN01-10'!AN$9,0)="","",VLOOKUP($A45,Sheet!$A$7:$DG$148,'TN01-10'!AN$9,0))</f>
        <v>X</v>
      </c>
      <c r="AO45" s="32" t="str">
        <f>IF(VLOOKUP($A45,Sheet!$A$7:$DG$148,'TN01-10'!AO$9,0)="","",VLOOKUP($A45,Sheet!$A$7:$DG$148,'TN01-10'!AO$9,0))</f>
        <v/>
      </c>
      <c r="AP45" s="32" t="str">
        <f>IF(VLOOKUP($A45,Sheet!$A$7:$DG$148,'TN01-10'!AP$9,0)="","",VLOOKUP($A45,Sheet!$A$7:$DG$148,'TN01-10'!AP$9,0))</f>
        <v/>
      </c>
      <c r="AQ45" s="32" t="str">
        <f>IF(VLOOKUP($A45,Sheet!$A$7:$DG$148,'TN01-10'!AQ$9,0)="","",VLOOKUP($A45,Sheet!$A$7:$DG$148,'TN01-10'!AQ$9,0))</f>
        <v/>
      </c>
      <c r="AR45" s="32" t="str">
        <f>IF(VLOOKUP($A45,Sheet!$A$7:$DG$148,'TN01-10'!AR$9,0)="","",VLOOKUP($A45,Sheet!$A$7:$DG$148,'TN01-10'!AR$9,0))</f>
        <v/>
      </c>
      <c r="AS45" s="32" t="str">
        <f>IF(VLOOKUP($A45,Sheet!$A$7:$DG$148,'TN01-10'!AS$9,0)="","",VLOOKUP($A45,Sheet!$A$7:$DG$148,'TN01-10'!AS$9,0))</f>
        <v>X</v>
      </c>
      <c r="AT45" s="32" t="str">
        <f>IF(VLOOKUP($A45,Sheet!$A$7:$DG$148,'TN01-10'!AT$9,0)="","",VLOOKUP($A45,Sheet!$A$7:$DG$148,'TN01-10'!AT$9,0))</f>
        <v/>
      </c>
      <c r="AU45" s="32" t="str">
        <f>IF(VLOOKUP($A45,Sheet!$A$7:$DG$148,'TN01-10'!AU$9,0)="","",VLOOKUP($A45,Sheet!$A$7:$DG$148,'TN01-10'!AU$9,0))</f>
        <v/>
      </c>
      <c r="AV45" s="32" t="str">
        <f>IF(VLOOKUP($A45,Sheet!$A$7:$DG$148,'TN01-10'!AV$9,0)="","",VLOOKUP($A45,Sheet!$A$7:$DG$148,'TN01-10'!AV$9,0))</f>
        <v/>
      </c>
      <c r="AW45" s="32" t="str">
        <f>IF(VLOOKUP($A45,Sheet!$A$7:$DG$148,'TN01-10'!AW$9,0)="","",VLOOKUP($A45,Sheet!$A$7:$DG$148,'TN01-10'!AW$9,0))</f>
        <v/>
      </c>
      <c r="AX45" s="32" t="str">
        <f>IF(VLOOKUP($A45,Sheet!$A$7:$DG$148,'TN01-10'!AX$9,0)="","",VLOOKUP($A45,Sheet!$A$7:$DG$148,'TN01-10'!AX$9,0))</f>
        <v/>
      </c>
      <c r="AY45" s="32">
        <f>IF(VLOOKUP($A45,Sheet!$A$7:$DG$148,'TN01-10'!AY$9,0)="","",VLOOKUP($A45,Sheet!$A$7:$DG$148,'TN01-10'!AY$9,0))</f>
        <v>6.1</v>
      </c>
      <c r="AZ45" s="32" t="str">
        <f>IF(VLOOKUP($A45,Sheet!$A$7:$DG$148,'TN01-10'!AZ$9,0)="","",VLOOKUP($A45,Sheet!$A$7:$DG$148,'TN01-10'!AZ$9,0))</f>
        <v/>
      </c>
      <c r="BA45" s="32">
        <f>IF(VLOOKUP($A45,Sheet!$A$7:$DG$148,'TN01-10'!BA$9,0)="","",VLOOKUP($A45,Sheet!$A$7:$DG$148,'TN01-10'!BA$9,0))</f>
        <v>6.9</v>
      </c>
      <c r="BB45" s="33">
        <f>IF(VLOOKUP($A45,Sheet!$A$7:$DG$148,'TN01-10'!BB$9,0)="","",VLOOKUP($A45,Sheet!$A$7:$DG$148,'TN01-10'!BB$9,0))</f>
        <v>3</v>
      </c>
      <c r="BC45" s="36">
        <f>IF(VLOOKUP($A45,Sheet!$A$7:$DG$148,'TN01-10'!BC$9,0)="","",VLOOKUP($A45,Sheet!$A$7:$DG$148,'TN01-10'!BC$9,0))</f>
        <v>2</v>
      </c>
      <c r="BD45" s="28">
        <f>IF(VLOOKUP($A45,Sheet!$A$7:$DG$148,'TN01-10'!BD$9,0)="","",VLOOKUP($A45,Sheet!$A$7:$DG$148,'TN01-10'!BD$9,0))</f>
        <v>4.3</v>
      </c>
      <c r="BE45" s="28">
        <f>IF(VLOOKUP($A45,Sheet!$A$7:$DG$148,'TN01-10'!BE$9,0)="","",VLOOKUP($A45,Sheet!$A$7:$DG$148,'TN01-10'!BE$9,0))</f>
        <v>6.4</v>
      </c>
      <c r="BF45" s="28">
        <f>IF(VLOOKUP($A45,Sheet!$A$7:$DG$148,'TN01-10'!BF$9,0)="","",VLOOKUP($A45,Sheet!$A$7:$DG$148,'TN01-10'!BF$9,0))</f>
        <v>6.7</v>
      </c>
      <c r="BG45" s="28">
        <f>IF(VLOOKUP($A45,Sheet!$A$7:$DG$148,'TN01-10'!BG$9,0)="","",VLOOKUP($A45,Sheet!$A$7:$DG$148,'TN01-10'!BG$9,0))</f>
        <v>5.0999999999999996</v>
      </c>
      <c r="BH45" s="28">
        <f>IF(VLOOKUP($A45,Sheet!$A$7:$DG$148,'TN01-10'!BH$9,0)="","",VLOOKUP($A45,Sheet!$A$7:$DG$148,'TN01-10'!BH$9,0))</f>
        <v>4.8</v>
      </c>
      <c r="BI45" s="28">
        <f>IF(VLOOKUP($A45,Sheet!$A$7:$DG$148,'TN01-10'!BI$9,0)="","",VLOOKUP($A45,Sheet!$A$7:$DG$148,'TN01-10'!BI$9,0))</f>
        <v>4.8</v>
      </c>
      <c r="BJ45" s="28">
        <f>IF(VLOOKUP($A45,Sheet!$A$7:$DG$148,'TN01-10'!BJ$9,0)="","",VLOOKUP($A45,Sheet!$A$7:$DG$148,'TN01-10'!BJ$9,0))</f>
        <v>6.4</v>
      </c>
      <c r="BK45" s="28">
        <f>IF(VLOOKUP($A45,Sheet!$A$7:$DG$148,'TN01-10'!BK$9,0)="","",VLOOKUP($A45,Sheet!$A$7:$DG$148,'TN01-10'!BK$9,0))</f>
        <v>4.9000000000000004</v>
      </c>
      <c r="BL45" s="28" t="str">
        <f>IF(VLOOKUP($A45,Sheet!$A$7:$DG$148,'TN01-10'!BL$9,0)="","",VLOOKUP($A45,Sheet!$A$7:$DG$148,'TN01-10'!BL$9,0))</f>
        <v/>
      </c>
      <c r="BM45" s="28">
        <f>IF(VLOOKUP($A45,Sheet!$A$7:$DG$148,'TN01-10'!BM$9,0)="","",VLOOKUP($A45,Sheet!$A$7:$DG$148,'TN01-10'!BM$9,0))</f>
        <v>5.5</v>
      </c>
      <c r="BN45" s="28">
        <f>IF(VLOOKUP($A45,Sheet!$A$7:$DG$148,'TN01-10'!BN$9,0)="","",VLOOKUP($A45,Sheet!$A$7:$DG$148,'TN01-10'!BN$9,0))</f>
        <v>6.4</v>
      </c>
      <c r="BO45" s="28" t="str">
        <f>IF(VLOOKUP($A45,Sheet!$A$7:$DG$148,'TN01-10'!BO$9,0)="","",VLOOKUP($A45,Sheet!$A$7:$DG$148,'TN01-10'!BO$9,0))</f>
        <v>X</v>
      </c>
      <c r="BP45" s="28">
        <f>IF(VLOOKUP($A45,Sheet!$A$7:$DG$148,'TN01-10'!BP$9,0)="","",VLOOKUP($A45,Sheet!$A$7:$DG$148,'TN01-10'!BP$9,0))</f>
        <v>8.1999999999999993</v>
      </c>
      <c r="BQ45" s="28">
        <f>IF(VLOOKUP($A45,Sheet!$A$7:$DG$148,'TN01-10'!BQ$9,0)="","",VLOOKUP($A45,Sheet!$A$7:$DG$148,'TN01-10'!BQ$9,0))</f>
        <v>0</v>
      </c>
      <c r="BR45" s="28">
        <f>IF(VLOOKUP($A45,Sheet!$A$7:$DG$148,'TN01-10'!BR$9,0)="","",VLOOKUP($A45,Sheet!$A$7:$DG$148,'TN01-10'!BR$9,0))</f>
        <v>7.8</v>
      </c>
      <c r="BS45" s="28" t="str">
        <f>IF(VLOOKUP($A45,Sheet!$A$7:$DG$148,'TN01-10'!BS$9,0)="","",VLOOKUP($A45,Sheet!$A$7:$DG$148,'TN01-10'!BS$9,0))</f>
        <v>X</v>
      </c>
      <c r="BT45" s="28">
        <f>IF(VLOOKUP($A45,Sheet!$A$7:$DG$148,'TN01-10'!BT$9,0)="","",VLOOKUP($A45,Sheet!$A$7:$DG$148,'TN01-10'!BT$9,0))</f>
        <v>4.5</v>
      </c>
      <c r="BU45" s="28" t="str">
        <f>IF(VLOOKUP($A45,Sheet!$A$7:$DG$148,'TN01-10'!BU$9,0)="","",VLOOKUP($A45,Sheet!$A$7:$DG$148,'TN01-10'!BU$9,0))</f>
        <v>X</v>
      </c>
      <c r="BV45" s="28">
        <f>IF(VLOOKUP($A45,Sheet!$A$7:$DG$148,'TN01-10'!BV$9,0)="","",VLOOKUP($A45,Sheet!$A$7:$DG$148,'TN01-10'!BV$9,0))</f>
        <v>8.1</v>
      </c>
      <c r="BW45" s="28">
        <f>IF(VLOOKUP($A45,Sheet!$A$7:$DG$148,'TN01-10'!BW$9,0)="","",VLOOKUP($A45,Sheet!$A$7:$DG$148,'TN01-10'!BW$9,0))</f>
        <v>8.9</v>
      </c>
      <c r="BX45" s="33">
        <f>IF(VLOOKUP($A45,Sheet!$A$7:$DG$148,'TN01-10'!BX$9,0)="","",VLOOKUP($A45,Sheet!$A$7:$DG$148,'TN01-10'!BX$9,0))</f>
        <v>39</v>
      </c>
      <c r="BY45" s="36">
        <f>IF(VLOOKUP($A45,Sheet!$A$7:$DG$148,'TN01-10'!BY$9,0)="","",VLOOKUP($A45,Sheet!$A$7:$DG$148,'TN01-10'!BY$9,0))</f>
        <v>11</v>
      </c>
      <c r="BZ45" s="28">
        <f>IF(VLOOKUP($A45,Sheet!$A$7:$DG$148,'TN01-10'!BZ$9,0)="","",VLOOKUP($A45,Sheet!$A$7:$DG$148,'TN01-10'!BZ$9,0))</f>
        <v>7.6</v>
      </c>
      <c r="CA45" s="28" t="str">
        <f>IF(VLOOKUP($A45,Sheet!$A$7:$DG$148,'TN01-10'!CA$9,0)="","",VLOOKUP($A45,Sheet!$A$7:$DG$148,'TN01-10'!CA$9,0))</f>
        <v/>
      </c>
      <c r="CB45" s="28">
        <f>IF(VLOOKUP($A45,Sheet!$A$7:$DG$148,'TN01-10'!CB$9,0)="","",VLOOKUP($A45,Sheet!$A$7:$DG$148,'TN01-10'!CB$9,0))</f>
        <v>7.3</v>
      </c>
      <c r="CC45" s="28" t="str">
        <f>IF(VLOOKUP($A45,Sheet!$A$7:$DG$148,'TN01-10'!CC$9,0)="","",VLOOKUP($A45,Sheet!$A$7:$DG$148,'TN01-10'!CC$9,0))</f>
        <v/>
      </c>
      <c r="CD45" s="28">
        <f>IF(VLOOKUP($A45,Sheet!$A$7:$DG$148,'TN01-10'!CD$9,0)="","",VLOOKUP($A45,Sheet!$A$7:$DG$148,'TN01-10'!CD$9,0))</f>
        <v>6.7</v>
      </c>
      <c r="CE45" s="28">
        <f>IF(VLOOKUP($A45,Sheet!$A$7:$DG$148,'TN01-10'!CE$9,0)="","",VLOOKUP($A45,Sheet!$A$7:$DG$148,'TN01-10'!CE$9,0))</f>
        <v>7.5</v>
      </c>
      <c r="CF45" s="28">
        <f>IF(VLOOKUP($A45,Sheet!$A$7:$DG$148,'TN01-10'!CF$9,0)="","",VLOOKUP($A45,Sheet!$A$7:$DG$148,'TN01-10'!CF$9,0))</f>
        <v>6.6</v>
      </c>
      <c r="CG45" s="28">
        <f>IF(VLOOKUP($A45,Sheet!$A$7:$DG$148,'TN01-10'!CG$9,0)="","",VLOOKUP($A45,Sheet!$A$7:$DG$148,'TN01-10'!CG$9,0))</f>
        <v>4.5999999999999996</v>
      </c>
      <c r="CH45" s="28" t="str">
        <f>IF(VLOOKUP($A45,Sheet!$A$7:$DG$148,'TN01-10'!CH$9,0)="","",VLOOKUP($A45,Sheet!$A$7:$DG$148,'TN01-10'!CH$9,0))</f>
        <v/>
      </c>
      <c r="CI45" s="28" t="str">
        <f>IF(VLOOKUP($A45,Sheet!$A$7:$DG$148,'TN01-10'!CI$9,0)="","",VLOOKUP($A45,Sheet!$A$7:$DG$148,'TN01-10'!CI$9,0))</f>
        <v>X</v>
      </c>
      <c r="CJ45" s="28" t="str">
        <f>IF(VLOOKUP($A45,Sheet!$A$7:$DG$148,'TN01-10'!CJ$9,0)="","",VLOOKUP($A45,Sheet!$A$7:$DG$148,'TN01-10'!CJ$9,0))</f>
        <v/>
      </c>
      <c r="CK45" s="28">
        <f>IF(VLOOKUP($A45,Sheet!$A$7:$DG$148,'TN01-10'!CK$9,0)="","",VLOOKUP($A45,Sheet!$A$7:$DG$148,'TN01-10'!CK$9,0))</f>
        <v>0</v>
      </c>
      <c r="CL45" s="28" t="str">
        <f>IF(VLOOKUP($A45,Sheet!$A$7:$DG$148,'TN01-10'!CL$9,0)="","",VLOOKUP($A45,Sheet!$A$7:$DG$148,'TN01-10'!CL$9,0))</f>
        <v/>
      </c>
      <c r="CM45" s="28" t="str">
        <f>IF(VLOOKUP($A45,Sheet!$A$7:$DG$148,'TN01-10'!CM$9,0)="","",VLOOKUP($A45,Sheet!$A$7:$DG$148,'TN01-10'!CM$9,0))</f>
        <v/>
      </c>
      <c r="CN45" s="28">
        <f>IF(VLOOKUP($A45,Sheet!$A$7:$DG$148,'TN01-10'!CN$9,0)="","",VLOOKUP($A45,Sheet!$A$7:$DG$148,'TN01-10'!CN$9,0))</f>
        <v>7.4</v>
      </c>
      <c r="CO45" s="28">
        <f>IF(VLOOKUP($A45,Sheet!$A$7:$DG$148,'TN01-10'!CO$9,0)="","",VLOOKUP($A45,Sheet!$A$7:$DG$148,'TN01-10'!CO$9,0))</f>
        <v>5.8</v>
      </c>
      <c r="CP45" s="28">
        <f>IF(VLOOKUP($A45,Sheet!$A$7:$DG$148,'TN01-10'!CP$9,0)="","",VLOOKUP($A45,Sheet!$A$7:$DG$148,'TN01-10'!CP$9,0))</f>
        <v>6.8</v>
      </c>
      <c r="CQ45" s="28">
        <f>IF(VLOOKUP($A45,Sheet!$A$7:$DG$148,'TN01-10'!CQ$9,0)="","",VLOOKUP($A45,Sheet!$A$7:$DG$148,'TN01-10'!CQ$9,0))</f>
        <v>6.7</v>
      </c>
      <c r="CR45" s="28">
        <f>IF(VLOOKUP($A45,Sheet!$A$7:$DG$148,'TN01-10'!CR$9,0)="","",VLOOKUP($A45,Sheet!$A$7:$DG$148,'TN01-10'!CR$9,0))</f>
        <v>8</v>
      </c>
      <c r="CS45" s="33">
        <f>IF(VLOOKUP($A45,Sheet!$A$7:$DG$148,'TN01-10'!CS$9,0)="","",VLOOKUP($A45,Sheet!$A$7:$DG$148,'TN01-10'!CS$9,0))</f>
        <v>25</v>
      </c>
      <c r="CT45" s="36">
        <f>IF(VLOOKUP($A45,Sheet!$A$7:$DG$148,'TN01-10'!CT$9,0)="","",VLOOKUP($A45,Sheet!$A$7:$DG$148,'TN01-10'!CT$9,0))</f>
        <v>2</v>
      </c>
      <c r="CU45" s="38">
        <f t="shared" si="2"/>
        <v>109</v>
      </c>
      <c r="CV45" s="38">
        <f t="shared" si="3"/>
        <v>19</v>
      </c>
      <c r="CW45" s="38">
        <f t="shared" si="4"/>
        <v>0</v>
      </c>
      <c r="CX45" s="38">
        <f t="shared" si="5"/>
        <v>128</v>
      </c>
      <c r="CY45" s="38">
        <f t="shared" si="6"/>
        <v>5.15</v>
      </c>
      <c r="CZ45" s="38">
        <f>VLOOKUP($A45,'TN01-04'!$A$13:$DL$166,103,0)</f>
        <v>1.93</v>
      </c>
      <c r="DA45" s="28" t="str">
        <f>IF(VLOOKUP($A45,Sheet!$A$7:$DG$148,'TN01-10'!DA$9,0)="","",VLOOKUP($A45,Sheet!$A$7:$DG$148,'TN01-10'!DA$9,0))</f>
        <v/>
      </c>
      <c r="DB45" s="28" t="str">
        <f>IF(VLOOKUP($A45,Sheet!$A$7:$DG$148,'TN01-10'!DB$9,0)="","",VLOOKUP($A45,Sheet!$A$7:$DG$148,'TN01-10'!DB$9,0))</f>
        <v/>
      </c>
      <c r="DC45" s="28" t="str">
        <f>IF(VLOOKUP($A45,Sheet!$A$7:$DG$148,'TN01-10'!DC$9,0)="","",VLOOKUP($A45,Sheet!$A$7:$DG$148,'TN01-10'!DC$9,0))</f>
        <v/>
      </c>
      <c r="DD45" s="28" t="str">
        <f>IF(VLOOKUP($A45,Sheet!$A$7:$DG$148,'TN01-10'!DD$9,0)="","",VLOOKUP($A45,Sheet!$A$7:$DG$148,'TN01-10'!DD$9,0))</f>
        <v/>
      </c>
      <c r="DE45" s="38"/>
      <c r="DF45" s="38">
        <f t="shared" si="7"/>
        <v>0</v>
      </c>
      <c r="DG45" s="38">
        <f>VLOOKUP($A45,'TN01-04'!$A$13:$DL$166,110,0)</f>
        <v>0</v>
      </c>
      <c r="DH45" s="33">
        <f>IF(VLOOKUP($A45,Sheet!$A$7:$DG$148,'TN01-10'!DH$9,0)="","",VLOOKUP($A45,Sheet!$A$7:$DG$148,'TN01-10'!DH$9,0))</f>
        <v>0</v>
      </c>
      <c r="DI45" s="36">
        <f>IF(VLOOKUP($A45,Sheet!$A$7:$DG$148,'TN01-10'!DI$9,0)="","",VLOOKUP($A45,Sheet!$A$7:$DG$148,'TN01-10'!DI$9,0))</f>
        <v>5</v>
      </c>
      <c r="DJ45" s="38">
        <f t="shared" si="8"/>
        <v>109</v>
      </c>
      <c r="DK45" s="38">
        <f t="shared" si="9"/>
        <v>24</v>
      </c>
      <c r="DL45" s="38">
        <f t="shared" si="10"/>
        <v>4.95</v>
      </c>
      <c r="DM45" s="38">
        <f>VLOOKUP($A45,'TN01-04'!$A$13:$DL$166,116,0)</f>
        <v>1.86</v>
      </c>
      <c r="DN45" s="33">
        <f>IF(VLOOKUP($A45,Sheet!$A$7:$DG$148,'TN01-10'!DN$9,0)="","",VLOOKUP($A45,Sheet!$A$7:$DG$148,'TN01-10'!DN$9,0))</f>
        <v>112</v>
      </c>
      <c r="DO45" s="36">
        <f>IF(VLOOKUP($A45,Sheet!$A$7:$DG$148,'TN01-10'!DO$9,0)="","",VLOOKUP($A45,Sheet!$A$7:$DG$148,'TN01-10'!DO$9,0))</f>
        <v>26</v>
      </c>
      <c r="DP45" s="28">
        <f>IF(VLOOKUP($A45,Sheet!$A$7:$DG$148,'TN01-10'!DP$9,0)="","",VLOOKUP($A45,Sheet!$A$7:$DG$148,'TN01-10'!DP$9,0))</f>
        <v>137</v>
      </c>
      <c r="DQ45" s="28">
        <f>IF(VLOOKUP($A45,Sheet!$A$7:$DG$148,'TN01-10'!DQ$9,0)="","",VLOOKUP($A45,Sheet!$A$7:$DG$148,'TN01-10'!DQ$9,0))</f>
        <v>119</v>
      </c>
      <c r="DR45" s="28">
        <f>IF(VLOOKUP($A45,Sheet!$A$7:$DG$148,'TN01-10'!DR$9,0)="","",VLOOKUP($A45,Sheet!$A$7:$DG$148,'TN01-10'!DR$9,0))</f>
        <v>5.73</v>
      </c>
      <c r="DS45" s="28">
        <f>IF(VLOOKUP($A45,Sheet!$A$7:$DG$148,'TN01-10'!DS$9,0)="","",VLOOKUP($A45,Sheet!$A$7:$DG$148,'TN01-10'!DS$9,0))</f>
        <v>2.13</v>
      </c>
      <c r="DT45" s="28" t="str">
        <f>IF(VLOOKUP($A45,Sheet!$A$7:$DG$148,'TN01-10'!DT$9,0)="","",VLOOKUP($A45,Sheet!$A$7:$DG$148,'TN01-10'!DT$9,0))</f>
        <v>MGT 296</v>
      </c>
      <c r="DU45" s="168">
        <f t="shared" si="11"/>
        <v>0.1484375</v>
      </c>
      <c r="DV45" s="315"/>
      <c r="DW45" s="315"/>
      <c r="DX45" s="315"/>
      <c r="DY45" s="315" t="s">
        <v>4798</v>
      </c>
      <c r="DZ45" s="315" t="s">
        <v>4833</v>
      </c>
      <c r="EA45" s="315"/>
      <c r="EB45" s="216"/>
      <c r="EC45" s="216"/>
      <c r="ED45" s="216"/>
      <c r="EE45" s="216"/>
      <c r="EF45" s="216">
        <f t="shared" si="12"/>
        <v>0</v>
      </c>
      <c r="EG45" s="216">
        <v>0</v>
      </c>
      <c r="EH45" s="216">
        <v>0</v>
      </c>
      <c r="EI45" s="216"/>
      <c r="EJ45" s="216"/>
      <c r="EK45" s="216">
        <f t="shared" si="13"/>
        <v>0</v>
      </c>
      <c r="EL45" s="216"/>
      <c r="EM45" s="216">
        <v>0</v>
      </c>
      <c r="EN45" s="216"/>
      <c r="EO45" s="216"/>
      <c r="EP45" s="216">
        <f t="shared" si="14"/>
        <v>0</v>
      </c>
      <c r="EQ45" s="216"/>
      <c r="ER45" s="216">
        <v>0</v>
      </c>
      <c r="ES45" s="216"/>
      <c r="ET45" s="216"/>
      <c r="EU45" s="216">
        <f t="shared" si="15"/>
        <v>0</v>
      </c>
      <c r="EV45" s="216">
        <f t="shared" si="16"/>
        <v>0</v>
      </c>
    </row>
    <row r="46" spans="1:152" ht="15.95" customHeight="1" x14ac:dyDescent="0.2">
      <c r="A46" s="25">
        <v>2220728396</v>
      </c>
      <c r="B46" s="26" t="s">
        <v>19</v>
      </c>
      <c r="C46" s="26" t="s">
        <v>47</v>
      </c>
      <c r="D46" s="26" t="s">
        <v>141</v>
      </c>
      <c r="E46" s="27">
        <v>35979</v>
      </c>
      <c r="F46" s="26" t="s">
        <v>209</v>
      </c>
      <c r="G46" s="26" t="s">
        <v>212</v>
      </c>
      <c r="H46" s="28" t="e">
        <f>IF(VLOOKUP($A46,Sheet!$A$7:$DG$148,'TN01-10'!H$9,0)="","",VLOOKUP($A46,Sheet!$A$7:$DG$148,'TN01-10'!H$9,0))</f>
        <v>#N/A</v>
      </c>
      <c r="I46" s="28" t="e">
        <f>IF(VLOOKUP($A46,Sheet!$A$7:$DG$148,'TN01-10'!I$9,0)="","",VLOOKUP($A46,Sheet!$A$7:$DG$148,'TN01-10'!I$9,0))</f>
        <v>#N/A</v>
      </c>
      <c r="J46" s="28" t="e">
        <f>IF(VLOOKUP($A46,Sheet!$A$7:$DG$148,'TN01-10'!J$9,0)="","",VLOOKUP($A46,Sheet!$A$7:$DG$148,'TN01-10'!J$9,0))</f>
        <v>#N/A</v>
      </c>
      <c r="K46" s="28" t="e">
        <f>IF(VLOOKUP($A46,Sheet!$A$7:$DG$148,'TN01-10'!K$9,0)="","",VLOOKUP($A46,Sheet!$A$7:$DG$148,'TN01-10'!K$9,0))</f>
        <v>#N/A</v>
      </c>
      <c r="L46" s="28" t="e">
        <f>IF(VLOOKUP($A46,Sheet!$A$7:$DG$148,'TN01-10'!L$9,0)="","",VLOOKUP($A46,Sheet!$A$7:$DG$148,'TN01-10'!L$9,0))</f>
        <v>#N/A</v>
      </c>
      <c r="M46" s="28" t="e">
        <f>IF(VLOOKUP($A46,Sheet!$A$7:$DG$148,'TN01-10'!M$9,0)="","",VLOOKUP($A46,Sheet!$A$7:$DG$148,'TN01-10'!M$9,0))</f>
        <v>#N/A</v>
      </c>
      <c r="N46" s="28" t="e">
        <f>IF(VLOOKUP($A46,Sheet!$A$7:$DG$148,'TN01-10'!N$9,0)="","",VLOOKUP($A46,Sheet!$A$7:$DG$148,'TN01-10'!N$9,0))</f>
        <v>#N/A</v>
      </c>
      <c r="O46" s="28" t="e">
        <f>IF(VLOOKUP($A46,Sheet!$A$7:$DG$148,'TN01-10'!O$9,0)="","",VLOOKUP($A46,Sheet!$A$7:$DG$148,'TN01-10'!O$9,0))</f>
        <v>#N/A</v>
      </c>
      <c r="P46" s="28" t="e">
        <f>IF(VLOOKUP($A46,Sheet!$A$7:$DG$148,'TN01-10'!P$9,0)="","",VLOOKUP($A46,Sheet!$A$7:$DG$148,'TN01-10'!P$9,0))</f>
        <v>#N/A</v>
      </c>
      <c r="Q46" s="28" t="e">
        <f>IF(VLOOKUP($A46,Sheet!$A$7:$DG$148,'TN01-10'!Q$9,0)="","",VLOOKUP($A46,Sheet!$A$7:$DG$148,'TN01-10'!Q$9,0))</f>
        <v>#N/A</v>
      </c>
      <c r="R46" s="28" t="e">
        <f>IF(VLOOKUP($A46,Sheet!$A$7:$DG$148,'TN01-10'!R$9,0)="","",VLOOKUP($A46,Sheet!$A$7:$DG$148,'TN01-10'!R$9,0))</f>
        <v>#N/A</v>
      </c>
      <c r="S46" s="28" t="e">
        <f>IF(VLOOKUP($A46,Sheet!$A$7:$DG$148,'TN01-10'!S$9,0)="","",VLOOKUP($A46,Sheet!$A$7:$DG$148,'TN01-10'!S$9,0))</f>
        <v>#N/A</v>
      </c>
      <c r="T46" s="28" t="e">
        <f>IF(VLOOKUP($A46,Sheet!$A$7:$DG$148,'TN01-10'!T$9,0)="","",VLOOKUP($A46,Sheet!$A$7:$DG$148,'TN01-10'!T$9,0))</f>
        <v>#N/A</v>
      </c>
      <c r="U46" s="28" t="e">
        <f>IF(VLOOKUP($A46,Sheet!$A$7:$DG$148,'TN01-10'!U$9,0)="","",VLOOKUP($A46,Sheet!$A$7:$DG$148,'TN01-10'!U$9,0))</f>
        <v>#N/A</v>
      </c>
      <c r="V46" s="28" t="e">
        <f>IF(VLOOKUP($A46,Sheet!$A$7:$DG$148,'TN01-10'!V$9,0)="","",VLOOKUP($A46,Sheet!$A$7:$DG$148,'TN01-10'!V$9,0))</f>
        <v>#N/A</v>
      </c>
      <c r="W46" s="28" t="e">
        <f>IF(VLOOKUP($A46,Sheet!$A$7:$DG$148,'TN01-10'!W$9,0)="","",VLOOKUP($A46,Sheet!$A$7:$DG$148,'TN01-10'!W$9,0))</f>
        <v>#N/A</v>
      </c>
      <c r="X46" s="28" t="e">
        <f>IF(VLOOKUP($A46,Sheet!$A$7:$DG$148,'TN01-10'!X$9,0)="","",VLOOKUP($A46,Sheet!$A$7:$DG$148,'TN01-10'!X$9,0))</f>
        <v>#N/A</v>
      </c>
      <c r="Y46" s="28" t="e">
        <f>IF(VLOOKUP($A46,Sheet!$A$7:$DG$148,'TN01-10'!Y$9,0)="","",VLOOKUP($A46,Sheet!$A$7:$DG$148,'TN01-10'!Y$9,0))</f>
        <v>#N/A</v>
      </c>
      <c r="Z46" s="28" t="e">
        <f>IF(VLOOKUP($A46,Sheet!$A$7:$DG$148,'TN01-10'!Z$9,0)="","",VLOOKUP($A46,Sheet!$A$7:$DG$148,'TN01-10'!Z$9,0))</f>
        <v>#N/A</v>
      </c>
      <c r="AA46" s="28" t="e">
        <f>IF(VLOOKUP($A46,Sheet!$A$7:$DG$148,'TN01-10'!AA$9,0)="","",VLOOKUP($A46,Sheet!$A$7:$DG$148,'TN01-10'!AA$9,0))</f>
        <v>#N/A</v>
      </c>
      <c r="AB46" s="28" t="e">
        <f>IF(VLOOKUP($A46,Sheet!$A$7:$DG$148,'TN01-10'!AB$9,0)="","",VLOOKUP($A46,Sheet!$A$7:$DG$148,'TN01-10'!AB$9,0))</f>
        <v>#N/A</v>
      </c>
      <c r="AC46" s="28" t="e">
        <f>IF(VLOOKUP($A46,Sheet!$A$7:$DG$148,'TN01-10'!AC$9,0)="","",VLOOKUP($A46,Sheet!$A$7:$DG$148,'TN01-10'!AC$9,0))</f>
        <v>#N/A</v>
      </c>
      <c r="AD46" s="28" t="e">
        <f>IF(VLOOKUP($A46,Sheet!$A$7:$DG$148,'TN01-10'!AD$9,0)="","",VLOOKUP($A46,Sheet!$A$7:$DG$148,'TN01-10'!AD$9,0))</f>
        <v>#N/A</v>
      </c>
      <c r="AE46" s="28" t="e">
        <f>IF(VLOOKUP($A46,Sheet!$A$7:$DG$148,'TN01-10'!AE$9,0)="","",VLOOKUP($A46,Sheet!$A$7:$DG$148,'TN01-10'!AE$9,0))</f>
        <v>#N/A</v>
      </c>
      <c r="AF46" s="28" t="e">
        <f>IF(VLOOKUP($A46,Sheet!$A$7:$DG$148,'TN01-10'!AF$9,0)="","",VLOOKUP($A46,Sheet!$A$7:$DG$148,'TN01-10'!AF$9,0))</f>
        <v>#N/A</v>
      </c>
      <c r="AG46" s="28" t="e">
        <f>IF(VLOOKUP($A46,Sheet!$A$7:$DG$148,'TN01-10'!AG$9,0)="","",VLOOKUP($A46,Sheet!$A$7:$DG$148,'TN01-10'!AG$9,0))</f>
        <v>#N/A</v>
      </c>
      <c r="AH46" s="28" t="e">
        <f>IF(VLOOKUP($A46,Sheet!$A$7:$DG$148,'TN01-10'!AH$9,0)="","",VLOOKUP($A46,Sheet!$A$7:$DG$148,'TN01-10'!AH$9,0))</f>
        <v>#N/A</v>
      </c>
      <c r="AI46" s="28" t="e">
        <f>IF(VLOOKUP($A46,Sheet!$A$7:$DG$148,'TN01-10'!AI$9,0)="","",VLOOKUP($A46,Sheet!$A$7:$DG$148,'TN01-10'!AI$9,0))</f>
        <v>#N/A</v>
      </c>
      <c r="AJ46" s="28" t="e">
        <f>IF(VLOOKUP($A46,Sheet!$A$7:$DG$148,'TN01-10'!AJ$9,0)="","",VLOOKUP($A46,Sheet!$A$7:$DG$148,'TN01-10'!AJ$9,0))</f>
        <v>#N/A</v>
      </c>
      <c r="AK46" s="33" t="e">
        <f>IF(VLOOKUP($A46,Sheet!$A$7:$DG$148,'TN01-10'!AK$9,0)="","",VLOOKUP($A46,Sheet!$A$7:$DG$148,'TN01-10'!AK$9,0))</f>
        <v>#N/A</v>
      </c>
      <c r="AL46" s="36" t="e">
        <f>IF(VLOOKUP($A46,Sheet!$A$7:$DG$148,'TN01-10'!AL$9,0)="","",VLOOKUP($A46,Sheet!$A$7:$DG$148,'TN01-10'!AL$9,0))</f>
        <v>#N/A</v>
      </c>
      <c r="AM46" s="32" t="e">
        <f>IF(VLOOKUP($A46,Sheet!$A$7:$DG$148,'TN01-10'!AM$9,0)="","",VLOOKUP($A46,Sheet!$A$7:$DG$148,'TN01-10'!AM$9,0))</f>
        <v>#N/A</v>
      </c>
      <c r="AN46" s="32" t="e">
        <f>IF(VLOOKUP($A46,Sheet!$A$7:$DG$148,'TN01-10'!AN$9,0)="","",VLOOKUP($A46,Sheet!$A$7:$DG$148,'TN01-10'!AN$9,0))</f>
        <v>#N/A</v>
      </c>
      <c r="AO46" s="32" t="e">
        <f>IF(VLOOKUP($A46,Sheet!$A$7:$DG$148,'TN01-10'!AO$9,0)="","",VLOOKUP($A46,Sheet!$A$7:$DG$148,'TN01-10'!AO$9,0))</f>
        <v>#N/A</v>
      </c>
      <c r="AP46" s="32" t="e">
        <f>IF(VLOOKUP($A46,Sheet!$A$7:$DG$148,'TN01-10'!AP$9,0)="","",VLOOKUP($A46,Sheet!$A$7:$DG$148,'TN01-10'!AP$9,0))</f>
        <v>#N/A</v>
      </c>
      <c r="AQ46" s="32" t="e">
        <f>IF(VLOOKUP($A46,Sheet!$A$7:$DG$148,'TN01-10'!AQ$9,0)="","",VLOOKUP($A46,Sheet!$A$7:$DG$148,'TN01-10'!AQ$9,0))</f>
        <v>#N/A</v>
      </c>
      <c r="AR46" s="32" t="e">
        <f>IF(VLOOKUP($A46,Sheet!$A$7:$DG$148,'TN01-10'!AR$9,0)="","",VLOOKUP($A46,Sheet!$A$7:$DG$148,'TN01-10'!AR$9,0))</f>
        <v>#N/A</v>
      </c>
      <c r="AS46" s="32" t="e">
        <f>IF(VLOOKUP($A46,Sheet!$A$7:$DG$148,'TN01-10'!AS$9,0)="","",VLOOKUP($A46,Sheet!$A$7:$DG$148,'TN01-10'!AS$9,0))</f>
        <v>#N/A</v>
      </c>
      <c r="AT46" s="32" t="e">
        <f>IF(VLOOKUP($A46,Sheet!$A$7:$DG$148,'TN01-10'!AT$9,0)="","",VLOOKUP($A46,Sheet!$A$7:$DG$148,'TN01-10'!AT$9,0))</f>
        <v>#N/A</v>
      </c>
      <c r="AU46" s="32" t="e">
        <f>IF(VLOOKUP($A46,Sheet!$A$7:$DG$148,'TN01-10'!AU$9,0)="","",VLOOKUP($A46,Sheet!$A$7:$DG$148,'TN01-10'!AU$9,0))</f>
        <v>#N/A</v>
      </c>
      <c r="AV46" s="32" t="e">
        <f>IF(VLOOKUP($A46,Sheet!$A$7:$DG$148,'TN01-10'!AV$9,0)="","",VLOOKUP($A46,Sheet!$A$7:$DG$148,'TN01-10'!AV$9,0))</f>
        <v>#N/A</v>
      </c>
      <c r="AW46" s="32" t="e">
        <f>IF(VLOOKUP($A46,Sheet!$A$7:$DG$148,'TN01-10'!AW$9,0)="","",VLOOKUP($A46,Sheet!$A$7:$DG$148,'TN01-10'!AW$9,0))</f>
        <v>#N/A</v>
      </c>
      <c r="AX46" s="32" t="e">
        <f>IF(VLOOKUP($A46,Sheet!$A$7:$DG$148,'TN01-10'!AX$9,0)="","",VLOOKUP($A46,Sheet!$A$7:$DG$148,'TN01-10'!AX$9,0))</f>
        <v>#N/A</v>
      </c>
      <c r="AY46" s="32" t="e">
        <f>IF(VLOOKUP($A46,Sheet!$A$7:$DG$148,'TN01-10'!AY$9,0)="","",VLOOKUP($A46,Sheet!$A$7:$DG$148,'TN01-10'!AY$9,0))</f>
        <v>#N/A</v>
      </c>
      <c r="AZ46" s="32" t="e">
        <f>IF(VLOOKUP($A46,Sheet!$A$7:$DG$148,'TN01-10'!AZ$9,0)="","",VLOOKUP($A46,Sheet!$A$7:$DG$148,'TN01-10'!AZ$9,0))</f>
        <v>#N/A</v>
      </c>
      <c r="BA46" s="32" t="e">
        <f>IF(VLOOKUP($A46,Sheet!$A$7:$DG$148,'TN01-10'!BA$9,0)="","",VLOOKUP($A46,Sheet!$A$7:$DG$148,'TN01-10'!BA$9,0))</f>
        <v>#N/A</v>
      </c>
      <c r="BB46" s="33" t="e">
        <f>IF(VLOOKUP($A46,Sheet!$A$7:$DG$148,'TN01-10'!BB$9,0)="","",VLOOKUP($A46,Sheet!$A$7:$DG$148,'TN01-10'!BB$9,0))</f>
        <v>#N/A</v>
      </c>
      <c r="BC46" s="36" t="e">
        <f>IF(VLOOKUP($A46,Sheet!$A$7:$DG$148,'TN01-10'!BC$9,0)="","",VLOOKUP($A46,Sheet!$A$7:$DG$148,'TN01-10'!BC$9,0))</f>
        <v>#N/A</v>
      </c>
      <c r="BD46" s="28" t="e">
        <f>IF(VLOOKUP($A46,Sheet!$A$7:$DG$148,'TN01-10'!BD$9,0)="","",VLOOKUP($A46,Sheet!$A$7:$DG$148,'TN01-10'!BD$9,0))</f>
        <v>#N/A</v>
      </c>
      <c r="BE46" s="28" t="e">
        <f>IF(VLOOKUP($A46,Sheet!$A$7:$DG$148,'TN01-10'!BE$9,0)="","",VLOOKUP($A46,Sheet!$A$7:$DG$148,'TN01-10'!BE$9,0))</f>
        <v>#N/A</v>
      </c>
      <c r="BF46" s="28" t="e">
        <f>IF(VLOOKUP($A46,Sheet!$A$7:$DG$148,'TN01-10'!BF$9,0)="","",VLOOKUP($A46,Sheet!$A$7:$DG$148,'TN01-10'!BF$9,0))</f>
        <v>#N/A</v>
      </c>
      <c r="BG46" s="28" t="e">
        <f>IF(VLOOKUP($A46,Sheet!$A$7:$DG$148,'TN01-10'!BG$9,0)="","",VLOOKUP($A46,Sheet!$A$7:$DG$148,'TN01-10'!BG$9,0))</f>
        <v>#N/A</v>
      </c>
      <c r="BH46" s="28" t="e">
        <f>IF(VLOOKUP($A46,Sheet!$A$7:$DG$148,'TN01-10'!BH$9,0)="","",VLOOKUP($A46,Sheet!$A$7:$DG$148,'TN01-10'!BH$9,0))</f>
        <v>#N/A</v>
      </c>
      <c r="BI46" s="28" t="e">
        <f>IF(VLOOKUP($A46,Sheet!$A$7:$DG$148,'TN01-10'!BI$9,0)="","",VLOOKUP($A46,Sheet!$A$7:$DG$148,'TN01-10'!BI$9,0))</f>
        <v>#N/A</v>
      </c>
      <c r="BJ46" s="28" t="e">
        <f>IF(VLOOKUP($A46,Sheet!$A$7:$DG$148,'TN01-10'!BJ$9,0)="","",VLOOKUP($A46,Sheet!$A$7:$DG$148,'TN01-10'!BJ$9,0))</f>
        <v>#N/A</v>
      </c>
      <c r="BK46" s="28" t="e">
        <f>IF(VLOOKUP($A46,Sheet!$A$7:$DG$148,'TN01-10'!BK$9,0)="","",VLOOKUP($A46,Sheet!$A$7:$DG$148,'TN01-10'!BK$9,0))</f>
        <v>#N/A</v>
      </c>
      <c r="BL46" s="28" t="e">
        <f>IF(VLOOKUP($A46,Sheet!$A$7:$DG$148,'TN01-10'!BL$9,0)="","",VLOOKUP($A46,Sheet!$A$7:$DG$148,'TN01-10'!BL$9,0))</f>
        <v>#N/A</v>
      </c>
      <c r="BM46" s="28" t="e">
        <f>IF(VLOOKUP($A46,Sheet!$A$7:$DG$148,'TN01-10'!BM$9,0)="","",VLOOKUP($A46,Sheet!$A$7:$DG$148,'TN01-10'!BM$9,0))</f>
        <v>#N/A</v>
      </c>
      <c r="BN46" s="28" t="e">
        <f>IF(VLOOKUP($A46,Sheet!$A$7:$DG$148,'TN01-10'!BN$9,0)="","",VLOOKUP($A46,Sheet!$A$7:$DG$148,'TN01-10'!BN$9,0))</f>
        <v>#N/A</v>
      </c>
      <c r="BO46" s="28" t="e">
        <f>IF(VLOOKUP($A46,Sheet!$A$7:$DG$148,'TN01-10'!BO$9,0)="","",VLOOKUP($A46,Sheet!$A$7:$DG$148,'TN01-10'!BO$9,0))</f>
        <v>#N/A</v>
      </c>
      <c r="BP46" s="28" t="e">
        <f>IF(VLOOKUP($A46,Sheet!$A$7:$DG$148,'TN01-10'!BP$9,0)="","",VLOOKUP($A46,Sheet!$A$7:$DG$148,'TN01-10'!BP$9,0))</f>
        <v>#N/A</v>
      </c>
      <c r="BQ46" s="28" t="e">
        <f>IF(VLOOKUP($A46,Sheet!$A$7:$DG$148,'TN01-10'!BQ$9,0)="","",VLOOKUP($A46,Sheet!$A$7:$DG$148,'TN01-10'!BQ$9,0))</f>
        <v>#N/A</v>
      </c>
      <c r="BR46" s="28" t="e">
        <f>IF(VLOOKUP($A46,Sheet!$A$7:$DG$148,'TN01-10'!BR$9,0)="","",VLOOKUP($A46,Sheet!$A$7:$DG$148,'TN01-10'!BR$9,0))</f>
        <v>#N/A</v>
      </c>
      <c r="BS46" s="28" t="e">
        <f>IF(VLOOKUP($A46,Sheet!$A$7:$DG$148,'TN01-10'!BS$9,0)="","",VLOOKUP($A46,Sheet!$A$7:$DG$148,'TN01-10'!BS$9,0))</f>
        <v>#N/A</v>
      </c>
      <c r="BT46" s="28" t="e">
        <f>IF(VLOOKUP($A46,Sheet!$A$7:$DG$148,'TN01-10'!BT$9,0)="","",VLOOKUP($A46,Sheet!$A$7:$DG$148,'TN01-10'!BT$9,0))</f>
        <v>#N/A</v>
      </c>
      <c r="BU46" s="28" t="e">
        <f>IF(VLOOKUP($A46,Sheet!$A$7:$DG$148,'TN01-10'!BU$9,0)="","",VLOOKUP($A46,Sheet!$A$7:$DG$148,'TN01-10'!BU$9,0))</f>
        <v>#N/A</v>
      </c>
      <c r="BV46" s="28" t="e">
        <f>IF(VLOOKUP($A46,Sheet!$A$7:$DG$148,'TN01-10'!BV$9,0)="","",VLOOKUP($A46,Sheet!$A$7:$DG$148,'TN01-10'!BV$9,0))</f>
        <v>#N/A</v>
      </c>
      <c r="BW46" s="28" t="e">
        <f>IF(VLOOKUP($A46,Sheet!$A$7:$DG$148,'TN01-10'!BW$9,0)="","",VLOOKUP($A46,Sheet!$A$7:$DG$148,'TN01-10'!BW$9,0))</f>
        <v>#N/A</v>
      </c>
      <c r="BX46" s="33" t="e">
        <f>IF(VLOOKUP($A46,Sheet!$A$7:$DG$148,'TN01-10'!BX$9,0)="","",VLOOKUP($A46,Sheet!$A$7:$DG$148,'TN01-10'!BX$9,0))</f>
        <v>#N/A</v>
      </c>
      <c r="BY46" s="36" t="e">
        <f>IF(VLOOKUP($A46,Sheet!$A$7:$DG$148,'TN01-10'!BY$9,0)="","",VLOOKUP($A46,Sheet!$A$7:$DG$148,'TN01-10'!BY$9,0))</f>
        <v>#N/A</v>
      </c>
      <c r="BZ46" s="28" t="e">
        <f>IF(VLOOKUP($A46,Sheet!$A$7:$DG$148,'TN01-10'!BZ$9,0)="","",VLOOKUP($A46,Sheet!$A$7:$DG$148,'TN01-10'!BZ$9,0))</f>
        <v>#N/A</v>
      </c>
      <c r="CA46" s="28" t="e">
        <f>IF(VLOOKUP($A46,Sheet!$A$7:$DG$148,'TN01-10'!CA$9,0)="","",VLOOKUP($A46,Sheet!$A$7:$DG$148,'TN01-10'!CA$9,0))</f>
        <v>#N/A</v>
      </c>
      <c r="CB46" s="28" t="e">
        <f>IF(VLOOKUP($A46,Sheet!$A$7:$DG$148,'TN01-10'!CB$9,0)="","",VLOOKUP($A46,Sheet!$A$7:$DG$148,'TN01-10'!CB$9,0))</f>
        <v>#N/A</v>
      </c>
      <c r="CC46" s="28" t="e">
        <f>IF(VLOOKUP($A46,Sheet!$A$7:$DG$148,'TN01-10'!CC$9,0)="","",VLOOKUP($A46,Sheet!$A$7:$DG$148,'TN01-10'!CC$9,0))</f>
        <v>#N/A</v>
      </c>
      <c r="CD46" s="28" t="e">
        <f>IF(VLOOKUP($A46,Sheet!$A$7:$DG$148,'TN01-10'!CD$9,0)="","",VLOOKUP($A46,Sheet!$A$7:$DG$148,'TN01-10'!CD$9,0))</f>
        <v>#N/A</v>
      </c>
      <c r="CE46" s="28" t="e">
        <f>IF(VLOOKUP($A46,Sheet!$A$7:$DG$148,'TN01-10'!CE$9,0)="","",VLOOKUP($A46,Sheet!$A$7:$DG$148,'TN01-10'!CE$9,0))</f>
        <v>#N/A</v>
      </c>
      <c r="CF46" s="28" t="e">
        <f>IF(VLOOKUP($A46,Sheet!$A$7:$DG$148,'TN01-10'!CF$9,0)="","",VLOOKUP($A46,Sheet!$A$7:$DG$148,'TN01-10'!CF$9,0))</f>
        <v>#N/A</v>
      </c>
      <c r="CG46" s="28" t="e">
        <f>IF(VLOOKUP($A46,Sheet!$A$7:$DG$148,'TN01-10'!CG$9,0)="","",VLOOKUP($A46,Sheet!$A$7:$DG$148,'TN01-10'!CG$9,0))</f>
        <v>#N/A</v>
      </c>
      <c r="CH46" s="28" t="e">
        <f>IF(VLOOKUP($A46,Sheet!$A$7:$DG$148,'TN01-10'!CH$9,0)="","",VLOOKUP($A46,Sheet!$A$7:$DG$148,'TN01-10'!CH$9,0))</f>
        <v>#N/A</v>
      </c>
      <c r="CI46" s="28" t="e">
        <f>IF(VLOOKUP($A46,Sheet!$A$7:$DG$148,'TN01-10'!CI$9,0)="","",VLOOKUP($A46,Sheet!$A$7:$DG$148,'TN01-10'!CI$9,0))</f>
        <v>#N/A</v>
      </c>
      <c r="CJ46" s="28" t="e">
        <f>IF(VLOOKUP($A46,Sheet!$A$7:$DG$148,'TN01-10'!CJ$9,0)="","",VLOOKUP($A46,Sheet!$A$7:$DG$148,'TN01-10'!CJ$9,0))</f>
        <v>#N/A</v>
      </c>
      <c r="CK46" s="28" t="e">
        <f>IF(VLOOKUP($A46,Sheet!$A$7:$DG$148,'TN01-10'!CK$9,0)="","",VLOOKUP($A46,Sheet!$A$7:$DG$148,'TN01-10'!CK$9,0))</f>
        <v>#N/A</v>
      </c>
      <c r="CL46" s="28" t="e">
        <f>IF(VLOOKUP($A46,Sheet!$A$7:$DG$148,'TN01-10'!CL$9,0)="","",VLOOKUP($A46,Sheet!$A$7:$DG$148,'TN01-10'!CL$9,0))</f>
        <v>#N/A</v>
      </c>
      <c r="CM46" s="28" t="e">
        <f>IF(VLOOKUP($A46,Sheet!$A$7:$DG$148,'TN01-10'!CM$9,0)="","",VLOOKUP($A46,Sheet!$A$7:$DG$148,'TN01-10'!CM$9,0))</f>
        <v>#N/A</v>
      </c>
      <c r="CN46" s="28" t="e">
        <f>IF(VLOOKUP($A46,Sheet!$A$7:$DG$148,'TN01-10'!CN$9,0)="","",VLOOKUP($A46,Sheet!$A$7:$DG$148,'TN01-10'!CN$9,0))</f>
        <v>#N/A</v>
      </c>
      <c r="CO46" s="28" t="e">
        <f>IF(VLOOKUP($A46,Sheet!$A$7:$DG$148,'TN01-10'!CO$9,0)="","",VLOOKUP($A46,Sheet!$A$7:$DG$148,'TN01-10'!CO$9,0))</f>
        <v>#N/A</v>
      </c>
      <c r="CP46" s="28" t="e">
        <f>IF(VLOOKUP($A46,Sheet!$A$7:$DG$148,'TN01-10'!CP$9,0)="","",VLOOKUP($A46,Sheet!$A$7:$DG$148,'TN01-10'!CP$9,0))</f>
        <v>#N/A</v>
      </c>
      <c r="CQ46" s="28" t="e">
        <f>IF(VLOOKUP($A46,Sheet!$A$7:$DG$148,'TN01-10'!CQ$9,0)="","",VLOOKUP($A46,Sheet!$A$7:$DG$148,'TN01-10'!CQ$9,0))</f>
        <v>#N/A</v>
      </c>
      <c r="CR46" s="28" t="e">
        <f>IF(VLOOKUP($A46,Sheet!$A$7:$DG$148,'TN01-10'!CR$9,0)="","",VLOOKUP($A46,Sheet!$A$7:$DG$148,'TN01-10'!CR$9,0))</f>
        <v>#N/A</v>
      </c>
      <c r="CS46" s="33" t="e">
        <f>IF(VLOOKUP($A46,Sheet!$A$7:$DG$148,'TN01-10'!CS$9,0)="","",VLOOKUP($A46,Sheet!$A$7:$DG$148,'TN01-10'!CS$9,0))</f>
        <v>#N/A</v>
      </c>
      <c r="CT46" s="36" t="e">
        <f>IF(VLOOKUP($A46,Sheet!$A$7:$DG$148,'TN01-10'!CT$9,0)="","",VLOOKUP($A46,Sheet!$A$7:$DG$148,'TN01-10'!CT$9,0))</f>
        <v>#N/A</v>
      </c>
      <c r="CU46" s="38" t="e">
        <f t="shared" si="2"/>
        <v>#N/A</v>
      </c>
      <c r="CV46" s="38" t="e">
        <f t="shared" si="3"/>
        <v>#N/A</v>
      </c>
      <c r="CW46" s="38">
        <f t="shared" si="4"/>
        <v>0</v>
      </c>
      <c r="CX46" s="38" t="e">
        <f t="shared" si="5"/>
        <v>#N/A</v>
      </c>
      <c r="CY46" s="38" t="e">
        <f t="shared" si="6"/>
        <v>#N/A</v>
      </c>
      <c r="CZ46" s="38" t="e">
        <f>VLOOKUP($A46,'TN01-04'!$A$13:$DL$166,103,0)</f>
        <v>#N/A</v>
      </c>
      <c r="DA46" s="28" t="e">
        <f>IF(VLOOKUP($A46,Sheet!$A$7:$DG$148,'TN01-10'!DA$9,0)="","",VLOOKUP($A46,Sheet!$A$7:$DG$148,'TN01-10'!DA$9,0))</f>
        <v>#N/A</v>
      </c>
      <c r="DB46" s="28" t="e">
        <f>IF(VLOOKUP($A46,Sheet!$A$7:$DG$148,'TN01-10'!DB$9,0)="","",VLOOKUP($A46,Sheet!$A$7:$DG$148,'TN01-10'!DB$9,0))</f>
        <v>#N/A</v>
      </c>
      <c r="DC46" s="28" t="e">
        <f>IF(VLOOKUP($A46,Sheet!$A$7:$DG$148,'TN01-10'!DC$9,0)="","",VLOOKUP($A46,Sheet!$A$7:$DG$148,'TN01-10'!DC$9,0))</f>
        <v>#N/A</v>
      </c>
      <c r="DD46" s="28" t="e">
        <f>IF(VLOOKUP($A46,Sheet!$A$7:$DG$148,'TN01-10'!DD$9,0)="","",VLOOKUP($A46,Sheet!$A$7:$DG$148,'TN01-10'!DD$9,0))</f>
        <v>#N/A</v>
      </c>
      <c r="DE46" s="38"/>
      <c r="DF46" s="38" t="e">
        <f t="shared" si="7"/>
        <v>#N/A</v>
      </c>
      <c r="DG46" s="38" t="e">
        <f>VLOOKUP($A46,'TN01-04'!$A$13:$DL$166,110,0)</f>
        <v>#N/A</v>
      </c>
      <c r="DH46" s="33" t="e">
        <f>IF(VLOOKUP($A46,Sheet!$A$7:$DG$148,'TN01-10'!DH$9,0)="","",VLOOKUP($A46,Sheet!$A$7:$DG$148,'TN01-10'!DH$9,0))</f>
        <v>#N/A</v>
      </c>
      <c r="DI46" s="36" t="e">
        <f>IF(VLOOKUP($A46,Sheet!$A$7:$DG$148,'TN01-10'!DI$9,0)="","",VLOOKUP($A46,Sheet!$A$7:$DG$148,'TN01-10'!DI$9,0))</f>
        <v>#N/A</v>
      </c>
      <c r="DJ46" s="38" t="e">
        <f t="shared" si="8"/>
        <v>#N/A</v>
      </c>
      <c r="DK46" s="38" t="e">
        <f t="shared" si="9"/>
        <v>#N/A</v>
      </c>
      <c r="DL46" s="38" t="e">
        <f t="shared" si="10"/>
        <v>#N/A</v>
      </c>
      <c r="DM46" s="38" t="e">
        <f>VLOOKUP($A46,'TN01-04'!$A$13:$DL$166,116,0)</f>
        <v>#N/A</v>
      </c>
      <c r="DN46" s="33" t="e">
        <f>IF(VLOOKUP($A46,Sheet!$A$7:$DG$148,'TN01-10'!DN$9,0)="","",VLOOKUP($A46,Sheet!$A$7:$DG$148,'TN01-10'!DN$9,0))</f>
        <v>#N/A</v>
      </c>
      <c r="DO46" s="36" t="e">
        <f>IF(VLOOKUP($A46,Sheet!$A$7:$DG$148,'TN01-10'!DO$9,0)="","",VLOOKUP($A46,Sheet!$A$7:$DG$148,'TN01-10'!DO$9,0))</f>
        <v>#N/A</v>
      </c>
      <c r="DP46" s="28" t="e">
        <f>IF(VLOOKUP($A46,Sheet!$A$7:$DG$148,'TN01-10'!DP$9,0)="","",VLOOKUP($A46,Sheet!$A$7:$DG$148,'TN01-10'!DP$9,0))</f>
        <v>#N/A</v>
      </c>
      <c r="DQ46" s="28" t="e">
        <f>IF(VLOOKUP($A46,Sheet!$A$7:$DG$148,'TN01-10'!DQ$9,0)="","",VLOOKUP($A46,Sheet!$A$7:$DG$148,'TN01-10'!DQ$9,0))</f>
        <v>#N/A</v>
      </c>
      <c r="DR46" s="28" t="e">
        <f>IF(VLOOKUP($A46,Sheet!$A$7:$DG$148,'TN01-10'!DR$9,0)="","",VLOOKUP($A46,Sheet!$A$7:$DG$148,'TN01-10'!DR$9,0))</f>
        <v>#N/A</v>
      </c>
      <c r="DS46" s="28" t="e">
        <f>IF(VLOOKUP($A46,Sheet!$A$7:$DG$148,'TN01-10'!DS$9,0)="","",VLOOKUP($A46,Sheet!$A$7:$DG$148,'TN01-10'!DS$9,0))</f>
        <v>#N/A</v>
      </c>
      <c r="DT46" s="28" t="e">
        <f>IF(VLOOKUP($A46,Sheet!$A$7:$DG$148,'TN01-10'!DT$9,0)="","",VLOOKUP($A46,Sheet!$A$7:$DG$148,'TN01-10'!DT$9,0))</f>
        <v>#N/A</v>
      </c>
      <c r="DU46" s="168" t="e">
        <f t="shared" si="11"/>
        <v>#N/A</v>
      </c>
      <c r="DV46" s="315"/>
      <c r="DW46" s="315"/>
      <c r="DX46" s="315" t="s">
        <v>4798</v>
      </c>
      <c r="DY46" s="315" t="s">
        <v>4798</v>
      </c>
      <c r="DZ46" s="315" t="s">
        <v>4832</v>
      </c>
      <c r="EA46" s="315"/>
      <c r="EB46" s="216"/>
      <c r="EC46" s="216"/>
      <c r="ED46" s="216"/>
      <c r="EE46" s="216"/>
      <c r="EF46" s="216">
        <f t="shared" si="12"/>
        <v>0</v>
      </c>
      <c r="EG46" s="216">
        <v>0</v>
      </c>
      <c r="EH46" s="216">
        <v>0</v>
      </c>
      <c r="EI46" s="216"/>
      <c r="EJ46" s="216"/>
      <c r="EK46" s="216">
        <f t="shared" si="13"/>
        <v>0</v>
      </c>
      <c r="EL46" s="216" t="s">
        <v>4850</v>
      </c>
      <c r="EM46" s="216">
        <v>0</v>
      </c>
      <c r="EN46" s="216"/>
      <c r="EO46" s="216"/>
      <c r="EP46" s="216">
        <f t="shared" si="14"/>
        <v>0</v>
      </c>
      <c r="EQ46" s="216" t="s">
        <v>4850</v>
      </c>
      <c r="ER46" s="216">
        <v>0</v>
      </c>
      <c r="ES46" s="216"/>
      <c r="ET46" s="216"/>
      <c r="EU46" s="216">
        <f t="shared" si="15"/>
        <v>0</v>
      </c>
      <c r="EV46" s="216">
        <f t="shared" si="16"/>
        <v>0</v>
      </c>
    </row>
    <row r="47" spans="1:152" ht="15.95" customHeight="1" x14ac:dyDescent="0.2">
      <c r="A47" s="25">
        <v>2220724307</v>
      </c>
      <c r="B47" s="26" t="s">
        <v>7</v>
      </c>
      <c r="C47" s="26" t="s">
        <v>45</v>
      </c>
      <c r="D47" s="26" t="s">
        <v>142</v>
      </c>
      <c r="E47" s="27">
        <v>35980</v>
      </c>
      <c r="F47" s="26" t="s">
        <v>209</v>
      </c>
      <c r="G47" s="26" t="s">
        <v>212</v>
      </c>
      <c r="H47" s="28">
        <f>IF(VLOOKUP($A47,Sheet!$A$7:$DG$148,'TN01-10'!H$9,0)="","",VLOOKUP($A47,Sheet!$A$7:$DG$148,'TN01-10'!H$9,0))</f>
        <v>9.3000000000000007</v>
      </c>
      <c r="I47" s="28">
        <f>IF(VLOOKUP($A47,Sheet!$A$7:$DG$148,'TN01-10'!I$9,0)="","",VLOOKUP($A47,Sheet!$A$7:$DG$148,'TN01-10'!I$9,0))</f>
        <v>7.6</v>
      </c>
      <c r="J47" s="28">
        <f>IF(VLOOKUP($A47,Sheet!$A$7:$DG$148,'TN01-10'!J$9,0)="","",VLOOKUP($A47,Sheet!$A$7:$DG$148,'TN01-10'!J$9,0))</f>
        <v>8.9</v>
      </c>
      <c r="K47" s="28">
        <f>IF(VLOOKUP($A47,Sheet!$A$7:$DG$148,'TN01-10'!K$9,0)="","",VLOOKUP($A47,Sheet!$A$7:$DG$148,'TN01-10'!K$9,0))</f>
        <v>9.1999999999999993</v>
      </c>
      <c r="L47" s="28">
        <f>IF(VLOOKUP($A47,Sheet!$A$7:$DG$148,'TN01-10'!L$9,0)="","",VLOOKUP($A47,Sheet!$A$7:$DG$148,'TN01-10'!L$9,0))</f>
        <v>9.4</v>
      </c>
      <c r="M47" s="28">
        <f>IF(VLOOKUP($A47,Sheet!$A$7:$DG$148,'TN01-10'!M$9,0)="","",VLOOKUP($A47,Sheet!$A$7:$DG$148,'TN01-10'!M$9,0))</f>
        <v>10</v>
      </c>
      <c r="N47" s="28">
        <f>IF(VLOOKUP($A47,Sheet!$A$7:$DG$148,'TN01-10'!N$9,0)="","",VLOOKUP($A47,Sheet!$A$7:$DG$148,'TN01-10'!N$9,0))</f>
        <v>9.6999999999999993</v>
      </c>
      <c r="O47" s="28" t="str">
        <f>IF(VLOOKUP($A47,Sheet!$A$7:$DG$148,'TN01-10'!O$9,0)="","",VLOOKUP($A47,Sheet!$A$7:$DG$148,'TN01-10'!O$9,0))</f>
        <v/>
      </c>
      <c r="P47" s="28">
        <f>IF(VLOOKUP($A47,Sheet!$A$7:$DG$148,'TN01-10'!P$9,0)="","",VLOOKUP($A47,Sheet!$A$7:$DG$148,'TN01-10'!P$9,0))</f>
        <v>8.6</v>
      </c>
      <c r="Q47" s="28" t="str">
        <f>IF(VLOOKUP($A47,Sheet!$A$7:$DG$148,'TN01-10'!Q$9,0)="","",VLOOKUP($A47,Sheet!$A$7:$DG$148,'TN01-10'!Q$9,0))</f>
        <v/>
      </c>
      <c r="R47" s="28" t="str">
        <f>IF(VLOOKUP($A47,Sheet!$A$7:$DG$148,'TN01-10'!R$9,0)="","",VLOOKUP($A47,Sheet!$A$7:$DG$148,'TN01-10'!R$9,0))</f>
        <v/>
      </c>
      <c r="S47" s="28" t="str">
        <f>IF(VLOOKUP($A47,Sheet!$A$7:$DG$148,'TN01-10'!S$9,0)="","",VLOOKUP($A47,Sheet!$A$7:$DG$148,'TN01-10'!S$9,0))</f>
        <v/>
      </c>
      <c r="T47" s="28">
        <f>IF(VLOOKUP($A47,Sheet!$A$7:$DG$148,'TN01-10'!T$9,0)="","",VLOOKUP($A47,Sheet!$A$7:$DG$148,'TN01-10'!T$9,0))</f>
        <v>9.8000000000000007</v>
      </c>
      <c r="U47" s="28">
        <f>IF(VLOOKUP($A47,Sheet!$A$7:$DG$148,'TN01-10'!U$9,0)="","",VLOOKUP($A47,Sheet!$A$7:$DG$148,'TN01-10'!U$9,0))</f>
        <v>8</v>
      </c>
      <c r="V47" s="28" t="str">
        <f>IF(VLOOKUP($A47,Sheet!$A$7:$DG$148,'TN01-10'!V$9,0)="","",VLOOKUP($A47,Sheet!$A$7:$DG$148,'TN01-10'!V$9,0))</f>
        <v/>
      </c>
      <c r="W47" s="28">
        <f>IF(VLOOKUP($A47,Sheet!$A$7:$DG$148,'TN01-10'!W$9,0)="","",VLOOKUP($A47,Sheet!$A$7:$DG$148,'TN01-10'!W$9,0))</f>
        <v>8.6</v>
      </c>
      <c r="X47" s="28">
        <f>IF(VLOOKUP($A47,Sheet!$A$7:$DG$148,'TN01-10'!X$9,0)="","",VLOOKUP($A47,Sheet!$A$7:$DG$148,'TN01-10'!X$9,0))</f>
        <v>10</v>
      </c>
      <c r="Y47" s="28">
        <f>IF(VLOOKUP($A47,Sheet!$A$7:$DG$148,'TN01-10'!Y$9,0)="","",VLOOKUP($A47,Sheet!$A$7:$DG$148,'TN01-10'!Y$9,0))</f>
        <v>8</v>
      </c>
      <c r="Z47" s="28">
        <f>IF(VLOOKUP($A47,Sheet!$A$7:$DG$148,'TN01-10'!Z$9,0)="","",VLOOKUP($A47,Sheet!$A$7:$DG$148,'TN01-10'!Z$9,0))</f>
        <v>8.1999999999999993</v>
      </c>
      <c r="AA47" s="28">
        <f>IF(VLOOKUP($A47,Sheet!$A$7:$DG$148,'TN01-10'!AA$9,0)="","",VLOOKUP($A47,Sheet!$A$7:$DG$148,'TN01-10'!AA$9,0))</f>
        <v>8.9</v>
      </c>
      <c r="AB47" s="28">
        <f>IF(VLOOKUP($A47,Sheet!$A$7:$DG$148,'TN01-10'!AB$9,0)="","",VLOOKUP($A47,Sheet!$A$7:$DG$148,'TN01-10'!AB$9,0))</f>
        <v>9.1</v>
      </c>
      <c r="AC47" s="28">
        <f>IF(VLOOKUP($A47,Sheet!$A$7:$DG$148,'TN01-10'!AC$9,0)="","",VLOOKUP($A47,Sheet!$A$7:$DG$148,'TN01-10'!AC$9,0))</f>
        <v>6.9</v>
      </c>
      <c r="AD47" s="28">
        <f>IF(VLOOKUP($A47,Sheet!$A$7:$DG$148,'TN01-10'!AD$9,0)="","",VLOOKUP($A47,Sheet!$A$7:$DG$148,'TN01-10'!AD$9,0))</f>
        <v>9.5</v>
      </c>
      <c r="AE47" s="28">
        <f>IF(VLOOKUP($A47,Sheet!$A$7:$DG$148,'TN01-10'!AE$9,0)="","",VLOOKUP($A47,Sheet!$A$7:$DG$148,'TN01-10'!AE$9,0))</f>
        <v>5.6</v>
      </c>
      <c r="AF47" s="28">
        <f>IF(VLOOKUP($A47,Sheet!$A$7:$DG$148,'TN01-10'!AF$9,0)="","",VLOOKUP($A47,Sheet!$A$7:$DG$148,'TN01-10'!AF$9,0))</f>
        <v>7.6</v>
      </c>
      <c r="AG47" s="28">
        <f>IF(VLOOKUP($A47,Sheet!$A$7:$DG$148,'TN01-10'!AG$9,0)="","",VLOOKUP($A47,Sheet!$A$7:$DG$148,'TN01-10'!AG$9,0))</f>
        <v>5.7</v>
      </c>
      <c r="AH47" s="28">
        <f>IF(VLOOKUP($A47,Sheet!$A$7:$DG$148,'TN01-10'!AH$9,0)="","",VLOOKUP($A47,Sheet!$A$7:$DG$148,'TN01-10'!AH$9,0))</f>
        <v>7.8</v>
      </c>
      <c r="AI47" s="28">
        <f>IF(VLOOKUP($A47,Sheet!$A$7:$DG$148,'TN01-10'!AI$9,0)="","",VLOOKUP($A47,Sheet!$A$7:$DG$148,'TN01-10'!AI$9,0))</f>
        <v>5.9</v>
      </c>
      <c r="AJ47" s="28">
        <f>IF(VLOOKUP($A47,Sheet!$A$7:$DG$148,'TN01-10'!AJ$9,0)="","",VLOOKUP($A47,Sheet!$A$7:$DG$148,'TN01-10'!AJ$9,0))</f>
        <v>8.6</v>
      </c>
      <c r="AK47" s="33">
        <f>IF(VLOOKUP($A47,Sheet!$A$7:$DG$148,'TN01-10'!AK$9,0)="","",VLOOKUP($A47,Sheet!$A$7:$DG$148,'TN01-10'!AK$9,0))</f>
        <v>51</v>
      </c>
      <c r="AL47" s="36">
        <f>IF(VLOOKUP($A47,Sheet!$A$7:$DG$148,'TN01-10'!AL$9,0)="","",VLOOKUP($A47,Sheet!$A$7:$DG$148,'TN01-10'!AL$9,0))</f>
        <v>0</v>
      </c>
      <c r="AM47" s="32">
        <f>IF(VLOOKUP($A47,Sheet!$A$7:$DG$148,'TN01-10'!AM$9,0)="","",VLOOKUP($A47,Sheet!$A$7:$DG$148,'TN01-10'!AM$9,0))</f>
        <v>6.8</v>
      </c>
      <c r="AN47" s="32">
        <f>IF(VLOOKUP($A47,Sheet!$A$7:$DG$148,'TN01-10'!AN$9,0)="","",VLOOKUP($A47,Sheet!$A$7:$DG$148,'TN01-10'!AN$9,0))</f>
        <v>7.6</v>
      </c>
      <c r="AO47" s="32" t="str">
        <f>IF(VLOOKUP($A47,Sheet!$A$7:$DG$148,'TN01-10'!AO$9,0)="","",VLOOKUP($A47,Sheet!$A$7:$DG$148,'TN01-10'!AO$9,0))</f>
        <v/>
      </c>
      <c r="AP47" s="32" t="str">
        <f>IF(VLOOKUP($A47,Sheet!$A$7:$DG$148,'TN01-10'!AP$9,0)="","",VLOOKUP($A47,Sheet!$A$7:$DG$148,'TN01-10'!AP$9,0))</f>
        <v/>
      </c>
      <c r="AQ47" s="32">
        <f>IF(VLOOKUP($A47,Sheet!$A$7:$DG$148,'TN01-10'!AQ$9,0)="","",VLOOKUP($A47,Sheet!$A$7:$DG$148,'TN01-10'!AQ$9,0))</f>
        <v>8.5</v>
      </c>
      <c r="AR47" s="32" t="str">
        <f>IF(VLOOKUP($A47,Sheet!$A$7:$DG$148,'TN01-10'!AR$9,0)="","",VLOOKUP($A47,Sheet!$A$7:$DG$148,'TN01-10'!AR$9,0))</f>
        <v/>
      </c>
      <c r="AS47" s="32" t="str">
        <f>IF(VLOOKUP($A47,Sheet!$A$7:$DG$148,'TN01-10'!AS$9,0)="","",VLOOKUP($A47,Sheet!$A$7:$DG$148,'TN01-10'!AS$9,0))</f>
        <v/>
      </c>
      <c r="AT47" s="32" t="str">
        <f>IF(VLOOKUP($A47,Sheet!$A$7:$DG$148,'TN01-10'!AT$9,0)="","",VLOOKUP($A47,Sheet!$A$7:$DG$148,'TN01-10'!AT$9,0))</f>
        <v/>
      </c>
      <c r="AU47" s="32" t="str">
        <f>IF(VLOOKUP($A47,Sheet!$A$7:$DG$148,'TN01-10'!AU$9,0)="","",VLOOKUP($A47,Sheet!$A$7:$DG$148,'TN01-10'!AU$9,0))</f>
        <v/>
      </c>
      <c r="AV47" s="32" t="str">
        <f>IF(VLOOKUP($A47,Sheet!$A$7:$DG$148,'TN01-10'!AV$9,0)="","",VLOOKUP($A47,Sheet!$A$7:$DG$148,'TN01-10'!AV$9,0))</f>
        <v/>
      </c>
      <c r="AW47" s="32">
        <f>IF(VLOOKUP($A47,Sheet!$A$7:$DG$148,'TN01-10'!AW$9,0)="","",VLOOKUP($A47,Sheet!$A$7:$DG$148,'TN01-10'!AW$9,0))</f>
        <v>8.1999999999999993</v>
      </c>
      <c r="AX47" s="32" t="str">
        <f>IF(VLOOKUP($A47,Sheet!$A$7:$DG$148,'TN01-10'!AX$9,0)="","",VLOOKUP($A47,Sheet!$A$7:$DG$148,'TN01-10'!AX$9,0))</f>
        <v/>
      </c>
      <c r="AY47" s="32" t="str">
        <f>IF(VLOOKUP($A47,Sheet!$A$7:$DG$148,'TN01-10'!AY$9,0)="","",VLOOKUP($A47,Sheet!$A$7:$DG$148,'TN01-10'!AY$9,0))</f>
        <v/>
      </c>
      <c r="AZ47" s="32" t="str">
        <f>IF(VLOOKUP($A47,Sheet!$A$7:$DG$148,'TN01-10'!AZ$9,0)="","",VLOOKUP($A47,Sheet!$A$7:$DG$148,'TN01-10'!AZ$9,0))</f>
        <v/>
      </c>
      <c r="BA47" s="32">
        <f>IF(VLOOKUP($A47,Sheet!$A$7:$DG$148,'TN01-10'!BA$9,0)="","",VLOOKUP($A47,Sheet!$A$7:$DG$148,'TN01-10'!BA$9,0))</f>
        <v>6.4</v>
      </c>
      <c r="BB47" s="33">
        <f>IF(VLOOKUP($A47,Sheet!$A$7:$DG$148,'TN01-10'!BB$9,0)="","",VLOOKUP($A47,Sheet!$A$7:$DG$148,'TN01-10'!BB$9,0))</f>
        <v>5</v>
      </c>
      <c r="BC47" s="36">
        <f>IF(VLOOKUP($A47,Sheet!$A$7:$DG$148,'TN01-10'!BC$9,0)="","",VLOOKUP($A47,Sheet!$A$7:$DG$148,'TN01-10'!BC$9,0))</f>
        <v>0</v>
      </c>
      <c r="BD47" s="28">
        <f>IF(VLOOKUP($A47,Sheet!$A$7:$DG$148,'TN01-10'!BD$9,0)="","",VLOOKUP($A47,Sheet!$A$7:$DG$148,'TN01-10'!BD$9,0))</f>
        <v>8.6</v>
      </c>
      <c r="BE47" s="28">
        <f>IF(VLOOKUP($A47,Sheet!$A$7:$DG$148,'TN01-10'!BE$9,0)="","",VLOOKUP($A47,Sheet!$A$7:$DG$148,'TN01-10'!BE$9,0))</f>
        <v>8.1</v>
      </c>
      <c r="BF47" s="28">
        <f>IF(VLOOKUP($A47,Sheet!$A$7:$DG$148,'TN01-10'!BF$9,0)="","",VLOOKUP($A47,Sheet!$A$7:$DG$148,'TN01-10'!BF$9,0))</f>
        <v>9.3000000000000007</v>
      </c>
      <c r="BG47" s="28">
        <f>IF(VLOOKUP($A47,Sheet!$A$7:$DG$148,'TN01-10'!BG$9,0)="","",VLOOKUP($A47,Sheet!$A$7:$DG$148,'TN01-10'!BG$9,0))</f>
        <v>10</v>
      </c>
      <c r="BH47" s="28">
        <f>IF(VLOOKUP($A47,Sheet!$A$7:$DG$148,'TN01-10'!BH$9,0)="","",VLOOKUP($A47,Sheet!$A$7:$DG$148,'TN01-10'!BH$9,0))</f>
        <v>7.6</v>
      </c>
      <c r="BI47" s="28">
        <f>IF(VLOOKUP($A47,Sheet!$A$7:$DG$148,'TN01-10'!BI$9,0)="","",VLOOKUP($A47,Sheet!$A$7:$DG$148,'TN01-10'!BI$9,0))</f>
        <v>9</v>
      </c>
      <c r="BJ47" s="28">
        <f>IF(VLOOKUP($A47,Sheet!$A$7:$DG$148,'TN01-10'!BJ$9,0)="","",VLOOKUP($A47,Sheet!$A$7:$DG$148,'TN01-10'!BJ$9,0))</f>
        <v>9</v>
      </c>
      <c r="BK47" s="28">
        <f>IF(VLOOKUP($A47,Sheet!$A$7:$DG$148,'TN01-10'!BK$9,0)="","",VLOOKUP($A47,Sheet!$A$7:$DG$148,'TN01-10'!BK$9,0))</f>
        <v>7.8</v>
      </c>
      <c r="BL47" s="28">
        <f>IF(VLOOKUP($A47,Sheet!$A$7:$DG$148,'TN01-10'!BL$9,0)="","",VLOOKUP($A47,Sheet!$A$7:$DG$148,'TN01-10'!BL$9,0))</f>
        <v>7.6</v>
      </c>
      <c r="BM47" s="28">
        <f>IF(VLOOKUP($A47,Sheet!$A$7:$DG$148,'TN01-10'!BM$9,0)="","",VLOOKUP($A47,Sheet!$A$7:$DG$148,'TN01-10'!BM$9,0))</f>
        <v>9.5</v>
      </c>
      <c r="BN47" s="28">
        <f>IF(VLOOKUP($A47,Sheet!$A$7:$DG$148,'TN01-10'!BN$9,0)="","",VLOOKUP($A47,Sheet!$A$7:$DG$148,'TN01-10'!BN$9,0))</f>
        <v>10</v>
      </c>
      <c r="BO47" s="28">
        <f>IF(VLOOKUP($A47,Sheet!$A$7:$DG$148,'TN01-10'!BO$9,0)="","",VLOOKUP($A47,Sheet!$A$7:$DG$148,'TN01-10'!BO$9,0))</f>
        <v>8.3000000000000007</v>
      </c>
      <c r="BP47" s="28">
        <f>IF(VLOOKUP($A47,Sheet!$A$7:$DG$148,'TN01-10'!BP$9,0)="","",VLOOKUP($A47,Sheet!$A$7:$DG$148,'TN01-10'!BP$9,0))</f>
        <v>8.8000000000000007</v>
      </c>
      <c r="BQ47" s="28">
        <f>IF(VLOOKUP($A47,Sheet!$A$7:$DG$148,'TN01-10'!BQ$9,0)="","",VLOOKUP($A47,Sheet!$A$7:$DG$148,'TN01-10'!BQ$9,0))</f>
        <v>8.6999999999999993</v>
      </c>
      <c r="BR47" s="28" t="str">
        <f>IF(VLOOKUP($A47,Sheet!$A$7:$DG$148,'TN01-10'!BR$9,0)="","",VLOOKUP($A47,Sheet!$A$7:$DG$148,'TN01-10'!BR$9,0))</f>
        <v/>
      </c>
      <c r="BS47" s="28">
        <f>IF(VLOOKUP($A47,Sheet!$A$7:$DG$148,'TN01-10'!BS$9,0)="","",VLOOKUP($A47,Sheet!$A$7:$DG$148,'TN01-10'!BS$9,0))</f>
        <v>7.6</v>
      </c>
      <c r="BT47" s="28">
        <f>IF(VLOOKUP($A47,Sheet!$A$7:$DG$148,'TN01-10'!BT$9,0)="","",VLOOKUP($A47,Sheet!$A$7:$DG$148,'TN01-10'!BT$9,0))</f>
        <v>8.4</v>
      </c>
      <c r="BU47" s="28">
        <f>IF(VLOOKUP($A47,Sheet!$A$7:$DG$148,'TN01-10'!BU$9,0)="","",VLOOKUP($A47,Sheet!$A$7:$DG$148,'TN01-10'!BU$9,0))</f>
        <v>8.9</v>
      </c>
      <c r="BV47" s="28">
        <f>IF(VLOOKUP($A47,Sheet!$A$7:$DG$148,'TN01-10'!BV$9,0)="","",VLOOKUP($A47,Sheet!$A$7:$DG$148,'TN01-10'!BV$9,0))</f>
        <v>9.5</v>
      </c>
      <c r="BW47" s="28">
        <f>IF(VLOOKUP($A47,Sheet!$A$7:$DG$148,'TN01-10'!BW$9,0)="","",VLOOKUP($A47,Sheet!$A$7:$DG$148,'TN01-10'!BW$9,0))</f>
        <v>7.9</v>
      </c>
      <c r="BX47" s="33">
        <f>IF(VLOOKUP($A47,Sheet!$A$7:$DG$148,'TN01-10'!BX$9,0)="","",VLOOKUP($A47,Sheet!$A$7:$DG$148,'TN01-10'!BX$9,0))</f>
        <v>50</v>
      </c>
      <c r="BY47" s="36">
        <f>IF(VLOOKUP($A47,Sheet!$A$7:$DG$148,'TN01-10'!BY$9,0)="","",VLOOKUP($A47,Sheet!$A$7:$DG$148,'TN01-10'!BY$9,0))</f>
        <v>0</v>
      </c>
      <c r="BZ47" s="28">
        <f>IF(VLOOKUP($A47,Sheet!$A$7:$DG$148,'TN01-10'!BZ$9,0)="","",VLOOKUP($A47,Sheet!$A$7:$DG$148,'TN01-10'!BZ$9,0))</f>
        <v>10</v>
      </c>
      <c r="CA47" s="28" t="str">
        <f>IF(VLOOKUP($A47,Sheet!$A$7:$DG$148,'TN01-10'!CA$9,0)="","",VLOOKUP($A47,Sheet!$A$7:$DG$148,'TN01-10'!CA$9,0))</f>
        <v/>
      </c>
      <c r="CB47" s="28">
        <f>IF(VLOOKUP($A47,Sheet!$A$7:$DG$148,'TN01-10'!CB$9,0)="","",VLOOKUP($A47,Sheet!$A$7:$DG$148,'TN01-10'!CB$9,0))</f>
        <v>9.6999999999999993</v>
      </c>
      <c r="CC47" s="28" t="str">
        <f>IF(VLOOKUP($A47,Sheet!$A$7:$DG$148,'TN01-10'!CC$9,0)="","",VLOOKUP($A47,Sheet!$A$7:$DG$148,'TN01-10'!CC$9,0))</f>
        <v/>
      </c>
      <c r="CD47" s="28">
        <f>IF(VLOOKUP($A47,Sheet!$A$7:$DG$148,'TN01-10'!CD$9,0)="","",VLOOKUP($A47,Sheet!$A$7:$DG$148,'TN01-10'!CD$9,0))</f>
        <v>9</v>
      </c>
      <c r="CE47" s="28">
        <f>IF(VLOOKUP($A47,Sheet!$A$7:$DG$148,'TN01-10'!CE$9,0)="","",VLOOKUP($A47,Sheet!$A$7:$DG$148,'TN01-10'!CE$9,0))</f>
        <v>8.9</v>
      </c>
      <c r="CF47" s="28">
        <f>IF(VLOOKUP($A47,Sheet!$A$7:$DG$148,'TN01-10'!CF$9,0)="","",VLOOKUP($A47,Sheet!$A$7:$DG$148,'TN01-10'!CF$9,0))</f>
        <v>9.6999999999999993</v>
      </c>
      <c r="CG47" s="28">
        <f>IF(VLOOKUP($A47,Sheet!$A$7:$DG$148,'TN01-10'!CG$9,0)="","",VLOOKUP($A47,Sheet!$A$7:$DG$148,'TN01-10'!CG$9,0))</f>
        <v>8.6</v>
      </c>
      <c r="CH47" s="28" t="str">
        <f>IF(VLOOKUP($A47,Sheet!$A$7:$DG$148,'TN01-10'!CH$9,0)="","",VLOOKUP($A47,Sheet!$A$7:$DG$148,'TN01-10'!CH$9,0))</f>
        <v/>
      </c>
      <c r="CI47" s="28" t="str">
        <f>IF(VLOOKUP($A47,Sheet!$A$7:$DG$148,'TN01-10'!CI$9,0)="","",VLOOKUP($A47,Sheet!$A$7:$DG$148,'TN01-10'!CI$9,0))</f>
        <v/>
      </c>
      <c r="CJ47" s="28" t="str">
        <f>IF(VLOOKUP($A47,Sheet!$A$7:$DG$148,'TN01-10'!CJ$9,0)="","",VLOOKUP($A47,Sheet!$A$7:$DG$148,'TN01-10'!CJ$9,0))</f>
        <v/>
      </c>
      <c r="CK47" s="28">
        <f>IF(VLOOKUP($A47,Sheet!$A$7:$DG$148,'TN01-10'!CK$9,0)="","",VLOOKUP($A47,Sheet!$A$7:$DG$148,'TN01-10'!CK$9,0))</f>
        <v>8.1999999999999993</v>
      </c>
      <c r="CL47" s="28" t="str">
        <f>IF(VLOOKUP($A47,Sheet!$A$7:$DG$148,'TN01-10'!CL$9,0)="","",VLOOKUP($A47,Sheet!$A$7:$DG$148,'TN01-10'!CL$9,0))</f>
        <v/>
      </c>
      <c r="CM47" s="28" t="str">
        <f>IF(VLOOKUP($A47,Sheet!$A$7:$DG$148,'TN01-10'!CM$9,0)="","",VLOOKUP($A47,Sheet!$A$7:$DG$148,'TN01-10'!CM$9,0))</f>
        <v/>
      </c>
      <c r="CN47" s="28">
        <f>IF(VLOOKUP($A47,Sheet!$A$7:$DG$148,'TN01-10'!CN$9,0)="","",VLOOKUP($A47,Sheet!$A$7:$DG$148,'TN01-10'!CN$9,0))</f>
        <v>8.3000000000000007</v>
      </c>
      <c r="CO47" s="28">
        <f>IF(VLOOKUP($A47,Sheet!$A$7:$DG$148,'TN01-10'!CO$9,0)="","",VLOOKUP($A47,Sheet!$A$7:$DG$148,'TN01-10'!CO$9,0))</f>
        <v>8</v>
      </c>
      <c r="CP47" s="28">
        <f>IF(VLOOKUP($A47,Sheet!$A$7:$DG$148,'TN01-10'!CP$9,0)="","",VLOOKUP($A47,Sheet!$A$7:$DG$148,'TN01-10'!CP$9,0))</f>
        <v>9</v>
      </c>
      <c r="CQ47" s="28">
        <f>IF(VLOOKUP($A47,Sheet!$A$7:$DG$148,'TN01-10'!CQ$9,0)="","",VLOOKUP($A47,Sheet!$A$7:$DG$148,'TN01-10'!CQ$9,0))</f>
        <v>9.6</v>
      </c>
      <c r="CR47" s="28">
        <f>IF(VLOOKUP($A47,Sheet!$A$7:$DG$148,'TN01-10'!CR$9,0)="","",VLOOKUP($A47,Sheet!$A$7:$DG$148,'TN01-10'!CR$9,0))</f>
        <v>9.3000000000000007</v>
      </c>
      <c r="CS47" s="33">
        <f>IF(VLOOKUP($A47,Sheet!$A$7:$DG$148,'TN01-10'!CS$9,0)="","",VLOOKUP($A47,Sheet!$A$7:$DG$148,'TN01-10'!CS$9,0))</f>
        <v>27</v>
      </c>
      <c r="CT47" s="36">
        <f>IF(VLOOKUP($A47,Sheet!$A$7:$DG$148,'TN01-10'!CT$9,0)="","",VLOOKUP($A47,Sheet!$A$7:$DG$148,'TN01-10'!CT$9,0))</f>
        <v>0</v>
      </c>
      <c r="CU47" s="38">
        <f t="shared" si="2"/>
        <v>128</v>
      </c>
      <c r="CV47" s="38">
        <f t="shared" si="3"/>
        <v>0</v>
      </c>
      <c r="CW47" s="38">
        <f t="shared" si="4"/>
        <v>0</v>
      </c>
      <c r="CX47" s="38">
        <f t="shared" si="5"/>
        <v>128</v>
      </c>
      <c r="CY47" s="38">
        <f t="shared" si="6"/>
        <v>8.6300000000000008</v>
      </c>
      <c r="CZ47" s="38">
        <f>VLOOKUP($A47,'TN01-04'!$A$13:$DL$166,103,0)</f>
        <v>3.73</v>
      </c>
      <c r="DA47" s="28" t="str">
        <f>IF(VLOOKUP($A47,Sheet!$A$7:$DG$148,'TN01-10'!DA$9,0)="","",VLOOKUP($A47,Sheet!$A$7:$DG$148,'TN01-10'!DA$9,0))</f>
        <v/>
      </c>
      <c r="DB47" s="28" t="str">
        <f>IF(VLOOKUP($A47,Sheet!$A$7:$DG$148,'TN01-10'!DB$9,0)="","",VLOOKUP($A47,Sheet!$A$7:$DG$148,'TN01-10'!DB$9,0))</f>
        <v/>
      </c>
      <c r="DC47" s="28" t="str">
        <f>IF(VLOOKUP($A47,Sheet!$A$7:$DG$148,'TN01-10'!DC$9,0)="","",VLOOKUP($A47,Sheet!$A$7:$DG$148,'TN01-10'!DC$9,0))</f>
        <v/>
      </c>
      <c r="DD47" s="28">
        <f>IF(VLOOKUP($A47,Sheet!$A$7:$DG$148,'TN01-10'!DD$9,0)="","",VLOOKUP($A47,Sheet!$A$7:$DG$148,'TN01-10'!DD$9,0))</f>
        <v>9.1999999999999993</v>
      </c>
      <c r="DE47" s="38"/>
      <c r="DF47" s="38">
        <f t="shared" si="7"/>
        <v>9.1999999999999993</v>
      </c>
      <c r="DG47" s="38">
        <f>VLOOKUP($A47,'TN01-04'!$A$13:$DL$166,110,0)</f>
        <v>4</v>
      </c>
      <c r="DH47" s="33">
        <f>IF(VLOOKUP($A47,Sheet!$A$7:$DG$148,'TN01-10'!DH$9,0)="","",VLOOKUP($A47,Sheet!$A$7:$DG$148,'TN01-10'!DH$9,0))</f>
        <v>5</v>
      </c>
      <c r="DI47" s="36">
        <f>IF(VLOOKUP($A47,Sheet!$A$7:$DG$148,'TN01-10'!DI$9,0)="","",VLOOKUP($A47,Sheet!$A$7:$DG$148,'TN01-10'!DI$9,0))</f>
        <v>0</v>
      </c>
      <c r="DJ47" s="38">
        <f t="shared" si="8"/>
        <v>133</v>
      </c>
      <c r="DK47" s="38">
        <f t="shared" si="9"/>
        <v>0</v>
      </c>
      <c r="DL47" s="38">
        <f t="shared" si="10"/>
        <v>8.66</v>
      </c>
      <c r="DM47" s="38">
        <f>VLOOKUP($A47,'TN01-04'!$A$13:$DL$166,116,0)</f>
        <v>3.74</v>
      </c>
      <c r="DN47" s="33">
        <f>IF(VLOOKUP($A47,Sheet!$A$7:$DG$148,'TN01-10'!DN$9,0)="","",VLOOKUP($A47,Sheet!$A$7:$DG$148,'TN01-10'!DN$9,0))</f>
        <v>138</v>
      </c>
      <c r="DO47" s="36">
        <f>IF(VLOOKUP($A47,Sheet!$A$7:$DG$148,'TN01-10'!DO$9,0)="","",VLOOKUP($A47,Sheet!$A$7:$DG$148,'TN01-10'!DO$9,0))</f>
        <v>0</v>
      </c>
      <c r="DP47" s="28">
        <f>IF(VLOOKUP($A47,Sheet!$A$7:$DG$148,'TN01-10'!DP$9,0)="","",VLOOKUP($A47,Sheet!$A$7:$DG$148,'TN01-10'!DP$9,0))</f>
        <v>137</v>
      </c>
      <c r="DQ47" s="28">
        <f>IF(VLOOKUP($A47,Sheet!$A$7:$DG$148,'TN01-10'!DQ$9,0)="","",VLOOKUP($A47,Sheet!$A$7:$DG$148,'TN01-10'!DQ$9,0))</f>
        <v>138</v>
      </c>
      <c r="DR47" s="28">
        <f>IF(VLOOKUP($A47,Sheet!$A$7:$DG$148,'TN01-10'!DR$9,0)="","",VLOOKUP($A47,Sheet!$A$7:$DG$148,'TN01-10'!DR$9,0))</f>
        <v>8.66</v>
      </c>
      <c r="DS47" s="28">
        <f>IF(VLOOKUP($A47,Sheet!$A$7:$DG$148,'TN01-10'!DS$9,0)="","",VLOOKUP($A47,Sheet!$A$7:$DG$148,'TN01-10'!DS$9,0))</f>
        <v>3.74</v>
      </c>
      <c r="DT47" s="28" t="str">
        <f>IF(VLOOKUP($A47,Sheet!$A$7:$DG$148,'TN01-10'!DT$9,0)="","",VLOOKUP($A47,Sheet!$A$7:$DG$148,'TN01-10'!DT$9,0))</f>
        <v/>
      </c>
      <c r="DU47" s="168">
        <f t="shared" si="11"/>
        <v>0</v>
      </c>
      <c r="DV47" s="315" t="s">
        <v>4798</v>
      </c>
      <c r="DW47" s="315" t="s">
        <v>4798</v>
      </c>
      <c r="DX47" s="315" t="s">
        <v>4798</v>
      </c>
      <c r="DY47" s="315" t="s">
        <v>4798</v>
      </c>
      <c r="DZ47" s="315" t="s">
        <v>4834</v>
      </c>
      <c r="EA47" s="315"/>
      <c r="EB47" s="216">
        <v>9.1999999999999993</v>
      </c>
      <c r="EC47" s="216"/>
      <c r="ED47" s="216"/>
      <c r="EE47" s="216"/>
      <c r="EF47" s="216">
        <f t="shared" si="12"/>
        <v>9.1999999999999993</v>
      </c>
      <c r="EG47" s="216">
        <v>0</v>
      </c>
      <c r="EH47" s="216">
        <v>0</v>
      </c>
      <c r="EI47" s="216"/>
      <c r="EJ47" s="216"/>
      <c r="EK47" s="216">
        <f t="shared" si="13"/>
        <v>0</v>
      </c>
      <c r="EL47" s="216"/>
      <c r="EM47" s="216">
        <v>0</v>
      </c>
      <c r="EN47" s="216"/>
      <c r="EO47" s="216"/>
      <c r="EP47" s="216">
        <f t="shared" si="14"/>
        <v>0</v>
      </c>
      <c r="EQ47" s="216"/>
      <c r="ER47" s="216">
        <v>0</v>
      </c>
      <c r="ES47" s="216"/>
      <c r="ET47" s="216"/>
      <c r="EU47" s="216">
        <f t="shared" si="15"/>
        <v>0</v>
      </c>
      <c r="EV47" s="216">
        <f t="shared" si="16"/>
        <v>0</v>
      </c>
    </row>
    <row r="48" spans="1:152" ht="15.95" customHeight="1" x14ac:dyDescent="0.2">
      <c r="A48" s="25">
        <v>2220728924</v>
      </c>
      <c r="B48" s="26" t="s">
        <v>7</v>
      </c>
      <c r="C48" s="26" t="s">
        <v>65</v>
      </c>
      <c r="D48" s="26" t="s">
        <v>142</v>
      </c>
      <c r="E48" s="27">
        <v>35853</v>
      </c>
      <c r="F48" s="26" t="s">
        <v>209</v>
      </c>
      <c r="G48" s="26" t="s">
        <v>213</v>
      </c>
      <c r="H48" s="28" t="e">
        <f>IF(VLOOKUP($A48,Sheet!$A$7:$DG$148,'TN01-10'!H$9,0)="","",VLOOKUP($A48,Sheet!$A$7:$DG$148,'TN01-10'!H$9,0))</f>
        <v>#N/A</v>
      </c>
      <c r="I48" s="28" t="e">
        <f>IF(VLOOKUP($A48,Sheet!$A$7:$DG$148,'TN01-10'!I$9,0)="","",VLOOKUP($A48,Sheet!$A$7:$DG$148,'TN01-10'!I$9,0))</f>
        <v>#N/A</v>
      </c>
      <c r="J48" s="28" t="e">
        <f>IF(VLOOKUP($A48,Sheet!$A$7:$DG$148,'TN01-10'!J$9,0)="","",VLOOKUP($A48,Sheet!$A$7:$DG$148,'TN01-10'!J$9,0))</f>
        <v>#N/A</v>
      </c>
      <c r="K48" s="28" t="e">
        <f>IF(VLOOKUP($A48,Sheet!$A$7:$DG$148,'TN01-10'!K$9,0)="","",VLOOKUP($A48,Sheet!$A$7:$DG$148,'TN01-10'!K$9,0))</f>
        <v>#N/A</v>
      </c>
      <c r="L48" s="28" t="e">
        <f>IF(VLOOKUP($A48,Sheet!$A$7:$DG$148,'TN01-10'!L$9,0)="","",VLOOKUP($A48,Sheet!$A$7:$DG$148,'TN01-10'!L$9,0))</f>
        <v>#N/A</v>
      </c>
      <c r="M48" s="28" t="e">
        <f>IF(VLOOKUP($A48,Sheet!$A$7:$DG$148,'TN01-10'!M$9,0)="","",VLOOKUP($A48,Sheet!$A$7:$DG$148,'TN01-10'!M$9,0))</f>
        <v>#N/A</v>
      </c>
      <c r="N48" s="28" t="e">
        <f>IF(VLOOKUP($A48,Sheet!$A$7:$DG$148,'TN01-10'!N$9,0)="","",VLOOKUP($A48,Sheet!$A$7:$DG$148,'TN01-10'!N$9,0))</f>
        <v>#N/A</v>
      </c>
      <c r="O48" s="28" t="e">
        <f>IF(VLOOKUP($A48,Sheet!$A$7:$DG$148,'TN01-10'!O$9,0)="","",VLOOKUP($A48,Sheet!$A$7:$DG$148,'TN01-10'!O$9,0))</f>
        <v>#N/A</v>
      </c>
      <c r="P48" s="28" t="e">
        <f>IF(VLOOKUP($A48,Sheet!$A$7:$DG$148,'TN01-10'!P$9,0)="","",VLOOKUP($A48,Sheet!$A$7:$DG$148,'TN01-10'!P$9,0))</f>
        <v>#N/A</v>
      </c>
      <c r="Q48" s="28" t="e">
        <f>IF(VLOOKUP($A48,Sheet!$A$7:$DG$148,'TN01-10'!Q$9,0)="","",VLOOKUP($A48,Sheet!$A$7:$DG$148,'TN01-10'!Q$9,0))</f>
        <v>#N/A</v>
      </c>
      <c r="R48" s="28" t="e">
        <f>IF(VLOOKUP($A48,Sheet!$A$7:$DG$148,'TN01-10'!R$9,0)="","",VLOOKUP($A48,Sheet!$A$7:$DG$148,'TN01-10'!R$9,0))</f>
        <v>#N/A</v>
      </c>
      <c r="S48" s="28" t="e">
        <f>IF(VLOOKUP($A48,Sheet!$A$7:$DG$148,'TN01-10'!S$9,0)="","",VLOOKUP($A48,Sheet!$A$7:$DG$148,'TN01-10'!S$9,0))</f>
        <v>#N/A</v>
      </c>
      <c r="T48" s="28" t="e">
        <f>IF(VLOOKUP($A48,Sheet!$A$7:$DG$148,'TN01-10'!T$9,0)="","",VLOOKUP($A48,Sheet!$A$7:$DG$148,'TN01-10'!T$9,0))</f>
        <v>#N/A</v>
      </c>
      <c r="U48" s="28" t="e">
        <f>IF(VLOOKUP($A48,Sheet!$A$7:$DG$148,'TN01-10'!U$9,0)="","",VLOOKUP($A48,Sheet!$A$7:$DG$148,'TN01-10'!U$9,0))</f>
        <v>#N/A</v>
      </c>
      <c r="V48" s="28" t="e">
        <f>IF(VLOOKUP($A48,Sheet!$A$7:$DG$148,'TN01-10'!V$9,0)="","",VLOOKUP($A48,Sheet!$A$7:$DG$148,'TN01-10'!V$9,0))</f>
        <v>#N/A</v>
      </c>
      <c r="W48" s="28" t="e">
        <f>IF(VLOOKUP($A48,Sheet!$A$7:$DG$148,'TN01-10'!W$9,0)="","",VLOOKUP($A48,Sheet!$A$7:$DG$148,'TN01-10'!W$9,0))</f>
        <v>#N/A</v>
      </c>
      <c r="X48" s="28" t="e">
        <f>IF(VLOOKUP($A48,Sheet!$A$7:$DG$148,'TN01-10'!X$9,0)="","",VLOOKUP($A48,Sheet!$A$7:$DG$148,'TN01-10'!X$9,0))</f>
        <v>#N/A</v>
      </c>
      <c r="Y48" s="28" t="e">
        <f>IF(VLOOKUP($A48,Sheet!$A$7:$DG$148,'TN01-10'!Y$9,0)="","",VLOOKUP($A48,Sheet!$A$7:$DG$148,'TN01-10'!Y$9,0))</f>
        <v>#N/A</v>
      </c>
      <c r="Z48" s="28" t="e">
        <f>IF(VLOOKUP($A48,Sheet!$A$7:$DG$148,'TN01-10'!Z$9,0)="","",VLOOKUP($A48,Sheet!$A$7:$DG$148,'TN01-10'!Z$9,0))</f>
        <v>#N/A</v>
      </c>
      <c r="AA48" s="28" t="e">
        <f>IF(VLOOKUP($A48,Sheet!$A$7:$DG$148,'TN01-10'!AA$9,0)="","",VLOOKUP($A48,Sheet!$A$7:$DG$148,'TN01-10'!AA$9,0))</f>
        <v>#N/A</v>
      </c>
      <c r="AB48" s="28" t="e">
        <f>IF(VLOOKUP($A48,Sheet!$A$7:$DG$148,'TN01-10'!AB$9,0)="","",VLOOKUP($A48,Sheet!$A$7:$DG$148,'TN01-10'!AB$9,0))</f>
        <v>#N/A</v>
      </c>
      <c r="AC48" s="28" t="e">
        <f>IF(VLOOKUP($A48,Sheet!$A$7:$DG$148,'TN01-10'!AC$9,0)="","",VLOOKUP($A48,Sheet!$A$7:$DG$148,'TN01-10'!AC$9,0))</f>
        <v>#N/A</v>
      </c>
      <c r="AD48" s="28" t="e">
        <f>IF(VLOOKUP($A48,Sheet!$A$7:$DG$148,'TN01-10'!AD$9,0)="","",VLOOKUP($A48,Sheet!$A$7:$DG$148,'TN01-10'!AD$9,0))</f>
        <v>#N/A</v>
      </c>
      <c r="AE48" s="28" t="e">
        <f>IF(VLOOKUP($A48,Sheet!$A$7:$DG$148,'TN01-10'!AE$9,0)="","",VLOOKUP($A48,Sheet!$A$7:$DG$148,'TN01-10'!AE$9,0))</f>
        <v>#N/A</v>
      </c>
      <c r="AF48" s="28" t="e">
        <f>IF(VLOOKUP($A48,Sheet!$A$7:$DG$148,'TN01-10'!AF$9,0)="","",VLOOKUP($A48,Sheet!$A$7:$DG$148,'TN01-10'!AF$9,0))</f>
        <v>#N/A</v>
      </c>
      <c r="AG48" s="28" t="e">
        <f>IF(VLOOKUP($A48,Sheet!$A$7:$DG$148,'TN01-10'!AG$9,0)="","",VLOOKUP($A48,Sheet!$A$7:$DG$148,'TN01-10'!AG$9,0))</f>
        <v>#N/A</v>
      </c>
      <c r="AH48" s="28" t="e">
        <f>IF(VLOOKUP($A48,Sheet!$A$7:$DG$148,'TN01-10'!AH$9,0)="","",VLOOKUP($A48,Sheet!$A$7:$DG$148,'TN01-10'!AH$9,0))</f>
        <v>#N/A</v>
      </c>
      <c r="AI48" s="28" t="e">
        <f>IF(VLOOKUP($A48,Sheet!$A$7:$DG$148,'TN01-10'!AI$9,0)="","",VLOOKUP($A48,Sheet!$A$7:$DG$148,'TN01-10'!AI$9,0))</f>
        <v>#N/A</v>
      </c>
      <c r="AJ48" s="28" t="e">
        <f>IF(VLOOKUP($A48,Sheet!$A$7:$DG$148,'TN01-10'!AJ$9,0)="","",VLOOKUP($A48,Sheet!$A$7:$DG$148,'TN01-10'!AJ$9,0))</f>
        <v>#N/A</v>
      </c>
      <c r="AK48" s="33" t="e">
        <f>IF(VLOOKUP($A48,Sheet!$A$7:$DG$148,'TN01-10'!AK$9,0)="","",VLOOKUP($A48,Sheet!$A$7:$DG$148,'TN01-10'!AK$9,0))</f>
        <v>#N/A</v>
      </c>
      <c r="AL48" s="36" t="e">
        <f>IF(VLOOKUP($A48,Sheet!$A$7:$DG$148,'TN01-10'!AL$9,0)="","",VLOOKUP($A48,Sheet!$A$7:$DG$148,'TN01-10'!AL$9,0))</f>
        <v>#N/A</v>
      </c>
      <c r="AM48" s="32" t="e">
        <f>IF(VLOOKUP($A48,Sheet!$A$7:$DG$148,'TN01-10'!AM$9,0)="","",VLOOKUP($A48,Sheet!$A$7:$DG$148,'TN01-10'!AM$9,0))</f>
        <v>#N/A</v>
      </c>
      <c r="AN48" s="32" t="e">
        <f>IF(VLOOKUP($A48,Sheet!$A$7:$DG$148,'TN01-10'!AN$9,0)="","",VLOOKUP($A48,Sheet!$A$7:$DG$148,'TN01-10'!AN$9,0))</f>
        <v>#N/A</v>
      </c>
      <c r="AO48" s="32" t="e">
        <f>IF(VLOOKUP($A48,Sheet!$A$7:$DG$148,'TN01-10'!AO$9,0)="","",VLOOKUP($A48,Sheet!$A$7:$DG$148,'TN01-10'!AO$9,0))</f>
        <v>#N/A</v>
      </c>
      <c r="AP48" s="32" t="e">
        <f>IF(VLOOKUP($A48,Sheet!$A$7:$DG$148,'TN01-10'!AP$9,0)="","",VLOOKUP($A48,Sheet!$A$7:$DG$148,'TN01-10'!AP$9,0))</f>
        <v>#N/A</v>
      </c>
      <c r="AQ48" s="32" t="e">
        <f>IF(VLOOKUP($A48,Sheet!$A$7:$DG$148,'TN01-10'!AQ$9,0)="","",VLOOKUP($A48,Sheet!$A$7:$DG$148,'TN01-10'!AQ$9,0))</f>
        <v>#N/A</v>
      </c>
      <c r="AR48" s="32" t="e">
        <f>IF(VLOOKUP($A48,Sheet!$A$7:$DG$148,'TN01-10'!AR$9,0)="","",VLOOKUP($A48,Sheet!$A$7:$DG$148,'TN01-10'!AR$9,0))</f>
        <v>#N/A</v>
      </c>
      <c r="AS48" s="32" t="e">
        <f>IF(VLOOKUP($A48,Sheet!$A$7:$DG$148,'TN01-10'!AS$9,0)="","",VLOOKUP($A48,Sheet!$A$7:$DG$148,'TN01-10'!AS$9,0))</f>
        <v>#N/A</v>
      </c>
      <c r="AT48" s="32" t="e">
        <f>IF(VLOOKUP($A48,Sheet!$A$7:$DG$148,'TN01-10'!AT$9,0)="","",VLOOKUP($A48,Sheet!$A$7:$DG$148,'TN01-10'!AT$9,0))</f>
        <v>#N/A</v>
      </c>
      <c r="AU48" s="32" t="e">
        <f>IF(VLOOKUP($A48,Sheet!$A$7:$DG$148,'TN01-10'!AU$9,0)="","",VLOOKUP($A48,Sheet!$A$7:$DG$148,'TN01-10'!AU$9,0))</f>
        <v>#N/A</v>
      </c>
      <c r="AV48" s="32" t="e">
        <f>IF(VLOOKUP($A48,Sheet!$A$7:$DG$148,'TN01-10'!AV$9,0)="","",VLOOKUP($A48,Sheet!$A$7:$DG$148,'TN01-10'!AV$9,0))</f>
        <v>#N/A</v>
      </c>
      <c r="AW48" s="32" t="e">
        <f>IF(VLOOKUP($A48,Sheet!$A$7:$DG$148,'TN01-10'!AW$9,0)="","",VLOOKUP($A48,Sheet!$A$7:$DG$148,'TN01-10'!AW$9,0))</f>
        <v>#N/A</v>
      </c>
      <c r="AX48" s="32" t="e">
        <f>IF(VLOOKUP($A48,Sheet!$A$7:$DG$148,'TN01-10'!AX$9,0)="","",VLOOKUP($A48,Sheet!$A$7:$DG$148,'TN01-10'!AX$9,0))</f>
        <v>#N/A</v>
      </c>
      <c r="AY48" s="32" t="e">
        <f>IF(VLOOKUP($A48,Sheet!$A$7:$DG$148,'TN01-10'!AY$9,0)="","",VLOOKUP($A48,Sheet!$A$7:$DG$148,'TN01-10'!AY$9,0))</f>
        <v>#N/A</v>
      </c>
      <c r="AZ48" s="32" t="e">
        <f>IF(VLOOKUP($A48,Sheet!$A$7:$DG$148,'TN01-10'!AZ$9,0)="","",VLOOKUP($A48,Sheet!$A$7:$DG$148,'TN01-10'!AZ$9,0))</f>
        <v>#N/A</v>
      </c>
      <c r="BA48" s="32" t="e">
        <f>IF(VLOOKUP($A48,Sheet!$A$7:$DG$148,'TN01-10'!BA$9,0)="","",VLOOKUP($A48,Sheet!$A$7:$DG$148,'TN01-10'!BA$9,0))</f>
        <v>#N/A</v>
      </c>
      <c r="BB48" s="33" t="e">
        <f>IF(VLOOKUP($A48,Sheet!$A$7:$DG$148,'TN01-10'!BB$9,0)="","",VLOOKUP($A48,Sheet!$A$7:$DG$148,'TN01-10'!BB$9,0))</f>
        <v>#N/A</v>
      </c>
      <c r="BC48" s="36" t="e">
        <f>IF(VLOOKUP($A48,Sheet!$A$7:$DG$148,'TN01-10'!BC$9,0)="","",VLOOKUP($A48,Sheet!$A$7:$DG$148,'TN01-10'!BC$9,0))</f>
        <v>#N/A</v>
      </c>
      <c r="BD48" s="28" t="e">
        <f>IF(VLOOKUP($A48,Sheet!$A$7:$DG$148,'TN01-10'!BD$9,0)="","",VLOOKUP($A48,Sheet!$A$7:$DG$148,'TN01-10'!BD$9,0))</f>
        <v>#N/A</v>
      </c>
      <c r="BE48" s="28" t="e">
        <f>IF(VLOOKUP($A48,Sheet!$A$7:$DG$148,'TN01-10'!BE$9,0)="","",VLOOKUP($A48,Sheet!$A$7:$DG$148,'TN01-10'!BE$9,0))</f>
        <v>#N/A</v>
      </c>
      <c r="BF48" s="28" t="e">
        <f>IF(VLOOKUP($A48,Sheet!$A$7:$DG$148,'TN01-10'!BF$9,0)="","",VLOOKUP($A48,Sheet!$A$7:$DG$148,'TN01-10'!BF$9,0))</f>
        <v>#N/A</v>
      </c>
      <c r="BG48" s="28" t="e">
        <f>IF(VLOOKUP($A48,Sheet!$A$7:$DG$148,'TN01-10'!BG$9,0)="","",VLOOKUP($A48,Sheet!$A$7:$DG$148,'TN01-10'!BG$9,0))</f>
        <v>#N/A</v>
      </c>
      <c r="BH48" s="28" t="e">
        <f>IF(VLOOKUP($A48,Sheet!$A$7:$DG$148,'TN01-10'!BH$9,0)="","",VLOOKUP($A48,Sheet!$A$7:$DG$148,'TN01-10'!BH$9,0))</f>
        <v>#N/A</v>
      </c>
      <c r="BI48" s="28" t="e">
        <f>IF(VLOOKUP($A48,Sheet!$A$7:$DG$148,'TN01-10'!BI$9,0)="","",VLOOKUP($A48,Sheet!$A$7:$DG$148,'TN01-10'!BI$9,0))</f>
        <v>#N/A</v>
      </c>
      <c r="BJ48" s="28" t="e">
        <f>IF(VLOOKUP($A48,Sheet!$A$7:$DG$148,'TN01-10'!BJ$9,0)="","",VLOOKUP($A48,Sheet!$A$7:$DG$148,'TN01-10'!BJ$9,0))</f>
        <v>#N/A</v>
      </c>
      <c r="BK48" s="28" t="e">
        <f>IF(VLOOKUP($A48,Sheet!$A$7:$DG$148,'TN01-10'!BK$9,0)="","",VLOOKUP($A48,Sheet!$A$7:$DG$148,'TN01-10'!BK$9,0))</f>
        <v>#N/A</v>
      </c>
      <c r="BL48" s="28" t="e">
        <f>IF(VLOOKUP($A48,Sheet!$A$7:$DG$148,'TN01-10'!BL$9,0)="","",VLOOKUP($A48,Sheet!$A$7:$DG$148,'TN01-10'!BL$9,0))</f>
        <v>#N/A</v>
      </c>
      <c r="BM48" s="28" t="e">
        <f>IF(VLOOKUP($A48,Sheet!$A$7:$DG$148,'TN01-10'!BM$9,0)="","",VLOOKUP($A48,Sheet!$A$7:$DG$148,'TN01-10'!BM$9,0))</f>
        <v>#N/A</v>
      </c>
      <c r="BN48" s="28" t="e">
        <f>IF(VLOOKUP($A48,Sheet!$A$7:$DG$148,'TN01-10'!BN$9,0)="","",VLOOKUP($A48,Sheet!$A$7:$DG$148,'TN01-10'!BN$9,0))</f>
        <v>#N/A</v>
      </c>
      <c r="BO48" s="28" t="e">
        <f>IF(VLOOKUP($A48,Sheet!$A$7:$DG$148,'TN01-10'!BO$9,0)="","",VLOOKUP($A48,Sheet!$A$7:$DG$148,'TN01-10'!BO$9,0))</f>
        <v>#N/A</v>
      </c>
      <c r="BP48" s="28" t="e">
        <f>IF(VLOOKUP($A48,Sheet!$A$7:$DG$148,'TN01-10'!BP$9,0)="","",VLOOKUP($A48,Sheet!$A$7:$DG$148,'TN01-10'!BP$9,0))</f>
        <v>#N/A</v>
      </c>
      <c r="BQ48" s="28" t="e">
        <f>IF(VLOOKUP($A48,Sheet!$A$7:$DG$148,'TN01-10'!BQ$9,0)="","",VLOOKUP($A48,Sheet!$A$7:$DG$148,'TN01-10'!BQ$9,0))</f>
        <v>#N/A</v>
      </c>
      <c r="BR48" s="28" t="e">
        <f>IF(VLOOKUP($A48,Sheet!$A$7:$DG$148,'TN01-10'!BR$9,0)="","",VLOOKUP($A48,Sheet!$A$7:$DG$148,'TN01-10'!BR$9,0))</f>
        <v>#N/A</v>
      </c>
      <c r="BS48" s="28" t="e">
        <f>IF(VLOOKUP($A48,Sheet!$A$7:$DG$148,'TN01-10'!BS$9,0)="","",VLOOKUP($A48,Sheet!$A$7:$DG$148,'TN01-10'!BS$9,0))</f>
        <v>#N/A</v>
      </c>
      <c r="BT48" s="28" t="e">
        <f>IF(VLOOKUP($A48,Sheet!$A$7:$DG$148,'TN01-10'!BT$9,0)="","",VLOOKUP($A48,Sheet!$A$7:$DG$148,'TN01-10'!BT$9,0))</f>
        <v>#N/A</v>
      </c>
      <c r="BU48" s="28" t="e">
        <f>IF(VLOOKUP($A48,Sheet!$A$7:$DG$148,'TN01-10'!BU$9,0)="","",VLOOKUP($A48,Sheet!$A$7:$DG$148,'TN01-10'!BU$9,0))</f>
        <v>#N/A</v>
      </c>
      <c r="BV48" s="28" t="e">
        <f>IF(VLOOKUP($A48,Sheet!$A$7:$DG$148,'TN01-10'!BV$9,0)="","",VLOOKUP($A48,Sheet!$A$7:$DG$148,'TN01-10'!BV$9,0))</f>
        <v>#N/A</v>
      </c>
      <c r="BW48" s="28" t="e">
        <f>IF(VLOOKUP($A48,Sheet!$A$7:$DG$148,'TN01-10'!BW$9,0)="","",VLOOKUP($A48,Sheet!$A$7:$DG$148,'TN01-10'!BW$9,0))</f>
        <v>#N/A</v>
      </c>
      <c r="BX48" s="33" t="e">
        <f>IF(VLOOKUP($A48,Sheet!$A$7:$DG$148,'TN01-10'!BX$9,0)="","",VLOOKUP($A48,Sheet!$A$7:$DG$148,'TN01-10'!BX$9,0))</f>
        <v>#N/A</v>
      </c>
      <c r="BY48" s="36" t="e">
        <f>IF(VLOOKUP($A48,Sheet!$A$7:$DG$148,'TN01-10'!BY$9,0)="","",VLOOKUP($A48,Sheet!$A$7:$DG$148,'TN01-10'!BY$9,0))</f>
        <v>#N/A</v>
      </c>
      <c r="BZ48" s="28" t="e">
        <f>IF(VLOOKUP($A48,Sheet!$A$7:$DG$148,'TN01-10'!BZ$9,0)="","",VLOOKUP($A48,Sheet!$A$7:$DG$148,'TN01-10'!BZ$9,0))</f>
        <v>#N/A</v>
      </c>
      <c r="CA48" s="28" t="e">
        <f>IF(VLOOKUP($A48,Sheet!$A$7:$DG$148,'TN01-10'!CA$9,0)="","",VLOOKUP($A48,Sheet!$A$7:$DG$148,'TN01-10'!CA$9,0))</f>
        <v>#N/A</v>
      </c>
      <c r="CB48" s="28" t="e">
        <f>IF(VLOOKUP($A48,Sheet!$A$7:$DG$148,'TN01-10'!CB$9,0)="","",VLOOKUP($A48,Sheet!$A$7:$DG$148,'TN01-10'!CB$9,0))</f>
        <v>#N/A</v>
      </c>
      <c r="CC48" s="28" t="e">
        <f>IF(VLOOKUP($A48,Sheet!$A$7:$DG$148,'TN01-10'!CC$9,0)="","",VLOOKUP($A48,Sheet!$A$7:$DG$148,'TN01-10'!CC$9,0))</f>
        <v>#N/A</v>
      </c>
      <c r="CD48" s="28" t="e">
        <f>IF(VLOOKUP($A48,Sheet!$A$7:$DG$148,'TN01-10'!CD$9,0)="","",VLOOKUP($A48,Sheet!$A$7:$DG$148,'TN01-10'!CD$9,0))</f>
        <v>#N/A</v>
      </c>
      <c r="CE48" s="28" t="e">
        <f>IF(VLOOKUP($A48,Sheet!$A$7:$DG$148,'TN01-10'!CE$9,0)="","",VLOOKUP($A48,Sheet!$A$7:$DG$148,'TN01-10'!CE$9,0))</f>
        <v>#N/A</v>
      </c>
      <c r="CF48" s="28" t="e">
        <f>IF(VLOOKUP($A48,Sheet!$A$7:$DG$148,'TN01-10'!CF$9,0)="","",VLOOKUP($A48,Sheet!$A$7:$DG$148,'TN01-10'!CF$9,0))</f>
        <v>#N/A</v>
      </c>
      <c r="CG48" s="28" t="e">
        <f>IF(VLOOKUP($A48,Sheet!$A$7:$DG$148,'TN01-10'!CG$9,0)="","",VLOOKUP($A48,Sheet!$A$7:$DG$148,'TN01-10'!CG$9,0))</f>
        <v>#N/A</v>
      </c>
      <c r="CH48" s="28" t="e">
        <f>IF(VLOOKUP($A48,Sheet!$A$7:$DG$148,'TN01-10'!CH$9,0)="","",VLOOKUP($A48,Sheet!$A$7:$DG$148,'TN01-10'!CH$9,0))</f>
        <v>#N/A</v>
      </c>
      <c r="CI48" s="28" t="e">
        <f>IF(VLOOKUP($A48,Sheet!$A$7:$DG$148,'TN01-10'!CI$9,0)="","",VLOOKUP($A48,Sheet!$A$7:$DG$148,'TN01-10'!CI$9,0))</f>
        <v>#N/A</v>
      </c>
      <c r="CJ48" s="28" t="e">
        <f>IF(VLOOKUP($A48,Sheet!$A$7:$DG$148,'TN01-10'!CJ$9,0)="","",VLOOKUP($A48,Sheet!$A$7:$DG$148,'TN01-10'!CJ$9,0))</f>
        <v>#N/A</v>
      </c>
      <c r="CK48" s="28" t="e">
        <f>IF(VLOOKUP($A48,Sheet!$A$7:$DG$148,'TN01-10'!CK$9,0)="","",VLOOKUP($A48,Sheet!$A$7:$DG$148,'TN01-10'!CK$9,0))</f>
        <v>#N/A</v>
      </c>
      <c r="CL48" s="28" t="e">
        <f>IF(VLOOKUP($A48,Sheet!$A$7:$DG$148,'TN01-10'!CL$9,0)="","",VLOOKUP($A48,Sheet!$A$7:$DG$148,'TN01-10'!CL$9,0))</f>
        <v>#N/A</v>
      </c>
      <c r="CM48" s="28" t="e">
        <f>IF(VLOOKUP($A48,Sheet!$A$7:$DG$148,'TN01-10'!CM$9,0)="","",VLOOKUP($A48,Sheet!$A$7:$DG$148,'TN01-10'!CM$9,0))</f>
        <v>#N/A</v>
      </c>
      <c r="CN48" s="28" t="e">
        <f>IF(VLOOKUP($A48,Sheet!$A$7:$DG$148,'TN01-10'!CN$9,0)="","",VLOOKUP($A48,Sheet!$A$7:$DG$148,'TN01-10'!CN$9,0))</f>
        <v>#N/A</v>
      </c>
      <c r="CO48" s="28" t="e">
        <f>IF(VLOOKUP($A48,Sheet!$A$7:$DG$148,'TN01-10'!CO$9,0)="","",VLOOKUP($A48,Sheet!$A$7:$DG$148,'TN01-10'!CO$9,0))</f>
        <v>#N/A</v>
      </c>
      <c r="CP48" s="28" t="e">
        <f>IF(VLOOKUP($A48,Sheet!$A$7:$DG$148,'TN01-10'!CP$9,0)="","",VLOOKUP($A48,Sheet!$A$7:$DG$148,'TN01-10'!CP$9,0))</f>
        <v>#N/A</v>
      </c>
      <c r="CQ48" s="28" t="e">
        <f>IF(VLOOKUP($A48,Sheet!$A$7:$DG$148,'TN01-10'!CQ$9,0)="","",VLOOKUP($A48,Sheet!$A$7:$DG$148,'TN01-10'!CQ$9,0))</f>
        <v>#N/A</v>
      </c>
      <c r="CR48" s="28" t="e">
        <f>IF(VLOOKUP($A48,Sheet!$A$7:$DG$148,'TN01-10'!CR$9,0)="","",VLOOKUP($A48,Sheet!$A$7:$DG$148,'TN01-10'!CR$9,0))</f>
        <v>#N/A</v>
      </c>
      <c r="CS48" s="33" t="e">
        <f>IF(VLOOKUP($A48,Sheet!$A$7:$DG$148,'TN01-10'!CS$9,0)="","",VLOOKUP($A48,Sheet!$A$7:$DG$148,'TN01-10'!CS$9,0))</f>
        <v>#N/A</v>
      </c>
      <c r="CT48" s="36" t="e">
        <f>IF(VLOOKUP($A48,Sheet!$A$7:$DG$148,'TN01-10'!CT$9,0)="","",VLOOKUP($A48,Sheet!$A$7:$DG$148,'TN01-10'!CT$9,0))</f>
        <v>#N/A</v>
      </c>
      <c r="CU48" s="38" t="e">
        <f t="shared" si="2"/>
        <v>#N/A</v>
      </c>
      <c r="CV48" s="38" t="e">
        <f t="shared" si="3"/>
        <v>#N/A</v>
      </c>
      <c r="CW48" s="38">
        <f t="shared" si="4"/>
        <v>0</v>
      </c>
      <c r="CX48" s="38" t="e">
        <f t="shared" si="5"/>
        <v>#N/A</v>
      </c>
      <c r="CY48" s="38" t="e">
        <f t="shared" si="6"/>
        <v>#N/A</v>
      </c>
      <c r="CZ48" s="38" t="e">
        <f>VLOOKUP($A48,'TN01-04'!$A$13:$DL$166,103,0)</f>
        <v>#N/A</v>
      </c>
      <c r="DA48" s="28" t="e">
        <f>IF(VLOOKUP($A48,Sheet!$A$7:$DG$148,'TN01-10'!DA$9,0)="","",VLOOKUP($A48,Sheet!$A$7:$DG$148,'TN01-10'!DA$9,0))</f>
        <v>#N/A</v>
      </c>
      <c r="DB48" s="28" t="e">
        <f>IF(VLOOKUP($A48,Sheet!$A$7:$DG$148,'TN01-10'!DB$9,0)="","",VLOOKUP($A48,Sheet!$A$7:$DG$148,'TN01-10'!DB$9,0))</f>
        <v>#N/A</v>
      </c>
      <c r="DC48" s="28" t="e">
        <f>IF(VLOOKUP($A48,Sheet!$A$7:$DG$148,'TN01-10'!DC$9,0)="","",VLOOKUP($A48,Sheet!$A$7:$DG$148,'TN01-10'!DC$9,0))</f>
        <v>#N/A</v>
      </c>
      <c r="DD48" s="28" t="e">
        <f>IF(VLOOKUP($A48,Sheet!$A$7:$DG$148,'TN01-10'!DD$9,0)="","",VLOOKUP($A48,Sheet!$A$7:$DG$148,'TN01-10'!DD$9,0))</f>
        <v>#N/A</v>
      </c>
      <c r="DE48" s="38"/>
      <c r="DF48" s="38" t="e">
        <f t="shared" si="7"/>
        <v>#N/A</v>
      </c>
      <c r="DG48" s="38" t="e">
        <f>VLOOKUP($A48,'TN01-04'!$A$13:$DL$166,110,0)</f>
        <v>#N/A</v>
      </c>
      <c r="DH48" s="33" t="e">
        <f>IF(VLOOKUP($A48,Sheet!$A$7:$DG$148,'TN01-10'!DH$9,0)="","",VLOOKUP($A48,Sheet!$A$7:$DG$148,'TN01-10'!DH$9,0))</f>
        <v>#N/A</v>
      </c>
      <c r="DI48" s="36" t="e">
        <f>IF(VLOOKUP($A48,Sheet!$A$7:$DG$148,'TN01-10'!DI$9,0)="","",VLOOKUP($A48,Sheet!$A$7:$DG$148,'TN01-10'!DI$9,0))</f>
        <v>#N/A</v>
      </c>
      <c r="DJ48" s="38" t="e">
        <f t="shared" si="8"/>
        <v>#N/A</v>
      </c>
      <c r="DK48" s="38" t="e">
        <f t="shared" si="9"/>
        <v>#N/A</v>
      </c>
      <c r="DL48" s="38" t="e">
        <f t="shared" si="10"/>
        <v>#N/A</v>
      </c>
      <c r="DM48" s="38" t="e">
        <f>VLOOKUP($A48,'TN01-04'!$A$13:$DL$166,116,0)</f>
        <v>#N/A</v>
      </c>
      <c r="DN48" s="33" t="e">
        <f>IF(VLOOKUP($A48,Sheet!$A$7:$DG$148,'TN01-10'!DN$9,0)="","",VLOOKUP($A48,Sheet!$A$7:$DG$148,'TN01-10'!DN$9,0))</f>
        <v>#N/A</v>
      </c>
      <c r="DO48" s="36" t="e">
        <f>IF(VLOOKUP($A48,Sheet!$A$7:$DG$148,'TN01-10'!DO$9,0)="","",VLOOKUP($A48,Sheet!$A$7:$DG$148,'TN01-10'!DO$9,0))</f>
        <v>#N/A</v>
      </c>
      <c r="DP48" s="28" t="e">
        <f>IF(VLOOKUP($A48,Sheet!$A$7:$DG$148,'TN01-10'!DP$9,0)="","",VLOOKUP($A48,Sheet!$A$7:$DG$148,'TN01-10'!DP$9,0))</f>
        <v>#N/A</v>
      </c>
      <c r="DQ48" s="28" t="e">
        <f>IF(VLOOKUP($A48,Sheet!$A$7:$DG$148,'TN01-10'!DQ$9,0)="","",VLOOKUP($A48,Sheet!$A$7:$DG$148,'TN01-10'!DQ$9,0))</f>
        <v>#N/A</v>
      </c>
      <c r="DR48" s="28" t="e">
        <f>IF(VLOOKUP($A48,Sheet!$A$7:$DG$148,'TN01-10'!DR$9,0)="","",VLOOKUP($A48,Sheet!$A$7:$DG$148,'TN01-10'!DR$9,0))</f>
        <v>#N/A</v>
      </c>
      <c r="DS48" s="28" t="e">
        <f>IF(VLOOKUP($A48,Sheet!$A$7:$DG$148,'TN01-10'!DS$9,0)="","",VLOOKUP($A48,Sheet!$A$7:$DG$148,'TN01-10'!DS$9,0))</f>
        <v>#N/A</v>
      </c>
      <c r="DT48" s="28" t="e">
        <f>IF(VLOOKUP($A48,Sheet!$A$7:$DG$148,'TN01-10'!DT$9,0)="","",VLOOKUP($A48,Sheet!$A$7:$DG$148,'TN01-10'!DT$9,0))</f>
        <v>#N/A</v>
      </c>
      <c r="DU48" s="168" t="e">
        <f t="shared" si="11"/>
        <v>#N/A</v>
      </c>
      <c r="DV48" s="315"/>
      <c r="DW48" s="315"/>
      <c r="DX48" s="315"/>
      <c r="DY48" s="315"/>
      <c r="DZ48" s="315" t="e">
        <v>#N/A</v>
      </c>
      <c r="EA48" s="315"/>
      <c r="EB48" s="216"/>
      <c r="EC48" s="216"/>
      <c r="ED48" s="216"/>
      <c r="EE48" s="216"/>
      <c r="EF48" s="216">
        <f t="shared" si="12"/>
        <v>0</v>
      </c>
      <c r="EG48" s="216">
        <v>0</v>
      </c>
      <c r="EH48" s="216">
        <v>0</v>
      </c>
      <c r="EI48" s="216"/>
      <c r="EJ48" s="216"/>
      <c r="EK48" s="216">
        <f t="shared" si="13"/>
        <v>0</v>
      </c>
      <c r="EL48" s="216"/>
      <c r="EM48" s="216">
        <v>0</v>
      </c>
      <c r="EN48" s="216"/>
      <c r="EO48" s="216"/>
      <c r="EP48" s="216">
        <f t="shared" si="14"/>
        <v>0</v>
      </c>
      <c r="EQ48" s="216"/>
      <c r="ER48" s="216">
        <v>0</v>
      </c>
      <c r="ES48" s="216"/>
      <c r="ET48" s="216"/>
      <c r="EU48" s="216">
        <f t="shared" si="15"/>
        <v>0</v>
      </c>
      <c r="EV48" s="216">
        <f t="shared" si="16"/>
        <v>0</v>
      </c>
    </row>
    <row r="49" spans="1:152" ht="15.95" customHeight="1" x14ac:dyDescent="0.2">
      <c r="A49" s="25">
        <v>2220716703</v>
      </c>
      <c r="B49" s="26" t="s">
        <v>6</v>
      </c>
      <c r="C49" s="26" t="s">
        <v>48</v>
      </c>
      <c r="D49" s="26" t="s">
        <v>143</v>
      </c>
      <c r="E49" s="27">
        <v>36022</v>
      </c>
      <c r="F49" s="26" t="s">
        <v>209</v>
      </c>
      <c r="G49" s="26" t="s">
        <v>212</v>
      </c>
      <c r="H49" s="28">
        <f>IF(VLOOKUP($A49,Sheet!$A$7:$DG$148,'TN01-10'!H$9,0)="","",VLOOKUP($A49,Sheet!$A$7:$DG$148,'TN01-10'!H$9,0))</f>
        <v>7.8</v>
      </c>
      <c r="I49" s="28">
        <f>IF(VLOOKUP($A49,Sheet!$A$7:$DG$148,'TN01-10'!I$9,0)="","",VLOOKUP($A49,Sheet!$A$7:$DG$148,'TN01-10'!I$9,0))</f>
        <v>4.9000000000000004</v>
      </c>
      <c r="J49" s="28">
        <f>IF(VLOOKUP($A49,Sheet!$A$7:$DG$148,'TN01-10'!J$9,0)="","",VLOOKUP($A49,Sheet!$A$7:$DG$148,'TN01-10'!J$9,0))</f>
        <v>7.3</v>
      </c>
      <c r="K49" s="28">
        <f>IF(VLOOKUP($A49,Sheet!$A$7:$DG$148,'TN01-10'!K$9,0)="","",VLOOKUP($A49,Sheet!$A$7:$DG$148,'TN01-10'!K$9,0))</f>
        <v>7</v>
      </c>
      <c r="L49" s="28">
        <f>IF(VLOOKUP($A49,Sheet!$A$7:$DG$148,'TN01-10'!L$9,0)="","",VLOOKUP($A49,Sheet!$A$7:$DG$148,'TN01-10'!L$9,0))</f>
        <v>6.7</v>
      </c>
      <c r="M49" s="28">
        <f>IF(VLOOKUP($A49,Sheet!$A$7:$DG$148,'TN01-10'!M$9,0)="","",VLOOKUP($A49,Sheet!$A$7:$DG$148,'TN01-10'!M$9,0))</f>
        <v>5.8</v>
      </c>
      <c r="N49" s="28">
        <f>IF(VLOOKUP($A49,Sheet!$A$7:$DG$148,'TN01-10'!N$9,0)="","",VLOOKUP($A49,Sheet!$A$7:$DG$148,'TN01-10'!N$9,0))</f>
        <v>8.6999999999999993</v>
      </c>
      <c r="O49" s="28" t="str">
        <f>IF(VLOOKUP($A49,Sheet!$A$7:$DG$148,'TN01-10'!O$9,0)="","",VLOOKUP($A49,Sheet!$A$7:$DG$148,'TN01-10'!O$9,0))</f>
        <v/>
      </c>
      <c r="P49" s="28">
        <f>IF(VLOOKUP($A49,Sheet!$A$7:$DG$148,'TN01-10'!P$9,0)="","",VLOOKUP($A49,Sheet!$A$7:$DG$148,'TN01-10'!P$9,0))</f>
        <v>4.9000000000000004</v>
      </c>
      <c r="Q49" s="28" t="str">
        <f>IF(VLOOKUP($A49,Sheet!$A$7:$DG$148,'TN01-10'!Q$9,0)="","",VLOOKUP($A49,Sheet!$A$7:$DG$148,'TN01-10'!Q$9,0))</f>
        <v/>
      </c>
      <c r="R49" s="28">
        <f>IF(VLOOKUP($A49,Sheet!$A$7:$DG$148,'TN01-10'!R$9,0)="","",VLOOKUP($A49,Sheet!$A$7:$DG$148,'TN01-10'!R$9,0))</f>
        <v>6.1</v>
      </c>
      <c r="S49" s="28" t="str">
        <f>IF(VLOOKUP($A49,Sheet!$A$7:$DG$148,'TN01-10'!S$9,0)="","",VLOOKUP($A49,Sheet!$A$7:$DG$148,'TN01-10'!S$9,0))</f>
        <v/>
      </c>
      <c r="T49" s="28" t="str">
        <f>IF(VLOOKUP($A49,Sheet!$A$7:$DG$148,'TN01-10'!T$9,0)="","",VLOOKUP($A49,Sheet!$A$7:$DG$148,'TN01-10'!T$9,0))</f>
        <v/>
      </c>
      <c r="U49" s="28">
        <f>IF(VLOOKUP($A49,Sheet!$A$7:$DG$148,'TN01-10'!U$9,0)="","",VLOOKUP($A49,Sheet!$A$7:$DG$148,'TN01-10'!U$9,0))</f>
        <v>5.5</v>
      </c>
      <c r="V49" s="28" t="str">
        <f>IF(VLOOKUP($A49,Sheet!$A$7:$DG$148,'TN01-10'!V$9,0)="","",VLOOKUP($A49,Sheet!$A$7:$DG$148,'TN01-10'!V$9,0))</f>
        <v/>
      </c>
      <c r="W49" s="28">
        <f>IF(VLOOKUP($A49,Sheet!$A$7:$DG$148,'TN01-10'!W$9,0)="","",VLOOKUP($A49,Sheet!$A$7:$DG$148,'TN01-10'!W$9,0))</f>
        <v>5.8</v>
      </c>
      <c r="X49" s="28">
        <f>IF(VLOOKUP($A49,Sheet!$A$7:$DG$148,'TN01-10'!X$9,0)="","",VLOOKUP($A49,Sheet!$A$7:$DG$148,'TN01-10'!X$9,0))</f>
        <v>8.3000000000000007</v>
      </c>
      <c r="Y49" s="28">
        <f>IF(VLOOKUP($A49,Sheet!$A$7:$DG$148,'TN01-10'!Y$9,0)="","",VLOOKUP($A49,Sheet!$A$7:$DG$148,'TN01-10'!Y$9,0))</f>
        <v>6.1</v>
      </c>
      <c r="Z49" s="28">
        <f>IF(VLOOKUP($A49,Sheet!$A$7:$DG$148,'TN01-10'!Z$9,0)="","",VLOOKUP($A49,Sheet!$A$7:$DG$148,'TN01-10'!Z$9,0))</f>
        <v>6</v>
      </c>
      <c r="AA49" s="28">
        <f>IF(VLOOKUP($A49,Sheet!$A$7:$DG$148,'TN01-10'!AA$9,0)="","",VLOOKUP($A49,Sheet!$A$7:$DG$148,'TN01-10'!AA$9,0))</f>
        <v>5.4</v>
      </c>
      <c r="AB49" s="28">
        <f>IF(VLOOKUP($A49,Sheet!$A$7:$DG$148,'TN01-10'!AB$9,0)="","",VLOOKUP($A49,Sheet!$A$7:$DG$148,'TN01-10'!AB$9,0))</f>
        <v>8.4</v>
      </c>
      <c r="AC49" s="28">
        <f>IF(VLOOKUP($A49,Sheet!$A$7:$DG$148,'TN01-10'!AC$9,0)="","",VLOOKUP($A49,Sheet!$A$7:$DG$148,'TN01-10'!AC$9,0))</f>
        <v>6.6</v>
      </c>
      <c r="AD49" s="28">
        <f>IF(VLOOKUP($A49,Sheet!$A$7:$DG$148,'TN01-10'!AD$9,0)="","",VLOOKUP($A49,Sheet!$A$7:$DG$148,'TN01-10'!AD$9,0))</f>
        <v>4.9000000000000004</v>
      </c>
      <c r="AE49" s="28">
        <f>IF(VLOOKUP($A49,Sheet!$A$7:$DG$148,'TN01-10'!AE$9,0)="","",VLOOKUP($A49,Sheet!$A$7:$DG$148,'TN01-10'!AE$9,0))</f>
        <v>6.2</v>
      </c>
      <c r="AF49" s="28">
        <f>IF(VLOOKUP($A49,Sheet!$A$7:$DG$148,'TN01-10'!AF$9,0)="","",VLOOKUP($A49,Sheet!$A$7:$DG$148,'TN01-10'!AF$9,0))</f>
        <v>7.1</v>
      </c>
      <c r="AG49" s="28">
        <f>IF(VLOOKUP($A49,Sheet!$A$7:$DG$148,'TN01-10'!AG$9,0)="","",VLOOKUP($A49,Sheet!$A$7:$DG$148,'TN01-10'!AG$9,0))</f>
        <v>5.7</v>
      </c>
      <c r="AH49" s="28">
        <f>IF(VLOOKUP($A49,Sheet!$A$7:$DG$148,'TN01-10'!AH$9,0)="","",VLOOKUP($A49,Sheet!$A$7:$DG$148,'TN01-10'!AH$9,0))</f>
        <v>5.9</v>
      </c>
      <c r="AI49" s="28">
        <f>IF(VLOOKUP($A49,Sheet!$A$7:$DG$148,'TN01-10'!AI$9,0)="","",VLOOKUP($A49,Sheet!$A$7:$DG$148,'TN01-10'!AI$9,0))</f>
        <v>4.5999999999999996</v>
      </c>
      <c r="AJ49" s="28">
        <f>IF(VLOOKUP($A49,Sheet!$A$7:$DG$148,'TN01-10'!AJ$9,0)="","",VLOOKUP($A49,Sheet!$A$7:$DG$148,'TN01-10'!AJ$9,0))</f>
        <v>5.6</v>
      </c>
      <c r="AK49" s="33">
        <f>IF(VLOOKUP($A49,Sheet!$A$7:$DG$148,'TN01-10'!AK$9,0)="","",VLOOKUP($A49,Sheet!$A$7:$DG$148,'TN01-10'!AK$9,0))</f>
        <v>51</v>
      </c>
      <c r="AL49" s="36">
        <f>IF(VLOOKUP($A49,Sheet!$A$7:$DG$148,'TN01-10'!AL$9,0)="","",VLOOKUP($A49,Sheet!$A$7:$DG$148,'TN01-10'!AL$9,0))</f>
        <v>0</v>
      </c>
      <c r="AM49" s="32">
        <f>IF(VLOOKUP($A49,Sheet!$A$7:$DG$148,'TN01-10'!AM$9,0)="","",VLOOKUP($A49,Sheet!$A$7:$DG$148,'TN01-10'!AM$9,0))</f>
        <v>6.4</v>
      </c>
      <c r="AN49" s="32">
        <f>IF(VLOOKUP($A49,Sheet!$A$7:$DG$148,'TN01-10'!AN$9,0)="","",VLOOKUP($A49,Sheet!$A$7:$DG$148,'TN01-10'!AN$9,0))</f>
        <v>8.6999999999999993</v>
      </c>
      <c r="AO49" s="32">
        <f>IF(VLOOKUP($A49,Sheet!$A$7:$DG$148,'TN01-10'!AO$9,0)="","",VLOOKUP($A49,Sheet!$A$7:$DG$148,'TN01-10'!AO$9,0))</f>
        <v>6.3</v>
      </c>
      <c r="AP49" s="32" t="str">
        <f>IF(VLOOKUP($A49,Sheet!$A$7:$DG$148,'TN01-10'!AP$9,0)="","",VLOOKUP($A49,Sheet!$A$7:$DG$148,'TN01-10'!AP$9,0))</f>
        <v/>
      </c>
      <c r="AQ49" s="32" t="str">
        <f>IF(VLOOKUP($A49,Sheet!$A$7:$DG$148,'TN01-10'!AQ$9,0)="","",VLOOKUP($A49,Sheet!$A$7:$DG$148,'TN01-10'!AQ$9,0))</f>
        <v/>
      </c>
      <c r="AR49" s="32" t="str">
        <f>IF(VLOOKUP($A49,Sheet!$A$7:$DG$148,'TN01-10'!AR$9,0)="","",VLOOKUP($A49,Sheet!$A$7:$DG$148,'TN01-10'!AR$9,0))</f>
        <v/>
      </c>
      <c r="AS49" s="32" t="str">
        <f>IF(VLOOKUP($A49,Sheet!$A$7:$DG$148,'TN01-10'!AS$9,0)="","",VLOOKUP($A49,Sheet!$A$7:$DG$148,'TN01-10'!AS$9,0))</f>
        <v/>
      </c>
      <c r="AT49" s="32" t="str">
        <f>IF(VLOOKUP($A49,Sheet!$A$7:$DG$148,'TN01-10'!AT$9,0)="","",VLOOKUP($A49,Sheet!$A$7:$DG$148,'TN01-10'!AT$9,0))</f>
        <v/>
      </c>
      <c r="AU49" s="32" t="str">
        <f>IF(VLOOKUP($A49,Sheet!$A$7:$DG$148,'TN01-10'!AU$9,0)="","",VLOOKUP($A49,Sheet!$A$7:$DG$148,'TN01-10'!AU$9,0))</f>
        <v/>
      </c>
      <c r="AV49" s="32" t="str">
        <f>IF(VLOOKUP($A49,Sheet!$A$7:$DG$148,'TN01-10'!AV$9,0)="","",VLOOKUP($A49,Sheet!$A$7:$DG$148,'TN01-10'!AV$9,0))</f>
        <v/>
      </c>
      <c r="AW49" s="32" t="str">
        <f>IF(VLOOKUP($A49,Sheet!$A$7:$DG$148,'TN01-10'!AW$9,0)="","",VLOOKUP($A49,Sheet!$A$7:$DG$148,'TN01-10'!AW$9,0))</f>
        <v/>
      </c>
      <c r="AX49" s="32" t="str">
        <f>IF(VLOOKUP($A49,Sheet!$A$7:$DG$148,'TN01-10'!AX$9,0)="","",VLOOKUP($A49,Sheet!$A$7:$DG$148,'TN01-10'!AX$9,0))</f>
        <v/>
      </c>
      <c r="AY49" s="32" t="str">
        <f>IF(VLOOKUP($A49,Sheet!$A$7:$DG$148,'TN01-10'!AY$9,0)="","",VLOOKUP($A49,Sheet!$A$7:$DG$148,'TN01-10'!AY$9,0))</f>
        <v/>
      </c>
      <c r="AZ49" s="32">
        <f>IF(VLOOKUP($A49,Sheet!$A$7:$DG$148,'TN01-10'!AZ$9,0)="","",VLOOKUP($A49,Sheet!$A$7:$DG$148,'TN01-10'!AZ$9,0))</f>
        <v>6</v>
      </c>
      <c r="BA49" s="32">
        <f>IF(VLOOKUP($A49,Sheet!$A$7:$DG$148,'TN01-10'!BA$9,0)="","",VLOOKUP($A49,Sheet!$A$7:$DG$148,'TN01-10'!BA$9,0))</f>
        <v>5</v>
      </c>
      <c r="BB49" s="33">
        <f>IF(VLOOKUP($A49,Sheet!$A$7:$DG$148,'TN01-10'!BB$9,0)="","",VLOOKUP($A49,Sheet!$A$7:$DG$148,'TN01-10'!BB$9,0))</f>
        <v>5</v>
      </c>
      <c r="BC49" s="36">
        <f>IF(VLOOKUP($A49,Sheet!$A$7:$DG$148,'TN01-10'!BC$9,0)="","",VLOOKUP($A49,Sheet!$A$7:$DG$148,'TN01-10'!BC$9,0))</f>
        <v>0</v>
      </c>
      <c r="BD49" s="28">
        <f>IF(VLOOKUP($A49,Sheet!$A$7:$DG$148,'TN01-10'!BD$9,0)="","",VLOOKUP($A49,Sheet!$A$7:$DG$148,'TN01-10'!BD$9,0))</f>
        <v>5.9</v>
      </c>
      <c r="BE49" s="28">
        <f>IF(VLOOKUP($A49,Sheet!$A$7:$DG$148,'TN01-10'!BE$9,0)="","",VLOOKUP($A49,Sheet!$A$7:$DG$148,'TN01-10'!BE$9,0))</f>
        <v>5</v>
      </c>
      <c r="BF49" s="28">
        <f>IF(VLOOKUP($A49,Sheet!$A$7:$DG$148,'TN01-10'!BF$9,0)="","",VLOOKUP($A49,Sheet!$A$7:$DG$148,'TN01-10'!BF$9,0))</f>
        <v>4.9000000000000004</v>
      </c>
      <c r="BG49" s="28">
        <f>IF(VLOOKUP($A49,Sheet!$A$7:$DG$148,'TN01-10'!BG$9,0)="","",VLOOKUP($A49,Sheet!$A$7:$DG$148,'TN01-10'!BG$9,0))</f>
        <v>8.1999999999999993</v>
      </c>
      <c r="BH49" s="28">
        <f>IF(VLOOKUP($A49,Sheet!$A$7:$DG$148,'TN01-10'!BH$9,0)="","",VLOOKUP($A49,Sheet!$A$7:$DG$148,'TN01-10'!BH$9,0))</f>
        <v>7.7</v>
      </c>
      <c r="BI49" s="28">
        <f>IF(VLOOKUP($A49,Sheet!$A$7:$DG$148,'TN01-10'!BI$9,0)="","",VLOOKUP($A49,Sheet!$A$7:$DG$148,'TN01-10'!BI$9,0))</f>
        <v>6.1</v>
      </c>
      <c r="BJ49" s="28">
        <f>IF(VLOOKUP($A49,Sheet!$A$7:$DG$148,'TN01-10'!BJ$9,0)="","",VLOOKUP($A49,Sheet!$A$7:$DG$148,'TN01-10'!BJ$9,0))</f>
        <v>8</v>
      </c>
      <c r="BK49" s="28">
        <f>IF(VLOOKUP($A49,Sheet!$A$7:$DG$148,'TN01-10'!BK$9,0)="","",VLOOKUP($A49,Sheet!$A$7:$DG$148,'TN01-10'!BK$9,0))</f>
        <v>7.4</v>
      </c>
      <c r="BL49" s="28">
        <f>IF(VLOOKUP($A49,Sheet!$A$7:$DG$148,'TN01-10'!BL$9,0)="","",VLOOKUP($A49,Sheet!$A$7:$DG$148,'TN01-10'!BL$9,0))</f>
        <v>5.4</v>
      </c>
      <c r="BM49" s="28">
        <f>IF(VLOOKUP($A49,Sheet!$A$7:$DG$148,'TN01-10'!BM$9,0)="","",VLOOKUP($A49,Sheet!$A$7:$DG$148,'TN01-10'!BM$9,0))</f>
        <v>5.7</v>
      </c>
      <c r="BN49" s="28">
        <f>IF(VLOOKUP($A49,Sheet!$A$7:$DG$148,'TN01-10'!BN$9,0)="","",VLOOKUP($A49,Sheet!$A$7:$DG$148,'TN01-10'!BN$9,0))</f>
        <v>5</v>
      </c>
      <c r="BO49" s="28">
        <f>IF(VLOOKUP($A49,Sheet!$A$7:$DG$148,'TN01-10'!BO$9,0)="","",VLOOKUP($A49,Sheet!$A$7:$DG$148,'TN01-10'!BO$9,0))</f>
        <v>7.6</v>
      </c>
      <c r="BP49" s="28">
        <f>IF(VLOOKUP($A49,Sheet!$A$7:$DG$148,'TN01-10'!BP$9,0)="","",VLOOKUP($A49,Sheet!$A$7:$DG$148,'TN01-10'!BP$9,0))</f>
        <v>5.8</v>
      </c>
      <c r="BQ49" s="28" t="str">
        <f>IF(VLOOKUP($A49,Sheet!$A$7:$DG$148,'TN01-10'!BQ$9,0)="","",VLOOKUP($A49,Sheet!$A$7:$DG$148,'TN01-10'!BQ$9,0))</f>
        <v/>
      </c>
      <c r="BR49" s="28">
        <f>IF(VLOOKUP($A49,Sheet!$A$7:$DG$148,'TN01-10'!BR$9,0)="","",VLOOKUP($A49,Sheet!$A$7:$DG$148,'TN01-10'!BR$9,0))</f>
        <v>8</v>
      </c>
      <c r="BS49" s="28">
        <f>IF(VLOOKUP($A49,Sheet!$A$7:$DG$148,'TN01-10'!BS$9,0)="","",VLOOKUP($A49,Sheet!$A$7:$DG$148,'TN01-10'!BS$9,0))</f>
        <v>7</v>
      </c>
      <c r="BT49" s="28">
        <f>IF(VLOOKUP($A49,Sheet!$A$7:$DG$148,'TN01-10'!BT$9,0)="","",VLOOKUP($A49,Sheet!$A$7:$DG$148,'TN01-10'!BT$9,0))</f>
        <v>7.4</v>
      </c>
      <c r="BU49" s="28">
        <f>IF(VLOOKUP($A49,Sheet!$A$7:$DG$148,'TN01-10'!BU$9,0)="","",VLOOKUP($A49,Sheet!$A$7:$DG$148,'TN01-10'!BU$9,0))</f>
        <v>5.7</v>
      </c>
      <c r="BV49" s="28">
        <f>IF(VLOOKUP($A49,Sheet!$A$7:$DG$148,'TN01-10'!BV$9,0)="","",VLOOKUP($A49,Sheet!$A$7:$DG$148,'TN01-10'!BV$9,0))</f>
        <v>6.4</v>
      </c>
      <c r="BW49" s="28">
        <f>IF(VLOOKUP($A49,Sheet!$A$7:$DG$148,'TN01-10'!BW$9,0)="","",VLOOKUP($A49,Sheet!$A$7:$DG$148,'TN01-10'!BW$9,0))</f>
        <v>7.1</v>
      </c>
      <c r="BX49" s="33">
        <f>IF(VLOOKUP($A49,Sheet!$A$7:$DG$148,'TN01-10'!BX$9,0)="","",VLOOKUP($A49,Sheet!$A$7:$DG$148,'TN01-10'!BX$9,0))</f>
        <v>50</v>
      </c>
      <c r="BY49" s="36">
        <f>IF(VLOOKUP($A49,Sheet!$A$7:$DG$148,'TN01-10'!BY$9,0)="","",VLOOKUP($A49,Sheet!$A$7:$DG$148,'TN01-10'!BY$9,0))</f>
        <v>0</v>
      </c>
      <c r="BZ49" s="28" t="str">
        <f>IF(VLOOKUP($A49,Sheet!$A$7:$DG$148,'TN01-10'!BZ$9,0)="","",VLOOKUP($A49,Sheet!$A$7:$DG$148,'TN01-10'!BZ$9,0))</f>
        <v/>
      </c>
      <c r="CA49" s="28">
        <f>IF(VLOOKUP($A49,Sheet!$A$7:$DG$148,'TN01-10'!CA$9,0)="","",VLOOKUP($A49,Sheet!$A$7:$DG$148,'TN01-10'!CA$9,0))</f>
        <v>7.3</v>
      </c>
      <c r="CB49" s="28">
        <f>IF(VLOOKUP($A49,Sheet!$A$7:$DG$148,'TN01-10'!CB$9,0)="","",VLOOKUP($A49,Sheet!$A$7:$DG$148,'TN01-10'!CB$9,0))</f>
        <v>7.5</v>
      </c>
      <c r="CC49" s="28" t="str">
        <f>IF(VLOOKUP($A49,Sheet!$A$7:$DG$148,'TN01-10'!CC$9,0)="","",VLOOKUP($A49,Sheet!$A$7:$DG$148,'TN01-10'!CC$9,0))</f>
        <v/>
      </c>
      <c r="CD49" s="28">
        <f>IF(VLOOKUP($A49,Sheet!$A$7:$DG$148,'TN01-10'!CD$9,0)="","",VLOOKUP($A49,Sheet!$A$7:$DG$148,'TN01-10'!CD$9,0))</f>
        <v>8.1999999999999993</v>
      </c>
      <c r="CE49" s="28">
        <f>IF(VLOOKUP($A49,Sheet!$A$7:$DG$148,'TN01-10'!CE$9,0)="","",VLOOKUP($A49,Sheet!$A$7:$DG$148,'TN01-10'!CE$9,0))</f>
        <v>6.3</v>
      </c>
      <c r="CF49" s="28">
        <f>IF(VLOOKUP($A49,Sheet!$A$7:$DG$148,'TN01-10'!CF$9,0)="","",VLOOKUP($A49,Sheet!$A$7:$DG$148,'TN01-10'!CF$9,0))</f>
        <v>6.5</v>
      </c>
      <c r="CG49" s="28">
        <f>IF(VLOOKUP($A49,Sheet!$A$7:$DG$148,'TN01-10'!CG$9,0)="","",VLOOKUP($A49,Sheet!$A$7:$DG$148,'TN01-10'!CG$9,0))</f>
        <v>6.7</v>
      </c>
      <c r="CH49" s="28" t="str">
        <f>IF(VLOOKUP($A49,Sheet!$A$7:$DG$148,'TN01-10'!CH$9,0)="","",VLOOKUP($A49,Sheet!$A$7:$DG$148,'TN01-10'!CH$9,0))</f>
        <v/>
      </c>
      <c r="CI49" s="28">
        <f>IF(VLOOKUP($A49,Sheet!$A$7:$DG$148,'TN01-10'!CI$9,0)="","",VLOOKUP($A49,Sheet!$A$7:$DG$148,'TN01-10'!CI$9,0))</f>
        <v>6.8</v>
      </c>
      <c r="CJ49" s="28" t="str">
        <f>IF(VLOOKUP($A49,Sheet!$A$7:$DG$148,'TN01-10'!CJ$9,0)="","",VLOOKUP($A49,Sheet!$A$7:$DG$148,'TN01-10'!CJ$9,0))</f>
        <v/>
      </c>
      <c r="CK49" s="28" t="str">
        <f>IF(VLOOKUP($A49,Sheet!$A$7:$DG$148,'TN01-10'!CK$9,0)="","",VLOOKUP($A49,Sheet!$A$7:$DG$148,'TN01-10'!CK$9,0))</f>
        <v/>
      </c>
      <c r="CL49" s="28" t="str">
        <f>IF(VLOOKUP($A49,Sheet!$A$7:$DG$148,'TN01-10'!CL$9,0)="","",VLOOKUP($A49,Sheet!$A$7:$DG$148,'TN01-10'!CL$9,0))</f>
        <v/>
      </c>
      <c r="CM49" s="28" t="str">
        <f>IF(VLOOKUP($A49,Sheet!$A$7:$DG$148,'TN01-10'!CM$9,0)="","",VLOOKUP($A49,Sheet!$A$7:$DG$148,'TN01-10'!CM$9,0))</f>
        <v/>
      </c>
      <c r="CN49" s="28">
        <f>IF(VLOOKUP($A49,Sheet!$A$7:$DG$148,'TN01-10'!CN$9,0)="","",VLOOKUP($A49,Sheet!$A$7:$DG$148,'TN01-10'!CN$9,0))</f>
        <v>5.8</v>
      </c>
      <c r="CO49" s="28">
        <f>IF(VLOOKUP($A49,Sheet!$A$7:$DG$148,'TN01-10'!CO$9,0)="","",VLOOKUP($A49,Sheet!$A$7:$DG$148,'TN01-10'!CO$9,0))</f>
        <v>7.5</v>
      </c>
      <c r="CP49" s="28">
        <f>IF(VLOOKUP($A49,Sheet!$A$7:$DG$148,'TN01-10'!CP$9,0)="","",VLOOKUP($A49,Sheet!$A$7:$DG$148,'TN01-10'!CP$9,0))</f>
        <v>6.7</v>
      </c>
      <c r="CQ49" s="28">
        <f>IF(VLOOKUP($A49,Sheet!$A$7:$DG$148,'TN01-10'!CQ$9,0)="","",VLOOKUP($A49,Sheet!$A$7:$DG$148,'TN01-10'!CQ$9,0))</f>
        <v>6.1</v>
      </c>
      <c r="CR49" s="28">
        <f>IF(VLOOKUP($A49,Sheet!$A$7:$DG$148,'TN01-10'!CR$9,0)="","",VLOOKUP($A49,Sheet!$A$7:$DG$148,'TN01-10'!CR$9,0))</f>
        <v>6.4</v>
      </c>
      <c r="CS49" s="33">
        <f>IF(VLOOKUP($A49,Sheet!$A$7:$DG$148,'TN01-10'!CS$9,0)="","",VLOOKUP($A49,Sheet!$A$7:$DG$148,'TN01-10'!CS$9,0))</f>
        <v>27</v>
      </c>
      <c r="CT49" s="36">
        <f>IF(VLOOKUP($A49,Sheet!$A$7:$DG$148,'TN01-10'!CT$9,0)="","",VLOOKUP($A49,Sheet!$A$7:$DG$148,'TN01-10'!CT$9,0))</f>
        <v>0</v>
      </c>
      <c r="CU49" s="38">
        <f t="shared" si="2"/>
        <v>128</v>
      </c>
      <c r="CV49" s="38">
        <f t="shared" si="3"/>
        <v>0</v>
      </c>
      <c r="CW49" s="38">
        <f t="shared" si="4"/>
        <v>0</v>
      </c>
      <c r="CX49" s="38">
        <f t="shared" si="5"/>
        <v>128</v>
      </c>
      <c r="CY49" s="38">
        <f t="shared" si="6"/>
        <v>6.47</v>
      </c>
      <c r="CZ49" s="38">
        <f>VLOOKUP($A49,'TN01-04'!$A$13:$DL$166,103,0)</f>
        <v>2.5299999999999998</v>
      </c>
      <c r="DA49" s="28" t="str">
        <f>IF(VLOOKUP($A49,Sheet!$A$7:$DG$148,'TN01-10'!DA$9,0)="","",VLOOKUP($A49,Sheet!$A$7:$DG$148,'TN01-10'!DA$9,0))</f>
        <v/>
      </c>
      <c r="DB49" s="28" t="str">
        <f>IF(VLOOKUP($A49,Sheet!$A$7:$DG$148,'TN01-10'!DB$9,0)="","",VLOOKUP($A49,Sheet!$A$7:$DG$148,'TN01-10'!DB$9,0))</f>
        <v/>
      </c>
      <c r="DC49" s="28">
        <f>IF(VLOOKUP($A49,Sheet!$A$7:$DG$148,'TN01-10'!DC$9,0)="","",VLOOKUP($A49,Sheet!$A$7:$DG$148,'TN01-10'!DC$9,0))</f>
        <v>7.8</v>
      </c>
      <c r="DD49" s="28" t="str">
        <f>IF(VLOOKUP($A49,Sheet!$A$7:$DG$148,'TN01-10'!DD$9,0)="","",VLOOKUP($A49,Sheet!$A$7:$DG$148,'TN01-10'!DD$9,0))</f>
        <v/>
      </c>
      <c r="DE49" s="38"/>
      <c r="DF49" s="38">
        <f t="shared" si="7"/>
        <v>7.8</v>
      </c>
      <c r="DG49" s="38">
        <f>VLOOKUP($A49,'TN01-04'!$A$13:$DL$166,110,0)</f>
        <v>3.33</v>
      </c>
      <c r="DH49" s="33">
        <f>IF(VLOOKUP($A49,Sheet!$A$7:$DG$148,'TN01-10'!DH$9,0)="","",VLOOKUP($A49,Sheet!$A$7:$DG$148,'TN01-10'!DH$9,0))</f>
        <v>5</v>
      </c>
      <c r="DI49" s="36">
        <f>IF(VLOOKUP($A49,Sheet!$A$7:$DG$148,'TN01-10'!DI$9,0)="","",VLOOKUP($A49,Sheet!$A$7:$DG$148,'TN01-10'!DI$9,0))</f>
        <v>0</v>
      </c>
      <c r="DJ49" s="38">
        <f t="shared" si="8"/>
        <v>133</v>
      </c>
      <c r="DK49" s="38">
        <f t="shared" si="9"/>
        <v>0</v>
      </c>
      <c r="DL49" s="38">
        <f t="shared" si="10"/>
        <v>6.52</v>
      </c>
      <c r="DM49" s="38">
        <f>VLOOKUP($A49,'TN01-04'!$A$13:$DL$166,116,0)</f>
        <v>2.56</v>
      </c>
      <c r="DN49" s="33">
        <f>IF(VLOOKUP($A49,Sheet!$A$7:$DG$148,'TN01-10'!DN$9,0)="","",VLOOKUP($A49,Sheet!$A$7:$DG$148,'TN01-10'!DN$9,0))</f>
        <v>138</v>
      </c>
      <c r="DO49" s="36">
        <f>IF(VLOOKUP($A49,Sheet!$A$7:$DG$148,'TN01-10'!DO$9,0)="","",VLOOKUP($A49,Sheet!$A$7:$DG$148,'TN01-10'!DO$9,0))</f>
        <v>0</v>
      </c>
      <c r="DP49" s="28">
        <f>IF(VLOOKUP($A49,Sheet!$A$7:$DG$148,'TN01-10'!DP$9,0)="","",VLOOKUP($A49,Sheet!$A$7:$DG$148,'TN01-10'!DP$9,0))</f>
        <v>137</v>
      </c>
      <c r="DQ49" s="28">
        <f>IF(VLOOKUP($A49,Sheet!$A$7:$DG$148,'TN01-10'!DQ$9,0)="","",VLOOKUP($A49,Sheet!$A$7:$DG$148,'TN01-10'!DQ$9,0))</f>
        <v>138</v>
      </c>
      <c r="DR49" s="28">
        <f>IF(VLOOKUP($A49,Sheet!$A$7:$DG$148,'TN01-10'!DR$9,0)="","",VLOOKUP($A49,Sheet!$A$7:$DG$148,'TN01-10'!DR$9,0))</f>
        <v>6.52</v>
      </c>
      <c r="DS49" s="28">
        <f>IF(VLOOKUP($A49,Sheet!$A$7:$DG$148,'TN01-10'!DS$9,0)="","",VLOOKUP($A49,Sheet!$A$7:$DG$148,'TN01-10'!DS$9,0))</f>
        <v>2.56</v>
      </c>
      <c r="DT49" s="28" t="str">
        <f>IF(VLOOKUP($A49,Sheet!$A$7:$DG$148,'TN01-10'!DT$9,0)="","",VLOOKUP($A49,Sheet!$A$7:$DG$148,'TN01-10'!DT$9,0))</f>
        <v>OB 251</v>
      </c>
      <c r="DU49" s="168">
        <f t="shared" si="11"/>
        <v>0</v>
      </c>
      <c r="DV49" s="315" t="s">
        <v>4798</v>
      </c>
      <c r="DW49" s="315" t="s">
        <v>4798</v>
      </c>
      <c r="DX49" s="315" t="s">
        <v>4798</v>
      </c>
      <c r="DY49" s="315" t="s">
        <v>4798</v>
      </c>
      <c r="DZ49" s="315" t="s">
        <v>4833</v>
      </c>
      <c r="EA49" s="315"/>
      <c r="EB49" s="216"/>
      <c r="EC49" s="216"/>
      <c r="ED49" s="216"/>
      <c r="EE49" s="216"/>
      <c r="EF49" s="216">
        <f t="shared" si="12"/>
        <v>0</v>
      </c>
      <c r="EG49" s="216">
        <v>8.8000000000000007</v>
      </c>
      <c r="EH49" s="216">
        <v>0</v>
      </c>
      <c r="EI49" s="216"/>
      <c r="EJ49" s="216"/>
      <c r="EK49" s="216">
        <f t="shared" si="13"/>
        <v>8.8000000000000007</v>
      </c>
      <c r="EL49" s="216">
        <v>7.5</v>
      </c>
      <c r="EM49" s="216">
        <v>0</v>
      </c>
      <c r="EN49" s="216"/>
      <c r="EO49" s="216"/>
      <c r="EP49" s="216">
        <f t="shared" si="14"/>
        <v>7.5</v>
      </c>
      <c r="EQ49" s="216">
        <v>7</v>
      </c>
      <c r="ER49" s="216">
        <v>0</v>
      </c>
      <c r="ES49" s="216"/>
      <c r="ET49" s="216"/>
      <c r="EU49" s="216">
        <f t="shared" si="15"/>
        <v>7</v>
      </c>
      <c r="EV49" s="216">
        <f t="shared" si="16"/>
        <v>7.8</v>
      </c>
    </row>
    <row r="50" spans="1:152" ht="15.95" customHeight="1" x14ac:dyDescent="0.2">
      <c r="A50" s="25">
        <v>2221728478</v>
      </c>
      <c r="B50" s="26" t="s">
        <v>15</v>
      </c>
      <c r="C50" s="26" t="s">
        <v>66</v>
      </c>
      <c r="D50" s="26" t="s">
        <v>143</v>
      </c>
      <c r="E50" s="27">
        <v>35944</v>
      </c>
      <c r="F50" s="26" t="s">
        <v>210</v>
      </c>
      <c r="G50" s="26" t="s">
        <v>212</v>
      </c>
      <c r="H50" s="28">
        <f>IF(VLOOKUP($A50,Sheet!$A$7:$DG$148,'TN01-10'!H$9,0)="","",VLOOKUP($A50,Sheet!$A$7:$DG$148,'TN01-10'!H$9,0))</f>
        <v>8</v>
      </c>
      <c r="I50" s="28">
        <f>IF(VLOOKUP($A50,Sheet!$A$7:$DG$148,'TN01-10'!I$9,0)="","",VLOOKUP($A50,Sheet!$A$7:$DG$148,'TN01-10'!I$9,0))</f>
        <v>6.8</v>
      </c>
      <c r="J50" s="28">
        <f>IF(VLOOKUP($A50,Sheet!$A$7:$DG$148,'TN01-10'!J$9,0)="","",VLOOKUP($A50,Sheet!$A$7:$DG$148,'TN01-10'!J$9,0))</f>
        <v>4</v>
      </c>
      <c r="K50" s="28">
        <f>IF(VLOOKUP($A50,Sheet!$A$7:$DG$148,'TN01-10'!K$9,0)="","",VLOOKUP($A50,Sheet!$A$7:$DG$148,'TN01-10'!K$9,0))</f>
        <v>5.9</v>
      </c>
      <c r="L50" s="28">
        <f>IF(VLOOKUP($A50,Sheet!$A$7:$DG$148,'TN01-10'!L$9,0)="","",VLOOKUP($A50,Sheet!$A$7:$DG$148,'TN01-10'!L$9,0))</f>
        <v>5.6</v>
      </c>
      <c r="M50" s="28">
        <f>IF(VLOOKUP($A50,Sheet!$A$7:$DG$148,'TN01-10'!M$9,0)="","",VLOOKUP($A50,Sheet!$A$7:$DG$148,'TN01-10'!M$9,0))</f>
        <v>5.3</v>
      </c>
      <c r="N50" s="28">
        <f>IF(VLOOKUP($A50,Sheet!$A$7:$DG$148,'TN01-10'!N$9,0)="","",VLOOKUP($A50,Sheet!$A$7:$DG$148,'TN01-10'!N$9,0))</f>
        <v>0</v>
      </c>
      <c r="O50" s="28" t="str">
        <f>IF(VLOOKUP($A50,Sheet!$A$7:$DG$148,'TN01-10'!O$9,0)="","",VLOOKUP($A50,Sheet!$A$7:$DG$148,'TN01-10'!O$9,0))</f>
        <v/>
      </c>
      <c r="P50" s="28">
        <f>IF(VLOOKUP($A50,Sheet!$A$7:$DG$148,'TN01-10'!P$9,0)="","",VLOOKUP($A50,Sheet!$A$7:$DG$148,'TN01-10'!P$9,0))</f>
        <v>4.7</v>
      </c>
      <c r="Q50" s="28" t="str">
        <f>IF(VLOOKUP($A50,Sheet!$A$7:$DG$148,'TN01-10'!Q$9,0)="","",VLOOKUP($A50,Sheet!$A$7:$DG$148,'TN01-10'!Q$9,0))</f>
        <v/>
      </c>
      <c r="R50" s="28" t="str">
        <f>IF(VLOOKUP($A50,Sheet!$A$7:$DG$148,'TN01-10'!R$9,0)="","",VLOOKUP($A50,Sheet!$A$7:$DG$148,'TN01-10'!R$9,0))</f>
        <v/>
      </c>
      <c r="S50" s="28" t="str">
        <f>IF(VLOOKUP($A50,Sheet!$A$7:$DG$148,'TN01-10'!S$9,0)="","",VLOOKUP($A50,Sheet!$A$7:$DG$148,'TN01-10'!S$9,0))</f>
        <v/>
      </c>
      <c r="T50" s="28" t="str">
        <f>IF(VLOOKUP($A50,Sheet!$A$7:$DG$148,'TN01-10'!T$9,0)="","",VLOOKUP($A50,Sheet!$A$7:$DG$148,'TN01-10'!T$9,0))</f>
        <v/>
      </c>
      <c r="U50" s="28">
        <f>IF(VLOOKUP($A50,Sheet!$A$7:$DG$148,'TN01-10'!U$9,0)="","",VLOOKUP($A50,Sheet!$A$7:$DG$148,'TN01-10'!U$9,0))</f>
        <v>7.7</v>
      </c>
      <c r="V50" s="28">
        <f>IF(VLOOKUP($A50,Sheet!$A$7:$DG$148,'TN01-10'!V$9,0)="","",VLOOKUP($A50,Sheet!$A$7:$DG$148,'TN01-10'!V$9,0))</f>
        <v>5.4</v>
      </c>
      <c r="W50" s="28">
        <f>IF(VLOOKUP($A50,Sheet!$A$7:$DG$148,'TN01-10'!W$9,0)="","",VLOOKUP($A50,Sheet!$A$7:$DG$148,'TN01-10'!W$9,0))</f>
        <v>8.8000000000000007</v>
      </c>
      <c r="X50" s="28">
        <f>IF(VLOOKUP($A50,Sheet!$A$7:$DG$148,'TN01-10'!X$9,0)="","",VLOOKUP($A50,Sheet!$A$7:$DG$148,'TN01-10'!X$9,0))</f>
        <v>6.5</v>
      </c>
      <c r="Y50" s="28">
        <f>IF(VLOOKUP($A50,Sheet!$A$7:$DG$148,'TN01-10'!Y$9,0)="","",VLOOKUP($A50,Sheet!$A$7:$DG$148,'TN01-10'!Y$9,0))</f>
        <v>4.5999999999999996</v>
      </c>
      <c r="Z50" s="28">
        <f>IF(VLOOKUP($A50,Sheet!$A$7:$DG$148,'TN01-10'!Z$9,0)="","",VLOOKUP($A50,Sheet!$A$7:$DG$148,'TN01-10'!Z$9,0))</f>
        <v>4.5999999999999996</v>
      </c>
      <c r="AA50" s="28">
        <f>IF(VLOOKUP($A50,Sheet!$A$7:$DG$148,'TN01-10'!AA$9,0)="","",VLOOKUP($A50,Sheet!$A$7:$DG$148,'TN01-10'!AA$9,0))</f>
        <v>4.8</v>
      </c>
      <c r="AB50" s="28">
        <f>IF(VLOOKUP($A50,Sheet!$A$7:$DG$148,'TN01-10'!AB$9,0)="","",VLOOKUP($A50,Sheet!$A$7:$DG$148,'TN01-10'!AB$9,0))</f>
        <v>5.7</v>
      </c>
      <c r="AC50" s="28">
        <f>IF(VLOOKUP($A50,Sheet!$A$7:$DG$148,'TN01-10'!AC$9,0)="","",VLOOKUP($A50,Sheet!$A$7:$DG$148,'TN01-10'!AC$9,0))</f>
        <v>5.7</v>
      </c>
      <c r="AD50" s="28">
        <f>IF(VLOOKUP($A50,Sheet!$A$7:$DG$148,'TN01-10'!AD$9,0)="","",VLOOKUP($A50,Sheet!$A$7:$DG$148,'TN01-10'!AD$9,0))</f>
        <v>5.3</v>
      </c>
      <c r="AE50" s="28">
        <f>IF(VLOOKUP($A50,Sheet!$A$7:$DG$148,'TN01-10'!AE$9,0)="","",VLOOKUP($A50,Sheet!$A$7:$DG$148,'TN01-10'!AE$9,0))</f>
        <v>6.6</v>
      </c>
      <c r="AF50" s="28">
        <f>IF(VLOOKUP($A50,Sheet!$A$7:$DG$148,'TN01-10'!AF$9,0)="","",VLOOKUP($A50,Sheet!$A$7:$DG$148,'TN01-10'!AF$9,0))</f>
        <v>6.8</v>
      </c>
      <c r="AG50" s="28">
        <f>IF(VLOOKUP($A50,Sheet!$A$7:$DG$148,'TN01-10'!AG$9,0)="","",VLOOKUP($A50,Sheet!$A$7:$DG$148,'TN01-10'!AG$9,0))</f>
        <v>5.3</v>
      </c>
      <c r="AH50" s="28">
        <f>IF(VLOOKUP($A50,Sheet!$A$7:$DG$148,'TN01-10'!AH$9,0)="","",VLOOKUP($A50,Sheet!$A$7:$DG$148,'TN01-10'!AH$9,0))</f>
        <v>4.5</v>
      </c>
      <c r="AI50" s="28">
        <f>IF(VLOOKUP($A50,Sheet!$A$7:$DG$148,'TN01-10'!AI$9,0)="","",VLOOKUP($A50,Sheet!$A$7:$DG$148,'TN01-10'!AI$9,0))</f>
        <v>5.8</v>
      </c>
      <c r="AJ50" s="28">
        <f>IF(VLOOKUP($A50,Sheet!$A$7:$DG$148,'TN01-10'!AJ$9,0)="","",VLOOKUP($A50,Sheet!$A$7:$DG$148,'TN01-10'!AJ$9,0))</f>
        <v>4.9000000000000004</v>
      </c>
      <c r="AK50" s="33">
        <f>IF(VLOOKUP($A50,Sheet!$A$7:$DG$148,'TN01-10'!AK$9,0)="","",VLOOKUP($A50,Sheet!$A$7:$DG$148,'TN01-10'!AK$9,0))</f>
        <v>49</v>
      </c>
      <c r="AL50" s="36">
        <f>IF(VLOOKUP($A50,Sheet!$A$7:$DG$148,'TN01-10'!AL$9,0)="","",VLOOKUP($A50,Sheet!$A$7:$DG$148,'TN01-10'!AL$9,0))</f>
        <v>2</v>
      </c>
      <c r="AM50" s="32">
        <f>IF(VLOOKUP($A50,Sheet!$A$7:$DG$148,'TN01-10'!AM$9,0)="","",VLOOKUP($A50,Sheet!$A$7:$DG$148,'TN01-10'!AM$9,0))</f>
        <v>8</v>
      </c>
      <c r="AN50" s="32">
        <f>IF(VLOOKUP($A50,Sheet!$A$7:$DG$148,'TN01-10'!AN$9,0)="","",VLOOKUP($A50,Sheet!$A$7:$DG$148,'TN01-10'!AN$9,0))</f>
        <v>9.1</v>
      </c>
      <c r="AO50" s="32">
        <f>IF(VLOOKUP($A50,Sheet!$A$7:$DG$148,'TN01-10'!AO$9,0)="","",VLOOKUP($A50,Sheet!$A$7:$DG$148,'TN01-10'!AO$9,0))</f>
        <v>8.6999999999999993</v>
      </c>
      <c r="AP50" s="32" t="str">
        <f>IF(VLOOKUP($A50,Sheet!$A$7:$DG$148,'TN01-10'!AP$9,0)="","",VLOOKUP($A50,Sheet!$A$7:$DG$148,'TN01-10'!AP$9,0))</f>
        <v/>
      </c>
      <c r="AQ50" s="32" t="str">
        <f>IF(VLOOKUP($A50,Sheet!$A$7:$DG$148,'TN01-10'!AQ$9,0)="","",VLOOKUP($A50,Sheet!$A$7:$DG$148,'TN01-10'!AQ$9,0))</f>
        <v/>
      </c>
      <c r="AR50" s="32" t="str">
        <f>IF(VLOOKUP($A50,Sheet!$A$7:$DG$148,'TN01-10'!AR$9,0)="","",VLOOKUP($A50,Sheet!$A$7:$DG$148,'TN01-10'!AR$9,0))</f>
        <v/>
      </c>
      <c r="AS50" s="32" t="str">
        <f>IF(VLOOKUP($A50,Sheet!$A$7:$DG$148,'TN01-10'!AS$9,0)="","",VLOOKUP($A50,Sheet!$A$7:$DG$148,'TN01-10'!AS$9,0))</f>
        <v/>
      </c>
      <c r="AT50" s="32" t="str">
        <f>IF(VLOOKUP($A50,Sheet!$A$7:$DG$148,'TN01-10'!AT$9,0)="","",VLOOKUP($A50,Sheet!$A$7:$DG$148,'TN01-10'!AT$9,0))</f>
        <v/>
      </c>
      <c r="AU50" s="32">
        <f>IF(VLOOKUP($A50,Sheet!$A$7:$DG$148,'TN01-10'!AU$9,0)="","",VLOOKUP($A50,Sheet!$A$7:$DG$148,'TN01-10'!AU$9,0))</f>
        <v>7.2</v>
      </c>
      <c r="AV50" s="32" t="str">
        <f>IF(VLOOKUP($A50,Sheet!$A$7:$DG$148,'TN01-10'!AV$9,0)="","",VLOOKUP($A50,Sheet!$A$7:$DG$148,'TN01-10'!AV$9,0))</f>
        <v/>
      </c>
      <c r="AW50" s="32" t="str">
        <f>IF(VLOOKUP($A50,Sheet!$A$7:$DG$148,'TN01-10'!AW$9,0)="","",VLOOKUP($A50,Sheet!$A$7:$DG$148,'TN01-10'!AW$9,0))</f>
        <v/>
      </c>
      <c r="AX50" s="32" t="str">
        <f>IF(VLOOKUP($A50,Sheet!$A$7:$DG$148,'TN01-10'!AX$9,0)="","",VLOOKUP($A50,Sheet!$A$7:$DG$148,'TN01-10'!AX$9,0))</f>
        <v/>
      </c>
      <c r="AY50" s="32" t="str">
        <f>IF(VLOOKUP($A50,Sheet!$A$7:$DG$148,'TN01-10'!AY$9,0)="","",VLOOKUP($A50,Sheet!$A$7:$DG$148,'TN01-10'!AY$9,0))</f>
        <v/>
      </c>
      <c r="AZ50" s="32" t="str">
        <f>IF(VLOOKUP($A50,Sheet!$A$7:$DG$148,'TN01-10'!AZ$9,0)="","",VLOOKUP($A50,Sheet!$A$7:$DG$148,'TN01-10'!AZ$9,0))</f>
        <v/>
      </c>
      <c r="BA50" s="32">
        <f>IF(VLOOKUP($A50,Sheet!$A$7:$DG$148,'TN01-10'!BA$9,0)="","",VLOOKUP($A50,Sheet!$A$7:$DG$148,'TN01-10'!BA$9,0))</f>
        <v>5.4</v>
      </c>
      <c r="BB50" s="33">
        <f>IF(VLOOKUP($A50,Sheet!$A$7:$DG$148,'TN01-10'!BB$9,0)="","",VLOOKUP($A50,Sheet!$A$7:$DG$148,'TN01-10'!BB$9,0))</f>
        <v>5</v>
      </c>
      <c r="BC50" s="36">
        <f>IF(VLOOKUP($A50,Sheet!$A$7:$DG$148,'TN01-10'!BC$9,0)="","",VLOOKUP($A50,Sheet!$A$7:$DG$148,'TN01-10'!BC$9,0))</f>
        <v>0</v>
      </c>
      <c r="BD50" s="28">
        <f>IF(VLOOKUP($A50,Sheet!$A$7:$DG$148,'TN01-10'!BD$9,0)="","",VLOOKUP($A50,Sheet!$A$7:$DG$148,'TN01-10'!BD$9,0))</f>
        <v>0</v>
      </c>
      <c r="BE50" s="28">
        <f>IF(VLOOKUP($A50,Sheet!$A$7:$DG$148,'TN01-10'!BE$9,0)="","",VLOOKUP($A50,Sheet!$A$7:$DG$148,'TN01-10'!BE$9,0))</f>
        <v>4.2</v>
      </c>
      <c r="BF50" s="28" t="str">
        <f>IF(VLOOKUP($A50,Sheet!$A$7:$DG$148,'TN01-10'!BF$9,0)="","",VLOOKUP($A50,Sheet!$A$7:$DG$148,'TN01-10'!BF$9,0))</f>
        <v/>
      </c>
      <c r="BG50" s="28">
        <f>IF(VLOOKUP($A50,Sheet!$A$7:$DG$148,'TN01-10'!BG$9,0)="","",VLOOKUP($A50,Sheet!$A$7:$DG$148,'TN01-10'!BG$9,0))</f>
        <v>4.3</v>
      </c>
      <c r="BH50" s="28">
        <f>IF(VLOOKUP($A50,Sheet!$A$7:$DG$148,'TN01-10'!BH$9,0)="","",VLOOKUP($A50,Sheet!$A$7:$DG$148,'TN01-10'!BH$9,0))</f>
        <v>4</v>
      </c>
      <c r="BI50" s="28">
        <f>IF(VLOOKUP($A50,Sheet!$A$7:$DG$148,'TN01-10'!BI$9,0)="","",VLOOKUP($A50,Sheet!$A$7:$DG$148,'TN01-10'!BI$9,0))</f>
        <v>5.2</v>
      </c>
      <c r="BJ50" s="28">
        <f>IF(VLOOKUP($A50,Sheet!$A$7:$DG$148,'TN01-10'!BJ$9,0)="","",VLOOKUP($A50,Sheet!$A$7:$DG$148,'TN01-10'!BJ$9,0))</f>
        <v>5.9</v>
      </c>
      <c r="BK50" s="28">
        <f>IF(VLOOKUP($A50,Sheet!$A$7:$DG$148,'TN01-10'!BK$9,0)="","",VLOOKUP($A50,Sheet!$A$7:$DG$148,'TN01-10'!BK$9,0))</f>
        <v>5.4</v>
      </c>
      <c r="BL50" s="28">
        <f>IF(VLOOKUP($A50,Sheet!$A$7:$DG$148,'TN01-10'!BL$9,0)="","",VLOOKUP($A50,Sheet!$A$7:$DG$148,'TN01-10'!BL$9,0))</f>
        <v>4.4000000000000004</v>
      </c>
      <c r="BM50" s="28">
        <f>IF(VLOOKUP($A50,Sheet!$A$7:$DG$148,'TN01-10'!BM$9,0)="","",VLOOKUP($A50,Sheet!$A$7:$DG$148,'TN01-10'!BM$9,0))</f>
        <v>4.4000000000000004</v>
      </c>
      <c r="BN50" s="28">
        <f>IF(VLOOKUP($A50,Sheet!$A$7:$DG$148,'TN01-10'!BN$9,0)="","",VLOOKUP($A50,Sheet!$A$7:$DG$148,'TN01-10'!BN$9,0))</f>
        <v>0</v>
      </c>
      <c r="BO50" s="28" t="str">
        <f>IF(VLOOKUP($A50,Sheet!$A$7:$DG$148,'TN01-10'!BO$9,0)="","",VLOOKUP($A50,Sheet!$A$7:$DG$148,'TN01-10'!BO$9,0))</f>
        <v/>
      </c>
      <c r="BP50" s="28">
        <f>IF(VLOOKUP($A50,Sheet!$A$7:$DG$148,'TN01-10'!BP$9,0)="","",VLOOKUP($A50,Sheet!$A$7:$DG$148,'TN01-10'!BP$9,0))</f>
        <v>5.7</v>
      </c>
      <c r="BQ50" s="28">
        <f>IF(VLOOKUP($A50,Sheet!$A$7:$DG$148,'TN01-10'!BQ$9,0)="","",VLOOKUP($A50,Sheet!$A$7:$DG$148,'TN01-10'!BQ$9,0))</f>
        <v>0</v>
      </c>
      <c r="BR50" s="28">
        <f>IF(VLOOKUP($A50,Sheet!$A$7:$DG$148,'TN01-10'!BR$9,0)="","",VLOOKUP($A50,Sheet!$A$7:$DG$148,'TN01-10'!BR$9,0))</f>
        <v>0</v>
      </c>
      <c r="BS50" s="28">
        <f>IF(VLOOKUP($A50,Sheet!$A$7:$DG$148,'TN01-10'!BS$9,0)="","",VLOOKUP($A50,Sheet!$A$7:$DG$148,'TN01-10'!BS$9,0))</f>
        <v>5.4</v>
      </c>
      <c r="BT50" s="28">
        <f>IF(VLOOKUP($A50,Sheet!$A$7:$DG$148,'TN01-10'!BT$9,0)="","",VLOOKUP($A50,Sheet!$A$7:$DG$148,'TN01-10'!BT$9,0))</f>
        <v>5.9</v>
      </c>
      <c r="BU50" s="28" t="str">
        <f>IF(VLOOKUP($A50,Sheet!$A$7:$DG$148,'TN01-10'!BU$9,0)="","",VLOOKUP($A50,Sheet!$A$7:$DG$148,'TN01-10'!BU$9,0))</f>
        <v/>
      </c>
      <c r="BV50" s="28">
        <f>IF(VLOOKUP($A50,Sheet!$A$7:$DG$148,'TN01-10'!BV$9,0)="","",VLOOKUP($A50,Sheet!$A$7:$DG$148,'TN01-10'!BV$9,0))</f>
        <v>5.6</v>
      </c>
      <c r="BW50" s="28">
        <f>IF(VLOOKUP($A50,Sheet!$A$7:$DG$148,'TN01-10'!BW$9,0)="","",VLOOKUP($A50,Sheet!$A$7:$DG$148,'TN01-10'!BW$9,0))</f>
        <v>8.1999999999999993</v>
      </c>
      <c r="BX50" s="33">
        <f>IF(VLOOKUP($A50,Sheet!$A$7:$DG$148,'TN01-10'!BX$9,0)="","",VLOOKUP($A50,Sheet!$A$7:$DG$148,'TN01-10'!BX$9,0))</f>
        <v>34</v>
      </c>
      <c r="BY50" s="36">
        <f>IF(VLOOKUP($A50,Sheet!$A$7:$DG$148,'TN01-10'!BY$9,0)="","",VLOOKUP($A50,Sheet!$A$7:$DG$148,'TN01-10'!BY$9,0))</f>
        <v>16</v>
      </c>
      <c r="BZ50" s="28">
        <f>IF(VLOOKUP($A50,Sheet!$A$7:$DG$148,'TN01-10'!BZ$9,0)="","",VLOOKUP($A50,Sheet!$A$7:$DG$148,'TN01-10'!BZ$9,0))</f>
        <v>5.2</v>
      </c>
      <c r="CA50" s="28" t="str">
        <f>IF(VLOOKUP($A50,Sheet!$A$7:$DG$148,'TN01-10'!CA$9,0)="","",VLOOKUP($A50,Sheet!$A$7:$DG$148,'TN01-10'!CA$9,0))</f>
        <v/>
      </c>
      <c r="CB50" s="28">
        <f>IF(VLOOKUP($A50,Sheet!$A$7:$DG$148,'TN01-10'!CB$9,0)="","",VLOOKUP($A50,Sheet!$A$7:$DG$148,'TN01-10'!CB$9,0))</f>
        <v>0</v>
      </c>
      <c r="CC50" s="28" t="str">
        <f>IF(VLOOKUP($A50,Sheet!$A$7:$DG$148,'TN01-10'!CC$9,0)="","",VLOOKUP($A50,Sheet!$A$7:$DG$148,'TN01-10'!CC$9,0))</f>
        <v/>
      </c>
      <c r="CD50" s="28">
        <f>IF(VLOOKUP($A50,Sheet!$A$7:$DG$148,'TN01-10'!CD$9,0)="","",VLOOKUP($A50,Sheet!$A$7:$DG$148,'TN01-10'!CD$9,0))</f>
        <v>6.5</v>
      </c>
      <c r="CE50" s="28" t="str">
        <f>IF(VLOOKUP($A50,Sheet!$A$7:$DG$148,'TN01-10'!CE$9,0)="","",VLOOKUP($A50,Sheet!$A$7:$DG$148,'TN01-10'!CE$9,0))</f>
        <v/>
      </c>
      <c r="CF50" s="28" t="str">
        <f>IF(VLOOKUP($A50,Sheet!$A$7:$DG$148,'TN01-10'!CF$9,0)="","",VLOOKUP($A50,Sheet!$A$7:$DG$148,'TN01-10'!CF$9,0))</f>
        <v/>
      </c>
      <c r="CG50" s="28">
        <f>IF(VLOOKUP($A50,Sheet!$A$7:$DG$148,'TN01-10'!CG$9,0)="","",VLOOKUP($A50,Sheet!$A$7:$DG$148,'TN01-10'!CG$9,0))</f>
        <v>4.7</v>
      </c>
      <c r="CH50" s="28" t="str">
        <f>IF(VLOOKUP($A50,Sheet!$A$7:$DG$148,'TN01-10'!CH$9,0)="","",VLOOKUP($A50,Sheet!$A$7:$DG$148,'TN01-10'!CH$9,0))</f>
        <v/>
      </c>
      <c r="CI50" s="28">
        <f>IF(VLOOKUP($A50,Sheet!$A$7:$DG$148,'TN01-10'!CI$9,0)="","",VLOOKUP($A50,Sheet!$A$7:$DG$148,'TN01-10'!CI$9,0))</f>
        <v>5.6</v>
      </c>
      <c r="CJ50" s="28" t="str">
        <f>IF(VLOOKUP($A50,Sheet!$A$7:$DG$148,'TN01-10'!CJ$9,0)="","",VLOOKUP($A50,Sheet!$A$7:$DG$148,'TN01-10'!CJ$9,0))</f>
        <v/>
      </c>
      <c r="CK50" s="28" t="str">
        <f>IF(VLOOKUP($A50,Sheet!$A$7:$DG$148,'TN01-10'!CK$9,0)="","",VLOOKUP($A50,Sheet!$A$7:$DG$148,'TN01-10'!CK$9,0))</f>
        <v/>
      </c>
      <c r="CL50" s="28" t="str">
        <f>IF(VLOOKUP($A50,Sheet!$A$7:$DG$148,'TN01-10'!CL$9,0)="","",VLOOKUP($A50,Sheet!$A$7:$DG$148,'TN01-10'!CL$9,0))</f>
        <v/>
      </c>
      <c r="CM50" s="28" t="str">
        <f>IF(VLOOKUP($A50,Sheet!$A$7:$DG$148,'TN01-10'!CM$9,0)="","",VLOOKUP($A50,Sheet!$A$7:$DG$148,'TN01-10'!CM$9,0))</f>
        <v/>
      </c>
      <c r="CN50" s="28" t="str">
        <f>IF(VLOOKUP($A50,Sheet!$A$7:$DG$148,'TN01-10'!CN$9,0)="","",VLOOKUP($A50,Sheet!$A$7:$DG$148,'TN01-10'!CN$9,0))</f>
        <v/>
      </c>
      <c r="CO50" s="28">
        <f>IF(VLOOKUP($A50,Sheet!$A$7:$DG$148,'TN01-10'!CO$9,0)="","",VLOOKUP($A50,Sheet!$A$7:$DG$148,'TN01-10'!CO$9,0))</f>
        <v>0</v>
      </c>
      <c r="CP50" s="28">
        <f>IF(VLOOKUP($A50,Sheet!$A$7:$DG$148,'TN01-10'!CP$9,0)="","",VLOOKUP($A50,Sheet!$A$7:$DG$148,'TN01-10'!CP$9,0))</f>
        <v>0</v>
      </c>
      <c r="CQ50" s="28">
        <f>IF(VLOOKUP($A50,Sheet!$A$7:$DG$148,'TN01-10'!CQ$9,0)="","",VLOOKUP($A50,Sheet!$A$7:$DG$148,'TN01-10'!CQ$9,0))</f>
        <v>6.3</v>
      </c>
      <c r="CR50" s="28">
        <f>IF(VLOOKUP($A50,Sheet!$A$7:$DG$148,'TN01-10'!CR$9,0)="","",VLOOKUP($A50,Sheet!$A$7:$DG$148,'TN01-10'!CR$9,0))</f>
        <v>7</v>
      </c>
      <c r="CS50" s="33">
        <f>IF(VLOOKUP($A50,Sheet!$A$7:$DG$148,'TN01-10'!CS$9,0)="","",VLOOKUP($A50,Sheet!$A$7:$DG$148,'TN01-10'!CS$9,0))</f>
        <v>12</v>
      </c>
      <c r="CT50" s="36">
        <f>IF(VLOOKUP($A50,Sheet!$A$7:$DG$148,'TN01-10'!CT$9,0)="","",VLOOKUP($A50,Sheet!$A$7:$DG$148,'TN01-10'!CT$9,0))</f>
        <v>15</v>
      </c>
      <c r="CU50" s="38">
        <f t="shared" si="2"/>
        <v>95</v>
      </c>
      <c r="CV50" s="38">
        <f t="shared" si="3"/>
        <v>33</v>
      </c>
      <c r="CW50" s="38">
        <f t="shared" si="4"/>
        <v>0</v>
      </c>
      <c r="CX50" s="38">
        <f t="shared" si="5"/>
        <v>128</v>
      </c>
      <c r="CY50" s="38">
        <f t="shared" si="6"/>
        <v>4.0599999999999996</v>
      </c>
      <c r="CZ50" s="38">
        <f>VLOOKUP($A50,'TN01-04'!$A$13:$DL$166,103,0)</f>
        <v>1.4</v>
      </c>
      <c r="DA50" s="28" t="str">
        <f>IF(VLOOKUP($A50,Sheet!$A$7:$DG$148,'TN01-10'!DA$9,0)="","",VLOOKUP($A50,Sheet!$A$7:$DG$148,'TN01-10'!DA$9,0))</f>
        <v/>
      </c>
      <c r="DB50" s="28" t="str">
        <f>IF(VLOOKUP($A50,Sheet!$A$7:$DG$148,'TN01-10'!DB$9,0)="","",VLOOKUP($A50,Sheet!$A$7:$DG$148,'TN01-10'!DB$9,0))</f>
        <v/>
      </c>
      <c r="DC50" s="28" t="str">
        <f>IF(VLOOKUP($A50,Sheet!$A$7:$DG$148,'TN01-10'!DC$9,0)="","",VLOOKUP($A50,Sheet!$A$7:$DG$148,'TN01-10'!DC$9,0))</f>
        <v/>
      </c>
      <c r="DD50" s="28" t="str">
        <f>IF(VLOOKUP($A50,Sheet!$A$7:$DG$148,'TN01-10'!DD$9,0)="","",VLOOKUP($A50,Sheet!$A$7:$DG$148,'TN01-10'!DD$9,0))</f>
        <v/>
      </c>
      <c r="DE50" s="38"/>
      <c r="DF50" s="38">
        <f t="shared" si="7"/>
        <v>0</v>
      </c>
      <c r="DG50" s="38">
        <f>VLOOKUP($A50,'TN01-04'!$A$13:$DL$166,110,0)</f>
        <v>0</v>
      </c>
      <c r="DH50" s="33">
        <f>IF(VLOOKUP($A50,Sheet!$A$7:$DG$148,'TN01-10'!DH$9,0)="","",VLOOKUP($A50,Sheet!$A$7:$DG$148,'TN01-10'!DH$9,0))</f>
        <v>0</v>
      </c>
      <c r="DI50" s="36">
        <f>IF(VLOOKUP($A50,Sheet!$A$7:$DG$148,'TN01-10'!DI$9,0)="","",VLOOKUP($A50,Sheet!$A$7:$DG$148,'TN01-10'!DI$9,0))</f>
        <v>5</v>
      </c>
      <c r="DJ50" s="38">
        <f t="shared" si="8"/>
        <v>95</v>
      </c>
      <c r="DK50" s="38">
        <f t="shared" si="9"/>
        <v>38</v>
      </c>
      <c r="DL50" s="38">
        <f t="shared" si="10"/>
        <v>3.91</v>
      </c>
      <c r="DM50" s="38">
        <f>VLOOKUP($A50,'TN01-04'!$A$13:$DL$166,116,0)</f>
        <v>1.34</v>
      </c>
      <c r="DN50" s="33">
        <f>IF(VLOOKUP($A50,Sheet!$A$7:$DG$148,'TN01-10'!DN$9,0)="","",VLOOKUP($A50,Sheet!$A$7:$DG$148,'TN01-10'!DN$9,0))</f>
        <v>100</v>
      </c>
      <c r="DO50" s="36">
        <f>IF(VLOOKUP($A50,Sheet!$A$7:$DG$148,'TN01-10'!DO$9,0)="","",VLOOKUP($A50,Sheet!$A$7:$DG$148,'TN01-10'!DO$9,0))</f>
        <v>38</v>
      </c>
      <c r="DP50" s="28">
        <f>IF(VLOOKUP($A50,Sheet!$A$7:$DG$148,'TN01-10'!DP$9,0)="","",VLOOKUP($A50,Sheet!$A$7:$DG$148,'TN01-10'!DP$9,0))</f>
        <v>137</v>
      </c>
      <c r="DQ50" s="28">
        <f>IF(VLOOKUP($A50,Sheet!$A$7:$DG$148,'TN01-10'!DQ$9,0)="","",VLOOKUP($A50,Sheet!$A$7:$DG$148,'TN01-10'!DQ$9,0))</f>
        <v>121</v>
      </c>
      <c r="DR50" s="28">
        <f>IF(VLOOKUP($A50,Sheet!$A$7:$DG$148,'TN01-10'!DR$9,0)="","",VLOOKUP($A50,Sheet!$A$7:$DG$148,'TN01-10'!DR$9,0))</f>
        <v>4.7300000000000004</v>
      </c>
      <c r="DS50" s="28">
        <f>IF(VLOOKUP($A50,Sheet!$A$7:$DG$148,'TN01-10'!DS$9,0)="","",VLOOKUP($A50,Sheet!$A$7:$DG$148,'TN01-10'!DS$9,0))</f>
        <v>1.54</v>
      </c>
      <c r="DT50" s="28" t="str">
        <f>IF(VLOOKUP($A50,Sheet!$A$7:$DG$148,'TN01-10'!DT$9,0)="","",VLOOKUP($A50,Sheet!$A$7:$DG$148,'TN01-10'!DT$9,0))</f>
        <v/>
      </c>
      <c r="DU50" s="168">
        <f t="shared" si="11"/>
        <v>0.2578125</v>
      </c>
      <c r="DV50" s="315"/>
      <c r="DW50" s="315"/>
      <c r="DX50" s="315" t="s">
        <v>4798</v>
      </c>
      <c r="DY50" s="315" t="s">
        <v>4798</v>
      </c>
      <c r="DZ50" s="315" t="s">
        <v>4833</v>
      </c>
      <c r="EA50" s="315"/>
      <c r="EB50" s="216"/>
      <c r="EC50" s="216"/>
      <c r="ED50" s="216"/>
      <c r="EE50" s="216"/>
      <c r="EF50" s="216">
        <f t="shared" si="12"/>
        <v>0</v>
      </c>
      <c r="EG50" s="216">
        <v>0</v>
      </c>
      <c r="EH50" s="216">
        <v>0</v>
      </c>
      <c r="EI50" s="216"/>
      <c r="EJ50" s="216"/>
      <c r="EK50" s="216">
        <f t="shared" si="13"/>
        <v>0</v>
      </c>
      <c r="EL50" s="216"/>
      <c r="EM50" s="216">
        <v>0</v>
      </c>
      <c r="EN50" s="216"/>
      <c r="EO50" s="216"/>
      <c r="EP50" s="216">
        <f t="shared" si="14"/>
        <v>0</v>
      </c>
      <c r="EQ50" s="216"/>
      <c r="ER50" s="216">
        <v>0</v>
      </c>
      <c r="ES50" s="216"/>
      <c r="ET50" s="216"/>
      <c r="EU50" s="216">
        <f t="shared" si="15"/>
        <v>0</v>
      </c>
      <c r="EV50" s="216">
        <f t="shared" si="16"/>
        <v>0</v>
      </c>
    </row>
    <row r="51" spans="1:152" ht="15.95" customHeight="1" x14ac:dyDescent="0.2">
      <c r="A51" s="25">
        <v>2120715623</v>
      </c>
      <c r="B51" s="26" t="s">
        <v>20</v>
      </c>
      <c r="C51" s="26" t="s">
        <v>67</v>
      </c>
      <c r="D51" s="26" t="s">
        <v>144</v>
      </c>
      <c r="E51" s="27">
        <v>35711</v>
      </c>
      <c r="F51" s="26" t="s">
        <v>209</v>
      </c>
      <c r="G51" s="26" t="s">
        <v>213</v>
      </c>
      <c r="H51" s="28" t="e">
        <f>IF(VLOOKUP($A51,Sheet!$A$7:$DG$148,'TN01-10'!H$9,0)="","",VLOOKUP($A51,Sheet!$A$7:$DG$148,'TN01-10'!H$9,0))</f>
        <v>#N/A</v>
      </c>
      <c r="I51" s="28" t="e">
        <f>IF(VLOOKUP($A51,Sheet!$A$7:$DG$148,'TN01-10'!I$9,0)="","",VLOOKUP($A51,Sheet!$A$7:$DG$148,'TN01-10'!I$9,0))</f>
        <v>#N/A</v>
      </c>
      <c r="J51" s="28" t="e">
        <f>IF(VLOOKUP($A51,Sheet!$A$7:$DG$148,'TN01-10'!J$9,0)="","",VLOOKUP($A51,Sheet!$A$7:$DG$148,'TN01-10'!J$9,0))</f>
        <v>#N/A</v>
      </c>
      <c r="K51" s="28" t="e">
        <f>IF(VLOOKUP($A51,Sheet!$A$7:$DG$148,'TN01-10'!K$9,0)="","",VLOOKUP($A51,Sheet!$A$7:$DG$148,'TN01-10'!K$9,0))</f>
        <v>#N/A</v>
      </c>
      <c r="L51" s="28" t="e">
        <f>IF(VLOOKUP($A51,Sheet!$A$7:$DG$148,'TN01-10'!L$9,0)="","",VLOOKUP($A51,Sheet!$A$7:$DG$148,'TN01-10'!L$9,0))</f>
        <v>#N/A</v>
      </c>
      <c r="M51" s="28" t="e">
        <f>IF(VLOOKUP($A51,Sheet!$A$7:$DG$148,'TN01-10'!M$9,0)="","",VLOOKUP($A51,Sheet!$A$7:$DG$148,'TN01-10'!M$9,0))</f>
        <v>#N/A</v>
      </c>
      <c r="N51" s="28" t="e">
        <f>IF(VLOOKUP($A51,Sheet!$A$7:$DG$148,'TN01-10'!N$9,0)="","",VLOOKUP($A51,Sheet!$A$7:$DG$148,'TN01-10'!N$9,0))</f>
        <v>#N/A</v>
      </c>
      <c r="O51" s="28" t="e">
        <f>IF(VLOOKUP($A51,Sheet!$A$7:$DG$148,'TN01-10'!O$9,0)="","",VLOOKUP($A51,Sheet!$A$7:$DG$148,'TN01-10'!O$9,0))</f>
        <v>#N/A</v>
      </c>
      <c r="P51" s="28" t="e">
        <f>IF(VLOOKUP($A51,Sheet!$A$7:$DG$148,'TN01-10'!P$9,0)="","",VLOOKUP($A51,Sheet!$A$7:$DG$148,'TN01-10'!P$9,0))</f>
        <v>#N/A</v>
      </c>
      <c r="Q51" s="28" t="e">
        <f>IF(VLOOKUP($A51,Sheet!$A$7:$DG$148,'TN01-10'!Q$9,0)="","",VLOOKUP($A51,Sheet!$A$7:$DG$148,'TN01-10'!Q$9,0))</f>
        <v>#N/A</v>
      </c>
      <c r="R51" s="28" t="e">
        <f>IF(VLOOKUP($A51,Sheet!$A$7:$DG$148,'TN01-10'!R$9,0)="","",VLOOKUP($A51,Sheet!$A$7:$DG$148,'TN01-10'!R$9,0))</f>
        <v>#N/A</v>
      </c>
      <c r="S51" s="28" t="e">
        <f>IF(VLOOKUP($A51,Sheet!$A$7:$DG$148,'TN01-10'!S$9,0)="","",VLOOKUP($A51,Sheet!$A$7:$DG$148,'TN01-10'!S$9,0))</f>
        <v>#N/A</v>
      </c>
      <c r="T51" s="28" t="e">
        <f>IF(VLOOKUP($A51,Sheet!$A$7:$DG$148,'TN01-10'!T$9,0)="","",VLOOKUP($A51,Sheet!$A$7:$DG$148,'TN01-10'!T$9,0))</f>
        <v>#N/A</v>
      </c>
      <c r="U51" s="28" t="e">
        <f>IF(VLOOKUP($A51,Sheet!$A$7:$DG$148,'TN01-10'!U$9,0)="","",VLOOKUP($A51,Sheet!$A$7:$DG$148,'TN01-10'!U$9,0))</f>
        <v>#N/A</v>
      </c>
      <c r="V51" s="28" t="e">
        <f>IF(VLOOKUP($A51,Sheet!$A$7:$DG$148,'TN01-10'!V$9,0)="","",VLOOKUP($A51,Sheet!$A$7:$DG$148,'TN01-10'!V$9,0))</f>
        <v>#N/A</v>
      </c>
      <c r="W51" s="28" t="e">
        <f>IF(VLOOKUP($A51,Sheet!$A$7:$DG$148,'TN01-10'!W$9,0)="","",VLOOKUP($A51,Sheet!$A$7:$DG$148,'TN01-10'!W$9,0))</f>
        <v>#N/A</v>
      </c>
      <c r="X51" s="28" t="e">
        <f>IF(VLOOKUP($A51,Sheet!$A$7:$DG$148,'TN01-10'!X$9,0)="","",VLOOKUP($A51,Sheet!$A$7:$DG$148,'TN01-10'!X$9,0))</f>
        <v>#N/A</v>
      </c>
      <c r="Y51" s="28" t="e">
        <f>IF(VLOOKUP($A51,Sheet!$A$7:$DG$148,'TN01-10'!Y$9,0)="","",VLOOKUP($A51,Sheet!$A$7:$DG$148,'TN01-10'!Y$9,0))</f>
        <v>#N/A</v>
      </c>
      <c r="Z51" s="28" t="e">
        <f>IF(VLOOKUP($A51,Sheet!$A$7:$DG$148,'TN01-10'!Z$9,0)="","",VLOOKUP($A51,Sheet!$A$7:$DG$148,'TN01-10'!Z$9,0))</f>
        <v>#N/A</v>
      </c>
      <c r="AA51" s="28" t="e">
        <f>IF(VLOOKUP($A51,Sheet!$A$7:$DG$148,'TN01-10'!AA$9,0)="","",VLOOKUP($A51,Sheet!$A$7:$DG$148,'TN01-10'!AA$9,0))</f>
        <v>#N/A</v>
      </c>
      <c r="AB51" s="28" t="e">
        <f>IF(VLOOKUP($A51,Sheet!$A$7:$DG$148,'TN01-10'!AB$9,0)="","",VLOOKUP($A51,Sheet!$A$7:$DG$148,'TN01-10'!AB$9,0))</f>
        <v>#N/A</v>
      </c>
      <c r="AC51" s="28" t="e">
        <f>IF(VLOOKUP($A51,Sheet!$A$7:$DG$148,'TN01-10'!AC$9,0)="","",VLOOKUP($A51,Sheet!$A$7:$DG$148,'TN01-10'!AC$9,0))</f>
        <v>#N/A</v>
      </c>
      <c r="AD51" s="28" t="e">
        <f>IF(VLOOKUP($A51,Sheet!$A$7:$DG$148,'TN01-10'!AD$9,0)="","",VLOOKUP($A51,Sheet!$A$7:$DG$148,'TN01-10'!AD$9,0))</f>
        <v>#N/A</v>
      </c>
      <c r="AE51" s="28" t="e">
        <f>IF(VLOOKUP($A51,Sheet!$A$7:$DG$148,'TN01-10'!AE$9,0)="","",VLOOKUP($A51,Sheet!$A$7:$DG$148,'TN01-10'!AE$9,0))</f>
        <v>#N/A</v>
      </c>
      <c r="AF51" s="28" t="e">
        <f>IF(VLOOKUP($A51,Sheet!$A$7:$DG$148,'TN01-10'!AF$9,0)="","",VLOOKUP($A51,Sheet!$A$7:$DG$148,'TN01-10'!AF$9,0))</f>
        <v>#N/A</v>
      </c>
      <c r="AG51" s="28" t="e">
        <f>IF(VLOOKUP($A51,Sheet!$A$7:$DG$148,'TN01-10'!AG$9,0)="","",VLOOKUP($A51,Sheet!$A$7:$DG$148,'TN01-10'!AG$9,0))</f>
        <v>#N/A</v>
      </c>
      <c r="AH51" s="28" t="e">
        <f>IF(VLOOKUP($A51,Sheet!$A$7:$DG$148,'TN01-10'!AH$9,0)="","",VLOOKUP($A51,Sheet!$A$7:$DG$148,'TN01-10'!AH$9,0))</f>
        <v>#N/A</v>
      </c>
      <c r="AI51" s="28" t="e">
        <f>IF(VLOOKUP($A51,Sheet!$A$7:$DG$148,'TN01-10'!AI$9,0)="","",VLOOKUP($A51,Sheet!$A$7:$DG$148,'TN01-10'!AI$9,0))</f>
        <v>#N/A</v>
      </c>
      <c r="AJ51" s="28" t="e">
        <f>IF(VLOOKUP($A51,Sheet!$A$7:$DG$148,'TN01-10'!AJ$9,0)="","",VLOOKUP($A51,Sheet!$A$7:$DG$148,'TN01-10'!AJ$9,0))</f>
        <v>#N/A</v>
      </c>
      <c r="AK51" s="33" t="e">
        <f>IF(VLOOKUP($A51,Sheet!$A$7:$DG$148,'TN01-10'!AK$9,0)="","",VLOOKUP($A51,Sheet!$A$7:$DG$148,'TN01-10'!AK$9,0))</f>
        <v>#N/A</v>
      </c>
      <c r="AL51" s="36" t="e">
        <f>IF(VLOOKUP($A51,Sheet!$A$7:$DG$148,'TN01-10'!AL$9,0)="","",VLOOKUP($A51,Sheet!$A$7:$DG$148,'TN01-10'!AL$9,0))</f>
        <v>#N/A</v>
      </c>
      <c r="AM51" s="32" t="e">
        <f>IF(VLOOKUP($A51,Sheet!$A$7:$DG$148,'TN01-10'!AM$9,0)="","",VLOOKUP($A51,Sheet!$A$7:$DG$148,'TN01-10'!AM$9,0))</f>
        <v>#N/A</v>
      </c>
      <c r="AN51" s="32" t="e">
        <f>IF(VLOOKUP($A51,Sheet!$A$7:$DG$148,'TN01-10'!AN$9,0)="","",VLOOKUP($A51,Sheet!$A$7:$DG$148,'TN01-10'!AN$9,0))</f>
        <v>#N/A</v>
      </c>
      <c r="AO51" s="32" t="e">
        <f>IF(VLOOKUP($A51,Sheet!$A$7:$DG$148,'TN01-10'!AO$9,0)="","",VLOOKUP($A51,Sheet!$A$7:$DG$148,'TN01-10'!AO$9,0))</f>
        <v>#N/A</v>
      </c>
      <c r="AP51" s="32" t="e">
        <f>IF(VLOOKUP($A51,Sheet!$A$7:$DG$148,'TN01-10'!AP$9,0)="","",VLOOKUP($A51,Sheet!$A$7:$DG$148,'TN01-10'!AP$9,0))</f>
        <v>#N/A</v>
      </c>
      <c r="AQ51" s="32" t="e">
        <f>IF(VLOOKUP($A51,Sheet!$A$7:$DG$148,'TN01-10'!AQ$9,0)="","",VLOOKUP($A51,Sheet!$A$7:$DG$148,'TN01-10'!AQ$9,0))</f>
        <v>#N/A</v>
      </c>
      <c r="AR51" s="32" t="e">
        <f>IF(VLOOKUP($A51,Sheet!$A$7:$DG$148,'TN01-10'!AR$9,0)="","",VLOOKUP($A51,Sheet!$A$7:$DG$148,'TN01-10'!AR$9,0))</f>
        <v>#N/A</v>
      </c>
      <c r="AS51" s="32" t="e">
        <f>IF(VLOOKUP($A51,Sheet!$A$7:$DG$148,'TN01-10'!AS$9,0)="","",VLOOKUP($A51,Sheet!$A$7:$DG$148,'TN01-10'!AS$9,0))</f>
        <v>#N/A</v>
      </c>
      <c r="AT51" s="32" t="e">
        <f>IF(VLOOKUP($A51,Sheet!$A$7:$DG$148,'TN01-10'!AT$9,0)="","",VLOOKUP($A51,Sheet!$A$7:$DG$148,'TN01-10'!AT$9,0))</f>
        <v>#N/A</v>
      </c>
      <c r="AU51" s="32" t="e">
        <f>IF(VLOOKUP($A51,Sheet!$A$7:$DG$148,'TN01-10'!AU$9,0)="","",VLOOKUP($A51,Sheet!$A$7:$DG$148,'TN01-10'!AU$9,0))</f>
        <v>#N/A</v>
      </c>
      <c r="AV51" s="32" t="e">
        <f>IF(VLOOKUP($A51,Sheet!$A$7:$DG$148,'TN01-10'!AV$9,0)="","",VLOOKUP($A51,Sheet!$A$7:$DG$148,'TN01-10'!AV$9,0))</f>
        <v>#N/A</v>
      </c>
      <c r="AW51" s="32" t="e">
        <f>IF(VLOOKUP($A51,Sheet!$A$7:$DG$148,'TN01-10'!AW$9,0)="","",VLOOKUP($A51,Sheet!$A$7:$DG$148,'TN01-10'!AW$9,0))</f>
        <v>#N/A</v>
      </c>
      <c r="AX51" s="32" t="e">
        <f>IF(VLOOKUP($A51,Sheet!$A$7:$DG$148,'TN01-10'!AX$9,0)="","",VLOOKUP($A51,Sheet!$A$7:$DG$148,'TN01-10'!AX$9,0))</f>
        <v>#N/A</v>
      </c>
      <c r="AY51" s="32" t="e">
        <f>IF(VLOOKUP($A51,Sheet!$A$7:$DG$148,'TN01-10'!AY$9,0)="","",VLOOKUP($A51,Sheet!$A$7:$DG$148,'TN01-10'!AY$9,0))</f>
        <v>#N/A</v>
      </c>
      <c r="AZ51" s="32" t="e">
        <f>IF(VLOOKUP($A51,Sheet!$A$7:$DG$148,'TN01-10'!AZ$9,0)="","",VLOOKUP($A51,Sheet!$A$7:$DG$148,'TN01-10'!AZ$9,0))</f>
        <v>#N/A</v>
      </c>
      <c r="BA51" s="32" t="e">
        <f>IF(VLOOKUP($A51,Sheet!$A$7:$DG$148,'TN01-10'!BA$9,0)="","",VLOOKUP($A51,Sheet!$A$7:$DG$148,'TN01-10'!BA$9,0))</f>
        <v>#N/A</v>
      </c>
      <c r="BB51" s="33" t="e">
        <f>IF(VLOOKUP($A51,Sheet!$A$7:$DG$148,'TN01-10'!BB$9,0)="","",VLOOKUP($A51,Sheet!$A$7:$DG$148,'TN01-10'!BB$9,0))</f>
        <v>#N/A</v>
      </c>
      <c r="BC51" s="36" t="e">
        <f>IF(VLOOKUP($A51,Sheet!$A$7:$DG$148,'TN01-10'!BC$9,0)="","",VLOOKUP($A51,Sheet!$A$7:$DG$148,'TN01-10'!BC$9,0))</f>
        <v>#N/A</v>
      </c>
      <c r="BD51" s="28" t="e">
        <f>IF(VLOOKUP($A51,Sheet!$A$7:$DG$148,'TN01-10'!BD$9,0)="","",VLOOKUP($A51,Sheet!$A$7:$DG$148,'TN01-10'!BD$9,0))</f>
        <v>#N/A</v>
      </c>
      <c r="BE51" s="28" t="e">
        <f>IF(VLOOKUP($A51,Sheet!$A$7:$DG$148,'TN01-10'!BE$9,0)="","",VLOOKUP($A51,Sheet!$A$7:$DG$148,'TN01-10'!BE$9,0))</f>
        <v>#N/A</v>
      </c>
      <c r="BF51" s="28" t="e">
        <f>IF(VLOOKUP($A51,Sheet!$A$7:$DG$148,'TN01-10'!BF$9,0)="","",VLOOKUP($A51,Sheet!$A$7:$DG$148,'TN01-10'!BF$9,0))</f>
        <v>#N/A</v>
      </c>
      <c r="BG51" s="28" t="e">
        <f>IF(VLOOKUP($A51,Sheet!$A$7:$DG$148,'TN01-10'!BG$9,0)="","",VLOOKUP($A51,Sheet!$A$7:$DG$148,'TN01-10'!BG$9,0))</f>
        <v>#N/A</v>
      </c>
      <c r="BH51" s="28" t="e">
        <f>IF(VLOOKUP($A51,Sheet!$A$7:$DG$148,'TN01-10'!BH$9,0)="","",VLOOKUP($A51,Sheet!$A$7:$DG$148,'TN01-10'!BH$9,0))</f>
        <v>#N/A</v>
      </c>
      <c r="BI51" s="28" t="e">
        <f>IF(VLOOKUP($A51,Sheet!$A$7:$DG$148,'TN01-10'!BI$9,0)="","",VLOOKUP($A51,Sheet!$A$7:$DG$148,'TN01-10'!BI$9,0))</f>
        <v>#N/A</v>
      </c>
      <c r="BJ51" s="28" t="e">
        <f>IF(VLOOKUP($A51,Sheet!$A$7:$DG$148,'TN01-10'!BJ$9,0)="","",VLOOKUP($A51,Sheet!$A$7:$DG$148,'TN01-10'!BJ$9,0))</f>
        <v>#N/A</v>
      </c>
      <c r="BK51" s="28" t="e">
        <f>IF(VLOOKUP($A51,Sheet!$A$7:$DG$148,'TN01-10'!BK$9,0)="","",VLOOKUP($A51,Sheet!$A$7:$DG$148,'TN01-10'!BK$9,0))</f>
        <v>#N/A</v>
      </c>
      <c r="BL51" s="28" t="e">
        <f>IF(VLOOKUP($A51,Sheet!$A$7:$DG$148,'TN01-10'!BL$9,0)="","",VLOOKUP($A51,Sheet!$A$7:$DG$148,'TN01-10'!BL$9,0))</f>
        <v>#N/A</v>
      </c>
      <c r="BM51" s="28" t="e">
        <f>IF(VLOOKUP($A51,Sheet!$A$7:$DG$148,'TN01-10'!BM$9,0)="","",VLOOKUP($A51,Sheet!$A$7:$DG$148,'TN01-10'!BM$9,0))</f>
        <v>#N/A</v>
      </c>
      <c r="BN51" s="28" t="e">
        <f>IF(VLOOKUP($A51,Sheet!$A$7:$DG$148,'TN01-10'!BN$9,0)="","",VLOOKUP($A51,Sheet!$A$7:$DG$148,'TN01-10'!BN$9,0))</f>
        <v>#N/A</v>
      </c>
      <c r="BO51" s="28" t="e">
        <f>IF(VLOOKUP($A51,Sheet!$A$7:$DG$148,'TN01-10'!BO$9,0)="","",VLOOKUP($A51,Sheet!$A$7:$DG$148,'TN01-10'!BO$9,0))</f>
        <v>#N/A</v>
      </c>
      <c r="BP51" s="28" t="e">
        <f>IF(VLOOKUP($A51,Sheet!$A$7:$DG$148,'TN01-10'!BP$9,0)="","",VLOOKUP($A51,Sheet!$A$7:$DG$148,'TN01-10'!BP$9,0))</f>
        <v>#N/A</v>
      </c>
      <c r="BQ51" s="28" t="e">
        <f>IF(VLOOKUP($A51,Sheet!$A$7:$DG$148,'TN01-10'!BQ$9,0)="","",VLOOKUP($A51,Sheet!$A$7:$DG$148,'TN01-10'!BQ$9,0))</f>
        <v>#N/A</v>
      </c>
      <c r="BR51" s="28" t="e">
        <f>IF(VLOOKUP($A51,Sheet!$A$7:$DG$148,'TN01-10'!BR$9,0)="","",VLOOKUP($A51,Sheet!$A$7:$DG$148,'TN01-10'!BR$9,0))</f>
        <v>#N/A</v>
      </c>
      <c r="BS51" s="28" t="e">
        <f>IF(VLOOKUP($A51,Sheet!$A$7:$DG$148,'TN01-10'!BS$9,0)="","",VLOOKUP($A51,Sheet!$A$7:$DG$148,'TN01-10'!BS$9,0))</f>
        <v>#N/A</v>
      </c>
      <c r="BT51" s="28" t="e">
        <f>IF(VLOOKUP($A51,Sheet!$A$7:$DG$148,'TN01-10'!BT$9,0)="","",VLOOKUP($A51,Sheet!$A$7:$DG$148,'TN01-10'!BT$9,0))</f>
        <v>#N/A</v>
      </c>
      <c r="BU51" s="28" t="e">
        <f>IF(VLOOKUP($A51,Sheet!$A$7:$DG$148,'TN01-10'!BU$9,0)="","",VLOOKUP($A51,Sheet!$A$7:$DG$148,'TN01-10'!BU$9,0))</f>
        <v>#N/A</v>
      </c>
      <c r="BV51" s="28" t="e">
        <f>IF(VLOOKUP($A51,Sheet!$A$7:$DG$148,'TN01-10'!BV$9,0)="","",VLOOKUP($A51,Sheet!$A$7:$DG$148,'TN01-10'!BV$9,0))</f>
        <v>#N/A</v>
      </c>
      <c r="BW51" s="28" t="e">
        <f>IF(VLOOKUP($A51,Sheet!$A$7:$DG$148,'TN01-10'!BW$9,0)="","",VLOOKUP($A51,Sheet!$A$7:$DG$148,'TN01-10'!BW$9,0))</f>
        <v>#N/A</v>
      </c>
      <c r="BX51" s="33" t="e">
        <f>IF(VLOOKUP($A51,Sheet!$A$7:$DG$148,'TN01-10'!BX$9,0)="","",VLOOKUP($A51,Sheet!$A$7:$DG$148,'TN01-10'!BX$9,0))</f>
        <v>#N/A</v>
      </c>
      <c r="BY51" s="36" t="e">
        <f>IF(VLOOKUP($A51,Sheet!$A$7:$DG$148,'TN01-10'!BY$9,0)="","",VLOOKUP($A51,Sheet!$A$7:$DG$148,'TN01-10'!BY$9,0))</f>
        <v>#N/A</v>
      </c>
      <c r="BZ51" s="28" t="e">
        <f>IF(VLOOKUP($A51,Sheet!$A$7:$DG$148,'TN01-10'!BZ$9,0)="","",VLOOKUP($A51,Sheet!$A$7:$DG$148,'TN01-10'!BZ$9,0))</f>
        <v>#N/A</v>
      </c>
      <c r="CA51" s="28" t="e">
        <f>IF(VLOOKUP($A51,Sheet!$A$7:$DG$148,'TN01-10'!CA$9,0)="","",VLOOKUP($A51,Sheet!$A$7:$DG$148,'TN01-10'!CA$9,0))</f>
        <v>#N/A</v>
      </c>
      <c r="CB51" s="28" t="e">
        <f>IF(VLOOKUP($A51,Sheet!$A$7:$DG$148,'TN01-10'!CB$9,0)="","",VLOOKUP($A51,Sheet!$A$7:$DG$148,'TN01-10'!CB$9,0))</f>
        <v>#N/A</v>
      </c>
      <c r="CC51" s="28" t="e">
        <f>IF(VLOOKUP($A51,Sheet!$A$7:$DG$148,'TN01-10'!CC$9,0)="","",VLOOKUP($A51,Sheet!$A$7:$DG$148,'TN01-10'!CC$9,0))</f>
        <v>#N/A</v>
      </c>
      <c r="CD51" s="28" t="e">
        <f>IF(VLOOKUP($A51,Sheet!$A$7:$DG$148,'TN01-10'!CD$9,0)="","",VLOOKUP($A51,Sheet!$A$7:$DG$148,'TN01-10'!CD$9,0))</f>
        <v>#N/A</v>
      </c>
      <c r="CE51" s="28" t="e">
        <f>IF(VLOOKUP($A51,Sheet!$A$7:$DG$148,'TN01-10'!CE$9,0)="","",VLOOKUP($A51,Sheet!$A$7:$DG$148,'TN01-10'!CE$9,0))</f>
        <v>#N/A</v>
      </c>
      <c r="CF51" s="28" t="e">
        <f>IF(VLOOKUP($A51,Sheet!$A$7:$DG$148,'TN01-10'!CF$9,0)="","",VLOOKUP($A51,Sheet!$A$7:$DG$148,'TN01-10'!CF$9,0))</f>
        <v>#N/A</v>
      </c>
      <c r="CG51" s="28" t="e">
        <f>IF(VLOOKUP($A51,Sheet!$A$7:$DG$148,'TN01-10'!CG$9,0)="","",VLOOKUP($A51,Sheet!$A$7:$DG$148,'TN01-10'!CG$9,0))</f>
        <v>#N/A</v>
      </c>
      <c r="CH51" s="28" t="e">
        <f>IF(VLOOKUP($A51,Sheet!$A$7:$DG$148,'TN01-10'!CH$9,0)="","",VLOOKUP($A51,Sheet!$A$7:$DG$148,'TN01-10'!CH$9,0))</f>
        <v>#N/A</v>
      </c>
      <c r="CI51" s="28" t="e">
        <f>IF(VLOOKUP($A51,Sheet!$A$7:$DG$148,'TN01-10'!CI$9,0)="","",VLOOKUP($A51,Sheet!$A$7:$DG$148,'TN01-10'!CI$9,0))</f>
        <v>#N/A</v>
      </c>
      <c r="CJ51" s="28" t="e">
        <f>IF(VLOOKUP($A51,Sheet!$A$7:$DG$148,'TN01-10'!CJ$9,0)="","",VLOOKUP($A51,Sheet!$A$7:$DG$148,'TN01-10'!CJ$9,0))</f>
        <v>#N/A</v>
      </c>
      <c r="CK51" s="28" t="e">
        <f>IF(VLOOKUP($A51,Sheet!$A$7:$DG$148,'TN01-10'!CK$9,0)="","",VLOOKUP($A51,Sheet!$A$7:$DG$148,'TN01-10'!CK$9,0))</f>
        <v>#N/A</v>
      </c>
      <c r="CL51" s="28" t="e">
        <f>IF(VLOOKUP($A51,Sheet!$A$7:$DG$148,'TN01-10'!CL$9,0)="","",VLOOKUP($A51,Sheet!$A$7:$DG$148,'TN01-10'!CL$9,0))</f>
        <v>#N/A</v>
      </c>
      <c r="CM51" s="28" t="e">
        <f>IF(VLOOKUP($A51,Sheet!$A$7:$DG$148,'TN01-10'!CM$9,0)="","",VLOOKUP($A51,Sheet!$A$7:$DG$148,'TN01-10'!CM$9,0))</f>
        <v>#N/A</v>
      </c>
      <c r="CN51" s="28" t="e">
        <f>IF(VLOOKUP($A51,Sheet!$A$7:$DG$148,'TN01-10'!CN$9,0)="","",VLOOKUP($A51,Sheet!$A$7:$DG$148,'TN01-10'!CN$9,0))</f>
        <v>#N/A</v>
      </c>
      <c r="CO51" s="28" t="e">
        <f>IF(VLOOKUP($A51,Sheet!$A$7:$DG$148,'TN01-10'!CO$9,0)="","",VLOOKUP($A51,Sheet!$A$7:$DG$148,'TN01-10'!CO$9,0))</f>
        <v>#N/A</v>
      </c>
      <c r="CP51" s="28" t="e">
        <f>IF(VLOOKUP($A51,Sheet!$A$7:$DG$148,'TN01-10'!CP$9,0)="","",VLOOKUP($A51,Sheet!$A$7:$DG$148,'TN01-10'!CP$9,0))</f>
        <v>#N/A</v>
      </c>
      <c r="CQ51" s="28" t="e">
        <f>IF(VLOOKUP($A51,Sheet!$A$7:$DG$148,'TN01-10'!CQ$9,0)="","",VLOOKUP($A51,Sheet!$A$7:$DG$148,'TN01-10'!CQ$9,0))</f>
        <v>#N/A</v>
      </c>
      <c r="CR51" s="28" t="e">
        <f>IF(VLOOKUP($A51,Sheet!$A$7:$DG$148,'TN01-10'!CR$9,0)="","",VLOOKUP($A51,Sheet!$A$7:$DG$148,'TN01-10'!CR$9,0))</f>
        <v>#N/A</v>
      </c>
      <c r="CS51" s="33" t="e">
        <f>IF(VLOOKUP($A51,Sheet!$A$7:$DG$148,'TN01-10'!CS$9,0)="","",VLOOKUP($A51,Sheet!$A$7:$DG$148,'TN01-10'!CS$9,0))</f>
        <v>#N/A</v>
      </c>
      <c r="CT51" s="36" t="e">
        <f>IF(VLOOKUP($A51,Sheet!$A$7:$DG$148,'TN01-10'!CT$9,0)="","",VLOOKUP($A51,Sheet!$A$7:$DG$148,'TN01-10'!CT$9,0))</f>
        <v>#N/A</v>
      </c>
      <c r="CU51" s="38" t="e">
        <f t="shared" si="2"/>
        <v>#N/A</v>
      </c>
      <c r="CV51" s="38" t="e">
        <f t="shared" si="3"/>
        <v>#N/A</v>
      </c>
      <c r="CW51" s="38">
        <f t="shared" si="4"/>
        <v>0</v>
      </c>
      <c r="CX51" s="38" t="e">
        <f t="shared" si="5"/>
        <v>#N/A</v>
      </c>
      <c r="CY51" s="38" t="e">
        <f t="shared" si="6"/>
        <v>#N/A</v>
      </c>
      <c r="CZ51" s="38" t="e">
        <f>VLOOKUP($A51,'TN01-04'!$A$13:$DL$166,103,0)</f>
        <v>#N/A</v>
      </c>
      <c r="DA51" s="28" t="e">
        <f>IF(VLOOKUP($A51,Sheet!$A$7:$DG$148,'TN01-10'!DA$9,0)="","",VLOOKUP($A51,Sheet!$A$7:$DG$148,'TN01-10'!DA$9,0))</f>
        <v>#N/A</v>
      </c>
      <c r="DB51" s="28" t="e">
        <f>IF(VLOOKUP($A51,Sheet!$A$7:$DG$148,'TN01-10'!DB$9,0)="","",VLOOKUP($A51,Sheet!$A$7:$DG$148,'TN01-10'!DB$9,0))</f>
        <v>#N/A</v>
      </c>
      <c r="DC51" s="28" t="e">
        <f>IF(VLOOKUP($A51,Sheet!$A$7:$DG$148,'TN01-10'!DC$9,0)="","",VLOOKUP($A51,Sheet!$A$7:$DG$148,'TN01-10'!DC$9,0))</f>
        <v>#N/A</v>
      </c>
      <c r="DD51" s="28" t="e">
        <f>IF(VLOOKUP($A51,Sheet!$A$7:$DG$148,'TN01-10'!DD$9,0)="","",VLOOKUP($A51,Sheet!$A$7:$DG$148,'TN01-10'!DD$9,0))</f>
        <v>#N/A</v>
      </c>
      <c r="DE51" s="38"/>
      <c r="DF51" s="38" t="e">
        <f t="shared" si="7"/>
        <v>#N/A</v>
      </c>
      <c r="DG51" s="38" t="e">
        <f>VLOOKUP($A51,'TN01-04'!$A$13:$DL$166,110,0)</f>
        <v>#N/A</v>
      </c>
      <c r="DH51" s="33" t="e">
        <f>IF(VLOOKUP($A51,Sheet!$A$7:$DG$148,'TN01-10'!DH$9,0)="","",VLOOKUP($A51,Sheet!$A$7:$DG$148,'TN01-10'!DH$9,0))</f>
        <v>#N/A</v>
      </c>
      <c r="DI51" s="36" t="e">
        <f>IF(VLOOKUP($A51,Sheet!$A$7:$DG$148,'TN01-10'!DI$9,0)="","",VLOOKUP($A51,Sheet!$A$7:$DG$148,'TN01-10'!DI$9,0))</f>
        <v>#N/A</v>
      </c>
      <c r="DJ51" s="38" t="e">
        <f t="shared" si="8"/>
        <v>#N/A</v>
      </c>
      <c r="DK51" s="38" t="e">
        <f t="shared" si="9"/>
        <v>#N/A</v>
      </c>
      <c r="DL51" s="38" t="e">
        <f t="shared" si="10"/>
        <v>#N/A</v>
      </c>
      <c r="DM51" s="38" t="e">
        <f>VLOOKUP($A51,'TN01-04'!$A$13:$DL$166,116,0)</f>
        <v>#N/A</v>
      </c>
      <c r="DN51" s="33" t="e">
        <f>IF(VLOOKUP($A51,Sheet!$A$7:$DG$148,'TN01-10'!DN$9,0)="","",VLOOKUP($A51,Sheet!$A$7:$DG$148,'TN01-10'!DN$9,0))</f>
        <v>#N/A</v>
      </c>
      <c r="DO51" s="36" t="e">
        <f>IF(VLOOKUP($A51,Sheet!$A$7:$DG$148,'TN01-10'!DO$9,0)="","",VLOOKUP($A51,Sheet!$A$7:$DG$148,'TN01-10'!DO$9,0))</f>
        <v>#N/A</v>
      </c>
      <c r="DP51" s="28" t="e">
        <f>IF(VLOOKUP($A51,Sheet!$A$7:$DG$148,'TN01-10'!DP$9,0)="","",VLOOKUP($A51,Sheet!$A$7:$DG$148,'TN01-10'!DP$9,0))</f>
        <v>#N/A</v>
      </c>
      <c r="DQ51" s="28" t="e">
        <f>IF(VLOOKUP($A51,Sheet!$A$7:$DG$148,'TN01-10'!DQ$9,0)="","",VLOOKUP($A51,Sheet!$A$7:$DG$148,'TN01-10'!DQ$9,0))</f>
        <v>#N/A</v>
      </c>
      <c r="DR51" s="28" t="e">
        <f>IF(VLOOKUP($A51,Sheet!$A$7:$DG$148,'TN01-10'!DR$9,0)="","",VLOOKUP($A51,Sheet!$A$7:$DG$148,'TN01-10'!DR$9,0))</f>
        <v>#N/A</v>
      </c>
      <c r="DS51" s="28" t="e">
        <f>IF(VLOOKUP($A51,Sheet!$A$7:$DG$148,'TN01-10'!DS$9,0)="","",VLOOKUP($A51,Sheet!$A$7:$DG$148,'TN01-10'!DS$9,0))</f>
        <v>#N/A</v>
      </c>
      <c r="DT51" s="28" t="e">
        <f>IF(VLOOKUP($A51,Sheet!$A$7:$DG$148,'TN01-10'!DT$9,0)="","",VLOOKUP($A51,Sheet!$A$7:$DG$148,'TN01-10'!DT$9,0))</f>
        <v>#N/A</v>
      </c>
      <c r="DU51" s="168" t="e">
        <f t="shared" si="11"/>
        <v>#N/A</v>
      </c>
      <c r="DV51" s="315"/>
      <c r="DW51" s="315"/>
      <c r="DX51" s="315"/>
      <c r="DY51" s="315" t="s">
        <v>4798</v>
      </c>
      <c r="DZ51" s="315" t="e">
        <v>#N/A</v>
      </c>
      <c r="EA51" s="315"/>
      <c r="EB51" s="216"/>
      <c r="EC51" s="216"/>
      <c r="ED51" s="216"/>
      <c r="EE51" s="216"/>
      <c r="EF51" s="216">
        <f t="shared" si="12"/>
        <v>0</v>
      </c>
      <c r="EG51" s="216">
        <v>0</v>
      </c>
      <c r="EH51" s="216">
        <v>0</v>
      </c>
      <c r="EI51" s="216"/>
      <c r="EJ51" s="216"/>
      <c r="EK51" s="216">
        <f t="shared" si="13"/>
        <v>0</v>
      </c>
      <c r="EL51" s="216"/>
      <c r="EM51" s="216">
        <v>0</v>
      </c>
      <c r="EN51" s="216"/>
      <c r="EO51" s="216"/>
      <c r="EP51" s="216">
        <f t="shared" si="14"/>
        <v>0</v>
      </c>
      <c r="EQ51" s="216"/>
      <c r="ER51" s="216">
        <v>0</v>
      </c>
      <c r="ES51" s="216"/>
      <c r="ET51" s="216"/>
      <c r="EU51" s="216">
        <f t="shared" si="15"/>
        <v>0</v>
      </c>
      <c r="EV51" s="216">
        <f t="shared" si="16"/>
        <v>0</v>
      </c>
    </row>
    <row r="52" spans="1:152" ht="15.95" customHeight="1" x14ac:dyDescent="0.2">
      <c r="A52" s="25">
        <v>2220727302</v>
      </c>
      <c r="B52" s="26" t="s">
        <v>21</v>
      </c>
      <c r="C52" s="26" t="s">
        <v>64</v>
      </c>
      <c r="D52" s="26" t="s">
        <v>144</v>
      </c>
      <c r="E52" s="27">
        <v>36139</v>
      </c>
      <c r="F52" s="26" t="s">
        <v>209</v>
      </c>
      <c r="G52" s="26" t="s">
        <v>212</v>
      </c>
      <c r="H52" s="28">
        <f>IF(VLOOKUP($A52,Sheet!$A$7:$DG$148,'TN01-10'!H$9,0)="","",VLOOKUP($A52,Sheet!$A$7:$DG$148,'TN01-10'!H$9,0))</f>
        <v>7.8</v>
      </c>
      <c r="I52" s="28">
        <f>IF(VLOOKUP($A52,Sheet!$A$7:$DG$148,'TN01-10'!I$9,0)="","",VLOOKUP($A52,Sheet!$A$7:$DG$148,'TN01-10'!I$9,0))</f>
        <v>7.8</v>
      </c>
      <c r="J52" s="28">
        <f>IF(VLOOKUP($A52,Sheet!$A$7:$DG$148,'TN01-10'!J$9,0)="","",VLOOKUP($A52,Sheet!$A$7:$DG$148,'TN01-10'!J$9,0))</f>
        <v>8.1999999999999993</v>
      </c>
      <c r="K52" s="28">
        <f>IF(VLOOKUP($A52,Sheet!$A$7:$DG$148,'TN01-10'!K$9,0)="","",VLOOKUP($A52,Sheet!$A$7:$DG$148,'TN01-10'!K$9,0))</f>
        <v>5.7</v>
      </c>
      <c r="L52" s="28">
        <f>IF(VLOOKUP($A52,Sheet!$A$7:$DG$148,'TN01-10'!L$9,0)="","",VLOOKUP($A52,Sheet!$A$7:$DG$148,'TN01-10'!L$9,0))</f>
        <v>6.5</v>
      </c>
      <c r="M52" s="28">
        <f>IF(VLOOKUP($A52,Sheet!$A$7:$DG$148,'TN01-10'!M$9,0)="","",VLOOKUP($A52,Sheet!$A$7:$DG$148,'TN01-10'!M$9,0))</f>
        <v>4</v>
      </c>
      <c r="N52" s="28">
        <f>IF(VLOOKUP($A52,Sheet!$A$7:$DG$148,'TN01-10'!N$9,0)="","",VLOOKUP($A52,Sheet!$A$7:$DG$148,'TN01-10'!N$9,0))</f>
        <v>6.8</v>
      </c>
      <c r="O52" s="28" t="str">
        <f>IF(VLOOKUP($A52,Sheet!$A$7:$DG$148,'TN01-10'!O$9,0)="","",VLOOKUP($A52,Sheet!$A$7:$DG$148,'TN01-10'!O$9,0))</f>
        <v/>
      </c>
      <c r="P52" s="28">
        <f>IF(VLOOKUP($A52,Sheet!$A$7:$DG$148,'TN01-10'!P$9,0)="","",VLOOKUP($A52,Sheet!$A$7:$DG$148,'TN01-10'!P$9,0))</f>
        <v>6.1</v>
      </c>
      <c r="Q52" s="28" t="str">
        <f>IF(VLOOKUP($A52,Sheet!$A$7:$DG$148,'TN01-10'!Q$9,0)="","",VLOOKUP($A52,Sheet!$A$7:$DG$148,'TN01-10'!Q$9,0))</f>
        <v/>
      </c>
      <c r="R52" s="28" t="str">
        <f>IF(VLOOKUP($A52,Sheet!$A$7:$DG$148,'TN01-10'!R$9,0)="","",VLOOKUP($A52,Sheet!$A$7:$DG$148,'TN01-10'!R$9,0))</f>
        <v/>
      </c>
      <c r="S52" s="28" t="str">
        <f>IF(VLOOKUP($A52,Sheet!$A$7:$DG$148,'TN01-10'!S$9,0)="","",VLOOKUP($A52,Sheet!$A$7:$DG$148,'TN01-10'!S$9,0))</f>
        <v/>
      </c>
      <c r="T52" s="28" t="str">
        <f>IF(VLOOKUP($A52,Sheet!$A$7:$DG$148,'TN01-10'!T$9,0)="","",VLOOKUP($A52,Sheet!$A$7:$DG$148,'TN01-10'!T$9,0))</f>
        <v/>
      </c>
      <c r="U52" s="28">
        <f>IF(VLOOKUP($A52,Sheet!$A$7:$DG$148,'TN01-10'!U$9,0)="","",VLOOKUP($A52,Sheet!$A$7:$DG$148,'TN01-10'!U$9,0))</f>
        <v>6.8</v>
      </c>
      <c r="V52" s="28">
        <f>IF(VLOOKUP($A52,Sheet!$A$7:$DG$148,'TN01-10'!V$9,0)="","",VLOOKUP($A52,Sheet!$A$7:$DG$148,'TN01-10'!V$9,0))</f>
        <v>6.3</v>
      </c>
      <c r="W52" s="28">
        <f>IF(VLOOKUP($A52,Sheet!$A$7:$DG$148,'TN01-10'!W$9,0)="","",VLOOKUP($A52,Sheet!$A$7:$DG$148,'TN01-10'!W$9,0))</f>
        <v>9</v>
      </c>
      <c r="X52" s="28">
        <f>IF(VLOOKUP($A52,Sheet!$A$7:$DG$148,'TN01-10'!X$9,0)="","",VLOOKUP($A52,Sheet!$A$7:$DG$148,'TN01-10'!X$9,0))</f>
        <v>5.4</v>
      </c>
      <c r="Y52" s="28">
        <f>IF(VLOOKUP($A52,Sheet!$A$7:$DG$148,'TN01-10'!Y$9,0)="","",VLOOKUP($A52,Sheet!$A$7:$DG$148,'TN01-10'!Y$9,0))</f>
        <v>8.4</v>
      </c>
      <c r="Z52" s="28">
        <f>IF(VLOOKUP($A52,Sheet!$A$7:$DG$148,'TN01-10'!Z$9,0)="","",VLOOKUP($A52,Sheet!$A$7:$DG$148,'TN01-10'!Z$9,0))</f>
        <v>6.2</v>
      </c>
      <c r="AA52" s="28">
        <f>IF(VLOOKUP($A52,Sheet!$A$7:$DG$148,'TN01-10'!AA$9,0)="","",VLOOKUP($A52,Sheet!$A$7:$DG$148,'TN01-10'!AA$9,0))</f>
        <v>5.3</v>
      </c>
      <c r="AB52" s="28">
        <f>IF(VLOOKUP($A52,Sheet!$A$7:$DG$148,'TN01-10'!AB$9,0)="","",VLOOKUP($A52,Sheet!$A$7:$DG$148,'TN01-10'!AB$9,0))</f>
        <v>8.1</v>
      </c>
      <c r="AC52" s="28">
        <f>IF(VLOOKUP($A52,Sheet!$A$7:$DG$148,'TN01-10'!AC$9,0)="","",VLOOKUP($A52,Sheet!$A$7:$DG$148,'TN01-10'!AC$9,0))</f>
        <v>4.8</v>
      </c>
      <c r="AD52" s="28">
        <f>IF(VLOOKUP($A52,Sheet!$A$7:$DG$148,'TN01-10'!AD$9,0)="","",VLOOKUP($A52,Sheet!$A$7:$DG$148,'TN01-10'!AD$9,0))</f>
        <v>8.1999999999999993</v>
      </c>
      <c r="AE52" s="28">
        <f>IF(VLOOKUP($A52,Sheet!$A$7:$DG$148,'TN01-10'!AE$9,0)="","",VLOOKUP($A52,Sheet!$A$7:$DG$148,'TN01-10'!AE$9,0))</f>
        <v>5</v>
      </c>
      <c r="AF52" s="28">
        <f>IF(VLOOKUP($A52,Sheet!$A$7:$DG$148,'TN01-10'!AF$9,0)="","",VLOOKUP($A52,Sheet!$A$7:$DG$148,'TN01-10'!AF$9,0))</f>
        <v>6.1</v>
      </c>
      <c r="AG52" s="28">
        <f>IF(VLOOKUP($A52,Sheet!$A$7:$DG$148,'TN01-10'!AG$9,0)="","",VLOOKUP($A52,Sheet!$A$7:$DG$148,'TN01-10'!AG$9,0))</f>
        <v>5.4</v>
      </c>
      <c r="AH52" s="28">
        <f>IF(VLOOKUP($A52,Sheet!$A$7:$DG$148,'TN01-10'!AH$9,0)="","",VLOOKUP($A52,Sheet!$A$7:$DG$148,'TN01-10'!AH$9,0))</f>
        <v>6.1</v>
      </c>
      <c r="AI52" s="28">
        <f>IF(VLOOKUP($A52,Sheet!$A$7:$DG$148,'TN01-10'!AI$9,0)="","",VLOOKUP($A52,Sheet!$A$7:$DG$148,'TN01-10'!AI$9,0))</f>
        <v>5.7</v>
      </c>
      <c r="AJ52" s="28">
        <f>IF(VLOOKUP($A52,Sheet!$A$7:$DG$148,'TN01-10'!AJ$9,0)="","",VLOOKUP($A52,Sheet!$A$7:$DG$148,'TN01-10'!AJ$9,0))</f>
        <v>6.5</v>
      </c>
      <c r="AK52" s="33">
        <f>IF(VLOOKUP($A52,Sheet!$A$7:$DG$148,'TN01-10'!AK$9,0)="","",VLOOKUP($A52,Sheet!$A$7:$DG$148,'TN01-10'!AK$9,0))</f>
        <v>51</v>
      </c>
      <c r="AL52" s="36">
        <f>IF(VLOOKUP($A52,Sheet!$A$7:$DG$148,'TN01-10'!AL$9,0)="","",VLOOKUP($A52,Sheet!$A$7:$DG$148,'TN01-10'!AL$9,0))</f>
        <v>0</v>
      </c>
      <c r="AM52" s="32">
        <f>IF(VLOOKUP($A52,Sheet!$A$7:$DG$148,'TN01-10'!AM$9,0)="","",VLOOKUP($A52,Sheet!$A$7:$DG$148,'TN01-10'!AM$9,0))</f>
        <v>6</v>
      </c>
      <c r="AN52" s="32">
        <f>IF(VLOOKUP($A52,Sheet!$A$7:$DG$148,'TN01-10'!AN$9,0)="","",VLOOKUP($A52,Sheet!$A$7:$DG$148,'TN01-10'!AN$9,0))</f>
        <v>7.2</v>
      </c>
      <c r="AO52" s="32" t="str">
        <f>IF(VLOOKUP($A52,Sheet!$A$7:$DG$148,'TN01-10'!AO$9,0)="","",VLOOKUP($A52,Sheet!$A$7:$DG$148,'TN01-10'!AO$9,0))</f>
        <v/>
      </c>
      <c r="AP52" s="32" t="str">
        <f>IF(VLOOKUP($A52,Sheet!$A$7:$DG$148,'TN01-10'!AP$9,0)="","",VLOOKUP($A52,Sheet!$A$7:$DG$148,'TN01-10'!AP$9,0))</f>
        <v/>
      </c>
      <c r="AQ52" s="32" t="str">
        <f>IF(VLOOKUP($A52,Sheet!$A$7:$DG$148,'TN01-10'!AQ$9,0)="","",VLOOKUP($A52,Sheet!$A$7:$DG$148,'TN01-10'!AQ$9,0))</f>
        <v/>
      </c>
      <c r="AR52" s="32" t="str">
        <f>IF(VLOOKUP($A52,Sheet!$A$7:$DG$148,'TN01-10'!AR$9,0)="","",VLOOKUP($A52,Sheet!$A$7:$DG$148,'TN01-10'!AR$9,0))</f>
        <v/>
      </c>
      <c r="AS52" s="32" t="str">
        <f>IF(VLOOKUP($A52,Sheet!$A$7:$DG$148,'TN01-10'!AS$9,0)="","",VLOOKUP($A52,Sheet!$A$7:$DG$148,'TN01-10'!AS$9,0))</f>
        <v/>
      </c>
      <c r="AT52" s="32">
        <f>IF(VLOOKUP($A52,Sheet!$A$7:$DG$148,'TN01-10'!AT$9,0)="","",VLOOKUP($A52,Sheet!$A$7:$DG$148,'TN01-10'!AT$9,0))</f>
        <v>6.8</v>
      </c>
      <c r="AU52" s="32" t="str">
        <f>IF(VLOOKUP($A52,Sheet!$A$7:$DG$148,'TN01-10'!AU$9,0)="","",VLOOKUP($A52,Sheet!$A$7:$DG$148,'TN01-10'!AU$9,0))</f>
        <v/>
      </c>
      <c r="AV52" s="32" t="str">
        <f>IF(VLOOKUP($A52,Sheet!$A$7:$DG$148,'TN01-10'!AV$9,0)="","",VLOOKUP($A52,Sheet!$A$7:$DG$148,'TN01-10'!AV$9,0))</f>
        <v/>
      </c>
      <c r="AW52" s="32" t="str">
        <f>IF(VLOOKUP($A52,Sheet!$A$7:$DG$148,'TN01-10'!AW$9,0)="","",VLOOKUP($A52,Sheet!$A$7:$DG$148,'TN01-10'!AW$9,0))</f>
        <v/>
      </c>
      <c r="AX52" s="32" t="str">
        <f>IF(VLOOKUP($A52,Sheet!$A$7:$DG$148,'TN01-10'!AX$9,0)="","",VLOOKUP($A52,Sheet!$A$7:$DG$148,'TN01-10'!AX$9,0))</f>
        <v/>
      </c>
      <c r="AY52" s="32" t="str">
        <f>IF(VLOOKUP($A52,Sheet!$A$7:$DG$148,'TN01-10'!AY$9,0)="","",VLOOKUP($A52,Sheet!$A$7:$DG$148,'TN01-10'!AY$9,0))</f>
        <v/>
      </c>
      <c r="AZ52" s="32">
        <f>IF(VLOOKUP($A52,Sheet!$A$7:$DG$148,'TN01-10'!AZ$9,0)="","",VLOOKUP($A52,Sheet!$A$7:$DG$148,'TN01-10'!AZ$9,0))</f>
        <v>7.3</v>
      </c>
      <c r="BA52" s="32">
        <f>IF(VLOOKUP($A52,Sheet!$A$7:$DG$148,'TN01-10'!BA$9,0)="","",VLOOKUP($A52,Sheet!$A$7:$DG$148,'TN01-10'!BA$9,0))</f>
        <v>7.1</v>
      </c>
      <c r="BB52" s="33">
        <f>IF(VLOOKUP($A52,Sheet!$A$7:$DG$148,'TN01-10'!BB$9,0)="","",VLOOKUP($A52,Sheet!$A$7:$DG$148,'TN01-10'!BB$9,0))</f>
        <v>5</v>
      </c>
      <c r="BC52" s="36">
        <f>IF(VLOOKUP($A52,Sheet!$A$7:$DG$148,'TN01-10'!BC$9,0)="","",VLOOKUP($A52,Sheet!$A$7:$DG$148,'TN01-10'!BC$9,0))</f>
        <v>0</v>
      </c>
      <c r="BD52" s="28">
        <f>IF(VLOOKUP($A52,Sheet!$A$7:$DG$148,'TN01-10'!BD$9,0)="","",VLOOKUP($A52,Sheet!$A$7:$DG$148,'TN01-10'!BD$9,0))</f>
        <v>5</v>
      </c>
      <c r="BE52" s="28">
        <f>IF(VLOOKUP($A52,Sheet!$A$7:$DG$148,'TN01-10'!BE$9,0)="","",VLOOKUP($A52,Sheet!$A$7:$DG$148,'TN01-10'!BE$9,0))</f>
        <v>5.7</v>
      </c>
      <c r="BF52" s="28">
        <f>IF(VLOOKUP($A52,Sheet!$A$7:$DG$148,'TN01-10'!BF$9,0)="","",VLOOKUP($A52,Sheet!$A$7:$DG$148,'TN01-10'!BF$9,0))</f>
        <v>6.6</v>
      </c>
      <c r="BG52" s="28">
        <f>IF(VLOOKUP($A52,Sheet!$A$7:$DG$148,'TN01-10'!BG$9,0)="","",VLOOKUP($A52,Sheet!$A$7:$DG$148,'TN01-10'!BG$9,0))</f>
        <v>6.1</v>
      </c>
      <c r="BH52" s="28">
        <f>IF(VLOOKUP($A52,Sheet!$A$7:$DG$148,'TN01-10'!BH$9,0)="","",VLOOKUP($A52,Sheet!$A$7:$DG$148,'TN01-10'!BH$9,0))</f>
        <v>5.9</v>
      </c>
      <c r="BI52" s="28">
        <f>IF(VLOOKUP($A52,Sheet!$A$7:$DG$148,'TN01-10'!BI$9,0)="","",VLOOKUP($A52,Sheet!$A$7:$DG$148,'TN01-10'!BI$9,0))</f>
        <v>7.7</v>
      </c>
      <c r="BJ52" s="28">
        <f>IF(VLOOKUP($A52,Sheet!$A$7:$DG$148,'TN01-10'!BJ$9,0)="","",VLOOKUP($A52,Sheet!$A$7:$DG$148,'TN01-10'!BJ$9,0))</f>
        <v>7.4</v>
      </c>
      <c r="BK52" s="28">
        <f>IF(VLOOKUP($A52,Sheet!$A$7:$DG$148,'TN01-10'!BK$9,0)="","",VLOOKUP($A52,Sheet!$A$7:$DG$148,'TN01-10'!BK$9,0))</f>
        <v>5.5</v>
      </c>
      <c r="BL52" s="28">
        <f>IF(VLOOKUP($A52,Sheet!$A$7:$DG$148,'TN01-10'!BL$9,0)="","",VLOOKUP($A52,Sheet!$A$7:$DG$148,'TN01-10'!BL$9,0))</f>
        <v>4.9000000000000004</v>
      </c>
      <c r="BM52" s="28">
        <f>IF(VLOOKUP($A52,Sheet!$A$7:$DG$148,'TN01-10'!BM$9,0)="","",VLOOKUP($A52,Sheet!$A$7:$DG$148,'TN01-10'!BM$9,0))</f>
        <v>4.9000000000000004</v>
      </c>
      <c r="BN52" s="28">
        <f>IF(VLOOKUP($A52,Sheet!$A$7:$DG$148,'TN01-10'!BN$9,0)="","",VLOOKUP($A52,Sheet!$A$7:$DG$148,'TN01-10'!BN$9,0))</f>
        <v>6.3</v>
      </c>
      <c r="BO52" s="28">
        <f>IF(VLOOKUP($A52,Sheet!$A$7:$DG$148,'TN01-10'!BO$9,0)="","",VLOOKUP($A52,Sheet!$A$7:$DG$148,'TN01-10'!BO$9,0))</f>
        <v>4.5999999999999996</v>
      </c>
      <c r="BP52" s="28">
        <f>IF(VLOOKUP($A52,Sheet!$A$7:$DG$148,'TN01-10'!BP$9,0)="","",VLOOKUP($A52,Sheet!$A$7:$DG$148,'TN01-10'!BP$9,0))</f>
        <v>6.9</v>
      </c>
      <c r="BQ52" s="28" t="str">
        <f>IF(VLOOKUP($A52,Sheet!$A$7:$DG$148,'TN01-10'!BQ$9,0)="","",VLOOKUP($A52,Sheet!$A$7:$DG$148,'TN01-10'!BQ$9,0))</f>
        <v/>
      </c>
      <c r="BR52" s="28">
        <f>IF(VLOOKUP($A52,Sheet!$A$7:$DG$148,'TN01-10'!BR$9,0)="","",VLOOKUP($A52,Sheet!$A$7:$DG$148,'TN01-10'!BR$9,0))</f>
        <v>4</v>
      </c>
      <c r="BS52" s="28">
        <f>IF(VLOOKUP($A52,Sheet!$A$7:$DG$148,'TN01-10'!BS$9,0)="","",VLOOKUP($A52,Sheet!$A$7:$DG$148,'TN01-10'!BS$9,0))</f>
        <v>5.8</v>
      </c>
      <c r="BT52" s="28">
        <f>IF(VLOOKUP($A52,Sheet!$A$7:$DG$148,'TN01-10'!BT$9,0)="","",VLOOKUP($A52,Sheet!$A$7:$DG$148,'TN01-10'!BT$9,0))</f>
        <v>6.3</v>
      </c>
      <c r="BU52" s="28">
        <f>IF(VLOOKUP($A52,Sheet!$A$7:$DG$148,'TN01-10'!BU$9,0)="","",VLOOKUP($A52,Sheet!$A$7:$DG$148,'TN01-10'!BU$9,0))</f>
        <v>4.7</v>
      </c>
      <c r="BV52" s="28">
        <f>IF(VLOOKUP($A52,Sheet!$A$7:$DG$148,'TN01-10'!BV$9,0)="","",VLOOKUP($A52,Sheet!$A$7:$DG$148,'TN01-10'!BV$9,0))</f>
        <v>7.3</v>
      </c>
      <c r="BW52" s="28">
        <f>IF(VLOOKUP($A52,Sheet!$A$7:$DG$148,'TN01-10'!BW$9,0)="","",VLOOKUP($A52,Sheet!$A$7:$DG$148,'TN01-10'!BW$9,0))</f>
        <v>8.1</v>
      </c>
      <c r="BX52" s="33">
        <f>IF(VLOOKUP($A52,Sheet!$A$7:$DG$148,'TN01-10'!BX$9,0)="","",VLOOKUP($A52,Sheet!$A$7:$DG$148,'TN01-10'!BX$9,0))</f>
        <v>50</v>
      </c>
      <c r="BY52" s="36">
        <f>IF(VLOOKUP($A52,Sheet!$A$7:$DG$148,'TN01-10'!BY$9,0)="","",VLOOKUP($A52,Sheet!$A$7:$DG$148,'TN01-10'!BY$9,0))</f>
        <v>0</v>
      </c>
      <c r="BZ52" s="28">
        <f>IF(VLOOKUP($A52,Sheet!$A$7:$DG$148,'TN01-10'!BZ$9,0)="","",VLOOKUP($A52,Sheet!$A$7:$DG$148,'TN01-10'!BZ$9,0))</f>
        <v>7.8</v>
      </c>
      <c r="CA52" s="28" t="str">
        <f>IF(VLOOKUP($A52,Sheet!$A$7:$DG$148,'TN01-10'!CA$9,0)="","",VLOOKUP($A52,Sheet!$A$7:$DG$148,'TN01-10'!CA$9,0))</f>
        <v/>
      </c>
      <c r="CB52" s="28">
        <f>IF(VLOOKUP($A52,Sheet!$A$7:$DG$148,'TN01-10'!CB$9,0)="","",VLOOKUP($A52,Sheet!$A$7:$DG$148,'TN01-10'!CB$9,0))</f>
        <v>6.9</v>
      </c>
      <c r="CC52" s="28" t="str">
        <f>IF(VLOOKUP($A52,Sheet!$A$7:$DG$148,'TN01-10'!CC$9,0)="","",VLOOKUP($A52,Sheet!$A$7:$DG$148,'TN01-10'!CC$9,0))</f>
        <v/>
      </c>
      <c r="CD52" s="28">
        <f>IF(VLOOKUP($A52,Sheet!$A$7:$DG$148,'TN01-10'!CD$9,0)="","",VLOOKUP($A52,Sheet!$A$7:$DG$148,'TN01-10'!CD$9,0))</f>
        <v>6.3</v>
      </c>
      <c r="CE52" s="28">
        <f>IF(VLOOKUP($A52,Sheet!$A$7:$DG$148,'TN01-10'!CE$9,0)="","",VLOOKUP($A52,Sheet!$A$7:$DG$148,'TN01-10'!CE$9,0))</f>
        <v>6.9</v>
      </c>
      <c r="CF52" s="28">
        <f>IF(VLOOKUP($A52,Sheet!$A$7:$DG$148,'TN01-10'!CF$9,0)="","",VLOOKUP($A52,Sheet!$A$7:$DG$148,'TN01-10'!CF$9,0))</f>
        <v>7.2</v>
      </c>
      <c r="CG52" s="28">
        <f>IF(VLOOKUP($A52,Sheet!$A$7:$DG$148,'TN01-10'!CG$9,0)="","",VLOOKUP($A52,Sheet!$A$7:$DG$148,'TN01-10'!CG$9,0))</f>
        <v>6.4</v>
      </c>
      <c r="CH52" s="28" t="str">
        <f>IF(VLOOKUP($A52,Sheet!$A$7:$DG$148,'TN01-10'!CH$9,0)="","",VLOOKUP($A52,Sheet!$A$7:$DG$148,'TN01-10'!CH$9,0))</f>
        <v/>
      </c>
      <c r="CI52" s="28">
        <f>IF(VLOOKUP($A52,Sheet!$A$7:$DG$148,'TN01-10'!CI$9,0)="","",VLOOKUP($A52,Sheet!$A$7:$DG$148,'TN01-10'!CI$9,0))</f>
        <v>6.9</v>
      </c>
      <c r="CJ52" s="28" t="str">
        <f>IF(VLOOKUP($A52,Sheet!$A$7:$DG$148,'TN01-10'!CJ$9,0)="","",VLOOKUP($A52,Sheet!$A$7:$DG$148,'TN01-10'!CJ$9,0))</f>
        <v/>
      </c>
      <c r="CK52" s="28" t="str">
        <f>IF(VLOOKUP($A52,Sheet!$A$7:$DG$148,'TN01-10'!CK$9,0)="","",VLOOKUP($A52,Sheet!$A$7:$DG$148,'TN01-10'!CK$9,0))</f>
        <v/>
      </c>
      <c r="CL52" s="28" t="str">
        <f>IF(VLOOKUP($A52,Sheet!$A$7:$DG$148,'TN01-10'!CL$9,0)="","",VLOOKUP($A52,Sheet!$A$7:$DG$148,'TN01-10'!CL$9,0))</f>
        <v/>
      </c>
      <c r="CM52" s="28" t="str">
        <f>IF(VLOOKUP($A52,Sheet!$A$7:$DG$148,'TN01-10'!CM$9,0)="","",VLOOKUP($A52,Sheet!$A$7:$DG$148,'TN01-10'!CM$9,0))</f>
        <v/>
      </c>
      <c r="CN52" s="28">
        <f>IF(VLOOKUP($A52,Sheet!$A$7:$DG$148,'TN01-10'!CN$9,0)="","",VLOOKUP($A52,Sheet!$A$7:$DG$148,'TN01-10'!CN$9,0))</f>
        <v>7.6</v>
      </c>
      <c r="CO52" s="28">
        <f>IF(VLOOKUP($A52,Sheet!$A$7:$DG$148,'TN01-10'!CO$9,0)="","",VLOOKUP($A52,Sheet!$A$7:$DG$148,'TN01-10'!CO$9,0))</f>
        <v>5</v>
      </c>
      <c r="CP52" s="28">
        <f>IF(VLOOKUP($A52,Sheet!$A$7:$DG$148,'TN01-10'!CP$9,0)="","",VLOOKUP($A52,Sheet!$A$7:$DG$148,'TN01-10'!CP$9,0))</f>
        <v>7.1</v>
      </c>
      <c r="CQ52" s="28">
        <f>IF(VLOOKUP($A52,Sheet!$A$7:$DG$148,'TN01-10'!CQ$9,0)="","",VLOOKUP($A52,Sheet!$A$7:$DG$148,'TN01-10'!CQ$9,0))</f>
        <v>5.3</v>
      </c>
      <c r="CR52" s="28">
        <f>IF(VLOOKUP($A52,Sheet!$A$7:$DG$148,'TN01-10'!CR$9,0)="","",VLOOKUP($A52,Sheet!$A$7:$DG$148,'TN01-10'!CR$9,0))</f>
        <v>6.4</v>
      </c>
      <c r="CS52" s="33">
        <f>IF(VLOOKUP($A52,Sheet!$A$7:$DG$148,'TN01-10'!CS$9,0)="","",VLOOKUP($A52,Sheet!$A$7:$DG$148,'TN01-10'!CS$9,0))</f>
        <v>27</v>
      </c>
      <c r="CT52" s="36">
        <f>IF(VLOOKUP($A52,Sheet!$A$7:$DG$148,'TN01-10'!CT$9,0)="","",VLOOKUP($A52,Sheet!$A$7:$DG$148,'TN01-10'!CT$9,0))</f>
        <v>0</v>
      </c>
      <c r="CU52" s="38">
        <f t="shared" si="2"/>
        <v>128</v>
      </c>
      <c r="CV52" s="38">
        <f t="shared" si="3"/>
        <v>0</v>
      </c>
      <c r="CW52" s="38">
        <f t="shared" si="4"/>
        <v>0</v>
      </c>
      <c r="CX52" s="38">
        <f t="shared" si="5"/>
        <v>128</v>
      </c>
      <c r="CY52" s="38">
        <f t="shared" si="6"/>
        <v>6.27</v>
      </c>
      <c r="CZ52" s="38">
        <f>VLOOKUP($A52,'TN01-04'!$A$13:$DL$166,103,0)</f>
        <v>2.39</v>
      </c>
      <c r="DA52" s="28" t="str">
        <f>IF(VLOOKUP($A52,Sheet!$A$7:$DG$148,'TN01-10'!DA$9,0)="","",VLOOKUP($A52,Sheet!$A$7:$DG$148,'TN01-10'!DA$9,0))</f>
        <v/>
      </c>
      <c r="DB52" s="28" t="str">
        <f>IF(VLOOKUP($A52,Sheet!$A$7:$DG$148,'TN01-10'!DB$9,0)="","",VLOOKUP($A52,Sheet!$A$7:$DG$148,'TN01-10'!DB$9,0))</f>
        <v/>
      </c>
      <c r="DC52" s="28">
        <f>IF(VLOOKUP($A52,Sheet!$A$7:$DG$148,'TN01-10'!DC$9,0)="","",VLOOKUP($A52,Sheet!$A$7:$DG$148,'TN01-10'!DC$9,0))</f>
        <v>7</v>
      </c>
      <c r="DD52" s="28" t="str">
        <f>IF(VLOOKUP($A52,Sheet!$A$7:$DG$148,'TN01-10'!DD$9,0)="","",VLOOKUP($A52,Sheet!$A$7:$DG$148,'TN01-10'!DD$9,0))</f>
        <v/>
      </c>
      <c r="DE52" s="38"/>
      <c r="DF52" s="38">
        <f t="shared" si="7"/>
        <v>7</v>
      </c>
      <c r="DG52" s="38">
        <f>VLOOKUP($A52,'TN01-04'!$A$13:$DL$166,110,0)</f>
        <v>3</v>
      </c>
      <c r="DH52" s="33">
        <f>IF(VLOOKUP($A52,Sheet!$A$7:$DG$148,'TN01-10'!DH$9,0)="","",VLOOKUP($A52,Sheet!$A$7:$DG$148,'TN01-10'!DH$9,0))</f>
        <v>5</v>
      </c>
      <c r="DI52" s="36">
        <f>IF(VLOOKUP($A52,Sheet!$A$7:$DG$148,'TN01-10'!DI$9,0)="","",VLOOKUP($A52,Sheet!$A$7:$DG$148,'TN01-10'!DI$9,0))</f>
        <v>0</v>
      </c>
      <c r="DJ52" s="38">
        <f t="shared" si="8"/>
        <v>133</v>
      </c>
      <c r="DK52" s="38">
        <f t="shared" si="9"/>
        <v>0</v>
      </c>
      <c r="DL52" s="38">
        <f t="shared" si="10"/>
        <v>6.3</v>
      </c>
      <c r="DM52" s="38">
        <f>VLOOKUP($A52,'TN01-04'!$A$13:$DL$166,116,0)</f>
        <v>2.41</v>
      </c>
      <c r="DN52" s="33">
        <f>IF(VLOOKUP($A52,Sheet!$A$7:$DG$148,'TN01-10'!DN$9,0)="","",VLOOKUP($A52,Sheet!$A$7:$DG$148,'TN01-10'!DN$9,0))</f>
        <v>138</v>
      </c>
      <c r="DO52" s="36">
        <f>IF(VLOOKUP($A52,Sheet!$A$7:$DG$148,'TN01-10'!DO$9,0)="","",VLOOKUP($A52,Sheet!$A$7:$DG$148,'TN01-10'!DO$9,0))</f>
        <v>0</v>
      </c>
      <c r="DP52" s="28">
        <f>IF(VLOOKUP($A52,Sheet!$A$7:$DG$148,'TN01-10'!DP$9,0)="","",VLOOKUP($A52,Sheet!$A$7:$DG$148,'TN01-10'!DP$9,0))</f>
        <v>137</v>
      </c>
      <c r="DQ52" s="28">
        <f>IF(VLOOKUP($A52,Sheet!$A$7:$DG$148,'TN01-10'!DQ$9,0)="","",VLOOKUP($A52,Sheet!$A$7:$DG$148,'TN01-10'!DQ$9,0))</f>
        <v>138</v>
      </c>
      <c r="DR52" s="28">
        <f>IF(VLOOKUP($A52,Sheet!$A$7:$DG$148,'TN01-10'!DR$9,0)="","",VLOOKUP($A52,Sheet!$A$7:$DG$148,'TN01-10'!DR$9,0))</f>
        <v>6.3</v>
      </c>
      <c r="DS52" s="28">
        <f>IF(VLOOKUP($A52,Sheet!$A$7:$DG$148,'TN01-10'!DS$9,0)="","",VLOOKUP($A52,Sheet!$A$7:$DG$148,'TN01-10'!DS$9,0))</f>
        <v>2.41</v>
      </c>
      <c r="DT52" s="28" t="str">
        <f>IF(VLOOKUP($A52,Sheet!$A$7:$DG$148,'TN01-10'!DT$9,0)="","",VLOOKUP($A52,Sheet!$A$7:$DG$148,'TN01-10'!DT$9,0))</f>
        <v>MGT 296</v>
      </c>
      <c r="DU52" s="168">
        <f t="shared" si="11"/>
        <v>0</v>
      </c>
      <c r="DV52" s="315" t="s">
        <v>4798</v>
      </c>
      <c r="DW52" s="315" t="s">
        <v>4798</v>
      </c>
      <c r="DX52" s="315" t="s">
        <v>4798</v>
      </c>
      <c r="DY52" s="315" t="s">
        <v>4798</v>
      </c>
      <c r="DZ52" s="315" t="s">
        <v>4833</v>
      </c>
      <c r="EA52" s="315"/>
      <c r="EB52" s="216"/>
      <c r="EC52" s="216"/>
      <c r="ED52" s="216"/>
      <c r="EE52" s="216"/>
      <c r="EF52" s="216">
        <f t="shared" si="12"/>
        <v>0</v>
      </c>
      <c r="EG52" s="216">
        <v>8.8000000000000007</v>
      </c>
      <c r="EH52" s="216">
        <v>0</v>
      </c>
      <c r="EI52" s="216"/>
      <c r="EJ52" s="216"/>
      <c r="EK52" s="216">
        <f t="shared" si="13"/>
        <v>8.8000000000000007</v>
      </c>
      <c r="EL52" s="216">
        <v>5.8</v>
      </c>
      <c r="EM52" s="216">
        <v>0</v>
      </c>
      <c r="EN52" s="216"/>
      <c r="EO52" s="216"/>
      <c r="EP52" s="216">
        <f t="shared" si="14"/>
        <v>5.8</v>
      </c>
      <c r="EQ52" s="216">
        <v>5.7</v>
      </c>
      <c r="ER52" s="216">
        <v>0</v>
      </c>
      <c r="ES52" s="216"/>
      <c r="ET52" s="216"/>
      <c r="EU52" s="216">
        <f t="shared" si="15"/>
        <v>5.7</v>
      </c>
      <c r="EV52" s="216">
        <f t="shared" si="16"/>
        <v>7</v>
      </c>
    </row>
    <row r="53" spans="1:152" ht="15.95" customHeight="1" x14ac:dyDescent="0.2">
      <c r="A53" s="25">
        <v>2220728838</v>
      </c>
      <c r="B53" s="26" t="s">
        <v>22</v>
      </c>
      <c r="C53" s="26" t="s">
        <v>46</v>
      </c>
      <c r="D53" s="26" t="s">
        <v>144</v>
      </c>
      <c r="E53" s="27">
        <v>36081</v>
      </c>
      <c r="F53" s="26" t="s">
        <v>209</v>
      </c>
      <c r="G53" s="26" t="s">
        <v>212</v>
      </c>
      <c r="H53" s="28">
        <f>IF(VLOOKUP($A53,Sheet!$A$7:$DG$148,'TN01-10'!H$9,0)="","",VLOOKUP($A53,Sheet!$A$7:$DG$148,'TN01-10'!H$9,0))</f>
        <v>8.5</v>
      </c>
      <c r="I53" s="28">
        <f>IF(VLOOKUP($A53,Sheet!$A$7:$DG$148,'TN01-10'!I$9,0)="","",VLOOKUP($A53,Sheet!$A$7:$DG$148,'TN01-10'!I$9,0))</f>
        <v>6.7</v>
      </c>
      <c r="J53" s="28">
        <f>IF(VLOOKUP($A53,Sheet!$A$7:$DG$148,'TN01-10'!J$9,0)="","",VLOOKUP($A53,Sheet!$A$7:$DG$148,'TN01-10'!J$9,0))</f>
        <v>6.4</v>
      </c>
      <c r="K53" s="28">
        <f>IF(VLOOKUP($A53,Sheet!$A$7:$DG$148,'TN01-10'!K$9,0)="","",VLOOKUP($A53,Sheet!$A$7:$DG$148,'TN01-10'!K$9,0))</f>
        <v>4.5999999999999996</v>
      </c>
      <c r="L53" s="28">
        <f>IF(VLOOKUP($A53,Sheet!$A$7:$DG$148,'TN01-10'!L$9,0)="","",VLOOKUP($A53,Sheet!$A$7:$DG$148,'TN01-10'!L$9,0))</f>
        <v>4.3</v>
      </c>
      <c r="M53" s="28">
        <f>IF(VLOOKUP($A53,Sheet!$A$7:$DG$148,'TN01-10'!M$9,0)="","",VLOOKUP($A53,Sheet!$A$7:$DG$148,'TN01-10'!M$9,0))</f>
        <v>4.5999999999999996</v>
      </c>
      <c r="N53" s="28">
        <f>IF(VLOOKUP($A53,Sheet!$A$7:$DG$148,'TN01-10'!N$9,0)="","",VLOOKUP($A53,Sheet!$A$7:$DG$148,'TN01-10'!N$9,0))</f>
        <v>6.2</v>
      </c>
      <c r="O53" s="28" t="str">
        <f>IF(VLOOKUP($A53,Sheet!$A$7:$DG$148,'TN01-10'!O$9,0)="","",VLOOKUP($A53,Sheet!$A$7:$DG$148,'TN01-10'!O$9,0))</f>
        <v/>
      </c>
      <c r="P53" s="28">
        <f>IF(VLOOKUP($A53,Sheet!$A$7:$DG$148,'TN01-10'!P$9,0)="","",VLOOKUP($A53,Sheet!$A$7:$DG$148,'TN01-10'!P$9,0))</f>
        <v>5.9</v>
      </c>
      <c r="Q53" s="28" t="str">
        <f>IF(VLOOKUP($A53,Sheet!$A$7:$DG$148,'TN01-10'!Q$9,0)="","",VLOOKUP($A53,Sheet!$A$7:$DG$148,'TN01-10'!Q$9,0))</f>
        <v/>
      </c>
      <c r="R53" s="28" t="str">
        <f>IF(VLOOKUP($A53,Sheet!$A$7:$DG$148,'TN01-10'!R$9,0)="","",VLOOKUP($A53,Sheet!$A$7:$DG$148,'TN01-10'!R$9,0))</f>
        <v/>
      </c>
      <c r="S53" s="28" t="str">
        <f>IF(VLOOKUP($A53,Sheet!$A$7:$DG$148,'TN01-10'!S$9,0)="","",VLOOKUP($A53,Sheet!$A$7:$DG$148,'TN01-10'!S$9,0))</f>
        <v/>
      </c>
      <c r="T53" s="28">
        <f>IF(VLOOKUP($A53,Sheet!$A$7:$DG$148,'TN01-10'!T$9,0)="","",VLOOKUP($A53,Sheet!$A$7:$DG$148,'TN01-10'!T$9,0))</f>
        <v>8.3000000000000007</v>
      </c>
      <c r="U53" s="28">
        <f>IF(VLOOKUP($A53,Sheet!$A$7:$DG$148,'TN01-10'!U$9,0)="","",VLOOKUP($A53,Sheet!$A$7:$DG$148,'TN01-10'!U$9,0))</f>
        <v>7.1</v>
      </c>
      <c r="V53" s="28" t="str">
        <f>IF(VLOOKUP($A53,Sheet!$A$7:$DG$148,'TN01-10'!V$9,0)="","",VLOOKUP($A53,Sheet!$A$7:$DG$148,'TN01-10'!V$9,0))</f>
        <v/>
      </c>
      <c r="W53" s="28">
        <f>IF(VLOOKUP($A53,Sheet!$A$7:$DG$148,'TN01-10'!W$9,0)="","",VLOOKUP($A53,Sheet!$A$7:$DG$148,'TN01-10'!W$9,0))</f>
        <v>8.3000000000000007</v>
      </c>
      <c r="X53" s="28">
        <f>IF(VLOOKUP($A53,Sheet!$A$7:$DG$148,'TN01-10'!X$9,0)="","",VLOOKUP($A53,Sheet!$A$7:$DG$148,'TN01-10'!X$9,0))</f>
        <v>8</v>
      </c>
      <c r="Y53" s="28">
        <f>IF(VLOOKUP($A53,Sheet!$A$7:$DG$148,'TN01-10'!Y$9,0)="","",VLOOKUP($A53,Sheet!$A$7:$DG$148,'TN01-10'!Y$9,0))</f>
        <v>8.6999999999999993</v>
      </c>
      <c r="Z53" s="28">
        <f>IF(VLOOKUP($A53,Sheet!$A$7:$DG$148,'TN01-10'!Z$9,0)="","",VLOOKUP($A53,Sheet!$A$7:$DG$148,'TN01-10'!Z$9,0))</f>
        <v>7</v>
      </c>
      <c r="AA53" s="28">
        <f>IF(VLOOKUP($A53,Sheet!$A$7:$DG$148,'TN01-10'!AA$9,0)="","",VLOOKUP($A53,Sheet!$A$7:$DG$148,'TN01-10'!AA$9,0))</f>
        <v>5.5</v>
      </c>
      <c r="AB53" s="28">
        <f>IF(VLOOKUP($A53,Sheet!$A$7:$DG$148,'TN01-10'!AB$9,0)="","",VLOOKUP($A53,Sheet!$A$7:$DG$148,'TN01-10'!AB$9,0))</f>
        <v>7.5</v>
      </c>
      <c r="AC53" s="28">
        <f>IF(VLOOKUP($A53,Sheet!$A$7:$DG$148,'TN01-10'!AC$9,0)="","",VLOOKUP($A53,Sheet!$A$7:$DG$148,'TN01-10'!AC$9,0))</f>
        <v>6.5</v>
      </c>
      <c r="AD53" s="28">
        <f>IF(VLOOKUP($A53,Sheet!$A$7:$DG$148,'TN01-10'!AD$9,0)="","",VLOOKUP($A53,Sheet!$A$7:$DG$148,'TN01-10'!AD$9,0))</f>
        <v>8.5</v>
      </c>
      <c r="AE53" s="28">
        <f>IF(VLOOKUP($A53,Sheet!$A$7:$DG$148,'TN01-10'!AE$9,0)="","",VLOOKUP($A53,Sheet!$A$7:$DG$148,'TN01-10'!AE$9,0))</f>
        <v>6.4</v>
      </c>
      <c r="AF53" s="28">
        <f>IF(VLOOKUP($A53,Sheet!$A$7:$DG$148,'TN01-10'!AF$9,0)="","",VLOOKUP($A53,Sheet!$A$7:$DG$148,'TN01-10'!AF$9,0))</f>
        <v>6.7</v>
      </c>
      <c r="AG53" s="28">
        <f>IF(VLOOKUP($A53,Sheet!$A$7:$DG$148,'TN01-10'!AG$9,0)="","",VLOOKUP($A53,Sheet!$A$7:$DG$148,'TN01-10'!AG$9,0))</f>
        <v>5.2</v>
      </c>
      <c r="AH53" s="28">
        <f>IF(VLOOKUP($A53,Sheet!$A$7:$DG$148,'TN01-10'!AH$9,0)="","",VLOOKUP($A53,Sheet!$A$7:$DG$148,'TN01-10'!AH$9,0))</f>
        <v>6.2</v>
      </c>
      <c r="AI53" s="28">
        <f>IF(VLOOKUP($A53,Sheet!$A$7:$DG$148,'TN01-10'!AI$9,0)="","",VLOOKUP($A53,Sheet!$A$7:$DG$148,'TN01-10'!AI$9,0))</f>
        <v>4.7</v>
      </c>
      <c r="AJ53" s="28">
        <f>IF(VLOOKUP($A53,Sheet!$A$7:$DG$148,'TN01-10'!AJ$9,0)="","",VLOOKUP($A53,Sheet!$A$7:$DG$148,'TN01-10'!AJ$9,0))</f>
        <v>7.4</v>
      </c>
      <c r="AK53" s="33">
        <f>IF(VLOOKUP($A53,Sheet!$A$7:$DG$148,'TN01-10'!AK$9,0)="","",VLOOKUP($A53,Sheet!$A$7:$DG$148,'TN01-10'!AK$9,0))</f>
        <v>51</v>
      </c>
      <c r="AL53" s="36">
        <f>IF(VLOOKUP($A53,Sheet!$A$7:$DG$148,'TN01-10'!AL$9,0)="","",VLOOKUP($A53,Sheet!$A$7:$DG$148,'TN01-10'!AL$9,0))</f>
        <v>0</v>
      </c>
      <c r="AM53" s="32">
        <f>IF(VLOOKUP($A53,Sheet!$A$7:$DG$148,'TN01-10'!AM$9,0)="","",VLOOKUP($A53,Sheet!$A$7:$DG$148,'TN01-10'!AM$9,0))</f>
        <v>8</v>
      </c>
      <c r="AN53" s="32">
        <f>IF(VLOOKUP($A53,Sheet!$A$7:$DG$148,'TN01-10'!AN$9,0)="","",VLOOKUP($A53,Sheet!$A$7:$DG$148,'TN01-10'!AN$9,0))</f>
        <v>6.9</v>
      </c>
      <c r="AO53" s="32">
        <f>IF(VLOOKUP($A53,Sheet!$A$7:$DG$148,'TN01-10'!AO$9,0)="","",VLOOKUP($A53,Sheet!$A$7:$DG$148,'TN01-10'!AO$9,0))</f>
        <v>9.1999999999999993</v>
      </c>
      <c r="AP53" s="32" t="str">
        <f>IF(VLOOKUP($A53,Sheet!$A$7:$DG$148,'TN01-10'!AP$9,0)="","",VLOOKUP($A53,Sheet!$A$7:$DG$148,'TN01-10'!AP$9,0))</f>
        <v/>
      </c>
      <c r="AQ53" s="32" t="str">
        <f>IF(VLOOKUP($A53,Sheet!$A$7:$DG$148,'TN01-10'!AQ$9,0)="","",VLOOKUP($A53,Sheet!$A$7:$DG$148,'TN01-10'!AQ$9,0))</f>
        <v/>
      </c>
      <c r="AR53" s="32" t="str">
        <f>IF(VLOOKUP($A53,Sheet!$A$7:$DG$148,'TN01-10'!AR$9,0)="","",VLOOKUP($A53,Sheet!$A$7:$DG$148,'TN01-10'!AR$9,0))</f>
        <v/>
      </c>
      <c r="AS53" s="32" t="str">
        <f>IF(VLOOKUP($A53,Sheet!$A$7:$DG$148,'TN01-10'!AS$9,0)="","",VLOOKUP($A53,Sheet!$A$7:$DG$148,'TN01-10'!AS$9,0))</f>
        <v/>
      </c>
      <c r="AT53" s="32" t="str">
        <f>IF(VLOOKUP($A53,Sheet!$A$7:$DG$148,'TN01-10'!AT$9,0)="","",VLOOKUP($A53,Sheet!$A$7:$DG$148,'TN01-10'!AT$9,0))</f>
        <v/>
      </c>
      <c r="AU53" s="32">
        <f>IF(VLOOKUP($A53,Sheet!$A$7:$DG$148,'TN01-10'!AU$9,0)="","",VLOOKUP($A53,Sheet!$A$7:$DG$148,'TN01-10'!AU$9,0))</f>
        <v>7.1</v>
      </c>
      <c r="AV53" s="32" t="str">
        <f>IF(VLOOKUP($A53,Sheet!$A$7:$DG$148,'TN01-10'!AV$9,0)="","",VLOOKUP($A53,Sheet!$A$7:$DG$148,'TN01-10'!AV$9,0))</f>
        <v/>
      </c>
      <c r="AW53" s="32" t="str">
        <f>IF(VLOOKUP($A53,Sheet!$A$7:$DG$148,'TN01-10'!AW$9,0)="","",VLOOKUP($A53,Sheet!$A$7:$DG$148,'TN01-10'!AW$9,0))</f>
        <v/>
      </c>
      <c r="AX53" s="32" t="str">
        <f>IF(VLOOKUP($A53,Sheet!$A$7:$DG$148,'TN01-10'!AX$9,0)="","",VLOOKUP($A53,Sheet!$A$7:$DG$148,'TN01-10'!AX$9,0))</f>
        <v/>
      </c>
      <c r="AY53" s="32" t="str">
        <f>IF(VLOOKUP($A53,Sheet!$A$7:$DG$148,'TN01-10'!AY$9,0)="","",VLOOKUP($A53,Sheet!$A$7:$DG$148,'TN01-10'!AY$9,0))</f>
        <v/>
      </c>
      <c r="AZ53" s="32" t="str">
        <f>IF(VLOOKUP($A53,Sheet!$A$7:$DG$148,'TN01-10'!AZ$9,0)="","",VLOOKUP($A53,Sheet!$A$7:$DG$148,'TN01-10'!AZ$9,0))</f>
        <v/>
      </c>
      <c r="BA53" s="32">
        <f>IF(VLOOKUP($A53,Sheet!$A$7:$DG$148,'TN01-10'!BA$9,0)="","",VLOOKUP($A53,Sheet!$A$7:$DG$148,'TN01-10'!BA$9,0))</f>
        <v>6.4</v>
      </c>
      <c r="BB53" s="33">
        <f>IF(VLOOKUP($A53,Sheet!$A$7:$DG$148,'TN01-10'!BB$9,0)="","",VLOOKUP($A53,Sheet!$A$7:$DG$148,'TN01-10'!BB$9,0))</f>
        <v>5</v>
      </c>
      <c r="BC53" s="36">
        <f>IF(VLOOKUP($A53,Sheet!$A$7:$DG$148,'TN01-10'!BC$9,0)="","",VLOOKUP($A53,Sheet!$A$7:$DG$148,'TN01-10'!BC$9,0))</f>
        <v>0</v>
      </c>
      <c r="BD53" s="28">
        <f>IF(VLOOKUP($A53,Sheet!$A$7:$DG$148,'TN01-10'!BD$9,0)="","",VLOOKUP($A53,Sheet!$A$7:$DG$148,'TN01-10'!BD$9,0))</f>
        <v>5.7</v>
      </c>
      <c r="BE53" s="28">
        <f>IF(VLOOKUP($A53,Sheet!$A$7:$DG$148,'TN01-10'!BE$9,0)="","",VLOOKUP($A53,Sheet!$A$7:$DG$148,'TN01-10'!BE$9,0))</f>
        <v>6.3</v>
      </c>
      <c r="BF53" s="28">
        <f>IF(VLOOKUP($A53,Sheet!$A$7:$DG$148,'TN01-10'!BF$9,0)="","",VLOOKUP($A53,Sheet!$A$7:$DG$148,'TN01-10'!BF$9,0))</f>
        <v>6.8</v>
      </c>
      <c r="BG53" s="28">
        <f>IF(VLOOKUP($A53,Sheet!$A$7:$DG$148,'TN01-10'!BG$9,0)="","",VLOOKUP($A53,Sheet!$A$7:$DG$148,'TN01-10'!BG$9,0))</f>
        <v>4.3</v>
      </c>
      <c r="BH53" s="28">
        <f>IF(VLOOKUP($A53,Sheet!$A$7:$DG$148,'TN01-10'!BH$9,0)="","",VLOOKUP($A53,Sheet!$A$7:$DG$148,'TN01-10'!BH$9,0))</f>
        <v>5.8</v>
      </c>
      <c r="BI53" s="28">
        <f>IF(VLOOKUP($A53,Sheet!$A$7:$DG$148,'TN01-10'!BI$9,0)="","",VLOOKUP($A53,Sheet!$A$7:$DG$148,'TN01-10'!BI$9,0))</f>
        <v>7.2</v>
      </c>
      <c r="BJ53" s="28">
        <f>IF(VLOOKUP($A53,Sheet!$A$7:$DG$148,'TN01-10'!BJ$9,0)="","",VLOOKUP($A53,Sheet!$A$7:$DG$148,'TN01-10'!BJ$9,0))</f>
        <v>7.9</v>
      </c>
      <c r="BK53" s="28">
        <f>IF(VLOOKUP($A53,Sheet!$A$7:$DG$148,'TN01-10'!BK$9,0)="","",VLOOKUP($A53,Sheet!$A$7:$DG$148,'TN01-10'!BK$9,0))</f>
        <v>6.9</v>
      </c>
      <c r="BL53" s="28">
        <f>IF(VLOOKUP($A53,Sheet!$A$7:$DG$148,'TN01-10'!BL$9,0)="","",VLOOKUP($A53,Sheet!$A$7:$DG$148,'TN01-10'!BL$9,0))</f>
        <v>5.7</v>
      </c>
      <c r="BM53" s="28">
        <f>IF(VLOOKUP($A53,Sheet!$A$7:$DG$148,'TN01-10'!BM$9,0)="","",VLOOKUP($A53,Sheet!$A$7:$DG$148,'TN01-10'!BM$9,0))</f>
        <v>6.6</v>
      </c>
      <c r="BN53" s="28">
        <f>IF(VLOOKUP($A53,Sheet!$A$7:$DG$148,'TN01-10'!BN$9,0)="","",VLOOKUP($A53,Sheet!$A$7:$DG$148,'TN01-10'!BN$9,0))</f>
        <v>4.0999999999999996</v>
      </c>
      <c r="BO53" s="28">
        <f>IF(VLOOKUP($A53,Sheet!$A$7:$DG$148,'TN01-10'!BO$9,0)="","",VLOOKUP($A53,Sheet!$A$7:$DG$148,'TN01-10'!BO$9,0))</f>
        <v>6.3</v>
      </c>
      <c r="BP53" s="28">
        <f>IF(VLOOKUP($A53,Sheet!$A$7:$DG$148,'TN01-10'!BP$9,0)="","",VLOOKUP($A53,Sheet!$A$7:$DG$148,'TN01-10'!BP$9,0))</f>
        <v>6.6</v>
      </c>
      <c r="BQ53" s="28" t="str">
        <f>IF(VLOOKUP($A53,Sheet!$A$7:$DG$148,'TN01-10'!BQ$9,0)="","",VLOOKUP($A53,Sheet!$A$7:$DG$148,'TN01-10'!BQ$9,0))</f>
        <v/>
      </c>
      <c r="BR53" s="28">
        <f>IF(VLOOKUP($A53,Sheet!$A$7:$DG$148,'TN01-10'!BR$9,0)="","",VLOOKUP($A53,Sheet!$A$7:$DG$148,'TN01-10'!BR$9,0))</f>
        <v>5.5</v>
      </c>
      <c r="BS53" s="28">
        <f>IF(VLOOKUP($A53,Sheet!$A$7:$DG$148,'TN01-10'!BS$9,0)="","",VLOOKUP($A53,Sheet!$A$7:$DG$148,'TN01-10'!BS$9,0))</f>
        <v>7.2</v>
      </c>
      <c r="BT53" s="28">
        <f>IF(VLOOKUP($A53,Sheet!$A$7:$DG$148,'TN01-10'!BT$9,0)="","",VLOOKUP($A53,Sheet!$A$7:$DG$148,'TN01-10'!BT$9,0))</f>
        <v>6.3</v>
      </c>
      <c r="BU53" s="28">
        <f>IF(VLOOKUP($A53,Sheet!$A$7:$DG$148,'TN01-10'!BU$9,0)="","",VLOOKUP($A53,Sheet!$A$7:$DG$148,'TN01-10'!BU$9,0))</f>
        <v>5.9</v>
      </c>
      <c r="BV53" s="28">
        <f>IF(VLOOKUP($A53,Sheet!$A$7:$DG$148,'TN01-10'!BV$9,0)="","",VLOOKUP($A53,Sheet!$A$7:$DG$148,'TN01-10'!BV$9,0))</f>
        <v>5.7</v>
      </c>
      <c r="BW53" s="28">
        <f>IF(VLOOKUP($A53,Sheet!$A$7:$DG$148,'TN01-10'!BW$9,0)="","",VLOOKUP($A53,Sheet!$A$7:$DG$148,'TN01-10'!BW$9,0))</f>
        <v>8.6</v>
      </c>
      <c r="BX53" s="33">
        <f>IF(VLOOKUP($A53,Sheet!$A$7:$DG$148,'TN01-10'!BX$9,0)="","",VLOOKUP($A53,Sheet!$A$7:$DG$148,'TN01-10'!BX$9,0))</f>
        <v>50</v>
      </c>
      <c r="BY53" s="36">
        <f>IF(VLOOKUP($A53,Sheet!$A$7:$DG$148,'TN01-10'!BY$9,0)="","",VLOOKUP($A53,Sheet!$A$7:$DG$148,'TN01-10'!BY$9,0))</f>
        <v>0</v>
      </c>
      <c r="BZ53" s="28">
        <f>IF(VLOOKUP($A53,Sheet!$A$7:$DG$148,'TN01-10'!BZ$9,0)="","",VLOOKUP($A53,Sheet!$A$7:$DG$148,'TN01-10'!BZ$9,0))</f>
        <v>8.4</v>
      </c>
      <c r="CA53" s="28" t="str">
        <f>IF(VLOOKUP($A53,Sheet!$A$7:$DG$148,'TN01-10'!CA$9,0)="","",VLOOKUP($A53,Sheet!$A$7:$DG$148,'TN01-10'!CA$9,0))</f>
        <v/>
      </c>
      <c r="CB53" s="28">
        <f>IF(VLOOKUP($A53,Sheet!$A$7:$DG$148,'TN01-10'!CB$9,0)="","",VLOOKUP($A53,Sheet!$A$7:$DG$148,'TN01-10'!CB$9,0))</f>
        <v>7.5</v>
      </c>
      <c r="CC53" s="28" t="str">
        <f>IF(VLOOKUP($A53,Sheet!$A$7:$DG$148,'TN01-10'!CC$9,0)="","",VLOOKUP($A53,Sheet!$A$7:$DG$148,'TN01-10'!CC$9,0))</f>
        <v/>
      </c>
      <c r="CD53" s="28">
        <f>IF(VLOOKUP($A53,Sheet!$A$7:$DG$148,'TN01-10'!CD$9,0)="","",VLOOKUP($A53,Sheet!$A$7:$DG$148,'TN01-10'!CD$9,0))</f>
        <v>7.7</v>
      </c>
      <c r="CE53" s="28">
        <f>IF(VLOOKUP($A53,Sheet!$A$7:$DG$148,'TN01-10'!CE$9,0)="","",VLOOKUP($A53,Sheet!$A$7:$DG$148,'TN01-10'!CE$9,0))</f>
        <v>7.6</v>
      </c>
      <c r="CF53" s="28">
        <f>IF(VLOOKUP($A53,Sheet!$A$7:$DG$148,'TN01-10'!CF$9,0)="","",VLOOKUP($A53,Sheet!$A$7:$DG$148,'TN01-10'!CF$9,0))</f>
        <v>5.8</v>
      </c>
      <c r="CG53" s="28">
        <f>IF(VLOOKUP($A53,Sheet!$A$7:$DG$148,'TN01-10'!CG$9,0)="","",VLOOKUP($A53,Sheet!$A$7:$DG$148,'TN01-10'!CG$9,0))</f>
        <v>5.4</v>
      </c>
      <c r="CH53" s="28" t="str">
        <f>IF(VLOOKUP($A53,Sheet!$A$7:$DG$148,'TN01-10'!CH$9,0)="","",VLOOKUP($A53,Sheet!$A$7:$DG$148,'TN01-10'!CH$9,0))</f>
        <v/>
      </c>
      <c r="CI53" s="28">
        <f>IF(VLOOKUP($A53,Sheet!$A$7:$DG$148,'TN01-10'!CI$9,0)="","",VLOOKUP($A53,Sheet!$A$7:$DG$148,'TN01-10'!CI$9,0))</f>
        <v>7.8</v>
      </c>
      <c r="CJ53" s="28" t="str">
        <f>IF(VLOOKUP($A53,Sheet!$A$7:$DG$148,'TN01-10'!CJ$9,0)="","",VLOOKUP($A53,Sheet!$A$7:$DG$148,'TN01-10'!CJ$9,0))</f>
        <v/>
      </c>
      <c r="CK53" s="28" t="str">
        <f>IF(VLOOKUP($A53,Sheet!$A$7:$DG$148,'TN01-10'!CK$9,0)="","",VLOOKUP($A53,Sheet!$A$7:$DG$148,'TN01-10'!CK$9,0))</f>
        <v/>
      </c>
      <c r="CL53" s="28" t="str">
        <f>IF(VLOOKUP($A53,Sheet!$A$7:$DG$148,'TN01-10'!CL$9,0)="","",VLOOKUP($A53,Sheet!$A$7:$DG$148,'TN01-10'!CL$9,0))</f>
        <v/>
      </c>
      <c r="CM53" s="28" t="str">
        <f>IF(VLOOKUP($A53,Sheet!$A$7:$DG$148,'TN01-10'!CM$9,0)="","",VLOOKUP($A53,Sheet!$A$7:$DG$148,'TN01-10'!CM$9,0))</f>
        <v/>
      </c>
      <c r="CN53" s="28">
        <f>IF(VLOOKUP($A53,Sheet!$A$7:$DG$148,'TN01-10'!CN$9,0)="","",VLOOKUP($A53,Sheet!$A$7:$DG$148,'TN01-10'!CN$9,0))</f>
        <v>7</v>
      </c>
      <c r="CO53" s="28">
        <f>IF(VLOOKUP($A53,Sheet!$A$7:$DG$148,'TN01-10'!CO$9,0)="","",VLOOKUP($A53,Sheet!$A$7:$DG$148,'TN01-10'!CO$9,0))</f>
        <v>7.4</v>
      </c>
      <c r="CP53" s="28">
        <f>IF(VLOOKUP($A53,Sheet!$A$7:$DG$148,'TN01-10'!CP$9,0)="","",VLOOKUP($A53,Sheet!$A$7:$DG$148,'TN01-10'!CP$9,0))</f>
        <v>8.1999999999999993</v>
      </c>
      <c r="CQ53" s="28">
        <f>IF(VLOOKUP($A53,Sheet!$A$7:$DG$148,'TN01-10'!CQ$9,0)="","",VLOOKUP($A53,Sheet!$A$7:$DG$148,'TN01-10'!CQ$9,0))</f>
        <v>7.7</v>
      </c>
      <c r="CR53" s="28">
        <f>IF(VLOOKUP($A53,Sheet!$A$7:$DG$148,'TN01-10'!CR$9,0)="","",VLOOKUP($A53,Sheet!$A$7:$DG$148,'TN01-10'!CR$9,0))</f>
        <v>8.9</v>
      </c>
      <c r="CS53" s="33">
        <f>IF(VLOOKUP($A53,Sheet!$A$7:$DG$148,'TN01-10'!CS$9,0)="","",VLOOKUP($A53,Sheet!$A$7:$DG$148,'TN01-10'!CS$9,0))</f>
        <v>27</v>
      </c>
      <c r="CT53" s="36">
        <f>IF(VLOOKUP($A53,Sheet!$A$7:$DG$148,'TN01-10'!CT$9,0)="","",VLOOKUP($A53,Sheet!$A$7:$DG$148,'TN01-10'!CT$9,0))</f>
        <v>0</v>
      </c>
      <c r="CU53" s="38">
        <f t="shared" si="2"/>
        <v>128</v>
      </c>
      <c r="CV53" s="38">
        <f t="shared" si="3"/>
        <v>0</v>
      </c>
      <c r="CW53" s="38">
        <f t="shared" si="4"/>
        <v>0</v>
      </c>
      <c r="CX53" s="38">
        <f t="shared" si="5"/>
        <v>128</v>
      </c>
      <c r="CY53" s="38">
        <f t="shared" si="6"/>
        <v>6.52</v>
      </c>
      <c r="CZ53" s="38">
        <f>VLOOKUP($A53,'TN01-04'!$A$13:$DL$166,103,0)</f>
        <v>2.56</v>
      </c>
      <c r="DA53" s="28" t="str">
        <f>IF(VLOOKUP($A53,Sheet!$A$7:$DG$148,'TN01-10'!DA$9,0)="","",VLOOKUP($A53,Sheet!$A$7:$DG$148,'TN01-10'!DA$9,0))</f>
        <v/>
      </c>
      <c r="DB53" s="28" t="str">
        <f>IF(VLOOKUP($A53,Sheet!$A$7:$DG$148,'TN01-10'!DB$9,0)="","",VLOOKUP($A53,Sheet!$A$7:$DG$148,'TN01-10'!DB$9,0))</f>
        <v/>
      </c>
      <c r="DC53" s="28">
        <f>IF(VLOOKUP($A53,Sheet!$A$7:$DG$148,'TN01-10'!DC$9,0)="","",VLOOKUP($A53,Sheet!$A$7:$DG$148,'TN01-10'!DC$9,0))</f>
        <v>7.3</v>
      </c>
      <c r="DD53" s="28" t="str">
        <f>IF(VLOOKUP($A53,Sheet!$A$7:$DG$148,'TN01-10'!DD$9,0)="","",VLOOKUP($A53,Sheet!$A$7:$DG$148,'TN01-10'!DD$9,0))</f>
        <v/>
      </c>
      <c r="DE53" s="38"/>
      <c r="DF53" s="38">
        <f t="shared" si="7"/>
        <v>7.3</v>
      </c>
      <c r="DG53" s="38">
        <f>VLOOKUP($A53,'TN01-04'!$A$13:$DL$166,110,0)</f>
        <v>3</v>
      </c>
      <c r="DH53" s="33">
        <f>IF(VLOOKUP($A53,Sheet!$A$7:$DG$148,'TN01-10'!DH$9,0)="","",VLOOKUP($A53,Sheet!$A$7:$DG$148,'TN01-10'!DH$9,0))</f>
        <v>5</v>
      </c>
      <c r="DI53" s="36">
        <f>IF(VLOOKUP($A53,Sheet!$A$7:$DG$148,'TN01-10'!DI$9,0)="","",VLOOKUP($A53,Sheet!$A$7:$DG$148,'TN01-10'!DI$9,0))</f>
        <v>0</v>
      </c>
      <c r="DJ53" s="38">
        <f t="shared" si="8"/>
        <v>133</v>
      </c>
      <c r="DK53" s="38">
        <f t="shared" si="9"/>
        <v>0</v>
      </c>
      <c r="DL53" s="38">
        <f t="shared" si="10"/>
        <v>6.55</v>
      </c>
      <c r="DM53" s="38">
        <f>VLOOKUP($A53,'TN01-04'!$A$13:$DL$166,116,0)</f>
        <v>2.57</v>
      </c>
      <c r="DN53" s="33">
        <f>IF(VLOOKUP($A53,Sheet!$A$7:$DG$148,'TN01-10'!DN$9,0)="","",VLOOKUP($A53,Sheet!$A$7:$DG$148,'TN01-10'!DN$9,0))</f>
        <v>138</v>
      </c>
      <c r="DO53" s="36">
        <f>IF(VLOOKUP($A53,Sheet!$A$7:$DG$148,'TN01-10'!DO$9,0)="","",VLOOKUP($A53,Sheet!$A$7:$DG$148,'TN01-10'!DO$9,0))</f>
        <v>0</v>
      </c>
      <c r="DP53" s="28">
        <f>IF(VLOOKUP($A53,Sheet!$A$7:$DG$148,'TN01-10'!DP$9,0)="","",VLOOKUP($A53,Sheet!$A$7:$DG$148,'TN01-10'!DP$9,0))</f>
        <v>137</v>
      </c>
      <c r="DQ53" s="28">
        <f>IF(VLOOKUP($A53,Sheet!$A$7:$DG$148,'TN01-10'!DQ$9,0)="","",VLOOKUP($A53,Sheet!$A$7:$DG$148,'TN01-10'!DQ$9,0))</f>
        <v>138</v>
      </c>
      <c r="DR53" s="28">
        <f>IF(VLOOKUP($A53,Sheet!$A$7:$DG$148,'TN01-10'!DR$9,0)="","",VLOOKUP($A53,Sheet!$A$7:$DG$148,'TN01-10'!DR$9,0))</f>
        <v>6.55</v>
      </c>
      <c r="DS53" s="28">
        <f>IF(VLOOKUP($A53,Sheet!$A$7:$DG$148,'TN01-10'!DS$9,0)="","",VLOOKUP($A53,Sheet!$A$7:$DG$148,'TN01-10'!DS$9,0))</f>
        <v>2.57</v>
      </c>
      <c r="DT53" s="28" t="str">
        <f>IF(VLOOKUP($A53,Sheet!$A$7:$DG$148,'TN01-10'!DT$9,0)="","",VLOOKUP($A53,Sheet!$A$7:$DG$148,'TN01-10'!DT$9,0))</f>
        <v/>
      </c>
      <c r="DU53" s="168">
        <f t="shared" si="11"/>
        <v>0</v>
      </c>
      <c r="DV53" s="315" t="s">
        <v>4798</v>
      </c>
      <c r="DW53" s="315" t="s">
        <v>4798</v>
      </c>
      <c r="DX53" s="315" t="s">
        <v>4798</v>
      </c>
      <c r="DY53" s="315" t="s">
        <v>4798</v>
      </c>
      <c r="DZ53" s="315" t="s">
        <v>4834</v>
      </c>
      <c r="EA53" s="315"/>
      <c r="EB53" s="216"/>
      <c r="EC53" s="216"/>
      <c r="ED53" s="216"/>
      <c r="EE53" s="216"/>
      <c r="EF53" s="216">
        <f t="shared" si="12"/>
        <v>0</v>
      </c>
      <c r="EG53" s="216">
        <v>9</v>
      </c>
      <c r="EH53" s="216">
        <v>0</v>
      </c>
      <c r="EI53" s="216"/>
      <c r="EJ53" s="216"/>
      <c r="EK53" s="216">
        <f t="shared" si="13"/>
        <v>9</v>
      </c>
      <c r="EL53" s="216">
        <v>6.8</v>
      </c>
      <c r="EM53" s="216">
        <v>0</v>
      </c>
      <c r="EN53" s="216"/>
      <c r="EO53" s="216"/>
      <c r="EP53" s="216">
        <f t="shared" si="14"/>
        <v>6.8</v>
      </c>
      <c r="EQ53" s="216">
        <v>5.9</v>
      </c>
      <c r="ER53" s="216">
        <v>0</v>
      </c>
      <c r="ES53" s="216"/>
      <c r="ET53" s="216"/>
      <c r="EU53" s="216">
        <f t="shared" si="15"/>
        <v>5.9</v>
      </c>
      <c r="EV53" s="216">
        <f t="shared" si="16"/>
        <v>7.3</v>
      </c>
    </row>
    <row r="54" spans="1:152" ht="15.95" customHeight="1" x14ac:dyDescent="0.2">
      <c r="A54" s="25">
        <v>2120719565</v>
      </c>
      <c r="B54" s="26" t="s">
        <v>13</v>
      </c>
      <c r="C54" s="26" t="s">
        <v>64</v>
      </c>
      <c r="D54" s="26" t="s">
        <v>145</v>
      </c>
      <c r="E54" s="27">
        <v>35560</v>
      </c>
      <c r="F54" s="26" t="s">
        <v>209</v>
      </c>
      <c r="G54" s="26" t="s">
        <v>214</v>
      </c>
      <c r="H54" s="28">
        <f>IF(VLOOKUP($A54,Sheet!$A$7:$DG$148,'TN01-10'!H$9,0)="","",VLOOKUP($A54,Sheet!$A$7:$DG$148,'TN01-10'!H$9,0))</f>
        <v>7.4</v>
      </c>
      <c r="I54" s="28">
        <f>IF(VLOOKUP($A54,Sheet!$A$7:$DG$148,'TN01-10'!I$9,0)="","",VLOOKUP($A54,Sheet!$A$7:$DG$148,'TN01-10'!I$9,0))</f>
        <v>8</v>
      </c>
      <c r="J54" s="28">
        <f>IF(VLOOKUP($A54,Sheet!$A$7:$DG$148,'TN01-10'!J$9,0)="","",VLOOKUP($A54,Sheet!$A$7:$DG$148,'TN01-10'!J$9,0))</f>
        <v>6.4</v>
      </c>
      <c r="K54" s="28">
        <f>IF(VLOOKUP($A54,Sheet!$A$7:$DG$148,'TN01-10'!K$9,0)="","",VLOOKUP($A54,Sheet!$A$7:$DG$148,'TN01-10'!K$9,0))</f>
        <v>7.2</v>
      </c>
      <c r="L54" s="28">
        <f>IF(VLOOKUP($A54,Sheet!$A$7:$DG$148,'TN01-10'!L$9,0)="","",VLOOKUP($A54,Sheet!$A$7:$DG$148,'TN01-10'!L$9,0))</f>
        <v>8.4</v>
      </c>
      <c r="M54" s="28">
        <f>IF(VLOOKUP($A54,Sheet!$A$7:$DG$148,'TN01-10'!M$9,0)="","",VLOOKUP($A54,Sheet!$A$7:$DG$148,'TN01-10'!M$9,0))</f>
        <v>8.6</v>
      </c>
      <c r="N54" s="28">
        <f>IF(VLOOKUP($A54,Sheet!$A$7:$DG$148,'TN01-10'!N$9,0)="","",VLOOKUP($A54,Sheet!$A$7:$DG$148,'TN01-10'!N$9,0))</f>
        <v>7.6</v>
      </c>
      <c r="O54" s="28" t="str">
        <f>IF(VLOOKUP($A54,Sheet!$A$7:$DG$148,'TN01-10'!O$9,0)="","",VLOOKUP($A54,Sheet!$A$7:$DG$148,'TN01-10'!O$9,0))</f>
        <v/>
      </c>
      <c r="P54" s="28">
        <f>IF(VLOOKUP($A54,Sheet!$A$7:$DG$148,'TN01-10'!P$9,0)="","",VLOOKUP($A54,Sheet!$A$7:$DG$148,'TN01-10'!P$9,0))</f>
        <v>8.1</v>
      </c>
      <c r="Q54" s="28" t="str">
        <f>IF(VLOOKUP($A54,Sheet!$A$7:$DG$148,'TN01-10'!Q$9,0)="","",VLOOKUP($A54,Sheet!$A$7:$DG$148,'TN01-10'!Q$9,0))</f>
        <v/>
      </c>
      <c r="R54" s="28" t="str">
        <f>IF(VLOOKUP($A54,Sheet!$A$7:$DG$148,'TN01-10'!R$9,0)="","",VLOOKUP($A54,Sheet!$A$7:$DG$148,'TN01-10'!R$9,0))</f>
        <v/>
      </c>
      <c r="S54" s="28" t="str">
        <f>IF(VLOOKUP($A54,Sheet!$A$7:$DG$148,'TN01-10'!S$9,0)="","",VLOOKUP($A54,Sheet!$A$7:$DG$148,'TN01-10'!S$9,0))</f>
        <v/>
      </c>
      <c r="T54" s="28" t="str">
        <f>IF(VLOOKUP($A54,Sheet!$A$7:$DG$148,'TN01-10'!T$9,0)="","",VLOOKUP($A54,Sheet!$A$7:$DG$148,'TN01-10'!T$9,0))</f>
        <v/>
      </c>
      <c r="U54" s="28">
        <f>IF(VLOOKUP($A54,Sheet!$A$7:$DG$148,'TN01-10'!U$9,0)="","",VLOOKUP($A54,Sheet!$A$7:$DG$148,'TN01-10'!U$9,0))</f>
        <v>5.7</v>
      </c>
      <c r="V54" s="28">
        <f>IF(VLOOKUP($A54,Sheet!$A$7:$DG$148,'TN01-10'!V$9,0)="","",VLOOKUP($A54,Sheet!$A$7:$DG$148,'TN01-10'!V$9,0))</f>
        <v>8.1</v>
      </c>
      <c r="W54" s="28">
        <f>IF(VLOOKUP($A54,Sheet!$A$7:$DG$148,'TN01-10'!W$9,0)="","",VLOOKUP($A54,Sheet!$A$7:$DG$148,'TN01-10'!W$9,0))</f>
        <v>7.7</v>
      </c>
      <c r="X54" s="28">
        <f>IF(VLOOKUP($A54,Sheet!$A$7:$DG$148,'TN01-10'!X$9,0)="","",VLOOKUP($A54,Sheet!$A$7:$DG$148,'TN01-10'!X$9,0))</f>
        <v>7.1</v>
      </c>
      <c r="Y54" s="28">
        <f>IF(VLOOKUP($A54,Sheet!$A$7:$DG$148,'TN01-10'!Y$9,0)="","",VLOOKUP($A54,Sheet!$A$7:$DG$148,'TN01-10'!Y$9,0))</f>
        <v>7.7</v>
      </c>
      <c r="Z54" s="28">
        <f>IF(VLOOKUP($A54,Sheet!$A$7:$DG$148,'TN01-10'!Z$9,0)="","",VLOOKUP($A54,Sheet!$A$7:$DG$148,'TN01-10'!Z$9,0))</f>
        <v>6.7</v>
      </c>
      <c r="AA54" s="28">
        <f>IF(VLOOKUP($A54,Sheet!$A$7:$DG$148,'TN01-10'!AA$9,0)="","",VLOOKUP($A54,Sheet!$A$7:$DG$148,'TN01-10'!AA$9,0))</f>
        <v>7.4</v>
      </c>
      <c r="AB54" s="28">
        <f>IF(VLOOKUP($A54,Sheet!$A$7:$DG$148,'TN01-10'!AB$9,0)="","",VLOOKUP($A54,Sheet!$A$7:$DG$148,'TN01-10'!AB$9,0))</f>
        <v>8.9</v>
      </c>
      <c r="AC54" s="28">
        <f>IF(VLOOKUP($A54,Sheet!$A$7:$DG$148,'TN01-10'!AC$9,0)="","",VLOOKUP($A54,Sheet!$A$7:$DG$148,'TN01-10'!AC$9,0))</f>
        <v>5.5</v>
      </c>
      <c r="AD54" s="28">
        <f>IF(VLOOKUP($A54,Sheet!$A$7:$DG$148,'TN01-10'!AD$9,0)="","",VLOOKUP($A54,Sheet!$A$7:$DG$148,'TN01-10'!AD$9,0))</f>
        <v>4.4000000000000004</v>
      </c>
      <c r="AE54" s="28">
        <f>IF(VLOOKUP($A54,Sheet!$A$7:$DG$148,'TN01-10'!AE$9,0)="","",VLOOKUP($A54,Sheet!$A$7:$DG$148,'TN01-10'!AE$9,0))</f>
        <v>6.9</v>
      </c>
      <c r="AF54" s="28">
        <f>IF(VLOOKUP($A54,Sheet!$A$7:$DG$148,'TN01-10'!AF$9,0)="","",VLOOKUP($A54,Sheet!$A$7:$DG$148,'TN01-10'!AF$9,0))</f>
        <v>7.8</v>
      </c>
      <c r="AG54" s="28">
        <f>IF(VLOOKUP($A54,Sheet!$A$7:$DG$148,'TN01-10'!AG$9,0)="","",VLOOKUP($A54,Sheet!$A$7:$DG$148,'TN01-10'!AG$9,0))</f>
        <v>5.4</v>
      </c>
      <c r="AH54" s="28">
        <f>IF(VLOOKUP($A54,Sheet!$A$7:$DG$148,'TN01-10'!AH$9,0)="","",VLOOKUP($A54,Sheet!$A$7:$DG$148,'TN01-10'!AH$9,0))</f>
        <v>6.7</v>
      </c>
      <c r="AI54" s="28">
        <f>IF(VLOOKUP($A54,Sheet!$A$7:$DG$148,'TN01-10'!AI$9,0)="","",VLOOKUP($A54,Sheet!$A$7:$DG$148,'TN01-10'!AI$9,0))</f>
        <v>5.5</v>
      </c>
      <c r="AJ54" s="28">
        <f>IF(VLOOKUP($A54,Sheet!$A$7:$DG$148,'TN01-10'!AJ$9,0)="","",VLOOKUP($A54,Sheet!$A$7:$DG$148,'TN01-10'!AJ$9,0))</f>
        <v>5.8</v>
      </c>
      <c r="AK54" s="33">
        <f>IF(VLOOKUP($A54,Sheet!$A$7:$DG$148,'TN01-10'!AK$9,0)="","",VLOOKUP($A54,Sheet!$A$7:$DG$148,'TN01-10'!AK$9,0))</f>
        <v>51</v>
      </c>
      <c r="AL54" s="36">
        <f>IF(VLOOKUP($A54,Sheet!$A$7:$DG$148,'TN01-10'!AL$9,0)="","",VLOOKUP($A54,Sheet!$A$7:$DG$148,'TN01-10'!AL$9,0))</f>
        <v>0</v>
      </c>
      <c r="AM54" s="32">
        <f>IF(VLOOKUP($A54,Sheet!$A$7:$DG$148,'TN01-10'!AM$9,0)="","",VLOOKUP($A54,Sheet!$A$7:$DG$148,'TN01-10'!AM$9,0))</f>
        <v>6.2</v>
      </c>
      <c r="AN54" s="32">
        <f>IF(VLOOKUP($A54,Sheet!$A$7:$DG$148,'TN01-10'!AN$9,0)="","",VLOOKUP($A54,Sheet!$A$7:$DG$148,'TN01-10'!AN$9,0))</f>
        <v>9.4</v>
      </c>
      <c r="AO54" s="32" t="str">
        <f>IF(VLOOKUP($A54,Sheet!$A$7:$DG$148,'TN01-10'!AO$9,0)="","",VLOOKUP($A54,Sheet!$A$7:$DG$148,'TN01-10'!AO$9,0))</f>
        <v/>
      </c>
      <c r="AP54" s="32" t="str">
        <f>IF(VLOOKUP($A54,Sheet!$A$7:$DG$148,'TN01-10'!AP$9,0)="","",VLOOKUP($A54,Sheet!$A$7:$DG$148,'TN01-10'!AP$9,0))</f>
        <v/>
      </c>
      <c r="AQ54" s="32">
        <f>IF(VLOOKUP($A54,Sheet!$A$7:$DG$148,'TN01-10'!AQ$9,0)="","",VLOOKUP($A54,Sheet!$A$7:$DG$148,'TN01-10'!AQ$9,0))</f>
        <v>8.4</v>
      </c>
      <c r="AR54" s="32" t="str">
        <f>IF(VLOOKUP($A54,Sheet!$A$7:$DG$148,'TN01-10'!AR$9,0)="","",VLOOKUP($A54,Sheet!$A$7:$DG$148,'TN01-10'!AR$9,0))</f>
        <v/>
      </c>
      <c r="AS54" s="32" t="str">
        <f>IF(VLOOKUP($A54,Sheet!$A$7:$DG$148,'TN01-10'!AS$9,0)="","",VLOOKUP($A54,Sheet!$A$7:$DG$148,'TN01-10'!AS$9,0))</f>
        <v/>
      </c>
      <c r="AT54" s="32" t="str">
        <f>IF(VLOOKUP($A54,Sheet!$A$7:$DG$148,'TN01-10'!AT$9,0)="","",VLOOKUP($A54,Sheet!$A$7:$DG$148,'TN01-10'!AT$9,0))</f>
        <v/>
      </c>
      <c r="AU54" s="32" t="str">
        <f>IF(VLOOKUP($A54,Sheet!$A$7:$DG$148,'TN01-10'!AU$9,0)="","",VLOOKUP($A54,Sheet!$A$7:$DG$148,'TN01-10'!AU$9,0))</f>
        <v/>
      </c>
      <c r="AV54" s="32" t="str">
        <f>IF(VLOOKUP($A54,Sheet!$A$7:$DG$148,'TN01-10'!AV$9,0)="","",VLOOKUP($A54,Sheet!$A$7:$DG$148,'TN01-10'!AV$9,0))</f>
        <v/>
      </c>
      <c r="AW54" s="32">
        <f>IF(VLOOKUP($A54,Sheet!$A$7:$DG$148,'TN01-10'!AW$9,0)="","",VLOOKUP($A54,Sheet!$A$7:$DG$148,'TN01-10'!AW$9,0))</f>
        <v>9.8000000000000007</v>
      </c>
      <c r="AX54" s="32" t="str">
        <f>IF(VLOOKUP($A54,Sheet!$A$7:$DG$148,'TN01-10'!AX$9,0)="","",VLOOKUP($A54,Sheet!$A$7:$DG$148,'TN01-10'!AX$9,0))</f>
        <v/>
      </c>
      <c r="AY54" s="32" t="str">
        <f>IF(VLOOKUP($A54,Sheet!$A$7:$DG$148,'TN01-10'!AY$9,0)="","",VLOOKUP($A54,Sheet!$A$7:$DG$148,'TN01-10'!AY$9,0))</f>
        <v/>
      </c>
      <c r="AZ54" s="32" t="str">
        <f>IF(VLOOKUP($A54,Sheet!$A$7:$DG$148,'TN01-10'!AZ$9,0)="","",VLOOKUP($A54,Sheet!$A$7:$DG$148,'TN01-10'!AZ$9,0))</f>
        <v/>
      </c>
      <c r="BA54" s="32">
        <f>IF(VLOOKUP($A54,Sheet!$A$7:$DG$148,'TN01-10'!BA$9,0)="","",VLOOKUP($A54,Sheet!$A$7:$DG$148,'TN01-10'!BA$9,0))</f>
        <v>8.5</v>
      </c>
      <c r="BB54" s="33">
        <f>IF(VLOOKUP($A54,Sheet!$A$7:$DG$148,'TN01-10'!BB$9,0)="","",VLOOKUP($A54,Sheet!$A$7:$DG$148,'TN01-10'!BB$9,0))</f>
        <v>5</v>
      </c>
      <c r="BC54" s="36">
        <f>IF(VLOOKUP($A54,Sheet!$A$7:$DG$148,'TN01-10'!BC$9,0)="","",VLOOKUP($A54,Sheet!$A$7:$DG$148,'TN01-10'!BC$9,0))</f>
        <v>0</v>
      </c>
      <c r="BD54" s="28">
        <f>IF(VLOOKUP($A54,Sheet!$A$7:$DG$148,'TN01-10'!BD$9,0)="","",VLOOKUP($A54,Sheet!$A$7:$DG$148,'TN01-10'!BD$9,0))</f>
        <v>5.0999999999999996</v>
      </c>
      <c r="BE54" s="28">
        <f>IF(VLOOKUP($A54,Sheet!$A$7:$DG$148,'TN01-10'!BE$9,0)="","",VLOOKUP($A54,Sheet!$A$7:$DG$148,'TN01-10'!BE$9,0))</f>
        <v>7.6</v>
      </c>
      <c r="BF54" s="28">
        <f>IF(VLOOKUP($A54,Sheet!$A$7:$DG$148,'TN01-10'!BF$9,0)="","",VLOOKUP($A54,Sheet!$A$7:$DG$148,'TN01-10'!BF$9,0))</f>
        <v>8.6</v>
      </c>
      <c r="BG54" s="28">
        <f>IF(VLOOKUP($A54,Sheet!$A$7:$DG$148,'TN01-10'!BG$9,0)="","",VLOOKUP($A54,Sheet!$A$7:$DG$148,'TN01-10'!BG$9,0))</f>
        <v>9.4</v>
      </c>
      <c r="BH54" s="28">
        <f>IF(VLOOKUP($A54,Sheet!$A$7:$DG$148,'TN01-10'!BH$9,0)="","",VLOOKUP($A54,Sheet!$A$7:$DG$148,'TN01-10'!BH$9,0))</f>
        <v>8.1</v>
      </c>
      <c r="BI54" s="28">
        <f>IF(VLOOKUP($A54,Sheet!$A$7:$DG$148,'TN01-10'!BI$9,0)="","",VLOOKUP($A54,Sheet!$A$7:$DG$148,'TN01-10'!BI$9,0))</f>
        <v>6.8</v>
      </c>
      <c r="BJ54" s="28">
        <f>IF(VLOOKUP($A54,Sheet!$A$7:$DG$148,'TN01-10'!BJ$9,0)="","",VLOOKUP($A54,Sheet!$A$7:$DG$148,'TN01-10'!BJ$9,0))</f>
        <v>6.3</v>
      </c>
      <c r="BK54" s="28">
        <f>IF(VLOOKUP($A54,Sheet!$A$7:$DG$148,'TN01-10'!BK$9,0)="","",VLOOKUP($A54,Sheet!$A$7:$DG$148,'TN01-10'!BK$9,0))</f>
        <v>7.1</v>
      </c>
      <c r="BL54" s="28">
        <f>IF(VLOOKUP($A54,Sheet!$A$7:$DG$148,'TN01-10'!BL$9,0)="","",VLOOKUP($A54,Sheet!$A$7:$DG$148,'TN01-10'!BL$9,0))</f>
        <v>6.3</v>
      </c>
      <c r="BM54" s="28">
        <f>IF(VLOOKUP($A54,Sheet!$A$7:$DG$148,'TN01-10'!BM$9,0)="","",VLOOKUP($A54,Sheet!$A$7:$DG$148,'TN01-10'!BM$9,0))</f>
        <v>8.1999999999999993</v>
      </c>
      <c r="BN54" s="28">
        <f>IF(VLOOKUP($A54,Sheet!$A$7:$DG$148,'TN01-10'!BN$9,0)="","",VLOOKUP($A54,Sheet!$A$7:$DG$148,'TN01-10'!BN$9,0))</f>
        <v>8.1999999999999993</v>
      </c>
      <c r="BO54" s="28">
        <f>IF(VLOOKUP($A54,Sheet!$A$7:$DG$148,'TN01-10'!BO$9,0)="","",VLOOKUP($A54,Sheet!$A$7:$DG$148,'TN01-10'!BO$9,0))</f>
        <v>6.9</v>
      </c>
      <c r="BP54" s="28">
        <f>IF(VLOOKUP($A54,Sheet!$A$7:$DG$148,'TN01-10'!BP$9,0)="","",VLOOKUP($A54,Sheet!$A$7:$DG$148,'TN01-10'!BP$9,0))</f>
        <v>8.6999999999999993</v>
      </c>
      <c r="BQ54" s="28" t="str">
        <f>IF(VLOOKUP($A54,Sheet!$A$7:$DG$148,'TN01-10'!BQ$9,0)="","",VLOOKUP($A54,Sheet!$A$7:$DG$148,'TN01-10'!BQ$9,0))</f>
        <v/>
      </c>
      <c r="BR54" s="28">
        <f>IF(VLOOKUP($A54,Sheet!$A$7:$DG$148,'TN01-10'!BR$9,0)="","",VLOOKUP($A54,Sheet!$A$7:$DG$148,'TN01-10'!BR$9,0))</f>
        <v>8.6999999999999993</v>
      </c>
      <c r="BS54" s="28">
        <f>IF(VLOOKUP($A54,Sheet!$A$7:$DG$148,'TN01-10'!BS$9,0)="","",VLOOKUP($A54,Sheet!$A$7:$DG$148,'TN01-10'!BS$9,0))</f>
        <v>5.8</v>
      </c>
      <c r="BT54" s="28">
        <f>IF(VLOOKUP($A54,Sheet!$A$7:$DG$148,'TN01-10'!BT$9,0)="","",VLOOKUP($A54,Sheet!$A$7:$DG$148,'TN01-10'!BT$9,0))</f>
        <v>6.9</v>
      </c>
      <c r="BU54" s="28">
        <f>IF(VLOOKUP($A54,Sheet!$A$7:$DG$148,'TN01-10'!BU$9,0)="","",VLOOKUP($A54,Sheet!$A$7:$DG$148,'TN01-10'!BU$9,0))</f>
        <v>5.4</v>
      </c>
      <c r="BV54" s="28">
        <f>IF(VLOOKUP($A54,Sheet!$A$7:$DG$148,'TN01-10'!BV$9,0)="","",VLOOKUP($A54,Sheet!$A$7:$DG$148,'TN01-10'!BV$9,0))</f>
        <v>8.4</v>
      </c>
      <c r="BW54" s="28">
        <f>IF(VLOOKUP($A54,Sheet!$A$7:$DG$148,'TN01-10'!BW$9,0)="","",VLOOKUP($A54,Sheet!$A$7:$DG$148,'TN01-10'!BW$9,0))</f>
        <v>8.6</v>
      </c>
      <c r="BX54" s="33">
        <f>IF(VLOOKUP($A54,Sheet!$A$7:$DG$148,'TN01-10'!BX$9,0)="","",VLOOKUP($A54,Sheet!$A$7:$DG$148,'TN01-10'!BX$9,0))</f>
        <v>50</v>
      </c>
      <c r="BY54" s="36">
        <f>IF(VLOOKUP($A54,Sheet!$A$7:$DG$148,'TN01-10'!BY$9,0)="","",VLOOKUP($A54,Sheet!$A$7:$DG$148,'TN01-10'!BY$9,0))</f>
        <v>0</v>
      </c>
      <c r="BZ54" s="28">
        <f>IF(VLOOKUP($A54,Sheet!$A$7:$DG$148,'TN01-10'!BZ$9,0)="","",VLOOKUP($A54,Sheet!$A$7:$DG$148,'TN01-10'!BZ$9,0))</f>
        <v>8.3000000000000007</v>
      </c>
      <c r="CA54" s="28" t="str">
        <f>IF(VLOOKUP($A54,Sheet!$A$7:$DG$148,'TN01-10'!CA$9,0)="","",VLOOKUP($A54,Sheet!$A$7:$DG$148,'TN01-10'!CA$9,0))</f>
        <v/>
      </c>
      <c r="CB54" s="28">
        <f>IF(VLOOKUP($A54,Sheet!$A$7:$DG$148,'TN01-10'!CB$9,0)="","",VLOOKUP($A54,Sheet!$A$7:$DG$148,'TN01-10'!CB$9,0))</f>
        <v>7.7</v>
      </c>
      <c r="CC54" s="28" t="str">
        <f>IF(VLOOKUP($A54,Sheet!$A$7:$DG$148,'TN01-10'!CC$9,0)="","",VLOOKUP($A54,Sheet!$A$7:$DG$148,'TN01-10'!CC$9,0))</f>
        <v/>
      </c>
      <c r="CD54" s="28">
        <f>IF(VLOOKUP($A54,Sheet!$A$7:$DG$148,'TN01-10'!CD$9,0)="","",VLOOKUP($A54,Sheet!$A$7:$DG$148,'TN01-10'!CD$9,0))</f>
        <v>8.5</v>
      </c>
      <c r="CE54" s="28">
        <f>IF(VLOOKUP($A54,Sheet!$A$7:$DG$148,'TN01-10'!CE$9,0)="","",VLOOKUP($A54,Sheet!$A$7:$DG$148,'TN01-10'!CE$9,0))</f>
        <v>6.4</v>
      </c>
      <c r="CF54" s="28">
        <f>IF(VLOOKUP($A54,Sheet!$A$7:$DG$148,'TN01-10'!CF$9,0)="","",VLOOKUP($A54,Sheet!$A$7:$DG$148,'TN01-10'!CF$9,0))</f>
        <v>7.8</v>
      </c>
      <c r="CG54" s="28">
        <f>IF(VLOOKUP($A54,Sheet!$A$7:$DG$148,'TN01-10'!CG$9,0)="","",VLOOKUP($A54,Sheet!$A$7:$DG$148,'TN01-10'!CG$9,0))</f>
        <v>8.1</v>
      </c>
      <c r="CH54" s="28" t="str">
        <f>IF(VLOOKUP($A54,Sheet!$A$7:$DG$148,'TN01-10'!CH$9,0)="","",VLOOKUP($A54,Sheet!$A$7:$DG$148,'TN01-10'!CH$9,0))</f>
        <v/>
      </c>
      <c r="CI54" s="28">
        <f>IF(VLOOKUP($A54,Sheet!$A$7:$DG$148,'TN01-10'!CI$9,0)="","",VLOOKUP($A54,Sheet!$A$7:$DG$148,'TN01-10'!CI$9,0))</f>
        <v>7.2</v>
      </c>
      <c r="CJ54" s="28" t="str">
        <f>IF(VLOOKUP($A54,Sheet!$A$7:$DG$148,'TN01-10'!CJ$9,0)="","",VLOOKUP($A54,Sheet!$A$7:$DG$148,'TN01-10'!CJ$9,0))</f>
        <v/>
      </c>
      <c r="CK54" s="28" t="str">
        <f>IF(VLOOKUP($A54,Sheet!$A$7:$DG$148,'TN01-10'!CK$9,0)="","",VLOOKUP($A54,Sheet!$A$7:$DG$148,'TN01-10'!CK$9,0))</f>
        <v/>
      </c>
      <c r="CL54" s="28" t="str">
        <f>IF(VLOOKUP($A54,Sheet!$A$7:$DG$148,'TN01-10'!CL$9,0)="","",VLOOKUP($A54,Sheet!$A$7:$DG$148,'TN01-10'!CL$9,0))</f>
        <v/>
      </c>
      <c r="CM54" s="28" t="str">
        <f>IF(VLOOKUP($A54,Sheet!$A$7:$DG$148,'TN01-10'!CM$9,0)="","",VLOOKUP($A54,Sheet!$A$7:$DG$148,'TN01-10'!CM$9,0))</f>
        <v/>
      </c>
      <c r="CN54" s="28">
        <f>IF(VLOOKUP($A54,Sheet!$A$7:$DG$148,'TN01-10'!CN$9,0)="","",VLOOKUP($A54,Sheet!$A$7:$DG$148,'TN01-10'!CN$9,0))</f>
        <v>6.9</v>
      </c>
      <c r="CO54" s="28">
        <f>IF(VLOOKUP($A54,Sheet!$A$7:$DG$148,'TN01-10'!CO$9,0)="","",VLOOKUP($A54,Sheet!$A$7:$DG$148,'TN01-10'!CO$9,0))</f>
        <v>6.5</v>
      </c>
      <c r="CP54" s="28">
        <f>IF(VLOOKUP($A54,Sheet!$A$7:$DG$148,'TN01-10'!CP$9,0)="","",VLOOKUP($A54,Sheet!$A$7:$DG$148,'TN01-10'!CP$9,0))</f>
        <v>7.9</v>
      </c>
      <c r="CQ54" s="28">
        <f>IF(VLOOKUP($A54,Sheet!$A$7:$DG$148,'TN01-10'!CQ$9,0)="","",VLOOKUP($A54,Sheet!$A$7:$DG$148,'TN01-10'!CQ$9,0))</f>
        <v>6.1</v>
      </c>
      <c r="CR54" s="28">
        <f>IF(VLOOKUP($A54,Sheet!$A$7:$DG$148,'TN01-10'!CR$9,0)="","",VLOOKUP($A54,Sheet!$A$7:$DG$148,'TN01-10'!CR$9,0))</f>
        <v>7.5</v>
      </c>
      <c r="CS54" s="33">
        <f>IF(VLOOKUP($A54,Sheet!$A$7:$DG$148,'TN01-10'!CS$9,0)="","",VLOOKUP($A54,Sheet!$A$7:$DG$148,'TN01-10'!CS$9,0))</f>
        <v>27</v>
      </c>
      <c r="CT54" s="36">
        <f>IF(VLOOKUP($A54,Sheet!$A$7:$DG$148,'TN01-10'!CT$9,0)="","",VLOOKUP($A54,Sheet!$A$7:$DG$148,'TN01-10'!CT$9,0))</f>
        <v>0</v>
      </c>
      <c r="CU54" s="38">
        <f t="shared" si="2"/>
        <v>128</v>
      </c>
      <c r="CV54" s="38">
        <f t="shared" si="3"/>
        <v>0</v>
      </c>
      <c r="CW54" s="38">
        <f t="shared" si="4"/>
        <v>0</v>
      </c>
      <c r="CX54" s="38">
        <f t="shared" si="5"/>
        <v>128</v>
      </c>
      <c r="CY54" s="38">
        <f t="shared" si="6"/>
        <v>7.28</v>
      </c>
      <c r="CZ54" s="38">
        <f>VLOOKUP($A54,'TN01-04'!$A$13:$DL$166,103,0)</f>
        <v>3.02</v>
      </c>
      <c r="DA54" s="28" t="str">
        <f>IF(VLOOKUP($A54,Sheet!$A$7:$DG$148,'TN01-10'!DA$9,0)="","",VLOOKUP($A54,Sheet!$A$7:$DG$148,'TN01-10'!DA$9,0))</f>
        <v/>
      </c>
      <c r="DB54" s="28" t="str">
        <f>IF(VLOOKUP($A54,Sheet!$A$7:$DG$148,'TN01-10'!DB$9,0)="","",VLOOKUP($A54,Sheet!$A$7:$DG$148,'TN01-10'!DB$9,0))</f>
        <v/>
      </c>
      <c r="DC54" s="28">
        <f>IF(VLOOKUP($A54,Sheet!$A$7:$DG$148,'TN01-10'!DC$9,0)="","",VLOOKUP($A54,Sheet!$A$7:$DG$148,'TN01-10'!DC$9,0))</f>
        <v>7.9</v>
      </c>
      <c r="DD54" s="28" t="str">
        <f>IF(VLOOKUP($A54,Sheet!$A$7:$DG$148,'TN01-10'!DD$9,0)="","",VLOOKUP($A54,Sheet!$A$7:$DG$148,'TN01-10'!DD$9,0))</f>
        <v/>
      </c>
      <c r="DE54" s="38"/>
      <c r="DF54" s="38">
        <f t="shared" si="7"/>
        <v>7.9</v>
      </c>
      <c r="DG54" s="38">
        <f>VLOOKUP($A54,'TN01-04'!$A$13:$DL$166,110,0)</f>
        <v>3.33</v>
      </c>
      <c r="DH54" s="33">
        <f>IF(VLOOKUP($A54,Sheet!$A$7:$DG$148,'TN01-10'!DH$9,0)="","",VLOOKUP($A54,Sheet!$A$7:$DG$148,'TN01-10'!DH$9,0))</f>
        <v>5</v>
      </c>
      <c r="DI54" s="36">
        <f>IF(VLOOKUP($A54,Sheet!$A$7:$DG$148,'TN01-10'!DI$9,0)="","",VLOOKUP($A54,Sheet!$A$7:$DG$148,'TN01-10'!DI$9,0))</f>
        <v>0</v>
      </c>
      <c r="DJ54" s="38">
        <f t="shared" si="8"/>
        <v>133</v>
      </c>
      <c r="DK54" s="38">
        <f t="shared" si="9"/>
        <v>0</v>
      </c>
      <c r="DL54" s="38">
        <f t="shared" si="10"/>
        <v>7.31</v>
      </c>
      <c r="DM54" s="38">
        <f>VLOOKUP($A54,'TN01-04'!$A$13:$DL$166,116,0)</f>
        <v>3.03</v>
      </c>
      <c r="DN54" s="33">
        <f>IF(VLOOKUP($A54,Sheet!$A$7:$DG$148,'TN01-10'!DN$9,0)="","",VLOOKUP($A54,Sheet!$A$7:$DG$148,'TN01-10'!DN$9,0))</f>
        <v>138</v>
      </c>
      <c r="DO54" s="36">
        <f>IF(VLOOKUP($A54,Sheet!$A$7:$DG$148,'TN01-10'!DO$9,0)="","",VLOOKUP($A54,Sheet!$A$7:$DG$148,'TN01-10'!DO$9,0))</f>
        <v>0</v>
      </c>
      <c r="DP54" s="28">
        <f>IF(VLOOKUP($A54,Sheet!$A$7:$DG$148,'TN01-10'!DP$9,0)="","",VLOOKUP($A54,Sheet!$A$7:$DG$148,'TN01-10'!DP$9,0))</f>
        <v>137</v>
      </c>
      <c r="DQ54" s="28">
        <f>IF(VLOOKUP($A54,Sheet!$A$7:$DG$148,'TN01-10'!DQ$9,0)="","",VLOOKUP($A54,Sheet!$A$7:$DG$148,'TN01-10'!DQ$9,0))</f>
        <v>138</v>
      </c>
      <c r="DR54" s="28">
        <f>IF(VLOOKUP($A54,Sheet!$A$7:$DG$148,'TN01-10'!DR$9,0)="","",VLOOKUP($A54,Sheet!$A$7:$DG$148,'TN01-10'!DR$9,0))</f>
        <v>7.31</v>
      </c>
      <c r="DS54" s="28">
        <f>IF(VLOOKUP($A54,Sheet!$A$7:$DG$148,'TN01-10'!DS$9,0)="","",VLOOKUP($A54,Sheet!$A$7:$DG$148,'TN01-10'!DS$9,0))</f>
        <v>3.03</v>
      </c>
      <c r="DT54" s="28" t="str">
        <f>IF(VLOOKUP($A54,Sheet!$A$7:$DG$148,'TN01-10'!DT$9,0)="","",VLOOKUP($A54,Sheet!$A$7:$DG$148,'TN01-10'!DT$9,0))</f>
        <v>ENG 116; DTE-HT 202</v>
      </c>
      <c r="DU54" s="168">
        <f t="shared" si="11"/>
        <v>0</v>
      </c>
      <c r="DV54" s="315" t="s">
        <v>4798</v>
      </c>
      <c r="DW54" s="315" t="s">
        <v>4798</v>
      </c>
      <c r="DX54" s="315" t="s">
        <v>4798</v>
      </c>
      <c r="DY54" s="315" t="s">
        <v>4798</v>
      </c>
      <c r="DZ54" s="315" t="s">
        <v>4832</v>
      </c>
      <c r="EA54" s="315"/>
      <c r="EB54" s="216"/>
      <c r="EC54" s="216"/>
      <c r="ED54" s="216"/>
      <c r="EE54" s="216"/>
      <c r="EF54" s="216">
        <f t="shared" si="12"/>
        <v>0</v>
      </c>
      <c r="EG54" s="216">
        <v>7.8</v>
      </c>
      <c r="EH54" s="216">
        <v>0</v>
      </c>
      <c r="EI54" s="216"/>
      <c r="EJ54" s="216"/>
      <c r="EK54" s="216">
        <f t="shared" si="13"/>
        <v>7.8</v>
      </c>
      <c r="EL54" s="216">
        <v>9.1</v>
      </c>
      <c r="EM54" s="216">
        <v>0</v>
      </c>
      <c r="EN54" s="216"/>
      <c r="EO54" s="216"/>
      <c r="EP54" s="216">
        <f t="shared" si="14"/>
        <v>9.1</v>
      </c>
      <c r="EQ54" s="216">
        <v>7.3</v>
      </c>
      <c r="ER54" s="216">
        <v>0</v>
      </c>
      <c r="ES54" s="216"/>
      <c r="ET54" s="216"/>
      <c r="EU54" s="216">
        <f t="shared" si="15"/>
        <v>7.3</v>
      </c>
      <c r="EV54" s="216">
        <f t="shared" si="16"/>
        <v>7.9</v>
      </c>
    </row>
    <row r="55" spans="1:152" ht="15.95" customHeight="1" x14ac:dyDescent="0.2">
      <c r="A55" s="25">
        <v>2220724329</v>
      </c>
      <c r="B55" s="26" t="s">
        <v>14</v>
      </c>
      <c r="C55" s="26" t="s">
        <v>68</v>
      </c>
      <c r="D55" s="26" t="s">
        <v>74</v>
      </c>
      <c r="E55" s="27">
        <v>35928</v>
      </c>
      <c r="F55" s="26" t="s">
        <v>209</v>
      </c>
      <c r="G55" s="26" t="s">
        <v>212</v>
      </c>
      <c r="H55" s="28">
        <f>IF(VLOOKUP($A55,Sheet!$A$7:$DG$148,'TN01-10'!H$9,0)="","",VLOOKUP($A55,Sheet!$A$7:$DG$148,'TN01-10'!H$9,0))</f>
        <v>7.8</v>
      </c>
      <c r="I55" s="28">
        <f>IF(VLOOKUP($A55,Sheet!$A$7:$DG$148,'TN01-10'!I$9,0)="","",VLOOKUP($A55,Sheet!$A$7:$DG$148,'TN01-10'!I$9,0))</f>
        <v>6.4</v>
      </c>
      <c r="J55" s="28">
        <f>IF(VLOOKUP($A55,Sheet!$A$7:$DG$148,'TN01-10'!J$9,0)="","",VLOOKUP($A55,Sheet!$A$7:$DG$148,'TN01-10'!J$9,0))</f>
        <v>7.6</v>
      </c>
      <c r="K55" s="28">
        <f>IF(VLOOKUP($A55,Sheet!$A$7:$DG$148,'TN01-10'!K$9,0)="","",VLOOKUP($A55,Sheet!$A$7:$DG$148,'TN01-10'!K$9,0))</f>
        <v>7.1</v>
      </c>
      <c r="L55" s="28">
        <f>IF(VLOOKUP($A55,Sheet!$A$7:$DG$148,'TN01-10'!L$9,0)="","",VLOOKUP($A55,Sheet!$A$7:$DG$148,'TN01-10'!L$9,0))</f>
        <v>6.1</v>
      </c>
      <c r="M55" s="28">
        <f>IF(VLOOKUP($A55,Sheet!$A$7:$DG$148,'TN01-10'!M$9,0)="","",VLOOKUP($A55,Sheet!$A$7:$DG$148,'TN01-10'!M$9,0))</f>
        <v>7.5</v>
      </c>
      <c r="N55" s="28">
        <f>IF(VLOOKUP($A55,Sheet!$A$7:$DG$148,'TN01-10'!N$9,0)="","",VLOOKUP($A55,Sheet!$A$7:$DG$148,'TN01-10'!N$9,0))</f>
        <v>4.8</v>
      </c>
      <c r="O55" s="28" t="str">
        <f>IF(VLOOKUP($A55,Sheet!$A$7:$DG$148,'TN01-10'!O$9,0)="","",VLOOKUP($A55,Sheet!$A$7:$DG$148,'TN01-10'!O$9,0))</f>
        <v/>
      </c>
      <c r="P55" s="28">
        <f>IF(VLOOKUP($A55,Sheet!$A$7:$DG$148,'TN01-10'!P$9,0)="","",VLOOKUP($A55,Sheet!$A$7:$DG$148,'TN01-10'!P$9,0))</f>
        <v>7.3</v>
      </c>
      <c r="Q55" s="28" t="str">
        <f>IF(VLOOKUP($A55,Sheet!$A$7:$DG$148,'TN01-10'!Q$9,0)="","",VLOOKUP($A55,Sheet!$A$7:$DG$148,'TN01-10'!Q$9,0))</f>
        <v/>
      </c>
      <c r="R55" s="28" t="str">
        <f>IF(VLOOKUP($A55,Sheet!$A$7:$DG$148,'TN01-10'!R$9,0)="","",VLOOKUP($A55,Sheet!$A$7:$DG$148,'TN01-10'!R$9,0))</f>
        <v/>
      </c>
      <c r="S55" s="28" t="str">
        <f>IF(VLOOKUP($A55,Sheet!$A$7:$DG$148,'TN01-10'!S$9,0)="","",VLOOKUP($A55,Sheet!$A$7:$DG$148,'TN01-10'!S$9,0))</f>
        <v/>
      </c>
      <c r="T55" s="28" t="str">
        <f>IF(VLOOKUP($A55,Sheet!$A$7:$DG$148,'TN01-10'!T$9,0)="","",VLOOKUP($A55,Sheet!$A$7:$DG$148,'TN01-10'!T$9,0))</f>
        <v/>
      </c>
      <c r="U55" s="28">
        <f>IF(VLOOKUP($A55,Sheet!$A$7:$DG$148,'TN01-10'!U$9,0)="","",VLOOKUP($A55,Sheet!$A$7:$DG$148,'TN01-10'!U$9,0))</f>
        <v>7.5</v>
      </c>
      <c r="V55" s="28">
        <f>IF(VLOOKUP($A55,Sheet!$A$7:$DG$148,'TN01-10'!V$9,0)="","",VLOOKUP($A55,Sheet!$A$7:$DG$148,'TN01-10'!V$9,0))</f>
        <v>6</v>
      </c>
      <c r="W55" s="28">
        <f>IF(VLOOKUP($A55,Sheet!$A$7:$DG$148,'TN01-10'!W$9,0)="","",VLOOKUP($A55,Sheet!$A$7:$DG$148,'TN01-10'!W$9,0))</f>
        <v>8.3000000000000007</v>
      </c>
      <c r="X55" s="28">
        <f>IF(VLOOKUP($A55,Sheet!$A$7:$DG$148,'TN01-10'!X$9,0)="","",VLOOKUP($A55,Sheet!$A$7:$DG$148,'TN01-10'!X$9,0))</f>
        <v>8.4</v>
      </c>
      <c r="Y55" s="28">
        <f>IF(VLOOKUP($A55,Sheet!$A$7:$DG$148,'TN01-10'!Y$9,0)="","",VLOOKUP($A55,Sheet!$A$7:$DG$148,'TN01-10'!Y$9,0))</f>
        <v>5.7</v>
      </c>
      <c r="Z55" s="28">
        <f>IF(VLOOKUP($A55,Sheet!$A$7:$DG$148,'TN01-10'!Z$9,0)="","",VLOOKUP($A55,Sheet!$A$7:$DG$148,'TN01-10'!Z$9,0))</f>
        <v>7.5</v>
      </c>
      <c r="AA55" s="28">
        <f>IF(VLOOKUP($A55,Sheet!$A$7:$DG$148,'TN01-10'!AA$9,0)="","",VLOOKUP($A55,Sheet!$A$7:$DG$148,'TN01-10'!AA$9,0))</f>
        <v>5</v>
      </c>
      <c r="AB55" s="28">
        <f>IF(VLOOKUP($A55,Sheet!$A$7:$DG$148,'TN01-10'!AB$9,0)="","",VLOOKUP($A55,Sheet!$A$7:$DG$148,'TN01-10'!AB$9,0))</f>
        <v>5.5</v>
      </c>
      <c r="AC55" s="28">
        <f>IF(VLOOKUP($A55,Sheet!$A$7:$DG$148,'TN01-10'!AC$9,0)="","",VLOOKUP($A55,Sheet!$A$7:$DG$148,'TN01-10'!AC$9,0))</f>
        <v>5</v>
      </c>
      <c r="AD55" s="28">
        <f>IF(VLOOKUP($A55,Sheet!$A$7:$DG$148,'TN01-10'!AD$9,0)="","",VLOOKUP($A55,Sheet!$A$7:$DG$148,'TN01-10'!AD$9,0))</f>
        <v>7.2</v>
      </c>
      <c r="AE55" s="28">
        <f>IF(VLOOKUP($A55,Sheet!$A$7:$DG$148,'TN01-10'!AE$9,0)="","",VLOOKUP($A55,Sheet!$A$7:$DG$148,'TN01-10'!AE$9,0))</f>
        <v>7.9</v>
      </c>
      <c r="AF55" s="28">
        <f>IF(VLOOKUP($A55,Sheet!$A$7:$DG$148,'TN01-10'!AF$9,0)="","",VLOOKUP($A55,Sheet!$A$7:$DG$148,'TN01-10'!AF$9,0))</f>
        <v>7.2</v>
      </c>
      <c r="AG55" s="28">
        <f>IF(VLOOKUP($A55,Sheet!$A$7:$DG$148,'TN01-10'!AG$9,0)="","",VLOOKUP($A55,Sheet!$A$7:$DG$148,'TN01-10'!AG$9,0))</f>
        <v>8.3000000000000007</v>
      </c>
      <c r="AH55" s="28">
        <f>IF(VLOOKUP($A55,Sheet!$A$7:$DG$148,'TN01-10'!AH$9,0)="","",VLOOKUP($A55,Sheet!$A$7:$DG$148,'TN01-10'!AH$9,0))</f>
        <v>6.6</v>
      </c>
      <c r="AI55" s="28">
        <f>IF(VLOOKUP($A55,Sheet!$A$7:$DG$148,'TN01-10'!AI$9,0)="","",VLOOKUP($A55,Sheet!$A$7:$DG$148,'TN01-10'!AI$9,0))</f>
        <v>7.1</v>
      </c>
      <c r="AJ55" s="28">
        <f>IF(VLOOKUP($A55,Sheet!$A$7:$DG$148,'TN01-10'!AJ$9,0)="","",VLOOKUP($A55,Sheet!$A$7:$DG$148,'TN01-10'!AJ$9,0))</f>
        <v>8.1</v>
      </c>
      <c r="AK55" s="33">
        <f>IF(VLOOKUP($A55,Sheet!$A$7:$DG$148,'TN01-10'!AK$9,0)="","",VLOOKUP($A55,Sheet!$A$7:$DG$148,'TN01-10'!AK$9,0))</f>
        <v>51</v>
      </c>
      <c r="AL55" s="36">
        <f>IF(VLOOKUP($A55,Sheet!$A$7:$DG$148,'TN01-10'!AL$9,0)="","",VLOOKUP($A55,Sheet!$A$7:$DG$148,'TN01-10'!AL$9,0))</f>
        <v>0</v>
      </c>
      <c r="AM55" s="32">
        <f>IF(VLOOKUP($A55,Sheet!$A$7:$DG$148,'TN01-10'!AM$9,0)="","",VLOOKUP($A55,Sheet!$A$7:$DG$148,'TN01-10'!AM$9,0))</f>
        <v>7.2</v>
      </c>
      <c r="AN55" s="32">
        <f>IF(VLOOKUP($A55,Sheet!$A$7:$DG$148,'TN01-10'!AN$9,0)="","",VLOOKUP($A55,Sheet!$A$7:$DG$148,'TN01-10'!AN$9,0))</f>
        <v>6.5</v>
      </c>
      <c r="AO55" s="32" t="str">
        <f>IF(VLOOKUP($A55,Sheet!$A$7:$DG$148,'TN01-10'!AO$9,0)="","",VLOOKUP($A55,Sheet!$A$7:$DG$148,'TN01-10'!AO$9,0))</f>
        <v/>
      </c>
      <c r="AP55" s="32">
        <f>IF(VLOOKUP($A55,Sheet!$A$7:$DG$148,'TN01-10'!AP$9,0)="","",VLOOKUP($A55,Sheet!$A$7:$DG$148,'TN01-10'!AP$9,0))</f>
        <v>9.6</v>
      </c>
      <c r="AQ55" s="32" t="str">
        <f>IF(VLOOKUP($A55,Sheet!$A$7:$DG$148,'TN01-10'!AQ$9,0)="","",VLOOKUP($A55,Sheet!$A$7:$DG$148,'TN01-10'!AQ$9,0))</f>
        <v/>
      </c>
      <c r="AR55" s="32" t="str">
        <f>IF(VLOOKUP($A55,Sheet!$A$7:$DG$148,'TN01-10'!AR$9,0)="","",VLOOKUP($A55,Sheet!$A$7:$DG$148,'TN01-10'!AR$9,0))</f>
        <v/>
      </c>
      <c r="AS55" s="32" t="str">
        <f>IF(VLOOKUP($A55,Sheet!$A$7:$DG$148,'TN01-10'!AS$9,0)="","",VLOOKUP($A55,Sheet!$A$7:$DG$148,'TN01-10'!AS$9,0))</f>
        <v/>
      </c>
      <c r="AT55" s="32" t="str">
        <f>IF(VLOOKUP($A55,Sheet!$A$7:$DG$148,'TN01-10'!AT$9,0)="","",VLOOKUP($A55,Sheet!$A$7:$DG$148,'TN01-10'!AT$9,0))</f>
        <v/>
      </c>
      <c r="AU55" s="32" t="str">
        <f>IF(VLOOKUP($A55,Sheet!$A$7:$DG$148,'TN01-10'!AU$9,0)="","",VLOOKUP($A55,Sheet!$A$7:$DG$148,'TN01-10'!AU$9,0))</f>
        <v/>
      </c>
      <c r="AV55" s="32">
        <f>IF(VLOOKUP($A55,Sheet!$A$7:$DG$148,'TN01-10'!AV$9,0)="","",VLOOKUP($A55,Sheet!$A$7:$DG$148,'TN01-10'!AV$9,0))</f>
        <v>8.4</v>
      </c>
      <c r="AW55" s="32" t="str">
        <f>IF(VLOOKUP($A55,Sheet!$A$7:$DG$148,'TN01-10'!AW$9,0)="","",VLOOKUP($A55,Sheet!$A$7:$DG$148,'TN01-10'!AW$9,0))</f>
        <v/>
      </c>
      <c r="AX55" s="32" t="str">
        <f>IF(VLOOKUP($A55,Sheet!$A$7:$DG$148,'TN01-10'!AX$9,0)="","",VLOOKUP($A55,Sheet!$A$7:$DG$148,'TN01-10'!AX$9,0))</f>
        <v/>
      </c>
      <c r="AY55" s="32" t="str">
        <f>IF(VLOOKUP($A55,Sheet!$A$7:$DG$148,'TN01-10'!AY$9,0)="","",VLOOKUP($A55,Sheet!$A$7:$DG$148,'TN01-10'!AY$9,0))</f>
        <v/>
      </c>
      <c r="AZ55" s="32" t="str">
        <f>IF(VLOOKUP($A55,Sheet!$A$7:$DG$148,'TN01-10'!AZ$9,0)="","",VLOOKUP($A55,Sheet!$A$7:$DG$148,'TN01-10'!AZ$9,0))</f>
        <v/>
      </c>
      <c r="BA55" s="32">
        <f>IF(VLOOKUP($A55,Sheet!$A$7:$DG$148,'TN01-10'!BA$9,0)="","",VLOOKUP($A55,Sheet!$A$7:$DG$148,'TN01-10'!BA$9,0))</f>
        <v>8.5</v>
      </c>
      <c r="BB55" s="33">
        <f>IF(VLOOKUP($A55,Sheet!$A$7:$DG$148,'TN01-10'!BB$9,0)="","",VLOOKUP($A55,Sheet!$A$7:$DG$148,'TN01-10'!BB$9,0))</f>
        <v>5</v>
      </c>
      <c r="BC55" s="36">
        <f>IF(VLOOKUP($A55,Sheet!$A$7:$DG$148,'TN01-10'!BC$9,0)="","",VLOOKUP($A55,Sheet!$A$7:$DG$148,'TN01-10'!BC$9,0))</f>
        <v>0</v>
      </c>
      <c r="BD55" s="28">
        <f>IF(VLOOKUP($A55,Sheet!$A$7:$DG$148,'TN01-10'!BD$9,0)="","",VLOOKUP($A55,Sheet!$A$7:$DG$148,'TN01-10'!BD$9,0))</f>
        <v>5.4</v>
      </c>
      <c r="BE55" s="28">
        <f>IF(VLOOKUP($A55,Sheet!$A$7:$DG$148,'TN01-10'!BE$9,0)="","",VLOOKUP($A55,Sheet!$A$7:$DG$148,'TN01-10'!BE$9,0))</f>
        <v>6.9</v>
      </c>
      <c r="BF55" s="28">
        <f>IF(VLOOKUP($A55,Sheet!$A$7:$DG$148,'TN01-10'!BF$9,0)="","",VLOOKUP($A55,Sheet!$A$7:$DG$148,'TN01-10'!BF$9,0))</f>
        <v>7.2</v>
      </c>
      <c r="BG55" s="28">
        <f>IF(VLOOKUP($A55,Sheet!$A$7:$DG$148,'TN01-10'!BG$9,0)="","",VLOOKUP($A55,Sheet!$A$7:$DG$148,'TN01-10'!BG$9,0))</f>
        <v>6.2</v>
      </c>
      <c r="BH55" s="28">
        <f>IF(VLOOKUP($A55,Sheet!$A$7:$DG$148,'TN01-10'!BH$9,0)="","",VLOOKUP($A55,Sheet!$A$7:$DG$148,'TN01-10'!BH$9,0))</f>
        <v>7.3</v>
      </c>
      <c r="BI55" s="28">
        <f>IF(VLOOKUP($A55,Sheet!$A$7:$DG$148,'TN01-10'!BI$9,0)="","",VLOOKUP($A55,Sheet!$A$7:$DG$148,'TN01-10'!BI$9,0))</f>
        <v>5.9</v>
      </c>
      <c r="BJ55" s="28">
        <f>IF(VLOOKUP($A55,Sheet!$A$7:$DG$148,'TN01-10'!BJ$9,0)="","",VLOOKUP($A55,Sheet!$A$7:$DG$148,'TN01-10'!BJ$9,0))</f>
        <v>7.3</v>
      </c>
      <c r="BK55" s="28">
        <f>IF(VLOOKUP($A55,Sheet!$A$7:$DG$148,'TN01-10'!BK$9,0)="","",VLOOKUP($A55,Sheet!$A$7:$DG$148,'TN01-10'!BK$9,0))</f>
        <v>5.5</v>
      </c>
      <c r="BL55" s="28">
        <f>IF(VLOOKUP($A55,Sheet!$A$7:$DG$148,'TN01-10'!BL$9,0)="","",VLOOKUP($A55,Sheet!$A$7:$DG$148,'TN01-10'!BL$9,0))</f>
        <v>5.4</v>
      </c>
      <c r="BM55" s="28">
        <f>IF(VLOOKUP($A55,Sheet!$A$7:$DG$148,'TN01-10'!BM$9,0)="","",VLOOKUP($A55,Sheet!$A$7:$DG$148,'TN01-10'!BM$9,0))</f>
        <v>5.9</v>
      </c>
      <c r="BN55" s="28">
        <f>IF(VLOOKUP($A55,Sheet!$A$7:$DG$148,'TN01-10'!BN$9,0)="","",VLOOKUP($A55,Sheet!$A$7:$DG$148,'TN01-10'!BN$9,0))</f>
        <v>6</v>
      </c>
      <c r="BO55" s="28">
        <f>IF(VLOOKUP($A55,Sheet!$A$7:$DG$148,'TN01-10'!BO$9,0)="","",VLOOKUP($A55,Sheet!$A$7:$DG$148,'TN01-10'!BO$9,0))</f>
        <v>6</v>
      </c>
      <c r="BP55" s="28">
        <f>IF(VLOOKUP($A55,Sheet!$A$7:$DG$148,'TN01-10'!BP$9,0)="","",VLOOKUP($A55,Sheet!$A$7:$DG$148,'TN01-10'!BP$9,0))</f>
        <v>6.4</v>
      </c>
      <c r="BQ55" s="28" t="str">
        <f>IF(VLOOKUP($A55,Sheet!$A$7:$DG$148,'TN01-10'!BQ$9,0)="","",VLOOKUP($A55,Sheet!$A$7:$DG$148,'TN01-10'!BQ$9,0))</f>
        <v/>
      </c>
      <c r="BR55" s="28">
        <f>IF(VLOOKUP($A55,Sheet!$A$7:$DG$148,'TN01-10'!BR$9,0)="","",VLOOKUP($A55,Sheet!$A$7:$DG$148,'TN01-10'!BR$9,0))</f>
        <v>5.0999999999999996</v>
      </c>
      <c r="BS55" s="28">
        <f>IF(VLOOKUP($A55,Sheet!$A$7:$DG$148,'TN01-10'!BS$9,0)="","",VLOOKUP($A55,Sheet!$A$7:$DG$148,'TN01-10'!BS$9,0))</f>
        <v>5.2</v>
      </c>
      <c r="BT55" s="28">
        <f>IF(VLOOKUP($A55,Sheet!$A$7:$DG$148,'TN01-10'!BT$9,0)="","",VLOOKUP($A55,Sheet!$A$7:$DG$148,'TN01-10'!BT$9,0))</f>
        <v>6.9</v>
      </c>
      <c r="BU55" s="28">
        <f>IF(VLOOKUP($A55,Sheet!$A$7:$DG$148,'TN01-10'!BU$9,0)="","",VLOOKUP($A55,Sheet!$A$7:$DG$148,'TN01-10'!BU$9,0))</f>
        <v>5.9</v>
      </c>
      <c r="BV55" s="28">
        <f>IF(VLOOKUP($A55,Sheet!$A$7:$DG$148,'TN01-10'!BV$9,0)="","",VLOOKUP($A55,Sheet!$A$7:$DG$148,'TN01-10'!BV$9,0))</f>
        <v>6</v>
      </c>
      <c r="BW55" s="28">
        <f>IF(VLOOKUP($A55,Sheet!$A$7:$DG$148,'TN01-10'!BW$9,0)="","",VLOOKUP($A55,Sheet!$A$7:$DG$148,'TN01-10'!BW$9,0))</f>
        <v>8.1999999999999993</v>
      </c>
      <c r="BX55" s="33">
        <f>IF(VLOOKUP($A55,Sheet!$A$7:$DG$148,'TN01-10'!BX$9,0)="","",VLOOKUP($A55,Sheet!$A$7:$DG$148,'TN01-10'!BX$9,0))</f>
        <v>50</v>
      </c>
      <c r="BY55" s="36">
        <f>IF(VLOOKUP($A55,Sheet!$A$7:$DG$148,'TN01-10'!BY$9,0)="","",VLOOKUP($A55,Sheet!$A$7:$DG$148,'TN01-10'!BY$9,0))</f>
        <v>0</v>
      </c>
      <c r="BZ55" s="28">
        <f>IF(VLOOKUP($A55,Sheet!$A$7:$DG$148,'TN01-10'!BZ$9,0)="","",VLOOKUP($A55,Sheet!$A$7:$DG$148,'TN01-10'!BZ$9,0))</f>
        <v>7.7</v>
      </c>
      <c r="CA55" s="28" t="str">
        <f>IF(VLOOKUP($A55,Sheet!$A$7:$DG$148,'TN01-10'!CA$9,0)="","",VLOOKUP($A55,Sheet!$A$7:$DG$148,'TN01-10'!CA$9,0))</f>
        <v/>
      </c>
      <c r="CB55" s="28">
        <f>IF(VLOOKUP($A55,Sheet!$A$7:$DG$148,'TN01-10'!CB$9,0)="","",VLOOKUP($A55,Sheet!$A$7:$DG$148,'TN01-10'!CB$9,0))</f>
        <v>7.1</v>
      </c>
      <c r="CC55" s="28" t="str">
        <f>IF(VLOOKUP($A55,Sheet!$A$7:$DG$148,'TN01-10'!CC$9,0)="","",VLOOKUP($A55,Sheet!$A$7:$DG$148,'TN01-10'!CC$9,0))</f>
        <v/>
      </c>
      <c r="CD55" s="28">
        <f>IF(VLOOKUP($A55,Sheet!$A$7:$DG$148,'TN01-10'!CD$9,0)="","",VLOOKUP($A55,Sheet!$A$7:$DG$148,'TN01-10'!CD$9,0))</f>
        <v>6.2</v>
      </c>
      <c r="CE55" s="28">
        <f>IF(VLOOKUP($A55,Sheet!$A$7:$DG$148,'TN01-10'!CE$9,0)="","",VLOOKUP($A55,Sheet!$A$7:$DG$148,'TN01-10'!CE$9,0))</f>
        <v>8.5</v>
      </c>
      <c r="CF55" s="28">
        <f>IF(VLOOKUP($A55,Sheet!$A$7:$DG$148,'TN01-10'!CF$9,0)="","",VLOOKUP($A55,Sheet!$A$7:$DG$148,'TN01-10'!CF$9,0))</f>
        <v>9</v>
      </c>
      <c r="CG55" s="28">
        <f>IF(VLOOKUP($A55,Sheet!$A$7:$DG$148,'TN01-10'!CG$9,0)="","",VLOOKUP($A55,Sheet!$A$7:$DG$148,'TN01-10'!CG$9,0))</f>
        <v>5.5</v>
      </c>
      <c r="CH55" s="28" t="str">
        <f>IF(VLOOKUP($A55,Sheet!$A$7:$DG$148,'TN01-10'!CH$9,0)="","",VLOOKUP($A55,Sheet!$A$7:$DG$148,'TN01-10'!CH$9,0))</f>
        <v/>
      </c>
      <c r="CI55" s="28">
        <f>IF(VLOOKUP($A55,Sheet!$A$7:$DG$148,'TN01-10'!CI$9,0)="","",VLOOKUP($A55,Sheet!$A$7:$DG$148,'TN01-10'!CI$9,0))</f>
        <v>8.3000000000000007</v>
      </c>
      <c r="CJ55" s="28" t="str">
        <f>IF(VLOOKUP($A55,Sheet!$A$7:$DG$148,'TN01-10'!CJ$9,0)="","",VLOOKUP($A55,Sheet!$A$7:$DG$148,'TN01-10'!CJ$9,0))</f>
        <v/>
      </c>
      <c r="CK55" s="28" t="str">
        <f>IF(VLOOKUP($A55,Sheet!$A$7:$DG$148,'TN01-10'!CK$9,0)="","",VLOOKUP($A55,Sheet!$A$7:$DG$148,'TN01-10'!CK$9,0))</f>
        <v/>
      </c>
      <c r="CL55" s="28" t="str">
        <f>IF(VLOOKUP($A55,Sheet!$A$7:$DG$148,'TN01-10'!CL$9,0)="","",VLOOKUP($A55,Sheet!$A$7:$DG$148,'TN01-10'!CL$9,0))</f>
        <v/>
      </c>
      <c r="CM55" s="28" t="str">
        <f>IF(VLOOKUP($A55,Sheet!$A$7:$DG$148,'TN01-10'!CM$9,0)="","",VLOOKUP($A55,Sheet!$A$7:$DG$148,'TN01-10'!CM$9,0))</f>
        <v/>
      </c>
      <c r="CN55" s="28">
        <f>IF(VLOOKUP($A55,Sheet!$A$7:$DG$148,'TN01-10'!CN$9,0)="","",VLOOKUP($A55,Sheet!$A$7:$DG$148,'TN01-10'!CN$9,0))</f>
        <v>5.9</v>
      </c>
      <c r="CO55" s="28">
        <f>IF(VLOOKUP($A55,Sheet!$A$7:$DG$148,'TN01-10'!CO$9,0)="","",VLOOKUP($A55,Sheet!$A$7:$DG$148,'TN01-10'!CO$9,0))</f>
        <v>6.7</v>
      </c>
      <c r="CP55" s="28">
        <f>IF(VLOOKUP($A55,Sheet!$A$7:$DG$148,'TN01-10'!CP$9,0)="","",VLOOKUP($A55,Sheet!$A$7:$DG$148,'TN01-10'!CP$9,0))</f>
        <v>8.4</v>
      </c>
      <c r="CQ55" s="28">
        <f>IF(VLOOKUP($A55,Sheet!$A$7:$DG$148,'TN01-10'!CQ$9,0)="","",VLOOKUP($A55,Sheet!$A$7:$DG$148,'TN01-10'!CQ$9,0))</f>
        <v>5.7</v>
      </c>
      <c r="CR55" s="28">
        <f>IF(VLOOKUP($A55,Sheet!$A$7:$DG$148,'TN01-10'!CR$9,0)="","",VLOOKUP($A55,Sheet!$A$7:$DG$148,'TN01-10'!CR$9,0))</f>
        <v>8.1</v>
      </c>
      <c r="CS55" s="33">
        <f>IF(VLOOKUP($A55,Sheet!$A$7:$DG$148,'TN01-10'!CS$9,0)="","",VLOOKUP($A55,Sheet!$A$7:$DG$148,'TN01-10'!CS$9,0))</f>
        <v>27</v>
      </c>
      <c r="CT55" s="36">
        <f>IF(VLOOKUP($A55,Sheet!$A$7:$DG$148,'TN01-10'!CT$9,0)="","",VLOOKUP($A55,Sheet!$A$7:$DG$148,'TN01-10'!CT$9,0))</f>
        <v>0</v>
      </c>
      <c r="CU55" s="38">
        <f t="shared" si="2"/>
        <v>128</v>
      </c>
      <c r="CV55" s="38">
        <f t="shared" si="3"/>
        <v>0</v>
      </c>
      <c r="CW55" s="38">
        <f t="shared" si="4"/>
        <v>0</v>
      </c>
      <c r="CX55" s="38">
        <f t="shared" si="5"/>
        <v>128</v>
      </c>
      <c r="CY55" s="38">
        <f t="shared" si="6"/>
        <v>6.61</v>
      </c>
      <c r="CZ55" s="38">
        <f>VLOOKUP($A55,'TN01-04'!$A$13:$DL$166,103,0)</f>
        <v>2.6</v>
      </c>
      <c r="DA55" s="28" t="str">
        <f>IF(VLOOKUP($A55,Sheet!$A$7:$DG$148,'TN01-10'!DA$9,0)="","",VLOOKUP($A55,Sheet!$A$7:$DG$148,'TN01-10'!DA$9,0))</f>
        <v/>
      </c>
      <c r="DB55" s="28" t="str">
        <f>IF(VLOOKUP($A55,Sheet!$A$7:$DG$148,'TN01-10'!DB$9,0)="","",VLOOKUP($A55,Sheet!$A$7:$DG$148,'TN01-10'!DB$9,0))</f>
        <v/>
      </c>
      <c r="DC55" s="28">
        <f>IF(VLOOKUP($A55,Sheet!$A$7:$DG$148,'TN01-10'!DC$9,0)="","",VLOOKUP($A55,Sheet!$A$7:$DG$148,'TN01-10'!DC$9,0))</f>
        <v>7.3</v>
      </c>
      <c r="DD55" s="28" t="str">
        <f>IF(VLOOKUP($A55,Sheet!$A$7:$DG$148,'TN01-10'!DD$9,0)="","",VLOOKUP($A55,Sheet!$A$7:$DG$148,'TN01-10'!DD$9,0))</f>
        <v/>
      </c>
      <c r="DE55" s="38"/>
      <c r="DF55" s="38">
        <f t="shared" si="7"/>
        <v>7.3</v>
      </c>
      <c r="DG55" s="38">
        <f>VLOOKUP($A55,'TN01-04'!$A$13:$DL$166,110,0)</f>
        <v>3</v>
      </c>
      <c r="DH55" s="33">
        <f>IF(VLOOKUP($A55,Sheet!$A$7:$DG$148,'TN01-10'!DH$9,0)="","",VLOOKUP($A55,Sheet!$A$7:$DG$148,'TN01-10'!DH$9,0))</f>
        <v>5</v>
      </c>
      <c r="DI55" s="36">
        <f>IF(VLOOKUP($A55,Sheet!$A$7:$DG$148,'TN01-10'!DI$9,0)="","",VLOOKUP($A55,Sheet!$A$7:$DG$148,'TN01-10'!DI$9,0))</f>
        <v>0</v>
      </c>
      <c r="DJ55" s="38">
        <f t="shared" si="8"/>
        <v>133</v>
      </c>
      <c r="DK55" s="38">
        <f t="shared" si="9"/>
        <v>0</v>
      </c>
      <c r="DL55" s="38">
        <f t="shared" si="10"/>
        <v>6.64</v>
      </c>
      <c r="DM55" s="38">
        <f>VLOOKUP($A55,'TN01-04'!$A$13:$DL$166,116,0)</f>
        <v>2.62</v>
      </c>
      <c r="DN55" s="33">
        <f>IF(VLOOKUP($A55,Sheet!$A$7:$DG$148,'TN01-10'!DN$9,0)="","",VLOOKUP($A55,Sheet!$A$7:$DG$148,'TN01-10'!DN$9,0))</f>
        <v>138</v>
      </c>
      <c r="DO55" s="36">
        <f>IF(VLOOKUP($A55,Sheet!$A$7:$DG$148,'TN01-10'!DO$9,0)="","",VLOOKUP($A55,Sheet!$A$7:$DG$148,'TN01-10'!DO$9,0))</f>
        <v>0</v>
      </c>
      <c r="DP55" s="28">
        <f>IF(VLOOKUP($A55,Sheet!$A$7:$DG$148,'TN01-10'!DP$9,0)="","",VLOOKUP($A55,Sheet!$A$7:$DG$148,'TN01-10'!DP$9,0))</f>
        <v>137</v>
      </c>
      <c r="DQ55" s="28">
        <f>IF(VLOOKUP($A55,Sheet!$A$7:$DG$148,'TN01-10'!DQ$9,0)="","",VLOOKUP($A55,Sheet!$A$7:$DG$148,'TN01-10'!DQ$9,0))</f>
        <v>138</v>
      </c>
      <c r="DR55" s="28">
        <f>IF(VLOOKUP($A55,Sheet!$A$7:$DG$148,'TN01-10'!DR$9,0)="","",VLOOKUP($A55,Sheet!$A$7:$DG$148,'TN01-10'!DR$9,0))</f>
        <v>6.64</v>
      </c>
      <c r="DS55" s="28">
        <f>IF(VLOOKUP($A55,Sheet!$A$7:$DG$148,'TN01-10'!DS$9,0)="","",VLOOKUP($A55,Sheet!$A$7:$DG$148,'TN01-10'!DS$9,0))</f>
        <v>2.62</v>
      </c>
      <c r="DT55" s="28" t="str">
        <f>IF(VLOOKUP($A55,Sheet!$A$7:$DG$148,'TN01-10'!DT$9,0)="","",VLOOKUP($A55,Sheet!$A$7:$DG$148,'TN01-10'!DT$9,0))</f>
        <v/>
      </c>
      <c r="DU55" s="168">
        <f t="shared" si="11"/>
        <v>0</v>
      </c>
      <c r="DV55" s="315" t="s">
        <v>4798</v>
      </c>
      <c r="DW55" s="315" t="s">
        <v>4798</v>
      </c>
      <c r="DX55" s="315" t="s">
        <v>4798</v>
      </c>
      <c r="DY55" s="315" t="s">
        <v>4798</v>
      </c>
      <c r="DZ55" s="315" t="s">
        <v>4832</v>
      </c>
      <c r="EA55" s="315"/>
      <c r="EB55" s="216"/>
      <c r="EC55" s="216"/>
      <c r="ED55" s="216"/>
      <c r="EE55" s="216"/>
      <c r="EF55" s="216">
        <f t="shared" si="12"/>
        <v>0</v>
      </c>
      <c r="EG55" s="216">
        <v>0</v>
      </c>
      <c r="EH55" s="216">
        <v>7.8</v>
      </c>
      <c r="EI55" s="216"/>
      <c r="EJ55" s="216"/>
      <c r="EK55" s="216">
        <f t="shared" si="13"/>
        <v>7.8</v>
      </c>
      <c r="EL55" s="216"/>
      <c r="EM55" s="216">
        <v>8.5</v>
      </c>
      <c r="EN55" s="216"/>
      <c r="EO55" s="216"/>
      <c r="EP55" s="216">
        <f t="shared" si="14"/>
        <v>8.5</v>
      </c>
      <c r="EQ55" s="216"/>
      <c r="ER55" s="216">
        <v>6.3</v>
      </c>
      <c r="ES55" s="216"/>
      <c r="ET55" s="216"/>
      <c r="EU55" s="216">
        <f t="shared" si="15"/>
        <v>6.3</v>
      </c>
      <c r="EV55" s="216">
        <f t="shared" si="16"/>
        <v>7.3</v>
      </c>
    </row>
    <row r="56" spans="1:152" ht="15.95" customHeight="1" x14ac:dyDescent="0.2">
      <c r="A56" s="25">
        <v>2221724248</v>
      </c>
      <c r="B56" s="26" t="s">
        <v>16</v>
      </c>
      <c r="C56" s="26" t="s">
        <v>69</v>
      </c>
      <c r="D56" s="26" t="s">
        <v>74</v>
      </c>
      <c r="E56" s="27">
        <v>35854</v>
      </c>
      <c r="F56" s="26" t="s">
        <v>210</v>
      </c>
      <c r="G56" s="26" t="s">
        <v>212</v>
      </c>
      <c r="H56" s="28">
        <f>IF(VLOOKUP($A56,Sheet!$A$7:$DG$148,'TN01-10'!H$9,0)="","",VLOOKUP($A56,Sheet!$A$7:$DG$148,'TN01-10'!H$9,0))</f>
        <v>7.7</v>
      </c>
      <c r="I56" s="28">
        <f>IF(VLOOKUP($A56,Sheet!$A$7:$DG$148,'TN01-10'!I$9,0)="","",VLOOKUP($A56,Sheet!$A$7:$DG$148,'TN01-10'!I$9,0))</f>
        <v>7.4</v>
      </c>
      <c r="J56" s="28">
        <f>IF(VLOOKUP($A56,Sheet!$A$7:$DG$148,'TN01-10'!J$9,0)="","",VLOOKUP($A56,Sheet!$A$7:$DG$148,'TN01-10'!J$9,0))</f>
        <v>7.7</v>
      </c>
      <c r="K56" s="28">
        <f>IF(VLOOKUP($A56,Sheet!$A$7:$DG$148,'TN01-10'!K$9,0)="","",VLOOKUP($A56,Sheet!$A$7:$DG$148,'TN01-10'!K$9,0))</f>
        <v>9.5</v>
      </c>
      <c r="L56" s="28">
        <f>IF(VLOOKUP($A56,Sheet!$A$7:$DG$148,'TN01-10'!L$9,0)="","",VLOOKUP($A56,Sheet!$A$7:$DG$148,'TN01-10'!L$9,0))</f>
        <v>6.7</v>
      </c>
      <c r="M56" s="28">
        <f>IF(VLOOKUP($A56,Sheet!$A$7:$DG$148,'TN01-10'!M$9,0)="","",VLOOKUP($A56,Sheet!$A$7:$DG$148,'TN01-10'!M$9,0))</f>
        <v>9.3000000000000007</v>
      </c>
      <c r="N56" s="28">
        <f>IF(VLOOKUP($A56,Sheet!$A$7:$DG$148,'TN01-10'!N$9,0)="","",VLOOKUP($A56,Sheet!$A$7:$DG$148,'TN01-10'!N$9,0))</f>
        <v>7.5</v>
      </c>
      <c r="O56" s="28" t="str">
        <f>IF(VLOOKUP($A56,Sheet!$A$7:$DG$148,'TN01-10'!O$9,0)="","",VLOOKUP($A56,Sheet!$A$7:$DG$148,'TN01-10'!O$9,0))</f>
        <v/>
      </c>
      <c r="P56" s="28">
        <f>IF(VLOOKUP($A56,Sheet!$A$7:$DG$148,'TN01-10'!P$9,0)="","",VLOOKUP($A56,Sheet!$A$7:$DG$148,'TN01-10'!P$9,0))</f>
        <v>9</v>
      </c>
      <c r="Q56" s="28" t="str">
        <f>IF(VLOOKUP($A56,Sheet!$A$7:$DG$148,'TN01-10'!Q$9,0)="","",VLOOKUP($A56,Sheet!$A$7:$DG$148,'TN01-10'!Q$9,0))</f>
        <v/>
      </c>
      <c r="R56" s="28" t="str">
        <f>IF(VLOOKUP($A56,Sheet!$A$7:$DG$148,'TN01-10'!R$9,0)="","",VLOOKUP($A56,Sheet!$A$7:$DG$148,'TN01-10'!R$9,0))</f>
        <v/>
      </c>
      <c r="S56" s="28" t="str">
        <f>IF(VLOOKUP($A56,Sheet!$A$7:$DG$148,'TN01-10'!S$9,0)="","",VLOOKUP($A56,Sheet!$A$7:$DG$148,'TN01-10'!S$9,0))</f>
        <v/>
      </c>
      <c r="T56" s="28">
        <f>IF(VLOOKUP($A56,Sheet!$A$7:$DG$148,'TN01-10'!T$9,0)="","",VLOOKUP($A56,Sheet!$A$7:$DG$148,'TN01-10'!T$9,0))</f>
        <v>7.9</v>
      </c>
      <c r="U56" s="28">
        <f>IF(VLOOKUP($A56,Sheet!$A$7:$DG$148,'TN01-10'!U$9,0)="","",VLOOKUP($A56,Sheet!$A$7:$DG$148,'TN01-10'!U$9,0))</f>
        <v>6.7</v>
      </c>
      <c r="V56" s="28" t="str">
        <f>IF(VLOOKUP($A56,Sheet!$A$7:$DG$148,'TN01-10'!V$9,0)="","",VLOOKUP($A56,Sheet!$A$7:$DG$148,'TN01-10'!V$9,0))</f>
        <v/>
      </c>
      <c r="W56" s="28">
        <f>IF(VLOOKUP($A56,Sheet!$A$7:$DG$148,'TN01-10'!W$9,0)="","",VLOOKUP($A56,Sheet!$A$7:$DG$148,'TN01-10'!W$9,0))</f>
        <v>8.3000000000000007</v>
      </c>
      <c r="X56" s="28">
        <f>IF(VLOOKUP($A56,Sheet!$A$7:$DG$148,'TN01-10'!X$9,0)="","",VLOOKUP($A56,Sheet!$A$7:$DG$148,'TN01-10'!X$9,0))</f>
        <v>8.4</v>
      </c>
      <c r="Y56" s="28">
        <f>IF(VLOOKUP($A56,Sheet!$A$7:$DG$148,'TN01-10'!Y$9,0)="","",VLOOKUP($A56,Sheet!$A$7:$DG$148,'TN01-10'!Y$9,0))</f>
        <v>5.3</v>
      </c>
      <c r="Z56" s="28">
        <f>IF(VLOOKUP($A56,Sheet!$A$7:$DG$148,'TN01-10'!Z$9,0)="","",VLOOKUP($A56,Sheet!$A$7:$DG$148,'TN01-10'!Z$9,0))</f>
        <v>6</v>
      </c>
      <c r="AA56" s="28">
        <f>IF(VLOOKUP($A56,Sheet!$A$7:$DG$148,'TN01-10'!AA$9,0)="","",VLOOKUP($A56,Sheet!$A$7:$DG$148,'TN01-10'!AA$9,0))</f>
        <v>5.2</v>
      </c>
      <c r="AB56" s="28">
        <f>IF(VLOOKUP($A56,Sheet!$A$7:$DG$148,'TN01-10'!AB$9,0)="","",VLOOKUP($A56,Sheet!$A$7:$DG$148,'TN01-10'!AB$9,0))</f>
        <v>8</v>
      </c>
      <c r="AC56" s="28">
        <f>IF(VLOOKUP($A56,Sheet!$A$7:$DG$148,'TN01-10'!AC$9,0)="","",VLOOKUP($A56,Sheet!$A$7:$DG$148,'TN01-10'!AC$9,0))</f>
        <v>7.4</v>
      </c>
      <c r="AD56" s="28">
        <f>IF(VLOOKUP($A56,Sheet!$A$7:$DG$148,'TN01-10'!AD$9,0)="","",VLOOKUP($A56,Sheet!$A$7:$DG$148,'TN01-10'!AD$9,0))</f>
        <v>8.6</v>
      </c>
      <c r="AE56" s="28">
        <f>IF(VLOOKUP($A56,Sheet!$A$7:$DG$148,'TN01-10'!AE$9,0)="","",VLOOKUP($A56,Sheet!$A$7:$DG$148,'TN01-10'!AE$9,0))</f>
        <v>7.8</v>
      </c>
      <c r="AF56" s="28">
        <f>IF(VLOOKUP($A56,Sheet!$A$7:$DG$148,'TN01-10'!AF$9,0)="","",VLOOKUP($A56,Sheet!$A$7:$DG$148,'TN01-10'!AF$9,0))</f>
        <v>8.4</v>
      </c>
      <c r="AG56" s="28">
        <f>IF(VLOOKUP($A56,Sheet!$A$7:$DG$148,'TN01-10'!AG$9,0)="","",VLOOKUP($A56,Sheet!$A$7:$DG$148,'TN01-10'!AG$9,0))</f>
        <v>7.1</v>
      </c>
      <c r="AH56" s="28">
        <f>IF(VLOOKUP($A56,Sheet!$A$7:$DG$148,'TN01-10'!AH$9,0)="","",VLOOKUP($A56,Sheet!$A$7:$DG$148,'TN01-10'!AH$9,0))</f>
        <v>7.2</v>
      </c>
      <c r="AI56" s="28">
        <f>IF(VLOOKUP($A56,Sheet!$A$7:$DG$148,'TN01-10'!AI$9,0)="","",VLOOKUP($A56,Sheet!$A$7:$DG$148,'TN01-10'!AI$9,0))</f>
        <v>6.2</v>
      </c>
      <c r="AJ56" s="28">
        <f>IF(VLOOKUP($A56,Sheet!$A$7:$DG$148,'TN01-10'!AJ$9,0)="","",VLOOKUP($A56,Sheet!$A$7:$DG$148,'TN01-10'!AJ$9,0))</f>
        <v>8.1</v>
      </c>
      <c r="AK56" s="33">
        <f>IF(VLOOKUP($A56,Sheet!$A$7:$DG$148,'TN01-10'!AK$9,0)="","",VLOOKUP($A56,Sheet!$A$7:$DG$148,'TN01-10'!AK$9,0))</f>
        <v>51</v>
      </c>
      <c r="AL56" s="36">
        <f>IF(VLOOKUP($A56,Sheet!$A$7:$DG$148,'TN01-10'!AL$9,0)="","",VLOOKUP($A56,Sheet!$A$7:$DG$148,'TN01-10'!AL$9,0))</f>
        <v>0</v>
      </c>
      <c r="AM56" s="32">
        <f>IF(VLOOKUP($A56,Sheet!$A$7:$DG$148,'TN01-10'!AM$9,0)="","",VLOOKUP($A56,Sheet!$A$7:$DG$148,'TN01-10'!AM$9,0))</f>
        <v>6.3</v>
      </c>
      <c r="AN56" s="32">
        <f>IF(VLOOKUP($A56,Sheet!$A$7:$DG$148,'TN01-10'!AN$9,0)="","",VLOOKUP($A56,Sheet!$A$7:$DG$148,'TN01-10'!AN$9,0))</f>
        <v>7.1</v>
      </c>
      <c r="AO56" s="32">
        <f>IF(VLOOKUP($A56,Sheet!$A$7:$DG$148,'TN01-10'!AO$9,0)="","",VLOOKUP($A56,Sheet!$A$7:$DG$148,'TN01-10'!AO$9,0))</f>
        <v>7.7</v>
      </c>
      <c r="AP56" s="32" t="str">
        <f>IF(VLOOKUP($A56,Sheet!$A$7:$DG$148,'TN01-10'!AP$9,0)="","",VLOOKUP($A56,Sheet!$A$7:$DG$148,'TN01-10'!AP$9,0))</f>
        <v/>
      </c>
      <c r="AQ56" s="32" t="str">
        <f>IF(VLOOKUP($A56,Sheet!$A$7:$DG$148,'TN01-10'!AQ$9,0)="","",VLOOKUP($A56,Sheet!$A$7:$DG$148,'TN01-10'!AQ$9,0))</f>
        <v/>
      </c>
      <c r="AR56" s="32" t="str">
        <f>IF(VLOOKUP($A56,Sheet!$A$7:$DG$148,'TN01-10'!AR$9,0)="","",VLOOKUP($A56,Sheet!$A$7:$DG$148,'TN01-10'!AR$9,0))</f>
        <v/>
      </c>
      <c r="AS56" s="32" t="str">
        <f>IF(VLOOKUP($A56,Sheet!$A$7:$DG$148,'TN01-10'!AS$9,0)="","",VLOOKUP($A56,Sheet!$A$7:$DG$148,'TN01-10'!AS$9,0))</f>
        <v/>
      </c>
      <c r="AT56" s="32" t="str">
        <f>IF(VLOOKUP($A56,Sheet!$A$7:$DG$148,'TN01-10'!AT$9,0)="","",VLOOKUP($A56,Sheet!$A$7:$DG$148,'TN01-10'!AT$9,0))</f>
        <v/>
      </c>
      <c r="AU56" s="32">
        <f>IF(VLOOKUP($A56,Sheet!$A$7:$DG$148,'TN01-10'!AU$9,0)="","",VLOOKUP($A56,Sheet!$A$7:$DG$148,'TN01-10'!AU$9,0))</f>
        <v>7.2</v>
      </c>
      <c r="AV56" s="32" t="str">
        <f>IF(VLOOKUP($A56,Sheet!$A$7:$DG$148,'TN01-10'!AV$9,0)="","",VLOOKUP($A56,Sheet!$A$7:$DG$148,'TN01-10'!AV$9,0))</f>
        <v/>
      </c>
      <c r="AW56" s="32" t="str">
        <f>IF(VLOOKUP($A56,Sheet!$A$7:$DG$148,'TN01-10'!AW$9,0)="","",VLOOKUP($A56,Sheet!$A$7:$DG$148,'TN01-10'!AW$9,0))</f>
        <v/>
      </c>
      <c r="AX56" s="32" t="str">
        <f>IF(VLOOKUP($A56,Sheet!$A$7:$DG$148,'TN01-10'!AX$9,0)="","",VLOOKUP($A56,Sheet!$A$7:$DG$148,'TN01-10'!AX$9,0))</f>
        <v/>
      </c>
      <c r="AY56" s="32" t="str">
        <f>IF(VLOOKUP($A56,Sheet!$A$7:$DG$148,'TN01-10'!AY$9,0)="","",VLOOKUP($A56,Sheet!$A$7:$DG$148,'TN01-10'!AY$9,0))</f>
        <v/>
      </c>
      <c r="AZ56" s="32" t="str">
        <f>IF(VLOOKUP($A56,Sheet!$A$7:$DG$148,'TN01-10'!AZ$9,0)="","",VLOOKUP($A56,Sheet!$A$7:$DG$148,'TN01-10'!AZ$9,0))</f>
        <v/>
      </c>
      <c r="BA56" s="32">
        <f>IF(VLOOKUP($A56,Sheet!$A$7:$DG$148,'TN01-10'!BA$9,0)="","",VLOOKUP($A56,Sheet!$A$7:$DG$148,'TN01-10'!BA$9,0))</f>
        <v>5.4</v>
      </c>
      <c r="BB56" s="33">
        <f>IF(VLOOKUP($A56,Sheet!$A$7:$DG$148,'TN01-10'!BB$9,0)="","",VLOOKUP($A56,Sheet!$A$7:$DG$148,'TN01-10'!BB$9,0))</f>
        <v>5</v>
      </c>
      <c r="BC56" s="36">
        <f>IF(VLOOKUP($A56,Sheet!$A$7:$DG$148,'TN01-10'!BC$9,0)="","",VLOOKUP($A56,Sheet!$A$7:$DG$148,'TN01-10'!BC$9,0))</f>
        <v>0</v>
      </c>
      <c r="BD56" s="28">
        <f>IF(VLOOKUP($A56,Sheet!$A$7:$DG$148,'TN01-10'!BD$9,0)="","",VLOOKUP($A56,Sheet!$A$7:$DG$148,'TN01-10'!BD$9,0))</f>
        <v>4.5</v>
      </c>
      <c r="BE56" s="28">
        <f>IF(VLOOKUP($A56,Sheet!$A$7:$DG$148,'TN01-10'!BE$9,0)="","",VLOOKUP($A56,Sheet!$A$7:$DG$148,'TN01-10'!BE$9,0))</f>
        <v>7</v>
      </c>
      <c r="BF56" s="28">
        <f>IF(VLOOKUP($A56,Sheet!$A$7:$DG$148,'TN01-10'!BF$9,0)="","",VLOOKUP($A56,Sheet!$A$7:$DG$148,'TN01-10'!BF$9,0))</f>
        <v>4.7</v>
      </c>
      <c r="BG56" s="28">
        <f>IF(VLOOKUP($A56,Sheet!$A$7:$DG$148,'TN01-10'!BG$9,0)="","",VLOOKUP($A56,Sheet!$A$7:$DG$148,'TN01-10'!BG$9,0))</f>
        <v>7.1</v>
      </c>
      <c r="BH56" s="28">
        <f>IF(VLOOKUP($A56,Sheet!$A$7:$DG$148,'TN01-10'!BH$9,0)="","",VLOOKUP($A56,Sheet!$A$7:$DG$148,'TN01-10'!BH$9,0))</f>
        <v>7.1</v>
      </c>
      <c r="BI56" s="28">
        <f>IF(VLOOKUP($A56,Sheet!$A$7:$DG$148,'TN01-10'!BI$9,0)="","",VLOOKUP($A56,Sheet!$A$7:$DG$148,'TN01-10'!BI$9,0))</f>
        <v>7.1</v>
      </c>
      <c r="BJ56" s="28">
        <f>IF(VLOOKUP($A56,Sheet!$A$7:$DG$148,'TN01-10'!BJ$9,0)="","",VLOOKUP($A56,Sheet!$A$7:$DG$148,'TN01-10'!BJ$9,0))</f>
        <v>8.3000000000000007</v>
      </c>
      <c r="BK56" s="28">
        <f>IF(VLOOKUP($A56,Sheet!$A$7:$DG$148,'TN01-10'!BK$9,0)="","",VLOOKUP($A56,Sheet!$A$7:$DG$148,'TN01-10'!BK$9,0))</f>
        <v>5.0999999999999996</v>
      </c>
      <c r="BL56" s="28">
        <f>IF(VLOOKUP($A56,Sheet!$A$7:$DG$148,'TN01-10'!BL$9,0)="","",VLOOKUP($A56,Sheet!$A$7:$DG$148,'TN01-10'!BL$9,0))</f>
        <v>4.8</v>
      </c>
      <c r="BM56" s="28">
        <f>IF(VLOOKUP($A56,Sheet!$A$7:$DG$148,'TN01-10'!BM$9,0)="","",VLOOKUP($A56,Sheet!$A$7:$DG$148,'TN01-10'!BM$9,0))</f>
        <v>7</v>
      </c>
      <c r="BN56" s="28">
        <f>IF(VLOOKUP($A56,Sheet!$A$7:$DG$148,'TN01-10'!BN$9,0)="","",VLOOKUP($A56,Sheet!$A$7:$DG$148,'TN01-10'!BN$9,0))</f>
        <v>4.9000000000000004</v>
      </c>
      <c r="BO56" s="28">
        <f>IF(VLOOKUP($A56,Sheet!$A$7:$DG$148,'TN01-10'!BO$9,0)="","",VLOOKUP($A56,Sheet!$A$7:$DG$148,'TN01-10'!BO$9,0))</f>
        <v>6.8</v>
      </c>
      <c r="BP56" s="28">
        <f>IF(VLOOKUP($A56,Sheet!$A$7:$DG$148,'TN01-10'!BP$9,0)="","",VLOOKUP($A56,Sheet!$A$7:$DG$148,'TN01-10'!BP$9,0))</f>
        <v>6</v>
      </c>
      <c r="BQ56" s="28" t="str">
        <f>IF(VLOOKUP($A56,Sheet!$A$7:$DG$148,'TN01-10'!BQ$9,0)="","",VLOOKUP($A56,Sheet!$A$7:$DG$148,'TN01-10'!BQ$9,0))</f>
        <v/>
      </c>
      <c r="BR56" s="28">
        <f>IF(VLOOKUP($A56,Sheet!$A$7:$DG$148,'TN01-10'!BR$9,0)="","",VLOOKUP($A56,Sheet!$A$7:$DG$148,'TN01-10'!BR$9,0))</f>
        <v>8.8000000000000007</v>
      </c>
      <c r="BS56" s="28">
        <f>IF(VLOOKUP($A56,Sheet!$A$7:$DG$148,'TN01-10'!BS$9,0)="","",VLOOKUP($A56,Sheet!$A$7:$DG$148,'TN01-10'!BS$9,0))</f>
        <v>5.6</v>
      </c>
      <c r="BT56" s="28">
        <f>IF(VLOOKUP($A56,Sheet!$A$7:$DG$148,'TN01-10'!BT$9,0)="","",VLOOKUP($A56,Sheet!$A$7:$DG$148,'TN01-10'!BT$9,0))</f>
        <v>6.5</v>
      </c>
      <c r="BU56" s="28">
        <f>IF(VLOOKUP($A56,Sheet!$A$7:$DG$148,'TN01-10'!BU$9,0)="","",VLOOKUP($A56,Sheet!$A$7:$DG$148,'TN01-10'!BU$9,0))</f>
        <v>5.5</v>
      </c>
      <c r="BV56" s="28">
        <f>IF(VLOOKUP($A56,Sheet!$A$7:$DG$148,'TN01-10'!BV$9,0)="","",VLOOKUP($A56,Sheet!$A$7:$DG$148,'TN01-10'!BV$9,0))</f>
        <v>6.5</v>
      </c>
      <c r="BW56" s="28">
        <f>IF(VLOOKUP($A56,Sheet!$A$7:$DG$148,'TN01-10'!BW$9,0)="","",VLOOKUP($A56,Sheet!$A$7:$DG$148,'TN01-10'!BW$9,0))</f>
        <v>8</v>
      </c>
      <c r="BX56" s="33">
        <f>IF(VLOOKUP($A56,Sheet!$A$7:$DG$148,'TN01-10'!BX$9,0)="","",VLOOKUP($A56,Sheet!$A$7:$DG$148,'TN01-10'!BX$9,0))</f>
        <v>50</v>
      </c>
      <c r="BY56" s="36">
        <f>IF(VLOOKUP($A56,Sheet!$A$7:$DG$148,'TN01-10'!BY$9,0)="","",VLOOKUP($A56,Sheet!$A$7:$DG$148,'TN01-10'!BY$9,0))</f>
        <v>0</v>
      </c>
      <c r="BZ56" s="28" t="str">
        <f>IF(VLOOKUP($A56,Sheet!$A$7:$DG$148,'TN01-10'!BZ$9,0)="","",VLOOKUP($A56,Sheet!$A$7:$DG$148,'TN01-10'!BZ$9,0))</f>
        <v/>
      </c>
      <c r="CA56" s="28">
        <f>IF(VLOOKUP($A56,Sheet!$A$7:$DG$148,'TN01-10'!CA$9,0)="","",VLOOKUP($A56,Sheet!$A$7:$DG$148,'TN01-10'!CA$9,0))</f>
        <v>7.3</v>
      </c>
      <c r="CB56" s="28">
        <f>IF(VLOOKUP($A56,Sheet!$A$7:$DG$148,'TN01-10'!CB$9,0)="","",VLOOKUP($A56,Sheet!$A$7:$DG$148,'TN01-10'!CB$9,0))</f>
        <v>8.1</v>
      </c>
      <c r="CC56" s="28" t="str">
        <f>IF(VLOOKUP($A56,Sheet!$A$7:$DG$148,'TN01-10'!CC$9,0)="","",VLOOKUP($A56,Sheet!$A$7:$DG$148,'TN01-10'!CC$9,0))</f>
        <v/>
      </c>
      <c r="CD56" s="28">
        <f>IF(VLOOKUP($A56,Sheet!$A$7:$DG$148,'TN01-10'!CD$9,0)="","",VLOOKUP($A56,Sheet!$A$7:$DG$148,'TN01-10'!CD$9,0))</f>
        <v>5.7</v>
      </c>
      <c r="CE56" s="28">
        <f>IF(VLOOKUP($A56,Sheet!$A$7:$DG$148,'TN01-10'!CE$9,0)="","",VLOOKUP($A56,Sheet!$A$7:$DG$148,'TN01-10'!CE$9,0))</f>
        <v>5.8</v>
      </c>
      <c r="CF56" s="28">
        <f>IF(VLOOKUP($A56,Sheet!$A$7:$DG$148,'TN01-10'!CF$9,0)="","",VLOOKUP($A56,Sheet!$A$7:$DG$148,'TN01-10'!CF$9,0))</f>
        <v>8.5</v>
      </c>
      <c r="CG56" s="28">
        <f>IF(VLOOKUP($A56,Sheet!$A$7:$DG$148,'TN01-10'!CG$9,0)="","",VLOOKUP($A56,Sheet!$A$7:$DG$148,'TN01-10'!CG$9,0))</f>
        <v>5.5</v>
      </c>
      <c r="CH56" s="28" t="str">
        <f>IF(VLOOKUP($A56,Sheet!$A$7:$DG$148,'TN01-10'!CH$9,0)="","",VLOOKUP($A56,Sheet!$A$7:$DG$148,'TN01-10'!CH$9,0))</f>
        <v/>
      </c>
      <c r="CI56" s="28" t="str">
        <f>IF(VLOOKUP($A56,Sheet!$A$7:$DG$148,'TN01-10'!CI$9,0)="","",VLOOKUP($A56,Sheet!$A$7:$DG$148,'TN01-10'!CI$9,0))</f>
        <v/>
      </c>
      <c r="CJ56" s="28" t="str">
        <f>IF(VLOOKUP($A56,Sheet!$A$7:$DG$148,'TN01-10'!CJ$9,0)="","",VLOOKUP($A56,Sheet!$A$7:$DG$148,'TN01-10'!CJ$9,0))</f>
        <v/>
      </c>
      <c r="CK56" s="28" t="str">
        <f>IF(VLOOKUP($A56,Sheet!$A$7:$DG$148,'TN01-10'!CK$9,0)="","",VLOOKUP($A56,Sheet!$A$7:$DG$148,'TN01-10'!CK$9,0))</f>
        <v/>
      </c>
      <c r="CL56" s="28" t="str">
        <f>IF(VLOOKUP($A56,Sheet!$A$7:$DG$148,'TN01-10'!CL$9,0)="","",VLOOKUP($A56,Sheet!$A$7:$DG$148,'TN01-10'!CL$9,0))</f>
        <v/>
      </c>
      <c r="CM56" s="28">
        <f>IF(VLOOKUP($A56,Sheet!$A$7:$DG$148,'TN01-10'!CM$9,0)="","",VLOOKUP($A56,Sheet!$A$7:$DG$148,'TN01-10'!CM$9,0))</f>
        <v>6.3</v>
      </c>
      <c r="CN56" s="28">
        <f>IF(VLOOKUP($A56,Sheet!$A$7:$DG$148,'TN01-10'!CN$9,0)="","",VLOOKUP($A56,Sheet!$A$7:$DG$148,'TN01-10'!CN$9,0))</f>
        <v>4.8</v>
      </c>
      <c r="CO56" s="28">
        <f>IF(VLOOKUP($A56,Sheet!$A$7:$DG$148,'TN01-10'!CO$9,0)="","",VLOOKUP($A56,Sheet!$A$7:$DG$148,'TN01-10'!CO$9,0))</f>
        <v>8.6</v>
      </c>
      <c r="CP56" s="28">
        <f>IF(VLOOKUP($A56,Sheet!$A$7:$DG$148,'TN01-10'!CP$9,0)="","",VLOOKUP($A56,Sheet!$A$7:$DG$148,'TN01-10'!CP$9,0))</f>
        <v>6.8</v>
      </c>
      <c r="CQ56" s="28">
        <f>IF(VLOOKUP($A56,Sheet!$A$7:$DG$148,'TN01-10'!CQ$9,0)="","",VLOOKUP($A56,Sheet!$A$7:$DG$148,'TN01-10'!CQ$9,0))</f>
        <v>9.1999999999999993</v>
      </c>
      <c r="CR56" s="28">
        <f>IF(VLOOKUP($A56,Sheet!$A$7:$DG$148,'TN01-10'!CR$9,0)="","",VLOOKUP($A56,Sheet!$A$7:$DG$148,'TN01-10'!CR$9,0))</f>
        <v>7.9</v>
      </c>
      <c r="CS56" s="33">
        <f>IF(VLOOKUP($A56,Sheet!$A$7:$DG$148,'TN01-10'!CS$9,0)="","",VLOOKUP($A56,Sheet!$A$7:$DG$148,'TN01-10'!CS$9,0))</f>
        <v>27</v>
      </c>
      <c r="CT56" s="36">
        <f>IF(VLOOKUP($A56,Sheet!$A$7:$DG$148,'TN01-10'!CT$9,0)="","",VLOOKUP($A56,Sheet!$A$7:$DG$148,'TN01-10'!CT$9,0))</f>
        <v>0</v>
      </c>
      <c r="CU56" s="38">
        <f t="shared" si="2"/>
        <v>128</v>
      </c>
      <c r="CV56" s="38">
        <f t="shared" si="3"/>
        <v>0</v>
      </c>
      <c r="CW56" s="38">
        <f t="shared" si="4"/>
        <v>0</v>
      </c>
      <c r="CX56" s="38">
        <f t="shared" si="5"/>
        <v>128</v>
      </c>
      <c r="CY56" s="38">
        <f t="shared" si="6"/>
        <v>6.88</v>
      </c>
      <c r="CZ56" s="38">
        <f>VLOOKUP($A56,'TN01-04'!$A$13:$DL$166,103,0)</f>
        <v>2.81</v>
      </c>
      <c r="DA56" s="28" t="str">
        <f>IF(VLOOKUP($A56,Sheet!$A$7:$DG$148,'TN01-10'!DA$9,0)="","",VLOOKUP($A56,Sheet!$A$7:$DG$148,'TN01-10'!DA$9,0))</f>
        <v/>
      </c>
      <c r="DB56" s="28" t="str">
        <f>IF(VLOOKUP($A56,Sheet!$A$7:$DG$148,'TN01-10'!DB$9,0)="","",VLOOKUP($A56,Sheet!$A$7:$DG$148,'TN01-10'!DB$9,0))</f>
        <v/>
      </c>
      <c r="DC56" s="28">
        <f>IF(VLOOKUP($A56,Sheet!$A$7:$DG$148,'TN01-10'!DC$9,0)="","",VLOOKUP($A56,Sheet!$A$7:$DG$148,'TN01-10'!DC$9,0))</f>
        <v>7.7</v>
      </c>
      <c r="DD56" s="28" t="str">
        <f>IF(VLOOKUP($A56,Sheet!$A$7:$DG$148,'TN01-10'!DD$9,0)="","",VLOOKUP($A56,Sheet!$A$7:$DG$148,'TN01-10'!DD$9,0))</f>
        <v/>
      </c>
      <c r="DE56" s="38"/>
      <c r="DF56" s="38">
        <f t="shared" si="7"/>
        <v>7.7</v>
      </c>
      <c r="DG56" s="38">
        <f>VLOOKUP($A56,'TN01-04'!$A$13:$DL$166,110,0)</f>
        <v>3.33</v>
      </c>
      <c r="DH56" s="33">
        <f>IF(VLOOKUP($A56,Sheet!$A$7:$DG$148,'TN01-10'!DH$9,0)="","",VLOOKUP($A56,Sheet!$A$7:$DG$148,'TN01-10'!DH$9,0))</f>
        <v>5</v>
      </c>
      <c r="DI56" s="36">
        <f>IF(VLOOKUP($A56,Sheet!$A$7:$DG$148,'TN01-10'!DI$9,0)="","",VLOOKUP($A56,Sheet!$A$7:$DG$148,'TN01-10'!DI$9,0))</f>
        <v>0</v>
      </c>
      <c r="DJ56" s="38">
        <f t="shared" si="8"/>
        <v>133</v>
      </c>
      <c r="DK56" s="38">
        <f t="shared" si="9"/>
        <v>0</v>
      </c>
      <c r="DL56" s="38">
        <f t="shared" si="10"/>
        <v>6.91</v>
      </c>
      <c r="DM56" s="38">
        <f>VLOOKUP($A56,'TN01-04'!$A$13:$DL$166,116,0)</f>
        <v>2.83</v>
      </c>
      <c r="DN56" s="33">
        <f>IF(VLOOKUP($A56,Sheet!$A$7:$DG$148,'TN01-10'!DN$9,0)="","",VLOOKUP($A56,Sheet!$A$7:$DG$148,'TN01-10'!DN$9,0))</f>
        <v>138</v>
      </c>
      <c r="DO56" s="36">
        <f>IF(VLOOKUP($A56,Sheet!$A$7:$DG$148,'TN01-10'!DO$9,0)="","",VLOOKUP($A56,Sheet!$A$7:$DG$148,'TN01-10'!DO$9,0))</f>
        <v>0</v>
      </c>
      <c r="DP56" s="28">
        <f>IF(VLOOKUP($A56,Sheet!$A$7:$DG$148,'TN01-10'!DP$9,0)="","",VLOOKUP($A56,Sheet!$A$7:$DG$148,'TN01-10'!DP$9,0))</f>
        <v>137</v>
      </c>
      <c r="DQ56" s="28">
        <f>IF(VLOOKUP($A56,Sheet!$A$7:$DG$148,'TN01-10'!DQ$9,0)="","",VLOOKUP($A56,Sheet!$A$7:$DG$148,'TN01-10'!DQ$9,0))</f>
        <v>138</v>
      </c>
      <c r="DR56" s="28">
        <f>IF(VLOOKUP($A56,Sheet!$A$7:$DG$148,'TN01-10'!DR$9,0)="","",VLOOKUP($A56,Sheet!$A$7:$DG$148,'TN01-10'!DR$9,0))</f>
        <v>6.91</v>
      </c>
      <c r="DS56" s="28">
        <f>IF(VLOOKUP($A56,Sheet!$A$7:$DG$148,'TN01-10'!DS$9,0)="","",VLOOKUP($A56,Sheet!$A$7:$DG$148,'TN01-10'!DS$9,0))</f>
        <v>2.83</v>
      </c>
      <c r="DT56" s="28" t="str">
        <f>IF(VLOOKUP($A56,Sheet!$A$7:$DG$148,'TN01-10'!DT$9,0)="","",VLOOKUP($A56,Sheet!$A$7:$DG$148,'TN01-10'!DT$9,0))</f>
        <v/>
      </c>
      <c r="DU56" s="168">
        <f t="shared" si="11"/>
        <v>0</v>
      </c>
      <c r="DV56" s="315" t="s">
        <v>4798</v>
      </c>
      <c r="DW56" s="315" t="s">
        <v>4798</v>
      </c>
      <c r="DX56" s="315" t="s">
        <v>4798</v>
      </c>
      <c r="DY56" s="315" t="s">
        <v>4798</v>
      </c>
      <c r="DZ56" s="315" t="s">
        <v>4832</v>
      </c>
      <c r="EA56" s="315"/>
      <c r="EB56" s="216"/>
      <c r="EC56" s="216"/>
      <c r="ED56" s="216"/>
      <c r="EE56" s="216"/>
      <c r="EF56" s="216">
        <f t="shared" si="12"/>
        <v>0</v>
      </c>
      <c r="EG56" s="216">
        <v>8.4</v>
      </c>
      <c r="EH56" s="216">
        <v>0</v>
      </c>
      <c r="EI56" s="216"/>
      <c r="EJ56" s="216"/>
      <c r="EK56" s="216">
        <f t="shared" si="13"/>
        <v>8.4</v>
      </c>
      <c r="EL56" s="216">
        <v>7.1</v>
      </c>
      <c r="EM56" s="216">
        <v>0</v>
      </c>
      <c r="EN56" s="216"/>
      <c r="EO56" s="216"/>
      <c r="EP56" s="216">
        <f t="shared" si="14"/>
        <v>7.1</v>
      </c>
      <c r="EQ56" s="216">
        <v>7.4</v>
      </c>
      <c r="ER56" s="216">
        <v>0</v>
      </c>
      <c r="ES56" s="216"/>
      <c r="ET56" s="216"/>
      <c r="EU56" s="216">
        <f t="shared" si="15"/>
        <v>7.4</v>
      </c>
      <c r="EV56" s="216">
        <f t="shared" si="16"/>
        <v>7.7</v>
      </c>
    </row>
    <row r="57" spans="1:152" ht="15.95" customHeight="1" x14ac:dyDescent="0.2">
      <c r="A57" s="25">
        <v>2220326390</v>
      </c>
      <c r="B57" s="26" t="s">
        <v>23</v>
      </c>
      <c r="C57" s="26" t="s">
        <v>48</v>
      </c>
      <c r="D57" s="26" t="s">
        <v>21</v>
      </c>
      <c r="E57" s="27">
        <v>35778</v>
      </c>
      <c r="F57" s="26" t="s">
        <v>209</v>
      </c>
      <c r="G57" s="26" t="s">
        <v>212</v>
      </c>
      <c r="H57" s="28">
        <f>IF(VLOOKUP($A57,Sheet!$A$7:$DG$148,'TN01-10'!H$9,0)="","",VLOOKUP($A57,Sheet!$A$7:$DG$148,'TN01-10'!H$9,0))</f>
        <v>9.5</v>
      </c>
      <c r="I57" s="28">
        <f>IF(VLOOKUP($A57,Sheet!$A$7:$DG$148,'TN01-10'!I$9,0)="","",VLOOKUP($A57,Sheet!$A$7:$DG$148,'TN01-10'!I$9,0))</f>
        <v>8.3000000000000007</v>
      </c>
      <c r="J57" s="28">
        <f>IF(VLOOKUP($A57,Sheet!$A$7:$DG$148,'TN01-10'!J$9,0)="","",VLOOKUP($A57,Sheet!$A$7:$DG$148,'TN01-10'!J$9,0))</f>
        <v>7.9</v>
      </c>
      <c r="K57" s="28">
        <f>IF(VLOOKUP($A57,Sheet!$A$7:$DG$148,'TN01-10'!K$9,0)="","",VLOOKUP($A57,Sheet!$A$7:$DG$148,'TN01-10'!K$9,0))</f>
        <v>6.6</v>
      </c>
      <c r="L57" s="28">
        <f>IF(VLOOKUP($A57,Sheet!$A$7:$DG$148,'TN01-10'!L$9,0)="","",VLOOKUP($A57,Sheet!$A$7:$DG$148,'TN01-10'!L$9,0))</f>
        <v>7.9</v>
      </c>
      <c r="M57" s="28">
        <f>IF(VLOOKUP($A57,Sheet!$A$7:$DG$148,'TN01-10'!M$9,0)="","",VLOOKUP($A57,Sheet!$A$7:$DG$148,'TN01-10'!M$9,0))</f>
        <v>6.8</v>
      </c>
      <c r="N57" s="28">
        <f>IF(VLOOKUP($A57,Sheet!$A$7:$DG$148,'TN01-10'!N$9,0)="","",VLOOKUP($A57,Sheet!$A$7:$DG$148,'TN01-10'!N$9,0))</f>
        <v>7.5</v>
      </c>
      <c r="O57" s="28" t="str">
        <f>IF(VLOOKUP($A57,Sheet!$A$7:$DG$148,'TN01-10'!O$9,0)="","",VLOOKUP($A57,Sheet!$A$7:$DG$148,'TN01-10'!O$9,0))</f>
        <v/>
      </c>
      <c r="P57" s="28">
        <f>IF(VLOOKUP($A57,Sheet!$A$7:$DG$148,'TN01-10'!P$9,0)="","",VLOOKUP($A57,Sheet!$A$7:$DG$148,'TN01-10'!P$9,0))</f>
        <v>8.9</v>
      </c>
      <c r="Q57" s="28" t="str">
        <f>IF(VLOOKUP($A57,Sheet!$A$7:$DG$148,'TN01-10'!Q$9,0)="","",VLOOKUP($A57,Sheet!$A$7:$DG$148,'TN01-10'!Q$9,0))</f>
        <v/>
      </c>
      <c r="R57" s="28" t="str">
        <f>IF(VLOOKUP($A57,Sheet!$A$7:$DG$148,'TN01-10'!R$9,0)="","",VLOOKUP($A57,Sheet!$A$7:$DG$148,'TN01-10'!R$9,0))</f>
        <v/>
      </c>
      <c r="S57" s="28" t="str">
        <f>IF(VLOOKUP($A57,Sheet!$A$7:$DG$148,'TN01-10'!S$9,0)="","",VLOOKUP($A57,Sheet!$A$7:$DG$148,'TN01-10'!S$9,0))</f>
        <v/>
      </c>
      <c r="T57" s="28" t="str">
        <f>IF(VLOOKUP($A57,Sheet!$A$7:$DG$148,'TN01-10'!T$9,0)="","",VLOOKUP($A57,Sheet!$A$7:$DG$148,'TN01-10'!T$9,0))</f>
        <v/>
      </c>
      <c r="U57" s="28">
        <f>IF(VLOOKUP($A57,Sheet!$A$7:$DG$148,'TN01-10'!U$9,0)="","",VLOOKUP($A57,Sheet!$A$7:$DG$148,'TN01-10'!U$9,0))</f>
        <v>7.6</v>
      </c>
      <c r="V57" s="28">
        <f>IF(VLOOKUP($A57,Sheet!$A$7:$DG$148,'TN01-10'!V$9,0)="","",VLOOKUP($A57,Sheet!$A$7:$DG$148,'TN01-10'!V$9,0))</f>
        <v>6</v>
      </c>
      <c r="W57" s="28">
        <f>IF(VLOOKUP($A57,Sheet!$A$7:$DG$148,'TN01-10'!W$9,0)="","",VLOOKUP($A57,Sheet!$A$7:$DG$148,'TN01-10'!W$9,0))</f>
        <v>8.5</v>
      </c>
      <c r="X57" s="28">
        <f>IF(VLOOKUP($A57,Sheet!$A$7:$DG$148,'TN01-10'!X$9,0)="","",VLOOKUP($A57,Sheet!$A$7:$DG$148,'TN01-10'!X$9,0))</f>
        <v>6.2</v>
      </c>
      <c r="Y57" s="28">
        <f>IF(VLOOKUP($A57,Sheet!$A$7:$DG$148,'TN01-10'!Y$9,0)="","",VLOOKUP($A57,Sheet!$A$7:$DG$148,'TN01-10'!Y$9,0))</f>
        <v>8.4</v>
      </c>
      <c r="Z57" s="28">
        <f>IF(VLOOKUP($A57,Sheet!$A$7:$DG$148,'TN01-10'!Z$9,0)="","",VLOOKUP($A57,Sheet!$A$7:$DG$148,'TN01-10'!Z$9,0))</f>
        <v>7.3</v>
      </c>
      <c r="AA57" s="28">
        <f>IF(VLOOKUP($A57,Sheet!$A$7:$DG$148,'TN01-10'!AA$9,0)="","",VLOOKUP($A57,Sheet!$A$7:$DG$148,'TN01-10'!AA$9,0))</f>
        <v>7.2</v>
      </c>
      <c r="AB57" s="28">
        <f>IF(VLOOKUP($A57,Sheet!$A$7:$DG$148,'TN01-10'!AB$9,0)="","",VLOOKUP($A57,Sheet!$A$7:$DG$148,'TN01-10'!AB$9,0))</f>
        <v>9.1999999999999993</v>
      </c>
      <c r="AC57" s="28">
        <f>IF(VLOOKUP($A57,Sheet!$A$7:$DG$148,'TN01-10'!AC$9,0)="","",VLOOKUP($A57,Sheet!$A$7:$DG$148,'TN01-10'!AC$9,0))</f>
        <v>6.1</v>
      </c>
      <c r="AD57" s="28">
        <f>IF(VLOOKUP($A57,Sheet!$A$7:$DG$148,'TN01-10'!AD$9,0)="","",VLOOKUP($A57,Sheet!$A$7:$DG$148,'TN01-10'!AD$9,0))</f>
        <v>6.7</v>
      </c>
      <c r="AE57" s="28">
        <f>IF(VLOOKUP($A57,Sheet!$A$7:$DG$148,'TN01-10'!AE$9,0)="","",VLOOKUP($A57,Sheet!$A$7:$DG$148,'TN01-10'!AE$9,0))</f>
        <v>6</v>
      </c>
      <c r="AF57" s="28">
        <f>IF(VLOOKUP($A57,Sheet!$A$7:$DG$148,'TN01-10'!AF$9,0)="","",VLOOKUP($A57,Sheet!$A$7:$DG$148,'TN01-10'!AF$9,0))</f>
        <v>6.6</v>
      </c>
      <c r="AG57" s="28">
        <f>IF(VLOOKUP($A57,Sheet!$A$7:$DG$148,'TN01-10'!AG$9,0)="","",VLOOKUP($A57,Sheet!$A$7:$DG$148,'TN01-10'!AG$9,0))</f>
        <v>6.8</v>
      </c>
      <c r="AH57" s="28">
        <f>IF(VLOOKUP($A57,Sheet!$A$7:$DG$148,'TN01-10'!AH$9,0)="","",VLOOKUP($A57,Sheet!$A$7:$DG$148,'TN01-10'!AH$9,0))</f>
        <v>6.9</v>
      </c>
      <c r="AI57" s="28">
        <f>IF(VLOOKUP($A57,Sheet!$A$7:$DG$148,'TN01-10'!AI$9,0)="","",VLOOKUP($A57,Sheet!$A$7:$DG$148,'TN01-10'!AI$9,0))</f>
        <v>6.1</v>
      </c>
      <c r="AJ57" s="28">
        <f>IF(VLOOKUP($A57,Sheet!$A$7:$DG$148,'TN01-10'!AJ$9,0)="","",VLOOKUP($A57,Sheet!$A$7:$DG$148,'TN01-10'!AJ$9,0))</f>
        <v>6.3</v>
      </c>
      <c r="AK57" s="33">
        <f>IF(VLOOKUP($A57,Sheet!$A$7:$DG$148,'TN01-10'!AK$9,0)="","",VLOOKUP($A57,Sheet!$A$7:$DG$148,'TN01-10'!AK$9,0))</f>
        <v>51</v>
      </c>
      <c r="AL57" s="36">
        <f>IF(VLOOKUP($A57,Sheet!$A$7:$DG$148,'TN01-10'!AL$9,0)="","",VLOOKUP($A57,Sheet!$A$7:$DG$148,'TN01-10'!AL$9,0))</f>
        <v>0</v>
      </c>
      <c r="AM57" s="32">
        <f>IF(VLOOKUP($A57,Sheet!$A$7:$DG$148,'TN01-10'!AM$9,0)="","",VLOOKUP($A57,Sheet!$A$7:$DG$148,'TN01-10'!AM$9,0))</f>
        <v>6.8</v>
      </c>
      <c r="AN57" s="32">
        <f>IF(VLOOKUP($A57,Sheet!$A$7:$DG$148,'TN01-10'!AN$9,0)="","",VLOOKUP($A57,Sheet!$A$7:$DG$148,'TN01-10'!AN$9,0))</f>
        <v>6.9</v>
      </c>
      <c r="AO57" s="32" t="str">
        <f>IF(VLOOKUP($A57,Sheet!$A$7:$DG$148,'TN01-10'!AO$9,0)="","",VLOOKUP($A57,Sheet!$A$7:$DG$148,'TN01-10'!AO$9,0))</f>
        <v/>
      </c>
      <c r="AP57" s="32" t="str">
        <f>IF(VLOOKUP($A57,Sheet!$A$7:$DG$148,'TN01-10'!AP$9,0)="","",VLOOKUP($A57,Sheet!$A$7:$DG$148,'TN01-10'!AP$9,0))</f>
        <v/>
      </c>
      <c r="AQ57" s="32" t="str">
        <f>IF(VLOOKUP($A57,Sheet!$A$7:$DG$148,'TN01-10'!AQ$9,0)="","",VLOOKUP($A57,Sheet!$A$7:$DG$148,'TN01-10'!AQ$9,0))</f>
        <v/>
      </c>
      <c r="AR57" s="32" t="str">
        <f>IF(VLOOKUP($A57,Sheet!$A$7:$DG$148,'TN01-10'!AR$9,0)="","",VLOOKUP($A57,Sheet!$A$7:$DG$148,'TN01-10'!AR$9,0))</f>
        <v/>
      </c>
      <c r="AS57" s="32">
        <f>IF(VLOOKUP($A57,Sheet!$A$7:$DG$148,'TN01-10'!AS$9,0)="","",VLOOKUP($A57,Sheet!$A$7:$DG$148,'TN01-10'!AS$9,0))</f>
        <v>5.3</v>
      </c>
      <c r="AT57" s="32" t="str">
        <f>IF(VLOOKUP($A57,Sheet!$A$7:$DG$148,'TN01-10'!AT$9,0)="","",VLOOKUP($A57,Sheet!$A$7:$DG$148,'TN01-10'!AT$9,0))</f>
        <v/>
      </c>
      <c r="AU57" s="32" t="str">
        <f>IF(VLOOKUP($A57,Sheet!$A$7:$DG$148,'TN01-10'!AU$9,0)="","",VLOOKUP($A57,Sheet!$A$7:$DG$148,'TN01-10'!AU$9,0))</f>
        <v/>
      </c>
      <c r="AV57" s="32" t="str">
        <f>IF(VLOOKUP($A57,Sheet!$A$7:$DG$148,'TN01-10'!AV$9,0)="","",VLOOKUP($A57,Sheet!$A$7:$DG$148,'TN01-10'!AV$9,0))</f>
        <v/>
      </c>
      <c r="AW57" s="32" t="str">
        <f>IF(VLOOKUP($A57,Sheet!$A$7:$DG$148,'TN01-10'!AW$9,0)="","",VLOOKUP($A57,Sheet!$A$7:$DG$148,'TN01-10'!AW$9,0))</f>
        <v/>
      </c>
      <c r="AX57" s="32" t="str">
        <f>IF(VLOOKUP($A57,Sheet!$A$7:$DG$148,'TN01-10'!AX$9,0)="","",VLOOKUP($A57,Sheet!$A$7:$DG$148,'TN01-10'!AX$9,0))</f>
        <v/>
      </c>
      <c r="AY57" s="32">
        <f>IF(VLOOKUP($A57,Sheet!$A$7:$DG$148,'TN01-10'!AY$9,0)="","",VLOOKUP($A57,Sheet!$A$7:$DG$148,'TN01-10'!AY$9,0))</f>
        <v>5.2</v>
      </c>
      <c r="AZ57" s="32" t="str">
        <f>IF(VLOOKUP($A57,Sheet!$A$7:$DG$148,'TN01-10'!AZ$9,0)="","",VLOOKUP($A57,Sheet!$A$7:$DG$148,'TN01-10'!AZ$9,0))</f>
        <v/>
      </c>
      <c r="BA57" s="32">
        <f>IF(VLOOKUP($A57,Sheet!$A$7:$DG$148,'TN01-10'!BA$9,0)="","",VLOOKUP($A57,Sheet!$A$7:$DG$148,'TN01-10'!BA$9,0))</f>
        <v>7.3</v>
      </c>
      <c r="BB57" s="33">
        <f>IF(VLOOKUP($A57,Sheet!$A$7:$DG$148,'TN01-10'!BB$9,0)="","",VLOOKUP($A57,Sheet!$A$7:$DG$148,'TN01-10'!BB$9,0))</f>
        <v>5</v>
      </c>
      <c r="BC57" s="36">
        <f>IF(VLOOKUP($A57,Sheet!$A$7:$DG$148,'TN01-10'!BC$9,0)="","",VLOOKUP($A57,Sheet!$A$7:$DG$148,'TN01-10'!BC$9,0))</f>
        <v>0</v>
      </c>
      <c r="BD57" s="28">
        <f>IF(VLOOKUP($A57,Sheet!$A$7:$DG$148,'TN01-10'!BD$9,0)="","",VLOOKUP($A57,Sheet!$A$7:$DG$148,'TN01-10'!BD$9,0))</f>
        <v>5.9</v>
      </c>
      <c r="BE57" s="28">
        <f>IF(VLOOKUP($A57,Sheet!$A$7:$DG$148,'TN01-10'!BE$9,0)="","",VLOOKUP($A57,Sheet!$A$7:$DG$148,'TN01-10'!BE$9,0))</f>
        <v>5.4</v>
      </c>
      <c r="BF57" s="28">
        <f>IF(VLOOKUP($A57,Sheet!$A$7:$DG$148,'TN01-10'!BF$9,0)="","",VLOOKUP($A57,Sheet!$A$7:$DG$148,'TN01-10'!BF$9,0))</f>
        <v>8.5</v>
      </c>
      <c r="BG57" s="28">
        <f>IF(VLOOKUP($A57,Sheet!$A$7:$DG$148,'TN01-10'!BG$9,0)="","",VLOOKUP($A57,Sheet!$A$7:$DG$148,'TN01-10'!BG$9,0))</f>
        <v>6.5</v>
      </c>
      <c r="BH57" s="28">
        <f>IF(VLOOKUP($A57,Sheet!$A$7:$DG$148,'TN01-10'!BH$9,0)="","",VLOOKUP($A57,Sheet!$A$7:$DG$148,'TN01-10'!BH$9,0))</f>
        <v>6.2</v>
      </c>
      <c r="BI57" s="28">
        <f>IF(VLOOKUP($A57,Sheet!$A$7:$DG$148,'TN01-10'!BI$9,0)="","",VLOOKUP($A57,Sheet!$A$7:$DG$148,'TN01-10'!BI$9,0))</f>
        <v>7.5</v>
      </c>
      <c r="BJ57" s="28">
        <f>IF(VLOOKUP($A57,Sheet!$A$7:$DG$148,'TN01-10'!BJ$9,0)="","",VLOOKUP($A57,Sheet!$A$7:$DG$148,'TN01-10'!BJ$9,0))</f>
        <v>8.3000000000000007</v>
      </c>
      <c r="BK57" s="28">
        <f>IF(VLOOKUP($A57,Sheet!$A$7:$DG$148,'TN01-10'!BK$9,0)="","",VLOOKUP($A57,Sheet!$A$7:$DG$148,'TN01-10'!BK$9,0))</f>
        <v>5.5</v>
      </c>
      <c r="BL57" s="28">
        <f>IF(VLOOKUP($A57,Sheet!$A$7:$DG$148,'TN01-10'!BL$9,0)="","",VLOOKUP($A57,Sheet!$A$7:$DG$148,'TN01-10'!BL$9,0))</f>
        <v>7.8</v>
      </c>
      <c r="BM57" s="28">
        <f>IF(VLOOKUP($A57,Sheet!$A$7:$DG$148,'TN01-10'!BM$9,0)="","",VLOOKUP($A57,Sheet!$A$7:$DG$148,'TN01-10'!BM$9,0))</f>
        <v>7</v>
      </c>
      <c r="BN57" s="28">
        <f>IF(VLOOKUP($A57,Sheet!$A$7:$DG$148,'TN01-10'!BN$9,0)="","",VLOOKUP($A57,Sheet!$A$7:$DG$148,'TN01-10'!BN$9,0))</f>
        <v>7.5</v>
      </c>
      <c r="BO57" s="28">
        <f>IF(VLOOKUP($A57,Sheet!$A$7:$DG$148,'TN01-10'!BO$9,0)="","",VLOOKUP($A57,Sheet!$A$7:$DG$148,'TN01-10'!BO$9,0))</f>
        <v>5.8</v>
      </c>
      <c r="BP57" s="28">
        <f>IF(VLOOKUP($A57,Sheet!$A$7:$DG$148,'TN01-10'!BP$9,0)="","",VLOOKUP($A57,Sheet!$A$7:$DG$148,'TN01-10'!BP$9,0))</f>
        <v>7.8</v>
      </c>
      <c r="BQ57" s="28" t="str">
        <f>IF(VLOOKUP($A57,Sheet!$A$7:$DG$148,'TN01-10'!BQ$9,0)="","",VLOOKUP($A57,Sheet!$A$7:$DG$148,'TN01-10'!BQ$9,0))</f>
        <v/>
      </c>
      <c r="BR57" s="28">
        <f>IF(VLOOKUP($A57,Sheet!$A$7:$DG$148,'TN01-10'!BR$9,0)="","",VLOOKUP($A57,Sheet!$A$7:$DG$148,'TN01-10'!BR$9,0))</f>
        <v>5</v>
      </c>
      <c r="BS57" s="28">
        <f>IF(VLOOKUP($A57,Sheet!$A$7:$DG$148,'TN01-10'!BS$9,0)="","",VLOOKUP($A57,Sheet!$A$7:$DG$148,'TN01-10'!BS$9,0))</f>
        <v>8.6999999999999993</v>
      </c>
      <c r="BT57" s="28">
        <f>IF(VLOOKUP($A57,Sheet!$A$7:$DG$148,'TN01-10'!BT$9,0)="","",VLOOKUP($A57,Sheet!$A$7:$DG$148,'TN01-10'!BT$9,0))</f>
        <v>7.3</v>
      </c>
      <c r="BU57" s="28">
        <f>IF(VLOOKUP($A57,Sheet!$A$7:$DG$148,'TN01-10'!BU$9,0)="","",VLOOKUP($A57,Sheet!$A$7:$DG$148,'TN01-10'!BU$9,0))</f>
        <v>7.4</v>
      </c>
      <c r="BV57" s="28">
        <f>IF(VLOOKUP($A57,Sheet!$A$7:$DG$148,'TN01-10'!BV$9,0)="","",VLOOKUP($A57,Sheet!$A$7:$DG$148,'TN01-10'!BV$9,0))</f>
        <v>7.9</v>
      </c>
      <c r="BW57" s="28">
        <f>IF(VLOOKUP($A57,Sheet!$A$7:$DG$148,'TN01-10'!BW$9,0)="","",VLOOKUP($A57,Sheet!$A$7:$DG$148,'TN01-10'!BW$9,0))</f>
        <v>8</v>
      </c>
      <c r="BX57" s="33">
        <f>IF(VLOOKUP($A57,Sheet!$A$7:$DG$148,'TN01-10'!BX$9,0)="","",VLOOKUP($A57,Sheet!$A$7:$DG$148,'TN01-10'!BX$9,0))</f>
        <v>50</v>
      </c>
      <c r="BY57" s="36">
        <f>IF(VLOOKUP($A57,Sheet!$A$7:$DG$148,'TN01-10'!BY$9,0)="","",VLOOKUP($A57,Sheet!$A$7:$DG$148,'TN01-10'!BY$9,0))</f>
        <v>0</v>
      </c>
      <c r="BZ57" s="28">
        <f>IF(VLOOKUP($A57,Sheet!$A$7:$DG$148,'TN01-10'!BZ$9,0)="","",VLOOKUP($A57,Sheet!$A$7:$DG$148,'TN01-10'!BZ$9,0))</f>
        <v>8.3000000000000007</v>
      </c>
      <c r="CA57" s="28" t="str">
        <f>IF(VLOOKUP($A57,Sheet!$A$7:$DG$148,'TN01-10'!CA$9,0)="","",VLOOKUP($A57,Sheet!$A$7:$DG$148,'TN01-10'!CA$9,0))</f>
        <v/>
      </c>
      <c r="CB57" s="28">
        <f>IF(VLOOKUP($A57,Sheet!$A$7:$DG$148,'TN01-10'!CB$9,0)="","",VLOOKUP($A57,Sheet!$A$7:$DG$148,'TN01-10'!CB$9,0))</f>
        <v>7.1</v>
      </c>
      <c r="CC57" s="28" t="str">
        <f>IF(VLOOKUP($A57,Sheet!$A$7:$DG$148,'TN01-10'!CC$9,0)="","",VLOOKUP($A57,Sheet!$A$7:$DG$148,'TN01-10'!CC$9,0))</f>
        <v/>
      </c>
      <c r="CD57" s="28">
        <f>IF(VLOOKUP($A57,Sheet!$A$7:$DG$148,'TN01-10'!CD$9,0)="","",VLOOKUP($A57,Sheet!$A$7:$DG$148,'TN01-10'!CD$9,0))</f>
        <v>6.4</v>
      </c>
      <c r="CE57" s="28">
        <f>IF(VLOOKUP($A57,Sheet!$A$7:$DG$148,'TN01-10'!CE$9,0)="","",VLOOKUP($A57,Sheet!$A$7:$DG$148,'TN01-10'!CE$9,0))</f>
        <v>6.3</v>
      </c>
      <c r="CF57" s="28">
        <f>IF(VLOOKUP($A57,Sheet!$A$7:$DG$148,'TN01-10'!CF$9,0)="","",VLOOKUP($A57,Sheet!$A$7:$DG$148,'TN01-10'!CF$9,0))</f>
        <v>8.9</v>
      </c>
      <c r="CG57" s="28">
        <f>IF(VLOOKUP($A57,Sheet!$A$7:$DG$148,'TN01-10'!CG$9,0)="","",VLOOKUP($A57,Sheet!$A$7:$DG$148,'TN01-10'!CG$9,0))</f>
        <v>6.8</v>
      </c>
      <c r="CH57" s="28" t="str">
        <f>IF(VLOOKUP($A57,Sheet!$A$7:$DG$148,'TN01-10'!CH$9,0)="","",VLOOKUP($A57,Sheet!$A$7:$DG$148,'TN01-10'!CH$9,0))</f>
        <v/>
      </c>
      <c r="CI57" s="28">
        <f>IF(VLOOKUP($A57,Sheet!$A$7:$DG$148,'TN01-10'!CI$9,0)="","",VLOOKUP($A57,Sheet!$A$7:$DG$148,'TN01-10'!CI$9,0))</f>
        <v>8.1999999999999993</v>
      </c>
      <c r="CJ57" s="28" t="str">
        <f>IF(VLOOKUP($A57,Sheet!$A$7:$DG$148,'TN01-10'!CJ$9,0)="","",VLOOKUP($A57,Sheet!$A$7:$DG$148,'TN01-10'!CJ$9,0))</f>
        <v/>
      </c>
      <c r="CK57" s="28" t="str">
        <f>IF(VLOOKUP($A57,Sheet!$A$7:$DG$148,'TN01-10'!CK$9,0)="","",VLOOKUP($A57,Sheet!$A$7:$DG$148,'TN01-10'!CK$9,0))</f>
        <v/>
      </c>
      <c r="CL57" s="28" t="str">
        <f>IF(VLOOKUP($A57,Sheet!$A$7:$DG$148,'TN01-10'!CL$9,0)="","",VLOOKUP($A57,Sheet!$A$7:$DG$148,'TN01-10'!CL$9,0))</f>
        <v/>
      </c>
      <c r="CM57" s="28" t="str">
        <f>IF(VLOOKUP($A57,Sheet!$A$7:$DG$148,'TN01-10'!CM$9,0)="","",VLOOKUP($A57,Sheet!$A$7:$DG$148,'TN01-10'!CM$9,0))</f>
        <v/>
      </c>
      <c r="CN57" s="28">
        <f>IF(VLOOKUP($A57,Sheet!$A$7:$DG$148,'TN01-10'!CN$9,0)="","",VLOOKUP($A57,Sheet!$A$7:$DG$148,'TN01-10'!CN$9,0))</f>
        <v>8.1</v>
      </c>
      <c r="CO57" s="28">
        <f>IF(VLOOKUP($A57,Sheet!$A$7:$DG$148,'TN01-10'!CO$9,0)="","",VLOOKUP($A57,Sheet!$A$7:$DG$148,'TN01-10'!CO$9,0))</f>
        <v>7.5</v>
      </c>
      <c r="CP57" s="28">
        <f>IF(VLOOKUP($A57,Sheet!$A$7:$DG$148,'TN01-10'!CP$9,0)="","",VLOOKUP($A57,Sheet!$A$7:$DG$148,'TN01-10'!CP$9,0))</f>
        <v>8.5</v>
      </c>
      <c r="CQ57" s="28">
        <f>IF(VLOOKUP($A57,Sheet!$A$7:$DG$148,'TN01-10'!CQ$9,0)="","",VLOOKUP($A57,Sheet!$A$7:$DG$148,'TN01-10'!CQ$9,0))</f>
        <v>6.2</v>
      </c>
      <c r="CR57" s="28">
        <f>IF(VLOOKUP($A57,Sheet!$A$7:$DG$148,'TN01-10'!CR$9,0)="","",VLOOKUP($A57,Sheet!$A$7:$DG$148,'TN01-10'!CR$9,0))</f>
        <v>6.1</v>
      </c>
      <c r="CS57" s="33">
        <f>IF(VLOOKUP($A57,Sheet!$A$7:$DG$148,'TN01-10'!CS$9,0)="","",VLOOKUP($A57,Sheet!$A$7:$DG$148,'TN01-10'!CS$9,0))</f>
        <v>27</v>
      </c>
      <c r="CT57" s="36">
        <f>IF(VLOOKUP($A57,Sheet!$A$7:$DG$148,'TN01-10'!CT$9,0)="","",VLOOKUP($A57,Sheet!$A$7:$DG$148,'TN01-10'!CT$9,0))</f>
        <v>0</v>
      </c>
      <c r="CU57" s="38">
        <f t="shared" si="2"/>
        <v>128</v>
      </c>
      <c r="CV57" s="38">
        <f t="shared" si="3"/>
        <v>0</v>
      </c>
      <c r="CW57" s="38">
        <f t="shared" si="4"/>
        <v>0</v>
      </c>
      <c r="CX57" s="38">
        <f t="shared" si="5"/>
        <v>128</v>
      </c>
      <c r="CY57" s="38">
        <f t="shared" si="6"/>
        <v>7.22</v>
      </c>
      <c r="CZ57" s="38">
        <f>VLOOKUP($A57,'TN01-04'!$A$13:$DL$166,103,0)</f>
        <v>2.99</v>
      </c>
      <c r="DA57" s="28" t="str">
        <f>IF(VLOOKUP($A57,Sheet!$A$7:$DG$148,'TN01-10'!DA$9,0)="","",VLOOKUP($A57,Sheet!$A$7:$DG$148,'TN01-10'!DA$9,0))</f>
        <v/>
      </c>
      <c r="DB57" s="28" t="str">
        <f>IF(VLOOKUP($A57,Sheet!$A$7:$DG$148,'TN01-10'!DB$9,0)="","",VLOOKUP($A57,Sheet!$A$7:$DG$148,'TN01-10'!DB$9,0))</f>
        <v/>
      </c>
      <c r="DC57" s="28">
        <f>IF(VLOOKUP($A57,Sheet!$A$7:$DG$148,'TN01-10'!DC$9,0)="","",VLOOKUP($A57,Sheet!$A$7:$DG$148,'TN01-10'!DC$9,0))</f>
        <v>8</v>
      </c>
      <c r="DD57" s="28" t="str">
        <f>IF(VLOOKUP($A57,Sheet!$A$7:$DG$148,'TN01-10'!DD$9,0)="","",VLOOKUP($A57,Sheet!$A$7:$DG$148,'TN01-10'!DD$9,0))</f>
        <v/>
      </c>
      <c r="DE57" s="38"/>
      <c r="DF57" s="38">
        <f t="shared" si="7"/>
        <v>8</v>
      </c>
      <c r="DG57" s="38">
        <f>VLOOKUP($A57,'TN01-04'!$A$13:$DL$166,110,0)</f>
        <v>3.65</v>
      </c>
      <c r="DH57" s="33">
        <f>IF(VLOOKUP($A57,Sheet!$A$7:$DG$148,'TN01-10'!DH$9,0)="","",VLOOKUP($A57,Sheet!$A$7:$DG$148,'TN01-10'!DH$9,0))</f>
        <v>5</v>
      </c>
      <c r="DI57" s="36">
        <f>IF(VLOOKUP($A57,Sheet!$A$7:$DG$148,'TN01-10'!DI$9,0)="","",VLOOKUP($A57,Sheet!$A$7:$DG$148,'TN01-10'!DI$9,0))</f>
        <v>0</v>
      </c>
      <c r="DJ57" s="38">
        <f t="shared" si="8"/>
        <v>133</v>
      </c>
      <c r="DK57" s="38">
        <f t="shared" si="9"/>
        <v>0</v>
      </c>
      <c r="DL57" s="38">
        <f t="shared" si="10"/>
        <v>7.25</v>
      </c>
      <c r="DM57" s="38">
        <f>VLOOKUP($A57,'TN01-04'!$A$13:$DL$166,116,0)</f>
        <v>3.01</v>
      </c>
      <c r="DN57" s="33">
        <f>IF(VLOOKUP($A57,Sheet!$A$7:$DG$148,'TN01-10'!DN$9,0)="","",VLOOKUP($A57,Sheet!$A$7:$DG$148,'TN01-10'!DN$9,0))</f>
        <v>138</v>
      </c>
      <c r="DO57" s="36">
        <f>IF(VLOOKUP($A57,Sheet!$A$7:$DG$148,'TN01-10'!DO$9,0)="","",VLOOKUP($A57,Sheet!$A$7:$DG$148,'TN01-10'!DO$9,0))</f>
        <v>0</v>
      </c>
      <c r="DP57" s="28">
        <f>IF(VLOOKUP($A57,Sheet!$A$7:$DG$148,'TN01-10'!DP$9,0)="","",VLOOKUP($A57,Sheet!$A$7:$DG$148,'TN01-10'!DP$9,0))</f>
        <v>137</v>
      </c>
      <c r="DQ57" s="28">
        <f>IF(VLOOKUP($A57,Sheet!$A$7:$DG$148,'TN01-10'!DQ$9,0)="","",VLOOKUP($A57,Sheet!$A$7:$DG$148,'TN01-10'!DQ$9,0))</f>
        <v>138</v>
      </c>
      <c r="DR57" s="28">
        <f>IF(VLOOKUP($A57,Sheet!$A$7:$DG$148,'TN01-10'!DR$9,0)="","",VLOOKUP($A57,Sheet!$A$7:$DG$148,'TN01-10'!DR$9,0))</f>
        <v>7.25</v>
      </c>
      <c r="DS57" s="28">
        <f>IF(VLOOKUP($A57,Sheet!$A$7:$DG$148,'TN01-10'!DS$9,0)="","",VLOOKUP($A57,Sheet!$A$7:$DG$148,'TN01-10'!DS$9,0))</f>
        <v>3.01</v>
      </c>
      <c r="DT57" s="28" t="str">
        <f>IF(VLOOKUP($A57,Sheet!$A$7:$DG$148,'TN01-10'!DT$9,0)="","",VLOOKUP($A57,Sheet!$A$7:$DG$148,'TN01-10'!DT$9,0))</f>
        <v>CHI 101; ENG 104; ENG 105; ENG 106; ENG 107</v>
      </c>
      <c r="DU57" s="168">
        <f t="shared" si="11"/>
        <v>0</v>
      </c>
      <c r="DV57" s="315" t="s">
        <v>4798</v>
      </c>
      <c r="DW57" s="315" t="s">
        <v>4798</v>
      </c>
      <c r="DX57" s="315" t="s">
        <v>4798</v>
      </c>
      <c r="DY57" s="315" t="s">
        <v>4798</v>
      </c>
      <c r="DZ57" s="315" t="s">
        <v>4833</v>
      </c>
      <c r="EA57" s="315"/>
      <c r="EB57" s="216"/>
      <c r="EC57" s="216"/>
      <c r="ED57" s="216"/>
      <c r="EE57" s="216"/>
      <c r="EF57" s="216">
        <f t="shared" si="12"/>
        <v>0</v>
      </c>
      <c r="EG57" s="216">
        <v>8</v>
      </c>
      <c r="EH57" s="216">
        <v>0</v>
      </c>
      <c r="EI57" s="216"/>
      <c r="EJ57" s="216"/>
      <c r="EK57" s="216">
        <f t="shared" si="13"/>
        <v>8</v>
      </c>
      <c r="EL57" s="216">
        <v>8.6</v>
      </c>
      <c r="EM57" s="216">
        <v>0</v>
      </c>
      <c r="EN57" s="216"/>
      <c r="EO57" s="216"/>
      <c r="EP57" s="216">
        <f t="shared" si="14"/>
        <v>8.6</v>
      </c>
      <c r="EQ57" s="216">
        <v>7.7</v>
      </c>
      <c r="ER57" s="216">
        <v>0</v>
      </c>
      <c r="ES57" s="216"/>
      <c r="ET57" s="216"/>
      <c r="EU57" s="216">
        <f t="shared" si="15"/>
        <v>7.7</v>
      </c>
      <c r="EV57" s="216">
        <f t="shared" si="16"/>
        <v>8</v>
      </c>
    </row>
    <row r="58" spans="1:152" ht="15.95" customHeight="1" x14ac:dyDescent="0.2">
      <c r="A58" s="25">
        <v>2220727306</v>
      </c>
      <c r="B58" s="26" t="s">
        <v>14</v>
      </c>
      <c r="C58" s="26" t="s">
        <v>70</v>
      </c>
      <c r="D58" s="26" t="s">
        <v>21</v>
      </c>
      <c r="E58" s="27">
        <v>36084</v>
      </c>
      <c r="F58" s="26" t="s">
        <v>209</v>
      </c>
      <c r="G58" s="26" t="s">
        <v>212</v>
      </c>
      <c r="H58" s="28">
        <f>IF(VLOOKUP($A58,Sheet!$A$7:$DG$148,'TN01-10'!H$9,0)="","",VLOOKUP($A58,Sheet!$A$7:$DG$148,'TN01-10'!H$9,0))</f>
        <v>9.1</v>
      </c>
      <c r="I58" s="28">
        <f>IF(VLOOKUP($A58,Sheet!$A$7:$DG$148,'TN01-10'!I$9,0)="","",VLOOKUP($A58,Sheet!$A$7:$DG$148,'TN01-10'!I$9,0))</f>
        <v>6.4</v>
      </c>
      <c r="J58" s="28">
        <f>IF(VLOOKUP($A58,Sheet!$A$7:$DG$148,'TN01-10'!J$9,0)="","",VLOOKUP($A58,Sheet!$A$7:$DG$148,'TN01-10'!J$9,0))</f>
        <v>7.8</v>
      </c>
      <c r="K58" s="28">
        <f>IF(VLOOKUP($A58,Sheet!$A$7:$DG$148,'TN01-10'!K$9,0)="","",VLOOKUP($A58,Sheet!$A$7:$DG$148,'TN01-10'!K$9,0))</f>
        <v>8.9</v>
      </c>
      <c r="L58" s="28">
        <f>IF(VLOOKUP($A58,Sheet!$A$7:$DG$148,'TN01-10'!L$9,0)="","",VLOOKUP($A58,Sheet!$A$7:$DG$148,'TN01-10'!L$9,0))</f>
        <v>7.8</v>
      </c>
      <c r="M58" s="28">
        <f>IF(VLOOKUP($A58,Sheet!$A$7:$DG$148,'TN01-10'!M$9,0)="","",VLOOKUP($A58,Sheet!$A$7:$DG$148,'TN01-10'!M$9,0))</f>
        <v>6.1</v>
      </c>
      <c r="N58" s="28">
        <f>IF(VLOOKUP($A58,Sheet!$A$7:$DG$148,'TN01-10'!N$9,0)="","",VLOOKUP($A58,Sheet!$A$7:$DG$148,'TN01-10'!N$9,0))</f>
        <v>4.8</v>
      </c>
      <c r="O58" s="28" t="str">
        <f>IF(VLOOKUP($A58,Sheet!$A$7:$DG$148,'TN01-10'!O$9,0)="","",VLOOKUP($A58,Sheet!$A$7:$DG$148,'TN01-10'!O$9,0))</f>
        <v/>
      </c>
      <c r="P58" s="28">
        <f>IF(VLOOKUP($A58,Sheet!$A$7:$DG$148,'TN01-10'!P$9,0)="","",VLOOKUP($A58,Sheet!$A$7:$DG$148,'TN01-10'!P$9,0))</f>
        <v>7</v>
      </c>
      <c r="Q58" s="28" t="str">
        <f>IF(VLOOKUP($A58,Sheet!$A$7:$DG$148,'TN01-10'!Q$9,0)="","",VLOOKUP($A58,Sheet!$A$7:$DG$148,'TN01-10'!Q$9,0))</f>
        <v/>
      </c>
      <c r="R58" s="28" t="str">
        <f>IF(VLOOKUP($A58,Sheet!$A$7:$DG$148,'TN01-10'!R$9,0)="","",VLOOKUP($A58,Sheet!$A$7:$DG$148,'TN01-10'!R$9,0))</f>
        <v/>
      </c>
      <c r="S58" s="28" t="str">
        <f>IF(VLOOKUP($A58,Sheet!$A$7:$DG$148,'TN01-10'!S$9,0)="","",VLOOKUP($A58,Sheet!$A$7:$DG$148,'TN01-10'!S$9,0))</f>
        <v/>
      </c>
      <c r="T58" s="28" t="str">
        <f>IF(VLOOKUP($A58,Sheet!$A$7:$DG$148,'TN01-10'!T$9,0)="","",VLOOKUP($A58,Sheet!$A$7:$DG$148,'TN01-10'!T$9,0))</f>
        <v/>
      </c>
      <c r="U58" s="28">
        <f>IF(VLOOKUP($A58,Sheet!$A$7:$DG$148,'TN01-10'!U$9,0)="","",VLOOKUP($A58,Sheet!$A$7:$DG$148,'TN01-10'!U$9,0))</f>
        <v>6.6</v>
      </c>
      <c r="V58" s="28">
        <f>IF(VLOOKUP($A58,Sheet!$A$7:$DG$148,'TN01-10'!V$9,0)="","",VLOOKUP($A58,Sheet!$A$7:$DG$148,'TN01-10'!V$9,0))</f>
        <v>5.9</v>
      </c>
      <c r="W58" s="28">
        <f>IF(VLOOKUP($A58,Sheet!$A$7:$DG$148,'TN01-10'!W$9,0)="","",VLOOKUP($A58,Sheet!$A$7:$DG$148,'TN01-10'!W$9,0))</f>
        <v>8.6</v>
      </c>
      <c r="X58" s="28">
        <f>IF(VLOOKUP($A58,Sheet!$A$7:$DG$148,'TN01-10'!X$9,0)="","",VLOOKUP($A58,Sheet!$A$7:$DG$148,'TN01-10'!X$9,0))</f>
        <v>8.6999999999999993</v>
      </c>
      <c r="Y58" s="28">
        <f>IF(VLOOKUP($A58,Sheet!$A$7:$DG$148,'TN01-10'!Y$9,0)="","",VLOOKUP($A58,Sheet!$A$7:$DG$148,'TN01-10'!Y$9,0))</f>
        <v>6.5</v>
      </c>
      <c r="Z58" s="28">
        <f>IF(VLOOKUP($A58,Sheet!$A$7:$DG$148,'TN01-10'!Z$9,0)="","",VLOOKUP($A58,Sheet!$A$7:$DG$148,'TN01-10'!Z$9,0))</f>
        <v>6.9</v>
      </c>
      <c r="AA58" s="28">
        <f>IF(VLOOKUP($A58,Sheet!$A$7:$DG$148,'TN01-10'!AA$9,0)="","",VLOOKUP($A58,Sheet!$A$7:$DG$148,'TN01-10'!AA$9,0))</f>
        <v>5.3</v>
      </c>
      <c r="AB58" s="28">
        <f>IF(VLOOKUP($A58,Sheet!$A$7:$DG$148,'TN01-10'!AB$9,0)="","",VLOOKUP($A58,Sheet!$A$7:$DG$148,'TN01-10'!AB$9,0))</f>
        <v>7.8</v>
      </c>
      <c r="AC58" s="28">
        <f>IF(VLOOKUP($A58,Sheet!$A$7:$DG$148,'TN01-10'!AC$9,0)="","",VLOOKUP($A58,Sheet!$A$7:$DG$148,'TN01-10'!AC$9,0))</f>
        <v>7.8</v>
      </c>
      <c r="AD58" s="28">
        <f>IF(VLOOKUP($A58,Sheet!$A$7:$DG$148,'TN01-10'!AD$9,0)="","",VLOOKUP($A58,Sheet!$A$7:$DG$148,'TN01-10'!AD$9,0))</f>
        <v>6.8</v>
      </c>
      <c r="AE58" s="28" t="str">
        <f>IF(VLOOKUP($A58,Sheet!$A$7:$DG$148,'TN01-10'!AE$9,0)="","",VLOOKUP($A58,Sheet!$A$7:$DG$148,'TN01-10'!AE$9,0))</f>
        <v>X</v>
      </c>
      <c r="AF58" s="28">
        <f>IF(VLOOKUP($A58,Sheet!$A$7:$DG$148,'TN01-10'!AF$9,0)="","",VLOOKUP($A58,Sheet!$A$7:$DG$148,'TN01-10'!AF$9,0))</f>
        <v>6.6</v>
      </c>
      <c r="AG58" s="28">
        <f>IF(VLOOKUP($A58,Sheet!$A$7:$DG$148,'TN01-10'!AG$9,0)="","",VLOOKUP($A58,Sheet!$A$7:$DG$148,'TN01-10'!AG$9,0))</f>
        <v>7.3</v>
      </c>
      <c r="AH58" s="28">
        <f>IF(VLOOKUP($A58,Sheet!$A$7:$DG$148,'TN01-10'!AH$9,0)="","",VLOOKUP($A58,Sheet!$A$7:$DG$148,'TN01-10'!AH$9,0))</f>
        <v>8</v>
      </c>
      <c r="AI58" s="28" t="str">
        <f>IF(VLOOKUP($A58,Sheet!$A$7:$DG$148,'TN01-10'!AI$9,0)="","",VLOOKUP($A58,Sheet!$A$7:$DG$148,'TN01-10'!AI$9,0))</f>
        <v/>
      </c>
      <c r="AJ58" s="28" t="str">
        <f>IF(VLOOKUP($A58,Sheet!$A$7:$DG$148,'TN01-10'!AJ$9,0)="","",VLOOKUP($A58,Sheet!$A$7:$DG$148,'TN01-10'!AJ$9,0))</f>
        <v/>
      </c>
      <c r="AK58" s="33">
        <f>IF(VLOOKUP($A58,Sheet!$A$7:$DG$148,'TN01-10'!AK$9,0)="","",VLOOKUP($A58,Sheet!$A$7:$DG$148,'TN01-10'!AK$9,0))</f>
        <v>45</v>
      </c>
      <c r="AL58" s="36">
        <f>IF(VLOOKUP($A58,Sheet!$A$7:$DG$148,'TN01-10'!AL$9,0)="","",VLOOKUP($A58,Sheet!$A$7:$DG$148,'TN01-10'!AL$9,0))</f>
        <v>6</v>
      </c>
      <c r="AM58" s="32">
        <f>IF(VLOOKUP($A58,Sheet!$A$7:$DG$148,'TN01-10'!AM$9,0)="","",VLOOKUP($A58,Sheet!$A$7:$DG$148,'TN01-10'!AM$9,0))</f>
        <v>4.8</v>
      </c>
      <c r="AN58" s="32">
        <f>IF(VLOOKUP($A58,Sheet!$A$7:$DG$148,'TN01-10'!AN$9,0)="","",VLOOKUP($A58,Sheet!$A$7:$DG$148,'TN01-10'!AN$9,0))</f>
        <v>6.3</v>
      </c>
      <c r="AO58" s="32">
        <f>IF(VLOOKUP($A58,Sheet!$A$7:$DG$148,'TN01-10'!AO$9,0)="","",VLOOKUP($A58,Sheet!$A$7:$DG$148,'TN01-10'!AO$9,0))</f>
        <v>9.5</v>
      </c>
      <c r="AP58" s="32" t="str">
        <f>IF(VLOOKUP($A58,Sheet!$A$7:$DG$148,'TN01-10'!AP$9,0)="","",VLOOKUP($A58,Sheet!$A$7:$DG$148,'TN01-10'!AP$9,0))</f>
        <v/>
      </c>
      <c r="AQ58" s="32" t="str">
        <f>IF(VLOOKUP($A58,Sheet!$A$7:$DG$148,'TN01-10'!AQ$9,0)="","",VLOOKUP($A58,Sheet!$A$7:$DG$148,'TN01-10'!AQ$9,0))</f>
        <v/>
      </c>
      <c r="AR58" s="32" t="str">
        <f>IF(VLOOKUP($A58,Sheet!$A$7:$DG$148,'TN01-10'!AR$9,0)="","",VLOOKUP($A58,Sheet!$A$7:$DG$148,'TN01-10'!AR$9,0))</f>
        <v/>
      </c>
      <c r="AS58" s="32" t="str">
        <f>IF(VLOOKUP($A58,Sheet!$A$7:$DG$148,'TN01-10'!AS$9,0)="","",VLOOKUP($A58,Sheet!$A$7:$DG$148,'TN01-10'!AS$9,0))</f>
        <v/>
      </c>
      <c r="AT58" s="32">
        <f>IF(VLOOKUP($A58,Sheet!$A$7:$DG$148,'TN01-10'!AT$9,0)="","",VLOOKUP($A58,Sheet!$A$7:$DG$148,'TN01-10'!AT$9,0))</f>
        <v>0</v>
      </c>
      <c r="AU58" s="32" t="str">
        <f>IF(VLOOKUP($A58,Sheet!$A$7:$DG$148,'TN01-10'!AU$9,0)="","",VLOOKUP($A58,Sheet!$A$7:$DG$148,'TN01-10'!AU$9,0))</f>
        <v/>
      </c>
      <c r="AV58" s="32" t="str">
        <f>IF(VLOOKUP($A58,Sheet!$A$7:$DG$148,'TN01-10'!AV$9,0)="","",VLOOKUP($A58,Sheet!$A$7:$DG$148,'TN01-10'!AV$9,0))</f>
        <v/>
      </c>
      <c r="AW58" s="32" t="str">
        <f>IF(VLOOKUP($A58,Sheet!$A$7:$DG$148,'TN01-10'!AW$9,0)="","",VLOOKUP($A58,Sheet!$A$7:$DG$148,'TN01-10'!AW$9,0))</f>
        <v/>
      </c>
      <c r="AX58" s="32" t="str">
        <f>IF(VLOOKUP($A58,Sheet!$A$7:$DG$148,'TN01-10'!AX$9,0)="","",VLOOKUP($A58,Sheet!$A$7:$DG$148,'TN01-10'!AX$9,0))</f>
        <v/>
      </c>
      <c r="AY58" s="32">
        <f>IF(VLOOKUP($A58,Sheet!$A$7:$DG$148,'TN01-10'!AY$9,0)="","",VLOOKUP($A58,Sheet!$A$7:$DG$148,'TN01-10'!AY$9,0))</f>
        <v>0</v>
      </c>
      <c r="AZ58" s="32" t="str">
        <f>IF(VLOOKUP($A58,Sheet!$A$7:$DG$148,'TN01-10'!AZ$9,0)="","",VLOOKUP($A58,Sheet!$A$7:$DG$148,'TN01-10'!AZ$9,0))</f>
        <v/>
      </c>
      <c r="BA58" s="32">
        <f>IF(VLOOKUP($A58,Sheet!$A$7:$DG$148,'TN01-10'!BA$9,0)="","",VLOOKUP($A58,Sheet!$A$7:$DG$148,'TN01-10'!BA$9,0))</f>
        <v>6.4</v>
      </c>
      <c r="BB58" s="33">
        <f>IF(VLOOKUP($A58,Sheet!$A$7:$DG$148,'TN01-10'!BB$9,0)="","",VLOOKUP($A58,Sheet!$A$7:$DG$148,'TN01-10'!BB$9,0))</f>
        <v>4</v>
      </c>
      <c r="BC58" s="36">
        <f>IF(VLOOKUP($A58,Sheet!$A$7:$DG$148,'TN01-10'!BC$9,0)="","",VLOOKUP($A58,Sheet!$A$7:$DG$148,'TN01-10'!BC$9,0))</f>
        <v>1</v>
      </c>
      <c r="BD58" s="28" t="str">
        <f>IF(VLOOKUP($A58,Sheet!$A$7:$DG$148,'TN01-10'!BD$9,0)="","",VLOOKUP($A58,Sheet!$A$7:$DG$148,'TN01-10'!BD$9,0))</f>
        <v>X</v>
      </c>
      <c r="BE58" s="28">
        <f>IF(VLOOKUP($A58,Sheet!$A$7:$DG$148,'TN01-10'!BE$9,0)="","",VLOOKUP($A58,Sheet!$A$7:$DG$148,'TN01-10'!BE$9,0))</f>
        <v>6</v>
      </c>
      <c r="BF58" s="28" t="str">
        <f>IF(VLOOKUP($A58,Sheet!$A$7:$DG$148,'TN01-10'!BF$9,0)="","",VLOOKUP($A58,Sheet!$A$7:$DG$148,'TN01-10'!BF$9,0))</f>
        <v/>
      </c>
      <c r="BG58" s="28">
        <f>IF(VLOOKUP($A58,Sheet!$A$7:$DG$148,'TN01-10'!BG$9,0)="","",VLOOKUP($A58,Sheet!$A$7:$DG$148,'TN01-10'!BG$9,0))</f>
        <v>6.4</v>
      </c>
      <c r="BH58" s="28">
        <f>IF(VLOOKUP($A58,Sheet!$A$7:$DG$148,'TN01-10'!BH$9,0)="","",VLOOKUP($A58,Sheet!$A$7:$DG$148,'TN01-10'!BH$9,0))</f>
        <v>6</v>
      </c>
      <c r="BI58" s="28">
        <f>IF(VLOOKUP($A58,Sheet!$A$7:$DG$148,'TN01-10'!BI$9,0)="","",VLOOKUP($A58,Sheet!$A$7:$DG$148,'TN01-10'!BI$9,0))</f>
        <v>4.5999999999999996</v>
      </c>
      <c r="BJ58" s="28">
        <f>IF(VLOOKUP($A58,Sheet!$A$7:$DG$148,'TN01-10'!BJ$9,0)="","",VLOOKUP($A58,Sheet!$A$7:$DG$148,'TN01-10'!BJ$9,0))</f>
        <v>8</v>
      </c>
      <c r="BK58" s="28">
        <f>IF(VLOOKUP($A58,Sheet!$A$7:$DG$148,'TN01-10'!BK$9,0)="","",VLOOKUP($A58,Sheet!$A$7:$DG$148,'TN01-10'!BK$9,0))</f>
        <v>5.5</v>
      </c>
      <c r="BL58" s="28">
        <f>IF(VLOOKUP($A58,Sheet!$A$7:$DG$148,'TN01-10'!BL$9,0)="","",VLOOKUP($A58,Sheet!$A$7:$DG$148,'TN01-10'!BL$9,0))</f>
        <v>0</v>
      </c>
      <c r="BM58" s="28">
        <f>IF(VLOOKUP($A58,Sheet!$A$7:$DG$148,'TN01-10'!BM$9,0)="","",VLOOKUP($A58,Sheet!$A$7:$DG$148,'TN01-10'!BM$9,0))</f>
        <v>6</v>
      </c>
      <c r="BN58" s="28">
        <f>IF(VLOOKUP($A58,Sheet!$A$7:$DG$148,'TN01-10'!BN$9,0)="","",VLOOKUP($A58,Sheet!$A$7:$DG$148,'TN01-10'!BN$9,0))</f>
        <v>5.4</v>
      </c>
      <c r="BO58" s="28">
        <f>IF(VLOOKUP($A58,Sheet!$A$7:$DG$148,'TN01-10'!BO$9,0)="","",VLOOKUP($A58,Sheet!$A$7:$DG$148,'TN01-10'!BO$9,0))</f>
        <v>7.6</v>
      </c>
      <c r="BP58" s="28">
        <f>IF(VLOOKUP($A58,Sheet!$A$7:$DG$148,'TN01-10'!BP$9,0)="","",VLOOKUP($A58,Sheet!$A$7:$DG$148,'TN01-10'!BP$9,0))</f>
        <v>7.5</v>
      </c>
      <c r="BQ58" s="28" t="str">
        <f>IF(VLOOKUP($A58,Sheet!$A$7:$DG$148,'TN01-10'!BQ$9,0)="","",VLOOKUP($A58,Sheet!$A$7:$DG$148,'TN01-10'!BQ$9,0))</f>
        <v/>
      </c>
      <c r="BR58" s="28">
        <f>IF(VLOOKUP($A58,Sheet!$A$7:$DG$148,'TN01-10'!BR$9,0)="","",VLOOKUP($A58,Sheet!$A$7:$DG$148,'TN01-10'!BR$9,0))</f>
        <v>8.1</v>
      </c>
      <c r="BS58" s="28">
        <f>IF(VLOOKUP($A58,Sheet!$A$7:$DG$148,'TN01-10'!BS$9,0)="","",VLOOKUP($A58,Sheet!$A$7:$DG$148,'TN01-10'!BS$9,0))</f>
        <v>6.3</v>
      </c>
      <c r="BT58" s="28">
        <f>IF(VLOOKUP($A58,Sheet!$A$7:$DG$148,'TN01-10'!BT$9,0)="","",VLOOKUP($A58,Sheet!$A$7:$DG$148,'TN01-10'!BT$9,0))</f>
        <v>7.5</v>
      </c>
      <c r="BU58" s="28" t="str">
        <f>IF(VLOOKUP($A58,Sheet!$A$7:$DG$148,'TN01-10'!BU$9,0)="","",VLOOKUP($A58,Sheet!$A$7:$DG$148,'TN01-10'!BU$9,0))</f>
        <v/>
      </c>
      <c r="BV58" s="28">
        <f>IF(VLOOKUP($A58,Sheet!$A$7:$DG$148,'TN01-10'!BV$9,0)="","",VLOOKUP($A58,Sheet!$A$7:$DG$148,'TN01-10'!BV$9,0))</f>
        <v>7.6</v>
      </c>
      <c r="BW58" s="28">
        <f>IF(VLOOKUP($A58,Sheet!$A$7:$DG$148,'TN01-10'!BW$9,0)="","",VLOOKUP($A58,Sheet!$A$7:$DG$148,'TN01-10'!BW$9,0))</f>
        <v>7.6</v>
      </c>
      <c r="BX58" s="33">
        <f>IF(VLOOKUP($A58,Sheet!$A$7:$DG$148,'TN01-10'!BX$9,0)="","",VLOOKUP($A58,Sheet!$A$7:$DG$148,'TN01-10'!BX$9,0))</f>
        <v>39</v>
      </c>
      <c r="BY58" s="36">
        <f>IF(VLOOKUP($A58,Sheet!$A$7:$DG$148,'TN01-10'!BY$9,0)="","",VLOOKUP($A58,Sheet!$A$7:$DG$148,'TN01-10'!BY$9,0))</f>
        <v>11</v>
      </c>
      <c r="BZ58" s="28" t="str">
        <f>IF(VLOOKUP($A58,Sheet!$A$7:$DG$148,'TN01-10'!BZ$9,0)="","",VLOOKUP($A58,Sheet!$A$7:$DG$148,'TN01-10'!BZ$9,0))</f>
        <v/>
      </c>
      <c r="CA58" s="28" t="str">
        <f>IF(VLOOKUP($A58,Sheet!$A$7:$DG$148,'TN01-10'!CA$9,0)="","",VLOOKUP($A58,Sheet!$A$7:$DG$148,'TN01-10'!CA$9,0))</f>
        <v/>
      </c>
      <c r="CB58" s="28">
        <f>IF(VLOOKUP($A58,Sheet!$A$7:$DG$148,'TN01-10'!CB$9,0)="","",VLOOKUP($A58,Sheet!$A$7:$DG$148,'TN01-10'!CB$9,0))</f>
        <v>7.2</v>
      </c>
      <c r="CC58" s="28" t="str">
        <f>IF(VLOOKUP($A58,Sheet!$A$7:$DG$148,'TN01-10'!CC$9,0)="","",VLOOKUP($A58,Sheet!$A$7:$DG$148,'TN01-10'!CC$9,0))</f>
        <v/>
      </c>
      <c r="CD58" s="28">
        <f>IF(VLOOKUP($A58,Sheet!$A$7:$DG$148,'TN01-10'!CD$9,0)="","",VLOOKUP($A58,Sheet!$A$7:$DG$148,'TN01-10'!CD$9,0))</f>
        <v>7.8</v>
      </c>
      <c r="CE58" s="28">
        <f>IF(VLOOKUP($A58,Sheet!$A$7:$DG$148,'TN01-10'!CE$9,0)="","",VLOOKUP($A58,Sheet!$A$7:$DG$148,'TN01-10'!CE$9,0))</f>
        <v>7</v>
      </c>
      <c r="CF58" s="28">
        <f>IF(VLOOKUP($A58,Sheet!$A$7:$DG$148,'TN01-10'!CF$9,0)="","",VLOOKUP($A58,Sheet!$A$7:$DG$148,'TN01-10'!CF$9,0))</f>
        <v>8.8000000000000007</v>
      </c>
      <c r="CG58" s="28">
        <f>IF(VLOOKUP($A58,Sheet!$A$7:$DG$148,'TN01-10'!CG$9,0)="","",VLOOKUP($A58,Sheet!$A$7:$DG$148,'TN01-10'!CG$9,0))</f>
        <v>7.2</v>
      </c>
      <c r="CH58" s="28" t="str">
        <f>IF(VLOOKUP($A58,Sheet!$A$7:$DG$148,'TN01-10'!CH$9,0)="","",VLOOKUP($A58,Sheet!$A$7:$DG$148,'TN01-10'!CH$9,0))</f>
        <v>X</v>
      </c>
      <c r="CI58" s="28" t="str">
        <f>IF(VLOOKUP($A58,Sheet!$A$7:$DG$148,'TN01-10'!CI$9,0)="","",VLOOKUP($A58,Sheet!$A$7:$DG$148,'TN01-10'!CI$9,0))</f>
        <v/>
      </c>
      <c r="CJ58" s="28" t="str">
        <f>IF(VLOOKUP($A58,Sheet!$A$7:$DG$148,'TN01-10'!CJ$9,0)="","",VLOOKUP($A58,Sheet!$A$7:$DG$148,'TN01-10'!CJ$9,0))</f>
        <v/>
      </c>
      <c r="CK58" s="28" t="str">
        <f>IF(VLOOKUP($A58,Sheet!$A$7:$DG$148,'TN01-10'!CK$9,0)="","",VLOOKUP($A58,Sheet!$A$7:$DG$148,'TN01-10'!CK$9,0))</f>
        <v/>
      </c>
      <c r="CL58" s="28" t="str">
        <f>IF(VLOOKUP($A58,Sheet!$A$7:$DG$148,'TN01-10'!CL$9,0)="","",VLOOKUP($A58,Sheet!$A$7:$DG$148,'TN01-10'!CL$9,0))</f>
        <v/>
      </c>
      <c r="CM58" s="28" t="str">
        <f>IF(VLOOKUP($A58,Sheet!$A$7:$DG$148,'TN01-10'!CM$9,0)="","",VLOOKUP($A58,Sheet!$A$7:$DG$148,'TN01-10'!CM$9,0))</f>
        <v/>
      </c>
      <c r="CN58" s="28">
        <f>IF(VLOOKUP($A58,Sheet!$A$7:$DG$148,'TN01-10'!CN$9,0)="","",VLOOKUP($A58,Sheet!$A$7:$DG$148,'TN01-10'!CN$9,0))</f>
        <v>5.7</v>
      </c>
      <c r="CO58" s="28">
        <f>IF(VLOOKUP($A58,Sheet!$A$7:$DG$148,'TN01-10'!CO$9,0)="","",VLOOKUP($A58,Sheet!$A$7:$DG$148,'TN01-10'!CO$9,0))</f>
        <v>0</v>
      </c>
      <c r="CP58" s="28">
        <f>IF(VLOOKUP($A58,Sheet!$A$7:$DG$148,'TN01-10'!CP$9,0)="","",VLOOKUP($A58,Sheet!$A$7:$DG$148,'TN01-10'!CP$9,0))</f>
        <v>6.8</v>
      </c>
      <c r="CQ58" s="28">
        <f>IF(VLOOKUP($A58,Sheet!$A$7:$DG$148,'TN01-10'!CQ$9,0)="","",VLOOKUP($A58,Sheet!$A$7:$DG$148,'TN01-10'!CQ$9,0))</f>
        <v>8.3000000000000007</v>
      </c>
      <c r="CR58" s="28">
        <f>IF(VLOOKUP($A58,Sheet!$A$7:$DG$148,'TN01-10'!CR$9,0)="","",VLOOKUP($A58,Sheet!$A$7:$DG$148,'TN01-10'!CR$9,0))</f>
        <v>8.6999999999999993</v>
      </c>
      <c r="CS58" s="33">
        <f>IF(VLOOKUP($A58,Sheet!$A$7:$DG$148,'TN01-10'!CS$9,0)="","",VLOOKUP($A58,Sheet!$A$7:$DG$148,'TN01-10'!CS$9,0))</f>
        <v>20</v>
      </c>
      <c r="CT58" s="36">
        <f>IF(VLOOKUP($A58,Sheet!$A$7:$DG$148,'TN01-10'!CT$9,0)="","",VLOOKUP($A58,Sheet!$A$7:$DG$148,'TN01-10'!CT$9,0))</f>
        <v>7</v>
      </c>
      <c r="CU58" s="38">
        <f t="shared" si="2"/>
        <v>104</v>
      </c>
      <c r="CV58" s="38">
        <f t="shared" si="3"/>
        <v>24</v>
      </c>
      <c r="CW58" s="38">
        <f t="shared" si="4"/>
        <v>0</v>
      </c>
      <c r="CX58" s="38">
        <f t="shared" si="5"/>
        <v>128</v>
      </c>
      <c r="CY58" s="38">
        <f t="shared" si="6"/>
        <v>5.64</v>
      </c>
      <c r="CZ58" s="38">
        <f>VLOOKUP($A58,'TN01-04'!$A$13:$DL$166,103,0)</f>
        <v>2.31</v>
      </c>
      <c r="DA58" s="28" t="str">
        <f>IF(VLOOKUP($A58,Sheet!$A$7:$DG$148,'TN01-10'!DA$9,0)="","",VLOOKUP($A58,Sheet!$A$7:$DG$148,'TN01-10'!DA$9,0))</f>
        <v/>
      </c>
      <c r="DB58" s="28" t="str">
        <f>IF(VLOOKUP($A58,Sheet!$A$7:$DG$148,'TN01-10'!DB$9,0)="","",VLOOKUP($A58,Sheet!$A$7:$DG$148,'TN01-10'!DB$9,0))</f>
        <v/>
      </c>
      <c r="DC58" s="28" t="str">
        <f>IF(VLOOKUP($A58,Sheet!$A$7:$DG$148,'TN01-10'!DC$9,0)="","",VLOOKUP($A58,Sheet!$A$7:$DG$148,'TN01-10'!DC$9,0))</f>
        <v/>
      </c>
      <c r="DD58" s="28" t="str">
        <f>IF(VLOOKUP($A58,Sheet!$A$7:$DG$148,'TN01-10'!DD$9,0)="","",VLOOKUP($A58,Sheet!$A$7:$DG$148,'TN01-10'!DD$9,0))</f>
        <v/>
      </c>
      <c r="DE58" s="38"/>
      <c r="DF58" s="38">
        <f t="shared" si="7"/>
        <v>0</v>
      </c>
      <c r="DG58" s="38">
        <f>VLOOKUP($A58,'TN01-04'!$A$13:$DL$166,110,0)</f>
        <v>0</v>
      </c>
      <c r="DH58" s="33">
        <f>IF(VLOOKUP($A58,Sheet!$A$7:$DG$148,'TN01-10'!DH$9,0)="","",VLOOKUP($A58,Sheet!$A$7:$DG$148,'TN01-10'!DH$9,0))</f>
        <v>0</v>
      </c>
      <c r="DI58" s="36">
        <f>IF(VLOOKUP($A58,Sheet!$A$7:$DG$148,'TN01-10'!DI$9,0)="","",VLOOKUP($A58,Sheet!$A$7:$DG$148,'TN01-10'!DI$9,0))</f>
        <v>5</v>
      </c>
      <c r="DJ58" s="38">
        <f t="shared" si="8"/>
        <v>104</v>
      </c>
      <c r="DK58" s="38">
        <f t="shared" si="9"/>
        <v>29</v>
      </c>
      <c r="DL58" s="38">
        <f t="shared" si="10"/>
        <v>5.43</v>
      </c>
      <c r="DM58" s="38">
        <f>VLOOKUP($A58,'TN01-04'!$A$13:$DL$166,116,0)</f>
        <v>2.23</v>
      </c>
      <c r="DN58" s="33">
        <f>IF(VLOOKUP($A58,Sheet!$A$7:$DG$148,'TN01-10'!DN$9,0)="","",VLOOKUP($A58,Sheet!$A$7:$DG$148,'TN01-10'!DN$9,0))</f>
        <v>108</v>
      </c>
      <c r="DO58" s="36">
        <f>IF(VLOOKUP($A58,Sheet!$A$7:$DG$148,'TN01-10'!DO$9,0)="","",VLOOKUP($A58,Sheet!$A$7:$DG$148,'TN01-10'!DO$9,0))</f>
        <v>30</v>
      </c>
      <c r="DP58" s="28">
        <f>IF(VLOOKUP($A58,Sheet!$A$7:$DG$148,'TN01-10'!DP$9,0)="","",VLOOKUP($A58,Sheet!$A$7:$DG$148,'TN01-10'!DP$9,0))</f>
        <v>137</v>
      </c>
      <c r="DQ58" s="28">
        <f>IF(VLOOKUP($A58,Sheet!$A$7:$DG$148,'TN01-10'!DQ$9,0)="","",VLOOKUP($A58,Sheet!$A$7:$DG$148,'TN01-10'!DQ$9,0))</f>
        <v>121</v>
      </c>
      <c r="DR58" s="28">
        <f>IF(VLOOKUP($A58,Sheet!$A$7:$DG$148,'TN01-10'!DR$9,0)="","",VLOOKUP($A58,Sheet!$A$7:$DG$148,'TN01-10'!DR$9,0))</f>
        <v>6.17</v>
      </c>
      <c r="DS58" s="28">
        <f>IF(VLOOKUP($A58,Sheet!$A$7:$DG$148,'TN01-10'!DS$9,0)="","",VLOOKUP($A58,Sheet!$A$7:$DG$148,'TN01-10'!DS$9,0))</f>
        <v>2.5299999999999998</v>
      </c>
      <c r="DT58" s="28" t="str">
        <f>IF(VLOOKUP($A58,Sheet!$A$7:$DG$148,'TN01-10'!DT$9,0)="","",VLOOKUP($A58,Sheet!$A$7:$DG$148,'TN01-10'!DT$9,0))</f>
        <v/>
      </c>
      <c r="DU58" s="168">
        <f t="shared" si="11"/>
        <v>0.1875</v>
      </c>
      <c r="DV58" s="315"/>
      <c r="DW58" s="315"/>
      <c r="DX58" s="315"/>
      <c r="DY58" s="315" t="s">
        <v>4798</v>
      </c>
      <c r="DZ58" s="315" t="s">
        <v>4831</v>
      </c>
      <c r="EA58" s="315"/>
      <c r="EB58" s="216"/>
      <c r="EC58" s="216"/>
      <c r="ED58" s="216"/>
      <c r="EE58" s="216"/>
      <c r="EF58" s="216">
        <f t="shared" si="12"/>
        <v>0</v>
      </c>
      <c r="EG58" s="216">
        <v>0</v>
      </c>
      <c r="EH58" s="216">
        <v>0</v>
      </c>
      <c r="EI58" s="216"/>
      <c r="EJ58" s="216"/>
      <c r="EK58" s="216">
        <f t="shared" si="13"/>
        <v>0</v>
      </c>
      <c r="EL58" s="216"/>
      <c r="EM58" s="216">
        <v>0</v>
      </c>
      <c r="EN58" s="216"/>
      <c r="EO58" s="216"/>
      <c r="EP58" s="216">
        <f t="shared" si="14"/>
        <v>0</v>
      </c>
      <c r="EQ58" s="216"/>
      <c r="ER58" s="216">
        <v>0</v>
      </c>
      <c r="ES58" s="216"/>
      <c r="ET58" s="216"/>
      <c r="EU58" s="216">
        <f t="shared" si="15"/>
        <v>0</v>
      </c>
      <c r="EV58" s="216">
        <f t="shared" si="16"/>
        <v>0</v>
      </c>
    </row>
    <row r="59" spans="1:152" ht="15.95" customHeight="1" x14ac:dyDescent="0.2">
      <c r="A59" s="25">
        <v>2221727307</v>
      </c>
      <c r="B59" s="26" t="s">
        <v>6</v>
      </c>
      <c r="C59" s="26" t="s">
        <v>71</v>
      </c>
      <c r="D59" s="26" t="s">
        <v>21</v>
      </c>
      <c r="E59" s="27">
        <v>36058</v>
      </c>
      <c r="F59" s="26" t="s">
        <v>210</v>
      </c>
      <c r="G59" s="26" t="s">
        <v>212</v>
      </c>
      <c r="H59" s="28" t="e">
        <f>IF(VLOOKUP($A59,Sheet!$A$7:$DG$148,'TN01-10'!H$9,0)="","",VLOOKUP($A59,Sheet!$A$7:$DG$148,'TN01-10'!H$9,0))</f>
        <v>#N/A</v>
      </c>
      <c r="I59" s="28" t="e">
        <f>IF(VLOOKUP($A59,Sheet!$A$7:$DG$148,'TN01-10'!I$9,0)="","",VLOOKUP($A59,Sheet!$A$7:$DG$148,'TN01-10'!I$9,0))</f>
        <v>#N/A</v>
      </c>
      <c r="J59" s="28" t="e">
        <f>IF(VLOOKUP($A59,Sheet!$A$7:$DG$148,'TN01-10'!J$9,0)="","",VLOOKUP($A59,Sheet!$A$7:$DG$148,'TN01-10'!J$9,0))</f>
        <v>#N/A</v>
      </c>
      <c r="K59" s="28" t="e">
        <f>IF(VLOOKUP($A59,Sheet!$A$7:$DG$148,'TN01-10'!K$9,0)="","",VLOOKUP($A59,Sheet!$A$7:$DG$148,'TN01-10'!K$9,0))</f>
        <v>#N/A</v>
      </c>
      <c r="L59" s="28" t="e">
        <f>IF(VLOOKUP($A59,Sheet!$A$7:$DG$148,'TN01-10'!L$9,0)="","",VLOOKUP($A59,Sheet!$A$7:$DG$148,'TN01-10'!L$9,0))</f>
        <v>#N/A</v>
      </c>
      <c r="M59" s="28" t="e">
        <f>IF(VLOOKUP($A59,Sheet!$A$7:$DG$148,'TN01-10'!M$9,0)="","",VLOOKUP($A59,Sheet!$A$7:$DG$148,'TN01-10'!M$9,0))</f>
        <v>#N/A</v>
      </c>
      <c r="N59" s="28" t="e">
        <f>IF(VLOOKUP($A59,Sheet!$A$7:$DG$148,'TN01-10'!N$9,0)="","",VLOOKUP($A59,Sheet!$A$7:$DG$148,'TN01-10'!N$9,0))</f>
        <v>#N/A</v>
      </c>
      <c r="O59" s="28" t="e">
        <f>IF(VLOOKUP($A59,Sheet!$A$7:$DG$148,'TN01-10'!O$9,0)="","",VLOOKUP($A59,Sheet!$A$7:$DG$148,'TN01-10'!O$9,0))</f>
        <v>#N/A</v>
      </c>
      <c r="P59" s="28" t="e">
        <f>IF(VLOOKUP($A59,Sheet!$A$7:$DG$148,'TN01-10'!P$9,0)="","",VLOOKUP($A59,Sheet!$A$7:$DG$148,'TN01-10'!P$9,0))</f>
        <v>#N/A</v>
      </c>
      <c r="Q59" s="28" t="e">
        <f>IF(VLOOKUP($A59,Sheet!$A$7:$DG$148,'TN01-10'!Q$9,0)="","",VLOOKUP($A59,Sheet!$A$7:$DG$148,'TN01-10'!Q$9,0))</f>
        <v>#N/A</v>
      </c>
      <c r="R59" s="28" t="e">
        <f>IF(VLOOKUP($A59,Sheet!$A$7:$DG$148,'TN01-10'!R$9,0)="","",VLOOKUP($A59,Sheet!$A$7:$DG$148,'TN01-10'!R$9,0))</f>
        <v>#N/A</v>
      </c>
      <c r="S59" s="28" t="e">
        <f>IF(VLOOKUP($A59,Sheet!$A$7:$DG$148,'TN01-10'!S$9,0)="","",VLOOKUP($A59,Sheet!$A$7:$DG$148,'TN01-10'!S$9,0))</f>
        <v>#N/A</v>
      </c>
      <c r="T59" s="28" t="e">
        <f>IF(VLOOKUP($A59,Sheet!$A$7:$DG$148,'TN01-10'!T$9,0)="","",VLOOKUP($A59,Sheet!$A$7:$DG$148,'TN01-10'!T$9,0))</f>
        <v>#N/A</v>
      </c>
      <c r="U59" s="28" t="e">
        <f>IF(VLOOKUP($A59,Sheet!$A$7:$DG$148,'TN01-10'!U$9,0)="","",VLOOKUP($A59,Sheet!$A$7:$DG$148,'TN01-10'!U$9,0))</f>
        <v>#N/A</v>
      </c>
      <c r="V59" s="28" t="e">
        <f>IF(VLOOKUP($A59,Sheet!$A$7:$DG$148,'TN01-10'!V$9,0)="","",VLOOKUP($A59,Sheet!$A$7:$DG$148,'TN01-10'!V$9,0))</f>
        <v>#N/A</v>
      </c>
      <c r="W59" s="28" t="e">
        <f>IF(VLOOKUP($A59,Sheet!$A$7:$DG$148,'TN01-10'!W$9,0)="","",VLOOKUP($A59,Sheet!$A$7:$DG$148,'TN01-10'!W$9,0))</f>
        <v>#N/A</v>
      </c>
      <c r="X59" s="28" t="e">
        <f>IF(VLOOKUP($A59,Sheet!$A$7:$DG$148,'TN01-10'!X$9,0)="","",VLOOKUP($A59,Sheet!$A$7:$DG$148,'TN01-10'!X$9,0))</f>
        <v>#N/A</v>
      </c>
      <c r="Y59" s="28" t="e">
        <f>IF(VLOOKUP($A59,Sheet!$A$7:$DG$148,'TN01-10'!Y$9,0)="","",VLOOKUP($A59,Sheet!$A$7:$DG$148,'TN01-10'!Y$9,0))</f>
        <v>#N/A</v>
      </c>
      <c r="Z59" s="28" t="e">
        <f>IF(VLOOKUP($A59,Sheet!$A$7:$DG$148,'TN01-10'!Z$9,0)="","",VLOOKUP($A59,Sheet!$A$7:$DG$148,'TN01-10'!Z$9,0))</f>
        <v>#N/A</v>
      </c>
      <c r="AA59" s="28" t="e">
        <f>IF(VLOOKUP($A59,Sheet!$A$7:$DG$148,'TN01-10'!AA$9,0)="","",VLOOKUP($A59,Sheet!$A$7:$DG$148,'TN01-10'!AA$9,0))</f>
        <v>#N/A</v>
      </c>
      <c r="AB59" s="28" t="e">
        <f>IF(VLOOKUP($A59,Sheet!$A$7:$DG$148,'TN01-10'!AB$9,0)="","",VLOOKUP($A59,Sheet!$A$7:$DG$148,'TN01-10'!AB$9,0))</f>
        <v>#N/A</v>
      </c>
      <c r="AC59" s="28" t="e">
        <f>IF(VLOOKUP($A59,Sheet!$A$7:$DG$148,'TN01-10'!AC$9,0)="","",VLOOKUP($A59,Sheet!$A$7:$DG$148,'TN01-10'!AC$9,0))</f>
        <v>#N/A</v>
      </c>
      <c r="AD59" s="28" t="e">
        <f>IF(VLOOKUP($A59,Sheet!$A$7:$DG$148,'TN01-10'!AD$9,0)="","",VLOOKUP($A59,Sheet!$A$7:$DG$148,'TN01-10'!AD$9,0))</f>
        <v>#N/A</v>
      </c>
      <c r="AE59" s="28" t="e">
        <f>IF(VLOOKUP($A59,Sheet!$A$7:$DG$148,'TN01-10'!AE$9,0)="","",VLOOKUP($A59,Sheet!$A$7:$DG$148,'TN01-10'!AE$9,0))</f>
        <v>#N/A</v>
      </c>
      <c r="AF59" s="28" t="e">
        <f>IF(VLOOKUP($A59,Sheet!$A$7:$DG$148,'TN01-10'!AF$9,0)="","",VLOOKUP($A59,Sheet!$A$7:$DG$148,'TN01-10'!AF$9,0))</f>
        <v>#N/A</v>
      </c>
      <c r="AG59" s="28" t="e">
        <f>IF(VLOOKUP($A59,Sheet!$A$7:$DG$148,'TN01-10'!AG$9,0)="","",VLOOKUP($A59,Sheet!$A$7:$DG$148,'TN01-10'!AG$9,0))</f>
        <v>#N/A</v>
      </c>
      <c r="AH59" s="28" t="e">
        <f>IF(VLOOKUP($A59,Sheet!$A$7:$DG$148,'TN01-10'!AH$9,0)="","",VLOOKUP($A59,Sheet!$A$7:$DG$148,'TN01-10'!AH$9,0))</f>
        <v>#N/A</v>
      </c>
      <c r="AI59" s="28" t="e">
        <f>IF(VLOOKUP($A59,Sheet!$A$7:$DG$148,'TN01-10'!AI$9,0)="","",VLOOKUP($A59,Sheet!$A$7:$DG$148,'TN01-10'!AI$9,0))</f>
        <v>#N/A</v>
      </c>
      <c r="AJ59" s="28" t="e">
        <f>IF(VLOOKUP($A59,Sheet!$A$7:$DG$148,'TN01-10'!AJ$9,0)="","",VLOOKUP($A59,Sheet!$A$7:$DG$148,'TN01-10'!AJ$9,0))</f>
        <v>#N/A</v>
      </c>
      <c r="AK59" s="33" t="e">
        <f>IF(VLOOKUP($A59,Sheet!$A$7:$DG$148,'TN01-10'!AK$9,0)="","",VLOOKUP($A59,Sheet!$A$7:$DG$148,'TN01-10'!AK$9,0))</f>
        <v>#N/A</v>
      </c>
      <c r="AL59" s="36" t="e">
        <f>IF(VLOOKUP($A59,Sheet!$A$7:$DG$148,'TN01-10'!AL$9,0)="","",VLOOKUP($A59,Sheet!$A$7:$DG$148,'TN01-10'!AL$9,0))</f>
        <v>#N/A</v>
      </c>
      <c r="AM59" s="32" t="e">
        <f>IF(VLOOKUP($A59,Sheet!$A$7:$DG$148,'TN01-10'!AM$9,0)="","",VLOOKUP($A59,Sheet!$A$7:$DG$148,'TN01-10'!AM$9,0))</f>
        <v>#N/A</v>
      </c>
      <c r="AN59" s="32" t="e">
        <f>IF(VLOOKUP($A59,Sheet!$A$7:$DG$148,'TN01-10'!AN$9,0)="","",VLOOKUP($A59,Sheet!$A$7:$DG$148,'TN01-10'!AN$9,0))</f>
        <v>#N/A</v>
      </c>
      <c r="AO59" s="32" t="e">
        <f>IF(VLOOKUP($A59,Sheet!$A$7:$DG$148,'TN01-10'!AO$9,0)="","",VLOOKUP($A59,Sheet!$A$7:$DG$148,'TN01-10'!AO$9,0))</f>
        <v>#N/A</v>
      </c>
      <c r="AP59" s="32" t="e">
        <f>IF(VLOOKUP($A59,Sheet!$A$7:$DG$148,'TN01-10'!AP$9,0)="","",VLOOKUP($A59,Sheet!$A$7:$DG$148,'TN01-10'!AP$9,0))</f>
        <v>#N/A</v>
      </c>
      <c r="AQ59" s="32" t="e">
        <f>IF(VLOOKUP($A59,Sheet!$A$7:$DG$148,'TN01-10'!AQ$9,0)="","",VLOOKUP($A59,Sheet!$A$7:$DG$148,'TN01-10'!AQ$9,0))</f>
        <v>#N/A</v>
      </c>
      <c r="AR59" s="32" t="e">
        <f>IF(VLOOKUP($A59,Sheet!$A$7:$DG$148,'TN01-10'!AR$9,0)="","",VLOOKUP($A59,Sheet!$A$7:$DG$148,'TN01-10'!AR$9,0))</f>
        <v>#N/A</v>
      </c>
      <c r="AS59" s="32" t="e">
        <f>IF(VLOOKUP($A59,Sheet!$A$7:$DG$148,'TN01-10'!AS$9,0)="","",VLOOKUP($A59,Sheet!$A$7:$DG$148,'TN01-10'!AS$9,0))</f>
        <v>#N/A</v>
      </c>
      <c r="AT59" s="32" t="e">
        <f>IF(VLOOKUP($A59,Sheet!$A$7:$DG$148,'TN01-10'!AT$9,0)="","",VLOOKUP($A59,Sheet!$A$7:$DG$148,'TN01-10'!AT$9,0))</f>
        <v>#N/A</v>
      </c>
      <c r="AU59" s="32" t="e">
        <f>IF(VLOOKUP($A59,Sheet!$A$7:$DG$148,'TN01-10'!AU$9,0)="","",VLOOKUP($A59,Sheet!$A$7:$DG$148,'TN01-10'!AU$9,0))</f>
        <v>#N/A</v>
      </c>
      <c r="AV59" s="32" t="e">
        <f>IF(VLOOKUP($A59,Sheet!$A$7:$DG$148,'TN01-10'!AV$9,0)="","",VLOOKUP($A59,Sheet!$A$7:$DG$148,'TN01-10'!AV$9,0))</f>
        <v>#N/A</v>
      </c>
      <c r="AW59" s="32" t="e">
        <f>IF(VLOOKUP($A59,Sheet!$A$7:$DG$148,'TN01-10'!AW$9,0)="","",VLOOKUP($A59,Sheet!$A$7:$DG$148,'TN01-10'!AW$9,0))</f>
        <v>#N/A</v>
      </c>
      <c r="AX59" s="32" t="e">
        <f>IF(VLOOKUP($A59,Sheet!$A$7:$DG$148,'TN01-10'!AX$9,0)="","",VLOOKUP($A59,Sheet!$A$7:$DG$148,'TN01-10'!AX$9,0))</f>
        <v>#N/A</v>
      </c>
      <c r="AY59" s="32" t="e">
        <f>IF(VLOOKUP($A59,Sheet!$A$7:$DG$148,'TN01-10'!AY$9,0)="","",VLOOKUP($A59,Sheet!$A$7:$DG$148,'TN01-10'!AY$9,0))</f>
        <v>#N/A</v>
      </c>
      <c r="AZ59" s="32" t="e">
        <f>IF(VLOOKUP($A59,Sheet!$A$7:$DG$148,'TN01-10'!AZ$9,0)="","",VLOOKUP($A59,Sheet!$A$7:$DG$148,'TN01-10'!AZ$9,0))</f>
        <v>#N/A</v>
      </c>
      <c r="BA59" s="32" t="e">
        <f>IF(VLOOKUP($A59,Sheet!$A$7:$DG$148,'TN01-10'!BA$9,0)="","",VLOOKUP($A59,Sheet!$A$7:$DG$148,'TN01-10'!BA$9,0))</f>
        <v>#N/A</v>
      </c>
      <c r="BB59" s="33" t="e">
        <f>IF(VLOOKUP($A59,Sheet!$A$7:$DG$148,'TN01-10'!BB$9,0)="","",VLOOKUP($A59,Sheet!$A$7:$DG$148,'TN01-10'!BB$9,0))</f>
        <v>#N/A</v>
      </c>
      <c r="BC59" s="36" t="e">
        <f>IF(VLOOKUP($A59,Sheet!$A$7:$DG$148,'TN01-10'!BC$9,0)="","",VLOOKUP($A59,Sheet!$A$7:$DG$148,'TN01-10'!BC$9,0))</f>
        <v>#N/A</v>
      </c>
      <c r="BD59" s="28" t="e">
        <f>IF(VLOOKUP($A59,Sheet!$A$7:$DG$148,'TN01-10'!BD$9,0)="","",VLOOKUP($A59,Sheet!$A$7:$DG$148,'TN01-10'!BD$9,0))</f>
        <v>#N/A</v>
      </c>
      <c r="BE59" s="28" t="e">
        <f>IF(VLOOKUP($A59,Sheet!$A$7:$DG$148,'TN01-10'!BE$9,0)="","",VLOOKUP($A59,Sheet!$A$7:$DG$148,'TN01-10'!BE$9,0))</f>
        <v>#N/A</v>
      </c>
      <c r="BF59" s="28" t="e">
        <f>IF(VLOOKUP($A59,Sheet!$A$7:$DG$148,'TN01-10'!BF$9,0)="","",VLOOKUP($A59,Sheet!$A$7:$DG$148,'TN01-10'!BF$9,0))</f>
        <v>#N/A</v>
      </c>
      <c r="BG59" s="28" t="e">
        <f>IF(VLOOKUP($A59,Sheet!$A$7:$DG$148,'TN01-10'!BG$9,0)="","",VLOOKUP($A59,Sheet!$A$7:$DG$148,'TN01-10'!BG$9,0))</f>
        <v>#N/A</v>
      </c>
      <c r="BH59" s="28" t="e">
        <f>IF(VLOOKUP($A59,Sheet!$A$7:$DG$148,'TN01-10'!BH$9,0)="","",VLOOKUP($A59,Sheet!$A$7:$DG$148,'TN01-10'!BH$9,0))</f>
        <v>#N/A</v>
      </c>
      <c r="BI59" s="28" t="e">
        <f>IF(VLOOKUP($A59,Sheet!$A$7:$DG$148,'TN01-10'!BI$9,0)="","",VLOOKUP($A59,Sheet!$A$7:$DG$148,'TN01-10'!BI$9,0))</f>
        <v>#N/A</v>
      </c>
      <c r="BJ59" s="28" t="e">
        <f>IF(VLOOKUP($A59,Sheet!$A$7:$DG$148,'TN01-10'!BJ$9,0)="","",VLOOKUP($A59,Sheet!$A$7:$DG$148,'TN01-10'!BJ$9,0))</f>
        <v>#N/A</v>
      </c>
      <c r="BK59" s="28" t="e">
        <f>IF(VLOOKUP($A59,Sheet!$A$7:$DG$148,'TN01-10'!BK$9,0)="","",VLOOKUP($A59,Sheet!$A$7:$DG$148,'TN01-10'!BK$9,0))</f>
        <v>#N/A</v>
      </c>
      <c r="BL59" s="28" t="e">
        <f>IF(VLOOKUP($A59,Sheet!$A$7:$DG$148,'TN01-10'!BL$9,0)="","",VLOOKUP($A59,Sheet!$A$7:$DG$148,'TN01-10'!BL$9,0))</f>
        <v>#N/A</v>
      </c>
      <c r="BM59" s="28" t="e">
        <f>IF(VLOOKUP($A59,Sheet!$A$7:$DG$148,'TN01-10'!BM$9,0)="","",VLOOKUP($A59,Sheet!$A$7:$DG$148,'TN01-10'!BM$9,0))</f>
        <v>#N/A</v>
      </c>
      <c r="BN59" s="28" t="e">
        <f>IF(VLOOKUP($A59,Sheet!$A$7:$DG$148,'TN01-10'!BN$9,0)="","",VLOOKUP($A59,Sheet!$A$7:$DG$148,'TN01-10'!BN$9,0))</f>
        <v>#N/A</v>
      </c>
      <c r="BO59" s="28" t="e">
        <f>IF(VLOOKUP($A59,Sheet!$A$7:$DG$148,'TN01-10'!BO$9,0)="","",VLOOKUP($A59,Sheet!$A$7:$DG$148,'TN01-10'!BO$9,0))</f>
        <v>#N/A</v>
      </c>
      <c r="BP59" s="28" t="e">
        <f>IF(VLOOKUP($A59,Sheet!$A$7:$DG$148,'TN01-10'!BP$9,0)="","",VLOOKUP($A59,Sheet!$A$7:$DG$148,'TN01-10'!BP$9,0))</f>
        <v>#N/A</v>
      </c>
      <c r="BQ59" s="28" t="e">
        <f>IF(VLOOKUP($A59,Sheet!$A$7:$DG$148,'TN01-10'!BQ$9,0)="","",VLOOKUP($A59,Sheet!$A$7:$DG$148,'TN01-10'!BQ$9,0))</f>
        <v>#N/A</v>
      </c>
      <c r="BR59" s="28" t="e">
        <f>IF(VLOOKUP($A59,Sheet!$A$7:$DG$148,'TN01-10'!BR$9,0)="","",VLOOKUP($A59,Sheet!$A$7:$DG$148,'TN01-10'!BR$9,0))</f>
        <v>#N/A</v>
      </c>
      <c r="BS59" s="28" t="e">
        <f>IF(VLOOKUP($A59,Sheet!$A$7:$DG$148,'TN01-10'!BS$9,0)="","",VLOOKUP($A59,Sheet!$A$7:$DG$148,'TN01-10'!BS$9,0))</f>
        <v>#N/A</v>
      </c>
      <c r="BT59" s="28" t="e">
        <f>IF(VLOOKUP($A59,Sheet!$A$7:$DG$148,'TN01-10'!BT$9,0)="","",VLOOKUP($A59,Sheet!$A$7:$DG$148,'TN01-10'!BT$9,0))</f>
        <v>#N/A</v>
      </c>
      <c r="BU59" s="28" t="e">
        <f>IF(VLOOKUP($A59,Sheet!$A$7:$DG$148,'TN01-10'!BU$9,0)="","",VLOOKUP($A59,Sheet!$A$7:$DG$148,'TN01-10'!BU$9,0))</f>
        <v>#N/A</v>
      </c>
      <c r="BV59" s="28" t="e">
        <f>IF(VLOOKUP($A59,Sheet!$A$7:$DG$148,'TN01-10'!BV$9,0)="","",VLOOKUP($A59,Sheet!$A$7:$DG$148,'TN01-10'!BV$9,0))</f>
        <v>#N/A</v>
      </c>
      <c r="BW59" s="28" t="e">
        <f>IF(VLOOKUP($A59,Sheet!$A$7:$DG$148,'TN01-10'!BW$9,0)="","",VLOOKUP($A59,Sheet!$A$7:$DG$148,'TN01-10'!BW$9,0))</f>
        <v>#N/A</v>
      </c>
      <c r="BX59" s="33" t="e">
        <f>IF(VLOOKUP($A59,Sheet!$A$7:$DG$148,'TN01-10'!BX$9,0)="","",VLOOKUP($A59,Sheet!$A$7:$DG$148,'TN01-10'!BX$9,0))</f>
        <v>#N/A</v>
      </c>
      <c r="BY59" s="36" t="e">
        <f>IF(VLOOKUP($A59,Sheet!$A$7:$DG$148,'TN01-10'!BY$9,0)="","",VLOOKUP($A59,Sheet!$A$7:$DG$148,'TN01-10'!BY$9,0))</f>
        <v>#N/A</v>
      </c>
      <c r="BZ59" s="28" t="e">
        <f>IF(VLOOKUP($A59,Sheet!$A$7:$DG$148,'TN01-10'!BZ$9,0)="","",VLOOKUP($A59,Sheet!$A$7:$DG$148,'TN01-10'!BZ$9,0))</f>
        <v>#N/A</v>
      </c>
      <c r="CA59" s="28" t="e">
        <f>IF(VLOOKUP($A59,Sheet!$A$7:$DG$148,'TN01-10'!CA$9,0)="","",VLOOKUP($A59,Sheet!$A$7:$DG$148,'TN01-10'!CA$9,0))</f>
        <v>#N/A</v>
      </c>
      <c r="CB59" s="28" t="e">
        <f>IF(VLOOKUP($A59,Sheet!$A$7:$DG$148,'TN01-10'!CB$9,0)="","",VLOOKUP($A59,Sheet!$A$7:$DG$148,'TN01-10'!CB$9,0))</f>
        <v>#N/A</v>
      </c>
      <c r="CC59" s="28" t="e">
        <f>IF(VLOOKUP($A59,Sheet!$A$7:$DG$148,'TN01-10'!CC$9,0)="","",VLOOKUP($A59,Sheet!$A$7:$DG$148,'TN01-10'!CC$9,0))</f>
        <v>#N/A</v>
      </c>
      <c r="CD59" s="28" t="e">
        <f>IF(VLOOKUP($A59,Sheet!$A$7:$DG$148,'TN01-10'!CD$9,0)="","",VLOOKUP($A59,Sheet!$A$7:$DG$148,'TN01-10'!CD$9,0))</f>
        <v>#N/A</v>
      </c>
      <c r="CE59" s="28" t="e">
        <f>IF(VLOOKUP($A59,Sheet!$A$7:$DG$148,'TN01-10'!CE$9,0)="","",VLOOKUP($A59,Sheet!$A$7:$DG$148,'TN01-10'!CE$9,0))</f>
        <v>#N/A</v>
      </c>
      <c r="CF59" s="28" t="e">
        <f>IF(VLOOKUP($A59,Sheet!$A$7:$DG$148,'TN01-10'!CF$9,0)="","",VLOOKUP($A59,Sheet!$A$7:$DG$148,'TN01-10'!CF$9,0))</f>
        <v>#N/A</v>
      </c>
      <c r="CG59" s="28" t="e">
        <f>IF(VLOOKUP($A59,Sheet!$A$7:$DG$148,'TN01-10'!CG$9,0)="","",VLOOKUP($A59,Sheet!$A$7:$DG$148,'TN01-10'!CG$9,0))</f>
        <v>#N/A</v>
      </c>
      <c r="CH59" s="28" t="e">
        <f>IF(VLOOKUP($A59,Sheet!$A$7:$DG$148,'TN01-10'!CH$9,0)="","",VLOOKUP($A59,Sheet!$A$7:$DG$148,'TN01-10'!CH$9,0))</f>
        <v>#N/A</v>
      </c>
      <c r="CI59" s="28" t="e">
        <f>IF(VLOOKUP($A59,Sheet!$A$7:$DG$148,'TN01-10'!CI$9,0)="","",VLOOKUP($A59,Sheet!$A$7:$DG$148,'TN01-10'!CI$9,0))</f>
        <v>#N/A</v>
      </c>
      <c r="CJ59" s="28" t="e">
        <f>IF(VLOOKUP($A59,Sheet!$A$7:$DG$148,'TN01-10'!CJ$9,0)="","",VLOOKUP($A59,Sheet!$A$7:$DG$148,'TN01-10'!CJ$9,0))</f>
        <v>#N/A</v>
      </c>
      <c r="CK59" s="28" t="e">
        <f>IF(VLOOKUP($A59,Sheet!$A$7:$DG$148,'TN01-10'!CK$9,0)="","",VLOOKUP($A59,Sheet!$A$7:$DG$148,'TN01-10'!CK$9,0))</f>
        <v>#N/A</v>
      </c>
      <c r="CL59" s="28" t="e">
        <f>IF(VLOOKUP($A59,Sheet!$A$7:$DG$148,'TN01-10'!CL$9,0)="","",VLOOKUP($A59,Sheet!$A$7:$DG$148,'TN01-10'!CL$9,0))</f>
        <v>#N/A</v>
      </c>
      <c r="CM59" s="28" t="e">
        <f>IF(VLOOKUP($A59,Sheet!$A$7:$DG$148,'TN01-10'!CM$9,0)="","",VLOOKUP($A59,Sheet!$A$7:$DG$148,'TN01-10'!CM$9,0))</f>
        <v>#N/A</v>
      </c>
      <c r="CN59" s="28" t="e">
        <f>IF(VLOOKUP($A59,Sheet!$A$7:$DG$148,'TN01-10'!CN$9,0)="","",VLOOKUP($A59,Sheet!$A$7:$DG$148,'TN01-10'!CN$9,0))</f>
        <v>#N/A</v>
      </c>
      <c r="CO59" s="28" t="e">
        <f>IF(VLOOKUP($A59,Sheet!$A$7:$DG$148,'TN01-10'!CO$9,0)="","",VLOOKUP($A59,Sheet!$A$7:$DG$148,'TN01-10'!CO$9,0))</f>
        <v>#N/A</v>
      </c>
      <c r="CP59" s="28" t="e">
        <f>IF(VLOOKUP($A59,Sheet!$A$7:$DG$148,'TN01-10'!CP$9,0)="","",VLOOKUP($A59,Sheet!$A$7:$DG$148,'TN01-10'!CP$9,0))</f>
        <v>#N/A</v>
      </c>
      <c r="CQ59" s="28" t="e">
        <f>IF(VLOOKUP($A59,Sheet!$A$7:$DG$148,'TN01-10'!CQ$9,0)="","",VLOOKUP($A59,Sheet!$A$7:$DG$148,'TN01-10'!CQ$9,0))</f>
        <v>#N/A</v>
      </c>
      <c r="CR59" s="28" t="e">
        <f>IF(VLOOKUP($A59,Sheet!$A$7:$DG$148,'TN01-10'!CR$9,0)="","",VLOOKUP($A59,Sheet!$A$7:$DG$148,'TN01-10'!CR$9,0))</f>
        <v>#N/A</v>
      </c>
      <c r="CS59" s="33" t="e">
        <f>IF(VLOOKUP($A59,Sheet!$A$7:$DG$148,'TN01-10'!CS$9,0)="","",VLOOKUP($A59,Sheet!$A$7:$DG$148,'TN01-10'!CS$9,0))</f>
        <v>#N/A</v>
      </c>
      <c r="CT59" s="36" t="e">
        <f>IF(VLOOKUP($A59,Sheet!$A$7:$DG$148,'TN01-10'!CT$9,0)="","",VLOOKUP($A59,Sheet!$A$7:$DG$148,'TN01-10'!CT$9,0))</f>
        <v>#N/A</v>
      </c>
      <c r="CU59" s="38" t="e">
        <f t="shared" si="2"/>
        <v>#N/A</v>
      </c>
      <c r="CV59" s="38" t="e">
        <f t="shared" si="3"/>
        <v>#N/A</v>
      </c>
      <c r="CW59" s="38">
        <f t="shared" si="4"/>
        <v>0</v>
      </c>
      <c r="CX59" s="38" t="e">
        <f t="shared" si="5"/>
        <v>#N/A</v>
      </c>
      <c r="CY59" s="38" t="e">
        <f t="shared" si="6"/>
        <v>#N/A</v>
      </c>
      <c r="CZ59" s="38" t="e">
        <f>VLOOKUP($A59,'TN01-04'!$A$13:$DL$166,103,0)</f>
        <v>#N/A</v>
      </c>
      <c r="DA59" s="28" t="e">
        <f>IF(VLOOKUP($A59,Sheet!$A$7:$DG$148,'TN01-10'!DA$9,0)="","",VLOOKUP($A59,Sheet!$A$7:$DG$148,'TN01-10'!DA$9,0))</f>
        <v>#N/A</v>
      </c>
      <c r="DB59" s="28" t="e">
        <f>IF(VLOOKUP($A59,Sheet!$A$7:$DG$148,'TN01-10'!DB$9,0)="","",VLOOKUP($A59,Sheet!$A$7:$DG$148,'TN01-10'!DB$9,0))</f>
        <v>#N/A</v>
      </c>
      <c r="DC59" s="28" t="e">
        <f>IF(VLOOKUP($A59,Sheet!$A$7:$DG$148,'TN01-10'!DC$9,0)="","",VLOOKUP($A59,Sheet!$A$7:$DG$148,'TN01-10'!DC$9,0))</f>
        <v>#N/A</v>
      </c>
      <c r="DD59" s="28" t="e">
        <f>IF(VLOOKUP($A59,Sheet!$A$7:$DG$148,'TN01-10'!DD$9,0)="","",VLOOKUP($A59,Sheet!$A$7:$DG$148,'TN01-10'!DD$9,0))</f>
        <v>#N/A</v>
      </c>
      <c r="DE59" s="38"/>
      <c r="DF59" s="38" t="e">
        <f t="shared" si="7"/>
        <v>#N/A</v>
      </c>
      <c r="DG59" s="38" t="e">
        <f>VLOOKUP($A59,'TN01-04'!$A$13:$DL$166,110,0)</f>
        <v>#N/A</v>
      </c>
      <c r="DH59" s="33" t="e">
        <f>IF(VLOOKUP($A59,Sheet!$A$7:$DG$148,'TN01-10'!DH$9,0)="","",VLOOKUP($A59,Sheet!$A$7:$DG$148,'TN01-10'!DH$9,0))</f>
        <v>#N/A</v>
      </c>
      <c r="DI59" s="36" t="e">
        <f>IF(VLOOKUP($A59,Sheet!$A$7:$DG$148,'TN01-10'!DI$9,0)="","",VLOOKUP($A59,Sheet!$A$7:$DG$148,'TN01-10'!DI$9,0))</f>
        <v>#N/A</v>
      </c>
      <c r="DJ59" s="38" t="e">
        <f t="shared" si="8"/>
        <v>#N/A</v>
      </c>
      <c r="DK59" s="38" t="e">
        <f t="shared" si="9"/>
        <v>#N/A</v>
      </c>
      <c r="DL59" s="38" t="e">
        <f t="shared" si="10"/>
        <v>#N/A</v>
      </c>
      <c r="DM59" s="38" t="e">
        <f>VLOOKUP($A59,'TN01-04'!$A$13:$DL$166,116,0)</f>
        <v>#N/A</v>
      </c>
      <c r="DN59" s="33" t="e">
        <f>IF(VLOOKUP($A59,Sheet!$A$7:$DG$148,'TN01-10'!DN$9,0)="","",VLOOKUP($A59,Sheet!$A$7:$DG$148,'TN01-10'!DN$9,0))</f>
        <v>#N/A</v>
      </c>
      <c r="DO59" s="36" t="e">
        <f>IF(VLOOKUP($A59,Sheet!$A$7:$DG$148,'TN01-10'!DO$9,0)="","",VLOOKUP($A59,Sheet!$A$7:$DG$148,'TN01-10'!DO$9,0))</f>
        <v>#N/A</v>
      </c>
      <c r="DP59" s="28" t="e">
        <f>IF(VLOOKUP($A59,Sheet!$A$7:$DG$148,'TN01-10'!DP$9,0)="","",VLOOKUP($A59,Sheet!$A$7:$DG$148,'TN01-10'!DP$9,0))</f>
        <v>#N/A</v>
      </c>
      <c r="DQ59" s="28" t="e">
        <f>IF(VLOOKUP($A59,Sheet!$A$7:$DG$148,'TN01-10'!DQ$9,0)="","",VLOOKUP($A59,Sheet!$A$7:$DG$148,'TN01-10'!DQ$9,0))</f>
        <v>#N/A</v>
      </c>
      <c r="DR59" s="28" t="e">
        <f>IF(VLOOKUP($A59,Sheet!$A$7:$DG$148,'TN01-10'!DR$9,0)="","",VLOOKUP($A59,Sheet!$A$7:$DG$148,'TN01-10'!DR$9,0))</f>
        <v>#N/A</v>
      </c>
      <c r="DS59" s="28" t="e">
        <f>IF(VLOOKUP($A59,Sheet!$A$7:$DG$148,'TN01-10'!DS$9,0)="","",VLOOKUP($A59,Sheet!$A$7:$DG$148,'TN01-10'!DS$9,0))</f>
        <v>#N/A</v>
      </c>
      <c r="DT59" s="28" t="e">
        <f>IF(VLOOKUP($A59,Sheet!$A$7:$DG$148,'TN01-10'!DT$9,0)="","",VLOOKUP($A59,Sheet!$A$7:$DG$148,'TN01-10'!DT$9,0))</f>
        <v>#N/A</v>
      </c>
      <c r="DU59" s="168" t="e">
        <f t="shared" si="11"/>
        <v>#N/A</v>
      </c>
      <c r="DV59" s="315"/>
      <c r="DW59" s="315"/>
      <c r="DX59" s="315"/>
      <c r="DY59" s="315" t="s">
        <v>4798</v>
      </c>
      <c r="DZ59" s="315" t="s">
        <v>4831</v>
      </c>
      <c r="EA59" s="315"/>
      <c r="EB59" s="216"/>
      <c r="EC59" s="216"/>
      <c r="ED59" s="216"/>
      <c r="EE59" s="216"/>
      <c r="EF59" s="216">
        <f t="shared" si="12"/>
        <v>0</v>
      </c>
      <c r="EG59" s="216">
        <v>0</v>
      </c>
      <c r="EH59" s="216">
        <v>0</v>
      </c>
      <c r="EI59" s="216"/>
      <c r="EJ59" s="216"/>
      <c r="EK59" s="216">
        <f t="shared" si="13"/>
        <v>0</v>
      </c>
      <c r="EL59" s="216"/>
      <c r="EM59" s="216">
        <v>0</v>
      </c>
      <c r="EN59" s="216"/>
      <c r="EO59" s="216"/>
      <c r="EP59" s="216">
        <f t="shared" si="14"/>
        <v>0</v>
      </c>
      <c r="EQ59" s="216"/>
      <c r="ER59" s="216">
        <v>0</v>
      </c>
      <c r="ES59" s="216"/>
      <c r="ET59" s="216"/>
      <c r="EU59" s="216">
        <f t="shared" si="15"/>
        <v>0</v>
      </c>
      <c r="EV59" s="216">
        <f t="shared" si="16"/>
        <v>0</v>
      </c>
    </row>
    <row r="60" spans="1:152" ht="15.95" customHeight="1" x14ac:dyDescent="0.2">
      <c r="A60" s="25">
        <v>2220522835</v>
      </c>
      <c r="B60" s="26" t="s">
        <v>14</v>
      </c>
      <c r="C60" s="26" t="s">
        <v>45</v>
      </c>
      <c r="D60" s="26" t="s">
        <v>63</v>
      </c>
      <c r="E60" s="27">
        <v>35929</v>
      </c>
      <c r="F60" s="26" t="s">
        <v>209</v>
      </c>
      <c r="G60" s="26" t="s">
        <v>212</v>
      </c>
      <c r="H60" s="28">
        <f>IF(VLOOKUP($A60,Sheet!$A$7:$DG$148,'TN01-10'!H$9,0)="","",VLOOKUP($A60,Sheet!$A$7:$DG$148,'TN01-10'!H$9,0))</f>
        <v>8.5</v>
      </c>
      <c r="I60" s="28">
        <f>IF(VLOOKUP($A60,Sheet!$A$7:$DG$148,'TN01-10'!I$9,0)="","",VLOOKUP($A60,Sheet!$A$7:$DG$148,'TN01-10'!I$9,0))</f>
        <v>8.3000000000000007</v>
      </c>
      <c r="J60" s="28">
        <f>IF(VLOOKUP($A60,Sheet!$A$7:$DG$148,'TN01-10'!J$9,0)="","",VLOOKUP($A60,Sheet!$A$7:$DG$148,'TN01-10'!J$9,0))</f>
        <v>8.6</v>
      </c>
      <c r="K60" s="28">
        <f>IF(VLOOKUP($A60,Sheet!$A$7:$DG$148,'TN01-10'!K$9,0)="","",VLOOKUP($A60,Sheet!$A$7:$DG$148,'TN01-10'!K$9,0))</f>
        <v>8.6999999999999993</v>
      </c>
      <c r="L60" s="28">
        <f>IF(VLOOKUP($A60,Sheet!$A$7:$DG$148,'TN01-10'!L$9,0)="","",VLOOKUP($A60,Sheet!$A$7:$DG$148,'TN01-10'!L$9,0))</f>
        <v>7.9</v>
      </c>
      <c r="M60" s="28">
        <f>IF(VLOOKUP($A60,Sheet!$A$7:$DG$148,'TN01-10'!M$9,0)="","",VLOOKUP($A60,Sheet!$A$7:$DG$148,'TN01-10'!M$9,0))</f>
        <v>9.1</v>
      </c>
      <c r="N60" s="28">
        <f>IF(VLOOKUP($A60,Sheet!$A$7:$DG$148,'TN01-10'!N$9,0)="","",VLOOKUP($A60,Sheet!$A$7:$DG$148,'TN01-10'!N$9,0))</f>
        <v>9.8000000000000007</v>
      </c>
      <c r="O60" s="28" t="str">
        <f>IF(VLOOKUP($A60,Sheet!$A$7:$DG$148,'TN01-10'!O$9,0)="","",VLOOKUP($A60,Sheet!$A$7:$DG$148,'TN01-10'!O$9,0))</f>
        <v/>
      </c>
      <c r="P60" s="28">
        <f>IF(VLOOKUP($A60,Sheet!$A$7:$DG$148,'TN01-10'!P$9,0)="","",VLOOKUP($A60,Sheet!$A$7:$DG$148,'TN01-10'!P$9,0))</f>
        <v>8.6</v>
      </c>
      <c r="Q60" s="28" t="str">
        <f>IF(VLOOKUP($A60,Sheet!$A$7:$DG$148,'TN01-10'!Q$9,0)="","",VLOOKUP($A60,Sheet!$A$7:$DG$148,'TN01-10'!Q$9,0))</f>
        <v/>
      </c>
      <c r="R60" s="28" t="str">
        <f>IF(VLOOKUP($A60,Sheet!$A$7:$DG$148,'TN01-10'!R$9,0)="","",VLOOKUP($A60,Sheet!$A$7:$DG$148,'TN01-10'!R$9,0))</f>
        <v/>
      </c>
      <c r="S60" s="28" t="str">
        <f>IF(VLOOKUP($A60,Sheet!$A$7:$DG$148,'TN01-10'!S$9,0)="","",VLOOKUP($A60,Sheet!$A$7:$DG$148,'TN01-10'!S$9,0))</f>
        <v/>
      </c>
      <c r="T60" s="28" t="str">
        <f>IF(VLOOKUP($A60,Sheet!$A$7:$DG$148,'TN01-10'!T$9,0)="","",VLOOKUP($A60,Sheet!$A$7:$DG$148,'TN01-10'!T$9,0))</f>
        <v/>
      </c>
      <c r="U60" s="28">
        <f>IF(VLOOKUP($A60,Sheet!$A$7:$DG$148,'TN01-10'!U$9,0)="","",VLOOKUP($A60,Sheet!$A$7:$DG$148,'TN01-10'!U$9,0))</f>
        <v>8.4</v>
      </c>
      <c r="V60" s="28">
        <f>IF(VLOOKUP($A60,Sheet!$A$7:$DG$148,'TN01-10'!V$9,0)="","",VLOOKUP($A60,Sheet!$A$7:$DG$148,'TN01-10'!V$9,0))</f>
        <v>8.3000000000000007</v>
      </c>
      <c r="W60" s="28">
        <f>IF(VLOOKUP($A60,Sheet!$A$7:$DG$148,'TN01-10'!W$9,0)="","",VLOOKUP($A60,Sheet!$A$7:$DG$148,'TN01-10'!W$9,0))</f>
        <v>8.6999999999999993</v>
      </c>
      <c r="X60" s="28">
        <f>IF(VLOOKUP($A60,Sheet!$A$7:$DG$148,'TN01-10'!X$9,0)="","",VLOOKUP($A60,Sheet!$A$7:$DG$148,'TN01-10'!X$9,0))</f>
        <v>9</v>
      </c>
      <c r="Y60" s="28">
        <f>IF(VLOOKUP($A60,Sheet!$A$7:$DG$148,'TN01-10'!Y$9,0)="","",VLOOKUP($A60,Sheet!$A$7:$DG$148,'TN01-10'!Y$9,0))</f>
        <v>9.1999999999999993</v>
      </c>
      <c r="Z60" s="28">
        <f>IF(VLOOKUP($A60,Sheet!$A$7:$DG$148,'TN01-10'!Z$9,0)="","",VLOOKUP($A60,Sheet!$A$7:$DG$148,'TN01-10'!Z$9,0))</f>
        <v>9</v>
      </c>
      <c r="AA60" s="28">
        <f>IF(VLOOKUP($A60,Sheet!$A$7:$DG$148,'TN01-10'!AA$9,0)="","",VLOOKUP($A60,Sheet!$A$7:$DG$148,'TN01-10'!AA$9,0))</f>
        <v>8.3000000000000007</v>
      </c>
      <c r="AB60" s="28">
        <f>IF(VLOOKUP($A60,Sheet!$A$7:$DG$148,'TN01-10'!AB$9,0)="","",VLOOKUP($A60,Sheet!$A$7:$DG$148,'TN01-10'!AB$9,0))</f>
        <v>7.8</v>
      </c>
      <c r="AC60" s="28">
        <f>IF(VLOOKUP($A60,Sheet!$A$7:$DG$148,'TN01-10'!AC$9,0)="","",VLOOKUP($A60,Sheet!$A$7:$DG$148,'TN01-10'!AC$9,0))</f>
        <v>7.3</v>
      </c>
      <c r="AD60" s="28">
        <f>IF(VLOOKUP($A60,Sheet!$A$7:$DG$148,'TN01-10'!AD$9,0)="","",VLOOKUP($A60,Sheet!$A$7:$DG$148,'TN01-10'!AD$9,0))</f>
        <v>5.8</v>
      </c>
      <c r="AE60" s="28">
        <f>IF(VLOOKUP($A60,Sheet!$A$7:$DG$148,'TN01-10'!AE$9,0)="","",VLOOKUP($A60,Sheet!$A$7:$DG$148,'TN01-10'!AE$9,0))</f>
        <v>6.9</v>
      </c>
      <c r="AF60" s="28">
        <f>IF(VLOOKUP($A60,Sheet!$A$7:$DG$148,'TN01-10'!AF$9,0)="","",VLOOKUP($A60,Sheet!$A$7:$DG$148,'TN01-10'!AF$9,0))</f>
        <v>8.6</v>
      </c>
      <c r="AG60" s="28">
        <f>IF(VLOOKUP($A60,Sheet!$A$7:$DG$148,'TN01-10'!AG$9,0)="","",VLOOKUP($A60,Sheet!$A$7:$DG$148,'TN01-10'!AG$9,0))</f>
        <v>5</v>
      </c>
      <c r="AH60" s="28">
        <f>IF(VLOOKUP($A60,Sheet!$A$7:$DG$148,'TN01-10'!AH$9,0)="","",VLOOKUP($A60,Sheet!$A$7:$DG$148,'TN01-10'!AH$9,0))</f>
        <v>8.6</v>
      </c>
      <c r="AI60" s="28">
        <f>IF(VLOOKUP($A60,Sheet!$A$7:$DG$148,'TN01-10'!AI$9,0)="","",VLOOKUP($A60,Sheet!$A$7:$DG$148,'TN01-10'!AI$9,0))</f>
        <v>8.5</v>
      </c>
      <c r="AJ60" s="28">
        <f>IF(VLOOKUP($A60,Sheet!$A$7:$DG$148,'TN01-10'!AJ$9,0)="","",VLOOKUP($A60,Sheet!$A$7:$DG$148,'TN01-10'!AJ$9,0))</f>
        <v>7.5</v>
      </c>
      <c r="AK60" s="33">
        <f>IF(VLOOKUP($A60,Sheet!$A$7:$DG$148,'TN01-10'!AK$9,0)="","",VLOOKUP($A60,Sheet!$A$7:$DG$148,'TN01-10'!AK$9,0))</f>
        <v>51</v>
      </c>
      <c r="AL60" s="36">
        <f>IF(VLOOKUP($A60,Sheet!$A$7:$DG$148,'TN01-10'!AL$9,0)="","",VLOOKUP($A60,Sheet!$A$7:$DG$148,'TN01-10'!AL$9,0))</f>
        <v>0</v>
      </c>
      <c r="AM60" s="32">
        <f>IF(VLOOKUP($A60,Sheet!$A$7:$DG$148,'TN01-10'!AM$9,0)="","",VLOOKUP($A60,Sheet!$A$7:$DG$148,'TN01-10'!AM$9,0))</f>
        <v>7.3</v>
      </c>
      <c r="AN60" s="32">
        <f>IF(VLOOKUP($A60,Sheet!$A$7:$DG$148,'TN01-10'!AN$9,0)="","",VLOOKUP($A60,Sheet!$A$7:$DG$148,'TN01-10'!AN$9,0))</f>
        <v>7.3</v>
      </c>
      <c r="AO60" s="32" t="str">
        <f>IF(VLOOKUP($A60,Sheet!$A$7:$DG$148,'TN01-10'!AO$9,0)="","",VLOOKUP($A60,Sheet!$A$7:$DG$148,'TN01-10'!AO$9,0))</f>
        <v/>
      </c>
      <c r="AP60" s="32" t="str">
        <f>IF(VLOOKUP($A60,Sheet!$A$7:$DG$148,'TN01-10'!AP$9,0)="","",VLOOKUP($A60,Sheet!$A$7:$DG$148,'TN01-10'!AP$9,0))</f>
        <v/>
      </c>
      <c r="AQ60" s="32" t="str">
        <f>IF(VLOOKUP($A60,Sheet!$A$7:$DG$148,'TN01-10'!AQ$9,0)="","",VLOOKUP($A60,Sheet!$A$7:$DG$148,'TN01-10'!AQ$9,0))</f>
        <v/>
      </c>
      <c r="AR60" s="32" t="str">
        <f>IF(VLOOKUP($A60,Sheet!$A$7:$DG$148,'TN01-10'!AR$9,0)="","",VLOOKUP($A60,Sheet!$A$7:$DG$148,'TN01-10'!AR$9,0))</f>
        <v/>
      </c>
      <c r="AS60" s="32">
        <f>IF(VLOOKUP($A60,Sheet!$A$7:$DG$148,'TN01-10'!AS$9,0)="","",VLOOKUP($A60,Sheet!$A$7:$DG$148,'TN01-10'!AS$9,0))</f>
        <v>6.2</v>
      </c>
      <c r="AT60" s="32" t="str">
        <f>IF(VLOOKUP($A60,Sheet!$A$7:$DG$148,'TN01-10'!AT$9,0)="","",VLOOKUP($A60,Sheet!$A$7:$DG$148,'TN01-10'!AT$9,0))</f>
        <v/>
      </c>
      <c r="AU60" s="32" t="str">
        <f>IF(VLOOKUP($A60,Sheet!$A$7:$DG$148,'TN01-10'!AU$9,0)="","",VLOOKUP($A60,Sheet!$A$7:$DG$148,'TN01-10'!AU$9,0))</f>
        <v/>
      </c>
      <c r="AV60" s="32" t="str">
        <f>IF(VLOOKUP($A60,Sheet!$A$7:$DG$148,'TN01-10'!AV$9,0)="","",VLOOKUP($A60,Sheet!$A$7:$DG$148,'TN01-10'!AV$9,0))</f>
        <v/>
      </c>
      <c r="AW60" s="32" t="str">
        <f>IF(VLOOKUP($A60,Sheet!$A$7:$DG$148,'TN01-10'!AW$9,0)="","",VLOOKUP($A60,Sheet!$A$7:$DG$148,'TN01-10'!AW$9,0))</f>
        <v/>
      </c>
      <c r="AX60" s="32" t="str">
        <f>IF(VLOOKUP($A60,Sheet!$A$7:$DG$148,'TN01-10'!AX$9,0)="","",VLOOKUP($A60,Sheet!$A$7:$DG$148,'TN01-10'!AX$9,0))</f>
        <v/>
      </c>
      <c r="AY60" s="32">
        <f>IF(VLOOKUP($A60,Sheet!$A$7:$DG$148,'TN01-10'!AY$9,0)="","",VLOOKUP($A60,Sheet!$A$7:$DG$148,'TN01-10'!AY$9,0))</f>
        <v>5.7</v>
      </c>
      <c r="AZ60" s="32" t="str">
        <f>IF(VLOOKUP($A60,Sheet!$A$7:$DG$148,'TN01-10'!AZ$9,0)="","",VLOOKUP($A60,Sheet!$A$7:$DG$148,'TN01-10'!AZ$9,0))</f>
        <v/>
      </c>
      <c r="BA60" s="32">
        <f>IF(VLOOKUP($A60,Sheet!$A$7:$DG$148,'TN01-10'!BA$9,0)="","",VLOOKUP($A60,Sheet!$A$7:$DG$148,'TN01-10'!BA$9,0))</f>
        <v>6.7</v>
      </c>
      <c r="BB60" s="33">
        <f>IF(VLOOKUP($A60,Sheet!$A$7:$DG$148,'TN01-10'!BB$9,0)="","",VLOOKUP($A60,Sheet!$A$7:$DG$148,'TN01-10'!BB$9,0))</f>
        <v>5</v>
      </c>
      <c r="BC60" s="36">
        <f>IF(VLOOKUP($A60,Sheet!$A$7:$DG$148,'TN01-10'!BC$9,0)="","",VLOOKUP($A60,Sheet!$A$7:$DG$148,'TN01-10'!BC$9,0))</f>
        <v>0</v>
      </c>
      <c r="BD60" s="28">
        <f>IF(VLOOKUP($A60,Sheet!$A$7:$DG$148,'TN01-10'!BD$9,0)="","",VLOOKUP($A60,Sheet!$A$7:$DG$148,'TN01-10'!BD$9,0))</f>
        <v>6.3</v>
      </c>
      <c r="BE60" s="28">
        <f>IF(VLOOKUP($A60,Sheet!$A$7:$DG$148,'TN01-10'!BE$9,0)="","",VLOOKUP($A60,Sheet!$A$7:$DG$148,'TN01-10'!BE$9,0))</f>
        <v>7.9</v>
      </c>
      <c r="BF60" s="28">
        <f>IF(VLOOKUP($A60,Sheet!$A$7:$DG$148,'TN01-10'!BF$9,0)="","",VLOOKUP($A60,Sheet!$A$7:$DG$148,'TN01-10'!BF$9,0))</f>
        <v>8.8000000000000007</v>
      </c>
      <c r="BG60" s="28">
        <f>IF(VLOOKUP($A60,Sheet!$A$7:$DG$148,'TN01-10'!BG$9,0)="","",VLOOKUP($A60,Sheet!$A$7:$DG$148,'TN01-10'!BG$9,0))</f>
        <v>8.1</v>
      </c>
      <c r="BH60" s="28">
        <f>IF(VLOOKUP($A60,Sheet!$A$7:$DG$148,'TN01-10'!BH$9,0)="","",VLOOKUP($A60,Sheet!$A$7:$DG$148,'TN01-10'!BH$9,0))</f>
        <v>8.1</v>
      </c>
      <c r="BI60" s="28">
        <f>IF(VLOOKUP($A60,Sheet!$A$7:$DG$148,'TN01-10'!BI$9,0)="","",VLOOKUP($A60,Sheet!$A$7:$DG$148,'TN01-10'!BI$9,0))</f>
        <v>8.4</v>
      </c>
      <c r="BJ60" s="28">
        <f>IF(VLOOKUP($A60,Sheet!$A$7:$DG$148,'TN01-10'!BJ$9,0)="","",VLOOKUP($A60,Sheet!$A$7:$DG$148,'TN01-10'!BJ$9,0))</f>
        <v>8.9</v>
      </c>
      <c r="BK60" s="28">
        <f>IF(VLOOKUP($A60,Sheet!$A$7:$DG$148,'TN01-10'!BK$9,0)="","",VLOOKUP($A60,Sheet!$A$7:$DG$148,'TN01-10'!BK$9,0))</f>
        <v>6.3</v>
      </c>
      <c r="BL60" s="28">
        <f>IF(VLOOKUP($A60,Sheet!$A$7:$DG$148,'TN01-10'!BL$9,0)="","",VLOOKUP($A60,Sheet!$A$7:$DG$148,'TN01-10'!BL$9,0))</f>
        <v>8.1</v>
      </c>
      <c r="BM60" s="28">
        <f>IF(VLOOKUP($A60,Sheet!$A$7:$DG$148,'TN01-10'!BM$9,0)="","",VLOOKUP($A60,Sheet!$A$7:$DG$148,'TN01-10'!BM$9,0))</f>
        <v>8.9</v>
      </c>
      <c r="BN60" s="28">
        <f>IF(VLOOKUP($A60,Sheet!$A$7:$DG$148,'TN01-10'!BN$9,0)="","",VLOOKUP($A60,Sheet!$A$7:$DG$148,'TN01-10'!BN$9,0))</f>
        <v>9.6</v>
      </c>
      <c r="BO60" s="28">
        <f>IF(VLOOKUP($A60,Sheet!$A$7:$DG$148,'TN01-10'!BO$9,0)="","",VLOOKUP($A60,Sheet!$A$7:$DG$148,'TN01-10'!BO$9,0))</f>
        <v>6</v>
      </c>
      <c r="BP60" s="28">
        <f>IF(VLOOKUP($A60,Sheet!$A$7:$DG$148,'TN01-10'!BP$9,0)="","",VLOOKUP($A60,Sheet!$A$7:$DG$148,'TN01-10'!BP$9,0))</f>
        <v>9.4</v>
      </c>
      <c r="BQ60" s="28" t="str">
        <f>IF(VLOOKUP($A60,Sheet!$A$7:$DG$148,'TN01-10'!BQ$9,0)="","",VLOOKUP($A60,Sheet!$A$7:$DG$148,'TN01-10'!BQ$9,0))</f>
        <v/>
      </c>
      <c r="BR60" s="28">
        <f>IF(VLOOKUP($A60,Sheet!$A$7:$DG$148,'TN01-10'!BR$9,0)="","",VLOOKUP($A60,Sheet!$A$7:$DG$148,'TN01-10'!BR$9,0))</f>
        <v>6.3</v>
      </c>
      <c r="BS60" s="28">
        <f>IF(VLOOKUP($A60,Sheet!$A$7:$DG$148,'TN01-10'!BS$9,0)="","",VLOOKUP($A60,Sheet!$A$7:$DG$148,'TN01-10'!BS$9,0))</f>
        <v>6</v>
      </c>
      <c r="BT60" s="28">
        <f>IF(VLOOKUP($A60,Sheet!$A$7:$DG$148,'TN01-10'!BT$9,0)="","",VLOOKUP($A60,Sheet!$A$7:$DG$148,'TN01-10'!BT$9,0))</f>
        <v>8</v>
      </c>
      <c r="BU60" s="28">
        <f>IF(VLOOKUP($A60,Sheet!$A$7:$DG$148,'TN01-10'!BU$9,0)="","",VLOOKUP($A60,Sheet!$A$7:$DG$148,'TN01-10'!BU$9,0))</f>
        <v>8.4</v>
      </c>
      <c r="BV60" s="28">
        <f>IF(VLOOKUP($A60,Sheet!$A$7:$DG$148,'TN01-10'!BV$9,0)="","",VLOOKUP($A60,Sheet!$A$7:$DG$148,'TN01-10'!BV$9,0))</f>
        <v>7.9</v>
      </c>
      <c r="BW60" s="28">
        <f>IF(VLOOKUP($A60,Sheet!$A$7:$DG$148,'TN01-10'!BW$9,0)="","",VLOOKUP($A60,Sheet!$A$7:$DG$148,'TN01-10'!BW$9,0))</f>
        <v>8.6</v>
      </c>
      <c r="BX60" s="33">
        <f>IF(VLOOKUP($A60,Sheet!$A$7:$DG$148,'TN01-10'!BX$9,0)="","",VLOOKUP($A60,Sheet!$A$7:$DG$148,'TN01-10'!BX$9,0))</f>
        <v>50</v>
      </c>
      <c r="BY60" s="36">
        <f>IF(VLOOKUP($A60,Sheet!$A$7:$DG$148,'TN01-10'!BY$9,0)="","",VLOOKUP($A60,Sheet!$A$7:$DG$148,'TN01-10'!BY$9,0))</f>
        <v>0</v>
      </c>
      <c r="BZ60" s="28">
        <f>IF(VLOOKUP($A60,Sheet!$A$7:$DG$148,'TN01-10'!BZ$9,0)="","",VLOOKUP($A60,Sheet!$A$7:$DG$148,'TN01-10'!BZ$9,0))</f>
        <v>9.1</v>
      </c>
      <c r="CA60" s="28" t="str">
        <f>IF(VLOOKUP($A60,Sheet!$A$7:$DG$148,'TN01-10'!CA$9,0)="","",VLOOKUP($A60,Sheet!$A$7:$DG$148,'TN01-10'!CA$9,0))</f>
        <v/>
      </c>
      <c r="CB60" s="28">
        <f>IF(VLOOKUP($A60,Sheet!$A$7:$DG$148,'TN01-10'!CB$9,0)="","",VLOOKUP($A60,Sheet!$A$7:$DG$148,'TN01-10'!CB$9,0))</f>
        <v>9.1</v>
      </c>
      <c r="CC60" s="28" t="str">
        <f>IF(VLOOKUP($A60,Sheet!$A$7:$DG$148,'TN01-10'!CC$9,0)="","",VLOOKUP($A60,Sheet!$A$7:$DG$148,'TN01-10'!CC$9,0))</f>
        <v/>
      </c>
      <c r="CD60" s="28">
        <f>IF(VLOOKUP($A60,Sheet!$A$7:$DG$148,'TN01-10'!CD$9,0)="","",VLOOKUP($A60,Sheet!$A$7:$DG$148,'TN01-10'!CD$9,0))</f>
        <v>8.1999999999999993</v>
      </c>
      <c r="CE60" s="28">
        <f>IF(VLOOKUP($A60,Sheet!$A$7:$DG$148,'TN01-10'!CE$9,0)="","",VLOOKUP($A60,Sheet!$A$7:$DG$148,'TN01-10'!CE$9,0))</f>
        <v>9</v>
      </c>
      <c r="CF60" s="28">
        <f>IF(VLOOKUP($A60,Sheet!$A$7:$DG$148,'TN01-10'!CF$9,0)="","",VLOOKUP($A60,Sheet!$A$7:$DG$148,'TN01-10'!CF$9,0))</f>
        <v>9.8000000000000007</v>
      </c>
      <c r="CG60" s="28">
        <f>IF(VLOOKUP($A60,Sheet!$A$7:$DG$148,'TN01-10'!CG$9,0)="","",VLOOKUP($A60,Sheet!$A$7:$DG$148,'TN01-10'!CG$9,0))</f>
        <v>9</v>
      </c>
      <c r="CH60" s="28" t="str">
        <f>IF(VLOOKUP($A60,Sheet!$A$7:$DG$148,'TN01-10'!CH$9,0)="","",VLOOKUP($A60,Sheet!$A$7:$DG$148,'TN01-10'!CH$9,0))</f>
        <v/>
      </c>
      <c r="CI60" s="28">
        <f>IF(VLOOKUP($A60,Sheet!$A$7:$DG$148,'TN01-10'!CI$9,0)="","",VLOOKUP($A60,Sheet!$A$7:$DG$148,'TN01-10'!CI$9,0))</f>
        <v>9.1999999999999993</v>
      </c>
      <c r="CJ60" s="28" t="str">
        <f>IF(VLOOKUP($A60,Sheet!$A$7:$DG$148,'TN01-10'!CJ$9,0)="","",VLOOKUP($A60,Sheet!$A$7:$DG$148,'TN01-10'!CJ$9,0))</f>
        <v/>
      </c>
      <c r="CK60" s="28" t="str">
        <f>IF(VLOOKUP($A60,Sheet!$A$7:$DG$148,'TN01-10'!CK$9,0)="","",VLOOKUP($A60,Sheet!$A$7:$DG$148,'TN01-10'!CK$9,0))</f>
        <v/>
      </c>
      <c r="CL60" s="28" t="str">
        <f>IF(VLOOKUP($A60,Sheet!$A$7:$DG$148,'TN01-10'!CL$9,0)="","",VLOOKUP($A60,Sheet!$A$7:$DG$148,'TN01-10'!CL$9,0))</f>
        <v/>
      </c>
      <c r="CM60" s="28" t="str">
        <f>IF(VLOOKUP($A60,Sheet!$A$7:$DG$148,'TN01-10'!CM$9,0)="","",VLOOKUP($A60,Sheet!$A$7:$DG$148,'TN01-10'!CM$9,0))</f>
        <v/>
      </c>
      <c r="CN60" s="28">
        <f>IF(VLOOKUP($A60,Sheet!$A$7:$DG$148,'TN01-10'!CN$9,0)="","",VLOOKUP($A60,Sheet!$A$7:$DG$148,'TN01-10'!CN$9,0))</f>
        <v>7.8</v>
      </c>
      <c r="CO60" s="28">
        <f>IF(VLOOKUP($A60,Sheet!$A$7:$DG$148,'TN01-10'!CO$9,0)="","",VLOOKUP($A60,Sheet!$A$7:$DG$148,'TN01-10'!CO$9,0))</f>
        <v>8.4</v>
      </c>
      <c r="CP60" s="28">
        <f>IF(VLOOKUP($A60,Sheet!$A$7:$DG$148,'TN01-10'!CP$9,0)="","",VLOOKUP($A60,Sheet!$A$7:$DG$148,'TN01-10'!CP$9,0))</f>
        <v>9.4</v>
      </c>
      <c r="CQ60" s="28">
        <f>IF(VLOOKUP($A60,Sheet!$A$7:$DG$148,'TN01-10'!CQ$9,0)="","",VLOOKUP($A60,Sheet!$A$7:$DG$148,'TN01-10'!CQ$9,0))</f>
        <v>9.1</v>
      </c>
      <c r="CR60" s="28">
        <f>IF(VLOOKUP($A60,Sheet!$A$7:$DG$148,'TN01-10'!CR$9,0)="","",VLOOKUP($A60,Sheet!$A$7:$DG$148,'TN01-10'!CR$9,0))</f>
        <v>9.4</v>
      </c>
      <c r="CS60" s="33">
        <f>IF(VLOOKUP($A60,Sheet!$A$7:$DG$148,'TN01-10'!CS$9,0)="","",VLOOKUP($A60,Sheet!$A$7:$DG$148,'TN01-10'!CS$9,0))</f>
        <v>27</v>
      </c>
      <c r="CT60" s="36">
        <f>IF(VLOOKUP($A60,Sheet!$A$7:$DG$148,'TN01-10'!CT$9,0)="","",VLOOKUP($A60,Sheet!$A$7:$DG$148,'TN01-10'!CT$9,0))</f>
        <v>0</v>
      </c>
      <c r="CU60" s="38">
        <f t="shared" si="2"/>
        <v>128</v>
      </c>
      <c r="CV60" s="38">
        <f t="shared" si="3"/>
        <v>0</v>
      </c>
      <c r="CW60" s="38">
        <f t="shared" si="4"/>
        <v>0</v>
      </c>
      <c r="CX60" s="38">
        <f t="shared" si="5"/>
        <v>128</v>
      </c>
      <c r="CY60" s="38">
        <f t="shared" si="6"/>
        <v>8.2200000000000006</v>
      </c>
      <c r="CZ60" s="38">
        <f>VLOOKUP($A60,'TN01-04'!$A$13:$DL$166,103,0)</f>
        <v>3.55</v>
      </c>
      <c r="DA60" s="28" t="str">
        <f>IF(VLOOKUP($A60,Sheet!$A$7:$DG$148,'TN01-10'!DA$9,0)="","",VLOOKUP($A60,Sheet!$A$7:$DG$148,'TN01-10'!DA$9,0))</f>
        <v/>
      </c>
      <c r="DB60" s="28" t="str">
        <f>IF(VLOOKUP($A60,Sheet!$A$7:$DG$148,'TN01-10'!DB$9,0)="","",VLOOKUP($A60,Sheet!$A$7:$DG$148,'TN01-10'!DB$9,0))</f>
        <v/>
      </c>
      <c r="DC60" s="28" t="str">
        <f>IF(VLOOKUP($A60,Sheet!$A$7:$DG$148,'TN01-10'!DC$9,0)="","",VLOOKUP($A60,Sheet!$A$7:$DG$148,'TN01-10'!DC$9,0))</f>
        <v/>
      </c>
      <c r="DD60" s="28">
        <f>IF(VLOOKUP($A60,Sheet!$A$7:$DG$148,'TN01-10'!DD$9,0)="","",VLOOKUP($A60,Sheet!$A$7:$DG$148,'TN01-10'!DD$9,0))</f>
        <v>8.6999999999999993</v>
      </c>
      <c r="DE60" s="38"/>
      <c r="DF60" s="38">
        <f t="shared" si="7"/>
        <v>8.6999999999999993</v>
      </c>
      <c r="DG60" s="38">
        <f>VLOOKUP($A60,'TN01-04'!$A$13:$DL$166,110,0)</f>
        <v>4</v>
      </c>
      <c r="DH60" s="33">
        <f>IF(VLOOKUP($A60,Sheet!$A$7:$DG$148,'TN01-10'!DH$9,0)="","",VLOOKUP($A60,Sheet!$A$7:$DG$148,'TN01-10'!DH$9,0))</f>
        <v>5</v>
      </c>
      <c r="DI60" s="36">
        <f>IF(VLOOKUP($A60,Sheet!$A$7:$DG$148,'TN01-10'!DI$9,0)="","",VLOOKUP($A60,Sheet!$A$7:$DG$148,'TN01-10'!DI$9,0))</f>
        <v>0</v>
      </c>
      <c r="DJ60" s="38">
        <f t="shared" si="8"/>
        <v>133</v>
      </c>
      <c r="DK60" s="38">
        <f t="shared" si="9"/>
        <v>0</v>
      </c>
      <c r="DL60" s="38">
        <f t="shared" si="10"/>
        <v>8.24</v>
      </c>
      <c r="DM60" s="38">
        <f>VLOOKUP($A60,'TN01-04'!$A$13:$DL$166,116,0)</f>
        <v>3.57</v>
      </c>
      <c r="DN60" s="33">
        <f>IF(VLOOKUP($A60,Sheet!$A$7:$DG$148,'TN01-10'!DN$9,0)="","",VLOOKUP($A60,Sheet!$A$7:$DG$148,'TN01-10'!DN$9,0))</f>
        <v>138</v>
      </c>
      <c r="DO60" s="36">
        <f>IF(VLOOKUP($A60,Sheet!$A$7:$DG$148,'TN01-10'!DO$9,0)="","",VLOOKUP($A60,Sheet!$A$7:$DG$148,'TN01-10'!DO$9,0))</f>
        <v>0</v>
      </c>
      <c r="DP60" s="28">
        <f>IF(VLOOKUP($A60,Sheet!$A$7:$DG$148,'TN01-10'!DP$9,0)="","",VLOOKUP($A60,Sheet!$A$7:$DG$148,'TN01-10'!DP$9,0))</f>
        <v>137</v>
      </c>
      <c r="DQ60" s="28">
        <f>IF(VLOOKUP($A60,Sheet!$A$7:$DG$148,'TN01-10'!DQ$9,0)="","",VLOOKUP($A60,Sheet!$A$7:$DG$148,'TN01-10'!DQ$9,0))</f>
        <v>138</v>
      </c>
      <c r="DR60" s="28">
        <f>IF(VLOOKUP($A60,Sheet!$A$7:$DG$148,'TN01-10'!DR$9,0)="","",VLOOKUP($A60,Sheet!$A$7:$DG$148,'TN01-10'!DR$9,0))</f>
        <v>8.24</v>
      </c>
      <c r="DS60" s="28">
        <f>IF(VLOOKUP($A60,Sheet!$A$7:$DG$148,'TN01-10'!DS$9,0)="","",VLOOKUP($A60,Sheet!$A$7:$DG$148,'TN01-10'!DS$9,0))</f>
        <v>3.57</v>
      </c>
      <c r="DT60" s="28" t="str">
        <f>IF(VLOOKUP($A60,Sheet!$A$7:$DG$148,'TN01-10'!DT$9,0)="","",VLOOKUP($A60,Sheet!$A$7:$DG$148,'TN01-10'!DT$9,0))</f>
        <v/>
      </c>
      <c r="DU60" s="168">
        <f t="shared" si="11"/>
        <v>0</v>
      </c>
      <c r="DV60" s="315" t="s">
        <v>4798</v>
      </c>
      <c r="DW60" s="315" t="s">
        <v>4798</v>
      </c>
      <c r="DX60" s="315" t="s">
        <v>4798</v>
      </c>
      <c r="DY60" s="315" t="s">
        <v>4798</v>
      </c>
      <c r="DZ60" s="315" t="s">
        <v>4834</v>
      </c>
      <c r="EA60" s="315"/>
      <c r="EB60" s="216">
        <v>8.6999999999999993</v>
      </c>
      <c r="EC60" s="216"/>
      <c r="ED60" s="216"/>
      <c r="EE60" s="216"/>
      <c r="EF60" s="216">
        <f t="shared" si="12"/>
        <v>8.6999999999999993</v>
      </c>
      <c r="EG60" s="216">
        <v>0</v>
      </c>
      <c r="EH60" s="216">
        <v>0</v>
      </c>
      <c r="EI60" s="216"/>
      <c r="EJ60" s="216"/>
      <c r="EK60" s="216">
        <f t="shared" si="13"/>
        <v>0</v>
      </c>
      <c r="EL60" s="216"/>
      <c r="EM60" s="216">
        <v>0</v>
      </c>
      <c r="EN60" s="216"/>
      <c r="EO60" s="216"/>
      <c r="EP60" s="216">
        <f t="shared" si="14"/>
        <v>0</v>
      </c>
      <c r="EQ60" s="216"/>
      <c r="ER60" s="216">
        <v>0</v>
      </c>
      <c r="ES60" s="216"/>
      <c r="ET60" s="216"/>
      <c r="EU60" s="216">
        <f t="shared" si="15"/>
        <v>0</v>
      </c>
      <c r="EV60" s="216">
        <f t="shared" si="16"/>
        <v>0</v>
      </c>
    </row>
    <row r="61" spans="1:152" ht="15.95" customHeight="1" x14ac:dyDescent="0.2">
      <c r="A61" s="25">
        <v>2221727311</v>
      </c>
      <c r="B61" s="26" t="s">
        <v>12</v>
      </c>
      <c r="C61" s="26" t="s">
        <v>72</v>
      </c>
      <c r="D61" s="26" t="s">
        <v>86</v>
      </c>
      <c r="E61" s="27">
        <v>35864</v>
      </c>
      <c r="F61" s="26" t="s">
        <v>210</v>
      </c>
      <c r="G61" s="26" t="s">
        <v>212</v>
      </c>
      <c r="H61" s="28">
        <f>IF(VLOOKUP($A61,Sheet!$A$7:$DG$148,'TN01-10'!H$9,0)="","",VLOOKUP($A61,Sheet!$A$7:$DG$148,'TN01-10'!H$9,0))</f>
        <v>9</v>
      </c>
      <c r="I61" s="28">
        <f>IF(VLOOKUP($A61,Sheet!$A$7:$DG$148,'TN01-10'!I$9,0)="","",VLOOKUP($A61,Sheet!$A$7:$DG$148,'TN01-10'!I$9,0))</f>
        <v>7</v>
      </c>
      <c r="J61" s="28">
        <f>IF(VLOOKUP($A61,Sheet!$A$7:$DG$148,'TN01-10'!J$9,0)="","",VLOOKUP($A61,Sheet!$A$7:$DG$148,'TN01-10'!J$9,0))</f>
        <v>8.5</v>
      </c>
      <c r="K61" s="28">
        <f>IF(VLOOKUP($A61,Sheet!$A$7:$DG$148,'TN01-10'!K$9,0)="","",VLOOKUP($A61,Sheet!$A$7:$DG$148,'TN01-10'!K$9,0))</f>
        <v>6.4</v>
      </c>
      <c r="L61" s="28">
        <f>IF(VLOOKUP($A61,Sheet!$A$7:$DG$148,'TN01-10'!L$9,0)="","",VLOOKUP($A61,Sheet!$A$7:$DG$148,'TN01-10'!L$9,0))</f>
        <v>7</v>
      </c>
      <c r="M61" s="28">
        <f>IF(VLOOKUP($A61,Sheet!$A$7:$DG$148,'TN01-10'!M$9,0)="","",VLOOKUP($A61,Sheet!$A$7:$DG$148,'TN01-10'!M$9,0))</f>
        <v>9.5</v>
      </c>
      <c r="N61" s="28">
        <f>IF(VLOOKUP($A61,Sheet!$A$7:$DG$148,'TN01-10'!N$9,0)="","",VLOOKUP($A61,Sheet!$A$7:$DG$148,'TN01-10'!N$9,0))</f>
        <v>9.5</v>
      </c>
      <c r="O61" s="28" t="str">
        <f>IF(VLOOKUP($A61,Sheet!$A$7:$DG$148,'TN01-10'!O$9,0)="","",VLOOKUP($A61,Sheet!$A$7:$DG$148,'TN01-10'!O$9,0))</f>
        <v/>
      </c>
      <c r="P61" s="28">
        <f>IF(VLOOKUP($A61,Sheet!$A$7:$DG$148,'TN01-10'!P$9,0)="","",VLOOKUP($A61,Sheet!$A$7:$DG$148,'TN01-10'!P$9,0))</f>
        <v>9.3000000000000007</v>
      </c>
      <c r="Q61" s="28" t="str">
        <f>IF(VLOOKUP($A61,Sheet!$A$7:$DG$148,'TN01-10'!Q$9,0)="","",VLOOKUP($A61,Sheet!$A$7:$DG$148,'TN01-10'!Q$9,0))</f>
        <v/>
      </c>
      <c r="R61" s="28">
        <f>IF(VLOOKUP($A61,Sheet!$A$7:$DG$148,'TN01-10'!R$9,0)="","",VLOOKUP($A61,Sheet!$A$7:$DG$148,'TN01-10'!R$9,0))</f>
        <v>6.1</v>
      </c>
      <c r="S61" s="28" t="str">
        <f>IF(VLOOKUP($A61,Sheet!$A$7:$DG$148,'TN01-10'!S$9,0)="","",VLOOKUP($A61,Sheet!$A$7:$DG$148,'TN01-10'!S$9,0))</f>
        <v/>
      </c>
      <c r="T61" s="28" t="str">
        <f>IF(VLOOKUP($A61,Sheet!$A$7:$DG$148,'TN01-10'!T$9,0)="","",VLOOKUP($A61,Sheet!$A$7:$DG$148,'TN01-10'!T$9,0))</f>
        <v/>
      </c>
      <c r="U61" s="28">
        <f>IF(VLOOKUP($A61,Sheet!$A$7:$DG$148,'TN01-10'!U$9,0)="","",VLOOKUP($A61,Sheet!$A$7:$DG$148,'TN01-10'!U$9,0))</f>
        <v>8.3000000000000007</v>
      </c>
      <c r="V61" s="28" t="str">
        <f>IF(VLOOKUP($A61,Sheet!$A$7:$DG$148,'TN01-10'!V$9,0)="","",VLOOKUP($A61,Sheet!$A$7:$DG$148,'TN01-10'!V$9,0))</f>
        <v/>
      </c>
      <c r="W61" s="28">
        <f>IF(VLOOKUP($A61,Sheet!$A$7:$DG$148,'TN01-10'!W$9,0)="","",VLOOKUP($A61,Sheet!$A$7:$DG$148,'TN01-10'!W$9,0))</f>
        <v>8.3000000000000007</v>
      </c>
      <c r="X61" s="28">
        <f>IF(VLOOKUP($A61,Sheet!$A$7:$DG$148,'TN01-10'!X$9,0)="","",VLOOKUP($A61,Sheet!$A$7:$DG$148,'TN01-10'!X$9,0))</f>
        <v>8.8000000000000007</v>
      </c>
      <c r="Y61" s="28">
        <f>IF(VLOOKUP($A61,Sheet!$A$7:$DG$148,'TN01-10'!Y$9,0)="","",VLOOKUP($A61,Sheet!$A$7:$DG$148,'TN01-10'!Y$9,0))</f>
        <v>7.5</v>
      </c>
      <c r="Z61" s="28">
        <f>IF(VLOOKUP($A61,Sheet!$A$7:$DG$148,'TN01-10'!Z$9,0)="","",VLOOKUP($A61,Sheet!$A$7:$DG$148,'TN01-10'!Z$9,0))</f>
        <v>5.9</v>
      </c>
      <c r="AA61" s="28">
        <f>IF(VLOOKUP($A61,Sheet!$A$7:$DG$148,'TN01-10'!AA$9,0)="","",VLOOKUP($A61,Sheet!$A$7:$DG$148,'TN01-10'!AA$9,0))</f>
        <v>7.9</v>
      </c>
      <c r="AB61" s="28">
        <f>IF(VLOOKUP($A61,Sheet!$A$7:$DG$148,'TN01-10'!AB$9,0)="","",VLOOKUP($A61,Sheet!$A$7:$DG$148,'TN01-10'!AB$9,0))</f>
        <v>9</v>
      </c>
      <c r="AC61" s="28">
        <f>IF(VLOOKUP($A61,Sheet!$A$7:$DG$148,'TN01-10'!AC$9,0)="","",VLOOKUP($A61,Sheet!$A$7:$DG$148,'TN01-10'!AC$9,0))</f>
        <v>7.7</v>
      </c>
      <c r="AD61" s="28">
        <f>IF(VLOOKUP($A61,Sheet!$A$7:$DG$148,'TN01-10'!AD$9,0)="","",VLOOKUP($A61,Sheet!$A$7:$DG$148,'TN01-10'!AD$9,0))</f>
        <v>8.6999999999999993</v>
      </c>
      <c r="AE61" s="28">
        <f>IF(VLOOKUP($A61,Sheet!$A$7:$DG$148,'TN01-10'!AE$9,0)="","",VLOOKUP($A61,Sheet!$A$7:$DG$148,'TN01-10'!AE$9,0))</f>
        <v>6.5</v>
      </c>
      <c r="AF61" s="28">
        <f>IF(VLOOKUP($A61,Sheet!$A$7:$DG$148,'TN01-10'!AF$9,0)="","",VLOOKUP($A61,Sheet!$A$7:$DG$148,'TN01-10'!AF$9,0))</f>
        <v>8.6</v>
      </c>
      <c r="AG61" s="28">
        <f>IF(VLOOKUP($A61,Sheet!$A$7:$DG$148,'TN01-10'!AG$9,0)="","",VLOOKUP($A61,Sheet!$A$7:$DG$148,'TN01-10'!AG$9,0))</f>
        <v>8</v>
      </c>
      <c r="AH61" s="28">
        <f>IF(VLOOKUP($A61,Sheet!$A$7:$DG$148,'TN01-10'!AH$9,0)="","",VLOOKUP($A61,Sheet!$A$7:$DG$148,'TN01-10'!AH$9,0))</f>
        <v>8.1</v>
      </c>
      <c r="AI61" s="28">
        <f>IF(VLOOKUP($A61,Sheet!$A$7:$DG$148,'TN01-10'!AI$9,0)="","",VLOOKUP($A61,Sheet!$A$7:$DG$148,'TN01-10'!AI$9,0))</f>
        <v>6.4</v>
      </c>
      <c r="AJ61" s="28">
        <f>IF(VLOOKUP($A61,Sheet!$A$7:$DG$148,'TN01-10'!AJ$9,0)="","",VLOOKUP($A61,Sheet!$A$7:$DG$148,'TN01-10'!AJ$9,0))</f>
        <v>9.5</v>
      </c>
      <c r="AK61" s="33">
        <f>IF(VLOOKUP($A61,Sheet!$A$7:$DG$148,'TN01-10'!AK$9,0)="","",VLOOKUP($A61,Sheet!$A$7:$DG$148,'TN01-10'!AK$9,0))</f>
        <v>51</v>
      </c>
      <c r="AL61" s="36">
        <f>IF(VLOOKUP($A61,Sheet!$A$7:$DG$148,'TN01-10'!AL$9,0)="","",VLOOKUP($A61,Sheet!$A$7:$DG$148,'TN01-10'!AL$9,0))</f>
        <v>0</v>
      </c>
      <c r="AM61" s="32">
        <f>IF(VLOOKUP($A61,Sheet!$A$7:$DG$148,'TN01-10'!AM$9,0)="","",VLOOKUP($A61,Sheet!$A$7:$DG$148,'TN01-10'!AM$9,0))</f>
        <v>7.2</v>
      </c>
      <c r="AN61" s="32">
        <f>IF(VLOOKUP($A61,Sheet!$A$7:$DG$148,'TN01-10'!AN$9,0)="","",VLOOKUP($A61,Sheet!$A$7:$DG$148,'TN01-10'!AN$9,0))</f>
        <v>9.6</v>
      </c>
      <c r="AO61" s="32" t="str">
        <f>IF(VLOOKUP($A61,Sheet!$A$7:$DG$148,'TN01-10'!AO$9,0)="","",VLOOKUP($A61,Sheet!$A$7:$DG$148,'TN01-10'!AO$9,0))</f>
        <v/>
      </c>
      <c r="AP61" s="32" t="str">
        <f>IF(VLOOKUP($A61,Sheet!$A$7:$DG$148,'TN01-10'!AP$9,0)="","",VLOOKUP($A61,Sheet!$A$7:$DG$148,'TN01-10'!AP$9,0))</f>
        <v/>
      </c>
      <c r="AQ61" s="32" t="str">
        <f>IF(VLOOKUP($A61,Sheet!$A$7:$DG$148,'TN01-10'!AQ$9,0)="","",VLOOKUP($A61,Sheet!$A$7:$DG$148,'TN01-10'!AQ$9,0))</f>
        <v/>
      </c>
      <c r="AR61" s="32" t="str">
        <f>IF(VLOOKUP($A61,Sheet!$A$7:$DG$148,'TN01-10'!AR$9,0)="","",VLOOKUP($A61,Sheet!$A$7:$DG$148,'TN01-10'!AR$9,0))</f>
        <v/>
      </c>
      <c r="AS61" s="32" t="str">
        <f>IF(VLOOKUP($A61,Sheet!$A$7:$DG$148,'TN01-10'!AS$9,0)="","",VLOOKUP($A61,Sheet!$A$7:$DG$148,'TN01-10'!AS$9,0))</f>
        <v/>
      </c>
      <c r="AT61" s="32">
        <f>IF(VLOOKUP($A61,Sheet!$A$7:$DG$148,'TN01-10'!AT$9,0)="","",VLOOKUP($A61,Sheet!$A$7:$DG$148,'TN01-10'!AT$9,0))</f>
        <v>6</v>
      </c>
      <c r="AU61" s="32" t="str">
        <f>IF(VLOOKUP($A61,Sheet!$A$7:$DG$148,'TN01-10'!AU$9,0)="","",VLOOKUP($A61,Sheet!$A$7:$DG$148,'TN01-10'!AU$9,0))</f>
        <v/>
      </c>
      <c r="AV61" s="32" t="str">
        <f>IF(VLOOKUP($A61,Sheet!$A$7:$DG$148,'TN01-10'!AV$9,0)="","",VLOOKUP($A61,Sheet!$A$7:$DG$148,'TN01-10'!AV$9,0))</f>
        <v/>
      </c>
      <c r="AW61" s="32" t="str">
        <f>IF(VLOOKUP($A61,Sheet!$A$7:$DG$148,'TN01-10'!AW$9,0)="","",VLOOKUP($A61,Sheet!$A$7:$DG$148,'TN01-10'!AW$9,0))</f>
        <v/>
      </c>
      <c r="AX61" s="32" t="str">
        <f>IF(VLOOKUP($A61,Sheet!$A$7:$DG$148,'TN01-10'!AX$9,0)="","",VLOOKUP($A61,Sheet!$A$7:$DG$148,'TN01-10'!AX$9,0))</f>
        <v/>
      </c>
      <c r="AY61" s="32">
        <f>IF(VLOOKUP($A61,Sheet!$A$7:$DG$148,'TN01-10'!AY$9,0)="","",VLOOKUP($A61,Sheet!$A$7:$DG$148,'TN01-10'!AY$9,0))</f>
        <v>0</v>
      </c>
      <c r="AZ61" s="32">
        <f>IF(VLOOKUP($A61,Sheet!$A$7:$DG$148,'TN01-10'!AZ$9,0)="","",VLOOKUP($A61,Sheet!$A$7:$DG$148,'TN01-10'!AZ$9,0))</f>
        <v>5.9</v>
      </c>
      <c r="BA61" s="32">
        <f>IF(VLOOKUP($A61,Sheet!$A$7:$DG$148,'TN01-10'!BA$9,0)="","",VLOOKUP($A61,Sheet!$A$7:$DG$148,'TN01-10'!BA$9,0))</f>
        <v>8.1</v>
      </c>
      <c r="BB61" s="33">
        <f>IF(VLOOKUP($A61,Sheet!$A$7:$DG$148,'TN01-10'!BB$9,0)="","",VLOOKUP($A61,Sheet!$A$7:$DG$148,'TN01-10'!BB$9,0))</f>
        <v>5</v>
      </c>
      <c r="BC61" s="36">
        <f>IF(VLOOKUP($A61,Sheet!$A$7:$DG$148,'TN01-10'!BC$9,0)="","",VLOOKUP($A61,Sheet!$A$7:$DG$148,'TN01-10'!BC$9,0))</f>
        <v>0</v>
      </c>
      <c r="BD61" s="28">
        <f>IF(VLOOKUP($A61,Sheet!$A$7:$DG$148,'TN01-10'!BD$9,0)="","",VLOOKUP($A61,Sheet!$A$7:$DG$148,'TN01-10'!BD$9,0))</f>
        <v>7.5</v>
      </c>
      <c r="BE61" s="28">
        <f>IF(VLOOKUP($A61,Sheet!$A$7:$DG$148,'TN01-10'!BE$9,0)="","",VLOOKUP($A61,Sheet!$A$7:$DG$148,'TN01-10'!BE$9,0))</f>
        <v>7.5</v>
      </c>
      <c r="BF61" s="28">
        <f>IF(VLOOKUP($A61,Sheet!$A$7:$DG$148,'TN01-10'!BF$9,0)="","",VLOOKUP($A61,Sheet!$A$7:$DG$148,'TN01-10'!BF$9,0))</f>
        <v>8.9</v>
      </c>
      <c r="BG61" s="28">
        <f>IF(VLOOKUP($A61,Sheet!$A$7:$DG$148,'TN01-10'!BG$9,0)="","",VLOOKUP($A61,Sheet!$A$7:$DG$148,'TN01-10'!BG$9,0))</f>
        <v>9.3000000000000007</v>
      </c>
      <c r="BH61" s="28">
        <f>IF(VLOOKUP($A61,Sheet!$A$7:$DG$148,'TN01-10'!BH$9,0)="","",VLOOKUP($A61,Sheet!$A$7:$DG$148,'TN01-10'!BH$9,0))</f>
        <v>6.5</v>
      </c>
      <c r="BI61" s="28">
        <f>IF(VLOOKUP($A61,Sheet!$A$7:$DG$148,'TN01-10'!BI$9,0)="","",VLOOKUP($A61,Sheet!$A$7:$DG$148,'TN01-10'!BI$9,0))</f>
        <v>8.8000000000000007</v>
      </c>
      <c r="BJ61" s="28">
        <f>IF(VLOOKUP($A61,Sheet!$A$7:$DG$148,'TN01-10'!BJ$9,0)="","",VLOOKUP($A61,Sheet!$A$7:$DG$148,'TN01-10'!BJ$9,0))</f>
        <v>8.6999999999999993</v>
      </c>
      <c r="BK61" s="28">
        <f>IF(VLOOKUP($A61,Sheet!$A$7:$DG$148,'TN01-10'!BK$9,0)="","",VLOOKUP($A61,Sheet!$A$7:$DG$148,'TN01-10'!BK$9,0))</f>
        <v>6.6</v>
      </c>
      <c r="BL61" s="28">
        <f>IF(VLOOKUP($A61,Sheet!$A$7:$DG$148,'TN01-10'!BL$9,0)="","",VLOOKUP($A61,Sheet!$A$7:$DG$148,'TN01-10'!BL$9,0))</f>
        <v>6.1</v>
      </c>
      <c r="BM61" s="28">
        <f>IF(VLOOKUP($A61,Sheet!$A$7:$DG$148,'TN01-10'!BM$9,0)="","",VLOOKUP($A61,Sheet!$A$7:$DG$148,'TN01-10'!BM$9,0))</f>
        <v>9.6</v>
      </c>
      <c r="BN61" s="28">
        <f>IF(VLOOKUP($A61,Sheet!$A$7:$DG$148,'TN01-10'!BN$9,0)="","",VLOOKUP($A61,Sheet!$A$7:$DG$148,'TN01-10'!BN$9,0))</f>
        <v>8.6</v>
      </c>
      <c r="BO61" s="28">
        <f>IF(VLOOKUP($A61,Sheet!$A$7:$DG$148,'TN01-10'!BO$9,0)="","",VLOOKUP($A61,Sheet!$A$7:$DG$148,'TN01-10'!BO$9,0))</f>
        <v>8.5</v>
      </c>
      <c r="BP61" s="28">
        <f>IF(VLOOKUP($A61,Sheet!$A$7:$DG$148,'TN01-10'!BP$9,0)="","",VLOOKUP($A61,Sheet!$A$7:$DG$148,'TN01-10'!BP$9,0))</f>
        <v>9.6999999999999993</v>
      </c>
      <c r="BQ61" s="28" t="str">
        <f>IF(VLOOKUP($A61,Sheet!$A$7:$DG$148,'TN01-10'!BQ$9,0)="","",VLOOKUP($A61,Sheet!$A$7:$DG$148,'TN01-10'!BQ$9,0))</f>
        <v/>
      </c>
      <c r="BR61" s="28">
        <f>IF(VLOOKUP($A61,Sheet!$A$7:$DG$148,'TN01-10'!BR$9,0)="","",VLOOKUP($A61,Sheet!$A$7:$DG$148,'TN01-10'!BR$9,0))</f>
        <v>9.5</v>
      </c>
      <c r="BS61" s="28">
        <f>IF(VLOOKUP($A61,Sheet!$A$7:$DG$148,'TN01-10'!BS$9,0)="","",VLOOKUP($A61,Sheet!$A$7:$DG$148,'TN01-10'!BS$9,0))</f>
        <v>7.1</v>
      </c>
      <c r="BT61" s="28">
        <f>IF(VLOOKUP($A61,Sheet!$A$7:$DG$148,'TN01-10'!BT$9,0)="","",VLOOKUP($A61,Sheet!$A$7:$DG$148,'TN01-10'!BT$9,0))</f>
        <v>6.7</v>
      </c>
      <c r="BU61" s="28">
        <f>IF(VLOOKUP($A61,Sheet!$A$7:$DG$148,'TN01-10'!BU$9,0)="","",VLOOKUP($A61,Sheet!$A$7:$DG$148,'TN01-10'!BU$9,0))</f>
        <v>8.9</v>
      </c>
      <c r="BV61" s="28">
        <f>IF(VLOOKUP($A61,Sheet!$A$7:$DG$148,'TN01-10'!BV$9,0)="","",VLOOKUP($A61,Sheet!$A$7:$DG$148,'TN01-10'!BV$9,0))</f>
        <v>7.8</v>
      </c>
      <c r="BW61" s="28">
        <f>IF(VLOOKUP($A61,Sheet!$A$7:$DG$148,'TN01-10'!BW$9,0)="","",VLOOKUP($A61,Sheet!$A$7:$DG$148,'TN01-10'!BW$9,0))</f>
        <v>7.9</v>
      </c>
      <c r="BX61" s="33">
        <f>IF(VLOOKUP($A61,Sheet!$A$7:$DG$148,'TN01-10'!BX$9,0)="","",VLOOKUP($A61,Sheet!$A$7:$DG$148,'TN01-10'!BX$9,0))</f>
        <v>50</v>
      </c>
      <c r="BY61" s="36">
        <f>IF(VLOOKUP($A61,Sheet!$A$7:$DG$148,'TN01-10'!BY$9,0)="","",VLOOKUP($A61,Sheet!$A$7:$DG$148,'TN01-10'!BY$9,0))</f>
        <v>0</v>
      </c>
      <c r="BZ61" s="28" t="str">
        <f>IF(VLOOKUP($A61,Sheet!$A$7:$DG$148,'TN01-10'!BZ$9,0)="","",VLOOKUP($A61,Sheet!$A$7:$DG$148,'TN01-10'!BZ$9,0))</f>
        <v/>
      </c>
      <c r="CA61" s="28">
        <f>IF(VLOOKUP($A61,Sheet!$A$7:$DG$148,'TN01-10'!CA$9,0)="","",VLOOKUP($A61,Sheet!$A$7:$DG$148,'TN01-10'!CA$9,0))</f>
        <v>6.1</v>
      </c>
      <c r="CB61" s="28">
        <f>IF(VLOOKUP($A61,Sheet!$A$7:$DG$148,'TN01-10'!CB$9,0)="","",VLOOKUP($A61,Sheet!$A$7:$DG$148,'TN01-10'!CB$9,0))</f>
        <v>8.4</v>
      </c>
      <c r="CC61" s="28" t="str">
        <f>IF(VLOOKUP($A61,Sheet!$A$7:$DG$148,'TN01-10'!CC$9,0)="","",VLOOKUP($A61,Sheet!$A$7:$DG$148,'TN01-10'!CC$9,0))</f>
        <v/>
      </c>
      <c r="CD61" s="28">
        <f>IF(VLOOKUP($A61,Sheet!$A$7:$DG$148,'TN01-10'!CD$9,0)="","",VLOOKUP($A61,Sheet!$A$7:$DG$148,'TN01-10'!CD$9,0))</f>
        <v>7.3</v>
      </c>
      <c r="CE61" s="28">
        <f>IF(VLOOKUP($A61,Sheet!$A$7:$DG$148,'TN01-10'!CE$9,0)="","",VLOOKUP($A61,Sheet!$A$7:$DG$148,'TN01-10'!CE$9,0))</f>
        <v>6.2</v>
      </c>
      <c r="CF61" s="28">
        <f>IF(VLOOKUP($A61,Sheet!$A$7:$DG$148,'TN01-10'!CF$9,0)="","",VLOOKUP($A61,Sheet!$A$7:$DG$148,'TN01-10'!CF$9,0))</f>
        <v>8</v>
      </c>
      <c r="CG61" s="28">
        <f>IF(VLOOKUP($A61,Sheet!$A$7:$DG$148,'TN01-10'!CG$9,0)="","",VLOOKUP($A61,Sheet!$A$7:$DG$148,'TN01-10'!CG$9,0))</f>
        <v>8.5</v>
      </c>
      <c r="CH61" s="28" t="str">
        <f>IF(VLOOKUP($A61,Sheet!$A$7:$DG$148,'TN01-10'!CH$9,0)="","",VLOOKUP($A61,Sheet!$A$7:$DG$148,'TN01-10'!CH$9,0))</f>
        <v/>
      </c>
      <c r="CI61" s="28">
        <f>IF(VLOOKUP($A61,Sheet!$A$7:$DG$148,'TN01-10'!CI$9,0)="","",VLOOKUP($A61,Sheet!$A$7:$DG$148,'TN01-10'!CI$9,0))</f>
        <v>8.6</v>
      </c>
      <c r="CJ61" s="28" t="str">
        <f>IF(VLOOKUP($A61,Sheet!$A$7:$DG$148,'TN01-10'!CJ$9,0)="","",VLOOKUP($A61,Sheet!$A$7:$DG$148,'TN01-10'!CJ$9,0))</f>
        <v/>
      </c>
      <c r="CK61" s="28" t="str">
        <f>IF(VLOOKUP($A61,Sheet!$A$7:$DG$148,'TN01-10'!CK$9,0)="","",VLOOKUP($A61,Sheet!$A$7:$DG$148,'TN01-10'!CK$9,0))</f>
        <v/>
      </c>
      <c r="CL61" s="28" t="str">
        <f>IF(VLOOKUP($A61,Sheet!$A$7:$DG$148,'TN01-10'!CL$9,0)="","",VLOOKUP($A61,Sheet!$A$7:$DG$148,'TN01-10'!CL$9,0))</f>
        <v/>
      </c>
      <c r="CM61" s="28" t="str">
        <f>IF(VLOOKUP($A61,Sheet!$A$7:$DG$148,'TN01-10'!CM$9,0)="","",VLOOKUP($A61,Sheet!$A$7:$DG$148,'TN01-10'!CM$9,0))</f>
        <v/>
      </c>
      <c r="CN61" s="28">
        <f>IF(VLOOKUP($A61,Sheet!$A$7:$DG$148,'TN01-10'!CN$9,0)="","",VLOOKUP($A61,Sheet!$A$7:$DG$148,'TN01-10'!CN$9,0))</f>
        <v>6.9</v>
      </c>
      <c r="CO61" s="28">
        <f>IF(VLOOKUP($A61,Sheet!$A$7:$DG$148,'TN01-10'!CO$9,0)="","",VLOOKUP($A61,Sheet!$A$7:$DG$148,'TN01-10'!CO$9,0))</f>
        <v>7.6</v>
      </c>
      <c r="CP61" s="28">
        <f>IF(VLOOKUP($A61,Sheet!$A$7:$DG$148,'TN01-10'!CP$9,0)="","",VLOOKUP($A61,Sheet!$A$7:$DG$148,'TN01-10'!CP$9,0))</f>
        <v>8.6</v>
      </c>
      <c r="CQ61" s="28">
        <f>IF(VLOOKUP($A61,Sheet!$A$7:$DG$148,'TN01-10'!CQ$9,0)="","",VLOOKUP($A61,Sheet!$A$7:$DG$148,'TN01-10'!CQ$9,0))</f>
        <v>5.6</v>
      </c>
      <c r="CR61" s="28">
        <f>IF(VLOOKUP($A61,Sheet!$A$7:$DG$148,'TN01-10'!CR$9,0)="","",VLOOKUP($A61,Sheet!$A$7:$DG$148,'TN01-10'!CR$9,0))</f>
        <v>7</v>
      </c>
      <c r="CS61" s="33">
        <f>IF(VLOOKUP($A61,Sheet!$A$7:$DG$148,'TN01-10'!CS$9,0)="","",VLOOKUP($A61,Sheet!$A$7:$DG$148,'TN01-10'!CS$9,0))</f>
        <v>27</v>
      </c>
      <c r="CT61" s="36">
        <f>IF(VLOOKUP($A61,Sheet!$A$7:$DG$148,'TN01-10'!CT$9,0)="","",VLOOKUP($A61,Sheet!$A$7:$DG$148,'TN01-10'!CT$9,0))</f>
        <v>0</v>
      </c>
      <c r="CU61" s="38">
        <f t="shared" si="2"/>
        <v>128</v>
      </c>
      <c r="CV61" s="38">
        <f t="shared" si="3"/>
        <v>0</v>
      </c>
      <c r="CW61" s="38">
        <f t="shared" si="4"/>
        <v>0</v>
      </c>
      <c r="CX61" s="38">
        <f t="shared" si="5"/>
        <v>128</v>
      </c>
      <c r="CY61" s="38">
        <f t="shared" si="6"/>
        <v>7.92</v>
      </c>
      <c r="CZ61" s="38">
        <f>VLOOKUP($A61,'TN01-04'!$A$13:$DL$166,103,0)</f>
        <v>3.4</v>
      </c>
      <c r="DA61" s="28" t="str">
        <f>IF(VLOOKUP($A61,Sheet!$A$7:$DG$148,'TN01-10'!DA$9,0)="","",VLOOKUP($A61,Sheet!$A$7:$DG$148,'TN01-10'!DA$9,0))</f>
        <v/>
      </c>
      <c r="DB61" s="28" t="str">
        <f>IF(VLOOKUP($A61,Sheet!$A$7:$DG$148,'TN01-10'!DB$9,0)="","",VLOOKUP($A61,Sheet!$A$7:$DG$148,'TN01-10'!DB$9,0))</f>
        <v/>
      </c>
      <c r="DC61" s="28" t="str">
        <f>IF(VLOOKUP($A61,Sheet!$A$7:$DG$148,'TN01-10'!DC$9,0)="","",VLOOKUP($A61,Sheet!$A$7:$DG$148,'TN01-10'!DC$9,0))</f>
        <v/>
      </c>
      <c r="DD61" s="28">
        <f>IF(VLOOKUP($A61,Sheet!$A$7:$DG$148,'TN01-10'!DD$9,0)="","",VLOOKUP($A61,Sheet!$A$7:$DG$148,'TN01-10'!DD$9,0))</f>
        <v>8</v>
      </c>
      <c r="DE61" s="38"/>
      <c r="DF61" s="38">
        <f t="shared" si="7"/>
        <v>8</v>
      </c>
      <c r="DG61" s="38">
        <f>VLOOKUP($A61,'TN01-04'!$A$13:$DL$166,110,0)</f>
        <v>3.65</v>
      </c>
      <c r="DH61" s="33">
        <f>IF(VLOOKUP($A61,Sheet!$A$7:$DG$148,'TN01-10'!DH$9,0)="","",VLOOKUP($A61,Sheet!$A$7:$DG$148,'TN01-10'!DH$9,0))</f>
        <v>5</v>
      </c>
      <c r="DI61" s="36">
        <f>IF(VLOOKUP($A61,Sheet!$A$7:$DG$148,'TN01-10'!DI$9,0)="","",VLOOKUP($A61,Sheet!$A$7:$DG$148,'TN01-10'!DI$9,0))</f>
        <v>0</v>
      </c>
      <c r="DJ61" s="38">
        <f t="shared" si="8"/>
        <v>133</v>
      </c>
      <c r="DK61" s="38">
        <f t="shared" si="9"/>
        <v>0</v>
      </c>
      <c r="DL61" s="38">
        <f t="shared" si="10"/>
        <v>7.92</v>
      </c>
      <c r="DM61" s="38">
        <f>VLOOKUP($A61,'TN01-04'!$A$13:$DL$166,116,0)</f>
        <v>3.41</v>
      </c>
      <c r="DN61" s="33">
        <f>IF(VLOOKUP($A61,Sheet!$A$7:$DG$148,'TN01-10'!DN$9,0)="","",VLOOKUP($A61,Sheet!$A$7:$DG$148,'TN01-10'!DN$9,0))</f>
        <v>138</v>
      </c>
      <c r="DO61" s="36">
        <f>IF(VLOOKUP($A61,Sheet!$A$7:$DG$148,'TN01-10'!DO$9,0)="","",VLOOKUP($A61,Sheet!$A$7:$DG$148,'TN01-10'!DO$9,0))</f>
        <v>0</v>
      </c>
      <c r="DP61" s="28">
        <f>IF(VLOOKUP($A61,Sheet!$A$7:$DG$148,'TN01-10'!DP$9,0)="","",VLOOKUP($A61,Sheet!$A$7:$DG$148,'TN01-10'!DP$9,0))</f>
        <v>137</v>
      </c>
      <c r="DQ61" s="28">
        <f>IF(VLOOKUP($A61,Sheet!$A$7:$DG$148,'TN01-10'!DQ$9,0)="","",VLOOKUP($A61,Sheet!$A$7:$DG$148,'TN01-10'!DQ$9,0))</f>
        <v>138</v>
      </c>
      <c r="DR61" s="28">
        <f>IF(VLOOKUP($A61,Sheet!$A$7:$DG$148,'TN01-10'!DR$9,0)="","",VLOOKUP($A61,Sheet!$A$7:$DG$148,'TN01-10'!DR$9,0))</f>
        <v>7.92</v>
      </c>
      <c r="DS61" s="28">
        <f>IF(VLOOKUP($A61,Sheet!$A$7:$DG$148,'TN01-10'!DS$9,0)="","",VLOOKUP($A61,Sheet!$A$7:$DG$148,'TN01-10'!DS$9,0))</f>
        <v>3.41</v>
      </c>
      <c r="DT61" s="28" t="str">
        <f>IF(VLOOKUP($A61,Sheet!$A$7:$DG$148,'TN01-10'!DT$9,0)="","",VLOOKUP($A61,Sheet!$A$7:$DG$148,'TN01-10'!DT$9,0))</f>
        <v/>
      </c>
      <c r="DU61" s="168">
        <f t="shared" si="11"/>
        <v>0</v>
      </c>
      <c r="DV61" s="315" t="s">
        <v>4798</v>
      </c>
      <c r="DW61" s="315" t="s">
        <v>4798</v>
      </c>
      <c r="DX61" s="315" t="s">
        <v>4798</v>
      </c>
      <c r="DY61" s="315" t="s">
        <v>4798</v>
      </c>
      <c r="DZ61" s="315" t="s">
        <v>4832</v>
      </c>
      <c r="EA61" s="315"/>
      <c r="EB61" s="216">
        <v>8</v>
      </c>
      <c r="EC61" s="216"/>
      <c r="ED61" s="216"/>
      <c r="EE61" s="216"/>
      <c r="EF61" s="216">
        <f t="shared" si="12"/>
        <v>8</v>
      </c>
      <c r="EG61" s="216">
        <v>0</v>
      </c>
      <c r="EH61" s="216">
        <v>0</v>
      </c>
      <c r="EI61" s="216"/>
      <c r="EJ61" s="216"/>
      <c r="EK61" s="216">
        <f t="shared" si="13"/>
        <v>0</v>
      </c>
      <c r="EL61" s="216"/>
      <c r="EM61" s="216">
        <v>0</v>
      </c>
      <c r="EN61" s="216"/>
      <c r="EO61" s="216"/>
      <c r="EP61" s="216">
        <f t="shared" si="14"/>
        <v>0</v>
      </c>
      <c r="EQ61" s="216"/>
      <c r="ER61" s="216">
        <v>0</v>
      </c>
      <c r="ES61" s="216"/>
      <c r="ET61" s="216"/>
      <c r="EU61" s="216">
        <f t="shared" si="15"/>
        <v>0</v>
      </c>
      <c r="EV61" s="216">
        <f t="shared" si="16"/>
        <v>0</v>
      </c>
    </row>
    <row r="62" spans="1:152" ht="15.95" customHeight="1" x14ac:dyDescent="0.2">
      <c r="A62" s="25">
        <v>2221729535</v>
      </c>
      <c r="B62" s="26" t="s">
        <v>6</v>
      </c>
      <c r="C62" s="26" t="s">
        <v>53</v>
      </c>
      <c r="D62" s="26" t="s">
        <v>146</v>
      </c>
      <c r="E62" s="27">
        <v>35868</v>
      </c>
      <c r="F62" s="26" t="s">
        <v>210</v>
      </c>
      <c r="G62" s="26" t="s">
        <v>212</v>
      </c>
      <c r="H62" s="28">
        <f>IF(VLOOKUP($A62,Sheet!$A$7:$DG$148,'TN01-10'!H$9,0)="","",VLOOKUP($A62,Sheet!$A$7:$DG$148,'TN01-10'!H$9,0))</f>
        <v>7.6</v>
      </c>
      <c r="I62" s="28">
        <f>IF(VLOOKUP($A62,Sheet!$A$7:$DG$148,'TN01-10'!I$9,0)="","",VLOOKUP($A62,Sheet!$A$7:$DG$148,'TN01-10'!I$9,0))</f>
        <v>6.8</v>
      </c>
      <c r="J62" s="28">
        <f>IF(VLOOKUP($A62,Sheet!$A$7:$DG$148,'TN01-10'!J$9,0)="","",VLOOKUP($A62,Sheet!$A$7:$DG$148,'TN01-10'!J$9,0))</f>
        <v>7.5</v>
      </c>
      <c r="K62" s="28">
        <f>IF(VLOOKUP($A62,Sheet!$A$7:$DG$148,'TN01-10'!K$9,0)="","",VLOOKUP($A62,Sheet!$A$7:$DG$148,'TN01-10'!K$9,0))</f>
        <v>7.6</v>
      </c>
      <c r="L62" s="28">
        <f>IF(VLOOKUP($A62,Sheet!$A$7:$DG$148,'TN01-10'!L$9,0)="","",VLOOKUP($A62,Sheet!$A$7:$DG$148,'TN01-10'!L$9,0))</f>
        <v>7.6</v>
      </c>
      <c r="M62" s="28">
        <f>IF(VLOOKUP($A62,Sheet!$A$7:$DG$148,'TN01-10'!M$9,0)="","",VLOOKUP($A62,Sheet!$A$7:$DG$148,'TN01-10'!M$9,0))</f>
        <v>6.2</v>
      </c>
      <c r="N62" s="28">
        <f>IF(VLOOKUP($A62,Sheet!$A$7:$DG$148,'TN01-10'!N$9,0)="","",VLOOKUP($A62,Sheet!$A$7:$DG$148,'TN01-10'!N$9,0))</f>
        <v>4.4000000000000004</v>
      </c>
      <c r="O62" s="28" t="str">
        <f>IF(VLOOKUP($A62,Sheet!$A$7:$DG$148,'TN01-10'!O$9,0)="","",VLOOKUP($A62,Sheet!$A$7:$DG$148,'TN01-10'!O$9,0))</f>
        <v/>
      </c>
      <c r="P62" s="28">
        <f>IF(VLOOKUP($A62,Sheet!$A$7:$DG$148,'TN01-10'!P$9,0)="","",VLOOKUP($A62,Sheet!$A$7:$DG$148,'TN01-10'!P$9,0))</f>
        <v>5.6</v>
      </c>
      <c r="Q62" s="28" t="str">
        <f>IF(VLOOKUP($A62,Sheet!$A$7:$DG$148,'TN01-10'!Q$9,0)="","",VLOOKUP($A62,Sheet!$A$7:$DG$148,'TN01-10'!Q$9,0))</f>
        <v/>
      </c>
      <c r="R62" s="28" t="str">
        <f>IF(VLOOKUP($A62,Sheet!$A$7:$DG$148,'TN01-10'!R$9,0)="","",VLOOKUP($A62,Sheet!$A$7:$DG$148,'TN01-10'!R$9,0))</f>
        <v/>
      </c>
      <c r="S62" s="28" t="str">
        <f>IF(VLOOKUP($A62,Sheet!$A$7:$DG$148,'TN01-10'!S$9,0)="","",VLOOKUP($A62,Sheet!$A$7:$DG$148,'TN01-10'!S$9,0))</f>
        <v/>
      </c>
      <c r="T62" s="28" t="str">
        <f>IF(VLOOKUP($A62,Sheet!$A$7:$DG$148,'TN01-10'!T$9,0)="","",VLOOKUP($A62,Sheet!$A$7:$DG$148,'TN01-10'!T$9,0))</f>
        <v/>
      </c>
      <c r="U62" s="28">
        <f>IF(VLOOKUP($A62,Sheet!$A$7:$DG$148,'TN01-10'!U$9,0)="","",VLOOKUP($A62,Sheet!$A$7:$DG$148,'TN01-10'!U$9,0))</f>
        <v>7.2</v>
      </c>
      <c r="V62" s="28">
        <f>IF(VLOOKUP($A62,Sheet!$A$7:$DG$148,'TN01-10'!V$9,0)="","",VLOOKUP($A62,Sheet!$A$7:$DG$148,'TN01-10'!V$9,0))</f>
        <v>8.1999999999999993</v>
      </c>
      <c r="W62" s="28">
        <f>IF(VLOOKUP($A62,Sheet!$A$7:$DG$148,'TN01-10'!W$9,0)="","",VLOOKUP($A62,Sheet!$A$7:$DG$148,'TN01-10'!W$9,0))</f>
        <v>8.1999999999999993</v>
      </c>
      <c r="X62" s="28">
        <f>IF(VLOOKUP($A62,Sheet!$A$7:$DG$148,'TN01-10'!X$9,0)="","",VLOOKUP($A62,Sheet!$A$7:$DG$148,'TN01-10'!X$9,0))</f>
        <v>8.6999999999999993</v>
      </c>
      <c r="Y62" s="28">
        <f>IF(VLOOKUP($A62,Sheet!$A$7:$DG$148,'TN01-10'!Y$9,0)="","",VLOOKUP($A62,Sheet!$A$7:$DG$148,'TN01-10'!Y$9,0))</f>
        <v>8</v>
      </c>
      <c r="Z62" s="28">
        <f>IF(VLOOKUP($A62,Sheet!$A$7:$DG$148,'TN01-10'!Z$9,0)="","",VLOOKUP($A62,Sheet!$A$7:$DG$148,'TN01-10'!Z$9,0))</f>
        <v>5.7</v>
      </c>
      <c r="AA62" s="28">
        <f>IF(VLOOKUP($A62,Sheet!$A$7:$DG$148,'TN01-10'!AA$9,0)="","",VLOOKUP($A62,Sheet!$A$7:$DG$148,'TN01-10'!AA$9,0))</f>
        <v>4.0999999999999996</v>
      </c>
      <c r="AB62" s="28">
        <f>IF(VLOOKUP($A62,Sheet!$A$7:$DG$148,'TN01-10'!AB$9,0)="","",VLOOKUP($A62,Sheet!$A$7:$DG$148,'TN01-10'!AB$9,0))</f>
        <v>6</v>
      </c>
      <c r="AC62" s="28">
        <f>IF(VLOOKUP($A62,Sheet!$A$7:$DG$148,'TN01-10'!AC$9,0)="","",VLOOKUP($A62,Sheet!$A$7:$DG$148,'TN01-10'!AC$9,0))</f>
        <v>5.7</v>
      </c>
      <c r="AD62" s="28">
        <f>IF(VLOOKUP($A62,Sheet!$A$7:$DG$148,'TN01-10'!AD$9,0)="","",VLOOKUP($A62,Sheet!$A$7:$DG$148,'TN01-10'!AD$9,0))</f>
        <v>4.5</v>
      </c>
      <c r="AE62" s="28">
        <f>IF(VLOOKUP($A62,Sheet!$A$7:$DG$148,'TN01-10'!AE$9,0)="","",VLOOKUP($A62,Sheet!$A$7:$DG$148,'TN01-10'!AE$9,0))</f>
        <v>5</v>
      </c>
      <c r="AF62" s="28">
        <f>IF(VLOOKUP($A62,Sheet!$A$7:$DG$148,'TN01-10'!AF$9,0)="","",VLOOKUP($A62,Sheet!$A$7:$DG$148,'TN01-10'!AF$9,0))</f>
        <v>5.8</v>
      </c>
      <c r="AG62" s="28">
        <f>IF(VLOOKUP($A62,Sheet!$A$7:$DG$148,'TN01-10'!AG$9,0)="","",VLOOKUP($A62,Sheet!$A$7:$DG$148,'TN01-10'!AG$9,0))</f>
        <v>6.8</v>
      </c>
      <c r="AH62" s="28">
        <f>IF(VLOOKUP($A62,Sheet!$A$7:$DG$148,'TN01-10'!AH$9,0)="","",VLOOKUP($A62,Sheet!$A$7:$DG$148,'TN01-10'!AH$9,0))</f>
        <v>7</v>
      </c>
      <c r="AI62" s="28">
        <f>IF(VLOOKUP($A62,Sheet!$A$7:$DG$148,'TN01-10'!AI$9,0)="","",VLOOKUP($A62,Sheet!$A$7:$DG$148,'TN01-10'!AI$9,0))</f>
        <v>6.7</v>
      </c>
      <c r="AJ62" s="28">
        <f>IF(VLOOKUP($A62,Sheet!$A$7:$DG$148,'TN01-10'!AJ$9,0)="","",VLOOKUP($A62,Sheet!$A$7:$DG$148,'TN01-10'!AJ$9,0))</f>
        <v>5.6</v>
      </c>
      <c r="AK62" s="33">
        <f>IF(VLOOKUP($A62,Sheet!$A$7:$DG$148,'TN01-10'!AK$9,0)="","",VLOOKUP($A62,Sheet!$A$7:$DG$148,'TN01-10'!AK$9,0))</f>
        <v>51</v>
      </c>
      <c r="AL62" s="36">
        <f>IF(VLOOKUP($A62,Sheet!$A$7:$DG$148,'TN01-10'!AL$9,0)="","",VLOOKUP($A62,Sheet!$A$7:$DG$148,'TN01-10'!AL$9,0))</f>
        <v>0</v>
      </c>
      <c r="AM62" s="32">
        <f>IF(VLOOKUP($A62,Sheet!$A$7:$DG$148,'TN01-10'!AM$9,0)="","",VLOOKUP($A62,Sheet!$A$7:$DG$148,'TN01-10'!AM$9,0))</f>
        <v>6.1</v>
      </c>
      <c r="AN62" s="32">
        <f>IF(VLOOKUP($A62,Sheet!$A$7:$DG$148,'TN01-10'!AN$9,0)="","",VLOOKUP($A62,Sheet!$A$7:$DG$148,'TN01-10'!AN$9,0))</f>
        <v>5.9</v>
      </c>
      <c r="AO62" s="32" t="str">
        <f>IF(VLOOKUP($A62,Sheet!$A$7:$DG$148,'TN01-10'!AO$9,0)="","",VLOOKUP($A62,Sheet!$A$7:$DG$148,'TN01-10'!AO$9,0))</f>
        <v/>
      </c>
      <c r="AP62" s="32" t="str">
        <f>IF(VLOOKUP($A62,Sheet!$A$7:$DG$148,'TN01-10'!AP$9,0)="","",VLOOKUP($A62,Sheet!$A$7:$DG$148,'TN01-10'!AP$9,0))</f>
        <v/>
      </c>
      <c r="AQ62" s="32">
        <f>IF(VLOOKUP($A62,Sheet!$A$7:$DG$148,'TN01-10'!AQ$9,0)="","",VLOOKUP($A62,Sheet!$A$7:$DG$148,'TN01-10'!AQ$9,0))</f>
        <v>5.8</v>
      </c>
      <c r="AR62" s="32" t="str">
        <f>IF(VLOOKUP($A62,Sheet!$A$7:$DG$148,'TN01-10'!AR$9,0)="","",VLOOKUP($A62,Sheet!$A$7:$DG$148,'TN01-10'!AR$9,0))</f>
        <v/>
      </c>
      <c r="AS62" s="32" t="str">
        <f>IF(VLOOKUP($A62,Sheet!$A$7:$DG$148,'TN01-10'!AS$9,0)="","",VLOOKUP($A62,Sheet!$A$7:$DG$148,'TN01-10'!AS$9,0))</f>
        <v/>
      </c>
      <c r="AT62" s="32" t="str">
        <f>IF(VLOOKUP($A62,Sheet!$A$7:$DG$148,'TN01-10'!AT$9,0)="","",VLOOKUP($A62,Sheet!$A$7:$DG$148,'TN01-10'!AT$9,0))</f>
        <v/>
      </c>
      <c r="AU62" s="32" t="str">
        <f>IF(VLOOKUP($A62,Sheet!$A$7:$DG$148,'TN01-10'!AU$9,0)="","",VLOOKUP($A62,Sheet!$A$7:$DG$148,'TN01-10'!AU$9,0))</f>
        <v/>
      </c>
      <c r="AV62" s="32" t="str">
        <f>IF(VLOOKUP($A62,Sheet!$A$7:$DG$148,'TN01-10'!AV$9,0)="","",VLOOKUP($A62,Sheet!$A$7:$DG$148,'TN01-10'!AV$9,0))</f>
        <v/>
      </c>
      <c r="AW62" s="32">
        <f>IF(VLOOKUP($A62,Sheet!$A$7:$DG$148,'TN01-10'!AW$9,0)="","",VLOOKUP($A62,Sheet!$A$7:$DG$148,'TN01-10'!AW$9,0))</f>
        <v>5.0999999999999996</v>
      </c>
      <c r="AX62" s="32" t="str">
        <f>IF(VLOOKUP($A62,Sheet!$A$7:$DG$148,'TN01-10'!AX$9,0)="","",VLOOKUP($A62,Sheet!$A$7:$DG$148,'TN01-10'!AX$9,0))</f>
        <v/>
      </c>
      <c r="AY62" s="32" t="str">
        <f>IF(VLOOKUP($A62,Sheet!$A$7:$DG$148,'TN01-10'!AY$9,0)="","",VLOOKUP($A62,Sheet!$A$7:$DG$148,'TN01-10'!AY$9,0))</f>
        <v/>
      </c>
      <c r="AZ62" s="32" t="str">
        <f>IF(VLOOKUP($A62,Sheet!$A$7:$DG$148,'TN01-10'!AZ$9,0)="","",VLOOKUP($A62,Sheet!$A$7:$DG$148,'TN01-10'!AZ$9,0))</f>
        <v/>
      </c>
      <c r="BA62" s="32">
        <f>IF(VLOOKUP($A62,Sheet!$A$7:$DG$148,'TN01-10'!BA$9,0)="","",VLOOKUP($A62,Sheet!$A$7:$DG$148,'TN01-10'!BA$9,0))</f>
        <v>6.6</v>
      </c>
      <c r="BB62" s="33">
        <f>IF(VLOOKUP($A62,Sheet!$A$7:$DG$148,'TN01-10'!BB$9,0)="","",VLOOKUP($A62,Sheet!$A$7:$DG$148,'TN01-10'!BB$9,0))</f>
        <v>5</v>
      </c>
      <c r="BC62" s="36">
        <f>IF(VLOOKUP($A62,Sheet!$A$7:$DG$148,'TN01-10'!BC$9,0)="","",VLOOKUP($A62,Sheet!$A$7:$DG$148,'TN01-10'!BC$9,0))</f>
        <v>0</v>
      </c>
      <c r="BD62" s="28">
        <f>IF(VLOOKUP($A62,Sheet!$A$7:$DG$148,'TN01-10'!BD$9,0)="","",VLOOKUP($A62,Sheet!$A$7:$DG$148,'TN01-10'!BD$9,0))</f>
        <v>6.9</v>
      </c>
      <c r="BE62" s="28">
        <f>IF(VLOOKUP($A62,Sheet!$A$7:$DG$148,'TN01-10'!BE$9,0)="","",VLOOKUP($A62,Sheet!$A$7:$DG$148,'TN01-10'!BE$9,0))</f>
        <v>5.2</v>
      </c>
      <c r="BF62" s="28">
        <f>IF(VLOOKUP($A62,Sheet!$A$7:$DG$148,'TN01-10'!BF$9,0)="","",VLOOKUP($A62,Sheet!$A$7:$DG$148,'TN01-10'!BF$9,0))</f>
        <v>4.8</v>
      </c>
      <c r="BG62" s="28">
        <f>IF(VLOOKUP($A62,Sheet!$A$7:$DG$148,'TN01-10'!BG$9,0)="","",VLOOKUP($A62,Sheet!$A$7:$DG$148,'TN01-10'!BG$9,0))</f>
        <v>6.8</v>
      </c>
      <c r="BH62" s="28">
        <f>IF(VLOOKUP($A62,Sheet!$A$7:$DG$148,'TN01-10'!BH$9,0)="","",VLOOKUP($A62,Sheet!$A$7:$DG$148,'TN01-10'!BH$9,0))</f>
        <v>4.3</v>
      </c>
      <c r="BI62" s="28">
        <f>IF(VLOOKUP($A62,Sheet!$A$7:$DG$148,'TN01-10'!BI$9,0)="","",VLOOKUP($A62,Sheet!$A$7:$DG$148,'TN01-10'!BI$9,0))</f>
        <v>4.9000000000000004</v>
      </c>
      <c r="BJ62" s="28">
        <f>IF(VLOOKUP($A62,Sheet!$A$7:$DG$148,'TN01-10'!BJ$9,0)="","",VLOOKUP($A62,Sheet!$A$7:$DG$148,'TN01-10'!BJ$9,0))</f>
        <v>6.6</v>
      </c>
      <c r="BK62" s="28">
        <f>IF(VLOOKUP($A62,Sheet!$A$7:$DG$148,'TN01-10'!BK$9,0)="","",VLOOKUP($A62,Sheet!$A$7:$DG$148,'TN01-10'!BK$9,0))</f>
        <v>5.8</v>
      </c>
      <c r="BL62" s="28">
        <f>IF(VLOOKUP($A62,Sheet!$A$7:$DG$148,'TN01-10'!BL$9,0)="","",VLOOKUP($A62,Sheet!$A$7:$DG$148,'TN01-10'!BL$9,0))</f>
        <v>5.3</v>
      </c>
      <c r="BM62" s="28">
        <f>IF(VLOOKUP($A62,Sheet!$A$7:$DG$148,'TN01-10'!BM$9,0)="","",VLOOKUP($A62,Sheet!$A$7:$DG$148,'TN01-10'!BM$9,0))</f>
        <v>6</v>
      </c>
      <c r="BN62" s="28">
        <f>IF(VLOOKUP($A62,Sheet!$A$7:$DG$148,'TN01-10'!BN$9,0)="","",VLOOKUP($A62,Sheet!$A$7:$DG$148,'TN01-10'!BN$9,0))</f>
        <v>4.7</v>
      </c>
      <c r="BO62" s="28">
        <f>IF(VLOOKUP($A62,Sheet!$A$7:$DG$148,'TN01-10'!BO$9,0)="","",VLOOKUP($A62,Sheet!$A$7:$DG$148,'TN01-10'!BO$9,0))</f>
        <v>6.8</v>
      </c>
      <c r="BP62" s="28">
        <f>IF(VLOOKUP($A62,Sheet!$A$7:$DG$148,'TN01-10'!BP$9,0)="","",VLOOKUP($A62,Sheet!$A$7:$DG$148,'TN01-10'!BP$9,0))</f>
        <v>6</v>
      </c>
      <c r="BQ62" s="28" t="str">
        <f>IF(VLOOKUP($A62,Sheet!$A$7:$DG$148,'TN01-10'!BQ$9,0)="","",VLOOKUP($A62,Sheet!$A$7:$DG$148,'TN01-10'!BQ$9,0))</f>
        <v/>
      </c>
      <c r="BR62" s="28">
        <f>IF(VLOOKUP($A62,Sheet!$A$7:$DG$148,'TN01-10'!BR$9,0)="","",VLOOKUP($A62,Sheet!$A$7:$DG$148,'TN01-10'!BR$9,0))</f>
        <v>6.5</v>
      </c>
      <c r="BS62" s="28">
        <f>IF(VLOOKUP($A62,Sheet!$A$7:$DG$148,'TN01-10'!BS$9,0)="","",VLOOKUP($A62,Sheet!$A$7:$DG$148,'TN01-10'!BS$9,0))</f>
        <v>6</v>
      </c>
      <c r="BT62" s="28">
        <f>IF(VLOOKUP($A62,Sheet!$A$7:$DG$148,'TN01-10'!BT$9,0)="","",VLOOKUP($A62,Sheet!$A$7:$DG$148,'TN01-10'!BT$9,0))</f>
        <v>6.7</v>
      </c>
      <c r="BU62" s="28">
        <f>IF(VLOOKUP($A62,Sheet!$A$7:$DG$148,'TN01-10'!BU$9,0)="","",VLOOKUP($A62,Sheet!$A$7:$DG$148,'TN01-10'!BU$9,0))</f>
        <v>4.7</v>
      </c>
      <c r="BV62" s="28">
        <f>IF(VLOOKUP($A62,Sheet!$A$7:$DG$148,'TN01-10'!BV$9,0)="","",VLOOKUP($A62,Sheet!$A$7:$DG$148,'TN01-10'!BV$9,0))</f>
        <v>5.4</v>
      </c>
      <c r="BW62" s="28">
        <f>IF(VLOOKUP($A62,Sheet!$A$7:$DG$148,'TN01-10'!BW$9,0)="","",VLOOKUP($A62,Sheet!$A$7:$DG$148,'TN01-10'!BW$9,0))</f>
        <v>8.3000000000000007</v>
      </c>
      <c r="BX62" s="33">
        <f>IF(VLOOKUP($A62,Sheet!$A$7:$DG$148,'TN01-10'!BX$9,0)="","",VLOOKUP($A62,Sheet!$A$7:$DG$148,'TN01-10'!BX$9,0))</f>
        <v>50</v>
      </c>
      <c r="BY62" s="36">
        <f>IF(VLOOKUP($A62,Sheet!$A$7:$DG$148,'TN01-10'!BY$9,0)="","",VLOOKUP($A62,Sheet!$A$7:$DG$148,'TN01-10'!BY$9,0))</f>
        <v>0</v>
      </c>
      <c r="BZ62" s="28">
        <f>IF(VLOOKUP($A62,Sheet!$A$7:$DG$148,'TN01-10'!BZ$9,0)="","",VLOOKUP($A62,Sheet!$A$7:$DG$148,'TN01-10'!BZ$9,0))</f>
        <v>6.8</v>
      </c>
      <c r="CA62" s="28" t="str">
        <f>IF(VLOOKUP($A62,Sheet!$A$7:$DG$148,'TN01-10'!CA$9,0)="","",VLOOKUP($A62,Sheet!$A$7:$DG$148,'TN01-10'!CA$9,0))</f>
        <v/>
      </c>
      <c r="CB62" s="28">
        <f>IF(VLOOKUP($A62,Sheet!$A$7:$DG$148,'TN01-10'!CB$9,0)="","",VLOOKUP($A62,Sheet!$A$7:$DG$148,'TN01-10'!CB$9,0))</f>
        <v>5.7</v>
      </c>
      <c r="CC62" s="28" t="str">
        <f>IF(VLOOKUP($A62,Sheet!$A$7:$DG$148,'TN01-10'!CC$9,0)="","",VLOOKUP($A62,Sheet!$A$7:$DG$148,'TN01-10'!CC$9,0))</f>
        <v/>
      </c>
      <c r="CD62" s="28">
        <f>IF(VLOOKUP($A62,Sheet!$A$7:$DG$148,'TN01-10'!CD$9,0)="","",VLOOKUP($A62,Sheet!$A$7:$DG$148,'TN01-10'!CD$9,0))</f>
        <v>6.2</v>
      </c>
      <c r="CE62" s="28">
        <f>IF(VLOOKUP($A62,Sheet!$A$7:$DG$148,'TN01-10'!CE$9,0)="","",VLOOKUP($A62,Sheet!$A$7:$DG$148,'TN01-10'!CE$9,0))</f>
        <v>7.4</v>
      </c>
      <c r="CF62" s="28">
        <f>IF(VLOOKUP($A62,Sheet!$A$7:$DG$148,'TN01-10'!CF$9,0)="","",VLOOKUP($A62,Sheet!$A$7:$DG$148,'TN01-10'!CF$9,0))</f>
        <v>7.4</v>
      </c>
      <c r="CG62" s="28">
        <f>IF(VLOOKUP($A62,Sheet!$A$7:$DG$148,'TN01-10'!CG$9,0)="","",VLOOKUP($A62,Sheet!$A$7:$DG$148,'TN01-10'!CG$9,0))</f>
        <v>4.3</v>
      </c>
      <c r="CH62" s="28" t="str">
        <f>IF(VLOOKUP($A62,Sheet!$A$7:$DG$148,'TN01-10'!CH$9,0)="","",VLOOKUP($A62,Sheet!$A$7:$DG$148,'TN01-10'!CH$9,0))</f>
        <v/>
      </c>
      <c r="CI62" s="28">
        <f>IF(VLOOKUP($A62,Sheet!$A$7:$DG$148,'TN01-10'!CI$9,0)="","",VLOOKUP($A62,Sheet!$A$7:$DG$148,'TN01-10'!CI$9,0))</f>
        <v>6</v>
      </c>
      <c r="CJ62" s="28" t="str">
        <f>IF(VLOOKUP($A62,Sheet!$A$7:$DG$148,'TN01-10'!CJ$9,0)="","",VLOOKUP($A62,Sheet!$A$7:$DG$148,'TN01-10'!CJ$9,0))</f>
        <v/>
      </c>
      <c r="CK62" s="28" t="str">
        <f>IF(VLOOKUP($A62,Sheet!$A$7:$DG$148,'TN01-10'!CK$9,0)="","",VLOOKUP($A62,Sheet!$A$7:$DG$148,'TN01-10'!CK$9,0))</f>
        <v/>
      </c>
      <c r="CL62" s="28" t="str">
        <f>IF(VLOOKUP($A62,Sheet!$A$7:$DG$148,'TN01-10'!CL$9,0)="","",VLOOKUP($A62,Sheet!$A$7:$DG$148,'TN01-10'!CL$9,0))</f>
        <v/>
      </c>
      <c r="CM62" s="28" t="str">
        <f>IF(VLOOKUP($A62,Sheet!$A$7:$DG$148,'TN01-10'!CM$9,0)="","",VLOOKUP($A62,Sheet!$A$7:$DG$148,'TN01-10'!CM$9,0))</f>
        <v/>
      </c>
      <c r="CN62" s="28">
        <f>IF(VLOOKUP($A62,Sheet!$A$7:$DG$148,'TN01-10'!CN$9,0)="","",VLOOKUP($A62,Sheet!$A$7:$DG$148,'TN01-10'!CN$9,0))</f>
        <v>4.2</v>
      </c>
      <c r="CO62" s="28">
        <f>IF(VLOOKUP($A62,Sheet!$A$7:$DG$148,'TN01-10'!CO$9,0)="","",VLOOKUP($A62,Sheet!$A$7:$DG$148,'TN01-10'!CO$9,0))</f>
        <v>7.5</v>
      </c>
      <c r="CP62" s="28">
        <f>IF(VLOOKUP($A62,Sheet!$A$7:$DG$148,'TN01-10'!CP$9,0)="","",VLOOKUP($A62,Sheet!$A$7:$DG$148,'TN01-10'!CP$9,0))</f>
        <v>6.7</v>
      </c>
      <c r="CQ62" s="28">
        <f>IF(VLOOKUP($A62,Sheet!$A$7:$DG$148,'TN01-10'!CQ$9,0)="","",VLOOKUP($A62,Sheet!$A$7:$DG$148,'TN01-10'!CQ$9,0))</f>
        <v>5.4</v>
      </c>
      <c r="CR62" s="28">
        <f>IF(VLOOKUP($A62,Sheet!$A$7:$DG$148,'TN01-10'!CR$9,0)="","",VLOOKUP($A62,Sheet!$A$7:$DG$148,'TN01-10'!CR$9,0))</f>
        <v>4.0999999999999996</v>
      </c>
      <c r="CS62" s="33">
        <f>IF(VLOOKUP($A62,Sheet!$A$7:$DG$148,'TN01-10'!CS$9,0)="","",VLOOKUP($A62,Sheet!$A$7:$DG$148,'TN01-10'!CS$9,0))</f>
        <v>27</v>
      </c>
      <c r="CT62" s="36">
        <f>IF(VLOOKUP($A62,Sheet!$A$7:$DG$148,'TN01-10'!CT$9,0)="","",VLOOKUP($A62,Sheet!$A$7:$DG$148,'TN01-10'!CT$9,0))</f>
        <v>0</v>
      </c>
      <c r="CU62" s="38">
        <f t="shared" si="2"/>
        <v>128</v>
      </c>
      <c r="CV62" s="38">
        <f t="shared" si="3"/>
        <v>0</v>
      </c>
      <c r="CW62" s="38">
        <f t="shared" si="4"/>
        <v>0</v>
      </c>
      <c r="CX62" s="38">
        <f t="shared" si="5"/>
        <v>128</v>
      </c>
      <c r="CY62" s="38">
        <f t="shared" si="6"/>
        <v>6.12</v>
      </c>
      <c r="CZ62" s="38">
        <f>VLOOKUP($A62,'TN01-04'!$A$13:$DL$166,103,0)</f>
        <v>2.31</v>
      </c>
      <c r="DA62" s="28" t="str">
        <f>IF(VLOOKUP($A62,Sheet!$A$7:$DG$148,'TN01-10'!DA$9,0)="","",VLOOKUP($A62,Sheet!$A$7:$DG$148,'TN01-10'!DA$9,0))</f>
        <v/>
      </c>
      <c r="DB62" s="28" t="str">
        <f>IF(VLOOKUP($A62,Sheet!$A$7:$DG$148,'TN01-10'!DB$9,0)="","",VLOOKUP($A62,Sheet!$A$7:$DG$148,'TN01-10'!DB$9,0))</f>
        <v/>
      </c>
      <c r="DC62" s="28" t="str">
        <f>IF(VLOOKUP($A62,Sheet!$A$7:$DG$148,'TN01-10'!DC$9,0)="","",VLOOKUP($A62,Sheet!$A$7:$DG$148,'TN01-10'!DC$9,0))</f>
        <v/>
      </c>
      <c r="DD62" s="28" t="str">
        <f>IF(VLOOKUP($A62,Sheet!$A$7:$DG$148,'TN01-10'!DD$9,0)="","",VLOOKUP($A62,Sheet!$A$7:$DG$148,'TN01-10'!DD$9,0))</f>
        <v/>
      </c>
      <c r="DE62" s="38"/>
      <c r="DF62" s="38">
        <f t="shared" si="7"/>
        <v>0</v>
      </c>
      <c r="DG62" s="38">
        <f>VLOOKUP($A62,'TN01-04'!$A$13:$DL$166,110,0)</f>
        <v>0</v>
      </c>
      <c r="DH62" s="33">
        <f>IF(VLOOKUP($A62,Sheet!$A$7:$DG$148,'TN01-10'!DH$9,0)="","",VLOOKUP($A62,Sheet!$A$7:$DG$148,'TN01-10'!DH$9,0))</f>
        <v>0</v>
      </c>
      <c r="DI62" s="36">
        <f>IF(VLOOKUP($A62,Sheet!$A$7:$DG$148,'TN01-10'!DI$9,0)="","",VLOOKUP($A62,Sheet!$A$7:$DG$148,'TN01-10'!DI$9,0))</f>
        <v>5</v>
      </c>
      <c r="DJ62" s="38">
        <f t="shared" si="8"/>
        <v>128</v>
      </c>
      <c r="DK62" s="38">
        <f t="shared" si="9"/>
        <v>5</v>
      </c>
      <c r="DL62" s="38">
        <f t="shared" si="10"/>
        <v>5.89</v>
      </c>
      <c r="DM62" s="38">
        <f>VLOOKUP($A62,'TN01-04'!$A$13:$DL$166,116,0)</f>
        <v>2.23</v>
      </c>
      <c r="DN62" s="33">
        <f>IF(VLOOKUP($A62,Sheet!$A$7:$DG$148,'TN01-10'!DN$9,0)="","",VLOOKUP($A62,Sheet!$A$7:$DG$148,'TN01-10'!DN$9,0))</f>
        <v>133</v>
      </c>
      <c r="DO62" s="36">
        <f>IF(VLOOKUP($A62,Sheet!$A$7:$DG$148,'TN01-10'!DO$9,0)="","",VLOOKUP($A62,Sheet!$A$7:$DG$148,'TN01-10'!DO$9,0))</f>
        <v>5</v>
      </c>
      <c r="DP62" s="28">
        <f>IF(VLOOKUP($A62,Sheet!$A$7:$DG$148,'TN01-10'!DP$9,0)="","",VLOOKUP($A62,Sheet!$A$7:$DG$148,'TN01-10'!DP$9,0))</f>
        <v>137</v>
      </c>
      <c r="DQ62" s="28">
        <f>IF(VLOOKUP($A62,Sheet!$A$7:$DG$148,'TN01-10'!DQ$9,0)="","",VLOOKUP($A62,Sheet!$A$7:$DG$148,'TN01-10'!DQ$9,0))</f>
        <v>133</v>
      </c>
      <c r="DR62" s="28">
        <f>IF(VLOOKUP($A62,Sheet!$A$7:$DG$148,'TN01-10'!DR$9,0)="","",VLOOKUP($A62,Sheet!$A$7:$DG$148,'TN01-10'!DR$9,0))</f>
        <v>6.12</v>
      </c>
      <c r="DS62" s="28">
        <f>IF(VLOOKUP($A62,Sheet!$A$7:$DG$148,'TN01-10'!DS$9,0)="","",VLOOKUP($A62,Sheet!$A$7:$DG$148,'TN01-10'!DS$9,0))</f>
        <v>2.31</v>
      </c>
      <c r="DT62" s="28" t="str">
        <f>IF(VLOOKUP($A62,Sheet!$A$7:$DG$148,'TN01-10'!DT$9,0)="","",VLOOKUP($A62,Sheet!$A$7:$DG$148,'TN01-10'!DT$9,0))</f>
        <v/>
      </c>
      <c r="DU62" s="168">
        <f t="shared" si="11"/>
        <v>0</v>
      </c>
      <c r="DV62" s="315"/>
      <c r="DW62" s="315"/>
      <c r="DX62" s="315" t="s">
        <v>4798</v>
      </c>
      <c r="DY62" s="315" t="s">
        <v>4798</v>
      </c>
      <c r="DZ62" s="315" t="s">
        <v>4833</v>
      </c>
      <c r="EA62" s="315"/>
      <c r="EB62" s="216"/>
      <c r="EC62" s="216"/>
      <c r="ED62" s="216"/>
      <c r="EE62" s="216"/>
      <c r="EF62" s="216">
        <f t="shared" si="12"/>
        <v>0</v>
      </c>
      <c r="EG62" s="216">
        <v>0</v>
      </c>
      <c r="EH62" s="216">
        <v>0</v>
      </c>
      <c r="EI62" s="216"/>
      <c r="EJ62" s="216"/>
      <c r="EK62" s="216">
        <f t="shared" si="13"/>
        <v>0</v>
      </c>
      <c r="EL62" s="216"/>
      <c r="EM62" s="216">
        <v>0</v>
      </c>
      <c r="EN62" s="216"/>
      <c r="EO62" s="216"/>
      <c r="EP62" s="216">
        <f t="shared" si="14"/>
        <v>0</v>
      </c>
      <c r="EQ62" s="216"/>
      <c r="ER62" s="216">
        <v>0</v>
      </c>
      <c r="ES62" s="216"/>
      <c r="ET62" s="216"/>
      <c r="EU62" s="216">
        <f t="shared" si="15"/>
        <v>0</v>
      </c>
      <c r="EV62" s="216">
        <f t="shared" si="16"/>
        <v>0</v>
      </c>
    </row>
    <row r="63" spans="1:152" ht="15.95" customHeight="1" x14ac:dyDescent="0.2">
      <c r="A63" s="25">
        <v>2220716741</v>
      </c>
      <c r="B63" s="26" t="s">
        <v>12</v>
      </c>
      <c r="C63" s="26" t="s">
        <v>73</v>
      </c>
      <c r="D63" s="26" t="s">
        <v>147</v>
      </c>
      <c r="E63" s="27">
        <v>36005</v>
      </c>
      <c r="F63" s="26" t="s">
        <v>209</v>
      </c>
      <c r="G63" s="26" t="s">
        <v>213</v>
      </c>
      <c r="H63" s="28" t="e">
        <f>IF(VLOOKUP($A63,Sheet!$A$7:$DG$148,'TN01-10'!H$9,0)="","",VLOOKUP($A63,Sheet!$A$7:$DG$148,'TN01-10'!H$9,0))</f>
        <v>#N/A</v>
      </c>
      <c r="I63" s="28" t="e">
        <f>IF(VLOOKUP($A63,Sheet!$A$7:$DG$148,'TN01-10'!I$9,0)="","",VLOOKUP($A63,Sheet!$A$7:$DG$148,'TN01-10'!I$9,0))</f>
        <v>#N/A</v>
      </c>
      <c r="J63" s="28" t="e">
        <f>IF(VLOOKUP($A63,Sheet!$A$7:$DG$148,'TN01-10'!J$9,0)="","",VLOOKUP($A63,Sheet!$A$7:$DG$148,'TN01-10'!J$9,0))</f>
        <v>#N/A</v>
      </c>
      <c r="K63" s="28" t="e">
        <f>IF(VLOOKUP($A63,Sheet!$A$7:$DG$148,'TN01-10'!K$9,0)="","",VLOOKUP($A63,Sheet!$A$7:$DG$148,'TN01-10'!K$9,0))</f>
        <v>#N/A</v>
      </c>
      <c r="L63" s="28" t="e">
        <f>IF(VLOOKUP($A63,Sheet!$A$7:$DG$148,'TN01-10'!L$9,0)="","",VLOOKUP($A63,Sheet!$A$7:$DG$148,'TN01-10'!L$9,0))</f>
        <v>#N/A</v>
      </c>
      <c r="M63" s="28" t="e">
        <f>IF(VLOOKUP($A63,Sheet!$A$7:$DG$148,'TN01-10'!M$9,0)="","",VLOOKUP($A63,Sheet!$A$7:$DG$148,'TN01-10'!M$9,0))</f>
        <v>#N/A</v>
      </c>
      <c r="N63" s="28" t="e">
        <f>IF(VLOOKUP($A63,Sheet!$A$7:$DG$148,'TN01-10'!N$9,0)="","",VLOOKUP($A63,Sheet!$A$7:$DG$148,'TN01-10'!N$9,0))</f>
        <v>#N/A</v>
      </c>
      <c r="O63" s="28" t="e">
        <f>IF(VLOOKUP($A63,Sheet!$A$7:$DG$148,'TN01-10'!O$9,0)="","",VLOOKUP($A63,Sheet!$A$7:$DG$148,'TN01-10'!O$9,0))</f>
        <v>#N/A</v>
      </c>
      <c r="P63" s="28" t="e">
        <f>IF(VLOOKUP($A63,Sheet!$A$7:$DG$148,'TN01-10'!P$9,0)="","",VLOOKUP($A63,Sheet!$A$7:$DG$148,'TN01-10'!P$9,0))</f>
        <v>#N/A</v>
      </c>
      <c r="Q63" s="28" t="e">
        <f>IF(VLOOKUP($A63,Sheet!$A$7:$DG$148,'TN01-10'!Q$9,0)="","",VLOOKUP($A63,Sheet!$A$7:$DG$148,'TN01-10'!Q$9,0))</f>
        <v>#N/A</v>
      </c>
      <c r="R63" s="28" t="e">
        <f>IF(VLOOKUP($A63,Sheet!$A$7:$DG$148,'TN01-10'!R$9,0)="","",VLOOKUP($A63,Sheet!$A$7:$DG$148,'TN01-10'!R$9,0))</f>
        <v>#N/A</v>
      </c>
      <c r="S63" s="28" t="e">
        <f>IF(VLOOKUP($A63,Sheet!$A$7:$DG$148,'TN01-10'!S$9,0)="","",VLOOKUP($A63,Sheet!$A$7:$DG$148,'TN01-10'!S$9,0))</f>
        <v>#N/A</v>
      </c>
      <c r="T63" s="28" t="e">
        <f>IF(VLOOKUP($A63,Sheet!$A$7:$DG$148,'TN01-10'!T$9,0)="","",VLOOKUP($A63,Sheet!$A$7:$DG$148,'TN01-10'!T$9,0))</f>
        <v>#N/A</v>
      </c>
      <c r="U63" s="28" t="e">
        <f>IF(VLOOKUP($A63,Sheet!$A$7:$DG$148,'TN01-10'!U$9,0)="","",VLOOKUP($A63,Sheet!$A$7:$DG$148,'TN01-10'!U$9,0))</f>
        <v>#N/A</v>
      </c>
      <c r="V63" s="28" t="e">
        <f>IF(VLOOKUP($A63,Sheet!$A$7:$DG$148,'TN01-10'!V$9,0)="","",VLOOKUP($A63,Sheet!$A$7:$DG$148,'TN01-10'!V$9,0))</f>
        <v>#N/A</v>
      </c>
      <c r="W63" s="28" t="e">
        <f>IF(VLOOKUP($A63,Sheet!$A$7:$DG$148,'TN01-10'!W$9,0)="","",VLOOKUP($A63,Sheet!$A$7:$DG$148,'TN01-10'!W$9,0))</f>
        <v>#N/A</v>
      </c>
      <c r="X63" s="28" t="e">
        <f>IF(VLOOKUP($A63,Sheet!$A$7:$DG$148,'TN01-10'!X$9,0)="","",VLOOKUP($A63,Sheet!$A$7:$DG$148,'TN01-10'!X$9,0))</f>
        <v>#N/A</v>
      </c>
      <c r="Y63" s="28" t="e">
        <f>IF(VLOOKUP($A63,Sheet!$A$7:$DG$148,'TN01-10'!Y$9,0)="","",VLOOKUP($A63,Sheet!$A$7:$DG$148,'TN01-10'!Y$9,0))</f>
        <v>#N/A</v>
      </c>
      <c r="Z63" s="28" t="e">
        <f>IF(VLOOKUP($A63,Sheet!$A$7:$DG$148,'TN01-10'!Z$9,0)="","",VLOOKUP($A63,Sheet!$A$7:$DG$148,'TN01-10'!Z$9,0))</f>
        <v>#N/A</v>
      </c>
      <c r="AA63" s="28" t="e">
        <f>IF(VLOOKUP($A63,Sheet!$A$7:$DG$148,'TN01-10'!AA$9,0)="","",VLOOKUP($A63,Sheet!$A$7:$DG$148,'TN01-10'!AA$9,0))</f>
        <v>#N/A</v>
      </c>
      <c r="AB63" s="28" t="e">
        <f>IF(VLOOKUP($A63,Sheet!$A$7:$DG$148,'TN01-10'!AB$9,0)="","",VLOOKUP($A63,Sheet!$A$7:$DG$148,'TN01-10'!AB$9,0))</f>
        <v>#N/A</v>
      </c>
      <c r="AC63" s="28" t="e">
        <f>IF(VLOOKUP($A63,Sheet!$A$7:$DG$148,'TN01-10'!AC$9,0)="","",VLOOKUP($A63,Sheet!$A$7:$DG$148,'TN01-10'!AC$9,0))</f>
        <v>#N/A</v>
      </c>
      <c r="AD63" s="28" t="e">
        <f>IF(VLOOKUP($A63,Sheet!$A$7:$DG$148,'TN01-10'!AD$9,0)="","",VLOOKUP($A63,Sheet!$A$7:$DG$148,'TN01-10'!AD$9,0))</f>
        <v>#N/A</v>
      </c>
      <c r="AE63" s="28" t="e">
        <f>IF(VLOOKUP($A63,Sheet!$A$7:$DG$148,'TN01-10'!AE$9,0)="","",VLOOKUP($A63,Sheet!$A$7:$DG$148,'TN01-10'!AE$9,0))</f>
        <v>#N/A</v>
      </c>
      <c r="AF63" s="28" t="e">
        <f>IF(VLOOKUP($A63,Sheet!$A$7:$DG$148,'TN01-10'!AF$9,0)="","",VLOOKUP($A63,Sheet!$A$7:$DG$148,'TN01-10'!AF$9,0))</f>
        <v>#N/A</v>
      </c>
      <c r="AG63" s="28" t="e">
        <f>IF(VLOOKUP($A63,Sheet!$A$7:$DG$148,'TN01-10'!AG$9,0)="","",VLOOKUP($A63,Sheet!$A$7:$DG$148,'TN01-10'!AG$9,0))</f>
        <v>#N/A</v>
      </c>
      <c r="AH63" s="28" t="e">
        <f>IF(VLOOKUP($A63,Sheet!$A$7:$DG$148,'TN01-10'!AH$9,0)="","",VLOOKUP($A63,Sheet!$A$7:$DG$148,'TN01-10'!AH$9,0))</f>
        <v>#N/A</v>
      </c>
      <c r="AI63" s="28" t="e">
        <f>IF(VLOOKUP($A63,Sheet!$A$7:$DG$148,'TN01-10'!AI$9,0)="","",VLOOKUP($A63,Sheet!$A$7:$DG$148,'TN01-10'!AI$9,0))</f>
        <v>#N/A</v>
      </c>
      <c r="AJ63" s="28" t="e">
        <f>IF(VLOOKUP($A63,Sheet!$A$7:$DG$148,'TN01-10'!AJ$9,0)="","",VLOOKUP($A63,Sheet!$A$7:$DG$148,'TN01-10'!AJ$9,0))</f>
        <v>#N/A</v>
      </c>
      <c r="AK63" s="33" t="e">
        <f>IF(VLOOKUP($A63,Sheet!$A$7:$DG$148,'TN01-10'!AK$9,0)="","",VLOOKUP($A63,Sheet!$A$7:$DG$148,'TN01-10'!AK$9,0))</f>
        <v>#N/A</v>
      </c>
      <c r="AL63" s="36" t="e">
        <f>IF(VLOOKUP($A63,Sheet!$A$7:$DG$148,'TN01-10'!AL$9,0)="","",VLOOKUP($A63,Sheet!$A$7:$DG$148,'TN01-10'!AL$9,0))</f>
        <v>#N/A</v>
      </c>
      <c r="AM63" s="32" t="e">
        <f>IF(VLOOKUP($A63,Sheet!$A$7:$DG$148,'TN01-10'!AM$9,0)="","",VLOOKUP($A63,Sheet!$A$7:$DG$148,'TN01-10'!AM$9,0))</f>
        <v>#N/A</v>
      </c>
      <c r="AN63" s="32" t="e">
        <f>IF(VLOOKUP($A63,Sheet!$A$7:$DG$148,'TN01-10'!AN$9,0)="","",VLOOKUP($A63,Sheet!$A$7:$DG$148,'TN01-10'!AN$9,0))</f>
        <v>#N/A</v>
      </c>
      <c r="AO63" s="32" t="e">
        <f>IF(VLOOKUP($A63,Sheet!$A$7:$DG$148,'TN01-10'!AO$9,0)="","",VLOOKUP($A63,Sheet!$A$7:$DG$148,'TN01-10'!AO$9,0))</f>
        <v>#N/A</v>
      </c>
      <c r="AP63" s="32" t="e">
        <f>IF(VLOOKUP($A63,Sheet!$A$7:$DG$148,'TN01-10'!AP$9,0)="","",VLOOKUP($A63,Sheet!$A$7:$DG$148,'TN01-10'!AP$9,0))</f>
        <v>#N/A</v>
      </c>
      <c r="AQ63" s="32" t="e">
        <f>IF(VLOOKUP($A63,Sheet!$A$7:$DG$148,'TN01-10'!AQ$9,0)="","",VLOOKUP($A63,Sheet!$A$7:$DG$148,'TN01-10'!AQ$9,0))</f>
        <v>#N/A</v>
      </c>
      <c r="AR63" s="32" t="e">
        <f>IF(VLOOKUP($A63,Sheet!$A$7:$DG$148,'TN01-10'!AR$9,0)="","",VLOOKUP($A63,Sheet!$A$7:$DG$148,'TN01-10'!AR$9,0))</f>
        <v>#N/A</v>
      </c>
      <c r="AS63" s="32" t="e">
        <f>IF(VLOOKUP($A63,Sheet!$A$7:$DG$148,'TN01-10'!AS$9,0)="","",VLOOKUP($A63,Sheet!$A$7:$DG$148,'TN01-10'!AS$9,0))</f>
        <v>#N/A</v>
      </c>
      <c r="AT63" s="32" t="e">
        <f>IF(VLOOKUP($A63,Sheet!$A$7:$DG$148,'TN01-10'!AT$9,0)="","",VLOOKUP($A63,Sheet!$A$7:$DG$148,'TN01-10'!AT$9,0))</f>
        <v>#N/A</v>
      </c>
      <c r="AU63" s="32" t="e">
        <f>IF(VLOOKUP($A63,Sheet!$A$7:$DG$148,'TN01-10'!AU$9,0)="","",VLOOKUP($A63,Sheet!$A$7:$DG$148,'TN01-10'!AU$9,0))</f>
        <v>#N/A</v>
      </c>
      <c r="AV63" s="32" t="e">
        <f>IF(VLOOKUP($A63,Sheet!$A$7:$DG$148,'TN01-10'!AV$9,0)="","",VLOOKUP($A63,Sheet!$A$7:$DG$148,'TN01-10'!AV$9,0))</f>
        <v>#N/A</v>
      </c>
      <c r="AW63" s="32" t="e">
        <f>IF(VLOOKUP($A63,Sheet!$A$7:$DG$148,'TN01-10'!AW$9,0)="","",VLOOKUP($A63,Sheet!$A$7:$DG$148,'TN01-10'!AW$9,0))</f>
        <v>#N/A</v>
      </c>
      <c r="AX63" s="32" t="e">
        <f>IF(VLOOKUP($A63,Sheet!$A$7:$DG$148,'TN01-10'!AX$9,0)="","",VLOOKUP($A63,Sheet!$A$7:$DG$148,'TN01-10'!AX$9,0))</f>
        <v>#N/A</v>
      </c>
      <c r="AY63" s="32" t="e">
        <f>IF(VLOOKUP($A63,Sheet!$A$7:$DG$148,'TN01-10'!AY$9,0)="","",VLOOKUP($A63,Sheet!$A$7:$DG$148,'TN01-10'!AY$9,0))</f>
        <v>#N/A</v>
      </c>
      <c r="AZ63" s="32" t="e">
        <f>IF(VLOOKUP($A63,Sheet!$A$7:$DG$148,'TN01-10'!AZ$9,0)="","",VLOOKUP($A63,Sheet!$A$7:$DG$148,'TN01-10'!AZ$9,0))</f>
        <v>#N/A</v>
      </c>
      <c r="BA63" s="32" t="e">
        <f>IF(VLOOKUP($A63,Sheet!$A$7:$DG$148,'TN01-10'!BA$9,0)="","",VLOOKUP($A63,Sheet!$A$7:$DG$148,'TN01-10'!BA$9,0))</f>
        <v>#N/A</v>
      </c>
      <c r="BB63" s="33" t="e">
        <f>IF(VLOOKUP($A63,Sheet!$A$7:$DG$148,'TN01-10'!BB$9,0)="","",VLOOKUP($A63,Sheet!$A$7:$DG$148,'TN01-10'!BB$9,0))</f>
        <v>#N/A</v>
      </c>
      <c r="BC63" s="36" t="e">
        <f>IF(VLOOKUP($A63,Sheet!$A$7:$DG$148,'TN01-10'!BC$9,0)="","",VLOOKUP($A63,Sheet!$A$7:$DG$148,'TN01-10'!BC$9,0))</f>
        <v>#N/A</v>
      </c>
      <c r="BD63" s="28" t="e">
        <f>IF(VLOOKUP($A63,Sheet!$A$7:$DG$148,'TN01-10'!BD$9,0)="","",VLOOKUP($A63,Sheet!$A$7:$DG$148,'TN01-10'!BD$9,0))</f>
        <v>#N/A</v>
      </c>
      <c r="BE63" s="28" t="e">
        <f>IF(VLOOKUP($A63,Sheet!$A$7:$DG$148,'TN01-10'!BE$9,0)="","",VLOOKUP($A63,Sheet!$A$7:$DG$148,'TN01-10'!BE$9,0))</f>
        <v>#N/A</v>
      </c>
      <c r="BF63" s="28" t="e">
        <f>IF(VLOOKUP($A63,Sheet!$A$7:$DG$148,'TN01-10'!BF$9,0)="","",VLOOKUP($A63,Sheet!$A$7:$DG$148,'TN01-10'!BF$9,0))</f>
        <v>#N/A</v>
      </c>
      <c r="BG63" s="28" t="e">
        <f>IF(VLOOKUP($A63,Sheet!$A$7:$DG$148,'TN01-10'!BG$9,0)="","",VLOOKUP($A63,Sheet!$A$7:$DG$148,'TN01-10'!BG$9,0))</f>
        <v>#N/A</v>
      </c>
      <c r="BH63" s="28" t="e">
        <f>IF(VLOOKUP($A63,Sheet!$A$7:$DG$148,'TN01-10'!BH$9,0)="","",VLOOKUP($A63,Sheet!$A$7:$DG$148,'TN01-10'!BH$9,0))</f>
        <v>#N/A</v>
      </c>
      <c r="BI63" s="28" t="e">
        <f>IF(VLOOKUP($A63,Sheet!$A$7:$DG$148,'TN01-10'!BI$9,0)="","",VLOOKUP($A63,Sheet!$A$7:$DG$148,'TN01-10'!BI$9,0))</f>
        <v>#N/A</v>
      </c>
      <c r="BJ63" s="28" t="e">
        <f>IF(VLOOKUP($A63,Sheet!$A$7:$DG$148,'TN01-10'!BJ$9,0)="","",VLOOKUP($A63,Sheet!$A$7:$DG$148,'TN01-10'!BJ$9,0))</f>
        <v>#N/A</v>
      </c>
      <c r="BK63" s="28" t="e">
        <f>IF(VLOOKUP($A63,Sheet!$A$7:$DG$148,'TN01-10'!BK$9,0)="","",VLOOKUP($A63,Sheet!$A$7:$DG$148,'TN01-10'!BK$9,0))</f>
        <v>#N/A</v>
      </c>
      <c r="BL63" s="28" t="e">
        <f>IF(VLOOKUP($A63,Sheet!$A$7:$DG$148,'TN01-10'!BL$9,0)="","",VLOOKUP($A63,Sheet!$A$7:$DG$148,'TN01-10'!BL$9,0))</f>
        <v>#N/A</v>
      </c>
      <c r="BM63" s="28" t="e">
        <f>IF(VLOOKUP($A63,Sheet!$A$7:$DG$148,'TN01-10'!BM$9,0)="","",VLOOKUP($A63,Sheet!$A$7:$DG$148,'TN01-10'!BM$9,0))</f>
        <v>#N/A</v>
      </c>
      <c r="BN63" s="28" t="e">
        <f>IF(VLOOKUP($A63,Sheet!$A$7:$DG$148,'TN01-10'!BN$9,0)="","",VLOOKUP($A63,Sheet!$A$7:$DG$148,'TN01-10'!BN$9,0))</f>
        <v>#N/A</v>
      </c>
      <c r="BO63" s="28" t="e">
        <f>IF(VLOOKUP($A63,Sheet!$A$7:$DG$148,'TN01-10'!BO$9,0)="","",VLOOKUP($A63,Sheet!$A$7:$DG$148,'TN01-10'!BO$9,0))</f>
        <v>#N/A</v>
      </c>
      <c r="BP63" s="28" t="e">
        <f>IF(VLOOKUP($A63,Sheet!$A$7:$DG$148,'TN01-10'!BP$9,0)="","",VLOOKUP($A63,Sheet!$A$7:$DG$148,'TN01-10'!BP$9,0))</f>
        <v>#N/A</v>
      </c>
      <c r="BQ63" s="28" t="e">
        <f>IF(VLOOKUP($A63,Sheet!$A$7:$DG$148,'TN01-10'!BQ$9,0)="","",VLOOKUP($A63,Sheet!$A$7:$DG$148,'TN01-10'!BQ$9,0))</f>
        <v>#N/A</v>
      </c>
      <c r="BR63" s="28" t="e">
        <f>IF(VLOOKUP($A63,Sheet!$A$7:$DG$148,'TN01-10'!BR$9,0)="","",VLOOKUP($A63,Sheet!$A$7:$DG$148,'TN01-10'!BR$9,0))</f>
        <v>#N/A</v>
      </c>
      <c r="BS63" s="28" t="e">
        <f>IF(VLOOKUP($A63,Sheet!$A$7:$DG$148,'TN01-10'!BS$9,0)="","",VLOOKUP($A63,Sheet!$A$7:$DG$148,'TN01-10'!BS$9,0))</f>
        <v>#N/A</v>
      </c>
      <c r="BT63" s="28" t="e">
        <f>IF(VLOOKUP($A63,Sheet!$A$7:$DG$148,'TN01-10'!BT$9,0)="","",VLOOKUP($A63,Sheet!$A$7:$DG$148,'TN01-10'!BT$9,0))</f>
        <v>#N/A</v>
      </c>
      <c r="BU63" s="28" t="e">
        <f>IF(VLOOKUP($A63,Sheet!$A$7:$DG$148,'TN01-10'!BU$9,0)="","",VLOOKUP($A63,Sheet!$A$7:$DG$148,'TN01-10'!BU$9,0))</f>
        <v>#N/A</v>
      </c>
      <c r="BV63" s="28" t="e">
        <f>IF(VLOOKUP($A63,Sheet!$A$7:$DG$148,'TN01-10'!BV$9,0)="","",VLOOKUP($A63,Sheet!$A$7:$DG$148,'TN01-10'!BV$9,0))</f>
        <v>#N/A</v>
      </c>
      <c r="BW63" s="28" t="e">
        <f>IF(VLOOKUP($A63,Sheet!$A$7:$DG$148,'TN01-10'!BW$9,0)="","",VLOOKUP($A63,Sheet!$A$7:$DG$148,'TN01-10'!BW$9,0))</f>
        <v>#N/A</v>
      </c>
      <c r="BX63" s="33" t="e">
        <f>IF(VLOOKUP($A63,Sheet!$A$7:$DG$148,'TN01-10'!BX$9,0)="","",VLOOKUP($A63,Sheet!$A$7:$DG$148,'TN01-10'!BX$9,0))</f>
        <v>#N/A</v>
      </c>
      <c r="BY63" s="36" t="e">
        <f>IF(VLOOKUP($A63,Sheet!$A$7:$DG$148,'TN01-10'!BY$9,0)="","",VLOOKUP($A63,Sheet!$A$7:$DG$148,'TN01-10'!BY$9,0))</f>
        <v>#N/A</v>
      </c>
      <c r="BZ63" s="28" t="e">
        <f>IF(VLOOKUP($A63,Sheet!$A$7:$DG$148,'TN01-10'!BZ$9,0)="","",VLOOKUP($A63,Sheet!$A$7:$DG$148,'TN01-10'!BZ$9,0))</f>
        <v>#N/A</v>
      </c>
      <c r="CA63" s="28" t="e">
        <f>IF(VLOOKUP($A63,Sheet!$A$7:$DG$148,'TN01-10'!CA$9,0)="","",VLOOKUP($A63,Sheet!$A$7:$DG$148,'TN01-10'!CA$9,0))</f>
        <v>#N/A</v>
      </c>
      <c r="CB63" s="28" t="e">
        <f>IF(VLOOKUP($A63,Sheet!$A$7:$DG$148,'TN01-10'!CB$9,0)="","",VLOOKUP($A63,Sheet!$A$7:$DG$148,'TN01-10'!CB$9,0))</f>
        <v>#N/A</v>
      </c>
      <c r="CC63" s="28" t="e">
        <f>IF(VLOOKUP($A63,Sheet!$A$7:$DG$148,'TN01-10'!CC$9,0)="","",VLOOKUP($A63,Sheet!$A$7:$DG$148,'TN01-10'!CC$9,0))</f>
        <v>#N/A</v>
      </c>
      <c r="CD63" s="28" t="e">
        <f>IF(VLOOKUP($A63,Sheet!$A$7:$DG$148,'TN01-10'!CD$9,0)="","",VLOOKUP($A63,Sheet!$A$7:$DG$148,'TN01-10'!CD$9,0))</f>
        <v>#N/A</v>
      </c>
      <c r="CE63" s="28" t="e">
        <f>IF(VLOOKUP($A63,Sheet!$A$7:$DG$148,'TN01-10'!CE$9,0)="","",VLOOKUP($A63,Sheet!$A$7:$DG$148,'TN01-10'!CE$9,0))</f>
        <v>#N/A</v>
      </c>
      <c r="CF63" s="28" t="e">
        <f>IF(VLOOKUP($A63,Sheet!$A$7:$DG$148,'TN01-10'!CF$9,0)="","",VLOOKUP($A63,Sheet!$A$7:$DG$148,'TN01-10'!CF$9,0))</f>
        <v>#N/A</v>
      </c>
      <c r="CG63" s="28" t="e">
        <f>IF(VLOOKUP($A63,Sheet!$A$7:$DG$148,'TN01-10'!CG$9,0)="","",VLOOKUP($A63,Sheet!$A$7:$DG$148,'TN01-10'!CG$9,0))</f>
        <v>#N/A</v>
      </c>
      <c r="CH63" s="28" t="e">
        <f>IF(VLOOKUP($A63,Sheet!$A$7:$DG$148,'TN01-10'!CH$9,0)="","",VLOOKUP($A63,Sheet!$A$7:$DG$148,'TN01-10'!CH$9,0))</f>
        <v>#N/A</v>
      </c>
      <c r="CI63" s="28" t="e">
        <f>IF(VLOOKUP($A63,Sheet!$A$7:$DG$148,'TN01-10'!CI$9,0)="","",VLOOKUP($A63,Sheet!$A$7:$DG$148,'TN01-10'!CI$9,0))</f>
        <v>#N/A</v>
      </c>
      <c r="CJ63" s="28" t="e">
        <f>IF(VLOOKUP($A63,Sheet!$A$7:$DG$148,'TN01-10'!CJ$9,0)="","",VLOOKUP($A63,Sheet!$A$7:$DG$148,'TN01-10'!CJ$9,0))</f>
        <v>#N/A</v>
      </c>
      <c r="CK63" s="28" t="e">
        <f>IF(VLOOKUP($A63,Sheet!$A$7:$DG$148,'TN01-10'!CK$9,0)="","",VLOOKUP($A63,Sheet!$A$7:$DG$148,'TN01-10'!CK$9,0))</f>
        <v>#N/A</v>
      </c>
      <c r="CL63" s="28" t="e">
        <f>IF(VLOOKUP($A63,Sheet!$A$7:$DG$148,'TN01-10'!CL$9,0)="","",VLOOKUP($A63,Sheet!$A$7:$DG$148,'TN01-10'!CL$9,0))</f>
        <v>#N/A</v>
      </c>
      <c r="CM63" s="28" t="e">
        <f>IF(VLOOKUP($A63,Sheet!$A$7:$DG$148,'TN01-10'!CM$9,0)="","",VLOOKUP($A63,Sheet!$A$7:$DG$148,'TN01-10'!CM$9,0))</f>
        <v>#N/A</v>
      </c>
      <c r="CN63" s="28" t="e">
        <f>IF(VLOOKUP($A63,Sheet!$A$7:$DG$148,'TN01-10'!CN$9,0)="","",VLOOKUP($A63,Sheet!$A$7:$DG$148,'TN01-10'!CN$9,0))</f>
        <v>#N/A</v>
      </c>
      <c r="CO63" s="28" t="e">
        <f>IF(VLOOKUP($A63,Sheet!$A$7:$DG$148,'TN01-10'!CO$9,0)="","",VLOOKUP($A63,Sheet!$A$7:$DG$148,'TN01-10'!CO$9,0))</f>
        <v>#N/A</v>
      </c>
      <c r="CP63" s="28" t="e">
        <f>IF(VLOOKUP($A63,Sheet!$A$7:$DG$148,'TN01-10'!CP$9,0)="","",VLOOKUP($A63,Sheet!$A$7:$DG$148,'TN01-10'!CP$9,0))</f>
        <v>#N/A</v>
      </c>
      <c r="CQ63" s="28" t="e">
        <f>IF(VLOOKUP($A63,Sheet!$A$7:$DG$148,'TN01-10'!CQ$9,0)="","",VLOOKUP($A63,Sheet!$A$7:$DG$148,'TN01-10'!CQ$9,0))</f>
        <v>#N/A</v>
      </c>
      <c r="CR63" s="28" t="e">
        <f>IF(VLOOKUP($A63,Sheet!$A$7:$DG$148,'TN01-10'!CR$9,0)="","",VLOOKUP($A63,Sheet!$A$7:$DG$148,'TN01-10'!CR$9,0))</f>
        <v>#N/A</v>
      </c>
      <c r="CS63" s="33" t="e">
        <f>IF(VLOOKUP($A63,Sheet!$A$7:$DG$148,'TN01-10'!CS$9,0)="","",VLOOKUP($A63,Sheet!$A$7:$DG$148,'TN01-10'!CS$9,0))</f>
        <v>#N/A</v>
      </c>
      <c r="CT63" s="36" t="e">
        <f>IF(VLOOKUP($A63,Sheet!$A$7:$DG$148,'TN01-10'!CT$9,0)="","",VLOOKUP($A63,Sheet!$A$7:$DG$148,'TN01-10'!CT$9,0))</f>
        <v>#N/A</v>
      </c>
      <c r="CU63" s="38" t="e">
        <f t="shared" si="2"/>
        <v>#N/A</v>
      </c>
      <c r="CV63" s="38" t="e">
        <f t="shared" si="3"/>
        <v>#N/A</v>
      </c>
      <c r="CW63" s="38">
        <f t="shared" si="4"/>
        <v>0</v>
      </c>
      <c r="CX63" s="38" t="e">
        <f t="shared" si="5"/>
        <v>#N/A</v>
      </c>
      <c r="CY63" s="38" t="e">
        <f t="shared" si="6"/>
        <v>#N/A</v>
      </c>
      <c r="CZ63" s="38" t="e">
        <f>VLOOKUP($A63,'TN01-04'!$A$13:$DL$166,103,0)</f>
        <v>#N/A</v>
      </c>
      <c r="DA63" s="28" t="e">
        <f>IF(VLOOKUP($A63,Sheet!$A$7:$DG$148,'TN01-10'!DA$9,0)="","",VLOOKUP($A63,Sheet!$A$7:$DG$148,'TN01-10'!DA$9,0))</f>
        <v>#N/A</v>
      </c>
      <c r="DB63" s="28" t="e">
        <f>IF(VLOOKUP($A63,Sheet!$A$7:$DG$148,'TN01-10'!DB$9,0)="","",VLOOKUP($A63,Sheet!$A$7:$DG$148,'TN01-10'!DB$9,0))</f>
        <v>#N/A</v>
      </c>
      <c r="DC63" s="28" t="e">
        <f>IF(VLOOKUP($A63,Sheet!$A$7:$DG$148,'TN01-10'!DC$9,0)="","",VLOOKUP($A63,Sheet!$A$7:$DG$148,'TN01-10'!DC$9,0))</f>
        <v>#N/A</v>
      </c>
      <c r="DD63" s="28" t="e">
        <f>IF(VLOOKUP($A63,Sheet!$A$7:$DG$148,'TN01-10'!DD$9,0)="","",VLOOKUP($A63,Sheet!$A$7:$DG$148,'TN01-10'!DD$9,0))</f>
        <v>#N/A</v>
      </c>
      <c r="DE63" s="38"/>
      <c r="DF63" s="38" t="e">
        <f t="shared" si="7"/>
        <v>#N/A</v>
      </c>
      <c r="DG63" s="38" t="e">
        <f>VLOOKUP($A63,'TN01-04'!$A$13:$DL$166,110,0)</f>
        <v>#N/A</v>
      </c>
      <c r="DH63" s="33" t="e">
        <f>IF(VLOOKUP($A63,Sheet!$A$7:$DG$148,'TN01-10'!DH$9,0)="","",VLOOKUP($A63,Sheet!$A$7:$DG$148,'TN01-10'!DH$9,0))</f>
        <v>#N/A</v>
      </c>
      <c r="DI63" s="36" t="e">
        <f>IF(VLOOKUP($A63,Sheet!$A$7:$DG$148,'TN01-10'!DI$9,0)="","",VLOOKUP($A63,Sheet!$A$7:$DG$148,'TN01-10'!DI$9,0))</f>
        <v>#N/A</v>
      </c>
      <c r="DJ63" s="38" t="e">
        <f t="shared" si="8"/>
        <v>#N/A</v>
      </c>
      <c r="DK63" s="38" t="e">
        <f t="shared" si="9"/>
        <v>#N/A</v>
      </c>
      <c r="DL63" s="38" t="e">
        <f t="shared" si="10"/>
        <v>#N/A</v>
      </c>
      <c r="DM63" s="38" t="e">
        <f>VLOOKUP($A63,'TN01-04'!$A$13:$DL$166,116,0)</f>
        <v>#N/A</v>
      </c>
      <c r="DN63" s="33" t="e">
        <f>IF(VLOOKUP($A63,Sheet!$A$7:$DG$148,'TN01-10'!DN$9,0)="","",VLOOKUP($A63,Sheet!$A$7:$DG$148,'TN01-10'!DN$9,0))</f>
        <v>#N/A</v>
      </c>
      <c r="DO63" s="36" t="e">
        <f>IF(VLOOKUP($A63,Sheet!$A$7:$DG$148,'TN01-10'!DO$9,0)="","",VLOOKUP($A63,Sheet!$A$7:$DG$148,'TN01-10'!DO$9,0))</f>
        <v>#N/A</v>
      </c>
      <c r="DP63" s="28" t="e">
        <f>IF(VLOOKUP($A63,Sheet!$A$7:$DG$148,'TN01-10'!DP$9,0)="","",VLOOKUP($A63,Sheet!$A$7:$DG$148,'TN01-10'!DP$9,0))</f>
        <v>#N/A</v>
      </c>
      <c r="DQ63" s="28" t="e">
        <f>IF(VLOOKUP($A63,Sheet!$A$7:$DG$148,'TN01-10'!DQ$9,0)="","",VLOOKUP($A63,Sheet!$A$7:$DG$148,'TN01-10'!DQ$9,0))</f>
        <v>#N/A</v>
      </c>
      <c r="DR63" s="28" t="e">
        <f>IF(VLOOKUP($A63,Sheet!$A$7:$DG$148,'TN01-10'!DR$9,0)="","",VLOOKUP($A63,Sheet!$A$7:$DG$148,'TN01-10'!DR$9,0))</f>
        <v>#N/A</v>
      </c>
      <c r="DS63" s="28" t="e">
        <f>IF(VLOOKUP($A63,Sheet!$A$7:$DG$148,'TN01-10'!DS$9,0)="","",VLOOKUP($A63,Sheet!$A$7:$DG$148,'TN01-10'!DS$9,0))</f>
        <v>#N/A</v>
      </c>
      <c r="DT63" s="28" t="e">
        <f>IF(VLOOKUP($A63,Sheet!$A$7:$DG$148,'TN01-10'!DT$9,0)="","",VLOOKUP($A63,Sheet!$A$7:$DG$148,'TN01-10'!DT$9,0))</f>
        <v>#N/A</v>
      </c>
      <c r="DU63" s="168" t="e">
        <f t="shared" si="11"/>
        <v>#N/A</v>
      </c>
      <c r="DV63" s="315"/>
      <c r="DW63" s="315"/>
      <c r="DX63" s="315" t="s">
        <v>4798</v>
      </c>
      <c r="DY63" s="315" t="s">
        <v>4798</v>
      </c>
      <c r="DZ63" s="315" t="e">
        <v>#N/A</v>
      </c>
      <c r="EA63" s="315"/>
      <c r="EB63" s="216"/>
      <c r="EC63" s="216"/>
      <c r="ED63" s="216"/>
      <c r="EE63" s="216"/>
      <c r="EF63" s="216">
        <f t="shared" si="12"/>
        <v>0</v>
      </c>
      <c r="EG63" s="216">
        <v>0</v>
      </c>
      <c r="EH63" s="216">
        <v>0</v>
      </c>
      <c r="EI63" s="216"/>
      <c r="EJ63" s="216"/>
      <c r="EK63" s="216">
        <f t="shared" si="13"/>
        <v>0</v>
      </c>
      <c r="EL63" s="216"/>
      <c r="EM63" s="216">
        <v>0</v>
      </c>
      <c r="EN63" s="216"/>
      <c r="EO63" s="216"/>
      <c r="EP63" s="216">
        <f t="shared" si="14"/>
        <v>0</v>
      </c>
      <c r="EQ63" s="216"/>
      <c r="ER63" s="216">
        <v>0</v>
      </c>
      <c r="ES63" s="216"/>
      <c r="ET63" s="216"/>
      <c r="EU63" s="216">
        <f t="shared" si="15"/>
        <v>0</v>
      </c>
      <c r="EV63" s="216">
        <f t="shared" si="16"/>
        <v>0</v>
      </c>
    </row>
    <row r="64" spans="1:152" ht="15.95" customHeight="1" x14ac:dyDescent="0.2">
      <c r="A64" s="25">
        <v>2220724192</v>
      </c>
      <c r="B64" s="26" t="s">
        <v>24</v>
      </c>
      <c r="C64" s="26" t="s">
        <v>74</v>
      </c>
      <c r="D64" s="26" t="s">
        <v>147</v>
      </c>
      <c r="E64" s="27">
        <v>36047</v>
      </c>
      <c r="F64" s="26" t="s">
        <v>209</v>
      </c>
      <c r="G64" s="26" t="s">
        <v>212</v>
      </c>
      <c r="H64" s="28">
        <f>IF(VLOOKUP($A64,Sheet!$A$7:$DG$148,'TN01-10'!H$9,0)="","",VLOOKUP($A64,Sheet!$A$7:$DG$148,'TN01-10'!H$9,0))</f>
        <v>8.1999999999999993</v>
      </c>
      <c r="I64" s="28">
        <f>IF(VLOOKUP($A64,Sheet!$A$7:$DG$148,'TN01-10'!I$9,0)="","",VLOOKUP($A64,Sheet!$A$7:$DG$148,'TN01-10'!I$9,0))</f>
        <v>6.7</v>
      </c>
      <c r="J64" s="28">
        <f>IF(VLOOKUP($A64,Sheet!$A$7:$DG$148,'TN01-10'!J$9,0)="","",VLOOKUP($A64,Sheet!$A$7:$DG$148,'TN01-10'!J$9,0))</f>
        <v>8.3000000000000007</v>
      </c>
      <c r="K64" s="28">
        <f>IF(VLOOKUP($A64,Sheet!$A$7:$DG$148,'TN01-10'!K$9,0)="","",VLOOKUP($A64,Sheet!$A$7:$DG$148,'TN01-10'!K$9,0))</f>
        <v>8.3000000000000007</v>
      </c>
      <c r="L64" s="28">
        <f>IF(VLOOKUP($A64,Sheet!$A$7:$DG$148,'TN01-10'!L$9,0)="","",VLOOKUP($A64,Sheet!$A$7:$DG$148,'TN01-10'!L$9,0))</f>
        <v>8.6</v>
      </c>
      <c r="M64" s="28">
        <f>IF(VLOOKUP($A64,Sheet!$A$7:$DG$148,'TN01-10'!M$9,0)="","",VLOOKUP($A64,Sheet!$A$7:$DG$148,'TN01-10'!M$9,0))</f>
        <v>9.1</v>
      </c>
      <c r="N64" s="28">
        <f>IF(VLOOKUP($A64,Sheet!$A$7:$DG$148,'TN01-10'!N$9,0)="","",VLOOKUP($A64,Sheet!$A$7:$DG$148,'TN01-10'!N$9,0))</f>
        <v>8.6</v>
      </c>
      <c r="O64" s="28" t="str">
        <f>IF(VLOOKUP($A64,Sheet!$A$7:$DG$148,'TN01-10'!O$9,0)="","",VLOOKUP($A64,Sheet!$A$7:$DG$148,'TN01-10'!O$9,0))</f>
        <v/>
      </c>
      <c r="P64" s="28">
        <f>IF(VLOOKUP($A64,Sheet!$A$7:$DG$148,'TN01-10'!P$9,0)="","",VLOOKUP($A64,Sheet!$A$7:$DG$148,'TN01-10'!P$9,0))</f>
        <v>9.1</v>
      </c>
      <c r="Q64" s="28" t="str">
        <f>IF(VLOOKUP($A64,Sheet!$A$7:$DG$148,'TN01-10'!Q$9,0)="","",VLOOKUP($A64,Sheet!$A$7:$DG$148,'TN01-10'!Q$9,0))</f>
        <v/>
      </c>
      <c r="R64" s="28" t="str">
        <f>IF(VLOOKUP($A64,Sheet!$A$7:$DG$148,'TN01-10'!R$9,0)="","",VLOOKUP($A64,Sheet!$A$7:$DG$148,'TN01-10'!R$9,0))</f>
        <v/>
      </c>
      <c r="S64" s="28" t="str">
        <f>IF(VLOOKUP($A64,Sheet!$A$7:$DG$148,'TN01-10'!S$9,0)="","",VLOOKUP($A64,Sheet!$A$7:$DG$148,'TN01-10'!S$9,0))</f>
        <v/>
      </c>
      <c r="T64" s="28" t="str">
        <f>IF(VLOOKUP($A64,Sheet!$A$7:$DG$148,'TN01-10'!T$9,0)="","",VLOOKUP($A64,Sheet!$A$7:$DG$148,'TN01-10'!T$9,0))</f>
        <v/>
      </c>
      <c r="U64" s="28">
        <f>IF(VLOOKUP($A64,Sheet!$A$7:$DG$148,'TN01-10'!U$9,0)="","",VLOOKUP($A64,Sheet!$A$7:$DG$148,'TN01-10'!U$9,0))</f>
        <v>7.1</v>
      </c>
      <c r="V64" s="28">
        <f>IF(VLOOKUP($A64,Sheet!$A$7:$DG$148,'TN01-10'!V$9,0)="","",VLOOKUP($A64,Sheet!$A$7:$DG$148,'TN01-10'!V$9,0))</f>
        <v>7</v>
      </c>
      <c r="W64" s="28">
        <f>IF(VLOOKUP($A64,Sheet!$A$7:$DG$148,'TN01-10'!W$9,0)="","",VLOOKUP($A64,Sheet!$A$7:$DG$148,'TN01-10'!W$9,0))</f>
        <v>8</v>
      </c>
      <c r="X64" s="28">
        <f>IF(VLOOKUP($A64,Sheet!$A$7:$DG$148,'TN01-10'!X$9,0)="","",VLOOKUP($A64,Sheet!$A$7:$DG$148,'TN01-10'!X$9,0))</f>
        <v>8.3000000000000007</v>
      </c>
      <c r="Y64" s="28">
        <f>IF(VLOOKUP($A64,Sheet!$A$7:$DG$148,'TN01-10'!Y$9,0)="","",VLOOKUP($A64,Sheet!$A$7:$DG$148,'TN01-10'!Y$9,0))</f>
        <v>8.4</v>
      </c>
      <c r="Z64" s="28">
        <f>IF(VLOOKUP($A64,Sheet!$A$7:$DG$148,'TN01-10'!Z$9,0)="","",VLOOKUP($A64,Sheet!$A$7:$DG$148,'TN01-10'!Z$9,0))</f>
        <v>7.7</v>
      </c>
      <c r="AA64" s="28">
        <f>IF(VLOOKUP($A64,Sheet!$A$7:$DG$148,'TN01-10'!AA$9,0)="","",VLOOKUP($A64,Sheet!$A$7:$DG$148,'TN01-10'!AA$9,0))</f>
        <v>7.1</v>
      </c>
      <c r="AB64" s="28">
        <f>IF(VLOOKUP($A64,Sheet!$A$7:$DG$148,'TN01-10'!AB$9,0)="","",VLOOKUP($A64,Sheet!$A$7:$DG$148,'TN01-10'!AB$9,0))</f>
        <v>7.5</v>
      </c>
      <c r="AC64" s="28">
        <f>IF(VLOOKUP($A64,Sheet!$A$7:$DG$148,'TN01-10'!AC$9,0)="","",VLOOKUP($A64,Sheet!$A$7:$DG$148,'TN01-10'!AC$9,0))</f>
        <v>7.7</v>
      </c>
      <c r="AD64" s="28">
        <f>IF(VLOOKUP($A64,Sheet!$A$7:$DG$148,'TN01-10'!AD$9,0)="","",VLOOKUP($A64,Sheet!$A$7:$DG$148,'TN01-10'!AD$9,0))</f>
        <v>8.6</v>
      </c>
      <c r="AE64" s="28">
        <f>IF(VLOOKUP($A64,Sheet!$A$7:$DG$148,'TN01-10'!AE$9,0)="","",VLOOKUP($A64,Sheet!$A$7:$DG$148,'TN01-10'!AE$9,0))</f>
        <v>6.7</v>
      </c>
      <c r="AF64" s="28">
        <f>IF(VLOOKUP($A64,Sheet!$A$7:$DG$148,'TN01-10'!AF$9,0)="","",VLOOKUP($A64,Sheet!$A$7:$DG$148,'TN01-10'!AF$9,0))</f>
        <v>9.1</v>
      </c>
      <c r="AG64" s="28">
        <f>IF(VLOOKUP($A64,Sheet!$A$7:$DG$148,'TN01-10'!AG$9,0)="","",VLOOKUP($A64,Sheet!$A$7:$DG$148,'TN01-10'!AG$9,0))</f>
        <v>7.1</v>
      </c>
      <c r="AH64" s="28">
        <f>IF(VLOOKUP($A64,Sheet!$A$7:$DG$148,'TN01-10'!AH$9,0)="","",VLOOKUP($A64,Sheet!$A$7:$DG$148,'TN01-10'!AH$9,0))</f>
        <v>7.7</v>
      </c>
      <c r="AI64" s="28">
        <f>IF(VLOOKUP($A64,Sheet!$A$7:$DG$148,'TN01-10'!AI$9,0)="","",VLOOKUP($A64,Sheet!$A$7:$DG$148,'TN01-10'!AI$9,0))</f>
        <v>6.2</v>
      </c>
      <c r="AJ64" s="28">
        <f>IF(VLOOKUP($A64,Sheet!$A$7:$DG$148,'TN01-10'!AJ$9,0)="","",VLOOKUP($A64,Sheet!$A$7:$DG$148,'TN01-10'!AJ$9,0))</f>
        <v>7.9</v>
      </c>
      <c r="AK64" s="33">
        <f>IF(VLOOKUP($A64,Sheet!$A$7:$DG$148,'TN01-10'!AK$9,0)="","",VLOOKUP($A64,Sheet!$A$7:$DG$148,'TN01-10'!AK$9,0))</f>
        <v>51</v>
      </c>
      <c r="AL64" s="36">
        <f>IF(VLOOKUP($A64,Sheet!$A$7:$DG$148,'TN01-10'!AL$9,0)="","",VLOOKUP($A64,Sheet!$A$7:$DG$148,'TN01-10'!AL$9,0))</f>
        <v>0</v>
      </c>
      <c r="AM64" s="32">
        <f>IF(VLOOKUP($A64,Sheet!$A$7:$DG$148,'TN01-10'!AM$9,0)="","",VLOOKUP($A64,Sheet!$A$7:$DG$148,'TN01-10'!AM$9,0))</f>
        <v>6.8</v>
      </c>
      <c r="AN64" s="32">
        <f>IF(VLOOKUP($A64,Sheet!$A$7:$DG$148,'TN01-10'!AN$9,0)="","",VLOOKUP($A64,Sheet!$A$7:$DG$148,'TN01-10'!AN$9,0))</f>
        <v>5.5</v>
      </c>
      <c r="AO64" s="32">
        <f>IF(VLOOKUP($A64,Sheet!$A$7:$DG$148,'TN01-10'!AO$9,0)="","",VLOOKUP($A64,Sheet!$A$7:$DG$148,'TN01-10'!AO$9,0))</f>
        <v>7.9</v>
      </c>
      <c r="AP64" s="32" t="str">
        <f>IF(VLOOKUP($A64,Sheet!$A$7:$DG$148,'TN01-10'!AP$9,0)="","",VLOOKUP($A64,Sheet!$A$7:$DG$148,'TN01-10'!AP$9,0))</f>
        <v/>
      </c>
      <c r="AQ64" s="32">
        <f>IF(VLOOKUP($A64,Sheet!$A$7:$DG$148,'TN01-10'!AQ$9,0)="","",VLOOKUP($A64,Sheet!$A$7:$DG$148,'TN01-10'!AQ$9,0))</f>
        <v>0</v>
      </c>
      <c r="AR64" s="32" t="str">
        <f>IF(VLOOKUP($A64,Sheet!$A$7:$DG$148,'TN01-10'!AR$9,0)="","",VLOOKUP($A64,Sheet!$A$7:$DG$148,'TN01-10'!AR$9,0))</f>
        <v/>
      </c>
      <c r="AS64" s="32" t="str">
        <f>IF(VLOOKUP($A64,Sheet!$A$7:$DG$148,'TN01-10'!AS$9,0)="","",VLOOKUP($A64,Sheet!$A$7:$DG$148,'TN01-10'!AS$9,0))</f>
        <v/>
      </c>
      <c r="AT64" s="32" t="str">
        <f>IF(VLOOKUP($A64,Sheet!$A$7:$DG$148,'TN01-10'!AT$9,0)="","",VLOOKUP($A64,Sheet!$A$7:$DG$148,'TN01-10'!AT$9,0))</f>
        <v/>
      </c>
      <c r="AU64" s="32">
        <f>IF(VLOOKUP($A64,Sheet!$A$7:$DG$148,'TN01-10'!AU$9,0)="","",VLOOKUP($A64,Sheet!$A$7:$DG$148,'TN01-10'!AU$9,0))</f>
        <v>5.0999999999999996</v>
      </c>
      <c r="AV64" s="32" t="str">
        <f>IF(VLOOKUP($A64,Sheet!$A$7:$DG$148,'TN01-10'!AV$9,0)="","",VLOOKUP($A64,Sheet!$A$7:$DG$148,'TN01-10'!AV$9,0))</f>
        <v/>
      </c>
      <c r="AW64" s="32" t="str">
        <f>IF(VLOOKUP($A64,Sheet!$A$7:$DG$148,'TN01-10'!AW$9,0)="","",VLOOKUP($A64,Sheet!$A$7:$DG$148,'TN01-10'!AW$9,0))</f>
        <v/>
      </c>
      <c r="AX64" s="32" t="str">
        <f>IF(VLOOKUP($A64,Sheet!$A$7:$DG$148,'TN01-10'!AX$9,0)="","",VLOOKUP($A64,Sheet!$A$7:$DG$148,'TN01-10'!AX$9,0))</f>
        <v/>
      </c>
      <c r="AY64" s="32" t="str">
        <f>IF(VLOOKUP($A64,Sheet!$A$7:$DG$148,'TN01-10'!AY$9,0)="","",VLOOKUP($A64,Sheet!$A$7:$DG$148,'TN01-10'!AY$9,0))</f>
        <v/>
      </c>
      <c r="AZ64" s="32" t="str">
        <f>IF(VLOOKUP($A64,Sheet!$A$7:$DG$148,'TN01-10'!AZ$9,0)="","",VLOOKUP($A64,Sheet!$A$7:$DG$148,'TN01-10'!AZ$9,0))</f>
        <v/>
      </c>
      <c r="BA64" s="32">
        <f>IF(VLOOKUP($A64,Sheet!$A$7:$DG$148,'TN01-10'!BA$9,0)="","",VLOOKUP($A64,Sheet!$A$7:$DG$148,'TN01-10'!BA$9,0))</f>
        <v>6.6</v>
      </c>
      <c r="BB64" s="33">
        <f>IF(VLOOKUP($A64,Sheet!$A$7:$DG$148,'TN01-10'!BB$9,0)="","",VLOOKUP($A64,Sheet!$A$7:$DG$148,'TN01-10'!BB$9,0))</f>
        <v>5</v>
      </c>
      <c r="BC64" s="36">
        <f>IF(VLOOKUP($A64,Sheet!$A$7:$DG$148,'TN01-10'!BC$9,0)="","",VLOOKUP($A64,Sheet!$A$7:$DG$148,'TN01-10'!BC$9,0))</f>
        <v>0</v>
      </c>
      <c r="BD64" s="28">
        <f>IF(VLOOKUP($A64,Sheet!$A$7:$DG$148,'TN01-10'!BD$9,0)="","",VLOOKUP($A64,Sheet!$A$7:$DG$148,'TN01-10'!BD$9,0))</f>
        <v>6.3</v>
      </c>
      <c r="BE64" s="28">
        <f>IF(VLOOKUP($A64,Sheet!$A$7:$DG$148,'TN01-10'!BE$9,0)="","",VLOOKUP($A64,Sheet!$A$7:$DG$148,'TN01-10'!BE$9,0))</f>
        <v>5.2</v>
      </c>
      <c r="BF64" s="28">
        <f>IF(VLOOKUP($A64,Sheet!$A$7:$DG$148,'TN01-10'!BF$9,0)="","",VLOOKUP($A64,Sheet!$A$7:$DG$148,'TN01-10'!BF$9,0))</f>
        <v>8.5</v>
      </c>
      <c r="BG64" s="28">
        <f>IF(VLOOKUP($A64,Sheet!$A$7:$DG$148,'TN01-10'!BG$9,0)="","",VLOOKUP($A64,Sheet!$A$7:$DG$148,'TN01-10'!BG$9,0))</f>
        <v>7.8</v>
      </c>
      <c r="BH64" s="28">
        <f>IF(VLOOKUP($A64,Sheet!$A$7:$DG$148,'TN01-10'!BH$9,0)="","",VLOOKUP($A64,Sheet!$A$7:$DG$148,'TN01-10'!BH$9,0))</f>
        <v>6.6</v>
      </c>
      <c r="BI64" s="28">
        <f>IF(VLOOKUP($A64,Sheet!$A$7:$DG$148,'TN01-10'!BI$9,0)="","",VLOOKUP($A64,Sheet!$A$7:$DG$148,'TN01-10'!BI$9,0))</f>
        <v>7.1</v>
      </c>
      <c r="BJ64" s="28">
        <f>IF(VLOOKUP($A64,Sheet!$A$7:$DG$148,'TN01-10'!BJ$9,0)="","",VLOOKUP($A64,Sheet!$A$7:$DG$148,'TN01-10'!BJ$9,0))</f>
        <v>8.3000000000000007</v>
      </c>
      <c r="BK64" s="28">
        <f>IF(VLOOKUP($A64,Sheet!$A$7:$DG$148,'TN01-10'!BK$9,0)="","",VLOOKUP($A64,Sheet!$A$7:$DG$148,'TN01-10'!BK$9,0))</f>
        <v>7.6</v>
      </c>
      <c r="BL64" s="28">
        <f>IF(VLOOKUP($A64,Sheet!$A$7:$DG$148,'TN01-10'!BL$9,0)="","",VLOOKUP($A64,Sheet!$A$7:$DG$148,'TN01-10'!BL$9,0))</f>
        <v>7.3</v>
      </c>
      <c r="BM64" s="28">
        <f>IF(VLOOKUP($A64,Sheet!$A$7:$DG$148,'TN01-10'!BM$9,0)="","",VLOOKUP($A64,Sheet!$A$7:$DG$148,'TN01-10'!BM$9,0))</f>
        <v>6.9</v>
      </c>
      <c r="BN64" s="28">
        <f>IF(VLOOKUP($A64,Sheet!$A$7:$DG$148,'TN01-10'!BN$9,0)="","",VLOOKUP($A64,Sheet!$A$7:$DG$148,'TN01-10'!BN$9,0))</f>
        <v>6.5</v>
      </c>
      <c r="BO64" s="28">
        <f>IF(VLOOKUP($A64,Sheet!$A$7:$DG$148,'TN01-10'!BO$9,0)="","",VLOOKUP($A64,Sheet!$A$7:$DG$148,'TN01-10'!BO$9,0))</f>
        <v>7</v>
      </c>
      <c r="BP64" s="28">
        <f>IF(VLOOKUP($A64,Sheet!$A$7:$DG$148,'TN01-10'!BP$9,0)="","",VLOOKUP($A64,Sheet!$A$7:$DG$148,'TN01-10'!BP$9,0))</f>
        <v>9.1999999999999993</v>
      </c>
      <c r="BQ64" s="28" t="str">
        <f>IF(VLOOKUP($A64,Sheet!$A$7:$DG$148,'TN01-10'!BQ$9,0)="","",VLOOKUP($A64,Sheet!$A$7:$DG$148,'TN01-10'!BQ$9,0))</f>
        <v/>
      </c>
      <c r="BR64" s="28">
        <f>IF(VLOOKUP($A64,Sheet!$A$7:$DG$148,'TN01-10'!BR$9,0)="","",VLOOKUP($A64,Sheet!$A$7:$DG$148,'TN01-10'!BR$9,0))</f>
        <v>5.9</v>
      </c>
      <c r="BS64" s="28">
        <f>IF(VLOOKUP($A64,Sheet!$A$7:$DG$148,'TN01-10'!BS$9,0)="","",VLOOKUP($A64,Sheet!$A$7:$DG$148,'TN01-10'!BS$9,0))</f>
        <v>9.5</v>
      </c>
      <c r="BT64" s="28">
        <f>IF(VLOOKUP($A64,Sheet!$A$7:$DG$148,'TN01-10'!BT$9,0)="","",VLOOKUP($A64,Sheet!$A$7:$DG$148,'TN01-10'!BT$9,0))</f>
        <v>6.4</v>
      </c>
      <c r="BU64" s="28">
        <f>IF(VLOOKUP($A64,Sheet!$A$7:$DG$148,'TN01-10'!BU$9,0)="","",VLOOKUP($A64,Sheet!$A$7:$DG$148,'TN01-10'!BU$9,0))</f>
        <v>7.5</v>
      </c>
      <c r="BV64" s="28">
        <f>IF(VLOOKUP($A64,Sheet!$A$7:$DG$148,'TN01-10'!BV$9,0)="","",VLOOKUP($A64,Sheet!$A$7:$DG$148,'TN01-10'!BV$9,0))</f>
        <v>7.5</v>
      </c>
      <c r="BW64" s="28">
        <f>IF(VLOOKUP($A64,Sheet!$A$7:$DG$148,'TN01-10'!BW$9,0)="","",VLOOKUP($A64,Sheet!$A$7:$DG$148,'TN01-10'!BW$9,0))</f>
        <v>8.9</v>
      </c>
      <c r="BX64" s="33">
        <f>IF(VLOOKUP($A64,Sheet!$A$7:$DG$148,'TN01-10'!BX$9,0)="","",VLOOKUP($A64,Sheet!$A$7:$DG$148,'TN01-10'!BX$9,0))</f>
        <v>50</v>
      </c>
      <c r="BY64" s="36">
        <f>IF(VLOOKUP($A64,Sheet!$A$7:$DG$148,'TN01-10'!BY$9,0)="","",VLOOKUP($A64,Sheet!$A$7:$DG$148,'TN01-10'!BY$9,0))</f>
        <v>0</v>
      </c>
      <c r="BZ64" s="28">
        <f>IF(VLOOKUP($A64,Sheet!$A$7:$DG$148,'TN01-10'!BZ$9,0)="","",VLOOKUP($A64,Sheet!$A$7:$DG$148,'TN01-10'!BZ$9,0))</f>
        <v>8.6</v>
      </c>
      <c r="CA64" s="28" t="str">
        <f>IF(VLOOKUP($A64,Sheet!$A$7:$DG$148,'TN01-10'!CA$9,0)="","",VLOOKUP($A64,Sheet!$A$7:$DG$148,'TN01-10'!CA$9,0))</f>
        <v/>
      </c>
      <c r="CB64" s="28">
        <f>IF(VLOOKUP($A64,Sheet!$A$7:$DG$148,'TN01-10'!CB$9,0)="","",VLOOKUP($A64,Sheet!$A$7:$DG$148,'TN01-10'!CB$9,0))</f>
        <v>8.3000000000000007</v>
      </c>
      <c r="CC64" s="28" t="str">
        <f>IF(VLOOKUP($A64,Sheet!$A$7:$DG$148,'TN01-10'!CC$9,0)="","",VLOOKUP($A64,Sheet!$A$7:$DG$148,'TN01-10'!CC$9,0))</f>
        <v/>
      </c>
      <c r="CD64" s="28">
        <f>IF(VLOOKUP($A64,Sheet!$A$7:$DG$148,'TN01-10'!CD$9,0)="","",VLOOKUP($A64,Sheet!$A$7:$DG$148,'TN01-10'!CD$9,0))</f>
        <v>8.6</v>
      </c>
      <c r="CE64" s="28">
        <f>IF(VLOOKUP($A64,Sheet!$A$7:$DG$148,'TN01-10'!CE$9,0)="","",VLOOKUP($A64,Sheet!$A$7:$DG$148,'TN01-10'!CE$9,0))</f>
        <v>7.5</v>
      </c>
      <c r="CF64" s="28">
        <f>IF(VLOOKUP($A64,Sheet!$A$7:$DG$148,'TN01-10'!CF$9,0)="","",VLOOKUP($A64,Sheet!$A$7:$DG$148,'TN01-10'!CF$9,0))</f>
        <v>9.1</v>
      </c>
      <c r="CG64" s="28">
        <f>IF(VLOOKUP($A64,Sheet!$A$7:$DG$148,'TN01-10'!CG$9,0)="","",VLOOKUP($A64,Sheet!$A$7:$DG$148,'TN01-10'!CG$9,0))</f>
        <v>6.6</v>
      </c>
      <c r="CH64" s="28" t="str">
        <f>IF(VLOOKUP($A64,Sheet!$A$7:$DG$148,'TN01-10'!CH$9,0)="","",VLOOKUP($A64,Sheet!$A$7:$DG$148,'TN01-10'!CH$9,0))</f>
        <v/>
      </c>
      <c r="CI64" s="28">
        <f>IF(VLOOKUP($A64,Sheet!$A$7:$DG$148,'TN01-10'!CI$9,0)="","",VLOOKUP($A64,Sheet!$A$7:$DG$148,'TN01-10'!CI$9,0))</f>
        <v>7.4</v>
      </c>
      <c r="CJ64" s="28" t="str">
        <f>IF(VLOOKUP($A64,Sheet!$A$7:$DG$148,'TN01-10'!CJ$9,0)="","",VLOOKUP($A64,Sheet!$A$7:$DG$148,'TN01-10'!CJ$9,0))</f>
        <v/>
      </c>
      <c r="CK64" s="28" t="str">
        <f>IF(VLOOKUP($A64,Sheet!$A$7:$DG$148,'TN01-10'!CK$9,0)="","",VLOOKUP($A64,Sheet!$A$7:$DG$148,'TN01-10'!CK$9,0))</f>
        <v/>
      </c>
      <c r="CL64" s="28" t="str">
        <f>IF(VLOOKUP($A64,Sheet!$A$7:$DG$148,'TN01-10'!CL$9,0)="","",VLOOKUP($A64,Sheet!$A$7:$DG$148,'TN01-10'!CL$9,0))</f>
        <v/>
      </c>
      <c r="CM64" s="28" t="str">
        <f>IF(VLOOKUP($A64,Sheet!$A$7:$DG$148,'TN01-10'!CM$9,0)="","",VLOOKUP($A64,Sheet!$A$7:$DG$148,'TN01-10'!CM$9,0))</f>
        <v/>
      </c>
      <c r="CN64" s="28">
        <f>IF(VLOOKUP($A64,Sheet!$A$7:$DG$148,'TN01-10'!CN$9,0)="","",VLOOKUP($A64,Sheet!$A$7:$DG$148,'TN01-10'!CN$9,0))</f>
        <v>6.7</v>
      </c>
      <c r="CO64" s="28">
        <f>IF(VLOOKUP($A64,Sheet!$A$7:$DG$148,'TN01-10'!CO$9,0)="","",VLOOKUP($A64,Sheet!$A$7:$DG$148,'TN01-10'!CO$9,0))</f>
        <v>8.1999999999999993</v>
      </c>
      <c r="CP64" s="28">
        <f>IF(VLOOKUP($A64,Sheet!$A$7:$DG$148,'TN01-10'!CP$9,0)="","",VLOOKUP($A64,Sheet!$A$7:$DG$148,'TN01-10'!CP$9,0))</f>
        <v>8.8000000000000007</v>
      </c>
      <c r="CQ64" s="28">
        <f>IF(VLOOKUP($A64,Sheet!$A$7:$DG$148,'TN01-10'!CQ$9,0)="","",VLOOKUP($A64,Sheet!$A$7:$DG$148,'TN01-10'!CQ$9,0))</f>
        <v>8</v>
      </c>
      <c r="CR64" s="28">
        <f>IF(VLOOKUP($A64,Sheet!$A$7:$DG$148,'TN01-10'!CR$9,0)="","",VLOOKUP($A64,Sheet!$A$7:$DG$148,'TN01-10'!CR$9,0))</f>
        <v>8.1</v>
      </c>
      <c r="CS64" s="33">
        <f>IF(VLOOKUP($A64,Sheet!$A$7:$DG$148,'TN01-10'!CS$9,0)="","",VLOOKUP($A64,Sheet!$A$7:$DG$148,'TN01-10'!CS$9,0))</f>
        <v>27</v>
      </c>
      <c r="CT64" s="36">
        <f>IF(VLOOKUP($A64,Sheet!$A$7:$DG$148,'TN01-10'!CT$9,0)="","",VLOOKUP($A64,Sheet!$A$7:$DG$148,'TN01-10'!CT$9,0))</f>
        <v>0</v>
      </c>
      <c r="CU64" s="38">
        <f t="shared" si="2"/>
        <v>128</v>
      </c>
      <c r="CV64" s="38">
        <f t="shared" si="3"/>
        <v>0</v>
      </c>
      <c r="CW64" s="38">
        <f t="shared" si="4"/>
        <v>0</v>
      </c>
      <c r="CX64" s="38">
        <f t="shared" si="5"/>
        <v>128</v>
      </c>
      <c r="CY64" s="38">
        <f t="shared" si="6"/>
        <v>7.66</v>
      </c>
      <c r="CZ64" s="38">
        <f>VLOOKUP($A64,'TN01-04'!$A$13:$DL$166,103,0)</f>
        <v>3.27</v>
      </c>
      <c r="DA64" s="28" t="str">
        <f>IF(VLOOKUP($A64,Sheet!$A$7:$DG$148,'TN01-10'!DA$9,0)="","",VLOOKUP($A64,Sheet!$A$7:$DG$148,'TN01-10'!DA$9,0))</f>
        <v/>
      </c>
      <c r="DB64" s="28" t="str">
        <f>IF(VLOOKUP($A64,Sheet!$A$7:$DG$148,'TN01-10'!DB$9,0)="","",VLOOKUP($A64,Sheet!$A$7:$DG$148,'TN01-10'!DB$9,0))</f>
        <v/>
      </c>
      <c r="DC64" s="28" t="str">
        <f>IF(VLOOKUP($A64,Sheet!$A$7:$DG$148,'TN01-10'!DC$9,0)="","",VLOOKUP($A64,Sheet!$A$7:$DG$148,'TN01-10'!DC$9,0))</f>
        <v/>
      </c>
      <c r="DD64" s="28">
        <f>IF(VLOOKUP($A64,Sheet!$A$7:$DG$148,'TN01-10'!DD$9,0)="","",VLOOKUP($A64,Sheet!$A$7:$DG$148,'TN01-10'!DD$9,0))</f>
        <v>8.8000000000000007</v>
      </c>
      <c r="DE64" s="38"/>
      <c r="DF64" s="38">
        <f t="shared" si="7"/>
        <v>8.8000000000000007</v>
      </c>
      <c r="DG64" s="38">
        <f>VLOOKUP($A64,'TN01-04'!$A$13:$DL$166,110,0)</f>
        <v>4</v>
      </c>
      <c r="DH64" s="33">
        <f>IF(VLOOKUP($A64,Sheet!$A$7:$DG$148,'TN01-10'!DH$9,0)="","",VLOOKUP($A64,Sheet!$A$7:$DG$148,'TN01-10'!DH$9,0))</f>
        <v>5</v>
      </c>
      <c r="DI64" s="36">
        <f>IF(VLOOKUP($A64,Sheet!$A$7:$DG$148,'TN01-10'!DI$9,0)="","",VLOOKUP($A64,Sheet!$A$7:$DG$148,'TN01-10'!DI$9,0))</f>
        <v>0</v>
      </c>
      <c r="DJ64" s="38">
        <f t="shared" si="8"/>
        <v>133</v>
      </c>
      <c r="DK64" s="38">
        <f t="shared" si="9"/>
        <v>0</v>
      </c>
      <c r="DL64" s="38">
        <f t="shared" si="10"/>
        <v>7.7</v>
      </c>
      <c r="DM64" s="38">
        <f>VLOOKUP($A64,'TN01-04'!$A$13:$DL$166,116,0)</f>
        <v>3.3</v>
      </c>
      <c r="DN64" s="33">
        <f>IF(VLOOKUP($A64,Sheet!$A$7:$DG$148,'TN01-10'!DN$9,0)="","",VLOOKUP($A64,Sheet!$A$7:$DG$148,'TN01-10'!DN$9,0))</f>
        <v>138</v>
      </c>
      <c r="DO64" s="36">
        <f>IF(VLOOKUP($A64,Sheet!$A$7:$DG$148,'TN01-10'!DO$9,0)="","",VLOOKUP($A64,Sheet!$A$7:$DG$148,'TN01-10'!DO$9,0))</f>
        <v>0</v>
      </c>
      <c r="DP64" s="28">
        <f>IF(VLOOKUP($A64,Sheet!$A$7:$DG$148,'TN01-10'!DP$9,0)="","",VLOOKUP($A64,Sheet!$A$7:$DG$148,'TN01-10'!DP$9,0))</f>
        <v>137</v>
      </c>
      <c r="DQ64" s="28">
        <f>IF(VLOOKUP($A64,Sheet!$A$7:$DG$148,'TN01-10'!DQ$9,0)="","",VLOOKUP($A64,Sheet!$A$7:$DG$148,'TN01-10'!DQ$9,0))</f>
        <v>138</v>
      </c>
      <c r="DR64" s="28">
        <f>IF(VLOOKUP($A64,Sheet!$A$7:$DG$148,'TN01-10'!DR$9,0)="","",VLOOKUP($A64,Sheet!$A$7:$DG$148,'TN01-10'!DR$9,0))</f>
        <v>7.7</v>
      </c>
      <c r="DS64" s="28">
        <f>IF(VLOOKUP($A64,Sheet!$A$7:$DG$148,'TN01-10'!DS$9,0)="","",VLOOKUP($A64,Sheet!$A$7:$DG$148,'TN01-10'!DS$9,0))</f>
        <v>3.3</v>
      </c>
      <c r="DT64" s="28" t="str">
        <f>IF(VLOOKUP($A64,Sheet!$A$7:$DG$148,'TN01-10'!DT$9,0)="","",VLOOKUP($A64,Sheet!$A$7:$DG$148,'TN01-10'!DT$9,0))</f>
        <v/>
      </c>
      <c r="DU64" s="168">
        <f t="shared" si="11"/>
        <v>0</v>
      </c>
      <c r="DV64" s="315" t="s">
        <v>4798</v>
      </c>
      <c r="DW64" s="315" t="s">
        <v>4798</v>
      </c>
      <c r="DX64" s="315" t="s">
        <v>4798</v>
      </c>
      <c r="DY64" s="315" t="s">
        <v>4798</v>
      </c>
      <c r="DZ64" s="315" t="s">
        <v>4832</v>
      </c>
      <c r="EA64" s="315"/>
      <c r="EB64" s="216"/>
      <c r="EC64" s="216">
        <v>8.8000000000000007</v>
      </c>
      <c r="ED64" s="216"/>
      <c r="EE64" s="216"/>
      <c r="EF64" s="216">
        <f t="shared" si="12"/>
        <v>8.8000000000000007</v>
      </c>
      <c r="EG64" s="216">
        <v>0</v>
      </c>
      <c r="EH64" s="216">
        <v>0</v>
      </c>
      <c r="EI64" s="216"/>
      <c r="EJ64" s="216"/>
      <c r="EK64" s="216">
        <f t="shared" si="13"/>
        <v>0</v>
      </c>
      <c r="EL64" s="216"/>
      <c r="EM64" s="216">
        <v>0</v>
      </c>
      <c r="EN64" s="216"/>
      <c r="EO64" s="216"/>
      <c r="EP64" s="216">
        <f t="shared" si="14"/>
        <v>0</v>
      </c>
      <c r="EQ64" s="216"/>
      <c r="ER64" s="216">
        <v>0</v>
      </c>
      <c r="ES64" s="216"/>
      <c r="ET64" s="216"/>
      <c r="EU64" s="216">
        <f t="shared" si="15"/>
        <v>0</v>
      </c>
      <c r="EV64" s="216">
        <f t="shared" si="16"/>
        <v>0</v>
      </c>
    </row>
    <row r="65" spans="1:152" ht="15.95" customHeight="1" x14ac:dyDescent="0.2">
      <c r="A65" s="25">
        <v>2220727313</v>
      </c>
      <c r="B65" s="26" t="s">
        <v>25</v>
      </c>
      <c r="C65" s="26" t="s">
        <v>47</v>
      </c>
      <c r="D65" s="26" t="s">
        <v>147</v>
      </c>
      <c r="E65" s="27">
        <v>35864</v>
      </c>
      <c r="F65" s="26" t="s">
        <v>209</v>
      </c>
      <c r="G65" s="26" t="s">
        <v>212</v>
      </c>
      <c r="H65" s="28">
        <f>IF(VLOOKUP($A65,Sheet!$A$7:$DG$148,'TN01-10'!H$9,0)="","",VLOOKUP($A65,Sheet!$A$7:$DG$148,'TN01-10'!H$9,0))</f>
        <v>8</v>
      </c>
      <c r="I65" s="28">
        <f>IF(VLOOKUP($A65,Sheet!$A$7:$DG$148,'TN01-10'!I$9,0)="","",VLOOKUP($A65,Sheet!$A$7:$DG$148,'TN01-10'!I$9,0))</f>
        <v>6.5</v>
      </c>
      <c r="J65" s="28">
        <f>IF(VLOOKUP($A65,Sheet!$A$7:$DG$148,'TN01-10'!J$9,0)="","",VLOOKUP($A65,Sheet!$A$7:$DG$148,'TN01-10'!J$9,0))</f>
        <v>7.9</v>
      </c>
      <c r="K65" s="28">
        <f>IF(VLOOKUP($A65,Sheet!$A$7:$DG$148,'TN01-10'!K$9,0)="","",VLOOKUP($A65,Sheet!$A$7:$DG$148,'TN01-10'!K$9,0))</f>
        <v>7.6</v>
      </c>
      <c r="L65" s="28">
        <f>IF(VLOOKUP($A65,Sheet!$A$7:$DG$148,'TN01-10'!L$9,0)="","",VLOOKUP($A65,Sheet!$A$7:$DG$148,'TN01-10'!L$9,0))</f>
        <v>6.9</v>
      </c>
      <c r="M65" s="28">
        <f>IF(VLOOKUP($A65,Sheet!$A$7:$DG$148,'TN01-10'!M$9,0)="","",VLOOKUP($A65,Sheet!$A$7:$DG$148,'TN01-10'!M$9,0))</f>
        <v>5.7</v>
      </c>
      <c r="N65" s="28">
        <f>IF(VLOOKUP($A65,Sheet!$A$7:$DG$148,'TN01-10'!N$9,0)="","",VLOOKUP($A65,Sheet!$A$7:$DG$148,'TN01-10'!N$9,0))</f>
        <v>6.3</v>
      </c>
      <c r="O65" s="28" t="str">
        <f>IF(VLOOKUP($A65,Sheet!$A$7:$DG$148,'TN01-10'!O$9,0)="","",VLOOKUP($A65,Sheet!$A$7:$DG$148,'TN01-10'!O$9,0))</f>
        <v/>
      </c>
      <c r="P65" s="28">
        <f>IF(VLOOKUP($A65,Sheet!$A$7:$DG$148,'TN01-10'!P$9,0)="","",VLOOKUP($A65,Sheet!$A$7:$DG$148,'TN01-10'!P$9,0))</f>
        <v>6.3</v>
      </c>
      <c r="Q65" s="28" t="str">
        <f>IF(VLOOKUP($A65,Sheet!$A$7:$DG$148,'TN01-10'!Q$9,0)="","",VLOOKUP($A65,Sheet!$A$7:$DG$148,'TN01-10'!Q$9,0))</f>
        <v/>
      </c>
      <c r="R65" s="28" t="str">
        <f>IF(VLOOKUP($A65,Sheet!$A$7:$DG$148,'TN01-10'!R$9,0)="","",VLOOKUP($A65,Sheet!$A$7:$DG$148,'TN01-10'!R$9,0))</f>
        <v/>
      </c>
      <c r="S65" s="28" t="str">
        <f>IF(VLOOKUP($A65,Sheet!$A$7:$DG$148,'TN01-10'!S$9,0)="","",VLOOKUP($A65,Sheet!$A$7:$DG$148,'TN01-10'!S$9,0))</f>
        <v/>
      </c>
      <c r="T65" s="28" t="str">
        <f>IF(VLOOKUP($A65,Sheet!$A$7:$DG$148,'TN01-10'!T$9,0)="","",VLOOKUP($A65,Sheet!$A$7:$DG$148,'TN01-10'!T$9,0))</f>
        <v/>
      </c>
      <c r="U65" s="28">
        <f>IF(VLOOKUP($A65,Sheet!$A$7:$DG$148,'TN01-10'!U$9,0)="","",VLOOKUP($A65,Sheet!$A$7:$DG$148,'TN01-10'!U$9,0))</f>
        <v>7</v>
      </c>
      <c r="V65" s="28">
        <f>IF(VLOOKUP($A65,Sheet!$A$7:$DG$148,'TN01-10'!V$9,0)="","",VLOOKUP($A65,Sheet!$A$7:$DG$148,'TN01-10'!V$9,0))</f>
        <v>6.2</v>
      </c>
      <c r="W65" s="28">
        <f>IF(VLOOKUP($A65,Sheet!$A$7:$DG$148,'TN01-10'!W$9,0)="","",VLOOKUP($A65,Sheet!$A$7:$DG$148,'TN01-10'!W$9,0))</f>
        <v>8.4</v>
      </c>
      <c r="X65" s="28">
        <f>IF(VLOOKUP($A65,Sheet!$A$7:$DG$148,'TN01-10'!X$9,0)="","",VLOOKUP($A65,Sheet!$A$7:$DG$148,'TN01-10'!X$9,0))</f>
        <v>7.7</v>
      </c>
      <c r="Y65" s="28">
        <f>IF(VLOOKUP($A65,Sheet!$A$7:$DG$148,'TN01-10'!Y$9,0)="","",VLOOKUP($A65,Sheet!$A$7:$DG$148,'TN01-10'!Y$9,0))</f>
        <v>7</v>
      </c>
      <c r="Z65" s="28">
        <f>IF(VLOOKUP($A65,Sheet!$A$7:$DG$148,'TN01-10'!Z$9,0)="","",VLOOKUP($A65,Sheet!$A$7:$DG$148,'TN01-10'!Z$9,0))</f>
        <v>6</v>
      </c>
      <c r="AA65" s="28">
        <f>IF(VLOOKUP($A65,Sheet!$A$7:$DG$148,'TN01-10'!AA$9,0)="","",VLOOKUP($A65,Sheet!$A$7:$DG$148,'TN01-10'!AA$9,0))</f>
        <v>6.9</v>
      </c>
      <c r="AB65" s="28">
        <f>IF(VLOOKUP($A65,Sheet!$A$7:$DG$148,'TN01-10'!AB$9,0)="","",VLOOKUP($A65,Sheet!$A$7:$DG$148,'TN01-10'!AB$9,0))</f>
        <v>7.1</v>
      </c>
      <c r="AC65" s="28">
        <f>IF(VLOOKUP($A65,Sheet!$A$7:$DG$148,'TN01-10'!AC$9,0)="","",VLOOKUP($A65,Sheet!$A$7:$DG$148,'TN01-10'!AC$9,0))</f>
        <v>6.2</v>
      </c>
      <c r="AD65" s="28">
        <f>IF(VLOOKUP($A65,Sheet!$A$7:$DG$148,'TN01-10'!AD$9,0)="","",VLOOKUP($A65,Sheet!$A$7:$DG$148,'TN01-10'!AD$9,0))</f>
        <v>5</v>
      </c>
      <c r="AE65" s="28">
        <f>IF(VLOOKUP($A65,Sheet!$A$7:$DG$148,'TN01-10'!AE$9,0)="","",VLOOKUP($A65,Sheet!$A$7:$DG$148,'TN01-10'!AE$9,0))</f>
        <v>4.7</v>
      </c>
      <c r="AF65" s="28">
        <f>IF(VLOOKUP($A65,Sheet!$A$7:$DG$148,'TN01-10'!AF$9,0)="","",VLOOKUP($A65,Sheet!$A$7:$DG$148,'TN01-10'!AF$9,0))</f>
        <v>7.4</v>
      </c>
      <c r="AG65" s="28">
        <f>IF(VLOOKUP($A65,Sheet!$A$7:$DG$148,'TN01-10'!AG$9,0)="","",VLOOKUP($A65,Sheet!$A$7:$DG$148,'TN01-10'!AG$9,0))</f>
        <v>5.4</v>
      </c>
      <c r="AH65" s="28">
        <f>IF(VLOOKUP($A65,Sheet!$A$7:$DG$148,'TN01-10'!AH$9,0)="","",VLOOKUP($A65,Sheet!$A$7:$DG$148,'TN01-10'!AH$9,0))</f>
        <v>5.5</v>
      </c>
      <c r="AI65" s="28">
        <f>IF(VLOOKUP($A65,Sheet!$A$7:$DG$148,'TN01-10'!AI$9,0)="","",VLOOKUP($A65,Sheet!$A$7:$DG$148,'TN01-10'!AI$9,0))</f>
        <v>6</v>
      </c>
      <c r="AJ65" s="28">
        <f>IF(VLOOKUP($A65,Sheet!$A$7:$DG$148,'TN01-10'!AJ$9,0)="","",VLOOKUP($A65,Sheet!$A$7:$DG$148,'TN01-10'!AJ$9,0))</f>
        <v>6.2</v>
      </c>
      <c r="AK65" s="33">
        <f>IF(VLOOKUP($A65,Sheet!$A$7:$DG$148,'TN01-10'!AK$9,0)="","",VLOOKUP($A65,Sheet!$A$7:$DG$148,'TN01-10'!AK$9,0))</f>
        <v>51</v>
      </c>
      <c r="AL65" s="36">
        <f>IF(VLOOKUP($A65,Sheet!$A$7:$DG$148,'TN01-10'!AL$9,0)="","",VLOOKUP($A65,Sheet!$A$7:$DG$148,'TN01-10'!AL$9,0))</f>
        <v>0</v>
      </c>
      <c r="AM65" s="32">
        <f>IF(VLOOKUP($A65,Sheet!$A$7:$DG$148,'TN01-10'!AM$9,0)="","",VLOOKUP($A65,Sheet!$A$7:$DG$148,'TN01-10'!AM$9,0))</f>
        <v>4</v>
      </c>
      <c r="AN65" s="32">
        <f>IF(VLOOKUP($A65,Sheet!$A$7:$DG$148,'TN01-10'!AN$9,0)="","",VLOOKUP($A65,Sheet!$A$7:$DG$148,'TN01-10'!AN$9,0))</f>
        <v>4.5999999999999996</v>
      </c>
      <c r="AO65" s="32">
        <f>IF(VLOOKUP($A65,Sheet!$A$7:$DG$148,'TN01-10'!AO$9,0)="","",VLOOKUP($A65,Sheet!$A$7:$DG$148,'TN01-10'!AO$9,0))</f>
        <v>7.5</v>
      </c>
      <c r="AP65" s="32" t="str">
        <f>IF(VLOOKUP($A65,Sheet!$A$7:$DG$148,'TN01-10'!AP$9,0)="","",VLOOKUP($A65,Sheet!$A$7:$DG$148,'TN01-10'!AP$9,0))</f>
        <v/>
      </c>
      <c r="AQ65" s="32" t="str">
        <f>IF(VLOOKUP($A65,Sheet!$A$7:$DG$148,'TN01-10'!AQ$9,0)="","",VLOOKUP($A65,Sheet!$A$7:$DG$148,'TN01-10'!AQ$9,0))</f>
        <v/>
      </c>
      <c r="AR65" s="32" t="str">
        <f>IF(VLOOKUP($A65,Sheet!$A$7:$DG$148,'TN01-10'!AR$9,0)="","",VLOOKUP($A65,Sheet!$A$7:$DG$148,'TN01-10'!AR$9,0))</f>
        <v/>
      </c>
      <c r="AS65" s="32" t="str">
        <f>IF(VLOOKUP($A65,Sheet!$A$7:$DG$148,'TN01-10'!AS$9,0)="","",VLOOKUP($A65,Sheet!$A$7:$DG$148,'TN01-10'!AS$9,0))</f>
        <v/>
      </c>
      <c r="AT65" s="32" t="str">
        <f>IF(VLOOKUP($A65,Sheet!$A$7:$DG$148,'TN01-10'!AT$9,0)="","",VLOOKUP($A65,Sheet!$A$7:$DG$148,'TN01-10'!AT$9,0))</f>
        <v/>
      </c>
      <c r="AU65" s="32">
        <f>IF(VLOOKUP($A65,Sheet!$A$7:$DG$148,'TN01-10'!AU$9,0)="","",VLOOKUP($A65,Sheet!$A$7:$DG$148,'TN01-10'!AU$9,0))</f>
        <v>4.7</v>
      </c>
      <c r="AV65" s="32" t="str">
        <f>IF(VLOOKUP($A65,Sheet!$A$7:$DG$148,'TN01-10'!AV$9,0)="","",VLOOKUP($A65,Sheet!$A$7:$DG$148,'TN01-10'!AV$9,0))</f>
        <v/>
      </c>
      <c r="AW65" s="32" t="str">
        <f>IF(VLOOKUP($A65,Sheet!$A$7:$DG$148,'TN01-10'!AW$9,0)="","",VLOOKUP($A65,Sheet!$A$7:$DG$148,'TN01-10'!AW$9,0))</f>
        <v/>
      </c>
      <c r="AX65" s="32" t="str">
        <f>IF(VLOOKUP($A65,Sheet!$A$7:$DG$148,'TN01-10'!AX$9,0)="","",VLOOKUP($A65,Sheet!$A$7:$DG$148,'TN01-10'!AX$9,0))</f>
        <v/>
      </c>
      <c r="AY65" s="32" t="str">
        <f>IF(VLOOKUP($A65,Sheet!$A$7:$DG$148,'TN01-10'!AY$9,0)="","",VLOOKUP($A65,Sheet!$A$7:$DG$148,'TN01-10'!AY$9,0))</f>
        <v/>
      </c>
      <c r="AZ65" s="32" t="str">
        <f>IF(VLOOKUP($A65,Sheet!$A$7:$DG$148,'TN01-10'!AZ$9,0)="","",VLOOKUP($A65,Sheet!$A$7:$DG$148,'TN01-10'!AZ$9,0))</f>
        <v/>
      </c>
      <c r="BA65" s="32">
        <f>IF(VLOOKUP($A65,Sheet!$A$7:$DG$148,'TN01-10'!BA$9,0)="","",VLOOKUP($A65,Sheet!$A$7:$DG$148,'TN01-10'!BA$9,0))</f>
        <v>8.6</v>
      </c>
      <c r="BB65" s="33">
        <f>IF(VLOOKUP($A65,Sheet!$A$7:$DG$148,'TN01-10'!BB$9,0)="","",VLOOKUP($A65,Sheet!$A$7:$DG$148,'TN01-10'!BB$9,0))</f>
        <v>5</v>
      </c>
      <c r="BC65" s="36">
        <f>IF(VLOOKUP($A65,Sheet!$A$7:$DG$148,'TN01-10'!BC$9,0)="","",VLOOKUP($A65,Sheet!$A$7:$DG$148,'TN01-10'!BC$9,0))</f>
        <v>0</v>
      </c>
      <c r="BD65" s="28">
        <f>IF(VLOOKUP($A65,Sheet!$A$7:$DG$148,'TN01-10'!BD$9,0)="","",VLOOKUP($A65,Sheet!$A$7:$DG$148,'TN01-10'!BD$9,0))</f>
        <v>7.2</v>
      </c>
      <c r="BE65" s="28">
        <f>IF(VLOOKUP($A65,Sheet!$A$7:$DG$148,'TN01-10'!BE$9,0)="","",VLOOKUP($A65,Sheet!$A$7:$DG$148,'TN01-10'!BE$9,0))</f>
        <v>5.9</v>
      </c>
      <c r="BF65" s="28">
        <f>IF(VLOOKUP($A65,Sheet!$A$7:$DG$148,'TN01-10'!BF$9,0)="","",VLOOKUP($A65,Sheet!$A$7:$DG$148,'TN01-10'!BF$9,0))</f>
        <v>4.3</v>
      </c>
      <c r="BG65" s="28">
        <f>IF(VLOOKUP($A65,Sheet!$A$7:$DG$148,'TN01-10'!BG$9,0)="","",VLOOKUP($A65,Sheet!$A$7:$DG$148,'TN01-10'!BG$9,0))</f>
        <v>7.3</v>
      </c>
      <c r="BH65" s="28">
        <f>IF(VLOOKUP($A65,Sheet!$A$7:$DG$148,'TN01-10'!BH$9,0)="","",VLOOKUP($A65,Sheet!$A$7:$DG$148,'TN01-10'!BH$9,0))</f>
        <v>6.3</v>
      </c>
      <c r="BI65" s="28">
        <f>IF(VLOOKUP($A65,Sheet!$A$7:$DG$148,'TN01-10'!BI$9,0)="","",VLOOKUP($A65,Sheet!$A$7:$DG$148,'TN01-10'!BI$9,0))</f>
        <v>6.1</v>
      </c>
      <c r="BJ65" s="28">
        <f>IF(VLOOKUP($A65,Sheet!$A$7:$DG$148,'TN01-10'!BJ$9,0)="","",VLOOKUP($A65,Sheet!$A$7:$DG$148,'TN01-10'!BJ$9,0))</f>
        <v>8</v>
      </c>
      <c r="BK65" s="28">
        <f>IF(VLOOKUP($A65,Sheet!$A$7:$DG$148,'TN01-10'!BK$9,0)="","",VLOOKUP($A65,Sheet!$A$7:$DG$148,'TN01-10'!BK$9,0))</f>
        <v>4.9000000000000004</v>
      </c>
      <c r="BL65" s="28">
        <f>IF(VLOOKUP($A65,Sheet!$A$7:$DG$148,'TN01-10'!BL$9,0)="","",VLOOKUP($A65,Sheet!$A$7:$DG$148,'TN01-10'!BL$9,0))</f>
        <v>5.9</v>
      </c>
      <c r="BM65" s="28">
        <f>IF(VLOOKUP($A65,Sheet!$A$7:$DG$148,'TN01-10'!BM$9,0)="","",VLOOKUP($A65,Sheet!$A$7:$DG$148,'TN01-10'!BM$9,0))</f>
        <v>5.3</v>
      </c>
      <c r="BN65" s="28">
        <f>IF(VLOOKUP($A65,Sheet!$A$7:$DG$148,'TN01-10'!BN$9,0)="","",VLOOKUP($A65,Sheet!$A$7:$DG$148,'TN01-10'!BN$9,0))</f>
        <v>4.4000000000000004</v>
      </c>
      <c r="BO65" s="28">
        <f>IF(VLOOKUP($A65,Sheet!$A$7:$DG$148,'TN01-10'!BO$9,0)="","",VLOOKUP($A65,Sheet!$A$7:$DG$148,'TN01-10'!BO$9,0))</f>
        <v>7.2</v>
      </c>
      <c r="BP65" s="28">
        <f>IF(VLOOKUP($A65,Sheet!$A$7:$DG$148,'TN01-10'!BP$9,0)="","",VLOOKUP($A65,Sheet!$A$7:$DG$148,'TN01-10'!BP$9,0))</f>
        <v>4.4000000000000004</v>
      </c>
      <c r="BQ65" s="28" t="str">
        <f>IF(VLOOKUP($A65,Sheet!$A$7:$DG$148,'TN01-10'!BQ$9,0)="","",VLOOKUP($A65,Sheet!$A$7:$DG$148,'TN01-10'!BQ$9,0))</f>
        <v/>
      </c>
      <c r="BR65" s="28">
        <f>IF(VLOOKUP($A65,Sheet!$A$7:$DG$148,'TN01-10'!BR$9,0)="","",VLOOKUP($A65,Sheet!$A$7:$DG$148,'TN01-10'!BR$9,0))</f>
        <v>4.0999999999999996</v>
      </c>
      <c r="BS65" s="28">
        <f>IF(VLOOKUP($A65,Sheet!$A$7:$DG$148,'TN01-10'!BS$9,0)="","",VLOOKUP($A65,Sheet!$A$7:$DG$148,'TN01-10'!BS$9,0))</f>
        <v>4.2</v>
      </c>
      <c r="BT65" s="28">
        <f>IF(VLOOKUP($A65,Sheet!$A$7:$DG$148,'TN01-10'!BT$9,0)="","",VLOOKUP($A65,Sheet!$A$7:$DG$148,'TN01-10'!BT$9,0))</f>
        <v>4.4000000000000004</v>
      </c>
      <c r="BU65" s="28">
        <f>IF(VLOOKUP($A65,Sheet!$A$7:$DG$148,'TN01-10'!BU$9,0)="","",VLOOKUP($A65,Sheet!$A$7:$DG$148,'TN01-10'!BU$9,0))</f>
        <v>4.7</v>
      </c>
      <c r="BV65" s="28">
        <f>IF(VLOOKUP($A65,Sheet!$A$7:$DG$148,'TN01-10'!BV$9,0)="","",VLOOKUP($A65,Sheet!$A$7:$DG$148,'TN01-10'!BV$9,0))</f>
        <v>6.7</v>
      </c>
      <c r="BW65" s="28">
        <f>IF(VLOOKUP($A65,Sheet!$A$7:$DG$148,'TN01-10'!BW$9,0)="","",VLOOKUP($A65,Sheet!$A$7:$DG$148,'TN01-10'!BW$9,0))</f>
        <v>8.1999999999999993</v>
      </c>
      <c r="BX65" s="33">
        <f>IF(VLOOKUP($A65,Sheet!$A$7:$DG$148,'TN01-10'!BX$9,0)="","",VLOOKUP($A65,Sheet!$A$7:$DG$148,'TN01-10'!BX$9,0))</f>
        <v>50</v>
      </c>
      <c r="BY65" s="36">
        <f>IF(VLOOKUP($A65,Sheet!$A$7:$DG$148,'TN01-10'!BY$9,0)="","",VLOOKUP($A65,Sheet!$A$7:$DG$148,'TN01-10'!BY$9,0))</f>
        <v>0</v>
      </c>
      <c r="BZ65" s="28" t="str">
        <f>IF(VLOOKUP($A65,Sheet!$A$7:$DG$148,'TN01-10'!BZ$9,0)="","",VLOOKUP($A65,Sheet!$A$7:$DG$148,'TN01-10'!BZ$9,0))</f>
        <v/>
      </c>
      <c r="CA65" s="28">
        <f>IF(VLOOKUP($A65,Sheet!$A$7:$DG$148,'TN01-10'!CA$9,0)="","",VLOOKUP($A65,Sheet!$A$7:$DG$148,'TN01-10'!CA$9,0))</f>
        <v>6.9</v>
      </c>
      <c r="CB65" s="28">
        <f>IF(VLOOKUP($A65,Sheet!$A$7:$DG$148,'TN01-10'!CB$9,0)="","",VLOOKUP($A65,Sheet!$A$7:$DG$148,'TN01-10'!CB$9,0))</f>
        <v>5.6</v>
      </c>
      <c r="CC65" s="28" t="str">
        <f>IF(VLOOKUP($A65,Sheet!$A$7:$DG$148,'TN01-10'!CC$9,0)="","",VLOOKUP($A65,Sheet!$A$7:$DG$148,'TN01-10'!CC$9,0))</f>
        <v/>
      </c>
      <c r="CD65" s="28">
        <f>IF(VLOOKUP($A65,Sheet!$A$7:$DG$148,'TN01-10'!CD$9,0)="","",VLOOKUP($A65,Sheet!$A$7:$DG$148,'TN01-10'!CD$9,0))</f>
        <v>5.3</v>
      </c>
      <c r="CE65" s="28">
        <f>IF(VLOOKUP($A65,Sheet!$A$7:$DG$148,'TN01-10'!CE$9,0)="","",VLOOKUP($A65,Sheet!$A$7:$DG$148,'TN01-10'!CE$9,0))</f>
        <v>7.6</v>
      </c>
      <c r="CF65" s="28">
        <f>IF(VLOOKUP($A65,Sheet!$A$7:$DG$148,'TN01-10'!CF$9,0)="","",VLOOKUP($A65,Sheet!$A$7:$DG$148,'TN01-10'!CF$9,0))</f>
        <v>5.6</v>
      </c>
      <c r="CG65" s="28">
        <f>IF(VLOOKUP($A65,Sheet!$A$7:$DG$148,'TN01-10'!CG$9,0)="","",VLOOKUP($A65,Sheet!$A$7:$DG$148,'TN01-10'!CG$9,0))</f>
        <v>4.2</v>
      </c>
      <c r="CH65" s="28" t="str">
        <f>IF(VLOOKUP($A65,Sheet!$A$7:$DG$148,'TN01-10'!CH$9,0)="","",VLOOKUP($A65,Sheet!$A$7:$DG$148,'TN01-10'!CH$9,0))</f>
        <v/>
      </c>
      <c r="CI65" s="28">
        <f>IF(VLOOKUP($A65,Sheet!$A$7:$DG$148,'TN01-10'!CI$9,0)="","",VLOOKUP($A65,Sheet!$A$7:$DG$148,'TN01-10'!CI$9,0))</f>
        <v>7.4</v>
      </c>
      <c r="CJ65" s="28" t="str">
        <f>IF(VLOOKUP($A65,Sheet!$A$7:$DG$148,'TN01-10'!CJ$9,0)="","",VLOOKUP($A65,Sheet!$A$7:$DG$148,'TN01-10'!CJ$9,0))</f>
        <v/>
      </c>
      <c r="CK65" s="28" t="str">
        <f>IF(VLOOKUP($A65,Sheet!$A$7:$DG$148,'TN01-10'!CK$9,0)="","",VLOOKUP($A65,Sheet!$A$7:$DG$148,'TN01-10'!CK$9,0))</f>
        <v/>
      </c>
      <c r="CL65" s="28" t="str">
        <f>IF(VLOOKUP($A65,Sheet!$A$7:$DG$148,'TN01-10'!CL$9,0)="","",VLOOKUP($A65,Sheet!$A$7:$DG$148,'TN01-10'!CL$9,0))</f>
        <v/>
      </c>
      <c r="CM65" s="28" t="str">
        <f>IF(VLOOKUP($A65,Sheet!$A$7:$DG$148,'TN01-10'!CM$9,0)="","",VLOOKUP($A65,Sheet!$A$7:$DG$148,'TN01-10'!CM$9,0))</f>
        <v/>
      </c>
      <c r="CN65" s="28">
        <f>IF(VLOOKUP($A65,Sheet!$A$7:$DG$148,'TN01-10'!CN$9,0)="","",VLOOKUP($A65,Sheet!$A$7:$DG$148,'TN01-10'!CN$9,0))</f>
        <v>5</v>
      </c>
      <c r="CO65" s="28">
        <f>IF(VLOOKUP($A65,Sheet!$A$7:$DG$148,'TN01-10'!CO$9,0)="","",VLOOKUP($A65,Sheet!$A$7:$DG$148,'TN01-10'!CO$9,0))</f>
        <v>6</v>
      </c>
      <c r="CP65" s="28">
        <f>IF(VLOOKUP($A65,Sheet!$A$7:$DG$148,'TN01-10'!CP$9,0)="","",VLOOKUP($A65,Sheet!$A$7:$DG$148,'TN01-10'!CP$9,0))</f>
        <v>6.1</v>
      </c>
      <c r="CQ65" s="28">
        <f>IF(VLOOKUP($A65,Sheet!$A$7:$DG$148,'TN01-10'!CQ$9,0)="","",VLOOKUP($A65,Sheet!$A$7:$DG$148,'TN01-10'!CQ$9,0))</f>
        <v>6.2</v>
      </c>
      <c r="CR65" s="28">
        <f>IF(VLOOKUP($A65,Sheet!$A$7:$DG$148,'TN01-10'!CR$9,0)="","",VLOOKUP($A65,Sheet!$A$7:$DG$148,'TN01-10'!CR$9,0))</f>
        <v>6.2</v>
      </c>
      <c r="CS65" s="33">
        <f>IF(VLOOKUP($A65,Sheet!$A$7:$DG$148,'TN01-10'!CS$9,0)="","",VLOOKUP($A65,Sheet!$A$7:$DG$148,'TN01-10'!CS$9,0))</f>
        <v>27</v>
      </c>
      <c r="CT65" s="36">
        <f>IF(VLOOKUP($A65,Sheet!$A$7:$DG$148,'TN01-10'!CT$9,0)="","",VLOOKUP($A65,Sheet!$A$7:$DG$148,'TN01-10'!CT$9,0))</f>
        <v>0</v>
      </c>
      <c r="CU65" s="38">
        <f t="shared" si="2"/>
        <v>128</v>
      </c>
      <c r="CV65" s="38">
        <f t="shared" si="3"/>
        <v>0</v>
      </c>
      <c r="CW65" s="38">
        <f t="shared" si="4"/>
        <v>0</v>
      </c>
      <c r="CX65" s="38">
        <f t="shared" si="5"/>
        <v>128</v>
      </c>
      <c r="CY65" s="38">
        <f t="shared" si="6"/>
        <v>6.06</v>
      </c>
      <c r="CZ65" s="38">
        <f>VLOOKUP($A65,'TN01-04'!$A$13:$DL$166,103,0)</f>
        <v>2.2400000000000002</v>
      </c>
      <c r="DA65" s="28" t="str">
        <f>IF(VLOOKUP($A65,Sheet!$A$7:$DG$148,'TN01-10'!DA$9,0)="","",VLOOKUP($A65,Sheet!$A$7:$DG$148,'TN01-10'!DA$9,0))</f>
        <v/>
      </c>
      <c r="DB65" s="28" t="str">
        <f>IF(VLOOKUP($A65,Sheet!$A$7:$DG$148,'TN01-10'!DB$9,0)="","",VLOOKUP($A65,Sheet!$A$7:$DG$148,'TN01-10'!DB$9,0))</f>
        <v/>
      </c>
      <c r="DC65" s="28">
        <f>IF(VLOOKUP($A65,Sheet!$A$7:$DG$148,'TN01-10'!DC$9,0)="","",VLOOKUP($A65,Sheet!$A$7:$DG$148,'TN01-10'!DC$9,0))</f>
        <v>7.3</v>
      </c>
      <c r="DD65" s="28" t="str">
        <f>IF(VLOOKUP($A65,Sheet!$A$7:$DG$148,'TN01-10'!DD$9,0)="","",VLOOKUP($A65,Sheet!$A$7:$DG$148,'TN01-10'!DD$9,0))</f>
        <v/>
      </c>
      <c r="DE65" s="38"/>
      <c r="DF65" s="38">
        <f t="shared" si="7"/>
        <v>7.3</v>
      </c>
      <c r="DG65" s="38">
        <f>VLOOKUP($A65,'TN01-04'!$A$13:$DL$166,110,0)</f>
        <v>3</v>
      </c>
      <c r="DH65" s="33">
        <f>IF(VLOOKUP($A65,Sheet!$A$7:$DG$148,'TN01-10'!DH$9,0)="","",VLOOKUP($A65,Sheet!$A$7:$DG$148,'TN01-10'!DH$9,0))</f>
        <v>5</v>
      </c>
      <c r="DI65" s="36">
        <f>IF(VLOOKUP($A65,Sheet!$A$7:$DG$148,'TN01-10'!DI$9,0)="","",VLOOKUP($A65,Sheet!$A$7:$DG$148,'TN01-10'!DI$9,0))</f>
        <v>0</v>
      </c>
      <c r="DJ65" s="38">
        <f t="shared" si="8"/>
        <v>133</v>
      </c>
      <c r="DK65" s="38">
        <f t="shared" si="9"/>
        <v>0</v>
      </c>
      <c r="DL65" s="38">
        <f t="shared" si="10"/>
        <v>6.1</v>
      </c>
      <c r="DM65" s="38">
        <f>VLOOKUP($A65,'TN01-04'!$A$13:$DL$166,116,0)</f>
        <v>2.27</v>
      </c>
      <c r="DN65" s="33">
        <f>IF(VLOOKUP($A65,Sheet!$A$7:$DG$148,'TN01-10'!DN$9,0)="","",VLOOKUP($A65,Sheet!$A$7:$DG$148,'TN01-10'!DN$9,0))</f>
        <v>138</v>
      </c>
      <c r="DO65" s="36">
        <f>IF(VLOOKUP($A65,Sheet!$A$7:$DG$148,'TN01-10'!DO$9,0)="","",VLOOKUP($A65,Sheet!$A$7:$DG$148,'TN01-10'!DO$9,0))</f>
        <v>0</v>
      </c>
      <c r="DP65" s="28">
        <f>IF(VLOOKUP($A65,Sheet!$A$7:$DG$148,'TN01-10'!DP$9,0)="","",VLOOKUP($A65,Sheet!$A$7:$DG$148,'TN01-10'!DP$9,0))</f>
        <v>137</v>
      </c>
      <c r="DQ65" s="28">
        <f>IF(VLOOKUP($A65,Sheet!$A$7:$DG$148,'TN01-10'!DQ$9,0)="","",VLOOKUP($A65,Sheet!$A$7:$DG$148,'TN01-10'!DQ$9,0))</f>
        <v>138</v>
      </c>
      <c r="DR65" s="28">
        <f>IF(VLOOKUP($A65,Sheet!$A$7:$DG$148,'TN01-10'!DR$9,0)="","",VLOOKUP($A65,Sheet!$A$7:$DG$148,'TN01-10'!DR$9,0))</f>
        <v>6.1</v>
      </c>
      <c r="DS65" s="28">
        <f>IF(VLOOKUP($A65,Sheet!$A$7:$DG$148,'TN01-10'!DS$9,0)="","",VLOOKUP($A65,Sheet!$A$7:$DG$148,'TN01-10'!DS$9,0))</f>
        <v>2.27</v>
      </c>
      <c r="DT65" s="28" t="str">
        <f>IF(VLOOKUP($A65,Sheet!$A$7:$DG$148,'TN01-10'!DT$9,0)="","",VLOOKUP($A65,Sheet!$A$7:$DG$148,'TN01-10'!DT$9,0))</f>
        <v/>
      </c>
      <c r="DU65" s="168">
        <f t="shared" si="11"/>
        <v>0</v>
      </c>
      <c r="DV65" s="315"/>
      <c r="DW65" s="315"/>
      <c r="DX65" s="315" t="s">
        <v>4798</v>
      </c>
      <c r="DY65" s="315" t="s">
        <v>4798</v>
      </c>
      <c r="DZ65" s="315" t="s">
        <v>4831</v>
      </c>
      <c r="EA65" s="315"/>
      <c r="EB65" s="216"/>
      <c r="EC65" s="216"/>
      <c r="ED65" s="216"/>
      <c r="EE65" s="216"/>
      <c r="EF65" s="216">
        <f t="shared" si="12"/>
        <v>0</v>
      </c>
      <c r="EG65" s="216">
        <v>0</v>
      </c>
      <c r="EH65" s="216">
        <v>8.3000000000000007</v>
      </c>
      <c r="EI65" s="216"/>
      <c r="EJ65" s="216"/>
      <c r="EK65" s="216">
        <f t="shared" si="13"/>
        <v>8.3000000000000007</v>
      </c>
      <c r="EL65" s="216"/>
      <c r="EM65" s="216">
        <v>8.9</v>
      </c>
      <c r="EN65" s="216"/>
      <c r="EO65" s="216"/>
      <c r="EP65" s="216">
        <f t="shared" si="14"/>
        <v>8.9</v>
      </c>
      <c r="EQ65" s="216"/>
      <c r="ER65" s="216">
        <v>5.5</v>
      </c>
      <c r="ES65" s="216"/>
      <c r="ET65" s="216"/>
      <c r="EU65" s="216">
        <f t="shared" si="15"/>
        <v>5.5</v>
      </c>
      <c r="EV65" s="216">
        <f t="shared" si="16"/>
        <v>7.3</v>
      </c>
    </row>
    <row r="66" spans="1:152" ht="15.95" customHeight="1" x14ac:dyDescent="0.2">
      <c r="A66" s="25">
        <v>2220729375</v>
      </c>
      <c r="B66" s="26" t="s">
        <v>14</v>
      </c>
      <c r="C66" s="26" t="s">
        <v>75</v>
      </c>
      <c r="D66" s="26" t="s">
        <v>147</v>
      </c>
      <c r="E66" s="27">
        <v>35776</v>
      </c>
      <c r="F66" s="26" t="s">
        <v>209</v>
      </c>
      <c r="G66" s="26" t="s">
        <v>212</v>
      </c>
      <c r="H66" s="28">
        <f>IF(VLOOKUP($A66,Sheet!$A$7:$DG$148,'TN01-10'!H$9,0)="","",VLOOKUP($A66,Sheet!$A$7:$DG$148,'TN01-10'!H$9,0))</f>
        <v>8.3000000000000007</v>
      </c>
      <c r="I66" s="28">
        <f>IF(VLOOKUP($A66,Sheet!$A$7:$DG$148,'TN01-10'!I$9,0)="","",VLOOKUP($A66,Sheet!$A$7:$DG$148,'TN01-10'!I$9,0))</f>
        <v>7.6</v>
      </c>
      <c r="J66" s="28">
        <f>IF(VLOOKUP($A66,Sheet!$A$7:$DG$148,'TN01-10'!J$9,0)="","",VLOOKUP($A66,Sheet!$A$7:$DG$148,'TN01-10'!J$9,0))</f>
        <v>7.9</v>
      </c>
      <c r="K66" s="28">
        <f>IF(VLOOKUP($A66,Sheet!$A$7:$DG$148,'TN01-10'!K$9,0)="","",VLOOKUP($A66,Sheet!$A$7:$DG$148,'TN01-10'!K$9,0))</f>
        <v>8.1999999999999993</v>
      </c>
      <c r="L66" s="28">
        <f>IF(VLOOKUP($A66,Sheet!$A$7:$DG$148,'TN01-10'!L$9,0)="","",VLOOKUP($A66,Sheet!$A$7:$DG$148,'TN01-10'!L$9,0))</f>
        <v>7.1</v>
      </c>
      <c r="M66" s="28">
        <f>IF(VLOOKUP($A66,Sheet!$A$7:$DG$148,'TN01-10'!M$9,0)="","",VLOOKUP($A66,Sheet!$A$7:$DG$148,'TN01-10'!M$9,0))</f>
        <v>8.3000000000000007</v>
      </c>
      <c r="N66" s="28">
        <f>IF(VLOOKUP($A66,Sheet!$A$7:$DG$148,'TN01-10'!N$9,0)="","",VLOOKUP($A66,Sheet!$A$7:$DG$148,'TN01-10'!N$9,0))</f>
        <v>8.8000000000000007</v>
      </c>
      <c r="O66" s="28" t="str">
        <f>IF(VLOOKUP($A66,Sheet!$A$7:$DG$148,'TN01-10'!O$9,0)="","",VLOOKUP($A66,Sheet!$A$7:$DG$148,'TN01-10'!O$9,0))</f>
        <v/>
      </c>
      <c r="P66" s="28">
        <f>IF(VLOOKUP($A66,Sheet!$A$7:$DG$148,'TN01-10'!P$9,0)="","",VLOOKUP($A66,Sheet!$A$7:$DG$148,'TN01-10'!P$9,0))</f>
        <v>6.4</v>
      </c>
      <c r="Q66" s="28" t="str">
        <f>IF(VLOOKUP($A66,Sheet!$A$7:$DG$148,'TN01-10'!Q$9,0)="","",VLOOKUP($A66,Sheet!$A$7:$DG$148,'TN01-10'!Q$9,0))</f>
        <v/>
      </c>
      <c r="R66" s="28">
        <f>IF(VLOOKUP($A66,Sheet!$A$7:$DG$148,'TN01-10'!R$9,0)="","",VLOOKUP($A66,Sheet!$A$7:$DG$148,'TN01-10'!R$9,0))</f>
        <v>8.3000000000000007</v>
      </c>
      <c r="S66" s="28" t="str">
        <f>IF(VLOOKUP($A66,Sheet!$A$7:$DG$148,'TN01-10'!S$9,0)="","",VLOOKUP($A66,Sheet!$A$7:$DG$148,'TN01-10'!S$9,0))</f>
        <v/>
      </c>
      <c r="T66" s="28" t="str">
        <f>IF(VLOOKUP($A66,Sheet!$A$7:$DG$148,'TN01-10'!T$9,0)="","",VLOOKUP($A66,Sheet!$A$7:$DG$148,'TN01-10'!T$9,0))</f>
        <v/>
      </c>
      <c r="U66" s="28">
        <f>IF(VLOOKUP($A66,Sheet!$A$7:$DG$148,'TN01-10'!U$9,0)="","",VLOOKUP($A66,Sheet!$A$7:$DG$148,'TN01-10'!U$9,0))</f>
        <v>8</v>
      </c>
      <c r="V66" s="28" t="str">
        <f>IF(VLOOKUP($A66,Sheet!$A$7:$DG$148,'TN01-10'!V$9,0)="","",VLOOKUP($A66,Sheet!$A$7:$DG$148,'TN01-10'!V$9,0))</f>
        <v/>
      </c>
      <c r="W66" s="28">
        <f>IF(VLOOKUP($A66,Sheet!$A$7:$DG$148,'TN01-10'!W$9,0)="","",VLOOKUP($A66,Sheet!$A$7:$DG$148,'TN01-10'!W$9,0))</f>
        <v>9.3000000000000007</v>
      </c>
      <c r="X66" s="28">
        <f>IF(VLOOKUP($A66,Sheet!$A$7:$DG$148,'TN01-10'!X$9,0)="","",VLOOKUP($A66,Sheet!$A$7:$DG$148,'TN01-10'!X$9,0))</f>
        <v>8</v>
      </c>
      <c r="Y66" s="28">
        <f>IF(VLOOKUP($A66,Sheet!$A$7:$DG$148,'TN01-10'!Y$9,0)="","",VLOOKUP($A66,Sheet!$A$7:$DG$148,'TN01-10'!Y$9,0))</f>
        <v>8.3000000000000007</v>
      </c>
      <c r="Z66" s="28">
        <f>IF(VLOOKUP($A66,Sheet!$A$7:$DG$148,'TN01-10'!Z$9,0)="","",VLOOKUP($A66,Sheet!$A$7:$DG$148,'TN01-10'!Z$9,0))</f>
        <v>7.9</v>
      </c>
      <c r="AA66" s="28">
        <f>IF(VLOOKUP($A66,Sheet!$A$7:$DG$148,'TN01-10'!AA$9,0)="","",VLOOKUP($A66,Sheet!$A$7:$DG$148,'TN01-10'!AA$9,0))</f>
        <v>7.8</v>
      </c>
      <c r="AB66" s="28">
        <f>IF(VLOOKUP($A66,Sheet!$A$7:$DG$148,'TN01-10'!AB$9,0)="","",VLOOKUP($A66,Sheet!$A$7:$DG$148,'TN01-10'!AB$9,0))</f>
        <v>9.1999999999999993</v>
      </c>
      <c r="AC66" s="28">
        <f>IF(VLOOKUP($A66,Sheet!$A$7:$DG$148,'TN01-10'!AC$9,0)="","",VLOOKUP($A66,Sheet!$A$7:$DG$148,'TN01-10'!AC$9,0))</f>
        <v>7.4</v>
      </c>
      <c r="AD66" s="28">
        <f>IF(VLOOKUP($A66,Sheet!$A$7:$DG$148,'TN01-10'!AD$9,0)="","",VLOOKUP($A66,Sheet!$A$7:$DG$148,'TN01-10'!AD$9,0))</f>
        <v>6.7</v>
      </c>
      <c r="AE66" s="28">
        <f>IF(VLOOKUP($A66,Sheet!$A$7:$DG$148,'TN01-10'!AE$9,0)="","",VLOOKUP($A66,Sheet!$A$7:$DG$148,'TN01-10'!AE$9,0))</f>
        <v>5.0999999999999996</v>
      </c>
      <c r="AF66" s="28">
        <f>IF(VLOOKUP($A66,Sheet!$A$7:$DG$148,'TN01-10'!AF$9,0)="","",VLOOKUP($A66,Sheet!$A$7:$DG$148,'TN01-10'!AF$9,0))</f>
        <v>6.8</v>
      </c>
      <c r="AG66" s="28">
        <f>IF(VLOOKUP($A66,Sheet!$A$7:$DG$148,'TN01-10'!AG$9,0)="","",VLOOKUP($A66,Sheet!$A$7:$DG$148,'TN01-10'!AG$9,0))</f>
        <v>5.3</v>
      </c>
      <c r="AH66" s="28">
        <f>IF(VLOOKUP($A66,Sheet!$A$7:$DG$148,'TN01-10'!AH$9,0)="","",VLOOKUP($A66,Sheet!$A$7:$DG$148,'TN01-10'!AH$9,0))</f>
        <v>5</v>
      </c>
      <c r="AI66" s="28">
        <f>IF(VLOOKUP($A66,Sheet!$A$7:$DG$148,'TN01-10'!AI$9,0)="","",VLOOKUP($A66,Sheet!$A$7:$DG$148,'TN01-10'!AI$9,0))</f>
        <v>5.2</v>
      </c>
      <c r="AJ66" s="28">
        <f>IF(VLOOKUP($A66,Sheet!$A$7:$DG$148,'TN01-10'!AJ$9,0)="","",VLOOKUP($A66,Sheet!$A$7:$DG$148,'TN01-10'!AJ$9,0))</f>
        <v>7.4</v>
      </c>
      <c r="AK66" s="33">
        <f>IF(VLOOKUP($A66,Sheet!$A$7:$DG$148,'TN01-10'!AK$9,0)="","",VLOOKUP($A66,Sheet!$A$7:$DG$148,'TN01-10'!AK$9,0))</f>
        <v>51</v>
      </c>
      <c r="AL66" s="36">
        <f>IF(VLOOKUP($A66,Sheet!$A$7:$DG$148,'TN01-10'!AL$9,0)="","",VLOOKUP($A66,Sheet!$A$7:$DG$148,'TN01-10'!AL$9,0))</f>
        <v>0</v>
      </c>
      <c r="AM66" s="32">
        <f>IF(VLOOKUP($A66,Sheet!$A$7:$DG$148,'TN01-10'!AM$9,0)="","",VLOOKUP($A66,Sheet!$A$7:$DG$148,'TN01-10'!AM$9,0))</f>
        <v>6.5</v>
      </c>
      <c r="AN66" s="32">
        <f>IF(VLOOKUP($A66,Sheet!$A$7:$DG$148,'TN01-10'!AN$9,0)="","",VLOOKUP($A66,Sheet!$A$7:$DG$148,'TN01-10'!AN$9,0))</f>
        <v>7.9</v>
      </c>
      <c r="AO66" s="32" t="str">
        <f>IF(VLOOKUP($A66,Sheet!$A$7:$DG$148,'TN01-10'!AO$9,0)="","",VLOOKUP($A66,Sheet!$A$7:$DG$148,'TN01-10'!AO$9,0))</f>
        <v/>
      </c>
      <c r="AP66" s="32" t="str">
        <f>IF(VLOOKUP($A66,Sheet!$A$7:$DG$148,'TN01-10'!AP$9,0)="","",VLOOKUP($A66,Sheet!$A$7:$DG$148,'TN01-10'!AP$9,0))</f>
        <v/>
      </c>
      <c r="AQ66" s="32" t="str">
        <f>IF(VLOOKUP($A66,Sheet!$A$7:$DG$148,'TN01-10'!AQ$9,0)="","",VLOOKUP($A66,Sheet!$A$7:$DG$148,'TN01-10'!AQ$9,0))</f>
        <v/>
      </c>
      <c r="AR66" s="32" t="str">
        <f>IF(VLOOKUP($A66,Sheet!$A$7:$DG$148,'TN01-10'!AR$9,0)="","",VLOOKUP($A66,Sheet!$A$7:$DG$148,'TN01-10'!AR$9,0))</f>
        <v/>
      </c>
      <c r="AS66" s="32">
        <f>IF(VLOOKUP($A66,Sheet!$A$7:$DG$148,'TN01-10'!AS$9,0)="","",VLOOKUP($A66,Sheet!$A$7:$DG$148,'TN01-10'!AS$9,0))</f>
        <v>4.2</v>
      </c>
      <c r="AT66" s="32" t="str">
        <f>IF(VLOOKUP($A66,Sheet!$A$7:$DG$148,'TN01-10'!AT$9,0)="","",VLOOKUP($A66,Sheet!$A$7:$DG$148,'TN01-10'!AT$9,0))</f>
        <v/>
      </c>
      <c r="AU66" s="32" t="str">
        <f>IF(VLOOKUP($A66,Sheet!$A$7:$DG$148,'TN01-10'!AU$9,0)="","",VLOOKUP($A66,Sheet!$A$7:$DG$148,'TN01-10'!AU$9,0))</f>
        <v/>
      </c>
      <c r="AV66" s="32" t="str">
        <f>IF(VLOOKUP($A66,Sheet!$A$7:$DG$148,'TN01-10'!AV$9,0)="","",VLOOKUP($A66,Sheet!$A$7:$DG$148,'TN01-10'!AV$9,0))</f>
        <v/>
      </c>
      <c r="AW66" s="32" t="str">
        <f>IF(VLOOKUP($A66,Sheet!$A$7:$DG$148,'TN01-10'!AW$9,0)="","",VLOOKUP($A66,Sheet!$A$7:$DG$148,'TN01-10'!AW$9,0))</f>
        <v/>
      </c>
      <c r="AX66" s="32" t="str">
        <f>IF(VLOOKUP($A66,Sheet!$A$7:$DG$148,'TN01-10'!AX$9,0)="","",VLOOKUP($A66,Sheet!$A$7:$DG$148,'TN01-10'!AX$9,0))</f>
        <v/>
      </c>
      <c r="AY66" s="32">
        <f>IF(VLOOKUP($A66,Sheet!$A$7:$DG$148,'TN01-10'!AY$9,0)="","",VLOOKUP($A66,Sheet!$A$7:$DG$148,'TN01-10'!AY$9,0))</f>
        <v>6.1</v>
      </c>
      <c r="AZ66" s="32" t="str">
        <f>IF(VLOOKUP($A66,Sheet!$A$7:$DG$148,'TN01-10'!AZ$9,0)="","",VLOOKUP($A66,Sheet!$A$7:$DG$148,'TN01-10'!AZ$9,0))</f>
        <v/>
      </c>
      <c r="BA66" s="32">
        <f>IF(VLOOKUP($A66,Sheet!$A$7:$DG$148,'TN01-10'!BA$9,0)="","",VLOOKUP($A66,Sheet!$A$7:$DG$148,'TN01-10'!BA$9,0))</f>
        <v>7.3</v>
      </c>
      <c r="BB66" s="33">
        <f>IF(VLOOKUP($A66,Sheet!$A$7:$DG$148,'TN01-10'!BB$9,0)="","",VLOOKUP($A66,Sheet!$A$7:$DG$148,'TN01-10'!BB$9,0))</f>
        <v>5</v>
      </c>
      <c r="BC66" s="36">
        <f>IF(VLOOKUP($A66,Sheet!$A$7:$DG$148,'TN01-10'!BC$9,0)="","",VLOOKUP($A66,Sheet!$A$7:$DG$148,'TN01-10'!BC$9,0))</f>
        <v>0</v>
      </c>
      <c r="BD66" s="28">
        <f>IF(VLOOKUP($A66,Sheet!$A$7:$DG$148,'TN01-10'!BD$9,0)="","",VLOOKUP($A66,Sheet!$A$7:$DG$148,'TN01-10'!BD$9,0))</f>
        <v>5.6</v>
      </c>
      <c r="BE66" s="28">
        <f>IF(VLOOKUP($A66,Sheet!$A$7:$DG$148,'TN01-10'!BE$9,0)="","",VLOOKUP($A66,Sheet!$A$7:$DG$148,'TN01-10'!BE$9,0))</f>
        <v>6.5</v>
      </c>
      <c r="BF66" s="28">
        <f>IF(VLOOKUP($A66,Sheet!$A$7:$DG$148,'TN01-10'!BF$9,0)="","",VLOOKUP($A66,Sheet!$A$7:$DG$148,'TN01-10'!BF$9,0))</f>
        <v>8.3000000000000007</v>
      </c>
      <c r="BG66" s="28">
        <f>IF(VLOOKUP($A66,Sheet!$A$7:$DG$148,'TN01-10'!BG$9,0)="","",VLOOKUP($A66,Sheet!$A$7:$DG$148,'TN01-10'!BG$9,0))</f>
        <v>7.2</v>
      </c>
      <c r="BH66" s="28">
        <f>IF(VLOOKUP($A66,Sheet!$A$7:$DG$148,'TN01-10'!BH$9,0)="","",VLOOKUP($A66,Sheet!$A$7:$DG$148,'TN01-10'!BH$9,0))</f>
        <v>6.5</v>
      </c>
      <c r="BI66" s="28">
        <f>IF(VLOOKUP($A66,Sheet!$A$7:$DG$148,'TN01-10'!BI$9,0)="","",VLOOKUP($A66,Sheet!$A$7:$DG$148,'TN01-10'!BI$9,0))</f>
        <v>6.8</v>
      </c>
      <c r="BJ66" s="28">
        <f>IF(VLOOKUP($A66,Sheet!$A$7:$DG$148,'TN01-10'!BJ$9,0)="","",VLOOKUP($A66,Sheet!$A$7:$DG$148,'TN01-10'!BJ$9,0))</f>
        <v>7.2</v>
      </c>
      <c r="BK66" s="28">
        <f>IF(VLOOKUP($A66,Sheet!$A$7:$DG$148,'TN01-10'!BK$9,0)="","",VLOOKUP($A66,Sheet!$A$7:$DG$148,'TN01-10'!BK$9,0))</f>
        <v>6.4</v>
      </c>
      <c r="BL66" s="28">
        <f>IF(VLOOKUP($A66,Sheet!$A$7:$DG$148,'TN01-10'!BL$9,0)="","",VLOOKUP($A66,Sheet!$A$7:$DG$148,'TN01-10'!BL$9,0))</f>
        <v>7.8</v>
      </c>
      <c r="BM66" s="28">
        <f>IF(VLOOKUP($A66,Sheet!$A$7:$DG$148,'TN01-10'!BM$9,0)="","",VLOOKUP($A66,Sheet!$A$7:$DG$148,'TN01-10'!BM$9,0))</f>
        <v>9.1</v>
      </c>
      <c r="BN66" s="28">
        <f>IF(VLOOKUP($A66,Sheet!$A$7:$DG$148,'TN01-10'!BN$9,0)="","",VLOOKUP($A66,Sheet!$A$7:$DG$148,'TN01-10'!BN$9,0))</f>
        <v>6.9</v>
      </c>
      <c r="BO66" s="28">
        <f>IF(VLOOKUP($A66,Sheet!$A$7:$DG$148,'TN01-10'!BO$9,0)="","",VLOOKUP($A66,Sheet!$A$7:$DG$148,'TN01-10'!BO$9,0))</f>
        <v>7.8</v>
      </c>
      <c r="BP66" s="28">
        <f>IF(VLOOKUP($A66,Sheet!$A$7:$DG$148,'TN01-10'!BP$9,0)="","",VLOOKUP($A66,Sheet!$A$7:$DG$148,'TN01-10'!BP$9,0))</f>
        <v>6.8</v>
      </c>
      <c r="BQ66" s="28" t="str">
        <f>IF(VLOOKUP($A66,Sheet!$A$7:$DG$148,'TN01-10'!BQ$9,0)="","",VLOOKUP($A66,Sheet!$A$7:$DG$148,'TN01-10'!BQ$9,0))</f>
        <v/>
      </c>
      <c r="BR66" s="28">
        <f>IF(VLOOKUP($A66,Sheet!$A$7:$DG$148,'TN01-10'!BR$9,0)="","",VLOOKUP($A66,Sheet!$A$7:$DG$148,'TN01-10'!BR$9,0))</f>
        <v>6.2</v>
      </c>
      <c r="BS66" s="28">
        <f>IF(VLOOKUP($A66,Sheet!$A$7:$DG$148,'TN01-10'!BS$9,0)="","",VLOOKUP($A66,Sheet!$A$7:$DG$148,'TN01-10'!BS$9,0))</f>
        <v>8.9</v>
      </c>
      <c r="BT66" s="28">
        <f>IF(VLOOKUP($A66,Sheet!$A$7:$DG$148,'TN01-10'!BT$9,0)="","",VLOOKUP($A66,Sheet!$A$7:$DG$148,'TN01-10'!BT$9,0))</f>
        <v>7</v>
      </c>
      <c r="BU66" s="28">
        <f>IF(VLOOKUP($A66,Sheet!$A$7:$DG$148,'TN01-10'!BU$9,0)="","",VLOOKUP($A66,Sheet!$A$7:$DG$148,'TN01-10'!BU$9,0))</f>
        <v>6.2</v>
      </c>
      <c r="BV66" s="28">
        <f>IF(VLOOKUP($A66,Sheet!$A$7:$DG$148,'TN01-10'!BV$9,0)="","",VLOOKUP($A66,Sheet!$A$7:$DG$148,'TN01-10'!BV$9,0))</f>
        <v>8</v>
      </c>
      <c r="BW66" s="28">
        <f>IF(VLOOKUP($A66,Sheet!$A$7:$DG$148,'TN01-10'!BW$9,0)="","",VLOOKUP($A66,Sheet!$A$7:$DG$148,'TN01-10'!BW$9,0))</f>
        <v>8.5</v>
      </c>
      <c r="BX66" s="33">
        <f>IF(VLOOKUP($A66,Sheet!$A$7:$DG$148,'TN01-10'!BX$9,0)="","",VLOOKUP($A66,Sheet!$A$7:$DG$148,'TN01-10'!BX$9,0))</f>
        <v>50</v>
      </c>
      <c r="BY66" s="36">
        <f>IF(VLOOKUP($A66,Sheet!$A$7:$DG$148,'TN01-10'!BY$9,0)="","",VLOOKUP($A66,Sheet!$A$7:$DG$148,'TN01-10'!BY$9,0))</f>
        <v>0</v>
      </c>
      <c r="BZ66" s="28">
        <f>IF(VLOOKUP($A66,Sheet!$A$7:$DG$148,'TN01-10'!BZ$9,0)="","",VLOOKUP($A66,Sheet!$A$7:$DG$148,'TN01-10'!BZ$9,0))</f>
        <v>8.6</v>
      </c>
      <c r="CA66" s="28" t="str">
        <f>IF(VLOOKUP($A66,Sheet!$A$7:$DG$148,'TN01-10'!CA$9,0)="","",VLOOKUP($A66,Sheet!$A$7:$DG$148,'TN01-10'!CA$9,0))</f>
        <v/>
      </c>
      <c r="CB66" s="28">
        <f>IF(VLOOKUP($A66,Sheet!$A$7:$DG$148,'TN01-10'!CB$9,0)="","",VLOOKUP($A66,Sheet!$A$7:$DG$148,'TN01-10'!CB$9,0))</f>
        <v>8.3000000000000007</v>
      </c>
      <c r="CC66" s="28" t="str">
        <f>IF(VLOOKUP($A66,Sheet!$A$7:$DG$148,'TN01-10'!CC$9,0)="","",VLOOKUP($A66,Sheet!$A$7:$DG$148,'TN01-10'!CC$9,0))</f>
        <v/>
      </c>
      <c r="CD66" s="28">
        <f>IF(VLOOKUP($A66,Sheet!$A$7:$DG$148,'TN01-10'!CD$9,0)="","",VLOOKUP($A66,Sheet!$A$7:$DG$148,'TN01-10'!CD$9,0))</f>
        <v>7.9</v>
      </c>
      <c r="CE66" s="28">
        <f>IF(VLOOKUP($A66,Sheet!$A$7:$DG$148,'TN01-10'!CE$9,0)="","",VLOOKUP($A66,Sheet!$A$7:$DG$148,'TN01-10'!CE$9,0))</f>
        <v>8.8000000000000007</v>
      </c>
      <c r="CF66" s="28">
        <f>IF(VLOOKUP($A66,Sheet!$A$7:$DG$148,'TN01-10'!CF$9,0)="","",VLOOKUP($A66,Sheet!$A$7:$DG$148,'TN01-10'!CF$9,0))</f>
        <v>7.7</v>
      </c>
      <c r="CG66" s="28">
        <f>IF(VLOOKUP($A66,Sheet!$A$7:$DG$148,'TN01-10'!CG$9,0)="","",VLOOKUP($A66,Sheet!$A$7:$DG$148,'TN01-10'!CG$9,0))</f>
        <v>8.1</v>
      </c>
      <c r="CH66" s="28" t="str">
        <f>IF(VLOOKUP($A66,Sheet!$A$7:$DG$148,'TN01-10'!CH$9,0)="","",VLOOKUP($A66,Sheet!$A$7:$DG$148,'TN01-10'!CH$9,0))</f>
        <v/>
      </c>
      <c r="CI66" s="28" t="str">
        <f>IF(VLOOKUP($A66,Sheet!$A$7:$DG$148,'TN01-10'!CI$9,0)="","",VLOOKUP($A66,Sheet!$A$7:$DG$148,'TN01-10'!CI$9,0))</f>
        <v/>
      </c>
      <c r="CJ66" s="28" t="str">
        <f>IF(VLOOKUP($A66,Sheet!$A$7:$DG$148,'TN01-10'!CJ$9,0)="","",VLOOKUP($A66,Sheet!$A$7:$DG$148,'TN01-10'!CJ$9,0))</f>
        <v/>
      </c>
      <c r="CK66" s="28" t="str">
        <f>IF(VLOOKUP($A66,Sheet!$A$7:$DG$148,'TN01-10'!CK$9,0)="","",VLOOKUP($A66,Sheet!$A$7:$DG$148,'TN01-10'!CK$9,0))</f>
        <v/>
      </c>
      <c r="CL66" s="28" t="str">
        <f>IF(VLOOKUP($A66,Sheet!$A$7:$DG$148,'TN01-10'!CL$9,0)="","",VLOOKUP($A66,Sheet!$A$7:$DG$148,'TN01-10'!CL$9,0))</f>
        <v/>
      </c>
      <c r="CM66" s="28">
        <f>IF(VLOOKUP($A66,Sheet!$A$7:$DG$148,'TN01-10'!CM$9,0)="","",VLOOKUP($A66,Sheet!$A$7:$DG$148,'TN01-10'!CM$9,0))</f>
        <v>9</v>
      </c>
      <c r="CN66" s="28">
        <f>IF(VLOOKUP($A66,Sheet!$A$7:$DG$148,'TN01-10'!CN$9,0)="","",VLOOKUP($A66,Sheet!$A$7:$DG$148,'TN01-10'!CN$9,0))</f>
        <v>6.7</v>
      </c>
      <c r="CO66" s="28">
        <f>IF(VLOOKUP($A66,Sheet!$A$7:$DG$148,'TN01-10'!CO$9,0)="","",VLOOKUP($A66,Sheet!$A$7:$DG$148,'TN01-10'!CO$9,0))</f>
        <v>8</v>
      </c>
      <c r="CP66" s="28">
        <f>IF(VLOOKUP($A66,Sheet!$A$7:$DG$148,'TN01-10'!CP$9,0)="","",VLOOKUP($A66,Sheet!$A$7:$DG$148,'TN01-10'!CP$9,0))</f>
        <v>8.9</v>
      </c>
      <c r="CQ66" s="28">
        <f>IF(VLOOKUP($A66,Sheet!$A$7:$DG$148,'TN01-10'!CQ$9,0)="","",VLOOKUP($A66,Sheet!$A$7:$DG$148,'TN01-10'!CQ$9,0))</f>
        <v>9.6</v>
      </c>
      <c r="CR66" s="28">
        <f>IF(VLOOKUP($A66,Sheet!$A$7:$DG$148,'TN01-10'!CR$9,0)="","",VLOOKUP($A66,Sheet!$A$7:$DG$148,'TN01-10'!CR$9,0))</f>
        <v>8</v>
      </c>
      <c r="CS66" s="33">
        <f>IF(VLOOKUP($A66,Sheet!$A$7:$DG$148,'TN01-10'!CS$9,0)="","",VLOOKUP($A66,Sheet!$A$7:$DG$148,'TN01-10'!CS$9,0))</f>
        <v>27</v>
      </c>
      <c r="CT66" s="36">
        <f>IF(VLOOKUP($A66,Sheet!$A$7:$DG$148,'TN01-10'!CT$9,0)="","",VLOOKUP($A66,Sheet!$A$7:$DG$148,'TN01-10'!CT$9,0))</f>
        <v>0</v>
      </c>
      <c r="CU66" s="38">
        <f t="shared" si="2"/>
        <v>128</v>
      </c>
      <c r="CV66" s="38">
        <f t="shared" si="3"/>
        <v>0</v>
      </c>
      <c r="CW66" s="38">
        <f t="shared" si="4"/>
        <v>0</v>
      </c>
      <c r="CX66" s="38">
        <f t="shared" si="5"/>
        <v>128</v>
      </c>
      <c r="CY66" s="38">
        <f t="shared" si="6"/>
        <v>7.5</v>
      </c>
      <c r="CZ66" s="38">
        <f>VLOOKUP($A66,'TN01-04'!$A$13:$DL$166,103,0)</f>
        <v>3.16</v>
      </c>
      <c r="DA66" s="28" t="str">
        <f>IF(VLOOKUP($A66,Sheet!$A$7:$DG$148,'TN01-10'!DA$9,0)="","",VLOOKUP($A66,Sheet!$A$7:$DG$148,'TN01-10'!DA$9,0))</f>
        <v/>
      </c>
      <c r="DB66" s="28" t="str">
        <f>IF(VLOOKUP($A66,Sheet!$A$7:$DG$148,'TN01-10'!DB$9,0)="","",VLOOKUP($A66,Sheet!$A$7:$DG$148,'TN01-10'!DB$9,0))</f>
        <v/>
      </c>
      <c r="DC66" s="28">
        <f>IF(VLOOKUP($A66,Sheet!$A$7:$DG$148,'TN01-10'!DC$9,0)="","",VLOOKUP($A66,Sheet!$A$7:$DG$148,'TN01-10'!DC$9,0))</f>
        <v>7.8</v>
      </c>
      <c r="DD66" s="28" t="str">
        <f>IF(VLOOKUP($A66,Sheet!$A$7:$DG$148,'TN01-10'!DD$9,0)="","",VLOOKUP($A66,Sheet!$A$7:$DG$148,'TN01-10'!DD$9,0))</f>
        <v/>
      </c>
      <c r="DE66" s="38"/>
      <c r="DF66" s="38">
        <f t="shared" si="7"/>
        <v>7.8</v>
      </c>
      <c r="DG66" s="38">
        <f>VLOOKUP($A66,'TN01-04'!$A$13:$DL$166,110,0)</f>
        <v>3.33</v>
      </c>
      <c r="DH66" s="33">
        <f>IF(VLOOKUP($A66,Sheet!$A$7:$DG$148,'TN01-10'!DH$9,0)="","",VLOOKUP($A66,Sheet!$A$7:$DG$148,'TN01-10'!DH$9,0))</f>
        <v>5</v>
      </c>
      <c r="DI66" s="36">
        <f>IF(VLOOKUP($A66,Sheet!$A$7:$DG$148,'TN01-10'!DI$9,0)="","",VLOOKUP($A66,Sheet!$A$7:$DG$148,'TN01-10'!DI$9,0))</f>
        <v>0</v>
      </c>
      <c r="DJ66" s="38">
        <f t="shared" si="8"/>
        <v>133</v>
      </c>
      <c r="DK66" s="38">
        <f t="shared" si="9"/>
        <v>0</v>
      </c>
      <c r="DL66" s="38">
        <f t="shared" si="10"/>
        <v>7.51</v>
      </c>
      <c r="DM66" s="38">
        <f>VLOOKUP($A66,'TN01-04'!$A$13:$DL$166,116,0)</f>
        <v>3.16</v>
      </c>
      <c r="DN66" s="33">
        <f>IF(VLOOKUP($A66,Sheet!$A$7:$DG$148,'TN01-10'!DN$9,0)="","",VLOOKUP($A66,Sheet!$A$7:$DG$148,'TN01-10'!DN$9,0))</f>
        <v>138</v>
      </c>
      <c r="DO66" s="36">
        <f>IF(VLOOKUP($A66,Sheet!$A$7:$DG$148,'TN01-10'!DO$9,0)="","",VLOOKUP($A66,Sheet!$A$7:$DG$148,'TN01-10'!DO$9,0))</f>
        <v>0</v>
      </c>
      <c r="DP66" s="28">
        <f>IF(VLOOKUP($A66,Sheet!$A$7:$DG$148,'TN01-10'!DP$9,0)="","",VLOOKUP($A66,Sheet!$A$7:$DG$148,'TN01-10'!DP$9,0))</f>
        <v>137</v>
      </c>
      <c r="DQ66" s="28">
        <f>IF(VLOOKUP($A66,Sheet!$A$7:$DG$148,'TN01-10'!DQ$9,0)="","",VLOOKUP($A66,Sheet!$A$7:$DG$148,'TN01-10'!DQ$9,0))</f>
        <v>138</v>
      </c>
      <c r="DR66" s="28">
        <f>IF(VLOOKUP($A66,Sheet!$A$7:$DG$148,'TN01-10'!DR$9,0)="","",VLOOKUP($A66,Sheet!$A$7:$DG$148,'TN01-10'!DR$9,0))</f>
        <v>7.51</v>
      </c>
      <c r="DS66" s="28">
        <f>IF(VLOOKUP($A66,Sheet!$A$7:$DG$148,'TN01-10'!DS$9,0)="","",VLOOKUP($A66,Sheet!$A$7:$DG$148,'TN01-10'!DS$9,0))</f>
        <v>3.16</v>
      </c>
      <c r="DT66" s="28" t="str">
        <f>IF(VLOOKUP($A66,Sheet!$A$7:$DG$148,'TN01-10'!DT$9,0)="","",VLOOKUP($A66,Sheet!$A$7:$DG$148,'TN01-10'!DT$9,0))</f>
        <v/>
      </c>
      <c r="DU66" s="168">
        <f t="shared" si="11"/>
        <v>0</v>
      </c>
      <c r="DV66" s="315"/>
      <c r="DW66" s="315" t="s">
        <v>4798</v>
      </c>
      <c r="DX66" s="315" t="s">
        <v>4798</v>
      </c>
      <c r="DY66" s="315" t="s">
        <v>4798</v>
      </c>
      <c r="DZ66" s="315" t="s">
        <v>4832</v>
      </c>
      <c r="EA66" s="315"/>
      <c r="EB66" s="216"/>
      <c r="EC66" s="216"/>
      <c r="ED66" s="216"/>
      <c r="EE66" s="216"/>
      <c r="EF66" s="216">
        <f t="shared" si="12"/>
        <v>0</v>
      </c>
      <c r="EG66" s="216">
        <v>7.5</v>
      </c>
      <c r="EH66" s="216">
        <v>0</v>
      </c>
      <c r="EI66" s="216"/>
      <c r="EJ66" s="216"/>
      <c r="EK66" s="216">
        <f t="shared" si="13"/>
        <v>7.5</v>
      </c>
      <c r="EL66" s="216">
        <v>8</v>
      </c>
      <c r="EM66" s="216">
        <v>0</v>
      </c>
      <c r="EN66" s="216"/>
      <c r="EO66" s="216"/>
      <c r="EP66" s="216">
        <f t="shared" si="14"/>
        <v>8</v>
      </c>
      <c r="EQ66" s="216">
        <v>7.9</v>
      </c>
      <c r="ER66" s="216">
        <v>0</v>
      </c>
      <c r="ES66" s="216"/>
      <c r="ET66" s="216"/>
      <c r="EU66" s="216">
        <f t="shared" si="15"/>
        <v>7.9</v>
      </c>
      <c r="EV66" s="216">
        <f t="shared" si="16"/>
        <v>7.8</v>
      </c>
    </row>
    <row r="67" spans="1:152" ht="15.95" customHeight="1" x14ac:dyDescent="0.2">
      <c r="A67" s="25">
        <v>2220727314</v>
      </c>
      <c r="B67" s="26" t="s">
        <v>14</v>
      </c>
      <c r="C67" s="26" t="s">
        <v>60</v>
      </c>
      <c r="D67" s="26" t="s">
        <v>148</v>
      </c>
      <c r="E67" s="27">
        <v>36094</v>
      </c>
      <c r="F67" s="26" t="s">
        <v>209</v>
      </c>
      <c r="G67" s="26" t="s">
        <v>212</v>
      </c>
      <c r="H67" s="28">
        <f>IF(VLOOKUP($A67,Sheet!$A$7:$DG$148,'TN01-10'!H$9,0)="","",VLOOKUP($A67,Sheet!$A$7:$DG$148,'TN01-10'!H$9,0))</f>
        <v>7.9</v>
      </c>
      <c r="I67" s="28">
        <f>IF(VLOOKUP($A67,Sheet!$A$7:$DG$148,'TN01-10'!I$9,0)="","",VLOOKUP($A67,Sheet!$A$7:$DG$148,'TN01-10'!I$9,0))</f>
        <v>7.6</v>
      </c>
      <c r="J67" s="28">
        <f>IF(VLOOKUP($A67,Sheet!$A$7:$DG$148,'TN01-10'!J$9,0)="","",VLOOKUP($A67,Sheet!$A$7:$DG$148,'TN01-10'!J$9,0))</f>
        <v>7.8</v>
      </c>
      <c r="K67" s="28">
        <f>IF(VLOOKUP($A67,Sheet!$A$7:$DG$148,'TN01-10'!K$9,0)="","",VLOOKUP($A67,Sheet!$A$7:$DG$148,'TN01-10'!K$9,0))</f>
        <v>5.4</v>
      </c>
      <c r="L67" s="28">
        <f>IF(VLOOKUP($A67,Sheet!$A$7:$DG$148,'TN01-10'!L$9,0)="","",VLOOKUP($A67,Sheet!$A$7:$DG$148,'TN01-10'!L$9,0))</f>
        <v>7.1</v>
      </c>
      <c r="M67" s="28">
        <f>IF(VLOOKUP($A67,Sheet!$A$7:$DG$148,'TN01-10'!M$9,0)="","",VLOOKUP($A67,Sheet!$A$7:$DG$148,'TN01-10'!M$9,0))</f>
        <v>6.9</v>
      </c>
      <c r="N67" s="28">
        <f>IF(VLOOKUP($A67,Sheet!$A$7:$DG$148,'TN01-10'!N$9,0)="","",VLOOKUP($A67,Sheet!$A$7:$DG$148,'TN01-10'!N$9,0))</f>
        <v>8.4</v>
      </c>
      <c r="O67" s="28" t="str">
        <f>IF(VLOOKUP($A67,Sheet!$A$7:$DG$148,'TN01-10'!O$9,0)="","",VLOOKUP($A67,Sheet!$A$7:$DG$148,'TN01-10'!O$9,0))</f>
        <v/>
      </c>
      <c r="P67" s="28">
        <f>IF(VLOOKUP($A67,Sheet!$A$7:$DG$148,'TN01-10'!P$9,0)="","",VLOOKUP($A67,Sheet!$A$7:$DG$148,'TN01-10'!P$9,0))</f>
        <v>7.5</v>
      </c>
      <c r="Q67" s="28" t="str">
        <f>IF(VLOOKUP($A67,Sheet!$A$7:$DG$148,'TN01-10'!Q$9,0)="","",VLOOKUP($A67,Sheet!$A$7:$DG$148,'TN01-10'!Q$9,0))</f>
        <v/>
      </c>
      <c r="R67" s="28" t="str">
        <f>IF(VLOOKUP($A67,Sheet!$A$7:$DG$148,'TN01-10'!R$9,0)="","",VLOOKUP($A67,Sheet!$A$7:$DG$148,'TN01-10'!R$9,0))</f>
        <v/>
      </c>
      <c r="S67" s="28" t="str">
        <f>IF(VLOOKUP($A67,Sheet!$A$7:$DG$148,'TN01-10'!S$9,0)="","",VLOOKUP($A67,Sheet!$A$7:$DG$148,'TN01-10'!S$9,0))</f>
        <v/>
      </c>
      <c r="T67" s="28" t="str">
        <f>IF(VLOOKUP($A67,Sheet!$A$7:$DG$148,'TN01-10'!T$9,0)="","",VLOOKUP($A67,Sheet!$A$7:$DG$148,'TN01-10'!T$9,0))</f>
        <v/>
      </c>
      <c r="U67" s="28">
        <f>IF(VLOOKUP($A67,Sheet!$A$7:$DG$148,'TN01-10'!U$9,0)="","",VLOOKUP($A67,Sheet!$A$7:$DG$148,'TN01-10'!U$9,0))</f>
        <v>7.9</v>
      </c>
      <c r="V67" s="28">
        <f>IF(VLOOKUP($A67,Sheet!$A$7:$DG$148,'TN01-10'!V$9,0)="","",VLOOKUP($A67,Sheet!$A$7:$DG$148,'TN01-10'!V$9,0))</f>
        <v>5.7</v>
      </c>
      <c r="W67" s="28">
        <f>IF(VLOOKUP($A67,Sheet!$A$7:$DG$148,'TN01-10'!W$9,0)="","",VLOOKUP($A67,Sheet!$A$7:$DG$148,'TN01-10'!W$9,0))</f>
        <v>9.3000000000000007</v>
      </c>
      <c r="X67" s="28">
        <f>IF(VLOOKUP($A67,Sheet!$A$7:$DG$148,'TN01-10'!X$9,0)="","",VLOOKUP($A67,Sheet!$A$7:$DG$148,'TN01-10'!X$9,0))</f>
        <v>8</v>
      </c>
      <c r="Y67" s="28">
        <f>IF(VLOOKUP($A67,Sheet!$A$7:$DG$148,'TN01-10'!Y$9,0)="","",VLOOKUP($A67,Sheet!$A$7:$DG$148,'TN01-10'!Y$9,0))</f>
        <v>7.2</v>
      </c>
      <c r="Z67" s="28">
        <f>IF(VLOOKUP($A67,Sheet!$A$7:$DG$148,'TN01-10'!Z$9,0)="","",VLOOKUP($A67,Sheet!$A$7:$DG$148,'TN01-10'!Z$9,0))</f>
        <v>7.4</v>
      </c>
      <c r="AA67" s="28">
        <f>IF(VLOOKUP($A67,Sheet!$A$7:$DG$148,'TN01-10'!AA$9,0)="","",VLOOKUP($A67,Sheet!$A$7:$DG$148,'TN01-10'!AA$9,0))</f>
        <v>6.7</v>
      </c>
      <c r="AB67" s="28">
        <f>IF(VLOOKUP($A67,Sheet!$A$7:$DG$148,'TN01-10'!AB$9,0)="","",VLOOKUP($A67,Sheet!$A$7:$DG$148,'TN01-10'!AB$9,0))</f>
        <v>5.7</v>
      </c>
      <c r="AC67" s="28">
        <f>IF(VLOOKUP($A67,Sheet!$A$7:$DG$148,'TN01-10'!AC$9,0)="","",VLOOKUP($A67,Sheet!$A$7:$DG$148,'TN01-10'!AC$9,0))</f>
        <v>8.5</v>
      </c>
      <c r="AD67" s="28">
        <f>IF(VLOOKUP($A67,Sheet!$A$7:$DG$148,'TN01-10'!AD$9,0)="","",VLOOKUP($A67,Sheet!$A$7:$DG$148,'TN01-10'!AD$9,0))</f>
        <v>4.4000000000000004</v>
      </c>
      <c r="AE67" s="28">
        <f>IF(VLOOKUP($A67,Sheet!$A$7:$DG$148,'TN01-10'!AE$9,0)="","",VLOOKUP($A67,Sheet!$A$7:$DG$148,'TN01-10'!AE$9,0))</f>
        <v>6.3</v>
      </c>
      <c r="AF67" s="28">
        <f>IF(VLOOKUP($A67,Sheet!$A$7:$DG$148,'TN01-10'!AF$9,0)="","",VLOOKUP($A67,Sheet!$A$7:$DG$148,'TN01-10'!AF$9,0))</f>
        <v>6.5</v>
      </c>
      <c r="AG67" s="28">
        <f>IF(VLOOKUP($A67,Sheet!$A$7:$DG$148,'TN01-10'!AG$9,0)="","",VLOOKUP($A67,Sheet!$A$7:$DG$148,'TN01-10'!AG$9,0))</f>
        <v>5.3</v>
      </c>
      <c r="AH67" s="28">
        <f>IF(VLOOKUP($A67,Sheet!$A$7:$DG$148,'TN01-10'!AH$9,0)="","",VLOOKUP($A67,Sheet!$A$7:$DG$148,'TN01-10'!AH$9,0))</f>
        <v>6.4</v>
      </c>
      <c r="AI67" s="28">
        <f>IF(VLOOKUP($A67,Sheet!$A$7:$DG$148,'TN01-10'!AI$9,0)="","",VLOOKUP($A67,Sheet!$A$7:$DG$148,'TN01-10'!AI$9,0))</f>
        <v>6.6</v>
      </c>
      <c r="AJ67" s="28">
        <f>IF(VLOOKUP($A67,Sheet!$A$7:$DG$148,'TN01-10'!AJ$9,0)="","",VLOOKUP($A67,Sheet!$A$7:$DG$148,'TN01-10'!AJ$9,0))</f>
        <v>6.9</v>
      </c>
      <c r="AK67" s="33">
        <f>IF(VLOOKUP($A67,Sheet!$A$7:$DG$148,'TN01-10'!AK$9,0)="","",VLOOKUP($A67,Sheet!$A$7:$DG$148,'TN01-10'!AK$9,0))</f>
        <v>51</v>
      </c>
      <c r="AL67" s="36">
        <f>IF(VLOOKUP($A67,Sheet!$A$7:$DG$148,'TN01-10'!AL$9,0)="","",VLOOKUP($A67,Sheet!$A$7:$DG$148,'TN01-10'!AL$9,0))</f>
        <v>0</v>
      </c>
      <c r="AM67" s="32">
        <f>IF(VLOOKUP($A67,Sheet!$A$7:$DG$148,'TN01-10'!AM$9,0)="","",VLOOKUP($A67,Sheet!$A$7:$DG$148,'TN01-10'!AM$9,0))</f>
        <v>7.3</v>
      </c>
      <c r="AN67" s="32">
        <f>IF(VLOOKUP($A67,Sheet!$A$7:$DG$148,'TN01-10'!AN$9,0)="","",VLOOKUP($A67,Sheet!$A$7:$DG$148,'TN01-10'!AN$9,0))</f>
        <v>8.1999999999999993</v>
      </c>
      <c r="AO67" s="32" t="str">
        <f>IF(VLOOKUP($A67,Sheet!$A$7:$DG$148,'TN01-10'!AO$9,0)="","",VLOOKUP($A67,Sheet!$A$7:$DG$148,'TN01-10'!AO$9,0))</f>
        <v/>
      </c>
      <c r="AP67" s="32" t="str">
        <f>IF(VLOOKUP($A67,Sheet!$A$7:$DG$148,'TN01-10'!AP$9,0)="","",VLOOKUP($A67,Sheet!$A$7:$DG$148,'TN01-10'!AP$9,0))</f>
        <v/>
      </c>
      <c r="AQ67" s="32" t="str">
        <f>IF(VLOOKUP($A67,Sheet!$A$7:$DG$148,'TN01-10'!AQ$9,0)="","",VLOOKUP($A67,Sheet!$A$7:$DG$148,'TN01-10'!AQ$9,0))</f>
        <v/>
      </c>
      <c r="AR67" s="32" t="str">
        <f>IF(VLOOKUP($A67,Sheet!$A$7:$DG$148,'TN01-10'!AR$9,0)="","",VLOOKUP($A67,Sheet!$A$7:$DG$148,'TN01-10'!AR$9,0))</f>
        <v/>
      </c>
      <c r="AS67" s="32" t="str">
        <f>IF(VLOOKUP($A67,Sheet!$A$7:$DG$148,'TN01-10'!AS$9,0)="","",VLOOKUP($A67,Sheet!$A$7:$DG$148,'TN01-10'!AS$9,0))</f>
        <v/>
      </c>
      <c r="AT67" s="32">
        <f>IF(VLOOKUP($A67,Sheet!$A$7:$DG$148,'TN01-10'!AT$9,0)="","",VLOOKUP($A67,Sheet!$A$7:$DG$148,'TN01-10'!AT$9,0))</f>
        <v>6.5</v>
      </c>
      <c r="AU67" s="32" t="str">
        <f>IF(VLOOKUP($A67,Sheet!$A$7:$DG$148,'TN01-10'!AU$9,0)="","",VLOOKUP($A67,Sheet!$A$7:$DG$148,'TN01-10'!AU$9,0))</f>
        <v/>
      </c>
      <c r="AV67" s="32" t="str">
        <f>IF(VLOOKUP($A67,Sheet!$A$7:$DG$148,'TN01-10'!AV$9,0)="","",VLOOKUP($A67,Sheet!$A$7:$DG$148,'TN01-10'!AV$9,0))</f>
        <v/>
      </c>
      <c r="AW67" s="32" t="str">
        <f>IF(VLOOKUP($A67,Sheet!$A$7:$DG$148,'TN01-10'!AW$9,0)="","",VLOOKUP($A67,Sheet!$A$7:$DG$148,'TN01-10'!AW$9,0))</f>
        <v/>
      </c>
      <c r="AX67" s="32" t="str">
        <f>IF(VLOOKUP($A67,Sheet!$A$7:$DG$148,'TN01-10'!AX$9,0)="","",VLOOKUP($A67,Sheet!$A$7:$DG$148,'TN01-10'!AX$9,0))</f>
        <v/>
      </c>
      <c r="AY67" s="32" t="str">
        <f>IF(VLOOKUP($A67,Sheet!$A$7:$DG$148,'TN01-10'!AY$9,0)="","",VLOOKUP($A67,Sheet!$A$7:$DG$148,'TN01-10'!AY$9,0))</f>
        <v/>
      </c>
      <c r="AZ67" s="32">
        <f>IF(VLOOKUP($A67,Sheet!$A$7:$DG$148,'TN01-10'!AZ$9,0)="","",VLOOKUP($A67,Sheet!$A$7:$DG$148,'TN01-10'!AZ$9,0))</f>
        <v>5.0999999999999996</v>
      </c>
      <c r="BA67" s="32">
        <f>IF(VLOOKUP($A67,Sheet!$A$7:$DG$148,'TN01-10'!BA$9,0)="","",VLOOKUP($A67,Sheet!$A$7:$DG$148,'TN01-10'!BA$9,0))</f>
        <v>6.4</v>
      </c>
      <c r="BB67" s="33">
        <f>IF(VLOOKUP($A67,Sheet!$A$7:$DG$148,'TN01-10'!BB$9,0)="","",VLOOKUP($A67,Sheet!$A$7:$DG$148,'TN01-10'!BB$9,0))</f>
        <v>5</v>
      </c>
      <c r="BC67" s="36">
        <f>IF(VLOOKUP($A67,Sheet!$A$7:$DG$148,'TN01-10'!BC$9,0)="","",VLOOKUP($A67,Sheet!$A$7:$DG$148,'TN01-10'!BC$9,0))</f>
        <v>0</v>
      </c>
      <c r="BD67" s="28">
        <f>IF(VLOOKUP($A67,Sheet!$A$7:$DG$148,'TN01-10'!BD$9,0)="","",VLOOKUP($A67,Sheet!$A$7:$DG$148,'TN01-10'!BD$9,0))</f>
        <v>5.6</v>
      </c>
      <c r="BE67" s="28">
        <f>IF(VLOOKUP($A67,Sheet!$A$7:$DG$148,'TN01-10'!BE$9,0)="","",VLOOKUP($A67,Sheet!$A$7:$DG$148,'TN01-10'!BE$9,0))</f>
        <v>5.9</v>
      </c>
      <c r="BF67" s="28">
        <f>IF(VLOOKUP($A67,Sheet!$A$7:$DG$148,'TN01-10'!BF$9,0)="","",VLOOKUP($A67,Sheet!$A$7:$DG$148,'TN01-10'!BF$9,0))</f>
        <v>6.3</v>
      </c>
      <c r="BG67" s="28">
        <f>IF(VLOOKUP($A67,Sheet!$A$7:$DG$148,'TN01-10'!BG$9,0)="","",VLOOKUP($A67,Sheet!$A$7:$DG$148,'TN01-10'!BG$9,0))</f>
        <v>8.1</v>
      </c>
      <c r="BH67" s="28">
        <f>IF(VLOOKUP($A67,Sheet!$A$7:$DG$148,'TN01-10'!BH$9,0)="","",VLOOKUP($A67,Sheet!$A$7:$DG$148,'TN01-10'!BH$9,0))</f>
        <v>6.3</v>
      </c>
      <c r="BI67" s="28">
        <f>IF(VLOOKUP($A67,Sheet!$A$7:$DG$148,'TN01-10'!BI$9,0)="","",VLOOKUP($A67,Sheet!$A$7:$DG$148,'TN01-10'!BI$9,0))</f>
        <v>6.2</v>
      </c>
      <c r="BJ67" s="28">
        <f>IF(VLOOKUP($A67,Sheet!$A$7:$DG$148,'TN01-10'!BJ$9,0)="","",VLOOKUP($A67,Sheet!$A$7:$DG$148,'TN01-10'!BJ$9,0))</f>
        <v>8</v>
      </c>
      <c r="BK67" s="28">
        <f>IF(VLOOKUP($A67,Sheet!$A$7:$DG$148,'TN01-10'!BK$9,0)="","",VLOOKUP($A67,Sheet!$A$7:$DG$148,'TN01-10'!BK$9,0))</f>
        <v>5.2</v>
      </c>
      <c r="BL67" s="28">
        <f>IF(VLOOKUP($A67,Sheet!$A$7:$DG$148,'TN01-10'!BL$9,0)="","",VLOOKUP($A67,Sheet!$A$7:$DG$148,'TN01-10'!BL$9,0))</f>
        <v>5.6</v>
      </c>
      <c r="BM67" s="28">
        <f>IF(VLOOKUP($A67,Sheet!$A$7:$DG$148,'TN01-10'!BM$9,0)="","",VLOOKUP($A67,Sheet!$A$7:$DG$148,'TN01-10'!BM$9,0))</f>
        <v>4.2</v>
      </c>
      <c r="BN67" s="28">
        <f>IF(VLOOKUP($A67,Sheet!$A$7:$DG$148,'TN01-10'!BN$9,0)="","",VLOOKUP($A67,Sheet!$A$7:$DG$148,'TN01-10'!BN$9,0))</f>
        <v>5.4</v>
      </c>
      <c r="BO67" s="28">
        <f>IF(VLOOKUP($A67,Sheet!$A$7:$DG$148,'TN01-10'!BO$9,0)="","",VLOOKUP($A67,Sheet!$A$7:$DG$148,'TN01-10'!BO$9,0))</f>
        <v>6.9</v>
      </c>
      <c r="BP67" s="28">
        <f>IF(VLOOKUP($A67,Sheet!$A$7:$DG$148,'TN01-10'!BP$9,0)="","",VLOOKUP($A67,Sheet!$A$7:$DG$148,'TN01-10'!BP$9,0))</f>
        <v>7</v>
      </c>
      <c r="BQ67" s="28" t="str">
        <f>IF(VLOOKUP($A67,Sheet!$A$7:$DG$148,'TN01-10'!BQ$9,0)="","",VLOOKUP($A67,Sheet!$A$7:$DG$148,'TN01-10'!BQ$9,0))</f>
        <v/>
      </c>
      <c r="BR67" s="28">
        <f>IF(VLOOKUP($A67,Sheet!$A$7:$DG$148,'TN01-10'!BR$9,0)="","",VLOOKUP($A67,Sheet!$A$7:$DG$148,'TN01-10'!BR$9,0))</f>
        <v>6.3</v>
      </c>
      <c r="BS67" s="28">
        <f>IF(VLOOKUP($A67,Sheet!$A$7:$DG$148,'TN01-10'!BS$9,0)="","",VLOOKUP($A67,Sheet!$A$7:$DG$148,'TN01-10'!BS$9,0))</f>
        <v>5</v>
      </c>
      <c r="BT67" s="28">
        <f>IF(VLOOKUP($A67,Sheet!$A$7:$DG$148,'TN01-10'!BT$9,0)="","",VLOOKUP($A67,Sheet!$A$7:$DG$148,'TN01-10'!BT$9,0))</f>
        <v>5.9</v>
      </c>
      <c r="BU67" s="28">
        <f>IF(VLOOKUP($A67,Sheet!$A$7:$DG$148,'TN01-10'!BU$9,0)="","",VLOOKUP($A67,Sheet!$A$7:$DG$148,'TN01-10'!BU$9,0))</f>
        <v>5.5</v>
      </c>
      <c r="BV67" s="28">
        <f>IF(VLOOKUP($A67,Sheet!$A$7:$DG$148,'TN01-10'!BV$9,0)="","",VLOOKUP($A67,Sheet!$A$7:$DG$148,'TN01-10'!BV$9,0))</f>
        <v>7.6</v>
      </c>
      <c r="BW67" s="28">
        <f>IF(VLOOKUP($A67,Sheet!$A$7:$DG$148,'TN01-10'!BW$9,0)="","",VLOOKUP($A67,Sheet!$A$7:$DG$148,'TN01-10'!BW$9,0))</f>
        <v>6.5</v>
      </c>
      <c r="BX67" s="33">
        <f>IF(VLOOKUP($A67,Sheet!$A$7:$DG$148,'TN01-10'!BX$9,0)="","",VLOOKUP($A67,Sheet!$A$7:$DG$148,'TN01-10'!BX$9,0))</f>
        <v>50</v>
      </c>
      <c r="BY67" s="36">
        <f>IF(VLOOKUP($A67,Sheet!$A$7:$DG$148,'TN01-10'!BY$9,0)="","",VLOOKUP($A67,Sheet!$A$7:$DG$148,'TN01-10'!BY$9,0))</f>
        <v>0</v>
      </c>
      <c r="BZ67" s="28">
        <f>IF(VLOOKUP($A67,Sheet!$A$7:$DG$148,'TN01-10'!BZ$9,0)="","",VLOOKUP($A67,Sheet!$A$7:$DG$148,'TN01-10'!BZ$9,0))</f>
        <v>8.9</v>
      </c>
      <c r="CA67" s="28" t="str">
        <f>IF(VLOOKUP($A67,Sheet!$A$7:$DG$148,'TN01-10'!CA$9,0)="","",VLOOKUP($A67,Sheet!$A$7:$DG$148,'TN01-10'!CA$9,0))</f>
        <v/>
      </c>
      <c r="CB67" s="28">
        <f>IF(VLOOKUP($A67,Sheet!$A$7:$DG$148,'TN01-10'!CB$9,0)="","",VLOOKUP($A67,Sheet!$A$7:$DG$148,'TN01-10'!CB$9,0))</f>
        <v>7.3</v>
      </c>
      <c r="CC67" s="28" t="str">
        <f>IF(VLOOKUP($A67,Sheet!$A$7:$DG$148,'TN01-10'!CC$9,0)="","",VLOOKUP($A67,Sheet!$A$7:$DG$148,'TN01-10'!CC$9,0))</f>
        <v/>
      </c>
      <c r="CD67" s="28">
        <f>IF(VLOOKUP($A67,Sheet!$A$7:$DG$148,'TN01-10'!CD$9,0)="","",VLOOKUP($A67,Sheet!$A$7:$DG$148,'TN01-10'!CD$9,0))</f>
        <v>6.5</v>
      </c>
      <c r="CE67" s="28">
        <f>IF(VLOOKUP($A67,Sheet!$A$7:$DG$148,'TN01-10'!CE$9,0)="","",VLOOKUP($A67,Sheet!$A$7:$DG$148,'TN01-10'!CE$9,0))</f>
        <v>6.7</v>
      </c>
      <c r="CF67" s="28">
        <f>IF(VLOOKUP($A67,Sheet!$A$7:$DG$148,'TN01-10'!CF$9,0)="","",VLOOKUP($A67,Sheet!$A$7:$DG$148,'TN01-10'!CF$9,0))</f>
        <v>6.9</v>
      </c>
      <c r="CG67" s="28">
        <f>IF(VLOOKUP($A67,Sheet!$A$7:$DG$148,'TN01-10'!CG$9,0)="","",VLOOKUP($A67,Sheet!$A$7:$DG$148,'TN01-10'!CG$9,0))</f>
        <v>6.3</v>
      </c>
      <c r="CH67" s="28" t="str">
        <f>IF(VLOOKUP($A67,Sheet!$A$7:$DG$148,'TN01-10'!CH$9,0)="","",VLOOKUP($A67,Sheet!$A$7:$DG$148,'TN01-10'!CH$9,0))</f>
        <v/>
      </c>
      <c r="CI67" s="28">
        <f>IF(VLOOKUP($A67,Sheet!$A$7:$DG$148,'TN01-10'!CI$9,0)="","",VLOOKUP($A67,Sheet!$A$7:$DG$148,'TN01-10'!CI$9,0))</f>
        <v>7.2</v>
      </c>
      <c r="CJ67" s="28" t="str">
        <f>IF(VLOOKUP($A67,Sheet!$A$7:$DG$148,'TN01-10'!CJ$9,0)="","",VLOOKUP($A67,Sheet!$A$7:$DG$148,'TN01-10'!CJ$9,0))</f>
        <v/>
      </c>
      <c r="CK67" s="28" t="str">
        <f>IF(VLOOKUP($A67,Sheet!$A$7:$DG$148,'TN01-10'!CK$9,0)="","",VLOOKUP($A67,Sheet!$A$7:$DG$148,'TN01-10'!CK$9,0))</f>
        <v/>
      </c>
      <c r="CL67" s="28" t="str">
        <f>IF(VLOOKUP($A67,Sheet!$A$7:$DG$148,'TN01-10'!CL$9,0)="","",VLOOKUP($A67,Sheet!$A$7:$DG$148,'TN01-10'!CL$9,0))</f>
        <v/>
      </c>
      <c r="CM67" s="28" t="str">
        <f>IF(VLOOKUP($A67,Sheet!$A$7:$DG$148,'TN01-10'!CM$9,0)="","",VLOOKUP($A67,Sheet!$A$7:$DG$148,'TN01-10'!CM$9,0))</f>
        <v/>
      </c>
      <c r="CN67" s="28">
        <f>IF(VLOOKUP($A67,Sheet!$A$7:$DG$148,'TN01-10'!CN$9,0)="","",VLOOKUP($A67,Sheet!$A$7:$DG$148,'TN01-10'!CN$9,0))</f>
        <v>5.2</v>
      </c>
      <c r="CO67" s="28">
        <f>IF(VLOOKUP($A67,Sheet!$A$7:$DG$148,'TN01-10'!CO$9,0)="","",VLOOKUP($A67,Sheet!$A$7:$DG$148,'TN01-10'!CO$9,0))</f>
        <v>6.3</v>
      </c>
      <c r="CP67" s="28">
        <f>IF(VLOOKUP($A67,Sheet!$A$7:$DG$148,'TN01-10'!CP$9,0)="","",VLOOKUP($A67,Sheet!$A$7:$DG$148,'TN01-10'!CP$9,0))</f>
        <v>7.7</v>
      </c>
      <c r="CQ67" s="28">
        <f>IF(VLOOKUP($A67,Sheet!$A$7:$DG$148,'TN01-10'!CQ$9,0)="","",VLOOKUP($A67,Sheet!$A$7:$DG$148,'TN01-10'!CQ$9,0))</f>
        <v>7.1</v>
      </c>
      <c r="CR67" s="28">
        <f>IF(VLOOKUP($A67,Sheet!$A$7:$DG$148,'TN01-10'!CR$9,0)="","",VLOOKUP($A67,Sheet!$A$7:$DG$148,'TN01-10'!CR$9,0))</f>
        <v>7.2</v>
      </c>
      <c r="CS67" s="33">
        <f>IF(VLOOKUP($A67,Sheet!$A$7:$DG$148,'TN01-10'!CS$9,0)="","",VLOOKUP($A67,Sheet!$A$7:$DG$148,'TN01-10'!CS$9,0))</f>
        <v>27</v>
      </c>
      <c r="CT67" s="36">
        <f>IF(VLOOKUP($A67,Sheet!$A$7:$DG$148,'TN01-10'!CT$9,0)="","",VLOOKUP($A67,Sheet!$A$7:$DG$148,'TN01-10'!CT$9,0))</f>
        <v>0</v>
      </c>
      <c r="CU67" s="38">
        <f t="shared" si="2"/>
        <v>128</v>
      </c>
      <c r="CV67" s="38">
        <f t="shared" si="3"/>
        <v>0</v>
      </c>
      <c r="CW67" s="38">
        <f t="shared" si="4"/>
        <v>0</v>
      </c>
      <c r="CX67" s="38">
        <f t="shared" si="5"/>
        <v>128</v>
      </c>
      <c r="CY67" s="38">
        <f t="shared" si="6"/>
        <v>6.57</v>
      </c>
      <c r="CZ67" s="38">
        <f>VLOOKUP($A67,'TN01-04'!$A$13:$DL$166,103,0)</f>
        <v>2.56</v>
      </c>
      <c r="DA67" s="28" t="str">
        <f>IF(VLOOKUP($A67,Sheet!$A$7:$DG$148,'TN01-10'!DA$9,0)="","",VLOOKUP($A67,Sheet!$A$7:$DG$148,'TN01-10'!DA$9,0))</f>
        <v/>
      </c>
      <c r="DB67" s="28" t="str">
        <f>IF(VLOOKUP($A67,Sheet!$A$7:$DG$148,'TN01-10'!DB$9,0)="","",VLOOKUP($A67,Sheet!$A$7:$DG$148,'TN01-10'!DB$9,0))</f>
        <v/>
      </c>
      <c r="DC67" s="28">
        <f>IF(VLOOKUP($A67,Sheet!$A$7:$DG$148,'TN01-10'!DC$9,0)="","",VLOOKUP($A67,Sheet!$A$7:$DG$148,'TN01-10'!DC$9,0))</f>
        <v>7.2</v>
      </c>
      <c r="DD67" s="28" t="str">
        <f>IF(VLOOKUP($A67,Sheet!$A$7:$DG$148,'TN01-10'!DD$9,0)="","",VLOOKUP($A67,Sheet!$A$7:$DG$148,'TN01-10'!DD$9,0))</f>
        <v/>
      </c>
      <c r="DE67" s="38"/>
      <c r="DF67" s="38">
        <f t="shared" si="7"/>
        <v>7.2</v>
      </c>
      <c r="DG67" s="38">
        <f>VLOOKUP($A67,'TN01-04'!$A$13:$DL$166,110,0)</f>
        <v>3</v>
      </c>
      <c r="DH67" s="33">
        <f>IF(VLOOKUP($A67,Sheet!$A$7:$DG$148,'TN01-10'!DH$9,0)="","",VLOOKUP($A67,Sheet!$A$7:$DG$148,'TN01-10'!DH$9,0))</f>
        <v>5</v>
      </c>
      <c r="DI67" s="36">
        <f>IF(VLOOKUP($A67,Sheet!$A$7:$DG$148,'TN01-10'!DI$9,0)="","",VLOOKUP($A67,Sheet!$A$7:$DG$148,'TN01-10'!DI$9,0))</f>
        <v>0</v>
      </c>
      <c r="DJ67" s="38">
        <f t="shared" si="8"/>
        <v>133</v>
      </c>
      <c r="DK67" s="38">
        <f t="shared" si="9"/>
        <v>0</v>
      </c>
      <c r="DL67" s="38">
        <f t="shared" si="10"/>
        <v>6.59</v>
      </c>
      <c r="DM67" s="38">
        <f>VLOOKUP($A67,'TN01-04'!$A$13:$DL$166,116,0)</f>
        <v>2.57</v>
      </c>
      <c r="DN67" s="33">
        <f>IF(VLOOKUP($A67,Sheet!$A$7:$DG$148,'TN01-10'!DN$9,0)="","",VLOOKUP($A67,Sheet!$A$7:$DG$148,'TN01-10'!DN$9,0))</f>
        <v>138</v>
      </c>
      <c r="DO67" s="36">
        <f>IF(VLOOKUP($A67,Sheet!$A$7:$DG$148,'TN01-10'!DO$9,0)="","",VLOOKUP($A67,Sheet!$A$7:$DG$148,'TN01-10'!DO$9,0))</f>
        <v>0</v>
      </c>
      <c r="DP67" s="28">
        <f>IF(VLOOKUP($A67,Sheet!$A$7:$DG$148,'TN01-10'!DP$9,0)="","",VLOOKUP($A67,Sheet!$A$7:$DG$148,'TN01-10'!DP$9,0))</f>
        <v>137</v>
      </c>
      <c r="DQ67" s="28">
        <f>IF(VLOOKUP($A67,Sheet!$A$7:$DG$148,'TN01-10'!DQ$9,0)="","",VLOOKUP($A67,Sheet!$A$7:$DG$148,'TN01-10'!DQ$9,0))</f>
        <v>138</v>
      </c>
      <c r="DR67" s="28">
        <f>IF(VLOOKUP($A67,Sheet!$A$7:$DG$148,'TN01-10'!DR$9,0)="","",VLOOKUP($A67,Sheet!$A$7:$DG$148,'TN01-10'!DR$9,0))</f>
        <v>6.59</v>
      </c>
      <c r="DS67" s="28">
        <f>IF(VLOOKUP($A67,Sheet!$A$7:$DG$148,'TN01-10'!DS$9,0)="","",VLOOKUP($A67,Sheet!$A$7:$DG$148,'TN01-10'!DS$9,0))</f>
        <v>2.57</v>
      </c>
      <c r="DT67" s="28" t="str">
        <f>IF(VLOOKUP($A67,Sheet!$A$7:$DG$148,'TN01-10'!DT$9,0)="","",VLOOKUP($A67,Sheet!$A$7:$DG$148,'TN01-10'!DT$9,0))</f>
        <v/>
      </c>
      <c r="DU67" s="168">
        <f t="shared" si="11"/>
        <v>0</v>
      </c>
      <c r="DV67" s="315" t="s">
        <v>4798</v>
      </c>
      <c r="DW67" s="315" t="s">
        <v>4798</v>
      </c>
      <c r="DX67" s="315" t="s">
        <v>4798</v>
      </c>
      <c r="DY67" s="315" t="s">
        <v>4798</v>
      </c>
      <c r="DZ67" s="315" t="s">
        <v>4832</v>
      </c>
      <c r="EA67" s="315"/>
      <c r="EB67" s="216"/>
      <c r="EC67" s="216"/>
      <c r="ED67" s="216"/>
      <c r="EE67" s="216"/>
      <c r="EF67" s="216">
        <f t="shared" si="12"/>
        <v>0</v>
      </c>
      <c r="EG67" s="216">
        <v>8.3000000000000007</v>
      </c>
      <c r="EH67" s="216">
        <v>0</v>
      </c>
      <c r="EI67" s="216"/>
      <c r="EJ67" s="216"/>
      <c r="EK67" s="216">
        <f t="shared" si="13"/>
        <v>8.3000000000000007</v>
      </c>
      <c r="EL67" s="216">
        <v>7.6</v>
      </c>
      <c r="EM67" s="216">
        <v>0</v>
      </c>
      <c r="EN67" s="216"/>
      <c r="EO67" s="216"/>
      <c r="EP67" s="216">
        <f t="shared" si="14"/>
        <v>7.6</v>
      </c>
      <c r="EQ67" s="216">
        <v>5.9</v>
      </c>
      <c r="ER67" s="216">
        <v>0</v>
      </c>
      <c r="ES67" s="216"/>
      <c r="ET67" s="216"/>
      <c r="EU67" s="216">
        <f t="shared" si="15"/>
        <v>5.9</v>
      </c>
      <c r="EV67" s="216">
        <f t="shared" si="16"/>
        <v>7.2</v>
      </c>
    </row>
    <row r="68" spans="1:152" ht="15.95" customHeight="1" x14ac:dyDescent="0.2">
      <c r="A68" s="25">
        <v>2221729413</v>
      </c>
      <c r="B68" s="26" t="s">
        <v>15</v>
      </c>
      <c r="C68" s="26" t="s">
        <v>20</v>
      </c>
      <c r="D68" s="26" t="s">
        <v>91</v>
      </c>
      <c r="E68" s="27">
        <v>35913</v>
      </c>
      <c r="F68" s="26" t="s">
        <v>210</v>
      </c>
      <c r="G68" s="26" t="s">
        <v>212</v>
      </c>
      <c r="H68" s="28">
        <f>IF(VLOOKUP($A68,Sheet!$A$7:$DG$148,'TN01-10'!H$9,0)="","",VLOOKUP($A68,Sheet!$A$7:$DG$148,'TN01-10'!H$9,0))</f>
        <v>8.6999999999999993</v>
      </c>
      <c r="I68" s="28">
        <f>IF(VLOOKUP($A68,Sheet!$A$7:$DG$148,'TN01-10'!I$9,0)="","",VLOOKUP($A68,Sheet!$A$7:$DG$148,'TN01-10'!I$9,0))</f>
        <v>7.1</v>
      </c>
      <c r="J68" s="28">
        <f>IF(VLOOKUP($A68,Sheet!$A$7:$DG$148,'TN01-10'!J$9,0)="","",VLOOKUP($A68,Sheet!$A$7:$DG$148,'TN01-10'!J$9,0))</f>
        <v>7.2</v>
      </c>
      <c r="K68" s="28">
        <f>IF(VLOOKUP($A68,Sheet!$A$7:$DG$148,'TN01-10'!K$9,0)="","",VLOOKUP($A68,Sheet!$A$7:$DG$148,'TN01-10'!K$9,0))</f>
        <v>8.1</v>
      </c>
      <c r="L68" s="28">
        <f>IF(VLOOKUP($A68,Sheet!$A$7:$DG$148,'TN01-10'!L$9,0)="","",VLOOKUP($A68,Sheet!$A$7:$DG$148,'TN01-10'!L$9,0))</f>
        <v>7</v>
      </c>
      <c r="M68" s="28">
        <f>IF(VLOOKUP($A68,Sheet!$A$7:$DG$148,'TN01-10'!M$9,0)="","",VLOOKUP($A68,Sheet!$A$7:$DG$148,'TN01-10'!M$9,0))</f>
        <v>6.7</v>
      </c>
      <c r="N68" s="28">
        <f>IF(VLOOKUP($A68,Sheet!$A$7:$DG$148,'TN01-10'!N$9,0)="","",VLOOKUP($A68,Sheet!$A$7:$DG$148,'TN01-10'!N$9,0))</f>
        <v>5</v>
      </c>
      <c r="O68" s="28" t="str">
        <f>IF(VLOOKUP($A68,Sheet!$A$7:$DG$148,'TN01-10'!O$9,0)="","",VLOOKUP($A68,Sheet!$A$7:$DG$148,'TN01-10'!O$9,0))</f>
        <v/>
      </c>
      <c r="P68" s="28">
        <f>IF(VLOOKUP($A68,Sheet!$A$7:$DG$148,'TN01-10'!P$9,0)="","",VLOOKUP($A68,Sheet!$A$7:$DG$148,'TN01-10'!P$9,0))</f>
        <v>6.1</v>
      </c>
      <c r="Q68" s="28" t="str">
        <f>IF(VLOOKUP($A68,Sheet!$A$7:$DG$148,'TN01-10'!Q$9,0)="","",VLOOKUP($A68,Sheet!$A$7:$DG$148,'TN01-10'!Q$9,0))</f>
        <v/>
      </c>
      <c r="R68" s="28" t="str">
        <f>IF(VLOOKUP($A68,Sheet!$A$7:$DG$148,'TN01-10'!R$9,0)="","",VLOOKUP($A68,Sheet!$A$7:$DG$148,'TN01-10'!R$9,0))</f>
        <v/>
      </c>
      <c r="S68" s="28" t="str">
        <f>IF(VLOOKUP($A68,Sheet!$A$7:$DG$148,'TN01-10'!S$9,0)="","",VLOOKUP($A68,Sheet!$A$7:$DG$148,'TN01-10'!S$9,0))</f>
        <v/>
      </c>
      <c r="T68" s="28" t="str">
        <f>IF(VLOOKUP($A68,Sheet!$A$7:$DG$148,'TN01-10'!T$9,0)="","",VLOOKUP($A68,Sheet!$A$7:$DG$148,'TN01-10'!T$9,0))</f>
        <v/>
      </c>
      <c r="U68" s="28">
        <f>IF(VLOOKUP($A68,Sheet!$A$7:$DG$148,'TN01-10'!U$9,0)="","",VLOOKUP($A68,Sheet!$A$7:$DG$148,'TN01-10'!U$9,0))</f>
        <v>6.7</v>
      </c>
      <c r="V68" s="28">
        <f>IF(VLOOKUP($A68,Sheet!$A$7:$DG$148,'TN01-10'!V$9,0)="","",VLOOKUP($A68,Sheet!$A$7:$DG$148,'TN01-10'!V$9,0))</f>
        <v>5.0999999999999996</v>
      </c>
      <c r="W68" s="28">
        <f>IF(VLOOKUP($A68,Sheet!$A$7:$DG$148,'TN01-10'!W$9,0)="","",VLOOKUP($A68,Sheet!$A$7:$DG$148,'TN01-10'!W$9,0))</f>
        <v>8.5</v>
      </c>
      <c r="X68" s="28">
        <f>IF(VLOOKUP($A68,Sheet!$A$7:$DG$148,'TN01-10'!X$9,0)="","",VLOOKUP($A68,Sheet!$A$7:$DG$148,'TN01-10'!X$9,0))</f>
        <v>7.9</v>
      </c>
      <c r="Y68" s="28">
        <f>IF(VLOOKUP($A68,Sheet!$A$7:$DG$148,'TN01-10'!Y$9,0)="","",VLOOKUP($A68,Sheet!$A$7:$DG$148,'TN01-10'!Y$9,0))</f>
        <v>4.9000000000000004</v>
      </c>
      <c r="Z68" s="28">
        <f>IF(VLOOKUP($A68,Sheet!$A$7:$DG$148,'TN01-10'!Z$9,0)="","",VLOOKUP($A68,Sheet!$A$7:$DG$148,'TN01-10'!Z$9,0))</f>
        <v>6.6</v>
      </c>
      <c r="AA68" s="28">
        <f>IF(VLOOKUP($A68,Sheet!$A$7:$DG$148,'TN01-10'!AA$9,0)="","",VLOOKUP($A68,Sheet!$A$7:$DG$148,'TN01-10'!AA$9,0))</f>
        <v>4.2</v>
      </c>
      <c r="AB68" s="28">
        <f>IF(VLOOKUP($A68,Sheet!$A$7:$DG$148,'TN01-10'!AB$9,0)="","",VLOOKUP($A68,Sheet!$A$7:$DG$148,'TN01-10'!AB$9,0))</f>
        <v>4.7</v>
      </c>
      <c r="AC68" s="28">
        <f>IF(VLOOKUP($A68,Sheet!$A$7:$DG$148,'TN01-10'!AC$9,0)="","",VLOOKUP($A68,Sheet!$A$7:$DG$148,'TN01-10'!AC$9,0))</f>
        <v>5.7</v>
      </c>
      <c r="AD68" s="28">
        <f>IF(VLOOKUP($A68,Sheet!$A$7:$DG$148,'TN01-10'!AD$9,0)="","",VLOOKUP($A68,Sheet!$A$7:$DG$148,'TN01-10'!AD$9,0))</f>
        <v>6</v>
      </c>
      <c r="AE68" s="28">
        <f>IF(VLOOKUP($A68,Sheet!$A$7:$DG$148,'TN01-10'!AE$9,0)="","",VLOOKUP($A68,Sheet!$A$7:$DG$148,'TN01-10'!AE$9,0))</f>
        <v>6.4</v>
      </c>
      <c r="AF68" s="28">
        <f>IF(VLOOKUP($A68,Sheet!$A$7:$DG$148,'TN01-10'!AF$9,0)="","",VLOOKUP($A68,Sheet!$A$7:$DG$148,'TN01-10'!AF$9,0))</f>
        <v>6.1</v>
      </c>
      <c r="AG68" s="28">
        <f>IF(VLOOKUP($A68,Sheet!$A$7:$DG$148,'TN01-10'!AG$9,0)="","",VLOOKUP($A68,Sheet!$A$7:$DG$148,'TN01-10'!AG$9,0))</f>
        <v>5.6</v>
      </c>
      <c r="AH68" s="28">
        <f>IF(VLOOKUP($A68,Sheet!$A$7:$DG$148,'TN01-10'!AH$9,0)="","",VLOOKUP($A68,Sheet!$A$7:$DG$148,'TN01-10'!AH$9,0))</f>
        <v>4.5</v>
      </c>
      <c r="AI68" s="28">
        <f>IF(VLOOKUP($A68,Sheet!$A$7:$DG$148,'TN01-10'!AI$9,0)="","",VLOOKUP($A68,Sheet!$A$7:$DG$148,'TN01-10'!AI$9,0))</f>
        <v>6.2</v>
      </c>
      <c r="AJ68" s="28">
        <f>IF(VLOOKUP($A68,Sheet!$A$7:$DG$148,'TN01-10'!AJ$9,0)="","",VLOOKUP($A68,Sheet!$A$7:$DG$148,'TN01-10'!AJ$9,0))</f>
        <v>4.7</v>
      </c>
      <c r="AK68" s="33">
        <f>IF(VLOOKUP($A68,Sheet!$A$7:$DG$148,'TN01-10'!AK$9,0)="","",VLOOKUP($A68,Sheet!$A$7:$DG$148,'TN01-10'!AK$9,0))</f>
        <v>51</v>
      </c>
      <c r="AL68" s="36">
        <f>IF(VLOOKUP($A68,Sheet!$A$7:$DG$148,'TN01-10'!AL$9,0)="","",VLOOKUP($A68,Sheet!$A$7:$DG$148,'TN01-10'!AL$9,0))</f>
        <v>0</v>
      </c>
      <c r="AM68" s="32">
        <f>IF(VLOOKUP($A68,Sheet!$A$7:$DG$148,'TN01-10'!AM$9,0)="","",VLOOKUP($A68,Sheet!$A$7:$DG$148,'TN01-10'!AM$9,0))</f>
        <v>7.7</v>
      </c>
      <c r="AN68" s="32">
        <f>IF(VLOOKUP($A68,Sheet!$A$7:$DG$148,'TN01-10'!AN$9,0)="","",VLOOKUP($A68,Sheet!$A$7:$DG$148,'TN01-10'!AN$9,0))</f>
        <v>6.8</v>
      </c>
      <c r="AO68" s="32">
        <f>IF(VLOOKUP($A68,Sheet!$A$7:$DG$148,'TN01-10'!AO$9,0)="","",VLOOKUP($A68,Sheet!$A$7:$DG$148,'TN01-10'!AO$9,0))</f>
        <v>8.1999999999999993</v>
      </c>
      <c r="AP68" s="32" t="str">
        <f>IF(VLOOKUP($A68,Sheet!$A$7:$DG$148,'TN01-10'!AP$9,0)="","",VLOOKUP($A68,Sheet!$A$7:$DG$148,'TN01-10'!AP$9,0))</f>
        <v/>
      </c>
      <c r="AQ68" s="32" t="str">
        <f>IF(VLOOKUP($A68,Sheet!$A$7:$DG$148,'TN01-10'!AQ$9,0)="","",VLOOKUP($A68,Sheet!$A$7:$DG$148,'TN01-10'!AQ$9,0))</f>
        <v/>
      </c>
      <c r="AR68" s="32" t="str">
        <f>IF(VLOOKUP($A68,Sheet!$A$7:$DG$148,'TN01-10'!AR$9,0)="","",VLOOKUP($A68,Sheet!$A$7:$DG$148,'TN01-10'!AR$9,0))</f>
        <v/>
      </c>
      <c r="AS68" s="32" t="str">
        <f>IF(VLOOKUP($A68,Sheet!$A$7:$DG$148,'TN01-10'!AS$9,0)="","",VLOOKUP($A68,Sheet!$A$7:$DG$148,'TN01-10'!AS$9,0))</f>
        <v/>
      </c>
      <c r="AT68" s="32" t="str">
        <f>IF(VLOOKUP($A68,Sheet!$A$7:$DG$148,'TN01-10'!AT$9,0)="","",VLOOKUP($A68,Sheet!$A$7:$DG$148,'TN01-10'!AT$9,0))</f>
        <v/>
      </c>
      <c r="AU68" s="32">
        <f>IF(VLOOKUP($A68,Sheet!$A$7:$DG$148,'TN01-10'!AU$9,0)="","",VLOOKUP($A68,Sheet!$A$7:$DG$148,'TN01-10'!AU$9,0))</f>
        <v>6.9</v>
      </c>
      <c r="AV68" s="32" t="str">
        <f>IF(VLOOKUP($A68,Sheet!$A$7:$DG$148,'TN01-10'!AV$9,0)="","",VLOOKUP($A68,Sheet!$A$7:$DG$148,'TN01-10'!AV$9,0))</f>
        <v/>
      </c>
      <c r="AW68" s="32" t="str">
        <f>IF(VLOOKUP($A68,Sheet!$A$7:$DG$148,'TN01-10'!AW$9,0)="","",VLOOKUP($A68,Sheet!$A$7:$DG$148,'TN01-10'!AW$9,0))</f>
        <v/>
      </c>
      <c r="AX68" s="32" t="str">
        <f>IF(VLOOKUP($A68,Sheet!$A$7:$DG$148,'TN01-10'!AX$9,0)="","",VLOOKUP($A68,Sheet!$A$7:$DG$148,'TN01-10'!AX$9,0))</f>
        <v/>
      </c>
      <c r="AY68" s="32" t="str">
        <f>IF(VLOOKUP($A68,Sheet!$A$7:$DG$148,'TN01-10'!AY$9,0)="","",VLOOKUP($A68,Sheet!$A$7:$DG$148,'TN01-10'!AY$9,0))</f>
        <v/>
      </c>
      <c r="AZ68" s="32" t="str">
        <f>IF(VLOOKUP($A68,Sheet!$A$7:$DG$148,'TN01-10'!AZ$9,0)="","",VLOOKUP($A68,Sheet!$A$7:$DG$148,'TN01-10'!AZ$9,0))</f>
        <v/>
      </c>
      <c r="BA68" s="32">
        <f>IF(VLOOKUP($A68,Sheet!$A$7:$DG$148,'TN01-10'!BA$9,0)="","",VLOOKUP($A68,Sheet!$A$7:$DG$148,'TN01-10'!BA$9,0))</f>
        <v>4.3</v>
      </c>
      <c r="BB68" s="33">
        <f>IF(VLOOKUP($A68,Sheet!$A$7:$DG$148,'TN01-10'!BB$9,0)="","",VLOOKUP($A68,Sheet!$A$7:$DG$148,'TN01-10'!BB$9,0))</f>
        <v>5</v>
      </c>
      <c r="BC68" s="36">
        <f>IF(VLOOKUP($A68,Sheet!$A$7:$DG$148,'TN01-10'!BC$9,0)="","",VLOOKUP($A68,Sheet!$A$7:$DG$148,'TN01-10'!BC$9,0))</f>
        <v>0</v>
      </c>
      <c r="BD68" s="28">
        <f>IF(VLOOKUP($A68,Sheet!$A$7:$DG$148,'TN01-10'!BD$9,0)="","",VLOOKUP($A68,Sheet!$A$7:$DG$148,'TN01-10'!BD$9,0))</f>
        <v>6.5</v>
      </c>
      <c r="BE68" s="28">
        <f>IF(VLOOKUP($A68,Sheet!$A$7:$DG$148,'TN01-10'!BE$9,0)="","",VLOOKUP($A68,Sheet!$A$7:$DG$148,'TN01-10'!BE$9,0))</f>
        <v>4.8</v>
      </c>
      <c r="BF68" s="28">
        <f>IF(VLOOKUP($A68,Sheet!$A$7:$DG$148,'TN01-10'!BF$9,0)="","",VLOOKUP($A68,Sheet!$A$7:$DG$148,'TN01-10'!BF$9,0))</f>
        <v>8.1999999999999993</v>
      </c>
      <c r="BG68" s="28">
        <f>IF(VLOOKUP($A68,Sheet!$A$7:$DG$148,'TN01-10'!BG$9,0)="","",VLOOKUP($A68,Sheet!$A$7:$DG$148,'TN01-10'!BG$9,0))</f>
        <v>5.7</v>
      </c>
      <c r="BH68" s="28">
        <f>IF(VLOOKUP($A68,Sheet!$A$7:$DG$148,'TN01-10'!BH$9,0)="","",VLOOKUP($A68,Sheet!$A$7:$DG$148,'TN01-10'!BH$9,0))</f>
        <v>5.4</v>
      </c>
      <c r="BI68" s="28">
        <f>IF(VLOOKUP($A68,Sheet!$A$7:$DG$148,'TN01-10'!BI$9,0)="","",VLOOKUP($A68,Sheet!$A$7:$DG$148,'TN01-10'!BI$9,0))</f>
        <v>6.7</v>
      </c>
      <c r="BJ68" s="28">
        <f>IF(VLOOKUP($A68,Sheet!$A$7:$DG$148,'TN01-10'!BJ$9,0)="","",VLOOKUP($A68,Sheet!$A$7:$DG$148,'TN01-10'!BJ$9,0))</f>
        <v>5.8</v>
      </c>
      <c r="BK68" s="28">
        <f>IF(VLOOKUP($A68,Sheet!$A$7:$DG$148,'TN01-10'!BK$9,0)="","",VLOOKUP($A68,Sheet!$A$7:$DG$148,'TN01-10'!BK$9,0))</f>
        <v>5.0999999999999996</v>
      </c>
      <c r="BL68" s="28">
        <f>IF(VLOOKUP($A68,Sheet!$A$7:$DG$148,'TN01-10'!BL$9,0)="","",VLOOKUP($A68,Sheet!$A$7:$DG$148,'TN01-10'!BL$9,0))</f>
        <v>5.5</v>
      </c>
      <c r="BM68" s="28">
        <f>IF(VLOOKUP($A68,Sheet!$A$7:$DG$148,'TN01-10'!BM$9,0)="","",VLOOKUP($A68,Sheet!$A$7:$DG$148,'TN01-10'!BM$9,0))</f>
        <v>5.4</v>
      </c>
      <c r="BN68" s="28">
        <f>IF(VLOOKUP($A68,Sheet!$A$7:$DG$148,'TN01-10'!BN$9,0)="","",VLOOKUP($A68,Sheet!$A$7:$DG$148,'TN01-10'!BN$9,0))</f>
        <v>5.0999999999999996</v>
      </c>
      <c r="BO68" s="28">
        <f>IF(VLOOKUP($A68,Sheet!$A$7:$DG$148,'TN01-10'!BO$9,0)="","",VLOOKUP($A68,Sheet!$A$7:$DG$148,'TN01-10'!BO$9,0))</f>
        <v>4.2</v>
      </c>
      <c r="BP68" s="28">
        <f>IF(VLOOKUP($A68,Sheet!$A$7:$DG$148,'TN01-10'!BP$9,0)="","",VLOOKUP($A68,Sheet!$A$7:$DG$148,'TN01-10'!BP$9,0))</f>
        <v>7.6</v>
      </c>
      <c r="BQ68" s="28" t="str">
        <f>IF(VLOOKUP($A68,Sheet!$A$7:$DG$148,'TN01-10'!BQ$9,0)="","",VLOOKUP($A68,Sheet!$A$7:$DG$148,'TN01-10'!BQ$9,0))</f>
        <v/>
      </c>
      <c r="BR68" s="28">
        <f>IF(VLOOKUP($A68,Sheet!$A$7:$DG$148,'TN01-10'!BR$9,0)="","",VLOOKUP($A68,Sheet!$A$7:$DG$148,'TN01-10'!BR$9,0))</f>
        <v>4.5999999999999996</v>
      </c>
      <c r="BS68" s="28">
        <f>IF(VLOOKUP($A68,Sheet!$A$7:$DG$148,'TN01-10'!BS$9,0)="","",VLOOKUP($A68,Sheet!$A$7:$DG$148,'TN01-10'!BS$9,0))</f>
        <v>5.6</v>
      </c>
      <c r="BT68" s="28">
        <f>IF(VLOOKUP($A68,Sheet!$A$7:$DG$148,'TN01-10'!BT$9,0)="","",VLOOKUP($A68,Sheet!$A$7:$DG$148,'TN01-10'!BT$9,0))</f>
        <v>6.6</v>
      </c>
      <c r="BU68" s="28">
        <f>IF(VLOOKUP($A68,Sheet!$A$7:$DG$148,'TN01-10'!BU$9,0)="","",VLOOKUP($A68,Sheet!$A$7:$DG$148,'TN01-10'!BU$9,0))</f>
        <v>6.2</v>
      </c>
      <c r="BV68" s="28">
        <f>IF(VLOOKUP($A68,Sheet!$A$7:$DG$148,'TN01-10'!BV$9,0)="","",VLOOKUP($A68,Sheet!$A$7:$DG$148,'TN01-10'!BV$9,0))</f>
        <v>6.5</v>
      </c>
      <c r="BW68" s="28">
        <f>IF(VLOOKUP($A68,Sheet!$A$7:$DG$148,'TN01-10'!BW$9,0)="","",VLOOKUP($A68,Sheet!$A$7:$DG$148,'TN01-10'!BW$9,0))</f>
        <v>8.3000000000000007</v>
      </c>
      <c r="BX68" s="33">
        <f>IF(VLOOKUP($A68,Sheet!$A$7:$DG$148,'TN01-10'!BX$9,0)="","",VLOOKUP($A68,Sheet!$A$7:$DG$148,'TN01-10'!BX$9,0))</f>
        <v>50</v>
      </c>
      <c r="BY68" s="36">
        <f>IF(VLOOKUP($A68,Sheet!$A$7:$DG$148,'TN01-10'!BY$9,0)="","",VLOOKUP($A68,Sheet!$A$7:$DG$148,'TN01-10'!BY$9,0))</f>
        <v>0</v>
      </c>
      <c r="BZ68" s="28">
        <f>IF(VLOOKUP($A68,Sheet!$A$7:$DG$148,'TN01-10'!BZ$9,0)="","",VLOOKUP($A68,Sheet!$A$7:$DG$148,'TN01-10'!BZ$9,0))</f>
        <v>6.9</v>
      </c>
      <c r="CA68" s="28" t="str">
        <f>IF(VLOOKUP($A68,Sheet!$A$7:$DG$148,'TN01-10'!CA$9,0)="","",VLOOKUP($A68,Sheet!$A$7:$DG$148,'TN01-10'!CA$9,0))</f>
        <v/>
      </c>
      <c r="CB68" s="28">
        <f>IF(VLOOKUP($A68,Sheet!$A$7:$DG$148,'TN01-10'!CB$9,0)="","",VLOOKUP($A68,Sheet!$A$7:$DG$148,'TN01-10'!CB$9,0))</f>
        <v>7.7</v>
      </c>
      <c r="CC68" s="28" t="str">
        <f>IF(VLOOKUP($A68,Sheet!$A$7:$DG$148,'TN01-10'!CC$9,0)="","",VLOOKUP($A68,Sheet!$A$7:$DG$148,'TN01-10'!CC$9,0))</f>
        <v/>
      </c>
      <c r="CD68" s="28">
        <f>IF(VLOOKUP($A68,Sheet!$A$7:$DG$148,'TN01-10'!CD$9,0)="","",VLOOKUP($A68,Sheet!$A$7:$DG$148,'TN01-10'!CD$9,0))</f>
        <v>6.3</v>
      </c>
      <c r="CE68" s="28">
        <f>IF(VLOOKUP($A68,Sheet!$A$7:$DG$148,'TN01-10'!CE$9,0)="","",VLOOKUP($A68,Sheet!$A$7:$DG$148,'TN01-10'!CE$9,0))</f>
        <v>5</v>
      </c>
      <c r="CF68" s="28">
        <f>IF(VLOOKUP($A68,Sheet!$A$7:$DG$148,'TN01-10'!CF$9,0)="","",VLOOKUP($A68,Sheet!$A$7:$DG$148,'TN01-10'!CF$9,0))</f>
        <v>5.5</v>
      </c>
      <c r="CG68" s="28">
        <f>IF(VLOOKUP($A68,Sheet!$A$7:$DG$148,'TN01-10'!CG$9,0)="","",VLOOKUP($A68,Sheet!$A$7:$DG$148,'TN01-10'!CG$9,0))</f>
        <v>5.4</v>
      </c>
      <c r="CH68" s="28" t="str">
        <f>IF(VLOOKUP($A68,Sheet!$A$7:$DG$148,'TN01-10'!CH$9,0)="","",VLOOKUP($A68,Sheet!$A$7:$DG$148,'TN01-10'!CH$9,0))</f>
        <v/>
      </c>
      <c r="CI68" s="28">
        <f>IF(VLOOKUP($A68,Sheet!$A$7:$DG$148,'TN01-10'!CI$9,0)="","",VLOOKUP($A68,Sheet!$A$7:$DG$148,'TN01-10'!CI$9,0))</f>
        <v>6.3</v>
      </c>
      <c r="CJ68" s="28" t="str">
        <f>IF(VLOOKUP($A68,Sheet!$A$7:$DG$148,'TN01-10'!CJ$9,0)="","",VLOOKUP($A68,Sheet!$A$7:$DG$148,'TN01-10'!CJ$9,0))</f>
        <v/>
      </c>
      <c r="CK68" s="28" t="str">
        <f>IF(VLOOKUP($A68,Sheet!$A$7:$DG$148,'TN01-10'!CK$9,0)="","",VLOOKUP($A68,Sheet!$A$7:$DG$148,'TN01-10'!CK$9,0))</f>
        <v/>
      </c>
      <c r="CL68" s="28" t="str">
        <f>IF(VLOOKUP($A68,Sheet!$A$7:$DG$148,'TN01-10'!CL$9,0)="","",VLOOKUP($A68,Sheet!$A$7:$DG$148,'TN01-10'!CL$9,0))</f>
        <v/>
      </c>
      <c r="CM68" s="28" t="str">
        <f>IF(VLOOKUP($A68,Sheet!$A$7:$DG$148,'TN01-10'!CM$9,0)="","",VLOOKUP($A68,Sheet!$A$7:$DG$148,'TN01-10'!CM$9,0))</f>
        <v/>
      </c>
      <c r="CN68" s="28">
        <f>IF(VLOOKUP($A68,Sheet!$A$7:$DG$148,'TN01-10'!CN$9,0)="","",VLOOKUP($A68,Sheet!$A$7:$DG$148,'TN01-10'!CN$9,0))</f>
        <v>4.8</v>
      </c>
      <c r="CO68" s="28">
        <f>IF(VLOOKUP($A68,Sheet!$A$7:$DG$148,'TN01-10'!CO$9,0)="","",VLOOKUP($A68,Sheet!$A$7:$DG$148,'TN01-10'!CO$9,0))</f>
        <v>8</v>
      </c>
      <c r="CP68" s="28">
        <f>IF(VLOOKUP($A68,Sheet!$A$7:$DG$148,'TN01-10'!CP$9,0)="","",VLOOKUP($A68,Sheet!$A$7:$DG$148,'TN01-10'!CP$9,0))</f>
        <v>7.4</v>
      </c>
      <c r="CQ68" s="28">
        <f>IF(VLOOKUP($A68,Sheet!$A$7:$DG$148,'TN01-10'!CQ$9,0)="","",VLOOKUP($A68,Sheet!$A$7:$DG$148,'TN01-10'!CQ$9,0))</f>
        <v>4.9000000000000004</v>
      </c>
      <c r="CR68" s="28">
        <f>IF(VLOOKUP($A68,Sheet!$A$7:$DG$148,'TN01-10'!CR$9,0)="","",VLOOKUP($A68,Sheet!$A$7:$DG$148,'TN01-10'!CR$9,0))</f>
        <v>7.3</v>
      </c>
      <c r="CS68" s="33">
        <f>IF(VLOOKUP($A68,Sheet!$A$7:$DG$148,'TN01-10'!CS$9,0)="","",VLOOKUP($A68,Sheet!$A$7:$DG$148,'TN01-10'!CS$9,0))</f>
        <v>27</v>
      </c>
      <c r="CT68" s="36">
        <f>IF(VLOOKUP($A68,Sheet!$A$7:$DG$148,'TN01-10'!CT$9,0)="","",VLOOKUP($A68,Sheet!$A$7:$DG$148,'TN01-10'!CT$9,0))</f>
        <v>0</v>
      </c>
      <c r="CU68" s="38">
        <f t="shared" si="2"/>
        <v>128</v>
      </c>
      <c r="CV68" s="38">
        <f t="shared" si="3"/>
        <v>0</v>
      </c>
      <c r="CW68" s="38">
        <f t="shared" si="4"/>
        <v>0</v>
      </c>
      <c r="CX68" s="38">
        <f t="shared" si="5"/>
        <v>128</v>
      </c>
      <c r="CY68" s="38">
        <f t="shared" si="6"/>
        <v>6.08</v>
      </c>
      <c r="CZ68" s="38">
        <f>VLOOKUP($A68,'TN01-04'!$A$13:$DL$166,103,0)</f>
        <v>2.31</v>
      </c>
      <c r="DA68" s="28" t="str">
        <f>IF(VLOOKUP($A68,Sheet!$A$7:$DG$148,'TN01-10'!DA$9,0)="","",VLOOKUP($A68,Sheet!$A$7:$DG$148,'TN01-10'!DA$9,0))</f>
        <v/>
      </c>
      <c r="DB68" s="28" t="str">
        <f>IF(VLOOKUP($A68,Sheet!$A$7:$DG$148,'TN01-10'!DB$9,0)="","",VLOOKUP($A68,Sheet!$A$7:$DG$148,'TN01-10'!DB$9,0))</f>
        <v/>
      </c>
      <c r="DC68" s="28">
        <f>IF(VLOOKUP($A68,Sheet!$A$7:$DG$148,'TN01-10'!DC$9,0)="","",VLOOKUP($A68,Sheet!$A$7:$DG$148,'TN01-10'!DC$9,0))</f>
        <v>7.4</v>
      </c>
      <c r="DD68" s="28" t="str">
        <f>IF(VLOOKUP($A68,Sheet!$A$7:$DG$148,'TN01-10'!DD$9,0)="","",VLOOKUP($A68,Sheet!$A$7:$DG$148,'TN01-10'!DD$9,0))</f>
        <v/>
      </c>
      <c r="DE68" s="38"/>
      <c r="DF68" s="38">
        <f t="shared" si="7"/>
        <v>7.4</v>
      </c>
      <c r="DG68" s="38">
        <f>VLOOKUP($A68,'TN01-04'!$A$13:$DL$166,110,0)</f>
        <v>3</v>
      </c>
      <c r="DH68" s="33">
        <f>IF(VLOOKUP($A68,Sheet!$A$7:$DG$148,'TN01-10'!DH$9,0)="","",VLOOKUP($A68,Sheet!$A$7:$DG$148,'TN01-10'!DH$9,0))</f>
        <v>5</v>
      </c>
      <c r="DI68" s="36">
        <f>IF(VLOOKUP($A68,Sheet!$A$7:$DG$148,'TN01-10'!DI$9,0)="","",VLOOKUP($A68,Sheet!$A$7:$DG$148,'TN01-10'!DI$9,0))</f>
        <v>0</v>
      </c>
      <c r="DJ68" s="38">
        <f t="shared" si="8"/>
        <v>133</v>
      </c>
      <c r="DK68" s="38">
        <f t="shared" si="9"/>
        <v>0</v>
      </c>
      <c r="DL68" s="38">
        <f t="shared" si="10"/>
        <v>6.13</v>
      </c>
      <c r="DM68" s="38">
        <f>VLOOKUP($A68,'TN01-04'!$A$13:$DL$166,116,0)</f>
        <v>2.34</v>
      </c>
      <c r="DN68" s="33">
        <f>IF(VLOOKUP($A68,Sheet!$A$7:$DG$148,'TN01-10'!DN$9,0)="","",VLOOKUP($A68,Sheet!$A$7:$DG$148,'TN01-10'!DN$9,0))</f>
        <v>138</v>
      </c>
      <c r="DO68" s="36">
        <f>IF(VLOOKUP($A68,Sheet!$A$7:$DG$148,'TN01-10'!DO$9,0)="","",VLOOKUP($A68,Sheet!$A$7:$DG$148,'TN01-10'!DO$9,0))</f>
        <v>0</v>
      </c>
      <c r="DP68" s="28">
        <f>IF(VLOOKUP($A68,Sheet!$A$7:$DG$148,'TN01-10'!DP$9,0)="","",VLOOKUP($A68,Sheet!$A$7:$DG$148,'TN01-10'!DP$9,0))</f>
        <v>137</v>
      </c>
      <c r="DQ68" s="28">
        <f>IF(VLOOKUP($A68,Sheet!$A$7:$DG$148,'TN01-10'!DQ$9,0)="","",VLOOKUP($A68,Sheet!$A$7:$DG$148,'TN01-10'!DQ$9,0))</f>
        <v>138</v>
      </c>
      <c r="DR68" s="28">
        <f>IF(VLOOKUP($A68,Sheet!$A$7:$DG$148,'TN01-10'!DR$9,0)="","",VLOOKUP($A68,Sheet!$A$7:$DG$148,'TN01-10'!DR$9,0))</f>
        <v>6.13</v>
      </c>
      <c r="DS68" s="28">
        <f>IF(VLOOKUP($A68,Sheet!$A$7:$DG$148,'TN01-10'!DS$9,0)="","",VLOOKUP($A68,Sheet!$A$7:$DG$148,'TN01-10'!DS$9,0))</f>
        <v>2.34</v>
      </c>
      <c r="DT68" s="28" t="str">
        <f>IF(VLOOKUP($A68,Sheet!$A$7:$DG$148,'TN01-10'!DT$9,0)="","",VLOOKUP($A68,Sheet!$A$7:$DG$148,'TN01-10'!DT$9,0))</f>
        <v/>
      </c>
      <c r="DU68" s="168">
        <f t="shared" si="11"/>
        <v>0</v>
      </c>
      <c r="DV68" s="315" t="s">
        <v>4798</v>
      </c>
      <c r="DW68" s="315" t="s">
        <v>4798</v>
      </c>
      <c r="DX68" s="315" t="s">
        <v>4798</v>
      </c>
      <c r="DY68" s="315" t="s">
        <v>4798</v>
      </c>
      <c r="DZ68" s="315" t="s">
        <v>4832</v>
      </c>
      <c r="EA68" s="315"/>
      <c r="EB68" s="216"/>
      <c r="EC68" s="216"/>
      <c r="ED68" s="216"/>
      <c r="EE68" s="216"/>
      <c r="EF68" s="216">
        <f t="shared" si="12"/>
        <v>0</v>
      </c>
      <c r="EG68" s="216">
        <v>0</v>
      </c>
      <c r="EH68" s="216">
        <v>9</v>
      </c>
      <c r="EI68" s="216"/>
      <c r="EJ68" s="216"/>
      <c r="EK68" s="216">
        <f t="shared" si="13"/>
        <v>9</v>
      </c>
      <c r="EL68" s="216"/>
      <c r="EM68" s="216">
        <v>7.9</v>
      </c>
      <c r="EN68" s="216"/>
      <c r="EO68" s="216"/>
      <c r="EP68" s="216">
        <f t="shared" si="14"/>
        <v>7.9</v>
      </c>
      <c r="EQ68" s="216"/>
      <c r="ER68" s="216">
        <v>5.5</v>
      </c>
      <c r="ES68" s="216"/>
      <c r="ET68" s="216"/>
      <c r="EU68" s="216">
        <f t="shared" si="15"/>
        <v>5.5</v>
      </c>
      <c r="EV68" s="216">
        <f t="shared" si="16"/>
        <v>7.4</v>
      </c>
    </row>
    <row r="69" spans="1:152" ht="15.95" customHeight="1" x14ac:dyDescent="0.2">
      <c r="A69" s="25">
        <v>2221729533</v>
      </c>
      <c r="B69" s="26" t="s">
        <v>6</v>
      </c>
      <c r="C69" s="26" t="s">
        <v>76</v>
      </c>
      <c r="D69" s="26" t="s">
        <v>91</v>
      </c>
      <c r="E69" s="27">
        <v>36158</v>
      </c>
      <c r="F69" s="26" t="s">
        <v>210</v>
      </c>
      <c r="G69" s="26" t="s">
        <v>212</v>
      </c>
      <c r="H69" s="28">
        <f>IF(VLOOKUP($A69,Sheet!$A$7:$DG$148,'TN01-10'!H$9,0)="","",VLOOKUP($A69,Sheet!$A$7:$DG$148,'TN01-10'!H$9,0))</f>
        <v>8.6999999999999993</v>
      </c>
      <c r="I69" s="28">
        <f>IF(VLOOKUP($A69,Sheet!$A$7:$DG$148,'TN01-10'!I$9,0)="","",VLOOKUP($A69,Sheet!$A$7:$DG$148,'TN01-10'!I$9,0))</f>
        <v>7.7</v>
      </c>
      <c r="J69" s="28">
        <f>IF(VLOOKUP($A69,Sheet!$A$7:$DG$148,'TN01-10'!J$9,0)="","",VLOOKUP($A69,Sheet!$A$7:$DG$148,'TN01-10'!J$9,0))</f>
        <v>7.2</v>
      </c>
      <c r="K69" s="28">
        <f>IF(VLOOKUP($A69,Sheet!$A$7:$DG$148,'TN01-10'!K$9,0)="","",VLOOKUP($A69,Sheet!$A$7:$DG$148,'TN01-10'!K$9,0))</f>
        <v>8.6999999999999993</v>
      </c>
      <c r="L69" s="28">
        <f>IF(VLOOKUP($A69,Sheet!$A$7:$DG$148,'TN01-10'!L$9,0)="","",VLOOKUP($A69,Sheet!$A$7:$DG$148,'TN01-10'!L$9,0))</f>
        <v>8.6999999999999993</v>
      </c>
      <c r="M69" s="28">
        <f>IF(VLOOKUP($A69,Sheet!$A$7:$DG$148,'TN01-10'!M$9,0)="","",VLOOKUP($A69,Sheet!$A$7:$DG$148,'TN01-10'!M$9,0))</f>
        <v>7.1</v>
      </c>
      <c r="N69" s="28">
        <f>IF(VLOOKUP($A69,Sheet!$A$7:$DG$148,'TN01-10'!N$9,0)="","",VLOOKUP($A69,Sheet!$A$7:$DG$148,'TN01-10'!N$9,0))</f>
        <v>5.4</v>
      </c>
      <c r="O69" s="28" t="str">
        <f>IF(VLOOKUP($A69,Sheet!$A$7:$DG$148,'TN01-10'!O$9,0)="","",VLOOKUP($A69,Sheet!$A$7:$DG$148,'TN01-10'!O$9,0))</f>
        <v/>
      </c>
      <c r="P69" s="28">
        <f>IF(VLOOKUP($A69,Sheet!$A$7:$DG$148,'TN01-10'!P$9,0)="","",VLOOKUP($A69,Sheet!$A$7:$DG$148,'TN01-10'!P$9,0))</f>
        <v>7.3</v>
      </c>
      <c r="Q69" s="28" t="str">
        <f>IF(VLOOKUP($A69,Sheet!$A$7:$DG$148,'TN01-10'!Q$9,0)="","",VLOOKUP($A69,Sheet!$A$7:$DG$148,'TN01-10'!Q$9,0))</f>
        <v/>
      </c>
      <c r="R69" s="28" t="str">
        <f>IF(VLOOKUP($A69,Sheet!$A$7:$DG$148,'TN01-10'!R$9,0)="","",VLOOKUP($A69,Sheet!$A$7:$DG$148,'TN01-10'!R$9,0))</f>
        <v/>
      </c>
      <c r="S69" s="28" t="str">
        <f>IF(VLOOKUP($A69,Sheet!$A$7:$DG$148,'TN01-10'!S$9,0)="","",VLOOKUP($A69,Sheet!$A$7:$DG$148,'TN01-10'!S$9,0))</f>
        <v/>
      </c>
      <c r="T69" s="28" t="str">
        <f>IF(VLOOKUP($A69,Sheet!$A$7:$DG$148,'TN01-10'!T$9,0)="","",VLOOKUP($A69,Sheet!$A$7:$DG$148,'TN01-10'!T$9,0))</f>
        <v/>
      </c>
      <c r="U69" s="28">
        <f>IF(VLOOKUP($A69,Sheet!$A$7:$DG$148,'TN01-10'!U$9,0)="","",VLOOKUP($A69,Sheet!$A$7:$DG$148,'TN01-10'!U$9,0))</f>
        <v>7.8</v>
      </c>
      <c r="V69" s="28">
        <f>IF(VLOOKUP($A69,Sheet!$A$7:$DG$148,'TN01-10'!V$9,0)="","",VLOOKUP($A69,Sheet!$A$7:$DG$148,'TN01-10'!V$9,0))</f>
        <v>8.1999999999999993</v>
      </c>
      <c r="W69" s="28">
        <f>IF(VLOOKUP($A69,Sheet!$A$7:$DG$148,'TN01-10'!W$9,0)="","",VLOOKUP($A69,Sheet!$A$7:$DG$148,'TN01-10'!W$9,0))</f>
        <v>8.4</v>
      </c>
      <c r="X69" s="28">
        <f>IF(VLOOKUP($A69,Sheet!$A$7:$DG$148,'TN01-10'!X$9,0)="","",VLOOKUP($A69,Sheet!$A$7:$DG$148,'TN01-10'!X$9,0))</f>
        <v>9.1</v>
      </c>
      <c r="Y69" s="28">
        <f>IF(VLOOKUP($A69,Sheet!$A$7:$DG$148,'TN01-10'!Y$9,0)="","",VLOOKUP($A69,Sheet!$A$7:$DG$148,'TN01-10'!Y$9,0))</f>
        <v>6</v>
      </c>
      <c r="Z69" s="28">
        <f>IF(VLOOKUP($A69,Sheet!$A$7:$DG$148,'TN01-10'!Z$9,0)="","",VLOOKUP($A69,Sheet!$A$7:$DG$148,'TN01-10'!Z$9,0))</f>
        <v>7.4</v>
      </c>
      <c r="AA69" s="28">
        <f>IF(VLOOKUP($A69,Sheet!$A$7:$DG$148,'TN01-10'!AA$9,0)="","",VLOOKUP($A69,Sheet!$A$7:$DG$148,'TN01-10'!AA$9,0))</f>
        <v>8.1</v>
      </c>
      <c r="AB69" s="28">
        <f>IF(VLOOKUP($A69,Sheet!$A$7:$DG$148,'TN01-10'!AB$9,0)="","",VLOOKUP($A69,Sheet!$A$7:$DG$148,'TN01-10'!AB$9,0))</f>
        <v>6.2</v>
      </c>
      <c r="AC69" s="28">
        <f>IF(VLOOKUP($A69,Sheet!$A$7:$DG$148,'TN01-10'!AC$9,0)="","",VLOOKUP($A69,Sheet!$A$7:$DG$148,'TN01-10'!AC$9,0))</f>
        <v>6.9</v>
      </c>
      <c r="AD69" s="28">
        <f>IF(VLOOKUP($A69,Sheet!$A$7:$DG$148,'TN01-10'!AD$9,0)="","",VLOOKUP($A69,Sheet!$A$7:$DG$148,'TN01-10'!AD$9,0))</f>
        <v>7.1</v>
      </c>
      <c r="AE69" s="28">
        <f>IF(VLOOKUP($A69,Sheet!$A$7:$DG$148,'TN01-10'!AE$9,0)="","",VLOOKUP($A69,Sheet!$A$7:$DG$148,'TN01-10'!AE$9,0))</f>
        <v>6.9</v>
      </c>
      <c r="AF69" s="28">
        <f>IF(VLOOKUP($A69,Sheet!$A$7:$DG$148,'TN01-10'!AF$9,0)="","",VLOOKUP($A69,Sheet!$A$7:$DG$148,'TN01-10'!AF$9,0))</f>
        <v>7.3</v>
      </c>
      <c r="AG69" s="28">
        <f>IF(VLOOKUP($A69,Sheet!$A$7:$DG$148,'TN01-10'!AG$9,0)="","",VLOOKUP($A69,Sheet!$A$7:$DG$148,'TN01-10'!AG$9,0))</f>
        <v>7.6</v>
      </c>
      <c r="AH69" s="28">
        <f>IF(VLOOKUP($A69,Sheet!$A$7:$DG$148,'TN01-10'!AH$9,0)="","",VLOOKUP($A69,Sheet!$A$7:$DG$148,'TN01-10'!AH$9,0))</f>
        <v>7.1</v>
      </c>
      <c r="AI69" s="28">
        <f>IF(VLOOKUP($A69,Sheet!$A$7:$DG$148,'TN01-10'!AI$9,0)="","",VLOOKUP($A69,Sheet!$A$7:$DG$148,'TN01-10'!AI$9,0))</f>
        <v>7.4</v>
      </c>
      <c r="AJ69" s="28">
        <f>IF(VLOOKUP($A69,Sheet!$A$7:$DG$148,'TN01-10'!AJ$9,0)="","",VLOOKUP($A69,Sheet!$A$7:$DG$148,'TN01-10'!AJ$9,0))</f>
        <v>8.1</v>
      </c>
      <c r="AK69" s="33">
        <f>IF(VLOOKUP($A69,Sheet!$A$7:$DG$148,'TN01-10'!AK$9,0)="","",VLOOKUP($A69,Sheet!$A$7:$DG$148,'TN01-10'!AK$9,0))</f>
        <v>51</v>
      </c>
      <c r="AL69" s="36">
        <f>IF(VLOOKUP($A69,Sheet!$A$7:$DG$148,'TN01-10'!AL$9,0)="","",VLOOKUP($A69,Sheet!$A$7:$DG$148,'TN01-10'!AL$9,0))</f>
        <v>0</v>
      </c>
      <c r="AM69" s="32">
        <f>IF(VLOOKUP($A69,Sheet!$A$7:$DG$148,'TN01-10'!AM$9,0)="","",VLOOKUP($A69,Sheet!$A$7:$DG$148,'TN01-10'!AM$9,0))</f>
        <v>4.9000000000000004</v>
      </c>
      <c r="AN69" s="32">
        <f>IF(VLOOKUP($A69,Sheet!$A$7:$DG$148,'TN01-10'!AN$9,0)="","",VLOOKUP($A69,Sheet!$A$7:$DG$148,'TN01-10'!AN$9,0))</f>
        <v>7.5</v>
      </c>
      <c r="AO69" s="32">
        <f>IF(VLOOKUP($A69,Sheet!$A$7:$DG$148,'TN01-10'!AO$9,0)="","",VLOOKUP($A69,Sheet!$A$7:$DG$148,'TN01-10'!AO$9,0))</f>
        <v>8.5</v>
      </c>
      <c r="AP69" s="32" t="str">
        <f>IF(VLOOKUP($A69,Sheet!$A$7:$DG$148,'TN01-10'!AP$9,0)="","",VLOOKUP($A69,Sheet!$A$7:$DG$148,'TN01-10'!AP$9,0))</f>
        <v/>
      </c>
      <c r="AQ69" s="32" t="str">
        <f>IF(VLOOKUP($A69,Sheet!$A$7:$DG$148,'TN01-10'!AQ$9,0)="","",VLOOKUP($A69,Sheet!$A$7:$DG$148,'TN01-10'!AQ$9,0))</f>
        <v/>
      </c>
      <c r="AR69" s="32" t="str">
        <f>IF(VLOOKUP($A69,Sheet!$A$7:$DG$148,'TN01-10'!AR$9,0)="","",VLOOKUP($A69,Sheet!$A$7:$DG$148,'TN01-10'!AR$9,0))</f>
        <v/>
      </c>
      <c r="AS69" s="32" t="str">
        <f>IF(VLOOKUP($A69,Sheet!$A$7:$DG$148,'TN01-10'!AS$9,0)="","",VLOOKUP($A69,Sheet!$A$7:$DG$148,'TN01-10'!AS$9,0))</f>
        <v/>
      </c>
      <c r="AT69" s="32" t="str">
        <f>IF(VLOOKUP($A69,Sheet!$A$7:$DG$148,'TN01-10'!AT$9,0)="","",VLOOKUP($A69,Sheet!$A$7:$DG$148,'TN01-10'!AT$9,0))</f>
        <v/>
      </c>
      <c r="AU69" s="32" t="str">
        <f>IF(VLOOKUP($A69,Sheet!$A$7:$DG$148,'TN01-10'!AU$9,0)="","",VLOOKUP($A69,Sheet!$A$7:$DG$148,'TN01-10'!AU$9,0))</f>
        <v/>
      </c>
      <c r="AV69" s="32" t="str">
        <f>IF(VLOOKUP($A69,Sheet!$A$7:$DG$148,'TN01-10'!AV$9,0)="","",VLOOKUP($A69,Sheet!$A$7:$DG$148,'TN01-10'!AV$9,0))</f>
        <v/>
      </c>
      <c r="AW69" s="32" t="str">
        <f>IF(VLOOKUP($A69,Sheet!$A$7:$DG$148,'TN01-10'!AW$9,0)="","",VLOOKUP($A69,Sheet!$A$7:$DG$148,'TN01-10'!AW$9,0))</f>
        <v/>
      </c>
      <c r="AX69" s="32" t="str">
        <f>IF(VLOOKUP($A69,Sheet!$A$7:$DG$148,'TN01-10'!AX$9,0)="","",VLOOKUP($A69,Sheet!$A$7:$DG$148,'TN01-10'!AX$9,0))</f>
        <v/>
      </c>
      <c r="AY69" s="32">
        <f>IF(VLOOKUP($A69,Sheet!$A$7:$DG$148,'TN01-10'!AY$9,0)="","",VLOOKUP($A69,Sheet!$A$7:$DG$148,'TN01-10'!AY$9,0))</f>
        <v>5.4</v>
      </c>
      <c r="AZ69" s="32" t="str">
        <f>IF(VLOOKUP($A69,Sheet!$A$7:$DG$148,'TN01-10'!AZ$9,0)="","",VLOOKUP($A69,Sheet!$A$7:$DG$148,'TN01-10'!AZ$9,0))</f>
        <v/>
      </c>
      <c r="BA69" s="32">
        <f>IF(VLOOKUP($A69,Sheet!$A$7:$DG$148,'TN01-10'!BA$9,0)="","",VLOOKUP($A69,Sheet!$A$7:$DG$148,'TN01-10'!BA$9,0))</f>
        <v>5.0999999999999996</v>
      </c>
      <c r="BB69" s="33">
        <f>IF(VLOOKUP($A69,Sheet!$A$7:$DG$148,'TN01-10'!BB$9,0)="","",VLOOKUP($A69,Sheet!$A$7:$DG$148,'TN01-10'!BB$9,0))</f>
        <v>5</v>
      </c>
      <c r="BC69" s="36">
        <f>IF(VLOOKUP($A69,Sheet!$A$7:$DG$148,'TN01-10'!BC$9,0)="","",VLOOKUP($A69,Sheet!$A$7:$DG$148,'TN01-10'!BC$9,0))</f>
        <v>0</v>
      </c>
      <c r="BD69" s="28">
        <f>IF(VLOOKUP($A69,Sheet!$A$7:$DG$148,'TN01-10'!BD$9,0)="","",VLOOKUP($A69,Sheet!$A$7:$DG$148,'TN01-10'!BD$9,0))</f>
        <v>6.4</v>
      </c>
      <c r="BE69" s="28">
        <f>IF(VLOOKUP($A69,Sheet!$A$7:$DG$148,'TN01-10'!BE$9,0)="","",VLOOKUP($A69,Sheet!$A$7:$DG$148,'TN01-10'!BE$9,0))</f>
        <v>6.3</v>
      </c>
      <c r="BF69" s="28">
        <f>IF(VLOOKUP($A69,Sheet!$A$7:$DG$148,'TN01-10'!BF$9,0)="","",VLOOKUP($A69,Sheet!$A$7:$DG$148,'TN01-10'!BF$9,0))</f>
        <v>7</v>
      </c>
      <c r="BG69" s="28">
        <f>IF(VLOOKUP($A69,Sheet!$A$7:$DG$148,'TN01-10'!BG$9,0)="","",VLOOKUP($A69,Sheet!$A$7:$DG$148,'TN01-10'!BG$9,0))</f>
        <v>4.8</v>
      </c>
      <c r="BH69" s="28">
        <f>IF(VLOOKUP($A69,Sheet!$A$7:$DG$148,'TN01-10'!BH$9,0)="","",VLOOKUP($A69,Sheet!$A$7:$DG$148,'TN01-10'!BH$9,0))</f>
        <v>4.8</v>
      </c>
      <c r="BI69" s="28">
        <f>IF(VLOOKUP($A69,Sheet!$A$7:$DG$148,'TN01-10'!BI$9,0)="","",VLOOKUP($A69,Sheet!$A$7:$DG$148,'TN01-10'!BI$9,0))</f>
        <v>5.6</v>
      </c>
      <c r="BJ69" s="28">
        <f>IF(VLOOKUP($A69,Sheet!$A$7:$DG$148,'TN01-10'!BJ$9,0)="","",VLOOKUP($A69,Sheet!$A$7:$DG$148,'TN01-10'!BJ$9,0))</f>
        <v>8.9</v>
      </c>
      <c r="BK69" s="28">
        <f>IF(VLOOKUP($A69,Sheet!$A$7:$DG$148,'TN01-10'!BK$9,0)="","",VLOOKUP($A69,Sheet!$A$7:$DG$148,'TN01-10'!BK$9,0))</f>
        <v>6.5</v>
      </c>
      <c r="BL69" s="28">
        <f>IF(VLOOKUP($A69,Sheet!$A$7:$DG$148,'TN01-10'!BL$9,0)="","",VLOOKUP($A69,Sheet!$A$7:$DG$148,'TN01-10'!BL$9,0))</f>
        <v>5.9</v>
      </c>
      <c r="BM69" s="28">
        <f>IF(VLOOKUP($A69,Sheet!$A$7:$DG$148,'TN01-10'!BM$9,0)="","",VLOOKUP($A69,Sheet!$A$7:$DG$148,'TN01-10'!BM$9,0))</f>
        <v>8.4</v>
      </c>
      <c r="BN69" s="28">
        <f>IF(VLOOKUP($A69,Sheet!$A$7:$DG$148,'TN01-10'!BN$9,0)="","",VLOOKUP($A69,Sheet!$A$7:$DG$148,'TN01-10'!BN$9,0))</f>
        <v>7</v>
      </c>
      <c r="BO69" s="28">
        <f>IF(VLOOKUP($A69,Sheet!$A$7:$DG$148,'TN01-10'!BO$9,0)="","",VLOOKUP($A69,Sheet!$A$7:$DG$148,'TN01-10'!BO$9,0))</f>
        <v>6.7</v>
      </c>
      <c r="BP69" s="28">
        <f>IF(VLOOKUP($A69,Sheet!$A$7:$DG$148,'TN01-10'!BP$9,0)="","",VLOOKUP($A69,Sheet!$A$7:$DG$148,'TN01-10'!BP$9,0))</f>
        <v>5.9</v>
      </c>
      <c r="BQ69" s="28" t="str">
        <f>IF(VLOOKUP($A69,Sheet!$A$7:$DG$148,'TN01-10'!BQ$9,0)="","",VLOOKUP($A69,Sheet!$A$7:$DG$148,'TN01-10'!BQ$9,0))</f>
        <v/>
      </c>
      <c r="BR69" s="28">
        <f>IF(VLOOKUP($A69,Sheet!$A$7:$DG$148,'TN01-10'!BR$9,0)="","",VLOOKUP($A69,Sheet!$A$7:$DG$148,'TN01-10'!BR$9,0))</f>
        <v>8</v>
      </c>
      <c r="BS69" s="28">
        <f>IF(VLOOKUP($A69,Sheet!$A$7:$DG$148,'TN01-10'!BS$9,0)="","",VLOOKUP($A69,Sheet!$A$7:$DG$148,'TN01-10'!BS$9,0))</f>
        <v>5.5</v>
      </c>
      <c r="BT69" s="28">
        <f>IF(VLOOKUP($A69,Sheet!$A$7:$DG$148,'TN01-10'!BT$9,0)="","",VLOOKUP($A69,Sheet!$A$7:$DG$148,'TN01-10'!BT$9,0))</f>
        <v>6.8</v>
      </c>
      <c r="BU69" s="28">
        <f>IF(VLOOKUP($A69,Sheet!$A$7:$DG$148,'TN01-10'!BU$9,0)="","",VLOOKUP($A69,Sheet!$A$7:$DG$148,'TN01-10'!BU$9,0))</f>
        <v>6.4</v>
      </c>
      <c r="BV69" s="28">
        <f>IF(VLOOKUP($A69,Sheet!$A$7:$DG$148,'TN01-10'!BV$9,0)="","",VLOOKUP($A69,Sheet!$A$7:$DG$148,'TN01-10'!BV$9,0))</f>
        <v>7</v>
      </c>
      <c r="BW69" s="28">
        <f>IF(VLOOKUP($A69,Sheet!$A$7:$DG$148,'TN01-10'!BW$9,0)="","",VLOOKUP($A69,Sheet!$A$7:$DG$148,'TN01-10'!BW$9,0))</f>
        <v>8.1</v>
      </c>
      <c r="BX69" s="33">
        <f>IF(VLOOKUP($A69,Sheet!$A$7:$DG$148,'TN01-10'!BX$9,0)="","",VLOOKUP($A69,Sheet!$A$7:$DG$148,'TN01-10'!BX$9,0))</f>
        <v>50</v>
      </c>
      <c r="BY69" s="36">
        <f>IF(VLOOKUP($A69,Sheet!$A$7:$DG$148,'TN01-10'!BY$9,0)="","",VLOOKUP($A69,Sheet!$A$7:$DG$148,'TN01-10'!BY$9,0))</f>
        <v>0</v>
      </c>
      <c r="BZ69" s="28">
        <f>IF(VLOOKUP($A69,Sheet!$A$7:$DG$148,'TN01-10'!BZ$9,0)="","",VLOOKUP($A69,Sheet!$A$7:$DG$148,'TN01-10'!BZ$9,0))</f>
        <v>8.1</v>
      </c>
      <c r="CA69" s="28" t="str">
        <f>IF(VLOOKUP($A69,Sheet!$A$7:$DG$148,'TN01-10'!CA$9,0)="","",VLOOKUP($A69,Sheet!$A$7:$DG$148,'TN01-10'!CA$9,0))</f>
        <v/>
      </c>
      <c r="CB69" s="28">
        <f>IF(VLOOKUP($A69,Sheet!$A$7:$DG$148,'TN01-10'!CB$9,0)="","",VLOOKUP($A69,Sheet!$A$7:$DG$148,'TN01-10'!CB$9,0))</f>
        <v>6.8</v>
      </c>
      <c r="CC69" s="28" t="str">
        <f>IF(VLOOKUP($A69,Sheet!$A$7:$DG$148,'TN01-10'!CC$9,0)="","",VLOOKUP($A69,Sheet!$A$7:$DG$148,'TN01-10'!CC$9,0))</f>
        <v/>
      </c>
      <c r="CD69" s="28">
        <f>IF(VLOOKUP($A69,Sheet!$A$7:$DG$148,'TN01-10'!CD$9,0)="","",VLOOKUP($A69,Sheet!$A$7:$DG$148,'TN01-10'!CD$9,0))</f>
        <v>6.7</v>
      </c>
      <c r="CE69" s="28">
        <f>IF(VLOOKUP($A69,Sheet!$A$7:$DG$148,'TN01-10'!CE$9,0)="","",VLOOKUP($A69,Sheet!$A$7:$DG$148,'TN01-10'!CE$9,0))</f>
        <v>8.6</v>
      </c>
      <c r="CF69" s="28">
        <f>IF(VLOOKUP($A69,Sheet!$A$7:$DG$148,'TN01-10'!CF$9,0)="","",VLOOKUP($A69,Sheet!$A$7:$DG$148,'TN01-10'!CF$9,0))</f>
        <v>7.9</v>
      </c>
      <c r="CG69" s="28">
        <f>IF(VLOOKUP($A69,Sheet!$A$7:$DG$148,'TN01-10'!CG$9,0)="","",VLOOKUP($A69,Sheet!$A$7:$DG$148,'TN01-10'!CG$9,0))</f>
        <v>6.5</v>
      </c>
      <c r="CH69" s="28" t="str">
        <f>IF(VLOOKUP($A69,Sheet!$A$7:$DG$148,'TN01-10'!CH$9,0)="","",VLOOKUP($A69,Sheet!$A$7:$DG$148,'TN01-10'!CH$9,0))</f>
        <v/>
      </c>
      <c r="CI69" s="28">
        <f>IF(VLOOKUP($A69,Sheet!$A$7:$DG$148,'TN01-10'!CI$9,0)="","",VLOOKUP($A69,Sheet!$A$7:$DG$148,'TN01-10'!CI$9,0))</f>
        <v>7.5</v>
      </c>
      <c r="CJ69" s="28" t="str">
        <f>IF(VLOOKUP($A69,Sheet!$A$7:$DG$148,'TN01-10'!CJ$9,0)="","",VLOOKUP($A69,Sheet!$A$7:$DG$148,'TN01-10'!CJ$9,0))</f>
        <v/>
      </c>
      <c r="CK69" s="28" t="str">
        <f>IF(VLOOKUP($A69,Sheet!$A$7:$DG$148,'TN01-10'!CK$9,0)="","",VLOOKUP($A69,Sheet!$A$7:$DG$148,'TN01-10'!CK$9,0))</f>
        <v/>
      </c>
      <c r="CL69" s="28" t="str">
        <f>IF(VLOOKUP($A69,Sheet!$A$7:$DG$148,'TN01-10'!CL$9,0)="","",VLOOKUP($A69,Sheet!$A$7:$DG$148,'TN01-10'!CL$9,0))</f>
        <v/>
      </c>
      <c r="CM69" s="28" t="str">
        <f>IF(VLOOKUP($A69,Sheet!$A$7:$DG$148,'TN01-10'!CM$9,0)="","",VLOOKUP($A69,Sheet!$A$7:$DG$148,'TN01-10'!CM$9,0))</f>
        <v/>
      </c>
      <c r="CN69" s="28">
        <f>IF(VLOOKUP($A69,Sheet!$A$7:$DG$148,'TN01-10'!CN$9,0)="","",VLOOKUP($A69,Sheet!$A$7:$DG$148,'TN01-10'!CN$9,0))</f>
        <v>5.0999999999999996</v>
      </c>
      <c r="CO69" s="28">
        <f>IF(VLOOKUP($A69,Sheet!$A$7:$DG$148,'TN01-10'!CO$9,0)="","",VLOOKUP($A69,Sheet!$A$7:$DG$148,'TN01-10'!CO$9,0))</f>
        <v>8.1999999999999993</v>
      </c>
      <c r="CP69" s="28">
        <f>IF(VLOOKUP($A69,Sheet!$A$7:$DG$148,'TN01-10'!CP$9,0)="","",VLOOKUP($A69,Sheet!$A$7:$DG$148,'TN01-10'!CP$9,0))</f>
        <v>7.2</v>
      </c>
      <c r="CQ69" s="28">
        <f>IF(VLOOKUP($A69,Sheet!$A$7:$DG$148,'TN01-10'!CQ$9,0)="","",VLOOKUP($A69,Sheet!$A$7:$DG$148,'TN01-10'!CQ$9,0))</f>
        <v>6.2</v>
      </c>
      <c r="CR69" s="28">
        <f>IF(VLOOKUP($A69,Sheet!$A$7:$DG$148,'TN01-10'!CR$9,0)="","",VLOOKUP($A69,Sheet!$A$7:$DG$148,'TN01-10'!CR$9,0))</f>
        <v>8.8000000000000007</v>
      </c>
      <c r="CS69" s="33">
        <f>IF(VLOOKUP($A69,Sheet!$A$7:$DG$148,'TN01-10'!CS$9,0)="","",VLOOKUP($A69,Sheet!$A$7:$DG$148,'TN01-10'!CS$9,0))</f>
        <v>27</v>
      </c>
      <c r="CT69" s="36">
        <f>IF(VLOOKUP($A69,Sheet!$A$7:$DG$148,'TN01-10'!CT$9,0)="","",VLOOKUP($A69,Sheet!$A$7:$DG$148,'TN01-10'!CT$9,0))</f>
        <v>0</v>
      </c>
      <c r="CU69" s="38">
        <f t="shared" si="2"/>
        <v>128</v>
      </c>
      <c r="CV69" s="38">
        <f t="shared" si="3"/>
        <v>0</v>
      </c>
      <c r="CW69" s="38">
        <f t="shared" si="4"/>
        <v>0</v>
      </c>
      <c r="CX69" s="38">
        <f t="shared" si="5"/>
        <v>128</v>
      </c>
      <c r="CY69" s="38">
        <f t="shared" si="6"/>
        <v>7.07</v>
      </c>
      <c r="CZ69" s="38">
        <f>VLOOKUP($A69,'TN01-04'!$A$13:$DL$166,103,0)</f>
        <v>2.91</v>
      </c>
      <c r="DA69" s="28" t="str">
        <f>IF(VLOOKUP($A69,Sheet!$A$7:$DG$148,'TN01-10'!DA$9,0)="","",VLOOKUP($A69,Sheet!$A$7:$DG$148,'TN01-10'!DA$9,0))</f>
        <v/>
      </c>
      <c r="DB69" s="28" t="str">
        <f>IF(VLOOKUP($A69,Sheet!$A$7:$DG$148,'TN01-10'!DB$9,0)="","",VLOOKUP($A69,Sheet!$A$7:$DG$148,'TN01-10'!DB$9,0))</f>
        <v/>
      </c>
      <c r="DC69" s="28">
        <f>IF(VLOOKUP($A69,Sheet!$A$7:$DG$148,'TN01-10'!DC$9,0)="","",VLOOKUP($A69,Sheet!$A$7:$DG$148,'TN01-10'!DC$9,0))</f>
        <v>7.7</v>
      </c>
      <c r="DD69" s="28" t="str">
        <f>IF(VLOOKUP($A69,Sheet!$A$7:$DG$148,'TN01-10'!DD$9,0)="","",VLOOKUP($A69,Sheet!$A$7:$DG$148,'TN01-10'!DD$9,0))</f>
        <v/>
      </c>
      <c r="DE69" s="38"/>
      <c r="DF69" s="38">
        <f t="shared" si="7"/>
        <v>7.7</v>
      </c>
      <c r="DG69" s="38">
        <f>VLOOKUP($A69,'TN01-04'!$A$13:$DL$166,110,0)</f>
        <v>3.33</v>
      </c>
      <c r="DH69" s="33">
        <f>IF(VLOOKUP($A69,Sheet!$A$7:$DG$148,'TN01-10'!DH$9,0)="","",VLOOKUP($A69,Sheet!$A$7:$DG$148,'TN01-10'!DH$9,0))</f>
        <v>5</v>
      </c>
      <c r="DI69" s="36">
        <f>IF(VLOOKUP($A69,Sheet!$A$7:$DG$148,'TN01-10'!DI$9,0)="","",VLOOKUP($A69,Sheet!$A$7:$DG$148,'TN01-10'!DI$9,0))</f>
        <v>0</v>
      </c>
      <c r="DJ69" s="38">
        <f t="shared" si="8"/>
        <v>133</v>
      </c>
      <c r="DK69" s="38">
        <f t="shared" si="9"/>
        <v>0</v>
      </c>
      <c r="DL69" s="38">
        <f t="shared" si="10"/>
        <v>7.09</v>
      </c>
      <c r="DM69" s="38">
        <f>VLOOKUP($A69,'TN01-04'!$A$13:$DL$166,116,0)</f>
        <v>2.93</v>
      </c>
      <c r="DN69" s="33">
        <f>IF(VLOOKUP($A69,Sheet!$A$7:$DG$148,'TN01-10'!DN$9,0)="","",VLOOKUP($A69,Sheet!$A$7:$DG$148,'TN01-10'!DN$9,0))</f>
        <v>138</v>
      </c>
      <c r="DO69" s="36">
        <f>IF(VLOOKUP($A69,Sheet!$A$7:$DG$148,'TN01-10'!DO$9,0)="","",VLOOKUP($A69,Sheet!$A$7:$DG$148,'TN01-10'!DO$9,0))</f>
        <v>0</v>
      </c>
      <c r="DP69" s="28">
        <f>IF(VLOOKUP($A69,Sheet!$A$7:$DG$148,'TN01-10'!DP$9,0)="","",VLOOKUP($A69,Sheet!$A$7:$DG$148,'TN01-10'!DP$9,0))</f>
        <v>137</v>
      </c>
      <c r="DQ69" s="28">
        <f>IF(VLOOKUP($A69,Sheet!$A$7:$DG$148,'TN01-10'!DQ$9,0)="","",VLOOKUP($A69,Sheet!$A$7:$DG$148,'TN01-10'!DQ$9,0))</f>
        <v>138</v>
      </c>
      <c r="DR69" s="28">
        <f>IF(VLOOKUP($A69,Sheet!$A$7:$DG$148,'TN01-10'!DR$9,0)="","",VLOOKUP($A69,Sheet!$A$7:$DG$148,'TN01-10'!DR$9,0))</f>
        <v>7.09</v>
      </c>
      <c r="DS69" s="28">
        <f>IF(VLOOKUP($A69,Sheet!$A$7:$DG$148,'TN01-10'!DS$9,0)="","",VLOOKUP($A69,Sheet!$A$7:$DG$148,'TN01-10'!DS$9,0))</f>
        <v>2.93</v>
      </c>
      <c r="DT69" s="28" t="str">
        <f>IF(VLOOKUP($A69,Sheet!$A$7:$DG$148,'TN01-10'!DT$9,0)="","",VLOOKUP($A69,Sheet!$A$7:$DG$148,'TN01-10'!DT$9,0))</f>
        <v/>
      </c>
      <c r="DU69" s="168">
        <f t="shared" si="11"/>
        <v>0</v>
      </c>
      <c r="DV69" s="315" t="s">
        <v>4798</v>
      </c>
      <c r="DW69" s="315" t="s">
        <v>4798</v>
      </c>
      <c r="DX69" s="315" t="s">
        <v>4798</v>
      </c>
      <c r="DY69" s="315" t="s">
        <v>4798</v>
      </c>
      <c r="DZ69" s="315" t="s">
        <v>4833</v>
      </c>
      <c r="EA69" s="315"/>
      <c r="EB69" s="216"/>
      <c r="EC69" s="216"/>
      <c r="ED69" s="216"/>
      <c r="EE69" s="216"/>
      <c r="EF69" s="216">
        <f t="shared" si="12"/>
        <v>0</v>
      </c>
      <c r="EG69" s="216">
        <v>8.6999999999999993</v>
      </c>
      <c r="EH69" s="216">
        <v>0</v>
      </c>
      <c r="EI69" s="216"/>
      <c r="EJ69" s="216"/>
      <c r="EK69" s="216">
        <f t="shared" si="13"/>
        <v>8.6999999999999993</v>
      </c>
      <c r="EL69" s="216">
        <v>8.3000000000000007</v>
      </c>
      <c r="EM69" s="216">
        <v>0</v>
      </c>
      <c r="EN69" s="216"/>
      <c r="EO69" s="216"/>
      <c r="EP69" s="216">
        <f t="shared" si="14"/>
        <v>8.3000000000000007</v>
      </c>
      <c r="EQ69" s="216">
        <v>6.5</v>
      </c>
      <c r="ER69" s="216">
        <v>0</v>
      </c>
      <c r="ES69" s="216"/>
      <c r="ET69" s="216"/>
      <c r="EU69" s="216">
        <f t="shared" si="15"/>
        <v>6.5</v>
      </c>
      <c r="EV69" s="216">
        <f t="shared" si="16"/>
        <v>7.7</v>
      </c>
    </row>
    <row r="70" spans="1:152" ht="15.95" customHeight="1" x14ac:dyDescent="0.2">
      <c r="A70" s="25">
        <v>2220716758</v>
      </c>
      <c r="B70" s="26" t="s">
        <v>15</v>
      </c>
      <c r="C70" s="26" t="s">
        <v>77</v>
      </c>
      <c r="D70" s="26" t="s">
        <v>149</v>
      </c>
      <c r="E70" s="27">
        <v>35636</v>
      </c>
      <c r="F70" s="26" t="s">
        <v>209</v>
      </c>
      <c r="G70" s="26" t="s">
        <v>212</v>
      </c>
      <c r="H70" s="28">
        <f>IF(VLOOKUP($A70,Sheet!$A$7:$DG$148,'TN01-10'!H$9,0)="","",VLOOKUP($A70,Sheet!$A$7:$DG$148,'TN01-10'!H$9,0))</f>
        <v>7.9</v>
      </c>
      <c r="I70" s="28">
        <f>IF(VLOOKUP($A70,Sheet!$A$7:$DG$148,'TN01-10'!I$9,0)="","",VLOOKUP($A70,Sheet!$A$7:$DG$148,'TN01-10'!I$9,0))</f>
        <v>8</v>
      </c>
      <c r="J70" s="28">
        <f>IF(VLOOKUP($A70,Sheet!$A$7:$DG$148,'TN01-10'!J$9,0)="","",VLOOKUP($A70,Sheet!$A$7:$DG$148,'TN01-10'!J$9,0))</f>
        <v>7.8</v>
      </c>
      <c r="K70" s="28">
        <f>IF(VLOOKUP($A70,Sheet!$A$7:$DG$148,'TN01-10'!K$9,0)="","",VLOOKUP($A70,Sheet!$A$7:$DG$148,'TN01-10'!K$9,0))</f>
        <v>6.4</v>
      </c>
      <c r="L70" s="28">
        <f>IF(VLOOKUP($A70,Sheet!$A$7:$DG$148,'TN01-10'!L$9,0)="","",VLOOKUP($A70,Sheet!$A$7:$DG$148,'TN01-10'!L$9,0))</f>
        <v>7.3</v>
      </c>
      <c r="M70" s="28">
        <f>IF(VLOOKUP($A70,Sheet!$A$7:$DG$148,'TN01-10'!M$9,0)="","",VLOOKUP($A70,Sheet!$A$7:$DG$148,'TN01-10'!M$9,0))</f>
        <v>5.6</v>
      </c>
      <c r="N70" s="28">
        <f>IF(VLOOKUP($A70,Sheet!$A$7:$DG$148,'TN01-10'!N$9,0)="","",VLOOKUP($A70,Sheet!$A$7:$DG$148,'TN01-10'!N$9,0))</f>
        <v>6</v>
      </c>
      <c r="O70" s="28" t="str">
        <f>IF(VLOOKUP($A70,Sheet!$A$7:$DG$148,'TN01-10'!O$9,0)="","",VLOOKUP($A70,Sheet!$A$7:$DG$148,'TN01-10'!O$9,0))</f>
        <v/>
      </c>
      <c r="P70" s="28">
        <f>IF(VLOOKUP($A70,Sheet!$A$7:$DG$148,'TN01-10'!P$9,0)="","",VLOOKUP($A70,Sheet!$A$7:$DG$148,'TN01-10'!P$9,0))</f>
        <v>6.2</v>
      </c>
      <c r="Q70" s="28" t="str">
        <f>IF(VLOOKUP($A70,Sheet!$A$7:$DG$148,'TN01-10'!Q$9,0)="","",VLOOKUP($A70,Sheet!$A$7:$DG$148,'TN01-10'!Q$9,0))</f>
        <v/>
      </c>
      <c r="R70" s="28" t="str">
        <f>IF(VLOOKUP($A70,Sheet!$A$7:$DG$148,'TN01-10'!R$9,0)="","",VLOOKUP($A70,Sheet!$A$7:$DG$148,'TN01-10'!R$9,0))</f>
        <v/>
      </c>
      <c r="S70" s="28" t="str">
        <f>IF(VLOOKUP($A70,Sheet!$A$7:$DG$148,'TN01-10'!S$9,0)="","",VLOOKUP($A70,Sheet!$A$7:$DG$148,'TN01-10'!S$9,0))</f>
        <v/>
      </c>
      <c r="T70" s="28" t="str">
        <f>IF(VLOOKUP($A70,Sheet!$A$7:$DG$148,'TN01-10'!T$9,0)="","",VLOOKUP($A70,Sheet!$A$7:$DG$148,'TN01-10'!T$9,0))</f>
        <v/>
      </c>
      <c r="U70" s="28">
        <f>IF(VLOOKUP($A70,Sheet!$A$7:$DG$148,'TN01-10'!U$9,0)="","",VLOOKUP($A70,Sheet!$A$7:$DG$148,'TN01-10'!U$9,0))</f>
        <v>6.3</v>
      </c>
      <c r="V70" s="28">
        <f>IF(VLOOKUP($A70,Sheet!$A$7:$DG$148,'TN01-10'!V$9,0)="","",VLOOKUP($A70,Sheet!$A$7:$DG$148,'TN01-10'!V$9,0))</f>
        <v>7.7</v>
      </c>
      <c r="W70" s="28">
        <f>IF(VLOOKUP($A70,Sheet!$A$7:$DG$148,'TN01-10'!W$9,0)="","",VLOOKUP($A70,Sheet!$A$7:$DG$148,'TN01-10'!W$9,0))</f>
        <v>9.1999999999999993</v>
      </c>
      <c r="X70" s="28">
        <f>IF(VLOOKUP($A70,Sheet!$A$7:$DG$148,'TN01-10'!X$9,0)="","",VLOOKUP($A70,Sheet!$A$7:$DG$148,'TN01-10'!X$9,0))</f>
        <v>9.8000000000000007</v>
      </c>
      <c r="Y70" s="28">
        <f>IF(VLOOKUP($A70,Sheet!$A$7:$DG$148,'TN01-10'!Y$9,0)="","",VLOOKUP($A70,Sheet!$A$7:$DG$148,'TN01-10'!Y$9,0))</f>
        <v>6.2</v>
      </c>
      <c r="Z70" s="28">
        <f>IF(VLOOKUP($A70,Sheet!$A$7:$DG$148,'TN01-10'!Z$9,0)="","",VLOOKUP($A70,Sheet!$A$7:$DG$148,'TN01-10'!Z$9,0))</f>
        <v>6.3</v>
      </c>
      <c r="AA70" s="28">
        <f>IF(VLOOKUP($A70,Sheet!$A$7:$DG$148,'TN01-10'!AA$9,0)="","",VLOOKUP($A70,Sheet!$A$7:$DG$148,'TN01-10'!AA$9,0))</f>
        <v>5.2</v>
      </c>
      <c r="AB70" s="28">
        <f>IF(VLOOKUP($A70,Sheet!$A$7:$DG$148,'TN01-10'!AB$9,0)="","",VLOOKUP($A70,Sheet!$A$7:$DG$148,'TN01-10'!AB$9,0))</f>
        <v>8.1</v>
      </c>
      <c r="AC70" s="28">
        <f>IF(VLOOKUP($A70,Sheet!$A$7:$DG$148,'TN01-10'!AC$9,0)="","",VLOOKUP($A70,Sheet!$A$7:$DG$148,'TN01-10'!AC$9,0))</f>
        <v>7.4</v>
      </c>
      <c r="AD70" s="28">
        <f>IF(VLOOKUP($A70,Sheet!$A$7:$DG$148,'TN01-10'!AD$9,0)="","",VLOOKUP($A70,Sheet!$A$7:$DG$148,'TN01-10'!AD$9,0))</f>
        <v>5.8</v>
      </c>
      <c r="AE70" s="28">
        <f>IF(VLOOKUP($A70,Sheet!$A$7:$DG$148,'TN01-10'!AE$9,0)="","",VLOOKUP($A70,Sheet!$A$7:$DG$148,'TN01-10'!AE$9,0))</f>
        <v>8.1</v>
      </c>
      <c r="AF70" s="28">
        <f>IF(VLOOKUP($A70,Sheet!$A$7:$DG$148,'TN01-10'!AF$9,0)="","",VLOOKUP($A70,Sheet!$A$7:$DG$148,'TN01-10'!AF$9,0))</f>
        <v>5.6</v>
      </c>
      <c r="AG70" s="28">
        <f>IF(VLOOKUP($A70,Sheet!$A$7:$DG$148,'TN01-10'!AG$9,0)="","",VLOOKUP($A70,Sheet!$A$7:$DG$148,'TN01-10'!AG$9,0))</f>
        <v>4.8</v>
      </c>
      <c r="AH70" s="28">
        <f>IF(VLOOKUP($A70,Sheet!$A$7:$DG$148,'TN01-10'!AH$9,0)="","",VLOOKUP($A70,Sheet!$A$7:$DG$148,'TN01-10'!AH$9,0))</f>
        <v>4.9000000000000004</v>
      </c>
      <c r="AI70" s="28">
        <f>IF(VLOOKUP($A70,Sheet!$A$7:$DG$148,'TN01-10'!AI$9,0)="","",VLOOKUP($A70,Sheet!$A$7:$DG$148,'TN01-10'!AI$9,0))</f>
        <v>6.6</v>
      </c>
      <c r="AJ70" s="28">
        <f>IF(VLOOKUP($A70,Sheet!$A$7:$DG$148,'TN01-10'!AJ$9,0)="","",VLOOKUP($A70,Sheet!$A$7:$DG$148,'TN01-10'!AJ$9,0))</f>
        <v>5.6</v>
      </c>
      <c r="AK70" s="33">
        <f>IF(VLOOKUP($A70,Sheet!$A$7:$DG$148,'TN01-10'!AK$9,0)="","",VLOOKUP($A70,Sheet!$A$7:$DG$148,'TN01-10'!AK$9,0))</f>
        <v>51</v>
      </c>
      <c r="AL70" s="36">
        <f>IF(VLOOKUP($A70,Sheet!$A$7:$DG$148,'TN01-10'!AL$9,0)="","",VLOOKUP($A70,Sheet!$A$7:$DG$148,'TN01-10'!AL$9,0))</f>
        <v>0</v>
      </c>
      <c r="AM70" s="32">
        <f>IF(VLOOKUP($A70,Sheet!$A$7:$DG$148,'TN01-10'!AM$9,0)="","",VLOOKUP($A70,Sheet!$A$7:$DG$148,'TN01-10'!AM$9,0))</f>
        <v>7.3</v>
      </c>
      <c r="AN70" s="32">
        <f>IF(VLOOKUP($A70,Sheet!$A$7:$DG$148,'TN01-10'!AN$9,0)="","",VLOOKUP($A70,Sheet!$A$7:$DG$148,'TN01-10'!AN$9,0))</f>
        <v>8.5</v>
      </c>
      <c r="AO70" s="32" t="str">
        <f>IF(VLOOKUP($A70,Sheet!$A$7:$DG$148,'TN01-10'!AO$9,0)="","",VLOOKUP($A70,Sheet!$A$7:$DG$148,'TN01-10'!AO$9,0))</f>
        <v/>
      </c>
      <c r="AP70" s="32" t="str">
        <f>IF(VLOOKUP($A70,Sheet!$A$7:$DG$148,'TN01-10'!AP$9,0)="","",VLOOKUP($A70,Sheet!$A$7:$DG$148,'TN01-10'!AP$9,0))</f>
        <v/>
      </c>
      <c r="AQ70" s="32">
        <f>IF(VLOOKUP($A70,Sheet!$A$7:$DG$148,'TN01-10'!AQ$9,0)="","",VLOOKUP($A70,Sheet!$A$7:$DG$148,'TN01-10'!AQ$9,0))</f>
        <v>6.9</v>
      </c>
      <c r="AR70" s="32" t="str">
        <f>IF(VLOOKUP($A70,Sheet!$A$7:$DG$148,'TN01-10'!AR$9,0)="","",VLOOKUP($A70,Sheet!$A$7:$DG$148,'TN01-10'!AR$9,0))</f>
        <v/>
      </c>
      <c r="AS70" s="32" t="str">
        <f>IF(VLOOKUP($A70,Sheet!$A$7:$DG$148,'TN01-10'!AS$9,0)="","",VLOOKUP($A70,Sheet!$A$7:$DG$148,'TN01-10'!AS$9,0))</f>
        <v/>
      </c>
      <c r="AT70" s="32" t="str">
        <f>IF(VLOOKUP($A70,Sheet!$A$7:$DG$148,'TN01-10'!AT$9,0)="","",VLOOKUP($A70,Sheet!$A$7:$DG$148,'TN01-10'!AT$9,0))</f>
        <v/>
      </c>
      <c r="AU70" s="32" t="str">
        <f>IF(VLOOKUP($A70,Sheet!$A$7:$DG$148,'TN01-10'!AU$9,0)="","",VLOOKUP($A70,Sheet!$A$7:$DG$148,'TN01-10'!AU$9,0))</f>
        <v/>
      </c>
      <c r="AV70" s="32" t="str">
        <f>IF(VLOOKUP($A70,Sheet!$A$7:$DG$148,'TN01-10'!AV$9,0)="","",VLOOKUP($A70,Sheet!$A$7:$DG$148,'TN01-10'!AV$9,0))</f>
        <v/>
      </c>
      <c r="AW70" s="32">
        <f>IF(VLOOKUP($A70,Sheet!$A$7:$DG$148,'TN01-10'!AW$9,0)="","",VLOOKUP($A70,Sheet!$A$7:$DG$148,'TN01-10'!AW$9,0))</f>
        <v>5.0999999999999996</v>
      </c>
      <c r="AX70" s="32" t="str">
        <f>IF(VLOOKUP($A70,Sheet!$A$7:$DG$148,'TN01-10'!AX$9,0)="","",VLOOKUP($A70,Sheet!$A$7:$DG$148,'TN01-10'!AX$9,0))</f>
        <v/>
      </c>
      <c r="AY70" s="32" t="str">
        <f>IF(VLOOKUP($A70,Sheet!$A$7:$DG$148,'TN01-10'!AY$9,0)="","",VLOOKUP($A70,Sheet!$A$7:$DG$148,'TN01-10'!AY$9,0))</f>
        <v/>
      </c>
      <c r="AZ70" s="32" t="str">
        <f>IF(VLOOKUP($A70,Sheet!$A$7:$DG$148,'TN01-10'!AZ$9,0)="","",VLOOKUP($A70,Sheet!$A$7:$DG$148,'TN01-10'!AZ$9,0))</f>
        <v/>
      </c>
      <c r="BA70" s="32">
        <f>IF(VLOOKUP($A70,Sheet!$A$7:$DG$148,'TN01-10'!BA$9,0)="","",VLOOKUP($A70,Sheet!$A$7:$DG$148,'TN01-10'!BA$9,0))</f>
        <v>7</v>
      </c>
      <c r="BB70" s="33">
        <f>IF(VLOOKUP($A70,Sheet!$A$7:$DG$148,'TN01-10'!BB$9,0)="","",VLOOKUP($A70,Sheet!$A$7:$DG$148,'TN01-10'!BB$9,0))</f>
        <v>5</v>
      </c>
      <c r="BC70" s="36">
        <f>IF(VLOOKUP($A70,Sheet!$A$7:$DG$148,'TN01-10'!BC$9,0)="","",VLOOKUP($A70,Sheet!$A$7:$DG$148,'TN01-10'!BC$9,0))</f>
        <v>0</v>
      </c>
      <c r="BD70" s="28">
        <f>IF(VLOOKUP($A70,Sheet!$A$7:$DG$148,'TN01-10'!BD$9,0)="","",VLOOKUP($A70,Sheet!$A$7:$DG$148,'TN01-10'!BD$9,0))</f>
        <v>4.7</v>
      </c>
      <c r="BE70" s="28">
        <f>IF(VLOOKUP($A70,Sheet!$A$7:$DG$148,'TN01-10'!BE$9,0)="","",VLOOKUP($A70,Sheet!$A$7:$DG$148,'TN01-10'!BE$9,0))</f>
        <v>5.7</v>
      </c>
      <c r="BF70" s="28">
        <f>IF(VLOOKUP($A70,Sheet!$A$7:$DG$148,'TN01-10'!BF$9,0)="","",VLOOKUP($A70,Sheet!$A$7:$DG$148,'TN01-10'!BF$9,0))</f>
        <v>4.5</v>
      </c>
      <c r="BG70" s="28">
        <f>IF(VLOOKUP($A70,Sheet!$A$7:$DG$148,'TN01-10'!BG$9,0)="","",VLOOKUP($A70,Sheet!$A$7:$DG$148,'TN01-10'!BG$9,0))</f>
        <v>6</v>
      </c>
      <c r="BH70" s="28">
        <f>IF(VLOOKUP($A70,Sheet!$A$7:$DG$148,'TN01-10'!BH$9,0)="","",VLOOKUP($A70,Sheet!$A$7:$DG$148,'TN01-10'!BH$9,0))</f>
        <v>4.7</v>
      </c>
      <c r="BI70" s="28">
        <f>IF(VLOOKUP($A70,Sheet!$A$7:$DG$148,'TN01-10'!BI$9,0)="","",VLOOKUP($A70,Sheet!$A$7:$DG$148,'TN01-10'!BI$9,0))</f>
        <v>5.3</v>
      </c>
      <c r="BJ70" s="28">
        <f>IF(VLOOKUP($A70,Sheet!$A$7:$DG$148,'TN01-10'!BJ$9,0)="","",VLOOKUP($A70,Sheet!$A$7:$DG$148,'TN01-10'!BJ$9,0))</f>
        <v>7.8</v>
      </c>
      <c r="BK70" s="28">
        <f>IF(VLOOKUP($A70,Sheet!$A$7:$DG$148,'TN01-10'!BK$9,0)="","",VLOOKUP($A70,Sheet!$A$7:$DG$148,'TN01-10'!BK$9,0))</f>
        <v>5.6</v>
      </c>
      <c r="BL70" s="28">
        <f>IF(VLOOKUP($A70,Sheet!$A$7:$DG$148,'TN01-10'!BL$9,0)="","",VLOOKUP($A70,Sheet!$A$7:$DG$148,'TN01-10'!BL$9,0))</f>
        <v>6.4</v>
      </c>
      <c r="BM70" s="28">
        <f>IF(VLOOKUP($A70,Sheet!$A$7:$DG$148,'TN01-10'!BM$9,0)="","",VLOOKUP($A70,Sheet!$A$7:$DG$148,'TN01-10'!BM$9,0))</f>
        <v>6.8</v>
      </c>
      <c r="BN70" s="28">
        <f>IF(VLOOKUP($A70,Sheet!$A$7:$DG$148,'TN01-10'!BN$9,0)="","",VLOOKUP($A70,Sheet!$A$7:$DG$148,'TN01-10'!BN$9,0))</f>
        <v>5.2</v>
      </c>
      <c r="BO70" s="28">
        <f>IF(VLOOKUP($A70,Sheet!$A$7:$DG$148,'TN01-10'!BO$9,0)="","",VLOOKUP($A70,Sheet!$A$7:$DG$148,'TN01-10'!BO$9,0))</f>
        <v>5.3</v>
      </c>
      <c r="BP70" s="28">
        <f>IF(VLOOKUP($A70,Sheet!$A$7:$DG$148,'TN01-10'!BP$9,0)="","",VLOOKUP($A70,Sheet!$A$7:$DG$148,'TN01-10'!BP$9,0))</f>
        <v>8.3000000000000007</v>
      </c>
      <c r="BQ70" s="28" t="str">
        <f>IF(VLOOKUP($A70,Sheet!$A$7:$DG$148,'TN01-10'!BQ$9,0)="","",VLOOKUP($A70,Sheet!$A$7:$DG$148,'TN01-10'!BQ$9,0))</f>
        <v/>
      </c>
      <c r="BR70" s="28">
        <f>IF(VLOOKUP($A70,Sheet!$A$7:$DG$148,'TN01-10'!BR$9,0)="","",VLOOKUP($A70,Sheet!$A$7:$DG$148,'TN01-10'!BR$9,0))</f>
        <v>6.3</v>
      </c>
      <c r="BS70" s="28">
        <f>IF(VLOOKUP($A70,Sheet!$A$7:$DG$148,'TN01-10'!BS$9,0)="","",VLOOKUP($A70,Sheet!$A$7:$DG$148,'TN01-10'!BS$9,0))</f>
        <v>8.8000000000000007</v>
      </c>
      <c r="BT70" s="28">
        <f>IF(VLOOKUP($A70,Sheet!$A$7:$DG$148,'TN01-10'!BT$9,0)="","",VLOOKUP($A70,Sheet!$A$7:$DG$148,'TN01-10'!BT$9,0))</f>
        <v>4.9000000000000004</v>
      </c>
      <c r="BU70" s="28">
        <f>IF(VLOOKUP($A70,Sheet!$A$7:$DG$148,'TN01-10'!BU$9,0)="","",VLOOKUP($A70,Sheet!$A$7:$DG$148,'TN01-10'!BU$9,0))</f>
        <v>7.2</v>
      </c>
      <c r="BV70" s="28">
        <f>IF(VLOOKUP($A70,Sheet!$A$7:$DG$148,'TN01-10'!BV$9,0)="","",VLOOKUP($A70,Sheet!$A$7:$DG$148,'TN01-10'!BV$9,0))</f>
        <v>6.3</v>
      </c>
      <c r="BW70" s="28">
        <f>IF(VLOOKUP($A70,Sheet!$A$7:$DG$148,'TN01-10'!BW$9,0)="","",VLOOKUP($A70,Sheet!$A$7:$DG$148,'TN01-10'!BW$9,0))</f>
        <v>7.7</v>
      </c>
      <c r="BX70" s="33">
        <f>IF(VLOOKUP($A70,Sheet!$A$7:$DG$148,'TN01-10'!BX$9,0)="","",VLOOKUP($A70,Sheet!$A$7:$DG$148,'TN01-10'!BX$9,0))</f>
        <v>50</v>
      </c>
      <c r="BY70" s="36">
        <f>IF(VLOOKUP($A70,Sheet!$A$7:$DG$148,'TN01-10'!BY$9,0)="","",VLOOKUP($A70,Sheet!$A$7:$DG$148,'TN01-10'!BY$9,0))</f>
        <v>0</v>
      </c>
      <c r="BZ70" s="28">
        <f>IF(VLOOKUP($A70,Sheet!$A$7:$DG$148,'TN01-10'!BZ$9,0)="","",VLOOKUP($A70,Sheet!$A$7:$DG$148,'TN01-10'!BZ$9,0))</f>
        <v>7.9</v>
      </c>
      <c r="CA70" s="28" t="str">
        <f>IF(VLOOKUP($A70,Sheet!$A$7:$DG$148,'TN01-10'!CA$9,0)="","",VLOOKUP($A70,Sheet!$A$7:$DG$148,'TN01-10'!CA$9,0))</f>
        <v/>
      </c>
      <c r="CB70" s="28">
        <f>IF(VLOOKUP($A70,Sheet!$A$7:$DG$148,'TN01-10'!CB$9,0)="","",VLOOKUP($A70,Sheet!$A$7:$DG$148,'TN01-10'!CB$9,0))</f>
        <v>5.8</v>
      </c>
      <c r="CC70" s="28" t="str">
        <f>IF(VLOOKUP($A70,Sheet!$A$7:$DG$148,'TN01-10'!CC$9,0)="","",VLOOKUP($A70,Sheet!$A$7:$DG$148,'TN01-10'!CC$9,0))</f>
        <v/>
      </c>
      <c r="CD70" s="28">
        <f>IF(VLOOKUP($A70,Sheet!$A$7:$DG$148,'TN01-10'!CD$9,0)="","",VLOOKUP($A70,Sheet!$A$7:$DG$148,'TN01-10'!CD$9,0))</f>
        <v>7.1</v>
      </c>
      <c r="CE70" s="28">
        <f>IF(VLOOKUP($A70,Sheet!$A$7:$DG$148,'TN01-10'!CE$9,0)="","",VLOOKUP($A70,Sheet!$A$7:$DG$148,'TN01-10'!CE$9,0))</f>
        <v>5.8</v>
      </c>
      <c r="CF70" s="28">
        <f>IF(VLOOKUP($A70,Sheet!$A$7:$DG$148,'TN01-10'!CF$9,0)="","",VLOOKUP($A70,Sheet!$A$7:$DG$148,'TN01-10'!CF$9,0))</f>
        <v>7.1</v>
      </c>
      <c r="CG70" s="28">
        <f>IF(VLOOKUP($A70,Sheet!$A$7:$DG$148,'TN01-10'!CG$9,0)="","",VLOOKUP($A70,Sheet!$A$7:$DG$148,'TN01-10'!CG$9,0))</f>
        <v>5.2</v>
      </c>
      <c r="CH70" s="28" t="str">
        <f>IF(VLOOKUP($A70,Sheet!$A$7:$DG$148,'TN01-10'!CH$9,0)="","",VLOOKUP($A70,Sheet!$A$7:$DG$148,'TN01-10'!CH$9,0))</f>
        <v/>
      </c>
      <c r="CI70" s="28">
        <f>IF(VLOOKUP($A70,Sheet!$A$7:$DG$148,'TN01-10'!CI$9,0)="","",VLOOKUP($A70,Sheet!$A$7:$DG$148,'TN01-10'!CI$9,0))</f>
        <v>7.1</v>
      </c>
      <c r="CJ70" s="28" t="str">
        <f>IF(VLOOKUP($A70,Sheet!$A$7:$DG$148,'TN01-10'!CJ$9,0)="","",VLOOKUP($A70,Sheet!$A$7:$DG$148,'TN01-10'!CJ$9,0))</f>
        <v/>
      </c>
      <c r="CK70" s="28" t="str">
        <f>IF(VLOOKUP($A70,Sheet!$A$7:$DG$148,'TN01-10'!CK$9,0)="","",VLOOKUP($A70,Sheet!$A$7:$DG$148,'TN01-10'!CK$9,0))</f>
        <v/>
      </c>
      <c r="CL70" s="28" t="str">
        <f>IF(VLOOKUP($A70,Sheet!$A$7:$DG$148,'TN01-10'!CL$9,0)="","",VLOOKUP($A70,Sheet!$A$7:$DG$148,'TN01-10'!CL$9,0))</f>
        <v/>
      </c>
      <c r="CM70" s="28" t="str">
        <f>IF(VLOOKUP($A70,Sheet!$A$7:$DG$148,'TN01-10'!CM$9,0)="","",VLOOKUP($A70,Sheet!$A$7:$DG$148,'TN01-10'!CM$9,0))</f>
        <v/>
      </c>
      <c r="CN70" s="28">
        <f>IF(VLOOKUP($A70,Sheet!$A$7:$DG$148,'TN01-10'!CN$9,0)="","",VLOOKUP($A70,Sheet!$A$7:$DG$148,'TN01-10'!CN$9,0))</f>
        <v>6.8</v>
      </c>
      <c r="CO70" s="28">
        <f>IF(VLOOKUP($A70,Sheet!$A$7:$DG$148,'TN01-10'!CO$9,0)="","",VLOOKUP($A70,Sheet!$A$7:$DG$148,'TN01-10'!CO$9,0))</f>
        <v>7</v>
      </c>
      <c r="CP70" s="28">
        <f>IF(VLOOKUP($A70,Sheet!$A$7:$DG$148,'TN01-10'!CP$9,0)="","",VLOOKUP($A70,Sheet!$A$7:$DG$148,'TN01-10'!CP$9,0))</f>
        <v>7.4</v>
      </c>
      <c r="CQ70" s="28">
        <f>IF(VLOOKUP($A70,Sheet!$A$7:$DG$148,'TN01-10'!CQ$9,0)="","",VLOOKUP($A70,Sheet!$A$7:$DG$148,'TN01-10'!CQ$9,0))</f>
        <v>5.0999999999999996</v>
      </c>
      <c r="CR70" s="28">
        <f>IF(VLOOKUP($A70,Sheet!$A$7:$DG$148,'TN01-10'!CR$9,0)="","",VLOOKUP($A70,Sheet!$A$7:$DG$148,'TN01-10'!CR$9,0))</f>
        <v>6.7</v>
      </c>
      <c r="CS70" s="33">
        <f>IF(VLOOKUP($A70,Sheet!$A$7:$DG$148,'TN01-10'!CS$9,0)="","",VLOOKUP($A70,Sheet!$A$7:$DG$148,'TN01-10'!CS$9,0))</f>
        <v>27</v>
      </c>
      <c r="CT70" s="36">
        <f>IF(VLOOKUP($A70,Sheet!$A$7:$DG$148,'TN01-10'!CT$9,0)="","",VLOOKUP($A70,Sheet!$A$7:$DG$148,'TN01-10'!CT$9,0))</f>
        <v>0</v>
      </c>
      <c r="CU70" s="38">
        <f t="shared" si="2"/>
        <v>128</v>
      </c>
      <c r="CV70" s="38">
        <f t="shared" si="3"/>
        <v>0</v>
      </c>
      <c r="CW70" s="38">
        <f t="shared" si="4"/>
        <v>0</v>
      </c>
      <c r="CX70" s="38">
        <f t="shared" si="5"/>
        <v>128</v>
      </c>
      <c r="CY70" s="38">
        <f t="shared" si="6"/>
        <v>6.44</v>
      </c>
      <c r="CZ70" s="38">
        <f>VLOOKUP($A70,'TN01-04'!$A$13:$DL$166,103,0)</f>
        <v>2.5</v>
      </c>
      <c r="DA70" s="28" t="str">
        <f>IF(VLOOKUP($A70,Sheet!$A$7:$DG$148,'TN01-10'!DA$9,0)="","",VLOOKUP($A70,Sheet!$A$7:$DG$148,'TN01-10'!DA$9,0))</f>
        <v/>
      </c>
      <c r="DB70" s="28" t="str">
        <f>IF(VLOOKUP($A70,Sheet!$A$7:$DG$148,'TN01-10'!DB$9,0)="","",VLOOKUP($A70,Sheet!$A$7:$DG$148,'TN01-10'!DB$9,0))</f>
        <v/>
      </c>
      <c r="DC70" s="28">
        <f>IF(VLOOKUP($A70,Sheet!$A$7:$DG$148,'TN01-10'!DC$9,0)="","",VLOOKUP($A70,Sheet!$A$7:$DG$148,'TN01-10'!DC$9,0))</f>
        <v>7.7</v>
      </c>
      <c r="DD70" s="28" t="str">
        <f>IF(VLOOKUP($A70,Sheet!$A$7:$DG$148,'TN01-10'!DD$9,0)="","",VLOOKUP($A70,Sheet!$A$7:$DG$148,'TN01-10'!DD$9,0))</f>
        <v/>
      </c>
      <c r="DE70" s="38"/>
      <c r="DF70" s="38">
        <f t="shared" si="7"/>
        <v>7.7</v>
      </c>
      <c r="DG70" s="38">
        <f>VLOOKUP($A70,'TN01-04'!$A$13:$DL$166,110,0)</f>
        <v>3.33</v>
      </c>
      <c r="DH70" s="33">
        <f>IF(VLOOKUP($A70,Sheet!$A$7:$DG$148,'TN01-10'!DH$9,0)="","",VLOOKUP($A70,Sheet!$A$7:$DG$148,'TN01-10'!DH$9,0))</f>
        <v>5</v>
      </c>
      <c r="DI70" s="36">
        <f>IF(VLOOKUP($A70,Sheet!$A$7:$DG$148,'TN01-10'!DI$9,0)="","",VLOOKUP($A70,Sheet!$A$7:$DG$148,'TN01-10'!DI$9,0))</f>
        <v>0</v>
      </c>
      <c r="DJ70" s="38">
        <f t="shared" si="8"/>
        <v>133</v>
      </c>
      <c r="DK70" s="38">
        <f t="shared" si="9"/>
        <v>0</v>
      </c>
      <c r="DL70" s="38">
        <f t="shared" si="10"/>
        <v>6.49</v>
      </c>
      <c r="DM70" s="38">
        <f>VLOOKUP($A70,'TN01-04'!$A$13:$DL$166,116,0)</f>
        <v>2.5299999999999998</v>
      </c>
      <c r="DN70" s="33">
        <f>IF(VLOOKUP($A70,Sheet!$A$7:$DG$148,'TN01-10'!DN$9,0)="","",VLOOKUP($A70,Sheet!$A$7:$DG$148,'TN01-10'!DN$9,0))</f>
        <v>138</v>
      </c>
      <c r="DO70" s="36">
        <f>IF(VLOOKUP($A70,Sheet!$A$7:$DG$148,'TN01-10'!DO$9,0)="","",VLOOKUP($A70,Sheet!$A$7:$DG$148,'TN01-10'!DO$9,0))</f>
        <v>0</v>
      </c>
      <c r="DP70" s="28">
        <f>IF(VLOOKUP($A70,Sheet!$A$7:$DG$148,'TN01-10'!DP$9,0)="","",VLOOKUP($A70,Sheet!$A$7:$DG$148,'TN01-10'!DP$9,0))</f>
        <v>137</v>
      </c>
      <c r="DQ70" s="28">
        <f>IF(VLOOKUP($A70,Sheet!$A$7:$DG$148,'TN01-10'!DQ$9,0)="","",VLOOKUP($A70,Sheet!$A$7:$DG$148,'TN01-10'!DQ$9,0))</f>
        <v>138</v>
      </c>
      <c r="DR70" s="28">
        <f>IF(VLOOKUP($A70,Sheet!$A$7:$DG$148,'TN01-10'!DR$9,0)="","",VLOOKUP($A70,Sheet!$A$7:$DG$148,'TN01-10'!DR$9,0))</f>
        <v>6.49</v>
      </c>
      <c r="DS70" s="28">
        <f>IF(VLOOKUP($A70,Sheet!$A$7:$DG$148,'TN01-10'!DS$9,0)="","",VLOOKUP($A70,Sheet!$A$7:$DG$148,'TN01-10'!DS$9,0))</f>
        <v>2.5299999999999998</v>
      </c>
      <c r="DT70" s="28" t="str">
        <f>IF(VLOOKUP($A70,Sheet!$A$7:$DG$148,'TN01-10'!DT$9,0)="","",VLOOKUP($A70,Sheet!$A$7:$DG$148,'TN01-10'!DT$9,0))</f>
        <v/>
      </c>
      <c r="DU70" s="168">
        <f t="shared" si="11"/>
        <v>0</v>
      </c>
      <c r="DV70" s="315" t="s">
        <v>4798</v>
      </c>
      <c r="DW70" s="315" t="s">
        <v>4798</v>
      </c>
      <c r="DX70" s="315" t="s">
        <v>4798</v>
      </c>
      <c r="DY70" s="315" t="s">
        <v>4798</v>
      </c>
      <c r="DZ70" s="315" t="s">
        <v>4833</v>
      </c>
      <c r="EA70" s="315"/>
      <c r="EB70" s="216"/>
      <c r="EC70" s="216"/>
      <c r="ED70" s="216"/>
      <c r="EE70" s="216"/>
      <c r="EF70" s="216">
        <f t="shared" si="12"/>
        <v>0</v>
      </c>
      <c r="EG70" s="216">
        <v>0</v>
      </c>
      <c r="EH70" s="216">
        <v>8.3000000000000007</v>
      </c>
      <c r="EI70" s="216"/>
      <c r="EJ70" s="216"/>
      <c r="EK70" s="216">
        <f t="shared" si="13"/>
        <v>8.3000000000000007</v>
      </c>
      <c r="EL70" s="216"/>
      <c r="EM70" s="216">
        <v>7.8</v>
      </c>
      <c r="EN70" s="216"/>
      <c r="EO70" s="216"/>
      <c r="EP70" s="216">
        <f t="shared" si="14"/>
        <v>7.8</v>
      </c>
      <c r="EQ70" s="216"/>
      <c r="ER70" s="216">
        <v>7</v>
      </c>
      <c r="ES70" s="216"/>
      <c r="ET70" s="216"/>
      <c r="EU70" s="216">
        <f t="shared" si="15"/>
        <v>7</v>
      </c>
      <c r="EV70" s="216">
        <f t="shared" si="16"/>
        <v>7.7</v>
      </c>
    </row>
    <row r="71" spans="1:152" ht="15.95" customHeight="1" x14ac:dyDescent="0.2">
      <c r="A71" s="25">
        <v>2220724227</v>
      </c>
      <c r="B71" s="26" t="s">
        <v>6</v>
      </c>
      <c r="C71" s="26" t="s">
        <v>78</v>
      </c>
      <c r="D71" s="26" t="s">
        <v>149</v>
      </c>
      <c r="E71" s="27">
        <v>35986</v>
      </c>
      <c r="F71" s="26" t="s">
        <v>209</v>
      </c>
      <c r="G71" s="26" t="s">
        <v>212</v>
      </c>
      <c r="H71" s="28">
        <f>IF(VLOOKUP($A71,Sheet!$A$7:$DG$148,'TN01-10'!H$9,0)="","",VLOOKUP($A71,Sheet!$A$7:$DG$148,'TN01-10'!H$9,0))</f>
        <v>8.3000000000000007</v>
      </c>
      <c r="I71" s="28">
        <f>IF(VLOOKUP($A71,Sheet!$A$7:$DG$148,'TN01-10'!I$9,0)="","",VLOOKUP($A71,Sheet!$A$7:$DG$148,'TN01-10'!I$9,0))</f>
        <v>6.6</v>
      </c>
      <c r="J71" s="28">
        <f>IF(VLOOKUP($A71,Sheet!$A$7:$DG$148,'TN01-10'!J$9,0)="","",VLOOKUP($A71,Sheet!$A$7:$DG$148,'TN01-10'!J$9,0))</f>
        <v>6.5</v>
      </c>
      <c r="K71" s="28">
        <f>IF(VLOOKUP($A71,Sheet!$A$7:$DG$148,'TN01-10'!K$9,0)="","",VLOOKUP($A71,Sheet!$A$7:$DG$148,'TN01-10'!K$9,0))</f>
        <v>8.5</v>
      </c>
      <c r="L71" s="28">
        <f>IF(VLOOKUP($A71,Sheet!$A$7:$DG$148,'TN01-10'!L$9,0)="","",VLOOKUP($A71,Sheet!$A$7:$DG$148,'TN01-10'!L$9,0))</f>
        <v>8.1</v>
      </c>
      <c r="M71" s="28">
        <f>IF(VLOOKUP($A71,Sheet!$A$7:$DG$148,'TN01-10'!M$9,0)="","",VLOOKUP($A71,Sheet!$A$7:$DG$148,'TN01-10'!M$9,0))</f>
        <v>9.4</v>
      </c>
      <c r="N71" s="28">
        <f>IF(VLOOKUP($A71,Sheet!$A$7:$DG$148,'TN01-10'!N$9,0)="","",VLOOKUP($A71,Sheet!$A$7:$DG$148,'TN01-10'!N$9,0))</f>
        <v>4.5999999999999996</v>
      </c>
      <c r="O71" s="28" t="str">
        <f>IF(VLOOKUP($A71,Sheet!$A$7:$DG$148,'TN01-10'!O$9,0)="","",VLOOKUP($A71,Sheet!$A$7:$DG$148,'TN01-10'!O$9,0))</f>
        <v/>
      </c>
      <c r="P71" s="28">
        <f>IF(VLOOKUP($A71,Sheet!$A$7:$DG$148,'TN01-10'!P$9,0)="","",VLOOKUP($A71,Sheet!$A$7:$DG$148,'TN01-10'!P$9,0))</f>
        <v>8.6</v>
      </c>
      <c r="Q71" s="28" t="str">
        <f>IF(VLOOKUP($A71,Sheet!$A$7:$DG$148,'TN01-10'!Q$9,0)="","",VLOOKUP($A71,Sheet!$A$7:$DG$148,'TN01-10'!Q$9,0))</f>
        <v/>
      </c>
      <c r="R71" s="28" t="str">
        <f>IF(VLOOKUP($A71,Sheet!$A$7:$DG$148,'TN01-10'!R$9,0)="","",VLOOKUP($A71,Sheet!$A$7:$DG$148,'TN01-10'!R$9,0))</f>
        <v/>
      </c>
      <c r="S71" s="28" t="str">
        <f>IF(VLOOKUP($A71,Sheet!$A$7:$DG$148,'TN01-10'!S$9,0)="","",VLOOKUP($A71,Sheet!$A$7:$DG$148,'TN01-10'!S$9,0))</f>
        <v/>
      </c>
      <c r="T71" s="28" t="str">
        <f>IF(VLOOKUP($A71,Sheet!$A$7:$DG$148,'TN01-10'!T$9,0)="","",VLOOKUP($A71,Sheet!$A$7:$DG$148,'TN01-10'!T$9,0))</f>
        <v/>
      </c>
      <c r="U71" s="28">
        <f>IF(VLOOKUP($A71,Sheet!$A$7:$DG$148,'TN01-10'!U$9,0)="","",VLOOKUP($A71,Sheet!$A$7:$DG$148,'TN01-10'!U$9,0))</f>
        <v>6.9</v>
      </c>
      <c r="V71" s="28">
        <f>IF(VLOOKUP($A71,Sheet!$A$7:$DG$148,'TN01-10'!V$9,0)="","",VLOOKUP($A71,Sheet!$A$7:$DG$148,'TN01-10'!V$9,0))</f>
        <v>6.7</v>
      </c>
      <c r="W71" s="28">
        <f>IF(VLOOKUP($A71,Sheet!$A$7:$DG$148,'TN01-10'!W$9,0)="","",VLOOKUP($A71,Sheet!$A$7:$DG$148,'TN01-10'!W$9,0))</f>
        <v>8.5</v>
      </c>
      <c r="X71" s="28">
        <f>IF(VLOOKUP($A71,Sheet!$A$7:$DG$148,'TN01-10'!X$9,0)="","",VLOOKUP($A71,Sheet!$A$7:$DG$148,'TN01-10'!X$9,0))</f>
        <v>7.6</v>
      </c>
      <c r="Y71" s="28">
        <f>IF(VLOOKUP($A71,Sheet!$A$7:$DG$148,'TN01-10'!Y$9,0)="","",VLOOKUP($A71,Sheet!$A$7:$DG$148,'TN01-10'!Y$9,0))</f>
        <v>6.8</v>
      </c>
      <c r="Z71" s="28">
        <f>IF(VLOOKUP($A71,Sheet!$A$7:$DG$148,'TN01-10'!Z$9,0)="","",VLOOKUP($A71,Sheet!$A$7:$DG$148,'TN01-10'!Z$9,0))</f>
        <v>6.7</v>
      </c>
      <c r="AA71" s="28">
        <f>IF(VLOOKUP($A71,Sheet!$A$7:$DG$148,'TN01-10'!AA$9,0)="","",VLOOKUP($A71,Sheet!$A$7:$DG$148,'TN01-10'!AA$9,0))</f>
        <v>5.4</v>
      </c>
      <c r="AB71" s="28">
        <f>IF(VLOOKUP($A71,Sheet!$A$7:$DG$148,'TN01-10'!AB$9,0)="","",VLOOKUP($A71,Sheet!$A$7:$DG$148,'TN01-10'!AB$9,0))</f>
        <v>5.4</v>
      </c>
      <c r="AC71" s="28">
        <f>IF(VLOOKUP($A71,Sheet!$A$7:$DG$148,'TN01-10'!AC$9,0)="","",VLOOKUP($A71,Sheet!$A$7:$DG$148,'TN01-10'!AC$9,0))</f>
        <v>7.2</v>
      </c>
      <c r="AD71" s="28">
        <f>IF(VLOOKUP($A71,Sheet!$A$7:$DG$148,'TN01-10'!AD$9,0)="","",VLOOKUP($A71,Sheet!$A$7:$DG$148,'TN01-10'!AD$9,0))</f>
        <v>5.6</v>
      </c>
      <c r="AE71" s="28">
        <f>IF(VLOOKUP($A71,Sheet!$A$7:$DG$148,'TN01-10'!AE$9,0)="","",VLOOKUP($A71,Sheet!$A$7:$DG$148,'TN01-10'!AE$9,0))</f>
        <v>6.1</v>
      </c>
      <c r="AF71" s="28">
        <f>IF(VLOOKUP($A71,Sheet!$A$7:$DG$148,'TN01-10'!AF$9,0)="","",VLOOKUP($A71,Sheet!$A$7:$DG$148,'TN01-10'!AF$9,0))</f>
        <v>7</v>
      </c>
      <c r="AG71" s="28">
        <f>IF(VLOOKUP($A71,Sheet!$A$7:$DG$148,'TN01-10'!AG$9,0)="","",VLOOKUP($A71,Sheet!$A$7:$DG$148,'TN01-10'!AG$9,0))</f>
        <v>7.9</v>
      </c>
      <c r="AH71" s="28">
        <f>IF(VLOOKUP($A71,Sheet!$A$7:$DG$148,'TN01-10'!AH$9,0)="","",VLOOKUP($A71,Sheet!$A$7:$DG$148,'TN01-10'!AH$9,0))</f>
        <v>4.8</v>
      </c>
      <c r="AI71" s="28">
        <f>IF(VLOOKUP($A71,Sheet!$A$7:$DG$148,'TN01-10'!AI$9,0)="","",VLOOKUP($A71,Sheet!$A$7:$DG$148,'TN01-10'!AI$9,0))</f>
        <v>5.4</v>
      </c>
      <c r="AJ71" s="28">
        <f>IF(VLOOKUP($A71,Sheet!$A$7:$DG$148,'TN01-10'!AJ$9,0)="","",VLOOKUP($A71,Sheet!$A$7:$DG$148,'TN01-10'!AJ$9,0))</f>
        <v>7.7</v>
      </c>
      <c r="AK71" s="33">
        <f>IF(VLOOKUP($A71,Sheet!$A$7:$DG$148,'TN01-10'!AK$9,0)="","",VLOOKUP($A71,Sheet!$A$7:$DG$148,'TN01-10'!AK$9,0))</f>
        <v>51</v>
      </c>
      <c r="AL71" s="36">
        <f>IF(VLOOKUP($A71,Sheet!$A$7:$DG$148,'TN01-10'!AL$9,0)="","",VLOOKUP($A71,Sheet!$A$7:$DG$148,'TN01-10'!AL$9,0))</f>
        <v>0</v>
      </c>
      <c r="AM71" s="32">
        <f>IF(VLOOKUP($A71,Sheet!$A$7:$DG$148,'TN01-10'!AM$9,0)="","",VLOOKUP($A71,Sheet!$A$7:$DG$148,'TN01-10'!AM$9,0))</f>
        <v>7.3</v>
      </c>
      <c r="AN71" s="32">
        <f>IF(VLOOKUP($A71,Sheet!$A$7:$DG$148,'TN01-10'!AN$9,0)="","",VLOOKUP($A71,Sheet!$A$7:$DG$148,'TN01-10'!AN$9,0))</f>
        <v>6.5</v>
      </c>
      <c r="AO71" s="32">
        <f>IF(VLOOKUP($A71,Sheet!$A$7:$DG$148,'TN01-10'!AO$9,0)="","",VLOOKUP($A71,Sheet!$A$7:$DG$148,'TN01-10'!AO$9,0))</f>
        <v>9.1999999999999993</v>
      </c>
      <c r="AP71" s="32" t="str">
        <f>IF(VLOOKUP($A71,Sheet!$A$7:$DG$148,'TN01-10'!AP$9,0)="","",VLOOKUP($A71,Sheet!$A$7:$DG$148,'TN01-10'!AP$9,0))</f>
        <v/>
      </c>
      <c r="AQ71" s="32" t="str">
        <f>IF(VLOOKUP($A71,Sheet!$A$7:$DG$148,'TN01-10'!AQ$9,0)="","",VLOOKUP($A71,Sheet!$A$7:$DG$148,'TN01-10'!AQ$9,0))</f>
        <v/>
      </c>
      <c r="AR71" s="32" t="str">
        <f>IF(VLOOKUP($A71,Sheet!$A$7:$DG$148,'TN01-10'!AR$9,0)="","",VLOOKUP($A71,Sheet!$A$7:$DG$148,'TN01-10'!AR$9,0))</f>
        <v/>
      </c>
      <c r="AS71" s="32">
        <f>IF(VLOOKUP($A71,Sheet!$A$7:$DG$148,'TN01-10'!AS$9,0)="","",VLOOKUP($A71,Sheet!$A$7:$DG$148,'TN01-10'!AS$9,0))</f>
        <v>0</v>
      </c>
      <c r="AT71" s="32" t="str">
        <f>IF(VLOOKUP($A71,Sheet!$A$7:$DG$148,'TN01-10'!AT$9,0)="","",VLOOKUP($A71,Sheet!$A$7:$DG$148,'TN01-10'!AT$9,0))</f>
        <v/>
      </c>
      <c r="AU71" s="32">
        <f>IF(VLOOKUP($A71,Sheet!$A$7:$DG$148,'TN01-10'!AU$9,0)="","",VLOOKUP($A71,Sheet!$A$7:$DG$148,'TN01-10'!AU$9,0))</f>
        <v>6.7</v>
      </c>
      <c r="AV71" s="32" t="str">
        <f>IF(VLOOKUP($A71,Sheet!$A$7:$DG$148,'TN01-10'!AV$9,0)="","",VLOOKUP($A71,Sheet!$A$7:$DG$148,'TN01-10'!AV$9,0))</f>
        <v/>
      </c>
      <c r="AW71" s="32" t="str">
        <f>IF(VLOOKUP($A71,Sheet!$A$7:$DG$148,'TN01-10'!AW$9,0)="","",VLOOKUP($A71,Sheet!$A$7:$DG$148,'TN01-10'!AW$9,0))</f>
        <v/>
      </c>
      <c r="AX71" s="32" t="str">
        <f>IF(VLOOKUP($A71,Sheet!$A$7:$DG$148,'TN01-10'!AX$9,0)="","",VLOOKUP($A71,Sheet!$A$7:$DG$148,'TN01-10'!AX$9,0))</f>
        <v/>
      </c>
      <c r="AY71" s="32" t="str">
        <f>IF(VLOOKUP($A71,Sheet!$A$7:$DG$148,'TN01-10'!AY$9,0)="","",VLOOKUP($A71,Sheet!$A$7:$DG$148,'TN01-10'!AY$9,0))</f>
        <v/>
      </c>
      <c r="AZ71" s="32" t="str">
        <f>IF(VLOOKUP($A71,Sheet!$A$7:$DG$148,'TN01-10'!AZ$9,0)="","",VLOOKUP($A71,Sheet!$A$7:$DG$148,'TN01-10'!AZ$9,0))</f>
        <v/>
      </c>
      <c r="BA71" s="32">
        <f>IF(VLOOKUP($A71,Sheet!$A$7:$DG$148,'TN01-10'!BA$9,0)="","",VLOOKUP($A71,Sheet!$A$7:$DG$148,'TN01-10'!BA$9,0))</f>
        <v>7.9</v>
      </c>
      <c r="BB71" s="33">
        <f>IF(VLOOKUP($A71,Sheet!$A$7:$DG$148,'TN01-10'!BB$9,0)="","",VLOOKUP($A71,Sheet!$A$7:$DG$148,'TN01-10'!BB$9,0))</f>
        <v>5</v>
      </c>
      <c r="BC71" s="36">
        <f>IF(VLOOKUP($A71,Sheet!$A$7:$DG$148,'TN01-10'!BC$9,0)="","",VLOOKUP($A71,Sheet!$A$7:$DG$148,'TN01-10'!BC$9,0))</f>
        <v>0</v>
      </c>
      <c r="BD71" s="28">
        <f>IF(VLOOKUP($A71,Sheet!$A$7:$DG$148,'TN01-10'!BD$9,0)="","",VLOOKUP($A71,Sheet!$A$7:$DG$148,'TN01-10'!BD$9,0))</f>
        <v>6.2</v>
      </c>
      <c r="BE71" s="28">
        <f>IF(VLOOKUP($A71,Sheet!$A$7:$DG$148,'TN01-10'!BE$9,0)="","",VLOOKUP($A71,Sheet!$A$7:$DG$148,'TN01-10'!BE$9,0))</f>
        <v>6.3</v>
      </c>
      <c r="BF71" s="28">
        <f>IF(VLOOKUP($A71,Sheet!$A$7:$DG$148,'TN01-10'!BF$9,0)="","",VLOOKUP($A71,Sheet!$A$7:$DG$148,'TN01-10'!BF$9,0))</f>
        <v>9.1999999999999993</v>
      </c>
      <c r="BG71" s="28">
        <f>IF(VLOOKUP($A71,Sheet!$A$7:$DG$148,'TN01-10'!BG$9,0)="","",VLOOKUP($A71,Sheet!$A$7:$DG$148,'TN01-10'!BG$9,0))</f>
        <v>4.9000000000000004</v>
      </c>
      <c r="BH71" s="28">
        <f>IF(VLOOKUP($A71,Sheet!$A$7:$DG$148,'TN01-10'!BH$9,0)="","",VLOOKUP($A71,Sheet!$A$7:$DG$148,'TN01-10'!BH$9,0))</f>
        <v>6.3</v>
      </c>
      <c r="BI71" s="28">
        <f>IF(VLOOKUP($A71,Sheet!$A$7:$DG$148,'TN01-10'!BI$9,0)="","",VLOOKUP($A71,Sheet!$A$7:$DG$148,'TN01-10'!BI$9,0))</f>
        <v>7</v>
      </c>
      <c r="BJ71" s="28">
        <f>IF(VLOOKUP($A71,Sheet!$A$7:$DG$148,'TN01-10'!BJ$9,0)="","",VLOOKUP($A71,Sheet!$A$7:$DG$148,'TN01-10'!BJ$9,0))</f>
        <v>7.9</v>
      </c>
      <c r="BK71" s="28">
        <f>IF(VLOOKUP($A71,Sheet!$A$7:$DG$148,'TN01-10'!BK$9,0)="","",VLOOKUP($A71,Sheet!$A$7:$DG$148,'TN01-10'!BK$9,0))</f>
        <v>6.1</v>
      </c>
      <c r="BL71" s="28">
        <f>IF(VLOOKUP($A71,Sheet!$A$7:$DG$148,'TN01-10'!BL$9,0)="","",VLOOKUP($A71,Sheet!$A$7:$DG$148,'TN01-10'!BL$9,0))</f>
        <v>7.1</v>
      </c>
      <c r="BM71" s="28">
        <f>IF(VLOOKUP($A71,Sheet!$A$7:$DG$148,'TN01-10'!BM$9,0)="","",VLOOKUP($A71,Sheet!$A$7:$DG$148,'TN01-10'!BM$9,0))</f>
        <v>7.3</v>
      </c>
      <c r="BN71" s="28">
        <f>IF(VLOOKUP($A71,Sheet!$A$7:$DG$148,'TN01-10'!BN$9,0)="","",VLOOKUP($A71,Sheet!$A$7:$DG$148,'TN01-10'!BN$9,0))</f>
        <v>7.3</v>
      </c>
      <c r="BO71" s="28">
        <f>IF(VLOOKUP($A71,Sheet!$A$7:$DG$148,'TN01-10'!BO$9,0)="","",VLOOKUP($A71,Sheet!$A$7:$DG$148,'TN01-10'!BO$9,0))</f>
        <v>7.7</v>
      </c>
      <c r="BP71" s="28">
        <f>IF(VLOOKUP($A71,Sheet!$A$7:$DG$148,'TN01-10'!BP$9,0)="","",VLOOKUP($A71,Sheet!$A$7:$DG$148,'TN01-10'!BP$9,0))</f>
        <v>7.1</v>
      </c>
      <c r="BQ71" s="28">
        <f>IF(VLOOKUP($A71,Sheet!$A$7:$DG$148,'TN01-10'!BQ$9,0)="","",VLOOKUP($A71,Sheet!$A$7:$DG$148,'TN01-10'!BQ$9,0))</f>
        <v>6.8</v>
      </c>
      <c r="BR71" s="28" t="str">
        <f>IF(VLOOKUP($A71,Sheet!$A$7:$DG$148,'TN01-10'!BR$9,0)="","",VLOOKUP($A71,Sheet!$A$7:$DG$148,'TN01-10'!BR$9,0))</f>
        <v/>
      </c>
      <c r="BS71" s="28">
        <f>IF(VLOOKUP($A71,Sheet!$A$7:$DG$148,'TN01-10'!BS$9,0)="","",VLOOKUP($A71,Sheet!$A$7:$DG$148,'TN01-10'!BS$9,0))</f>
        <v>4.9000000000000004</v>
      </c>
      <c r="BT71" s="28">
        <f>IF(VLOOKUP($A71,Sheet!$A$7:$DG$148,'TN01-10'!BT$9,0)="","",VLOOKUP($A71,Sheet!$A$7:$DG$148,'TN01-10'!BT$9,0))</f>
        <v>6.4</v>
      </c>
      <c r="BU71" s="28">
        <f>IF(VLOOKUP($A71,Sheet!$A$7:$DG$148,'TN01-10'!BU$9,0)="","",VLOOKUP($A71,Sheet!$A$7:$DG$148,'TN01-10'!BU$9,0))</f>
        <v>6.3</v>
      </c>
      <c r="BV71" s="28">
        <f>IF(VLOOKUP($A71,Sheet!$A$7:$DG$148,'TN01-10'!BV$9,0)="","",VLOOKUP($A71,Sheet!$A$7:$DG$148,'TN01-10'!BV$9,0))</f>
        <v>7.7</v>
      </c>
      <c r="BW71" s="28">
        <f>IF(VLOOKUP($A71,Sheet!$A$7:$DG$148,'TN01-10'!BW$9,0)="","",VLOOKUP($A71,Sheet!$A$7:$DG$148,'TN01-10'!BW$9,0))</f>
        <v>6.4</v>
      </c>
      <c r="BX71" s="33">
        <f>IF(VLOOKUP($A71,Sheet!$A$7:$DG$148,'TN01-10'!BX$9,0)="","",VLOOKUP($A71,Sheet!$A$7:$DG$148,'TN01-10'!BX$9,0))</f>
        <v>50</v>
      </c>
      <c r="BY71" s="36">
        <f>IF(VLOOKUP($A71,Sheet!$A$7:$DG$148,'TN01-10'!BY$9,0)="","",VLOOKUP($A71,Sheet!$A$7:$DG$148,'TN01-10'!BY$9,0))</f>
        <v>0</v>
      </c>
      <c r="BZ71" s="28">
        <f>IF(VLOOKUP($A71,Sheet!$A$7:$DG$148,'TN01-10'!BZ$9,0)="","",VLOOKUP($A71,Sheet!$A$7:$DG$148,'TN01-10'!BZ$9,0))</f>
        <v>9</v>
      </c>
      <c r="CA71" s="28" t="str">
        <f>IF(VLOOKUP($A71,Sheet!$A$7:$DG$148,'TN01-10'!CA$9,0)="","",VLOOKUP($A71,Sheet!$A$7:$DG$148,'TN01-10'!CA$9,0))</f>
        <v/>
      </c>
      <c r="CB71" s="28">
        <f>IF(VLOOKUP($A71,Sheet!$A$7:$DG$148,'TN01-10'!CB$9,0)="","",VLOOKUP($A71,Sheet!$A$7:$DG$148,'TN01-10'!CB$9,0))</f>
        <v>8.5</v>
      </c>
      <c r="CC71" s="28" t="str">
        <f>IF(VLOOKUP($A71,Sheet!$A$7:$DG$148,'TN01-10'!CC$9,0)="","",VLOOKUP($A71,Sheet!$A$7:$DG$148,'TN01-10'!CC$9,0))</f>
        <v/>
      </c>
      <c r="CD71" s="28">
        <f>IF(VLOOKUP($A71,Sheet!$A$7:$DG$148,'TN01-10'!CD$9,0)="","",VLOOKUP($A71,Sheet!$A$7:$DG$148,'TN01-10'!CD$9,0))</f>
        <v>6.4</v>
      </c>
      <c r="CE71" s="28">
        <f>IF(VLOOKUP($A71,Sheet!$A$7:$DG$148,'TN01-10'!CE$9,0)="","",VLOOKUP($A71,Sheet!$A$7:$DG$148,'TN01-10'!CE$9,0))</f>
        <v>7.4</v>
      </c>
      <c r="CF71" s="28">
        <f>IF(VLOOKUP($A71,Sheet!$A$7:$DG$148,'TN01-10'!CF$9,0)="","",VLOOKUP($A71,Sheet!$A$7:$DG$148,'TN01-10'!CF$9,0))</f>
        <v>8.6999999999999993</v>
      </c>
      <c r="CG71" s="28">
        <f>IF(VLOOKUP($A71,Sheet!$A$7:$DG$148,'TN01-10'!CG$9,0)="","",VLOOKUP($A71,Sheet!$A$7:$DG$148,'TN01-10'!CG$9,0))</f>
        <v>4.5</v>
      </c>
      <c r="CH71" s="28" t="str">
        <f>IF(VLOOKUP($A71,Sheet!$A$7:$DG$148,'TN01-10'!CH$9,0)="","",VLOOKUP($A71,Sheet!$A$7:$DG$148,'TN01-10'!CH$9,0))</f>
        <v/>
      </c>
      <c r="CI71" s="28">
        <f>IF(VLOOKUP($A71,Sheet!$A$7:$DG$148,'TN01-10'!CI$9,0)="","",VLOOKUP($A71,Sheet!$A$7:$DG$148,'TN01-10'!CI$9,0))</f>
        <v>6.1</v>
      </c>
      <c r="CJ71" s="28" t="str">
        <f>IF(VLOOKUP($A71,Sheet!$A$7:$DG$148,'TN01-10'!CJ$9,0)="","",VLOOKUP($A71,Sheet!$A$7:$DG$148,'TN01-10'!CJ$9,0))</f>
        <v/>
      </c>
      <c r="CK71" s="28" t="str">
        <f>IF(VLOOKUP($A71,Sheet!$A$7:$DG$148,'TN01-10'!CK$9,0)="","",VLOOKUP($A71,Sheet!$A$7:$DG$148,'TN01-10'!CK$9,0))</f>
        <v/>
      </c>
      <c r="CL71" s="28" t="str">
        <f>IF(VLOOKUP($A71,Sheet!$A$7:$DG$148,'TN01-10'!CL$9,0)="","",VLOOKUP($A71,Sheet!$A$7:$DG$148,'TN01-10'!CL$9,0))</f>
        <v/>
      </c>
      <c r="CM71" s="28" t="str">
        <f>IF(VLOOKUP($A71,Sheet!$A$7:$DG$148,'TN01-10'!CM$9,0)="","",VLOOKUP($A71,Sheet!$A$7:$DG$148,'TN01-10'!CM$9,0))</f>
        <v/>
      </c>
      <c r="CN71" s="28">
        <f>IF(VLOOKUP($A71,Sheet!$A$7:$DG$148,'TN01-10'!CN$9,0)="","",VLOOKUP($A71,Sheet!$A$7:$DG$148,'TN01-10'!CN$9,0))</f>
        <v>5.5</v>
      </c>
      <c r="CO71" s="28">
        <f>IF(VLOOKUP($A71,Sheet!$A$7:$DG$148,'TN01-10'!CO$9,0)="","",VLOOKUP($A71,Sheet!$A$7:$DG$148,'TN01-10'!CO$9,0))</f>
        <v>6.9</v>
      </c>
      <c r="CP71" s="28">
        <f>IF(VLOOKUP($A71,Sheet!$A$7:$DG$148,'TN01-10'!CP$9,0)="","",VLOOKUP($A71,Sheet!$A$7:$DG$148,'TN01-10'!CP$9,0))</f>
        <v>8.5</v>
      </c>
      <c r="CQ71" s="28">
        <f>IF(VLOOKUP($A71,Sheet!$A$7:$DG$148,'TN01-10'!CQ$9,0)="","",VLOOKUP($A71,Sheet!$A$7:$DG$148,'TN01-10'!CQ$9,0))</f>
        <v>5.6</v>
      </c>
      <c r="CR71" s="28">
        <f>IF(VLOOKUP($A71,Sheet!$A$7:$DG$148,'TN01-10'!CR$9,0)="","",VLOOKUP($A71,Sheet!$A$7:$DG$148,'TN01-10'!CR$9,0))</f>
        <v>8</v>
      </c>
      <c r="CS71" s="33">
        <f>IF(VLOOKUP($A71,Sheet!$A$7:$DG$148,'TN01-10'!CS$9,0)="","",VLOOKUP($A71,Sheet!$A$7:$DG$148,'TN01-10'!CS$9,0))</f>
        <v>27</v>
      </c>
      <c r="CT71" s="36">
        <f>IF(VLOOKUP($A71,Sheet!$A$7:$DG$148,'TN01-10'!CT$9,0)="","",VLOOKUP($A71,Sheet!$A$7:$DG$148,'TN01-10'!CT$9,0))</f>
        <v>0</v>
      </c>
      <c r="CU71" s="38">
        <f t="shared" si="2"/>
        <v>128</v>
      </c>
      <c r="CV71" s="38">
        <f t="shared" si="3"/>
        <v>0</v>
      </c>
      <c r="CW71" s="38">
        <f t="shared" si="4"/>
        <v>0</v>
      </c>
      <c r="CX71" s="38">
        <f t="shared" si="5"/>
        <v>128</v>
      </c>
      <c r="CY71" s="38">
        <f t="shared" si="6"/>
        <v>6.86</v>
      </c>
      <c r="CZ71" s="38">
        <f>VLOOKUP($A71,'TN01-04'!$A$13:$DL$166,103,0)</f>
        <v>2.77</v>
      </c>
      <c r="DA71" s="28" t="str">
        <f>IF(VLOOKUP($A71,Sheet!$A$7:$DG$148,'TN01-10'!DA$9,0)="","",VLOOKUP($A71,Sheet!$A$7:$DG$148,'TN01-10'!DA$9,0))</f>
        <v/>
      </c>
      <c r="DB71" s="28" t="str">
        <f>IF(VLOOKUP($A71,Sheet!$A$7:$DG$148,'TN01-10'!DB$9,0)="","",VLOOKUP($A71,Sheet!$A$7:$DG$148,'TN01-10'!DB$9,0))</f>
        <v/>
      </c>
      <c r="DC71" s="28">
        <f>IF(VLOOKUP($A71,Sheet!$A$7:$DG$148,'TN01-10'!DC$9,0)="","",VLOOKUP($A71,Sheet!$A$7:$DG$148,'TN01-10'!DC$9,0))</f>
        <v>7.3</v>
      </c>
      <c r="DD71" s="28" t="str">
        <f>IF(VLOOKUP($A71,Sheet!$A$7:$DG$148,'TN01-10'!DD$9,0)="","",VLOOKUP($A71,Sheet!$A$7:$DG$148,'TN01-10'!DD$9,0))</f>
        <v/>
      </c>
      <c r="DE71" s="38"/>
      <c r="DF71" s="38">
        <f t="shared" si="7"/>
        <v>7.3</v>
      </c>
      <c r="DG71" s="38">
        <f>VLOOKUP($A71,'TN01-04'!$A$13:$DL$166,110,0)</f>
        <v>3</v>
      </c>
      <c r="DH71" s="33">
        <f>IF(VLOOKUP($A71,Sheet!$A$7:$DG$148,'TN01-10'!DH$9,0)="","",VLOOKUP($A71,Sheet!$A$7:$DG$148,'TN01-10'!DH$9,0))</f>
        <v>5</v>
      </c>
      <c r="DI71" s="36">
        <f>IF(VLOOKUP($A71,Sheet!$A$7:$DG$148,'TN01-10'!DI$9,0)="","",VLOOKUP($A71,Sheet!$A$7:$DG$148,'TN01-10'!DI$9,0))</f>
        <v>0</v>
      </c>
      <c r="DJ71" s="38">
        <f t="shared" si="8"/>
        <v>133</v>
      </c>
      <c r="DK71" s="38">
        <f t="shared" si="9"/>
        <v>0</v>
      </c>
      <c r="DL71" s="38">
        <f t="shared" si="10"/>
        <v>6.88</v>
      </c>
      <c r="DM71" s="38">
        <f>VLOOKUP($A71,'TN01-04'!$A$13:$DL$166,116,0)</f>
        <v>2.78</v>
      </c>
      <c r="DN71" s="33">
        <f>IF(VLOOKUP($A71,Sheet!$A$7:$DG$148,'TN01-10'!DN$9,0)="","",VLOOKUP($A71,Sheet!$A$7:$DG$148,'TN01-10'!DN$9,0))</f>
        <v>138</v>
      </c>
      <c r="DO71" s="36">
        <f>IF(VLOOKUP($A71,Sheet!$A$7:$DG$148,'TN01-10'!DO$9,0)="","",VLOOKUP($A71,Sheet!$A$7:$DG$148,'TN01-10'!DO$9,0))</f>
        <v>0</v>
      </c>
      <c r="DP71" s="28">
        <f>IF(VLOOKUP($A71,Sheet!$A$7:$DG$148,'TN01-10'!DP$9,0)="","",VLOOKUP($A71,Sheet!$A$7:$DG$148,'TN01-10'!DP$9,0))</f>
        <v>137</v>
      </c>
      <c r="DQ71" s="28">
        <f>IF(VLOOKUP($A71,Sheet!$A$7:$DG$148,'TN01-10'!DQ$9,0)="","",VLOOKUP($A71,Sheet!$A$7:$DG$148,'TN01-10'!DQ$9,0))</f>
        <v>138</v>
      </c>
      <c r="DR71" s="28">
        <f>IF(VLOOKUP($A71,Sheet!$A$7:$DG$148,'TN01-10'!DR$9,0)="","",VLOOKUP($A71,Sheet!$A$7:$DG$148,'TN01-10'!DR$9,0))</f>
        <v>6.88</v>
      </c>
      <c r="DS71" s="28">
        <f>IF(VLOOKUP($A71,Sheet!$A$7:$DG$148,'TN01-10'!DS$9,0)="","",VLOOKUP($A71,Sheet!$A$7:$DG$148,'TN01-10'!DS$9,0))</f>
        <v>2.78</v>
      </c>
      <c r="DT71" s="28" t="str">
        <f>IF(VLOOKUP($A71,Sheet!$A$7:$DG$148,'TN01-10'!DT$9,0)="","",VLOOKUP($A71,Sheet!$A$7:$DG$148,'TN01-10'!DT$9,0))</f>
        <v/>
      </c>
      <c r="DU71" s="168">
        <f t="shared" si="11"/>
        <v>0</v>
      </c>
      <c r="DV71" s="315" t="s">
        <v>4798</v>
      </c>
      <c r="DW71" s="315" t="s">
        <v>4798</v>
      </c>
      <c r="DX71" s="315" t="s">
        <v>4798</v>
      </c>
      <c r="DY71" s="315" t="s">
        <v>4798</v>
      </c>
      <c r="DZ71" s="315" t="s">
        <v>4832</v>
      </c>
      <c r="EA71" s="315"/>
      <c r="EB71" s="216"/>
      <c r="EC71" s="216"/>
      <c r="ED71" s="216"/>
      <c r="EE71" s="216"/>
      <c r="EF71" s="216">
        <f t="shared" si="12"/>
        <v>0</v>
      </c>
      <c r="EG71" s="216">
        <v>8.6</v>
      </c>
      <c r="EH71" s="216">
        <v>0</v>
      </c>
      <c r="EI71" s="216"/>
      <c r="EJ71" s="216"/>
      <c r="EK71" s="216">
        <f t="shared" si="13"/>
        <v>8.6</v>
      </c>
      <c r="EL71" s="216">
        <v>6.6</v>
      </c>
      <c r="EM71" s="216">
        <v>0</v>
      </c>
      <c r="EN71" s="216"/>
      <c r="EO71" s="216"/>
      <c r="EP71" s="216">
        <f t="shared" si="14"/>
        <v>6.6</v>
      </c>
      <c r="EQ71" s="216">
        <v>6.4</v>
      </c>
      <c r="ER71" s="216">
        <v>0</v>
      </c>
      <c r="ES71" s="216"/>
      <c r="ET71" s="216"/>
      <c r="EU71" s="216">
        <f t="shared" si="15"/>
        <v>6.4</v>
      </c>
      <c r="EV71" s="216">
        <f t="shared" si="16"/>
        <v>7.3</v>
      </c>
    </row>
    <row r="72" spans="1:152" ht="15.95" customHeight="1" x14ac:dyDescent="0.2">
      <c r="A72" s="25">
        <v>2220727316</v>
      </c>
      <c r="B72" s="26" t="s">
        <v>13</v>
      </c>
      <c r="C72" s="26" t="s">
        <v>79</v>
      </c>
      <c r="D72" s="26" t="s">
        <v>149</v>
      </c>
      <c r="E72" s="27">
        <v>35936</v>
      </c>
      <c r="F72" s="26" t="s">
        <v>209</v>
      </c>
      <c r="G72" s="26" t="s">
        <v>212</v>
      </c>
      <c r="H72" s="28">
        <f>IF(VLOOKUP($A72,Sheet!$A$7:$DG$148,'TN01-10'!H$9,0)="","",VLOOKUP($A72,Sheet!$A$7:$DG$148,'TN01-10'!H$9,0))</f>
        <v>8.6999999999999993</v>
      </c>
      <c r="I72" s="28">
        <f>IF(VLOOKUP($A72,Sheet!$A$7:$DG$148,'TN01-10'!I$9,0)="","",VLOOKUP($A72,Sheet!$A$7:$DG$148,'TN01-10'!I$9,0))</f>
        <v>6.7</v>
      </c>
      <c r="J72" s="28">
        <f>IF(VLOOKUP($A72,Sheet!$A$7:$DG$148,'TN01-10'!J$9,0)="","",VLOOKUP($A72,Sheet!$A$7:$DG$148,'TN01-10'!J$9,0))</f>
        <v>7.4</v>
      </c>
      <c r="K72" s="28">
        <f>IF(VLOOKUP($A72,Sheet!$A$7:$DG$148,'TN01-10'!K$9,0)="","",VLOOKUP($A72,Sheet!$A$7:$DG$148,'TN01-10'!K$9,0))</f>
        <v>8.6</v>
      </c>
      <c r="L72" s="28">
        <f>IF(VLOOKUP($A72,Sheet!$A$7:$DG$148,'TN01-10'!L$9,0)="","",VLOOKUP($A72,Sheet!$A$7:$DG$148,'TN01-10'!L$9,0))</f>
        <v>6.5</v>
      </c>
      <c r="M72" s="28">
        <f>IF(VLOOKUP($A72,Sheet!$A$7:$DG$148,'TN01-10'!M$9,0)="","",VLOOKUP($A72,Sheet!$A$7:$DG$148,'TN01-10'!M$9,0))</f>
        <v>7</v>
      </c>
      <c r="N72" s="28">
        <f>IF(VLOOKUP($A72,Sheet!$A$7:$DG$148,'TN01-10'!N$9,0)="","",VLOOKUP($A72,Sheet!$A$7:$DG$148,'TN01-10'!N$9,0))</f>
        <v>7.4</v>
      </c>
      <c r="O72" s="28" t="str">
        <f>IF(VLOOKUP($A72,Sheet!$A$7:$DG$148,'TN01-10'!O$9,0)="","",VLOOKUP($A72,Sheet!$A$7:$DG$148,'TN01-10'!O$9,0))</f>
        <v/>
      </c>
      <c r="P72" s="28">
        <f>IF(VLOOKUP($A72,Sheet!$A$7:$DG$148,'TN01-10'!P$9,0)="","",VLOOKUP($A72,Sheet!$A$7:$DG$148,'TN01-10'!P$9,0))</f>
        <v>6.4</v>
      </c>
      <c r="Q72" s="28" t="str">
        <f>IF(VLOOKUP($A72,Sheet!$A$7:$DG$148,'TN01-10'!Q$9,0)="","",VLOOKUP($A72,Sheet!$A$7:$DG$148,'TN01-10'!Q$9,0))</f>
        <v/>
      </c>
      <c r="R72" s="28" t="str">
        <f>IF(VLOOKUP($A72,Sheet!$A$7:$DG$148,'TN01-10'!R$9,0)="","",VLOOKUP($A72,Sheet!$A$7:$DG$148,'TN01-10'!R$9,0))</f>
        <v/>
      </c>
      <c r="S72" s="28" t="str">
        <f>IF(VLOOKUP($A72,Sheet!$A$7:$DG$148,'TN01-10'!S$9,0)="","",VLOOKUP($A72,Sheet!$A$7:$DG$148,'TN01-10'!S$9,0))</f>
        <v/>
      </c>
      <c r="T72" s="28" t="str">
        <f>IF(VLOOKUP($A72,Sheet!$A$7:$DG$148,'TN01-10'!T$9,0)="","",VLOOKUP($A72,Sheet!$A$7:$DG$148,'TN01-10'!T$9,0))</f>
        <v/>
      </c>
      <c r="U72" s="28">
        <f>IF(VLOOKUP($A72,Sheet!$A$7:$DG$148,'TN01-10'!U$9,0)="","",VLOOKUP($A72,Sheet!$A$7:$DG$148,'TN01-10'!U$9,0))</f>
        <v>7.3</v>
      </c>
      <c r="V72" s="28">
        <f>IF(VLOOKUP($A72,Sheet!$A$7:$DG$148,'TN01-10'!V$9,0)="","",VLOOKUP($A72,Sheet!$A$7:$DG$148,'TN01-10'!V$9,0))</f>
        <v>5.5</v>
      </c>
      <c r="W72" s="28">
        <f>IF(VLOOKUP($A72,Sheet!$A$7:$DG$148,'TN01-10'!W$9,0)="","",VLOOKUP($A72,Sheet!$A$7:$DG$148,'TN01-10'!W$9,0))</f>
        <v>9.3000000000000007</v>
      </c>
      <c r="X72" s="28">
        <f>IF(VLOOKUP($A72,Sheet!$A$7:$DG$148,'TN01-10'!X$9,0)="","",VLOOKUP($A72,Sheet!$A$7:$DG$148,'TN01-10'!X$9,0))</f>
        <v>7.9</v>
      </c>
      <c r="Y72" s="28">
        <f>IF(VLOOKUP($A72,Sheet!$A$7:$DG$148,'TN01-10'!Y$9,0)="","",VLOOKUP($A72,Sheet!$A$7:$DG$148,'TN01-10'!Y$9,0))</f>
        <v>7.1</v>
      </c>
      <c r="Z72" s="28">
        <f>IF(VLOOKUP($A72,Sheet!$A$7:$DG$148,'TN01-10'!Z$9,0)="","",VLOOKUP($A72,Sheet!$A$7:$DG$148,'TN01-10'!Z$9,0))</f>
        <v>6.9</v>
      </c>
      <c r="AA72" s="28">
        <f>IF(VLOOKUP($A72,Sheet!$A$7:$DG$148,'TN01-10'!AA$9,0)="","",VLOOKUP($A72,Sheet!$A$7:$DG$148,'TN01-10'!AA$9,0))</f>
        <v>6.1</v>
      </c>
      <c r="AB72" s="28">
        <f>IF(VLOOKUP($A72,Sheet!$A$7:$DG$148,'TN01-10'!AB$9,0)="","",VLOOKUP($A72,Sheet!$A$7:$DG$148,'TN01-10'!AB$9,0))</f>
        <v>5.0999999999999996</v>
      </c>
      <c r="AC72" s="28">
        <f>IF(VLOOKUP($A72,Sheet!$A$7:$DG$148,'TN01-10'!AC$9,0)="","",VLOOKUP($A72,Sheet!$A$7:$DG$148,'TN01-10'!AC$9,0))</f>
        <v>6.8</v>
      </c>
      <c r="AD72" s="28">
        <f>IF(VLOOKUP($A72,Sheet!$A$7:$DG$148,'TN01-10'!AD$9,0)="","",VLOOKUP($A72,Sheet!$A$7:$DG$148,'TN01-10'!AD$9,0))</f>
        <v>5</v>
      </c>
      <c r="AE72" s="28">
        <f>IF(VLOOKUP($A72,Sheet!$A$7:$DG$148,'TN01-10'!AE$9,0)="","",VLOOKUP($A72,Sheet!$A$7:$DG$148,'TN01-10'!AE$9,0))</f>
        <v>6.2</v>
      </c>
      <c r="AF72" s="28">
        <f>IF(VLOOKUP($A72,Sheet!$A$7:$DG$148,'TN01-10'!AF$9,0)="","",VLOOKUP($A72,Sheet!$A$7:$DG$148,'TN01-10'!AF$9,0))</f>
        <v>7.3</v>
      </c>
      <c r="AG72" s="28">
        <f>IF(VLOOKUP($A72,Sheet!$A$7:$DG$148,'TN01-10'!AG$9,0)="","",VLOOKUP($A72,Sheet!$A$7:$DG$148,'TN01-10'!AG$9,0))</f>
        <v>4.0999999999999996</v>
      </c>
      <c r="AH72" s="28">
        <f>IF(VLOOKUP($A72,Sheet!$A$7:$DG$148,'TN01-10'!AH$9,0)="","",VLOOKUP($A72,Sheet!$A$7:$DG$148,'TN01-10'!AH$9,0))</f>
        <v>6.1</v>
      </c>
      <c r="AI72" s="28">
        <f>IF(VLOOKUP($A72,Sheet!$A$7:$DG$148,'TN01-10'!AI$9,0)="","",VLOOKUP($A72,Sheet!$A$7:$DG$148,'TN01-10'!AI$9,0))</f>
        <v>6.4</v>
      </c>
      <c r="AJ72" s="28">
        <f>IF(VLOOKUP($A72,Sheet!$A$7:$DG$148,'TN01-10'!AJ$9,0)="","",VLOOKUP($A72,Sheet!$A$7:$DG$148,'TN01-10'!AJ$9,0))</f>
        <v>5.2</v>
      </c>
      <c r="AK72" s="33">
        <f>IF(VLOOKUP($A72,Sheet!$A$7:$DG$148,'TN01-10'!AK$9,0)="","",VLOOKUP($A72,Sheet!$A$7:$DG$148,'TN01-10'!AK$9,0))</f>
        <v>51</v>
      </c>
      <c r="AL72" s="36">
        <f>IF(VLOOKUP($A72,Sheet!$A$7:$DG$148,'TN01-10'!AL$9,0)="","",VLOOKUP($A72,Sheet!$A$7:$DG$148,'TN01-10'!AL$9,0))</f>
        <v>0</v>
      </c>
      <c r="AM72" s="32">
        <f>IF(VLOOKUP($A72,Sheet!$A$7:$DG$148,'TN01-10'!AM$9,0)="","",VLOOKUP($A72,Sheet!$A$7:$DG$148,'TN01-10'!AM$9,0))</f>
        <v>7.9</v>
      </c>
      <c r="AN72" s="32">
        <f>IF(VLOOKUP($A72,Sheet!$A$7:$DG$148,'TN01-10'!AN$9,0)="","",VLOOKUP($A72,Sheet!$A$7:$DG$148,'TN01-10'!AN$9,0))</f>
        <v>10</v>
      </c>
      <c r="AO72" s="32">
        <f>IF(VLOOKUP($A72,Sheet!$A$7:$DG$148,'TN01-10'!AO$9,0)="","",VLOOKUP($A72,Sheet!$A$7:$DG$148,'TN01-10'!AO$9,0))</f>
        <v>8.9</v>
      </c>
      <c r="AP72" s="32" t="str">
        <f>IF(VLOOKUP($A72,Sheet!$A$7:$DG$148,'TN01-10'!AP$9,0)="","",VLOOKUP($A72,Sheet!$A$7:$DG$148,'TN01-10'!AP$9,0))</f>
        <v/>
      </c>
      <c r="AQ72" s="32" t="str">
        <f>IF(VLOOKUP($A72,Sheet!$A$7:$DG$148,'TN01-10'!AQ$9,0)="","",VLOOKUP($A72,Sheet!$A$7:$DG$148,'TN01-10'!AQ$9,0))</f>
        <v/>
      </c>
      <c r="AR72" s="32" t="str">
        <f>IF(VLOOKUP($A72,Sheet!$A$7:$DG$148,'TN01-10'!AR$9,0)="","",VLOOKUP($A72,Sheet!$A$7:$DG$148,'TN01-10'!AR$9,0))</f>
        <v/>
      </c>
      <c r="AS72" s="32" t="str">
        <f>IF(VLOOKUP($A72,Sheet!$A$7:$DG$148,'TN01-10'!AS$9,0)="","",VLOOKUP($A72,Sheet!$A$7:$DG$148,'TN01-10'!AS$9,0))</f>
        <v/>
      </c>
      <c r="AT72" s="32" t="str">
        <f>IF(VLOOKUP($A72,Sheet!$A$7:$DG$148,'TN01-10'!AT$9,0)="","",VLOOKUP($A72,Sheet!$A$7:$DG$148,'TN01-10'!AT$9,0))</f>
        <v/>
      </c>
      <c r="AU72" s="32">
        <f>IF(VLOOKUP($A72,Sheet!$A$7:$DG$148,'TN01-10'!AU$9,0)="","",VLOOKUP($A72,Sheet!$A$7:$DG$148,'TN01-10'!AU$9,0))</f>
        <v>8.9</v>
      </c>
      <c r="AV72" s="32" t="str">
        <f>IF(VLOOKUP($A72,Sheet!$A$7:$DG$148,'TN01-10'!AV$9,0)="","",VLOOKUP($A72,Sheet!$A$7:$DG$148,'TN01-10'!AV$9,0))</f>
        <v/>
      </c>
      <c r="AW72" s="32" t="str">
        <f>IF(VLOOKUP($A72,Sheet!$A$7:$DG$148,'TN01-10'!AW$9,0)="","",VLOOKUP($A72,Sheet!$A$7:$DG$148,'TN01-10'!AW$9,0))</f>
        <v/>
      </c>
      <c r="AX72" s="32" t="str">
        <f>IF(VLOOKUP($A72,Sheet!$A$7:$DG$148,'TN01-10'!AX$9,0)="","",VLOOKUP($A72,Sheet!$A$7:$DG$148,'TN01-10'!AX$9,0))</f>
        <v/>
      </c>
      <c r="AY72" s="32" t="str">
        <f>IF(VLOOKUP($A72,Sheet!$A$7:$DG$148,'TN01-10'!AY$9,0)="","",VLOOKUP($A72,Sheet!$A$7:$DG$148,'TN01-10'!AY$9,0))</f>
        <v/>
      </c>
      <c r="AZ72" s="32" t="str">
        <f>IF(VLOOKUP($A72,Sheet!$A$7:$DG$148,'TN01-10'!AZ$9,0)="","",VLOOKUP($A72,Sheet!$A$7:$DG$148,'TN01-10'!AZ$9,0))</f>
        <v/>
      </c>
      <c r="BA72" s="32">
        <f>IF(VLOOKUP($A72,Sheet!$A$7:$DG$148,'TN01-10'!BA$9,0)="","",VLOOKUP($A72,Sheet!$A$7:$DG$148,'TN01-10'!BA$9,0))</f>
        <v>7.4</v>
      </c>
      <c r="BB72" s="33">
        <f>IF(VLOOKUP($A72,Sheet!$A$7:$DG$148,'TN01-10'!BB$9,0)="","",VLOOKUP($A72,Sheet!$A$7:$DG$148,'TN01-10'!BB$9,0))</f>
        <v>5</v>
      </c>
      <c r="BC72" s="36">
        <f>IF(VLOOKUP($A72,Sheet!$A$7:$DG$148,'TN01-10'!BC$9,0)="","",VLOOKUP($A72,Sheet!$A$7:$DG$148,'TN01-10'!BC$9,0))</f>
        <v>0</v>
      </c>
      <c r="BD72" s="28">
        <f>IF(VLOOKUP($A72,Sheet!$A$7:$DG$148,'TN01-10'!BD$9,0)="","",VLOOKUP($A72,Sheet!$A$7:$DG$148,'TN01-10'!BD$9,0))</f>
        <v>4.7</v>
      </c>
      <c r="BE72" s="28">
        <f>IF(VLOOKUP($A72,Sheet!$A$7:$DG$148,'TN01-10'!BE$9,0)="","",VLOOKUP($A72,Sheet!$A$7:$DG$148,'TN01-10'!BE$9,0))</f>
        <v>4.9000000000000004</v>
      </c>
      <c r="BF72" s="28">
        <f>IF(VLOOKUP($A72,Sheet!$A$7:$DG$148,'TN01-10'!BF$9,0)="","",VLOOKUP($A72,Sheet!$A$7:$DG$148,'TN01-10'!BF$9,0))</f>
        <v>7.4</v>
      </c>
      <c r="BG72" s="28">
        <f>IF(VLOOKUP($A72,Sheet!$A$7:$DG$148,'TN01-10'!BG$9,0)="","",VLOOKUP($A72,Sheet!$A$7:$DG$148,'TN01-10'!BG$9,0))</f>
        <v>5.8</v>
      </c>
      <c r="BH72" s="28">
        <f>IF(VLOOKUP($A72,Sheet!$A$7:$DG$148,'TN01-10'!BH$9,0)="","",VLOOKUP($A72,Sheet!$A$7:$DG$148,'TN01-10'!BH$9,0))</f>
        <v>6</v>
      </c>
      <c r="BI72" s="28">
        <f>IF(VLOOKUP($A72,Sheet!$A$7:$DG$148,'TN01-10'!BI$9,0)="","",VLOOKUP($A72,Sheet!$A$7:$DG$148,'TN01-10'!BI$9,0))</f>
        <v>5.8</v>
      </c>
      <c r="BJ72" s="28">
        <f>IF(VLOOKUP($A72,Sheet!$A$7:$DG$148,'TN01-10'!BJ$9,0)="","",VLOOKUP($A72,Sheet!$A$7:$DG$148,'TN01-10'!BJ$9,0))</f>
        <v>7.3</v>
      </c>
      <c r="BK72" s="28">
        <f>IF(VLOOKUP($A72,Sheet!$A$7:$DG$148,'TN01-10'!BK$9,0)="","",VLOOKUP($A72,Sheet!$A$7:$DG$148,'TN01-10'!BK$9,0))</f>
        <v>6.8</v>
      </c>
      <c r="BL72" s="28">
        <f>IF(VLOOKUP($A72,Sheet!$A$7:$DG$148,'TN01-10'!BL$9,0)="","",VLOOKUP($A72,Sheet!$A$7:$DG$148,'TN01-10'!BL$9,0))</f>
        <v>5.6</v>
      </c>
      <c r="BM72" s="28">
        <f>IF(VLOOKUP($A72,Sheet!$A$7:$DG$148,'TN01-10'!BM$9,0)="","",VLOOKUP($A72,Sheet!$A$7:$DG$148,'TN01-10'!BM$9,0))</f>
        <v>4.7</v>
      </c>
      <c r="BN72" s="28">
        <f>IF(VLOOKUP($A72,Sheet!$A$7:$DG$148,'TN01-10'!BN$9,0)="","",VLOOKUP($A72,Sheet!$A$7:$DG$148,'TN01-10'!BN$9,0))</f>
        <v>5</v>
      </c>
      <c r="BO72" s="28">
        <f>IF(VLOOKUP($A72,Sheet!$A$7:$DG$148,'TN01-10'!BO$9,0)="","",VLOOKUP($A72,Sheet!$A$7:$DG$148,'TN01-10'!BO$9,0))</f>
        <v>6.5</v>
      </c>
      <c r="BP72" s="28">
        <f>IF(VLOOKUP($A72,Sheet!$A$7:$DG$148,'TN01-10'!BP$9,0)="","",VLOOKUP($A72,Sheet!$A$7:$DG$148,'TN01-10'!BP$9,0))</f>
        <v>5.4</v>
      </c>
      <c r="BQ72" s="28" t="str">
        <f>IF(VLOOKUP($A72,Sheet!$A$7:$DG$148,'TN01-10'!BQ$9,0)="","",VLOOKUP($A72,Sheet!$A$7:$DG$148,'TN01-10'!BQ$9,0))</f>
        <v/>
      </c>
      <c r="BR72" s="28">
        <f>IF(VLOOKUP($A72,Sheet!$A$7:$DG$148,'TN01-10'!BR$9,0)="","",VLOOKUP($A72,Sheet!$A$7:$DG$148,'TN01-10'!BR$9,0))</f>
        <v>5.9</v>
      </c>
      <c r="BS72" s="28">
        <f>IF(VLOOKUP($A72,Sheet!$A$7:$DG$148,'TN01-10'!BS$9,0)="","",VLOOKUP($A72,Sheet!$A$7:$DG$148,'TN01-10'!BS$9,0))</f>
        <v>5.7</v>
      </c>
      <c r="BT72" s="28">
        <f>IF(VLOOKUP($A72,Sheet!$A$7:$DG$148,'TN01-10'!BT$9,0)="","",VLOOKUP($A72,Sheet!$A$7:$DG$148,'TN01-10'!BT$9,0))</f>
        <v>6.6</v>
      </c>
      <c r="BU72" s="28">
        <f>IF(VLOOKUP($A72,Sheet!$A$7:$DG$148,'TN01-10'!BU$9,0)="","",VLOOKUP($A72,Sheet!$A$7:$DG$148,'TN01-10'!BU$9,0))</f>
        <v>6</v>
      </c>
      <c r="BV72" s="28">
        <f>IF(VLOOKUP($A72,Sheet!$A$7:$DG$148,'TN01-10'!BV$9,0)="","",VLOOKUP($A72,Sheet!$A$7:$DG$148,'TN01-10'!BV$9,0))</f>
        <v>8</v>
      </c>
      <c r="BW72" s="28">
        <f>IF(VLOOKUP($A72,Sheet!$A$7:$DG$148,'TN01-10'!BW$9,0)="","",VLOOKUP($A72,Sheet!$A$7:$DG$148,'TN01-10'!BW$9,0))</f>
        <v>7.9</v>
      </c>
      <c r="BX72" s="33">
        <f>IF(VLOOKUP($A72,Sheet!$A$7:$DG$148,'TN01-10'!BX$9,0)="","",VLOOKUP($A72,Sheet!$A$7:$DG$148,'TN01-10'!BX$9,0))</f>
        <v>50</v>
      </c>
      <c r="BY72" s="36">
        <f>IF(VLOOKUP($A72,Sheet!$A$7:$DG$148,'TN01-10'!BY$9,0)="","",VLOOKUP($A72,Sheet!$A$7:$DG$148,'TN01-10'!BY$9,0))</f>
        <v>0</v>
      </c>
      <c r="BZ72" s="28">
        <f>IF(VLOOKUP($A72,Sheet!$A$7:$DG$148,'TN01-10'!BZ$9,0)="","",VLOOKUP($A72,Sheet!$A$7:$DG$148,'TN01-10'!BZ$9,0))</f>
        <v>8.6</v>
      </c>
      <c r="CA72" s="28" t="str">
        <f>IF(VLOOKUP($A72,Sheet!$A$7:$DG$148,'TN01-10'!CA$9,0)="","",VLOOKUP($A72,Sheet!$A$7:$DG$148,'TN01-10'!CA$9,0))</f>
        <v/>
      </c>
      <c r="CB72" s="28">
        <f>IF(VLOOKUP($A72,Sheet!$A$7:$DG$148,'TN01-10'!CB$9,0)="","",VLOOKUP($A72,Sheet!$A$7:$DG$148,'TN01-10'!CB$9,0))</f>
        <v>8.4</v>
      </c>
      <c r="CC72" s="28" t="str">
        <f>IF(VLOOKUP($A72,Sheet!$A$7:$DG$148,'TN01-10'!CC$9,0)="","",VLOOKUP($A72,Sheet!$A$7:$DG$148,'TN01-10'!CC$9,0))</f>
        <v/>
      </c>
      <c r="CD72" s="28">
        <f>IF(VLOOKUP($A72,Sheet!$A$7:$DG$148,'TN01-10'!CD$9,0)="","",VLOOKUP($A72,Sheet!$A$7:$DG$148,'TN01-10'!CD$9,0))</f>
        <v>7</v>
      </c>
      <c r="CE72" s="28">
        <f>IF(VLOOKUP($A72,Sheet!$A$7:$DG$148,'TN01-10'!CE$9,0)="","",VLOOKUP($A72,Sheet!$A$7:$DG$148,'TN01-10'!CE$9,0))</f>
        <v>7.2</v>
      </c>
      <c r="CF72" s="28">
        <f>IF(VLOOKUP($A72,Sheet!$A$7:$DG$148,'TN01-10'!CF$9,0)="","",VLOOKUP($A72,Sheet!$A$7:$DG$148,'TN01-10'!CF$9,0))</f>
        <v>6.9</v>
      </c>
      <c r="CG72" s="28">
        <f>IF(VLOOKUP($A72,Sheet!$A$7:$DG$148,'TN01-10'!CG$9,0)="","",VLOOKUP($A72,Sheet!$A$7:$DG$148,'TN01-10'!CG$9,0))</f>
        <v>7.5</v>
      </c>
      <c r="CH72" s="28" t="str">
        <f>IF(VLOOKUP($A72,Sheet!$A$7:$DG$148,'TN01-10'!CH$9,0)="","",VLOOKUP($A72,Sheet!$A$7:$DG$148,'TN01-10'!CH$9,0))</f>
        <v/>
      </c>
      <c r="CI72" s="28">
        <f>IF(VLOOKUP($A72,Sheet!$A$7:$DG$148,'TN01-10'!CI$9,0)="","",VLOOKUP($A72,Sheet!$A$7:$DG$148,'TN01-10'!CI$9,0))</f>
        <v>8.4</v>
      </c>
      <c r="CJ72" s="28" t="str">
        <f>IF(VLOOKUP($A72,Sheet!$A$7:$DG$148,'TN01-10'!CJ$9,0)="","",VLOOKUP($A72,Sheet!$A$7:$DG$148,'TN01-10'!CJ$9,0))</f>
        <v/>
      </c>
      <c r="CK72" s="28" t="str">
        <f>IF(VLOOKUP($A72,Sheet!$A$7:$DG$148,'TN01-10'!CK$9,0)="","",VLOOKUP($A72,Sheet!$A$7:$DG$148,'TN01-10'!CK$9,0))</f>
        <v/>
      </c>
      <c r="CL72" s="28" t="str">
        <f>IF(VLOOKUP($A72,Sheet!$A$7:$DG$148,'TN01-10'!CL$9,0)="","",VLOOKUP($A72,Sheet!$A$7:$DG$148,'TN01-10'!CL$9,0))</f>
        <v/>
      </c>
      <c r="CM72" s="28" t="str">
        <f>IF(VLOOKUP($A72,Sheet!$A$7:$DG$148,'TN01-10'!CM$9,0)="","",VLOOKUP($A72,Sheet!$A$7:$DG$148,'TN01-10'!CM$9,0))</f>
        <v/>
      </c>
      <c r="CN72" s="28">
        <f>IF(VLOOKUP($A72,Sheet!$A$7:$DG$148,'TN01-10'!CN$9,0)="","",VLOOKUP($A72,Sheet!$A$7:$DG$148,'TN01-10'!CN$9,0))</f>
        <v>5.8</v>
      </c>
      <c r="CO72" s="28">
        <f>IF(VLOOKUP($A72,Sheet!$A$7:$DG$148,'TN01-10'!CO$9,0)="","",VLOOKUP($A72,Sheet!$A$7:$DG$148,'TN01-10'!CO$9,0))</f>
        <v>7.5</v>
      </c>
      <c r="CP72" s="28">
        <f>IF(VLOOKUP($A72,Sheet!$A$7:$DG$148,'TN01-10'!CP$9,0)="","",VLOOKUP($A72,Sheet!$A$7:$DG$148,'TN01-10'!CP$9,0))</f>
        <v>8.8000000000000007</v>
      </c>
      <c r="CQ72" s="28">
        <f>IF(VLOOKUP($A72,Sheet!$A$7:$DG$148,'TN01-10'!CQ$9,0)="","",VLOOKUP($A72,Sheet!$A$7:$DG$148,'TN01-10'!CQ$9,0))</f>
        <v>8.4</v>
      </c>
      <c r="CR72" s="28">
        <f>IF(VLOOKUP($A72,Sheet!$A$7:$DG$148,'TN01-10'!CR$9,0)="","",VLOOKUP($A72,Sheet!$A$7:$DG$148,'TN01-10'!CR$9,0))</f>
        <v>7.6</v>
      </c>
      <c r="CS72" s="33">
        <f>IF(VLOOKUP($A72,Sheet!$A$7:$DG$148,'TN01-10'!CS$9,0)="","",VLOOKUP($A72,Sheet!$A$7:$DG$148,'TN01-10'!CS$9,0))</f>
        <v>27</v>
      </c>
      <c r="CT72" s="36">
        <f>IF(VLOOKUP($A72,Sheet!$A$7:$DG$148,'TN01-10'!CT$9,0)="","",VLOOKUP($A72,Sheet!$A$7:$DG$148,'TN01-10'!CT$9,0))</f>
        <v>0</v>
      </c>
      <c r="CU72" s="38">
        <f t="shared" si="2"/>
        <v>128</v>
      </c>
      <c r="CV72" s="38">
        <f t="shared" si="3"/>
        <v>0</v>
      </c>
      <c r="CW72" s="38">
        <f t="shared" si="4"/>
        <v>0</v>
      </c>
      <c r="CX72" s="38">
        <f t="shared" si="5"/>
        <v>128</v>
      </c>
      <c r="CY72" s="38">
        <f t="shared" si="6"/>
        <v>6.57</v>
      </c>
      <c r="CZ72" s="38">
        <f>VLOOKUP($A72,'TN01-04'!$A$13:$DL$166,103,0)</f>
        <v>2.6</v>
      </c>
      <c r="DA72" s="28" t="str">
        <f>IF(VLOOKUP($A72,Sheet!$A$7:$DG$148,'TN01-10'!DA$9,0)="","",VLOOKUP($A72,Sheet!$A$7:$DG$148,'TN01-10'!DA$9,0))</f>
        <v/>
      </c>
      <c r="DB72" s="28" t="str">
        <f>IF(VLOOKUP($A72,Sheet!$A$7:$DG$148,'TN01-10'!DB$9,0)="","",VLOOKUP($A72,Sheet!$A$7:$DG$148,'TN01-10'!DB$9,0))</f>
        <v/>
      </c>
      <c r="DC72" s="28">
        <f>IF(VLOOKUP($A72,Sheet!$A$7:$DG$148,'TN01-10'!DC$9,0)="","",VLOOKUP($A72,Sheet!$A$7:$DG$148,'TN01-10'!DC$9,0))</f>
        <v>7.1</v>
      </c>
      <c r="DD72" s="28" t="str">
        <f>IF(VLOOKUP($A72,Sheet!$A$7:$DG$148,'TN01-10'!DD$9,0)="","",VLOOKUP($A72,Sheet!$A$7:$DG$148,'TN01-10'!DD$9,0))</f>
        <v/>
      </c>
      <c r="DE72" s="38"/>
      <c r="DF72" s="38">
        <f t="shared" si="7"/>
        <v>7.1</v>
      </c>
      <c r="DG72" s="38">
        <f>VLOOKUP($A72,'TN01-04'!$A$13:$DL$166,110,0)</f>
        <v>3</v>
      </c>
      <c r="DH72" s="33">
        <f>IF(VLOOKUP($A72,Sheet!$A$7:$DG$148,'TN01-10'!DH$9,0)="","",VLOOKUP($A72,Sheet!$A$7:$DG$148,'TN01-10'!DH$9,0))</f>
        <v>5</v>
      </c>
      <c r="DI72" s="36">
        <f>IF(VLOOKUP($A72,Sheet!$A$7:$DG$148,'TN01-10'!DI$9,0)="","",VLOOKUP($A72,Sheet!$A$7:$DG$148,'TN01-10'!DI$9,0))</f>
        <v>0</v>
      </c>
      <c r="DJ72" s="38">
        <f t="shared" si="8"/>
        <v>133</v>
      </c>
      <c r="DK72" s="38">
        <f t="shared" si="9"/>
        <v>0</v>
      </c>
      <c r="DL72" s="38">
        <f t="shared" si="10"/>
        <v>6.59</v>
      </c>
      <c r="DM72" s="38">
        <f>VLOOKUP($A72,'TN01-04'!$A$13:$DL$166,116,0)</f>
        <v>2.62</v>
      </c>
      <c r="DN72" s="33">
        <f>IF(VLOOKUP($A72,Sheet!$A$7:$DG$148,'TN01-10'!DN$9,0)="","",VLOOKUP($A72,Sheet!$A$7:$DG$148,'TN01-10'!DN$9,0))</f>
        <v>138</v>
      </c>
      <c r="DO72" s="36">
        <f>IF(VLOOKUP($A72,Sheet!$A$7:$DG$148,'TN01-10'!DO$9,0)="","",VLOOKUP($A72,Sheet!$A$7:$DG$148,'TN01-10'!DO$9,0))</f>
        <v>0</v>
      </c>
      <c r="DP72" s="28">
        <f>IF(VLOOKUP($A72,Sheet!$A$7:$DG$148,'TN01-10'!DP$9,0)="","",VLOOKUP($A72,Sheet!$A$7:$DG$148,'TN01-10'!DP$9,0))</f>
        <v>137</v>
      </c>
      <c r="DQ72" s="28">
        <f>IF(VLOOKUP($A72,Sheet!$A$7:$DG$148,'TN01-10'!DQ$9,0)="","",VLOOKUP($A72,Sheet!$A$7:$DG$148,'TN01-10'!DQ$9,0))</f>
        <v>138</v>
      </c>
      <c r="DR72" s="28">
        <f>IF(VLOOKUP($A72,Sheet!$A$7:$DG$148,'TN01-10'!DR$9,0)="","",VLOOKUP($A72,Sheet!$A$7:$DG$148,'TN01-10'!DR$9,0))</f>
        <v>6.59</v>
      </c>
      <c r="DS72" s="28">
        <f>IF(VLOOKUP($A72,Sheet!$A$7:$DG$148,'TN01-10'!DS$9,0)="","",VLOOKUP($A72,Sheet!$A$7:$DG$148,'TN01-10'!DS$9,0))</f>
        <v>2.62</v>
      </c>
      <c r="DT72" s="28" t="str">
        <f>IF(VLOOKUP($A72,Sheet!$A$7:$DG$148,'TN01-10'!DT$9,0)="","",VLOOKUP($A72,Sheet!$A$7:$DG$148,'TN01-10'!DT$9,0))</f>
        <v/>
      </c>
      <c r="DU72" s="168">
        <f t="shared" si="11"/>
        <v>0</v>
      </c>
      <c r="DV72" s="315" t="s">
        <v>4798</v>
      </c>
      <c r="DW72" s="315" t="s">
        <v>4798</v>
      </c>
      <c r="DX72" s="315" t="s">
        <v>4798</v>
      </c>
      <c r="DY72" s="315" t="s">
        <v>4798</v>
      </c>
      <c r="DZ72" s="315" t="s">
        <v>4832</v>
      </c>
      <c r="EA72" s="315"/>
      <c r="EB72" s="216"/>
      <c r="EC72" s="216"/>
      <c r="ED72" s="216"/>
      <c r="EE72" s="216"/>
      <c r="EF72" s="216">
        <f t="shared" si="12"/>
        <v>0</v>
      </c>
      <c r="EG72" s="216">
        <v>8.6</v>
      </c>
      <c r="EH72" s="216">
        <v>0</v>
      </c>
      <c r="EI72" s="216"/>
      <c r="EJ72" s="216"/>
      <c r="EK72" s="216">
        <f t="shared" si="13"/>
        <v>8.6</v>
      </c>
      <c r="EL72" s="216">
        <v>6.9</v>
      </c>
      <c r="EM72" s="216">
        <v>0</v>
      </c>
      <c r="EN72" s="216"/>
      <c r="EO72" s="216"/>
      <c r="EP72" s="216">
        <f t="shared" si="14"/>
        <v>6.9</v>
      </c>
      <c r="EQ72" s="216">
        <v>5.7</v>
      </c>
      <c r="ER72" s="216">
        <v>0</v>
      </c>
      <c r="ES72" s="216"/>
      <c r="ET72" s="216"/>
      <c r="EU72" s="216">
        <f t="shared" si="15"/>
        <v>5.7</v>
      </c>
      <c r="EV72" s="216">
        <f t="shared" si="16"/>
        <v>7.1</v>
      </c>
    </row>
    <row r="73" spans="1:152" ht="15.95" customHeight="1" x14ac:dyDescent="0.2">
      <c r="A73" s="25">
        <v>2220728414</v>
      </c>
      <c r="B73" s="26" t="s">
        <v>26</v>
      </c>
      <c r="C73" s="26" t="s">
        <v>21</v>
      </c>
      <c r="D73" s="26" t="s">
        <v>150</v>
      </c>
      <c r="E73" s="27">
        <v>36082</v>
      </c>
      <c r="F73" s="26" t="s">
        <v>209</v>
      </c>
      <c r="G73" s="26" t="s">
        <v>212</v>
      </c>
      <c r="H73" s="28">
        <f>IF(VLOOKUP($A73,Sheet!$A$7:$DG$148,'TN01-10'!H$9,0)="","",VLOOKUP($A73,Sheet!$A$7:$DG$148,'TN01-10'!H$9,0))</f>
        <v>8</v>
      </c>
      <c r="I73" s="28">
        <f>IF(VLOOKUP($A73,Sheet!$A$7:$DG$148,'TN01-10'!I$9,0)="","",VLOOKUP($A73,Sheet!$A$7:$DG$148,'TN01-10'!I$9,0))</f>
        <v>6.2</v>
      </c>
      <c r="J73" s="28">
        <f>IF(VLOOKUP($A73,Sheet!$A$7:$DG$148,'TN01-10'!J$9,0)="","",VLOOKUP($A73,Sheet!$A$7:$DG$148,'TN01-10'!J$9,0))</f>
        <v>4</v>
      </c>
      <c r="K73" s="28">
        <f>IF(VLOOKUP($A73,Sheet!$A$7:$DG$148,'TN01-10'!K$9,0)="","",VLOOKUP($A73,Sheet!$A$7:$DG$148,'TN01-10'!K$9,0))</f>
        <v>8.1999999999999993</v>
      </c>
      <c r="L73" s="28">
        <f>IF(VLOOKUP($A73,Sheet!$A$7:$DG$148,'TN01-10'!L$9,0)="","",VLOOKUP($A73,Sheet!$A$7:$DG$148,'TN01-10'!L$9,0))</f>
        <v>7</v>
      </c>
      <c r="M73" s="28">
        <f>IF(VLOOKUP($A73,Sheet!$A$7:$DG$148,'TN01-10'!M$9,0)="","",VLOOKUP($A73,Sheet!$A$7:$DG$148,'TN01-10'!M$9,0))</f>
        <v>9.3000000000000007</v>
      </c>
      <c r="N73" s="28">
        <f>IF(VLOOKUP($A73,Sheet!$A$7:$DG$148,'TN01-10'!N$9,0)="","",VLOOKUP($A73,Sheet!$A$7:$DG$148,'TN01-10'!N$9,0))</f>
        <v>8.1</v>
      </c>
      <c r="O73" s="28" t="str">
        <f>IF(VLOOKUP($A73,Sheet!$A$7:$DG$148,'TN01-10'!O$9,0)="","",VLOOKUP($A73,Sheet!$A$7:$DG$148,'TN01-10'!O$9,0))</f>
        <v/>
      </c>
      <c r="P73" s="28">
        <f>IF(VLOOKUP($A73,Sheet!$A$7:$DG$148,'TN01-10'!P$9,0)="","",VLOOKUP($A73,Sheet!$A$7:$DG$148,'TN01-10'!P$9,0))</f>
        <v>6.6</v>
      </c>
      <c r="Q73" s="28" t="str">
        <f>IF(VLOOKUP($A73,Sheet!$A$7:$DG$148,'TN01-10'!Q$9,0)="","",VLOOKUP($A73,Sheet!$A$7:$DG$148,'TN01-10'!Q$9,0))</f>
        <v/>
      </c>
      <c r="R73" s="28" t="str">
        <f>IF(VLOOKUP($A73,Sheet!$A$7:$DG$148,'TN01-10'!R$9,0)="","",VLOOKUP($A73,Sheet!$A$7:$DG$148,'TN01-10'!R$9,0))</f>
        <v/>
      </c>
      <c r="S73" s="28" t="str">
        <f>IF(VLOOKUP($A73,Sheet!$A$7:$DG$148,'TN01-10'!S$9,0)="","",VLOOKUP($A73,Sheet!$A$7:$DG$148,'TN01-10'!S$9,0))</f>
        <v/>
      </c>
      <c r="T73" s="28" t="str">
        <f>IF(VLOOKUP($A73,Sheet!$A$7:$DG$148,'TN01-10'!T$9,0)="","",VLOOKUP($A73,Sheet!$A$7:$DG$148,'TN01-10'!T$9,0))</f>
        <v/>
      </c>
      <c r="U73" s="28">
        <f>IF(VLOOKUP($A73,Sheet!$A$7:$DG$148,'TN01-10'!U$9,0)="","",VLOOKUP($A73,Sheet!$A$7:$DG$148,'TN01-10'!U$9,0))</f>
        <v>8.3000000000000007</v>
      </c>
      <c r="V73" s="28">
        <f>IF(VLOOKUP($A73,Sheet!$A$7:$DG$148,'TN01-10'!V$9,0)="","",VLOOKUP($A73,Sheet!$A$7:$DG$148,'TN01-10'!V$9,0))</f>
        <v>5.9</v>
      </c>
      <c r="W73" s="28">
        <f>IF(VLOOKUP($A73,Sheet!$A$7:$DG$148,'TN01-10'!W$9,0)="","",VLOOKUP($A73,Sheet!$A$7:$DG$148,'TN01-10'!W$9,0))</f>
        <v>9</v>
      </c>
      <c r="X73" s="28">
        <f>IF(VLOOKUP($A73,Sheet!$A$7:$DG$148,'TN01-10'!X$9,0)="","",VLOOKUP($A73,Sheet!$A$7:$DG$148,'TN01-10'!X$9,0))</f>
        <v>9.6999999999999993</v>
      </c>
      <c r="Y73" s="28">
        <f>IF(VLOOKUP($A73,Sheet!$A$7:$DG$148,'TN01-10'!Y$9,0)="","",VLOOKUP($A73,Sheet!$A$7:$DG$148,'TN01-10'!Y$9,0))</f>
        <v>5.4</v>
      </c>
      <c r="Z73" s="28">
        <f>IF(VLOOKUP($A73,Sheet!$A$7:$DG$148,'TN01-10'!Z$9,0)="","",VLOOKUP($A73,Sheet!$A$7:$DG$148,'TN01-10'!Z$9,0))</f>
        <v>7.5</v>
      </c>
      <c r="AA73" s="28">
        <f>IF(VLOOKUP($A73,Sheet!$A$7:$DG$148,'TN01-10'!AA$9,0)="","",VLOOKUP($A73,Sheet!$A$7:$DG$148,'TN01-10'!AA$9,0))</f>
        <v>6.4</v>
      </c>
      <c r="AB73" s="28">
        <f>IF(VLOOKUP($A73,Sheet!$A$7:$DG$148,'TN01-10'!AB$9,0)="","",VLOOKUP($A73,Sheet!$A$7:$DG$148,'TN01-10'!AB$9,0))</f>
        <v>4.9000000000000004</v>
      </c>
      <c r="AC73" s="28">
        <f>IF(VLOOKUP($A73,Sheet!$A$7:$DG$148,'TN01-10'!AC$9,0)="","",VLOOKUP($A73,Sheet!$A$7:$DG$148,'TN01-10'!AC$9,0))</f>
        <v>6.5</v>
      </c>
      <c r="AD73" s="28">
        <f>IF(VLOOKUP($A73,Sheet!$A$7:$DG$148,'TN01-10'!AD$9,0)="","",VLOOKUP($A73,Sheet!$A$7:$DG$148,'TN01-10'!AD$9,0))</f>
        <v>8.3000000000000007</v>
      </c>
      <c r="AE73" s="28">
        <f>IF(VLOOKUP($A73,Sheet!$A$7:$DG$148,'TN01-10'!AE$9,0)="","",VLOOKUP($A73,Sheet!$A$7:$DG$148,'TN01-10'!AE$9,0))</f>
        <v>8.5</v>
      </c>
      <c r="AF73" s="28">
        <f>IF(VLOOKUP($A73,Sheet!$A$7:$DG$148,'TN01-10'!AF$9,0)="","",VLOOKUP($A73,Sheet!$A$7:$DG$148,'TN01-10'!AF$9,0))</f>
        <v>8.8000000000000007</v>
      </c>
      <c r="AG73" s="28">
        <f>IF(VLOOKUP($A73,Sheet!$A$7:$DG$148,'TN01-10'!AG$9,0)="","",VLOOKUP($A73,Sheet!$A$7:$DG$148,'TN01-10'!AG$9,0))</f>
        <v>6.5</v>
      </c>
      <c r="AH73" s="28">
        <f>IF(VLOOKUP($A73,Sheet!$A$7:$DG$148,'TN01-10'!AH$9,0)="","",VLOOKUP($A73,Sheet!$A$7:$DG$148,'TN01-10'!AH$9,0))</f>
        <v>6.4</v>
      </c>
      <c r="AI73" s="28">
        <f>IF(VLOOKUP($A73,Sheet!$A$7:$DG$148,'TN01-10'!AI$9,0)="","",VLOOKUP($A73,Sheet!$A$7:$DG$148,'TN01-10'!AI$9,0))</f>
        <v>6.4</v>
      </c>
      <c r="AJ73" s="28">
        <f>IF(VLOOKUP($A73,Sheet!$A$7:$DG$148,'TN01-10'!AJ$9,0)="","",VLOOKUP($A73,Sheet!$A$7:$DG$148,'TN01-10'!AJ$9,0))</f>
        <v>7.5</v>
      </c>
      <c r="AK73" s="33">
        <f>IF(VLOOKUP($A73,Sheet!$A$7:$DG$148,'TN01-10'!AK$9,0)="","",VLOOKUP($A73,Sheet!$A$7:$DG$148,'TN01-10'!AK$9,0))</f>
        <v>51</v>
      </c>
      <c r="AL73" s="36">
        <f>IF(VLOOKUP($A73,Sheet!$A$7:$DG$148,'TN01-10'!AL$9,0)="","",VLOOKUP($A73,Sheet!$A$7:$DG$148,'TN01-10'!AL$9,0))</f>
        <v>0</v>
      </c>
      <c r="AM73" s="32">
        <f>IF(VLOOKUP($A73,Sheet!$A$7:$DG$148,'TN01-10'!AM$9,0)="","",VLOOKUP($A73,Sheet!$A$7:$DG$148,'TN01-10'!AM$9,0))</f>
        <v>5.7</v>
      </c>
      <c r="AN73" s="32">
        <f>IF(VLOOKUP($A73,Sheet!$A$7:$DG$148,'TN01-10'!AN$9,0)="","",VLOOKUP($A73,Sheet!$A$7:$DG$148,'TN01-10'!AN$9,0))</f>
        <v>4.3</v>
      </c>
      <c r="AO73" s="32">
        <f>IF(VLOOKUP($A73,Sheet!$A$7:$DG$148,'TN01-10'!AO$9,0)="","",VLOOKUP($A73,Sheet!$A$7:$DG$148,'TN01-10'!AO$9,0))</f>
        <v>6</v>
      </c>
      <c r="AP73" s="32">
        <f>IF(VLOOKUP($A73,Sheet!$A$7:$DG$148,'TN01-10'!AP$9,0)="","",VLOOKUP($A73,Sheet!$A$7:$DG$148,'TN01-10'!AP$9,0))</f>
        <v>0</v>
      </c>
      <c r="AQ73" s="32" t="str">
        <f>IF(VLOOKUP($A73,Sheet!$A$7:$DG$148,'TN01-10'!AQ$9,0)="","",VLOOKUP($A73,Sheet!$A$7:$DG$148,'TN01-10'!AQ$9,0))</f>
        <v/>
      </c>
      <c r="AR73" s="32" t="str">
        <f>IF(VLOOKUP($A73,Sheet!$A$7:$DG$148,'TN01-10'!AR$9,0)="","",VLOOKUP($A73,Sheet!$A$7:$DG$148,'TN01-10'!AR$9,0))</f>
        <v/>
      </c>
      <c r="AS73" s="32" t="str">
        <f>IF(VLOOKUP($A73,Sheet!$A$7:$DG$148,'TN01-10'!AS$9,0)="","",VLOOKUP($A73,Sheet!$A$7:$DG$148,'TN01-10'!AS$9,0))</f>
        <v/>
      </c>
      <c r="AT73" s="32" t="str">
        <f>IF(VLOOKUP($A73,Sheet!$A$7:$DG$148,'TN01-10'!AT$9,0)="","",VLOOKUP($A73,Sheet!$A$7:$DG$148,'TN01-10'!AT$9,0))</f>
        <v/>
      </c>
      <c r="AU73" s="32">
        <f>IF(VLOOKUP($A73,Sheet!$A$7:$DG$148,'TN01-10'!AU$9,0)="","",VLOOKUP($A73,Sheet!$A$7:$DG$148,'TN01-10'!AU$9,0))</f>
        <v>8.3000000000000007</v>
      </c>
      <c r="AV73" s="32" t="str">
        <f>IF(VLOOKUP($A73,Sheet!$A$7:$DG$148,'TN01-10'!AV$9,0)="","",VLOOKUP($A73,Sheet!$A$7:$DG$148,'TN01-10'!AV$9,0))</f>
        <v/>
      </c>
      <c r="AW73" s="32" t="str">
        <f>IF(VLOOKUP($A73,Sheet!$A$7:$DG$148,'TN01-10'!AW$9,0)="","",VLOOKUP($A73,Sheet!$A$7:$DG$148,'TN01-10'!AW$9,0))</f>
        <v/>
      </c>
      <c r="AX73" s="32" t="str">
        <f>IF(VLOOKUP($A73,Sheet!$A$7:$DG$148,'TN01-10'!AX$9,0)="","",VLOOKUP($A73,Sheet!$A$7:$DG$148,'TN01-10'!AX$9,0))</f>
        <v/>
      </c>
      <c r="AY73" s="32" t="str">
        <f>IF(VLOOKUP($A73,Sheet!$A$7:$DG$148,'TN01-10'!AY$9,0)="","",VLOOKUP($A73,Sheet!$A$7:$DG$148,'TN01-10'!AY$9,0))</f>
        <v/>
      </c>
      <c r="AZ73" s="32" t="str">
        <f>IF(VLOOKUP($A73,Sheet!$A$7:$DG$148,'TN01-10'!AZ$9,0)="","",VLOOKUP($A73,Sheet!$A$7:$DG$148,'TN01-10'!AZ$9,0))</f>
        <v/>
      </c>
      <c r="BA73" s="32">
        <f>IF(VLOOKUP($A73,Sheet!$A$7:$DG$148,'TN01-10'!BA$9,0)="","",VLOOKUP($A73,Sheet!$A$7:$DG$148,'TN01-10'!BA$9,0))</f>
        <v>4.5999999999999996</v>
      </c>
      <c r="BB73" s="33">
        <f>IF(VLOOKUP($A73,Sheet!$A$7:$DG$148,'TN01-10'!BB$9,0)="","",VLOOKUP($A73,Sheet!$A$7:$DG$148,'TN01-10'!BB$9,0))</f>
        <v>5</v>
      </c>
      <c r="BC73" s="36">
        <f>IF(VLOOKUP($A73,Sheet!$A$7:$DG$148,'TN01-10'!BC$9,0)="","",VLOOKUP($A73,Sheet!$A$7:$DG$148,'TN01-10'!BC$9,0))</f>
        <v>0</v>
      </c>
      <c r="BD73" s="28">
        <f>IF(VLOOKUP($A73,Sheet!$A$7:$DG$148,'TN01-10'!BD$9,0)="","",VLOOKUP($A73,Sheet!$A$7:$DG$148,'TN01-10'!BD$9,0))</f>
        <v>5.9</v>
      </c>
      <c r="BE73" s="28">
        <f>IF(VLOOKUP($A73,Sheet!$A$7:$DG$148,'TN01-10'!BE$9,0)="","",VLOOKUP($A73,Sheet!$A$7:$DG$148,'TN01-10'!BE$9,0))</f>
        <v>8.6</v>
      </c>
      <c r="BF73" s="28">
        <f>IF(VLOOKUP($A73,Sheet!$A$7:$DG$148,'TN01-10'!BF$9,0)="","",VLOOKUP($A73,Sheet!$A$7:$DG$148,'TN01-10'!BF$9,0))</f>
        <v>8.5</v>
      </c>
      <c r="BG73" s="28">
        <f>IF(VLOOKUP($A73,Sheet!$A$7:$DG$148,'TN01-10'!BG$9,0)="","",VLOOKUP($A73,Sheet!$A$7:$DG$148,'TN01-10'!BG$9,0))</f>
        <v>8.1</v>
      </c>
      <c r="BH73" s="28">
        <f>IF(VLOOKUP($A73,Sheet!$A$7:$DG$148,'TN01-10'!BH$9,0)="","",VLOOKUP($A73,Sheet!$A$7:$DG$148,'TN01-10'!BH$9,0))</f>
        <v>6.4</v>
      </c>
      <c r="BI73" s="28">
        <f>IF(VLOOKUP($A73,Sheet!$A$7:$DG$148,'TN01-10'!BI$9,0)="","",VLOOKUP($A73,Sheet!$A$7:$DG$148,'TN01-10'!BI$9,0))</f>
        <v>7.2</v>
      </c>
      <c r="BJ73" s="28">
        <f>IF(VLOOKUP($A73,Sheet!$A$7:$DG$148,'TN01-10'!BJ$9,0)="","",VLOOKUP($A73,Sheet!$A$7:$DG$148,'TN01-10'!BJ$9,0))</f>
        <v>8.1999999999999993</v>
      </c>
      <c r="BK73" s="28">
        <f>IF(VLOOKUP($A73,Sheet!$A$7:$DG$148,'TN01-10'!BK$9,0)="","",VLOOKUP($A73,Sheet!$A$7:$DG$148,'TN01-10'!BK$9,0))</f>
        <v>5.4</v>
      </c>
      <c r="BL73" s="28">
        <f>IF(VLOOKUP($A73,Sheet!$A$7:$DG$148,'TN01-10'!BL$9,0)="","",VLOOKUP($A73,Sheet!$A$7:$DG$148,'TN01-10'!BL$9,0))</f>
        <v>6</v>
      </c>
      <c r="BM73" s="28">
        <f>IF(VLOOKUP($A73,Sheet!$A$7:$DG$148,'TN01-10'!BM$9,0)="","",VLOOKUP($A73,Sheet!$A$7:$DG$148,'TN01-10'!BM$9,0))</f>
        <v>7.1</v>
      </c>
      <c r="BN73" s="28">
        <f>IF(VLOOKUP($A73,Sheet!$A$7:$DG$148,'TN01-10'!BN$9,0)="","",VLOOKUP($A73,Sheet!$A$7:$DG$148,'TN01-10'!BN$9,0))</f>
        <v>7.5</v>
      </c>
      <c r="BO73" s="28">
        <f>IF(VLOOKUP($A73,Sheet!$A$7:$DG$148,'TN01-10'!BO$9,0)="","",VLOOKUP($A73,Sheet!$A$7:$DG$148,'TN01-10'!BO$9,0))</f>
        <v>7.6</v>
      </c>
      <c r="BP73" s="28">
        <f>IF(VLOOKUP($A73,Sheet!$A$7:$DG$148,'TN01-10'!BP$9,0)="","",VLOOKUP($A73,Sheet!$A$7:$DG$148,'TN01-10'!BP$9,0))</f>
        <v>5.7</v>
      </c>
      <c r="BQ73" s="28" t="str">
        <f>IF(VLOOKUP($A73,Sheet!$A$7:$DG$148,'TN01-10'!BQ$9,0)="","",VLOOKUP($A73,Sheet!$A$7:$DG$148,'TN01-10'!BQ$9,0))</f>
        <v/>
      </c>
      <c r="BR73" s="28">
        <f>IF(VLOOKUP($A73,Sheet!$A$7:$DG$148,'TN01-10'!BR$9,0)="","",VLOOKUP($A73,Sheet!$A$7:$DG$148,'TN01-10'!BR$9,0))</f>
        <v>6.9</v>
      </c>
      <c r="BS73" s="28">
        <f>IF(VLOOKUP($A73,Sheet!$A$7:$DG$148,'TN01-10'!BS$9,0)="","",VLOOKUP($A73,Sheet!$A$7:$DG$148,'TN01-10'!BS$9,0))</f>
        <v>6.5</v>
      </c>
      <c r="BT73" s="28">
        <f>IF(VLOOKUP($A73,Sheet!$A$7:$DG$148,'TN01-10'!BT$9,0)="","",VLOOKUP($A73,Sheet!$A$7:$DG$148,'TN01-10'!BT$9,0))</f>
        <v>7.1</v>
      </c>
      <c r="BU73" s="28">
        <f>IF(VLOOKUP($A73,Sheet!$A$7:$DG$148,'TN01-10'!BU$9,0)="","",VLOOKUP($A73,Sheet!$A$7:$DG$148,'TN01-10'!BU$9,0))</f>
        <v>4.2</v>
      </c>
      <c r="BV73" s="28">
        <f>IF(VLOOKUP($A73,Sheet!$A$7:$DG$148,'TN01-10'!BV$9,0)="","",VLOOKUP($A73,Sheet!$A$7:$DG$148,'TN01-10'!BV$9,0))</f>
        <v>5.9</v>
      </c>
      <c r="BW73" s="28">
        <f>IF(VLOOKUP($A73,Sheet!$A$7:$DG$148,'TN01-10'!BW$9,0)="","",VLOOKUP($A73,Sheet!$A$7:$DG$148,'TN01-10'!BW$9,0))</f>
        <v>6.8</v>
      </c>
      <c r="BX73" s="33">
        <f>IF(VLOOKUP($A73,Sheet!$A$7:$DG$148,'TN01-10'!BX$9,0)="","",VLOOKUP($A73,Sheet!$A$7:$DG$148,'TN01-10'!BX$9,0))</f>
        <v>50</v>
      </c>
      <c r="BY73" s="36">
        <f>IF(VLOOKUP($A73,Sheet!$A$7:$DG$148,'TN01-10'!BY$9,0)="","",VLOOKUP($A73,Sheet!$A$7:$DG$148,'TN01-10'!BY$9,0))</f>
        <v>0</v>
      </c>
      <c r="BZ73" s="28">
        <f>IF(VLOOKUP($A73,Sheet!$A$7:$DG$148,'TN01-10'!BZ$9,0)="","",VLOOKUP($A73,Sheet!$A$7:$DG$148,'TN01-10'!BZ$9,0))</f>
        <v>8.5</v>
      </c>
      <c r="CA73" s="28" t="str">
        <f>IF(VLOOKUP($A73,Sheet!$A$7:$DG$148,'TN01-10'!CA$9,0)="","",VLOOKUP($A73,Sheet!$A$7:$DG$148,'TN01-10'!CA$9,0))</f>
        <v/>
      </c>
      <c r="CB73" s="28">
        <f>IF(VLOOKUP($A73,Sheet!$A$7:$DG$148,'TN01-10'!CB$9,0)="","",VLOOKUP($A73,Sheet!$A$7:$DG$148,'TN01-10'!CB$9,0))</f>
        <v>8</v>
      </c>
      <c r="CC73" s="28" t="str">
        <f>IF(VLOOKUP($A73,Sheet!$A$7:$DG$148,'TN01-10'!CC$9,0)="","",VLOOKUP($A73,Sheet!$A$7:$DG$148,'TN01-10'!CC$9,0))</f>
        <v/>
      </c>
      <c r="CD73" s="28">
        <f>IF(VLOOKUP($A73,Sheet!$A$7:$DG$148,'TN01-10'!CD$9,0)="","",VLOOKUP($A73,Sheet!$A$7:$DG$148,'TN01-10'!CD$9,0))</f>
        <v>5.4</v>
      </c>
      <c r="CE73" s="28">
        <f>IF(VLOOKUP($A73,Sheet!$A$7:$DG$148,'TN01-10'!CE$9,0)="","",VLOOKUP($A73,Sheet!$A$7:$DG$148,'TN01-10'!CE$9,0))</f>
        <v>6.1</v>
      </c>
      <c r="CF73" s="28">
        <f>IF(VLOOKUP($A73,Sheet!$A$7:$DG$148,'TN01-10'!CF$9,0)="","",VLOOKUP($A73,Sheet!$A$7:$DG$148,'TN01-10'!CF$9,0))</f>
        <v>8.4</v>
      </c>
      <c r="CG73" s="28">
        <f>IF(VLOOKUP($A73,Sheet!$A$7:$DG$148,'TN01-10'!CG$9,0)="","",VLOOKUP($A73,Sheet!$A$7:$DG$148,'TN01-10'!CG$9,0))</f>
        <v>6.5</v>
      </c>
      <c r="CH73" s="28" t="str">
        <f>IF(VLOOKUP($A73,Sheet!$A$7:$DG$148,'TN01-10'!CH$9,0)="","",VLOOKUP($A73,Sheet!$A$7:$DG$148,'TN01-10'!CH$9,0))</f>
        <v/>
      </c>
      <c r="CI73" s="28" t="str">
        <f>IF(VLOOKUP($A73,Sheet!$A$7:$DG$148,'TN01-10'!CI$9,0)="","",VLOOKUP($A73,Sheet!$A$7:$DG$148,'TN01-10'!CI$9,0))</f>
        <v/>
      </c>
      <c r="CJ73" s="28" t="str">
        <f>IF(VLOOKUP($A73,Sheet!$A$7:$DG$148,'TN01-10'!CJ$9,0)="","",VLOOKUP($A73,Sheet!$A$7:$DG$148,'TN01-10'!CJ$9,0))</f>
        <v/>
      </c>
      <c r="CK73" s="28" t="str">
        <f>IF(VLOOKUP($A73,Sheet!$A$7:$DG$148,'TN01-10'!CK$9,0)="","",VLOOKUP($A73,Sheet!$A$7:$DG$148,'TN01-10'!CK$9,0))</f>
        <v/>
      </c>
      <c r="CL73" s="28" t="str">
        <f>IF(VLOOKUP($A73,Sheet!$A$7:$DG$148,'TN01-10'!CL$9,0)="","",VLOOKUP($A73,Sheet!$A$7:$DG$148,'TN01-10'!CL$9,0))</f>
        <v/>
      </c>
      <c r="CM73" s="28" t="str">
        <f>IF(VLOOKUP($A73,Sheet!$A$7:$DG$148,'TN01-10'!CM$9,0)="","",VLOOKUP($A73,Sheet!$A$7:$DG$148,'TN01-10'!CM$9,0))</f>
        <v/>
      </c>
      <c r="CN73" s="28">
        <f>IF(VLOOKUP($A73,Sheet!$A$7:$DG$148,'TN01-10'!CN$9,0)="","",VLOOKUP($A73,Sheet!$A$7:$DG$148,'TN01-10'!CN$9,0))</f>
        <v>7.3</v>
      </c>
      <c r="CO73" s="28">
        <f>IF(VLOOKUP($A73,Sheet!$A$7:$DG$148,'TN01-10'!CO$9,0)="","",VLOOKUP($A73,Sheet!$A$7:$DG$148,'TN01-10'!CO$9,0))</f>
        <v>5.4</v>
      </c>
      <c r="CP73" s="28">
        <f>IF(VLOOKUP($A73,Sheet!$A$7:$DG$148,'TN01-10'!CP$9,0)="","",VLOOKUP($A73,Sheet!$A$7:$DG$148,'TN01-10'!CP$9,0))</f>
        <v>8.5</v>
      </c>
      <c r="CQ73" s="28">
        <f>IF(VLOOKUP($A73,Sheet!$A$7:$DG$148,'TN01-10'!CQ$9,0)="","",VLOOKUP($A73,Sheet!$A$7:$DG$148,'TN01-10'!CQ$9,0))</f>
        <v>8</v>
      </c>
      <c r="CR73" s="28">
        <f>IF(VLOOKUP($A73,Sheet!$A$7:$DG$148,'TN01-10'!CR$9,0)="","",VLOOKUP($A73,Sheet!$A$7:$DG$148,'TN01-10'!CR$9,0))</f>
        <v>7.9</v>
      </c>
      <c r="CS73" s="33">
        <f>IF(VLOOKUP($A73,Sheet!$A$7:$DG$148,'TN01-10'!CS$9,0)="","",VLOOKUP($A73,Sheet!$A$7:$DG$148,'TN01-10'!CS$9,0))</f>
        <v>25</v>
      </c>
      <c r="CT73" s="36">
        <f>IF(VLOOKUP($A73,Sheet!$A$7:$DG$148,'TN01-10'!CT$9,0)="","",VLOOKUP($A73,Sheet!$A$7:$DG$148,'TN01-10'!CT$9,0))</f>
        <v>2</v>
      </c>
      <c r="CU73" s="38">
        <f t="shared" si="2"/>
        <v>126</v>
      </c>
      <c r="CV73" s="38">
        <f t="shared" si="3"/>
        <v>2</v>
      </c>
      <c r="CW73" s="38">
        <f t="shared" si="4"/>
        <v>0</v>
      </c>
      <c r="CX73" s="38">
        <f t="shared" si="5"/>
        <v>128</v>
      </c>
      <c r="CY73" s="38">
        <f t="shared" si="6"/>
        <v>6.86</v>
      </c>
      <c r="CZ73" s="38">
        <f>VLOOKUP($A73,'TN01-04'!$A$13:$DL$166,103,0)</f>
        <v>2.79</v>
      </c>
      <c r="DA73" s="28" t="str">
        <f>IF(VLOOKUP($A73,Sheet!$A$7:$DG$148,'TN01-10'!DA$9,0)="","",VLOOKUP($A73,Sheet!$A$7:$DG$148,'TN01-10'!DA$9,0))</f>
        <v/>
      </c>
      <c r="DB73" s="28" t="str">
        <f>IF(VLOOKUP($A73,Sheet!$A$7:$DG$148,'TN01-10'!DB$9,0)="","",VLOOKUP($A73,Sheet!$A$7:$DG$148,'TN01-10'!DB$9,0))</f>
        <v/>
      </c>
      <c r="DC73" s="28" t="str">
        <f>IF(VLOOKUP($A73,Sheet!$A$7:$DG$148,'TN01-10'!DC$9,0)="","",VLOOKUP($A73,Sheet!$A$7:$DG$148,'TN01-10'!DC$9,0))</f>
        <v/>
      </c>
      <c r="DD73" s="28" t="str">
        <f>IF(VLOOKUP($A73,Sheet!$A$7:$DG$148,'TN01-10'!DD$9,0)="","",VLOOKUP($A73,Sheet!$A$7:$DG$148,'TN01-10'!DD$9,0))</f>
        <v/>
      </c>
      <c r="DE73" s="38"/>
      <c r="DF73" s="38">
        <f t="shared" si="7"/>
        <v>0</v>
      </c>
      <c r="DG73" s="38">
        <f>VLOOKUP($A73,'TN01-04'!$A$13:$DL$166,110,0)</f>
        <v>0</v>
      </c>
      <c r="DH73" s="33">
        <f>IF(VLOOKUP($A73,Sheet!$A$7:$DG$148,'TN01-10'!DH$9,0)="","",VLOOKUP($A73,Sheet!$A$7:$DG$148,'TN01-10'!DH$9,0))</f>
        <v>0</v>
      </c>
      <c r="DI73" s="36">
        <f>IF(VLOOKUP($A73,Sheet!$A$7:$DG$148,'TN01-10'!DI$9,0)="","",VLOOKUP($A73,Sheet!$A$7:$DG$148,'TN01-10'!DI$9,0))</f>
        <v>5</v>
      </c>
      <c r="DJ73" s="38">
        <f t="shared" si="8"/>
        <v>126</v>
      </c>
      <c r="DK73" s="38">
        <f t="shared" si="9"/>
        <v>7</v>
      </c>
      <c r="DL73" s="38">
        <f t="shared" si="10"/>
        <v>6.6</v>
      </c>
      <c r="DM73" s="38">
        <f>VLOOKUP($A73,'TN01-04'!$A$13:$DL$166,116,0)</f>
        <v>2.69</v>
      </c>
      <c r="DN73" s="33">
        <f>IF(VLOOKUP($A73,Sheet!$A$7:$DG$148,'TN01-10'!DN$9,0)="","",VLOOKUP($A73,Sheet!$A$7:$DG$148,'TN01-10'!DN$9,0))</f>
        <v>131</v>
      </c>
      <c r="DO73" s="36">
        <f>IF(VLOOKUP($A73,Sheet!$A$7:$DG$148,'TN01-10'!DO$9,0)="","",VLOOKUP($A73,Sheet!$A$7:$DG$148,'TN01-10'!DO$9,0))</f>
        <v>7</v>
      </c>
      <c r="DP73" s="28">
        <f>IF(VLOOKUP($A73,Sheet!$A$7:$DG$148,'TN01-10'!DP$9,0)="","",VLOOKUP($A73,Sheet!$A$7:$DG$148,'TN01-10'!DP$9,0))</f>
        <v>137</v>
      </c>
      <c r="DQ73" s="28">
        <f>IF(VLOOKUP($A73,Sheet!$A$7:$DG$148,'TN01-10'!DQ$9,0)="","",VLOOKUP($A73,Sheet!$A$7:$DG$148,'TN01-10'!DQ$9,0))</f>
        <v>131</v>
      </c>
      <c r="DR73" s="28">
        <f>IF(VLOOKUP($A73,Sheet!$A$7:$DG$148,'TN01-10'!DR$9,0)="","",VLOOKUP($A73,Sheet!$A$7:$DG$148,'TN01-10'!DR$9,0))</f>
        <v>6.97</v>
      </c>
      <c r="DS73" s="28">
        <f>IF(VLOOKUP($A73,Sheet!$A$7:$DG$148,'TN01-10'!DS$9,0)="","",VLOOKUP($A73,Sheet!$A$7:$DG$148,'TN01-10'!DS$9,0))</f>
        <v>2.84</v>
      </c>
      <c r="DT73" s="28" t="str">
        <f>IF(VLOOKUP($A73,Sheet!$A$7:$DG$148,'TN01-10'!DT$9,0)="","",VLOOKUP($A73,Sheet!$A$7:$DG$148,'TN01-10'!DT$9,0))</f>
        <v/>
      </c>
      <c r="DU73" s="168">
        <f t="shared" si="11"/>
        <v>1.5625E-2</v>
      </c>
      <c r="DV73" s="315"/>
      <c r="DW73" s="315"/>
      <c r="DX73" s="315" t="s">
        <v>4798</v>
      </c>
      <c r="DY73" s="315" t="s">
        <v>4798</v>
      </c>
      <c r="DZ73" s="315" t="s">
        <v>4832</v>
      </c>
      <c r="EA73" s="315"/>
      <c r="EB73" s="216"/>
      <c r="EC73" s="216"/>
      <c r="ED73" s="216"/>
      <c r="EE73" s="216"/>
      <c r="EF73" s="216">
        <f t="shared" si="12"/>
        <v>0</v>
      </c>
      <c r="EG73" s="216">
        <v>0</v>
      </c>
      <c r="EH73" s="216">
        <v>0</v>
      </c>
      <c r="EI73" s="216"/>
      <c r="EJ73" s="216"/>
      <c r="EK73" s="216">
        <f t="shared" si="13"/>
        <v>0</v>
      </c>
      <c r="EL73" s="216"/>
      <c r="EM73" s="216">
        <v>0</v>
      </c>
      <c r="EN73" s="216"/>
      <c r="EO73" s="216"/>
      <c r="EP73" s="216">
        <f t="shared" si="14"/>
        <v>0</v>
      </c>
      <c r="EQ73" s="216"/>
      <c r="ER73" s="216">
        <v>0</v>
      </c>
      <c r="ES73" s="216"/>
      <c r="ET73" s="216"/>
      <c r="EU73" s="216">
        <f t="shared" si="15"/>
        <v>0</v>
      </c>
      <c r="EV73" s="216">
        <f t="shared" si="16"/>
        <v>0</v>
      </c>
    </row>
    <row r="74" spans="1:152" ht="15.95" customHeight="1" x14ac:dyDescent="0.2">
      <c r="A74" s="25">
        <v>2221728803</v>
      </c>
      <c r="B74" s="26" t="s">
        <v>27</v>
      </c>
      <c r="C74" s="26" t="s">
        <v>20</v>
      </c>
      <c r="D74" s="26" t="s">
        <v>151</v>
      </c>
      <c r="E74" s="27">
        <v>35879</v>
      </c>
      <c r="F74" s="26" t="s">
        <v>210</v>
      </c>
      <c r="G74" s="26" t="s">
        <v>212</v>
      </c>
      <c r="H74" s="28">
        <f>IF(VLOOKUP($A74,Sheet!$A$7:$DG$148,'TN01-10'!H$9,0)="","",VLOOKUP($A74,Sheet!$A$7:$DG$148,'TN01-10'!H$9,0))</f>
        <v>9.1</v>
      </c>
      <c r="I74" s="28">
        <f>IF(VLOOKUP($A74,Sheet!$A$7:$DG$148,'TN01-10'!I$9,0)="","",VLOOKUP($A74,Sheet!$A$7:$DG$148,'TN01-10'!I$9,0))</f>
        <v>8</v>
      </c>
      <c r="J74" s="28">
        <f>IF(VLOOKUP($A74,Sheet!$A$7:$DG$148,'TN01-10'!J$9,0)="","",VLOOKUP($A74,Sheet!$A$7:$DG$148,'TN01-10'!J$9,0))</f>
        <v>8</v>
      </c>
      <c r="K74" s="28">
        <f>IF(VLOOKUP($A74,Sheet!$A$7:$DG$148,'TN01-10'!K$9,0)="","",VLOOKUP($A74,Sheet!$A$7:$DG$148,'TN01-10'!K$9,0))</f>
        <v>7.9</v>
      </c>
      <c r="L74" s="28">
        <f>IF(VLOOKUP($A74,Sheet!$A$7:$DG$148,'TN01-10'!L$9,0)="","",VLOOKUP($A74,Sheet!$A$7:$DG$148,'TN01-10'!L$9,0))</f>
        <v>8.1</v>
      </c>
      <c r="M74" s="28">
        <f>IF(VLOOKUP($A74,Sheet!$A$7:$DG$148,'TN01-10'!M$9,0)="","",VLOOKUP($A74,Sheet!$A$7:$DG$148,'TN01-10'!M$9,0))</f>
        <v>9</v>
      </c>
      <c r="N74" s="28">
        <f>IF(VLOOKUP($A74,Sheet!$A$7:$DG$148,'TN01-10'!N$9,0)="","",VLOOKUP($A74,Sheet!$A$7:$DG$148,'TN01-10'!N$9,0))</f>
        <v>6.8</v>
      </c>
      <c r="O74" s="28" t="str">
        <f>IF(VLOOKUP($A74,Sheet!$A$7:$DG$148,'TN01-10'!O$9,0)="","",VLOOKUP($A74,Sheet!$A$7:$DG$148,'TN01-10'!O$9,0))</f>
        <v/>
      </c>
      <c r="P74" s="28">
        <f>IF(VLOOKUP($A74,Sheet!$A$7:$DG$148,'TN01-10'!P$9,0)="","",VLOOKUP($A74,Sheet!$A$7:$DG$148,'TN01-10'!P$9,0))</f>
        <v>7</v>
      </c>
      <c r="Q74" s="28" t="str">
        <f>IF(VLOOKUP($A74,Sheet!$A$7:$DG$148,'TN01-10'!Q$9,0)="","",VLOOKUP($A74,Sheet!$A$7:$DG$148,'TN01-10'!Q$9,0))</f>
        <v/>
      </c>
      <c r="R74" s="28" t="str">
        <f>IF(VLOOKUP($A74,Sheet!$A$7:$DG$148,'TN01-10'!R$9,0)="","",VLOOKUP($A74,Sheet!$A$7:$DG$148,'TN01-10'!R$9,0))</f>
        <v/>
      </c>
      <c r="S74" s="28" t="str">
        <f>IF(VLOOKUP($A74,Sheet!$A$7:$DG$148,'TN01-10'!S$9,0)="","",VLOOKUP($A74,Sheet!$A$7:$DG$148,'TN01-10'!S$9,0))</f>
        <v/>
      </c>
      <c r="T74" s="28" t="str">
        <f>IF(VLOOKUP($A74,Sheet!$A$7:$DG$148,'TN01-10'!T$9,0)="","",VLOOKUP($A74,Sheet!$A$7:$DG$148,'TN01-10'!T$9,0))</f>
        <v/>
      </c>
      <c r="U74" s="28">
        <f>IF(VLOOKUP($A74,Sheet!$A$7:$DG$148,'TN01-10'!U$9,0)="","",VLOOKUP($A74,Sheet!$A$7:$DG$148,'TN01-10'!U$9,0))</f>
        <v>7.5</v>
      </c>
      <c r="V74" s="28">
        <f>IF(VLOOKUP($A74,Sheet!$A$7:$DG$148,'TN01-10'!V$9,0)="","",VLOOKUP($A74,Sheet!$A$7:$DG$148,'TN01-10'!V$9,0))</f>
        <v>7.2</v>
      </c>
      <c r="W74" s="28">
        <f>IF(VLOOKUP($A74,Sheet!$A$7:$DG$148,'TN01-10'!W$9,0)="","",VLOOKUP($A74,Sheet!$A$7:$DG$148,'TN01-10'!W$9,0))</f>
        <v>9.1</v>
      </c>
      <c r="X74" s="28">
        <f>IF(VLOOKUP($A74,Sheet!$A$7:$DG$148,'TN01-10'!X$9,0)="","",VLOOKUP($A74,Sheet!$A$7:$DG$148,'TN01-10'!X$9,0))</f>
        <v>8.6</v>
      </c>
      <c r="Y74" s="28">
        <f>IF(VLOOKUP($A74,Sheet!$A$7:$DG$148,'TN01-10'!Y$9,0)="","",VLOOKUP($A74,Sheet!$A$7:$DG$148,'TN01-10'!Y$9,0))</f>
        <v>8.4</v>
      </c>
      <c r="Z74" s="28">
        <f>IF(VLOOKUP($A74,Sheet!$A$7:$DG$148,'TN01-10'!Z$9,0)="","",VLOOKUP($A74,Sheet!$A$7:$DG$148,'TN01-10'!Z$9,0))</f>
        <v>6.8</v>
      </c>
      <c r="AA74" s="28">
        <f>IF(VLOOKUP($A74,Sheet!$A$7:$DG$148,'TN01-10'!AA$9,0)="","",VLOOKUP($A74,Sheet!$A$7:$DG$148,'TN01-10'!AA$9,0))</f>
        <v>6</v>
      </c>
      <c r="AB74" s="28">
        <f>IF(VLOOKUP($A74,Sheet!$A$7:$DG$148,'TN01-10'!AB$9,0)="","",VLOOKUP($A74,Sheet!$A$7:$DG$148,'TN01-10'!AB$9,0))</f>
        <v>7.5</v>
      </c>
      <c r="AC74" s="28">
        <f>IF(VLOOKUP($A74,Sheet!$A$7:$DG$148,'TN01-10'!AC$9,0)="","",VLOOKUP($A74,Sheet!$A$7:$DG$148,'TN01-10'!AC$9,0))</f>
        <v>8</v>
      </c>
      <c r="AD74" s="28">
        <f>IF(VLOOKUP($A74,Sheet!$A$7:$DG$148,'TN01-10'!AD$9,0)="","",VLOOKUP($A74,Sheet!$A$7:$DG$148,'TN01-10'!AD$9,0))</f>
        <v>8.3000000000000007</v>
      </c>
      <c r="AE74" s="28">
        <f>IF(VLOOKUP($A74,Sheet!$A$7:$DG$148,'TN01-10'!AE$9,0)="","",VLOOKUP($A74,Sheet!$A$7:$DG$148,'TN01-10'!AE$9,0))</f>
        <v>6.5</v>
      </c>
      <c r="AF74" s="28">
        <f>IF(VLOOKUP($A74,Sheet!$A$7:$DG$148,'TN01-10'!AF$9,0)="","",VLOOKUP($A74,Sheet!$A$7:$DG$148,'TN01-10'!AF$9,0))</f>
        <v>8.6</v>
      </c>
      <c r="AG74" s="28">
        <f>IF(VLOOKUP($A74,Sheet!$A$7:$DG$148,'TN01-10'!AG$9,0)="","",VLOOKUP($A74,Sheet!$A$7:$DG$148,'TN01-10'!AG$9,0))</f>
        <v>6.5</v>
      </c>
      <c r="AH74" s="28">
        <f>IF(VLOOKUP($A74,Sheet!$A$7:$DG$148,'TN01-10'!AH$9,0)="","",VLOOKUP($A74,Sheet!$A$7:$DG$148,'TN01-10'!AH$9,0))</f>
        <v>7.2</v>
      </c>
      <c r="AI74" s="28">
        <f>IF(VLOOKUP($A74,Sheet!$A$7:$DG$148,'TN01-10'!AI$9,0)="","",VLOOKUP($A74,Sheet!$A$7:$DG$148,'TN01-10'!AI$9,0))</f>
        <v>6.7</v>
      </c>
      <c r="AJ74" s="28">
        <f>IF(VLOOKUP($A74,Sheet!$A$7:$DG$148,'TN01-10'!AJ$9,0)="","",VLOOKUP($A74,Sheet!$A$7:$DG$148,'TN01-10'!AJ$9,0))</f>
        <v>8.9</v>
      </c>
      <c r="AK74" s="33">
        <f>IF(VLOOKUP($A74,Sheet!$A$7:$DG$148,'TN01-10'!AK$9,0)="","",VLOOKUP($A74,Sheet!$A$7:$DG$148,'TN01-10'!AK$9,0))</f>
        <v>51</v>
      </c>
      <c r="AL74" s="36">
        <f>IF(VLOOKUP($A74,Sheet!$A$7:$DG$148,'TN01-10'!AL$9,0)="","",VLOOKUP($A74,Sheet!$A$7:$DG$148,'TN01-10'!AL$9,0))</f>
        <v>0</v>
      </c>
      <c r="AM74" s="32">
        <f>IF(VLOOKUP($A74,Sheet!$A$7:$DG$148,'TN01-10'!AM$9,0)="","",VLOOKUP($A74,Sheet!$A$7:$DG$148,'TN01-10'!AM$9,0))</f>
        <v>7.2</v>
      </c>
      <c r="AN74" s="32">
        <f>IF(VLOOKUP($A74,Sheet!$A$7:$DG$148,'TN01-10'!AN$9,0)="","",VLOOKUP($A74,Sheet!$A$7:$DG$148,'TN01-10'!AN$9,0))</f>
        <v>7.6</v>
      </c>
      <c r="AO74" s="32" t="str">
        <f>IF(VLOOKUP($A74,Sheet!$A$7:$DG$148,'TN01-10'!AO$9,0)="","",VLOOKUP($A74,Sheet!$A$7:$DG$148,'TN01-10'!AO$9,0))</f>
        <v/>
      </c>
      <c r="AP74" s="32" t="str">
        <f>IF(VLOOKUP($A74,Sheet!$A$7:$DG$148,'TN01-10'!AP$9,0)="","",VLOOKUP($A74,Sheet!$A$7:$DG$148,'TN01-10'!AP$9,0))</f>
        <v/>
      </c>
      <c r="AQ74" s="32">
        <f>IF(VLOOKUP($A74,Sheet!$A$7:$DG$148,'TN01-10'!AQ$9,0)="","",VLOOKUP($A74,Sheet!$A$7:$DG$148,'TN01-10'!AQ$9,0))</f>
        <v>7.1</v>
      </c>
      <c r="AR74" s="32" t="str">
        <f>IF(VLOOKUP($A74,Sheet!$A$7:$DG$148,'TN01-10'!AR$9,0)="","",VLOOKUP($A74,Sheet!$A$7:$DG$148,'TN01-10'!AR$9,0))</f>
        <v/>
      </c>
      <c r="AS74" s="32" t="str">
        <f>IF(VLOOKUP($A74,Sheet!$A$7:$DG$148,'TN01-10'!AS$9,0)="","",VLOOKUP($A74,Sheet!$A$7:$DG$148,'TN01-10'!AS$9,0))</f>
        <v/>
      </c>
      <c r="AT74" s="32" t="str">
        <f>IF(VLOOKUP($A74,Sheet!$A$7:$DG$148,'TN01-10'!AT$9,0)="","",VLOOKUP($A74,Sheet!$A$7:$DG$148,'TN01-10'!AT$9,0))</f>
        <v/>
      </c>
      <c r="AU74" s="32">
        <f>IF(VLOOKUP($A74,Sheet!$A$7:$DG$148,'TN01-10'!AU$9,0)="","",VLOOKUP($A74,Sheet!$A$7:$DG$148,'TN01-10'!AU$9,0))</f>
        <v>8.1999999999999993</v>
      </c>
      <c r="AV74" s="32" t="str">
        <f>IF(VLOOKUP($A74,Sheet!$A$7:$DG$148,'TN01-10'!AV$9,0)="","",VLOOKUP($A74,Sheet!$A$7:$DG$148,'TN01-10'!AV$9,0))</f>
        <v/>
      </c>
      <c r="AW74" s="32" t="str">
        <f>IF(VLOOKUP($A74,Sheet!$A$7:$DG$148,'TN01-10'!AW$9,0)="","",VLOOKUP($A74,Sheet!$A$7:$DG$148,'TN01-10'!AW$9,0))</f>
        <v/>
      </c>
      <c r="AX74" s="32" t="str">
        <f>IF(VLOOKUP($A74,Sheet!$A$7:$DG$148,'TN01-10'!AX$9,0)="","",VLOOKUP($A74,Sheet!$A$7:$DG$148,'TN01-10'!AX$9,0))</f>
        <v/>
      </c>
      <c r="AY74" s="32" t="str">
        <f>IF(VLOOKUP($A74,Sheet!$A$7:$DG$148,'TN01-10'!AY$9,0)="","",VLOOKUP($A74,Sheet!$A$7:$DG$148,'TN01-10'!AY$9,0))</f>
        <v/>
      </c>
      <c r="AZ74" s="32" t="str">
        <f>IF(VLOOKUP($A74,Sheet!$A$7:$DG$148,'TN01-10'!AZ$9,0)="","",VLOOKUP($A74,Sheet!$A$7:$DG$148,'TN01-10'!AZ$9,0))</f>
        <v/>
      </c>
      <c r="BA74" s="32">
        <f>IF(VLOOKUP($A74,Sheet!$A$7:$DG$148,'TN01-10'!BA$9,0)="","",VLOOKUP($A74,Sheet!$A$7:$DG$148,'TN01-10'!BA$9,0))</f>
        <v>6.6</v>
      </c>
      <c r="BB74" s="33">
        <f>IF(VLOOKUP($A74,Sheet!$A$7:$DG$148,'TN01-10'!BB$9,0)="","",VLOOKUP($A74,Sheet!$A$7:$DG$148,'TN01-10'!BB$9,0))</f>
        <v>5</v>
      </c>
      <c r="BC74" s="36">
        <f>IF(VLOOKUP($A74,Sheet!$A$7:$DG$148,'TN01-10'!BC$9,0)="","",VLOOKUP($A74,Sheet!$A$7:$DG$148,'TN01-10'!BC$9,0))</f>
        <v>0</v>
      </c>
      <c r="BD74" s="28">
        <f>IF(VLOOKUP($A74,Sheet!$A$7:$DG$148,'TN01-10'!BD$9,0)="","",VLOOKUP($A74,Sheet!$A$7:$DG$148,'TN01-10'!BD$9,0))</f>
        <v>8</v>
      </c>
      <c r="BE74" s="28">
        <f>IF(VLOOKUP($A74,Sheet!$A$7:$DG$148,'TN01-10'!BE$9,0)="","",VLOOKUP($A74,Sheet!$A$7:$DG$148,'TN01-10'!BE$9,0))</f>
        <v>6.7</v>
      </c>
      <c r="BF74" s="28">
        <f>IF(VLOOKUP($A74,Sheet!$A$7:$DG$148,'TN01-10'!BF$9,0)="","",VLOOKUP($A74,Sheet!$A$7:$DG$148,'TN01-10'!BF$9,0))</f>
        <v>7.5</v>
      </c>
      <c r="BG74" s="28">
        <f>IF(VLOOKUP($A74,Sheet!$A$7:$DG$148,'TN01-10'!BG$9,0)="","",VLOOKUP($A74,Sheet!$A$7:$DG$148,'TN01-10'!BG$9,0))</f>
        <v>7.5</v>
      </c>
      <c r="BH74" s="28">
        <f>IF(VLOOKUP($A74,Sheet!$A$7:$DG$148,'TN01-10'!BH$9,0)="","",VLOOKUP($A74,Sheet!$A$7:$DG$148,'TN01-10'!BH$9,0))</f>
        <v>5.8</v>
      </c>
      <c r="BI74" s="28">
        <f>IF(VLOOKUP($A74,Sheet!$A$7:$DG$148,'TN01-10'!BI$9,0)="","",VLOOKUP($A74,Sheet!$A$7:$DG$148,'TN01-10'!BI$9,0))</f>
        <v>7</v>
      </c>
      <c r="BJ74" s="28">
        <f>IF(VLOOKUP($A74,Sheet!$A$7:$DG$148,'TN01-10'!BJ$9,0)="","",VLOOKUP($A74,Sheet!$A$7:$DG$148,'TN01-10'!BJ$9,0))</f>
        <v>7.6</v>
      </c>
      <c r="BK74" s="28">
        <f>IF(VLOOKUP($A74,Sheet!$A$7:$DG$148,'TN01-10'!BK$9,0)="","",VLOOKUP($A74,Sheet!$A$7:$DG$148,'TN01-10'!BK$9,0))</f>
        <v>7.1</v>
      </c>
      <c r="BL74" s="28">
        <f>IF(VLOOKUP($A74,Sheet!$A$7:$DG$148,'TN01-10'!BL$9,0)="","",VLOOKUP($A74,Sheet!$A$7:$DG$148,'TN01-10'!BL$9,0))</f>
        <v>7</v>
      </c>
      <c r="BM74" s="28">
        <f>IF(VLOOKUP($A74,Sheet!$A$7:$DG$148,'TN01-10'!BM$9,0)="","",VLOOKUP($A74,Sheet!$A$7:$DG$148,'TN01-10'!BM$9,0))</f>
        <v>5.3</v>
      </c>
      <c r="BN74" s="28">
        <f>IF(VLOOKUP($A74,Sheet!$A$7:$DG$148,'TN01-10'!BN$9,0)="","",VLOOKUP($A74,Sheet!$A$7:$DG$148,'TN01-10'!BN$9,0))</f>
        <v>7.6</v>
      </c>
      <c r="BO74" s="28">
        <f>IF(VLOOKUP($A74,Sheet!$A$7:$DG$148,'TN01-10'!BO$9,0)="","",VLOOKUP($A74,Sheet!$A$7:$DG$148,'TN01-10'!BO$9,0))</f>
        <v>6.7</v>
      </c>
      <c r="BP74" s="28">
        <f>IF(VLOOKUP($A74,Sheet!$A$7:$DG$148,'TN01-10'!BP$9,0)="","",VLOOKUP($A74,Sheet!$A$7:$DG$148,'TN01-10'!BP$9,0))</f>
        <v>8.4</v>
      </c>
      <c r="BQ74" s="28" t="str">
        <f>IF(VLOOKUP($A74,Sheet!$A$7:$DG$148,'TN01-10'!BQ$9,0)="","",VLOOKUP($A74,Sheet!$A$7:$DG$148,'TN01-10'!BQ$9,0))</f>
        <v/>
      </c>
      <c r="BR74" s="28">
        <f>IF(VLOOKUP($A74,Sheet!$A$7:$DG$148,'TN01-10'!BR$9,0)="","",VLOOKUP($A74,Sheet!$A$7:$DG$148,'TN01-10'!BR$9,0))</f>
        <v>6.3</v>
      </c>
      <c r="BS74" s="28">
        <f>IF(VLOOKUP($A74,Sheet!$A$7:$DG$148,'TN01-10'!BS$9,0)="","",VLOOKUP($A74,Sheet!$A$7:$DG$148,'TN01-10'!BS$9,0))</f>
        <v>6.6</v>
      </c>
      <c r="BT74" s="28">
        <f>IF(VLOOKUP($A74,Sheet!$A$7:$DG$148,'TN01-10'!BT$9,0)="","",VLOOKUP($A74,Sheet!$A$7:$DG$148,'TN01-10'!BT$9,0))</f>
        <v>6.8</v>
      </c>
      <c r="BU74" s="28">
        <f>IF(VLOOKUP($A74,Sheet!$A$7:$DG$148,'TN01-10'!BU$9,0)="","",VLOOKUP($A74,Sheet!$A$7:$DG$148,'TN01-10'!BU$9,0))</f>
        <v>7</v>
      </c>
      <c r="BV74" s="28">
        <f>IF(VLOOKUP($A74,Sheet!$A$7:$DG$148,'TN01-10'!BV$9,0)="","",VLOOKUP($A74,Sheet!$A$7:$DG$148,'TN01-10'!BV$9,0))</f>
        <v>8</v>
      </c>
      <c r="BW74" s="28">
        <f>IF(VLOOKUP($A74,Sheet!$A$7:$DG$148,'TN01-10'!BW$9,0)="","",VLOOKUP($A74,Sheet!$A$7:$DG$148,'TN01-10'!BW$9,0))</f>
        <v>8.3000000000000007</v>
      </c>
      <c r="BX74" s="33">
        <f>IF(VLOOKUP($A74,Sheet!$A$7:$DG$148,'TN01-10'!BX$9,0)="","",VLOOKUP($A74,Sheet!$A$7:$DG$148,'TN01-10'!BX$9,0))</f>
        <v>50</v>
      </c>
      <c r="BY74" s="36">
        <f>IF(VLOOKUP($A74,Sheet!$A$7:$DG$148,'TN01-10'!BY$9,0)="","",VLOOKUP($A74,Sheet!$A$7:$DG$148,'TN01-10'!BY$9,0))</f>
        <v>0</v>
      </c>
      <c r="BZ74" s="28">
        <f>IF(VLOOKUP($A74,Sheet!$A$7:$DG$148,'TN01-10'!BZ$9,0)="","",VLOOKUP($A74,Sheet!$A$7:$DG$148,'TN01-10'!BZ$9,0))</f>
        <v>7.3</v>
      </c>
      <c r="CA74" s="28" t="str">
        <f>IF(VLOOKUP($A74,Sheet!$A$7:$DG$148,'TN01-10'!CA$9,0)="","",VLOOKUP($A74,Sheet!$A$7:$DG$148,'TN01-10'!CA$9,0))</f>
        <v/>
      </c>
      <c r="CB74" s="28">
        <f>IF(VLOOKUP($A74,Sheet!$A$7:$DG$148,'TN01-10'!CB$9,0)="","",VLOOKUP($A74,Sheet!$A$7:$DG$148,'TN01-10'!CB$9,0))</f>
        <v>9.5</v>
      </c>
      <c r="CC74" s="28" t="str">
        <f>IF(VLOOKUP($A74,Sheet!$A$7:$DG$148,'TN01-10'!CC$9,0)="","",VLOOKUP($A74,Sheet!$A$7:$DG$148,'TN01-10'!CC$9,0))</f>
        <v/>
      </c>
      <c r="CD74" s="28">
        <f>IF(VLOOKUP($A74,Sheet!$A$7:$DG$148,'TN01-10'!CD$9,0)="","",VLOOKUP($A74,Sheet!$A$7:$DG$148,'TN01-10'!CD$9,0))</f>
        <v>6.5</v>
      </c>
      <c r="CE74" s="28">
        <f>IF(VLOOKUP($A74,Sheet!$A$7:$DG$148,'TN01-10'!CE$9,0)="","",VLOOKUP($A74,Sheet!$A$7:$DG$148,'TN01-10'!CE$9,0))</f>
        <v>7.4</v>
      </c>
      <c r="CF74" s="28">
        <f>IF(VLOOKUP($A74,Sheet!$A$7:$DG$148,'TN01-10'!CF$9,0)="","",VLOOKUP($A74,Sheet!$A$7:$DG$148,'TN01-10'!CF$9,0))</f>
        <v>7.4</v>
      </c>
      <c r="CG74" s="28">
        <f>IF(VLOOKUP($A74,Sheet!$A$7:$DG$148,'TN01-10'!CG$9,0)="","",VLOOKUP($A74,Sheet!$A$7:$DG$148,'TN01-10'!CG$9,0))</f>
        <v>6</v>
      </c>
      <c r="CH74" s="28" t="str">
        <f>IF(VLOOKUP($A74,Sheet!$A$7:$DG$148,'TN01-10'!CH$9,0)="","",VLOOKUP($A74,Sheet!$A$7:$DG$148,'TN01-10'!CH$9,0))</f>
        <v/>
      </c>
      <c r="CI74" s="28">
        <f>IF(VLOOKUP($A74,Sheet!$A$7:$DG$148,'TN01-10'!CI$9,0)="","",VLOOKUP($A74,Sheet!$A$7:$DG$148,'TN01-10'!CI$9,0))</f>
        <v>7.4</v>
      </c>
      <c r="CJ74" s="28" t="str">
        <f>IF(VLOOKUP($A74,Sheet!$A$7:$DG$148,'TN01-10'!CJ$9,0)="","",VLOOKUP($A74,Sheet!$A$7:$DG$148,'TN01-10'!CJ$9,0))</f>
        <v/>
      </c>
      <c r="CK74" s="28" t="str">
        <f>IF(VLOOKUP($A74,Sheet!$A$7:$DG$148,'TN01-10'!CK$9,0)="","",VLOOKUP($A74,Sheet!$A$7:$DG$148,'TN01-10'!CK$9,0))</f>
        <v/>
      </c>
      <c r="CL74" s="28" t="str">
        <f>IF(VLOOKUP($A74,Sheet!$A$7:$DG$148,'TN01-10'!CL$9,0)="","",VLOOKUP($A74,Sheet!$A$7:$DG$148,'TN01-10'!CL$9,0))</f>
        <v/>
      </c>
      <c r="CM74" s="28" t="str">
        <f>IF(VLOOKUP($A74,Sheet!$A$7:$DG$148,'TN01-10'!CM$9,0)="","",VLOOKUP($A74,Sheet!$A$7:$DG$148,'TN01-10'!CM$9,0))</f>
        <v/>
      </c>
      <c r="CN74" s="28">
        <f>IF(VLOOKUP($A74,Sheet!$A$7:$DG$148,'TN01-10'!CN$9,0)="","",VLOOKUP($A74,Sheet!$A$7:$DG$148,'TN01-10'!CN$9,0))</f>
        <v>6.5</v>
      </c>
      <c r="CO74" s="28">
        <f>IF(VLOOKUP($A74,Sheet!$A$7:$DG$148,'TN01-10'!CO$9,0)="","",VLOOKUP($A74,Sheet!$A$7:$DG$148,'TN01-10'!CO$9,0))</f>
        <v>8</v>
      </c>
      <c r="CP74" s="28">
        <f>IF(VLOOKUP($A74,Sheet!$A$7:$DG$148,'TN01-10'!CP$9,0)="","",VLOOKUP($A74,Sheet!$A$7:$DG$148,'TN01-10'!CP$9,0))</f>
        <v>7</v>
      </c>
      <c r="CQ74" s="28">
        <f>IF(VLOOKUP($A74,Sheet!$A$7:$DG$148,'TN01-10'!CQ$9,0)="","",VLOOKUP($A74,Sheet!$A$7:$DG$148,'TN01-10'!CQ$9,0))</f>
        <v>9.3000000000000007</v>
      </c>
      <c r="CR74" s="28">
        <f>IF(VLOOKUP($A74,Sheet!$A$7:$DG$148,'TN01-10'!CR$9,0)="","",VLOOKUP($A74,Sheet!$A$7:$DG$148,'TN01-10'!CR$9,0))</f>
        <v>7.6</v>
      </c>
      <c r="CS74" s="33">
        <f>IF(VLOOKUP($A74,Sheet!$A$7:$DG$148,'TN01-10'!CS$9,0)="","",VLOOKUP($A74,Sheet!$A$7:$DG$148,'TN01-10'!CS$9,0))</f>
        <v>27</v>
      </c>
      <c r="CT74" s="36">
        <f>IF(VLOOKUP($A74,Sheet!$A$7:$DG$148,'TN01-10'!CT$9,0)="","",VLOOKUP($A74,Sheet!$A$7:$DG$148,'TN01-10'!CT$9,0))</f>
        <v>0</v>
      </c>
      <c r="CU74" s="38">
        <f t="shared" si="2"/>
        <v>128</v>
      </c>
      <c r="CV74" s="38">
        <f t="shared" si="3"/>
        <v>0</v>
      </c>
      <c r="CW74" s="38">
        <f t="shared" si="4"/>
        <v>0</v>
      </c>
      <c r="CX74" s="38">
        <f t="shared" si="5"/>
        <v>128</v>
      </c>
      <c r="CY74" s="38">
        <f t="shared" si="6"/>
        <v>7.38</v>
      </c>
      <c r="CZ74" s="38">
        <f>VLOOKUP($A74,'TN01-04'!$A$13:$DL$166,103,0)</f>
        <v>3.12</v>
      </c>
      <c r="DA74" s="28" t="str">
        <f>IF(VLOOKUP($A74,Sheet!$A$7:$DG$148,'TN01-10'!DA$9,0)="","",VLOOKUP($A74,Sheet!$A$7:$DG$148,'TN01-10'!DA$9,0))</f>
        <v/>
      </c>
      <c r="DB74" s="28" t="str">
        <f>IF(VLOOKUP($A74,Sheet!$A$7:$DG$148,'TN01-10'!DB$9,0)="","",VLOOKUP($A74,Sheet!$A$7:$DG$148,'TN01-10'!DB$9,0))</f>
        <v/>
      </c>
      <c r="DC74" s="28">
        <f>IF(VLOOKUP($A74,Sheet!$A$7:$DG$148,'TN01-10'!DC$9,0)="","",VLOOKUP($A74,Sheet!$A$7:$DG$148,'TN01-10'!DC$9,0))</f>
        <v>6.7</v>
      </c>
      <c r="DD74" s="28" t="str">
        <f>IF(VLOOKUP($A74,Sheet!$A$7:$DG$148,'TN01-10'!DD$9,0)="","",VLOOKUP($A74,Sheet!$A$7:$DG$148,'TN01-10'!DD$9,0))</f>
        <v/>
      </c>
      <c r="DE74" s="38"/>
      <c r="DF74" s="38">
        <f t="shared" si="7"/>
        <v>6.7</v>
      </c>
      <c r="DG74" s="38">
        <f>VLOOKUP($A74,'TN01-04'!$A$13:$DL$166,110,0)</f>
        <v>2.65</v>
      </c>
      <c r="DH74" s="33">
        <f>IF(VLOOKUP($A74,Sheet!$A$7:$DG$148,'TN01-10'!DH$9,0)="","",VLOOKUP($A74,Sheet!$A$7:$DG$148,'TN01-10'!DH$9,0))</f>
        <v>5</v>
      </c>
      <c r="DI74" s="36">
        <f>IF(VLOOKUP($A74,Sheet!$A$7:$DG$148,'TN01-10'!DI$9,0)="","",VLOOKUP($A74,Sheet!$A$7:$DG$148,'TN01-10'!DI$9,0))</f>
        <v>0</v>
      </c>
      <c r="DJ74" s="38">
        <f t="shared" si="8"/>
        <v>133</v>
      </c>
      <c r="DK74" s="38">
        <f t="shared" si="9"/>
        <v>0</v>
      </c>
      <c r="DL74" s="38">
        <f t="shared" si="10"/>
        <v>7.35</v>
      </c>
      <c r="DM74" s="38">
        <f>VLOOKUP($A74,'TN01-04'!$A$13:$DL$166,116,0)</f>
        <v>3.11</v>
      </c>
      <c r="DN74" s="33">
        <f>IF(VLOOKUP($A74,Sheet!$A$7:$DG$148,'TN01-10'!DN$9,0)="","",VLOOKUP($A74,Sheet!$A$7:$DG$148,'TN01-10'!DN$9,0))</f>
        <v>138</v>
      </c>
      <c r="DO74" s="36">
        <f>IF(VLOOKUP($A74,Sheet!$A$7:$DG$148,'TN01-10'!DO$9,0)="","",VLOOKUP($A74,Sheet!$A$7:$DG$148,'TN01-10'!DO$9,0))</f>
        <v>0</v>
      </c>
      <c r="DP74" s="28">
        <f>IF(VLOOKUP($A74,Sheet!$A$7:$DG$148,'TN01-10'!DP$9,0)="","",VLOOKUP($A74,Sheet!$A$7:$DG$148,'TN01-10'!DP$9,0))</f>
        <v>137</v>
      </c>
      <c r="DQ74" s="28">
        <f>IF(VLOOKUP($A74,Sheet!$A$7:$DG$148,'TN01-10'!DQ$9,0)="","",VLOOKUP($A74,Sheet!$A$7:$DG$148,'TN01-10'!DQ$9,0))</f>
        <v>138</v>
      </c>
      <c r="DR74" s="28">
        <f>IF(VLOOKUP($A74,Sheet!$A$7:$DG$148,'TN01-10'!DR$9,0)="","",VLOOKUP($A74,Sheet!$A$7:$DG$148,'TN01-10'!DR$9,0))</f>
        <v>7.35</v>
      </c>
      <c r="DS74" s="28">
        <f>IF(VLOOKUP($A74,Sheet!$A$7:$DG$148,'TN01-10'!DS$9,0)="","",VLOOKUP($A74,Sheet!$A$7:$DG$148,'TN01-10'!DS$9,0))</f>
        <v>3.11</v>
      </c>
      <c r="DT74" s="28" t="str">
        <f>IF(VLOOKUP($A74,Sheet!$A$7:$DG$148,'TN01-10'!DT$9,0)="","",VLOOKUP($A74,Sheet!$A$7:$DG$148,'TN01-10'!DT$9,0))</f>
        <v/>
      </c>
      <c r="DU74" s="168">
        <f t="shared" si="11"/>
        <v>0</v>
      </c>
      <c r="DV74" s="315" t="s">
        <v>4798</v>
      </c>
      <c r="DW74" s="315" t="s">
        <v>4798</v>
      </c>
      <c r="DX74" s="315" t="s">
        <v>4798</v>
      </c>
      <c r="DY74" s="315" t="s">
        <v>4798</v>
      </c>
      <c r="DZ74" s="315" t="s">
        <v>4832</v>
      </c>
      <c r="EA74" s="315"/>
      <c r="EB74" s="216"/>
      <c r="EC74" s="216"/>
      <c r="ED74" s="216"/>
      <c r="EE74" s="216"/>
      <c r="EF74" s="216">
        <f t="shared" si="12"/>
        <v>0</v>
      </c>
      <c r="EG74" s="216">
        <v>8</v>
      </c>
      <c r="EH74" s="216">
        <v>0</v>
      </c>
      <c r="EI74" s="216"/>
      <c r="EJ74" s="216"/>
      <c r="EK74" s="216">
        <f t="shared" si="13"/>
        <v>8</v>
      </c>
      <c r="EL74" s="216">
        <v>6.3</v>
      </c>
      <c r="EM74" s="216">
        <v>0</v>
      </c>
      <c r="EN74" s="216"/>
      <c r="EO74" s="216"/>
      <c r="EP74" s="216">
        <f t="shared" si="14"/>
        <v>6.3</v>
      </c>
      <c r="EQ74" s="216">
        <v>5.6</v>
      </c>
      <c r="ER74" s="216">
        <v>0</v>
      </c>
      <c r="ES74" s="216"/>
      <c r="ET74" s="216"/>
      <c r="EU74" s="216">
        <f t="shared" si="15"/>
        <v>5.6</v>
      </c>
      <c r="EV74" s="216">
        <f t="shared" si="16"/>
        <v>6.7</v>
      </c>
    </row>
    <row r="75" spans="1:152" ht="15.95" customHeight="1" x14ac:dyDescent="0.2">
      <c r="A75" s="25">
        <v>2221716767</v>
      </c>
      <c r="B75" s="26" t="s">
        <v>24</v>
      </c>
      <c r="C75" s="26" t="s">
        <v>80</v>
      </c>
      <c r="D75" s="26" t="s">
        <v>55</v>
      </c>
      <c r="E75" s="27">
        <v>36146</v>
      </c>
      <c r="F75" s="26" t="s">
        <v>210</v>
      </c>
      <c r="G75" s="26" t="s">
        <v>212</v>
      </c>
      <c r="H75" s="28">
        <f>IF(VLOOKUP($A75,Sheet!$A$7:$DG$148,'TN01-10'!H$9,0)="","",VLOOKUP($A75,Sheet!$A$7:$DG$148,'TN01-10'!H$9,0))</f>
        <v>9.1</v>
      </c>
      <c r="I75" s="28">
        <f>IF(VLOOKUP($A75,Sheet!$A$7:$DG$148,'TN01-10'!I$9,0)="","",VLOOKUP($A75,Sheet!$A$7:$DG$148,'TN01-10'!I$9,0))</f>
        <v>8.1</v>
      </c>
      <c r="J75" s="28">
        <f>IF(VLOOKUP($A75,Sheet!$A$7:$DG$148,'TN01-10'!J$9,0)="","",VLOOKUP($A75,Sheet!$A$7:$DG$148,'TN01-10'!J$9,0))</f>
        <v>8.5</v>
      </c>
      <c r="K75" s="28">
        <f>IF(VLOOKUP($A75,Sheet!$A$7:$DG$148,'TN01-10'!K$9,0)="","",VLOOKUP($A75,Sheet!$A$7:$DG$148,'TN01-10'!K$9,0))</f>
        <v>7.1</v>
      </c>
      <c r="L75" s="28">
        <f>IF(VLOOKUP($A75,Sheet!$A$7:$DG$148,'TN01-10'!L$9,0)="","",VLOOKUP($A75,Sheet!$A$7:$DG$148,'TN01-10'!L$9,0))</f>
        <v>7.6</v>
      </c>
      <c r="M75" s="28">
        <f>IF(VLOOKUP($A75,Sheet!$A$7:$DG$148,'TN01-10'!M$9,0)="","",VLOOKUP($A75,Sheet!$A$7:$DG$148,'TN01-10'!M$9,0))</f>
        <v>6.5</v>
      </c>
      <c r="N75" s="28">
        <f>IF(VLOOKUP($A75,Sheet!$A$7:$DG$148,'TN01-10'!N$9,0)="","",VLOOKUP($A75,Sheet!$A$7:$DG$148,'TN01-10'!N$9,0))</f>
        <v>6.3</v>
      </c>
      <c r="O75" s="28" t="str">
        <f>IF(VLOOKUP($A75,Sheet!$A$7:$DG$148,'TN01-10'!O$9,0)="","",VLOOKUP($A75,Sheet!$A$7:$DG$148,'TN01-10'!O$9,0))</f>
        <v/>
      </c>
      <c r="P75" s="28">
        <f>IF(VLOOKUP($A75,Sheet!$A$7:$DG$148,'TN01-10'!P$9,0)="","",VLOOKUP($A75,Sheet!$A$7:$DG$148,'TN01-10'!P$9,0))</f>
        <v>9.5</v>
      </c>
      <c r="Q75" s="28" t="str">
        <f>IF(VLOOKUP($A75,Sheet!$A$7:$DG$148,'TN01-10'!Q$9,0)="","",VLOOKUP($A75,Sheet!$A$7:$DG$148,'TN01-10'!Q$9,0))</f>
        <v/>
      </c>
      <c r="R75" s="28" t="str">
        <f>IF(VLOOKUP($A75,Sheet!$A$7:$DG$148,'TN01-10'!R$9,0)="","",VLOOKUP($A75,Sheet!$A$7:$DG$148,'TN01-10'!R$9,0))</f>
        <v/>
      </c>
      <c r="S75" s="28" t="str">
        <f>IF(VLOOKUP($A75,Sheet!$A$7:$DG$148,'TN01-10'!S$9,0)="","",VLOOKUP($A75,Sheet!$A$7:$DG$148,'TN01-10'!S$9,0))</f>
        <v/>
      </c>
      <c r="T75" s="28">
        <f>IF(VLOOKUP($A75,Sheet!$A$7:$DG$148,'TN01-10'!T$9,0)="","",VLOOKUP($A75,Sheet!$A$7:$DG$148,'TN01-10'!T$9,0))</f>
        <v>6.3</v>
      </c>
      <c r="U75" s="28">
        <f>IF(VLOOKUP($A75,Sheet!$A$7:$DG$148,'TN01-10'!U$9,0)="","",VLOOKUP($A75,Sheet!$A$7:$DG$148,'TN01-10'!U$9,0))</f>
        <v>7.2</v>
      </c>
      <c r="V75" s="28" t="str">
        <f>IF(VLOOKUP($A75,Sheet!$A$7:$DG$148,'TN01-10'!V$9,0)="","",VLOOKUP($A75,Sheet!$A$7:$DG$148,'TN01-10'!V$9,0))</f>
        <v/>
      </c>
      <c r="W75" s="28">
        <f>IF(VLOOKUP($A75,Sheet!$A$7:$DG$148,'TN01-10'!W$9,0)="","",VLOOKUP($A75,Sheet!$A$7:$DG$148,'TN01-10'!W$9,0))</f>
        <v>8.3000000000000007</v>
      </c>
      <c r="X75" s="28">
        <f>IF(VLOOKUP($A75,Sheet!$A$7:$DG$148,'TN01-10'!X$9,0)="","",VLOOKUP($A75,Sheet!$A$7:$DG$148,'TN01-10'!X$9,0))</f>
        <v>7.1</v>
      </c>
      <c r="Y75" s="28">
        <f>IF(VLOOKUP($A75,Sheet!$A$7:$DG$148,'TN01-10'!Y$9,0)="","",VLOOKUP($A75,Sheet!$A$7:$DG$148,'TN01-10'!Y$9,0))</f>
        <v>4.9000000000000004</v>
      </c>
      <c r="Z75" s="28">
        <f>IF(VLOOKUP($A75,Sheet!$A$7:$DG$148,'TN01-10'!Z$9,0)="","",VLOOKUP($A75,Sheet!$A$7:$DG$148,'TN01-10'!Z$9,0))</f>
        <v>7.7</v>
      </c>
      <c r="AA75" s="28">
        <f>IF(VLOOKUP($A75,Sheet!$A$7:$DG$148,'TN01-10'!AA$9,0)="","",VLOOKUP($A75,Sheet!$A$7:$DG$148,'TN01-10'!AA$9,0))</f>
        <v>7.2</v>
      </c>
      <c r="AB75" s="28">
        <f>IF(VLOOKUP($A75,Sheet!$A$7:$DG$148,'TN01-10'!AB$9,0)="","",VLOOKUP($A75,Sheet!$A$7:$DG$148,'TN01-10'!AB$9,0))</f>
        <v>6.4</v>
      </c>
      <c r="AC75" s="28">
        <f>IF(VLOOKUP($A75,Sheet!$A$7:$DG$148,'TN01-10'!AC$9,0)="","",VLOOKUP($A75,Sheet!$A$7:$DG$148,'TN01-10'!AC$9,0))</f>
        <v>6.7</v>
      </c>
      <c r="AD75" s="28">
        <f>IF(VLOOKUP($A75,Sheet!$A$7:$DG$148,'TN01-10'!AD$9,0)="","",VLOOKUP($A75,Sheet!$A$7:$DG$148,'TN01-10'!AD$9,0))</f>
        <v>5.9</v>
      </c>
      <c r="AE75" s="28">
        <f>IF(VLOOKUP($A75,Sheet!$A$7:$DG$148,'TN01-10'!AE$9,0)="","",VLOOKUP($A75,Sheet!$A$7:$DG$148,'TN01-10'!AE$9,0))</f>
        <v>6.8</v>
      </c>
      <c r="AF75" s="28">
        <f>IF(VLOOKUP($A75,Sheet!$A$7:$DG$148,'TN01-10'!AF$9,0)="","",VLOOKUP($A75,Sheet!$A$7:$DG$148,'TN01-10'!AF$9,0))</f>
        <v>8.5</v>
      </c>
      <c r="AG75" s="28">
        <f>IF(VLOOKUP($A75,Sheet!$A$7:$DG$148,'TN01-10'!AG$9,0)="","",VLOOKUP($A75,Sheet!$A$7:$DG$148,'TN01-10'!AG$9,0))</f>
        <v>5.9</v>
      </c>
      <c r="AH75" s="28">
        <f>IF(VLOOKUP($A75,Sheet!$A$7:$DG$148,'TN01-10'!AH$9,0)="","",VLOOKUP($A75,Sheet!$A$7:$DG$148,'TN01-10'!AH$9,0))</f>
        <v>5.7</v>
      </c>
      <c r="AI75" s="28">
        <f>IF(VLOOKUP($A75,Sheet!$A$7:$DG$148,'TN01-10'!AI$9,0)="","",VLOOKUP($A75,Sheet!$A$7:$DG$148,'TN01-10'!AI$9,0))</f>
        <v>6.5</v>
      </c>
      <c r="AJ75" s="28">
        <f>IF(VLOOKUP($A75,Sheet!$A$7:$DG$148,'TN01-10'!AJ$9,0)="","",VLOOKUP($A75,Sheet!$A$7:$DG$148,'TN01-10'!AJ$9,0))</f>
        <v>8.6999999999999993</v>
      </c>
      <c r="AK75" s="33">
        <f>IF(VLOOKUP($A75,Sheet!$A$7:$DG$148,'TN01-10'!AK$9,0)="","",VLOOKUP($A75,Sheet!$A$7:$DG$148,'TN01-10'!AK$9,0))</f>
        <v>51</v>
      </c>
      <c r="AL75" s="36">
        <f>IF(VLOOKUP($A75,Sheet!$A$7:$DG$148,'TN01-10'!AL$9,0)="","",VLOOKUP($A75,Sheet!$A$7:$DG$148,'TN01-10'!AL$9,0))</f>
        <v>0</v>
      </c>
      <c r="AM75" s="32">
        <f>IF(VLOOKUP($A75,Sheet!$A$7:$DG$148,'TN01-10'!AM$9,0)="","",VLOOKUP($A75,Sheet!$A$7:$DG$148,'TN01-10'!AM$9,0))</f>
        <v>7.6</v>
      </c>
      <c r="AN75" s="32">
        <f>IF(VLOOKUP($A75,Sheet!$A$7:$DG$148,'TN01-10'!AN$9,0)="","",VLOOKUP($A75,Sheet!$A$7:$DG$148,'TN01-10'!AN$9,0))</f>
        <v>8.6999999999999993</v>
      </c>
      <c r="AO75" s="32" t="str">
        <f>IF(VLOOKUP($A75,Sheet!$A$7:$DG$148,'TN01-10'!AO$9,0)="","",VLOOKUP($A75,Sheet!$A$7:$DG$148,'TN01-10'!AO$9,0))</f>
        <v/>
      </c>
      <c r="AP75" s="32" t="str">
        <f>IF(VLOOKUP($A75,Sheet!$A$7:$DG$148,'TN01-10'!AP$9,0)="","",VLOOKUP($A75,Sheet!$A$7:$DG$148,'TN01-10'!AP$9,0))</f>
        <v/>
      </c>
      <c r="AQ75" s="32">
        <f>IF(VLOOKUP($A75,Sheet!$A$7:$DG$148,'TN01-10'!AQ$9,0)="","",VLOOKUP($A75,Sheet!$A$7:$DG$148,'TN01-10'!AQ$9,0))</f>
        <v>6.3</v>
      </c>
      <c r="AR75" s="32" t="str">
        <f>IF(VLOOKUP($A75,Sheet!$A$7:$DG$148,'TN01-10'!AR$9,0)="","",VLOOKUP($A75,Sheet!$A$7:$DG$148,'TN01-10'!AR$9,0))</f>
        <v/>
      </c>
      <c r="AS75" s="32" t="str">
        <f>IF(VLOOKUP($A75,Sheet!$A$7:$DG$148,'TN01-10'!AS$9,0)="","",VLOOKUP($A75,Sheet!$A$7:$DG$148,'TN01-10'!AS$9,0))</f>
        <v/>
      </c>
      <c r="AT75" s="32" t="str">
        <f>IF(VLOOKUP($A75,Sheet!$A$7:$DG$148,'TN01-10'!AT$9,0)="","",VLOOKUP($A75,Sheet!$A$7:$DG$148,'TN01-10'!AT$9,0))</f>
        <v/>
      </c>
      <c r="AU75" s="32">
        <f>IF(VLOOKUP($A75,Sheet!$A$7:$DG$148,'TN01-10'!AU$9,0)="","",VLOOKUP($A75,Sheet!$A$7:$DG$148,'TN01-10'!AU$9,0))</f>
        <v>5.6</v>
      </c>
      <c r="AV75" s="32" t="str">
        <f>IF(VLOOKUP($A75,Sheet!$A$7:$DG$148,'TN01-10'!AV$9,0)="","",VLOOKUP($A75,Sheet!$A$7:$DG$148,'TN01-10'!AV$9,0))</f>
        <v/>
      </c>
      <c r="AW75" s="32" t="str">
        <f>IF(VLOOKUP($A75,Sheet!$A$7:$DG$148,'TN01-10'!AW$9,0)="","",VLOOKUP($A75,Sheet!$A$7:$DG$148,'TN01-10'!AW$9,0))</f>
        <v/>
      </c>
      <c r="AX75" s="32" t="str">
        <f>IF(VLOOKUP($A75,Sheet!$A$7:$DG$148,'TN01-10'!AX$9,0)="","",VLOOKUP($A75,Sheet!$A$7:$DG$148,'TN01-10'!AX$9,0))</f>
        <v/>
      </c>
      <c r="AY75" s="32" t="str">
        <f>IF(VLOOKUP($A75,Sheet!$A$7:$DG$148,'TN01-10'!AY$9,0)="","",VLOOKUP($A75,Sheet!$A$7:$DG$148,'TN01-10'!AY$9,0))</f>
        <v/>
      </c>
      <c r="AZ75" s="32" t="str">
        <f>IF(VLOOKUP($A75,Sheet!$A$7:$DG$148,'TN01-10'!AZ$9,0)="","",VLOOKUP($A75,Sheet!$A$7:$DG$148,'TN01-10'!AZ$9,0))</f>
        <v/>
      </c>
      <c r="BA75" s="32">
        <f>IF(VLOOKUP($A75,Sheet!$A$7:$DG$148,'TN01-10'!BA$9,0)="","",VLOOKUP($A75,Sheet!$A$7:$DG$148,'TN01-10'!BA$9,0))</f>
        <v>5.6</v>
      </c>
      <c r="BB75" s="33">
        <f>IF(VLOOKUP($A75,Sheet!$A$7:$DG$148,'TN01-10'!BB$9,0)="","",VLOOKUP($A75,Sheet!$A$7:$DG$148,'TN01-10'!BB$9,0))</f>
        <v>5</v>
      </c>
      <c r="BC75" s="36">
        <f>IF(VLOOKUP($A75,Sheet!$A$7:$DG$148,'TN01-10'!BC$9,0)="","",VLOOKUP($A75,Sheet!$A$7:$DG$148,'TN01-10'!BC$9,0))</f>
        <v>0</v>
      </c>
      <c r="BD75" s="28">
        <f>IF(VLOOKUP($A75,Sheet!$A$7:$DG$148,'TN01-10'!BD$9,0)="","",VLOOKUP($A75,Sheet!$A$7:$DG$148,'TN01-10'!BD$9,0))</f>
        <v>5.3</v>
      </c>
      <c r="BE75" s="28">
        <f>IF(VLOOKUP($A75,Sheet!$A$7:$DG$148,'TN01-10'!BE$9,0)="","",VLOOKUP($A75,Sheet!$A$7:$DG$148,'TN01-10'!BE$9,0))</f>
        <v>5.5</v>
      </c>
      <c r="BF75" s="28">
        <f>IF(VLOOKUP($A75,Sheet!$A$7:$DG$148,'TN01-10'!BF$9,0)="","",VLOOKUP($A75,Sheet!$A$7:$DG$148,'TN01-10'!BF$9,0))</f>
        <v>5.6</v>
      </c>
      <c r="BG75" s="28">
        <f>IF(VLOOKUP($A75,Sheet!$A$7:$DG$148,'TN01-10'!BG$9,0)="","",VLOOKUP($A75,Sheet!$A$7:$DG$148,'TN01-10'!BG$9,0))</f>
        <v>6.9</v>
      </c>
      <c r="BH75" s="28">
        <f>IF(VLOOKUP($A75,Sheet!$A$7:$DG$148,'TN01-10'!BH$9,0)="","",VLOOKUP($A75,Sheet!$A$7:$DG$148,'TN01-10'!BH$9,0))</f>
        <v>6</v>
      </c>
      <c r="BI75" s="28">
        <f>IF(VLOOKUP($A75,Sheet!$A$7:$DG$148,'TN01-10'!BI$9,0)="","",VLOOKUP($A75,Sheet!$A$7:$DG$148,'TN01-10'!BI$9,0))</f>
        <v>7</v>
      </c>
      <c r="BJ75" s="28">
        <f>IF(VLOOKUP($A75,Sheet!$A$7:$DG$148,'TN01-10'!BJ$9,0)="","",VLOOKUP($A75,Sheet!$A$7:$DG$148,'TN01-10'!BJ$9,0))</f>
        <v>6.9</v>
      </c>
      <c r="BK75" s="28">
        <f>IF(VLOOKUP($A75,Sheet!$A$7:$DG$148,'TN01-10'!BK$9,0)="","",VLOOKUP($A75,Sheet!$A$7:$DG$148,'TN01-10'!BK$9,0))</f>
        <v>7.5</v>
      </c>
      <c r="BL75" s="28">
        <f>IF(VLOOKUP($A75,Sheet!$A$7:$DG$148,'TN01-10'!BL$9,0)="","",VLOOKUP($A75,Sheet!$A$7:$DG$148,'TN01-10'!BL$9,0))</f>
        <v>6.6</v>
      </c>
      <c r="BM75" s="28">
        <f>IF(VLOOKUP($A75,Sheet!$A$7:$DG$148,'TN01-10'!BM$9,0)="","",VLOOKUP($A75,Sheet!$A$7:$DG$148,'TN01-10'!BM$9,0))</f>
        <v>6.3</v>
      </c>
      <c r="BN75" s="28">
        <f>IF(VLOOKUP($A75,Sheet!$A$7:$DG$148,'TN01-10'!BN$9,0)="","",VLOOKUP($A75,Sheet!$A$7:$DG$148,'TN01-10'!BN$9,0))</f>
        <v>5.5</v>
      </c>
      <c r="BO75" s="28">
        <f>IF(VLOOKUP($A75,Sheet!$A$7:$DG$148,'TN01-10'!BO$9,0)="","",VLOOKUP($A75,Sheet!$A$7:$DG$148,'TN01-10'!BO$9,0))</f>
        <v>5.8</v>
      </c>
      <c r="BP75" s="28">
        <f>IF(VLOOKUP($A75,Sheet!$A$7:$DG$148,'TN01-10'!BP$9,0)="","",VLOOKUP($A75,Sheet!$A$7:$DG$148,'TN01-10'!BP$9,0))</f>
        <v>6.3</v>
      </c>
      <c r="BQ75" s="28">
        <f>IF(VLOOKUP($A75,Sheet!$A$7:$DG$148,'TN01-10'!BQ$9,0)="","",VLOOKUP($A75,Sheet!$A$7:$DG$148,'TN01-10'!BQ$9,0))</f>
        <v>8.1999999999999993</v>
      </c>
      <c r="BR75" s="28" t="str">
        <f>IF(VLOOKUP($A75,Sheet!$A$7:$DG$148,'TN01-10'!BR$9,0)="","",VLOOKUP($A75,Sheet!$A$7:$DG$148,'TN01-10'!BR$9,0))</f>
        <v/>
      </c>
      <c r="BS75" s="28">
        <f>IF(VLOOKUP($A75,Sheet!$A$7:$DG$148,'TN01-10'!BS$9,0)="","",VLOOKUP($A75,Sheet!$A$7:$DG$148,'TN01-10'!BS$9,0))</f>
        <v>8.4</v>
      </c>
      <c r="BT75" s="28">
        <f>IF(VLOOKUP($A75,Sheet!$A$7:$DG$148,'TN01-10'!BT$9,0)="","",VLOOKUP($A75,Sheet!$A$7:$DG$148,'TN01-10'!BT$9,0))</f>
        <v>5.0999999999999996</v>
      </c>
      <c r="BU75" s="28">
        <f>IF(VLOOKUP($A75,Sheet!$A$7:$DG$148,'TN01-10'!BU$9,0)="","",VLOOKUP($A75,Sheet!$A$7:$DG$148,'TN01-10'!BU$9,0))</f>
        <v>6.1</v>
      </c>
      <c r="BV75" s="28">
        <f>IF(VLOOKUP($A75,Sheet!$A$7:$DG$148,'TN01-10'!BV$9,0)="","",VLOOKUP($A75,Sheet!$A$7:$DG$148,'TN01-10'!BV$9,0))</f>
        <v>8.1</v>
      </c>
      <c r="BW75" s="28">
        <f>IF(VLOOKUP($A75,Sheet!$A$7:$DG$148,'TN01-10'!BW$9,0)="","",VLOOKUP($A75,Sheet!$A$7:$DG$148,'TN01-10'!BW$9,0))</f>
        <v>8.1</v>
      </c>
      <c r="BX75" s="33">
        <f>IF(VLOOKUP($A75,Sheet!$A$7:$DG$148,'TN01-10'!BX$9,0)="","",VLOOKUP($A75,Sheet!$A$7:$DG$148,'TN01-10'!BX$9,0))</f>
        <v>50</v>
      </c>
      <c r="BY75" s="36">
        <f>IF(VLOOKUP($A75,Sheet!$A$7:$DG$148,'TN01-10'!BY$9,0)="","",VLOOKUP($A75,Sheet!$A$7:$DG$148,'TN01-10'!BY$9,0))</f>
        <v>0</v>
      </c>
      <c r="BZ75" s="28" t="str">
        <f>IF(VLOOKUP($A75,Sheet!$A$7:$DG$148,'TN01-10'!BZ$9,0)="","",VLOOKUP($A75,Sheet!$A$7:$DG$148,'TN01-10'!BZ$9,0))</f>
        <v/>
      </c>
      <c r="CA75" s="28">
        <f>IF(VLOOKUP($A75,Sheet!$A$7:$DG$148,'TN01-10'!CA$9,0)="","",VLOOKUP($A75,Sheet!$A$7:$DG$148,'TN01-10'!CA$9,0))</f>
        <v>7.1</v>
      </c>
      <c r="CB75" s="28">
        <f>IF(VLOOKUP($A75,Sheet!$A$7:$DG$148,'TN01-10'!CB$9,0)="","",VLOOKUP($A75,Sheet!$A$7:$DG$148,'TN01-10'!CB$9,0))</f>
        <v>8.8000000000000007</v>
      </c>
      <c r="CC75" s="28" t="str">
        <f>IF(VLOOKUP($A75,Sheet!$A$7:$DG$148,'TN01-10'!CC$9,0)="","",VLOOKUP($A75,Sheet!$A$7:$DG$148,'TN01-10'!CC$9,0))</f>
        <v/>
      </c>
      <c r="CD75" s="28">
        <f>IF(VLOOKUP($A75,Sheet!$A$7:$DG$148,'TN01-10'!CD$9,0)="","",VLOOKUP($A75,Sheet!$A$7:$DG$148,'TN01-10'!CD$9,0))</f>
        <v>7.3</v>
      </c>
      <c r="CE75" s="28">
        <f>IF(VLOOKUP($A75,Sheet!$A$7:$DG$148,'TN01-10'!CE$9,0)="","",VLOOKUP($A75,Sheet!$A$7:$DG$148,'TN01-10'!CE$9,0))</f>
        <v>8.6999999999999993</v>
      </c>
      <c r="CF75" s="28">
        <f>IF(VLOOKUP($A75,Sheet!$A$7:$DG$148,'TN01-10'!CF$9,0)="","",VLOOKUP($A75,Sheet!$A$7:$DG$148,'TN01-10'!CF$9,0))</f>
        <v>6.5</v>
      </c>
      <c r="CG75" s="28">
        <f>IF(VLOOKUP($A75,Sheet!$A$7:$DG$148,'TN01-10'!CG$9,0)="","",VLOOKUP($A75,Sheet!$A$7:$DG$148,'TN01-10'!CG$9,0))</f>
        <v>7.1</v>
      </c>
      <c r="CH75" s="28" t="str">
        <f>IF(VLOOKUP($A75,Sheet!$A$7:$DG$148,'TN01-10'!CH$9,0)="","",VLOOKUP($A75,Sheet!$A$7:$DG$148,'TN01-10'!CH$9,0))</f>
        <v/>
      </c>
      <c r="CI75" s="28">
        <f>IF(VLOOKUP($A75,Sheet!$A$7:$DG$148,'TN01-10'!CI$9,0)="","",VLOOKUP($A75,Sheet!$A$7:$DG$148,'TN01-10'!CI$9,0))</f>
        <v>7.1</v>
      </c>
      <c r="CJ75" s="28" t="str">
        <f>IF(VLOOKUP($A75,Sheet!$A$7:$DG$148,'TN01-10'!CJ$9,0)="","",VLOOKUP($A75,Sheet!$A$7:$DG$148,'TN01-10'!CJ$9,0))</f>
        <v/>
      </c>
      <c r="CK75" s="28" t="str">
        <f>IF(VLOOKUP($A75,Sheet!$A$7:$DG$148,'TN01-10'!CK$9,0)="","",VLOOKUP($A75,Sheet!$A$7:$DG$148,'TN01-10'!CK$9,0))</f>
        <v/>
      </c>
      <c r="CL75" s="28" t="str">
        <f>IF(VLOOKUP($A75,Sheet!$A$7:$DG$148,'TN01-10'!CL$9,0)="","",VLOOKUP($A75,Sheet!$A$7:$DG$148,'TN01-10'!CL$9,0))</f>
        <v/>
      </c>
      <c r="CM75" s="28" t="str">
        <f>IF(VLOOKUP($A75,Sheet!$A$7:$DG$148,'TN01-10'!CM$9,0)="","",VLOOKUP($A75,Sheet!$A$7:$DG$148,'TN01-10'!CM$9,0))</f>
        <v/>
      </c>
      <c r="CN75" s="28">
        <f>IF(VLOOKUP($A75,Sheet!$A$7:$DG$148,'TN01-10'!CN$9,0)="","",VLOOKUP($A75,Sheet!$A$7:$DG$148,'TN01-10'!CN$9,0))</f>
        <v>5.4</v>
      </c>
      <c r="CO75" s="28">
        <f>IF(VLOOKUP($A75,Sheet!$A$7:$DG$148,'TN01-10'!CO$9,0)="","",VLOOKUP($A75,Sheet!$A$7:$DG$148,'TN01-10'!CO$9,0))</f>
        <v>7.9</v>
      </c>
      <c r="CP75" s="28">
        <f>IF(VLOOKUP($A75,Sheet!$A$7:$DG$148,'TN01-10'!CP$9,0)="","",VLOOKUP($A75,Sheet!$A$7:$DG$148,'TN01-10'!CP$9,0))</f>
        <v>7.7</v>
      </c>
      <c r="CQ75" s="28">
        <f>IF(VLOOKUP($A75,Sheet!$A$7:$DG$148,'TN01-10'!CQ$9,0)="","",VLOOKUP($A75,Sheet!$A$7:$DG$148,'TN01-10'!CQ$9,0))</f>
        <v>8</v>
      </c>
      <c r="CR75" s="28">
        <f>IF(VLOOKUP($A75,Sheet!$A$7:$DG$148,'TN01-10'!CR$9,0)="","",VLOOKUP($A75,Sheet!$A$7:$DG$148,'TN01-10'!CR$9,0))</f>
        <v>9.6</v>
      </c>
      <c r="CS75" s="33">
        <f>IF(VLOOKUP($A75,Sheet!$A$7:$DG$148,'TN01-10'!CS$9,0)="","",VLOOKUP($A75,Sheet!$A$7:$DG$148,'TN01-10'!CS$9,0))</f>
        <v>27</v>
      </c>
      <c r="CT75" s="36">
        <f>IF(VLOOKUP($A75,Sheet!$A$7:$DG$148,'TN01-10'!CT$9,0)="","",VLOOKUP($A75,Sheet!$A$7:$DG$148,'TN01-10'!CT$9,0))</f>
        <v>0</v>
      </c>
      <c r="CU75" s="38">
        <f t="shared" si="2"/>
        <v>128</v>
      </c>
      <c r="CV75" s="38">
        <f t="shared" si="3"/>
        <v>0</v>
      </c>
      <c r="CW75" s="38">
        <f t="shared" si="4"/>
        <v>0</v>
      </c>
      <c r="CX75" s="38">
        <f t="shared" si="5"/>
        <v>128</v>
      </c>
      <c r="CY75" s="38">
        <f t="shared" si="6"/>
        <v>6.97</v>
      </c>
      <c r="CZ75" s="38">
        <f>VLOOKUP($A75,'TN01-04'!$A$13:$DL$166,103,0)</f>
        <v>2.83</v>
      </c>
      <c r="DA75" s="28" t="str">
        <f>IF(VLOOKUP($A75,Sheet!$A$7:$DG$148,'TN01-10'!DA$9,0)="","",VLOOKUP($A75,Sheet!$A$7:$DG$148,'TN01-10'!DA$9,0))</f>
        <v/>
      </c>
      <c r="DB75" s="28" t="str">
        <f>IF(VLOOKUP($A75,Sheet!$A$7:$DG$148,'TN01-10'!DB$9,0)="","",VLOOKUP($A75,Sheet!$A$7:$DG$148,'TN01-10'!DB$9,0))</f>
        <v/>
      </c>
      <c r="DC75" s="28">
        <f>IF(VLOOKUP($A75,Sheet!$A$7:$DG$148,'TN01-10'!DC$9,0)="","",VLOOKUP($A75,Sheet!$A$7:$DG$148,'TN01-10'!DC$9,0))</f>
        <v>7.5</v>
      </c>
      <c r="DD75" s="28" t="str">
        <f>IF(VLOOKUP($A75,Sheet!$A$7:$DG$148,'TN01-10'!DD$9,0)="","",VLOOKUP($A75,Sheet!$A$7:$DG$148,'TN01-10'!DD$9,0))</f>
        <v/>
      </c>
      <c r="DE75" s="38"/>
      <c r="DF75" s="38">
        <f t="shared" si="7"/>
        <v>7.5</v>
      </c>
      <c r="DG75" s="38">
        <f>VLOOKUP($A75,'TN01-04'!$A$13:$DL$166,110,0)</f>
        <v>3.33</v>
      </c>
      <c r="DH75" s="33">
        <f>IF(VLOOKUP($A75,Sheet!$A$7:$DG$148,'TN01-10'!DH$9,0)="","",VLOOKUP($A75,Sheet!$A$7:$DG$148,'TN01-10'!DH$9,0))</f>
        <v>5</v>
      </c>
      <c r="DI75" s="36">
        <f>IF(VLOOKUP($A75,Sheet!$A$7:$DG$148,'TN01-10'!DI$9,0)="","",VLOOKUP($A75,Sheet!$A$7:$DG$148,'TN01-10'!DI$9,0))</f>
        <v>0</v>
      </c>
      <c r="DJ75" s="38">
        <f t="shared" si="8"/>
        <v>133</v>
      </c>
      <c r="DK75" s="38">
        <f t="shared" si="9"/>
        <v>0</v>
      </c>
      <c r="DL75" s="38">
        <f t="shared" si="10"/>
        <v>6.99</v>
      </c>
      <c r="DM75" s="38">
        <f>VLOOKUP($A75,'TN01-04'!$A$13:$DL$166,116,0)</f>
        <v>2.85</v>
      </c>
      <c r="DN75" s="33">
        <f>IF(VLOOKUP($A75,Sheet!$A$7:$DG$148,'TN01-10'!DN$9,0)="","",VLOOKUP($A75,Sheet!$A$7:$DG$148,'TN01-10'!DN$9,0))</f>
        <v>138</v>
      </c>
      <c r="DO75" s="36">
        <f>IF(VLOOKUP($A75,Sheet!$A$7:$DG$148,'TN01-10'!DO$9,0)="","",VLOOKUP($A75,Sheet!$A$7:$DG$148,'TN01-10'!DO$9,0))</f>
        <v>0</v>
      </c>
      <c r="DP75" s="28">
        <f>IF(VLOOKUP($A75,Sheet!$A$7:$DG$148,'TN01-10'!DP$9,0)="","",VLOOKUP($A75,Sheet!$A$7:$DG$148,'TN01-10'!DP$9,0))</f>
        <v>137</v>
      </c>
      <c r="DQ75" s="28">
        <f>IF(VLOOKUP($A75,Sheet!$A$7:$DG$148,'TN01-10'!DQ$9,0)="","",VLOOKUP($A75,Sheet!$A$7:$DG$148,'TN01-10'!DQ$9,0))</f>
        <v>138</v>
      </c>
      <c r="DR75" s="28">
        <f>IF(VLOOKUP($A75,Sheet!$A$7:$DG$148,'TN01-10'!DR$9,0)="","",VLOOKUP($A75,Sheet!$A$7:$DG$148,'TN01-10'!DR$9,0))</f>
        <v>6.99</v>
      </c>
      <c r="DS75" s="28">
        <f>IF(VLOOKUP($A75,Sheet!$A$7:$DG$148,'TN01-10'!DS$9,0)="","",VLOOKUP($A75,Sheet!$A$7:$DG$148,'TN01-10'!DS$9,0))</f>
        <v>2.85</v>
      </c>
      <c r="DT75" s="28" t="str">
        <f>IF(VLOOKUP($A75,Sheet!$A$7:$DG$148,'TN01-10'!DT$9,0)="","",VLOOKUP($A75,Sheet!$A$7:$DG$148,'TN01-10'!DT$9,0))</f>
        <v/>
      </c>
      <c r="DU75" s="168">
        <f t="shared" si="11"/>
        <v>0</v>
      </c>
      <c r="DV75" s="315" t="s">
        <v>4798</v>
      </c>
      <c r="DW75" s="315" t="s">
        <v>4798</v>
      </c>
      <c r="DX75" s="315" t="s">
        <v>4798</v>
      </c>
      <c r="DY75" s="315" t="s">
        <v>4798</v>
      </c>
      <c r="DZ75" s="315" t="s">
        <v>4833</v>
      </c>
      <c r="EA75" s="315"/>
      <c r="EB75" s="216"/>
      <c r="EC75" s="216"/>
      <c r="ED75" s="216"/>
      <c r="EE75" s="216"/>
      <c r="EF75" s="216">
        <f t="shared" si="12"/>
        <v>0</v>
      </c>
      <c r="EG75" s="216">
        <v>0</v>
      </c>
      <c r="EH75" s="216">
        <v>9</v>
      </c>
      <c r="EI75" s="216"/>
      <c r="EJ75" s="216"/>
      <c r="EK75" s="216">
        <f t="shared" si="13"/>
        <v>9</v>
      </c>
      <c r="EL75" s="216"/>
      <c r="EM75" s="216">
        <v>7.5</v>
      </c>
      <c r="EN75" s="216"/>
      <c r="EO75" s="216"/>
      <c r="EP75" s="216">
        <f t="shared" si="14"/>
        <v>7.5</v>
      </c>
      <c r="EQ75" s="216"/>
      <c r="ER75" s="216">
        <v>6</v>
      </c>
      <c r="ES75" s="216"/>
      <c r="ET75" s="216"/>
      <c r="EU75" s="216">
        <f t="shared" si="15"/>
        <v>6</v>
      </c>
      <c r="EV75" s="216">
        <f t="shared" si="16"/>
        <v>7.5</v>
      </c>
    </row>
    <row r="76" spans="1:152" ht="15.95" customHeight="1" x14ac:dyDescent="0.2">
      <c r="A76" s="25">
        <v>2221727320</v>
      </c>
      <c r="B76" s="26" t="s">
        <v>22</v>
      </c>
      <c r="C76" s="26" t="s">
        <v>81</v>
      </c>
      <c r="D76" s="26" t="s">
        <v>55</v>
      </c>
      <c r="E76" s="27">
        <v>36090</v>
      </c>
      <c r="F76" s="26" t="s">
        <v>210</v>
      </c>
      <c r="G76" s="26" t="s">
        <v>212</v>
      </c>
      <c r="H76" s="28">
        <f>IF(VLOOKUP($A76,Sheet!$A$7:$DG$148,'TN01-10'!H$9,0)="","",VLOOKUP($A76,Sheet!$A$7:$DG$148,'TN01-10'!H$9,0))</f>
        <v>8</v>
      </c>
      <c r="I76" s="28">
        <f>IF(VLOOKUP($A76,Sheet!$A$7:$DG$148,'TN01-10'!I$9,0)="","",VLOOKUP($A76,Sheet!$A$7:$DG$148,'TN01-10'!I$9,0))</f>
        <v>7.9</v>
      </c>
      <c r="J76" s="28">
        <f>IF(VLOOKUP($A76,Sheet!$A$7:$DG$148,'TN01-10'!J$9,0)="","",VLOOKUP($A76,Sheet!$A$7:$DG$148,'TN01-10'!J$9,0))</f>
        <v>8.1</v>
      </c>
      <c r="K76" s="28">
        <f>IF(VLOOKUP($A76,Sheet!$A$7:$DG$148,'TN01-10'!K$9,0)="","",VLOOKUP($A76,Sheet!$A$7:$DG$148,'TN01-10'!K$9,0))</f>
        <v>7.4</v>
      </c>
      <c r="L76" s="28">
        <f>IF(VLOOKUP($A76,Sheet!$A$7:$DG$148,'TN01-10'!L$9,0)="","",VLOOKUP($A76,Sheet!$A$7:$DG$148,'TN01-10'!L$9,0))</f>
        <v>6.3</v>
      </c>
      <c r="M76" s="28">
        <f>IF(VLOOKUP($A76,Sheet!$A$7:$DG$148,'TN01-10'!M$9,0)="","",VLOOKUP($A76,Sheet!$A$7:$DG$148,'TN01-10'!M$9,0))</f>
        <v>5.7</v>
      </c>
      <c r="N76" s="28">
        <f>IF(VLOOKUP($A76,Sheet!$A$7:$DG$148,'TN01-10'!N$9,0)="","",VLOOKUP($A76,Sheet!$A$7:$DG$148,'TN01-10'!N$9,0))</f>
        <v>7.3</v>
      </c>
      <c r="O76" s="28" t="str">
        <f>IF(VLOOKUP($A76,Sheet!$A$7:$DG$148,'TN01-10'!O$9,0)="","",VLOOKUP($A76,Sheet!$A$7:$DG$148,'TN01-10'!O$9,0))</f>
        <v/>
      </c>
      <c r="P76" s="28">
        <f>IF(VLOOKUP($A76,Sheet!$A$7:$DG$148,'TN01-10'!P$9,0)="","",VLOOKUP($A76,Sheet!$A$7:$DG$148,'TN01-10'!P$9,0))</f>
        <v>6.5</v>
      </c>
      <c r="Q76" s="28" t="str">
        <f>IF(VLOOKUP($A76,Sheet!$A$7:$DG$148,'TN01-10'!Q$9,0)="","",VLOOKUP($A76,Sheet!$A$7:$DG$148,'TN01-10'!Q$9,0))</f>
        <v/>
      </c>
      <c r="R76" s="28" t="str">
        <f>IF(VLOOKUP($A76,Sheet!$A$7:$DG$148,'TN01-10'!R$9,0)="","",VLOOKUP($A76,Sheet!$A$7:$DG$148,'TN01-10'!R$9,0))</f>
        <v/>
      </c>
      <c r="S76" s="28" t="str">
        <f>IF(VLOOKUP($A76,Sheet!$A$7:$DG$148,'TN01-10'!S$9,0)="","",VLOOKUP($A76,Sheet!$A$7:$DG$148,'TN01-10'!S$9,0))</f>
        <v/>
      </c>
      <c r="T76" s="28" t="str">
        <f>IF(VLOOKUP($A76,Sheet!$A$7:$DG$148,'TN01-10'!T$9,0)="","",VLOOKUP($A76,Sheet!$A$7:$DG$148,'TN01-10'!T$9,0))</f>
        <v/>
      </c>
      <c r="U76" s="28">
        <f>IF(VLOOKUP($A76,Sheet!$A$7:$DG$148,'TN01-10'!U$9,0)="","",VLOOKUP($A76,Sheet!$A$7:$DG$148,'TN01-10'!U$9,0))</f>
        <v>7.7</v>
      </c>
      <c r="V76" s="28">
        <f>IF(VLOOKUP($A76,Sheet!$A$7:$DG$148,'TN01-10'!V$9,0)="","",VLOOKUP($A76,Sheet!$A$7:$DG$148,'TN01-10'!V$9,0))</f>
        <v>6.9</v>
      </c>
      <c r="W76" s="28">
        <f>IF(VLOOKUP($A76,Sheet!$A$7:$DG$148,'TN01-10'!W$9,0)="","",VLOOKUP($A76,Sheet!$A$7:$DG$148,'TN01-10'!W$9,0))</f>
        <v>8.8000000000000007</v>
      </c>
      <c r="X76" s="28">
        <f>IF(VLOOKUP($A76,Sheet!$A$7:$DG$148,'TN01-10'!X$9,0)="","",VLOOKUP($A76,Sheet!$A$7:$DG$148,'TN01-10'!X$9,0))</f>
        <v>7.4</v>
      </c>
      <c r="Y76" s="28">
        <f>IF(VLOOKUP($A76,Sheet!$A$7:$DG$148,'TN01-10'!Y$9,0)="","",VLOOKUP($A76,Sheet!$A$7:$DG$148,'TN01-10'!Y$9,0))</f>
        <v>6.5</v>
      </c>
      <c r="Z76" s="28">
        <f>IF(VLOOKUP($A76,Sheet!$A$7:$DG$148,'TN01-10'!Z$9,0)="","",VLOOKUP($A76,Sheet!$A$7:$DG$148,'TN01-10'!Z$9,0))</f>
        <v>6.3</v>
      </c>
      <c r="AA76" s="28">
        <f>IF(VLOOKUP($A76,Sheet!$A$7:$DG$148,'TN01-10'!AA$9,0)="","",VLOOKUP($A76,Sheet!$A$7:$DG$148,'TN01-10'!AA$9,0))</f>
        <v>5.9</v>
      </c>
      <c r="AB76" s="28">
        <f>IF(VLOOKUP($A76,Sheet!$A$7:$DG$148,'TN01-10'!AB$9,0)="","",VLOOKUP($A76,Sheet!$A$7:$DG$148,'TN01-10'!AB$9,0))</f>
        <v>6.3</v>
      </c>
      <c r="AC76" s="28">
        <f>IF(VLOOKUP($A76,Sheet!$A$7:$DG$148,'TN01-10'!AC$9,0)="","",VLOOKUP($A76,Sheet!$A$7:$DG$148,'TN01-10'!AC$9,0))</f>
        <v>7.3</v>
      </c>
      <c r="AD76" s="28">
        <f>IF(VLOOKUP($A76,Sheet!$A$7:$DG$148,'TN01-10'!AD$9,0)="","",VLOOKUP($A76,Sheet!$A$7:$DG$148,'TN01-10'!AD$9,0))</f>
        <v>6.3</v>
      </c>
      <c r="AE76" s="28">
        <f>IF(VLOOKUP($A76,Sheet!$A$7:$DG$148,'TN01-10'!AE$9,0)="","",VLOOKUP($A76,Sheet!$A$7:$DG$148,'TN01-10'!AE$9,0))</f>
        <v>6.4</v>
      </c>
      <c r="AF76" s="28">
        <f>IF(VLOOKUP($A76,Sheet!$A$7:$DG$148,'TN01-10'!AF$9,0)="","",VLOOKUP($A76,Sheet!$A$7:$DG$148,'TN01-10'!AF$9,0))</f>
        <v>6.6</v>
      </c>
      <c r="AG76" s="28">
        <f>IF(VLOOKUP($A76,Sheet!$A$7:$DG$148,'TN01-10'!AG$9,0)="","",VLOOKUP($A76,Sheet!$A$7:$DG$148,'TN01-10'!AG$9,0))</f>
        <v>6.4</v>
      </c>
      <c r="AH76" s="28">
        <f>IF(VLOOKUP($A76,Sheet!$A$7:$DG$148,'TN01-10'!AH$9,0)="","",VLOOKUP($A76,Sheet!$A$7:$DG$148,'TN01-10'!AH$9,0))</f>
        <v>7.8</v>
      </c>
      <c r="AI76" s="28">
        <f>IF(VLOOKUP($A76,Sheet!$A$7:$DG$148,'TN01-10'!AI$9,0)="","",VLOOKUP($A76,Sheet!$A$7:$DG$148,'TN01-10'!AI$9,0))</f>
        <v>7.1</v>
      </c>
      <c r="AJ76" s="28">
        <f>IF(VLOOKUP($A76,Sheet!$A$7:$DG$148,'TN01-10'!AJ$9,0)="","",VLOOKUP($A76,Sheet!$A$7:$DG$148,'TN01-10'!AJ$9,0))</f>
        <v>7.2</v>
      </c>
      <c r="AK76" s="33">
        <f>IF(VLOOKUP($A76,Sheet!$A$7:$DG$148,'TN01-10'!AK$9,0)="","",VLOOKUP($A76,Sheet!$A$7:$DG$148,'TN01-10'!AK$9,0))</f>
        <v>51</v>
      </c>
      <c r="AL76" s="36">
        <f>IF(VLOOKUP($A76,Sheet!$A$7:$DG$148,'TN01-10'!AL$9,0)="","",VLOOKUP($A76,Sheet!$A$7:$DG$148,'TN01-10'!AL$9,0))</f>
        <v>0</v>
      </c>
      <c r="AM76" s="32">
        <f>IF(VLOOKUP($A76,Sheet!$A$7:$DG$148,'TN01-10'!AM$9,0)="","",VLOOKUP($A76,Sheet!$A$7:$DG$148,'TN01-10'!AM$9,0))</f>
        <v>8.3000000000000007</v>
      </c>
      <c r="AN76" s="32">
        <f>IF(VLOOKUP($A76,Sheet!$A$7:$DG$148,'TN01-10'!AN$9,0)="","",VLOOKUP($A76,Sheet!$A$7:$DG$148,'TN01-10'!AN$9,0))</f>
        <v>7.7</v>
      </c>
      <c r="AO76" s="32" t="str">
        <f>IF(VLOOKUP($A76,Sheet!$A$7:$DG$148,'TN01-10'!AO$9,0)="","",VLOOKUP($A76,Sheet!$A$7:$DG$148,'TN01-10'!AO$9,0))</f>
        <v/>
      </c>
      <c r="AP76" s="32" t="str">
        <f>IF(VLOOKUP($A76,Sheet!$A$7:$DG$148,'TN01-10'!AP$9,0)="","",VLOOKUP($A76,Sheet!$A$7:$DG$148,'TN01-10'!AP$9,0))</f>
        <v/>
      </c>
      <c r="AQ76" s="32" t="str">
        <f>IF(VLOOKUP($A76,Sheet!$A$7:$DG$148,'TN01-10'!AQ$9,0)="","",VLOOKUP($A76,Sheet!$A$7:$DG$148,'TN01-10'!AQ$9,0))</f>
        <v/>
      </c>
      <c r="AR76" s="32" t="str">
        <f>IF(VLOOKUP($A76,Sheet!$A$7:$DG$148,'TN01-10'!AR$9,0)="","",VLOOKUP($A76,Sheet!$A$7:$DG$148,'TN01-10'!AR$9,0))</f>
        <v/>
      </c>
      <c r="AS76" s="32" t="str">
        <f>IF(VLOOKUP($A76,Sheet!$A$7:$DG$148,'TN01-10'!AS$9,0)="","",VLOOKUP($A76,Sheet!$A$7:$DG$148,'TN01-10'!AS$9,0))</f>
        <v/>
      </c>
      <c r="AT76" s="32">
        <f>IF(VLOOKUP($A76,Sheet!$A$7:$DG$148,'TN01-10'!AT$9,0)="","",VLOOKUP($A76,Sheet!$A$7:$DG$148,'TN01-10'!AT$9,0))</f>
        <v>7.9</v>
      </c>
      <c r="AU76" s="32" t="str">
        <f>IF(VLOOKUP($A76,Sheet!$A$7:$DG$148,'TN01-10'!AU$9,0)="","",VLOOKUP($A76,Sheet!$A$7:$DG$148,'TN01-10'!AU$9,0))</f>
        <v/>
      </c>
      <c r="AV76" s="32" t="str">
        <f>IF(VLOOKUP($A76,Sheet!$A$7:$DG$148,'TN01-10'!AV$9,0)="","",VLOOKUP($A76,Sheet!$A$7:$DG$148,'TN01-10'!AV$9,0))</f>
        <v/>
      </c>
      <c r="AW76" s="32" t="str">
        <f>IF(VLOOKUP($A76,Sheet!$A$7:$DG$148,'TN01-10'!AW$9,0)="","",VLOOKUP($A76,Sheet!$A$7:$DG$148,'TN01-10'!AW$9,0))</f>
        <v/>
      </c>
      <c r="AX76" s="32" t="str">
        <f>IF(VLOOKUP($A76,Sheet!$A$7:$DG$148,'TN01-10'!AX$9,0)="","",VLOOKUP($A76,Sheet!$A$7:$DG$148,'TN01-10'!AX$9,0))</f>
        <v/>
      </c>
      <c r="AY76" s="32" t="str">
        <f>IF(VLOOKUP($A76,Sheet!$A$7:$DG$148,'TN01-10'!AY$9,0)="","",VLOOKUP($A76,Sheet!$A$7:$DG$148,'TN01-10'!AY$9,0))</f>
        <v/>
      </c>
      <c r="AZ76" s="32">
        <f>IF(VLOOKUP($A76,Sheet!$A$7:$DG$148,'TN01-10'!AZ$9,0)="","",VLOOKUP($A76,Sheet!$A$7:$DG$148,'TN01-10'!AZ$9,0))</f>
        <v>6.8</v>
      </c>
      <c r="BA76" s="32">
        <f>IF(VLOOKUP($A76,Sheet!$A$7:$DG$148,'TN01-10'!BA$9,0)="","",VLOOKUP($A76,Sheet!$A$7:$DG$148,'TN01-10'!BA$9,0))</f>
        <v>6</v>
      </c>
      <c r="BB76" s="33">
        <f>IF(VLOOKUP($A76,Sheet!$A$7:$DG$148,'TN01-10'!BB$9,0)="","",VLOOKUP($A76,Sheet!$A$7:$DG$148,'TN01-10'!BB$9,0))</f>
        <v>5</v>
      </c>
      <c r="BC76" s="36">
        <f>IF(VLOOKUP($A76,Sheet!$A$7:$DG$148,'TN01-10'!BC$9,0)="","",VLOOKUP($A76,Sheet!$A$7:$DG$148,'TN01-10'!BC$9,0))</f>
        <v>0</v>
      </c>
      <c r="BD76" s="28">
        <f>IF(VLOOKUP($A76,Sheet!$A$7:$DG$148,'TN01-10'!BD$9,0)="","",VLOOKUP($A76,Sheet!$A$7:$DG$148,'TN01-10'!BD$9,0))</f>
        <v>7.7</v>
      </c>
      <c r="BE76" s="28">
        <f>IF(VLOOKUP($A76,Sheet!$A$7:$DG$148,'TN01-10'!BE$9,0)="","",VLOOKUP($A76,Sheet!$A$7:$DG$148,'TN01-10'!BE$9,0))</f>
        <v>6</v>
      </c>
      <c r="BF76" s="28">
        <f>IF(VLOOKUP($A76,Sheet!$A$7:$DG$148,'TN01-10'!BF$9,0)="","",VLOOKUP($A76,Sheet!$A$7:$DG$148,'TN01-10'!BF$9,0))</f>
        <v>7.7</v>
      </c>
      <c r="BG76" s="28">
        <f>IF(VLOOKUP($A76,Sheet!$A$7:$DG$148,'TN01-10'!BG$9,0)="","",VLOOKUP($A76,Sheet!$A$7:$DG$148,'TN01-10'!BG$9,0))</f>
        <v>7.1</v>
      </c>
      <c r="BH76" s="28">
        <f>IF(VLOOKUP($A76,Sheet!$A$7:$DG$148,'TN01-10'!BH$9,0)="","",VLOOKUP($A76,Sheet!$A$7:$DG$148,'TN01-10'!BH$9,0))</f>
        <v>6.4</v>
      </c>
      <c r="BI76" s="28">
        <f>IF(VLOOKUP($A76,Sheet!$A$7:$DG$148,'TN01-10'!BI$9,0)="","",VLOOKUP($A76,Sheet!$A$7:$DG$148,'TN01-10'!BI$9,0))</f>
        <v>8.5</v>
      </c>
      <c r="BJ76" s="28">
        <f>IF(VLOOKUP($A76,Sheet!$A$7:$DG$148,'TN01-10'!BJ$9,0)="","",VLOOKUP($A76,Sheet!$A$7:$DG$148,'TN01-10'!BJ$9,0))</f>
        <v>8.1</v>
      </c>
      <c r="BK76" s="28">
        <f>IF(VLOOKUP($A76,Sheet!$A$7:$DG$148,'TN01-10'!BK$9,0)="","",VLOOKUP($A76,Sheet!$A$7:$DG$148,'TN01-10'!BK$9,0))</f>
        <v>6.6</v>
      </c>
      <c r="BL76" s="28">
        <f>IF(VLOOKUP($A76,Sheet!$A$7:$DG$148,'TN01-10'!BL$9,0)="","",VLOOKUP($A76,Sheet!$A$7:$DG$148,'TN01-10'!BL$9,0))</f>
        <v>7.7</v>
      </c>
      <c r="BM76" s="28">
        <f>IF(VLOOKUP($A76,Sheet!$A$7:$DG$148,'TN01-10'!BM$9,0)="","",VLOOKUP($A76,Sheet!$A$7:$DG$148,'TN01-10'!BM$9,0))</f>
        <v>6.6</v>
      </c>
      <c r="BN76" s="28">
        <f>IF(VLOOKUP($A76,Sheet!$A$7:$DG$148,'TN01-10'!BN$9,0)="","",VLOOKUP($A76,Sheet!$A$7:$DG$148,'TN01-10'!BN$9,0))</f>
        <v>7</v>
      </c>
      <c r="BO76" s="28">
        <f>IF(VLOOKUP($A76,Sheet!$A$7:$DG$148,'TN01-10'!BO$9,0)="","",VLOOKUP($A76,Sheet!$A$7:$DG$148,'TN01-10'!BO$9,0))</f>
        <v>6.9</v>
      </c>
      <c r="BP76" s="28">
        <f>IF(VLOOKUP($A76,Sheet!$A$7:$DG$148,'TN01-10'!BP$9,0)="","",VLOOKUP($A76,Sheet!$A$7:$DG$148,'TN01-10'!BP$9,0))</f>
        <v>8.3000000000000007</v>
      </c>
      <c r="BQ76" s="28" t="str">
        <f>IF(VLOOKUP($A76,Sheet!$A$7:$DG$148,'TN01-10'!BQ$9,0)="","",VLOOKUP($A76,Sheet!$A$7:$DG$148,'TN01-10'!BQ$9,0))</f>
        <v/>
      </c>
      <c r="BR76" s="28">
        <f>IF(VLOOKUP($A76,Sheet!$A$7:$DG$148,'TN01-10'!BR$9,0)="","",VLOOKUP($A76,Sheet!$A$7:$DG$148,'TN01-10'!BR$9,0))</f>
        <v>6.9</v>
      </c>
      <c r="BS76" s="28">
        <f>IF(VLOOKUP($A76,Sheet!$A$7:$DG$148,'TN01-10'!BS$9,0)="","",VLOOKUP($A76,Sheet!$A$7:$DG$148,'TN01-10'!BS$9,0))</f>
        <v>7</v>
      </c>
      <c r="BT76" s="28">
        <f>IF(VLOOKUP($A76,Sheet!$A$7:$DG$148,'TN01-10'!BT$9,0)="","",VLOOKUP($A76,Sheet!$A$7:$DG$148,'TN01-10'!BT$9,0))</f>
        <v>5.6</v>
      </c>
      <c r="BU76" s="28">
        <f>IF(VLOOKUP($A76,Sheet!$A$7:$DG$148,'TN01-10'!BU$9,0)="","",VLOOKUP($A76,Sheet!$A$7:$DG$148,'TN01-10'!BU$9,0))</f>
        <v>6.5</v>
      </c>
      <c r="BV76" s="28">
        <f>IF(VLOOKUP($A76,Sheet!$A$7:$DG$148,'TN01-10'!BV$9,0)="","",VLOOKUP($A76,Sheet!$A$7:$DG$148,'TN01-10'!BV$9,0))</f>
        <v>8.4</v>
      </c>
      <c r="BW76" s="28">
        <f>IF(VLOOKUP($A76,Sheet!$A$7:$DG$148,'TN01-10'!BW$9,0)="","",VLOOKUP($A76,Sheet!$A$7:$DG$148,'TN01-10'!BW$9,0))</f>
        <v>8.6999999999999993</v>
      </c>
      <c r="BX76" s="33">
        <f>IF(VLOOKUP($A76,Sheet!$A$7:$DG$148,'TN01-10'!BX$9,0)="","",VLOOKUP($A76,Sheet!$A$7:$DG$148,'TN01-10'!BX$9,0))</f>
        <v>50</v>
      </c>
      <c r="BY76" s="36">
        <f>IF(VLOOKUP($A76,Sheet!$A$7:$DG$148,'TN01-10'!BY$9,0)="","",VLOOKUP($A76,Sheet!$A$7:$DG$148,'TN01-10'!BY$9,0))</f>
        <v>0</v>
      </c>
      <c r="BZ76" s="28" t="str">
        <f>IF(VLOOKUP($A76,Sheet!$A$7:$DG$148,'TN01-10'!BZ$9,0)="","",VLOOKUP($A76,Sheet!$A$7:$DG$148,'TN01-10'!BZ$9,0))</f>
        <v/>
      </c>
      <c r="CA76" s="28">
        <f>IF(VLOOKUP($A76,Sheet!$A$7:$DG$148,'TN01-10'!CA$9,0)="","",VLOOKUP($A76,Sheet!$A$7:$DG$148,'TN01-10'!CA$9,0))</f>
        <v>8.3000000000000007</v>
      </c>
      <c r="CB76" s="28">
        <f>IF(VLOOKUP($A76,Sheet!$A$7:$DG$148,'TN01-10'!CB$9,0)="","",VLOOKUP($A76,Sheet!$A$7:$DG$148,'TN01-10'!CB$9,0))</f>
        <v>7.6</v>
      </c>
      <c r="CC76" s="28" t="str">
        <f>IF(VLOOKUP($A76,Sheet!$A$7:$DG$148,'TN01-10'!CC$9,0)="","",VLOOKUP($A76,Sheet!$A$7:$DG$148,'TN01-10'!CC$9,0))</f>
        <v/>
      </c>
      <c r="CD76" s="28">
        <f>IF(VLOOKUP($A76,Sheet!$A$7:$DG$148,'TN01-10'!CD$9,0)="","",VLOOKUP($A76,Sheet!$A$7:$DG$148,'TN01-10'!CD$9,0))</f>
        <v>7.9</v>
      </c>
      <c r="CE76" s="28">
        <f>IF(VLOOKUP($A76,Sheet!$A$7:$DG$148,'TN01-10'!CE$9,0)="","",VLOOKUP($A76,Sheet!$A$7:$DG$148,'TN01-10'!CE$9,0))</f>
        <v>6.8</v>
      </c>
      <c r="CF76" s="28">
        <f>IF(VLOOKUP($A76,Sheet!$A$7:$DG$148,'TN01-10'!CF$9,0)="","",VLOOKUP($A76,Sheet!$A$7:$DG$148,'TN01-10'!CF$9,0))</f>
        <v>9</v>
      </c>
      <c r="CG76" s="28">
        <f>IF(VLOOKUP($A76,Sheet!$A$7:$DG$148,'TN01-10'!CG$9,0)="","",VLOOKUP($A76,Sheet!$A$7:$DG$148,'TN01-10'!CG$9,0))</f>
        <v>6.9</v>
      </c>
      <c r="CH76" s="28" t="str">
        <f>IF(VLOOKUP($A76,Sheet!$A$7:$DG$148,'TN01-10'!CH$9,0)="","",VLOOKUP($A76,Sheet!$A$7:$DG$148,'TN01-10'!CH$9,0))</f>
        <v/>
      </c>
      <c r="CI76" s="28">
        <f>IF(VLOOKUP($A76,Sheet!$A$7:$DG$148,'TN01-10'!CI$9,0)="","",VLOOKUP($A76,Sheet!$A$7:$DG$148,'TN01-10'!CI$9,0))</f>
        <v>9.1</v>
      </c>
      <c r="CJ76" s="28" t="str">
        <f>IF(VLOOKUP($A76,Sheet!$A$7:$DG$148,'TN01-10'!CJ$9,0)="","",VLOOKUP($A76,Sheet!$A$7:$DG$148,'TN01-10'!CJ$9,0))</f>
        <v/>
      </c>
      <c r="CK76" s="28" t="str">
        <f>IF(VLOOKUP($A76,Sheet!$A$7:$DG$148,'TN01-10'!CK$9,0)="","",VLOOKUP($A76,Sheet!$A$7:$DG$148,'TN01-10'!CK$9,0))</f>
        <v/>
      </c>
      <c r="CL76" s="28" t="str">
        <f>IF(VLOOKUP($A76,Sheet!$A$7:$DG$148,'TN01-10'!CL$9,0)="","",VLOOKUP($A76,Sheet!$A$7:$DG$148,'TN01-10'!CL$9,0))</f>
        <v/>
      </c>
      <c r="CM76" s="28" t="str">
        <f>IF(VLOOKUP($A76,Sheet!$A$7:$DG$148,'TN01-10'!CM$9,0)="","",VLOOKUP($A76,Sheet!$A$7:$DG$148,'TN01-10'!CM$9,0))</f>
        <v/>
      </c>
      <c r="CN76" s="28">
        <f>IF(VLOOKUP($A76,Sheet!$A$7:$DG$148,'TN01-10'!CN$9,0)="","",VLOOKUP($A76,Sheet!$A$7:$DG$148,'TN01-10'!CN$9,0))</f>
        <v>4.5</v>
      </c>
      <c r="CO76" s="28">
        <f>IF(VLOOKUP($A76,Sheet!$A$7:$DG$148,'TN01-10'!CO$9,0)="","",VLOOKUP($A76,Sheet!$A$7:$DG$148,'TN01-10'!CO$9,0))</f>
        <v>7.8</v>
      </c>
      <c r="CP76" s="28">
        <f>IF(VLOOKUP($A76,Sheet!$A$7:$DG$148,'TN01-10'!CP$9,0)="","",VLOOKUP($A76,Sheet!$A$7:$DG$148,'TN01-10'!CP$9,0))</f>
        <v>8.3000000000000007</v>
      </c>
      <c r="CQ76" s="28">
        <f>IF(VLOOKUP($A76,Sheet!$A$7:$DG$148,'TN01-10'!CQ$9,0)="","",VLOOKUP($A76,Sheet!$A$7:$DG$148,'TN01-10'!CQ$9,0))</f>
        <v>8.4</v>
      </c>
      <c r="CR76" s="28">
        <f>IF(VLOOKUP($A76,Sheet!$A$7:$DG$148,'TN01-10'!CR$9,0)="","",VLOOKUP($A76,Sheet!$A$7:$DG$148,'TN01-10'!CR$9,0))</f>
        <v>7.3</v>
      </c>
      <c r="CS76" s="33">
        <f>IF(VLOOKUP($A76,Sheet!$A$7:$DG$148,'TN01-10'!CS$9,0)="","",VLOOKUP($A76,Sheet!$A$7:$DG$148,'TN01-10'!CS$9,0))</f>
        <v>27</v>
      </c>
      <c r="CT76" s="36">
        <f>IF(VLOOKUP($A76,Sheet!$A$7:$DG$148,'TN01-10'!CT$9,0)="","",VLOOKUP($A76,Sheet!$A$7:$DG$148,'TN01-10'!CT$9,0))</f>
        <v>0</v>
      </c>
      <c r="CU76" s="38">
        <f t="shared" ref="CU76:CU139" si="17">AK76+BX76+CS76</f>
        <v>128</v>
      </c>
      <c r="CV76" s="38">
        <f t="shared" ref="CV76:CV139" si="18">AL76+BY76+CT76</f>
        <v>0</v>
      </c>
      <c r="CW76" s="38">
        <f t="shared" ref="CW76:CW139" si="19">SUMIF(H76:CT76,"P",$H$10:$CT$10)+SUMIF(H76:CT76,"P (P/F)",$H$10:$CT$10)</f>
        <v>0</v>
      </c>
      <c r="CX76" s="38">
        <f t="shared" ref="CX76:CX139" si="20">CU76+CV76-CW76</f>
        <v>128</v>
      </c>
      <c r="CY76" s="38">
        <f t="shared" ref="CY76:CY139" si="21">ROUND(SUMPRODUCT($H$10:$CT$10,H76:CT76)/CX76,2)</f>
        <v>7.14</v>
      </c>
      <c r="CZ76" s="38">
        <f>VLOOKUP($A76,'TN01-04'!$A$13:$DL$166,103,0)</f>
        <v>2.94</v>
      </c>
      <c r="DA76" s="28" t="str">
        <f>IF(VLOOKUP($A76,Sheet!$A$7:$DG$148,'TN01-10'!DA$9,0)="","",VLOOKUP($A76,Sheet!$A$7:$DG$148,'TN01-10'!DA$9,0))</f>
        <v/>
      </c>
      <c r="DB76" s="28" t="str">
        <f>IF(VLOOKUP($A76,Sheet!$A$7:$DG$148,'TN01-10'!DB$9,0)="","",VLOOKUP($A76,Sheet!$A$7:$DG$148,'TN01-10'!DB$9,0))</f>
        <v/>
      </c>
      <c r="DC76" s="28">
        <f>IF(VLOOKUP($A76,Sheet!$A$7:$DG$148,'TN01-10'!DC$9,0)="","",VLOOKUP($A76,Sheet!$A$7:$DG$148,'TN01-10'!DC$9,0))</f>
        <v>8.1</v>
      </c>
      <c r="DD76" s="28" t="str">
        <f>IF(VLOOKUP($A76,Sheet!$A$7:$DG$148,'TN01-10'!DD$9,0)="","",VLOOKUP($A76,Sheet!$A$7:$DG$148,'TN01-10'!DD$9,0))</f>
        <v/>
      </c>
      <c r="DE76" s="38"/>
      <c r="DF76" s="38">
        <f t="shared" ref="DF76:DF139" si="22">ROUND(SUMPRODUCT(DA76:DD76,$DA$10:$DD$10)/5,2)</f>
        <v>8.1</v>
      </c>
      <c r="DG76" s="38">
        <f>VLOOKUP($A76,'TN01-04'!$A$13:$DL$166,110,0)</f>
        <v>3.65</v>
      </c>
      <c r="DH76" s="33">
        <f>IF(VLOOKUP($A76,Sheet!$A$7:$DG$148,'TN01-10'!DH$9,0)="","",VLOOKUP($A76,Sheet!$A$7:$DG$148,'TN01-10'!DH$9,0))</f>
        <v>5</v>
      </c>
      <c r="DI76" s="36">
        <f>IF(VLOOKUP($A76,Sheet!$A$7:$DG$148,'TN01-10'!DI$9,0)="","",VLOOKUP($A76,Sheet!$A$7:$DG$148,'TN01-10'!DI$9,0))</f>
        <v>0</v>
      </c>
      <c r="DJ76" s="38">
        <f t="shared" ref="DJ76:DJ139" si="23">CU76+DH76-CW76</f>
        <v>133</v>
      </c>
      <c r="DK76" s="38">
        <f t="shared" ref="DK76:DK139" si="24">CV76+DI76</f>
        <v>0</v>
      </c>
      <c r="DL76" s="38">
        <f t="shared" ref="DL76:DL139" si="25">ROUND(SUMPRODUCT(H76:DI76,$H$10:$DI$10)/(DJ76+DK76),2)</f>
        <v>7.18</v>
      </c>
      <c r="DM76" s="38">
        <f>VLOOKUP($A76,'TN01-04'!$A$13:$DL$166,116,0)</f>
        <v>2.97</v>
      </c>
      <c r="DN76" s="33">
        <f>IF(VLOOKUP($A76,Sheet!$A$7:$DG$148,'TN01-10'!DN$9,0)="","",VLOOKUP($A76,Sheet!$A$7:$DG$148,'TN01-10'!DN$9,0))</f>
        <v>138</v>
      </c>
      <c r="DO76" s="36">
        <f>IF(VLOOKUP($A76,Sheet!$A$7:$DG$148,'TN01-10'!DO$9,0)="","",VLOOKUP($A76,Sheet!$A$7:$DG$148,'TN01-10'!DO$9,0))</f>
        <v>0</v>
      </c>
      <c r="DP76" s="28">
        <f>IF(VLOOKUP($A76,Sheet!$A$7:$DG$148,'TN01-10'!DP$9,0)="","",VLOOKUP($A76,Sheet!$A$7:$DG$148,'TN01-10'!DP$9,0))</f>
        <v>137</v>
      </c>
      <c r="DQ76" s="28">
        <f>IF(VLOOKUP($A76,Sheet!$A$7:$DG$148,'TN01-10'!DQ$9,0)="","",VLOOKUP($A76,Sheet!$A$7:$DG$148,'TN01-10'!DQ$9,0))</f>
        <v>138</v>
      </c>
      <c r="DR76" s="28">
        <f>IF(VLOOKUP($A76,Sheet!$A$7:$DG$148,'TN01-10'!DR$9,0)="","",VLOOKUP($A76,Sheet!$A$7:$DG$148,'TN01-10'!DR$9,0))</f>
        <v>7.18</v>
      </c>
      <c r="DS76" s="28">
        <f>IF(VLOOKUP($A76,Sheet!$A$7:$DG$148,'TN01-10'!DS$9,0)="","",VLOOKUP($A76,Sheet!$A$7:$DG$148,'TN01-10'!DS$9,0))</f>
        <v>2.97</v>
      </c>
      <c r="DT76" s="28" t="str">
        <f>IF(VLOOKUP($A76,Sheet!$A$7:$DG$148,'TN01-10'!DT$9,0)="","",VLOOKUP($A76,Sheet!$A$7:$DG$148,'TN01-10'!DT$9,0))</f>
        <v/>
      </c>
      <c r="DU76" s="168">
        <f t="shared" ref="DU76:DU139" si="26">CV76/(CV76+CU76)</f>
        <v>0</v>
      </c>
      <c r="DV76" s="315" t="s">
        <v>4798</v>
      </c>
      <c r="DW76" s="315" t="s">
        <v>4798</v>
      </c>
      <c r="DX76" s="315" t="s">
        <v>4798</v>
      </c>
      <c r="DY76" s="315" t="s">
        <v>4798</v>
      </c>
      <c r="DZ76" s="315" t="s">
        <v>4832</v>
      </c>
      <c r="EA76" s="315"/>
      <c r="EB76" s="216"/>
      <c r="EC76" s="216"/>
      <c r="ED76" s="216"/>
      <c r="EE76" s="216"/>
      <c r="EF76" s="216">
        <f t="shared" ref="EF76:EF139" si="27">MAX(EB76:EE76)</f>
        <v>0</v>
      </c>
      <c r="EG76" s="216">
        <v>9.3000000000000007</v>
      </c>
      <c r="EH76" s="216">
        <v>0</v>
      </c>
      <c r="EI76" s="216"/>
      <c r="EJ76" s="216"/>
      <c r="EK76" s="216">
        <f t="shared" ref="EK76:EK139" si="28">MAX(EG76:EJ76)</f>
        <v>9.3000000000000007</v>
      </c>
      <c r="EL76" s="216">
        <v>8.5</v>
      </c>
      <c r="EM76" s="216">
        <v>0</v>
      </c>
      <c r="EN76" s="216"/>
      <c r="EO76" s="216"/>
      <c r="EP76" s="216">
        <f t="shared" ref="EP76:EP139" si="29">MAX(EL76:EO76)</f>
        <v>8.5</v>
      </c>
      <c r="EQ76" s="216">
        <v>6.6</v>
      </c>
      <c r="ER76" s="216">
        <v>0</v>
      </c>
      <c r="ES76" s="216"/>
      <c r="ET76" s="216"/>
      <c r="EU76" s="216">
        <f t="shared" ref="EU76:EU139" si="30">MAX(EQ76:ET76)</f>
        <v>6.6</v>
      </c>
      <c r="EV76" s="216">
        <f t="shared" ref="EV76:EV139" si="31">IF(OR(EK76&lt;5.5,EP76&lt;5.5,EU76&lt;5.5),0,ROUND(SUMPRODUCT($EK$10:$EU$10,EK76:EU76)/5,1))</f>
        <v>8.1</v>
      </c>
    </row>
    <row r="77" spans="1:152" ht="15.95" customHeight="1" x14ac:dyDescent="0.2">
      <c r="A77" s="25">
        <v>2220865953</v>
      </c>
      <c r="B77" s="26" t="s">
        <v>6</v>
      </c>
      <c r="C77" s="26" t="s">
        <v>72</v>
      </c>
      <c r="D77" s="26" t="s">
        <v>152</v>
      </c>
      <c r="E77" s="27">
        <v>36049</v>
      </c>
      <c r="F77" s="26" t="s">
        <v>210</v>
      </c>
      <c r="G77" s="26" t="s">
        <v>212</v>
      </c>
      <c r="H77" s="28">
        <f>IF(VLOOKUP($A77,Sheet!$A$7:$DG$148,'TN01-10'!H$9,0)="","",VLOOKUP($A77,Sheet!$A$7:$DG$148,'TN01-10'!H$9,0))</f>
        <v>6.9</v>
      </c>
      <c r="I77" s="28">
        <f>IF(VLOOKUP($A77,Sheet!$A$7:$DG$148,'TN01-10'!I$9,0)="","",VLOOKUP($A77,Sheet!$A$7:$DG$148,'TN01-10'!I$9,0))</f>
        <v>6.3</v>
      </c>
      <c r="J77" s="28">
        <f>IF(VLOOKUP($A77,Sheet!$A$7:$DG$148,'TN01-10'!J$9,0)="","",VLOOKUP($A77,Sheet!$A$7:$DG$148,'TN01-10'!J$9,0))</f>
        <v>6.3</v>
      </c>
      <c r="K77" s="28">
        <f>IF(VLOOKUP($A77,Sheet!$A$7:$DG$148,'TN01-10'!K$9,0)="","",VLOOKUP($A77,Sheet!$A$7:$DG$148,'TN01-10'!K$9,0))</f>
        <v>6.2</v>
      </c>
      <c r="L77" s="28">
        <f>IF(VLOOKUP($A77,Sheet!$A$7:$DG$148,'TN01-10'!L$9,0)="","",VLOOKUP($A77,Sheet!$A$7:$DG$148,'TN01-10'!L$9,0))</f>
        <v>6.1</v>
      </c>
      <c r="M77" s="28">
        <f>IF(VLOOKUP($A77,Sheet!$A$7:$DG$148,'TN01-10'!M$9,0)="","",VLOOKUP($A77,Sheet!$A$7:$DG$148,'TN01-10'!M$9,0))</f>
        <v>7.1</v>
      </c>
      <c r="N77" s="28">
        <f>IF(VLOOKUP($A77,Sheet!$A$7:$DG$148,'TN01-10'!N$9,0)="","",VLOOKUP($A77,Sheet!$A$7:$DG$148,'TN01-10'!N$9,0))</f>
        <v>5.6</v>
      </c>
      <c r="O77" s="28" t="str">
        <f>IF(VLOOKUP($A77,Sheet!$A$7:$DG$148,'TN01-10'!O$9,0)="","",VLOOKUP($A77,Sheet!$A$7:$DG$148,'TN01-10'!O$9,0))</f>
        <v/>
      </c>
      <c r="P77" s="28">
        <f>IF(VLOOKUP($A77,Sheet!$A$7:$DG$148,'TN01-10'!P$9,0)="","",VLOOKUP($A77,Sheet!$A$7:$DG$148,'TN01-10'!P$9,0))</f>
        <v>4.7</v>
      </c>
      <c r="Q77" s="28" t="str">
        <f>IF(VLOOKUP($A77,Sheet!$A$7:$DG$148,'TN01-10'!Q$9,0)="","",VLOOKUP($A77,Sheet!$A$7:$DG$148,'TN01-10'!Q$9,0))</f>
        <v/>
      </c>
      <c r="R77" s="28" t="str">
        <f>IF(VLOOKUP($A77,Sheet!$A$7:$DG$148,'TN01-10'!R$9,0)="","",VLOOKUP($A77,Sheet!$A$7:$DG$148,'TN01-10'!R$9,0))</f>
        <v/>
      </c>
      <c r="S77" s="28" t="str">
        <f>IF(VLOOKUP($A77,Sheet!$A$7:$DG$148,'TN01-10'!S$9,0)="","",VLOOKUP($A77,Sheet!$A$7:$DG$148,'TN01-10'!S$9,0))</f>
        <v/>
      </c>
      <c r="T77" s="28" t="str">
        <f>IF(VLOOKUP($A77,Sheet!$A$7:$DG$148,'TN01-10'!T$9,0)="","",VLOOKUP($A77,Sheet!$A$7:$DG$148,'TN01-10'!T$9,0))</f>
        <v/>
      </c>
      <c r="U77" s="28">
        <f>IF(VLOOKUP($A77,Sheet!$A$7:$DG$148,'TN01-10'!U$9,0)="","",VLOOKUP($A77,Sheet!$A$7:$DG$148,'TN01-10'!U$9,0))</f>
        <v>7</v>
      </c>
      <c r="V77" s="28">
        <f>IF(VLOOKUP($A77,Sheet!$A$7:$DG$148,'TN01-10'!V$9,0)="","",VLOOKUP($A77,Sheet!$A$7:$DG$148,'TN01-10'!V$9,0))</f>
        <v>5.4</v>
      </c>
      <c r="W77" s="28">
        <f>IF(VLOOKUP($A77,Sheet!$A$7:$DG$148,'TN01-10'!W$9,0)="","",VLOOKUP($A77,Sheet!$A$7:$DG$148,'TN01-10'!W$9,0))</f>
        <v>8.4</v>
      </c>
      <c r="X77" s="28">
        <f>IF(VLOOKUP($A77,Sheet!$A$7:$DG$148,'TN01-10'!X$9,0)="","",VLOOKUP($A77,Sheet!$A$7:$DG$148,'TN01-10'!X$9,0))</f>
        <v>7.2</v>
      </c>
      <c r="Y77" s="28">
        <f>IF(VLOOKUP($A77,Sheet!$A$7:$DG$148,'TN01-10'!Y$9,0)="","",VLOOKUP($A77,Sheet!$A$7:$DG$148,'TN01-10'!Y$9,0))</f>
        <v>6.5</v>
      </c>
      <c r="Z77" s="28">
        <f>IF(VLOOKUP($A77,Sheet!$A$7:$DG$148,'TN01-10'!Z$9,0)="","",VLOOKUP($A77,Sheet!$A$7:$DG$148,'TN01-10'!Z$9,0))</f>
        <v>6.2</v>
      </c>
      <c r="AA77" s="28">
        <f>IF(VLOOKUP($A77,Sheet!$A$7:$DG$148,'TN01-10'!AA$9,0)="","",VLOOKUP($A77,Sheet!$A$7:$DG$148,'TN01-10'!AA$9,0))</f>
        <v>5.3</v>
      </c>
      <c r="AB77" s="28">
        <f>IF(VLOOKUP($A77,Sheet!$A$7:$DG$148,'TN01-10'!AB$9,0)="","",VLOOKUP($A77,Sheet!$A$7:$DG$148,'TN01-10'!AB$9,0))</f>
        <v>7</v>
      </c>
      <c r="AC77" s="28">
        <f>IF(VLOOKUP($A77,Sheet!$A$7:$DG$148,'TN01-10'!AC$9,0)="","",VLOOKUP($A77,Sheet!$A$7:$DG$148,'TN01-10'!AC$9,0))</f>
        <v>5.0999999999999996</v>
      </c>
      <c r="AD77" s="28">
        <f>IF(VLOOKUP($A77,Sheet!$A$7:$DG$148,'TN01-10'!AD$9,0)="","",VLOOKUP($A77,Sheet!$A$7:$DG$148,'TN01-10'!AD$9,0))</f>
        <v>4.3</v>
      </c>
      <c r="AE77" s="28">
        <f>IF(VLOOKUP($A77,Sheet!$A$7:$DG$148,'TN01-10'!AE$9,0)="","",VLOOKUP($A77,Sheet!$A$7:$DG$148,'TN01-10'!AE$9,0))</f>
        <v>5.5</v>
      </c>
      <c r="AF77" s="28">
        <f>IF(VLOOKUP($A77,Sheet!$A$7:$DG$148,'TN01-10'!AF$9,0)="","",VLOOKUP($A77,Sheet!$A$7:$DG$148,'TN01-10'!AF$9,0))</f>
        <v>6.2</v>
      </c>
      <c r="AG77" s="28">
        <f>IF(VLOOKUP($A77,Sheet!$A$7:$DG$148,'TN01-10'!AG$9,0)="","",VLOOKUP($A77,Sheet!$A$7:$DG$148,'TN01-10'!AG$9,0))</f>
        <v>5.6</v>
      </c>
      <c r="AH77" s="28">
        <f>IF(VLOOKUP($A77,Sheet!$A$7:$DG$148,'TN01-10'!AH$9,0)="","",VLOOKUP($A77,Sheet!$A$7:$DG$148,'TN01-10'!AH$9,0))</f>
        <v>5.5</v>
      </c>
      <c r="AI77" s="28">
        <f>IF(VLOOKUP($A77,Sheet!$A$7:$DG$148,'TN01-10'!AI$9,0)="","",VLOOKUP($A77,Sheet!$A$7:$DG$148,'TN01-10'!AI$9,0))</f>
        <v>5.3</v>
      </c>
      <c r="AJ77" s="28">
        <f>IF(VLOOKUP($A77,Sheet!$A$7:$DG$148,'TN01-10'!AJ$9,0)="","",VLOOKUP($A77,Sheet!$A$7:$DG$148,'TN01-10'!AJ$9,0))</f>
        <v>0</v>
      </c>
      <c r="AK77" s="33">
        <f>IF(VLOOKUP($A77,Sheet!$A$7:$DG$148,'TN01-10'!AK$9,0)="","",VLOOKUP($A77,Sheet!$A$7:$DG$148,'TN01-10'!AK$9,0))</f>
        <v>49</v>
      </c>
      <c r="AL77" s="36">
        <f>IF(VLOOKUP($A77,Sheet!$A$7:$DG$148,'TN01-10'!AL$9,0)="","",VLOOKUP($A77,Sheet!$A$7:$DG$148,'TN01-10'!AL$9,0))</f>
        <v>2</v>
      </c>
      <c r="AM77" s="32">
        <f>IF(VLOOKUP($A77,Sheet!$A$7:$DG$148,'TN01-10'!AM$9,0)="","",VLOOKUP($A77,Sheet!$A$7:$DG$148,'TN01-10'!AM$9,0))</f>
        <v>6.2</v>
      </c>
      <c r="AN77" s="32">
        <f>IF(VLOOKUP($A77,Sheet!$A$7:$DG$148,'TN01-10'!AN$9,0)="","",VLOOKUP($A77,Sheet!$A$7:$DG$148,'TN01-10'!AN$9,0))</f>
        <v>6.6</v>
      </c>
      <c r="AO77" s="32">
        <f>IF(VLOOKUP($A77,Sheet!$A$7:$DG$148,'TN01-10'!AO$9,0)="","",VLOOKUP($A77,Sheet!$A$7:$DG$148,'TN01-10'!AO$9,0))</f>
        <v>8.6999999999999993</v>
      </c>
      <c r="AP77" s="32" t="str">
        <f>IF(VLOOKUP($A77,Sheet!$A$7:$DG$148,'TN01-10'!AP$9,0)="","",VLOOKUP($A77,Sheet!$A$7:$DG$148,'TN01-10'!AP$9,0))</f>
        <v/>
      </c>
      <c r="AQ77" s="32" t="str">
        <f>IF(VLOOKUP($A77,Sheet!$A$7:$DG$148,'TN01-10'!AQ$9,0)="","",VLOOKUP($A77,Sheet!$A$7:$DG$148,'TN01-10'!AQ$9,0))</f>
        <v/>
      </c>
      <c r="AR77" s="32" t="str">
        <f>IF(VLOOKUP($A77,Sheet!$A$7:$DG$148,'TN01-10'!AR$9,0)="","",VLOOKUP($A77,Sheet!$A$7:$DG$148,'TN01-10'!AR$9,0))</f>
        <v/>
      </c>
      <c r="AS77" s="32" t="str">
        <f>IF(VLOOKUP($A77,Sheet!$A$7:$DG$148,'TN01-10'!AS$9,0)="","",VLOOKUP($A77,Sheet!$A$7:$DG$148,'TN01-10'!AS$9,0))</f>
        <v/>
      </c>
      <c r="AT77" s="32" t="str">
        <f>IF(VLOOKUP($A77,Sheet!$A$7:$DG$148,'TN01-10'!AT$9,0)="","",VLOOKUP($A77,Sheet!$A$7:$DG$148,'TN01-10'!AT$9,0))</f>
        <v/>
      </c>
      <c r="AU77" s="32">
        <f>IF(VLOOKUP($A77,Sheet!$A$7:$DG$148,'TN01-10'!AU$9,0)="","",VLOOKUP($A77,Sheet!$A$7:$DG$148,'TN01-10'!AU$9,0))</f>
        <v>7.3</v>
      </c>
      <c r="AV77" s="32" t="str">
        <f>IF(VLOOKUP($A77,Sheet!$A$7:$DG$148,'TN01-10'!AV$9,0)="","",VLOOKUP($A77,Sheet!$A$7:$DG$148,'TN01-10'!AV$9,0))</f>
        <v/>
      </c>
      <c r="AW77" s="32" t="str">
        <f>IF(VLOOKUP($A77,Sheet!$A$7:$DG$148,'TN01-10'!AW$9,0)="","",VLOOKUP($A77,Sheet!$A$7:$DG$148,'TN01-10'!AW$9,0))</f>
        <v/>
      </c>
      <c r="AX77" s="32" t="str">
        <f>IF(VLOOKUP($A77,Sheet!$A$7:$DG$148,'TN01-10'!AX$9,0)="","",VLOOKUP($A77,Sheet!$A$7:$DG$148,'TN01-10'!AX$9,0))</f>
        <v/>
      </c>
      <c r="AY77" s="32" t="str">
        <f>IF(VLOOKUP($A77,Sheet!$A$7:$DG$148,'TN01-10'!AY$9,0)="","",VLOOKUP($A77,Sheet!$A$7:$DG$148,'TN01-10'!AY$9,0))</f>
        <v/>
      </c>
      <c r="AZ77" s="32" t="str">
        <f>IF(VLOOKUP($A77,Sheet!$A$7:$DG$148,'TN01-10'!AZ$9,0)="","",VLOOKUP($A77,Sheet!$A$7:$DG$148,'TN01-10'!AZ$9,0))</f>
        <v/>
      </c>
      <c r="BA77" s="32">
        <f>IF(VLOOKUP($A77,Sheet!$A$7:$DG$148,'TN01-10'!BA$9,0)="","",VLOOKUP($A77,Sheet!$A$7:$DG$148,'TN01-10'!BA$9,0))</f>
        <v>4.8</v>
      </c>
      <c r="BB77" s="33">
        <f>IF(VLOOKUP($A77,Sheet!$A$7:$DG$148,'TN01-10'!BB$9,0)="","",VLOOKUP($A77,Sheet!$A$7:$DG$148,'TN01-10'!BB$9,0))</f>
        <v>5</v>
      </c>
      <c r="BC77" s="36">
        <f>IF(VLOOKUP($A77,Sheet!$A$7:$DG$148,'TN01-10'!BC$9,0)="","",VLOOKUP($A77,Sheet!$A$7:$DG$148,'TN01-10'!BC$9,0))</f>
        <v>0</v>
      </c>
      <c r="BD77" s="28">
        <f>IF(VLOOKUP($A77,Sheet!$A$7:$DG$148,'TN01-10'!BD$9,0)="","",VLOOKUP($A77,Sheet!$A$7:$DG$148,'TN01-10'!BD$9,0))</f>
        <v>6.7</v>
      </c>
      <c r="BE77" s="28">
        <f>IF(VLOOKUP($A77,Sheet!$A$7:$DG$148,'TN01-10'!BE$9,0)="","",VLOOKUP($A77,Sheet!$A$7:$DG$148,'TN01-10'!BE$9,0))</f>
        <v>5.7</v>
      </c>
      <c r="BF77" s="28">
        <f>IF(VLOOKUP($A77,Sheet!$A$7:$DG$148,'TN01-10'!BF$9,0)="","",VLOOKUP($A77,Sheet!$A$7:$DG$148,'TN01-10'!BF$9,0))</f>
        <v>6.5</v>
      </c>
      <c r="BG77" s="28" t="str">
        <f>IF(VLOOKUP($A77,Sheet!$A$7:$DG$148,'TN01-10'!BG$9,0)="","",VLOOKUP($A77,Sheet!$A$7:$DG$148,'TN01-10'!BG$9,0))</f>
        <v>X</v>
      </c>
      <c r="BH77" s="28">
        <f>IF(VLOOKUP($A77,Sheet!$A$7:$DG$148,'TN01-10'!BH$9,0)="","",VLOOKUP($A77,Sheet!$A$7:$DG$148,'TN01-10'!BH$9,0))</f>
        <v>5.6</v>
      </c>
      <c r="BI77" s="28">
        <f>IF(VLOOKUP($A77,Sheet!$A$7:$DG$148,'TN01-10'!BI$9,0)="","",VLOOKUP($A77,Sheet!$A$7:$DG$148,'TN01-10'!BI$9,0))</f>
        <v>4.8</v>
      </c>
      <c r="BJ77" s="28">
        <f>IF(VLOOKUP($A77,Sheet!$A$7:$DG$148,'TN01-10'!BJ$9,0)="","",VLOOKUP($A77,Sheet!$A$7:$DG$148,'TN01-10'!BJ$9,0))</f>
        <v>6.8</v>
      </c>
      <c r="BK77" s="28">
        <f>IF(VLOOKUP($A77,Sheet!$A$7:$DG$148,'TN01-10'!BK$9,0)="","",VLOOKUP($A77,Sheet!$A$7:$DG$148,'TN01-10'!BK$9,0))</f>
        <v>5.3</v>
      </c>
      <c r="BL77" s="28">
        <f>IF(VLOOKUP($A77,Sheet!$A$7:$DG$148,'TN01-10'!BL$9,0)="","",VLOOKUP($A77,Sheet!$A$7:$DG$148,'TN01-10'!BL$9,0))</f>
        <v>5.3</v>
      </c>
      <c r="BM77" s="28">
        <f>IF(VLOOKUP($A77,Sheet!$A$7:$DG$148,'TN01-10'!BM$9,0)="","",VLOOKUP($A77,Sheet!$A$7:$DG$148,'TN01-10'!BM$9,0))</f>
        <v>5.8</v>
      </c>
      <c r="BN77" s="28">
        <f>IF(VLOOKUP($A77,Sheet!$A$7:$DG$148,'TN01-10'!BN$9,0)="","",VLOOKUP($A77,Sheet!$A$7:$DG$148,'TN01-10'!BN$9,0))</f>
        <v>4</v>
      </c>
      <c r="BO77" s="28">
        <f>IF(VLOOKUP($A77,Sheet!$A$7:$DG$148,'TN01-10'!BO$9,0)="","",VLOOKUP($A77,Sheet!$A$7:$DG$148,'TN01-10'!BO$9,0))</f>
        <v>5.6</v>
      </c>
      <c r="BP77" s="28">
        <f>IF(VLOOKUP($A77,Sheet!$A$7:$DG$148,'TN01-10'!BP$9,0)="","",VLOOKUP($A77,Sheet!$A$7:$DG$148,'TN01-10'!BP$9,0))</f>
        <v>6.7</v>
      </c>
      <c r="BQ77" s="28" t="str">
        <f>IF(VLOOKUP($A77,Sheet!$A$7:$DG$148,'TN01-10'!BQ$9,0)="","",VLOOKUP($A77,Sheet!$A$7:$DG$148,'TN01-10'!BQ$9,0))</f>
        <v/>
      </c>
      <c r="BR77" s="28">
        <f>IF(VLOOKUP($A77,Sheet!$A$7:$DG$148,'TN01-10'!BR$9,0)="","",VLOOKUP($A77,Sheet!$A$7:$DG$148,'TN01-10'!BR$9,0))</f>
        <v>4.5</v>
      </c>
      <c r="BS77" s="28">
        <f>IF(VLOOKUP($A77,Sheet!$A$7:$DG$148,'TN01-10'!BS$9,0)="","",VLOOKUP($A77,Sheet!$A$7:$DG$148,'TN01-10'!BS$9,0))</f>
        <v>5.8</v>
      </c>
      <c r="BT77" s="28">
        <f>IF(VLOOKUP($A77,Sheet!$A$7:$DG$148,'TN01-10'!BT$9,0)="","",VLOOKUP($A77,Sheet!$A$7:$DG$148,'TN01-10'!BT$9,0))</f>
        <v>4.9000000000000004</v>
      </c>
      <c r="BU77" s="28">
        <f>IF(VLOOKUP($A77,Sheet!$A$7:$DG$148,'TN01-10'!BU$9,0)="","",VLOOKUP($A77,Sheet!$A$7:$DG$148,'TN01-10'!BU$9,0))</f>
        <v>0</v>
      </c>
      <c r="BV77" s="28">
        <f>IF(VLOOKUP($A77,Sheet!$A$7:$DG$148,'TN01-10'!BV$9,0)="","",VLOOKUP($A77,Sheet!$A$7:$DG$148,'TN01-10'!BV$9,0))</f>
        <v>5.8</v>
      </c>
      <c r="BW77" s="28">
        <f>IF(VLOOKUP($A77,Sheet!$A$7:$DG$148,'TN01-10'!BW$9,0)="","",VLOOKUP($A77,Sheet!$A$7:$DG$148,'TN01-10'!BW$9,0))</f>
        <v>7.8</v>
      </c>
      <c r="BX77" s="33">
        <f>IF(VLOOKUP($A77,Sheet!$A$7:$DG$148,'TN01-10'!BX$9,0)="","",VLOOKUP($A77,Sheet!$A$7:$DG$148,'TN01-10'!BX$9,0))</f>
        <v>44</v>
      </c>
      <c r="BY77" s="36">
        <f>IF(VLOOKUP($A77,Sheet!$A$7:$DG$148,'TN01-10'!BY$9,0)="","",VLOOKUP($A77,Sheet!$A$7:$DG$148,'TN01-10'!BY$9,0))</f>
        <v>6</v>
      </c>
      <c r="BZ77" s="28">
        <f>IF(VLOOKUP($A77,Sheet!$A$7:$DG$148,'TN01-10'!BZ$9,0)="","",VLOOKUP($A77,Sheet!$A$7:$DG$148,'TN01-10'!BZ$9,0))</f>
        <v>6.2</v>
      </c>
      <c r="CA77" s="28" t="str">
        <f>IF(VLOOKUP($A77,Sheet!$A$7:$DG$148,'TN01-10'!CA$9,0)="","",VLOOKUP($A77,Sheet!$A$7:$DG$148,'TN01-10'!CA$9,0))</f>
        <v/>
      </c>
      <c r="CB77" s="28">
        <f>IF(VLOOKUP($A77,Sheet!$A$7:$DG$148,'TN01-10'!CB$9,0)="","",VLOOKUP($A77,Sheet!$A$7:$DG$148,'TN01-10'!CB$9,0))</f>
        <v>0</v>
      </c>
      <c r="CC77" s="28" t="str">
        <f>IF(VLOOKUP($A77,Sheet!$A$7:$DG$148,'TN01-10'!CC$9,0)="","",VLOOKUP($A77,Sheet!$A$7:$DG$148,'TN01-10'!CC$9,0))</f>
        <v/>
      </c>
      <c r="CD77" s="28">
        <f>IF(VLOOKUP($A77,Sheet!$A$7:$DG$148,'TN01-10'!CD$9,0)="","",VLOOKUP($A77,Sheet!$A$7:$DG$148,'TN01-10'!CD$9,0))</f>
        <v>5.9</v>
      </c>
      <c r="CE77" s="28">
        <f>IF(VLOOKUP($A77,Sheet!$A$7:$DG$148,'TN01-10'!CE$9,0)="","",VLOOKUP($A77,Sheet!$A$7:$DG$148,'TN01-10'!CE$9,0))</f>
        <v>7.4</v>
      </c>
      <c r="CF77" s="28">
        <f>IF(VLOOKUP($A77,Sheet!$A$7:$DG$148,'TN01-10'!CF$9,0)="","",VLOOKUP($A77,Sheet!$A$7:$DG$148,'TN01-10'!CF$9,0))</f>
        <v>6.2</v>
      </c>
      <c r="CG77" s="28">
        <f>IF(VLOOKUP($A77,Sheet!$A$7:$DG$148,'TN01-10'!CG$9,0)="","",VLOOKUP($A77,Sheet!$A$7:$DG$148,'TN01-10'!CG$9,0))</f>
        <v>5.6</v>
      </c>
      <c r="CH77" s="28" t="str">
        <f>IF(VLOOKUP($A77,Sheet!$A$7:$DG$148,'TN01-10'!CH$9,0)="","",VLOOKUP($A77,Sheet!$A$7:$DG$148,'TN01-10'!CH$9,0))</f>
        <v/>
      </c>
      <c r="CI77" s="28">
        <f>IF(VLOOKUP($A77,Sheet!$A$7:$DG$148,'TN01-10'!CI$9,0)="","",VLOOKUP($A77,Sheet!$A$7:$DG$148,'TN01-10'!CI$9,0))</f>
        <v>5.2</v>
      </c>
      <c r="CJ77" s="28" t="str">
        <f>IF(VLOOKUP($A77,Sheet!$A$7:$DG$148,'TN01-10'!CJ$9,0)="","",VLOOKUP($A77,Sheet!$A$7:$DG$148,'TN01-10'!CJ$9,0))</f>
        <v/>
      </c>
      <c r="CK77" s="28" t="str">
        <f>IF(VLOOKUP($A77,Sheet!$A$7:$DG$148,'TN01-10'!CK$9,0)="","",VLOOKUP($A77,Sheet!$A$7:$DG$148,'TN01-10'!CK$9,0))</f>
        <v/>
      </c>
      <c r="CL77" s="28" t="str">
        <f>IF(VLOOKUP($A77,Sheet!$A$7:$DG$148,'TN01-10'!CL$9,0)="","",VLOOKUP($A77,Sheet!$A$7:$DG$148,'TN01-10'!CL$9,0))</f>
        <v/>
      </c>
      <c r="CM77" s="28" t="str">
        <f>IF(VLOOKUP($A77,Sheet!$A$7:$DG$148,'TN01-10'!CM$9,0)="","",VLOOKUP($A77,Sheet!$A$7:$DG$148,'TN01-10'!CM$9,0))</f>
        <v/>
      </c>
      <c r="CN77" s="28">
        <f>IF(VLOOKUP($A77,Sheet!$A$7:$DG$148,'TN01-10'!CN$9,0)="","",VLOOKUP($A77,Sheet!$A$7:$DG$148,'TN01-10'!CN$9,0))</f>
        <v>5</v>
      </c>
      <c r="CO77" s="28" t="str">
        <f>IF(VLOOKUP($A77,Sheet!$A$7:$DG$148,'TN01-10'!CO$9,0)="","",VLOOKUP($A77,Sheet!$A$7:$DG$148,'TN01-10'!CO$9,0))</f>
        <v/>
      </c>
      <c r="CP77" s="28">
        <f>IF(VLOOKUP($A77,Sheet!$A$7:$DG$148,'TN01-10'!CP$9,0)="","",VLOOKUP($A77,Sheet!$A$7:$DG$148,'TN01-10'!CP$9,0))</f>
        <v>5.4</v>
      </c>
      <c r="CQ77" s="28">
        <f>IF(VLOOKUP($A77,Sheet!$A$7:$DG$148,'TN01-10'!CQ$9,0)="","",VLOOKUP($A77,Sheet!$A$7:$DG$148,'TN01-10'!CQ$9,0))</f>
        <v>6.8</v>
      </c>
      <c r="CR77" s="28">
        <f>IF(VLOOKUP($A77,Sheet!$A$7:$DG$148,'TN01-10'!CR$9,0)="","",VLOOKUP($A77,Sheet!$A$7:$DG$148,'TN01-10'!CR$9,0))</f>
        <v>8.1999999999999993</v>
      </c>
      <c r="CS77" s="33">
        <f>IF(VLOOKUP($A77,Sheet!$A$7:$DG$148,'TN01-10'!CS$9,0)="","",VLOOKUP($A77,Sheet!$A$7:$DG$148,'TN01-10'!CS$9,0))</f>
        <v>22</v>
      </c>
      <c r="CT77" s="36">
        <f>IF(VLOOKUP($A77,Sheet!$A$7:$DG$148,'TN01-10'!CT$9,0)="","",VLOOKUP($A77,Sheet!$A$7:$DG$148,'TN01-10'!CT$9,0))</f>
        <v>6</v>
      </c>
      <c r="CU77" s="38">
        <f t="shared" si="17"/>
        <v>115</v>
      </c>
      <c r="CV77" s="38">
        <f t="shared" si="18"/>
        <v>14</v>
      </c>
      <c r="CW77" s="38">
        <f t="shared" si="19"/>
        <v>0</v>
      </c>
      <c r="CX77" s="38">
        <f t="shared" si="20"/>
        <v>129</v>
      </c>
      <c r="CY77" s="38">
        <f t="shared" si="21"/>
        <v>5.23</v>
      </c>
      <c r="CZ77" s="38">
        <f>VLOOKUP($A77,'TN01-04'!$A$13:$DL$166,103,0)</f>
        <v>1.91</v>
      </c>
      <c r="DA77" s="28" t="str">
        <f>IF(VLOOKUP($A77,Sheet!$A$7:$DG$148,'TN01-10'!DA$9,0)="","",VLOOKUP($A77,Sheet!$A$7:$DG$148,'TN01-10'!DA$9,0))</f>
        <v/>
      </c>
      <c r="DB77" s="28" t="str">
        <f>IF(VLOOKUP($A77,Sheet!$A$7:$DG$148,'TN01-10'!DB$9,0)="","",VLOOKUP($A77,Sheet!$A$7:$DG$148,'TN01-10'!DB$9,0))</f>
        <v/>
      </c>
      <c r="DC77" s="28" t="str">
        <f>IF(VLOOKUP($A77,Sheet!$A$7:$DG$148,'TN01-10'!DC$9,0)="","",VLOOKUP($A77,Sheet!$A$7:$DG$148,'TN01-10'!DC$9,0))</f>
        <v/>
      </c>
      <c r="DD77" s="28" t="str">
        <f>IF(VLOOKUP($A77,Sheet!$A$7:$DG$148,'TN01-10'!DD$9,0)="","",VLOOKUP($A77,Sheet!$A$7:$DG$148,'TN01-10'!DD$9,0))</f>
        <v/>
      </c>
      <c r="DE77" s="38"/>
      <c r="DF77" s="38">
        <f t="shared" si="22"/>
        <v>0</v>
      </c>
      <c r="DG77" s="38">
        <f>VLOOKUP($A77,'TN01-04'!$A$13:$DL$166,110,0)</f>
        <v>0</v>
      </c>
      <c r="DH77" s="33">
        <f>IF(VLOOKUP($A77,Sheet!$A$7:$DG$148,'TN01-10'!DH$9,0)="","",VLOOKUP($A77,Sheet!$A$7:$DG$148,'TN01-10'!DH$9,0))</f>
        <v>0</v>
      </c>
      <c r="DI77" s="36">
        <f>IF(VLOOKUP($A77,Sheet!$A$7:$DG$148,'TN01-10'!DI$9,0)="","",VLOOKUP($A77,Sheet!$A$7:$DG$148,'TN01-10'!DI$9,0))</f>
        <v>5</v>
      </c>
      <c r="DJ77" s="38">
        <f t="shared" si="23"/>
        <v>115</v>
      </c>
      <c r="DK77" s="38">
        <f t="shared" si="24"/>
        <v>19</v>
      </c>
      <c r="DL77" s="38">
        <f t="shared" si="25"/>
        <v>5.04</v>
      </c>
      <c r="DM77" s="38">
        <f>VLOOKUP($A77,'TN01-04'!$A$13:$DL$166,116,0)</f>
        <v>1.83</v>
      </c>
      <c r="DN77" s="33">
        <f>IF(VLOOKUP($A77,Sheet!$A$7:$DG$148,'TN01-10'!DN$9,0)="","",VLOOKUP($A77,Sheet!$A$7:$DG$148,'TN01-10'!DN$9,0))</f>
        <v>120</v>
      </c>
      <c r="DO77" s="36">
        <f>IF(VLOOKUP($A77,Sheet!$A$7:$DG$148,'TN01-10'!DO$9,0)="","",VLOOKUP($A77,Sheet!$A$7:$DG$148,'TN01-10'!DO$9,0))</f>
        <v>19</v>
      </c>
      <c r="DP77" s="28">
        <f>IF(VLOOKUP($A77,Sheet!$A$7:$DG$148,'TN01-10'!DP$9,0)="","",VLOOKUP($A77,Sheet!$A$7:$DG$148,'TN01-10'!DP$9,0))</f>
        <v>137</v>
      </c>
      <c r="DQ77" s="28">
        <f>IF(VLOOKUP($A77,Sheet!$A$7:$DG$148,'TN01-10'!DQ$9,0)="","",VLOOKUP($A77,Sheet!$A$7:$DG$148,'TN01-10'!DQ$9,0))</f>
        <v>130</v>
      </c>
      <c r="DR77" s="28">
        <f>IF(VLOOKUP($A77,Sheet!$A$7:$DG$148,'TN01-10'!DR$9,0)="","",VLOOKUP($A77,Sheet!$A$7:$DG$148,'TN01-10'!DR$9,0))</f>
        <v>5.63</v>
      </c>
      <c r="DS77" s="28">
        <f>IF(VLOOKUP($A77,Sheet!$A$7:$DG$148,'TN01-10'!DS$9,0)="","",VLOOKUP($A77,Sheet!$A$7:$DG$148,'TN01-10'!DS$9,0))</f>
        <v>1.97</v>
      </c>
      <c r="DT77" s="28" t="str">
        <f>IF(VLOOKUP($A77,Sheet!$A$7:$DG$148,'TN01-10'!DT$9,0)="","",VLOOKUP($A77,Sheet!$A$7:$DG$148,'TN01-10'!DT$9,0))</f>
        <v/>
      </c>
      <c r="DU77" s="168">
        <f t="shared" si="26"/>
        <v>0.10852713178294573</v>
      </c>
      <c r="DV77" s="315"/>
      <c r="DW77" s="315"/>
      <c r="DX77" s="315" t="s">
        <v>4798</v>
      </c>
      <c r="DY77" s="315" t="s">
        <v>4798</v>
      </c>
      <c r="DZ77" s="315" t="s">
        <v>4831</v>
      </c>
      <c r="EA77" s="315"/>
      <c r="EB77" s="216"/>
      <c r="EC77" s="216"/>
      <c r="ED77" s="216"/>
      <c r="EE77" s="216"/>
      <c r="EF77" s="216">
        <f t="shared" si="27"/>
        <v>0</v>
      </c>
      <c r="EG77" s="216">
        <v>0</v>
      </c>
      <c r="EH77" s="216">
        <v>0</v>
      </c>
      <c r="EI77" s="216"/>
      <c r="EJ77" s="216"/>
      <c r="EK77" s="216">
        <f t="shared" si="28"/>
        <v>0</v>
      </c>
      <c r="EL77" s="216"/>
      <c r="EM77" s="216">
        <v>0</v>
      </c>
      <c r="EN77" s="216"/>
      <c r="EO77" s="216"/>
      <c r="EP77" s="216">
        <f t="shared" si="29"/>
        <v>0</v>
      </c>
      <c r="EQ77" s="216"/>
      <c r="ER77" s="216">
        <v>0</v>
      </c>
      <c r="ES77" s="216"/>
      <c r="ET77" s="216"/>
      <c r="EU77" s="216">
        <f t="shared" si="30"/>
        <v>0</v>
      </c>
      <c r="EV77" s="216">
        <f t="shared" si="31"/>
        <v>0</v>
      </c>
    </row>
    <row r="78" spans="1:152" ht="15.95" customHeight="1" x14ac:dyDescent="0.2">
      <c r="A78" s="25">
        <v>2221727323</v>
      </c>
      <c r="B78" s="26" t="s">
        <v>26</v>
      </c>
      <c r="C78" s="26" t="s">
        <v>53</v>
      </c>
      <c r="D78" s="26" t="s">
        <v>153</v>
      </c>
      <c r="E78" s="27">
        <v>35871</v>
      </c>
      <c r="F78" s="26" t="s">
        <v>210</v>
      </c>
      <c r="G78" s="26" t="s">
        <v>212</v>
      </c>
      <c r="H78" s="28">
        <f>IF(VLOOKUP($A78,Sheet!$A$7:$DG$148,'TN01-10'!H$9,0)="","",VLOOKUP($A78,Sheet!$A$7:$DG$148,'TN01-10'!H$9,0))</f>
        <v>7</v>
      </c>
      <c r="I78" s="28">
        <f>IF(VLOOKUP($A78,Sheet!$A$7:$DG$148,'TN01-10'!I$9,0)="","",VLOOKUP($A78,Sheet!$A$7:$DG$148,'TN01-10'!I$9,0))</f>
        <v>7.4</v>
      </c>
      <c r="J78" s="28">
        <f>IF(VLOOKUP($A78,Sheet!$A$7:$DG$148,'TN01-10'!J$9,0)="","",VLOOKUP($A78,Sheet!$A$7:$DG$148,'TN01-10'!J$9,0))</f>
        <v>6.2</v>
      </c>
      <c r="K78" s="28">
        <f>IF(VLOOKUP($A78,Sheet!$A$7:$DG$148,'TN01-10'!K$9,0)="","",VLOOKUP($A78,Sheet!$A$7:$DG$148,'TN01-10'!K$9,0))</f>
        <v>8.6999999999999993</v>
      </c>
      <c r="L78" s="28">
        <f>IF(VLOOKUP($A78,Sheet!$A$7:$DG$148,'TN01-10'!L$9,0)="","",VLOOKUP($A78,Sheet!$A$7:$DG$148,'TN01-10'!L$9,0))</f>
        <v>7.4</v>
      </c>
      <c r="M78" s="28">
        <f>IF(VLOOKUP($A78,Sheet!$A$7:$DG$148,'TN01-10'!M$9,0)="","",VLOOKUP($A78,Sheet!$A$7:$DG$148,'TN01-10'!M$9,0))</f>
        <v>5.9</v>
      </c>
      <c r="N78" s="28">
        <f>IF(VLOOKUP($A78,Sheet!$A$7:$DG$148,'TN01-10'!N$9,0)="","",VLOOKUP($A78,Sheet!$A$7:$DG$148,'TN01-10'!N$9,0))</f>
        <v>6.8</v>
      </c>
      <c r="O78" s="28" t="str">
        <f>IF(VLOOKUP($A78,Sheet!$A$7:$DG$148,'TN01-10'!O$9,0)="","",VLOOKUP($A78,Sheet!$A$7:$DG$148,'TN01-10'!O$9,0))</f>
        <v/>
      </c>
      <c r="P78" s="28">
        <f>IF(VLOOKUP($A78,Sheet!$A$7:$DG$148,'TN01-10'!P$9,0)="","",VLOOKUP($A78,Sheet!$A$7:$DG$148,'TN01-10'!P$9,0))</f>
        <v>5.9</v>
      </c>
      <c r="Q78" s="28" t="str">
        <f>IF(VLOOKUP($A78,Sheet!$A$7:$DG$148,'TN01-10'!Q$9,0)="","",VLOOKUP($A78,Sheet!$A$7:$DG$148,'TN01-10'!Q$9,0))</f>
        <v/>
      </c>
      <c r="R78" s="28" t="str">
        <f>IF(VLOOKUP($A78,Sheet!$A$7:$DG$148,'TN01-10'!R$9,0)="","",VLOOKUP($A78,Sheet!$A$7:$DG$148,'TN01-10'!R$9,0))</f>
        <v/>
      </c>
      <c r="S78" s="28" t="str">
        <f>IF(VLOOKUP($A78,Sheet!$A$7:$DG$148,'TN01-10'!S$9,0)="","",VLOOKUP($A78,Sheet!$A$7:$DG$148,'TN01-10'!S$9,0))</f>
        <v/>
      </c>
      <c r="T78" s="28">
        <f>IF(VLOOKUP($A78,Sheet!$A$7:$DG$148,'TN01-10'!T$9,0)="","",VLOOKUP($A78,Sheet!$A$7:$DG$148,'TN01-10'!T$9,0))</f>
        <v>6.9</v>
      </c>
      <c r="U78" s="28">
        <f>IF(VLOOKUP($A78,Sheet!$A$7:$DG$148,'TN01-10'!U$9,0)="","",VLOOKUP($A78,Sheet!$A$7:$DG$148,'TN01-10'!U$9,0))</f>
        <v>7.8</v>
      </c>
      <c r="V78" s="28" t="str">
        <f>IF(VLOOKUP($A78,Sheet!$A$7:$DG$148,'TN01-10'!V$9,0)="","",VLOOKUP($A78,Sheet!$A$7:$DG$148,'TN01-10'!V$9,0))</f>
        <v/>
      </c>
      <c r="W78" s="28">
        <f>IF(VLOOKUP($A78,Sheet!$A$7:$DG$148,'TN01-10'!W$9,0)="","",VLOOKUP($A78,Sheet!$A$7:$DG$148,'TN01-10'!W$9,0))</f>
        <v>8.3000000000000007</v>
      </c>
      <c r="X78" s="28">
        <f>IF(VLOOKUP($A78,Sheet!$A$7:$DG$148,'TN01-10'!X$9,0)="","",VLOOKUP($A78,Sheet!$A$7:$DG$148,'TN01-10'!X$9,0))</f>
        <v>7.8</v>
      </c>
      <c r="Y78" s="28">
        <f>IF(VLOOKUP($A78,Sheet!$A$7:$DG$148,'TN01-10'!Y$9,0)="","",VLOOKUP($A78,Sheet!$A$7:$DG$148,'TN01-10'!Y$9,0))</f>
        <v>6</v>
      </c>
      <c r="Z78" s="28">
        <f>IF(VLOOKUP($A78,Sheet!$A$7:$DG$148,'TN01-10'!Z$9,0)="","",VLOOKUP($A78,Sheet!$A$7:$DG$148,'TN01-10'!Z$9,0))</f>
        <v>5.8</v>
      </c>
      <c r="AA78" s="28">
        <f>IF(VLOOKUP($A78,Sheet!$A$7:$DG$148,'TN01-10'!AA$9,0)="","",VLOOKUP($A78,Sheet!$A$7:$DG$148,'TN01-10'!AA$9,0))</f>
        <v>6.3</v>
      </c>
      <c r="AB78" s="28">
        <f>IF(VLOOKUP($A78,Sheet!$A$7:$DG$148,'TN01-10'!AB$9,0)="","",VLOOKUP($A78,Sheet!$A$7:$DG$148,'TN01-10'!AB$9,0))</f>
        <v>5.7</v>
      </c>
      <c r="AC78" s="28">
        <f>IF(VLOOKUP($A78,Sheet!$A$7:$DG$148,'TN01-10'!AC$9,0)="","",VLOOKUP($A78,Sheet!$A$7:$DG$148,'TN01-10'!AC$9,0))</f>
        <v>7.2</v>
      </c>
      <c r="AD78" s="28">
        <f>IF(VLOOKUP($A78,Sheet!$A$7:$DG$148,'TN01-10'!AD$9,0)="","",VLOOKUP($A78,Sheet!$A$7:$DG$148,'TN01-10'!AD$9,0))</f>
        <v>6.6</v>
      </c>
      <c r="AE78" s="28">
        <f>IF(VLOOKUP($A78,Sheet!$A$7:$DG$148,'TN01-10'!AE$9,0)="","",VLOOKUP($A78,Sheet!$A$7:$DG$148,'TN01-10'!AE$9,0))</f>
        <v>6.8</v>
      </c>
      <c r="AF78" s="28">
        <f>IF(VLOOKUP($A78,Sheet!$A$7:$DG$148,'TN01-10'!AF$9,0)="","",VLOOKUP($A78,Sheet!$A$7:$DG$148,'TN01-10'!AF$9,0))</f>
        <v>7.3</v>
      </c>
      <c r="AG78" s="28">
        <f>IF(VLOOKUP($A78,Sheet!$A$7:$DG$148,'TN01-10'!AG$9,0)="","",VLOOKUP($A78,Sheet!$A$7:$DG$148,'TN01-10'!AG$9,0))</f>
        <v>5.4</v>
      </c>
      <c r="AH78" s="28">
        <f>IF(VLOOKUP($A78,Sheet!$A$7:$DG$148,'TN01-10'!AH$9,0)="","",VLOOKUP($A78,Sheet!$A$7:$DG$148,'TN01-10'!AH$9,0))</f>
        <v>5.3</v>
      </c>
      <c r="AI78" s="28">
        <f>IF(VLOOKUP($A78,Sheet!$A$7:$DG$148,'TN01-10'!AI$9,0)="","",VLOOKUP($A78,Sheet!$A$7:$DG$148,'TN01-10'!AI$9,0))</f>
        <v>6.2</v>
      </c>
      <c r="AJ78" s="28">
        <f>IF(VLOOKUP($A78,Sheet!$A$7:$DG$148,'TN01-10'!AJ$9,0)="","",VLOOKUP($A78,Sheet!$A$7:$DG$148,'TN01-10'!AJ$9,0))</f>
        <v>7.5</v>
      </c>
      <c r="AK78" s="33">
        <f>IF(VLOOKUP($A78,Sheet!$A$7:$DG$148,'TN01-10'!AK$9,0)="","",VLOOKUP($A78,Sheet!$A$7:$DG$148,'TN01-10'!AK$9,0))</f>
        <v>51</v>
      </c>
      <c r="AL78" s="36">
        <f>IF(VLOOKUP($A78,Sheet!$A$7:$DG$148,'TN01-10'!AL$9,0)="","",VLOOKUP($A78,Sheet!$A$7:$DG$148,'TN01-10'!AL$9,0))</f>
        <v>0</v>
      </c>
      <c r="AM78" s="32">
        <f>IF(VLOOKUP($A78,Sheet!$A$7:$DG$148,'TN01-10'!AM$9,0)="","",VLOOKUP($A78,Sheet!$A$7:$DG$148,'TN01-10'!AM$9,0))</f>
        <v>8.1</v>
      </c>
      <c r="AN78" s="32">
        <f>IF(VLOOKUP($A78,Sheet!$A$7:$DG$148,'TN01-10'!AN$9,0)="","",VLOOKUP($A78,Sheet!$A$7:$DG$148,'TN01-10'!AN$9,0))</f>
        <v>6.7</v>
      </c>
      <c r="AO78" s="32">
        <f>IF(VLOOKUP($A78,Sheet!$A$7:$DG$148,'TN01-10'!AO$9,0)="","",VLOOKUP($A78,Sheet!$A$7:$DG$148,'TN01-10'!AO$9,0))</f>
        <v>8</v>
      </c>
      <c r="AP78" s="32" t="str">
        <f>IF(VLOOKUP($A78,Sheet!$A$7:$DG$148,'TN01-10'!AP$9,0)="","",VLOOKUP($A78,Sheet!$A$7:$DG$148,'TN01-10'!AP$9,0))</f>
        <v/>
      </c>
      <c r="AQ78" s="32" t="str">
        <f>IF(VLOOKUP($A78,Sheet!$A$7:$DG$148,'TN01-10'!AQ$9,0)="","",VLOOKUP($A78,Sheet!$A$7:$DG$148,'TN01-10'!AQ$9,0))</f>
        <v/>
      </c>
      <c r="AR78" s="32" t="str">
        <f>IF(VLOOKUP($A78,Sheet!$A$7:$DG$148,'TN01-10'!AR$9,0)="","",VLOOKUP($A78,Sheet!$A$7:$DG$148,'TN01-10'!AR$9,0))</f>
        <v/>
      </c>
      <c r="AS78" s="32" t="str">
        <f>IF(VLOOKUP($A78,Sheet!$A$7:$DG$148,'TN01-10'!AS$9,0)="","",VLOOKUP($A78,Sheet!$A$7:$DG$148,'TN01-10'!AS$9,0))</f>
        <v/>
      </c>
      <c r="AT78" s="32" t="str">
        <f>IF(VLOOKUP($A78,Sheet!$A$7:$DG$148,'TN01-10'!AT$9,0)="","",VLOOKUP($A78,Sheet!$A$7:$DG$148,'TN01-10'!AT$9,0))</f>
        <v/>
      </c>
      <c r="AU78" s="32">
        <f>IF(VLOOKUP($A78,Sheet!$A$7:$DG$148,'TN01-10'!AU$9,0)="","",VLOOKUP($A78,Sheet!$A$7:$DG$148,'TN01-10'!AU$9,0))</f>
        <v>9</v>
      </c>
      <c r="AV78" s="32" t="str">
        <f>IF(VLOOKUP($A78,Sheet!$A$7:$DG$148,'TN01-10'!AV$9,0)="","",VLOOKUP($A78,Sheet!$A$7:$DG$148,'TN01-10'!AV$9,0))</f>
        <v/>
      </c>
      <c r="AW78" s="32" t="str">
        <f>IF(VLOOKUP($A78,Sheet!$A$7:$DG$148,'TN01-10'!AW$9,0)="","",VLOOKUP($A78,Sheet!$A$7:$DG$148,'TN01-10'!AW$9,0))</f>
        <v/>
      </c>
      <c r="AX78" s="32" t="str">
        <f>IF(VLOOKUP($A78,Sheet!$A$7:$DG$148,'TN01-10'!AX$9,0)="","",VLOOKUP($A78,Sheet!$A$7:$DG$148,'TN01-10'!AX$9,0))</f>
        <v/>
      </c>
      <c r="AY78" s="32" t="str">
        <f>IF(VLOOKUP($A78,Sheet!$A$7:$DG$148,'TN01-10'!AY$9,0)="","",VLOOKUP($A78,Sheet!$A$7:$DG$148,'TN01-10'!AY$9,0))</f>
        <v/>
      </c>
      <c r="AZ78" s="32" t="str">
        <f>IF(VLOOKUP($A78,Sheet!$A$7:$DG$148,'TN01-10'!AZ$9,0)="","",VLOOKUP($A78,Sheet!$A$7:$DG$148,'TN01-10'!AZ$9,0))</f>
        <v/>
      </c>
      <c r="BA78" s="32">
        <f>IF(VLOOKUP($A78,Sheet!$A$7:$DG$148,'TN01-10'!BA$9,0)="","",VLOOKUP($A78,Sheet!$A$7:$DG$148,'TN01-10'!BA$9,0))</f>
        <v>6.4</v>
      </c>
      <c r="BB78" s="33">
        <f>IF(VLOOKUP($A78,Sheet!$A$7:$DG$148,'TN01-10'!BB$9,0)="","",VLOOKUP($A78,Sheet!$A$7:$DG$148,'TN01-10'!BB$9,0))</f>
        <v>5</v>
      </c>
      <c r="BC78" s="36">
        <f>IF(VLOOKUP($A78,Sheet!$A$7:$DG$148,'TN01-10'!BC$9,0)="","",VLOOKUP($A78,Sheet!$A$7:$DG$148,'TN01-10'!BC$9,0))</f>
        <v>0</v>
      </c>
      <c r="BD78" s="28">
        <f>IF(VLOOKUP($A78,Sheet!$A$7:$DG$148,'TN01-10'!BD$9,0)="","",VLOOKUP($A78,Sheet!$A$7:$DG$148,'TN01-10'!BD$9,0))</f>
        <v>6.8</v>
      </c>
      <c r="BE78" s="28">
        <f>IF(VLOOKUP($A78,Sheet!$A$7:$DG$148,'TN01-10'!BE$9,0)="","",VLOOKUP($A78,Sheet!$A$7:$DG$148,'TN01-10'!BE$9,0))</f>
        <v>5.7</v>
      </c>
      <c r="BF78" s="28">
        <f>IF(VLOOKUP($A78,Sheet!$A$7:$DG$148,'TN01-10'!BF$9,0)="","",VLOOKUP($A78,Sheet!$A$7:$DG$148,'TN01-10'!BF$9,0))</f>
        <v>6.1</v>
      </c>
      <c r="BG78" s="28">
        <f>IF(VLOOKUP($A78,Sheet!$A$7:$DG$148,'TN01-10'!BG$9,0)="","",VLOOKUP($A78,Sheet!$A$7:$DG$148,'TN01-10'!BG$9,0))</f>
        <v>6</v>
      </c>
      <c r="BH78" s="28">
        <f>IF(VLOOKUP($A78,Sheet!$A$7:$DG$148,'TN01-10'!BH$9,0)="","",VLOOKUP($A78,Sheet!$A$7:$DG$148,'TN01-10'!BH$9,0))</f>
        <v>6.7</v>
      </c>
      <c r="BI78" s="28">
        <f>IF(VLOOKUP($A78,Sheet!$A$7:$DG$148,'TN01-10'!BI$9,0)="","",VLOOKUP($A78,Sheet!$A$7:$DG$148,'TN01-10'!BI$9,0))</f>
        <v>6.6</v>
      </c>
      <c r="BJ78" s="28">
        <f>IF(VLOOKUP($A78,Sheet!$A$7:$DG$148,'TN01-10'!BJ$9,0)="","",VLOOKUP($A78,Sheet!$A$7:$DG$148,'TN01-10'!BJ$9,0))</f>
        <v>7.3</v>
      </c>
      <c r="BK78" s="28">
        <f>IF(VLOOKUP($A78,Sheet!$A$7:$DG$148,'TN01-10'!BK$9,0)="","",VLOOKUP($A78,Sheet!$A$7:$DG$148,'TN01-10'!BK$9,0))</f>
        <v>6.4</v>
      </c>
      <c r="BL78" s="28">
        <f>IF(VLOOKUP($A78,Sheet!$A$7:$DG$148,'TN01-10'!BL$9,0)="","",VLOOKUP($A78,Sheet!$A$7:$DG$148,'TN01-10'!BL$9,0))</f>
        <v>6.1</v>
      </c>
      <c r="BM78" s="28">
        <f>IF(VLOOKUP($A78,Sheet!$A$7:$DG$148,'TN01-10'!BM$9,0)="","",VLOOKUP($A78,Sheet!$A$7:$DG$148,'TN01-10'!BM$9,0))</f>
        <v>6.1</v>
      </c>
      <c r="BN78" s="28">
        <f>IF(VLOOKUP($A78,Sheet!$A$7:$DG$148,'TN01-10'!BN$9,0)="","",VLOOKUP($A78,Sheet!$A$7:$DG$148,'TN01-10'!BN$9,0))</f>
        <v>4.7</v>
      </c>
      <c r="BO78" s="28">
        <f>IF(VLOOKUP($A78,Sheet!$A$7:$DG$148,'TN01-10'!BO$9,0)="","",VLOOKUP($A78,Sheet!$A$7:$DG$148,'TN01-10'!BO$9,0))</f>
        <v>6.5</v>
      </c>
      <c r="BP78" s="28">
        <f>IF(VLOOKUP($A78,Sheet!$A$7:$DG$148,'TN01-10'!BP$9,0)="","",VLOOKUP($A78,Sheet!$A$7:$DG$148,'TN01-10'!BP$9,0))</f>
        <v>7.1</v>
      </c>
      <c r="BQ78" s="28" t="str">
        <f>IF(VLOOKUP($A78,Sheet!$A$7:$DG$148,'TN01-10'!BQ$9,0)="","",VLOOKUP($A78,Sheet!$A$7:$DG$148,'TN01-10'!BQ$9,0))</f>
        <v/>
      </c>
      <c r="BR78" s="28">
        <f>IF(VLOOKUP($A78,Sheet!$A$7:$DG$148,'TN01-10'!BR$9,0)="","",VLOOKUP($A78,Sheet!$A$7:$DG$148,'TN01-10'!BR$9,0))</f>
        <v>7.7</v>
      </c>
      <c r="BS78" s="28">
        <f>IF(VLOOKUP($A78,Sheet!$A$7:$DG$148,'TN01-10'!BS$9,0)="","",VLOOKUP($A78,Sheet!$A$7:$DG$148,'TN01-10'!BS$9,0))</f>
        <v>5.9</v>
      </c>
      <c r="BT78" s="28">
        <f>IF(VLOOKUP($A78,Sheet!$A$7:$DG$148,'TN01-10'!BT$9,0)="","",VLOOKUP($A78,Sheet!$A$7:$DG$148,'TN01-10'!BT$9,0))</f>
        <v>6.3</v>
      </c>
      <c r="BU78" s="28">
        <f>IF(VLOOKUP($A78,Sheet!$A$7:$DG$148,'TN01-10'!BU$9,0)="","",VLOOKUP($A78,Sheet!$A$7:$DG$148,'TN01-10'!BU$9,0))</f>
        <v>5.2</v>
      </c>
      <c r="BV78" s="28">
        <f>IF(VLOOKUP($A78,Sheet!$A$7:$DG$148,'TN01-10'!BV$9,0)="","",VLOOKUP($A78,Sheet!$A$7:$DG$148,'TN01-10'!BV$9,0))</f>
        <v>7.7</v>
      </c>
      <c r="BW78" s="28">
        <f>IF(VLOOKUP($A78,Sheet!$A$7:$DG$148,'TN01-10'!BW$9,0)="","",VLOOKUP($A78,Sheet!$A$7:$DG$148,'TN01-10'!BW$9,0))</f>
        <v>7.3</v>
      </c>
      <c r="BX78" s="33">
        <f>IF(VLOOKUP($A78,Sheet!$A$7:$DG$148,'TN01-10'!BX$9,0)="","",VLOOKUP($A78,Sheet!$A$7:$DG$148,'TN01-10'!BX$9,0))</f>
        <v>50</v>
      </c>
      <c r="BY78" s="36">
        <f>IF(VLOOKUP($A78,Sheet!$A$7:$DG$148,'TN01-10'!BY$9,0)="","",VLOOKUP($A78,Sheet!$A$7:$DG$148,'TN01-10'!BY$9,0))</f>
        <v>0</v>
      </c>
      <c r="BZ78" s="28">
        <f>IF(VLOOKUP($A78,Sheet!$A$7:$DG$148,'TN01-10'!BZ$9,0)="","",VLOOKUP($A78,Sheet!$A$7:$DG$148,'TN01-10'!BZ$9,0))</f>
        <v>8.4</v>
      </c>
      <c r="CA78" s="28" t="str">
        <f>IF(VLOOKUP($A78,Sheet!$A$7:$DG$148,'TN01-10'!CA$9,0)="","",VLOOKUP($A78,Sheet!$A$7:$DG$148,'TN01-10'!CA$9,0))</f>
        <v/>
      </c>
      <c r="CB78" s="28">
        <f>IF(VLOOKUP($A78,Sheet!$A$7:$DG$148,'TN01-10'!CB$9,0)="","",VLOOKUP($A78,Sheet!$A$7:$DG$148,'TN01-10'!CB$9,0))</f>
        <v>7.2</v>
      </c>
      <c r="CC78" s="28" t="str">
        <f>IF(VLOOKUP($A78,Sheet!$A$7:$DG$148,'TN01-10'!CC$9,0)="","",VLOOKUP($A78,Sheet!$A$7:$DG$148,'TN01-10'!CC$9,0))</f>
        <v/>
      </c>
      <c r="CD78" s="28">
        <f>IF(VLOOKUP($A78,Sheet!$A$7:$DG$148,'TN01-10'!CD$9,0)="","",VLOOKUP($A78,Sheet!$A$7:$DG$148,'TN01-10'!CD$9,0))</f>
        <v>5.6</v>
      </c>
      <c r="CE78" s="28">
        <f>IF(VLOOKUP($A78,Sheet!$A$7:$DG$148,'TN01-10'!CE$9,0)="","",VLOOKUP($A78,Sheet!$A$7:$DG$148,'TN01-10'!CE$9,0))</f>
        <v>5.9</v>
      </c>
      <c r="CF78" s="28">
        <f>IF(VLOOKUP($A78,Sheet!$A$7:$DG$148,'TN01-10'!CF$9,0)="","",VLOOKUP($A78,Sheet!$A$7:$DG$148,'TN01-10'!CF$9,0))</f>
        <v>7.3</v>
      </c>
      <c r="CG78" s="28">
        <f>IF(VLOOKUP($A78,Sheet!$A$7:$DG$148,'TN01-10'!CG$9,0)="","",VLOOKUP($A78,Sheet!$A$7:$DG$148,'TN01-10'!CG$9,0))</f>
        <v>5.7</v>
      </c>
      <c r="CH78" s="28" t="str">
        <f>IF(VLOOKUP($A78,Sheet!$A$7:$DG$148,'TN01-10'!CH$9,0)="","",VLOOKUP($A78,Sheet!$A$7:$DG$148,'TN01-10'!CH$9,0))</f>
        <v/>
      </c>
      <c r="CI78" s="28">
        <f>IF(VLOOKUP($A78,Sheet!$A$7:$DG$148,'TN01-10'!CI$9,0)="","",VLOOKUP($A78,Sheet!$A$7:$DG$148,'TN01-10'!CI$9,0))</f>
        <v>7</v>
      </c>
      <c r="CJ78" s="28" t="str">
        <f>IF(VLOOKUP($A78,Sheet!$A$7:$DG$148,'TN01-10'!CJ$9,0)="","",VLOOKUP($A78,Sheet!$A$7:$DG$148,'TN01-10'!CJ$9,0))</f>
        <v/>
      </c>
      <c r="CK78" s="28" t="str">
        <f>IF(VLOOKUP($A78,Sheet!$A$7:$DG$148,'TN01-10'!CK$9,0)="","",VLOOKUP($A78,Sheet!$A$7:$DG$148,'TN01-10'!CK$9,0))</f>
        <v/>
      </c>
      <c r="CL78" s="28" t="str">
        <f>IF(VLOOKUP($A78,Sheet!$A$7:$DG$148,'TN01-10'!CL$9,0)="","",VLOOKUP($A78,Sheet!$A$7:$DG$148,'TN01-10'!CL$9,0))</f>
        <v/>
      </c>
      <c r="CM78" s="28" t="str">
        <f>IF(VLOOKUP($A78,Sheet!$A$7:$DG$148,'TN01-10'!CM$9,0)="","",VLOOKUP($A78,Sheet!$A$7:$DG$148,'TN01-10'!CM$9,0))</f>
        <v/>
      </c>
      <c r="CN78" s="28">
        <f>IF(VLOOKUP($A78,Sheet!$A$7:$DG$148,'TN01-10'!CN$9,0)="","",VLOOKUP($A78,Sheet!$A$7:$DG$148,'TN01-10'!CN$9,0))</f>
        <v>6.4</v>
      </c>
      <c r="CO78" s="28">
        <f>IF(VLOOKUP($A78,Sheet!$A$7:$DG$148,'TN01-10'!CO$9,0)="","",VLOOKUP($A78,Sheet!$A$7:$DG$148,'TN01-10'!CO$9,0))</f>
        <v>5.0999999999999996</v>
      </c>
      <c r="CP78" s="28">
        <f>IF(VLOOKUP($A78,Sheet!$A$7:$DG$148,'TN01-10'!CP$9,0)="","",VLOOKUP($A78,Sheet!$A$7:$DG$148,'TN01-10'!CP$9,0))</f>
        <v>6.7</v>
      </c>
      <c r="CQ78" s="28">
        <f>IF(VLOOKUP($A78,Sheet!$A$7:$DG$148,'TN01-10'!CQ$9,0)="","",VLOOKUP($A78,Sheet!$A$7:$DG$148,'TN01-10'!CQ$9,0))</f>
        <v>8.1</v>
      </c>
      <c r="CR78" s="28">
        <f>IF(VLOOKUP($A78,Sheet!$A$7:$DG$148,'TN01-10'!CR$9,0)="","",VLOOKUP($A78,Sheet!$A$7:$DG$148,'TN01-10'!CR$9,0))</f>
        <v>7</v>
      </c>
      <c r="CS78" s="33">
        <f>IF(VLOOKUP($A78,Sheet!$A$7:$DG$148,'TN01-10'!CS$9,0)="","",VLOOKUP($A78,Sheet!$A$7:$DG$148,'TN01-10'!CS$9,0))</f>
        <v>27</v>
      </c>
      <c r="CT78" s="36">
        <f>IF(VLOOKUP($A78,Sheet!$A$7:$DG$148,'TN01-10'!CT$9,0)="","",VLOOKUP($A78,Sheet!$A$7:$DG$148,'TN01-10'!CT$9,0))</f>
        <v>0</v>
      </c>
      <c r="CU78" s="38">
        <f t="shared" si="17"/>
        <v>128</v>
      </c>
      <c r="CV78" s="38">
        <f t="shared" si="18"/>
        <v>0</v>
      </c>
      <c r="CW78" s="38">
        <f t="shared" si="19"/>
        <v>0</v>
      </c>
      <c r="CX78" s="38">
        <f t="shared" si="20"/>
        <v>128</v>
      </c>
      <c r="CY78" s="38">
        <f t="shared" si="21"/>
        <v>6.53</v>
      </c>
      <c r="CZ78" s="38">
        <f>VLOOKUP($A78,'TN01-04'!$A$13:$DL$166,103,0)</f>
        <v>2.54</v>
      </c>
      <c r="DA78" s="28" t="str">
        <f>IF(VLOOKUP($A78,Sheet!$A$7:$DG$148,'TN01-10'!DA$9,0)="","",VLOOKUP($A78,Sheet!$A$7:$DG$148,'TN01-10'!DA$9,0))</f>
        <v/>
      </c>
      <c r="DB78" s="28" t="str">
        <f>IF(VLOOKUP($A78,Sheet!$A$7:$DG$148,'TN01-10'!DB$9,0)="","",VLOOKUP($A78,Sheet!$A$7:$DG$148,'TN01-10'!DB$9,0))</f>
        <v/>
      </c>
      <c r="DC78" s="28">
        <f>IF(VLOOKUP($A78,Sheet!$A$7:$DG$148,'TN01-10'!DC$9,0)="","",VLOOKUP($A78,Sheet!$A$7:$DG$148,'TN01-10'!DC$9,0))</f>
        <v>7.4</v>
      </c>
      <c r="DD78" s="28" t="str">
        <f>IF(VLOOKUP($A78,Sheet!$A$7:$DG$148,'TN01-10'!DD$9,0)="","",VLOOKUP($A78,Sheet!$A$7:$DG$148,'TN01-10'!DD$9,0))</f>
        <v/>
      </c>
      <c r="DE78" s="38"/>
      <c r="DF78" s="38">
        <f t="shared" si="22"/>
        <v>7.4</v>
      </c>
      <c r="DG78" s="38">
        <f>VLOOKUP($A78,'TN01-04'!$A$13:$DL$166,110,0)</f>
        <v>3</v>
      </c>
      <c r="DH78" s="33">
        <f>IF(VLOOKUP($A78,Sheet!$A$7:$DG$148,'TN01-10'!DH$9,0)="","",VLOOKUP($A78,Sheet!$A$7:$DG$148,'TN01-10'!DH$9,0))</f>
        <v>5</v>
      </c>
      <c r="DI78" s="36">
        <f>IF(VLOOKUP($A78,Sheet!$A$7:$DG$148,'TN01-10'!DI$9,0)="","",VLOOKUP($A78,Sheet!$A$7:$DG$148,'TN01-10'!DI$9,0))</f>
        <v>0</v>
      </c>
      <c r="DJ78" s="38">
        <f t="shared" si="23"/>
        <v>133</v>
      </c>
      <c r="DK78" s="38">
        <f t="shared" si="24"/>
        <v>0</v>
      </c>
      <c r="DL78" s="38">
        <f t="shared" si="25"/>
        <v>6.56</v>
      </c>
      <c r="DM78" s="38">
        <f>VLOOKUP($A78,'TN01-04'!$A$13:$DL$166,116,0)</f>
        <v>2.56</v>
      </c>
      <c r="DN78" s="33">
        <f>IF(VLOOKUP($A78,Sheet!$A$7:$DG$148,'TN01-10'!DN$9,0)="","",VLOOKUP($A78,Sheet!$A$7:$DG$148,'TN01-10'!DN$9,0))</f>
        <v>138</v>
      </c>
      <c r="DO78" s="36">
        <f>IF(VLOOKUP($A78,Sheet!$A$7:$DG$148,'TN01-10'!DO$9,0)="","",VLOOKUP($A78,Sheet!$A$7:$DG$148,'TN01-10'!DO$9,0))</f>
        <v>0</v>
      </c>
      <c r="DP78" s="28">
        <f>IF(VLOOKUP($A78,Sheet!$A$7:$DG$148,'TN01-10'!DP$9,0)="","",VLOOKUP($A78,Sheet!$A$7:$DG$148,'TN01-10'!DP$9,0))</f>
        <v>137</v>
      </c>
      <c r="DQ78" s="28">
        <f>IF(VLOOKUP($A78,Sheet!$A$7:$DG$148,'TN01-10'!DQ$9,0)="","",VLOOKUP($A78,Sheet!$A$7:$DG$148,'TN01-10'!DQ$9,0))</f>
        <v>138</v>
      </c>
      <c r="DR78" s="28">
        <f>IF(VLOOKUP($A78,Sheet!$A$7:$DG$148,'TN01-10'!DR$9,0)="","",VLOOKUP($A78,Sheet!$A$7:$DG$148,'TN01-10'!DR$9,0))</f>
        <v>6.56</v>
      </c>
      <c r="DS78" s="28">
        <f>IF(VLOOKUP($A78,Sheet!$A$7:$DG$148,'TN01-10'!DS$9,0)="","",VLOOKUP($A78,Sheet!$A$7:$DG$148,'TN01-10'!DS$9,0))</f>
        <v>2.56</v>
      </c>
      <c r="DT78" s="28" t="str">
        <f>IF(VLOOKUP($A78,Sheet!$A$7:$DG$148,'TN01-10'!DT$9,0)="","",VLOOKUP($A78,Sheet!$A$7:$DG$148,'TN01-10'!DT$9,0))</f>
        <v/>
      </c>
      <c r="DU78" s="168">
        <f t="shared" si="26"/>
        <v>0</v>
      </c>
      <c r="DV78" s="315" t="s">
        <v>4798</v>
      </c>
      <c r="DW78" s="315" t="s">
        <v>4798</v>
      </c>
      <c r="DX78" s="315" t="s">
        <v>4798</v>
      </c>
      <c r="DY78" s="315" t="s">
        <v>4798</v>
      </c>
      <c r="DZ78" s="315" t="s">
        <v>4832</v>
      </c>
      <c r="EA78" s="315"/>
      <c r="EB78" s="216"/>
      <c r="EC78" s="216"/>
      <c r="ED78" s="216"/>
      <c r="EE78" s="216"/>
      <c r="EF78" s="216">
        <f t="shared" si="27"/>
        <v>0</v>
      </c>
      <c r="EG78" s="216">
        <v>8.6999999999999993</v>
      </c>
      <c r="EH78" s="216">
        <v>8.6999999999999993</v>
      </c>
      <c r="EI78" s="216"/>
      <c r="EJ78" s="216"/>
      <c r="EK78" s="216">
        <f t="shared" si="28"/>
        <v>8.6999999999999993</v>
      </c>
      <c r="EL78" s="216">
        <v>4</v>
      </c>
      <c r="EM78" s="216">
        <v>8.1999999999999993</v>
      </c>
      <c r="EN78" s="216"/>
      <c r="EO78" s="216"/>
      <c r="EP78" s="216">
        <f t="shared" si="29"/>
        <v>8.1999999999999993</v>
      </c>
      <c r="EQ78" s="216">
        <v>5.6</v>
      </c>
      <c r="ER78" s="216">
        <v>0</v>
      </c>
      <c r="ES78" s="216"/>
      <c r="ET78" s="216"/>
      <c r="EU78" s="216">
        <f t="shared" si="30"/>
        <v>5.6</v>
      </c>
      <c r="EV78" s="216">
        <f t="shared" si="31"/>
        <v>7.4</v>
      </c>
    </row>
    <row r="79" spans="1:152" ht="15.95" customHeight="1" x14ac:dyDescent="0.2">
      <c r="A79" s="25">
        <v>2120713538</v>
      </c>
      <c r="B79" s="26" t="s">
        <v>6</v>
      </c>
      <c r="C79" s="26" t="s">
        <v>82</v>
      </c>
      <c r="D79" s="26" t="s">
        <v>154</v>
      </c>
      <c r="E79" s="27">
        <v>35448</v>
      </c>
      <c r="F79" s="26" t="s">
        <v>209</v>
      </c>
      <c r="G79" s="26" t="s">
        <v>214</v>
      </c>
      <c r="H79" s="28" t="e">
        <f>IF(VLOOKUP($A79,Sheet!$A$7:$DG$148,'TN01-10'!H$9,0)="","",VLOOKUP($A79,Sheet!$A$7:$DG$148,'TN01-10'!H$9,0))</f>
        <v>#N/A</v>
      </c>
      <c r="I79" s="28" t="e">
        <f>IF(VLOOKUP($A79,Sheet!$A$7:$DG$148,'TN01-10'!I$9,0)="","",VLOOKUP($A79,Sheet!$A$7:$DG$148,'TN01-10'!I$9,0))</f>
        <v>#N/A</v>
      </c>
      <c r="J79" s="28" t="e">
        <f>IF(VLOOKUP($A79,Sheet!$A$7:$DG$148,'TN01-10'!J$9,0)="","",VLOOKUP($A79,Sheet!$A$7:$DG$148,'TN01-10'!J$9,0))</f>
        <v>#N/A</v>
      </c>
      <c r="K79" s="28" t="e">
        <f>IF(VLOOKUP($A79,Sheet!$A$7:$DG$148,'TN01-10'!K$9,0)="","",VLOOKUP($A79,Sheet!$A$7:$DG$148,'TN01-10'!K$9,0))</f>
        <v>#N/A</v>
      </c>
      <c r="L79" s="28" t="e">
        <f>IF(VLOOKUP($A79,Sheet!$A$7:$DG$148,'TN01-10'!L$9,0)="","",VLOOKUP($A79,Sheet!$A$7:$DG$148,'TN01-10'!L$9,0))</f>
        <v>#N/A</v>
      </c>
      <c r="M79" s="28" t="e">
        <f>IF(VLOOKUP($A79,Sheet!$A$7:$DG$148,'TN01-10'!M$9,0)="","",VLOOKUP($A79,Sheet!$A$7:$DG$148,'TN01-10'!M$9,0))</f>
        <v>#N/A</v>
      </c>
      <c r="N79" s="28" t="e">
        <f>IF(VLOOKUP($A79,Sheet!$A$7:$DG$148,'TN01-10'!N$9,0)="","",VLOOKUP($A79,Sheet!$A$7:$DG$148,'TN01-10'!N$9,0))</f>
        <v>#N/A</v>
      </c>
      <c r="O79" s="28" t="e">
        <f>IF(VLOOKUP($A79,Sheet!$A$7:$DG$148,'TN01-10'!O$9,0)="","",VLOOKUP($A79,Sheet!$A$7:$DG$148,'TN01-10'!O$9,0))</f>
        <v>#N/A</v>
      </c>
      <c r="P79" s="28" t="e">
        <f>IF(VLOOKUP($A79,Sheet!$A$7:$DG$148,'TN01-10'!P$9,0)="","",VLOOKUP($A79,Sheet!$A$7:$DG$148,'TN01-10'!P$9,0))</f>
        <v>#N/A</v>
      </c>
      <c r="Q79" s="28" t="e">
        <f>IF(VLOOKUP($A79,Sheet!$A$7:$DG$148,'TN01-10'!Q$9,0)="","",VLOOKUP($A79,Sheet!$A$7:$DG$148,'TN01-10'!Q$9,0))</f>
        <v>#N/A</v>
      </c>
      <c r="R79" s="28" t="e">
        <f>IF(VLOOKUP($A79,Sheet!$A$7:$DG$148,'TN01-10'!R$9,0)="","",VLOOKUP($A79,Sheet!$A$7:$DG$148,'TN01-10'!R$9,0))</f>
        <v>#N/A</v>
      </c>
      <c r="S79" s="28" t="e">
        <f>IF(VLOOKUP($A79,Sheet!$A$7:$DG$148,'TN01-10'!S$9,0)="","",VLOOKUP($A79,Sheet!$A$7:$DG$148,'TN01-10'!S$9,0))</f>
        <v>#N/A</v>
      </c>
      <c r="T79" s="28" t="e">
        <f>IF(VLOOKUP($A79,Sheet!$A$7:$DG$148,'TN01-10'!T$9,0)="","",VLOOKUP($A79,Sheet!$A$7:$DG$148,'TN01-10'!T$9,0))</f>
        <v>#N/A</v>
      </c>
      <c r="U79" s="28" t="e">
        <f>IF(VLOOKUP($A79,Sheet!$A$7:$DG$148,'TN01-10'!U$9,0)="","",VLOOKUP($A79,Sheet!$A$7:$DG$148,'TN01-10'!U$9,0))</f>
        <v>#N/A</v>
      </c>
      <c r="V79" s="28" t="e">
        <f>IF(VLOOKUP($A79,Sheet!$A$7:$DG$148,'TN01-10'!V$9,0)="","",VLOOKUP($A79,Sheet!$A$7:$DG$148,'TN01-10'!V$9,0))</f>
        <v>#N/A</v>
      </c>
      <c r="W79" s="28" t="e">
        <f>IF(VLOOKUP($A79,Sheet!$A$7:$DG$148,'TN01-10'!W$9,0)="","",VLOOKUP($A79,Sheet!$A$7:$DG$148,'TN01-10'!W$9,0))</f>
        <v>#N/A</v>
      </c>
      <c r="X79" s="28" t="e">
        <f>IF(VLOOKUP($A79,Sheet!$A$7:$DG$148,'TN01-10'!X$9,0)="","",VLOOKUP($A79,Sheet!$A$7:$DG$148,'TN01-10'!X$9,0))</f>
        <v>#N/A</v>
      </c>
      <c r="Y79" s="28" t="e">
        <f>IF(VLOOKUP($A79,Sheet!$A$7:$DG$148,'TN01-10'!Y$9,0)="","",VLOOKUP($A79,Sheet!$A$7:$DG$148,'TN01-10'!Y$9,0))</f>
        <v>#N/A</v>
      </c>
      <c r="Z79" s="28" t="e">
        <f>IF(VLOOKUP($A79,Sheet!$A$7:$DG$148,'TN01-10'!Z$9,0)="","",VLOOKUP($A79,Sheet!$A$7:$DG$148,'TN01-10'!Z$9,0))</f>
        <v>#N/A</v>
      </c>
      <c r="AA79" s="28" t="e">
        <f>IF(VLOOKUP($A79,Sheet!$A$7:$DG$148,'TN01-10'!AA$9,0)="","",VLOOKUP($A79,Sheet!$A$7:$DG$148,'TN01-10'!AA$9,0))</f>
        <v>#N/A</v>
      </c>
      <c r="AB79" s="28" t="e">
        <f>IF(VLOOKUP($A79,Sheet!$A$7:$DG$148,'TN01-10'!AB$9,0)="","",VLOOKUP($A79,Sheet!$A$7:$DG$148,'TN01-10'!AB$9,0))</f>
        <v>#N/A</v>
      </c>
      <c r="AC79" s="28" t="e">
        <f>IF(VLOOKUP($A79,Sheet!$A$7:$DG$148,'TN01-10'!AC$9,0)="","",VLOOKUP($A79,Sheet!$A$7:$DG$148,'TN01-10'!AC$9,0))</f>
        <v>#N/A</v>
      </c>
      <c r="AD79" s="28" t="e">
        <f>IF(VLOOKUP($A79,Sheet!$A$7:$DG$148,'TN01-10'!AD$9,0)="","",VLOOKUP($A79,Sheet!$A$7:$DG$148,'TN01-10'!AD$9,0))</f>
        <v>#N/A</v>
      </c>
      <c r="AE79" s="28" t="e">
        <f>IF(VLOOKUP($A79,Sheet!$A$7:$DG$148,'TN01-10'!AE$9,0)="","",VLOOKUP($A79,Sheet!$A$7:$DG$148,'TN01-10'!AE$9,0))</f>
        <v>#N/A</v>
      </c>
      <c r="AF79" s="28" t="e">
        <f>IF(VLOOKUP($A79,Sheet!$A$7:$DG$148,'TN01-10'!AF$9,0)="","",VLOOKUP($A79,Sheet!$A$7:$DG$148,'TN01-10'!AF$9,0))</f>
        <v>#N/A</v>
      </c>
      <c r="AG79" s="28" t="e">
        <f>IF(VLOOKUP($A79,Sheet!$A$7:$DG$148,'TN01-10'!AG$9,0)="","",VLOOKUP($A79,Sheet!$A$7:$DG$148,'TN01-10'!AG$9,0))</f>
        <v>#N/A</v>
      </c>
      <c r="AH79" s="28" t="e">
        <f>IF(VLOOKUP($A79,Sheet!$A$7:$DG$148,'TN01-10'!AH$9,0)="","",VLOOKUP($A79,Sheet!$A$7:$DG$148,'TN01-10'!AH$9,0))</f>
        <v>#N/A</v>
      </c>
      <c r="AI79" s="28" t="e">
        <f>IF(VLOOKUP($A79,Sheet!$A$7:$DG$148,'TN01-10'!AI$9,0)="","",VLOOKUP($A79,Sheet!$A$7:$DG$148,'TN01-10'!AI$9,0))</f>
        <v>#N/A</v>
      </c>
      <c r="AJ79" s="28" t="e">
        <f>IF(VLOOKUP($A79,Sheet!$A$7:$DG$148,'TN01-10'!AJ$9,0)="","",VLOOKUP($A79,Sheet!$A$7:$DG$148,'TN01-10'!AJ$9,0))</f>
        <v>#N/A</v>
      </c>
      <c r="AK79" s="33" t="e">
        <f>IF(VLOOKUP($A79,Sheet!$A$7:$DG$148,'TN01-10'!AK$9,0)="","",VLOOKUP($A79,Sheet!$A$7:$DG$148,'TN01-10'!AK$9,0))</f>
        <v>#N/A</v>
      </c>
      <c r="AL79" s="36" t="e">
        <f>IF(VLOOKUP($A79,Sheet!$A$7:$DG$148,'TN01-10'!AL$9,0)="","",VLOOKUP($A79,Sheet!$A$7:$DG$148,'TN01-10'!AL$9,0))</f>
        <v>#N/A</v>
      </c>
      <c r="AM79" s="32" t="e">
        <f>IF(VLOOKUP($A79,Sheet!$A$7:$DG$148,'TN01-10'!AM$9,0)="","",VLOOKUP($A79,Sheet!$A$7:$DG$148,'TN01-10'!AM$9,0))</f>
        <v>#N/A</v>
      </c>
      <c r="AN79" s="32" t="e">
        <f>IF(VLOOKUP($A79,Sheet!$A$7:$DG$148,'TN01-10'!AN$9,0)="","",VLOOKUP($A79,Sheet!$A$7:$DG$148,'TN01-10'!AN$9,0))</f>
        <v>#N/A</v>
      </c>
      <c r="AO79" s="32" t="e">
        <f>IF(VLOOKUP($A79,Sheet!$A$7:$DG$148,'TN01-10'!AO$9,0)="","",VLOOKUP($A79,Sheet!$A$7:$DG$148,'TN01-10'!AO$9,0))</f>
        <v>#N/A</v>
      </c>
      <c r="AP79" s="32" t="e">
        <f>IF(VLOOKUP($A79,Sheet!$A$7:$DG$148,'TN01-10'!AP$9,0)="","",VLOOKUP($A79,Sheet!$A$7:$DG$148,'TN01-10'!AP$9,0))</f>
        <v>#N/A</v>
      </c>
      <c r="AQ79" s="32" t="e">
        <f>IF(VLOOKUP($A79,Sheet!$A$7:$DG$148,'TN01-10'!AQ$9,0)="","",VLOOKUP($A79,Sheet!$A$7:$DG$148,'TN01-10'!AQ$9,0))</f>
        <v>#N/A</v>
      </c>
      <c r="AR79" s="32" t="e">
        <f>IF(VLOOKUP($A79,Sheet!$A$7:$DG$148,'TN01-10'!AR$9,0)="","",VLOOKUP($A79,Sheet!$A$7:$DG$148,'TN01-10'!AR$9,0))</f>
        <v>#N/A</v>
      </c>
      <c r="AS79" s="32" t="e">
        <f>IF(VLOOKUP($A79,Sheet!$A$7:$DG$148,'TN01-10'!AS$9,0)="","",VLOOKUP($A79,Sheet!$A$7:$DG$148,'TN01-10'!AS$9,0))</f>
        <v>#N/A</v>
      </c>
      <c r="AT79" s="32" t="e">
        <f>IF(VLOOKUP($A79,Sheet!$A$7:$DG$148,'TN01-10'!AT$9,0)="","",VLOOKUP($A79,Sheet!$A$7:$DG$148,'TN01-10'!AT$9,0))</f>
        <v>#N/A</v>
      </c>
      <c r="AU79" s="32" t="e">
        <f>IF(VLOOKUP($A79,Sheet!$A$7:$DG$148,'TN01-10'!AU$9,0)="","",VLOOKUP($A79,Sheet!$A$7:$DG$148,'TN01-10'!AU$9,0))</f>
        <v>#N/A</v>
      </c>
      <c r="AV79" s="32" t="e">
        <f>IF(VLOOKUP($A79,Sheet!$A$7:$DG$148,'TN01-10'!AV$9,0)="","",VLOOKUP($A79,Sheet!$A$7:$DG$148,'TN01-10'!AV$9,0))</f>
        <v>#N/A</v>
      </c>
      <c r="AW79" s="32" t="e">
        <f>IF(VLOOKUP($A79,Sheet!$A$7:$DG$148,'TN01-10'!AW$9,0)="","",VLOOKUP($A79,Sheet!$A$7:$DG$148,'TN01-10'!AW$9,0))</f>
        <v>#N/A</v>
      </c>
      <c r="AX79" s="32" t="e">
        <f>IF(VLOOKUP($A79,Sheet!$A$7:$DG$148,'TN01-10'!AX$9,0)="","",VLOOKUP($A79,Sheet!$A$7:$DG$148,'TN01-10'!AX$9,0))</f>
        <v>#N/A</v>
      </c>
      <c r="AY79" s="32" t="e">
        <f>IF(VLOOKUP($A79,Sheet!$A$7:$DG$148,'TN01-10'!AY$9,0)="","",VLOOKUP($A79,Sheet!$A$7:$DG$148,'TN01-10'!AY$9,0))</f>
        <v>#N/A</v>
      </c>
      <c r="AZ79" s="32" t="e">
        <f>IF(VLOOKUP($A79,Sheet!$A$7:$DG$148,'TN01-10'!AZ$9,0)="","",VLOOKUP($A79,Sheet!$A$7:$DG$148,'TN01-10'!AZ$9,0))</f>
        <v>#N/A</v>
      </c>
      <c r="BA79" s="32" t="e">
        <f>IF(VLOOKUP($A79,Sheet!$A$7:$DG$148,'TN01-10'!BA$9,0)="","",VLOOKUP($A79,Sheet!$A$7:$DG$148,'TN01-10'!BA$9,0))</f>
        <v>#N/A</v>
      </c>
      <c r="BB79" s="33" t="e">
        <f>IF(VLOOKUP($A79,Sheet!$A$7:$DG$148,'TN01-10'!BB$9,0)="","",VLOOKUP($A79,Sheet!$A$7:$DG$148,'TN01-10'!BB$9,0))</f>
        <v>#N/A</v>
      </c>
      <c r="BC79" s="36" t="e">
        <f>IF(VLOOKUP($A79,Sheet!$A$7:$DG$148,'TN01-10'!BC$9,0)="","",VLOOKUP($A79,Sheet!$A$7:$DG$148,'TN01-10'!BC$9,0))</f>
        <v>#N/A</v>
      </c>
      <c r="BD79" s="28" t="e">
        <f>IF(VLOOKUP($A79,Sheet!$A$7:$DG$148,'TN01-10'!BD$9,0)="","",VLOOKUP($A79,Sheet!$A$7:$DG$148,'TN01-10'!BD$9,0))</f>
        <v>#N/A</v>
      </c>
      <c r="BE79" s="28" t="e">
        <f>IF(VLOOKUP($A79,Sheet!$A$7:$DG$148,'TN01-10'!BE$9,0)="","",VLOOKUP($A79,Sheet!$A$7:$DG$148,'TN01-10'!BE$9,0))</f>
        <v>#N/A</v>
      </c>
      <c r="BF79" s="28" t="e">
        <f>IF(VLOOKUP($A79,Sheet!$A$7:$DG$148,'TN01-10'!BF$9,0)="","",VLOOKUP($A79,Sheet!$A$7:$DG$148,'TN01-10'!BF$9,0))</f>
        <v>#N/A</v>
      </c>
      <c r="BG79" s="28" t="e">
        <f>IF(VLOOKUP($A79,Sheet!$A$7:$DG$148,'TN01-10'!BG$9,0)="","",VLOOKUP($A79,Sheet!$A$7:$DG$148,'TN01-10'!BG$9,0))</f>
        <v>#N/A</v>
      </c>
      <c r="BH79" s="28" t="e">
        <f>IF(VLOOKUP($A79,Sheet!$A$7:$DG$148,'TN01-10'!BH$9,0)="","",VLOOKUP($A79,Sheet!$A$7:$DG$148,'TN01-10'!BH$9,0))</f>
        <v>#N/A</v>
      </c>
      <c r="BI79" s="28" t="e">
        <f>IF(VLOOKUP($A79,Sheet!$A$7:$DG$148,'TN01-10'!BI$9,0)="","",VLOOKUP($A79,Sheet!$A$7:$DG$148,'TN01-10'!BI$9,0))</f>
        <v>#N/A</v>
      </c>
      <c r="BJ79" s="28" t="e">
        <f>IF(VLOOKUP($A79,Sheet!$A$7:$DG$148,'TN01-10'!BJ$9,0)="","",VLOOKUP($A79,Sheet!$A$7:$DG$148,'TN01-10'!BJ$9,0))</f>
        <v>#N/A</v>
      </c>
      <c r="BK79" s="28" t="e">
        <f>IF(VLOOKUP($A79,Sheet!$A$7:$DG$148,'TN01-10'!BK$9,0)="","",VLOOKUP($A79,Sheet!$A$7:$DG$148,'TN01-10'!BK$9,0))</f>
        <v>#N/A</v>
      </c>
      <c r="BL79" s="28" t="e">
        <f>IF(VLOOKUP($A79,Sheet!$A$7:$DG$148,'TN01-10'!BL$9,0)="","",VLOOKUP($A79,Sheet!$A$7:$DG$148,'TN01-10'!BL$9,0))</f>
        <v>#N/A</v>
      </c>
      <c r="BM79" s="28" t="e">
        <f>IF(VLOOKUP($A79,Sheet!$A$7:$DG$148,'TN01-10'!BM$9,0)="","",VLOOKUP($A79,Sheet!$A$7:$DG$148,'TN01-10'!BM$9,0))</f>
        <v>#N/A</v>
      </c>
      <c r="BN79" s="28" t="e">
        <f>IF(VLOOKUP($A79,Sheet!$A$7:$DG$148,'TN01-10'!BN$9,0)="","",VLOOKUP($A79,Sheet!$A$7:$DG$148,'TN01-10'!BN$9,0))</f>
        <v>#N/A</v>
      </c>
      <c r="BO79" s="28" t="e">
        <f>IF(VLOOKUP($A79,Sheet!$A$7:$DG$148,'TN01-10'!BO$9,0)="","",VLOOKUP($A79,Sheet!$A$7:$DG$148,'TN01-10'!BO$9,0))</f>
        <v>#N/A</v>
      </c>
      <c r="BP79" s="28" t="e">
        <f>IF(VLOOKUP($A79,Sheet!$A$7:$DG$148,'TN01-10'!BP$9,0)="","",VLOOKUP($A79,Sheet!$A$7:$DG$148,'TN01-10'!BP$9,0))</f>
        <v>#N/A</v>
      </c>
      <c r="BQ79" s="28" t="e">
        <f>IF(VLOOKUP($A79,Sheet!$A$7:$DG$148,'TN01-10'!BQ$9,0)="","",VLOOKUP($A79,Sheet!$A$7:$DG$148,'TN01-10'!BQ$9,0))</f>
        <v>#N/A</v>
      </c>
      <c r="BR79" s="28" t="e">
        <f>IF(VLOOKUP($A79,Sheet!$A$7:$DG$148,'TN01-10'!BR$9,0)="","",VLOOKUP($A79,Sheet!$A$7:$DG$148,'TN01-10'!BR$9,0))</f>
        <v>#N/A</v>
      </c>
      <c r="BS79" s="28" t="e">
        <f>IF(VLOOKUP($A79,Sheet!$A$7:$DG$148,'TN01-10'!BS$9,0)="","",VLOOKUP($A79,Sheet!$A$7:$DG$148,'TN01-10'!BS$9,0))</f>
        <v>#N/A</v>
      </c>
      <c r="BT79" s="28" t="e">
        <f>IF(VLOOKUP($A79,Sheet!$A$7:$DG$148,'TN01-10'!BT$9,0)="","",VLOOKUP($A79,Sheet!$A$7:$DG$148,'TN01-10'!BT$9,0))</f>
        <v>#N/A</v>
      </c>
      <c r="BU79" s="28" t="e">
        <f>IF(VLOOKUP($A79,Sheet!$A$7:$DG$148,'TN01-10'!BU$9,0)="","",VLOOKUP($A79,Sheet!$A$7:$DG$148,'TN01-10'!BU$9,0))</f>
        <v>#N/A</v>
      </c>
      <c r="BV79" s="28" t="e">
        <f>IF(VLOOKUP($A79,Sheet!$A$7:$DG$148,'TN01-10'!BV$9,0)="","",VLOOKUP($A79,Sheet!$A$7:$DG$148,'TN01-10'!BV$9,0))</f>
        <v>#N/A</v>
      </c>
      <c r="BW79" s="28" t="e">
        <f>IF(VLOOKUP($A79,Sheet!$A$7:$DG$148,'TN01-10'!BW$9,0)="","",VLOOKUP($A79,Sheet!$A$7:$DG$148,'TN01-10'!BW$9,0))</f>
        <v>#N/A</v>
      </c>
      <c r="BX79" s="33" t="e">
        <f>IF(VLOOKUP($A79,Sheet!$A$7:$DG$148,'TN01-10'!BX$9,0)="","",VLOOKUP($A79,Sheet!$A$7:$DG$148,'TN01-10'!BX$9,0))</f>
        <v>#N/A</v>
      </c>
      <c r="BY79" s="36" t="e">
        <f>IF(VLOOKUP($A79,Sheet!$A$7:$DG$148,'TN01-10'!BY$9,0)="","",VLOOKUP($A79,Sheet!$A$7:$DG$148,'TN01-10'!BY$9,0))</f>
        <v>#N/A</v>
      </c>
      <c r="BZ79" s="28" t="e">
        <f>IF(VLOOKUP($A79,Sheet!$A$7:$DG$148,'TN01-10'!BZ$9,0)="","",VLOOKUP($A79,Sheet!$A$7:$DG$148,'TN01-10'!BZ$9,0))</f>
        <v>#N/A</v>
      </c>
      <c r="CA79" s="28" t="e">
        <f>IF(VLOOKUP($A79,Sheet!$A$7:$DG$148,'TN01-10'!CA$9,0)="","",VLOOKUP($A79,Sheet!$A$7:$DG$148,'TN01-10'!CA$9,0))</f>
        <v>#N/A</v>
      </c>
      <c r="CB79" s="28" t="e">
        <f>IF(VLOOKUP($A79,Sheet!$A$7:$DG$148,'TN01-10'!CB$9,0)="","",VLOOKUP($A79,Sheet!$A$7:$DG$148,'TN01-10'!CB$9,0))</f>
        <v>#N/A</v>
      </c>
      <c r="CC79" s="28" t="e">
        <f>IF(VLOOKUP($A79,Sheet!$A$7:$DG$148,'TN01-10'!CC$9,0)="","",VLOOKUP($A79,Sheet!$A$7:$DG$148,'TN01-10'!CC$9,0))</f>
        <v>#N/A</v>
      </c>
      <c r="CD79" s="28" t="e">
        <f>IF(VLOOKUP($A79,Sheet!$A$7:$DG$148,'TN01-10'!CD$9,0)="","",VLOOKUP($A79,Sheet!$A$7:$DG$148,'TN01-10'!CD$9,0))</f>
        <v>#N/A</v>
      </c>
      <c r="CE79" s="28" t="e">
        <f>IF(VLOOKUP($A79,Sheet!$A$7:$DG$148,'TN01-10'!CE$9,0)="","",VLOOKUP($A79,Sheet!$A$7:$DG$148,'TN01-10'!CE$9,0))</f>
        <v>#N/A</v>
      </c>
      <c r="CF79" s="28" t="e">
        <f>IF(VLOOKUP($A79,Sheet!$A$7:$DG$148,'TN01-10'!CF$9,0)="","",VLOOKUP($A79,Sheet!$A$7:$DG$148,'TN01-10'!CF$9,0))</f>
        <v>#N/A</v>
      </c>
      <c r="CG79" s="28" t="e">
        <f>IF(VLOOKUP($A79,Sheet!$A$7:$DG$148,'TN01-10'!CG$9,0)="","",VLOOKUP($A79,Sheet!$A$7:$DG$148,'TN01-10'!CG$9,0))</f>
        <v>#N/A</v>
      </c>
      <c r="CH79" s="28" t="e">
        <f>IF(VLOOKUP($A79,Sheet!$A$7:$DG$148,'TN01-10'!CH$9,0)="","",VLOOKUP($A79,Sheet!$A$7:$DG$148,'TN01-10'!CH$9,0))</f>
        <v>#N/A</v>
      </c>
      <c r="CI79" s="28" t="e">
        <f>IF(VLOOKUP($A79,Sheet!$A$7:$DG$148,'TN01-10'!CI$9,0)="","",VLOOKUP($A79,Sheet!$A$7:$DG$148,'TN01-10'!CI$9,0))</f>
        <v>#N/A</v>
      </c>
      <c r="CJ79" s="28" t="e">
        <f>IF(VLOOKUP($A79,Sheet!$A$7:$DG$148,'TN01-10'!CJ$9,0)="","",VLOOKUP($A79,Sheet!$A$7:$DG$148,'TN01-10'!CJ$9,0))</f>
        <v>#N/A</v>
      </c>
      <c r="CK79" s="28" t="e">
        <f>IF(VLOOKUP($A79,Sheet!$A$7:$DG$148,'TN01-10'!CK$9,0)="","",VLOOKUP($A79,Sheet!$A$7:$DG$148,'TN01-10'!CK$9,0))</f>
        <v>#N/A</v>
      </c>
      <c r="CL79" s="28" t="e">
        <f>IF(VLOOKUP($A79,Sheet!$A$7:$DG$148,'TN01-10'!CL$9,0)="","",VLOOKUP($A79,Sheet!$A$7:$DG$148,'TN01-10'!CL$9,0))</f>
        <v>#N/A</v>
      </c>
      <c r="CM79" s="28" t="e">
        <f>IF(VLOOKUP($A79,Sheet!$A$7:$DG$148,'TN01-10'!CM$9,0)="","",VLOOKUP($A79,Sheet!$A$7:$DG$148,'TN01-10'!CM$9,0))</f>
        <v>#N/A</v>
      </c>
      <c r="CN79" s="28" t="e">
        <f>IF(VLOOKUP($A79,Sheet!$A$7:$DG$148,'TN01-10'!CN$9,0)="","",VLOOKUP($A79,Sheet!$A$7:$DG$148,'TN01-10'!CN$9,0))</f>
        <v>#N/A</v>
      </c>
      <c r="CO79" s="28" t="e">
        <f>IF(VLOOKUP($A79,Sheet!$A$7:$DG$148,'TN01-10'!CO$9,0)="","",VLOOKUP($A79,Sheet!$A$7:$DG$148,'TN01-10'!CO$9,0))</f>
        <v>#N/A</v>
      </c>
      <c r="CP79" s="28" t="e">
        <f>IF(VLOOKUP($A79,Sheet!$A$7:$DG$148,'TN01-10'!CP$9,0)="","",VLOOKUP($A79,Sheet!$A$7:$DG$148,'TN01-10'!CP$9,0))</f>
        <v>#N/A</v>
      </c>
      <c r="CQ79" s="28" t="e">
        <f>IF(VLOOKUP($A79,Sheet!$A$7:$DG$148,'TN01-10'!CQ$9,0)="","",VLOOKUP($A79,Sheet!$A$7:$DG$148,'TN01-10'!CQ$9,0))</f>
        <v>#N/A</v>
      </c>
      <c r="CR79" s="28" t="e">
        <f>IF(VLOOKUP($A79,Sheet!$A$7:$DG$148,'TN01-10'!CR$9,0)="","",VLOOKUP($A79,Sheet!$A$7:$DG$148,'TN01-10'!CR$9,0))</f>
        <v>#N/A</v>
      </c>
      <c r="CS79" s="33" t="e">
        <f>IF(VLOOKUP($A79,Sheet!$A$7:$DG$148,'TN01-10'!CS$9,0)="","",VLOOKUP($A79,Sheet!$A$7:$DG$148,'TN01-10'!CS$9,0))</f>
        <v>#N/A</v>
      </c>
      <c r="CT79" s="36" t="e">
        <f>IF(VLOOKUP($A79,Sheet!$A$7:$DG$148,'TN01-10'!CT$9,0)="","",VLOOKUP($A79,Sheet!$A$7:$DG$148,'TN01-10'!CT$9,0))</f>
        <v>#N/A</v>
      </c>
      <c r="CU79" s="38" t="e">
        <f t="shared" si="17"/>
        <v>#N/A</v>
      </c>
      <c r="CV79" s="38" t="e">
        <f t="shared" si="18"/>
        <v>#N/A</v>
      </c>
      <c r="CW79" s="38">
        <f t="shared" si="19"/>
        <v>0</v>
      </c>
      <c r="CX79" s="38" t="e">
        <f t="shared" si="20"/>
        <v>#N/A</v>
      </c>
      <c r="CY79" s="38" t="e">
        <f t="shared" si="21"/>
        <v>#N/A</v>
      </c>
      <c r="CZ79" s="38" t="e">
        <f>VLOOKUP($A79,'TN01-04'!$A$13:$DL$166,103,0)</f>
        <v>#N/A</v>
      </c>
      <c r="DA79" s="28" t="e">
        <f>IF(VLOOKUP($A79,Sheet!$A$7:$DG$148,'TN01-10'!DA$9,0)="","",VLOOKUP($A79,Sheet!$A$7:$DG$148,'TN01-10'!DA$9,0))</f>
        <v>#N/A</v>
      </c>
      <c r="DB79" s="28" t="e">
        <f>IF(VLOOKUP($A79,Sheet!$A$7:$DG$148,'TN01-10'!DB$9,0)="","",VLOOKUP($A79,Sheet!$A$7:$DG$148,'TN01-10'!DB$9,0))</f>
        <v>#N/A</v>
      </c>
      <c r="DC79" s="28" t="e">
        <f>IF(VLOOKUP($A79,Sheet!$A$7:$DG$148,'TN01-10'!DC$9,0)="","",VLOOKUP($A79,Sheet!$A$7:$DG$148,'TN01-10'!DC$9,0))</f>
        <v>#N/A</v>
      </c>
      <c r="DD79" s="28" t="e">
        <f>IF(VLOOKUP($A79,Sheet!$A$7:$DG$148,'TN01-10'!DD$9,0)="","",VLOOKUP($A79,Sheet!$A$7:$DG$148,'TN01-10'!DD$9,0))</f>
        <v>#N/A</v>
      </c>
      <c r="DE79" s="38"/>
      <c r="DF79" s="38" t="e">
        <f t="shared" si="22"/>
        <v>#N/A</v>
      </c>
      <c r="DG79" s="38" t="e">
        <f>VLOOKUP($A79,'TN01-04'!$A$13:$DL$166,110,0)</f>
        <v>#N/A</v>
      </c>
      <c r="DH79" s="33" t="e">
        <f>IF(VLOOKUP($A79,Sheet!$A$7:$DG$148,'TN01-10'!DH$9,0)="","",VLOOKUP($A79,Sheet!$A$7:$DG$148,'TN01-10'!DH$9,0))</f>
        <v>#N/A</v>
      </c>
      <c r="DI79" s="36" t="e">
        <f>IF(VLOOKUP($A79,Sheet!$A$7:$DG$148,'TN01-10'!DI$9,0)="","",VLOOKUP($A79,Sheet!$A$7:$DG$148,'TN01-10'!DI$9,0))</f>
        <v>#N/A</v>
      </c>
      <c r="DJ79" s="38" t="e">
        <f t="shared" si="23"/>
        <v>#N/A</v>
      </c>
      <c r="DK79" s="38" t="e">
        <f t="shared" si="24"/>
        <v>#N/A</v>
      </c>
      <c r="DL79" s="38" t="e">
        <f t="shared" si="25"/>
        <v>#N/A</v>
      </c>
      <c r="DM79" s="38" t="e">
        <f>VLOOKUP($A79,'TN01-04'!$A$13:$DL$166,116,0)</f>
        <v>#N/A</v>
      </c>
      <c r="DN79" s="33" t="e">
        <f>IF(VLOOKUP($A79,Sheet!$A$7:$DG$148,'TN01-10'!DN$9,0)="","",VLOOKUP($A79,Sheet!$A$7:$DG$148,'TN01-10'!DN$9,0))</f>
        <v>#N/A</v>
      </c>
      <c r="DO79" s="36" t="e">
        <f>IF(VLOOKUP($A79,Sheet!$A$7:$DG$148,'TN01-10'!DO$9,0)="","",VLOOKUP($A79,Sheet!$A$7:$DG$148,'TN01-10'!DO$9,0))</f>
        <v>#N/A</v>
      </c>
      <c r="DP79" s="28" t="e">
        <f>IF(VLOOKUP($A79,Sheet!$A$7:$DG$148,'TN01-10'!DP$9,0)="","",VLOOKUP($A79,Sheet!$A$7:$DG$148,'TN01-10'!DP$9,0))</f>
        <v>#N/A</v>
      </c>
      <c r="DQ79" s="28" t="e">
        <f>IF(VLOOKUP($A79,Sheet!$A$7:$DG$148,'TN01-10'!DQ$9,0)="","",VLOOKUP($A79,Sheet!$A$7:$DG$148,'TN01-10'!DQ$9,0))</f>
        <v>#N/A</v>
      </c>
      <c r="DR79" s="28" t="e">
        <f>IF(VLOOKUP($A79,Sheet!$A$7:$DG$148,'TN01-10'!DR$9,0)="","",VLOOKUP($A79,Sheet!$A$7:$DG$148,'TN01-10'!DR$9,0))</f>
        <v>#N/A</v>
      </c>
      <c r="DS79" s="28" t="e">
        <f>IF(VLOOKUP($A79,Sheet!$A$7:$DG$148,'TN01-10'!DS$9,0)="","",VLOOKUP($A79,Sheet!$A$7:$DG$148,'TN01-10'!DS$9,0))</f>
        <v>#N/A</v>
      </c>
      <c r="DT79" s="28" t="e">
        <f>IF(VLOOKUP($A79,Sheet!$A$7:$DG$148,'TN01-10'!DT$9,0)="","",VLOOKUP($A79,Sheet!$A$7:$DG$148,'TN01-10'!DT$9,0))</f>
        <v>#N/A</v>
      </c>
      <c r="DU79" s="168" t="e">
        <f t="shared" si="26"/>
        <v>#N/A</v>
      </c>
      <c r="DV79" s="315"/>
      <c r="DW79" s="315"/>
      <c r="DX79" s="315"/>
      <c r="DY79" s="315"/>
      <c r="DZ79" s="315" t="e">
        <v>#N/A</v>
      </c>
      <c r="EA79" s="315"/>
      <c r="EB79" s="216"/>
      <c r="EC79" s="216"/>
      <c r="ED79" s="216"/>
      <c r="EE79" s="216"/>
      <c r="EF79" s="216">
        <f t="shared" si="27"/>
        <v>0</v>
      </c>
      <c r="EG79" s="216">
        <v>0</v>
      </c>
      <c r="EH79" s="216">
        <v>0</v>
      </c>
      <c r="EI79" s="216"/>
      <c r="EJ79" s="216"/>
      <c r="EK79" s="216">
        <f t="shared" si="28"/>
        <v>0</v>
      </c>
      <c r="EL79" s="216"/>
      <c r="EM79" s="216">
        <v>0</v>
      </c>
      <c r="EN79" s="216"/>
      <c r="EO79" s="216"/>
      <c r="EP79" s="216">
        <f t="shared" si="29"/>
        <v>0</v>
      </c>
      <c r="EQ79" s="216"/>
      <c r="ER79" s="216">
        <v>0</v>
      </c>
      <c r="ES79" s="216"/>
      <c r="ET79" s="216"/>
      <c r="EU79" s="216">
        <f t="shared" si="30"/>
        <v>0</v>
      </c>
      <c r="EV79" s="216">
        <f t="shared" si="31"/>
        <v>0</v>
      </c>
    </row>
    <row r="80" spans="1:152" ht="15.95" customHeight="1" x14ac:dyDescent="0.2">
      <c r="A80" s="25">
        <v>2220716805</v>
      </c>
      <c r="B80" s="26" t="s">
        <v>13</v>
      </c>
      <c r="C80" s="26" t="s">
        <v>83</v>
      </c>
      <c r="D80" s="26" t="s">
        <v>154</v>
      </c>
      <c r="E80" s="27">
        <v>36141</v>
      </c>
      <c r="F80" s="26" t="s">
        <v>209</v>
      </c>
      <c r="G80" s="26" t="s">
        <v>212</v>
      </c>
      <c r="H80" s="28">
        <f>IF(VLOOKUP($A80,Sheet!$A$7:$DG$148,'TN01-10'!H$9,0)="","",VLOOKUP($A80,Sheet!$A$7:$DG$148,'TN01-10'!H$9,0))</f>
        <v>9</v>
      </c>
      <c r="I80" s="28">
        <f>IF(VLOOKUP($A80,Sheet!$A$7:$DG$148,'TN01-10'!I$9,0)="","",VLOOKUP($A80,Sheet!$A$7:$DG$148,'TN01-10'!I$9,0))</f>
        <v>6.8</v>
      </c>
      <c r="J80" s="28">
        <f>IF(VLOOKUP($A80,Sheet!$A$7:$DG$148,'TN01-10'!J$9,0)="","",VLOOKUP($A80,Sheet!$A$7:$DG$148,'TN01-10'!J$9,0))</f>
        <v>6.5</v>
      </c>
      <c r="K80" s="28">
        <f>IF(VLOOKUP($A80,Sheet!$A$7:$DG$148,'TN01-10'!K$9,0)="","",VLOOKUP($A80,Sheet!$A$7:$DG$148,'TN01-10'!K$9,0))</f>
        <v>6.1</v>
      </c>
      <c r="L80" s="28">
        <f>IF(VLOOKUP($A80,Sheet!$A$7:$DG$148,'TN01-10'!L$9,0)="","",VLOOKUP($A80,Sheet!$A$7:$DG$148,'TN01-10'!L$9,0))</f>
        <v>5.6</v>
      </c>
      <c r="M80" s="28">
        <f>IF(VLOOKUP($A80,Sheet!$A$7:$DG$148,'TN01-10'!M$9,0)="","",VLOOKUP($A80,Sheet!$A$7:$DG$148,'TN01-10'!M$9,0))</f>
        <v>5.5</v>
      </c>
      <c r="N80" s="28">
        <f>IF(VLOOKUP($A80,Sheet!$A$7:$DG$148,'TN01-10'!N$9,0)="","",VLOOKUP($A80,Sheet!$A$7:$DG$148,'TN01-10'!N$9,0))</f>
        <v>5</v>
      </c>
      <c r="O80" s="28" t="str">
        <f>IF(VLOOKUP($A80,Sheet!$A$7:$DG$148,'TN01-10'!O$9,0)="","",VLOOKUP($A80,Sheet!$A$7:$DG$148,'TN01-10'!O$9,0))</f>
        <v/>
      </c>
      <c r="P80" s="28">
        <f>IF(VLOOKUP($A80,Sheet!$A$7:$DG$148,'TN01-10'!P$9,0)="","",VLOOKUP($A80,Sheet!$A$7:$DG$148,'TN01-10'!P$9,0))</f>
        <v>5.4</v>
      </c>
      <c r="Q80" s="28" t="str">
        <f>IF(VLOOKUP($A80,Sheet!$A$7:$DG$148,'TN01-10'!Q$9,0)="","",VLOOKUP($A80,Sheet!$A$7:$DG$148,'TN01-10'!Q$9,0))</f>
        <v/>
      </c>
      <c r="R80" s="28" t="str">
        <f>IF(VLOOKUP($A80,Sheet!$A$7:$DG$148,'TN01-10'!R$9,0)="","",VLOOKUP($A80,Sheet!$A$7:$DG$148,'TN01-10'!R$9,0))</f>
        <v/>
      </c>
      <c r="S80" s="28" t="str">
        <f>IF(VLOOKUP($A80,Sheet!$A$7:$DG$148,'TN01-10'!S$9,0)="","",VLOOKUP($A80,Sheet!$A$7:$DG$148,'TN01-10'!S$9,0))</f>
        <v/>
      </c>
      <c r="T80" s="28" t="str">
        <f>IF(VLOOKUP($A80,Sheet!$A$7:$DG$148,'TN01-10'!T$9,0)="","",VLOOKUP($A80,Sheet!$A$7:$DG$148,'TN01-10'!T$9,0))</f>
        <v/>
      </c>
      <c r="U80" s="28">
        <f>IF(VLOOKUP($A80,Sheet!$A$7:$DG$148,'TN01-10'!U$9,0)="","",VLOOKUP($A80,Sheet!$A$7:$DG$148,'TN01-10'!U$9,0))</f>
        <v>7.8</v>
      </c>
      <c r="V80" s="28">
        <f>IF(VLOOKUP($A80,Sheet!$A$7:$DG$148,'TN01-10'!V$9,0)="","",VLOOKUP($A80,Sheet!$A$7:$DG$148,'TN01-10'!V$9,0))</f>
        <v>4.5999999999999996</v>
      </c>
      <c r="W80" s="28">
        <f>IF(VLOOKUP($A80,Sheet!$A$7:$DG$148,'TN01-10'!W$9,0)="","",VLOOKUP($A80,Sheet!$A$7:$DG$148,'TN01-10'!W$9,0))</f>
        <v>8.3000000000000007</v>
      </c>
      <c r="X80" s="28">
        <f>IF(VLOOKUP($A80,Sheet!$A$7:$DG$148,'TN01-10'!X$9,0)="","",VLOOKUP($A80,Sheet!$A$7:$DG$148,'TN01-10'!X$9,0))</f>
        <v>7.7</v>
      </c>
      <c r="Y80" s="28" t="str">
        <f>IF(VLOOKUP($A80,Sheet!$A$7:$DG$148,'TN01-10'!Y$9,0)="","",VLOOKUP($A80,Sheet!$A$7:$DG$148,'TN01-10'!Y$9,0))</f>
        <v>X</v>
      </c>
      <c r="Z80" s="28">
        <f>IF(VLOOKUP($A80,Sheet!$A$7:$DG$148,'TN01-10'!Z$9,0)="","",VLOOKUP($A80,Sheet!$A$7:$DG$148,'TN01-10'!Z$9,0))</f>
        <v>5.8</v>
      </c>
      <c r="AA80" s="28">
        <f>IF(VLOOKUP($A80,Sheet!$A$7:$DG$148,'TN01-10'!AA$9,0)="","",VLOOKUP($A80,Sheet!$A$7:$DG$148,'TN01-10'!AA$9,0))</f>
        <v>6.3</v>
      </c>
      <c r="AB80" s="28" t="str">
        <f>IF(VLOOKUP($A80,Sheet!$A$7:$DG$148,'TN01-10'!AB$9,0)="","",VLOOKUP($A80,Sheet!$A$7:$DG$148,'TN01-10'!AB$9,0))</f>
        <v>X</v>
      </c>
      <c r="AC80" s="28">
        <f>IF(VLOOKUP($A80,Sheet!$A$7:$DG$148,'TN01-10'!AC$9,0)="","",VLOOKUP($A80,Sheet!$A$7:$DG$148,'TN01-10'!AC$9,0))</f>
        <v>7.8</v>
      </c>
      <c r="AD80" s="28">
        <f>IF(VLOOKUP($A80,Sheet!$A$7:$DG$148,'TN01-10'!AD$9,0)="","",VLOOKUP($A80,Sheet!$A$7:$DG$148,'TN01-10'!AD$9,0))</f>
        <v>6.7</v>
      </c>
      <c r="AE80" s="28">
        <f>IF(VLOOKUP($A80,Sheet!$A$7:$DG$148,'TN01-10'!AE$9,0)="","",VLOOKUP($A80,Sheet!$A$7:$DG$148,'TN01-10'!AE$9,0))</f>
        <v>7.2</v>
      </c>
      <c r="AF80" s="28">
        <f>IF(VLOOKUP($A80,Sheet!$A$7:$DG$148,'TN01-10'!AF$9,0)="","",VLOOKUP($A80,Sheet!$A$7:$DG$148,'TN01-10'!AF$9,0))</f>
        <v>5.7</v>
      </c>
      <c r="AG80" s="28">
        <f>IF(VLOOKUP($A80,Sheet!$A$7:$DG$148,'TN01-10'!AG$9,0)="","",VLOOKUP($A80,Sheet!$A$7:$DG$148,'TN01-10'!AG$9,0))</f>
        <v>6.7</v>
      </c>
      <c r="AH80" s="28">
        <f>IF(VLOOKUP($A80,Sheet!$A$7:$DG$148,'TN01-10'!AH$9,0)="","",VLOOKUP($A80,Sheet!$A$7:$DG$148,'TN01-10'!AH$9,0))</f>
        <v>6.5</v>
      </c>
      <c r="AI80" s="28">
        <f>IF(VLOOKUP($A80,Sheet!$A$7:$DG$148,'TN01-10'!AI$9,0)="","",VLOOKUP($A80,Sheet!$A$7:$DG$148,'TN01-10'!AI$9,0))</f>
        <v>6.8</v>
      </c>
      <c r="AJ80" s="28">
        <f>IF(VLOOKUP($A80,Sheet!$A$7:$DG$148,'TN01-10'!AJ$9,0)="","",VLOOKUP($A80,Sheet!$A$7:$DG$148,'TN01-10'!AJ$9,0))</f>
        <v>6.7</v>
      </c>
      <c r="AK80" s="33">
        <f>IF(VLOOKUP($A80,Sheet!$A$7:$DG$148,'TN01-10'!AK$9,0)="","",VLOOKUP($A80,Sheet!$A$7:$DG$148,'TN01-10'!AK$9,0))</f>
        <v>46</v>
      </c>
      <c r="AL80" s="36">
        <f>IF(VLOOKUP($A80,Sheet!$A$7:$DG$148,'TN01-10'!AL$9,0)="","",VLOOKUP($A80,Sheet!$A$7:$DG$148,'TN01-10'!AL$9,0))</f>
        <v>5</v>
      </c>
      <c r="AM80" s="32">
        <f>IF(VLOOKUP($A80,Sheet!$A$7:$DG$148,'TN01-10'!AM$9,0)="","",VLOOKUP($A80,Sheet!$A$7:$DG$148,'TN01-10'!AM$9,0))</f>
        <v>5.8</v>
      </c>
      <c r="AN80" s="32">
        <f>IF(VLOOKUP($A80,Sheet!$A$7:$DG$148,'TN01-10'!AN$9,0)="","",VLOOKUP($A80,Sheet!$A$7:$DG$148,'TN01-10'!AN$9,0))</f>
        <v>5.5</v>
      </c>
      <c r="AO80" s="32">
        <f>IF(VLOOKUP($A80,Sheet!$A$7:$DG$148,'TN01-10'!AO$9,0)="","",VLOOKUP($A80,Sheet!$A$7:$DG$148,'TN01-10'!AO$9,0))</f>
        <v>7.2</v>
      </c>
      <c r="AP80" s="32" t="str">
        <f>IF(VLOOKUP($A80,Sheet!$A$7:$DG$148,'TN01-10'!AP$9,0)="","",VLOOKUP($A80,Sheet!$A$7:$DG$148,'TN01-10'!AP$9,0))</f>
        <v/>
      </c>
      <c r="AQ80" s="32" t="str">
        <f>IF(VLOOKUP($A80,Sheet!$A$7:$DG$148,'TN01-10'!AQ$9,0)="","",VLOOKUP($A80,Sheet!$A$7:$DG$148,'TN01-10'!AQ$9,0))</f>
        <v/>
      </c>
      <c r="AR80" s="32" t="str">
        <f>IF(VLOOKUP($A80,Sheet!$A$7:$DG$148,'TN01-10'!AR$9,0)="","",VLOOKUP($A80,Sheet!$A$7:$DG$148,'TN01-10'!AR$9,0))</f>
        <v/>
      </c>
      <c r="AS80" s="32" t="str">
        <f>IF(VLOOKUP($A80,Sheet!$A$7:$DG$148,'TN01-10'!AS$9,0)="","",VLOOKUP($A80,Sheet!$A$7:$DG$148,'TN01-10'!AS$9,0))</f>
        <v/>
      </c>
      <c r="AT80" s="32" t="str">
        <f>IF(VLOOKUP($A80,Sheet!$A$7:$DG$148,'TN01-10'!AT$9,0)="","",VLOOKUP($A80,Sheet!$A$7:$DG$148,'TN01-10'!AT$9,0))</f>
        <v/>
      </c>
      <c r="AU80" s="32">
        <f>IF(VLOOKUP($A80,Sheet!$A$7:$DG$148,'TN01-10'!AU$9,0)="","",VLOOKUP($A80,Sheet!$A$7:$DG$148,'TN01-10'!AU$9,0))</f>
        <v>5.3</v>
      </c>
      <c r="AV80" s="32" t="str">
        <f>IF(VLOOKUP($A80,Sheet!$A$7:$DG$148,'TN01-10'!AV$9,0)="","",VLOOKUP($A80,Sheet!$A$7:$DG$148,'TN01-10'!AV$9,0))</f>
        <v/>
      </c>
      <c r="AW80" s="32" t="str">
        <f>IF(VLOOKUP($A80,Sheet!$A$7:$DG$148,'TN01-10'!AW$9,0)="","",VLOOKUP($A80,Sheet!$A$7:$DG$148,'TN01-10'!AW$9,0))</f>
        <v/>
      </c>
      <c r="AX80" s="32" t="str">
        <f>IF(VLOOKUP($A80,Sheet!$A$7:$DG$148,'TN01-10'!AX$9,0)="","",VLOOKUP($A80,Sheet!$A$7:$DG$148,'TN01-10'!AX$9,0))</f>
        <v/>
      </c>
      <c r="AY80" s="32" t="str">
        <f>IF(VLOOKUP($A80,Sheet!$A$7:$DG$148,'TN01-10'!AY$9,0)="","",VLOOKUP($A80,Sheet!$A$7:$DG$148,'TN01-10'!AY$9,0))</f>
        <v/>
      </c>
      <c r="AZ80" s="32" t="str">
        <f>IF(VLOOKUP($A80,Sheet!$A$7:$DG$148,'TN01-10'!AZ$9,0)="","",VLOOKUP($A80,Sheet!$A$7:$DG$148,'TN01-10'!AZ$9,0))</f>
        <v/>
      </c>
      <c r="BA80" s="32">
        <f>IF(VLOOKUP($A80,Sheet!$A$7:$DG$148,'TN01-10'!BA$9,0)="","",VLOOKUP($A80,Sheet!$A$7:$DG$148,'TN01-10'!BA$9,0))</f>
        <v>7.1</v>
      </c>
      <c r="BB80" s="33">
        <f>IF(VLOOKUP($A80,Sheet!$A$7:$DG$148,'TN01-10'!BB$9,0)="","",VLOOKUP($A80,Sheet!$A$7:$DG$148,'TN01-10'!BB$9,0))</f>
        <v>5</v>
      </c>
      <c r="BC80" s="36">
        <f>IF(VLOOKUP($A80,Sheet!$A$7:$DG$148,'TN01-10'!BC$9,0)="","",VLOOKUP($A80,Sheet!$A$7:$DG$148,'TN01-10'!BC$9,0))</f>
        <v>0</v>
      </c>
      <c r="BD80" s="28">
        <f>IF(VLOOKUP($A80,Sheet!$A$7:$DG$148,'TN01-10'!BD$9,0)="","",VLOOKUP($A80,Sheet!$A$7:$DG$148,'TN01-10'!BD$9,0))</f>
        <v>5.5</v>
      </c>
      <c r="BE80" s="28">
        <f>IF(VLOOKUP($A80,Sheet!$A$7:$DG$148,'TN01-10'!BE$9,0)="","",VLOOKUP($A80,Sheet!$A$7:$DG$148,'TN01-10'!BE$9,0))</f>
        <v>4.5999999999999996</v>
      </c>
      <c r="BF80" s="28">
        <f>IF(VLOOKUP($A80,Sheet!$A$7:$DG$148,'TN01-10'!BF$9,0)="","",VLOOKUP($A80,Sheet!$A$7:$DG$148,'TN01-10'!BF$9,0))</f>
        <v>6.9</v>
      </c>
      <c r="BG80" s="28">
        <f>IF(VLOOKUP($A80,Sheet!$A$7:$DG$148,'TN01-10'!BG$9,0)="","",VLOOKUP($A80,Sheet!$A$7:$DG$148,'TN01-10'!BG$9,0))</f>
        <v>4.8</v>
      </c>
      <c r="BH80" s="28">
        <f>IF(VLOOKUP($A80,Sheet!$A$7:$DG$148,'TN01-10'!BH$9,0)="","",VLOOKUP($A80,Sheet!$A$7:$DG$148,'TN01-10'!BH$9,0))</f>
        <v>5</v>
      </c>
      <c r="BI80" s="28">
        <f>IF(VLOOKUP($A80,Sheet!$A$7:$DG$148,'TN01-10'!BI$9,0)="","",VLOOKUP($A80,Sheet!$A$7:$DG$148,'TN01-10'!BI$9,0))</f>
        <v>6.4</v>
      </c>
      <c r="BJ80" s="28">
        <f>IF(VLOOKUP($A80,Sheet!$A$7:$DG$148,'TN01-10'!BJ$9,0)="","",VLOOKUP($A80,Sheet!$A$7:$DG$148,'TN01-10'!BJ$9,0))</f>
        <v>7.6</v>
      </c>
      <c r="BK80" s="28">
        <f>IF(VLOOKUP($A80,Sheet!$A$7:$DG$148,'TN01-10'!BK$9,0)="","",VLOOKUP($A80,Sheet!$A$7:$DG$148,'TN01-10'!BK$9,0))</f>
        <v>4.0999999999999996</v>
      </c>
      <c r="BL80" s="28">
        <f>IF(VLOOKUP($A80,Sheet!$A$7:$DG$148,'TN01-10'!BL$9,0)="","",VLOOKUP($A80,Sheet!$A$7:$DG$148,'TN01-10'!BL$9,0))</f>
        <v>5.3</v>
      </c>
      <c r="BM80" s="28">
        <f>IF(VLOOKUP($A80,Sheet!$A$7:$DG$148,'TN01-10'!BM$9,0)="","",VLOOKUP($A80,Sheet!$A$7:$DG$148,'TN01-10'!BM$9,0))</f>
        <v>4.9000000000000004</v>
      </c>
      <c r="BN80" s="28">
        <f>IF(VLOOKUP($A80,Sheet!$A$7:$DG$148,'TN01-10'!BN$9,0)="","",VLOOKUP($A80,Sheet!$A$7:$DG$148,'TN01-10'!BN$9,0))</f>
        <v>4.5</v>
      </c>
      <c r="BO80" s="28" t="str">
        <f>IF(VLOOKUP($A80,Sheet!$A$7:$DG$148,'TN01-10'!BO$9,0)="","",VLOOKUP($A80,Sheet!$A$7:$DG$148,'TN01-10'!BO$9,0))</f>
        <v>X</v>
      </c>
      <c r="BP80" s="28" t="str">
        <f>IF(VLOOKUP($A80,Sheet!$A$7:$DG$148,'TN01-10'!BP$9,0)="","",VLOOKUP($A80,Sheet!$A$7:$DG$148,'TN01-10'!BP$9,0))</f>
        <v>X</v>
      </c>
      <c r="BQ80" s="28" t="str">
        <f>IF(VLOOKUP($A80,Sheet!$A$7:$DG$148,'TN01-10'!BQ$9,0)="","",VLOOKUP($A80,Sheet!$A$7:$DG$148,'TN01-10'!BQ$9,0))</f>
        <v/>
      </c>
      <c r="BR80" s="28">
        <f>IF(VLOOKUP($A80,Sheet!$A$7:$DG$148,'TN01-10'!BR$9,0)="","",VLOOKUP($A80,Sheet!$A$7:$DG$148,'TN01-10'!BR$9,0))</f>
        <v>7.3</v>
      </c>
      <c r="BS80" s="28">
        <f>IF(VLOOKUP($A80,Sheet!$A$7:$DG$148,'TN01-10'!BS$9,0)="","",VLOOKUP($A80,Sheet!$A$7:$DG$148,'TN01-10'!BS$9,0))</f>
        <v>8.1</v>
      </c>
      <c r="BT80" s="28">
        <f>IF(VLOOKUP($A80,Sheet!$A$7:$DG$148,'TN01-10'!BT$9,0)="","",VLOOKUP($A80,Sheet!$A$7:$DG$148,'TN01-10'!BT$9,0))</f>
        <v>5.8</v>
      </c>
      <c r="BU80" s="28">
        <f>IF(VLOOKUP($A80,Sheet!$A$7:$DG$148,'TN01-10'!BU$9,0)="","",VLOOKUP($A80,Sheet!$A$7:$DG$148,'TN01-10'!BU$9,0))</f>
        <v>4.7</v>
      </c>
      <c r="BV80" s="28">
        <f>IF(VLOOKUP($A80,Sheet!$A$7:$DG$148,'TN01-10'!BV$9,0)="","",VLOOKUP($A80,Sheet!$A$7:$DG$148,'TN01-10'!BV$9,0))</f>
        <v>5.0999999999999996</v>
      </c>
      <c r="BW80" s="28">
        <f>IF(VLOOKUP($A80,Sheet!$A$7:$DG$148,'TN01-10'!BW$9,0)="","",VLOOKUP($A80,Sheet!$A$7:$DG$148,'TN01-10'!BW$9,0))</f>
        <v>5.7</v>
      </c>
      <c r="BX80" s="33">
        <f>IF(VLOOKUP($A80,Sheet!$A$7:$DG$148,'TN01-10'!BX$9,0)="","",VLOOKUP($A80,Sheet!$A$7:$DG$148,'TN01-10'!BX$9,0))</f>
        <v>45</v>
      </c>
      <c r="BY80" s="36">
        <f>IF(VLOOKUP($A80,Sheet!$A$7:$DG$148,'TN01-10'!BY$9,0)="","",VLOOKUP($A80,Sheet!$A$7:$DG$148,'TN01-10'!BY$9,0))</f>
        <v>5</v>
      </c>
      <c r="BZ80" s="28">
        <f>IF(VLOOKUP($A80,Sheet!$A$7:$DG$148,'TN01-10'!BZ$9,0)="","",VLOOKUP($A80,Sheet!$A$7:$DG$148,'TN01-10'!BZ$9,0))</f>
        <v>8.8000000000000007</v>
      </c>
      <c r="CA80" s="28" t="str">
        <f>IF(VLOOKUP($A80,Sheet!$A$7:$DG$148,'TN01-10'!CA$9,0)="","",VLOOKUP($A80,Sheet!$A$7:$DG$148,'TN01-10'!CA$9,0))</f>
        <v/>
      </c>
      <c r="CB80" s="28">
        <f>IF(VLOOKUP($A80,Sheet!$A$7:$DG$148,'TN01-10'!CB$9,0)="","",VLOOKUP($A80,Sheet!$A$7:$DG$148,'TN01-10'!CB$9,0))</f>
        <v>7</v>
      </c>
      <c r="CC80" s="28" t="str">
        <f>IF(VLOOKUP($A80,Sheet!$A$7:$DG$148,'TN01-10'!CC$9,0)="","",VLOOKUP($A80,Sheet!$A$7:$DG$148,'TN01-10'!CC$9,0))</f>
        <v/>
      </c>
      <c r="CD80" s="28">
        <f>IF(VLOOKUP($A80,Sheet!$A$7:$DG$148,'TN01-10'!CD$9,0)="","",VLOOKUP($A80,Sheet!$A$7:$DG$148,'TN01-10'!CD$9,0))</f>
        <v>6.4</v>
      </c>
      <c r="CE80" s="28">
        <f>IF(VLOOKUP($A80,Sheet!$A$7:$DG$148,'TN01-10'!CE$9,0)="","",VLOOKUP($A80,Sheet!$A$7:$DG$148,'TN01-10'!CE$9,0))</f>
        <v>7.1</v>
      </c>
      <c r="CF80" s="28">
        <f>IF(VLOOKUP($A80,Sheet!$A$7:$DG$148,'TN01-10'!CF$9,0)="","",VLOOKUP($A80,Sheet!$A$7:$DG$148,'TN01-10'!CF$9,0))</f>
        <v>0</v>
      </c>
      <c r="CG80" s="28">
        <f>IF(VLOOKUP($A80,Sheet!$A$7:$DG$148,'TN01-10'!CG$9,0)="","",VLOOKUP($A80,Sheet!$A$7:$DG$148,'TN01-10'!CG$9,0))</f>
        <v>4.9000000000000004</v>
      </c>
      <c r="CH80" s="28" t="str">
        <f>IF(VLOOKUP($A80,Sheet!$A$7:$DG$148,'TN01-10'!CH$9,0)="","",VLOOKUP($A80,Sheet!$A$7:$DG$148,'TN01-10'!CH$9,0))</f>
        <v/>
      </c>
      <c r="CI80" s="28">
        <f>IF(VLOOKUP($A80,Sheet!$A$7:$DG$148,'TN01-10'!CI$9,0)="","",VLOOKUP($A80,Sheet!$A$7:$DG$148,'TN01-10'!CI$9,0))</f>
        <v>5.2</v>
      </c>
      <c r="CJ80" s="28" t="str">
        <f>IF(VLOOKUP($A80,Sheet!$A$7:$DG$148,'TN01-10'!CJ$9,0)="","",VLOOKUP($A80,Sheet!$A$7:$DG$148,'TN01-10'!CJ$9,0))</f>
        <v/>
      </c>
      <c r="CK80" s="28" t="str">
        <f>IF(VLOOKUP($A80,Sheet!$A$7:$DG$148,'TN01-10'!CK$9,0)="","",VLOOKUP($A80,Sheet!$A$7:$DG$148,'TN01-10'!CK$9,0))</f>
        <v/>
      </c>
      <c r="CL80" s="28" t="str">
        <f>IF(VLOOKUP($A80,Sheet!$A$7:$DG$148,'TN01-10'!CL$9,0)="","",VLOOKUP($A80,Sheet!$A$7:$DG$148,'TN01-10'!CL$9,0))</f>
        <v/>
      </c>
      <c r="CM80" s="28" t="str">
        <f>IF(VLOOKUP($A80,Sheet!$A$7:$DG$148,'TN01-10'!CM$9,0)="","",VLOOKUP($A80,Sheet!$A$7:$DG$148,'TN01-10'!CM$9,0))</f>
        <v/>
      </c>
      <c r="CN80" s="28">
        <f>IF(VLOOKUP($A80,Sheet!$A$7:$DG$148,'TN01-10'!CN$9,0)="","",VLOOKUP($A80,Sheet!$A$7:$DG$148,'TN01-10'!CN$9,0))</f>
        <v>7.2</v>
      </c>
      <c r="CO80" s="28">
        <f>IF(VLOOKUP($A80,Sheet!$A$7:$DG$148,'TN01-10'!CO$9,0)="","",VLOOKUP($A80,Sheet!$A$7:$DG$148,'TN01-10'!CO$9,0))</f>
        <v>5.7</v>
      </c>
      <c r="CP80" s="28" t="str">
        <f>IF(VLOOKUP($A80,Sheet!$A$7:$DG$148,'TN01-10'!CP$9,0)="","",VLOOKUP($A80,Sheet!$A$7:$DG$148,'TN01-10'!CP$9,0))</f>
        <v/>
      </c>
      <c r="CQ80" s="28">
        <f>IF(VLOOKUP($A80,Sheet!$A$7:$DG$148,'TN01-10'!CQ$9,0)="","",VLOOKUP($A80,Sheet!$A$7:$DG$148,'TN01-10'!CQ$9,0))</f>
        <v>8.1</v>
      </c>
      <c r="CR80" s="28">
        <f>IF(VLOOKUP($A80,Sheet!$A$7:$DG$148,'TN01-10'!CR$9,0)="","",VLOOKUP($A80,Sheet!$A$7:$DG$148,'TN01-10'!CR$9,0))</f>
        <v>6.4</v>
      </c>
      <c r="CS80" s="33">
        <f>IF(VLOOKUP($A80,Sheet!$A$7:$DG$148,'TN01-10'!CS$9,0)="","",VLOOKUP($A80,Sheet!$A$7:$DG$148,'TN01-10'!CS$9,0))</f>
        <v>23</v>
      </c>
      <c r="CT80" s="36">
        <f>IF(VLOOKUP($A80,Sheet!$A$7:$DG$148,'TN01-10'!CT$9,0)="","",VLOOKUP($A80,Sheet!$A$7:$DG$148,'TN01-10'!CT$9,0))</f>
        <v>4</v>
      </c>
      <c r="CU80" s="38">
        <f t="shared" si="17"/>
        <v>114</v>
      </c>
      <c r="CV80" s="38">
        <f t="shared" si="18"/>
        <v>14</v>
      </c>
      <c r="CW80" s="38">
        <f t="shared" si="19"/>
        <v>0</v>
      </c>
      <c r="CX80" s="38">
        <f t="shared" si="20"/>
        <v>128</v>
      </c>
      <c r="CY80" s="38">
        <f t="shared" si="21"/>
        <v>5.48</v>
      </c>
      <c r="CZ80" s="38">
        <f>VLOOKUP($A80,'TN01-04'!$A$13:$DL$166,103,0)</f>
        <v>2.09</v>
      </c>
      <c r="DA80" s="28" t="str">
        <f>IF(VLOOKUP($A80,Sheet!$A$7:$DG$148,'TN01-10'!DA$9,0)="","",VLOOKUP($A80,Sheet!$A$7:$DG$148,'TN01-10'!DA$9,0))</f>
        <v/>
      </c>
      <c r="DB80" s="28" t="str">
        <f>IF(VLOOKUP($A80,Sheet!$A$7:$DG$148,'TN01-10'!DB$9,0)="","",VLOOKUP($A80,Sheet!$A$7:$DG$148,'TN01-10'!DB$9,0))</f>
        <v/>
      </c>
      <c r="DC80" s="28" t="str">
        <f>IF(VLOOKUP($A80,Sheet!$A$7:$DG$148,'TN01-10'!DC$9,0)="","",VLOOKUP($A80,Sheet!$A$7:$DG$148,'TN01-10'!DC$9,0))</f>
        <v/>
      </c>
      <c r="DD80" s="28" t="str">
        <f>IF(VLOOKUP($A80,Sheet!$A$7:$DG$148,'TN01-10'!DD$9,0)="","",VLOOKUP($A80,Sheet!$A$7:$DG$148,'TN01-10'!DD$9,0))</f>
        <v/>
      </c>
      <c r="DE80" s="38"/>
      <c r="DF80" s="38">
        <f t="shared" si="22"/>
        <v>0</v>
      </c>
      <c r="DG80" s="38">
        <f>VLOOKUP($A80,'TN01-04'!$A$13:$DL$166,110,0)</f>
        <v>0</v>
      </c>
      <c r="DH80" s="33">
        <f>IF(VLOOKUP($A80,Sheet!$A$7:$DG$148,'TN01-10'!DH$9,0)="","",VLOOKUP($A80,Sheet!$A$7:$DG$148,'TN01-10'!DH$9,0))</f>
        <v>0</v>
      </c>
      <c r="DI80" s="36">
        <f>IF(VLOOKUP($A80,Sheet!$A$7:$DG$148,'TN01-10'!DI$9,0)="","",VLOOKUP($A80,Sheet!$A$7:$DG$148,'TN01-10'!DI$9,0))</f>
        <v>5</v>
      </c>
      <c r="DJ80" s="38">
        <f t="shared" si="23"/>
        <v>114</v>
      </c>
      <c r="DK80" s="38">
        <f t="shared" si="24"/>
        <v>19</v>
      </c>
      <c r="DL80" s="38">
        <f t="shared" si="25"/>
        <v>5.27</v>
      </c>
      <c r="DM80" s="38">
        <f>VLOOKUP($A80,'TN01-04'!$A$13:$DL$166,116,0)</f>
        <v>2.0099999999999998</v>
      </c>
      <c r="DN80" s="33">
        <f>IF(VLOOKUP($A80,Sheet!$A$7:$DG$148,'TN01-10'!DN$9,0)="","",VLOOKUP($A80,Sheet!$A$7:$DG$148,'TN01-10'!DN$9,0))</f>
        <v>119</v>
      </c>
      <c r="DO80" s="36">
        <f>IF(VLOOKUP($A80,Sheet!$A$7:$DG$148,'TN01-10'!DO$9,0)="","",VLOOKUP($A80,Sheet!$A$7:$DG$148,'TN01-10'!DO$9,0))</f>
        <v>19</v>
      </c>
      <c r="DP80" s="28">
        <f>IF(VLOOKUP($A80,Sheet!$A$7:$DG$148,'TN01-10'!DP$9,0)="","",VLOOKUP($A80,Sheet!$A$7:$DG$148,'TN01-10'!DP$9,0))</f>
        <v>137</v>
      </c>
      <c r="DQ80" s="28">
        <f>IF(VLOOKUP($A80,Sheet!$A$7:$DG$148,'TN01-10'!DQ$9,0)="","",VLOOKUP($A80,Sheet!$A$7:$DG$148,'TN01-10'!DQ$9,0))</f>
        <v>126</v>
      </c>
      <c r="DR80" s="28">
        <f>IF(VLOOKUP($A80,Sheet!$A$7:$DG$148,'TN01-10'!DR$9,0)="","",VLOOKUP($A80,Sheet!$A$7:$DG$148,'TN01-10'!DR$9,0))</f>
        <v>5.79</v>
      </c>
      <c r="DS80" s="28">
        <f>IF(VLOOKUP($A80,Sheet!$A$7:$DG$148,'TN01-10'!DS$9,0)="","",VLOOKUP($A80,Sheet!$A$7:$DG$148,'TN01-10'!DS$9,0))</f>
        <v>2.21</v>
      </c>
      <c r="DT80" s="28" t="str">
        <f>IF(VLOOKUP($A80,Sheet!$A$7:$DG$148,'TN01-10'!DT$9,0)="","",VLOOKUP($A80,Sheet!$A$7:$DG$148,'TN01-10'!DT$9,0))</f>
        <v/>
      </c>
      <c r="DU80" s="168">
        <f t="shared" si="26"/>
        <v>0.109375</v>
      </c>
      <c r="DV80" s="315"/>
      <c r="DW80" s="315"/>
      <c r="DX80" s="315" t="s">
        <v>4798</v>
      </c>
      <c r="DY80" s="315" t="s">
        <v>4798</v>
      </c>
      <c r="DZ80" s="315" t="s">
        <v>4833</v>
      </c>
      <c r="EA80" s="315"/>
      <c r="EB80" s="216"/>
      <c r="EC80" s="216"/>
      <c r="ED80" s="216"/>
      <c r="EE80" s="216"/>
      <c r="EF80" s="216">
        <f t="shared" si="27"/>
        <v>0</v>
      </c>
      <c r="EG80" s="216">
        <v>0</v>
      </c>
      <c r="EH80" s="216">
        <v>0</v>
      </c>
      <c r="EI80" s="216"/>
      <c r="EJ80" s="216"/>
      <c r="EK80" s="216">
        <f t="shared" si="28"/>
        <v>0</v>
      </c>
      <c r="EL80" s="216"/>
      <c r="EM80" s="216">
        <v>0</v>
      </c>
      <c r="EN80" s="216"/>
      <c r="EO80" s="216"/>
      <c r="EP80" s="216">
        <f t="shared" si="29"/>
        <v>0</v>
      </c>
      <c r="EQ80" s="216"/>
      <c r="ER80" s="216">
        <v>0</v>
      </c>
      <c r="ES80" s="216"/>
      <c r="ET80" s="216"/>
      <c r="EU80" s="216">
        <f t="shared" si="30"/>
        <v>0</v>
      </c>
      <c r="EV80" s="216">
        <f t="shared" si="31"/>
        <v>0</v>
      </c>
    </row>
    <row r="81" spans="1:152" ht="15.95" customHeight="1" x14ac:dyDescent="0.2">
      <c r="A81" s="25">
        <v>2220727326</v>
      </c>
      <c r="B81" s="26" t="s">
        <v>28</v>
      </c>
      <c r="C81" s="26" t="s">
        <v>65</v>
      </c>
      <c r="D81" s="26" t="s">
        <v>154</v>
      </c>
      <c r="E81" s="27">
        <v>35870</v>
      </c>
      <c r="F81" s="26" t="s">
        <v>209</v>
      </c>
      <c r="G81" s="26" t="s">
        <v>212</v>
      </c>
      <c r="H81" s="28" t="e">
        <f>IF(VLOOKUP($A81,Sheet!$A$7:$DG$148,'TN01-10'!H$9,0)="","",VLOOKUP($A81,Sheet!$A$7:$DG$148,'TN01-10'!H$9,0))</f>
        <v>#N/A</v>
      </c>
      <c r="I81" s="28" t="e">
        <f>IF(VLOOKUP($A81,Sheet!$A$7:$DG$148,'TN01-10'!I$9,0)="","",VLOOKUP($A81,Sheet!$A$7:$DG$148,'TN01-10'!I$9,0))</f>
        <v>#N/A</v>
      </c>
      <c r="J81" s="28" t="e">
        <f>IF(VLOOKUP($A81,Sheet!$A$7:$DG$148,'TN01-10'!J$9,0)="","",VLOOKUP($A81,Sheet!$A$7:$DG$148,'TN01-10'!J$9,0))</f>
        <v>#N/A</v>
      </c>
      <c r="K81" s="28" t="e">
        <f>IF(VLOOKUP($A81,Sheet!$A$7:$DG$148,'TN01-10'!K$9,0)="","",VLOOKUP($A81,Sheet!$A$7:$DG$148,'TN01-10'!K$9,0))</f>
        <v>#N/A</v>
      </c>
      <c r="L81" s="28" t="e">
        <f>IF(VLOOKUP($A81,Sheet!$A$7:$DG$148,'TN01-10'!L$9,0)="","",VLOOKUP($A81,Sheet!$A$7:$DG$148,'TN01-10'!L$9,0))</f>
        <v>#N/A</v>
      </c>
      <c r="M81" s="28" t="e">
        <f>IF(VLOOKUP($A81,Sheet!$A$7:$DG$148,'TN01-10'!M$9,0)="","",VLOOKUP($A81,Sheet!$A$7:$DG$148,'TN01-10'!M$9,0))</f>
        <v>#N/A</v>
      </c>
      <c r="N81" s="28" t="e">
        <f>IF(VLOOKUP($A81,Sheet!$A$7:$DG$148,'TN01-10'!N$9,0)="","",VLOOKUP($A81,Sheet!$A$7:$DG$148,'TN01-10'!N$9,0))</f>
        <v>#N/A</v>
      </c>
      <c r="O81" s="28" t="e">
        <f>IF(VLOOKUP($A81,Sheet!$A$7:$DG$148,'TN01-10'!O$9,0)="","",VLOOKUP($A81,Sheet!$A$7:$DG$148,'TN01-10'!O$9,0))</f>
        <v>#N/A</v>
      </c>
      <c r="P81" s="28" t="e">
        <f>IF(VLOOKUP($A81,Sheet!$A$7:$DG$148,'TN01-10'!P$9,0)="","",VLOOKUP($A81,Sheet!$A$7:$DG$148,'TN01-10'!P$9,0))</f>
        <v>#N/A</v>
      </c>
      <c r="Q81" s="28" t="e">
        <f>IF(VLOOKUP($A81,Sheet!$A$7:$DG$148,'TN01-10'!Q$9,0)="","",VLOOKUP($A81,Sheet!$A$7:$DG$148,'TN01-10'!Q$9,0))</f>
        <v>#N/A</v>
      </c>
      <c r="R81" s="28" t="e">
        <f>IF(VLOOKUP($A81,Sheet!$A$7:$DG$148,'TN01-10'!R$9,0)="","",VLOOKUP($A81,Sheet!$A$7:$DG$148,'TN01-10'!R$9,0))</f>
        <v>#N/A</v>
      </c>
      <c r="S81" s="28" t="e">
        <f>IF(VLOOKUP($A81,Sheet!$A$7:$DG$148,'TN01-10'!S$9,0)="","",VLOOKUP($A81,Sheet!$A$7:$DG$148,'TN01-10'!S$9,0))</f>
        <v>#N/A</v>
      </c>
      <c r="T81" s="28" t="e">
        <f>IF(VLOOKUP($A81,Sheet!$A$7:$DG$148,'TN01-10'!T$9,0)="","",VLOOKUP($A81,Sheet!$A$7:$DG$148,'TN01-10'!T$9,0))</f>
        <v>#N/A</v>
      </c>
      <c r="U81" s="28" t="e">
        <f>IF(VLOOKUP($A81,Sheet!$A$7:$DG$148,'TN01-10'!U$9,0)="","",VLOOKUP($A81,Sheet!$A$7:$DG$148,'TN01-10'!U$9,0))</f>
        <v>#N/A</v>
      </c>
      <c r="V81" s="28" t="e">
        <f>IF(VLOOKUP($A81,Sheet!$A$7:$DG$148,'TN01-10'!V$9,0)="","",VLOOKUP($A81,Sheet!$A$7:$DG$148,'TN01-10'!V$9,0))</f>
        <v>#N/A</v>
      </c>
      <c r="W81" s="28" t="e">
        <f>IF(VLOOKUP($A81,Sheet!$A$7:$DG$148,'TN01-10'!W$9,0)="","",VLOOKUP($A81,Sheet!$A$7:$DG$148,'TN01-10'!W$9,0))</f>
        <v>#N/A</v>
      </c>
      <c r="X81" s="28" t="e">
        <f>IF(VLOOKUP($A81,Sheet!$A$7:$DG$148,'TN01-10'!X$9,0)="","",VLOOKUP($A81,Sheet!$A$7:$DG$148,'TN01-10'!X$9,0))</f>
        <v>#N/A</v>
      </c>
      <c r="Y81" s="28" t="e">
        <f>IF(VLOOKUP($A81,Sheet!$A$7:$DG$148,'TN01-10'!Y$9,0)="","",VLOOKUP($A81,Sheet!$A$7:$DG$148,'TN01-10'!Y$9,0))</f>
        <v>#N/A</v>
      </c>
      <c r="Z81" s="28" t="e">
        <f>IF(VLOOKUP($A81,Sheet!$A$7:$DG$148,'TN01-10'!Z$9,0)="","",VLOOKUP($A81,Sheet!$A$7:$DG$148,'TN01-10'!Z$9,0))</f>
        <v>#N/A</v>
      </c>
      <c r="AA81" s="28" t="e">
        <f>IF(VLOOKUP($A81,Sheet!$A$7:$DG$148,'TN01-10'!AA$9,0)="","",VLOOKUP($A81,Sheet!$A$7:$DG$148,'TN01-10'!AA$9,0))</f>
        <v>#N/A</v>
      </c>
      <c r="AB81" s="28" t="e">
        <f>IF(VLOOKUP($A81,Sheet!$A$7:$DG$148,'TN01-10'!AB$9,0)="","",VLOOKUP($A81,Sheet!$A$7:$DG$148,'TN01-10'!AB$9,0))</f>
        <v>#N/A</v>
      </c>
      <c r="AC81" s="28" t="e">
        <f>IF(VLOOKUP($A81,Sheet!$A$7:$DG$148,'TN01-10'!AC$9,0)="","",VLOOKUP($A81,Sheet!$A$7:$DG$148,'TN01-10'!AC$9,0))</f>
        <v>#N/A</v>
      </c>
      <c r="AD81" s="28" t="e">
        <f>IF(VLOOKUP($A81,Sheet!$A$7:$DG$148,'TN01-10'!AD$9,0)="","",VLOOKUP($A81,Sheet!$A$7:$DG$148,'TN01-10'!AD$9,0))</f>
        <v>#N/A</v>
      </c>
      <c r="AE81" s="28" t="e">
        <f>IF(VLOOKUP($A81,Sheet!$A$7:$DG$148,'TN01-10'!AE$9,0)="","",VLOOKUP($A81,Sheet!$A$7:$DG$148,'TN01-10'!AE$9,0))</f>
        <v>#N/A</v>
      </c>
      <c r="AF81" s="28" t="e">
        <f>IF(VLOOKUP($A81,Sheet!$A$7:$DG$148,'TN01-10'!AF$9,0)="","",VLOOKUP($A81,Sheet!$A$7:$DG$148,'TN01-10'!AF$9,0))</f>
        <v>#N/A</v>
      </c>
      <c r="AG81" s="28" t="e">
        <f>IF(VLOOKUP($A81,Sheet!$A$7:$DG$148,'TN01-10'!AG$9,0)="","",VLOOKUP($A81,Sheet!$A$7:$DG$148,'TN01-10'!AG$9,0))</f>
        <v>#N/A</v>
      </c>
      <c r="AH81" s="28" t="e">
        <f>IF(VLOOKUP($A81,Sheet!$A$7:$DG$148,'TN01-10'!AH$9,0)="","",VLOOKUP($A81,Sheet!$A$7:$DG$148,'TN01-10'!AH$9,0))</f>
        <v>#N/A</v>
      </c>
      <c r="AI81" s="28" t="e">
        <f>IF(VLOOKUP($A81,Sheet!$A$7:$DG$148,'TN01-10'!AI$9,0)="","",VLOOKUP($A81,Sheet!$A$7:$DG$148,'TN01-10'!AI$9,0))</f>
        <v>#N/A</v>
      </c>
      <c r="AJ81" s="28" t="e">
        <f>IF(VLOOKUP($A81,Sheet!$A$7:$DG$148,'TN01-10'!AJ$9,0)="","",VLOOKUP($A81,Sheet!$A$7:$DG$148,'TN01-10'!AJ$9,0))</f>
        <v>#N/A</v>
      </c>
      <c r="AK81" s="33" t="e">
        <f>IF(VLOOKUP($A81,Sheet!$A$7:$DG$148,'TN01-10'!AK$9,0)="","",VLOOKUP($A81,Sheet!$A$7:$DG$148,'TN01-10'!AK$9,0))</f>
        <v>#N/A</v>
      </c>
      <c r="AL81" s="36" t="e">
        <f>IF(VLOOKUP($A81,Sheet!$A$7:$DG$148,'TN01-10'!AL$9,0)="","",VLOOKUP($A81,Sheet!$A$7:$DG$148,'TN01-10'!AL$9,0))</f>
        <v>#N/A</v>
      </c>
      <c r="AM81" s="32" t="e">
        <f>IF(VLOOKUP($A81,Sheet!$A$7:$DG$148,'TN01-10'!AM$9,0)="","",VLOOKUP($A81,Sheet!$A$7:$DG$148,'TN01-10'!AM$9,0))</f>
        <v>#N/A</v>
      </c>
      <c r="AN81" s="32" t="e">
        <f>IF(VLOOKUP($A81,Sheet!$A$7:$DG$148,'TN01-10'!AN$9,0)="","",VLOOKUP($A81,Sheet!$A$7:$DG$148,'TN01-10'!AN$9,0))</f>
        <v>#N/A</v>
      </c>
      <c r="AO81" s="32" t="e">
        <f>IF(VLOOKUP($A81,Sheet!$A$7:$DG$148,'TN01-10'!AO$9,0)="","",VLOOKUP($A81,Sheet!$A$7:$DG$148,'TN01-10'!AO$9,0))</f>
        <v>#N/A</v>
      </c>
      <c r="AP81" s="32" t="e">
        <f>IF(VLOOKUP($A81,Sheet!$A$7:$DG$148,'TN01-10'!AP$9,0)="","",VLOOKUP($A81,Sheet!$A$7:$DG$148,'TN01-10'!AP$9,0))</f>
        <v>#N/A</v>
      </c>
      <c r="AQ81" s="32" t="e">
        <f>IF(VLOOKUP($A81,Sheet!$A$7:$DG$148,'TN01-10'!AQ$9,0)="","",VLOOKUP($A81,Sheet!$A$7:$DG$148,'TN01-10'!AQ$9,0))</f>
        <v>#N/A</v>
      </c>
      <c r="AR81" s="32" t="e">
        <f>IF(VLOOKUP($A81,Sheet!$A$7:$DG$148,'TN01-10'!AR$9,0)="","",VLOOKUP($A81,Sheet!$A$7:$DG$148,'TN01-10'!AR$9,0))</f>
        <v>#N/A</v>
      </c>
      <c r="AS81" s="32" t="e">
        <f>IF(VLOOKUP($A81,Sheet!$A$7:$DG$148,'TN01-10'!AS$9,0)="","",VLOOKUP($A81,Sheet!$A$7:$DG$148,'TN01-10'!AS$9,0))</f>
        <v>#N/A</v>
      </c>
      <c r="AT81" s="32" t="e">
        <f>IF(VLOOKUP($A81,Sheet!$A$7:$DG$148,'TN01-10'!AT$9,0)="","",VLOOKUP($A81,Sheet!$A$7:$DG$148,'TN01-10'!AT$9,0))</f>
        <v>#N/A</v>
      </c>
      <c r="AU81" s="32" t="e">
        <f>IF(VLOOKUP($A81,Sheet!$A$7:$DG$148,'TN01-10'!AU$9,0)="","",VLOOKUP($A81,Sheet!$A$7:$DG$148,'TN01-10'!AU$9,0))</f>
        <v>#N/A</v>
      </c>
      <c r="AV81" s="32" t="e">
        <f>IF(VLOOKUP($A81,Sheet!$A$7:$DG$148,'TN01-10'!AV$9,0)="","",VLOOKUP($A81,Sheet!$A$7:$DG$148,'TN01-10'!AV$9,0))</f>
        <v>#N/A</v>
      </c>
      <c r="AW81" s="32" t="e">
        <f>IF(VLOOKUP($A81,Sheet!$A$7:$DG$148,'TN01-10'!AW$9,0)="","",VLOOKUP($A81,Sheet!$A$7:$DG$148,'TN01-10'!AW$9,0))</f>
        <v>#N/A</v>
      </c>
      <c r="AX81" s="32" t="e">
        <f>IF(VLOOKUP($A81,Sheet!$A$7:$DG$148,'TN01-10'!AX$9,0)="","",VLOOKUP($A81,Sheet!$A$7:$DG$148,'TN01-10'!AX$9,0))</f>
        <v>#N/A</v>
      </c>
      <c r="AY81" s="32" t="e">
        <f>IF(VLOOKUP($A81,Sheet!$A$7:$DG$148,'TN01-10'!AY$9,0)="","",VLOOKUP($A81,Sheet!$A$7:$DG$148,'TN01-10'!AY$9,0))</f>
        <v>#N/A</v>
      </c>
      <c r="AZ81" s="32" t="e">
        <f>IF(VLOOKUP($A81,Sheet!$A$7:$DG$148,'TN01-10'!AZ$9,0)="","",VLOOKUP($A81,Sheet!$A$7:$DG$148,'TN01-10'!AZ$9,0))</f>
        <v>#N/A</v>
      </c>
      <c r="BA81" s="32" t="e">
        <f>IF(VLOOKUP($A81,Sheet!$A$7:$DG$148,'TN01-10'!BA$9,0)="","",VLOOKUP($A81,Sheet!$A$7:$DG$148,'TN01-10'!BA$9,0))</f>
        <v>#N/A</v>
      </c>
      <c r="BB81" s="33" t="e">
        <f>IF(VLOOKUP($A81,Sheet!$A$7:$DG$148,'TN01-10'!BB$9,0)="","",VLOOKUP($A81,Sheet!$A$7:$DG$148,'TN01-10'!BB$9,0))</f>
        <v>#N/A</v>
      </c>
      <c r="BC81" s="36" t="e">
        <f>IF(VLOOKUP($A81,Sheet!$A$7:$DG$148,'TN01-10'!BC$9,0)="","",VLOOKUP($A81,Sheet!$A$7:$DG$148,'TN01-10'!BC$9,0))</f>
        <v>#N/A</v>
      </c>
      <c r="BD81" s="28" t="e">
        <f>IF(VLOOKUP($A81,Sheet!$A$7:$DG$148,'TN01-10'!BD$9,0)="","",VLOOKUP($A81,Sheet!$A$7:$DG$148,'TN01-10'!BD$9,0))</f>
        <v>#N/A</v>
      </c>
      <c r="BE81" s="28" t="e">
        <f>IF(VLOOKUP($A81,Sheet!$A$7:$DG$148,'TN01-10'!BE$9,0)="","",VLOOKUP($A81,Sheet!$A$7:$DG$148,'TN01-10'!BE$9,0))</f>
        <v>#N/A</v>
      </c>
      <c r="BF81" s="28" t="e">
        <f>IF(VLOOKUP($A81,Sheet!$A$7:$DG$148,'TN01-10'!BF$9,0)="","",VLOOKUP($A81,Sheet!$A$7:$DG$148,'TN01-10'!BF$9,0))</f>
        <v>#N/A</v>
      </c>
      <c r="BG81" s="28" t="e">
        <f>IF(VLOOKUP($A81,Sheet!$A$7:$DG$148,'TN01-10'!BG$9,0)="","",VLOOKUP($A81,Sheet!$A$7:$DG$148,'TN01-10'!BG$9,0))</f>
        <v>#N/A</v>
      </c>
      <c r="BH81" s="28" t="e">
        <f>IF(VLOOKUP($A81,Sheet!$A$7:$DG$148,'TN01-10'!BH$9,0)="","",VLOOKUP($A81,Sheet!$A$7:$DG$148,'TN01-10'!BH$9,0))</f>
        <v>#N/A</v>
      </c>
      <c r="BI81" s="28" t="e">
        <f>IF(VLOOKUP($A81,Sheet!$A$7:$DG$148,'TN01-10'!BI$9,0)="","",VLOOKUP($A81,Sheet!$A$7:$DG$148,'TN01-10'!BI$9,0))</f>
        <v>#N/A</v>
      </c>
      <c r="BJ81" s="28" t="e">
        <f>IF(VLOOKUP($A81,Sheet!$A$7:$DG$148,'TN01-10'!BJ$9,0)="","",VLOOKUP($A81,Sheet!$A$7:$DG$148,'TN01-10'!BJ$9,0))</f>
        <v>#N/A</v>
      </c>
      <c r="BK81" s="28" t="e">
        <f>IF(VLOOKUP($A81,Sheet!$A$7:$DG$148,'TN01-10'!BK$9,0)="","",VLOOKUP($A81,Sheet!$A$7:$DG$148,'TN01-10'!BK$9,0))</f>
        <v>#N/A</v>
      </c>
      <c r="BL81" s="28" t="e">
        <f>IF(VLOOKUP($A81,Sheet!$A$7:$DG$148,'TN01-10'!BL$9,0)="","",VLOOKUP($A81,Sheet!$A$7:$DG$148,'TN01-10'!BL$9,0))</f>
        <v>#N/A</v>
      </c>
      <c r="BM81" s="28" t="e">
        <f>IF(VLOOKUP($A81,Sheet!$A$7:$DG$148,'TN01-10'!BM$9,0)="","",VLOOKUP($A81,Sheet!$A$7:$DG$148,'TN01-10'!BM$9,0))</f>
        <v>#N/A</v>
      </c>
      <c r="BN81" s="28" t="e">
        <f>IF(VLOOKUP($A81,Sheet!$A$7:$DG$148,'TN01-10'!BN$9,0)="","",VLOOKUP($A81,Sheet!$A$7:$DG$148,'TN01-10'!BN$9,0))</f>
        <v>#N/A</v>
      </c>
      <c r="BO81" s="28" t="e">
        <f>IF(VLOOKUP($A81,Sheet!$A$7:$DG$148,'TN01-10'!BO$9,0)="","",VLOOKUP($A81,Sheet!$A$7:$DG$148,'TN01-10'!BO$9,0))</f>
        <v>#N/A</v>
      </c>
      <c r="BP81" s="28" t="e">
        <f>IF(VLOOKUP($A81,Sheet!$A$7:$DG$148,'TN01-10'!BP$9,0)="","",VLOOKUP($A81,Sheet!$A$7:$DG$148,'TN01-10'!BP$9,0))</f>
        <v>#N/A</v>
      </c>
      <c r="BQ81" s="28" t="e">
        <f>IF(VLOOKUP($A81,Sheet!$A$7:$DG$148,'TN01-10'!BQ$9,0)="","",VLOOKUP($A81,Sheet!$A$7:$DG$148,'TN01-10'!BQ$9,0))</f>
        <v>#N/A</v>
      </c>
      <c r="BR81" s="28" t="e">
        <f>IF(VLOOKUP($A81,Sheet!$A$7:$DG$148,'TN01-10'!BR$9,0)="","",VLOOKUP($A81,Sheet!$A$7:$DG$148,'TN01-10'!BR$9,0))</f>
        <v>#N/A</v>
      </c>
      <c r="BS81" s="28" t="e">
        <f>IF(VLOOKUP($A81,Sheet!$A$7:$DG$148,'TN01-10'!BS$9,0)="","",VLOOKUP($A81,Sheet!$A$7:$DG$148,'TN01-10'!BS$9,0))</f>
        <v>#N/A</v>
      </c>
      <c r="BT81" s="28" t="e">
        <f>IF(VLOOKUP($A81,Sheet!$A$7:$DG$148,'TN01-10'!BT$9,0)="","",VLOOKUP($A81,Sheet!$A$7:$DG$148,'TN01-10'!BT$9,0))</f>
        <v>#N/A</v>
      </c>
      <c r="BU81" s="28" t="e">
        <f>IF(VLOOKUP($A81,Sheet!$A$7:$DG$148,'TN01-10'!BU$9,0)="","",VLOOKUP($A81,Sheet!$A$7:$DG$148,'TN01-10'!BU$9,0))</f>
        <v>#N/A</v>
      </c>
      <c r="BV81" s="28" t="e">
        <f>IF(VLOOKUP($A81,Sheet!$A$7:$DG$148,'TN01-10'!BV$9,0)="","",VLOOKUP($A81,Sheet!$A$7:$DG$148,'TN01-10'!BV$9,0))</f>
        <v>#N/A</v>
      </c>
      <c r="BW81" s="28" t="e">
        <f>IF(VLOOKUP($A81,Sheet!$A$7:$DG$148,'TN01-10'!BW$9,0)="","",VLOOKUP($A81,Sheet!$A$7:$DG$148,'TN01-10'!BW$9,0))</f>
        <v>#N/A</v>
      </c>
      <c r="BX81" s="33" t="e">
        <f>IF(VLOOKUP($A81,Sheet!$A$7:$DG$148,'TN01-10'!BX$9,0)="","",VLOOKUP($A81,Sheet!$A$7:$DG$148,'TN01-10'!BX$9,0))</f>
        <v>#N/A</v>
      </c>
      <c r="BY81" s="36" t="e">
        <f>IF(VLOOKUP($A81,Sheet!$A$7:$DG$148,'TN01-10'!BY$9,0)="","",VLOOKUP($A81,Sheet!$A$7:$DG$148,'TN01-10'!BY$9,0))</f>
        <v>#N/A</v>
      </c>
      <c r="BZ81" s="28" t="e">
        <f>IF(VLOOKUP($A81,Sheet!$A$7:$DG$148,'TN01-10'!BZ$9,0)="","",VLOOKUP($A81,Sheet!$A$7:$DG$148,'TN01-10'!BZ$9,0))</f>
        <v>#N/A</v>
      </c>
      <c r="CA81" s="28" t="e">
        <f>IF(VLOOKUP($A81,Sheet!$A$7:$DG$148,'TN01-10'!CA$9,0)="","",VLOOKUP($A81,Sheet!$A$7:$DG$148,'TN01-10'!CA$9,0))</f>
        <v>#N/A</v>
      </c>
      <c r="CB81" s="28" t="e">
        <f>IF(VLOOKUP($A81,Sheet!$A$7:$DG$148,'TN01-10'!CB$9,0)="","",VLOOKUP($A81,Sheet!$A$7:$DG$148,'TN01-10'!CB$9,0))</f>
        <v>#N/A</v>
      </c>
      <c r="CC81" s="28" t="e">
        <f>IF(VLOOKUP($A81,Sheet!$A$7:$DG$148,'TN01-10'!CC$9,0)="","",VLOOKUP($A81,Sheet!$A$7:$DG$148,'TN01-10'!CC$9,0))</f>
        <v>#N/A</v>
      </c>
      <c r="CD81" s="28" t="e">
        <f>IF(VLOOKUP($A81,Sheet!$A$7:$DG$148,'TN01-10'!CD$9,0)="","",VLOOKUP($A81,Sheet!$A$7:$DG$148,'TN01-10'!CD$9,0))</f>
        <v>#N/A</v>
      </c>
      <c r="CE81" s="28" t="e">
        <f>IF(VLOOKUP($A81,Sheet!$A$7:$DG$148,'TN01-10'!CE$9,0)="","",VLOOKUP($A81,Sheet!$A$7:$DG$148,'TN01-10'!CE$9,0))</f>
        <v>#N/A</v>
      </c>
      <c r="CF81" s="28" t="e">
        <f>IF(VLOOKUP($A81,Sheet!$A$7:$DG$148,'TN01-10'!CF$9,0)="","",VLOOKUP($A81,Sheet!$A$7:$DG$148,'TN01-10'!CF$9,0))</f>
        <v>#N/A</v>
      </c>
      <c r="CG81" s="28" t="e">
        <f>IF(VLOOKUP($A81,Sheet!$A$7:$DG$148,'TN01-10'!CG$9,0)="","",VLOOKUP($A81,Sheet!$A$7:$DG$148,'TN01-10'!CG$9,0))</f>
        <v>#N/A</v>
      </c>
      <c r="CH81" s="28" t="e">
        <f>IF(VLOOKUP($A81,Sheet!$A$7:$DG$148,'TN01-10'!CH$9,0)="","",VLOOKUP($A81,Sheet!$A$7:$DG$148,'TN01-10'!CH$9,0))</f>
        <v>#N/A</v>
      </c>
      <c r="CI81" s="28" t="e">
        <f>IF(VLOOKUP($A81,Sheet!$A$7:$DG$148,'TN01-10'!CI$9,0)="","",VLOOKUP($A81,Sheet!$A$7:$DG$148,'TN01-10'!CI$9,0))</f>
        <v>#N/A</v>
      </c>
      <c r="CJ81" s="28" t="e">
        <f>IF(VLOOKUP($A81,Sheet!$A$7:$DG$148,'TN01-10'!CJ$9,0)="","",VLOOKUP($A81,Sheet!$A$7:$DG$148,'TN01-10'!CJ$9,0))</f>
        <v>#N/A</v>
      </c>
      <c r="CK81" s="28" t="e">
        <f>IF(VLOOKUP($A81,Sheet!$A$7:$DG$148,'TN01-10'!CK$9,0)="","",VLOOKUP($A81,Sheet!$A$7:$DG$148,'TN01-10'!CK$9,0))</f>
        <v>#N/A</v>
      </c>
      <c r="CL81" s="28" t="e">
        <f>IF(VLOOKUP($A81,Sheet!$A$7:$DG$148,'TN01-10'!CL$9,0)="","",VLOOKUP($A81,Sheet!$A$7:$DG$148,'TN01-10'!CL$9,0))</f>
        <v>#N/A</v>
      </c>
      <c r="CM81" s="28" t="e">
        <f>IF(VLOOKUP($A81,Sheet!$A$7:$DG$148,'TN01-10'!CM$9,0)="","",VLOOKUP($A81,Sheet!$A$7:$DG$148,'TN01-10'!CM$9,0))</f>
        <v>#N/A</v>
      </c>
      <c r="CN81" s="28" t="e">
        <f>IF(VLOOKUP($A81,Sheet!$A$7:$DG$148,'TN01-10'!CN$9,0)="","",VLOOKUP($A81,Sheet!$A$7:$DG$148,'TN01-10'!CN$9,0))</f>
        <v>#N/A</v>
      </c>
      <c r="CO81" s="28" t="e">
        <f>IF(VLOOKUP($A81,Sheet!$A$7:$DG$148,'TN01-10'!CO$9,0)="","",VLOOKUP($A81,Sheet!$A$7:$DG$148,'TN01-10'!CO$9,0))</f>
        <v>#N/A</v>
      </c>
      <c r="CP81" s="28" t="e">
        <f>IF(VLOOKUP($A81,Sheet!$A$7:$DG$148,'TN01-10'!CP$9,0)="","",VLOOKUP($A81,Sheet!$A$7:$DG$148,'TN01-10'!CP$9,0))</f>
        <v>#N/A</v>
      </c>
      <c r="CQ81" s="28" t="e">
        <f>IF(VLOOKUP($A81,Sheet!$A$7:$DG$148,'TN01-10'!CQ$9,0)="","",VLOOKUP($A81,Sheet!$A$7:$DG$148,'TN01-10'!CQ$9,0))</f>
        <v>#N/A</v>
      </c>
      <c r="CR81" s="28" t="e">
        <f>IF(VLOOKUP($A81,Sheet!$A$7:$DG$148,'TN01-10'!CR$9,0)="","",VLOOKUP($A81,Sheet!$A$7:$DG$148,'TN01-10'!CR$9,0))</f>
        <v>#N/A</v>
      </c>
      <c r="CS81" s="33" t="e">
        <f>IF(VLOOKUP($A81,Sheet!$A$7:$DG$148,'TN01-10'!CS$9,0)="","",VLOOKUP($A81,Sheet!$A$7:$DG$148,'TN01-10'!CS$9,0))</f>
        <v>#N/A</v>
      </c>
      <c r="CT81" s="36" t="e">
        <f>IF(VLOOKUP($A81,Sheet!$A$7:$DG$148,'TN01-10'!CT$9,0)="","",VLOOKUP($A81,Sheet!$A$7:$DG$148,'TN01-10'!CT$9,0))</f>
        <v>#N/A</v>
      </c>
      <c r="CU81" s="38" t="e">
        <f t="shared" si="17"/>
        <v>#N/A</v>
      </c>
      <c r="CV81" s="38" t="e">
        <f t="shared" si="18"/>
        <v>#N/A</v>
      </c>
      <c r="CW81" s="38">
        <f t="shared" si="19"/>
        <v>0</v>
      </c>
      <c r="CX81" s="38" t="e">
        <f t="shared" si="20"/>
        <v>#N/A</v>
      </c>
      <c r="CY81" s="38" t="e">
        <f t="shared" si="21"/>
        <v>#N/A</v>
      </c>
      <c r="CZ81" s="38" t="e">
        <f>VLOOKUP($A81,'TN01-04'!$A$13:$DL$166,103,0)</f>
        <v>#N/A</v>
      </c>
      <c r="DA81" s="28" t="e">
        <f>IF(VLOOKUP($A81,Sheet!$A$7:$DG$148,'TN01-10'!DA$9,0)="","",VLOOKUP($A81,Sheet!$A$7:$DG$148,'TN01-10'!DA$9,0))</f>
        <v>#N/A</v>
      </c>
      <c r="DB81" s="28" t="e">
        <f>IF(VLOOKUP($A81,Sheet!$A$7:$DG$148,'TN01-10'!DB$9,0)="","",VLOOKUP($A81,Sheet!$A$7:$DG$148,'TN01-10'!DB$9,0))</f>
        <v>#N/A</v>
      </c>
      <c r="DC81" s="28" t="e">
        <f>IF(VLOOKUP($A81,Sheet!$A$7:$DG$148,'TN01-10'!DC$9,0)="","",VLOOKUP($A81,Sheet!$A$7:$DG$148,'TN01-10'!DC$9,0))</f>
        <v>#N/A</v>
      </c>
      <c r="DD81" s="28" t="e">
        <f>IF(VLOOKUP($A81,Sheet!$A$7:$DG$148,'TN01-10'!DD$9,0)="","",VLOOKUP($A81,Sheet!$A$7:$DG$148,'TN01-10'!DD$9,0))</f>
        <v>#N/A</v>
      </c>
      <c r="DE81" s="38"/>
      <c r="DF81" s="38" t="e">
        <f t="shared" si="22"/>
        <v>#N/A</v>
      </c>
      <c r="DG81" s="38" t="e">
        <f>VLOOKUP($A81,'TN01-04'!$A$13:$DL$166,110,0)</f>
        <v>#N/A</v>
      </c>
      <c r="DH81" s="33" t="e">
        <f>IF(VLOOKUP($A81,Sheet!$A$7:$DG$148,'TN01-10'!DH$9,0)="","",VLOOKUP($A81,Sheet!$A$7:$DG$148,'TN01-10'!DH$9,0))</f>
        <v>#N/A</v>
      </c>
      <c r="DI81" s="36" t="e">
        <f>IF(VLOOKUP($A81,Sheet!$A$7:$DG$148,'TN01-10'!DI$9,0)="","",VLOOKUP($A81,Sheet!$A$7:$DG$148,'TN01-10'!DI$9,0))</f>
        <v>#N/A</v>
      </c>
      <c r="DJ81" s="38" t="e">
        <f t="shared" si="23"/>
        <v>#N/A</v>
      </c>
      <c r="DK81" s="38" t="e">
        <f t="shared" si="24"/>
        <v>#N/A</v>
      </c>
      <c r="DL81" s="38" t="e">
        <f t="shared" si="25"/>
        <v>#N/A</v>
      </c>
      <c r="DM81" s="38" t="e">
        <f>VLOOKUP($A81,'TN01-04'!$A$13:$DL$166,116,0)</f>
        <v>#N/A</v>
      </c>
      <c r="DN81" s="33" t="e">
        <f>IF(VLOOKUP($A81,Sheet!$A$7:$DG$148,'TN01-10'!DN$9,0)="","",VLOOKUP($A81,Sheet!$A$7:$DG$148,'TN01-10'!DN$9,0))</f>
        <v>#N/A</v>
      </c>
      <c r="DO81" s="36" t="e">
        <f>IF(VLOOKUP($A81,Sheet!$A$7:$DG$148,'TN01-10'!DO$9,0)="","",VLOOKUP($A81,Sheet!$A$7:$DG$148,'TN01-10'!DO$9,0))</f>
        <v>#N/A</v>
      </c>
      <c r="DP81" s="28" t="e">
        <f>IF(VLOOKUP($A81,Sheet!$A$7:$DG$148,'TN01-10'!DP$9,0)="","",VLOOKUP($A81,Sheet!$A$7:$DG$148,'TN01-10'!DP$9,0))</f>
        <v>#N/A</v>
      </c>
      <c r="DQ81" s="28" t="e">
        <f>IF(VLOOKUP($A81,Sheet!$A$7:$DG$148,'TN01-10'!DQ$9,0)="","",VLOOKUP($A81,Sheet!$A$7:$DG$148,'TN01-10'!DQ$9,0))</f>
        <v>#N/A</v>
      </c>
      <c r="DR81" s="28" t="e">
        <f>IF(VLOOKUP($A81,Sheet!$A$7:$DG$148,'TN01-10'!DR$9,0)="","",VLOOKUP($A81,Sheet!$A$7:$DG$148,'TN01-10'!DR$9,0))</f>
        <v>#N/A</v>
      </c>
      <c r="DS81" s="28" t="e">
        <f>IF(VLOOKUP($A81,Sheet!$A$7:$DG$148,'TN01-10'!DS$9,0)="","",VLOOKUP($A81,Sheet!$A$7:$DG$148,'TN01-10'!DS$9,0))</f>
        <v>#N/A</v>
      </c>
      <c r="DT81" s="28" t="e">
        <f>IF(VLOOKUP($A81,Sheet!$A$7:$DG$148,'TN01-10'!DT$9,0)="","",VLOOKUP($A81,Sheet!$A$7:$DG$148,'TN01-10'!DT$9,0))</f>
        <v>#N/A</v>
      </c>
      <c r="DU81" s="168" t="e">
        <f t="shared" si="26"/>
        <v>#N/A</v>
      </c>
      <c r="DV81" s="315"/>
      <c r="DW81" s="315"/>
      <c r="DX81" s="315"/>
      <c r="DY81" s="315" t="s">
        <v>4798</v>
      </c>
      <c r="DZ81" s="315" t="e">
        <v>#N/A</v>
      </c>
      <c r="EA81" s="315"/>
      <c r="EB81" s="216"/>
      <c r="EC81" s="216"/>
      <c r="ED81" s="216"/>
      <c r="EE81" s="216"/>
      <c r="EF81" s="216">
        <f t="shared" si="27"/>
        <v>0</v>
      </c>
      <c r="EG81" s="216">
        <v>0</v>
      </c>
      <c r="EH81" s="216">
        <v>0</v>
      </c>
      <c r="EI81" s="216"/>
      <c r="EJ81" s="216"/>
      <c r="EK81" s="216">
        <f t="shared" si="28"/>
        <v>0</v>
      </c>
      <c r="EL81" s="216"/>
      <c r="EM81" s="216">
        <v>0</v>
      </c>
      <c r="EN81" s="216"/>
      <c r="EO81" s="216"/>
      <c r="EP81" s="216">
        <f t="shared" si="29"/>
        <v>0</v>
      </c>
      <c r="EQ81" s="216"/>
      <c r="ER81" s="216">
        <v>0</v>
      </c>
      <c r="ES81" s="216"/>
      <c r="ET81" s="216"/>
      <c r="EU81" s="216">
        <f t="shared" si="30"/>
        <v>0</v>
      </c>
      <c r="EV81" s="216">
        <f t="shared" si="31"/>
        <v>0</v>
      </c>
    </row>
    <row r="82" spans="1:152" ht="15.95" customHeight="1" x14ac:dyDescent="0.2">
      <c r="A82" s="25">
        <v>2220716830</v>
      </c>
      <c r="B82" s="26" t="s">
        <v>23</v>
      </c>
      <c r="C82" s="26" t="s">
        <v>84</v>
      </c>
      <c r="D82" s="26" t="s">
        <v>155</v>
      </c>
      <c r="E82" s="27">
        <v>36066</v>
      </c>
      <c r="F82" s="26" t="s">
        <v>209</v>
      </c>
      <c r="G82" s="26" t="s">
        <v>212</v>
      </c>
      <c r="H82" s="28">
        <f>IF(VLOOKUP($A82,Sheet!$A$7:$DG$148,'TN01-10'!H$9,0)="","",VLOOKUP($A82,Sheet!$A$7:$DG$148,'TN01-10'!H$9,0))</f>
        <v>7.4</v>
      </c>
      <c r="I82" s="28">
        <f>IF(VLOOKUP($A82,Sheet!$A$7:$DG$148,'TN01-10'!I$9,0)="","",VLOOKUP($A82,Sheet!$A$7:$DG$148,'TN01-10'!I$9,0))</f>
        <v>7.5</v>
      </c>
      <c r="J82" s="28">
        <f>IF(VLOOKUP($A82,Sheet!$A$7:$DG$148,'TN01-10'!J$9,0)="","",VLOOKUP($A82,Sheet!$A$7:$DG$148,'TN01-10'!J$9,0))</f>
        <v>7</v>
      </c>
      <c r="K82" s="28">
        <f>IF(VLOOKUP($A82,Sheet!$A$7:$DG$148,'TN01-10'!K$9,0)="","",VLOOKUP($A82,Sheet!$A$7:$DG$148,'TN01-10'!K$9,0))</f>
        <v>6.8</v>
      </c>
      <c r="L82" s="28">
        <f>IF(VLOOKUP($A82,Sheet!$A$7:$DG$148,'TN01-10'!L$9,0)="","",VLOOKUP($A82,Sheet!$A$7:$DG$148,'TN01-10'!L$9,0))</f>
        <v>6.3</v>
      </c>
      <c r="M82" s="28">
        <f>IF(VLOOKUP($A82,Sheet!$A$7:$DG$148,'TN01-10'!M$9,0)="","",VLOOKUP($A82,Sheet!$A$7:$DG$148,'TN01-10'!M$9,0))</f>
        <v>4.4000000000000004</v>
      </c>
      <c r="N82" s="28">
        <f>IF(VLOOKUP($A82,Sheet!$A$7:$DG$148,'TN01-10'!N$9,0)="","",VLOOKUP($A82,Sheet!$A$7:$DG$148,'TN01-10'!N$9,0))</f>
        <v>5.8</v>
      </c>
      <c r="O82" s="28" t="str">
        <f>IF(VLOOKUP($A82,Sheet!$A$7:$DG$148,'TN01-10'!O$9,0)="","",VLOOKUP($A82,Sheet!$A$7:$DG$148,'TN01-10'!O$9,0))</f>
        <v/>
      </c>
      <c r="P82" s="28">
        <f>IF(VLOOKUP($A82,Sheet!$A$7:$DG$148,'TN01-10'!P$9,0)="","",VLOOKUP($A82,Sheet!$A$7:$DG$148,'TN01-10'!P$9,0))</f>
        <v>5.2</v>
      </c>
      <c r="Q82" s="28" t="str">
        <f>IF(VLOOKUP($A82,Sheet!$A$7:$DG$148,'TN01-10'!Q$9,0)="","",VLOOKUP($A82,Sheet!$A$7:$DG$148,'TN01-10'!Q$9,0))</f>
        <v/>
      </c>
      <c r="R82" s="28" t="str">
        <f>IF(VLOOKUP($A82,Sheet!$A$7:$DG$148,'TN01-10'!R$9,0)="","",VLOOKUP($A82,Sheet!$A$7:$DG$148,'TN01-10'!R$9,0))</f>
        <v/>
      </c>
      <c r="S82" s="28" t="str">
        <f>IF(VLOOKUP($A82,Sheet!$A$7:$DG$148,'TN01-10'!S$9,0)="","",VLOOKUP($A82,Sheet!$A$7:$DG$148,'TN01-10'!S$9,0))</f>
        <v/>
      </c>
      <c r="T82" s="28" t="str">
        <f>IF(VLOOKUP($A82,Sheet!$A$7:$DG$148,'TN01-10'!T$9,0)="","",VLOOKUP($A82,Sheet!$A$7:$DG$148,'TN01-10'!T$9,0))</f>
        <v/>
      </c>
      <c r="U82" s="28">
        <f>IF(VLOOKUP($A82,Sheet!$A$7:$DG$148,'TN01-10'!U$9,0)="","",VLOOKUP($A82,Sheet!$A$7:$DG$148,'TN01-10'!U$9,0))</f>
        <v>7</v>
      </c>
      <c r="V82" s="28">
        <f>IF(VLOOKUP($A82,Sheet!$A$7:$DG$148,'TN01-10'!V$9,0)="","",VLOOKUP($A82,Sheet!$A$7:$DG$148,'TN01-10'!V$9,0))</f>
        <v>7.7</v>
      </c>
      <c r="W82" s="28">
        <f>IF(VLOOKUP($A82,Sheet!$A$7:$DG$148,'TN01-10'!W$9,0)="","",VLOOKUP($A82,Sheet!$A$7:$DG$148,'TN01-10'!W$9,0))</f>
        <v>8.6999999999999993</v>
      </c>
      <c r="X82" s="28">
        <f>IF(VLOOKUP($A82,Sheet!$A$7:$DG$148,'TN01-10'!X$9,0)="","",VLOOKUP($A82,Sheet!$A$7:$DG$148,'TN01-10'!X$9,0))</f>
        <v>8.1999999999999993</v>
      </c>
      <c r="Y82" s="28">
        <f>IF(VLOOKUP($A82,Sheet!$A$7:$DG$148,'TN01-10'!Y$9,0)="","",VLOOKUP($A82,Sheet!$A$7:$DG$148,'TN01-10'!Y$9,0))</f>
        <v>6.7</v>
      </c>
      <c r="Z82" s="28">
        <f>IF(VLOOKUP($A82,Sheet!$A$7:$DG$148,'TN01-10'!Z$9,0)="","",VLOOKUP($A82,Sheet!$A$7:$DG$148,'TN01-10'!Z$9,0))</f>
        <v>6</v>
      </c>
      <c r="AA82" s="28">
        <f>IF(VLOOKUP($A82,Sheet!$A$7:$DG$148,'TN01-10'!AA$9,0)="","",VLOOKUP($A82,Sheet!$A$7:$DG$148,'TN01-10'!AA$9,0))</f>
        <v>4.7</v>
      </c>
      <c r="AB82" s="28">
        <f>IF(VLOOKUP($A82,Sheet!$A$7:$DG$148,'TN01-10'!AB$9,0)="","",VLOOKUP($A82,Sheet!$A$7:$DG$148,'TN01-10'!AB$9,0))</f>
        <v>7</v>
      </c>
      <c r="AC82" s="28">
        <f>IF(VLOOKUP($A82,Sheet!$A$7:$DG$148,'TN01-10'!AC$9,0)="","",VLOOKUP($A82,Sheet!$A$7:$DG$148,'TN01-10'!AC$9,0))</f>
        <v>6.1</v>
      </c>
      <c r="AD82" s="28">
        <f>IF(VLOOKUP($A82,Sheet!$A$7:$DG$148,'TN01-10'!AD$9,0)="","",VLOOKUP($A82,Sheet!$A$7:$DG$148,'TN01-10'!AD$9,0))</f>
        <v>4.7</v>
      </c>
      <c r="AE82" s="28">
        <f>IF(VLOOKUP($A82,Sheet!$A$7:$DG$148,'TN01-10'!AE$9,0)="","",VLOOKUP($A82,Sheet!$A$7:$DG$148,'TN01-10'!AE$9,0))</f>
        <v>4.0999999999999996</v>
      </c>
      <c r="AF82" s="28">
        <f>IF(VLOOKUP($A82,Sheet!$A$7:$DG$148,'TN01-10'!AF$9,0)="","",VLOOKUP($A82,Sheet!$A$7:$DG$148,'TN01-10'!AF$9,0))</f>
        <v>5.3</v>
      </c>
      <c r="AG82" s="28">
        <f>IF(VLOOKUP($A82,Sheet!$A$7:$DG$148,'TN01-10'!AG$9,0)="","",VLOOKUP($A82,Sheet!$A$7:$DG$148,'TN01-10'!AG$9,0))</f>
        <v>5.3</v>
      </c>
      <c r="AH82" s="28">
        <f>IF(VLOOKUP($A82,Sheet!$A$7:$DG$148,'TN01-10'!AH$9,0)="","",VLOOKUP($A82,Sheet!$A$7:$DG$148,'TN01-10'!AH$9,0))</f>
        <v>6.4</v>
      </c>
      <c r="AI82" s="28">
        <f>IF(VLOOKUP($A82,Sheet!$A$7:$DG$148,'TN01-10'!AI$9,0)="","",VLOOKUP($A82,Sheet!$A$7:$DG$148,'TN01-10'!AI$9,0))</f>
        <v>4.7</v>
      </c>
      <c r="AJ82" s="28">
        <f>IF(VLOOKUP($A82,Sheet!$A$7:$DG$148,'TN01-10'!AJ$9,0)="","",VLOOKUP($A82,Sheet!$A$7:$DG$148,'TN01-10'!AJ$9,0))</f>
        <v>5.9</v>
      </c>
      <c r="AK82" s="33">
        <f>IF(VLOOKUP($A82,Sheet!$A$7:$DG$148,'TN01-10'!AK$9,0)="","",VLOOKUP($A82,Sheet!$A$7:$DG$148,'TN01-10'!AK$9,0))</f>
        <v>51</v>
      </c>
      <c r="AL82" s="36">
        <f>IF(VLOOKUP($A82,Sheet!$A$7:$DG$148,'TN01-10'!AL$9,0)="","",VLOOKUP($A82,Sheet!$A$7:$DG$148,'TN01-10'!AL$9,0))</f>
        <v>0</v>
      </c>
      <c r="AM82" s="32">
        <f>IF(VLOOKUP($A82,Sheet!$A$7:$DG$148,'TN01-10'!AM$9,0)="","",VLOOKUP($A82,Sheet!$A$7:$DG$148,'TN01-10'!AM$9,0))</f>
        <v>5.8</v>
      </c>
      <c r="AN82" s="32">
        <f>IF(VLOOKUP($A82,Sheet!$A$7:$DG$148,'TN01-10'!AN$9,0)="","",VLOOKUP($A82,Sheet!$A$7:$DG$148,'TN01-10'!AN$9,0))</f>
        <v>4.9000000000000004</v>
      </c>
      <c r="AO82" s="32">
        <f>IF(VLOOKUP($A82,Sheet!$A$7:$DG$148,'TN01-10'!AO$9,0)="","",VLOOKUP($A82,Sheet!$A$7:$DG$148,'TN01-10'!AO$9,0))</f>
        <v>6.9</v>
      </c>
      <c r="AP82" s="32" t="str">
        <f>IF(VLOOKUP($A82,Sheet!$A$7:$DG$148,'TN01-10'!AP$9,0)="","",VLOOKUP($A82,Sheet!$A$7:$DG$148,'TN01-10'!AP$9,0))</f>
        <v/>
      </c>
      <c r="AQ82" s="32" t="str">
        <f>IF(VLOOKUP($A82,Sheet!$A$7:$DG$148,'TN01-10'!AQ$9,0)="","",VLOOKUP($A82,Sheet!$A$7:$DG$148,'TN01-10'!AQ$9,0))</f>
        <v/>
      </c>
      <c r="AR82" s="32" t="str">
        <f>IF(VLOOKUP($A82,Sheet!$A$7:$DG$148,'TN01-10'!AR$9,0)="","",VLOOKUP($A82,Sheet!$A$7:$DG$148,'TN01-10'!AR$9,0))</f>
        <v/>
      </c>
      <c r="AS82" s="32" t="str">
        <f>IF(VLOOKUP($A82,Sheet!$A$7:$DG$148,'TN01-10'!AS$9,0)="","",VLOOKUP($A82,Sheet!$A$7:$DG$148,'TN01-10'!AS$9,0))</f>
        <v/>
      </c>
      <c r="AT82" s="32" t="str">
        <f>IF(VLOOKUP($A82,Sheet!$A$7:$DG$148,'TN01-10'!AT$9,0)="","",VLOOKUP($A82,Sheet!$A$7:$DG$148,'TN01-10'!AT$9,0))</f>
        <v/>
      </c>
      <c r="AU82" s="32">
        <f>IF(VLOOKUP($A82,Sheet!$A$7:$DG$148,'TN01-10'!AU$9,0)="","",VLOOKUP($A82,Sheet!$A$7:$DG$148,'TN01-10'!AU$9,0))</f>
        <v>5.9</v>
      </c>
      <c r="AV82" s="32" t="str">
        <f>IF(VLOOKUP($A82,Sheet!$A$7:$DG$148,'TN01-10'!AV$9,0)="","",VLOOKUP($A82,Sheet!$A$7:$DG$148,'TN01-10'!AV$9,0))</f>
        <v/>
      </c>
      <c r="AW82" s="32" t="str">
        <f>IF(VLOOKUP($A82,Sheet!$A$7:$DG$148,'TN01-10'!AW$9,0)="","",VLOOKUP($A82,Sheet!$A$7:$DG$148,'TN01-10'!AW$9,0))</f>
        <v/>
      </c>
      <c r="AX82" s="32" t="str">
        <f>IF(VLOOKUP($A82,Sheet!$A$7:$DG$148,'TN01-10'!AX$9,0)="","",VLOOKUP($A82,Sheet!$A$7:$DG$148,'TN01-10'!AX$9,0))</f>
        <v/>
      </c>
      <c r="AY82" s="32" t="str">
        <f>IF(VLOOKUP($A82,Sheet!$A$7:$DG$148,'TN01-10'!AY$9,0)="","",VLOOKUP($A82,Sheet!$A$7:$DG$148,'TN01-10'!AY$9,0))</f>
        <v/>
      </c>
      <c r="AZ82" s="32" t="str">
        <f>IF(VLOOKUP($A82,Sheet!$A$7:$DG$148,'TN01-10'!AZ$9,0)="","",VLOOKUP($A82,Sheet!$A$7:$DG$148,'TN01-10'!AZ$9,0))</f>
        <v/>
      </c>
      <c r="BA82" s="32">
        <f>IF(VLOOKUP($A82,Sheet!$A$7:$DG$148,'TN01-10'!BA$9,0)="","",VLOOKUP($A82,Sheet!$A$7:$DG$148,'TN01-10'!BA$9,0))</f>
        <v>8.6</v>
      </c>
      <c r="BB82" s="33">
        <f>IF(VLOOKUP($A82,Sheet!$A$7:$DG$148,'TN01-10'!BB$9,0)="","",VLOOKUP($A82,Sheet!$A$7:$DG$148,'TN01-10'!BB$9,0))</f>
        <v>5</v>
      </c>
      <c r="BC82" s="36">
        <f>IF(VLOOKUP($A82,Sheet!$A$7:$DG$148,'TN01-10'!BC$9,0)="","",VLOOKUP($A82,Sheet!$A$7:$DG$148,'TN01-10'!BC$9,0))</f>
        <v>0</v>
      </c>
      <c r="BD82" s="28">
        <f>IF(VLOOKUP($A82,Sheet!$A$7:$DG$148,'TN01-10'!BD$9,0)="","",VLOOKUP($A82,Sheet!$A$7:$DG$148,'TN01-10'!BD$9,0))</f>
        <v>5.5</v>
      </c>
      <c r="BE82" s="28">
        <f>IF(VLOOKUP($A82,Sheet!$A$7:$DG$148,'TN01-10'!BE$9,0)="","",VLOOKUP($A82,Sheet!$A$7:$DG$148,'TN01-10'!BE$9,0))</f>
        <v>4.5999999999999996</v>
      </c>
      <c r="BF82" s="28">
        <f>IF(VLOOKUP($A82,Sheet!$A$7:$DG$148,'TN01-10'!BF$9,0)="","",VLOOKUP($A82,Sheet!$A$7:$DG$148,'TN01-10'!BF$9,0))</f>
        <v>4.9000000000000004</v>
      </c>
      <c r="BG82" s="28">
        <f>IF(VLOOKUP($A82,Sheet!$A$7:$DG$148,'TN01-10'!BG$9,0)="","",VLOOKUP($A82,Sheet!$A$7:$DG$148,'TN01-10'!BG$9,0))</f>
        <v>6</v>
      </c>
      <c r="BH82" s="28">
        <f>IF(VLOOKUP($A82,Sheet!$A$7:$DG$148,'TN01-10'!BH$9,0)="","",VLOOKUP($A82,Sheet!$A$7:$DG$148,'TN01-10'!BH$9,0))</f>
        <v>5.8</v>
      </c>
      <c r="BI82" s="28">
        <f>IF(VLOOKUP($A82,Sheet!$A$7:$DG$148,'TN01-10'!BI$9,0)="","",VLOOKUP($A82,Sheet!$A$7:$DG$148,'TN01-10'!BI$9,0))</f>
        <v>5.7</v>
      </c>
      <c r="BJ82" s="28">
        <f>IF(VLOOKUP($A82,Sheet!$A$7:$DG$148,'TN01-10'!BJ$9,0)="","",VLOOKUP($A82,Sheet!$A$7:$DG$148,'TN01-10'!BJ$9,0))</f>
        <v>5.0999999999999996</v>
      </c>
      <c r="BK82" s="28">
        <f>IF(VLOOKUP($A82,Sheet!$A$7:$DG$148,'TN01-10'!BK$9,0)="","",VLOOKUP($A82,Sheet!$A$7:$DG$148,'TN01-10'!BK$9,0))</f>
        <v>6.2</v>
      </c>
      <c r="BL82" s="28">
        <f>IF(VLOOKUP($A82,Sheet!$A$7:$DG$148,'TN01-10'!BL$9,0)="","",VLOOKUP($A82,Sheet!$A$7:$DG$148,'TN01-10'!BL$9,0))</f>
        <v>5.8</v>
      </c>
      <c r="BM82" s="28">
        <f>IF(VLOOKUP($A82,Sheet!$A$7:$DG$148,'TN01-10'!BM$9,0)="","",VLOOKUP($A82,Sheet!$A$7:$DG$148,'TN01-10'!BM$9,0))</f>
        <v>4.4000000000000004</v>
      </c>
      <c r="BN82" s="28">
        <f>IF(VLOOKUP($A82,Sheet!$A$7:$DG$148,'TN01-10'!BN$9,0)="","",VLOOKUP($A82,Sheet!$A$7:$DG$148,'TN01-10'!BN$9,0))</f>
        <v>6.3</v>
      </c>
      <c r="BO82" s="28">
        <f>IF(VLOOKUP($A82,Sheet!$A$7:$DG$148,'TN01-10'!BO$9,0)="","",VLOOKUP($A82,Sheet!$A$7:$DG$148,'TN01-10'!BO$9,0))</f>
        <v>4.8</v>
      </c>
      <c r="BP82" s="28">
        <f>IF(VLOOKUP($A82,Sheet!$A$7:$DG$148,'TN01-10'!BP$9,0)="","",VLOOKUP($A82,Sheet!$A$7:$DG$148,'TN01-10'!BP$9,0))</f>
        <v>5.7</v>
      </c>
      <c r="BQ82" s="28" t="str">
        <f>IF(VLOOKUP($A82,Sheet!$A$7:$DG$148,'TN01-10'!BQ$9,0)="","",VLOOKUP($A82,Sheet!$A$7:$DG$148,'TN01-10'!BQ$9,0))</f>
        <v/>
      </c>
      <c r="BR82" s="28">
        <f>IF(VLOOKUP($A82,Sheet!$A$7:$DG$148,'TN01-10'!BR$9,0)="","",VLOOKUP($A82,Sheet!$A$7:$DG$148,'TN01-10'!BR$9,0))</f>
        <v>5.2</v>
      </c>
      <c r="BS82" s="28">
        <f>IF(VLOOKUP($A82,Sheet!$A$7:$DG$148,'TN01-10'!BS$9,0)="","",VLOOKUP($A82,Sheet!$A$7:$DG$148,'TN01-10'!BS$9,0))</f>
        <v>5.6</v>
      </c>
      <c r="BT82" s="28">
        <f>IF(VLOOKUP($A82,Sheet!$A$7:$DG$148,'TN01-10'!BT$9,0)="","",VLOOKUP($A82,Sheet!$A$7:$DG$148,'TN01-10'!BT$9,0))</f>
        <v>6</v>
      </c>
      <c r="BU82" s="28">
        <f>IF(VLOOKUP($A82,Sheet!$A$7:$DG$148,'TN01-10'!BU$9,0)="","",VLOOKUP($A82,Sheet!$A$7:$DG$148,'TN01-10'!BU$9,0))</f>
        <v>5.2</v>
      </c>
      <c r="BV82" s="28">
        <f>IF(VLOOKUP($A82,Sheet!$A$7:$DG$148,'TN01-10'!BV$9,0)="","",VLOOKUP($A82,Sheet!$A$7:$DG$148,'TN01-10'!BV$9,0))</f>
        <v>6.6</v>
      </c>
      <c r="BW82" s="28">
        <f>IF(VLOOKUP($A82,Sheet!$A$7:$DG$148,'TN01-10'!BW$9,0)="","",VLOOKUP($A82,Sheet!$A$7:$DG$148,'TN01-10'!BW$9,0))</f>
        <v>7.2</v>
      </c>
      <c r="BX82" s="33">
        <f>IF(VLOOKUP($A82,Sheet!$A$7:$DG$148,'TN01-10'!BX$9,0)="","",VLOOKUP($A82,Sheet!$A$7:$DG$148,'TN01-10'!BX$9,0))</f>
        <v>50</v>
      </c>
      <c r="BY82" s="36">
        <f>IF(VLOOKUP($A82,Sheet!$A$7:$DG$148,'TN01-10'!BY$9,0)="","",VLOOKUP($A82,Sheet!$A$7:$DG$148,'TN01-10'!BY$9,0))</f>
        <v>0</v>
      </c>
      <c r="BZ82" s="28" t="str">
        <f>IF(VLOOKUP($A82,Sheet!$A$7:$DG$148,'TN01-10'!BZ$9,0)="","",VLOOKUP($A82,Sheet!$A$7:$DG$148,'TN01-10'!BZ$9,0))</f>
        <v/>
      </c>
      <c r="CA82" s="28">
        <f>IF(VLOOKUP($A82,Sheet!$A$7:$DG$148,'TN01-10'!CA$9,0)="","",VLOOKUP($A82,Sheet!$A$7:$DG$148,'TN01-10'!CA$9,0))</f>
        <v>7.5</v>
      </c>
      <c r="CB82" s="28">
        <f>IF(VLOOKUP($A82,Sheet!$A$7:$DG$148,'TN01-10'!CB$9,0)="","",VLOOKUP($A82,Sheet!$A$7:$DG$148,'TN01-10'!CB$9,0))</f>
        <v>6.7</v>
      </c>
      <c r="CC82" s="28" t="str">
        <f>IF(VLOOKUP($A82,Sheet!$A$7:$DG$148,'TN01-10'!CC$9,0)="","",VLOOKUP($A82,Sheet!$A$7:$DG$148,'TN01-10'!CC$9,0))</f>
        <v/>
      </c>
      <c r="CD82" s="28">
        <f>IF(VLOOKUP($A82,Sheet!$A$7:$DG$148,'TN01-10'!CD$9,0)="","",VLOOKUP($A82,Sheet!$A$7:$DG$148,'TN01-10'!CD$9,0))</f>
        <v>6.7</v>
      </c>
      <c r="CE82" s="28">
        <f>IF(VLOOKUP($A82,Sheet!$A$7:$DG$148,'TN01-10'!CE$9,0)="","",VLOOKUP($A82,Sheet!$A$7:$DG$148,'TN01-10'!CE$9,0))</f>
        <v>6.1</v>
      </c>
      <c r="CF82" s="28">
        <f>IF(VLOOKUP($A82,Sheet!$A$7:$DG$148,'TN01-10'!CF$9,0)="","",VLOOKUP($A82,Sheet!$A$7:$DG$148,'TN01-10'!CF$9,0))</f>
        <v>7.9</v>
      </c>
      <c r="CG82" s="28">
        <f>IF(VLOOKUP($A82,Sheet!$A$7:$DG$148,'TN01-10'!CG$9,0)="","",VLOOKUP($A82,Sheet!$A$7:$DG$148,'TN01-10'!CG$9,0))</f>
        <v>4.5</v>
      </c>
      <c r="CH82" s="28" t="str">
        <f>IF(VLOOKUP($A82,Sheet!$A$7:$DG$148,'TN01-10'!CH$9,0)="","",VLOOKUP($A82,Sheet!$A$7:$DG$148,'TN01-10'!CH$9,0))</f>
        <v/>
      </c>
      <c r="CI82" s="28">
        <f>IF(VLOOKUP($A82,Sheet!$A$7:$DG$148,'TN01-10'!CI$9,0)="","",VLOOKUP($A82,Sheet!$A$7:$DG$148,'TN01-10'!CI$9,0))</f>
        <v>6.8</v>
      </c>
      <c r="CJ82" s="28" t="str">
        <f>IF(VLOOKUP($A82,Sheet!$A$7:$DG$148,'TN01-10'!CJ$9,0)="","",VLOOKUP($A82,Sheet!$A$7:$DG$148,'TN01-10'!CJ$9,0))</f>
        <v/>
      </c>
      <c r="CK82" s="28" t="str">
        <f>IF(VLOOKUP($A82,Sheet!$A$7:$DG$148,'TN01-10'!CK$9,0)="","",VLOOKUP($A82,Sheet!$A$7:$DG$148,'TN01-10'!CK$9,0))</f>
        <v/>
      </c>
      <c r="CL82" s="28" t="str">
        <f>IF(VLOOKUP($A82,Sheet!$A$7:$DG$148,'TN01-10'!CL$9,0)="","",VLOOKUP($A82,Sheet!$A$7:$DG$148,'TN01-10'!CL$9,0))</f>
        <v/>
      </c>
      <c r="CM82" s="28" t="str">
        <f>IF(VLOOKUP($A82,Sheet!$A$7:$DG$148,'TN01-10'!CM$9,0)="","",VLOOKUP($A82,Sheet!$A$7:$DG$148,'TN01-10'!CM$9,0))</f>
        <v/>
      </c>
      <c r="CN82" s="28">
        <f>IF(VLOOKUP($A82,Sheet!$A$7:$DG$148,'TN01-10'!CN$9,0)="","",VLOOKUP($A82,Sheet!$A$7:$DG$148,'TN01-10'!CN$9,0))</f>
        <v>5.8</v>
      </c>
      <c r="CO82" s="28">
        <f>IF(VLOOKUP($A82,Sheet!$A$7:$DG$148,'TN01-10'!CO$9,0)="","",VLOOKUP($A82,Sheet!$A$7:$DG$148,'TN01-10'!CO$9,0))</f>
        <v>6.6</v>
      </c>
      <c r="CP82" s="28">
        <f>IF(VLOOKUP($A82,Sheet!$A$7:$DG$148,'TN01-10'!CP$9,0)="","",VLOOKUP($A82,Sheet!$A$7:$DG$148,'TN01-10'!CP$9,0))</f>
        <v>8.1999999999999993</v>
      </c>
      <c r="CQ82" s="28">
        <f>IF(VLOOKUP($A82,Sheet!$A$7:$DG$148,'TN01-10'!CQ$9,0)="","",VLOOKUP($A82,Sheet!$A$7:$DG$148,'TN01-10'!CQ$9,0))</f>
        <v>6.2</v>
      </c>
      <c r="CR82" s="28">
        <f>IF(VLOOKUP($A82,Sheet!$A$7:$DG$148,'TN01-10'!CR$9,0)="","",VLOOKUP($A82,Sheet!$A$7:$DG$148,'TN01-10'!CR$9,0))</f>
        <v>6.4</v>
      </c>
      <c r="CS82" s="33">
        <f>IF(VLOOKUP($A82,Sheet!$A$7:$DG$148,'TN01-10'!CS$9,0)="","",VLOOKUP($A82,Sheet!$A$7:$DG$148,'TN01-10'!CS$9,0))</f>
        <v>27</v>
      </c>
      <c r="CT82" s="36">
        <f>IF(VLOOKUP($A82,Sheet!$A$7:$DG$148,'TN01-10'!CT$9,0)="","",VLOOKUP($A82,Sheet!$A$7:$DG$148,'TN01-10'!CT$9,0))</f>
        <v>0</v>
      </c>
      <c r="CU82" s="38">
        <f t="shared" si="17"/>
        <v>128</v>
      </c>
      <c r="CV82" s="38">
        <f t="shared" si="18"/>
        <v>0</v>
      </c>
      <c r="CW82" s="38">
        <f t="shared" si="19"/>
        <v>0</v>
      </c>
      <c r="CX82" s="38">
        <f t="shared" si="20"/>
        <v>128</v>
      </c>
      <c r="CY82" s="38">
        <f t="shared" si="21"/>
        <v>5.97</v>
      </c>
      <c r="CZ82" s="38">
        <f>VLOOKUP($A82,'TN01-04'!$A$13:$DL$166,103,0)</f>
        <v>2.2200000000000002</v>
      </c>
      <c r="DA82" s="28" t="str">
        <f>IF(VLOOKUP($A82,Sheet!$A$7:$DG$148,'TN01-10'!DA$9,0)="","",VLOOKUP($A82,Sheet!$A$7:$DG$148,'TN01-10'!DA$9,0))</f>
        <v/>
      </c>
      <c r="DB82" s="28" t="str">
        <f>IF(VLOOKUP($A82,Sheet!$A$7:$DG$148,'TN01-10'!DB$9,0)="","",VLOOKUP($A82,Sheet!$A$7:$DG$148,'TN01-10'!DB$9,0))</f>
        <v/>
      </c>
      <c r="DC82" s="28">
        <f>IF(VLOOKUP($A82,Sheet!$A$7:$DG$148,'TN01-10'!DC$9,0)="","",VLOOKUP($A82,Sheet!$A$7:$DG$148,'TN01-10'!DC$9,0))</f>
        <v>7.5</v>
      </c>
      <c r="DD82" s="28" t="str">
        <f>IF(VLOOKUP($A82,Sheet!$A$7:$DG$148,'TN01-10'!DD$9,0)="","",VLOOKUP($A82,Sheet!$A$7:$DG$148,'TN01-10'!DD$9,0))</f>
        <v/>
      </c>
      <c r="DE82" s="38"/>
      <c r="DF82" s="38">
        <f t="shared" si="22"/>
        <v>7.5</v>
      </c>
      <c r="DG82" s="38">
        <f>VLOOKUP($A82,'TN01-04'!$A$13:$DL$166,110,0)</f>
        <v>3.33</v>
      </c>
      <c r="DH82" s="33">
        <f>IF(VLOOKUP($A82,Sheet!$A$7:$DG$148,'TN01-10'!DH$9,0)="","",VLOOKUP($A82,Sheet!$A$7:$DG$148,'TN01-10'!DH$9,0))</f>
        <v>5</v>
      </c>
      <c r="DI82" s="36">
        <f>IF(VLOOKUP($A82,Sheet!$A$7:$DG$148,'TN01-10'!DI$9,0)="","",VLOOKUP($A82,Sheet!$A$7:$DG$148,'TN01-10'!DI$9,0))</f>
        <v>0</v>
      </c>
      <c r="DJ82" s="38">
        <f t="shared" si="23"/>
        <v>133</v>
      </c>
      <c r="DK82" s="38">
        <f t="shared" si="24"/>
        <v>0</v>
      </c>
      <c r="DL82" s="38">
        <f t="shared" si="25"/>
        <v>6.03</v>
      </c>
      <c r="DM82" s="38">
        <f>VLOOKUP($A82,'TN01-04'!$A$13:$DL$166,116,0)</f>
        <v>2.2599999999999998</v>
      </c>
      <c r="DN82" s="33">
        <f>IF(VLOOKUP($A82,Sheet!$A$7:$DG$148,'TN01-10'!DN$9,0)="","",VLOOKUP($A82,Sheet!$A$7:$DG$148,'TN01-10'!DN$9,0))</f>
        <v>138</v>
      </c>
      <c r="DO82" s="36">
        <f>IF(VLOOKUP($A82,Sheet!$A$7:$DG$148,'TN01-10'!DO$9,0)="","",VLOOKUP($A82,Sheet!$A$7:$DG$148,'TN01-10'!DO$9,0))</f>
        <v>0</v>
      </c>
      <c r="DP82" s="28">
        <f>IF(VLOOKUP($A82,Sheet!$A$7:$DG$148,'TN01-10'!DP$9,0)="","",VLOOKUP($A82,Sheet!$A$7:$DG$148,'TN01-10'!DP$9,0))</f>
        <v>137</v>
      </c>
      <c r="DQ82" s="28">
        <f>IF(VLOOKUP($A82,Sheet!$A$7:$DG$148,'TN01-10'!DQ$9,0)="","",VLOOKUP($A82,Sheet!$A$7:$DG$148,'TN01-10'!DQ$9,0))</f>
        <v>138</v>
      </c>
      <c r="DR82" s="28">
        <f>IF(VLOOKUP($A82,Sheet!$A$7:$DG$148,'TN01-10'!DR$9,0)="","",VLOOKUP($A82,Sheet!$A$7:$DG$148,'TN01-10'!DR$9,0))</f>
        <v>6.03</v>
      </c>
      <c r="DS82" s="28">
        <f>IF(VLOOKUP($A82,Sheet!$A$7:$DG$148,'TN01-10'!DS$9,0)="","",VLOOKUP($A82,Sheet!$A$7:$DG$148,'TN01-10'!DS$9,0))</f>
        <v>2.2599999999999998</v>
      </c>
      <c r="DT82" s="28" t="str">
        <f>IF(VLOOKUP($A82,Sheet!$A$7:$DG$148,'TN01-10'!DT$9,0)="","",VLOOKUP($A82,Sheet!$A$7:$DG$148,'TN01-10'!DT$9,0))</f>
        <v/>
      </c>
      <c r="DU82" s="168">
        <f t="shared" si="26"/>
        <v>0</v>
      </c>
      <c r="DV82" s="315" t="s">
        <v>4798</v>
      </c>
      <c r="DW82" s="315" t="s">
        <v>4798</v>
      </c>
      <c r="DX82" s="315" t="s">
        <v>4798</v>
      </c>
      <c r="DY82" s="315" t="s">
        <v>4798</v>
      </c>
      <c r="DZ82" s="315" t="s">
        <v>4832</v>
      </c>
      <c r="EA82" s="315"/>
      <c r="EB82" s="216"/>
      <c r="EC82" s="216"/>
      <c r="ED82" s="216"/>
      <c r="EE82" s="216"/>
      <c r="EF82" s="216">
        <f t="shared" si="27"/>
        <v>0</v>
      </c>
      <c r="EG82" s="216">
        <v>8.3000000000000007</v>
      </c>
      <c r="EH82" s="216">
        <v>0</v>
      </c>
      <c r="EI82" s="216"/>
      <c r="EJ82" s="216"/>
      <c r="EK82" s="216">
        <f t="shared" si="28"/>
        <v>8.3000000000000007</v>
      </c>
      <c r="EL82" s="216">
        <v>7.1</v>
      </c>
      <c r="EM82" s="216">
        <v>0</v>
      </c>
      <c r="EN82" s="216"/>
      <c r="EO82" s="216"/>
      <c r="EP82" s="216">
        <f t="shared" si="29"/>
        <v>7.1</v>
      </c>
      <c r="EQ82" s="216">
        <v>6.8</v>
      </c>
      <c r="ER82" s="216">
        <v>0</v>
      </c>
      <c r="ES82" s="216"/>
      <c r="ET82" s="216"/>
      <c r="EU82" s="216">
        <f t="shared" si="30"/>
        <v>6.8</v>
      </c>
      <c r="EV82" s="216">
        <f t="shared" si="31"/>
        <v>7.5</v>
      </c>
    </row>
    <row r="83" spans="1:152" ht="15.95" customHeight="1" x14ac:dyDescent="0.2">
      <c r="A83" s="25">
        <v>2220716844</v>
      </c>
      <c r="B83" s="26" t="s">
        <v>6</v>
      </c>
      <c r="C83" s="26" t="s">
        <v>85</v>
      </c>
      <c r="D83" s="26" t="s">
        <v>156</v>
      </c>
      <c r="E83" s="27">
        <v>36064</v>
      </c>
      <c r="F83" s="26" t="s">
        <v>209</v>
      </c>
      <c r="G83" s="26" t="s">
        <v>212</v>
      </c>
      <c r="H83" s="28">
        <f>IF(VLOOKUP($A83,Sheet!$A$7:$DG$148,'TN01-10'!H$9,0)="","",VLOOKUP($A83,Sheet!$A$7:$DG$148,'TN01-10'!H$9,0))</f>
        <v>8.4</v>
      </c>
      <c r="I83" s="28">
        <f>IF(VLOOKUP($A83,Sheet!$A$7:$DG$148,'TN01-10'!I$9,0)="","",VLOOKUP($A83,Sheet!$A$7:$DG$148,'TN01-10'!I$9,0))</f>
        <v>6.9</v>
      </c>
      <c r="J83" s="28">
        <f>IF(VLOOKUP($A83,Sheet!$A$7:$DG$148,'TN01-10'!J$9,0)="","",VLOOKUP($A83,Sheet!$A$7:$DG$148,'TN01-10'!J$9,0))</f>
        <v>6.1</v>
      </c>
      <c r="K83" s="28">
        <f>IF(VLOOKUP($A83,Sheet!$A$7:$DG$148,'TN01-10'!K$9,0)="","",VLOOKUP($A83,Sheet!$A$7:$DG$148,'TN01-10'!K$9,0))</f>
        <v>7</v>
      </c>
      <c r="L83" s="28">
        <f>IF(VLOOKUP($A83,Sheet!$A$7:$DG$148,'TN01-10'!L$9,0)="","",VLOOKUP($A83,Sheet!$A$7:$DG$148,'TN01-10'!L$9,0))</f>
        <v>6.9</v>
      </c>
      <c r="M83" s="28">
        <f>IF(VLOOKUP($A83,Sheet!$A$7:$DG$148,'TN01-10'!M$9,0)="","",VLOOKUP($A83,Sheet!$A$7:$DG$148,'TN01-10'!M$9,0))</f>
        <v>4.5999999999999996</v>
      </c>
      <c r="N83" s="28">
        <f>IF(VLOOKUP($A83,Sheet!$A$7:$DG$148,'TN01-10'!N$9,0)="","",VLOOKUP($A83,Sheet!$A$7:$DG$148,'TN01-10'!N$9,0))</f>
        <v>6.1</v>
      </c>
      <c r="O83" s="28" t="str">
        <f>IF(VLOOKUP($A83,Sheet!$A$7:$DG$148,'TN01-10'!O$9,0)="","",VLOOKUP($A83,Sheet!$A$7:$DG$148,'TN01-10'!O$9,0))</f>
        <v/>
      </c>
      <c r="P83" s="28">
        <f>IF(VLOOKUP($A83,Sheet!$A$7:$DG$148,'TN01-10'!P$9,0)="","",VLOOKUP($A83,Sheet!$A$7:$DG$148,'TN01-10'!P$9,0))</f>
        <v>6.7</v>
      </c>
      <c r="Q83" s="28" t="str">
        <f>IF(VLOOKUP($A83,Sheet!$A$7:$DG$148,'TN01-10'!Q$9,0)="","",VLOOKUP($A83,Sheet!$A$7:$DG$148,'TN01-10'!Q$9,0))</f>
        <v/>
      </c>
      <c r="R83" s="28" t="str">
        <f>IF(VLOOKUP($A83,Sheet!$A$7:$DG$148,'TN01-10'!R$9,0)="","",VLOOKUP($A83,Sheet!$A$7:$DG$148,'TN01-10'!R$9,0))</f>
        <v/>
      </c>
      <c r="S83" s="28" t="str">
        <f>IF(VLOOKUP($A83,Sheet!$A$7:$DG$148,'TN01-10'!S$9,0)="","",VLOOKUP($A83,Sheet!$A$7:$DG$148,'TN01-10'!S$9,0))</f>
        <v/>
      </c>
      <c r="T83" s="28" t="str">
        <f>IF(VLOOKUP($A83,Sheet!$A$7:$DG$148,'TN01-10'!T$9,0)="","",VLOOKUP($A83,Sheet!$A$7:$DG$148,'TN01-10'!T$9,0))</f>
        <v/>
      </c>
      <c r="U83" s="28">
        <f>IF(VLOOKUP($A83,Sheet!$A$7:$DG$148,'TN01-10'!U$9,0)="","",VLOOKUP($A83,Sheet!$A$7:$DG$148,'TN01-10'!U$9,0))</f>
        <v>8.1</v>
      </c>
      <c r="V83" s="28">
        <f>IF(VLOOKUP($A83,Sheet!$A$7:$DG$148,'TN01-10'!V$9,0)="","",VLOOKUP($A83,Sheet!$A$7:$DG$148,'TN01-10'!V$9,0))</f>
        <v>7.4</v>
      </c>
      <c r="W83" s="28">
        <f>IF(VLOOKUP($A83,Sheet!$A$7:$DG$148,'TN01-10'!W$9,0)="","",VLOOKUP($A83,Sheet!$A$7:$DG$148,'TN01-10'!W$9,0))</f>
        <v>9.3000000000000007</v>
      </c>
      <c r="X83" s="28">
        <f>IF(VLOOKUP($A83,Sheet!$A$7:$DG$148,'TN01-10'!X$9,0)="","",VLOOKUP($A83,Sheet!$A$7:$DG$148,'TN01-10'!X$9,0))</f>
        <v>8.3000000000000007</v>
      </c>
      <c r="Y83" s="28">
        <f>IF(VLOOKUP($A83,Sheet!$A$7:$DG$148,'TN01-10'!Y$9,0)="","",VLOOKUP($A83,Sheet!$A$7:$DG$148,'TN01-10'!Y$9,0))</f>
        <v>7.5</v>
      </c>
      <c r="Z83" s="28">
        <f>IF(VLOOKUP($A83,Sheet!$A$7:$DG$148,'TN01-10'!Z$9,0)="","",VLOOKUP($A83,Sheet!$A$7:$DG$148,'TN01-10'!Z$9,0))</f>
        <v>7.3</v>
      </c>
      <c r="AA83" s="28">
        <f>IF(VLOOKUP($A83,Sheet!$A$7:$DG$148,'TN01-10'!AA$9,0)="","",VLOOKUP($A83,Sheet!$A$7:$DG$148,'TN01-10'!AA$9,0))</f>
        <v>5</v>
      </c>
      <c r="AB83" s="28">
        <f>IF(VLOOKUP($A83,Sheet!$A$7:$DG$148,'TN01-10'!AB$9,0)="","",VLOOKUP($A83,Sheet!$A$7:$DG$148,'TN01-10'!AB$9,0))</f>
        <v>8.5</v>
      </c>
      <c r="AC83" s="28">
        <f>IF(VLOOKUP($A83,Sheet!$A$7:$DG$148,'TN01-10'!AC$9,0)="","",VLOOKUP($A83,Sheet!$A$7:$DG$148,'TN01-10'!AC$9,0))</f>
        <v>8.1</v>
      </c>
      <c r="AD83" s="28">
        <f>IF(VLOOKUP($A83,Sheet!$A$7:$DG$148,'TN01-10'!AD$9,0)="","",VLOOKUP($A83,Sheet!$A$7:$DG$148,'TN01-10'!AD$9,0))</f>
        <v>8.6</v>
      </c>
      <c r="AE83" s="28">
        <f>IF(VLOOKUP($A83,Sheet!$A$7:$DG$148,'TN01-10'!AE$9,0)="","",VLOOKUP($A83,Sheet!$A$7:$DG$148,'TN01-10'!AE$9,0))</f>
        <v>7.2</v>
      </c>
      <c r="AF83" s="28">
        <f>IF(VLOOKUP($A83,Sheet!$A$7:$DG$148,'TN01-10'!AF$9,0)="","",VLOOKUP($A83,Sheet!$A$7:$DG$148,'TN01-10'!AF$9,0))</f>
        <v>8.8000000000000007</v>
      </c>
      <c r="AG83" s="28">
        <f>IF(VLOOKUP($A83,Sheet!$A$7:$DG$148,'TN01-10'!AG$9,0)="","",VLOOKUP($A83,Sheet!$A$7:$DG$148,'TN01-10'!AG$9,0))</f>
        <v>6.4</v>
      </c>
      <c r="AH83" s="28">
        <f>IF(VLOOKUP($A83,Sheet!$A$7:$DG$148,'TN01-10'!AH$9,0)="","",VLOOKUP($A83,Sheet!$A$7:$DG$148,'TN01-10'!AH$9,0))</f>
        <v>8.4</v>
      </c>
      <c r="AI83" s="28">
        <f>IF(VLOOKUP($A83,Sheet!$A$7:$DG$148,'TN01-10'!AI$9,0)="","",VLOOKUP($A83,Sheet!$A$7:$DG$148,'TN01-10'!AI$9,0))</f>
        <v>6.2</v>
      </c>
      <c r="AJ83" s="28">
        <f>IF(VLOOKUP($A83,Sheet!$A$7:$DG$148,'TN01-10'!AJ$9,0)="","",VLOOKUP($A83,Sheet!$A$7:$DG$148,'TN01-10'!AJ$9,0))</f>
        <v>8.4</v>
      </c>
      <c r="AK83" s="33">
        <f>IF(VLOOKUP($A83,Sheet!$A$7:$DG$148,'TN01-10'!AK$9,0)="","",VLOOKUP($A83,Sheet!$A$7:$DG$148,'TN01-10'!AK$9,0))</f>
        <v>51</v>
      </c>
      <c r="AL83" s="36">
        <f>IF(VLOOKUP($A83,Sheet!$A$7:$DG$148,'TN01-10'!AL$9,0)="","",VLOOKUP($A83,Sheet!$A$7:$DG$148,'TN01-10'!AL$9,0))</f>
        <v>0</v>
      </c>
      <c r="AM83" s="32">
        <f>IF(VLOOKUP($A83,Sheet!$A$7:$DG$148,'TN01-10'!AM$9,0)="","",VLOOKUP($A83,Sheet!$A$7:$DG$148,'TN01-10'!AM$9,0))</f>
        <v>7.3</v>
      </c>
      <c r="AN83" s="32">
        <f>IF(VLOOKUP($A83,Sheet!$A$7:$DG$148,'TN01-10'!AN$9,0)="","",VLOOKUP($A83,Sheet!$A$7:$DG$148,'TN01-10'!AN$9,0))</f>
        <v>6</v>
      </c>
      <c r="AO83" s="32">
        <f>IF(VLOOKUP($A83,Sheet!$A$7:$DG$148,'TN01-10'!AO$9,0)="","",VLOOKUP($A83,Sheet!$A$7:$DG$148,'TN01-10'!AO$9,0))</f>
        <v>8.4</v>
      </c>
      <c r="AP83" s="32" t="str">
        <f>IF(VLOOKUP($A83,Sheet!$A$7:$DG$148,'TN01-10'!AP$9,0)="","",VLOOKUP($A83,Sheet!$A$7:$DG$148,'TN01-10'!AP$9,0))</f>
        <v/>
      </c>
      <c r="AQ83" s="32" t="str">
        <f>IF(VLOOKUP($A83,Sheet!$A$7:$DG$148,'TN01-10'!AQ$9,0)="","",VLOOKUP($A83,Sheet!$A$7:$DG$148,'TN01-10'!AQ$9,0))</f>
        <v/>
      </c>
      <c r="AR83" s="32" t="str">
        <f>IF(VLOOKUP($A83,Sheet!$A$7:$DG$148,'TN01-10'!AR$9,0)="","",VLOOKUP($A83,Sheet!$A$7:$DG$148,'TN01-10'!AR$9,0))</f>
        <v/>
      </c>
      <c r="AS83" s="32" t="str">
        <f>IF(VLOOKUP($A83,Sheet!$A$7:$DG$148,'TN01-10'!AS$9,0)="","",VLOOKUP($A83,Sheet!$A$7:$DG$148,'TN01-10'!AS$9,0))</f>
        <v/>
      </c>
      <c r="AT83" s="32" t="str">
        <f>IF(VLOOKUP($A83,Sheet!$A$7:$DG$148,'TN01-10'!AT$9,0)="","",VLOOKUP($A83,Sheet!$A$7:$DG$148,'TN01-10'!AT$9,0))</f>
        <v/>
      </c>
      <c r="AU83" s="32">
        <f>IF(VLOOKUP($A83,Sheet!$A$7:$DG$148,'TN01-10'!AU$9,0)="","",VLOOKUP($A83,Sheet!$A$7:$DG$148,'TN01-10'!AU$9,0))</f>
        <v>6</v>
      </c>
      <c r="AV83" s="32" t="str">
        <f>IF(VLOOKUP($A83,Sheet!$A$7:$DG$148,'TN01-10'!AV$9,0)="","",VLOOKUP($A83,Sheet!$A$7:$DG$148,'TN01-10'!AV$9,0))</f>
        <v/>
      </c>
      <c r="AW83" s="32" t="str">
        <f>IF(VLOOKUP($A83,Sheet!$A$7:$DG$148,'TN01-10'!AW$9,0)="","",VLOOKUP($A83,Sheet!$A$7:$DG$148,'TN01-10'!AW$9,0))</f>
        <v/>
      </c>
      <c r="AX83" s="32" t="str">
        <f>IF(VLOOKUP($A83,Sheet!$A$7:$DG$148,'TN01-10'!AX$9,0)="","",VLOOKUP($A83,Sheet!$A$7:$DG$148,'TN01-10'!AX$9,0))</f>
        <v/>
      </c>
      <c r="AY83" s="32" t="str">
        <f>IF(VLOOKUP($A83,Sheet!$A$7:$DG$148,'TN01-10'!AY$9,0)="","",VLOOKUP($A83,Sheet!$A$7:$DG$148,'TN01-10'!AY$9,0))</f>
        <v/>
      </c>
      <c r="AZ83" s="32" t="str">
        <f>IF(VLOOKUP($A83,Sheet!$A$7:$DG$148,'TN01-10'!AZ$9,0)="","",VLOOKUP($A83,Sheet!$A$7:$DG$148,'TN01-10'!AZ$9,0))</f>
        <v/>
      </c>
      <c r="BA83" s="32">
        <f>IF(VLOOKUP($A83,Sheet!$A$7:$DG$148,'TN01-10'!BA$9,0)="","",VLOOKUP($A83,Sheet!$A$7:$DG$148,'TN01-10'!BA$9,0))</f>
        <v>4.5</v>
      </c>
      <c r="BB83" s="33">
        <f>IF(VLOOKUP($A83,Sheet!$A$7:$DG$148,'TN01-10'!BB$9,0)="","",VLOOKUP($A83,Sheet!$A$7:$DG$148,'TN01-10'!BB$9,0))</f>
        <v>5</v>
      </c>
      <c r="BC83" s="36">
        <f>IF(VLOOKUP($A83,Sheet!$A$7:$DG$148,'TN01-10'!BC$9,0)="","",VLOOKUP($A83,Sheet!$A$7:$DG$148,'TN01-10'!BC$9,0))</f>
        <v>0</v>
      </c>
      <c r="BD83" s="28">
        <f>IF(VLOOKUP($A83,Sheet!$A$7:$DG$148,'TN01-10'!BD$9,0)="","",VLOOKUP($A83,Sheet!$A$7:$DG$148,'TN01-10'!BD$9,0))</f>
        <v>4.5999999999999996</v>
      </c>
      <c r="BE83" s="28">
        <f>IF(VLOOKUP($A83,Sheet!$A$7:$DG$148,'TN01-10'!BE$9,0)="","",VLOOKUP($A83,Sheet!$A$7:$DG$148,'TN01-10'!BE$9,0))</f>
        <v>5.2</v>
      </c>
      <c r="BF83" s="28">
        <f>IF(VLOOKUP($A83,Sheet!$A$7:$DG$148,'TN01-10'!BF$9,0)="","",VLOOKUP($A83,Sheet!$A$7:$DG$148,'TN01-10'!BF$9,0))</f>
        <v>5.3</v>
      </c>
      <c r="BG83" s="28">
        <f>IF(VLOOKUP($A83,Sheet!$A$7:$DG$148,'TN01-10'!BG$9,0)="","",VLOOKUP($A83,Sheet!$A$7:$DG$148,'TN01-10'!BG$9,0))</f>
        <v>7.8</v>
      </c>
      <c r="BH83" s="28">
        <f>IF(VLOOKUP($A83,Sheet!$A$7:$DG$148,'TN01-10'!BH$9,0)="","",VLOOKUP($A83,Sheet!$A$7:$DG$148,'TN01-10'!BH$9,0))</f>
        <v>6.7</v>
      </c>
      <c r="BI83" s="28">
        <f>IF(VLOOKUP($A83,Sheet!$A$7:$DG$148,'TN01-10'!BI$9,0)="","",VLOOKUP($A83,Sheet!$A$7:$DG$148,'TN01-10'!BI$9,0))</f>
        <v>6.7</v>
      </c>
      <c r="BJ83" s="28">
        <f>IF(VLOOKUP($A83,Sheet!$A$7:$DG$148,'TN01-10'!BJ$9,0)="","",VLOOKUP($A83,Sheet!$A$7:$DG$148,'TN01-10'!BJ$9,0))</f>
        <v>8.1999999999999993</v>
      </c>
      <c r="BK83" s="28">
        <f>IF(VLOOKUP($A83,Sheet!$A$7:$DG$148,'TN01-10'!BK$9,0)="","",VLOOKUP($A83,Sheet!$A$7:$DG$148,'TN01-10'!BK$9,0))</f>
        <v>6.8</v>
      </c>
      <c r="BL83" s="28">
        <f>IF(VLOOKUP($A83,Sheet!$A$7:$DG$148,'TN01-10'!BL$9,0)="","",VLOOKUP($A83,Sheet!$A$7:$DG$148,'TN01-10'!BL$9,0))</f>
        <v>5.3</v>
      </c>
      <c r="BM83" s="28">
        <f>IF(VLOOKUP($A83,Sheet!$A$7:$DG$148,'TN01-10'!BM$9,0)="","",VLOOKUP($A83,Sheet!$A$7:$DG$148,'TN01-10'!BM$9,0))</f>
        <v>5.9</v>
      </c>
      <c r="BN83" s="28">
        <f>IF(VLOOKUP($A83,Sheet!$A$7:$DG$148,'TN01-10'!BN$9,0)="","",VLOOKUP($A83,Sheet!$A$7:$DG$148,'TN01-10'!BN$9,0))</f>
        <v>5.5</v>
      </c>
      <c r="BO83" s="28">
        <f>IF(VLOOKUP($A83,Sheet!$A$7:$DG$148,'TN01-10'!BO$9,0)="","",VLOOKUP($A83,Sheet!$A$7:$DG$148,'TN01-10'!BO$9,0))</f>
        <v>6.9</v>
      </c>
      <c r="BP83" s="28">
        <f>IF(VLOOKUP($A83,Sheet!$A$7:$DG$148,'TN01-10'!BP$9,0)="","",VLOOKUP($A83,Sheet!$A$7:$DG$148,'TN01-10'!BP$9,0))</f>
        <v>8</v>
      </c>
      <c r="BQ83" s="28" t="str">
        <f>IF(VLOOKUP($A83,Sheet!$A$7:$DG$148,'TN01-10'!BQ$9,0)="","",VLOOKUP($A83,Sheet!$A$7:$DG$148,'TN01-10'!BQ$9,0))</f>
        <v/>
      </c>
      <c r="BR83" s="28">
        <f>IF(VLOOKUP($A83,Sheet!$A$7:$DG$148,'TN01-10'!BR$9,0)="","",VLOOKUP($A83,Sheet!$A$7:$DG$148,'TN01-10'!BR$9,0))</f>
        <v>9.3000000000000007</v>
      </c>
      <c r="BS83" s="28">
        <f>IF(VLOOKUP($A83,Sheet!$A$7:$DG$148,'TN01-10'!BS$9,0)="","",VLOOKUP($A83,Sheet!$A$7:$DG$148,'TN01-10'!BS$9,0))</f>
        <v>7.5</v>
      </c>
      <c r="BT83" s="28">
        <f>IF(VLOOKUP($A83,Sheet!$A$7:$DG$148,'TN01-10'!BT$9,0)="","",VLOOKUP($A83,Sheet!$A$7:$DG$148,'TN01-10'!BT$9,0))</f>
        <v>6.2</v>
      </c>
      <c r="BU83" s="28">
        <f>IF(VLOOKUP($A83,Sheet!$A$7:$DG$148,'TN01-10'!BU$9,0)="","",VLOOKUP($A83,Sheet!$A$7:$DG$148,'TN01-10'!BU$9,0))</f>
        <v>6.1</v>
      </c>
      <c r="BV83" s="28">
        <f>IF(VLOOKUP($A83,Sheet!$A$7:$DG$148,'TN01-10'!BV$9,0)="","",VLOOKUP($A83,Sheet!$A$7:$DG$148,'TN01-10'!BV$9,0))</f>
        <v>6.6</v>
      </c>
      <c r="BW83" s="28">
        <f>IF(VLOOKUP($A83,Sheet!$A$7:$DG$148,'TN01-10'!BW$9,0)="","",VLOOKUP($A83,Sheet!$A$7:$DG$148,'TN01-10'!BW$9,0))</f>
        <v>8.6999999999999993</v>
      </c>
      <c r="BX83" s="33">
        <f>IF(VLOOKUP($A83,Sheet!$A$7:$DG$148,'TN01-10'!BX$9,0)="","",VLOOKUP($A83,Sheet!$A$7:$DG$148,'TN01-10'!BX$9,0))</f>
        <v>50</v>
      </c>
      <c r="BY83" s="36">
        <f>IF(VLOOKUP($A83,Sheet!$A$7:$DG$148,'TN01-10'!BY$9,0)="","",VLOOKUP($A83,Sheet!$A$7:$DG$148,'TN01-10'!BY$9,0))</f>
        <v>0</v>
      </c>
      <c r="BZ83" s="28" t="str">
        <f>IF(VLOOKUP($A83,Sheet!$A$7:$DG$148,'TN01-10'!BZ$9,0)="","",VLOOKUP($A83,Sheet!$A$7:$DG$148,'TN01-10'!BZ$9,0))</f>
        <v/>
      </c>
      <c r="CA83" s="28">
        <f>IF(VLOOKUP($A83,Sheet!$A$7:$DG$148,'TN01-10'!CA$9,0)="","",VLOOKUP($A83,Sheet!$A$7:$DG$148,'TN01-10'!CA$9,0))</f>
        <v>6.3</v>
      </c>
      <c r="CB83" s="28">
        <f>IF(VLOOKUP($A83,Sheet!$A$7:$DG$148,'TN01-10'!CB$9,0)="","",VLOOKUP($A83,Sheet!$A$7:$DG$148,'TN01-10'!CB$9,0))</f>
        <v>7.2</v>
      </c>
      <c r="CC83" s="28" t="str">
        <f>IF(VLOOKUP($A83,Sheet!$A$7:$DG$148,'TN01-10'!CC$9,0)="","",VLOOKUP($A83,Sheet!$A$7:$DG$148,'TN01-10'!CC$9,0))</f>
        <v/>
      </c>
      <c r="CD83" s="28">
        <f>IF(VLOOKUP($A83,Sheet!$A$7:$DG$148,'TN01-10'!CD$9,0)="","",VLOOKUP($A83,Sheet!$A$7:$DG$148,'TN01-10'!CD$9,0))</f>
        <v>7.6</v>
      </c>
      <c r="CE83" s="28">
        <f>IF(VLOOKUP($A83,Sheet!$A$7:$DG$148,'TN01-10'!CE$9,0)="","",VLOOKUP($A83,Sheet!$A$7:$DG$148,'TN01-10'!CE$9,0))</f>
        <v>6.6</v>
      </c>
      <c r="CF83" s="28">
        <f>IF(VLOOKUP($A83,Sheet!$A$7:$DG$148,'TN01-10'!CF$9,0)="","",VLOOKUP($A83,Sheet!$A$7:$DG$148,'TN01-10'!CF$9,0))</f>
        <v>7.8</v>
      </c>
      <c r="CG83" s="28">
        <f>IF(VLOOKUP($A83,Sheet!$A$7:$DG$148,'TN01-10'!CG$9,0)="","",VLOOKUP($A83,Sheet!$A$7:$DG$148,'TN01-10'!CG$9,0))</f>
        <v>4.4000000000000004</v>
      </c>
      <c r="CH83" s="28" t="str">
        <f>IF(VLOOKUP($A83,Sheet!$A$7:$DG$148,'TN01-10'!CH$9,0)="","",VLOOKUP($A83,Sheet!$A$7:$DG$148,'TN01-10'!CH$9,0))</f>
        <v/>
      </c>
      <c r="CI83" s="28" t="str">
        <f>IF(VLOOKUP($A83,Sheet!$A$7:$DG$148,'TN01-10'!CI$9,0)="","",VLOOKUP($A83,Sheet!$A$7:$DG$148,'TN01-10'!CI$9,0))</f>
        <v/>
      </c>
      <c r="CJ83" s="28" t="str">
        <f>IF(VLOOKUP($A83,Sheet!$A$7:$DG$148,'TN01-10'!CJ$9,0)="","",VLOOKUP($A83,Sheet!$A$7:$DG$148,'TN01-10'!CJ$9,0))</f>
        <v/>
      </c>
      <c r="CK83" s="28">
        <f>IF(VLOOKUP($A83,Sheet!$A$7:$DG$148,'TN01-10'!CK$9,0)="","",VLOOKUP($A83,Sheet!$A$7:$DG$148,'TN01-10'!CK$9,0))</f>
        <v>6.6</v>
      </c>
      <c r="CL83" s="28" t="str">
        <f>IF(VLOOKUP($A83,Sheet!$A$7:$DG$148,'TN01-10'!CL$9,0)="","",VLOOKUP($A83,Sheet!$A$7:$DG$148,'TN01-10'!CL$9,0))</f>
        <v/>
      </c>
      <c r="CM83" s="28" t="str">
        <f>IF(VLOOKUP($A83,Sheet!$A$7:$DG$148,'TN01-10'!CM$9,0)="","",VLOOKUP($A83,Sheet!$A$7:$DG$148,'TN01-10'!CM$9,0))</f>
        <v/>
      </c>
      <c r="CN83" s="28">
        <f>IF(VLOOKUP($A83,Sheet!$A$7:$DG$148,'TN01-10'!CN$9,0)="","",VLOOKUP($A83,Sheet!$A$7:$DG$148,'TN01-10'!CN$9,0))</f>
        <v>5.4</v>
      </c>
      <c r="CO83" s="28">
        <f>IF(VLOOKUP($A83,Sheet!$A$7:$DG$148,'TN01-10'!CO$9,0)="","",VLOOKUP($A83,Sheet!$A$7:$DG$148,'TN01-10'!CO$9,0))</f>
        <v>5.7</v>
      </c>
      <c r="CP83" s="28">
        <f>IF(VLOOKUP($A83,Sheet!$A$7:$DG$148,'TN01-10'!CP$9,0)="","",VLOOKUP($A83,Sheet!$A$7:$DG$148,'TN01-10'!CP$9,0))</f>
        <v>8.1</v>
      </c>
      <c r="CQ83" s="28">
        <f>IF(VLOOKUP($A83,Sheet!$A$7:$DG$148,'TN01-10'!CQ$9,0)="","",VLOOKUP($A83,Sheet!$A$7:$DG$148,'TN01-10'!CQ$9,0))</f>
        <v>8.1</v>
      </c>
      <c r="CR83" s="28">
        <f>IF(VLOOKUP($A83,Sheet!$A$7:$DG$148,'TN01-10'!CR$9,0)="","",VLOOKUP($A83,Sheet!$A$7:$DG$148,'TN01-10'!CR$9,0))</f>
        <v>7.5</v>
      </c>
      <c r="CS83" s="33">
        <f>IF(VLOOKUP($A83,Sheet!$A$7:$DG$148,'TN01-10'!CS$9,0)="","",VLOOKUP($A83,Sheet!$A$7:$DG$148,'TN01-10'!CS$9,0))</f>
        <v>27</v>
      </c>
      <c r="CT83" s="36">
        <f>IF(VLOOKUP($A83,Sheet!$A$7:$DG$148,'TN01-10'!CT$9,0)="","",VLOOKUP($A83,Sheet!$A$7:$DG$148,'TN01-10'!CT$9,0))</f>
        <v>0</v>
      </c>
      <c r="CU83" s="38">
        <f t="shared" si="17"/>
        <v>128</v>
      </c>
      <c r="CV83" s="38">
        <f t="shared" si="18"/>
        <v>0</v>
      </c>
      <c r="CW83" s="38">
        <f t="shared" si="19"/>
        <v>0</v>
      </c>
      <c r="CX83" s="38">
        <f t="shared" si="20"/>
        <v>128</v>
      </c>
      <c r="CY83" s="38">
        <f t="shared" si="21"/>
        <v>6.82</v>
      </c>
      <c r="CZ83" s="38">
        <f>VLOOKUP($A83,'TN01-04'!$A$13:$DL$166,103,0)</f>
        <v>2.74</v>
      </c>
      <c r="DA83" s="28" t="str">
        <f>IF(VLOOKUP($A83,Sheet!$A$7:$DG$148,'TN01-10'!DA$9,0)="","",VLOOKUP($A83,Sheet!$A$7:$DG$148,'TN01-10'!DA$9,0))</f>
        <v/>
      </c>
      <c r="DB83" s="28" t="str">
        <f>IF(VLOOKUP($A83,Sheet!$A$7:$DG$148,'TN01-10'!DB$9,0)="","",VLOOKUP($A83,Sheet!$A$7:$DG$148,'TN01-10'!DB$9,0))</f>
        <v/>
      </c>
      <c r="DC83" s="28">
        <f>IF(VLOOKUP($A83,Sheet!$A$7:$DG$148,'TN01-10'!DC$9,0)="","",VLOOKUP($A83,Sheet!$A$7:$DG$148,'TN01-10'!DC$9,0))</f>
        <v>7.7</v>
      </c>
      <c r="DD83" s="28" t="str">
        <f>IF(VLOOKUP($A83,Sheet!$A$7:$DG$148,'TN01-10'!DD$9,0)="","",VLOOKUP($A83,Sheet!$A$7:$DG$148,'TN01-10'!DD$9,0))</f>
        <v/>
      </c>
      <c r="DE83" s="38"/>
      <c r="DF83" s="38">
        <f t="shared" si="22"/>
        <v>7.7</v>
      </c>
      <c r="DG83" s="38">
        <f>VLOOKUP($A83,'TN01-04'!$A$13:$DL$166,110,0)</f>
        <v>3.33</v>
      </c>
      <c r="DH83" s="33">
        <f>IF(VLOOKUP($A83,Sheet!$A$7:$DG$148,'TN01-10'!DH$9,0)="","",VLOOKUP($A83,Sheet!$A$7:$DG$148,'TN01-10'!DH$9,0))</f>
        <v>5</v>
      </c>
      <c r="DI83" s="36">
        <f>IF(VLOOKUP($A83,Sheet!$A$7:$DG$148,'TN01-10'!DI$9,0)="","",VLOOKUP($A83,Sheet!$A$7:$DG$148,'TN01-10'!DI$9,0))</f>
        <v>0</v>
      </c>
      <c r="DJ83" s="38">
        <f t="shared" si="23"/>
        <v>133</v>
      </c>
      <c r="DK83" s="38">
        <f t="shared" si="24"/>
        <v>0</v>
      </c>
      <c r="DL83" s="38">
        <f t="shared" si="25"/>
        <v>6.85</v>
      </c>
      <c r="DM83" s="38">
        <f>VLOOKUP($A83,'TN01-04'!$A$13:$DL$166,116,0)</f>
        <v>2.77</v>
      </c>
      <c r="DN83" s="33">
        <f>IF(VLOOKUP($A83,Sheet!$A$7:$DG$148,'TN01-10'!DN$9,0)="","",VLOOKUP($A83,Sheet!$A$7:$DG$148,'TN01-10'!DN$9,0))</f>
        <v>138</v>
      </c>
      <c r="DO83" s="36">
        <f>IF(VLOOKUP($A83,Sheet!$A$7:$DG$148,'TN01-10'!DO$9,0)="","",VLOOKUP($A83,Sheet!$A$7:$DG$148,'TN01-10'!DO$9,0))</f>
        <v>0</v>
      </c>
      <c r="DP83" s="28">
        <f>IF(VLOOKUP($A83,Sheet!$A$7:$DG$148,'TN01-10'!DP$9,0)="","",VLOOKUP($A83,Sheet!$A$7:$DG$148,'TN01-10'!DP$9,0))</f>
        <v>137</v>
      </c>
      <c r="DQ83" s="28">
        <f>IF(VLOOKUP($A83,Sheet!$A$7:$DG$148,'TN01-10'!DQ$9,0)="","",VLOOKUP($A83,Sheet!$A$7:$DG$148,'TN01-10'!DQ$9,0))</f>
        <v>138</v>
      </c>
      <c r="DR83" s="28">
        <f>IF(VLOOKUP($A83,Sheet!$A$7:$DG$148,'TN01-10'!DR$9,0)="","",VLOOKUP($A83,Sheet!$A$7:$DG$148,'TN01-10'!DR$9,0))</f>
        <v>6.85</v>
      </c>
      <c r="DS83" s="28">
        <f>IF(VLOOKUP($A83,Sheet!$A$7:$DG$148,'TN01-10'!DS$9,0)="","",VLOOKUP($A83,Sheet!$A$7:$DG$148,'TN01-10'!DS$9,0))</f>
        <v>2.77</v>
      </c>
      <c r="DT83" s="28" t="str">
        <f>IF(VLOOKUP($A83,Sheet!$A$7:$DG$148,'TN01-10'!DT$9,0)="","",VLOOKUP($A83,Sheet!$A$7:$DG$148,'TN01-10'!DT$9,0))</f>
        <v/>
      </c>
      <c r="DU83" s="168">
        <f t="shared" si="26"/>
        <v>0</v>
      </c>
      <c r="DV83" s="315" t="s">
        <v>4798</v>
      </c>
      <c r="DW83" s="315" t="s">
        <v>4798</v>
      </c>
      <c r="DX83" s="315" t="s">
        <v>4798</v>
      </c>
      <c r="DY83" s="315" t="s">
        <v>4798</v>
      </c>
      <c r="DZ83" s="315" t="s">
        <v>4832</v>
      </c>
      <c r="EA83" s="315"/>
      <c r="EB83" s="216"/>
      <c r="EC83" s="216"/>
      <c r="ED83" s="216"/>
      <c r="EE83" s="216"/>
      <c r="EF83" s="216">
        <f t="shared" si="27"/>
        <v>0</v>
      </c>
      <c r="EG83" s="216">
        <v>8.8000000000000007</v>
      </c>
      <c r="EH83" s="216">
        <v>0</v>
      </c>
      <c r="EI83" s="216"/>
      <c r="EJ83" s="216"/>
      <c r="EK83" s="216">
        <f t="shared" si="28"/>
        <v>8.8000000000000007</v>
      </c>
      <c r="EL83" s="216">
        <v>6.6</v>
      </c>
      <c r="EM83" s="216">
        <v>0</v>
      </c>
      <c r="EN83" s="216"/>
      <c r="EO83" s="216"/>
      <c r="EP83" s="216">
        <f t="shared" si="29"/>
        <v>6.6</v>
      </c>
      <c r="EQ83" s="216">
        <v>7.1</v>
      </c>
      <c r="ER83" s="216">
        <v>0</v>
      </c>
      <c r="ES83" s="216"/>
      <c r="ET83" s="216"/>
      <c r="EU83" s="216">
        <f t="shared" si="30"/>
        <v>7.1</v>
      </c>
      <c r="EV83" s="216">
        <f t="shared" si="31"/>
        <v>7.7</v>
      </c>
    </row>
    <row r="84" spans="1:152" ht="15.95" customHeight="1" x14ac:dyDescent="0.2">
      <c r="A84" s="25">
        <v>2220716846</v>
      </c>
      <c r="B84" s="26" t="s">
        <v>26</v>
      </c>
      <c r="C84" s="26" t="s">
        <v>48</v>
      </c>
      <c r="D84" s="26" t="s">
        <v>156</v>
      </c>
      <c r="E84" s="27">
        <v>35903</v>
      </c>
      <c r="F84" s="26" t="s">
        <v>209</v>
      </c>
      <c r="G84" s="26" t="s">
        <v>212</v>
      </c>
      <c r="H84" s="28" t="e">
        <f>IF(VLOOKUP($A84,Sheet!$A$7:$DG$148,'TN01-10'!H$9,0)="","",VLOOKUP($A84,Sheet!$A$7:$DG$148,'TN01-10'!H$9,0))</f>
        <v>#N/A</v>
      </c>
      <c r="I84" s="28" t="e">
        <f>IF(VLOOKUP($A84,Sheet!$A$7:$DG$148,'TN01-10'!I$9,0)="","",VLOOKUP($A84,Sheet!$A$7:$DG$148,'TN01-10'!I$9,0))</f>
        <v>#N/A</v>
      </c>
      <c r="J84" s="28" t="e">
        <f>IF(VLOOKUP($A84,Sheet!$A$7:$DG$148,'TN01-10'!J$9,0)="","",VLOOKUP($A84,Sheet!$A$7:$DG$148,'TN01-10'!J$9,0))</f>
        <v>#N/A</v>
      </c>
      <c r="K84" s="28" t="e">
        <f>IF(VLOOKUP($A84,Sheet!$A$7:$DG$148,'TN01-10'!K$9,0)="","",VLOOKUP($A84,Sheet!$A$7:$DG$148,'TN01-10'!K$9,0))</f>
        <v>#N/A</v>
      </c>
      <c r="L84" s="28" t="e">
        <f>IF(VLOOKUP($A84,Sheet!$A$7:$DG$148,'TN01-10'!L$9,0)="","",VLOOKUP($A84,Sheet!$A$7:$DG$148,'TN01-10'!L$9,0))</f>
        <v>#N/A</v>
      </c>
      <c r="M84" s="28" t="e">
        <f>IF(VLOOKUP($A84,Sheet!$A$7:$DG$148,'TN01-10'!M$9,0)="","",VLOOKUP($A84,Sheet!$A$7:$DG$148,'TN01-10'!M$9,0))</f>
        <v>#N/A</v>
      </c>
      <c r="N84" s="28" t="e">
        <f>IF(VLOOKUP($A84,Sheet!$A$7:$DG$148,'TN01-10'!N$9,0)="","",VLOOKUP($A84,Sheet!$A$7:$DG$148,'TN01-10'!N$9,0))</f>
        <v>#N/A</v>
      </c>
      <c r="O84" s="28" t="e">
        <f>IF(VLOOKUP($A84,Sheet!$A$7:$DG$148,'TN01-10'!O$9,0)="","",VLOOKUP($A84,Sheet!$A$7:$DG$148,'TN01-10'!O$9,0))</f>
        <v>#N/A</v>
      </c>
      <c r="P84" s="28" t="e">
        <f>IF(VLOOKUP($A84,Sheet!$A$7:$DG$148,'TN01-10'!P$9,0)="","",VLOOKUP($A84,Sheet!$A$7:$DG$148,'TN01-10'!P$9,0))</f>
        <v>#N/A</v>
      </c>
      <c r="Q84" s="28" t="e">
        <f>IF(VLOOKUP($A84,Sheet!$A$7:$DG$148,'TN01-10'!Q$9,0)="","",VLOOKUP($A84,Sheet!$A$7:$DG$148,'TN01-10'!Q$9,0))</f>
        <v>#N/A</v>
      </c>
      <c r="R84" s="28" t="e">
        <f>IF(VLOOKUP($A84,Sheet!$A$7:$DG$148,'TN01-10'!R$9,0)="","",VLOOKUP($A84,Sheet!$A$7:$DG$148,'TN01-10'!R$9,0))</f>
        <v>#N/A</v>
      </c>
      <c r="S84" s="28" t="e">
        <f>IF(VLOOKUP($A84,Sheet!$A$7:$DG$148,'TN01-10'!S$9,0)="","",VLOOKUP($A84,Sheet!$A$7:$DG$148,'TN01-10'!S$9,0))</f>
        <v>#N/A</v>
      </c>
      <c r="T84" s="28" t="e">
        <f>IF(VLOOKUP($A84,Sheet!$A$7:$DG$148,'TN01-10'!T$9,0)="","",VLOOKUP($A84,Sheet!$A$7:$DG$148,'TN01-10'!T$9,0))</f>
        <v>#N/A</v>
      </c>
      <c r="U84" s="28" t="e">
        <f>IF(VLOOKUP($A84,Sheet!$A$7:$DG$148,'TN01-10'!U$9,0)="","",VLOOKUP($A84,Sheet!$A$7:$DG$148,'TN01-10'!U$9,0))</f>
        <v>#N/A</v>
      </c>
      <c r="V84" s="28" t="e">
        <f>IF(VLOOKUP($A84,Sheet!$A$7:$DG$148,'TN01-10'!V$9,0)="","",VLOOKUP($A84,Sheet!$A$7:$DG$148,'TN01-10'!V$9,0))</f>
        <v>#N/A</v>
      </c>
      <c r="W84" s="28" t="e">
        <f>IF(VLOOKUP($A84,Sheet!$A$7:$DG$148,'TN01-10'!W$9,0)="","",VLOOKUP($A84,Sheet!$A$7:$DG$148,'TN01-10'!W$9,0))</f>
        <v>#N/A</v>
      </c>
      <c r="X84" s="28" t="e">
        <f>IF(VLOOKUP($A84,Sheet!$A$7:$DG$148,'TN01-10'!X$9,0)="","",VLOOKUP($A84,Sheet!$A$7:$DG$148,'TN01-10'!X$9,0))</f>
        <v>#N/A</v>
      </c>
      <c r="Y84" s="28" t="e">
        <f>IF(VLOOKUP($A84,Sheet!$A$7:$DG$148,'TN01-10'!Y$9,0)="","",VLOOKUP($A84,Sheet!$A$7:$DG$148,'TN01-10'!Y$9,0))</f>
        <v>#N/A</v>
      </c>
      <c r="Z84" s="28" t="e">
        <f>IF(VLOOKUP($A84,Sheet!$A$7:$DG$148,'TN01-10'!Z$9,0)="","",VLOOKUP($A84,Sheet!$A$7:$DG$148,'TN01-10'!Z$9,0))</f>
        <v>#N/A</v>
      </c>
      <c r="AA84" s="28" t="e">
        <f>IF(VLOOKUP($A84,Sheet!$A$7:$DG$148,'TN01-10'!AA$9,0)="","",VLOOKUP($A84,Sheet!$A$7:$DG$148,'TN01-10'!AA$9,0))</f>
        <v>#N/A</v>
      </c>
      <c r="AB84" s="28" t="e">
        <f>IF(VLOOKUP($A84,Sheet!$A$7:$DG$148,'TN01-10'!AB$9,0)="","",VLOOKUP($A84,Sheet!$A$7:$DG$148,'TN01-10'!AB$9,0))</f>
        <v>#N/A</v>
      </c>
      <c r="AC84" s="28" t="e">
        <f>IF(VLOOKUP($A84,Sheet!$A$7:$DG$148,'TN01-10'!AC$9,0)="","",VLOOKUP($A84,Sheet!$A$7:$DG$148,'TN01-10'!AC$9,0))</f>
        <v>#N/A</v>
      </c>
      <c r="AD84" s="28" t="e">
        <f>IF(VLOOKUP($A84,Sheet!$A$7:$DG$148,'TN01-10'!AD$9,0)="","",VLOOKUP($A84,Sheet!$A$7:$DG$148,'TN01-10'!AD$9,0))</f>
        <v>#N/A</v>
      </c>
      <c r="AE84" s="28" t="e">
        <f>IF(VLOOKUP($A84,Sheet!$A$7:$DG$148,'TN01-10'!AE$9,0)="","",VLOOKUP($A84,Sheet!$A$7:$DG$148,'TN01-10'!AE$9,0))</f>
        <v>#N/A</v>
      </c>
      <c r="AF84" s="28" t="e">
        <f>IF(VLOOKUP($A84,Sheet!$A$7:$DG$148,'TN01-10'!AF$9,0)="","",VLOOKUP($A84,Sheet!$A$7:$DG$148,'TN01-10'!AF$9,0))</f>
        <v>#N/A</v>
      </c>
      <c r="AG84" s="28" t="e">
        <f>IF(VLOOKUP($A84,Sheet!$A$7:$DG$148,'TN01-10'!AG$9,0)="","",VLOOKUP($A84,Sheet!$A$7:$DG$148,'TN01-10'!AG$9,0))</f>
        <v>#N/A</v>
      </c>
      <c r="AH84" s="28" t="e">
        <f>IF(VLOOKUP($A84,Sheet!$A$7:$DG$148,'TN01-10'!AH$9,0)="","",VLOOKUP($A84,Sheet!$A$7:$DG$148,'TN01-10'!AH$9,0))</f>
        <v>#N/A</v>
      </c>
      <c r="AI84" s="28" t="e">
        <f>IF(VLOOKUP($A84,Sheet!$A$7:$DG$148,'TN01-10'!AI$9,0)="","",VLOOKUP($A84,Sheet!$A$7:$DG$148,'TN01-10'!AI$9,0))</f>
        <v>#N/A</v>
      </c>
      <c r="AJ84" s="28" t="e">
        <f>IF(VLOOKUP($A84,Sheet!$A$7:$DG$148,'TN01-10'!AJ$9,0)="","",VLOOKUP($A84,Sheet!$A$7:$DG$148,'TN01-10'!AJ$9,0))</f>
        <v>#N/A</v>
      </c>
      <c r="AK84" s="33" t="e">
        <f>IF(VLOOKUP($A84,Sheet!$A$7:$DG$148,'TN01-10'!AK$9,0)="","",VLOOKUP($A84,Sheet!$A$7:$DG$148,'TN01-10'!AK$9,0))</f>
        <v>#N/A</v>
      </c>
      <c r="AL84" s="36" t="e">
        <f>IF(VLOOKUP($A84,Sheet!$A$7:$DG$148,'TN01-10'!AL$9,0)="","",VLOOKUP($A84,Sheet!$A$7:$DG$148,'TN01-10'!AL$9,0))</f>
        <v>#N/A</v>
      </c>
      <c r="AM84" s="32" t="e">
        <f>IF(VLOOKUP($A84,Sheet!$A$7:$DG$148,'TN01-10'!AM$9,0)="","",VLOOKUP($A84,Sheet!$A$7:$DG$148,'TN01-10'!AM$9,0))</f>
        <v>#N/A</v>
      </c>
      <c r="AN84" s="32" t="e">
        <f>IF(VLOOKUP($A84,Sheet!$A$7:$DG$148,'TN01-10'!AN$9,0)="","",VLOOKUP($A84,Sheet!$A$7:$DG$148,'TN01-10'!AN$9,0))</f>
        <v>#N/A</v>
      </c>
      <c r="AO84" s="32" t="e">
        <f>IF(VLOOKUP($A84,Sheet!$A$7:$DG$148,'TN01-10'!AO$9,0)="","",VLOOKUP($A84,Sheet!$A$7:$DG$148,'TN01-10'!AO$9,0))</f>
        <v>#N/A</v>
      </c>
      <c r="AP84" s="32" t="e">
        <f>IF(VLOOKUP($A84,Sheet!$A$7:$DG$148,'TN01-10'!AP$9,0)="","",VLOOKUP($A84,Sheet!$A$7:$DG$148,'TN01-10'!AP$9,0))</f>
        <v>#N/A</v>
      </c>
      <c r="AQ84" s="32" t="e">
        <f>IF(VLOOKUP($A84,Sheet!$A$7:$DG$148,'TN01-10'!AQ$9,0)="","",VLOOKUP($A84,Sheet!$A$7:$DG$148,'TN01-10'!AQ$9,0))</f>
        <v>#N/A</v>
      </c>
      <c r="AR84" s="32" t="e">
        <f>IF(VLOOKUP($A84,Sheet!$A$7:$DG$148,'TN01-10'!AR$9,0)="","",VLOOKUP($A84,Sheet!$A$7:$DG$148,'TN01-10'!AR$9,0))</f>
        <v>#N/A</v>
      </c>
      <c r="AS84" s="32" t="e">
        <f>IF(VLOOKUP($A84,Sheet!$A$7:$DG$148,'TN01-10'!AS$9,0)="","",VLOOKUP($A84,Sheet!$A$7:$DG$148,'TN01-10'!AS$9,0))</f>
        <v>#N/A</v>
      </c>
      <c r="AT84" s="32" t="e">
        <f>IF(VLOOKUP($A84,Sheet!$A$7:$DG$148,'TN01-10'!AT$9,0)="","",VLOOKUP($A84,Sheet!$A$7:$DG$148,'TN01-10'!AT$9,0))</f>
        <v>#N/A</v>
      </c>
      <c r="AU84" s="32" t="e">
        <f>IF(VLOOKUP($A84,Sheet!$A$7:$DG$148,'TN01-10'!AU$9,0)="","",VLOOKUP($A84,Sheet!$A$7:$DG$148,'TN01-10'!AU$9,0))</f>
        <v>#N/A</v>
      </c>
      <c r="AV84" s="32" t="e">
        <f>IF(VLOOKUP($A84,Sheet!$A$7:$DG$148,'TN01-10'!AV$9,0)="","",VLOOKUP($A84,Sheet!$A$7:$DG$148,'TN01-10'!AV$9,0))</f>
        <v>#N/A</v>
      </c>
      <c r="AW84" s="32" t="e">
        <f>IF(VLOOKUP($A84,Sheet!$A$7:$DG$148,'TN01-10'!AW$9,0)="","",VLOOKUP($A84,Sheet!$A$7:$DG$148,'TN01-10'!AW$9,0))</f>
        <v>#N/A</v>
      </c>
      <c r="AX84" s="32" t="e">
        <f>IF(VLOOKUP($A84,Sheet!$A$7:$DG$148,'TN01-10'!AX$9,0)="","",VLOOKUP($A84,Sheet!$A$7:$DG$148,'TN01-10'!AX$9,0))</f>
        <v>#N/A</v>
      </c>
      <c r="AY84" s="32" t="e">
        <f>IF(VLOOKUP($A84,Sheet!$A$7:$DG$148,'TN01-10'!AY$9,0)="","",VLOOKUP($A84,Sheet!$A$7:$DG$148,'TN01-10'!AY$9,0))</f>
        <v>#N/A</v>
      </c>
      <c r="AZ84" s="32" t="e">
        <f>IF(VLOOKUP($A84,Sheet!$A$7:$DG$148,'TN01-10'!AZ$9,0)="","",VLOOKUP($A84,Sheet!$A$7:$DG$148,'TN01-10'!AZ$9,0))</f>
        <v>#N/A</v>
      </c>
      <c r="BA84" s="32" t="e">
        <f>IF(VLOOKUP($A84,Sheet!$A$7:$DG$148,'TN01-10'!BA$9,0)="","",VLOOKUP($A84,Sheet!$A$7:$DG$148,'TN01-10'!BA$9,0))</f>
        <v>#N/A</v>
      </c>
      <c r="BB84" s="33" t="e">
        <f>IF(VLOOKUP($A84,Sheet!$A$7:$DG$148,'TN01-10'!BB$9,0)="","",VLOOKUP($A84,Sheet!$A$7:$DG$148,'TN01-10'!BB$9,0))</f>
        <v>#N/A</v>
      </c>
      <c r="BC84" s="36" t="e">
        <f>IF(VLOOKUP($A84,Sheet!$A$7:$DG$148,'TN01-10'!BC$9,0)="","",VLOOKUP($A84,Sheet!$A$7:$DG$148,'TN01-10'!BC$9,0))</f>
        <v>#N/A</v>
      </c>
      <c r="BD84" s="28" t="e">
        <f>IF(VLOOKUP($A84,Sheet!$A$7:$DG$148,'TN01-10'!BD$9,0)="","",VLOOKUP($A84,Sheet!$A$7:$DG$148,'TN01-10'!BD$9,0))</f>
        <v>#N/A</v>
      </c>
      <c r="BE84" s="28" t="e">
        <f>IF(VLOOKUP($A84,Sheet!$A$7:$DG$148,'TN01-10'!BE$9,0)="","",VLOOKUP($A84,Sheet!$A$7:$DG$148,'TN01-10'!BE$9,0))</f>
        <v>#N/A</v>
      </c>
      <c r="BF84" s="28" t="e">
        <f>IF(VLOOKUP($A84,Sheet!$A$7:$DG$148,'TN01-10'!BF$9,0)="","",VLOOKUP($A84,Sheet!$A$7:$DG$148,'TN01-10'!BF$9,0))</f>
        <v>#N/A</v>
      </c>
      <c r="BG84" s="28" t="e">
        <f>IF(VLOOKUP($A84,Sheet!$A$7:$DG$148,'TN01-10'!BG$9,0)="","",VLOOKUP($A84,Sheet!$A$7:$DG$148,'TN01-10'!BG$9,0))</f>
        <v>#N/A</v>
      </c>
      <c r="BH84" s="28" t="e">
        <f>IF(VLOOKUP($A84,Sheet!$A$7:$DG$148,'TN01-10'!BH$9,0)="","",VLOOKUP($A84,Sheet!$A$7:$DG$148,'TN01-10'!BH$9,0))</f>
        <v>#N/A</v>
      </c>
      <c r="BI84" s="28" t="e">
        <f>IF(VLOOKUP($A84,Sheet!$A$7:$DG$148,'TN01-10'!BI$9,0)="","",VLOOKUP($A84,Sheet!$A$7:$DG$148,'TN01-10'!BI$9,0))</f>
        <v>#N/A</v>
      </c>
      <c r="BJ84" s="28" t="e">
        <f>IF(VLOOKUP($A84,Sheet!$A$7:$DG$148,'TN01-10'!BJ$9,0)="","",VLOOKUP($A84,Sheet!$A$7:$DG$148,'TN01-10'!BJ$9,0))</f>
        <v>#N/A</v>
      </c>
      <c r="BK84" s="28" t="e">
        <f>IF(VLOOKUP($A84,Sheet!$A$7:$DG$148,'TN01-10'!BK$9,0)="","",VLOOKUP($A84,Sheet!$A$7:$DG$148,'TN01-10'!BK$9,0))</f>
        <v>#N/A</v>
      </c>
      <c r="BL84" s="28" t="e">
        <f>IF(VLOOKUP($A84,Sheet!$A$7:$DG$148,'TN01-10'!BL$9,0)="","",VLOOKUP($A84,Sheet!$A$7:$DG$148,'TN01-10'!BL$9,0))</f>
        <v>#N/A</v>
      </c>
      <c r="BM84" s="28" t="e">
        <f>IF(VLOOKUP($A84,Sheet!$A$7:$DG$148,'TN01-10'!BM$9,0)="","",VLOOKUP($A84,Sheet!$A$7:$DG$148,'TN01-10'!BM$9,0))</f>
        <v>#N/A</v>
      </c>
      <c r="BN84" s="28" t="e">
        <f>IF(VLOOKUP($A84,Sheet!$A$7:$DG$148,'TN01-10'!BN$9,0)="","",VLOOKUP($A84,Sheet!$A$7:$DG$148,'TN01-10'!BN$9,0))</f>
        <v>#N/A</v>
      </c>
      <c r="BO84" s="28" t="e">
        <f>IF(VLOOKUP($A84,Sheet!$A$7:$DG$148,'TN01-10'!BO$9,0)="","",VLOOKUP($A84,Sheet!$A$7:$DG$148,'TN01-10'!BO$9,0))</f>
        <v>#N/A</v>
      </c>
      <c r="BP84" s="28" t="e">
        <f>IF(VLOOKUP($A84,Sheet!$A$7:$DG$148,'TN01-10'!BP$9,0)="","",VLOOKUP($A84,Sheet!$A$7:$DG$148,'TN01-10'!BP$9,0))</f>
        <v>#N/A</v>
      </c>
      <c r="BQ84" s="28" t="e">
        <f>IF(VLOOKUP($A84,Sheet!$A$7:$DG$148,'TN01-10'!BQ$9,0)="","",VLOOKUP($A84,Sheet!$A$7:$DG$148,'TN01-10'!BQ$9,0))</f>
        <v>#N/A</v>
      </c>
      <c r="BR84" s="28" t="e">
        <f>IF(VLOOKUP($A84,Sheet!$A$7:$DG$148,'TN01-10'!BR$9,0)="","",VLOOKUP($A84,Sheet!$A$7:$DG$148,'TN01-10'!BR$9,0))</f>
        <v>#N/A</v>
      </c>
      <c r="BS84" s="28" t="e">
        <f>IF(VLOOKUP($A84,Sheet!$A$7:$DG$148,'TN01-10'!BS$9,0)="","",VLOOKUP($A84,Sheet!$A$7:$DG$148,'TN01-10'!BS$9,0))</f>
        <v>#N/A</v>
      </c>
      <c r="BT84" s="28" t="e">
        <f>IF(VLOOKUP($A84,Sheet!$A$7:$DG$148,'TN01-10'!BT$9,0)="","",VLOOKUP($A84,Sheet!$A$7:$DG$148,'TN01-10'!BT$9,0))</f>
        <v>#N/A</v>
      </c>
      <c r="BU84" s="28" t="e">
        <f>IF(VLOOKUP($A84,Sheet!$A$7:$DG$148,'TN01-10'!BU$9,0)="","",VLOOKUP($A84,Sheet!$A$7:$DG$148,'TN01-10'!BU$9,0))</f>
        <v>#N/A</v>
      </c>
      <c r="BV84" s="28" t="e">
        <f>IF(VLOOKUP($A84,Sheet!$A$7:$DG$148,'TN01-10'!BV$9,0)="","",VLOOKUP($A84,Sheet!$A$7:$DG$148,'TN01-10'!BV$9,0))</f>
        <v>#N/A</v>
      </c>
      <c r="BW84" s="28" t="e">
        <f>IF(VLOOKUP($A84,Sheet!$A$7:$DG$148,'TN01-10'!BW$9,0)="","",VLOOKUP($A84,Sheet!$A$7:$DG$148,'TN01-10'!BW$9,0))</f>
        <v>#N/A</v>
      </c>
      <c r="BX84" s="33" t="e">
        <f>IF(VLOOKUP($A84,Sheet!$A$7:$DG$148,'TN01-10'!BX$9,0)="","",VLOOKUP($A84,Sheet!$A$7:$DG$148,'TN01-10'!BX$9,0))</f>
        <v>#N/A</v>
      </c>
      <c r="BY84" s="36" t="e">
        <f>IF(VLOOKUP($A84,Sheet!$A$7:$DG$148,'TN01-10'!BY$9,0)="","",VLOOKUP($A84,Sheet!$A$7:$DG$148,'TN01-10'!BY$9,0))</f>
        <v>#N/A</v>
      </c>
      <c r="BZ84" s="28" t="e">
        <f>IF(VLOOKUP($A84,Sheet!$A$7:$DG$148,'TN01-10'!BZ$9,0)="","",VLOOKUP($A84,Sheet!$A$7:$DG$148,'TN01-10'!BZ$9,0))</f>
        <v>#N/A</v>
      </c>
      <c r="CA84" s="28" t="e">
        <f>IF(VLOOKUP($A84,Sheet!$A$7:$DG$148,'TN01-10'!CA$9,0)="","",VLOOKUP($A84,Sheet!$A$7:$DG$148,'TN01-10'!CA$9,0))</f>
        <v>#N/A</v>
      </c>
      <c r="CB84" s="28" t="e">
        <f>IF(VLOOKUP($A84,Sheet!$A$7:$DG$148,'TN01-10'!CB$9,0)="","",VLOOKUP($A84,Sheet!$A$7:$DG$148,'TN01-10'!CB$9,0))</f>
        <v>#N/A</v>
      </c>
      <c r="CC84" s="28" t="e">
        <f>IF(VLOOKUP($A84,Sheet!$A$7:$DG$148,'TN01-10'!CC$9,0)="","",VLOOKUP($A84,Sheet!$A$7:$DG$148,'TN01-10'!CC$9,0))</f>
        <v>#N/A</v>
      </c>
      <c r="CD84" s="28" t="e">
        <f>IF(VLOOKUP($A84,Sheet!$A$7:$DG$148,'TN01-10'!CD$9,0)="","",VLOOKUP($A84,Sheet!$A$7:$DG$148,'TN01-10'!CD$9,0))</f>
        <v>#N/A</v>
      </c>
      <c r="CE84" s="28" t="e">
        <f>IF(VLOOKUP($A84,Sheet!$A$7:$DG$148,'TN01-10'!CE$9,0)="","",VLOOKUP($A84,Sheet!$A$7:$DG$148,'TN01-10'!CE$9,0))</f>
        <v>#N/A</v>
      </c>
      <c r="CF84" s="28" t="e">
        <f>IF(VLOOKUP($A84,Sheet!$A$7:$DG$148,'TN01-10'!CF$9,0)="","",VLOOKUP($A84,Sheet!$A$7:$DG$148,'TN01-10'!CF$9,0))</f>
        <v>#N/A</v>
      </c>
      <c r="CG84" s="28" t="e">
        <f>IF(VLOOKUP($A84,Sheet!$A$7:$DG$148,'TN01-10'!CG$9,0)="","",VLOOKUP($A84,Sheet!$A$7:$DG$148,'TN01-10'!CG$9,0))</f>
        <v>#N/A</v>
      </c>
      <c r="CH84" s="28" t="e">
        <f>IF(VLOOKUP($A84,Sheet!$A$7:$DG$148,'TN01-10'!CH$9,0)="","",VLOOKUP($A84,Sheet!$A$7:$DG$148,'TN01-10'!CH$9,0))</f>
        <v>#N/A</v>
      </c>
      <c r="CI84" s="28" t="e">
        <f>IF(VLOOKUP($A84,Sheet!$A$7:$DG$148,'TN01-10'!CI$9,0)="","",VLOOKUP($A84,Sheet!$A$7:$DG$148,'TN01-10'!CI$9,0))</f>
        <v>#N/A</v>
      </c>
      <c r="CJ84" s="28" t="e">
        <f>IF(VLOOKUP($A84,Sheet!$A$7:$DG$148,'TN01-10'!CJ$9,0)="","",VLOOKUP($A84,Sheet!$A$7:$DG$148,'TN01-10'!CJ$9,0))</f>
        <v>#N/A</v>
      </c>
      <c r="CK84" s="28" t="e">
        <f>IF(VLOOKUP($A84,Sheet!$A$7:$DG$148,'TN01-10'!CK$9,0)="","",VLOOKUP($A84,Sheet!$A$7:$DG$148,'TN01-10'!CK$9,0))</f>
        <v>#N/A</v>
      </c>
      <c r="CL84" s="28" t="e">
        <f>IF(VLOOKUP($A84,Sheet!$A$7:$DG$148,'TN01-10'!CL$9,0)="","",VLOOKUP($A84,Sheet!$A$7:$DG$148,'TN01-10'!CL$9,0))</f>
        <v>#N/A</v>
      </c>
      <c r="CM84" s="28" t="e">
        <f>IF(VLOOKUP($A84,Sheet!$A$7:$DG$148,'TN01-10'!CM$9,0)="","",VLOOKUP($A84,Sheet!$A$7:$DG$148,'TN01-10'!CM$9,0))</f>
        <v>#N/A</v>
      </c>
      <c r="CN84" s="28" t="e">
        <f>IF(VLOOKUP($A84,Sheet!$A$7:$DG$148,'TN01-10'!CN$9,0)="","",VLOOKUP($A84,Sheet!$A$7:$DG$148,'TN01-10'!CN$9,0))</f>
        <v>#N/A</v>
      </c>
      <c r="CO84" s="28" t="e">
        <f>IF(VLOOKUP($A84,Sheet!$A$7:$DG$148,'TN01-10'!CO$9,0)="","",VLOOKUP($A84,Sheet!$A$7:$DG$148,'TN01-10'!CO$9,0))</f>
        <v>#N/A</v>
      </c>
      <c r="CP84" s="28" t="e">
        <f>IF(VLOOKUP($A84,Sheet!$A$7:$DG$148,'TN01-10'!CP$9,0)="","",VLOOKUP($A84,Sheet!$A$7:$DG$148,'TN01-10'!CP$9,0))</f>
        <v>#N/A</v>
      </c>
      <c r="CQ84" s="28" t="e">
        <f>IF(VLOOKUP($A84,Sheet!$A$7:$DG$148,'TN01-10'!CQ$9,0)="","",VLOOKUP($A84,Sheet!$A$7:$DG$148,'TN01-10'!CQ$9,0))</f>
        <v>#N/A</v>
      </c>
      <c r="CR84" s="28" t="e">
        <f>IF(VLOOKUP($A84,Sheet!$A$7:$DG$148,'TN01-10'!CR$9,0)="","",VLOOKUP($A84,Sheet!$A$7:$DG$148,'TN01-10'!CR$9,0))</f>
        <v>#N/A</v>
      </c>
      <c r="CS84" s="33" t="e">
        <f>IF(VLOOKUP($A84,Sheet!$A$7:$DG$148,'TN01-10'!CS$9,0)="","",VLOOKUP($A84,Sheet!$A$7:$DG$148,'TN01-10'!CS$9,0))</f>
        <v>#N/A</v>
      </c>
      <c r="CT84" s="36" t="e">
        <f>IF(VLOOKUP($A84,Sheet!$A$7:$DG$148,'TN01-10'!CT$9,0)="","",VLOOKUP($A84,Sheet!$A$7:$DG$148,'TN01-10'!CT$9,0))</f>
        <v>#N/A</v>
      </c>
      <c r="CU84" s="38" t="e">
        <f t="shared" si="17"/>
        <v>#N/A</v>
      </c>
      <c r="CV84" s="38" t="e">
        <f t="shared" si="18"/>
        <v>#N/A</v>
      </c>
      <c r="CW84" s="38">
        <f t="shared" si="19"/>
        <v>0</v>
      </c>
      <c r="CX84" s="38" t="e">
        <f t="shared" si="20"/>
        <v>#N/A</v>
      </c>
      <c r="CY84" s="38" t="e">
        <f t="shared" si="21"/>
        <v>#N/A</v>
      </c>
      <c r="CZ84" s="38" t="e">
        <f>VLOOKUP($A84,'TN01-04'!$A$13:$DL$166,103,0)</f>
        <v>#N/A</v>
      </c>
      <c r="DA84" s="28" t="e">
        <f>IF(VLOOKUP($A84,Sheet!$A$7:$DG$148,'TN01-10'!DA$9,0)="","",VLOOKUP($A84,Sheet!$A$7:$DG$148,'TN01-10'!DA$9,0))</f>
        <v>#N/A</v>
      </c>
      <c r="DB84" s="28" t="e">
        <f>IF(VLOOKUP($A84,Sheet!$A$7:$DG$148,'TN01-10'!DB$9,0)="","",VLOOKUP($A84,Sheet!$A$7:$DG$148,'TN01-10'!DB$9,0))</f>
        <v>#N/A</v>
      </c>
      <c r="DC84" s="28" t="e">
        <f>IF(VLOOKUP($A84,Sheet!$A$7:$DG$148,'TN01-10'!DC$9,0)="","",VLOOKUP($A84,Sheet!$A$7:$DG$148,'TN01-10'!DC$9,0))</f>
        <v>#N/A</v>
      </c>
      <c r="DD84" s="28" t="e">
        <f>IF(VLOOKUP($A84,Sheet!$A$7:$DG$148,'TN01-10'!DD$9,0)="","",VLOOKUP($A84,Sheet!$A$7:$DG$148,'TN01-10'!DD$9,0))</f>
        <v>#N/A</v>
      </c>
      <c r="DE84" s="38"/>
      <c r="DF84" s="38" t="e">
        <f t="shared" si="22"/>
        <v>#N/A</v>
      </c>
      <c r="DG84" s="38" t="e">
        <f>VLOOKUP($A84,'TN01-04'!$A$13:$DL$166,110,0)</f>
        <v>#N/A</v>
      </c>
      <c r="DH84" s="33" t="e">
        <f>IF(VLOOKUP($A84,Sheet!$A$7:$DG$148,'TN01-10'!DH$9,0)="","",VLOOKUP($A84,Sheet!$A$7:$DG$148,'TN01-10'!DH$9,0))</f>
        <v>#N/A</v>
      </c>
      <c r="DI84" s="36" t="e">
        <f>IF(VLOOKUP($A84,Sheet!$A$7:$DG$148,'TN01-10'!DI$9,0)="","",VLOOKUP($A84,Sheet!$A$7:$DG$148,'TN01-10'!DI$9,0))</f>
        <v>#N/A</v>
      </c>
      <c r="DJ84" s="38" t="e">
        <f t="shared" si="23"/>
        <v>#N/A</v>
      </c>
      <c r="DK84" s="38" t="e">
        <f t="shared" si="24"/>
        <v>#N/A</v>
      </c>
      <c r="DL84" s="38" t="e">
        <f t="shared" si="25"/>
        <v>#N/A</v>
      </c>
      <c r="DM84" s="38" t="e">
        <f>VLOOKUP($A84,'TN01-04'!$A$13:$DL$166,116,0)</f>
        <v>#N/A</v>
      </c>
      <c r="DN84" s="33" t="e">
        <f>IF(VLOOKUP($A84,Sheet!$A$7:$DG$148,'TN01-10'!DN$9,0)="","",VLOOKUP($A84,Sheet!$A$7:$DG$148,'TN01-10'!DN$9,0))</f>
        <v>#N/A</v>
      </c>
      <c r="DO84" s="36" t="e">
        <f>IF(VLOOKUP($A84,Sheet!$A$7:$DG$148,'TN01-10'!DO$9,0)="","",VLOOKUP($A84,Sheet!$A$7:$DG$148,'TN01-10'!DO$9,0))</f>
        <v>#N/A</v>
      </c>
      <c r="DP84" s="28" t="e">
        <f>IF(VLOOKUP($A84,Sheet!$A$7:$DG$148,'TN01-10'!DP$9,0)="","",VLOOKUP($A84,Sheet!$A$7:$DG$148,'TN01-10'!DP$9,0))</f>
        <v>#N/A</v>
      </c>
      <c r="DQ84" s="28" t="e">
        <f>IF(VLOOKUP($A84,Sheet!$A$7:$DG$148,'TN01-10'!DQ$9,0)="","",VLOOKUP($A84,Sheet!$A$7:$DG$148,'TN01-10'!DQ$9,0))</f>
        <v>#N/A</v>
      </c>
      <c r="DR84" s="28" t="e">
        <f>IF(VLOOKUP($A84,Sheet!$A$7:$DG$148,'TN01-10'!DR$9,0)="","",VLOOKUP($A84,Sheet!$A$7:$DG$148,'TN01-10'!DR$9,0))</f>
        <v>#N/A</v>
      </c>
      <c r="DS84" s="28" t="e">
        <f>IF(VLOOKUP($A84,Sheet!$A$7:$DG$148,'TN01-10'!DS$9,0)="","",VLOOKUP($A84,Sheet!$A$7:$DG$148,'TN01-10'!DS$9,0))</f>
        <v>#N/A</v>
      </c>
      <c r="DT84" s="28" t="e">
        <f>IF(VLOOKUP($A84,Sheet!$A$7:$DG$148,'TN01-10'!DT$9,0)="","",VLOOKUP($A84,Sheet!$A$7:$DG$148,'TN01-10'!DT$9,0))</f>
        <v>#N/A</v>
      </c>
      <c r="DU84" s="168" t="e">
        <f t="shared" si="26"/>
        <v>#N/A</v>
      </c>
      <c r="DV84" s="315"/>
      <c r="DW84" s="315"/>
      <c r="DX84" s="315"/>
      <c r="DY84" s="315" t="s">
        <v>4798</v>
      </c>
      <c r="DZ84" s="315" t="s">
        <v>4831</v>
      </c>
      <c r="EA84" s="315"/>
      <c r="EB84" s="216"/>
      <c r="EC84" s="216"/>
      <c r="ED84" s="216"/>
      <c r="EE84" s="216"/>
      <c r="EF84" s="216">
        <f t="shared" si="27"/>
        <v>0</v>
      </c>
      <c r="EG84" s="216">
        <v>0</v>
      </c>
      <c r="EH84" s="216">
        <v>0</v>
      </c>
      <c r="EI84" s="216"/>
      <c r="EJ84" s="216"/>
      <c r="EK84" s="216">
        <f t="shared" si="28"/>
        <v>0</v>
      </c>
      <c r="EL84" s="216"/>
      <c r="EM84" s="216">
        <v>0</v>
      </c>
      <c r="EN84" s="216"/>
      <c r="EO84" s="216"/>
      <c r="EP84" s="216">
        <f t="shared" si="29"/>
        <v>0</v>
      </c>
      <c r="EQ84" s="216"/>
      <c r="ER84" s="216">
        <v>0</v>
      </c>
      <c r="ES84" s="216"/>
      <c r="ET84" s="216"/>
      <c r="EU84" s="216">
        <f t="shared" si="30"/>
        <v>0</v>
      </c>
      <c r="EV84" s="216">
        <f t="shared" si="31"/>
        <v>0</v>
      </c>
    </row>
    <row r="85" spans="1:152" ht="15.95" customHeight="1" x14ac:dyDescent="0.2">
      <c r="A85" s="25">
        <v>2221727332</v>
      </c>
      <c r="B85" s="26" t="s">
        <v>29</v>
      </c>
      <c r="C85" s="26" t="s">
        <v>85</v>
      </c>
      <c r="D85" s="26" t="s">
        <v>156</v>
      </c>
      <c r="E85" s="27">
        <v>36089</v>
      </c>
      <c r="F85" s="26" t="s">
        <v>210</v>
      </c>
      <c r="G85" s="26" t="s">
        <v>212</v>
      </c>
      <c r="H85" s="28" t="e">
        <f>IF(VLOOKUP($A85,Sheet!$A$7:$DG$148,'TN01-10'!H$9,0)="","",VLOOKUP($A85,Sheet!$A$7:$DG$148,'TN01-10'!H$9,0))</f>
        <v>#N/A</v>
      </c>
      <c r="I85" s="28" t="e">
        <f>IF(VLOOKUP($A85,Sheet!$A$7:$DG$148,'TN01-10'!I$9,0)="","",VLOOKUP($A85,Sheet!$A$7:$DG$148,'TN01-10'!I$9,0))</f>
        <v>#N/A</v>
      </c>
      <c r="J85" s="28" t="e">
        <f>IF(VLOOKUP($A85,Sheet!$A$7:$DG$148,'TN01-10'!J$9,0)="","",VLOOKUP($A85,Sheet!$A$7:$DG$148,'TN01-10'!J$9,0))</f>
        <v>#N/A</v>
      </c>
      <c r="K85" s="28" t="e">
        <f>IF(VLOOKUP($A85,Sheet!$A$7:$DG$148,'TN01-10'!K$9,0)="","",VLOOKUP($A85,Sheet!$A$7:$DG$148,'TN01-10'!K$9,0))</f>
        <v>#N/A</v>
      </c>
      <c r="L85" s="28" t="e">
        <f>IF(VLOOKUP($A85,Sheet!$A$7:$DG$148,'TN01-10'!L$9,0)="","",VLOOKUP($A85,Sheet!$A$7:$DG$148,'TN01-10'!L$9,0))</f>
        <v>#N/A</v>
      </c>
      <c r="M85" s="28" t="e">
        <f>IF(VLOOKUP($A85,Sheet!$A$7:$DG$148,'TN01-10'!M$9,0)="","",VLOOKUP($A85,Sheet!$A$7:$DG$148,'TN01-10'!M$9,0))</f>
        <v>#N/A</v>
      </c>
      <c r="N85" s="28" t="e">
        <f>IF(VLOOKUP($A85,Sheet!$A$7:$DG$148,'TN01-10'!N$9,0)="","",VLOOKUP($A85,Sheet!$A$7:$DG$148,'TN01-10'!N$9,0))</f>
        <v>#N/A</v>
      </c>
      <c r="O85" s="28" t="e">
        <f>IF(VLOOKUP($A85,Sheet!$A$7:$DG$148,'TN01-10'!O$9,0)="","",VLOOKUP($A85,Sheet!$A$7:$DG$148,'TN01-10'!O$9,0))</f>
        <v>#N/A</v>
      </c>
      <c r="P85" s="28" t="e">
        <f>IF(VLOOKUP($A85,Sheet!$A$7:$DG$148,'TN01-10'!P$9,0)="","",VLOOKUP($A85,Sheet!$A$7:$DG$148,'TN01-10'!P$9,0))</f>
        <v>#N/A</v>
      </c>
      <c r="Q85" s="28" t="e">
        <f>IF(VLOOKUP($A85,Sheet!$A$7:$DG$148,'TN01-10'!Q$9,0)="","",VLOOKUP($A85,Sheet!$A$7:$DG$148,'TN01-10'!Q$9,0))</f>
        <v>#N/A</v>
      </c>
      <c r="R85" s="28" t="e">
        <f>IF(VLOOKUP($A85,Sheet!$A$7:$DG$148,'TN01-10'!R$9,0)="","",VLOOKUP($A85,Sheet!$A$7:$DG$148,'TN01-10'!R$9,0))</f>
        <v>#N/A</v>
      </c>
      <c r="S85" s="28" t="e">
        <f>IF(VLOOKUP($A85,Sheet!$A$7:$DG$148,'TN01-10'!S$9,0)="","",VLOOKUP($A85,Sheet!$A$7:$DG$148,'TN01-10'!S$9,0))</f>
        <v>#N/A</v>
      </c>
      <c r="T85" s="28" t="e">
        <f>IF(VLOOKUP($A85,Sheet!$A$7:$DG$148,'TN01-10'!T$9,0)="","",VLOOKUP($A85,Sheet!$A$7:$DG$148,'TN01-10'!T$9,0))</f>
        <v>#N/A</v>
      </c>
      <c r="U85" s="28" t="e">
        <f>IF(VLOOKUP($A85,Sheet!$A$7:$DG$148,'TN01-10'!U$9,0)="","",VLOOKUP($A85,Sheet!$A$7:$DG$148,'TN01-10'!U$9,0))</f>
        <v>#N/A</v>
      </c>
      <c r="V85" s="28" t="e">
        <f>IF(VLOOKUP($A85,Sheet!$A$7:$DG$148,'TN01-10'!V$9,0)="","",VLOOKUP($A85,Sheet!$A$7:$DG$148,'TN01-10'!V$9,0))</f>
        <v>#N/A</v>
      </c>
      <c r="W85" s="28" t="e">
        <f>IF(VLOOKUP($A85,Sheet!$A$7:$DG$148,'TN01-10'!W$9,0)="","",VLOOKUP($A85,Sheet!$A$7:$DG$148,'TN01-10'!W$9,0))</f>
        <v>#N/A</v>
      </c>
      <c r="X85" s="28" t="e">
        <f>IF(VLOOKUP($A85,Sheet!$A$7:$DG$148,'TN01-10'!X$9,0)="","",VLOOKUP($A85,Sheet!$A$7:$DG$148,'TN01-10'!X$9,0))</f>
        <v>#N/A</v>
      </c>
      <c r="Y85" s="28" t="e">
        <f>IF(VLOOKUP($A85,Sheet!$A$7:$DG$148,'TN01-10'!Y$9,0)="","",VLOOKUP($A85,Sheet!$A$7:$DG$148,'TN01-10'!Y$9,0))</f>
        <v>#N/A</v>
      </c>
      <c r="Z85" s="28" t="e">
        <f>IF(VLOOKUP($A85,Sheet!$A$7:$DG$148,'TN01-10'!Z$9,0)="","",VLOOKUP($A85,Sheet!$A$7:$DG$148,'TN01-10'!Z$9,0))</f>
        <v>#N/A</v>
      </c>
      <c r="AA85" s="28" t="e">
        <f>IF(VLOOKUP($A85,Sheet!$A$7:$DG$148,'TN01-10'!AA$9,0)="","",VLOOKUP($A85,Sheet!$A$7:$DG$148,'TN01-10'!AA$9,0))</f>
        <v>#N/A</v>
      </c>
      <c r="AB85" s="28" t="e">
        <f>IF(VLOOKUP($A85,Sheet!$A$7:$DG$148,'TN01-10'!AB$9,0)="","",VLOOKUP($A85,Sheet!$A$7:$DG$148,'TN01-10'!AB$9,0))</f>
        <v>#N/A</v>
      </c>
      <c r="AC85" s="28" t="e">
        <f>IF(VLOOKUP($A85,Sheet!$A$7:$DG$148,'TN01-10'!AC$9,0)="","",VLOOKUP($A85,Sheet!$A$7:$DG$148,'TN01-10'!AC$9,0))</f>
        <v>#N/A</v>
      </c>
      <c r="AD85" s="28" t="e">
        <f>IF(VLOOKUP($A85,Sheet!$A$7:$DG$148,'TN01-10'!AD$9,0)="","",VLOOKUP($A85,Sheet!$A$7:$DG$148,'TN01-10'!AD$9,0))</f>
        <v>#N/A</v>
      </c>
      <c r="AE85" s="28" t="e">
        <f>IF(VLOOKUP($A85,Sheet!$A$7:$DG$148,'TN01-10'!AE$9,0)="","",VLOOKUP($A85,Sheet!$A$7:$DG$148,'TN01-10'!AE$9,0))</f>
        <v>#N/A</v>
      </c>
      <c r="AF85" s="28" t="e">
        <f>IF(VLOOKUP($A85,Sheet!$A$7:$DG$148,'TN01-10'!AF$9,0)="","",VLOOKUP($A85,Sheet!$A$7:$DG$148,'TN01-10'!AF$9,0))</f>
        <v>#N/A</v>
      </c>
      <c r="AG85" s="28" t="e">
        <f>IF(VLOOKUP($A85,Sheet!$A$7:$DG$148,'TN01-10'!AG$9,0)="","",VLOOKUP($A85,Sheet!$A$7:$DG$148,'TN01-10'!AG$9,0))</f>
        <v>#N/A</v>
      </c>
      <c r="AH85" s="28" t="e">
        <f>IF(VLOOKUP($A85,Sheet!$A$7:$DG$148,'TN01-10'!AH$9,0)="","",VLOOKUP($A85,Sheet!$A$7:$DG$148,'TN01-10'!AH$9,0))</f>
        <v>#N/A</v>
      </c>
      <c r="AI85" s="28" t="e">
        <f>IF(VLOOKUP($A85,Sheet!$A$7:$DG$148,'TN01-10'!AI$9,0)="","",VLOOKUP($A85,Sheet!$A$7:$DG$148,'TN01-10'!AI$9,0))</f>
        <v>#N/A</v>
      </c>
      <c r="AJ85" s="28" t="e">
        <f>IF(VLOOKUP($A85,Sheet!$A$7:$DG$148,'TN01-10'!AJ$9,0)="","",VLOOKUP($A85,Sheet!$A$7:$DG$148,'TN01-10'!AJ$9,0))</f>
        <v>#N/A</v>
      </c>
      <c r="AK85" s="33" t="e">
        <f>IF(VLOOKUP($A85,Sheet!$A$7:$DG$148,'TN01-10'!AK$9,0)="","",VLOOKUP($A85,Sheet!$A$7:$DG$148,'TN01-10'!AK$9,0))</f>
        <v>#N/A</v>
      </c>
      <c r="AL85" s="36" t="e">
        <f>IF(VLOOKUP($A85,Sheet!$A$7:$DG$148,'TN01-10'!AL$9,0)="","",VLOOKUP($A85,Sheet!$A$7:$DG$148,'TN01-10'!AL$9,0))</f>
        <v>#N/A</v>
      </c>
      <c r="AM85" s="32" t="e">
        <f>IF(VLOOKUP($A85,Sheet!$A$7:$DG$148,'TN01-10'!AM$9,0)="","",VLOOKUP($A85,Sheet!$A$7:$DG$148,'TN01-10'!AM$9,0))</f>
        <v>#N/A</v>
      </c>
      <c r="AN85" s="32" t="e">
        <f>IF(VLOOKUP($A85,Sheet!$A$7:$DG$148,'TN01-10'!AN$9,0)="","",VLOOKUP($A85,Sheet!$A$7:$DG$148,'TN01-10'!AN$9,0))</f>
        <v>#N/A</v>
      </c>
      <c r="AO85" s="32" t="e">
        <f>IF(VLOOKUP($A85,Sheet!$A$7:$DG$148,'TN01-10'!AO$9,0)="","",VLOOKUP($A85,Sheet!$A$7:$DG$148,'TN01-10'!AO$9,0))</f>
        <v>#N/A</v>
      </c>
      <c r="AP85" s="32" t="e">
        <f>IF(VLOOKUP($A85,Sheet!$A$7:$DG$148,'TN01-10'!AP$9,0)="","",VLOOKUP($A85,Sheet!$A$7:$DG$148,'TN01-10'!AP$9,0))</f>
        <v>#N/A</v>
      </c>
      <c r="AQ85" s="32" t="e">
        <f>IF(VLOOKUP($A85,Sheet!$A$7:$DG$148,'TN01-10'!AQ$9,0)="","",VLOOKUP($A85,Sheet!$A$7:$DG$148,'TN01-10'!AQ$9,0))</f>
        <v>#N/A</v>
      </c>
      <c r="AR85" s="32" t="e">
        <f>IF(VLOOKUP($A85,Sheet!$A$7:$DG$148,'TN01-10'!AR$9,0)="","",VLOOKUP($A85,Sheet!$A$7:$DG$148,'TN01-10'!AR$9,0))</f>
        <v>#N/A</v>
      </c>
      <c r="AS85" s="32" t="e">
        <f>IF(VLOOKUP($A85,Sheet!$A$7:$DG$148,'TN01-10'!AS$9,0)="","",VLOOKUP($A85,Sheet!$A$7:$DG$148,'TN01-10'!AS$9,0))</f>
        <v>#N/A</v>
      </c>
      <c r="AT85" s="32" t="e">
        <f>IF(VLOOKUP($A85,Sheet!$A$7:$DG$148,'TN01-10'!AT$9,0)="","",VLOOKUP($A85,Sheet!$A$7:$DG$148,'TN01-10'!AT$9,0))</f>
        <v>#N/A</v>
      </c>
      <c r="AU85" s="32" t="e">
        <f>IF(VLOOKUP($A85,Sheet!$A$7:$DG$148,'TN01-10'!AU$9,0)="","",VLOOKUP($A85,Sheet!$A$7:$DG$148,'TN01-10'!AU$9,0))</f>
        <v>#N/A</v>
      </c>
      <c r="AV85" s="32" t="e">
        <f>IF(VLOOKUP($A85,Sheet!$A$7:$DG$148,'TN01-10'!AV$9,0)="","",VLOOKUP($A85,Sheet!$A$7:$DG$148,'TN01-10'!AV$9,0))</f>
        <v>#N/A</v>
      </c>
      <c r="AW85" s="32" t="e">
        <f>IF(VLOOKUP($A85,Sheet!$A$7:$DG$148,'TN01-10'!AW$9,0)="","",VLOOKUP($A85,Sheet!$A$7:$DG$148,'TN01-10'!AW$9,0))</f>
        <v>#N/A</v>
      </c>
      <c r="AX85" s="32" t="e">
        <f>IF(VLOOKUP($A85,Sheet!$A$7:$DG$148,'TN01-10'!AX$9,0)="","",VLOOKUP($A85,Sheet!$A$7:$DG$148,'TN01-10'!AX$9,0))</f>
        <v>#N/A</v>
      </c>
      <c r="AY85" s="32" t="e">
        <f>IF(VLOOKUP($A85,Sheet!$A$7:$DG$148,'TN01-10'!AY$9,0)="","",VLOOKUP($A85,Sheet!$A$7:$DG$148,'TN01-10'!AY$9,0))</f>
        <v>#N/A</v>
      </c>
      <c r="AZ85" s="32" t="e">
        <f>IF(VLOOKUP($A85,Sheet!$A$7:$DG$148,'TN01-10'!AZ$9,0)="","",VLOOKUP($A85,Sheet!$A$7:$DG$148,'TN01-10'!AZ$9,0))</f>
        <v>#N/A</v>
      </c>
      <c r="BA85" s="32" t="e">
        <f>IF(VLOOKUP($A85,Sheet!$A$7:$DG$148,'TN01-10'!BA$9,0)="","",VLOOKUP($A85,Sheet!$A$7:$DG$148,'TN01-10'!BA$9,0))</f>
        <v>#N/A</v>
      </c>
      <c r="BB85" s="33" t="e">
        <f>IF(VLOOKUP($A85,Sheet!$A$7:$DG$148,'TN01-10'!BB$9,0)="","",VLOOKUP($A85,Sheet!$A$7:$DG$148,'TN01-10'!BB$9,0))</f>
        <v>#N/A</v>
      </c>
      <c r="BC85" s="36" t="e">
        <f>IF(VLOOKUP($A85,Sheet!$A$7:$DG$148,'TN01-10'!BC$9,0)="","",VLOOKUP($A85,Sheet!$A$7:$DG$148,'TN01-10'!BC$9,0))</f>
        <v>#N/A</v>
      </c>
      <c r="BD85" s="28" t="e">
        <f>IF(VLOOKUP($A85,Sheet!$A$7:$DG$148,'TN01-10'!BD$9,0)="","",VLOOKUP($A85,Sheet!$A$7:$DG$148,'TN01-10'!BD$9,0))</f>
        <v>#N/A</v>
      </c>
      <c r="BE85" s="28" t="e">
        <f>IF(VLOOKUP($A85,Sheet!$A$7:$DG$148,'TN01-10'!BE$9,0)="","",VLOOKUP($A85,Sheet!$A$7:$DG$148,'TN01-10'!BE$9,0))</f>
        <v>#N/A</v>
      </c>
      <c r="BF85" s="28" t="e">
        <f>IF(VLOOKUP($A85,Sheet!$A$7:$DG$148,'TN01-10'!BF$9,0)="","",VLOOKUP($A85,Sheet!$A$7:$DG$148,'TN01-10'!BF$9,0))</f>
        <v>#N/A</v>
      </c>
      <c r="BG85" s="28" t="e">
        <f>IF(VLOOKUP($A85,Sheet!$A$7:$DG$148,'TN01-10'!BG$9,0)="","",VLOOKUP($A85,Sheet!$A$7:$DG$148,'TN01-10'!BG$9,0))</f>
        <v>#N/A</v>
      </c>
      <c r="BH85" s="28" t="e">
        <f>IF(VLOOKUP($A85,Sheet!$A$7:$DG$148,'TN01-10'!BH$9,0)="","",VLOOKUP($A85,Sheet!$A$7:$DG$148,'TN01-10'!BH$9,0))</f>
        <v>#N/A</v>
      </c>
      <c r="BI85" s="28" t="e">
        <f>IF(VLOOKUP($A85,Sheet!$A$7:$DG$148,'TN01-10'!BI$9,0)="","",VLOOKUP($A85,Sheet!$A$7:$DG$148,'TN01-10'!BI$9,0))</f>
        <v>#N/A</v>
      </c>
      <c r="BJ85" s="28" t="e">
        <f>IF(VLOOKUP($A85,Sheet!$A$7:$DG$148,'TN01-10'!BJ$9,0)="","",VLOOKUP($A85,Sheet!$A$7:$DG$148,'TN01-10'!BJ$9,0))</f>
        <v>#N/A</v>
      </c>
      <c r="BK85" s="28" t="e">
        <f>IF(VLOOKUP($A85,Sheet!$A$7:$DG$148,'TN01-10'!BK$9,0)="","",VLOOKUP($A85,Sheet!$A$7:$DG$148,'TN01-10'!BK$9,0))</f>
        <v>#N/A</v>
      </c>
      <c r="BL85" s="28" t="e">
        <f>IF(VLOOKUP($A85,Sheet!$A$7:$DG$148,'TN01-10'!BL$9,0)="","",VLOOKUP($A85,Sheet!$A$7:$DG$148,'TN01-10'!BL$9,0))</f>
        <v>#N/A</v>
      </c>
      <c r="BM85" s="28" t="e">
        <f>IF(VLOOKUP($A85,Sheet!$A$7:$DG$148,'TN01-10'!BM$9,0)="","",VLOOKUP($A85,Sheet!$A$7:$DG$148,'TN01-10'!BM$9,0))</f>
        <v>#N/A</v>
      </c>
      <c r="BN85" s="28" t="e">
        <f>IF(VLOOKUP($A85,Sheet!$A$7:$DG$148,'TN01-10'!BN$9,0)="","",VLOOKUP($A85,Sheet!$A$7:$DG$148,'TN01-10'!BN$9,0))</f>
        <v>#N/A</v>
      </c>
      <c r="BO85" s="28" t="e">
        <f>IF(VLOOKUP($A85,Sheet!$A$7:$DG$148,'TN01-10'!BO$9,0)="","",VLOOKUP($A85,Sheet!$A$7:$DG$148,'TN01-10'!BO$9,0))</f>
        <v>#N/A</v>
      </c>
      <c r="BP85" s="28" t="e">
        <f>IF(VLOOKUP($A85,Sheet!$A$7:$DG$148,'TN01-10'!BP$9,0)="","",VLOOKUP($A85,Sheet!$A$7:$DG$148,'TN01-10'!BP$9,0))</f>
        <v>#N/A</v>
      </c>
      <c r="BQ85" s="28" t="e">
        <f>IF(VLOOKUP($A85,Sheet!$A$7:$DG$148,'TN01-10'!BQ$9,0)="","",VLOOKUP($A85,Sheet!$A$7:$DG$148,'TN01-10'!BQ$9,0))</f>
        <v>#N/A</v>
      </c>
      <c r="BR85" s="28" t="e">
        <f>IF(VLOOKUP($A85,Sheet!$A$7:$DG$148,'TN01-10'!BR$9,0)="","",VLOOKUP($A85,Sheet!$A$7:$DG$148,'TN01-10'!BR$9,0))</f>
        <v>#N/A</v>
      </c>
      <c r="BS85" s="28" t="e">
        <f>IF(VLOOKUP($A85,Sheet!$A$7:$DG$148,'TN01-10'!BS$9,0)="","",VLOOKUP($A85,Sheet!$A$7:$DG$148,'TN01-10'!BS$9,0))</f>
        <v>#N/A</v>
      </c>
      <c r="BT85" s="28" t="e">
        <f>IF(VLOOKUP($A85,Sheet!$A$7:$DG$148,'TN01-10'!BT$9,0)="","",VLOOKUP($A85,Sheet!$A$7:$DG$148,'TN01-10'!BT$9,0))</f>
        <v>#N/A</v>
      </c>
      <c r="BU85" s="28" t="e">
        <f>IF(VLOOKUP($A85,Sheet!$A$7:$DG$148,'TN01-10'!BU$9,0)="","",VLOOKUP($A85,Sheet!$A$7:$DG$148,'TN01-10'!BU$9,0))</f>
        <v>#N/A</v>
      </c>
      <c r="BV85" s="28" t="e">
        <f>IF(VLOOKUP($A85,Sheet!$A$7:$DG$148,'TN01-10'!BV$9,0)="","",VLOOKUP($A85,Sheet!$A$7:$DG$148,'TN01-10'!BV$9,0))</f>
        <v>#N/A</v>
      </c>
      <c r="BW85" s="28" t="e">
        <f>IF(VLOOKUP($A85,Sheet!$A$7:$DG$148,'TN01-10'!BW$9,0)="","",VLOOKUP($A85,Sheet!$A$7:$DG$148,'TN01-10'!BW$9,0))</f>
        <v>#N/A</v>
      </c>
      <c r="BX85" s="33" t="e">
        <f>IF(VLOOKUP($A85,Sheet!$A$7:$DG$148,'TN01-10'!BX$9,0)="","",VLOOKUP($A85,Sheet!$A$7:$DG$148,'TN01-10'!BX$9,0))</f>
        <v>#N/A</v>
      </c>
      <c r="BY85" s="36" t="e">
        <f>IF(VLOOKUP($A85,Sheet!$A$7:$DG$148,'TN01-10'!BY$9,0)="","",VLOOKUP($A85,Sheet!$A$7:$DG$148,'TN01-10'!BY$9,0))</f>
        <v>#N/A</v>
      </c>
      <c r="BZ85" s="28" t="e">
        <f>IF(VLOOKUP($A85,Sheet!$A$7:$DG$148,'TN01-10'!BZ$9,0)="","",VLOOKUP($A85,Sheet!$A$7:$DG$148,'TN01-10'!BZ$9,0))</f>
        <v>#N/A</v>
      </c>
      <c r="CA85" s="28" t="e">
        <f>IF(VLOOKUP($A85,Sheet!$A$7:$DG$148,'TN01-10'!CA$9,0)="","",VLOOKUP($A85,Sheet!$A$7:$DG$148,'TN01-10'!CA$9,0))</f>
        <v>#N/A</v>
      </c>
      <c r="CB85" s="28" t="e">
        <f>IF(VLOOKUP($A85,Sheet!$A$7:$DG$148,'TN01-10'!CB$9,0)="","",VLOOKUP($A85,Sheet!$A$7:$DG$148,'TN01-10'!CB$9,0))</f>
        <v>#N/A</v>
      </c>
      <c r="CC85" s="28" t="e">
        <f>IF(VLOOKUP($A85,Sheet!$A$7:$DG$148,'TN01-10'!CC$9,0)="","",VLOOKUP($A85,Sheet!$A$7:$DG$148,'TN01-10'!CC$9,0))</f>
        <v>#N/A</v>
      </c>
      <c r="CD85" s="28" t="e">
        <f>IF(VLOOKUP($A85,Sheet!$A$7:$DG$148,'TN01-10'!CD$9,0)="","",VLOOKUP($A85,Sheet!$A$7:$DG$148,'TN01-10'!CD$9,0))</f>
        <v>#N/A</v>
      </c>
      <c r="CE85" s="28" t="e">
        <f>IF(VLOOKUP($A85,Sheet!$A$7:$DG$148,'TN01-10'!CE$9,0)="","",VLOOKUP($A85,Sheet!$A$7:$DG$148,'TN01-10'!CE$9,0))</f>
        <v>#N/A</v>
      </c>
      <c r="CF85" s="28" t="e">
        <f>IF(VLOOKUP($A85,Sheet!$A$7:$DG$148,'TN01-10'!CF$9,0)="","",VLOOKUP($A85,Sheet!$A$7:$DG$148,'TN01-10'!CF$9,0))</f>
        <v>#N/A</v>
      </c>
      <c r="CG85" s="28" t="e">
        <f>IF(VLOOKUP($A85,Sheet!$A$7:$DG$148,'TN01-10'!CG$9,0)="","",VLOOKUP($A85,Sheet!$A$7:$DG$148,'TN01-10'!CG$9,0))</f>
        <v>#N/A</v>
      </c>
      <c r="CH85" s="28" t="e">
        <f>IF(VLOOKUP($A85,Sheet!$A$7:$DG$148,'TN01-10'!CH$9,0)="","",VLOOKUP($A85,Sheet!$A$7:$DG$148,'TN01-10'!CH$9,0))</f>
        <v>#N/A</v>
      </c>
      <c r="CI85" s="28" t="e">
        <f>IF(VLOOKUP($A85,Sheet!$A$7:$DG$148,'TN01-10'!CI$9,0)="","",VLOOKUP($A85,Sheet!$A$7:$DG$148,'TN01-10'!CI$9,0))</f>
        <v>#N/A</v>
      </c>
      <c r="CJ85" s="28" t="e">
        <f>IF(VLOOKUP($A85,Sheet!$A$7:$DG$148,'TN01-10'!CJ$9,0)="","",VLOOKUP($A85,Sheet!$A$7:$DG$148,'TN01-10'!CJ$9,0))</f>
        <v>#N/A</v>
      </c>
      <c r="CK85" s="28" t="e">
        <f>IF(VLOOKUP($A85,Sheet!$A$7:$DG$148,'TN01-10'!CK$9,0)="","",VLOOKUP($A85,Sheet!$A$7:$DG$148,'TN01-10'!CK$9,0))</f>
        <v>#N/A</v>
      </c>
      <c r="CL85" s="28" t="e">
        <f>IF(VLOOKUP($A85,Sheet!$A$7:$DG$148,'TN01-10'!CL$9,0)="","",VLOOKUP($A85,Sheet!$A$7:$DG$148,'TN01-10'!CL$9,0))</f>
        <v>#N/A</v>
      </c>
      <c r="CM85" s="28" t="e">
        <f>IF(VLOOKUP($A85,Sheet!$A$7:$DG$148,'TN01-10'!CM$9,0)="","",VLOOKUP($A85,Sheet!$A$7:$DG$148,'TN01-10'!CM$9,0))</f>
        <v>#N/A</v>
      </c>
      <c r="CN85" s="28" t="e">
        <f>IF(VLOOKUP($A85,Sheet!$A$7:$DG$148,'TN01-10'!CN$9,0)="","",VLOOKUP($A85,Sheet!$A$7:$DG$148,'TN01-10'!CN$9,0))</f>
        <v>#N/A</v>
      </c>
      <c r="CO85" s="28" t="e">
        <f>IF(VLOOKUP($A85,Sheet!$A$7:$DG$148,'TN01-10'!CO$9,0)="","",VLOOKUP($A85,Sheet!$A$7:$DG$148,'TN01-10'!CO$9,0))</f>
        <v>#N/A</v>
      </c>
      <c r="CP85" s="28" t="e">
        <f>IF(VLOOKUP($A85,Sheet!$A$7:$DG$148,'TN01-10'!CP$9,0)="","",VLOOKUP($A85,Sheet!$A$7:$DG$148,'TN01-10'!CP$9,0))</f>
        <v>#N/A</v>
      </c>
      <c r="CQ85" s="28" t="e">
        <f>IF(VLOOKUP($A85,Sheet!$A$7:$DG$148,'TN01-10'!CQ$9,0)="","",VLOOKUP($A85,Sheet!$A$7:$DG$148,'TN01-10'!CQ$9,0))</f>
        <v>#N/A</v>
      </c>
      <c r="CR85" s="28" t="e">
        <f>IF(VLOOKUP($A85,Sheet!$A$7:$DG$148,'TN01-10'!CR$9,0)="","",VLOOKUP($A85,Sheet!$A$7:$DG$148,'TN01-10'!CR$9,0))</f>
        <v>#N/A</v>
      </c>
      <c r="CS85" s="33" t="e">
        <f>IF(VLOOKUP($A85,Sheet!$A$7:$DG$148,'TN01-10'!CS$9,0)="","",VLOOKUP($A85,Sheet!$A$7:$DG$148,'TN01-10'!CS$9,0))</f>
        <v>#N/A</v>
      </c>
      <c r="CT85" s="36" t="e">
        <f>IF(VLOOKUP($A85,Sheet!$A$7:$DG$148,'TN01-10'!CT$9,0)="","",VLOOKUP($A85,Sheet!$A$7:$DG$148,'TN01-10'!CT$9,0))</f>
        <v>#N/A</v>
      </c>
      <c r="CU85" s="38" t="e">
        <f t="shared" si="17"/>
        <v>#N/A</v>
      </c>
      <c r="CV85" s="38" t="e">
        <f t="shared" si="18"/>
        <v>#N/A</v>
      </c>
      <c r="CW85" s="38">
        <f t="shared" si="19"/>
        <v>0</v>
      </c>
      <c r="CX85" s="38" t="e">
        <f t="shared" si="20"/>
        <v>#N/A</v>
      </c>
      <c r="CY85" s="38" t="e">
        <f t="shared" si="21"/>
        <v>#N/A</v>
      </c>
      <c r="CZ85" s="38" t="e">
        <f>VLOOKUP($A85,'TN01-04'!$A$13:$DL$166,103,0)</f>
        <v>#N/A</v>
      </c>
      <c r="DA85" s="28" t="e">
        <f>IF(VLOOKUP($A85,Sheet!$A$7:$DG$148,'TN01-10'!DA$9,0)="","",VLOOKUP($A85,Sheet!$A$7:$DG$148,'TN01-10'!DA$9,0))</f>
        <v>#N/A</v>
      </c>
      <c r="DB85" s="28" t="e">
        <f>IF(VLOOKUP($A85,Sheet!$A$7:$DG$148,'TN01-10'!DB$9,0)="","",VLOOKUP($A85,Sheet!$A$7:$DG$148,'TN01-10'!DB$9,0))</f>
        <v>#N/A</v>
      </c>
      <c r="DC85" s="28" t="e">
        <f>IF(VLOOKUP($A85,Sheet!$A$7:$DG$148,'TN01-10'!DC$9,0)="","",VLOOKUP($A85,Sheet!$A$7:$DG$148,'TN01-10'!DC$9,0))</f>
        <v>#N/A</v>
      </c>
      <c r="DD85" s="28" t="e">
        <f>IF(VLOOKUP($A85,Sheet!$A$7:$DG$148,'TN01-10'!DD$9,0)="","",VLOOKUP($A85,Sheet!$A$7:$DG$148,'TN01-10'!DD$9,0))</f>
        <v>#N/A</v>
      </c>
      <c r="DE85" s="38"/>
      <c r="DF85" s="38" t="e">
        <f t="shared" si="22"/>
        <v>#N/A</v>
      </c>
      <c r="DG85" s="38" t="e">
        <f>VLOOKUP($A85,'TN01-04'!$A$13:$DL$166,110,0)</f>
        <v>#N/A</v>
      </c>
      <c r="DH85" s="33" t="e">
        <f>IF(VLOOKUP($A85,Sheet!$A$7:$DG$148,'TN01-10'!DH$9,0)="","",VLOOKUP($A85,Sheet!$A$7:$DG$148,'TN01-10'!DH$9,0))</f>
        <v>#N/A</v>
      </c>
      <c r="DI85" s="36" t="e">
        <f>IF(VLOOKUP($A85,Sheet!$A$7:$DG$148,'TN01-10'!DI$9,0)="","",VLOOKUP($A85,Sheet!$A$7:$DG$148,'TN01-10'!DI$9,0))</f>
        <v>#N/A</v>
      </c>
      <c r="DJ85" s="38" t="e">
        <f t="shared" si="23"/>
        <v>#N/A</v>
      </c>
      <c r="DK85" s="38" t="e">
        <f t="shared" si="24"/>
        <v>#N/A</v>
      </c>
      <c r="DL85" s="38" t="e">
        <f t="shared" si="25"/>
        <v>#N/A</v>
      </c>
      <c r="DM85" s="38" t="e">
        <f>VLOOKUP($A85,'TN01-04'!$A$13:$DL$166,116,0)</f>
        <v>#N/A</v>
      </c>
      <c r="DN85" s="33" t="e">
        <f>IF(VLOOKUP($A85,Sheet!$A$7:$DG$148,'TN01-10'!DN$9,0)="","",VLOOKUP($A85,Sheet!$A$7:$DG$148,'TN01-10'!DN$9,0))</f>
        <v>#N/A</v>
      </c>
      <c r="DO85" s="36" t="e">
        <f>IF(VLOOKUP($A85,Sheet!$A$7:$DG$148,'TN01-10'!DO$9,0)="","",VLOOKUP($A85,Sheet!$A$7:$DG$148,'TN01-10'!DO$9,0))</f>
        <v>#N/A</v>
      </c>
      <c r="DP85" s="28" t="e">
        <f>IF(VLOOKUP($A85,Sheet!$A$7:$DG$148,'TN01-10'!DP$9,0)="","",VLOOKUP($A85,Sheet!$A$7:$DG$148,'TN01-10'!DP$9,0))</f>
        <v>#N/A</v>
      </c>
      <c r="DQ85" s="28" t="e">
        <f>IF(VLOOKUP($A85,Sheet!$A$7:$DG$148,'TN01-10'!DQ$9,0)="","",VLOOKUP($A85,Sheet!$A$7:$DG$148,'TN01-10'!DQ$9,0))</f>
        <v>#N/A</v>
      </c>
      <c r="DR85" s="28" t="e">
        <f>IF(VLOOKUP($A85,Sheet!$A$7:$DG$148,'TN01-10'!DR$9,0)="","",VLOOKUP($A85,Sheet!$A$7:$DG$148,'TN01-10'!DR$9,0))</f>
        <v>#N/A</v>
      </c>
      <c r="DS85" s="28" t="e">
        <f>IF(VLOOKUP($A85,Sheet!$A$7:$DG$148,'TN01-10'!DS$9,0)="","",VLOOKUP($A85,Sheet!$A$7:$DG$148,'TN01-10'!DS$9,0))</f>
        <v>#N/A</v>
      </c>
      <c r="DT85" s="28" t="e">
        <f>IF(VLOOKUP($A85,Sheet!$A$7:$DG$148,'TN01-10'!DT$9,0)="","",VLOOKUP($A85,Sheet!$A$7:$DG$148,'TN01-10'!DT$9,0))</f>
        <v>#N/A</v>
      </c>
      <c r="DU85" s="168" t="e">
        <f t="shared" si="26"/>
        <v>#N/A</v>
      </c>
      <c r="DV85" s="315"/>
      <c r="DW85" s="315"/>
      <c r="DX85" s="315"/>
      <c r="DY85" s="315" t="s">
        <v>4798</v>
      </c>
      <c r="DZ85" s="315" t="e">
        <v>#N/A</v>
      </c>
      <c r="EA85" s="315"/>
      <c r="EB85" s="216"/>
      <c r="EC85" s="216"/>
      <c r="ED85" s="216"/>
      <c r="EE85" s="216"/>
      <c r="EF85" s="216">
        <f t="shared" si="27"/>
        <v>0</v>
      </c>
      <c r="EG85" s="216">
        <v>0</v>
      </c>
      <c r="EH85" s="216">
        <v>0</v>
      </c>
      <c r="EI85" s="216"/>
      <c r="EJ85" s="216"/>
      <c r="EK85" s="216">
        <f t="shared" si="28"/>
        <v>0</v>
      </c>
      <c r="EL85" s="216"/>
      <c r="EM85" s="216">
        <v>0</v>
      </c>
      <c r="EN85" s="216"/>
      <c r="EO85" s="216"/>
      <c r="EP85" s="216">
        <f t="shared" si="29"/>
        <v>0</v>
      </c>
      <c r="EQ85" s="216"/>
      <c r="ER85" s="216">
        <v>0</v>
      </c>
      <c r="ES85" s="216"/>
      <c r="ET85" s="216"/>
      <c r="EU85" s="216">
        <f t="shared" si="30"/>
        <v>0</v>
      </c>
      <c r="EV85" s="216">
        <f t="shared" si="31"/>
        <v>0</v>
      </c>
    </row>
    <row r="86" spans="1:152" ht="15.95" customHeight="1" x14ac:dyDescent="0.2">
      <c r="A86" s="25">
        <v>2221727336</v>
      </c>
      <c r="B86" s="26" t="s">
        <v>22</v>
      </c>
      <c r="C86" s="26" t="s">
        <v>86</v>
      </c>
      <c r="D86" s="26" t="s">
        <v>57</v>
      </c>
      <c r="E86" s="27">
        <v>36156</v>
      </c>
      <c r="F86" s="26" t="s">
        <v>210</v>
      </c>
      <c r="G86" s="26" t="s">
        <v>212</v>
      </c>
      <c r="H86" s="28">
        <f>IF(VLOOKUP($A86,Sheet!$A$7:$DG$148,'TN01-10'!H$9,0)="","",VLOOKUP($A86,Sheet!$A$7:$DG$148,'TN01-10'!H$9,0))</f>
        <v>7.8</v>
      </c>
      <c r="I86" s="28">
        <f>IF(VLOOKUP($A86,Sheet!$A$7:$DG$148,'TN01-10'!I$9,0)="","",VLOOKUP($A86,Sheet!$A$7:$DG$148,'TN01-10'!I$9,0))</f>
        <v>6.8</v>
      </c>
      <c r="J86" s="28">
        <f>IF(VLOOKUP($A86,Sheet!$A$7:$DG$148,'TN01-10'!J$9,0)="","",VLOOKUP($A86,Sheet!$A$7:$DG$148,'TN01-10'!J$9,0))</f>
        <v>7.3</v>
      </c>
      <c r="K86" s="28">
        <f>IF(VLOOKUP($A86,Sheet!$A$7:$DG$148,'TN01-10'!K$9,0)="","",VLOOKUP($A86,Sheet!$A$7:$DG$148,'TN01-10'!K$9,0))</f>
        <v>7.2</v>
      </c>
      <c r="L86" s="28">
        <f>IF(VLOOKUP($A86,Sheet!$A$7:$DG$148,'TN01-10'!L$9,0)="","",VLOOKUP($A86,Sheet!$A$7:$DG$148,'TN01-10'!L$9,0))</f>
        <v>7.5</v>
      </c>
      <c r="M86" s="28">
        <f>IF(VLOOKUP($A86,Sheet!$A$7:$DG$148,'TN01-10'!M$9,0)="","",VLOOKUP($A86,Sheet!$A$7:$DG$148,'TN01-10'!M$9,0))</f>
        <v>7.1</v>
      </c>
      <c r="N86" s="28">
        <f>IF(VLOOKUP($A86,Sheet!$A$7:$DG$148,'TN01-10'!N$9,0)="","",VLOOKUP($A86,Sheet!$A$7:$DG$148,'TN01-10'!N$9,0))</f>
        <v>6.8</v>
      </c>
      <c r="O86" s="28" t="str">
        <f>IF(VLOOKUP($A86,Sheet!$A$7:$DG$148,'TN01-10'!O$9,0)="","",VLOOKUP($A86,Sheet!$A$7:$DG$148,'TN01-10'!O$9,0))</f>
        <v/>
      </c>
      <c r="P86" s="28">
        <f>IF(VLOOKUP($A86,Sheet!$A$7:$DG$148,'TN01-10'!P$9,0)="","",VLOOKUP($A86,Sheet!$A$7:$DG$148,'TN01-10'!P$9,0))</f>
        <v>6.1</v>
      </c>
      <c r="Q86" s="28" t="str">
        <f>IF(VLOOKUP($A86,Sheet!$A$7:$DG$148,'TN01-10'!Q$9,0)="","",VLOOKUP($A86,Sheet!$A$7:$DG$148,'TN01-10'!Q$9,0))</f>
        <v/>
      </c>
      <c r="R86" s="28">
        <f>IF(VLOOKUP($A86,Sheet!$A$7:$DG$148,'TN01-10'!R$9,0)="","",VLOOKUP($A86,Sheet!$A$7:$DG$148,'TN01-10'!R$9,0))</f>
        <v>7.9</v>
      </c>
      <c r="S86" s="28" t="str">
        <f>IF(VLOOKUP($A86,Sheet!$A$7:$DG$148,'TN01-10'!S$9,0)="","",VLOOKUP($A86,Sheet!$A$7:$DG$148,'TN01-10'!S$9,0))</f>
        <v/>
      </c>
      <c r="T86" s="28" t="str">
        <f>IF(VLOOKUP($A86,Sheet!$A$7:$DG$148,'TN01-10'!T$9,0)="","",VLOOKUP($A86,Sheet!$A$7:$DG$148,'TN01-10'!T$9,0))</f>
        <v/>
      </c>
      <c r="U86" s="28">
        <f>IF(VLOOKUP($A86,Sheet!$A$7:$DG$148,'TN01-10'!U$9,0)="","",VLOOKUP($A86,Sheet!$A$7:$DG$148,'TN01-10'!U$9,0))</f>
        <v>7.1</v>
      </c>
      <c r="V86" s="28" t="str">
        <f>IF(VLOOKUP($A86,Sheet!$A$7:$DG$148,'TN01-10'!V$9,0)="","",VLOOKUP($A86,Sheet!$A$7:$DG$148,'TN01-10'!V$9,0))</f>
        <v/>
      </c>
      <c r="W86" s="28">
        <f>IF(VLOOKUP($A86,Sheet!$A$7:$DG$148,'TN01-10'!W$9,0)="","",VLOOKUP($A86,Sheet!$A$7:$DG$148,'TN01-10'!W$9,0))</f>
        <v>9.1</v>
      </c>
      <c r="X86" s="28">
        <f>IF(VLOOKUP($A86,Sheet!$A$7:$DG$148,'TN01-10'!X$9,0)="","",VLOOKUP($A86,Sheet!$A$7:$DG$148,'TN01-10'!X$9,0))</f>
        <v>8.1</v>
      </c>
      <c r="Y86" s="28">
        <f>IF(VLOOKUP($A86,Sheet!$A$7:$DG$148,'TN01-10'!Y$9,0)="","",VLOOKUP($A86,Sheet!$A$7:$DG$148,'TN01-10'!Y$9,0))</f>
        <v>6.5</v>
      </c>
      <c r="Z86" s="28">
        <f>IF(VLOOKUP($A86,Sheet!$A$7:$DG$148,'TN01-10'!Z$9,0)="","",VLOOKUP($A86,Sheet!$A$7:$DG$148,'TN01-10'!Z$9,0))</f>
        <v>7</v>
      </c>
      <c r="AA86" s="28">
        <f>IF(VLOOKUP($A86,Sheet!$A$7:$DG$148,'TN01-10'!AA$9,0)="","",VLOOKUP($A86,Sheet!$A$7:$DG$148,'TN01-10'!AA$9,0))</f>
        <v>7.9</v>
      </c>
      <c r="AB86" s="28">
        <f>IF(VLOOKUP($A86,Sheet!$A$7:$DG$148,'TN01-10'!AB$9,0)="","",VLOOKUP($A86,Sheet!$A$7:$DG$148,'TN01-10'!AB$9,0))</f>
        <v>7.2</v>
      </c>
      <c r="AC86" s="28">
        <f>IF(VLOOKUP($A86,Sheet!$A$7:$DG$148,'TN01-10'!AC$9,0)="","",VLOOKUP($A86,Sheet!$A$7:$DG$148,'TN01-10'!AC$9,0))</f>
        <v>5.0999999999999996</v>
      </c>
      <c r="AD86" s="28">
        <f>IF(VLOOKUP($A86,Sheet!$A$7:$DG$148,'TN01-10'!AD$9,0)="","",VLOOKUP($A86,Sheet!$A$7:$DG$148,'TN01-10'!AD$9,0))</f>
        <v>7.3</v>
      </c>
      <c r="AE86" s="28">
        <f>IF(VLOOKUP($A86,Sheet!$A$7:$DG$148,'TN01-10'!AE$9,0)="","",VLOOKUP($A86,Sheet!$A$7:$DG$148,'TN01-10'!AE$9,0))</f>
        <v>4.5999999999999996</v>
      </c>
      <c r="AF86" s="28">
        <f>IF(VLOOKUP($A86,Sheet!$A$7:$DG$148,'TN01-10'!AF$9,0)="","",VLOOKUP($A86,Sheet!$A$7:$DG$148,'TN01-10'!AF$9,0))</f>
        <v>6.1</v>
      </c>
      <c r="AG86" s="28">
        <f>IF(VLOOKUP($A86,Sheet!$A$7:$DG$148,'TN01-10'!AG$9,0)="","",VLOOKUP($A86,Sheet!$A$7:$DG$148,'TN01-10'!AG$9,0))</f>
        <v>5</v>
      </c>
      <c r="AH86" s="28">
        <f>IF(VLOOKUP($A86,Sheet!$A$7:$DG$148,'TN01-10'!AH$9,0)="","",VLOOKUP($A86,Sheet!$A$7:$DG$148,'TN01-10'!AH$9,0))</f>
        <v>6.3</v>
      </c>
      <c r="AI86" s="28">
        <f>IF(VLOOKUP($A86,Sheet!$A$7:$DG$148,'TN01-10'!AI$9,0)="","",VLOOKUP($A86,Sheet!$A$7:$DG$148,'TN01-10'!AI$9,0))</f>
        <v>6.5</v>
      </c>
      <c r="AJ86" s="28">
        <f>IF(VLOOKUP($A86,Sheet!$A$7:$DG$148,'TN01-10'!AJ$9,0)="","",VLOOKUP($A86,Sheet!$A$7:$DG$148,'TN01-10'!AJ$9,0))</f>
        <v>6.5</v>
      </c>
      <c r="AK86" s="33">
        <f>IF(VLOOKUP($A86,Sheet!$A$7:$DG$148,'TN01-10'!AK$9,0)="","",VLOOKUP($A86,Sheet!$A$7:$DG$148,'TN01-10'!AK$9,0))</f>
        <v>51</v>
      </c>
      <c r="AL86" s="36">
        <f>IF(VLOOKUP($A86,Sheet!$A$7:$DG$148,'TN01-10'!AL$9,0)="","",VLOOKUP($A86,Sheet!$A$7:$DG$148,'TN01-10'!AL$9,0))</f>
        <v>0</v>
      </c>
      <c r="AM86" s="32">
        <f>IF(VLOOKUP($A86,Sheet!$A$7:$DG$148,'TN01-10'!AM$9,0)="","",VLOOKUP($A86,Sheet!$A$7:$DG$148,'TN01-10'!AM$9,0))</f>
        <v>5.2</v>
      </c>
      <c r="AN86" s="32">
        <f>IF(VLOOKUP($A86,Sheet!$A$7:$DG$148,'TN01-10'!AN$9,0)="","",VLOOKUP($A86,Sheet!$A$7:$DG$148,'TN01-10'!AN$9,0))</f>
        <v>5</v>
      </c>
      <c r="AO86" s="32">
        <f>IF(VLOOKUP($A86,Sheet!$A$7:$DG$148,'TN01-10'!AO$9,0)="","",VLOOKUP($A86,Sheet!$A$7:$DG$148,'TN01-10'!AO$9,0))</f>
        <v>7.2</v>
      </c>
      <c r="AP86" s="32" t="str">
        <f>IF(VLOOKUP($A86,Sheet!$A$7:$DG$148,'TN01-10'!AP$9,0)="","",VLOOKUP($A86,Sheet!$A$7:$DG$148,'TN01-10'!AP$9,0))</f>
        <v/>
      </c>
      <c r="AQ86" s="32" t="str">
        <f>IF(VLOOKUP($A86,Sheet!$A$7:$DG$148,'TN01-10'!AQ$9,0)="","",VLOOKUP($A86,Sheet!$A$7:$DG$148,'TN01-10'!AQ$9,0))</f>
        <v/>
      </c>
      <c r="AR86" s="32" t="str">
        <f>IF(VLOOKUP($A86,Sheet!$A$7:$DG$148,'TN01-10'!AR$9,0)="","",VLOOKUP($A86,Sheet!$A$7:$DG$148,'TN01-10'!AR$9,0))</f>
        <v/>
      </c>
      <c r="AS86" s="32" t="str">
        <f>IF(VLOOKUP($A86,Sheet!$A$7:$DG$148,'TN01-10'!AS$9,0)="","",VLOOKUP($A86,Sheet!$A$7:$DG$148,'TN01-10'!AS$9,0))</f>
        <v/>
      </c>
      <c r="AT86" s="32" t="str">
        <f>IF(VLOOKUP($A86,Sheet!$A$7:$DG$148,'TN01-10'!AT$9,0)="","",VLOOKUP($A86,Sheet!$A$7:$DG$148,'TN01-10'!AT$9,0))</f>
        <v/>
      </c>
      <c r="AU86" s="32">
        <f>IF(VLOOKUP($A86,Sheet!$A$7:$DG$148,'TN01-10'!AU$9,0)="","",VLOOKUP($A86,Sheet!$A$7:$DG$148,'TN01-10'!AU$9,0))</f>
        <v>5.8</v>
      </c>
      <c r="AV86" s="32" t="str">
        <f>IF(VLOOKUP($A86,Sheet!$A$7:$DG$148,'TN01-10'!AV$9,0)="","",VLOOKUP($A86,Sheet!$A$7:$DG$148,'TN01-10'!AV$9,0))</f>
        <v/>
      </c>
      <c r="AW86" s="32" t="str">
        <f>IF(VLOOKUP($A86,Sheet!$A$7:$DG$148,'TN01-10'!AW$9,0)="","",VLOOKUP($A86,Sheet!$A$7:$DG$148,'TN01-10'!AW$9,0))</f>
        <v/>
      </c>
      <c r="AX86" s="32" t="str">
        <f>IF(VLOOKUP($A86,Sheet!$A$7:$DG$148,'TN01-10'!AX$9,0)="","",VLOOKUP($A86,Sheet!$A$7:$DG$148,'TN01-10'!AX$9,0))</f>
        <v/>
      </c>
      <c r="AY86" s="32" t="str">
        <f>IF(VLOOKUP($A86,Sheet!$A$7:$DG$148,'TN01-10'!AY$9,0)="","",VLOOKUP($A86,Sheet!$A$7:$DG$148,'TN01-10'!AY$9,0))</f>
        <v/>
      </c>
      <c r="AZ86" s="32" t="str">
        <f>IF(VLOOKUP($A86,Sheet!$A$7:$DG$148,'TN01-10'!AZ$9,0)="","",VLOOKUP($A86,Sheet!$A$7:$DG$148,'TN01-10'!AZ$9,0))</f>
        <v/>
      </c>
      <c r="BA86" s="32">
        <f>IF(VLOOKUP($A86,Sheet!$A$7:$DG$148,'TN01-10'!BA$9,0)="","",VLOOKUP($A86,Sheet!$A$7:$DG$148,'TN01-10'!BA$9,0))</f>
        <v>7.4</v>
      </c>
      <c r="BB86" s="33">
        <f>IF(VLOOKUP($A86,Sheet!$A$7:$DG$148,'TN01-10'!BB$9,0)="","",VLOOKUP($A86,Sheet!$A$7:$DG$148,'TN01-10'!BB$9,0))</f>
        <v>5</v>
      </c>
      <c r="BC86" s="36">
        <f>IF(VLOOKUP($A86,Sheet!$A$7:$DG$148,'TN01-10'!BC$9,0)="","",VLOOKUP($A86,Sheet!$A$7:$DG$148,'TN01-10'!BC$9,0))</f>
        <v>0</v>
      </c>
      <c r="BD86" s="28">
        <f>IF(VLOOKUP($A86,Sheet!$A$7:$DG$148,'TN01-10'!BD$9,0)="","",VLOOKUP($A86,Sheet!$A$7:$DG$148,'TN01-10'!BD$9,0))</f>
        <v>5.7</v>
      </c>
      <c r="BE86" s="28">
        <f>IF(VLOOKUP($A86,Sheet!$A$7:$DG$148,'TN01-10'!BE$9,0)="","",VLOOKUP($A86,Sheet!$A$7:$DG$148,'TN01-10'!BE$9,0))</f>
        <v>6.2</v>
      </c>
      <c r="BF86" s="28">
        <f>IF(VLOOKUP($A86,Sheet!$A$7:$DG$148,'TN01-10'!BF$9,0)="","",VLOOKUP($A86,Sheet!$A$7:$DG$148,'TN01-10'!BF$9,0))</f>
        <v>4.4000000000000004</v>
      </c>
      <c r="BG86" s="28">
        <f>IF(VLOOKUP($A86,Sheet!$A$7:$DG$148,'TN01-10'!BG$9,0)="","",VLOOKUP($A86,Sheet!$A$7:$DG$148,'TN01-10'!BG$9,0))</f>
        <v>8.4</v>
      </c>
      <c r="BH86" s="28">
        <f>IF(VLOOKUP($A86,Sheet!$A$7:$DG$148,'TN01-10'!BH$9,0)="","",VLOOKUP($A86,Sheet!$A$7:$DG$148,'TN01-10'!BH$9,0))</f>
        <v>5.4</v>
      </c>
      <c r="BI86" s="28">
        <f>IF(VLOOKUP($A86,Sheet!$A$7:$DG$148,'TN01-10'!BI$9,0)="","",VLOOKUP($A86,Sheet!$A$7:$DG$148,'TN01-10'!BI$9,0))</f>
        <v>5.5</v>
      </c>
      <c r="BJ86" s="28">
        <f>IF(VLOOKUP($A86,Sheet!$A$7:$DG$148,'TN01-10'!BJ$9,0)="","",VLOOKUP($A86,Sheet!$A$7:$DG$148,'TN01-10'!BJ$9,0))</f>
        <v>8.3000000000000007</v>
      </c>
      <c r="BK86" s="28">
        <f>IF(VLOOKUP($A86,Sheet!$A$7:$DG$148,'TN01-10'!BK$9,0)="","",VLOOKUP($A86,Sheet!$A$7:$DG$148,'TN01-10'!BK$9,0))</f>
        <v>5.6</v>
      </c>
      <c r="BL86" s="28">
        <f>IF(VLOOKUP($A86,Sheet!$A$7:$DG$148,'TN01-10'!BL$9,0)="","",VLOOKUP($A86,Sheet!$A$7:$DG$148,'TN01-10'!BL$9,0))</f>
        <v>7.3</v>
      </c>
      <c r="BM86" s="28">
        <f>IF(VLOOKUP($A86,Sheet!$A$7:$DG$148,'TN01-10'!BM$9,0)="","",VLOOKUP($A86,Sheet!$A$7:$DG$148,'TN01-10'!BM$9,0))</f>
        <v>6.7</v>
      </c>
      <c r="BN86" s="28">
        <f>IF(VLOOKUP($A86,Sheet!$A$7:$DG$148,'TN01-10'!BN$9,0)="","",VLOOKUP($A86,Sheet!$A$7:$DG$148,'TN01-10'!BN$9,0))</f>
        <v>7</v>
      </c>
      <c r="BO86" s="28">
        <f>IF(VLOOKUP($A86,Sheet!$A$7:$DG$148,'TN01-10'!BO$9,0)="","",VLOOKUP($A86,Sheet!$A$7:$DG$148,'TN01-10'!BO$9,0))</f>
        <v>6.3</v>
      </c>
      <c r="BP86" s="28">
        <f>IF(VLOOKUP($A86,Sheet!$A$7:$DG$148,'TN01-10'!BP$9,0)="","",VLOOKUP($A86,Sheet!$A$7:$DG$148,'TN01-10'!BP$9,0))</f>
        <v>6.4</v>
      </c>
      <c r="BQ86" s="28" t="str">
        <f>IF(VLOOKUP($A86,Sheet!$A$7:$DG$148,'TN01-10'!BQ$9,0)="","",VLOOKUP($A86,Sheet!$A$7:$DG$148,'TN01-10'!BQ$9,0))</f>
        <v/>
      </c>
      <c r="BR86" s="28">
        <f>IF(VLOOKUP($A86,Sheet!$A$7:$DG$148,'TN01-10'!BR$9,0)="","",VLOOKUP($A86,Sheet!$A$7:$DG$148,'TN01-10'!BR$9,0))</f>
        <v>7.3</v>
      </c>
      <c r="BS86" s="28">
        <f>IF(VLOOKUP($A86,Sheet!$A$7:$DG$148,'TN01-10'!BS$9,0)="","",VLOOKUP($A86,Sheet!$A$7:$DG$148,'TN01-10'!BS$9,0))</f>
        <v>5.2</v>
      </c>
      <c r="BT86" s="28">
        <f>IF(VLOOKUP($A86,Sheet!$A$7:$DG$148,'TN01-10'!BT$9,0)="","",VLOOKUP($A86,Sheet!$A$7:$DG$148,'TN01-10'!BT$9,0))</f>
        <v>5.8</v>
      </c>
      <c r="BU86" s="28">
        <f>IF(VLOOKUP($A86,Sheet!$A$7:$DG$148,'TN01-10'!BU$9,0)="","",VLOOKUP($A86,Sheet!$A$7:$DG$148,'TN01-10'!BU$9,0))</f>
        <v>7.7</v>
      </c>
      <c r="BV86" s="28">
        <f>IF(VLOOKUP($A86,Sheet!$A$7:$DG$148,'TN01-10'!BV$9,0)="","",VLOOKUP($A86,Sheet!$A$7:$DG$148,'TN01-10'!BV$9,0))</f>
        <v>7.5</v>
      </c>
      <c r="BW86" s="28">
        <f>IF(VLOOKUP($A86,Sheet!$A$7:$DG$148,'TN01-10'!BW$9,0)="","",VLOOKUP($A86,Sheet!$A$7:$DG$148,'TN01-10'!BW$9,0))</f>
        <v>8.1999999999999993</v>
      </c>
      <c r="BX86" s="33">
        <f>IF(VLOOKUP($A86,Sheet!$A$7:$DG$148,'TN01-10'!BX$9,0)="","",VLOOKUP($A86,Sheet!$A$7:$DG$148,'TN01-10'!BX$9,0))</f>
        <v>50</v>
      </c>
      <c r="BY86" s="36">
        <f>IF(VLOOKUP($A86,Sheet!$A$7:$DG$148,'TN01-10'!BY$9,0)="","",VLOOKUP($A86,Sheet!$A$7:$DG$148,'TN01-10'!BY$9,0))</f>
        <v>0</v>
      </c>
      <c r="BZ86" s="28">
        <f>IF(VLOOKUP($A86,Sheet!$A$7:$DG$148,'TN01-10'!BZ$9,0)="","",VLOOKUP($A86,Sheet!$A$7:$DG$148,'TN01-10'!BZ$9,0))</f>
        <v>6.5</v>
      </c>
      <c r="CA86" s="28" t="str">
        <f>IF(VLOOKUP($A86,Sheet!$A$7:$DG$148,'TN01-10'!CA$9,0)="","",VLOOKUP($A86,Sheet!$A$7:$DG$148,'TN01-10'!CA$9,0))</f>
        <v/>
      </c>
      <c r="CB86" s="28">
        <f>IF(VLOOKUP($A86,Sheet!$A$7:$DG$148,'TN01-10'!CB$9,0)="","",VLOOKUP($A86,Sheet!$A$7:$DG$148,'TN01-10'!CB$9,0))</f>
        <v>8.9</v>
      </c>
      <c r="CC86" s="28" t="str">
        <f>IF(VLOOKUP($A86,Sheet!$A$7:$DG$148,'TN01-10'!CC$9,0)="","",VLOOKUP($A86,Sheet!$A$7:$DG$148,'TN01-10'!CC$9,0))</f>
        <v/>
      </c>
      <c r="CD86" s="28">
        <f>IF(VLOOKUP($A86,Sheet!$A$7:$DG$148,'TN01-10'!CD$9,0)="","",VLOOKUP($A86,Sheet!$A$7:$DG$148,'TN01-10'!CD$9,0))</f>
        <v>5.8</v>
      </c>
      <c r="CE86" s="28">
        <f>IF(VLOOKUP($A86,Sheet!$A$7:$DG$148,'TN01-10'!CE$9,0)="","",VLOOKUP($A86,Sheet!$A$7:$DG$148,'TN01-10'!CE$9,0))</f>
        <v>7.7</v>
      </c>
      <c r="CF86" s="28">
        <f>IF(VLOOKUP($A86,Sheet!$A$7:$DG$148,'TN01-10'!CF$9,0)="","",VLOOKUP($A86,Sheet!$A$7:$DG$148,'TN01-10'!CF$9,0))</f>
        <v>8.5</v>
      </c>
      <c r="CG86" s="28">
        <f>IF(VLOOKUP($A86,Sheet!$A$7:$DG$148,'TN01-10'!CG$9,0)="","",VLOOKUP($A86,Sheet!$A$7:$DG$148,'TN01-10'!CG$9,0))</f>
        <v>4.3</v>
      </c>
      <c r="CH86" s="28" t="str">
        <f>IF(VLOOKUP($A86,Sheet!$A$7:$DG$148,'TN01-10'!CH$9,0)="","",VLOOKUP($A86,Sheet!$A$7:$DG$148,'TN01-10'!CH$9,0))</f>
        <v/>
      </c>
      <c r="CI86" s="28">
        <f>IF(VLOOKUP($A86,Sheet!$A$7:$DG$148,'TN01-10'!CI$9,0)="","",VLOOKUP($A86,Sheet!$A$7:$DG$148,'TN01-10'!CI$9,0))</f>
        <v>6.1</v>
      </c>
      <c r="CJ86" s="28" t="str">
        <f>IF(VLOOKUP($A86,Sheet!$A$7:$DG$148,'TN01-10'!CJ$9,0)="","",VLOOKUP($A86,Sheet!$A$7:$DG$148,'TN01-10'!CJ$9,0))</f>
        <v/>
      </c>
      <c r="CK86" s="28" t="str">
        <f>IF(VLOOKUP($A86,Sheet!$A$7:$DG$148,'TN01-10'!CK$9,0)="","",VLOOKUP($A86,Sheet!$A$7:$DG$148,'TN01-10'!CK$9,0))</f>
        <v/>
      </c>
      <c r="CL86" s="28" t="str">
        <f>IF(VLOOKUP($A86,Sheet!$A$7:$DG$148,'TN01-10'!CL$9,0)="","",VLOOKUP($A86,Sheet!$A$7:$DG$148,'TN01-10'!CL$9,0))</f>
        <v/>
      </c>
      <c r="CM86" s="28" t="str">
        <f>IF(VLOOKUP($A86,Sheet!$A$7:$DG$148,'TN01-10'!CM$9,0)="","",VLOOKUP($A86,Sheet!$A$7:$DG$148,'TN01-10'!CM$9,0))</f>
        <v/>
      </c>
      <c r="CN86" s="28">
        <f>IF(VLOOKUP($A86,Sheet!$A$7:$DG$148,'TN01-10'!CN$9,0)="","",VLOOKUP($A86,Sheet!$A$7:$DG$148,'TN01-10'!CN$9,0))</f>
        <v>7.4</v>
      </c>
      <c r="CO86" s="28">
        <f>IF(VLOOKUP($A86,Sheet!$A$7:$DG$148,'TN01-10'!CO$9,0)="","",VLOOKUP($A86,Sheet!$A$7:$DG$148,'TN01-10'!CO$9,0))</f>
        <v>5.9</v>
      </c>
      <c r="CP86" s="28">
        <f>IF(VLOOKUP($A86,Sheet!$A$7:$DG$148,'TN01-10'!CP$9,0)="","",VLOOKUP($A86,Sheet!$A$7:$DG$148,'TN01-10'!CP$9,0))</f>
        <v>6.9</v>
      </c>
      <c r="CQ86" s="28">
        <f>IF(VLOOKUP($A86,Sheet!$A$7:$DG$148,'TN01-10'!CQ$9,0)="","",VLOOKUP($A86,Sheet!$A$7:$DG$148,'TN01-10'!CQ$9,0))</f>
        <v>7</v>
      </c>
      <c r="CR86" s="28">
        <f>IF(VLOOKUP($A86,Sheet!$A$7:$DG$148,'TN01-10'!CR$9,0)="","",VLOOKUP($A86,Sheet!$A$7:$DG$148,'TN01-10'!CR$9,0))</f>
        <v>7</v>
      </c>
      <c r="CS86" s="33">
        <f>IF(VLOOKUP($A86,Sheet!$A$7:$DG$148,'TN01-10'!CS$9,0)="","",VLOOKUP($A86,Sheet!$A$7:$DG$148,'TN01-10'!CS$9,0))</f>
        <v>27</v>
      </c>
      <c r="CT86" s="36">
        <f>IF(VLOOKUP($A86,Sheet!$A$7:$DG$148,'TN01-10'!CT$9,0)="","",VLOOKUP($A86,Sheet!$A$7:$DG$148,'TN01-10'!CT$9,0))</f>
        <v>0</v>
      </c>
      <c r="CU86" s="38">
        <f t="shared" si="17"/>
        <v>128</v>
      </c>
      <c r="CV86" s="38">
        <f t="shared" si="18"/>
        <v>0</v>
      </c>
      <c r="CW86" s="38">
        <f t="shared" si="19"/>
        <v>0</v>
      </c>
      <c r="CX86" s="38">
        <f t="shared" si="20"/>
        <v>128</v>
      </c>
      <c r="CY86" s="38">
        <f t="shared" si="21"/>
        <v>6.7</v>
      </c>
      <c r="CZ86" s="38">
        <f>VLOOKUP($A86,'TN01-04'!$A$13:$DL$166,103,0)</f>
        <v>2.66</v>
      </c>
      <c r="DA86" s="28" t="str">
        <f>IF(VLOOKUP($A86,Sheet!$A$7:$DG$148,'TN01-10'!DA$9,0)="","",VLOOKUP($A86,Sheet!$A$7:$DG$148,'TN01-10'!DA$9,0))</f>
        <v/>
      </c>
      <c r="DB86" s="28" t="str">
        <f>IF(VLOOKUP($A86,Sheet!$A$7:$DG$148,'TN01-10'!DB$9,0)="","",VLOOKUP($A86,Sheet!$A$7:$DG$148,'TN01-10'!DB$9,0))</f>
        <v/>
      </c>
      <c r="DC86" s="28">
        <f>IF(VLOOKUP($A86,Sheet!$A$7:$DG$148,'TN01-10'!DC$9,0)="","",VLOOKUP($A86,Sheet!$A$7:$DG$148,'TN01-10'!DC$9,0))</f>
        <v>7.9</v>
      </c>
      <c r="DD86" s="28" t="str">
        <f>IF(VLOOKUP($A86,Sheet!$A$7:$DG$148,'TN01-10'!DD$9,0)="","",VLOOKUP($A86,Sheet!$A$7:$DG$148,'TN01-10'!DD$9,0))</f>
        <v/>
      </c>
      <c r="DE86" s="38"/>
      <c r="DF86" s="38">
        <f t="shared" si="22"/>
        <v>7.9</v>
      </c>
      <c r="DG86" s="38">
        <f>VLOOKUP($A86,'TN01-04'!$A$13:$DL$166,110,0)</f>
        <v>3.33</v>
      </c>
      <c r="DH86" s="33">
        <f>IF(VLOOKUP($A86,Sheet!$A$7:$DG$148,'TN01-10'!DH$9,0)="","",VLOOKUP($A86,Sheet!$A$7:$DG$148,'TN01-10'!DH$9,0))</f>
        <v>5</v>
      </c>
      <c r="DI86" s="36">
        <f>IF(VLOOKUP($A86,Sheet!$A$7:$DG$148,'TN01-10'!DI$9,0)="","",VLOOKUP($A86,Sheet!$A$7:$DG$148,'TN01-10'!DI$9,0))</f>
        <v>0</v>
      </c>
      <c r="DJ86" s="38">
        <f t="shared" si="23"/>
        <v>133</v>
      </c>
      <c r="DK86" s="38">
        <f t="shared" si="24"/>
        <v>0</v>
      </c>
      <c r="DL86" s="38">
        <f t="shared" si="25"/>
        <v>6.75</v>
      </c>
      <c r="DM86" s="38">
        <f>VLOOKUP($A86,'TN01-04'!$A$13:$DL$166,116,0)</f>
        <v>2.69</v>
      </c>
      <c r="DN86" s="33">
        <f>IF(VLOOKUP($A86,Sheet!$A$7:$DG$148,'TN01-10'!DN$9,0)="","",VLOOKUP($A86,Sheet!$A$7:$DG$148,'TN01-10'!DN$9,0))</f>
        <v>138</v>
      </c>
      <c r="DO86" s="36">
        <f>IF(VLOOKUP($A86,Sheet!$A$7:$DG$148,'TN01-10'!DO$9,0)="","",VLOOKUP($A86,Sheet!$A$7:$DG$148,'TN01-10'!DO$9,0))</f>
        <v>0</v>
      </c>
      <c r="DP86" s="28">
        <f>IF(VLOOKUP($A86,Sheet!$A$7:$DG$148,'TN01-10'!DP$9,0)="","",VLOOKUP($A86,Sheet!$A$7:$DG$148,'TN01-10'!DP$9,0))</f>
        <v>137</v>
      </c>
      <c r="DQ86" s="28">
        <f>IF(VLOOKUP($A86,Sheet!$A$7:$DG$148,'TN01-10'!DQ$9,0)="","",VLOOKUP($A86,Sheet!$A$7:$DG$148,'TN01-10'!DQ$9,0))</f>
        <v>138</v>
      </c>
      <c r="DR86" s="28">
        <f>IF(VLOOKUP($A86,Sheet!$A$7:$DG$148,'TN01-10'!DR$9,0)="","",VLOOKUP($A86,Sheet!$A$7:$DG$148,'TN01-10'!DR$9,0))</f>
        <v>6.75</v>
      </c>
      <c r="DS86" s="28">
        <f>IF(VLOOKUP($A86,Sheet!$A$7:$DG$148,'TN01-10'!DS$9,0)="","",VLOOKUP($A86,Sheet!$A$7:$DG$148,'TN01-10'!DS$9,0))</f>
        <v>2.69</v>
      </c>
      <c r="DT86" s="28" t="str">
        <f>IF(VLOOKUP($A86,Sheet!$A$7:$DG$148,'TN01-10'!DT$9,0)="","",VLOOKUP($A86,Sheet!$A$7:$DG$148,'TN01-10'!DT$9,0))</f>
        <v/>
      </c>
      <c r="DU86" s="168">
        <f t="shared" si="26"/>
        <v>0</v>
      </c>
      <c r="DV86" s="315" t="s">
        <v>4798</v>
      </c>
      <c r="DW86" s="315" t="s">
        <v>4798</v>
      </c>
      <c r="DX86" s="315" t="s">
        <v>4798</v>
      </c>
      <c r="DY86" s="315" t="s">
        <v>4798</v>
      </c>
      <c r="DZ86" s="315" t="s">
        <v>4833</v>
      </c>
      <c r="EA86" s="315"/>
      <c r="EB86" s="216"/>
      <c r="EC86" s="216"/>
      <c r="ED86" s="216"/>
      <c r="EE86" s="216"/>
      <c r="EF86" s="216">
        <f t="shared" si="27"/>
        <v>0</v>
      </c>
      <c r="EG86" s="216">
        <v>8.6</v>
      </c>
      <c r="EH86" s="216">
        <v>0</v>
      </c>
      <c r="EI86" s="216"/>
      <c r="EJ86" s="216"/>
      <c r="EK86" s="216">
        <f t="shared" si="28"/>
        <v>8.6</v>
      </c>
      <c r="EL86" s="216">
        <v>6.3</v>
      </c>
      <c r="EM86" s="216">
        <v>0</v>
      </c>
      <c r="EN86" s="216"/>
      <c r="EO86" s="216"/>
      <c r="EP86" s="216">
        <f t="shared" si="29"/>
        <v>6.3</v>
      </c>
      <c r="EQ86" s="216">
        <v>8.1</v>
      </c>
      <c r="ER86" s="216">
        <v>0</v>
      </c>
      <c r="ES86" s="216"/>
      <c r="ET86" s="216"/>
      <c r="EU86" s="216">
        <f t="shared" si="30"/>
        <v>8.1</v>
      </c>
      <c r="EV86" s="216">
        <f t="shared" si="31"/>
        <v>7.9</v>
      </c>
    </row>
    <row r="87" spans="1:152" ht="15.95" customHeight="1" x14ac:dyDescent="0.2">
      <c r="A87" s="25">
        <v>2220724223</v>
      </c>
      <c r="B87" s="26" t="s">
        <v>7</v>
      </c>
      <c r="C87" s="26" t="s">
        <v>64</v>
      </c>
      <c r="D87" s="26" t="s">
        <v>157</v>
      </c>
      <c r="E87" s="27">
        <v>35803</v>
      </c>
      <c r="F87" s="26" t="s">
        <v>209</v>
      </c>
      <c r="G87" s="26" t="s">
        <v>212</v>
      </c>
      <c r="H87" s="28">
        <f>IF(VLOOKUP($A87,Sheet!$A$7:$DG$148,'TN01-10'!H$9,0)="","",VLOOKUP($A87,Sheet!$A$7:$DG$148,'TN01-10'!H$9,0))</f>
        <v>7.9</v>
      </c>
      <c r="I87" s="28">
        <f>IF(VLOOKUP($A87,Sheet!$A$7:$DG$148,'TN01-10'!I$9,0)="","",VLOOKUP($A87,Sheet!$A$7:$DG$148,'TN01-10'!I$9,0))</f>
        <v>5.0999999999999996</v>
      </c>
      <c r="J87" s="28">
        <f>IF(VLOOKUP($A87,Sheet!$A$7:$DG$148,'TN01-10'!J$9,0)="","",VLOOKUP($A87,Sheet!$A$7:$DG$148,'TN01-10'!J$9,0))</f>
        <v>6.1</v>
      </c>
      <c r="K87" s="28">
        <f>IF(VLOOKUP($A87,Sheet!$A$7:$DG$148,'TN01-10'!K$9,0)="","",VLOOKUP($A87,Sheet!$A$7:$DG$148,'TN01-10'!K$9,0))</f>
        <v>7.4</v>
      </c>
      <c r="L87" s="28">
        <f>IF(VLOOKUP($A87,Sheet!$A$7:$DG$148,'TN01-10'!L$9,0)="","",VLOOKUP($A87,Sheet!$A$7:$DG$148,'TN01-10'!L$9,0))</f>
        <v>4.8</v>
      </c>
      <c r="M87" s="28">
        <f>IF(VLOOKUP($A87,Sheet!$A$7:$DG$148,'TN01-10'!M$9,0)="","",VLOOKUP($A87,Sheet!$A$7:$DG$148,'TN01-10'!M$9,0))</f>
        <v>7.2</v>
      </c>
      <c r="N87" s="28">
        <f>IF(VLOOKUP($A87,Sheet!$A$7:$DG$148,'TN01-10'!N$9,0)="","",VLOOKUP($A87,Sheet!$A$7:$DG$148,'TN01-10'!N$9,0))</f>
        <v>5.7</v>
      </c>
      <c r="O87" s="28" t="str">
        <f>IF(VLOOKUP($A87,Sheet!$A$7:$DG$148,'TN01-10'!O$9,0)="","",VLOOKUP($A87,Sheet!$A$7:$DG$148,'TN01-10'!O$9,0))</f>
        <v/>
      </c>
      <c r="P87" s="28">
        <f>IF(VLOOKUP($A87,Sheet!$A$7:$DG$148,'TN01-10'!P$9,0)="","",VLOOKUP($A87,Sheet!$A$7:$DG$148,'TN01-10'!P$9,0))</f>
        <v>4.7</v>
      </c>
      <c r="Q87" s="28" t="str">
        <f>IF(VLOOKUP($A87,Sheet!$A$7:$DG$148,'TN01-10'!Q$9,0)="","",VLOOKUP($A87,Sheet!$A$7:$DG$148,'TN01-10'!Q$9,0))</f>
        <v/>
      </c>
      <c r="R87" s="28" t="str">
        <f>IF(VLOOKUP($A87,Sheet!$A$7:$DG$148,'TN01-10'!R$9,0)="","",VLOOKUP($A87,Sheet!$A$7:$DG$148,'TN01-10'!R$9,0))</f>
        <v/>
      </c>
      <c r="S87" s="28" t="str">
        <f>IF(VLOOKUP($A87,Sheet!$A$7:$DG$148,'TN01-10'!S$9,0)="","",VLOOKUP($A87,Sheet!$A$7:$DG$148,'TN01-10'!S$9,0))</f>
        <v/>
      </c>
      <c r="T87" s="28">
        <f>IF(VLOOKUP($A87,Sheet!$A$7:$DG$148,'TN01-10'!T$9,0)="","",VLOOKUP($A87,Sheet!$A$7:$DG$148,'TN01-10'!T$9,0))</f>
        <v>8.3000000000000007</v>
      </c>
      <c r="U87" s="28">
        <f>IF(VLOOKUP($A87,Sheet!$A$7:$DG$148,'TN01-10'!U$9,0)="","",VLOOKUP($A87,Sheet!$A$7:$DG$148,'TN01-10'!U$9,0))</f>
        <v>8.5</v>
      </c>
      <c r="V87" s="28" t="str">
        <f>IF(VLOOKUP($A87,Sheet!$A$7:$DG$148,'TN01-10'!V$9,0)="","",VLOOKUP($A87,Sheet!$A$7:$DG$148,'TN01-10'!V$9,0))</f>
        <v/>
      </c>
      <c r="W87" s="28">
        <f>IF(VLOOKUP($A87,Sheet!$A$7:$DG$148,'TN01-10'!W$9,0)="","",VLOOKUP($A87,Sheet!$A$7:$DG$148,'TN01-10'!W$9,0))</f>
        <v>8</v>
      </c>
      <c r="X87" s="28">
        <f>IF(VLOOKUP($A87,Sheet!$A$7:$DG$148,'TN01-10'!X$9,0)="","",VLOOKUP($A87,Sheet!$A$7:$DG$148,'TN01-10'!X$9,0))</f>
        <v>6.9</v>
      </c>
      <c r="Y87" s="28">
        <f>IF(VLOOKUP($A87,Sheet!$A$7:$DG$148,'TN01-10'!Y$9,0)="","",VLOOKUP($A87,Sheet!$A$7:$DG$148,'TN01-10'!Y$9,0))</f>
        <v>6.7</v>
      </c>
      <c r="Z87" s="28">
        <f>IF(VLOOKUP($A87,Sheet!$A$7:$DG$148,'TN01-10'!Z$9,0)="","",VLOOKUP($A87,Sheet!$A$7:$DG$148,'TN01-10'!Z$9,0))</f>
        <v>7.1</v>
      </c>
      <c r="AA87" s="28">
        <f>IF(VLOOKUP($A87,Sheet!$A$7:$DG$148,'TN01-10'!AA$9,0)="","",VLOOKUP($A87,Sheet!$A$7:$DG$148,'TN01-10'!AA$9,0))</f>
        <v>5.0999999999999996</v>
      </c>
      <c r="AB87" s="28">
        <f>IF(VLOOKUP($A87,Sheet!$A$7:$DG$148,'TN01-10'!AB$9,0)="","",VLOOKUP($A87,Sheet!$A$7:$DG$148,'TN01-10'!AB$9,0))</f>
        <v>8.6</v>
      </c>
      <c r="AC87" s="28">
        <f>IF(VLOOKUP($A87,Sheet!$A$7:$DG$148,'TN01-10'!AC$9,0)="","",VLOOKUP($A87,Sheet!$A$7:$DG$148,'TN01-10'!AC$9,0))</f>
        <v>7.4</v>
      </c>
      <c r="AD87" s="28">
        <f>IF(VLOOKUP($A87,Sheet!$A$7:$DG$148,'TN01-10'!AD$9,0)="","",VLOOKUP($A87,Sheet!$A$7:$DG$148,'TN01-10'!AD$9,0))</f>
        <v>8.9</v>
      </c>
      <c r="AE87" s="28">
        <f>IF(VLOOKUP($A87,Sheet!$A$7:$DG$148,'TN01-10'!AE$9,0)="","",VLOOKUP($A87,Sheet!$A$7:$DG$148,'TN01-10'!AE$9,0))</f>
        <v>7.6</v>
      </c>
      <c r="AF87" s="28">
        <f>IF(VLOOKUP($A87,Sheet!$A$7:$DG$148,'TN01-10'!AF$9,0)="","",VLOOKUP($A87,Sheet!$A$7:$DG$148,'TN01-10'!AF$9,0))</f>
        <v>7.6</v>
      </c>
      <c r="AG87" s="28">
        <f>IF(VLOOKUP($A87,Sheet!$A$7:$DG$148,'TN01-10'!AG$9,0)="","",VLOOKUP($A87,Sheet!$A$7:$DG$148,'TN01-10'!AG$9,0))</f>
        <v>6.8</v>
      </c>
      <c r="AH87" s="28">
        <f>IF(VLOOKUP($A87,Sheet!$A$7:$DG$148,'TN01-10'!AH$9,0)="","",VLOOKUP($A87,Sheet!$A$7:$DG$148,'TN01-10'!AH$9,0))</f>
        <v>7.7</v>
      </c>
      <c r="AI87" s="28">
        <f>IF(VLOOKUP($A87,Sheet!$A$7:$DG$148,'TN01-10'!AI$9,0)="","",VLOOKUP($A87,Sheet!$A$7:$DG$148,'TN01-10'!AI$9,0))</f>
        <v>6.9</v>
      </c>
      <c r="AJ87" s="28">
        <f>IF(VLOOKUP($A87,Sheet!$A$7:$DG$148,'TN01-10'!AJ$9,0)="","",VLOOKUP($A87,Sheet!$A$7:$DG$148,'TN01-10'!AJ$9,0))</f>
        <v>9.1999999999999993</v>
      </c>
      <c r="AK87" s="33">
        <f>IF(VLOOKUP($A87,Sheet!$A$7:$DG$148,'TN01-10'!AK$9,0)="","",VLOOKUP($A87,Sheet!$A$7:$DG$148,'TN01-10'!AK$9,0))</f>
        <v>51</v>
      </c>
      <c r="AL87" s="36">
        <f>IF(VLOOKUP($A87,Sheet!$A$7:$DG$148,'TN01-10'!AL$9,0)="","",VLOOKUP($A87,Sheet!$A$7:$DG$148,'TN01-10'!AL$9,0))</f>
        <v>0</v>
      </c>
      <c r="AM87" s="32">
        <f>IF(VLOOKUP($A87,Sheet!$A$7:$DG$148,'TN01-10'!AM$9,0)="","",VLOOKUP($A87,Sheet!$A$7:$DG$148,'TN01-10'!AM$9,0))</f>
        <v>5.0999999999999996</v>
      </c>
      <c r="AN87" s="32">
        <f>IF(VLOOKUP($A87,Sheet!$A$7:$DG$148,'TN01-10'!AN$9,0)="","",VLOOKUP($A87,Sheet!$A$7:$DG$148,'TN01-10'!AN$9,0))</f>
        <v>7.5</v>
      </c>
      <c r="AO87" s="32" t="str">
        <f>IF(VLOOKUP($A87,Sheet!$A$7:$DG$148,'TN01-10'!AO$9,0)="","",VLOOKUP($A87,Sheet!$A$7:$DG$148,'TN01-10'!AO$9,0))</f>
        <v/>
      </c>
      <c r="AP87" s="32" t="str">
        <f>IF(VLOOKUP($A87,Sheet!$A$7:$DG$148,'TN01-10'!AP$9,0)="","",VLOOKUP($A87,Sheet!$A$7:$DG$148,'TN01-10'!AP$9,0))</f>
        <v/>
      </c>
      <c r="AQ87" s="32" t="str">
        <f>IF(VLOOKUP($A87,Sheet!$A$7:$DG$148,'TN01-10'!AQ$9,0)="","",VLOOKUP($A87,Sheet!$A$7:$DG$148,'TN01-10'!AQ$9,0))</f>
        <v/>
      </c>
      <c r="AR87" s="32" t="str">
        <f>IF(VLOOKUP($A87,Sheet!$A$7:$DG$148,'TN01-10'!AR$9,0)="","",VLOOKUP($A87,Sheet!$A$7:$DG$148,'TN01-10'!AR$9,0))</f>
        <v/>
      </c>
      <c r="AS87" s="32">
        <f>IF(VLOOKUP($A87,Sheet!$A$7:$DG$148,'TN01-10'!AS$9,0)="","",VLOOKUP($A87,Sheet!$A$7:$DG$148,'TN01-10'!AS$9,0))</f>
        <v>5.4</v>
      </c>
      <c r="AT87" s="32" t="str">
        <f>IF(VLOOKUP($A87,Sheet!$A$7:$DG$148,'TN01-10'!AT$9,0)="","",VLOOKUP($A87,Sheet!$A$7:$DG$148,'TN01-10'!AT$9,0))</f>
        <v/>
      </c>
      <c r="AU87" s="32" t="str">
        <f>IF(VLOOKUP($A87,Sheet!$A$7:$DG$148,'TN01-10'!AU$9,0)="","",VLOOKUP($A87,Sheet!$A$7:$DG$148,'TN01-10'!AU$9,0))</f>
        <v/>
      </c>
      <c r="AV87" s="32" t="str">
        <f>IF(VLOOKUP($A87,Sheet!$A$7:$DG$148,'TN01-10'!AV$9,0)="","",VLOOKUP($A87,Sheet!$A$7:$DG$148,'TN01-10'!AV$9,0))</f>
        <v/>
      </c>
      <c r="AW87" s="32" t="str">
        <f>IF(VLOOKUP($A87,Sheet!$A$7:$DG$148,'TN01-10'!AW$9,0)="","",VLOOKUP($A87,Sheet!$A$7:$DG$148,'TN01-10'!AW$9,0))</f>
        <v/>
      </c>
      <c r="AX87" s="32" t="str">
        <f>IF(VLOOKUP($A87,Sheet!$A$7:$DG$148,'TN01-10'!AX$9,0)="","",VLOOKUP($A87,Sheet!$A$7:$DG$148,'TN01-10'!AX$9,0))</f>
        <v/>
      </c>
      <c r="AY87" s="32">
        <f>IF(VLOOKUP($A87,Sheet!$A$7:$DG$148,'TN01-10'!AY$9,0)="","",VLOOKUP($A87,Sheet!$A$7:$DG$148,'TN01-10'!AY$9,0))</f>
        <v>4.3</v>
      </c>
      <c r="AZ87" s="32" t="str">
        <f>IF(VLOOKUP($A87,Sheet!$A$7:$DG$148,'TN01-10'!AZ$9,0)="","",VLOOKUP($A87,Sheet!$A$7:$DG$148,'TN01-10'!AZ$9,0))</f>
        <v/>
      </c>
      <c r="BA87" s="32">
        <f>IF(VLOOKUP($A87,Sheet!$A$7:$DG$148,'TN01-10'!BA$9,0)="","",VLOOKUP($A87,Sheet!$A$7:$DG$148,'TN01-10'!BA$9,0))</f>
        <v>7.6</v>
      </c>
      <c r="BB87" s="33">
        <f>IF(VLOOKUP($A87,Sheet!$A$7:$DG$148,'TN01-10'!BB$9,0)="","",VLOOKUP($A87,Sheet!$A$7:$DG$148,'TN01-10'!BB$9,0))</f>
        <v>5</v>
      </c>
      <c r="BC87" s="36">
        <f>IF(VLOOKUP($A87,Sheet!$A$7:$DG$148,'TN01-10'!BC$9,0)="","",VLOOKUP($A87,Sheet!$A$7:$DG$148,'TN01-10'!BC$9,0))</f>
        <v>0</v>
      </c>
      <c r="BD87" s="28">
        <f>IF(VLOOKUP($A87,Sheet!$A$7:$DG$148,'TN01-10'!BD$9,0)="","",VLOOKUP($A87,Sheet!$A$7:$DG$148,'TN01-10'!BD$9,0))</f>
        <v>5.7</v>
      </c>
      <c r="BE87" s="28">
        <f>IF(VLOOKUP($A87,Sheet!$A$7:$DG$148,'TN01-10'!BE$9,0)="","",VLOOKUP($A87,Sheet!$A$7:$DG$148,'TN01-10'!BE$9,0))</f>
        <v>5.7</v>
      </c>
      <c r="BF87" s="28">
        <f>IF(VLOOKUP($A87,Sheet!$A$7:$DG$148,'TN01-10'!BF$9,0)="","",VLOOKUP($A87,Sheet!$A$7:$DG$148,'TN01-10'!BF$9,0))</f>
        <v>6.6</v>
      </c>
      <c r="BG87" s="28">
        <f>IF(VLOOKUP($A87,Sheet!$A$7:$DG$148,'TN01-10'!BG$9,0)="","",VLOOKUP($A87,Sheet!$A$7:$DG$148,'TN01-10'!BG$9,0))</f>
        <v>7</v>
      </c>
      <c r="BH87" s="28">
        <f>IF(VLOOKUP($A87,Sheet!$A$7:$DG$148,'TN01-10'!BH$9,0)="","",VLOOKUP($A87,Sheet!$A$7:$DG$148,'TN01-10'!BH$9,0))</f>
        <v>5.9</v>
      </c>
      <c r="BI87" s="28">
        <f>IF(VLOOKUP($A87,Sheet!$A$7:$DG$148,'TN01-10'!BI$9,0)="","",VLOOKUP($A87,Sheet!$A$7:$DG$148,'TN01-10'!BI$9,0))</f>
        <v>5.0999999999999996</v>
      </c>
      <c r="BJ87" s="28">
        <f>IF(VLOOKUP($A87,Sheet!$A$7:$DG$148,'TN01-10'!BJ$9,0)="","",VLOOKUP($A87,Sheet!$A$7:$DG$148,'TN01-10'!BJ$9,0))</f>
        <v>7.3</v>
      </c>
      <c r="BK87" s="28">
        <f>IF(VLOOKUP($A87,Sheet!$A$7:$DG$148,'TN01-10'!BK$9,0)="","",VLOOKUP($A87,Sheet!$A$7:$DG$148,'TN01-10'!BK$9,0))</f>
        <v>4.0999999999999996</v>
      </c>
      <c r="BL87" s="28">
        <f>IF(VLOOKUP($A87,Sheet!$A$7:$DG$148,'TN01-10'!BL$9,0)="","",VLOOKUP($A87,Sheet!$A$7:$DG$148,'TN01-10'!BL$9,0))</f>
        <v>6.7</v>
      </c>
      <c r="BM87" s="28">
        <f>IF(VLOOKUP($A87,Sheet!$A$7:$DG$148,'TN01-10'!BM$9,0)="","",VLOOKUP($A87,Sheet!$A$7:$DG$148,'TN01-10'!BM$9,0))</f>
        <v>5.0999999999999996</v>
      </c>
      <c r="BN87" s="28">
        <f>IF(VLOOKUP($A87,Sheet!$A$7:$DG$148,'TN01-10'!BN$9,0)="","",VLOOKUP($A87,Sheet!$A$7:$DG$148,'TN01-10'!BN$9,0))</f>
        <v>6.3</v>
      </c>
      <c r="BO87" s="28">
        <f>IF(VLOOKUP($A87,Sheet!$A$7:$DG$148,'TN01-10'!BO$9,0)="","",VLOOKUP($A87,Sheet!$A$7:$DG$148,'TN01-10'!BO$9,0))</f>
        <v>6.4</v>
      </c>
      <c r="BP87" s="28">
        <f>IF(VLOOKUP($A87,Sheet!$A$7:$DG$148,'TN01-10'!BP$9,0)="","",VLOOKUP($A87,Sheet!$A$7:$DG$148,'TN01-10'!BP$9,0))</f>
        <v>5.5</v>
      </c>
      <c r="BQ87" s="28" t="str">
        <f>IF(VLOOKUP($A87,Sheet!$A$7:$DG$148,'TN01-10'!BQ$9,0)="","",VLOOKUP($A87,Sheet!$A$7:$DG$148,'TN01-10'!BQ$9,0))</f>
        <v/>
      </c>
      <c r="BR87" s="28">
        <f>IF(VLOOKUP($A87,Sheet!$A$7:$DG$148,'TN01-10'!BR$9,0)="","",VLOOKUP($A87,Sheet!$A$7:$DG$148,'TN01-10'!BR$9,0))</f>
        <v>4.5</v>
      </c>
      <c r="BS87" s="28">
        <f>IF(VLOOKUP($A87,Sheet!$A$7:$DG$148,'TN01-10'!BS$9,0)="","",VLOOKUP($A87,Sheet!$A$7:$DG$148,'TN01-10'!BS$9,0))</f>
        <v>5.7</v>
      </c>
      <c r="BT87" s="28">
        <f>IF(VLOOKUP($A87,Sheet!$A$7:$DG$148,'TN01-10'!BT$9,0)="","",VLOOKUP($A87,Sheet!$A$7:$DG$148,'TN01-10'!BT$9,0))</f>
        <v>6.1</v>
      </c>
      <c r="BU87" s="28">
        <f>IF(VLOOKUP($A87,Sheet!$A$7:$DG$148,'TN01-10'!BU$9,0)="","",VLOOKUP($A87,Sheet!$A$7:$DG$148,'TN01-10'!BU$9,0))</f>
        <v>6.7</v>
      </c>
      <c r="BV87" s="28">
        <f>IF(VLOOKUP($A87,Sheet!$A$7:$DG$148,'TN01-10'!BV$9,0)="","",VLOOKUP($A87,Sheet!$A$7:$DG$148,'TN01-10'!BV$9,0))</f>
        <v>6.4</v>
      </c>
      <c r="BW87" s="28">
        <f>IF(VLOOKUP($A87,Sheet!$A$7:$DG$148,'TN01-10'!BW$9,0)="","",VLOOKUP($A87,Sheet!$A$7:$DG$148,'TN01-10'!BW$9,0))</f>
        <v>8</v>
      </c>
      <c r="BX87" s="33">
        <f>IF(VLOOKUP($A87,Sheet!$A$7:$DG$148,'TN01-10'!BX$9,0)="","",VLOOKUP($A87,Sheet!$A$7:$DG$148,'TN01-10'!BX$9,0))</f>
        <v>50</v>
      </c>
      <c r="BY87" s="36">
        <f>IF(VLOOKUP($A87,Sheet!$A$7:$DG$148,'TN01-10'!BY$9,0)="","",VLOOKUP($A87,Sheet!$A$7:$DG$148,'TN01-10'!BY$9,0))</f>
        <v>0</v>
      </c>
      <c r="BZ87" s="28">
        <f>IF(VLOOKUP($A87,Sheet!$A$7:$DG$148,'TN01-10'!BZ$9,0)="","",VLOOKUP($A87,Sheet!$A$7:$DG$148,'TN01-10'!BZ$9,0))</f>
        <v>8.6999999999999993</v>
      </c>
      <c r="CA87" s="28" t="str">
        <f>IF(VLOOKUP($A87,Sheet!$A$7:$DG$148,'TN01-10'!CA$9,0)="","",VLOOKUP($A87,Sheet!$A$7:$DG$148,'TN01-10'!CA$9,0))</f>
        <v/>
      </c>
      <c r="CB87" s="28">
        <f>IF(VLOOKUP($A87,Sheet!$A$7:$DG$148,'TN01-10'!CB$9,0)="","",VLOOKUP($A87,Sheet!$A$7:$DG$148,'TN01-10'!CB$9,0))</f>
        <v>8.5</v>
      </c>
      <c r="CC87" s="28" t="str">
        <f>IF(VLOOKUP($A87,Sheet!$A$7:$DG$148,'TN01-10'!CC$9,0)="","",VLOOKUP($A87,Sheet!$A$7:$DG$148,'TN01-10'!CC$9,0))</f>
        <v/>
      </c>
      <c r="CD87" s="28">
        <f>IF(VLOOKUP($A87,Sheet!$A$7:$DG$148,'TN01-10'!CD$9,0)="","",VLOOKUP($A87,Sheet!$A$7:$DG$148,'TN01-10'!CD$9,0))</f>
        <v>6.3</v>
      </c>
      <c r="CE87" s="28">
        <f>IF(VLOOKUP($A87,Sheet!$A$7:$DG$148,'TN01-10'!CE$9,0)="","",VLOOKUP($A87,Sheet!$A$7:$DG$148,'TN01-10'!CE$9,0))</f>
        <v>6.1</v>
      </c>
      <c r="CF87" s="28">
        <f>IF(VLOOKUP($A87,Sheet!$A$7:$DG$148,'TN01-10'!CF$9,0)="","",VLOOKUP($A87,Sheet!$A$7:$DG$148,'TN01-10'!CF$9,0))</f>
        <v>8.6</v>
      </c>
      <c r="CG87" s="28">
        <f>IF(VLOOKUP($A87,Sheet!$A$7:$DG$148,'TN01-10'!CG$9,0)="","",VLOOKUP($A87,Sheet!$A$7:$DG$148,'TN01-10'!CG$9,0))</f>
        <v>5.8</v>
      </c>
      <c r="CH87" s="28" t="str">
        <f>IF(VLOOKUP($A87,Sheet!$A$7:$DG$148,'TN01-10'!CH$9,0)="","",VLOOKUP($A87,Sheet!$A$7:$DG$148,'TN01-10'!CH$9,0))</f>
        <v/>
      </c>
      <c r="CI87" s="28">
        <f>IF(VLOOKUP($A87,Sheet!$A$7:$DG$148,'TN01-10'!CI$9,0)="","",VLOOKUP($A87,Sheet!$A$7:$DG$148,'TN01-10'!CI$9,0))</f>
        <v>5.9</v>
      </c>
      <c r="CJ87" s="28" t="str">
        <f>IF(VLOOKUP($A87,Sheet!$A$7:$DG$148,'TN01-10'!CJ$9,0)="","",VLOOKUP($A87,Sheet!$A$7:$DG$148,'TN01-10'!CJ$9,0))</f>
        <v/>
      </c>
      <c r="CK87" s="28" t="str">
        <f>IF(VLOOKUP($A87,Sheet!$A$7:$DG$148,'TN01-10'!CK$9,0)="","",VLOOKUP($A87,Sheet!$A$7:$DG$148,'TN01-10'!CK$9,0))</f>
        <v/>
      </c>
      <c r="CL87" s="28" t="str">
        <f>IF(VLOOKUP($A87,Sheet!$A$7:$DG$148,'TN01-10'!CL$9,0)="","",VLOOKUP($A87,Sheet!$A$7:$DG$148,'TN01-10'!CL$9,0))</f>
        <v/>
      </c>
      <c r="CM87" s="28" t="str">
        <f>IF(VLOOKUP($A87,Sheet!$A$7:$DG$148,'TN01-10'!CM$9,0)="","",VLOOKUP($A87,Sheet!$A$7:$DG$148,'TN01-10'!CM$9,0))</f>
        <v/>
      </c>
      <c r="CN87" s="28">
        <f>IF(VLOOKUP($A87,Sheet!$A$7:$DG$148,'TN01-10'!CN$9,0)="","",VLOOKUP($A87,Sheet!$A$7:$DG$148,'TN01-10'!CN$9,0))</f>
        <v>6.9</v>
      </c>
      <c r="CO87" s="28">
        <f>IF(VLOOKUP($A87,Sheet!$A$7:$DG$148,'TN01-10'!CO$9,0)="","",VLOOKUP($A87,Sheet!$A$7:$DG$148,'TN01-10'!CO$9,0))</f>
        <v>7.5</v>
      </c>
      <c r="CP87" s="28">
        <f>IF(VLOOKUP($A87,Sheet!$A$7:$DG$148,'TN01-10'!CP$9,0)="","",VLOOKUP($A87,Sheet!$A$7:$DG$148,'TN01-10'!CP$9,0))</f>
        <v>8.1999999999999993</v>
      </c>
      <c r="CQ87" s="28">
        <f>IF(VLOOKUP($A87,Sheet!$A$7:$DG$148,'TN01-10'!CQ$9,0)="","",VLOOKUP($A87,Sheet!$A$7:$DG$148,'TN01-10'!CQ$9,0))</f>
        <v>6.7</v>
      </c>
      <c r="CR87" s="28">
        <f>IF(VLOOKUP($A87,Sheet!$A$7:$DG$148,'TN01-10'!CR$9,0)="","",VLOOKUP($A87,Sheet!$A$7:$DG$148,'TN01-10'!CR$9,0))</f>
        <v>7.2</v>
      </c>
      <c r="CS87" s="33">
        <f>IF(VLOOKUP($A87,Sheet!$A$7:$DG$148,'TN01-10'!CS$9,0)="","",VLOOKUP($A87,Sheet!$A$7:$DG$148,'TN01-10'!CS$9,0))</f>
        <v>27</v>
      </c>
      <c r="CT87" s="36">
        <f>IF(VLOOKUP($A87,Sheet!$A$7:$DG$148,'TN01-10'!CT$9,0)="","",VLOOKUP($A87,Sheet!$A$7:$DG$148,'TN01-10'!CT$9,0))</f>
        <v>0</v>
      </c>
      <c r="CU87" s="38">
        <f t="shared" si="17"/>
        <v>128</v>
      </c>
      <c r="CV87" s="38">
        <f t="shared" si="18"/>
        <v>0</v>
      </c>
      <c r="CW87" s="38">
        <f t="shared" si="19"/>
        <v>0</v>
      </c>
      <c r="CX87" s="38">
        <f t="shared" si="20"/>
        <v>128</v>
      </c>
      <c r="CY87" s="38">
        <f t="shared" si="21"/>
        <v>6.61</v>
      </c>
      <c r="CZ87" s="38">
        <f>VLOOKUP($A87,'TN01-04'!$A$13:$DL$166,103,0)</f>
        <v>2.62</v>
      </c>
      <c r="DA87" s="28" t="str">
        <f>IF(VLOOKUP($A87,Sheet!$A$7:$DG$148,'TN01-10'!DA$9,0)="","",VLOOKUP($A87,Sheet!$A$7:$DG$148,'TN01-10'!DA$9,0))</f>
        <v/>
      </c>
      <c r="DB87" s="28" t="str">
        <f>IF(VLOOKUP($A87,Sheet!$A$7:$DG$148,'TN01-10'!DB$9,0)="","",VLOOKUP($A87,Sheet!$A$7:$DG$148,'TN01-10'!DB$9,0))</f>
        <v/>
      </c>
      <c r="DC87" s="28">
        <f>IF(VLOOKUP($A87,Sheet!$A$7:$DG$148,'TN01-10'!DC$9,0)="","",VLOOKUP($A87,Sheet!$A$7:$DG$148,'TN01-10'!DC$9,0))</f>
        <v>8.9</v>
      </c>
      <c r="DD87" s="28" t="str">
        <f>IF(VLOOKUP($A87,Sheet!$A$7:$DG$148,'TN01-10'!DD$9,0)="","",VLOOKUP($A87,Sheet!$A$7:$DG$148,'TN01-10'!DD$9,0))</f>
        <v/>
      </c>
      <c r="DE87" s="38"/>
      <c r="DF87" s="38">
        <f t="shared" si="22"/>
        <v>8.9</v>
      </c>
      <c r="DG87" s="38">
        <f>VLOOKUP($A87,'TN01-04'!$A$13:$DL$166,110,0)</f>
        <v>4</v>
      </c>
      <c r="DH87" s="33">
        <f>IF(VLOOKUP($A87,Sheet!$A$7:$DG$148,'TN01-10'!DH$9,0)="","",VLOOKUP($A87,Sheet!$A$7:$DG$148,'TN01-10'!DH$9,0))</f>
        <v>5</v>
      </c>
      <c r="DI87" s="36">
        <f>IF(VLOOKUP($A87,Sheet!$A$7:$DG$148,'TN01-10'!DI$9,0)="","",VLOOKUP($A87,Sheet!$A$7:$DG$148,'TN01-10'!DI$9,0))</f>
        <v>0</v>
      </c>
      <c r="DJ87" s="38">
        <f t="shared" si="23"/>
        <v>133</v>
      </c>
      <c r="DK87" s="38">
        <f t="shared" si="24"/>
        <v>0</v>
      </c>
      <c r="DL87" s="38">
        <f t="shared" si="25"/>
        <v>6.7</v>
      </c>
      <c r="DM87" s="38">
        <f>VLOOKUP($A87,'TN01-04'!$A$13:$DL$166,116,0)</f>
        <v>2.67</v>
      </c>
      <c r="DN87" s="33">
        <f>IF(VLOOKUP($A87,Sheet!$A$7:$DG$148,'TN01-10'!DN$9,0)="","",VLOOKUP($A87,Sheet!$A$7:$DG$148,'TN01-10'!DN$9,0))</f>
        <v>138</v>
      </c>
      <c r="DO87" s="36">
        <f>IF(VLOOKUP($A87,Sheet!$A$7:$DG$148,'TN01-10'!DO$9,0)="","",VLOOKUP($A87,Sheet!$A$7:$DG$148,'TN01-10'!DO$9,0))</f>
        <v>0</v>
      </c>
      <c r="DP87" s="28">
        <f>IF(VLOOKUP($A87,Sheet!$A$7:$DG$148,'TN01-10'!DP$9,0)="","",VLOOKUP($A87,Sheet!$A$7:$DG$148,'TN01-10'!DP$9,0))</f>
        <v>137</v>
      </c>
      <c r="DQ87" s="28">
        <f>IF(VLOOKUP($A87,Sheet!$A$7:$DG$148,'TN01-10'!DQ$9,0)="","",VLOOKUP($A87,Sheet!$A$7:$DG$148,'TN01-10'!DQ$9,0))</f>
        <v>138</v>
      </c>
      <c r="DR87" s="28">
        <f>IF(VLOOKUP($A87,Sheet!$A$7:$DG$148,'TN01-10'!DR$9,0)="","",VLOOKUP($A87,Sheet!$A$7:$DG$148,'TN01-10'!DR$9,0))</f>
        <v>6.7</v>
      </c>
      <c r="DS87" s="28">
        <f>IF(VLOOKUP($A87,Sheet!$A$7:$DG$148,'TN01-10'!DS$9,0)="","",VLOOKUP($A87,Sheet!$A$7:$DG$148,'TN01-10'!DS$9,0))</f>
        <v>2.67</v>
      </c>
      <c r="DT87" s="28" t="str">
        <f>IF(VLOOKUP($A87,Sheet!$A$7:$DG$148,'TN01-10'!DT$9,0)="","",VLOOKUP($A87,Sheet!$A$7:$DG$148,'TN01-10'!DT$9,0))</f>
        <v/>
      </c>
      <c r="DU87" s="168">
        <f t="shared" si="26"/>
        <v>0</v>
      </c>
      <c r="DV87" s="315" t="s">
        <v>4798</v>
      </c>
      <c r="DW87" s="315" t="s">
        <v>4798</v>
      </c>
      <c r="DX87" s="315" t="s">
        <v>4798</v>
      </c>
      <c r="DY87" s="315" t="s">
        <v>4798</v>
      </c>
      <c r="DZ87" s="315" t="s">
        <v>4832</v>
      </c>
      <c r="EA87" s="315"/>
      <c r="EB87" s="216"/>
      <c r="EC87" s="216"/>
      <c r="ED87" s="216"/>
      <c r="EE87" s="216"/>
      <c r="EF87" s="216">
        <f t="shared" si="27"/>
        <v>0</v>
      </c>
      <c r="EG87" s="216">
        <v>9</v>
      </c>
      <c r="EH87" s="216">
        <v>0</v>
      </c>
      <c r="EI87" s="216"/>
      <c r="EJ87" s="216"/>
      <c r="EK87" s="216">
        <f t="shared" si="28"/>
        <v>9</v>
      </c>
      <c r="EL87" s="216">
        <v>8.9</v>
      </c>
      <c r="EM87" s="216">
        <v>0</v>
      </c>
      <c r="EN87" s="216"/>
      <c r="EO87" s="216"/>
      <c r="EP87" s="216">
        <f t="shared" si="29"/>
        <v>8.9</v>
      </c>
      <c r="EQ87" s="216">
        <v>8.6999999999999993</v>
      </c>
      <c r="ER87" s="216">
        <v>0</v>
      </c>
      <c r="ES87" s="216"/>
      <c r="ET87" s="216"/>
      <c r="EU87" s="216">
        <f t="shared" si="30"/>
        <v>8.6999999999999993</v>
      </c>
      <c r="EV87" s="216">
        <f t="shared" si="31"/>
        <v>8.9</v>
      </c>
    </row>
    <row r="88" spans="1:152" ht="15.95" customHeight="1" x14ac:dyDescent="0.2">
      <c r="A88" s="25">
        <v>2220249371</v>
      </c>
      <c r="B88" s="26" t="s">
        <v>12</v>
      </c>
      <c r="C88" s="26" t="s">
        <v>77</v>
      </c>
      <c r="D88" s="26" t="s">
        <v>158</v>
      </c>
      <c r="E88" s="27">
        <v>35892</v>
      </c>
      <c r="F88" s="26" t="s">
        <v>209</v>
      </c>
      <c r="G88" s="26" t="s">
        <v>212</v>
      </c>
      <c r="H88" s="28">
        <f>IF(VLOOKUP($A88,Sheet!$A$7:$DG$148,'TN01-10'!H$9,0)="","",VLOOKUP($A88,Sheet!$A$7:$DG$148,'TN01-10'!H$9,0))</f>
        <v>8.1999999999999993</v>
      </c>
      <c r="I88" s="28">
        <f>IF(VLOOKUP($A88,Sheet!$A$7:$DG$148,'TN01-10'!I$9,0)="","",VLOOKUP($A88,Sheet!$A$7:$DG$148,'TN01-10'!I$9,0))</f>
        <v>8.1999999999999993</v>
      </c>
      <c r="J88" s="28">
        <f>IF(VLOOKUP($A88,Sheet!$A$7:$DG$148,'TN01-10'!J$9,0)="","",VLOOKUP($A88,Sheet!$A$7:$DG$148,'TN01-10'!J$9,0))</f>
        <v>8.1999999999999993</v>
      </c>
      <c r="K88" s="28">
        <f>IF(VLOOKUP($A88,Sheet!$A$7:$DG$148,'TN01-10'!K$9,0)="","",VLOOKUP($A88,Sheet!$A$7:$DG$148,'TN01-10'!K$9,0))</f>
        <v>6.5</v>
      </c>
      <c r="L88" s="28">
        <f>IF(VLOOKUP($A88,Sheet!$A$7:$DG$148,'TN01-10'!L$9,0)="","",VLOOKUP($A88,Sheet!$A$7:$DG$148,'TN01-10'!L$9,0))</f>
        <v>5.8</v>
      </c>
      <c r="M88" s="28">
        <f>IF(VLOOKUP($A88,Sheet!$A$7:$DG$148,'TN01-10'!M$9,0)="","",VLOOKUP($A88,Sheet!$A$7:$DG$148,'TN01-10'!M$9,0))</f>
        <v>4.8</v>
      </c>
      <c r="N88" s="28">
        <f>IF(VLOOKUP($A88,Sheet!$A$7:$DG$148,'TN01-10'!N$9,0)="","",VLOOKUP($A88,Sheet!$A$7:$DG$148,'TN01-10'!N$9,0))</f>
        <v>5.7</v>
      </c>
      <c r="O88" s="28">
        <f>IF(VLOOKUP($A88,Sheet!$A$7:$DG$148,'TN01-10'!O$9,0)="","",VLOOKUP($A88,Sheet!$A$7:$DG$148,'TN01-10'!O$9,0))</f>
        <v>9.3000000000000007</v>
      </c>
      <c r="P88" s="28">
        <f>IF(VLOOKUP($A88,Sheet!$A$7:$DG$148,'TN01-10'!P$9,0)="","",VLOOKUP($A88,Sheet!$A$7:$DG$148,'TN01-10'!P$9,0))</f>
        <v>0</v>
      </c>
      <c r="Q88" s="28" t="str">
        <f>IF(VLOOKUP($A88,Sheet!$A$7:$DG$148,'TN01-10'!Q$9,0)="","",VLOOKUP($A88,Sheet!$A$7:$DG$148,'TN01-10'!Q$9,0))</f>
        <v/>
      </c>
      <c r="R88" s="28" t="str">
        <f>IF(VLOOKUP($A88,Sheet!$A$7:$DG$148,'TN01-10'!R$9,0)="","",VLOOKUP($A88,Sheet!$A$7:$DG$148,'TN01-10'!R$9,0))</f>
        <v/>
      </c>
      <c r="S88" s="28" t="str">
        <f>IF(VLOOKUP($A88,Sheet!$A$7:$DG$148,'TN01-10'!S$9,0)="","",VLOOKUP($A88,Sheet!$A$7:$DG$148,'TN01-10'!S$9,0))</f>
        <v/>
      </c>
      <c r="T88" s="28" t="str">
        <f>IF(VLOOKUP($A88,Sheet!$A$7:$DG$148,'TN01-10'!T$9,0)="","",VLOOKUP($A88,Sheet!$A$7:$DG$148,'TN01-10'!T$9,0))</f>
        <v/>
      </c>
      <c r="U88" s="28">
        <f>IF(VLOOKUP($A88,Sheet!$A$7:$DG$148,'TN01-10'!U$9,0)="","",VLOOKUP($A88,Sheet!$A$7:$DG$148,'TN01-10'!U$9,0))</f>
        <v>8.3000000000000007</v>
      </c>
      <c r="V88" s="28">
        <f>IF(VLOOKUP($A88,Sheet!$A$7:$DG$148,'TN01-10'!V$9,0)="","",VLOOKUP($A88,Sheet!$A$7:$DG$148,'TN01-10'!V$9,0))</f>
        <v>4.5999999999999996</v>
      </c>
      <c r="W88" s="28">
        <f>IF(VLOOKUP($A88,Sheet!$A$7:$DG$148,'TN01-10'!W$9,0)="","",VLOOKUP($A88,Sheet!$A$7:$DG$148,'TN01-10'!W$9,0))</f>
        <v>9.5</v>
      </c>
      <c r="X88" s="28">
        <f>IF(VLOOKUP($A88,Sheet!$A$7:$DG$148,'TN01-10'!X$9,0)="","",VLOOKUP($A88,Sheet!$A$7:$DG$148,'TN01-10'!X$9,0))</f>
        <v>8.9</v>
      </c>
      <c r="Y88" s="28">
        <f>IF(VLOOKUP($A88,Sheet!$A$7:$DG$148,'TN01-10'!Y$9,0)="","",VLOOKUP($A88,Sheet!$A$7:$DG$148,'TN01-10'!Y$9,0))</f>
        <v>7.1</v>
      </c>
      <c r="Z88" s="28">
        <f>IF(VLOOKUP($A88,Sheet!$A$7:$DG$148,'TN01-10'!Z$9,0)="","",VLOOKUP($A88,Sheet!$A$7:$DG$148,'TN01-10'!Z$9,0))</f>
        <v>5.9</v>
      </c>
      <c r="AA88" s="28">
        <f>IF(VLOOKUP($A88,Sheet!$A$7:$DG$148,'TN01-10'!AA$9,0)="","",VLOOKUP($A88,Sheet!$A$7:$DG$148,'TN01-10'!AA$9,0))</f>
        <v>6.2</v>
      </c>
      <c r="AB88" s="28">
        <f>IF(VLOOKUP($A88,Sheet!$A$7:$DG$148,'TN01-10'!AB$9,0)="","",VLOOKUP($A88,Sheet!$A$7:$DG$148,'TN01-10'!AB$9,0))</f>
        <v>8.1</v>
      </c>
      <c r="AC88" s="28">
        <f>IF(VLOOKUP($A88,Sheet!$A$7:$DG$148,'TN01-10'!AC$9,0)="","",VLOOKUP($A88,Sheet!$A$7:$DG$148,'TN01-10'!AC$9,0))</f>
        <v>5.7</v>
      </c>
      <c r="AD88" s="28">
        <f>IF(VLOOKUP($A88,Sheet!$A$7:$DG$148,'TN01-10'!AD$9,0)="","",VLOOKUP($A88,Sheet!$A$7:$DG$148,'TN01-10'!AD$9,0))</f>
        <v>5.9</v>
      </c>
      <c r="AE88" s="28">
        <f>IF(VLOOKUP($A88,Sheet!$A$7:$DG$148,'TN01-10'!AE$9,0)="","",VLOOKUP($A88,Sheet!$A$7:$DG$148,'TN01-10'!AE$9,0))</f>
        <v>6.2</v>
      </c>
      <c r="AF88" s="28">
        <f>IF(VLOOKUP($A88,Sheet!$A$7:$DG$148,'TN01-10'!AF$9,0)="","",VLOOKUP($A88,Sheet!$A$7:$DG$148,'TN01-10'!AF$9,0))</f>
        <v>6.9</v>
      </c>
      <c r="AG88" s="28" t="str">
        <f>IF(VLOOKUP($A88,Sheet!$A$7:$DG$148,'TN01-10'!AG$9,0)="","",VLOOKUP($A88,Sheet!$A$7:$DG$148,'TN01-10'!AG$9,0))</f>
        <v>X</v>
      </c>
      <c r="AH88" s="28">
        <f>IF(VLOOKUP($A88,Sheet!$A$7:$DG$148,'TN01-10'!AH$9,0)="","",VLOOKUP($A88,Sheet!$A$7:$DG$148,'TN01-10'!AH$9,0))</f>
        <v>4.4000000000000004</v>
      </c>
      <c r="AI88" s="28">
        <f>IF(VLOOKUP($A88,Sheet!$A$7:$DG$148,'TN01-10'!AI$9,0)="","",VLOOKUP($A88,Sheet!$A$7:$DG$148,'TN01-10'!AI$9,0))</f>
        <v>6.6</v>
      </c>
      <c r="AJ88" s="28">
        <f>IF(VLOOKUP($A88,Sheet!$A$7:$DG$148,'TN01-10'!AJ$9,0)="","",VLOOKUP($A88,Sheet!$A$7:$DG$148,'TN01-10'!AJ$9,0))</f>
        <v>6.7</v>
      </c>
      <c r="AK88" s="33">
        <f>IF(VLOOKUP($A88,Sheet!$A$7:$DG$148,'TN01-10'!AK$9,0)="","",VLOOKUP($A88,Sheet!$A$7:$DG$148,'TN01-10'!AK$9,0))</f>
        <v>49</v>
      </c>
      <c r="AL88" s="36">
        <f>IF(VLOOKUP($A88,Sheet!$A$7:$DG$148,'TN01-10'!AL$9,0)="","",VLOOKUP($A88,Sheet!$A$7:$DG$148,'TN01-10'!AL$9,0))</f>
        <v>2</v>
      </c>
      <c r="AM88" s="32">
        <f>IF(VLOOKUP($A88,Sheet!$A$7:$DG$148,'TN01-10'!AM$9,0)="","",VLOOKUP($A88,Sheet!$A$7:$DG$148,'TN01-10'!AM$9,0))</f>
        <v>6</v>
      </c>
      <c r="AN88" s="32">
        <f>IF(VLOOKUP($A88,Sheet!$A$7:$DG$148,'TN01-10'!AN$9,0)="","",VLOOKUP($A88,Sheet!$A$7:$DG$148,'TN01-10'!AN$9,0))</f>
        <v>7.6</v>
      </c>
      <c r="AO88" s="32" t="str">
        <f>IF(VLOOKUP($A88,Sheet!$A$7:$DG$148,'TN01-10'!AO$9,0)="","",VLOOKUP($A88,Sheet!$A$7:$DG$148,'TN01-10'!AO$9,0))</f>
        <v/>
      </c>
      <c r="AP88" s="32" t="str">
        <f>IF(VLOOKUP($A88,Sheet!$A$7:$DG$148,'TN01-10'!AP$9,0)="","",VLOOKUP($A88,Sheet!$A$7:$DG$148,'TN01-10'!AP$9,0))</f>
        <v/>
      </c>
      <c r="AQ88" s="32" t="str">
        <f>IF(VLOOKUP($A88,Sheet!$A$7:$DG$148,'TN01-10'!AQ$9,0)="","",VLOOKUP($A88,Sheet!$A$7:$DG$148,'TN01-10'!AQ$9,0))</f>
        <v/>
      </c>
      <c r="AR88" s="32" t="str">
        <f>IF(VLOOKUP($A88,Sheet!$A$7:$DG$148,'TN01-10'!AR$9,0)="","",VLOOKUP($A88,Sheet!$A$7:$DG$148,'TN01-10'!AR$9,0))</f>
        <v/>
      </c>
      <c r="AS88" s="32" t="str">
        <f>IF(VLOOKUP($A88,Sheet!$A$7:$DG$148,'TN01-10'!AS$9,0)="","",VLOOKUP($A88,Sheet!$A$7:$DG$148,'TN01-10'!AS$9,0))</f>
        <v/>
      </c>
      <c r="AT88" s="32">
        <f>IF(VLOOKUP($A88,Sheet!$A$7:$DG$148,'TN01-10'!AT$9,0)="","",VLOOKUP($A88,Sheet!$A$7:$DG$148,'TN01-10'!AT$9,0))</f>
        <v>6.2</v>
      </c>
      <c r="AU88" s="32" t="str">
        <f>IF(VLOOKUP($A88,Sheet!$A$7:$DG$148,'TN01-10'!AU$9,0)="","",VLOOKUP($A88,Sheet!$A$7:$DG$148,'TN01-10'!AU$9,0))</f>
        <v/>
      </c>
      <c r="AV88" s="32" t="str">
        <f>IF(VLOOKUP($A88,Sheet!$A$7:$DG$148,'TN01-10'!AV$9,0)="","",VLOOKUP($A88,Sheet!$A$7:$DG$148,'TN01-10'!AV$9,0))</f>
        <v/>
      </c>
      <c r="AW88" s="32" t="str">
        <f>IF(VLOOKUP($A88,Sheet!$A$7:$DG$148,'TN01-10'!AW$9,0)="","",VLOOKUP($A88,Sheet!$A$7:$DG$148,'TN01-10'!AW$9,0))</f>
        <v/>
      </c>
      <c r="AX88" s="32" t="str">
        <f>IF(VLOOKUP($A88,Sheet!$A$7:$DG$148,'TN01-10'!AX$9,0)="","",VLOOKUP($A88,Sheet!$A$7:$DG$148,'TN01-10'!AX$9,0))</f>
        <v/>
      </c>
      <c r="AY88" s="32" t="str">
        <f>IF(VLOOKUP($A88,Sheet!$A$7:$DG$148,'TN01-10'!AY$9,0)="","",VLOOKUP($A88,Sheet!$A$7:$DG$148,'TN01-10'!AY$9,0))</f>
        <v/>
      </c>
      <c r="AZ88" s="32">
        <f>IF(VLOOKUP($A88,Sheet!$A$7:$DG$148,'TN01-10'!AZ$9,0)="","",VLOOKUP($A88,Sheet!$A$7:$DG$148,'TN01-10'!AZ$9,0))</f>
        <v>6.1</v>
      </c>
      <c r="BA88" s="32">
        <f>IF(VLOOKUP($A88,Sheet!$A$7:$DG$148,'TN01-10'!BA$9,0)="","",VLOOKUP($A88,Sheet!$A$7:$DG$148,'TN01-10'!BA$9,0))</f>
        <v>5.9</v>
      </c>
      <c r="BB88" s="33">
        <f>IF(VLOOKUP($A88,Sheet!$A$7:$DG$148,'TN01-10'!BB$9,0)="","",VLOOKUP($A88,Sheet!$A$7:$DG$148,'TN01-10'!BB$9,0))</f>
        <v>5</v>
      </c>
      <c r="BC88" s="36">
        <f>IF(VLOOKUP($A88,Sheet!$A$7:$DG$148,'TN01-10'!BC$9,0)="","",VLOOKUP($A88,Sheet!$A$7:$DG$148,'TN01-10'!BC$9,0))</f>
        <v>0</v>
      </c>
      <c r="BD88" s="28">
        <f>IF(VLOOKUP($A88,Sheet!$A$7:$DG$148,'TN01-10'!BD$9,0)="","",VLOOKUP($A88,Sheet!$A$7:$DG$148,'TN01-10'!BD$9,0))</f>
        <v>4</v>
      </c>
      <c r="BE88" s="28">
        <f>IF(VLOOKUP($A88,Sheet!$A$7:$DG$148,'TN01-10'!BE$9,0)="","",VLOOKUP($A88,Sheet!$A$7:$DG$148,'TN01-10'!BE$9,0))</f>
        <v>5.3</v>
      </c>
      <c r="BF88" s="28">
        <f>IF(VLOOKUP($A88,Sheet!$A$7:$DG$148,'TN01-10'!BF$9,0)="","",VLOOKUP($A88,Sheet!$A$7:$DG$148,'TN01-10'!BF$9,0))</f>
        <v>5.0999999999999996</v>
      </c>
      <c r="BG88" s="28">
        <f>IF(VLOOKUP($A88,Sheet!$A$7:$DG$148,'TN01-10'!BG$9,0)="","",VLOOKUP($A88,Sheet!$A$7:$DG$148,'TN01-10'!BG$9,0))</f>
        <v>5</v>
      </c>
      <c r="BH88" s="28">
        <f>IF(VLOOKUP($A88,Sheet!$A$7:$DG$148,'TN01-10'!BH$9,0)="","",VLOOKUP($A88,Sheet!$A$7:$DG$148,'TN01-10'!BH$9,0))</f>
        <v>6.6</v>
      </c>
      <c r="BI88" s="28">
        <f>IF(VLOOKUP($A88,Sheet!$A$7:$DG$148,'TN01-10'!BI$9,0)="","",VLOOKUP($A88,Sheet!$A$7:$DG$148,'TN01-10'!BI$9,0))</f>
        <v>6</v>
      </c>
      <c r="BJ88" s="28">
        <f>IF(VLOOKUP($A88,Sheet!$A$7:$DG$148,'TN01-10'!BJ$9,0)="","",VLOOKUP($A88,Sheet!$A$7:$DG$148,'TN01-10'!BJ$9,0))</f>
        <v>6.5</v>
      </c>
      <c r="BK88" s="28">
        <f>IF(VLOOKUP($A88,Sheet!$A$7:$DG$148,'TN01-10'!BK$9,0)="","",VLOOKUP($A88,Sheet!$A$7:$DG$148,'TN01-10'!BK$9,0))</f>
        <v>6.1</v>
      </c>
      <c r="BL88" s="28">
        <f>IF(VLOOKUP($A88,Sheet!$A$7:$DG$148,'TN01-10'!BL$9,0)="","",VLOOKUP($A88,Sheet!$A$7:$DG$148,'TN01-10'!BL$9,0))</f>
        <v>5</v>
      </c>
      <c r="BM88" s="28">
        <f>IF(VLOOKUP($A88,Sheet!$A$7:$DG$148,'TN01-10'!BM$9,0)="","",VLOOKUP($A88,Sheet!$A$7:$DG$148,'TN01-10'!BM$9,0))</f>
        <v>4.5999999999999996</v>
      </c>
      <c r="BN88" s="28">
        <f>IF(VLOOKUP($A88,Sheet!$A$7:$DG$148,'TN01-10'!BN$9,0)="","",VLOOKUP($A88,Sheet!$A$7:$DG$148,'TN01-10'!BN$9,0))</f>
        <v>5.5</v>
      </c>
      <c r="BO88" s="28">
        <f>IF(VLOOKUP($A88,Sheet!$A$7:$DG$148,'TN01-10'!BO$9,0)="","",VLOOKUP($A88,Sheet!$A$7:$DG$148,'TN01-10'!BO$9,0))</f>
        <v>5.3</v>
      </c>
      <c r="BP88" s="28">
        <f>IF(VLOOKUP($A88,Sheet!$A$7:$DG$148,'TN01-10'!BP$9,0)="","",VLOOKUP($A88,Sheet!$A$7:$DG$148,'TN01-10'!BP$9,0))</f>
        <v>6.3</v>
      </c>
      <c r="BQ88" s="28" t="str">
        <f>IF(VLOOKUP($A88,Sheet!$A$7:$DG$148,'TN01-10'!BQ$9,0)="","",VLOOKUP($A88,Sheet!$A$7:$DG$148,'TN01-10'!BQ$9,0))</f>
        <v/>
      </c>
      <c r="BR88" s="28">
        <f>IF(VLOOKUP($A88,Sheet!$A$7:$DG$148,'TN01-10'!BR$9,0)="","",VLOOKUP($A88,Sheet!$A$7:$DG$148,'TN01-10'!BR$9,0))</f>
        <v>7.8</v>
      </c>
      <c r="BS88" s="28">
        <f>IF(VLOOKUP($A88,Sheet!$A$7:$DG$148,'TN01-10'!BS$9,0)="","",VLOOKUP($A88,Sheet!$A$7:$DG$148,'TN01-10'!BS$9,0))</f>
        <v>8.3000000000000007</v>
      </c>
      <c r="BT88" s="28">
        <f>IF(VLOOKUP($A88,Sheet!$A$7:$DG$148,'TN01-10'!BT$9,0)="","",VLOOKUP($A88,Sheet!$A$7:$DG$148,'TN01-10'!BT$9,0))</f>
        <v>6</v>
      </c>
      <c r="BU88" s="28">
        <f>IF(VLOOKUP($A88,Sheet!$A$7:$DG$148,'TN01-10'!BU$9,0)="","",VLOOKUP($A88,Sheet!$A$7:$DG$148,'TN01-10'!BU$9,0))</f>
        <v>6.4</v>
      </c>
      <c r="BV88" s="28">
        <f>IF(VLOOKUP($A88,Sheet!$A$7:$DG$148,'TN01-10'!BV$9,0)="","",VLOOKUP($A88,Sheet!$A$7:$DG$148,'TN01-10'!BV$9,0))</f>
        <v>6.4</v>
      </c>
      <c r="BW88" s="28">
        <f>IF(VLOOKUP($A88,Sheet!$A$7:$DG$148,'TN01-10'!BW$9,0)="","",VLOOKUP($A88,Sheet!$A$7:$DG$148,'TN01-10'!BW$9,0))</f>
        <v>8.1999999999999993</v>
      </c>
      <c r="BX88" s="33">
        <f>IF(VLOOKUP($A88,Sheet!$A$7:$DG$148,'TN01-10'!BX$9,0)="","",VLOOKUP($A88,Sheet!$A$7:$DG$148,'TN01-10'!BX$9,0))</f>
        <v>50</v>
      </c>
      <c r="BY88" s="36">
        <f>IF(VLOOKUP($A88,Sheet!$A$7:$DG$148,'TN01-10'!BY$9,0)="","",VLOOKUP($A88,Sheet!$A$7:$DG$148,'TN01-10'!BY$9,0))</f>
        <v>0</v>
      </c>
      <c r="BZ88" s="28">
        <f>IF(VLOOKUP($A88,Sheet!$A$7:$DG$148,'TN01-10'!BZ$9,0)="","",VLOOKUP($A88,Sheet!$A$7:$DG$148,'TN01-10'!BZ$9,0))</f>
        <v>8.9</v>
      </c>
      <c r="CA88" s="28" t="str">
        <f>IF(VLOOKUP($A88,Sheet!$A$7:$DG$148,'TN01-10'!CA$9,0)="","",VLOOKUP($A88,Sheet!$A$7:$DG$148,'TN01-10'!CA$9,0))</f>
        <v/>
      </c>
      <c r="CB88" s="28">
        <f>IF(VLOOKUP($A88,Sheet!$A$7:$DG$148,'TN01-10'!CB$9,0)="","",VLOOKUP($A88,Sheet!$A$7:$DG$148,'TN01-10'!CB$9,0))</f>
        <v>7.2</v>
      </c>
      <c r="CC88" s="28" t="str">
        <f>IF(VLOOKUP($A88,Sheet!$A$7:$DG$148,'TN01-10'!CC$9,0)="","",VLOOKUP($A88,Sheet!$A$7:$DG$148,'TN01-10'!CC$9,0))</f>
        <v/>
      </c>
      <c r="CD88" s="28">
        <f>IF(VLOOKUP($A88,Sheet!$A$7:$DG$148,'TN01-10'!CD$9,0)="","",VLOOKUP($A88,Sheet!$A$7:$DG$148,'TN01-10'!CD$9,0))</f>
        <v>5.6</v>
      </c>
      <c r="CE88" s="28">
        <f>IF(VLOOKUP($A88,Sheet!$A$7:$DG$148,'TN01-10'!CE$9,0)="","",VLOOKUP($A88,Sheet!$A$7:$DG$148,'TN01-10'!CE$9,0))</f>
        <v>5.2</v>
      </c>
      <c r="CF88" s="28">
        <f>IF(VLOOKUP($A88,Sheet!$A$7:$DG$148,'TN01-10'!CF$9,0)="","",VLOOKUP($A88,Sheet!$A$7:$DG$148,'TN01-10'!CF$9,0))</f>
        <v>7.2</v>
      </c>
      <c r="CG88" s="28">
        <f>IF(VLOOKUP($A88,Sheet!$A$7:$DG$148,'TN01-10'!CG$9,0)="","",VLOOKUP($A88,Sheet!$A$7:$DG$148,'TN01-10'!CG$9,0))</f>
        <v>6.3</v>
      </c>
      <c r="CH88" s="28">
        <f>IF(VLOOKUP($A88,Sheet!$A$7:$DG$148,'TN01-10'!CH$9,0)="","",VLOOKUP($A88,Sheet!$A$7:$DG$148,'TN01-10'!CH$9,0))</f>
        <v>7.3</v>
      </c>
      <c r="CI88" s="28" t="str">
        <f>IF(VLOOKUP($A88,Sheet!$A$7:$DG$148,'TN01-10'!CI$9,0)="","",VLOOKUP($A88,Sheet!$A$7:$DG$148,'TN01-10'!CI$9,0))</f>
        <v/>
      </c>
      <c r="CJ88" s="28" t="str">
        <f>IF(VLOOKUP($A88,Sheet!$A$7:$DG$148,'TN01-10'!CJ$9,0)="","",VLOOKUP($A88,Sheet!$A$7:$DG$148,'TN01-10'!CJ$9,0))</f>
        <v/>
      </c>
      <c r="CK88" s="28" t="str">
        <f>IF(VLOOKUP($A88,Sheet!$A$7:$DG$148,'TN01-10'!CK$9,0)="","",VLOOKUP($A88,Sheet!$A$7:$DG$148,'TN01-10'!CK$9,0))</f>
        <v/>
      </c>
      <c r="CL88" s="28" t="str">
        <f>IF(VLOOKUP($A88,Sheet!$A$7:$DG$148,'TN01-10'!CL$9,0)="","",VLOOKUP($A88,Sheet!$A$7:$DG$148,'TN01-10'!CL$9,0))</f>
        <v/>
      </c>
      <c r="CM88" s="28" t="str">
        <f>IF(VLOOKUP($A88,Sheet!$A$7:$DG$148,'TN01-10'!CM$9,0)="","",VLOOKUP($A88,Sheet!$A$7:$DG$148,'TN01-10'!CM$9,0))</f>
        <v/>
      </c>
      <c r="CN88" s="28" t="str">
        <f>IF(VLOOKUP($A88,Sheet!$A$7:$DG$148,'TN01-10'!CN$9,0)="","",VLOOKUP($A88,Sheet!$A$7:$DG$148,'TN01-10'!CN$9,0))</f>
        <v>X</v>
      </c>
      <c r="CO88" s="28">
        <f>IF(VLOOKUP($A88,Sheet!$A$7:$DG$148,'TN01-10'!CO$9,0)="","",VLOOKUP($A88,Sheet!$A$7:$DG$148,'TN01-10'!CO$9,0))</f>
        <v>5.8</v>
      </c>
      <c r="CP88" s="28">
        <f>IF(VLOOKUP($A88,Sheet!$A$7:$DG$148,'TN01-10'!CP$9,0)="","",VLOOKUP($A88,Sheet!$A$7:$DG$148,'TN01-10'!CP$9,0))</f>
        <v>7.6</v>
      </c>
      <c r="CQ88" s="28">
        <f>IF(VLOOKUP($A88,Sheet!$A$7:$DG$148,'TN01-10'!CQ$9,0)="","",VLOOKUP($A88,Sheet!$A$7:$DG$148,'TN01-10'!CQ$9,0))</f>
        <v>6.8</v>
      </c>
      <c r="CR88" s="28">
        <f>IF(VLOOKUP($A88,Sheet!$A$7:$DG$148,'TN01-10'!CR$9,0)="","",VLOOKUP($A88,Sheet!$A$7:$DG$148,'TN01-10'!CR$9,0))</f>
        <v>8.6999999999999993</v>
      </c>
      <c r="CS88" s="33">
        <f>IF(VLOOKUP($A88,Sheet!$A$7:$DG$148,'TN01-10'!CS$9,0)="","",VLOOKUP($A88,Sheet!$A$7:$DG$148,'TN01-10'!CS$9,0))</f>
        <v>24</v>
      </c>
      <c r="CT88" s="36">
        <f>IF(VLOOKUP($A88,Sheet!$A$7:$DG$148,'TN01-10'!CT$9,0)="","",VLOOKUP($A88,Sheet!$A$7:$DG$148,'TN01-10'!CT$9,0))</f>
        <v>3</v>
      </c>
      <c r="CU88" s="38">
        <f t="shared" si="17"/>
        <v>123</v>
      </c>
      <c r="CV88" s="38">
        <f t="shared" si="18"/>
        <v>5</v>
      </c>
      <c r="CW88" s="38">
        <f t="shared" si="19"/>
        <v>0</v>
      </c>
      <c r="CX88" s="38">
        <f t="shared" si="20"/>
        <v>128</v>
      </c>
      <c r="CY88" s="38">
        <f t="shared" si="21"/>
        <v>6.13</v>
      </c>
      <c r="CZ88" s="38">
        <f>VLOOKUP($A88,'TN01-04'!$A$13:$DL$166,103,0)</f>
        <v>2.36</v>
      </c>
      <c r="DA88" s="28" t="str">
        <f>IF(VLOOKUP($A88,Sheet!$A$7:$DG$148,'TN01-10'!DA$9,0)="","",VLOOKUP($A88,Sheet!$A$7:$DG$148,'TN01-10'!DA$9,0))</f>
        <v/>
      </c>
      <c r="DB88" s="28" t="str">
        <f>IF(VLOOKUP($A88,Sheet!$A$7:$DG$148,'TN01-10'!DB$9,0)="","",VLOOKUP($A88,Sheet!$A$7:$DG$148,'TN01-10'!DB$9,0))</f>
        <v/>
      </c>
      <c r="DC88" s="28" t="str">
        <f>IF(VLOOKUP($A88,Sheet!$A$7:$DG$148,'TN01-10'!DC$9,0)="","",VLOOKUP($A88,Sheet!$A$7:$DG$148,'TN01-10'!DC$9,0))</f>
        <v/>
      </c>
      <c r="DD88" s="28" t="str">
        <f>IF(VLOOKUP($A88,Sheet!$A$7:$DG$148,'TN01-10'!DD$9,0)="","",VLOOKUP($A88,Sheet!$A$7:$DG$148,'TN01-10'!DD$9,0))</f>
        <v/>
      </c>
      <c r="DE88" s="38"/>
      <c r="DF88" s="38">
        <f t="shared" si="22"/>
        <v>0</v>
      </c>
      <c r="DG88" s="38">
        <f>VLOOKUP($A88,'TN01-04'!$A$13:$DL$166,110,0)</f>
        <v>0</v>
      </c>
      <c r="DH88" s="33">
        <f>IF(VLOOKUP($A88,Sheet!$A$7:$DG$148,'TN01-10'!DH$9,0)="","",VLOOKUP($A88,Sheet!$A$7:$DG$148,'TN01-10'!DH$9,0))</f>
        <v>0</v>
      </c>
      <c r="DI88" s="36">
        <f>IF(VLOOKUP($A88,Sheet!$A$7:$DG$148,'TN01-10'!DI$9,0)="","",VLOOKUP($A88,Sheet!$A$7:$DG$148,'TN01-10'!DI$9,0))</f>
        <v>5</v>
      </c>
      <c r="DJ88" s="38">
        <f t="shared" si="23"/>
        <v>123</v>
      </c>
      <c r="DK88" s="38">
        <f t="shared" si="24"/>
        <v>10</v>
      </c>
      <c r="DL88" s="38">
        <f t="shared" si="25"/>
        <v>5.9</v>
      </c>
      <c r="DM88" s="38">
        <f>VLOOKUP($A88,'TN01-04'!$A$13:$DL$166,116,0)</f>
        <v>2.2799999999999998</v>
      </c>
      <c r="DN88" s="33">
        <f>IF(VLOOKUP($A88,Sheet!$A$7:$DG$148,'TN01-10'!DN$9,0)="","",VLOOKUP($A88,Sheet!$A$7:$DG$148,'TN01-10'!DN$9,0))</f>
        <v>128</v>
      </c>
      <c r="DO88" s="36">
        <f>IF(VLOOKUP($A88,Sheet!$A$7:$DG$148,'TN01-10'!DO$9,0)="","",VLOOKUP($A88,Sheet!$A$7:$DG$148,'TN01-10'!DO$9,0))</f>
        <v>10</v>
      </c>
      <c r="DP88" s="28">
        <f>IF(VLOOKUP($A88,Sheet!$A$7:$DG$148,'TN01-10'!DP$9,0)="","",VLOOKUP($A88,Sheet!$A$7:$DG$148,'TN01-10'!DP$9,0))</f>
        <v>137</v>
      </c>
      <c r="DQ88" s="28">
        <f>IF(VLOOKUP($A88,Sheet!$A$7:$DG$148,'TN01-10'!DQ$9,0)="","",VLOOKUP($A88,Sheet!$A$7:$DG$148,'TN01-10'!DQ$9,0))</f>
        <v>132</v>
      </c>
      <c r="DR88" s="28">
        <f>IF(VLOOKUP($A88,Sheet!$A$7:$DG$148,'TN01-10'!DR$9,0)="","",VLOOKUP($A88,Sheet!$A$7:$DG$148,'TN01-10'!DR$9,0))</f>
        <v>6.18</v>
      </c>
      <c r="DS88" s="28">
        <f>IF(VLOOKUP($A88,Sheet!$A$7:$DG$148,'TN01-10'!DS$9,0)="","",VLOOKUP($A88,Sheet!$A$7:$DG$148,'TN01-10'!DS$9,0))</f>
        <v>2.38</v>
      </c>
      <c r="DT88" s="28" t="str">
        <f>IF(VLOOKUP($A88,Sheet!$A$7:$DG$148,'TN01-10'!DT$9,0)="","",VLOOKUP($A88,Sheet!$A$7:$DG$148,'TN01-10'!DT$9,0))</f>
        <v>ENG 116; ENG 117; ECO 251; ENG 118; ENG 119; FIN 271; MKT 251; STA 271; ENG 167; ENG 168; ENG 169; FIN 272; FIN 296; HRM 301; MGO 301</v>
      </c>
      <c r="DU88" s="168">
        <f t="shared" si="26"/>
        <v>3.90625E-2</v>
      </c>
      <c r="DV88" s="315"/>
      <c r="DW88" s="315"/>
      <c r="DX88" s="315" t="s">
        <v>4798</v>
      </c>
      <c r="DY88" s="315" t="s">
        <v>4798</v>
      </c>
      <c r="DZ88" s="315" t="s">
        <v>4832</v>
      </c>
      <c r="EA88" s="315"/>
      <c r="EB88" s="216"/>
      <c r="EC88" s="216"/>
      <c r="ED88" s="216"/>
      <c r="EE88" s="216"/>
      <c r="EF88" s="216">
        <f t="shared" si="27"/>
        <v>0</v>
      </c>
      <c r="EG88" s="216">
        <v>0</v>
      </c>
      <c r="EH88" s="216">
        <v>0</v>
      </c>
      <c r="EI88" s="216"/>
      <c r="EJ88" s="216"/>
      <c r="EK88" s="216">
        <f t="shared" si="28"/>
        <v>0</v>
      </c>
      <c r="EL88" s="216"/>
      <c r="EM88" s="216">
        <v>0</v>
      </c>
      <c r="EN88" s="216"/>
      <c r="EO88" s="216"/>
      <c r="EP88" s="216">
        <f t="shared" si="29"/>
        <v>0</v>
      </c>
      <c r="EQ88" s="216"/>
      <c r="ER88" s="216">
        <v>0</v>
      </c>
      <c r="ES88" s="216"/>
      <c r="ET88" s="216"/>
      <c r="EU88" s="216">
        <f t="shared" si="30"/>
        <v>0</v>
      </c>
      <c r="EV88" s="216">
        <f t="shared" si="31"/>
        <v>0</v>
      </c>
    </row>
    <row r="89" spans="1:152" ht="15.95" customHeight="1" x14ac:dyDescent="0.2">
      <c r="A89" s="25">
        <v>2220724251</v>
      </c>
      <c r="B89" s="26" t="s">
        <v>8</v>
      </c>
      <c r="C89" s="26" t="s">
        <v>46</v>
      </c>
      <c r="D89" s="26" t="s">
        <v>158</v>
      </c>
      <c r="E89" s="27">
        <v>36140</v>
      </c>
      <c r="F89" s="26" t="s">
        <v>209</v>
      </c>
      <c r="G89" s="26" t="s">
        <v>212</v>
      </c>
      <c r="H89" s="28">
        <f>IF(VLOOKUP($A89,Sheet!$A$7:$DG$148,'TN01-10'!H$9,0)="","",VLOOKUP($A89,Sheet!$A$7:$DG$148,'TN01-10'!H$9,0))</f>
        <v>7.9</v>
      </c>
      <c r="I89" s="28">
        <f>IF(VLOOKUP($A89,Sheet!$A$7:$DG$148,'TN01-10'!I$9,0)="","",VLOOKUP($A89,Sheet!$A$7:$DG$148,'TN01-10'!I$9,0))</f>
        <v>7.9</v>
      </c>
      <c r="J89" s="28">
        <f>IF(VLOOKUP($A89,Sheet!$A$7:$DG$148,'TN01-10'!J$9,0)="","",VLOOKUP($A89,Sheet!$A$7:$DG$148,'TN01-10'!J$9,0))</f>
        <v>8.1</v>
      </c>
      <c r="K89" s="28">
        <f>IF(VLOOKUP($A89,Sheet!$A$7:$DG$148,'TN01-10'!K$9,0)="","",VLOOKUP($A89,Sheet!$A$7:$DG$148,'TN01-10'!K$9,0))</f>
        <v>7.6</v>
      </c>
      <c r="L89" s="28">
        <f>IF(VLOOKUP($A89,Sheet!$A$7:$DG$148,'TN01-10'!L$9,0)="","",VLOOKUP($A89,Sheet!$A$7:$DG$148,'TN01-10'!L$9,0))</f>
        <v>7.2</v>
      </c>
      <c r="M89" s="28">
        <f>IF(VLOOKUP($A89,Sheet!$A$7:$DG$148,'TN01-10'!M$9,0)="","",VLOOKUP($A89,Sheet!$A$7:$DG$148,'TN01-10'!M$9,0))</f>
        <v>8.8000000000000007</v>
      </c>
      <c r="N89" s="28">
        <f>IF(VLOOKUP($A89,Sheet!$A$7:$DG$148,'TN01-10'!N$9,0)="","",VLOOKUP($A89,Sheet!$A$7:$DG$148,'TN01-10'!N$9,0))</f>
        <v>10</v>
      </c>
      <c r="O89" s="28" t="str">
        <f>IF(VLOOKUP($A89,Sheet!$A$7:$DG$148,'TN01-10'!O$9,0)="","",VLOOKUP($A89,Sheet!$A$7:$DG$148,'TN01-10'!O$9,0))</f>
        <v/>
      </c>
      <c r="P89" s="28">
        <f>IF(VLOOKUP($A89,Sheet!$A$7:$DG$148,'TN01-10'!P$9,0)="","",VLOOKUP($A89,Sheet!$A$7:$DG$148,'TN01-10'!P$9,0))</f>
        <v>6.9</v>
      </c>
      <c r="Q89" s="28" t="str">
        <f>IF(VLOOKUP($A89,Sheet!$A$7:$DG$148,'TN01-10'!Q$9,0)="","",VLOOKUP($A89,Sheet!$A$7:$DG$148,'TN01-10'!Q$9,0))</f>
        <v/>
      </c>
      <c r="R89" s="28" t="str">
        <f>IF(VLOOKUP($A89,Sheet!$A$7:$DG$148,'TN01-10'!R$9,0)="","",VLOOKUP($A89,Sheet!$A$7:$DG$148,'TN01-10'!R$9,0))</f>
        <v/>
      </c>
      <c r="S89" s="28" t="str">
        <f>IF(VLOOKUP($A89,Sheet!$A$7:$DG$148,'TN01-10'!S$9,0)="","",VLOOKUP($A89,Sheet!$A$7:$DG$148,'TN01-10'!S$9,0))</f>
        <v/>
      </c>
      <c r="T89" s="28">
        <f>IF(VLOOKUP($A89,Sheet!$A$7:$DG$148,'TN01-10'!T$9,0)="","",VLOOKUP($A89,Sheet!$A$7:$DG$148,'TN01-10'!T$9,0))</f>
        <v>9.6999999999999993</v>
      </c>
      <c r="U89" s="28">
        <f>IF(VLOOKUP($A89,Sheet!$A$7:$DG$148,'TN01-10'!U$9,0)="","",VLOOKUP($A89,Sheet!$A$7:$DG$148,'TN01-10'!U$9,0))</f>
        <v>7.9</v>
      </c>
      <c r="V89" s="28" t="str">
        <f>IF(VLOOKUP($A89,Sheet!$A$7:$DG$148,'TN01-10'!V$9,0)="","",VLOOKUP($A89,Sheet!$A$7:$DG$148,'TN01-10'!V$9,0))</f>
        <v/>
      </c>
      <c r="W89" s="28">
        <f>IF(VLOOKUP($A89,Sheet!$A$7:$DG$148,'TN01-10'!W$9,0)="","",VLOOKUP($A89,Sheet!$A$7:$DG$148,'TN01-10'!W$9,0))</f>
        <v>9.3000000000000007</v>
      </c>
      <c r="X89" s="28">
        <f>IF(VLOOKUP($A89,Sheet!$A$7:$DG$148,'TN01-10'!X$9,0)="","",VLOOKUP($A89,Sheet!$A$7:$DG$148,'TN01-10'!X$9,0))</f>
        <v>8</v>
      </c>
      <c r="Y89" s="28">
        <f>IF(VLOOKUP($A89,Sheet!$A$7:$DG$148,'TN01-10'!Y$9,0)="","",VLOOKUP($A89,Sheet!$A$7:$DG$148,'TN01-10'!Y$9,0))</f>
        <v>9</v>
      </c>
      <c r="Z89" s="28">
        <f>IF(VLOOKUP($A89,Sheet!$A$7:$DG$148,'TN01-10'!Z$9,0)="","",VLOOKUP($A89,Sheet!$A$7:$DG$148,'TN01-10'!Z$9,0))</f>
        <v>8.1999999999999993</v>
      </c>
      <c r="AA89" s="28">
        <f>IF(VLOOKUP($A89,Sheet!$A$7:$DG$148,'TN01-10'!AA$9,0)="","",VLOOKUP($A89,Sheet!$A$7:$DG$148,'TN01-10'!AA$9,0))</f>
        <v>8.8000000000000007</v>
      </c>
      <c r="AB89" s="28">
        <f>IF(VLOOKUP($A89,Sheet!$A$7:$DG$148,'TN01-10'!AB$9,0)="","",VLOOKUP($A89,Sheet!$A$7:$DG$148,'TN01-10'!AB$9,0))</f>
        <v>8.6</v>
      </c>
      <c r="AC89" s="28">
        <f>IF(VLOOKUP($A89,Sheet!$A$7:$DG$148,'TN01-10'!AC$9,0)="","",VLOOKUP($A89,Sheet!$A$7:$DG$148,'TN01-10'!AC$9,0))</f>
        <v>9.1</v>
      </c>
      <c r="AD89" s="28">
        <f>IF(VLOOKUP($A89,Sheet!$A$7:$DG$148,'TN01-10'!AD$9,0)="","",VLOOKUP($A89,Sheet!$A$7:$DG$148,'TN01-10'!AD$9,0))</f>
        <v>8.1</v>
      </c>
      <c r="AE89" s="28">
        <f>IF(VLOOKUP($A89,Sheet!$A$7:$DG$148,'TN01-10'!AE$9,0)="","",VLOOKUP($A89,Sheet!$A$7:$DG$148,'TN01-10'!AE$9,0))</f>
        <v>5.6</v>
      </c>
      <c r="AF89" s="28">
        <f>IF(VLOOKUP($A89,Sheet!$A$7:$DG$148,'TN01-10'!AF$9,0)="","",VLOOKUP($A89,Sheet!$A$7:$DG$148,'TN01-10'!AF$9,0))</f>
        <v>7.9</v>
      </c>
      <c r="AG89" s="28">
        <f>IF(VLOOKUP($A89,Sheet!$A$7:$DG$148,'TN01-10'!AG$9,0)="","",VLOOKUP($A89,Sheet!$A$7:$DG$148,'TN01-10'!AG$9,0))</f>
        <v>7.8</v>
      </c>
      <c r="AH89" s="28">
        <f>IF(VLOOKUP($A89,Sheet!$A$7:$DG$148,'TN01-10'!AH$9,0)="","",VLOOKUP($A89,Sheet!$A$7:$DG$148,'TN01-10'!AH$9,0))</f>
        <v>8.8000000000000007</v>
      </c>
      <c r="AI89" s="28">
        <f>IF(VLOOKUP($A89,Sheet!$A$7:$DG$148,'TN01-10'!AI$9,0)="","",VLOOKUP($A89,Sheet!$A$7:$DG$148,'TN01-10'!AI$9,0))</f>
        <v>7.3</v>
      </c>
      <c r="AJ89" s="28">
        <f>IF(VLOOKUP($A89,Sheet!$A$7:$DG$148,'TN01-10'!AJ$9,0)="","",VLOOKUP($A89,Sheet!$A$7:$DG$148,'TN01-10'!AJ$9,0))</f>
        <v>8</v>
      </c>
      <c r="AK89" s="33">
        <f>IF(VLOOKUP($A89,Sheet!$A$7:$DG$148,'TN01-10'!AK$9,0)="","",VLOOKUP($A89,Sheet!$A$7:$DG$148,'TN01-10'!AK$9,0))</f>
        <v>51</v>
      </c>
      <c r="AL89" s="36">
        <f>IF(VLOOKUP($A89,Sheet!$A$7:$DG$148,'TN01-10'!AL$9,0)="","",VLOOKUP($A89,Sheet!$A$7:$DG$148,'TN01-10'!AL$9,0))</f>
        <v>0</v>
      </c>
      <c r="AM89" s="32">
        <f>IF(VLOOKUP($A89,Sheet!$A$7:$DG$148,'TN01-10'!AM$9,0)="","",VLOOKUP($A89,Sheet!$A$7:$DG$148,'TN01-10'!AM$9,0))</f>
        <v>7.8</v>
      </c>
      <c r="AN89" s="32">
        <f>IF(VLOOKUP($A89,Sheet!$A$7:$DG$148,'TN01-10'!AN$9,0)="","",VLOOKUP($A89,Sheet!$A$7:$DG$148,'TN01-10'!AN$9,0))</f>
        <v>6.8</v>
      </c>
      <c r="AO89" s="32" t="str">
        <f>IF(VLOOKUP($A89,Sheet!$A$7:$DG$148,'TN01-10'!AO$9,0)="","",VLOOKUP($A89,Sheet!$A$7:$DG$148,'TN01-10'!AO$9,0))</f>
        <v/>
      </c>
      <c r="AP89" s="32" t="str">
        <f>IF(VLOOKUP($A89,Sheet!$A$7:$DG$148,'TN01-10'!AP$9,0)="","",VLOOKUP($A89,Sheet!$A$7:$DG$148,'TN01-10'!AP$9,0))</f>
        <v/>
      </c>
      <c r="AQ89" s="32" t="str">
        <f>IF(VLOOKUP($A89,Sheet!$A$7:$DG$148,'TN01-10'!AQ$9,0)="","",VLOOKUP($A89,Sheet!$A$7:$DG$148,'TN01-10'!AQ$9,0))</f>
        <v/>
      </c>
      <c r="AR89" s="32" t="str">
        <f>IF(VLOOKUP($A89,Sheet!$A$7:$DG$148,'TN01-10'!AR$9,0)="","",VLOOKUP($A89,Sheet!$A$7:$DG$148,'TN01-10'!AR$9,0))</f>
        <v/>
      </c>
      <c r="AS89" s="32">
        <f>IF(VLOOKUP($A89,Sheet!$A$7:$DG$148,'TN01-10'!AS$9,0)="","",VLOOKUP($A89,Sheet!$A$7:$DG$148,'TN01-10'!AS$9,0))</f>
        <v>5.7</v>
      </c>
      <c r="AT89" s="32" t="str">
        <f>IF(VLOOKUP($A89,Sheet!$A$7:$DG$148,'TN01-10'!AT$9,0)="","",VLOOKUP($A89,Sheet!$A$7:$DG$148,'TN01-10'!AT$9,0))</f>
        <v/>
      </c>
      <c r="AU89" s="32">
        <f>IF(VLOOKUP($A89,Sheet!$A$7:$DG$148,'TN01-10'!AU$9,0)="","",VLOOKUP($A89,Sheet!$A$7:$DG$148,'TN01-10'!AU$9,0))</f>
        <v>6</v>
      </c>
      <c r="AV89" s="32" t="str">
        <f>IF(VLOOKUP($A89,Sheet!$A$7:$DG$148,'TN01-10'!AV$9,0)="","",VLOOKUP($A89,Sheet!$A$7:$DG$148,'TN01-10'!AV$9,0))</f>
        <v/>
      </c>
      <c r="AW89" s="32" t="str">
        <f>IF(VLOOKUP($A89,Sheet!$A$7:$DG$148,'TN01-10'!AW$9,0)="","",VLOOKUP($A89,Sheet!$A$7:$DG$148,'TN01-10'!AW$9,0))</f>
        <v/>
      </c>
      <c r="AX89" s="32" t="str">
        <f>IF(VLOOKUP($A89,Sheet!$A$7:$DG$148,'TN01-10'!AX$9,0)="","",VLOOKUP($A89,Sheet!$A$7:$DG$148,'TN01-10'!AX$9,0))</f>
        <v/>
      </c>
      <c r="AY89" s="32" t="str">
        <f>IF(VLOOKUP($A89,Sheet!$A$7:$DG$148,'TN01-10'!AY$9,0)="","",VLOOKUP($A89,Sheet!$A$7:$DG$148,'TN01-10'!AY$9,0))</f>
        <v/>
      </c>
      <c r="AZ89" s="32" t="str">
        <f>IF(VLOOKUP($A89,Sheet!$A$7:$DG$148,'TN01-10'!AZ$9,0)="","",VLOOKUP($A89,Sheet!$A$7:$DG$148,'TN01-10'!AZ$9,0))</f>
        <v/>
      </c>
      <c r="BA89" s="32">
        <f>IF(VLOOKUP($A89,Sheet!$A$7:$DG$148,'TN01-10'!BA$9,0)="","",VLOOKUP($A89,Sheet!$A$7:$DG$148,'TN01-10'!BA$9,0))</f>
        <v>6.6</v>
      </c>
      <c r="BB89" s="33">
        <f>IF(VLOOKUP($A89,Sheet!$A$7:$DG$148,'TN01-10'!BB$9,0)="","",VLOOKUP($A89,Sheet!$A$7:$DG$148,'TN01-10'!BB$9,0))</f>
        <v>5</v>
      </c>
      <c r="BC89" s="36">
        <f>IF(VLOOKUP($A89,Sheet!$A$7:$DG$148,'TN01-10'!BC$9,0)="","",VLOOKUP($A89,Sheet!$A$7:$DG$148,'TN01-10'!BC$9,0))</f>
        <v>0</v>
      </c>
      <c r="BD89" s="28">
        <f>IF(VLOOKUP($A89,Sheet!$A$7:$DG$148,'TN01-10'!BD$9,0)="","",VLOOKUP($A89,Sheet!$A$7:$DG$148,'TN01-10'!BD$9,0))</f>
        <v>7.4</v>
      </c>
      <c r="BE89" s="28">
        <f>IF(VLOOKUP($A89,Sheet!$A$7:$DG$148,'TN01-10'!BE$9,0)="","",VLOOKUP($A89,Sheet!$A$7:$DG$148,'TN01-10'!BE$9,0))</f>
        <v>5.4</v>
      </c>
      <c r="BF89" s="28">
        <f>IF(VLOOKUP($A89,Sheet!$A$7:$DG$148,'TN01-10'!BF$9,0)="","",VLOOKUP($A89,Sheet!$A$7:$DG$148,'TN01-10'!BF$9,0))</f>
        <v>9.4</v>
      </c>
      <c r="BG89" s="28">
        <f>IF(VLOOKUP($A89,Sheet!$A$7:$DG$148,'TN01-10'!BG$9,0)="","",VLOOKUP($A89,Sheet!$A$7:$DG$148,'TN01-10'!BG$9,0))</f>
        <v>9</v>
      </c>
      <c r="BH89" s="28">
        <f>IF(VLOOKUP($A89,Sheet!$A$7:$DG$148,'TN01-10'!BH$9,0)="","",VLOOKUP($A89,Sheet!$A$7:$DG$148,'TN01-10'!BH$9,0))</f>
        <v>7.5</v>
      </c>
      <c r="BI89" s="28">
        <f>IF(VLOOKUP($A89,Sheet!$A$7:$DG$148,'TN01-10'!BI$9,0)="","",VLOOKUP($A89,Sheet!$A$7:$DG$148,'TN01-10'!BI$9,0))</f>
        <v>7.6</v>
      </c>
      <c r="BJ89" s="28">
        <f>IF(VLOOKUP($A89,Sheet!$A$7:$DG$148,'TN01-10'!BJ$9,0)="","",VLOOKUP($A89,Sheet!$A$7:$DG$148,'TN01-10'!BJ$9,0))</f>
        <v>8.6</v>
      </c>
      <c r="BK89" s="28">
        <f>IF(VLOOKUP($A89,Sheet!$A$7:$DG$148,'TN01-10'!BK$9,0)="","",VLOOKUP($A89,Sheet!$A$7:$DG$148,'TN01-10'!BK$9,0))</f>
        <v>7.7</v>
      </c>
      <c r="BL89" s="28">
        <f>IF(VLOOKUP($A89,Sheet!$A$7:$DG$148,'TN01-10'!BL$9,0)="","",VLOOKUP($A89,Sheet!$A$7:$DG$148,'TN01-10'!BL$9,0))</f>
        <v>7.1</v>
      </c>
      <c r="BM89" s="28">
        <f>IF(VLOOKUP($A89,Sheet!$A$7:$DG$148,'TN01-10'!BM$9,0)="","",VLOOKUP($A89,Sheet!$A$7:$DG$148,'TN01-10'!BM$9,0))</f>
        <v>7.7</v>
      </c>
      <c r="BN89" s="28">
        <f>IF(VLOOKUP($A89,Sheet!$A$7:$DG$148,'TN01-10'!BN$9,0)="","",VLOOKUP($A89,Sheet!$A$7:$DG$148,'TN01-10'!BN$9,0))</f>
        <v>8.1</v>
      </c>
      <c r="BO89" s="28">
        <f>IF(VLOOKUP($A89,Sheet!$A$7:$DG$148,'TN01-10'!BO$9,0)="","",VLOOKUP($A89,Sheet!$A$7:$DG$148,'TN01-10'!BO$9,0))</f>
        <v>7.6</v>
      </c>
      <c r="BP89" s="28">
        <f>IF(VLOOKUP($A89,Sheet!$A$7:$DG$148,'TN01-10'!BP$9,0)="","",VLOOKUP($A89,Sheet!$A$7:$DG$148,'TN01-10'!BP$9,0))</f>
        <v>9</v>
      </c>
      <c r="BQ89" s="28" t="str">
        <f>IF(VLOOKUP($A89,Sheet!$A$7:$DG$148,'TN01-10'!BQ$9,0)="","",VLOOKUP($A89,Sheet!$A$7:$DG$148,'TN01-10'!BQ$9,0))</f>
        <v/>
      </c>
      <c r="BR89" s="28">
        <f>IF(VLOOKUP($A89,Sheet!$A$7:$DG$148,'TN01-10'!BR$9,0)="","",VLOOKUP($A89,Sheet!$A$7:$DG$148,'TN01-10'!BR$9,0))</f>
        <v>7.7</v>
      </c>
      <c r="BS89" s="28">
        <f>IF(VLOOKUP($A89,Sheet!$A$7:$DG$148,'TN01-10'!BS$9,0)="","",VLOOKUP($A89,Sheet!$A$7:$DG$148,'TN01-10'!BS$9,0))</f>
        <v>7.9</v>
      </c>
      <c r="BT89" s="28">
        <f>IF(VLOOKUP($A89,Sheet!$A$7:$DG$148,'TN01-10'!BT$9,0)="","",VLOOKUP($A89,Sheet!$A$7:$DG$148,'TN01-10'!BT$9,0))</f>
        <v>7.6</v>
      </c>
      <c r="BU89" s="28">
        <f>IF(VLOOKUP($A89,Sheet!$A$7:$DG$148,'TN01-10'!BU$9,0)="","",VLOOKUP($A89,Sheet!$A$7:$DG$148,'TN01-10'!BU$9,0))</f>
        <v>8.6999999999999993</v>
      </c>
      <c r="BV89" s="28">
        <f>IF(VLOOKUP($A89,Sheet!$A$7:$DG$148,'TN01-10'!BV$9,0)="","",VLOOKUP($A89,Sheet!$A$7:$DG$148,'TN01-10'!BV$9,0))</f>
        <v>8.1</v>
      </c>
      <c r="BW89" s="28">
        <f>IF(VLOOKUP($A89,Sheet!$A$7:$DG$148,'TN01-10'!BW$9,0)="","",VLOOKUP($A89,Sheet!$A$7:$DG$148,'TN01-10'!BW$9,0))</f>
        <v>8</v>
      </c>
      <c r="BX89" s="33">
        <f>IF(VLOOKUP($A89,Sheet!$A$7:$DG$148,'TN01-10'!BX$9,0)="","",VLOOKUP($A89,Sheet!$A$7:$DG$148,'TN01-10'!BX$9,0))</f>
        <v>50</v>
      </c>
      <c r="BY89" s="36">
        <f>IF(VLOOKUP($A89,Sheet!$A$7:$DG$148,'TN01-10'!BY$9,0)="","",VLOOKUP($A89,Sheet!$A$7:$DG$148,'TN01-10'!BY$9,0))</f>
        <v>0</v>
      </c>
      <c r="BZ89" s="28">
        <f>IF(VLOOKUP($A89,Sheet!$A$7:$DG$148,'TN01-10'!BZ$9,0)="","",VLOOKUP($A89,Sheet!$A$7:$DG$148,'TN01-10'!BZ$9,0))</f>
        <v>10</v>
      </c>
      <c r="CA89" s="28" t="str">
        <f>IF(VLOOKUP($A89,Sheet!$A$7:$DG$148,'TN01-10'!CA$9,0)="","",VLOOKUP($A89,Sheet!$A$7:$DG$148,'TN01-10'!CA$9,0))</f>
        <v/>
      </c>
      <c r="CB89" s="28">
        <f>IF(VLOOKUP($A89,Sheet!$A$7:$DG$148,'TN01-10'!CB$9,0)="","",VLOOKUP($A89,Sheet!$A$7:$DG$148,'TN01-10'!CB$9,0))</f>
        <v>9.6</v>
      </c>
      <c r="CC89" s="28" t="str">
        <f>IF(VLOOKUP($A89,Sheet!$A$7:$DG$148,'TN01-10'!CC$9,0)="","",VLOOKUP($A89,Sheet!$A$7:$DG$148,'TN01-10'!CC$9,0))</f>
        <v/>
      </c>
      <c r="CD89" s="28">
        <f>IF(VLOOKUP($A89,Sheet!$A$7:$DG$148,'TN01-10'!CD$9,0)="","",VLOOKUP($A89,Sheet!$A$7:$DG$148,'TN01-10'!CD$9,0))</f>
        <v>8.6999999999999993</v>
      </c>
      <c r="CE89" s="28">
        <f>IF(VLOOKUP($A89,Sheet!$A$7:$DG$148,'TN01-10'!CE$9,0)="","",VLOOKUP($A89,Sheet!$A$7:$DG$148,'TN01-10'!CE$9,0))</f>
        <v>9.1</v>
      </c>
      <c r="CF89" s="28">
        <f>IF(VLOOKUP($A89,Sheet!$A$7:$DG$148,'TN01-10'!CF$9,0)="","",VLOOKUP($A89,Sheet!$A$7:$DG$148,'TN01-10'!CF$9,0))</f>
        <v>9.5</v>
      </c>
      <c r="CG89" s="28">
        <f>IF(VLOOKUP($A89,Sheet!$A$7:$DG$148,'TN01-10'!CG$9,0)="","",VLOOKUP($A89,Sheet!$A$7:$DG$148,'TN01-10'!CG$9,0))</f>
        <v>7.6</v>
      </c>
      <c r="CH89" s="28" t="str">
        <f>IF(VLOOKUP($A89,Sheet!$A$7:$DG$148,'TN01-10'!CH$9,0)="","",VLOOKUP($A89,Sheet!$A$7:$DG$148,'TN01-10'!CH$9,0))</f>
        <v/>
      </c>
      <c r="CI89" s="28">
        <f>IF(VLOOKUP($A89,Sheet!$A$7:$DG$148,'TN01-10'!CI$9,0)="","",VLOOKUP($A89,Sheet!$A$7:$DG$148,'TN01-10'!CI$9,0))</f>
        <v>8.6</v>
      </c>
      <c r="CJ89" s="28" t="str">
        <f>IF(VLOOKUP($A89,Sheet!$A$7:$DG$148,'TN01-10'!CJ$9,0)="","",VLOOKUP($A89,Sheet!$A$7:$DG$148,'TN01-10'!CJ$9,0))</f>
        <v/>
      </c>
      <c r="CK89" s="28" t="str">
        <f>IF(VLOOKUP($A89,Sheet!$A$7:$DG$148,'TN01-10'!CK$9,0)="","",VLOOKUP($A89,Sheet!$A$7:$DG$148,'TN01-10'!CK$9,0))</f>
        <v/>
      </c>
      <c r="CL89" s="28" t="str">
        <f>IF(VLOOKUP($A89,Sheet!$A$7:$DG$148,'TN01-10'!CL$9,0)="","",VLOOKUP($A89,Sheet!$A$7:$DG$148,'TN01-10'!CL$9,0))</f>
        <v/>
      </c>
      <c r="CM89" s="28" t="str">
        <f>IF(VLOOKUP($A89,Sheet!$A$7:$DG$148,'TN01-10'!CM$9,0)="","",VLOOKUP($A89,Sheet!$A$7:$DG$148,'TN01-10'!CM$9,0))</f>
        <v/>
      </c>
      <c r="CN89" s="28">
        <f>IF(VLOOKUP($A89,Sheet!$A$7:$DG$148,'TN01-10'!CN$9,0)="","",VLOOKUP($A89,Sheet!$A$7:$DG$148,'TN01-10'!CN$9,0))</f>
        <v>8.4</v>
      </c>
      <c r="CO89" s="28">
        <f>IF(VLOOKUP($A89,Sheet!$A$7:$DG$148,'TN01-10'!CO$9,0)="","",VLOOKUP($A89,Sheet!$A$7:$DG$148,'TN01-10'!CO$9,0))</f>
        <v>8.1999999999999993</v>
      </c>
      <c r="CP89" s="28">
        <f>IF(VLOOKUP($A89,Sheet!$A$7:$DG$148,'TN01-10'!CP$9,0)="","",VLOOKUP($A89,Sheet!$A$7:$DG$148,'TN01-10'!CP$9,0))</f>
        <v>9</v>
      </c>
      <c r="CQ89" s="28">
        <f>IF(VLOOKUP($A89,Sheet!$A$7:$DG$148,'TN01-10'!CQ$9,0)="","",VLOOKUP($A89,Sheet!$A$7:$DG$148,'TN01-10'!CQ$9,0))</f>
        <v>9.6</v>
      </c>
      <c r="CR89" s="28">
        <f>IF(VLOOKUP($A89,Sheet!$A$7:$DG$148,'TN01-10'!CR$9,0)="","",VLOOKUP($A89,Sheet!$A$7:$DG$148,'TN01-10'!CR$9,0))</f>
        <v>8.9</v>
      </c>
      <c r="CS89" s="33">
        <f>IF(VLOOKUP($A89,Sheet!$A$7:$DG$148,'TN01-10'!CS$9,0)="","",VLOOKUP($A89,Sheet!$A$7:$DG$148,'TN01-10'!CS$9,0))</f>
        <v>27</v>
      </c>
      <c r="CT89" s="36">
        <f>IF(VLOOKUP($A89,Sheet!$A$7:$DG$148,'TN01-10'!CT$9,0)="","",VLOOKUP($A89,Sheet!$A$7:$DG$148,'TN01-10'!CT$9,0))</f>
        <v>0</v>
      </c>
      <c r="CU89" s="38">
        <f t="shared" si="17"/>
        <v>128</v>
      </c>
      <c r="CV89" s="38">
        <f t="shared" si="18"/>
        <v>0</v>
      </c>
      <c r="CW89" s="38">
        <f t="shared" si="19"/>
        <v>0</v>
      </c>
      <c r="CX89" s="38">
        <f t="shared" si="20"/>
        <v>128</v>
      </c>
      <c r="CY89" s="38">
        <f t="shared" si="21"/>
        <v>8.19</v>
      </c>
      <c r="CZ89" s="38">
        <f>VLOOKUP($A89,'TN01-04'!$A$13:$DL$166,103,0)</f>
        <v>3.55</v>
      </c>
      <c r="DA89" s="28" t="str">
        <f>IF(VLOOKUP($A89,Sheet!$A$7:$DG$148,'TN01-10'!DA$9,0)="","",VLOOKUP($A89,Sheet!$A$7:$DG$148,'TN01-10'!DA$9,0))</f>
        <v/>
      </c>
      <c r="DB89" s="28" t="str">
        <f>IF(VLOOKUP($A89,Sheet!$A$7:$DG$148,'TN01-10'!DB$9,0)="","",VLOOKUP($A89,Sheet!$A$7:$DG$148,'TN01-10'!DB$9,0))</f>
        <v/>
      </c>
      <c r="DC89" s="28" t="str">
        <f>IF(VLOOKUP($A89,Sheet!$A$7:$DG$148,'TN01-10'!DC$9,0)="","",VLOOKUP($A89,Sheet!$A$7:$DG$148,'TN01-10'!DC$9,0))</f>
        <v/>
      </c>
      <c r="DD89" s="28">
        <f>IF(VLOOKUP($A89,Sheet!$A$7:$DG$148,'TN01-10'!DD$9,0)="","",VLOOKUP($A89,Sheet!$A$7:$DG$148,'TN01-10'!DD$9,0))</f>
        <v>8.1999999999999993</v>
      </c>
      <c r="DE89" s="38"/>
      <c r="DF89" s="38">
        <f t="shared" si="22"/>
        <v>8.1999999999999993</v>
      </c>
      <c r="DG89" s="38">
        <f>VLOOKUP($A89,'TN01-04'!$A$13:$DL$166,110,0)</f>
        <v>3.65</v>
      </c>
      <c r="DH89" s="33">
        <f>IF(VLOOKUP($A89,Sheet!$A$7:$DG$148,'TN01-10'!DH$9,0)="","",VLOOKUP($A89,Sheet!$A$7:$DG$148,'TN01-10'!DH$9,0))</f>
        <v>5</v>
      </c>
      <c r="DI89" s="36">
        <f>IF(VLOOKUP($A89,Sheet!$A$7:$DG$148,'TN01-10'!DI$9,0)="","",VLOOKUP($A89,Sheet!$A$7:$DG$148,'TN01-10'!DI$9,0))</f>
        <v>0</v>
      </c>
      <c r="DJ89" s="38">
        <f t="shared" si="23"/>
        <v>133</v>
      </c>
      <c r="DK89" s="38">
        <f t="shared" si="24"/>
        <v>0</v>
      </c>
      <c r="DL89" s="38">
        <f t="shared" si="25"/>
        <v>8.19</v>
      </c>
      <c r="DM89" s="38">
        <f>VLOOKUP($A89,'TN01-04'!$A$13:$DL$166,116,0)</f>
        <v>3.56</v>
      </c>
      <c r="DN89" s="33">
        <f>IF(VLOOKUP($A89,Sheet!$A$7:$DG$148,'TN01-10'!DN$9,0)="","",VLOOKUP($A89,Sheet!$A$7:$DG$148,'TN01-10'!DN$9,0))</f>
        <v>138</v>
      </c>
      <c r="DO89" s="36">
        <f>IF(VLOOKUP($A89,Sheet!$A$7:$DG$148,'TN01-10'!DO$9,0)="","",VLOOKUP($A89,Sheet!$A$7:$DG$148,'TN01-10'!DO$9,0))</f>
        <v>0</v>
      </c>
      <c r="DP89" s="28">
        <f>IF(VLOOKUP($A89,Sheet!$A$7:$DG$148,'TN01-10'!DP$9,0)="","",VLOOKUP($A89,Sheet!$A$7:$DG$148,'TN01-10'!DP$9,0))</f>
        <v>137</v>
      </c>
      <c r="DQ89" s="28">
        <f>IF(VLOOKUP($A89,Sheet!$A$7:$DG$148,'TN01-10'!DQ$9,0)="","",VLOOKUP($A89,Sheet!$A$7:$DG$148,'TN01-10'!DQ$9,0))</f>
        <v>138</v>
      </c>
      <c r="DR89" s="28">
        <f>IF(VLOOKUP($A89,Sheet!$A$7:$DG$148,'TN01-10'!DR$9,0)="","",VLOOKUP($A89,Sheet!$A$7:$DG$148,'TN01-10'!DR$9,0))</f>
        <v>8.19</v>
      </c>
      <c r="DS89" s="28">
        <f>IF(VLOOKUP($A89,Sheet!$A$7:$DG$148,'TN01-10'!DS$9,0)="","",VLOOKUP($A89,Sheet!$A$7:$DG$148,'TN01-10'!DS$9,0))</f>
        <v>3.56</v>
      </c>
      <c r="DT89" s="28" t="str">
        <f>IF(VLOOKUP($A89,Sheet!$A$7:$DG$148,'TN01-10'!DT$9,0)="","",VLOOKUP($A89,Sheet!$A$7:$DG$148,'TN01-10'!DT$9,0))</f>
        <v/>
      </c>
      <c r="DU89" s="168">
        <f t="shared" si="26"/>
        <v>0</v>
      </c>
      <c r="DV89" s="315" t="s">
        <v>4798</v>
      </c>
      <c r="DW89" s="315" t="s">
        <v>4798</v>
      </c>
      <c r="DX89" s="315" t="s">
        <v>4798</v>
      </c>
      <c r="DY89" s="315" t="s">
        <v>4798</v>
      </c>
      <c r="DZ89" s="315" t="s">
        <v>4832</v>
      </c>
      <c r="EA89" s="315"/>
      <c r="EB89" s="216">
        <v>8.1999999999999993</v>
      </c>
      <c r="EC89" s="216"/>
      <c r="ED89" s="216"/>
      <c r="EE89" s="216"/>
      <c r="EF89" s="216">
        <f t="shared" si="27"/>
        <v>8.1999999999999993</v>
      </c>
      <c r="EG89" s="216">
        <v>0</v>
      </c>
      <c r="EH89" s="216">
        <v>0</v>
      </c>
      <c r="EI89" s="216"/>
      <c r="EJ89" s="216"/>
      <c r="EK89" s="216">
        <f t="shared" si="28"/>
        <v>0</v>
      </c>
      <c r="EL89" s="216"/>
      <c r="EM89" s="216">
        <v>0</v>
      </c>
      <c r="EN89" s="216"/>
      <c r="EO89" s="216"/>
      <c r="EP89" s="216">
        <f t="shared" si="29"/>
        <v>0</v>
      </c>
      <c r="EQ89" s="216"/>
      <c r="ER89" s="216">
        <v>0</v>
      </c>
      <c r="ES89" s="216"/>
      <c r="ET89" s="216"/>
      <c r="EU89" s="216">
        <f t="shared" si="30"/>
        <v>0</v>
      </c>
      <c r="EV89" s="216">
        <f t="shared" si="31"/>
        <v>0</v>
      </c>
    </row>
    <row r="90" spans="1:152" ht="15.95" customHeight="1" x14ac:dyDescent="0.2">
      <c r="A90" s="25">
        <v>2220716875</v>
      </c>
      <c r="B90" s="26" t="s">
        <v>6</v>
      </c>
      <c r="C90" s="26" t="s">
        <v>87</v>
      </c>
      <c r="D90" s="26" t="s">
        <v>159</v>
      </c>
      <c r="E90" s="27">
        <v>36053</v>
      </c>
      <c r="F90" s="26" t="s">
        <v>209</v>
      </c>
      <c r="G90" s="26" t="s">
        <v>212</v>
      </c>
      <c r="H90" s="28">
        <f>IF(VLOOKUP($A90,Sheet!$A$7:$DG$148,'TN01-10'!H$9,0)="","",VLOOKUP($A90,Sheet!$A$7:$DG$148,'TN01-10'!H$9,0))</f>
        <v>8.1</v>
      </c>
      <c r="I90" s="28">
        <f>IF(VLOOKUP($A90,Sheet!$A$7:$DG$148,'TN01-10'!I$9,0)="","",VLOOKUP($A90,Sheet!$A$7:$DG$148,'TN01-10'!I$9,0))</f>
        <v>6.6</v>
      </c>
      <c r="J90" s="28">
        <f>IF(VLOOKUP($A90,Sheet!$A$7:$DG$148,'TN01-10'!J$9,0)="","",VLOOKUP($A90,Sheet!$A$7:$DG$148,'TN01-10'!J$9,0))</f>
        <v>7.5</v>
      </c>
      <c r="K90" s="28">
        <f>IF(VLOOKUP($A90,Sheet!$A$7:$DG$148,'TN01-10'!K$9,0)="","",VLOOKUP($A90,Sheet!$A$7:$DG$148,'TN01-10'!K$9,0))</f>
        <v>6</v>
      </c>
      <c r="L90" s="28">
        <f>IF(VLOOKUP($A90,Sheet!$A$7:$DG$148,'TN01-10'!L$9,0)="","",VLOOKUP($A90,Sheet!$A$7:$DG$148,'TN01-10'!L$9,0))</f>
        <v>5.3</v>
      </c>
      <c r="M90" s="28">
        <f>IF(VLOOKUP($A90,Sheet!$A$7:$DG$148,'TN01-10'!M$9,0)="","",VLOOKUP($A90,Sheet!$A$7:$DG$148,'TN01-10'!M$9,0))</f>
        <v>4.0999999999999996</v>
      </c>
      <c r="N90" s="28">
        <f>IF(VLOOKUP($A90,Sheet!$A$7:$DG$148,'TN01-10'!N$9,0)="","",VLOOKUP($A90,Sheet!$A$7:$DG$148,'TN01-10'!N$9,0))</f>
        <v>5.2</v>
      </c>
      <c r="O90" s="28">
        <f>IF(VLOOKUP($A90,Sheet!$A$7:$DG$148,'TN01-10'!O$9,0)="","",VLOOKUP($A90,Sheet!$A$7:$DG$148,'TN01-10'!O$9,0))</f>
        <v>7.5</v>
      </c>
      <c r="P90" s="28">
        <f>IF(VLOOKUP($A90,Sheet!$A$7:$DG$148,'TN01-10'!P$9,0)="","",VLOOKUP($A90,Sheet!$A$7:$DG$148,'TN01-10'!P$9,0))</f>
        <v>0</v>
      </c>
      <c r="Q90" s="28" t="str">
        <f>IF(VLOOKUP($A90,Sheet!$A$7:$DG$148,'TN01-10'!Q$9,0)="","",VLOOKUP($A90,Sheet!$A$7:$DG$148,'TN01-10'!Q$9,0))</f>
        <v/>
      </c>
      <c r="R90" s="28" t="str">
        <f>IF(VLOOKUP($A90,Sheet!$A$7:$DG$148,'TN01-10'!R$9,0)="","",VLOOKUP($A90,Sheet!$A$7:$DG$148,'TN01-10'!R$9,0))</f>
        <v/>
      </c>
      <c r="S90" s="28" t="str">
        <f>IF(VLOOKUP($A90,Sheet!$A$7:$DG$148,'TN01-10'!S$9,0)="","",VLOOKUP($A90,Sheet!$A$7:$DG$148,'TN01-10'!S$9,0))</f>
        <v/>
      </c>
      <c r="T90" s="28" t="str">
        <f>IF(VLOOKUP($A90,Sheet!$A$7:$DG$148,'TN01-10'!T$9,0)="","",VLOOKUP($A90,Sheet!$A$7:$DG$148,'TN01-10'!T$9,0))</f>
        <v/>
      </c>
      <c r="U90" s="28">
        <f>IF(VLOOKUP($A90,Sheet!$A$7:$DG$148,'TN01-10'!U$9,0)="","",VLOOKUP($A90,Sheet!$A$7:$DG$148,'TN01-10'!U$9,0))</f>
        <v>6.7</v>
      </c>
      <c r="V90" s="28">
        <f>IF(VLOOKUP($A90,Sheet!$A$7:$DG$148,'TN01-10'!V$9,0)="","",VLOOKUP($A90,Sheet!$A$7:$DG$148,'TN01-10'!V$9,0))</f>
        <v>6.9</v>
      </c>
      <c r="W90" s="28">
        <f>IF(VLOOKUP($A90,Sheet!$A$7:$DG$148,'TN01-10'!W$9,0)="","",VLOOKUP($A90,Sheet!$A$7:$DG$148,'TN01-10'!W$9,0))</f>
        <v>8.6</v>
      </c>
      <c r="X90" s="28">
        <f>IF(VLOOKUP($A90,Sheet!$A$7:$DG$148,'TN01-10'!X$9,0)="","",VLOOKUP($A90,Sheet!$A$7:$DG$148,'TN01-10'!X$9,0))</f>
        <v>8.1999999999999993</v>
      </c>
      <c r="Y90" s="28">
        <f>IF(VLOOKUP($A90,Sheet!$A$7:$DG$148,'TN01-10'!Y$9,0)="","",VLOOKUP($A90,Sheet!$A$7:$DG$148,'TN01-10'!Y$9,0))</f>
        <v>7.6</v>
      </c>
      <c r="Z90" s="28">
        <f>IF(VLOOKUP($A90,Sheet!$A$7:$DG$148,'TN01-10'!Z$9,0)="","",VLOOKUP($A90,Sheet!$A$7:$DG$148,'TN01-10'!Z$9,0))</f>
        <v>5.0999999999999996</v>
      </c>
      <c r="AA90" s="28">
        <f>IF(VLOOKUP($A90,Sheet!$A$7:$DG$148,'TN01-10'!AA$9,0)="","",VLOOKUP($A90,Sheet!$A$7:$DG$148,'TN01-10'!AA$9,0))</f>
        <v>5.8</v>
      </c>
      <c r="AB90" s="28" t="str">
        <f>IF(VLOOKUP($A90,Sheet!$A$7:$DG$148,'TN01-10'!AB$9,0)="","",VLOOKUP($A90,Sheet!$A$7:$DG$148,'TN01-10'!AB$9,0))</f>
        <v>X</v>
      </c>
      <c r="AC90" s="28">
        <f>IF(VLOOKUP($A90,Sheet!$A$7:$DG$148,'TN01-10'!AC$9,0)="","",VLOOKUP($A90,Sheet!$A$7:$DG$148,'TN01-10'!AC$9,0))</f>
        <v>4.7</v>
      </c>
      <c r="AD90" s="28">
        <f>IF(VLOOKUP($A90,Sheet!$A$7:$DG$148,'TN01-10'!AD$9,0)="","",VLOOKUP($A90,Sheet!$A$7:$DG$148,'TN01-10'!AD$9,0))</f>
        <v>5.9</v>
      </c>
      <c r="AE90" s="28">
        <f>IF(VLOOKUP($A90,Sheet!$A$7:$DG$148,'TN01-10'!AE$9,0)="","",VLOOKUP($A90,Sheet!$A$7:$DG$148,'TN01-10'!AE$9,0))</f>
        <v>5.4</v>
      </c>
      <c r="AF90" s="28">
        <f>IF(VLOOKUP($A90,Sheet!$A$7:$DG$148,'TN01-10'!AF$9,0)="","",VLOOKUP($A90,Sheet!$A$7:$DG$148,'TN01-10'!AF$9,0))</f>
        <v>7.6</v>
      </c>
      <c r="AG90" s="28">
        <f>IF(VLOOKUP($A90,Sheet!$A$7:$DG$148,'TN01-10'!AG$9,0)="","",VLOOKUP($A90,Sheet!$A$7:$DG$148,'TN01-10'!AG$9,0))</f>
        <v>4.7</v>
      </c>
      <c r="AH90" s="28">
        <f>IF(VLOOKUP($A90,Sheet!$A$7:$DG$148,'TN01-10'!AH$9,0)="","",VLOOKUP($A90,Sheet!$A$7:$DG$148,'TN01-10'!AH$9,0))</f>
        <v>6.4</v>
      </c>
      <c r="AI90" s="28">
        <f>IF(VLOOKUP($A90,Sheet!$A$7:$DG$148,'TN01-10'!AI$9,0)="","",VLOOKUP($A90,Sheet!$A$7:$DG$148,'TN01-10'!AI$9,0))</f>
        <v>6.6</v>
      </c>
      <c r="AJ90" s="28">
        <f>IF(VLOOKUP($A90,Sheet!$A$7:$DG$148,'TN01-10'!AJ$9,0)="","",VLOOKUP($A90,Sheet!$A$7:$DG$148,'TN01-10'!AJ$9,0))</f>
        <v>5.0999999999999996</v>
      </c>
      <c r="AK90" s="33">
        <f>IF(VLOOKUP($A90,Sheet!$A$7:$DG$148,'TN01-10'!AK$9,0)="","",VLOOKUP($A90,Sheet!$A$7:$DG$148,'TN01-10'!AK$9,0))</f>
        <v>49</v>
      </c>
      <c r="AL90" s="36">
        <f>IF(VLOOKUP($A90,Sheet!$A$7:$DG$148,'TN01-10'!AL$9,0)="","",VLOOKUP($A90,Sheet!$A$7:$DG$148,'TN01-10'!AL$9,0))</f>
        <v>2</v>
      </c>
      <c r="AM90" s="32">
        <f>IF(VLOOKUP($A90,Sheet!$A$7:$DG$148,'TN01-10'!AM$9,0)="","",VLOOKUP($A90,Sheet!$A$7:$DG$148,'TN01-10'!AM$9,0))</f>
        <v>4.5</v>
      </c>
      <c r="AN90" s="32" t="str">
        <f>IF(VLOOKUP($A90,Sheet!$A$7:$DG$148,'TN01-10'!AN$9,0)="","",VLOOKUP($A90,Sheet!$A$7:$DG$148,'TN01-10'!AN$9,0))</f>
        <v>X</v>
      </c>
      <c r="AO90" s="32" t="str">
        <f>IF(VLOOKUP($A90,Sheet!$A$7:$DG$148,'TN01-10'!AO$9,0)="","",VLOOKUP($A90,Sheet!$A$7:$DG$148,'TN01-10'!AO$9,0))</f>
        <v/>
      </c>
      <c r="AP90" s="32" t="str">
        <f>IF(VLOOKUP($A90,Sheet!$A$7:$DG$148,'TN01-10'!AP$9,0)="","",VLOOKUP($A90,Sheet!$A$7:$DG$148,'TN01-10'!AP$9,0))</f>
        <v/>
      </c>
      <c r="AQ90" s="32" t="str">
        <f>IF(VLOOKUP($A90,Sheet!$A$7:$DG$148,'TN01-10'!AQ$9,0)="","",VLOOKUP($A90,Sheet!$A$7:$DG$148,'TN01-10'!AQ$9,0))</f>
        <v/>
      </c>
      <c r="AR90" s="32" t="str">
        <f>IF(VLOOKUP($A90,Sheet!$A$7:$DG$148,'TN01-10'!AR$9,0)="","",VLOOKUP($A90,Sheet!$A$7:$DG$148,'TN01-10'!AR$9,0))</f>
        <v/>
      </c>
      <c r="AS90" s="32">
        <f>IF(VLOOKUP($A90,Sheet!$A$7:$DG$148,'TN01-10'!AS$9,0)="","",VLOOKUP($A90,Sheet!$A$7:$DG$148,'TN01-10'!AS$9,0))</f>
        <v>6.7</v>
      </c>
      <c r="AT90" s="32" t="str">
        <f>IF(VLOOKUP($A90,Sheet!$A$7:$DG$148,'TN01-10'!AT$9,0)="","",VLOOKUP($A90,Sheet!$A$7:$DG$148,'TN01-10'!AT$9,0))</f>
        <v/>
      </c>
      <c r="AU90" s="32" t="str">
        <f>IF(VLOOKUP($A90,Sheet!$A$7:$DG$148,'TN01-10'!AU$9,0)="","",VLOOKUP($A90,Sheet!$A$7:$DG$148,'TN01-10'!AU$9,0))</f>
        <v>X</v>
      </c>
      <c r="AV90" s="32" t="str">
        <f>IF(VLOOKUP($A90,Sheet!$A$7:$DG$148,'TN01-10'!AV$9,0)="","",VLOOKUP($A90,Sheet!$A$7:$DG$148,'TN01-10'!AV$9,0))</f>
        <v/>
      </c>
      <c r="AW90" s="32" t="str">
        <f>IF(VLOOKUP($A90,Sheet!$A$7:$DG$148,'TN01-10'!AW$9,0)="","",VLOOKUP($A90,Sheet!$A$7:$DG$148,'TN01-10'!AW$9,0))</f>
        <v/>
      </c>
      <c r="AX90" s="32" t="str">
        <f>IF(VLOOKUP($A90,Sheet!$A$7:$DG$148,'TN01-10'!AX$9,0)="","",VLOOKUP($A90,Sheet!$A$7:$DG$148,'TN01-10'!AX$9,0))</f>
        <v/>
      </c>
      <c r="AY90" s="32" t="str">
        <f>IF(VLOOKUP($A90,Sheet!$A$7:$DG$148,'TN01-10'!AY$9,0)="","",VLOOKUP($A90,Sheet!$A$7:$DG$148,'TN01-10'!AY$9,0))</f>
        <v/>
      </c>
      <c r="AZ90" s="32" t="str">
        <f>IF(VLOOKUP($A90,Sheet!$A$7:$DG$148,'TN01-10'!AZ$9,0)="","",VLOOKUP($A90,Sheet!$A$7:$DG$148,'TN01-10'!AZ$9,0))</f>
        <v/>
      </c>
      <c r="BA90" s="32">
        <f>IF(VLOOKUP($A90,Sheet!$A$7:$DG$148,'TN01-10'!BA$9,0)="","",VLOOKUP($A90,Sheet!$A$7:$DG$148,'TN01-10'!BA$9,0))</f>
        <v>7.6</v>
      </c>
      <c r="BB90" s="33">
        <f>IF(VLOOKUP($A90,Sheet!$A$7:$DG$148,'TN01-10'!BB$9,0)="","",VLOOKUP($A90,Sheet!$A$7:$DG$148,'TN01-10'!BB$9,0))</f>
        <v>3</v>
      </c>
      <c r="BC90" s="36">
        <f>IF(VLOOKUP($A90,Sheet!$A$7:$DG$148,'TN01-10'!BC$9,0)="","",VLOOKUP($A90,Sheet!$A$7:$DG$148,'TN01-10'!BC$9,0))</f>
        <v>2</v>
      </c>
      <c r="BD90" s="28">
        <f>IF(VLOOKUP($A90,Sheet!$A$7:$DG$148,'TN01-10'!BD$9,0)="","",VLOOKUP($A90,Sheet!$A$7:$DG$148,'TN01-10'!BD$9,0))</f>
        <v>5.5</v>
      </c>
      <c r="BE90" s="28">
        <f>IF(VLOOKUP($A90,Sheet!$A$7:$DG$148,'TN01-10'!BE$9,0)="","",VLOOKUP($A90,Sheet!$A$7:$DG$148,'TN01-10'!BE$9,0))</f>
        <v>4.9000000000000004</v>
      </c>
      <c r="BF90" s="28" t="str">
        <f>IF(VLOOKUP($A90,Sheet!$A$7:$DG$148,'TN01-10'!BF$9,0)="","",VLOOKUP($A90,Sheet!$A$7:$DG$148,'TN01-10'!BF$9,0))</f>
        <v>X</v>
      </c>
      <c r="BG90" s="28" t="str">
        <f>IF(VLOOKUP($A90,Sheet!$A$7:$DG$148,'TN01-10'!BG$9,0)="","",VLOOKUP($A90,Sheet!$A$7:$DG$148,'TN01-10'!BG$9,0))</f>
        <v>X</v>
      </c>
      <c r="BH90" s="28">
        <f>IF(VLOOKUP($A90,Sheet!$A$7:$DG$148,'TN01-10'!BH$9,0)="","",VLOOKUP($A90,Sheet!$A$7:$DG$148,'TN01-10'!BH$9,0))</f>
        <v>4.2</v>
      </c>
      <c r="BI90" s="28">
        <f>IF(VLOOKUP($A90,Sheet!$A$7:$DG$148,'TN01-10'!BI$9,0)="","",VLOOKUP($A90,Sheet!$A$7:$DG$148,'TN01-10'!BI$9,0))</f>
        <v>4.9000000000000004</v>
      </c>
      <c r="BJ90" s="28">
        <f>IF(VLOOKUP($A90,Sheet!$A$7:$DG$148,'TN01-10'!BJ$9,0)="","",VLOOKUP($A90,Sheet!$A$7:$DG$148,'TN01-10'!BJ$9,0))</f>
        <v>7.4</v>
      </c>
      <c r="BK90" s="28" t="str">
        <f>IF(VLOOKUP($A90,Sheet!$A$7:$DG$148,'TN01-10'!BK$9,0)="","",VLOOKUP($A90,Sheet!$A$7:$DG$148,'TN01-10'!BK$9,0))</f>
        <v>X</v>
      </c>
      <c r="BL90" s="28">
        <f>IF(VLOOKUP($A90,Sheet!$A$7:$DG$148,'TN01-10'!BL$9,0)="","",VLOOKUP($A90,Sheet!$A$7:$DG$148,'TN01-10'!BL$9,0))</f>
        <v>4.5999999999999996</v>
      </c>
      <c r="BM90" s="28">
        <f>IF(VLOOKUP($A90,Sheet!$A$7:$DG$148,'TN01-10'!BM$9,0)="","",VLOOKUP($A90,Sheet!$A$7:$DG$148,'TN01-10'!BM$9,0))</f>
        <v>6</v>
      </c>
      <c r="BN90" s="28">
        <f>IF(VLOOKUP($A90,Sheet!$A$7:$DG$148,'TN01-10'!BN$9,0)="","",VLOOKUP($A90,Sheet!$A$7:$DG$148,'TN01-10'!BN$9,0))</f>
        <v>6.6</v>
      </c>
      <c r="BO90" s="28" t="str">
        <f>IF(VLOOKUP($A90,Sheet!$A$7:$DG$148,'TN01-10'!BO$9,0)="","",VLOOKUP($A90,Sheet!$A$7:$DG$148,'TN01-10'!BO$9,0))</f>
        <v>X</v>
      </c>
      <c r="BP90" s="28">
        <f>IF(VLOOKUP($A90,Sheet!$A$7:$DG$148,'TN01-10'!BP$9,0)="","",VLOOKUP($A90,Sheet!$A$7:$DG$148,'TN01-10'!BP$9,0))</f>
        <v>6.7</v>
      </c>
      <c r="BQ90" s="28" t="str">
        <f>IF(VLOOKUP($A90,Sheet!$A$7:$DG$148,'TN01-10'!BQ$9,0)="","",VLOOKUP($A90,Sheet!$A$7:$DG$148,'TN01-10'!BQ$9,0))</f>
        <v/>
      </c>
      <c r="BR90" s="28">
        <f>IF(VLOOKUP($A90,Sheet!$A$7:$DG$148,'TN01-10'!BR$9,0)="","",VLOOKUP($A90,Sheet!$A$7:$DG$148,'TN01-10'!BR$9,0))</f>
        <v>7</v>
      </c>
      <c r="BS90" s="28" t="str">
        <f>IF(VLOOKUP($A90,Sheet!$A$7:$DG$148,'TN01-10'!BS$9,0)="","",VLOOKUP($A90,Sheet!$A$7:$DG$148,'TN01-10'!BS$9,0))</f>
        <v>X</v>
      </c>
      <c r="BT90" s="28" t="str">
        <f>IF(VLOOKUP($A90,Sheet!$A$7:$DG$148,'TN01-10'!BT$9,0)="","",VLOOKUP($A90,Sheet!$A$7:$DG$148,'TN01-10'!BT$9,0))</f>
        <v>X</v>
      </c>
      <c r="BU90" s="28">
        <f>IF(VLOOKUP($A90,Sheet!$A$7:$DG$148,'TN01-10'!BU$9,0)="","",VLOOKUP($A90,Sheet!$A$7:$DG$148,'TN01-10'!BU$9,0))</f>
        <v>4.5</v>
      </c>
      <c r="BV90" s="28" t="str">
        <f>IF(VLOOKUP($A90,Sheet!$A$7:$DG$148,'TN01-10'!BV$9,0)="","",VLOOKUP($A90,Sheet!$A$7:$DG$148,'TN01-10'!BV$9,0))</f>
        <v/>
      </c>
      <c r="BW90" s="28">
        <f>IF(VLOOKUP($A90,Sheet!$A$7:$DG$148,'TN01-10'!BW$9,0)="","",VLOOKUP($A90,Sheet!$A$7:$DG$148,'TN01-10'!BW$9,0))</f>
        <v>9.5</v>
      </c>
      <c r="BX90" s="33">
        <f>IF(VLOOKUP($A90,Sheet!$A$7:$DG$148,'TN01-10'!BX$9,0)="","",VLOOKUP($A90,Sheet!$A$7:$DG$148,'TN01-10'!BX$9,0))</f>
        <v>32</v>
      </c>
      <c r="BY90" s="36">
        <f>IF(VLOOKUP($A90,Sheet!$A$7:$DG$148,'TN01-10'!BY$9,0)="","",VLOOKUP($A90,Sheet!$A$7:$DG$148,'TN01-10'!BY$9,0))</f>
        <v>18</v>
      </c>
      <c r="BZ90" s="28">
        <f>IF(VLOOKUP($A90,Sheet!$A$7:$DG$148,'TN01-10'!BZ$9,0)="","",VLOOKUP($A90,Sheet!$A$7:$DG$148,'TN01-10'!BZ$9,0))</f>
        <v>5.9</v>
      </c>
      <c r="CA90" s="28" t="str">
        <f>IF(VLOOKUP($A90,Sheet!$A$7:$DG$148,'TN01-10'!CA$9,0)="","",VLOOKUP($A90,Sheet!$A$7:$DG$148,'TN01-10'!CA$9,0))</f>
        <v/>
      </c>
      <c r="CB90" s="28" t="str">
        <f>IF(VLOOKUP($A90,Sheet!$A$7:$DG$148,'TN01-10'!CB$9,0)="","",VLOOKUP($A90,Sheet!$A$7:$DG$148,'TN01-10'!CB$9,0))</f>
        <v/>
      </c>
      <c r="CC90" s="28" t="str">
        <f>IF(VLOOKUP($A90,Sheet!$A$7:$DG$148,'TN01-10'!CC$9,0)="","",VLOOKUP($A90,Sheet!$A$7:$DG$148,'TN01-10'!CC$9,0))</f>
        <v/>
      </c>
      <c r="CD90" s="28">
        <f>IF(VLOOKUP($A90,Sheet!$A$7:$DG$148,'TN01-10'!CD$9,0)="","",VLOOKUP($A90,Sheet!$A$7:$DG$148,'TN01-10'!CD$9,0))</f>
        <v>6.7</v>
      </c>
      <c r="CE90" s="28">
        <f>IF(VLOOKUP($A90,Sheet!$A$7:$DG$148,'TN01-10'!CE$9,0)="","",VLOOKUP($A90,Sheet!$A$7:$DG$148,'TN01-10'!CE$9,0))</f>
        <v>6.3</v>
      </c>
      <c r="CF90" s="28" t="str">
        <f>IF(VLOOKUP($A90,Sheet!$A$7:$DG$148,'TN01-10'!CF$9,0)="","",VLOOKUP($A90,Sheet!$A$7:$DG$148,'TN01-10'!CF$9,0))</f>
        <v/>
      </c>
      <c r="CG90" s="28" t="str">
        <f>IF(VLOOKUP($A90,Sheet!$A$7:$DG$148,'TN01-10'!CG$9,0)="","",VLOOKUP($A90,Sheet!$A$7:$DG$148,'TN01-10'!CG$9,0))</f>
        <v>X</v>
      </c>
      <c r="CH90" s="28" t="str">
        <f>IF(VLOOKUP($A90,Sheet!$A$7:$DG$148,'TN01-10'!CH$9,0)="","",VLOOKUP($A90,Sheet!$A$7:$DG$148,'TN01-10'!CH$9,0))</f>
        <v/>
      </c>
      <c r="CI90" s="28" t="str">
        <f>IF(VLOOKUP($A90,Sheet!$A$7:$DG$148,'TN01-10'!CI$9,0)="","",VLOOKUP($A90,Sheet!$A$7:$DG$148,'TN01-10'!CI$9,0))</f>
        <v/>
      </c>
      <c r="CJ90" s="28" t="str">
        <f>IF(VLOOKUP($A90,Sheet!$A$7:$DG$148,'TN01-10'!CJ$9,0)="","",VLOOKUP($A90,Sheet!$A$7:$DG$148,'TN01-10'!CJ$9,0))</f>
        <v/>
      </c>
      <c r="CK90" s="28" t="str">
        <f>IF(VLOOKUP($A90,Sheet!$A$7:$DG$148,'TN01-10'!CK$9,0)="","",VLOOKUP($A90,Sheet!$A$7:$DG$148,'TN01-10'!CK$9,0))</f>
        <v/>
      </c>
      <c r="CL90" s="28" t="str">
        <f>IF(VLOOKUP($A90,Sheet!$A$7:$DG$148,'TN01-10'!CL$9,0)="","",VLOOKUP($A90,Sheet!$A$7:$DG$148,'TN01-10'!CL$9,0))</f>
        <v/>
      </c>
      <c r="CM90" s="28" t="str">
        <f>IF(VLOOKUP($A90,Sheet!$A$7:$DG$148,'TN01-10'!CM$9,0)="","",VLOOKUP($A90,Sheet!$A$7:$DG$148,'TN01-10'!CM$9,0))</f>
        <v/>
      </c>
      <c r="CN90" s="28" t="str">
        <f>IF(VLOOKUP($A90,Sheet!$A$7:$DG$148,'TN01-10'!CN$9,0)="","",VLOOKUP($A90,Sheet!$A$7:$DG$148,'TN01-10'!CN$9,0))</f>
        <v/>
      </c>
      <c r="CO90" s="28" t="str">
        <f>IF(VLOOKUP($A90,Sheet!$A$7:$DG$148,'TN01-10'!CO$9,0)="","",VLOOKUP($A90,Sheet!$A$7:$DG$148,'TN01-10'!CO$9,0))</f>
        <v/>
      </c>
      <c r="CP90" s="28" t="str">
        <f>IF(VLOOKUP($A90,Sheet!$A$7:$DG$148,'TN01-10'!CP$9,0)="","",VLOOKUP($A90,Sheet!$A$7:$DG$148,'TN01-10'!CP$9,0))</f>
        <v/>
      </c>
      <c r="CQ90" s="28" t="str">
        <f>IF(VLOOKUP($A90,Sheet!$A$7:$DG$148,'TN01-10'!CQ$9,0)="","",VLOOKUP($A90,Sheet!$A$7:$DG$148,'TN01-10'!CQ$9,0))</f>
        <v>X</v>
      </c>
      <c r="CR90" s="28" t="str">
        <f>IF(VLOOKUP($A90,Sheet!$A$7:$DG$148,'TN01-10'!CR$9,0)="","",VLOOKUP($A90,Sheet!$A$7:$DG$148,'TN01-10'!CR$9,0))</f>
        <v/>
      </c>
      <c r="CS90" s="33">
        <f>IF(VLOOKUP($A90,Sheet!$A$7:$DG$148,'TN01-10'!CS$9,0)="","",VLOOKUP($A90,Sheet!$A$7:$DG$148,'TN01-10'!CS$9,0))</f>
        <v>8</v>
      </c>
      <c r="CT90" s="36">
        <f>IF(VLOOKUP($A90,Sheet!$A$7:$DG$148,'TN01-10'!CT$9,0)="","",VLOOKUP($A90,Sheet!$A$7:$DG$148,'TN01-10'!CT$9,0))</f>
        <v>20</v>
      </c>
      <c r="CU90" s="38">
        <f t="shared" si="17"/>
        <v>89</v>
      </c>
      <c r="CV90" s="38">
        <f t="shared" si="18"/>
        <v>40</v>
      </c>
      <c r="CW90" s="38">
        <f t="shared" si="19"/>
        <v>0</v>
      </c>
      <c r="CX90" s="38">
        <f t="shared" si="20"/>
        <v>129</v>
      </c>
      <c r="CY90" s="38">
        <f t="shared" si="21"/>
        <v>4.18</v>
      </c>
      <c r="CZ90" s="38">
        <f>VLOOKUP($A90,'TN01-04'!$A$13:$DL$166,103,0)</f>
        <v>1.58</v>
      </c>
      <c r="DA90" s="28" t="str">
        <f>IF(VLOOKUP($A90,Sheet!$A$7:$DG$148,'TN01-10'!DA$9,0)="","",VLOOKUP($A90,Sheet!$A$7:$DG$148,'TN01-10'!DA$9,0))</f>
        <v/>
      </c>
      <c r="DB90" s="28" t="str">
        <f>IF(VLOOKUP($A90,Sheet!$A$7:$DG$148,'TN01-10'!DB$9,0)="","",VLOOKUP($A90,Sheet!$A$7:$DG$148,'TN01-10'!DB$9,0))</f>
        <v/>
      </c>
      <c r="DC90" s="28" t="str">
        <f>IF(VLOOKUP($A90,Sheet!$A$7:$DG$148,'TN01-10'!DC$9,0)="","",VLOOKUP($A90,Sheet!$A$7:$DG$148,'TN01-10'!DC$9,0))</f>
        <v/>
      </c>
      <c r="DD90" s="28" t="str">
        <f>IF(VLOOKUP($A90,Sheet!$A$7:$DG$148,'TN01-10'!DD$9,0)="","",VLOOKUP($A90,Sheet!$A$7:$DG$148,'TN01-10'!DD$9,0))</f>
        <v/>
      </c>
      <c r="DE90" s="38"/>
      <c r="DF90" s="38">
        <f t="shared" si="22"/>
        <v>0</v>
      </c>
      <c r="DG90" s="38">
        <f>VLOOKUP($A90,'TN01-04'!$A$13:$DL$166,110,0)</f>
        <v>0</v>
      </c>
      <c r="DH90" s="33">
        <f>IF(VLOOKUP($A90,Sheet!$A$7:$DG$148,'TN01-10'!DH$9,0)="","",VLOOKUP($A90,Sheet!$A$7:$DG$148,'TN01-10'!DH$9,0))</f>
        <v>0</v>
      </c>
      <c r="DI90" s="36">
        <f>IF(VLOOKUP($A90,Sheet!$A$7:$DG$148,'TN01-10'!DI$9,0)="","",VLOOKUP($A90,Sheet!$A$7:$DG$148,'TN01-10'!DI$9,0))</f>
        <v>5</v>
      </c>
      <c r="DJ90" s="38">
        <f t="shared" si="23"/>
        <v>89</v>
      </c>
      <c r="DK90" s="38">
        <f t="shared" si="24"/>
        <v>45</v>
      </c>
      <c r="DL90" s="38">
        <f t="shared" si="25"/>
        <v>4.0199999999999996</v>
      </c>
      <c r="DM90" s="38">
        <f>VLOOKUP($A90,'TN01-04'!$A$13:$DL$166,116,0)</f>
        <v>1.52</v>
      </c>
      <c r="DN90" s="33">
        <f>IF(VLOOKUP($A90,Sheet!$A$7:$DG$148,'TN01-10'!DN$9,0)="","",VLOOKUP($A90,Sheet!$A$7:$DG$148,'TN01-10'!DN$9,0))</f>
        <v>92</v>
      </c>
      <c r="DO90" s="36">
        <f>IF(VLOOKUP($A90,Sheet!$A$7:$DG$148,'TN01-10'!DO$9,0)="","",VLOOKUP($A90,Sheet!$A$7:$DG$148,'TN01-10'!DO$9,0))</f>
        <v>47</v>
      </c>
      <c r="DP90" s="28">
        <f>IF(VLOOKUP($A90,Sheet!$A$7:$DG$148,'TN01-10'!DP$9,0)="","",VLOOKUP($A90,Sheet!$A$7:$DG$148,'TN01-10'!DP$9,0))</f>
        <v>137</v>
      </c>
      <c r="DQ90" s="28">
        <f>IF(VLOOKUP($A90,Sheet!$A$7:$DG$148,'TN01-10'!DQ$9,0)="","",VLOOKUP($A90,Sheet!$A$7:$DG$148,'TN01-10'!DQ$9,0))</f>
        <v>102</v>
      </c>
      <c r="DR90" s="28">
        <f>IF(VLOOKUP($A90,Sheet!$A$7:$DG$148,'TN01-10'!DR$9,0)="","",VLOOKUP($A90,Sheet!$A$7:$DG$148,'TN01-10'!DR$9,0))</f>
        <v>5.51</v>
      </c>
      <c r="DS90" s="28">
        <f>IF(VLOOKUP($A90,Sheet!$A$7:$DG$148,'TN01-10'!DS$9,0)="","",VLOOKUP($A90,Sheet!$A$7:$DG$148,'TN01-10'!DS$9,0))</f>
        <v>2.06</v>
      </c>
      <c r="DT90" s="28" t="str">
        <f>IF(VLOOKUP($A90,Sheet!$A$7:$DG$148,'TN01-10'!DT$9,0)="","",VLOOKUP($A90,Sheet!$A$7:$DG$148,'TN01-10'!DT$9,0))</f>
        <v/>
      </c>
      <c r="DU90" s="168">
        <f t="shared" si="26"/>
        <v>0.31007751937984496</v>
      </c>
      <c r="DV90" s="315"/>
      <c r="DW90" s="315"/>
      <c r="DX90" s="315"/>
      <c r="DY90" s="315" t="s">
        <v>4798</v>
      </c>
      <c r="DZ90" s="315" t="s">
        <v>4831</v>
      </c>
      <c r="EA90" s="315"/>
      <c r="EB90" s="216"/>
      <c r="EC90" s="216"/>
      <c r="ED90" s="216"/>
      <c r="EE90" s="216"/>
      <c r="EF90" s="216">
        <f t="shared" si="27"/>
        <v>0</v>
      </c>
      <c r="EG90" s="216">
        <v>0</v>
      </c>
      <c r="EH90" s="216">
        <v>0</v>
      </c>
      <c r="EI90" s="216"/>
      <c r="EJ90" s="216"/>
      <c r="EK90" s="216">
        <f t="shared" si="28"/>
        <v>0</v>
      </c>
      <c r="EL90" s="216"/>
      <c r="EM90" s="216">
        <v>0</v>
      </c>
      <c r="EN90" s="216"/>
      <c r="EO90" s="216"/>
      <c r="EP90" s="216">
        <f t="shared" si="29"/>
        <v>0</v>
      </c>
      <c r="EQ90" s="216"/>
      <c r="ER90" s="216">
        <v>0</v>
      </c>
      <c r="ES90" s="216"/>
      <c r="ET90" s="216"/>
      <c r="EU90" s="216">
        <f t="shared" si="30"/>
        <v>0</v>
      </c>
      <c r="EV90" s="216">
        <f t="shared" si="31"/>
        <v>0</v>
      </c>
    </row>
    <row r="91" spans="1:152" ht="15.95" customHeight="1" x14ac:dyDescent="0.2">
      <c r="A91" s="25">
        <v>2220724271</v>
      </c>
      <c r="B91" s="26" t="s">
        <v>7</v>
      </c>
      <c r="C91" s="26" t="s">
        <v>88</v>
      </c>
      <c r="D91" s="26" t="s">
        <v>159</v>
      </c>
      <c r="E91" s="27">
        <v>35675</v>
      </c>
      <c r="F91" s="26" t="s">
        <v>209</v>
      </c>
      <c r="G91" s="26" t="s">
        <v>212</v>
      </c>
      <c r="H91" s="28">
        <f>IF(VLOOKUP($A91,Sheet!$A$7:$DG$148,'TN01-10'!H$9,0)="","",VLOOKUP($A91,Sheet!$A$7:$DG$148,'TN01-10'!H$9,0))</f>
        <v>8.5</v>
      </c>
      <c r="I91" s="28">
        <f>IF(VLOOKUP($A91,Sheet!$A$7:$DG$148,'TN01-10'!I$9,0)="","",VLOOKUP($A91,Sheet!$A$7:$DG$148,'TN01-10'!I$9,0))</f>
        <v>7.7</v>
      </c>
      <c r="J91" s="28">
        <f>IF(VLOOKUP($A91,Sheet!$A$7:$DG$148,'TN01-10'!J$9,0)="","",VLOOKUP($A91,Sheet!$A$7:$DG$148,'TN01-10'!J$9,0))</f>
        <v>8.3000000000000007</v>
      </c>
      <c r="K91" s="28">
        <f>IF(VLOOKUP($A91,Sheet!$A$7:$DG$148,'TN01-10'!K$9,0)="","",VLOOKUP($A91,Sheet!$A$7:$DG$148,'TN01-10'!K$9,0))</f>
        <v>7.8</v>
      </c>
      <c r="L91" s="28">
        <f>IF(VLOOKUP($A91,Sheet!$A$7:$DG$148,'TN01-10'!L$9,0)="","",VLOOKUP($A91,Sheet!$A$7:$DG$148,'TN01-10'!L$9,0))</f>
        <v>6.8</v>
      </c>
      <c r="M91" s="28">
        <f>IF(VLOOKUP($A91,Sheet!$A$7:$DG$148,'TN01-10'!M$9,0)="","",VLOOKUP($A91,Sheet!$A$7:$DG$148,'TN01-10'!M$9,0))</f>
        <v>8</v>
      </c>
      <c r="N91" s="28">
        <f>IF(VLOOKUP($A91,Sheet!$A$7:$DG$148,'TN01-10'!N$9,0)="","",VLOOKUP($A91,Sheet!$A$7:$DG$148,'TN01-10'!N$9,0))</f>
        <v>10</v>
      </c>
      <c r="O91" s="28" t="str">
        <f>IF(VLOOKUP($A91,Sheet!$A$7:$DG$148,'TN01-10'!O$9,0)="","",VLOOKUP($A91,Sheet!$A$7:$DG$148,'TN01-10'!O$9,0))</f>
        <v/>
      </c>
      <c r="P91" s="28">
        <f>IF(VLOOKUP($A91,Sheet!$A$7:$DG$148,'TN01-10'!P$9,0)="","",VLOOKUP($A91,Sheet!$A$7:$DG$148,'TN01-10'!P$9,0))</f>
        <v>8.9</v>
      </c>
      <c r="Q91" s="28" t="str">
        <f>IF(VLOOKUP($A91,Sheet!$A$7:$DG$148,'TN01-10'!Q$9,0)="","",VLOOKUP($A91,Sheet!$A$7:$DG$148,'TN01-10'!Q$9,0))</f>
        <v/>
      </c>
      <c r="R91" s="28" t="str">
        <f>IF(VLOOKUP($A91,Sheet!$A$7:$DG$148,'TN01-10'!R$9,0)="","",VLOOKUP($A91,Sheet!$A$7:$DG$148,'TN01-10'!R$9,0))</f>
        <v/>
      </c>
      <c r="S91" s="28" t="str">
        <f>IF(VLOOKUP($A91,Sheet!$A$7:$DG$148,'TN01-10'!S$9,0)="","",VLOOKUP($A91,Sheet!$A$7:$DG$148,'TN01-10'!S$9,0))</f>
        <v/>
      </c>
      <c r="T91" s="28">
        <f>IF(VLOOKUP($A91,Sheet!$A$7:$DG$148,'TN01-10'!T$9,0)="","",VLOOKUP($A91,Sheet!$A$7:$DG$148,'TN01-10'!T$9,0))</f>
        <v>9.1</v>
      </c>
      <c r="U91" s="28">
        <f>IF(VLOOKUP($A91,Sheet!$A$7:$DG$148,'TN01-10'!U$9,0)="","",VLOOKUP($A91,Sheet!$A$7:$DG$148,'TN01-10'!U$9,0))</f>
        <v>7.5</v>
      </c>
      <c r="V91" s="28" t="str">
        <f>IF(VLOOKUP($A91,Sheet!$A$7:$DG$148,'TN01-10'!V$9,0)="","",VLOOKUP($A91,Sheet!$A$7:$DG$148,'TN01-10'!V$9,0))</f>
        <v/>
      </c>
      <c r="W91" s="28">
        <f>IF(VLOOKUP($A91,Sheet!$A$7:$DG$148,'TN01-10'!W$9,0)="","",VLOOKUP($A91,Sheet!$A$7:$DG$148,'TN01-10'!W$9,0))</f>
        <v>9.3000000000000007</v>
      </c>
      <c r="X91" s="28">
        <f>IF(VLOOKUP($A91,Sheet!$A$7:$DG$148,'TN01-10'!X$9,0)="","",VLOOKUP($A91,Sheet!$A$7:$DG$148,'TN01-10'!X$9,0))</f>
        <v>8</v>
      </c>
      <c r="Y91" s="28">
        <f>IF(VLOOKUP($A91,Sheet!$A$7:$DG$148,'TN01-10'!Y$9,0)="","",VLOOKUP($A91,Sheet!$A$7:$DG$148,'TN01-10'!Y$9,0))</f>
        <v>8.5</v>
      </c>
      <c r="Z91" s="28">
        <f>IF(VLOOKUP($A91,Sheet!$A$7:$DG$148,'TN01-10'!Z$9,0)="","",VLOOKUP($A91,Sheet!$A$7:$DG$148,'TN01-10'!Z$9,0))</f>
        <v>8.1999999999999993</v>
      </c>
      <c r="AA91" s="28">
        <f>IF(VLOOKUP($A91,Sheet!$A$7:$DG$148,'TN01-10'!AA$9,0)="","",VLOOKUP($A91,Sheet!$A$7:$DG$148,'TN01-10'!AA$9,0))</f>
        <v>4.8</v>
      </c>
      <c r="AB91" s="28">
        <f>IF(VLOOKUP($A91,Sheet!$A$7:$DG$148,'TN01-10'!AB$9,0)="","",VLOOKUP($A91,Sheet!$A$7:$DG$148,'TN01-10'!AB$9,0))</f>
        <v>6.8</v>
      </c>
      <c r="AC91" s="28">
        <f>IF(VLOOKUP($A91,Sheet!$A$7:$DG$148,'TN01-10'!AC$9,0)="","",VLOOKUP($A91,Sheet!$A$7:$DG$148,'TN01-10'!AC$9,0))</f>
        <v>8</v>
      </c>
      <c r="AD91" s="28">
        <f>IF(VLOOKUP($A91,Sheet!$A$7:$DG$148,'TN01-10'!AD$9,0)="","",VLOOKUP($A91,Sheet!$A$7:$DG$148,'TN01-10'!AD$9,0))</f>
        <v>6.5</v>
      </c>
      <c r="AE91" s="28">
        <f>IF(VLOOKUP($A91,Sheet!$A$7:$DG$148,'TN01-10'!AE$9,0)="","",VLOOKUP($A91,Sheet!$A$7:$DG$148,'TN01-10'!AE$9,0))</f>
        <v>6.8</v>
      </c>
      <c r="AF91" s="28">
        <f>IF(VLOOKUP($A91,Sheet!$A$7:$DG$148,'TN01-10'!AF$9,0)="","",VLOOKUP($A91,Sheet!$A$7:$DG$148,'TN01-10'!AF$9,0))</f>
        <v>6.2</v>
      </c>
      <c r="AG91" s="28">
        <f>IF(VLOOKUP($A91,Sheet!$A$7:$DG$148,'TN01-10'!AG$9,0)="","",VLOOKUP($A91,Sheet!$A$7:$DG$148,'TN01-10'!AG$9,0))</f>
        <v>6</v>
      </c>
      <c r="AH91" s="28">
        <f>IF(VLOOKUP($A91,Sheet!$A$7:$DG$148,'TN01-10'!AH$9,0)="","",VLOOKUP($A91,Sheet!$A$7:$DG$148,'TN01-10'!AH$9,0))</f>
        <v>6.7</v>
      </c>
      <c r="AI91" s="28">
        <f>IF(VLOOKUP($A91,Sheet!$A$7:$DG$148,'TN01-10'!AI$9,0)="","",VLOOKUP($A91,Sheet!$A$7:$DG$148,'TN01-10'!AI$9,0))</f>
        <v>5.4</v>
      </c>
      <c r="AJ91" s="28">
        <f>IF(VLOOKUP($A91,Sheet!$A$7:$DG$148,'TN01-10'!AJ$9,0)="","",VLOOKUP($A91,Sheet!$A$7:$DG$148,'TN01-10'!AJ$9,0))</f>
        <v>6.9</v>
      </c>
      <c r="AK91" s="33">
        <f>IF(VLOOKUP($A91,Sheet!$A$7:$DG$148,'TN01-10'!AK$9,0)="","",VLOOKUP($A91,Sheet!$A$7:$DG$148,'TN01-10'!AK$9,0))</f>
        <v>51</v>
      </c>
      <c r="AL91" s="36">
        <f>IF(VLOOKUP($A91,Sheet!$A$7:$DG$148,'TN01-10'!AL$9,0)="","",VLOOKUP($A91,Sheet!$A$7:$DG$148,'TN01-10'!AL$9,0))</f>
        <v>0</v>
      </c>
      <c r="AM91" s="32">
        <f>IF(VLOOKUP($A91,Sheet!$A$7:$DG$148,'TN01-10'!AM$9,0)="","",VLOOKUP($A91,Sheet!$A$7:$DG$148,'TN01-10'!AM$9,0))</f>
        <v>8.1</v>
      </c>
      <c r="AN91" s="32">
        <f>IF(VLOOKUP($A91,Sheet!$A$7:$DG$148,'TN01-10'!AN$9,0)="","",VLOOKUP($A91,Sheet!$A$7:$DG$148,'TN01-10'!AN$9,0))</f>
        <v>7.5</v>
      </c>
      <c r="AO91" s="32" t="str">
        <f>IF(VLOOKUP($A91,Sheet!$A$7:$DG$148,'TN01-10'!AO$9,0)="","",VLOOKUP($A91,Sheet!$A$7:$DG$148,'TN01-10'!AO$9,0))</f>
        <v/>
      </c>
      <c r="AP91" s="32" t="str">
        <f>IF(VLOOKUP($A91,Sheet!$A$7:$DG$148,'TN01-10'!AP$9,0)="","",VLOOKUP($A91,Sheet!$A$7:$DG$148,'TN01-10'!AP$9,0))</f>
        <v/>
      </c>
      <c r="AQ91" s="32">
        <f>IF(VLOOKUP($A91,Sheet!$A$7:$DG$148,'TN01-10'!AQ$9,0)="","",VLOOKUP($A91,Sheet!$A$7:$DG$148,'TN01-10'!AQ$9,0))</f>
        <v>5.9</v>
      </c>
      <c r="AR91" s="32" t="str">
        <f>IF(VLOOKUP($A91,Sheet!$A$7:$DG$148,'TN01-10'!AR$9,0)="","",VLOOKUP($A91,Sheet!$A$7:$DG$148,'TN01-10'!AR$9,0))</f>
        <v/>
      </c>
      <c r="AS91" s="32" t="str">
        <f>IF(VLOOKUP($A91,Sheet!$A$7:$DG$148,'TN01-10'!AS$9,0)="","",VLOOKUP($A91,Sheet!$A$7:$DG$148,'TN01-10'!AS$9,0))</f>
        <v/>
      </c>
      <c r="AT91" s="32" t="str">
        <f>IF(VLOOKUP($A91,Sheet!$A$7:$DG$148,'TN01-10'!AT$9,0)="","",VLOOKUP($A91,Sheet!$A$7:$DG$148,'TN01-10'!AT$9,0))</f>
        <v/>
      </c>
      <c r="AU91" s="32" t="str">
        <f>IF(VLOOKUP($A91,Sheet!$A$7:$DG$148,'TN01-10'!AU$9,0)="","",VLOOKUP($A91,Sheet!$A$7:$DG$148,'TN01-10'!AU$9,0))</f>
        <v/>
      </c>
      <c r="AV91" s="32" t="str">
        <f>IF(VLOOKUP($A91,Sheet!$A$7:$DG$148,'TN01-10'!AV$9,0)="","",VLOOKUP($A91,Sheet!$A$7:$DG$148,'TN01-10'!AV$9,0))</f>
        <v/>
      </c>
      <c r="AW91" s="32" t="str">
        <f>IF(VLOOKUP($A91,Sheet!$A$7:$DG$148,'TN01-10'!AW$9,0)="","",VLOOKUP($A91,Sheet!$A$7:$DG$148,'TN01-10'!AW$9,0))</f>
        <v/>
      </c>
      <c r="AX91" s="32" t="str">
        <f>IF(VLOOKUP($A91,Sheet!$A$7:$DG$148,'TN01-10'!AX$9,0)="","",VLOOKUP($A91,Sheet!$A$7:$DG$148,'TN01-10'!AX$9,0))</f>
        <v/>
      </c>
      <c r="AY91" s="32">
        <f>IF(VLOOKUP($A91,Sheet!$A$7:$DG$148,'TN01-10'!AY$9,0)="","",VLOOKUP($A91,Sheet!$A$7:$DG$148,'TN01-10'!AY$9,0))</f>
        <v>7.9</v>
      </c>
      <c r="AZ91" s="32" t="str">
        <f>IF(VLOOKUP($A91,Sheet!$A$7:$DG$148,'TN01-10'!AZ$9,0)="","",VLOOKUP($A91,Sheet!$A$7:$DG$148,'TN01-10'!AZ$9,0))</f>
        <v/>
      </c>
      <c r="BA91" s="32">
        <f>IF(VLOOKUP($A91,Sheet!$A$7:$DG$148,'TN01-10'!BA$9,0)="","",VLOOKUP($A91,Sheet!$A$7:$DG$148,'TN01-10'!BA$9,0))</f>
        <v>8.5</v>
      </c>
      <c r="BB91" s="33">
        <f>IF(VLOOKUP($A91,Sheet!$A$7:$DG$148,'TN01-10'!BB$9,0)="","",VLOOKUP($A91,Sheet!$A$7:$DG$148,'TN01-10'!BB$9,0))</f>
        <v>5</v>
      </c>
      <c r="BC91" s="36">
        <f>IF(VLOOKUP($A91,Sheet!$A$7:$DG$148,'TN01-10'!BC$9,0)="","",VLOOKUP($A91,Sheet!$A$7:$DG$148,'TN01-10'!BC$9,0))</f>
        <v>0</v>
      </c>
      <c r="BD91" s="28">
        <f>IF(VLOOKUP($A91,Sheet!$A$7:$DG$148,'TN01-10'!BD$9,0)="","",VLOOKUP($A91,Sheet!$A$7:$DG$148,'TN01-10'!BD$9,0))</f>
        <v>7.3</v>
      </c>
      <c r="BE91" s="28">
        <f>IF(VLOOKUP($A91,Sheet!$A$7:$DG$148,'TN01-10'!BE$9,0)="","",VLOOKUP($A91,Sheet!$A$7:$DG$148,'TN01-10'!BE$9,0))</f>
        <v>7.9</v>
      </c>
      <c r="BF91" s="28">
        <f>IF(VLOOKUP($A91,Sheet!$A$7:$DG$148,'TN01-10'!BF$9,0)="","",VLOOKUP($A91,Sheet!$A$7:$DG$148,'TN01-10'!BF$9,0))</f>
        <v>9.4</v>
      </c>
      <c r="BG91" s="28">
        <f>IF(VLOOKUP($A91,Sheet!$A$7:$DG$148,'TN01-10'!BG$9,0)="","",VLOOKUP($A91,Sheet!$A$7:$DG$148,'TN01-10'!BG$9,0))</f>
        <v>7.5</v>
      </c>
      <c r="BH91" s="28">
        <f>IF(VLOOKUP($A91,Sheet!$A$7:$DG$148,'TN01-10'!BH$9,0)="","",VLOOKUP($A91,Sheet!$A$7:$DG$148,'TN01-10'!BH$9,0))</f>
        <v>8.9</v>
      </c>
      <c r="BI91" s="28">
        <f>IF(VLOOKUP($A91,Sheet!$A$7:$DG$148,'TN01-10'!BI$9,0)="","",VLOOKUP($A91,Sheet!$A$7:$DG$148,'TN01-10'!BI$9,0))</f>
        <v>8.6</v>
      </c>
      <c r="BJ91" s="28">
        <f>IF(VLOOKUP($A91,Sheet!$A$7:$DG$148,'TN01-10'!BJ$9,0)="","",VLOOKUP($A91,Sheet!$A$7:$DG$148,'TN01-10'!BJ$9,0))</f>
        <v>8.6999999999999993</v>
      </c>
      <c r="BK91" s="28">
        <f>IF(VLOOKUP($A91,Sheet!$A$7:$DG$148,'TN01-10'!BK$9,0)="","",VLOOKUP($A91,Sheet!$A$7:$DG$148,'TN01-10'!BK$9,0))</f>
        <v>7.7</v>
      </c>
      <c r="BL91" s="28">
        <f>IF(VLOOKUP($A91,Sheet!$A$7:$DG$148,'TN01-10'!BL$9,0)="","",VLOOKUP($A91,Sheet!$A$7:$DG$148,'TN01-10'!BL$9,0))</f>
        <v>8.5</v>
      </c>
      <c r="BM91" s="28">
        <f>IF(VLOOKUP($A91,Sheet!$A$7:$DG$148,'TN01-10'!BM$9,0)="","",VLOOKUP($A91,Sheet!$A$7:$DG$148,'TN01-10'!BM$9,0))</f>
        <v>7.9</v>
      </c>
      <c r="BN91" s="28">
        <f>IF(VLOOKUP($A91,Sheet!$A$7:$DG$148,'TN01-10'!BN$9,0)="","",VLOOKUP($A91,Sheet!$A$7:$DG$148,'TN01-10'!BN$9,0))</f>
        <v>8.6</v>
      </c>
      <c r="BO91" s="28">
        <f>IF(VLOOKUP($A91,Sheet!$A$7:$DG$148,'TN01-10'!BO$9,0)="","",VLOOKUP($A91,Sheet!$A$7:$DG$148,'TN01-10'!BO$9,0))</f>
        <v>8.3000000000000007</v>
      </c>
      <c r="BP91" s="28">
        <f>IF(VLOOKUP($A91,Sheet!$A$7:$DG$148,'TN01-10'!BP$9,0)="","",VLOOKUP($A91,Sheet!$A$7:$DG$148,'TN01-10'!BP$9,0))</f>
        <v>9.1</v>
      </c>
      <c r="BQ91" s="28" t="str">
        <f>IF(VLOOKUP($A91,Sheet!$A$7:$DG$148,'TN01-10'!BQ$9,0)="","",VLOOKUP($A91,Sheet!$A$7:$DG$148,'TN01-10'!BQ$9,0))</f>
        <v/>
      </c>
      <c r="BR91" s="28">
        <f>IF(VLOOKUP($A91,Sheet!$A$7:$DG$148,'TN01-10'!BR$9,0)="","",VLOOKUP($A91,Sheet!$A$7:$DG$148,'TN01-10'!BR$9,0))</f>
        <v>6.5</v>
      </c>
      <c r="BS91" s="28">
        <f>IF(VLOOKUP($A91,Sheet!$A$7:$DG$148,'TN01-10'!BS$9,0)="","",VLOOKUP($A91,Sheet!$A$7:$DG$148,'TN01-10'!BS$9,0))</f>
        <v>7.7</v>
      </c>
      <c r="BT91" s="28">
        <f>IF(VLOOKUP($A91,Sheet!$A$7:$DG$148,'TN01-10'!BT$9,0)="","",VLOOKUP($A91,Sheet!$A$7:$DG$148,'TN01-10'!BT$9,0))</f>
        <v>7.5</v>
      </c>
      <c r="BU91" s="28">
        <f>IF(VLOOKUP($A91,Sheet!$A$7:$DG$148,'TN01-10'!BU$9,0)="","",VLOOKUP($A91,Sheet!$A$7:$DG$148,'TN01-10'!BU$9,0))</f>
        <v>8.1999999999999993</v>
      </c>
      <c r="BV91" s="28">
        <f>IF(VLOOKUP($A91,Sheet!$A$7:$DG$148,'TN01-10'!BV$9,0)="","",VLOOKUP($A91,Sheet!$A$7:$DG$148,'TN01-10'!BV$9,0))</f>
        <v>9.1</v>
      </c>
      <c r="BW91" s="28">
        <f>IF(VLOOKUP($A91,Sheet!$A$7:$DG$148,'TN01-10'!BW$9,0)="","",VLOOKUP($A91,Sheet!$A$7:$DG$148,'TN01-10'!BW$9,0))</f>
        <v>9.1</v>
      </c>
      <c r="BX91" s="33">
        <f>IF(VLOOKUP($A91,Sheet!$A$7:$DG$148,'TN01-10'!BX$9,0)="","",VLOOKUP($A91,Sheet!$A$7:$DG$148,'TN01-10'!BX$9,0))</f>
        <v>50</v>
      </c>
      <c r="BY91" s="36">
        <f>IF(VLOOKUP($A91,Sheet!$A$7:$DG$148,'TN01-10'!BY$9,0)="","",VLOOKUP($A91,Sheet!$A$7:$DG$148,'TN01-10'!BY$9,0))</f>
        <v>0</v>
      </c>
      <c r="BZ91" s="28">
        <f>IF(VLOOKUP($A91,Sheet!$A$7:$DG$148,'TN01-10'!BZ$9,0)="","",VLOOKUP($A91,Sheet!$A$7:$DG$148,'TN01-10'!BZ$9,0))</f>
        <v>10</v>
      </c>
      <c r="CA91" s="28" t="str">
        <f>IF(VLOOKUP($A91,Sheet!$A$7:$DG$148,'TN01-10'!CA$9,0)="","",VLOOKUP($A91,Sheet!$A$7:$DG$148,'TN01-10'!CA$9,0))</f>
        <v/>
      </c>
      <c r="CB91" s="28">
        <f>IF(VLOOKUP($A91,Sheet!$A$7:$DG$148,'TN01-10'!CB$9,0)="","",VLOOKUP($A91,Sheet!$A$7:$DG$148,'TN01-10'!CB$9,0))</f>
        <v>8.6</v>
      </c>
      <c r="CC91" s="28" t="str">
        <f>IF(VLOOKUP($A91,Sheet!$A$7:$DG$148,'TN01-10'!CC$9,0)="","",VLOOKUP($A91,Sheet!$A$7:$DG$148,'TN01-10'!CC$9,0))</f>
        <v/>
      </c>
      <c r="CD91" s="28">
        <f>IF(VLOOKUP($A91,Sheet!$A$7:$DG$148,'TN01-10'!CD$9,0)="","",VLOOKUP($A91,Sheet!$A$7:$DG$148,'TN01-10'!CD$9,0))</f>
        <v>8.5</v>
      </c>
      <c r="CE91" s="28">
        <f>IF(VLOOKUP($A91,Sheet!$A$7:$DG$148,'TN01-10'!CE$9,0)="","",VLOOKUP($A91,Sheet!$A$7:$DG$148,'TN01-10'!CE$9,0))</f>
        <v>7.9</v>
      </c>
      <c r="CF91" s="28">
        <f>IF(VLOOKUP($A91,Sheet!$A$7:$DG$148,'TN01-10'!CF$9,0)="","",VLOOKUP($A91,Sheet!$A$7:$DG$148,'TN01-10'!CF$9,0))</f>
        <v>9.1999999999999993</v>
      </c>
      <c r="CG91" s="28">
        <f>IF(VLOOKUP($A91,Sheet!$A$7:$DG$148,'TN01-10'!CG$9,0)="","",VLOOKUP($A91,Sheet!$A$7:$DG$148,'TN01-10'!CG$9,0))</f>
        <v>6.5</v>
      </c>
      <c r="CH91" s="28" t="str">
        <f>IF(VLOOKUP($A91,Sheet!$A$7:$DG$148,'TN01-10'!CH$9,0)="","",VLOOKUP($A91,Sheet!$A$7:$DG$148,'TN01-10'!CH$9,0))</f>
        <v/>
      </c>
      <c r="CI91" s="28">
        <f>IF(VLOOKUP($A91,Sheet!$A$7:$DG$148,'TN01-10'!CI$9,0)="","",VLOOKUP($A91,Sheet!$A$7:$DG$148,'TN01-10'!CI$9,0))</f>
        <v>9.1</v>
      </c>
      <c r="CJ91" s="28" t="str">
        <f>IF(VLOOKUP($A91,Sheet!$A$7:$DG$148,'TN01-10'!CJ$9,0)="","",VLOOKUP($A91,Sheet!$A$7:$DG$148,'TN01-10'!CJ$9,0))</f>
        <v/>
      </c>
      <c r="CK91" s="28" t="str">
        <f>IF(VLOOKUP($A91,Sheet!$A$7:$DG$148,'TN01-10'!CK$9,0)="","",VLOOKUP($A91,Sheet!$A$7:$DG$148,'TN01-10'!CK$9,0))</f>
        <v/>
      </c>
      <c r="CL91" s="28" t="str">
        <f>IF(VLOOKUP($A91,Sheet!$A$7:$DG$148,'TN01-10'!CL$9,0)="","",VLOOKUP($A91,Sheet!$A$7:$DG$148,'TN01-10'!CL$9,0))</f>
        <v/>
      </c>
      <c r="CM91" s="28" t="str">
        <f>IF(VLOOKUP($A91,Sheet!$A$7:$DG$148,'TN01-10'!CM$9,0)="","",VLOOKUP($A91,Sheet!$A$7:$DG$148,'TN01-10'!CM$9,0))</f>
        <v/>
      </c>
      <c r="CN91" s="28">
        <f>IF(VLOOKUP($A91,Sheet!$A$7:$DG$148,'TN01-10'!CN$9,0)="","",VLOOKUP($A91,Sheet!$A$7:$DG$148,'TN01-10'!CN$9,0))</f>
        <v>7.2</v>
      </c>
      <c r="CO91" s="28">
        <f>IF(VLOOKUP($A91,Sheet!$A$7:$DG$148,'TN01-10'!CO$9,0)="","",VLOOKUP($A91,Sheet!$A$7:$DG$148,'TN01-10'!CO$9,0))</f>
        <v>7.9</v>
      </c>
      <c r="CP91" s="28">
        <f>IF(VLOOKUP($A91,Sheet!$A$7:$DG$148,'TN01-10'!CP$9,0)="","",VLOOKUP($A91,Sheet!$A$7:$DG$148,'TN01-10'!CP$9,0))</f>
        <v>8.3000000000000007</v>
      </c>
      <c r="CQ91" s="28">
        <f>IF(VLOOKUP($A91,Sheet!$A$7:$DG$148,'TN01-10'!CQ$9,0)="","",VLOOKUP($A91,Sheet!$A$7:$DG$148,'TN01-10'!CQ$9,0))</f>
        <v>9.6</v>
      </c>
      <c r="CR91" s="28">
        <f>IF(VLOOKUP($A91,Sheet!$A$7:$DG$148,'TN01-10'!CR$9,0)="","",VLOOKUP($A91,Sheet!$A$7:$DG$148,'TN01-10'!CR$9,0))</f>
        <v>9.6</v>
      </c>
      <c r="CS91" s="33">
        <f>IF(VLOOKUP($A91,Sheet!$A$7:$DG$148,'TN01-10'!CS$9,0)="","",VLOOKUP($A91,Sheet!$A$7:$DG$148,'TN01-10'!CS$9,0))</f>
        <v>27</v>
      </c>
      <c r="CT91" s="36">
        <f>IF(VLOOKUP($A91,Sheet!$A$7:$DG$148,'TN01-10'!CT$9,0)="","",VLOOKUP($A91,Sheet!$A$7:$DG$148,'TN01-10'!CT$9,0))</f>
        <v>0</v>
      </c>
      <c r="CU91" s="38">
        <f t="shared" si="17"/>
        <v>128</v>
      </c>
      <c r="CV91" s="38">
        <f t="shared" si="18"/>
        <v>0</v>
      </c>
      <c r="CW91" s="38">
        <f t="shared" si="19"/>
        <v>0</v>
      </c>
      <c r="CX91" s="38">
        <f t="shared" si="20"/>
        <v>128</v>
      </c>
      <c r="CY91" s="38">
        <f t="shared" si="21"/>
        <v>7.91</v>
      </c>
      <c r="CZ91" s="38">
        <f>VLOOKUP($A91,'TN01-04'!$A$13:$DL$166,103,0)</f>
        <v>3.41</v>
      </c>
      <c r="DA91" s="28" t="str">
        <f>IF(VLOOKUP($A91,Sheet!$A$7:$DG$148,'TN01-10'!DA$9,0)="","",VLOOKUP($A91,Sheet!$A$7:$DG$148,'TN01-10'!DA$9,0))</f>
        <v/>
      </c>
      <c r="DB91" s="28" t="str">
        <f>IF(VLOOKUP($A91,Sheet!$A$7:$DG$148,'TN01-10'!DB$9,0)="","",VLOOKUP($A91,Sheet!$A$7:$DG$148,'TN01-10'!DB$9,0))</f>
        <v/>
      </c>
      <c r="DC91" s="28" t="str">
        <f>IF(VLOOKUP($A91,Sheet!$A$7:$DG$148,'TN01-10'!DC$9,0)="","",VLOOKUP($A91,Sheet!$A$7:$DG$148,'TN01-10'!DC$9,0))</f>
        <v/>
      </c>
      <c r="DD91" s="28">
        <f>IF(VLOOKUP($A91,Sheet!$A$7:$DG$148,'TN01-10'!DD$9,0)="","",VLOOKUP($A91,Sheet!$A$7:$DG$148,'TN01-10'!DD$9,0))</f>
        <v>9.1</v>
      </c>
      <c r="DE91" s="38"/>
      <c r="DF91" s="38">
        <f t="shared" si="22"/>
        <v>9.1</v>
      </c>
      <c r="DG91" s="38">
        <f>VLOOKUP($A91,'TN01-04'!$A$13:$DL$166,110,0)</f>
        <v>4</v>
      </c>
      <c r="DH91" s="33">
        <f>IF(VLOOKUP($A91,Sheet!$A$7:$DG$148,'TN01-10'!DH$9,0)="","",VLOOKUP($A91,Sheet!$A$7:$DG$148,'TN01-10'!DH$9,0))</f>
        <v>5</v>
      </c>
      <c r="DI91" s="36">
        <f>IF(VLOOKUP($A91,Sheet!$A$7:$DG$148,'TN01-10'!DI$9,0)="","",VLOOKUP($A91,Sheet!$A$7:$DG$148,'TN01-10'!DI$9,0))</f>
        <v>0</v>
      </c>
      <c r="DJ91" s="38">
        <f t="shared" si="23"/>
        <v>133</v>
      </c>
      <c r="DK91" s="38">
        <f t="shared" si="24"/>
        <v>0</v>
      </c>
      <c r="DL91" s="38">
        <f t="shared" si="25"/>
        <v>7.95</v>
      </c>
      <c r="DM91" s="38">
        <f>VLOOKUP($A91,'TN01-04'!$A$13:$DL$166,116,0)</f>
        <v>3.43</v>
      </c>
      <c r="DN91" s="33">
        <f>IF(VLOOKUP($A91,Sheet!$A$7:$DG$148,'TN01-10'!DN$9,0)="","",VLOOKUP($A91,Sheet!$A$7:$DG$148,'TN01-10'!DN$9,0))</f>
        <v>138</v>
      </c>
      <c r="DO91" s="36">
        <f>IF(VLOOKUP($A91,Sheet!$A$7:$DG$148,'TN01-10'!DO$9,0)="","",VLOOKUP($A91,Sheet!$A$7:$DG$148,'TN01-10'!DO$9,0))</f>
        <v>0</v>
      </c>
      <c r="DP91" s="28">
        <f>IF(VLOOKUP($A91,Sheet!$A$7:$DG$148,'TN01-10'!DP$9,0)="","",VLOOKUP($A91,Sheet!$A$7:$DG$148,'TN01-10'!DP$9,0))</f>
        <v>137</v>
      </c>
      <c r="DQ91" s="28">
        <f>IF(VLOOKUP($A91,Sheet!$A$7:$DG$148,'TN01-10'!DQ$9,0)="","",VLOOKUP($A91,Sheet!$A$7:$DG$148,'TN01-10'!DQ$9,0))</f>
        <v>138</v>
      </c>
      <c r="DR91" s="28">
        <f>IF(VLOOKUP($A91,Sheet!$A$7:$DG$148,'TN01-10'!DR$9,0)="","",VLOOKUP($A91,Sheet!$A$7:$DG$148,'TN01-10'!DR$9,0))</f>
        <v>7.95</v>
      </c>
      <c r="DS91" s="28">
        <f>IF(VLOOKUP($A91,Sheet!$A$7:$DG$148,'TN01-10'!DS$9,0)="","",VLOOKUP($A91,Sheet!$A$7:$DG$148,'TN01-10'!DS$9,0))</f>
        <v>3.43</v>
      </c>
      <c r="DT91" s="28" t="str">
        <f>IF(VLOOKUP($A91,Sheet!$A$7:$DG$148,'TN01-10'!DT$9,0)="","",VLOOKUP($A91,Sheet!$A$7:$DG$148,'TN01-10'!DT$9,0))</f>
        <v/>
      </c>
      <c r="DU91" s="168">
        <f t="shared" si="26"/>
        <v>0</v>
      </c>
      <c r="DV91" s="315" t="s">
        <v>4798</v>
      </c>
      <c r="DW91" s="315" t="s">
        <v>4798</v>
      </c>
      <c r="DX91" s="315" t="s">
        <v>4798</v>
      </c>
      <c r="DY91" s="315" t="s">
        <v>4798</v>
      </c>
      <c r="DZ91" s="315" t="s">
        <v>4832</v>
      </c>
      <c r="EA91" s="315"/>
      <c r="EB91" s="216">
        <v>9.1</v>
      </c>
      <c r="EC91" s="216"/>
      <c r="ED91" s="216"/>
      <c r="EE91" s="216"/>
      <c r="EF91" s="216">
        <f t="shared" si="27"/>
        <v>9.1</v>
      </c>
      <c r="EG91" s="216">
        <v>0</v>
      </c>
      <c r="EH91" s="216">
        <v>0</v>
      </c>
      <c r="EI91" s="216"/>
      <c r="EJ91" s="216"/>
      <c r="EK91" s="216">
        <f t="shared" si="28"/>
        <v>0</v>
      </c>
      <c r="EL91" s="216"/>
      <c r="EM91" s="216">
        <v>0</v>
      </c>
      <c r="EN91" s="216"/>
      <c r="EO91" s="216"/>
      <c r="EP91" s="216">
        <f t="shared" si="29"/>
        <v>0</v>
      </c>
      <c r="EQ91" s="216"/>
      <c r="ER91" s="216">
        <v>0</v>
      </c>
      <c r="ES91" s="216"/>
      <c r="ET91" s="216"/>
      <c r="EU91" s="216">
        <f t="shared" si="30"/>
        <v>0</v>
      </c>
      <c r="EV91" s="216">
        <f t="shared" si="31"/>
        <v>0</v>
      </c>
    </row>
    <row r="92" spans="1:152" ht="15.95" customHeight="1" x14ac:dyDescent="0.2">
      <c r="A92" s="25">
        <v>2221718606</v>
      </c>
      <c r="B92" s="26" t="s">
        <v>6</v>
      </c>
      <c r="C92" s="26"/>
      <c r="D92" s="26" t="s">
        <v>71</v>
      </c>
      <c r="E92" s="27">
        <v>36062</v>
      </c>
      <c r="F92" s="26" t="s">
        <v>210</v>
      </c>
      <c r="G92" s="26" t="s">
        <v>212</v>
      </c>
      <c r="H92" s="28">
        <f>IF(VLOOKUP($A92,Sheet!$A$7:$DG$148,'TN01-10'!H$9,0)="","",VLOOKUP($A92,Sheet!$A$7:$DG$148,'TN01-10'!H$9,0))</f>
        <v>7.7</v>
      </c>
      <c r="I92" s="28">
        <f>IF(VLOOKUP($A92,Sheet!$A$7:$DG$148,'TN01-10'!I$9,0)="","",VLOOKUP($A92,Sheet!$A$7:$DG$148,'TN01-10'!I$9,0))</f>
        <v>7.5</v>
      </c>
      <c r="J92" s="28">
        <f>IF(VLOOKUP($A92,Sheet!$A$7:$DG$148,'TN01-10'!J$9,0)="","",VLOOKUP($A92,Sheet!$A$7:$DG$148,'TN01-10'!J$9,0))</f>
        <v>8.1</v>
      </c>
      <c r="K92" s="28">
        <f>IF(VLOOKUP($A92,Sheet!$A$7:$DG$148,'TN01-10'!K$9,0)="","",VLOOKUP($A92,Sheet!$A$7:$DG$148,'TN01-10'!K$9,0))</f>
        <v>8.1999999999999993</v>
      </c>
      <c r="L92" s="28">
        <f>IF(VLOOKUP($A92,Sheet!$A$7:$DG$148,'TN01-10'!L$9,0)="","",VLOOKUP($A92,Sheet!$A$7:$DG$148,'TN01-10'!L$9,0))</f>
        <v>6.1</v>
      </c>
      <c r="M92" s="28">
        <f>IF(VLOOKUP($A92,Sheet!$A$7:$DG$148,'TN01-10'!M$9,0)="","",VLOOKUP($A92,Sheet!$A$7:$DG$148,'TN01-10'!M$9,0))</f>
        <v>8.9</v>
      </c>
      <c r="N92" s="28">
        <f>IF(VLOOKUP($A92,Sheet!$A$7:$DG$148,'TN01-10'!N$9,0)="","",VLOOKUP($A92,Sheet!$A$7:$DG$148,'TN01-10'!N$9,0))</f>
        <v>5.4</v>
      </c>
      <c r="O92" s="28" t="str">
        <f>IF(VLOOKUP($A92,Sheet!$A$7:$DG$148,'TN01-10'!O$9,0)="","",VLOOKUP($A92,Sheet!$A$7:$DG$148,'TN01-10'!O$9,0))</f>
        <v/>
      </c>
      <c r="P92" s="28">
        <f>IF(VLOOKUP($A92,Sheet!$A$7:$DG$148,'TN01-10'!P$9,0)="","",VLOOKUP($A92,Sheet!$A$7:$DG$148,'TN01-10'!P$9,0))</f>
        <v>6.9</v>
      </c>
      <c r="Q92" s="28" t="str">
        <f>IF(VLOOKUP($A92,Sheet!$A$7:$DG$148,'TN01-10'!Q$9,0)="","",VLOOKUP($A92,Sheet!$A$7:$DG$148,'TN01-10'!Q$9,0))</f>
        <v/>
      </c>
      <c r="R92" s="28" t="str">
        <f>IF(VLOOKUP($A92,Sheet!$A$7:$DG$148,'TN01-10'!R$9,0)="","",VLOOKUP($A92,Sheet!$A$7:$DG$148,'TN01-10'!R$9,0))</f>
        <v/>
      </c>
      <c r="S92" s="28" t="str">
        <f>IF(VLOOKUP($A92,Sheet!$A$7:$DG$148,'TN01-10'!S$9,0)="","",VLOOKUP($A92,Sheet!$A$7:$DG$148,'TN01-10'!S$9,0))</f>
        <v/>
      </c>
      <c r="T92" s="28" t="str">
        <f>IF(VLOOKUP($A92,Sheet!$A$7:$DG$148,'TN01-10'!T$9,0)="","",VLOOKUP($A92,Sheet!$A$7:$DG$148,'TN01-10'!T$9,0))</f>
        <v/>
      </c>
      <c r="U92" s="28">
        <f>IF(VLOOKUP($A92,Sheet!$A$7:$DG$148,'TN01-10'!U$9,0)="","",VLOOKUP($A92,Sheet!$A$7:$DG$148,'TN01-10'!U$9,0))</f>
        <v>7.8</v>
      </c>
      <c r="V92" s="28">
        <f>IF(VLOOKUP($A92,Sheet!$A$7:$DG$148,'TN01-10'!V$9,0)="","",VLOOKUP($A92,Sheet!$A$7:$DG$148,'TN01-10'!V$9,0))</f>
        <v>6.5</v>
      </c>
      <c r="W92" s="28">
        <f>IF(VLOOKUP($A92,Sheet!$A$7:$DG$148,'TN01-10'!W$9,0)="","",VLOOKUP($A92,Sheet!$A$7:$DG$148,'TN01-10'!W$9,0))</f>
        <v>8.1999999999999993</v>
      </c>
      <c r="X92" s="28">
        <f>IF(VLOOKUP($A92,Sheet!$A$7:$DG$148,'TN01-10'!X$9,0)="","",VLOOKUP($A92,Sheet!$A$7:$DG$148,'TN01-10'!X$9,0))</f>
        <v>7.5</v>
      </c>
      <c r="Y92" s="28">
        <f>IF(VLOOKUP($A92,Sheet!$A$7:$DG$148,'TN01-10'!Y$9,0)="","",VLOOKUP($A92,Sheet!$A$7:$DG$148,'TN01-10'!Y$9,0))</f>
        <v>7</v>
      </c>
      <c r="Z92" s="28">
        <f>IF(VLOOKUP($A92,Sheet!$A$7:$DG$148,'TN01-10'!Z$9,0)="","",VLOOKUP($A92,Sheet!$A$7:$DG$148,'TN01-10'!Z$9,0))</f>
        <v>7.2</v>
      </c>
      <c r="AA92" s="28">
        <f>IF(VLOOKUP($A92,Sheet!$A$7:$DG$148,'TN01-10'!AA$9,0)="","",VLOOKUP($A92,Sheet!$A$7:$DG$148,'TN01-10'!AA$9,0))</f>
        <v>6</v>
      </c>
      <c r="AB92" s="28">
        <f>IF(VLOOKUP($A92,Sheet!$A$7:$DG$148,'TN01-10'!AB$9,0)="","",VLOOKUP($A92,Sheet!$A$7:$DG$148,'TN01-10'!AB$9,0))</f>
        <v>7.2</v>
      </c>
      <c r="AC92" s="28">
        <f>IF(VLOOKUP($A92,Sheet!$A$7:$DG$148,'TN01-10'!AC$9,0)="","",VLOOKUP($A92,Sheet!$A$7:$DG$148,'TN01-10'!AC$9,0))</f>
        <v>6</v>
      </c>
      <c r="AD92" s="28">
        <f>IF(VLOOKUP($A92,Sheet!$A$7:$DG$148,'TN01-10'!AD$9,0)="","",VLOOKUP($A92,Sheet!$A$7:$DG$148,'TN01-10'!AD$9,0))</f>
        <v>5.8</v>
      </c>
      <c r="AE92" s="28">
        <f>IF(VLOOKUP($A92,Sheet!$A$7:$DG$148,'TN01-10'!AE$9,0)="","",VLOOKUP($A92,Sheet!$A$7:$DG$148,'TN01-10'!AE$9,0))</f>
        <v>4.8</v>
      </c>
      <c r="AF92" s="28">
        <f>IF(VLOOKUP($A92,Sheet!$A$7:$DG$148,'TN01-10'!AF$9,0)="","",VLOOKUP($A92,Sheet!$A$7:$DG$148,'TN01-10'!AF$9,0))</f>
        <v>6.8</v>
      </c>
      <c r="AG92" s="28">
        <f>IF(VLOOKUP($A92,Sheet!$A$7:$DG$148,'TN01-10'!AG$9,0)="","",VLOOKUP($A92,Sheet!$A$7:$DG$148,'TN01-10'!AG$9,0))</f>
        <v>4.8</v>
      </c>
      <c r="AH92" s="28">
        <f>IF(VLOOKUP($A92,Sheet!$A$7:$DG$148,'TN01-10'!AH$9,0)="","",VLOOKUP($A92,Sheet!$A$7:$DG$148,'TN01-10'!AH$9,0))</f>
        <v>5.8</v>
      </c>
      <c r="AI92" s="28">
        <f>IF(VLOOKUP($A92,Sheet!$A$7:$DG$148,'TN01-10'!AI$9,0)="","",VLOOKUP($A92,Sheet!$A$7:$DG$148,'TN01-10'!AI$9,0))</f>
        <v>6</v>
      </c>
      <c r="AJ92" s="28">
        <f>IF(VLOOKUP($A92,Sheet!$A$7:$DG$148,'TN01-10'!AJ$9,0)="","",VLOOKUP($A92,Sheet!$A$7:$DG$148,'TN01-10'!AJ$9,0))</f>
        <v>6.4</v>
      </c>
      <c r="AK92" s="33">
        <f>IF(VLOOKUP($A92,Sheet!$A$7:$DG$148,'TN01-10'!AK$9,0)="","",VLOOKUP($A92,Sheet!$A$7:$DG$148,'TN01-10'!AK$9,0))</f>
        <v>51</v>
      </c>
      <c r="AL92" s="36">
        <f>IF(VLOOKUP($A92,Sheet!$A$7:$DG$148,'TN01-10'!AL$9,0)="","",VLOOKUP($A92,Sheet!$A$7:$DG$148,'TN01-10'!AL$9,0))</f>
        <v>0</v>
      </c>
      <c r="AM92" s="32">
        <f>IF(VLOOKUP($A92,Sheet!$A$7:$DG$148,'TN01-10'!AM$9,0)="","",VLOOKUP($A92,Sheet!$A$7:$DG$148,'TN01-10'!AM$9,0))</f>
        <v>7.6</v>
      </c>
      <c r="AN92" s="32">
        <f>IF(VLOOKUP($A92,Sheet!$A$7:$DG$148,'TN01-10'!AN$9,0)="","",VLOOKUP($A92,Sheet!$A$7:$DG$148,'TN01-10'!AN$9,0))</f>
        <v>8.1</v>
      </c>
      <c r="AO92" s="32" t="str">
        <f>IF(VLOOKUP($A92,Sheet!$A$7:$DG$148,'TN01-10'!AO$9,0)="","",VLOOKUP($A92,Sheet!$A$7:$DG$148,'TN01-10'!AO$9,0))</f>
        <v/>
      </c>
      <c r="AP92" s="32">
        <f>IF(VLOOKUP($A92,Sheet!$A$7:$DG$148,'TN01-10'!AP$9,0)="","",VLOOKUP($A92,Sheet!$A$7:$DG$148,'TN01-10'!AP$9,0))</f>
        <v>7.5</v>
      </c>
      <c r="AQ92" s="32" t="str">
        <f>IF(VLOOKUP($A92,Sheet!$A$7:$DG$148,'TN01-10'!AQ$9,0)="","",VLOOKUP($A92,Sheet!$A$7:$DG$148,'TN01-10'!AQ$9,0))</f>
        <v/>
      </c>
      <c r="AR92" s="32" t="str">
        <f>IF(VLOOKUP($A92,Sheet!$A$7:$DG$148,'TN01-10'!AR$9,0)="","",VLOOKUP($A92,Sheet!$A$7:$DG$148,'TN01-10'!AR$9,0))</f>
        <v/>
      </c>
      <c r="AS92" s="32" t="str">
        <f>IF(VLOOKUP($A92,Sheet!$A$7:$DG$148,'TN01-10'!AS$9,0)="","",VLOOKUP($A92,Sheet!$A$7:$DG$148,'TN01-10'!AS$9,0))</f>
        <v/>
      </c>
      <c r="AT92" s="32" t="str">
        <f>IF(VLOOKUP($A92,Sheet!$A$7:$DG$148,'TN01-10'!AT$9,0)="","",VLOOKUP($A92,Sheet!$A$7:$DG$148,'TN01-10'!AT$9,0))</f>
        <v/>
      </c>
      <c r="AU92" s="32" t="str">
        <f>IF(VLOOKUP($A92,Sheet!$A$7:$DG$148,'TN01-10'!AU$9,0)="","",VLOOKUP($A92,Sheet!$A$7:$DG$148,'TN01-10'!AU$9,0))</f>
        <v/>
      </c>
      <c r="AV92" s="32">
        <f>IF(VLOOKUP($A92,Sheet!$A$7:$DG$148,'TN01-10'!AV$9,0)="","",VLOOKUP($A92,Sheet!$A$7:$DG$148,'TN01-10'!AV$9,0))</f>
        <v>8.6999999999999993</v>
      </c>
      <c r="AW92" s="32" t="str">
        <f>IF(VLOOKUP($A92,Sheet!$A$7:$DG$148,'TN01-10'!AW$9,0)="","",VLOOKUP($A92,Sheet!$A$7:$DG$148,'TN01-10'!AW$9,0))</f>
        <v/>
      </c>
      <c r="AX92" s="32" t="str">
        <f>IF(VLOOKUP($A92,Sheet!$A$7:$DG$148,'TN01-10'!AX$9,0)="","",VLOOKUP($A92,Sheet!$A$7:$DG$148,'TN01-10'!AX$9,0))</f>
        <v/>
      </c>
      <c r="AY92" s="32" t="str">
        <f>IF(VLOOKUP($A92,Sheet!$A$7:$DG$148,'TN01-10'!AY$9,0)="","",VLOOKUP($A92,Sheet!$A$7:$DG$148,'TN01-10'!AY$9,0))</f>
        <v/>
      </c>
      <c r="AZ92" s="32" t="str">
        <f>IF(VLOOKUP($A92,Sheet!$A$7:$DG$148,'TN01-10'!AZ$9,0)="","",VLOOKUP($A92,Sheet!$A$7:$DG$148,'TN01-10'!AZ$9,0))</f>
        <v/>
      </c>
      <c r="BA92" s="32">
        <f>IF(VLOOKUP($A92,Sheet!$A$7:$DG$148,'TN01-10'!BA$9,0)="","",VLOOKUP($A92,Sheet!$A$7:$DG$148,'TN01-10'!BA$9,0))</f>
        <v>6.5</v>
      </c>
      <c r="BB92" s="33">
        <f>IF(VLOOKUP($A92,Sheet!$A$7:$DG$148,'TN01-10'!BB$9,0)="","",VLOOKUP($A92,Sheet!$A$7:$DG$148,'TN01-10'!BB$9,0))</f>
        <v>5</v>
      </c>
      <c r="BC92" s="36">
        <f>IF(VLOOKUP($A92,Sheet!$A$7:$DG$148,'TN01-10'!BC$9,0)="","",VLOOKUP($A92,Sheet!$A$7:$DG$148,'TN01-10'!BC$9,0))</f>
        <v>0</v>
      </c>
      <c r="BD92" s="28">
        <f>IF(VLOOKUP($A92,Sheet!$A$7:$DG$148,'TN01-10'!BD$9,0)="","",VLOOKUP($A92,Sheet!$A$7:$DG$148,'TN01-10'!BD$9,0))</f>
        <v>5</v>
      </c>
      <c r="BE92" s="28">
        <f>IF(VLOOKUP($A92,Sheet!$A$7:$DG$148,'TN01-10'!BE$9,0)="","",VLOOKUP($A92,Sheet!$A$7:$DG$148,'TN01-10'!BE$9,0))</f>
        <v>6</v>
      </c>
      <c r="BF92" s="28">
        <f>IF(VLOOKUP($A92,Sheet!$A$7:$DG$148,'TN01-10'!BF$9,0)="","",VLOOKUP($A92,Sheet!$A$7:$DG$148,'TN01-10'!BF$9,0))</f>
        <v>8.9</v>
      </c>
      <c r="BG92" s="28">
        <f>IF(VLOOKUP($A92,Sheet!$A$7:$DG$148,'TN01-10'!BG$9,0)="","",VLOOKUP($A92,Sheet!$A$7:$DG$148,'TN01-10'!BG$9,0))</f>
        <v>6.3</v>
      </c>
      <c r="BH92" s="28">
        <f>IF(VLOOKUP($A92,Sheet!$A$7:$DG$148,'TN01-10'!BH$9,0)="","",VLOOKUP($A92,Sheet!$A$7:$DG$148,'TN01-10'!BH$9,0))</f>
        <v>5.6</v>
      </c>
      <c r="BI92" s="28">
        <f>IF(VLOOKUP($A92,Sheet!$A$7:$DG$148,'TN01-10'!BI$9,0)="","",VLOOKUP($A92,Sheet!$A$7:$DG$148,'TN01-10'!BI$9,0))</f>
        <v>5.7</v>
      </c>
      <c r="BJ92" s="28">
        <f>IF(VLOOKUP($A92,Sheet!$A$7:$DG$148,'TN01-10'!BJ$9,0)="","",VLOOKUP($A92,Sheet!$A$7:$DG$148,'TN01-10'!BJ$9,0))</f>
        <v>7.3</v>
      </c>
      <c r="BK92" s="28">
        <f>IF(VLOOKUP($A92,Sheet!$A$7:$DG$148,'TN01-10'!BK$9,0)="","",VLOOKUP($A92,Sheet!$A$7:$DG$148,'TN01-10'!BK$9,0))</f>
        <v>5.0999999999999996</v>
      </c>
      <c r="BL92" s="28">
        <f>IF(VLOOKUP($A92,Sheet!$A$7:$DG$148,'TN01-10'!BL$9,0)="","",VLOOKUP($A92,Sheet!$A$7:$DG$148,'TN01-10'!BL$9,0))</f>
        <v>5.8</v>
      </c>
      <c r="BM92" s="28">
        <f>IF(VLOOKUP($A92,Sheet!$A$7:$DG$148,'TN01-10'!BM$9,0)="","",VLOOKUP($A92,Sheet!$A$7:$DG$148,'TN01-10'!BM$9,0))</f>
        <v>6.7</v>
      </c>
      <c r="BN92" s="28">
        <f>IF(VLOOKUP($A92,Sheet!$A$7:$DG$148,'TN01-10'!BN$9,0)="","",VLOOKUP($A92,Sheet!$A$7:$DG$148,'TN01-10'!BN$9,0))</f>
        <v>6.7</v>
      </c>
      <c r="BO92" s="28">
        <f>IF(VLOOKUP($A92,Sheet!$A$7:$DG$148,'TN01-10'!BO$9,0)="","",VLOOKUP($A92,Sheet!$A$7:$DG$148,'TN01-10'!BO$9,0))</f>
        <v>6.3</v>
      </c>
      <c r="BP92" s="28">
        <f>IF(VLOOKUP($A92,Sheet!$A$7:$DG$148,'TN01-10'!BP$9,0)="","",VLOOKUP($A92,Sheet!$A$7:$DG$148,'TN01-10'!BP$9,0))</f>
        <v>5.0999999999999996</v>
      </c>
      <c r="BQ92" s="28" t="str">
        <f>IF(VLOOKUP($A92,Sheet!$A$7:$DG$148,'TN01-10'!BQ$9,0)="","",VLOOKUP($A92,Sheet!$A$7:$DG$148,'TN01-10'!BQ$9,0))</f>
        <v/>
      </c>
      <c r="BR92" s="28">
        <f>IF(VLOOKUP($A92,Sheet!$A$7:$DG$148,'TN01-10'!BR$9,0)="","",VLOOKUP($A92,Sheet!$A$7:$DG$148,'TN01-10'!BR$9,0))</f>
        <v>4.5</v>
      </c>
      <c r="BS92" s="28">
        <f>IF(VLOOKUP($A92,Sheet!$A$7:$DG$148,'TN01-10'!BS$9,0)="","",VLOOKUP($A92,Sheet!$A$7:$DG$148,'TN01-10'!BS$9,0))</f>
        <v>7.4</v>
      </c>
      <c r="BT92" s="28">
        <f>IF(VLOOKUP($A92,Sheet!$A$7:$DG$148,'TN01-10'!BT$9,0)="","",VLOOKUP($A92,Sheet!$A$7:$DG$148,'TN01-10'!BT$9,0))</f>
        <v>5.6</v>
      </c>
      <c r="BU92" s="28">
        <f>IF(VLOOKUP($A92,Sheet!$A$7:$DG$148,'TN01-10'!BU$9,0)="","",VLOOKUP($A92,Sheet!$A$7:$DG$148,'TN01-10'!BU$9,0))</f>
        <v>6.1</v>
      </c>
      <c r="BV92" s="28">
        <f>IF(VLOOKUP($A92,Sheet!$A$7:$DG$148,'TN01-10'!BV$9,0)="","",VLOOKUP($A92,Sheet!$A$7:$DG$148,'TN01-10'!BV$9,0))</f>
        <v>5.7</v>
      </c>
      <c r="BW92" s="28">
        <f>IF(VLOOKUP($A92,Sheet!$A$7:$DG$148,'TN01-10'!BW$9,0)="","",VLOOKUP($A92,Sheet!$A$7:$DG$148,'TN01-10'!BW$9,0))</f>
        <v>8.5</v>
      </c>
      <c r="BX92" s="33">
        <f>IF(VLOOKUP($A92,Sheet!$A$7:$DG$148,'TN01-10'!BX$9,0)="","",VLOOKUP($A92,Sheet!$A$7:$DG$148,'TN01-10'!BX$9,0))</f>
        <v>50</v>
      </c>
      <c r="BY92" s="36">
        <f>IF(VLOOKUP($A92,Sheet!$A$7:$DG$148,'TN01-10'!BY$9,0)="","",VLOOKUP($A92,Sheet!$A$7:$DG$148,'TN01-10'!BY$9,0))</f>
        <v>0</v>
      </c>
      <c r="BZ92" s="28">
        <f>IF(VLOOKUP($A92,Sheet!$A$7:$DG$148,'TN01-10'!BZ$9,0)="","",VLOOKUP($A92,Sheet!$A$7:$DG$148,'TN01-10'!BZ$9,0))</f>
        <v>6.3</v>
      </c>
      <c r="CA92" s="28" t="str">
        <f>IF(VLOOKUP($A92,Sheet!$A$7:$DG$148,'TN01-10'!CA$9,0)="","",VLOOKUP($A92,Sheet!$A$7:$DG$148,'TN01-10'!CA$9,0))</f>
        <v/>
      </c>
      <c r="CB92" s="28">
        <f>IF(VLOOKUP($A92,Sheet!$A$7:$DG$148,'TN01-10'!CB$9,0)="","",VLOOKUP($A92,Sheet!$A$7:$DG$148,'TN01-10'!CB$9,0))</f>
        <v>6.6</v>
      </c>
      <c r="CC92" s="28" t="str">
        <f>IF(VLOOKUP($A92,Sheet!$A$7:$DG$148,'TN01-10'!CC$9,0)="","",VLOOKUP($A92,Sheet!$A$7:$DG$148,'TN01-10'!CC$9,0))</f>
        <v/>
      </c>
      <c r="CD92" s="28">
        <f>IF(VLOOKUP($A92,Sheet!$A$7:$DG$148,'TN01-10'!CD$9,0)="","",VLOOKUP($A92,Sheet!$A$7:$DG$148,'TN01-10'!CD$9,0))</f>
        <v>6.3</v>
      </c>
      <c r="CE92" s="28">
        <f>IF(VLOOKUP($A92,Sheet!$A$7:$DG$148,'TN01-10'!CE$9,0)="","",VLOOKUP($A92,Sheet!$A$7:$DG$148,'TN01-10'!CE$9,0))</f>
        <v>6.3</v>
      </c>
      <c r="CF92" s="28">
        <f>IF(VLOOKUP($A92,Sheet!$A$7:$DG$148,'TN01-10'!CF$9,0)="","",VLOOKUP($A92,Sheet!$A$7:$DG$148,'TN01-10'!CF$9,0))</f>
        <v>5.4</v>
      </c>
      <c r="CG92" s="28">
        <f>IF(VLOOKUP($A92,Sheet!$A$7:$DG$148,'TN01-10'!CG$9,0)="","",VLOOKUP($A92,Sheet!$A$7:$DG$148,'TN01-10'!CG$9,0))</f>
        <v>4.8</v>
      </c>
      <c r="CH92" s="28" t="str">
        <f>IF(VLOOKUP($A92,Sheet!$A$7:$DG$148,'TN01-10'!CH$9,0)="","",VLOOKUP($A92,Sheet!$A$7:$DG$148,'TN01-10'!CH$9,0))</f>
        <v/>
      </c>
      <c r="CI92" s="28">
        <f>IF(VLOOKUP($A92,Sheet!$A$7:$DG$148,'TN01-10'!CI$9,0)="","",VLOOKUP($A92,Sheet!$A$7:$DG$148,'TN01-10'!CI$9,0))</f>
        <v>6.5</v>
      </c>
      <c r="CJ92" s="28" t="str">
        <f>IF(VLOOKUP($A92,Sheet!$A$7:$DG$148,'TN01-10'!CJ$9,0)="","",VLOOKUP($A92,Sheet!$A$7:$DG$148,'TN01-10'!CJ$9,0))</f>
        <v/>
      </c>
      <c r="CK92" s="28" t="str">
        <f>IF(VLOOKUP($A92,Sheet!$A$7:$DG$148,'TN01-10'!CK$9,0)="","",VLOOKUP($A92,Sheet!$A$7:$DG$148,'TN01-10'!CK$9,0))</f>
        <v/>
      </c>
      <c r="CL92" s="28" t="str">
        <f>IF(VLOOKUP($A92,Sheet!$A$7:$DG$148,'TN01-10'!CL$9,0)="","",VLOOKUP($A92,Sheet!$A$7:$DG$148,'TN01-10'!CL$9,0))</f>
        <v/>
      </c>
      <c r="CM92" s="28" t="str">
        <f>IF(VLOOKUP($A92,Sheet!$A$7:$DG$148,'TN01-10'!CM$9,0)="","",VLOOKUP($A92,Sheet!$A$7:$DG$148,'TN01-10'!CM$9,0))</f>
        <v/>
      </c>
      <c r="CN92" s="28">
        <f>IF(VLOOKUP($A92,Sheet!$A$7:$DG$148,'TN01-10'!CN$9,0)="","",VLOOKUP($A92,Sheet!$A$7:$DG$148,'TN01-10'!CN$9,0))</f>
        <v>5.2</v>
      </c>
      <c r="CO92" s="28">
        <f>IF(VLOOKUP($A92,Sheet!$A$7:$DG$148,'TN01-10'!CO$9,0)="","",VLOOKUP($A92,Sheet!$A$7:$DG$148,'TN01-10'!CO$9,0))</f>
        <v>5.8</v>
      </c>
      <c r="CP92" s="28">
        <f>IF(VLOOKUP($A92,Sheet!$A$7:$DG$148,'TN01-10'!CP$9,0)="","",VLOOKUP($A92,Sheet!$A$7:$DG$148,'TN01-10'!CP$9,0))</f>
        <v>6.1</v>
      </c>
      <c r="CQ92" s="28">
        <f>IF(VLOOKUP($A92,Sheet!$A$7:$DG$148,'TN01-10'!CQ$9,0)="","",VLOOKUP($A92,Sheet!$A$7:$DG$148,'TN01-10'!CQ$9,0))</f>
        <v>8.9</v>
      </c>
      <c r="CR92" s="28">
        <f>IF(VLOOKUP($A92,Sheet!$A$7:$DG$148,'TN01-10'!CR$9,0)="","",VLOOKUP($A92,Sheet!$A$7:$DG$148,'TN01-10'!CR$9,0))</f>
        <v>6.4</v>
      </c>
      <c r="CS92" s="33">
        <f>IF(VLOOKUP($A92,Sheet!$A$7:$DG$148,'TN01-10'!CS$9,0)="","",VLOOKUP($A92,Sheet!$A$7:$DG$148,'TN01-10'!CS$9,0))</f>
        <v>27</v>
      </c>
      <c r="CT92" s="36">
        <f>IF(VLOOKUP($A92,Sheet!$A$7:$DG$148,'TN01-10'!CT$9,0)="","",VLOOKUP($A92,Sheet!$A$7:$DG$148,'TN01-10'!CT$9,0))</f>
        <v>0</v>
      </c>
      <c r="CU92" s="38">
        <f t="shared" si="17"/>
        <v>128</v>
      </c>
      <c r="CV92" s="38">
        <f t="shared" si="18"/>
        <v>0</v>
      </c>
      <c r="CW92" s="38">
        <f t="shared" si="19"/>
        <v>0</v>
      </c>
      <c r="CX92" s="38">
        <f t="shared" si="20"/>
        <v>128</v>
      </c>
      <c r="CY92" s="38">
        <f t="shared" si="21"/>
        <v>6.35</v>
      </c>
      <c r="CZ92" s="38">
        <f>VLOOKUP($A92,'TN01-04'!$A$13:$DL$166,103,0)</f>
        <v>2.4500000000000002</v>
      </c>
      <c r="DA92" s="28" t="str">
        <f>IF(VLOOKUP($A92,Sheet!$A$7:$DG$148,'TN01-10'!DA$9,0)="","",VLOOKUP($A92,Sheet!$A$7:$DG$148,'TN01-10'!DA$9,0))</f>
        <v/>
      </c>
      <c r="DB92" s="28" t="str">
        <f>IF(VLOOKUP($A92,Sheet!$A$7:$DG$148,'TN01-10'!DB$9,0)="","",VLOOKUP($A92,Sheet!$A$7:$DG$148,'TN01-10'!DB$9,0))</f>
        <v/>
      </c>
      <c r="DC92" s="28">
        <f>IF(VLOOKUP($A92,Sheet!$A$7:$DG$148,'TN01-10'!DC$9,0)="","",VLOOKUP($A92,Sheet!$A$7:$DG$148,'TN01-10'!DC$9,0))</f>
        <v>7.5</v>
      </c>
      <c r="DD92" s="28" t="str">
        <f>IF(VLOOKUP($A92,Sheet!$A$7:$DG$148,'TN01-10'!DD$9,0)="","",VLOOKUP($A92,Sheet!$A$7:$DG$148,'TN01-10'!DD$9,0))</f>
        <v/>
      </c>
      <c r="DE92" s="38"/>
      <c r="DF92" s="38">
        <f t="shared" si="22"/>
        <v>7.5</v>
      </c>
      <c r="DG92" s="38">
        <f>VLOOKUP($A92,'TN01-04'!$A$13:$DL$166,110,0)</f>
        <v>3.33</v>
      </c>
      <c r="DH92" s="33">
        <f>IF(VLOOKUP($A92,Sheet!$A$7:$DG$148,'TN01-10'!DH$9,0)="","",VLOOKUP($A92,Sheet!$A$7:$DG$148,'TN01-10'!DH$9,0))</f>
        <v>5</v>
      </c>
      <c r="DI92" s="36">
        <f>IF(VLOOKUP($A92,Sheet!$A$7:$DG$148,'TN01-10'!DI$9,0)="","",VLOOKUP($A92,Sheet!$A$7:$DG$148,'TN01-10'!DI$9,0))</f>
        <v>0</v>
      </c>
      <c r="DJ92" s="38">
        <f t="shared" si="23"/>
        <v>133</v>
      </c>
      <c r="DK92" s="38">
        <f t="shared" si="24"/>
        <v>0</v>
      </c>
      <c r="DL92" s="38">
        <f t="shared" si="25"/>
        <v>6.39</v>
      </c>
      <c r="DM92" s="38">
        <f>VLOOKUP($A92,'TN01-04'!$A$13:$DL$166,116,0)</f>
        <v>2.4900000000000002</v>
      </c>
      <c r="DN92" s="33">
        <f>IF(VLOOKUP($A92,Sheet!$A$7:$DG$148,'TN01-10'!DN$9,0)="","",VLOOKUP($A92,Sheet!$A$7:$DG$148,'TN01-10'!DN$9,0))</f>
        <v>138</v>
      </c>
      <c r="DO92" s="36">
        <f>IF(VLOOKUP($A92,Sheet!$A$7:$DG$148,'TN01-10'!DO$9,0)="","",VLOOKUP($A92,Sheet!$A$7:$DG$148,'TN01-10'!DO$9,0))</f>
        <v>0</v>
      </c>
      <c r="DP92" s="28">
        <f>IF(VLOOKUP($A92,Sheet!$A$7:$DG$148,'TN01-10'!DP$9,0)="","",VLOOKUP($A92,Sheet!$A$7:$DG$148,'TN01-10'!DP$9,0))</f>
        <v>137</v>
      </c>
      <c r="DQ92" s="28">
        <f>IF(VLOOKUP($A92,Sheet!$A$7:$DG$148,'TN01-10'!DQ$9,0)="","",VLOOKUP($A92,Sheet!$A$7:$DG$148,'TN01-10'!DQ$9,0))</f>
        <v>138</v>
      </c>
      <c r="DR92" s="28">
        <f>IF(VLOOKUP($A92,Sheet!$A$7:$DG$148,'TN01-10'!DR$9,0)="","",VLOOKUP($A92,Sheet!$A$7:$DG$148,'TN01-10'!DR$9,0))</f>
        <v>6.39</v>
      </c>
      <c r="DS92" s="28">
        <f>IF(VLOOKUP($A92,Sheet!$A$7:$DG$148,'TN01-10'!DS$9,0)="","",VLOOKUP($A92,Sheet!$A$7:$DG$148,'TN01-10'!DS$9,0))</f>
        <v>2.4900000000000002</v>
      </c>
      <c r="DT92" s="28" t="str">
        <f>IF(VLOOKUP($A92,Sheet!$A$7:$DG$148,'TN01-10'!DT$9,0)="","",VLOOKUP($A92,Sheet!$A$7:$DG$148,'TN01-10'!DT$9,0))</f>
        <v/>
      </c>
      <c r="DU92" s="168">
        <f t="shared" si="26"/>
        <v>0</v>
      </c>
      <c r="DV92" s="315" t="s">
        <v>4798</v>
      </c>
      <c r="DW92" s="315" t="s">
        <v>4798</v>
      </c>
      <c r="DX92" s="315" t="s">
        <v>4798</v>
      </c>
      <c r="DY92" s="315" t="s">
        <v>4798</v>
      </c>
      <c r="DZ92" s="315" t="s">
        <v>4832</v>
      </c>
      <c r="EA92" s="315"/>
      <c r="EB92" s="216"/>
      <c r="EC92" s="216"/>
      <c r="ED92" s="216"/>
      <c r="EE92" s="216"/>
      <c r="EF92" s="216">
        <f t="shared" si="27"/>
        <v>0</v>
      </c>
      <c r="EG92" s="216">
        <v>7.5</v>
      </c>
      <c r="EH92" s="216">
        <v>0</v>
      </c>
      <c r="EI92" s="216"/>
      <c r="EJ92" s="216"/>
      <c r="EK92" s="216">
        <f t="shared" si="28"/>
        <v>7.5</v>
      </c>
      <c r="EL92" s="216">
        <v>9.6</v>
      </c>
      <c r="EM92" s="216">
        <v>0</v>
      </c>
      <c r="EN92" s="216"/>
      <c r="EO92" s="216"/>
      <c r="EP92" s="216">
        <f t="shared" si="29"/>
        <v>9.6</v>
      </c>
      <c r="EQ92" s="216">
        <v>6.5</v>
      </c>
      <c r="ER92" s="216">
        <v>0</v>
      </c>
      <c r="ES92" s="216"/>
      <c r="ET92" s="216"/>
      <c r="EU92" s="216">
        <f t="shared" si="30"/>
        <v>6.5</v>
      </c>
      <c r="EV92" s="216">
        <f t="shared" si="31"/>
        <v>7.5</v>
      </c>
    </row>
    <row r="93" spans="1:152" ht="15.95" customHeight="1" x14ac:dyDescent="0.2">
      <c r="A93" s="25">
        <v>2220727352</v>
      </c>
      <c r="B93" s="26" t="s">
        <v>12</v>
      </c>
      <c r="C93" s="26" t="s">
        <v>89</v>
      </c>
      <c r="D93" s="26" t="s">
        <v>160</v>
      </c>
      <c r="E93" s="27">
        <v>35795</v>
      </c>
      <c r="F93" s="26" t="s">
        <v>209</v>
      </c>
      <c r="G93" s="26" t="s">
        <v>212</v>
      </c>
      <c r="H93" s="28">
        <f>IF(VLOOKUP($A93,Sheet!$A$7:$DG$148,'TN01-10'!H$9,0)="","",VLOOKUP($A93,Sheet!$A$7:$DG$148,'TN01-10'!H$9,0))</f>
        <v>8.6999999999999993</v>
      </c>
      <c r="I93" s="28">
        <f>IF(VLOOKUP($A93,Sheet!$A$7:$DG$148,'TN01-10'!I$9,0)="","",VLOOKUP($A93,Sheet!$A$7:$DG$148,'TN01-10'!I$9,0))</f>
        <v>5.8</v>
      </c>
      <c r="J93" s="28">
        <f>IF(VLOOKUP($A93,Sheet!$A$7:$DG$148,'TN01-10'!J$9,0)="","",VLOOKUP($A93,Sheet!$A$7:$DG$148,'TN01-10'!J$9,0))</f>
        <v>7.7</v>
      </c>
      <c r="K93" s="28">
        <f>IF(VLOOKUP($A93,Sheet!$A$7:$DG$148,'TN01-10'!K$9,0)="","",VLOOKUP($A93,Sheet!$A$7:$DG$148,'TN01-10'!K$9,0))</f>
        <v>6</v>
      </c>
      <c r="L93" s="28">
        <f>IF(VLOOKUP($A93,Sheet!$A$7:$DG$148,'TN01-10'!L$9,0)="","",VLOOKUP($A93,Sheet!$A$7:$DG$148,'TN01-10'!L$9,0))</f>
        <v>6.3</v>
      </c>
      <c r="M93" s="28">
        <f>IF(VLOOKUP($A93,Sheet!$A$7:$DG$148,'TN01-10'!M$9,0)="","",VLOOKUP($A93,Sheet!$A$7:$DG$148,'TN01-10'!M$9,0))</f>
        <v>6.1</v>
      </c>
      <c r="N93" s="28">
        <f>IF(VLOOKUP($A93,Sheet!$A$7:$DG$148,'TN01-10'!N$9,0)="","",VLOOKUP($A93,Sheet!$A$7:$DG$148,'TN01-10'!N$9,0))</f>
        <v>0</v>
      </c>
      <c r="O93" s="28" t="str">
        <f>IF(VLOOKUP($A93,Sheet!$A$7:$DG$148,'TN01-10'!O$9,0)="","",VLOOKUP($A93,Sheet!$A$7:$DG$148,'TN01-10'!O$9,0))</f>
        <v/>
      </c>
      <c r="P93" s="28">
        <f>IF(VLOOKUP($A93,Sheet!$A$7:$DG$148,'TN01-10'!P$9,0)="","",VLOOKUP($A93,Sheet!$A$7:$DG$148,'TN01-10'!P$9,0))</f>
        <v>5.3</v>
      </c>
      <c r="Q93" s="28" t="str">
        <f>IF(VLOOKUP($A93,Sheet!$A$7:$DG$148,'TN01-10'!Q$9,0)="","",VLOOKUP($A93,Sheet!$A$7:$DG$148,'TN01-10'!Q$9,0))</f>
        <v/>
      </c>
      <c r="R93" s="28" t="str">
        <f>IF(VLOOKUP($A93,Sheet!$A$7:$DG$148,'TN01-10'!R$9,0)="","",VLOOKUP($A93,Sheet!$A$7:$DG$148,'TN01-10'!R$9,0))</f>
        <v/>
      </c>
      <c r="S93" s="28">
        <f>IF(VLOOKUP($A93,Sheet!$A$7:$DG$148,'TN01-10'!S$9,0)="","",VLOOKUP($A93,Sheet!$A$7:$DG$148,'TN01-10'!S$9,0))</f>
        <v>5.0999999999999996</v>
      </c>
      <c r="T93" s="28" t="str">
        <f>IF(VLOOKUP($A93,Sheet!$A$7:$DG$148,'TN01-10'!T$9,0)="","",VLOOKUP($A93,Sheet!$A$7:$DG$148,'TN01-10'!T$9,0))</f>
        <v/>
      </c>
      <c r="U93" s="28">
        <f>IF(VLOOKUP($A93,Sheet!$A$7:$DG$148,'TN01-10'!U$9,0)="","",VLOOKUP($A93,Sheet!$A$7:$DG$148,'TN01-10'!U$9,0))</f>
        <v>7.3</v>
      </c>
      <c r="V93" s="28" t="str">
        <f>IF(VLOOKUP($A93,Sheet!$A$7:$DG$148,'TN01-10'!V$9,0)="","",VLOOKUP($A93,Sheet!$A$7:$DG$148,'TN01-10'!V$9,0))</f>
        <v/>
      </c>
      <c r="W93" s="28">
        <f>IF(VLOOKUP($A93,Sheet!$A$7:$DG$148,'TN01-10'!W$9,0)="","",VLOOKUP($A93,Sheet!$A$7:$DG$148,'TN01-10'!W$9,0))</f>
        <v>9.1999999999999993</v>
      </c>
      <c r="X93" s="28">
        <f>IF(VLOOKUP($A93,Sheet!$A$7:$DG$148,'TN01-10'!X$9,0)="","",VLOOKUP($A93,Sheet!$A$7:$DG$148,'TN01-10'!X$9,0))</f>
        <v>8.8000000000000007</v>
      </c>
      <c r="Y93" s="28">
        <f>IF(VLOOKUP($A93,Sheet!$A$7:$DG$148,'TN01-10'!Y$9,0)="","",VLOOKUP($A93,Sheet!$A$7:$DG$148,'TN01-10'!Y$9,0))</f>
        <v>7.1</v>
      </c>
      <c r="Z93" s="28">
        <f>IF(VLOOKUP($A93,Sheet!$A$7:$DG$148,'TN01-10'!Z$9,0)="","",VLOOKUP($A93,Sheet!$A$7:$DG$148,'TN01-10'!Z$9,0))</f>
        <v>7.7</v>
      </c>
      <c r="AA93" s="28">
        <f>IF(VLOOKUP($A93,Sheet!$A$7:$DG$148,'TN01-10'!AA$9,0)="","",VLOOKUP($A93,Sheet!$A$7:$DG$148,'TN01-10'!AA$9,0))</f>
        <v>6.4</v>
      </c>
      <c r="AB93" s="28">
        <f>IF(VLOOKUP($A93,Sheet!$A$7:$DG$148,'TN01-10'!AB$9,0)="","",VLOOKUP($A93,Sheet!$A$7:$DG$148,'TN01-10'!AB$9,0))</f>
        <v>7.4</v>
      </c>
      <c r="AC93" s="28">
        <f>IF(VLOOKUP($A93,Sheet!$A$7:$DG$148,'TN01-10'!AC$9,0)="","",VLOOKUP($A93,Sheet!$A$7:$DG$148,'TN01-10'!AC$9,0))</f>
        <v>4.7</v>
      </c>
      <c r="AD93" s="28">
        <f>IF(VLOOKUP($A93,Sheet!$A$7:$DG$148,'TN01-10'!AD$9,0)="","",VLOOKUP($A93,Sheet!$A$7:$DG$148,'TN01-10'!AD$9,0))</f>
        <v>6.1</v>
      </c>
      <c r="AE93" s="28">
        <f>IF(VLOOKUP($A93,Sheet!$A$7:$DG$148,'TN01-10'!AE$9,0)="","",VLOOKUP($A93,Sheet!$A$7:$DG$148,'TN01-10'!AE$9,0))</f>
        <v>7.8</v>
      </c>
      <c r="AF93" s="28">
        <f>IF(VLOOKUP($A93,Sheet!$A$7:$DG$148,'TN01-10'!AF$9,0)="","",VLOOKUP($A93,Sheet!$A$7:$DG$148,'TN01-10'!AF$9,0))</f>
        <v>0</v>
      </c>
      <c r="AG93" s="28">
        <f>IF(VLOOKUP($A93,Sheet!$A$7:$DG$148,'TN01-10'!AG$9,0)="","",VLOOKUP($A93,Sheet!$A$7:$DG$148,'TN01-10'!AG$9,0))</f>
        <v>5.4</v>
      </c>
      <c r="AH93" s="28">
        <f>IF(VLOOKUP($A93,Sheet!$A$7:$DG$148,'TN01-10'!AH$9,0)="","",VLOOKUP($A93,Sheet!$A$7:$DG$148,'TN01-10'!AH$9,0))</f>
        <v>0</v>
      </c>
      <c r="AI93" s="28">
        <f>IF(VLOOKUP($A93,Sheet!$A$7:$DG$148,'TN01-10'!AI$9,0)="","",VLOOKUP($A93,Sheet!$A$7:$DG$148,'TN01-10'!AI$9,0))</f>
        <v>6.7</v>
      </c>
      <c r="AJ93" s="28" t="str">
        <f>IF(VLOOKUP($A93,Sheet!$A$7:$DG$148,'TN01-10'!AJ$9,0)="","",VLOOKUP($A93,Sheet!$A$7:$DG$148,'TN01-10'!AJ$9,0))</f>
        <v/>
      </c>
      <c r="AK93" s="33">
        <f>IF(VLOOKUP($A93,Sheet!$A$7:$DG$148,'TN01-10'!AK$9,0)="","",VLOOKUP($A93,Sheet!$A$7:$DG$148,'TN01-10'!AK$9,0))</f>
        <v>43</v>
      </c>
      <c r="AL93" s="36">
        <f>IF(VLOOKUP($A93,Sheet!$A$7:$DG$148,'TN01-10'!AL$9,0)="","",VLOOKUP($A93,Sheet!$A$7:$DG$148,'TN01-10'!AL$9,0))</f>
        <v>8</v>
      </c>
      <c r="AM93" s="32">
        <f>IF(VLOOKUP($A93,Sheet!$A$7:$DG$148,'TN01-10'!AM$9,0)="","",VLOOKUP($A93,Sheet!$A$7:$DG$148,'TN01-10'!AM$9,0))</f>
        <v>7</v>
      </c>
      <c r="AN93" s="32">
        <f>IF(VLOOKUP($A93,Sheet!$A$7:$DG$148,'TN01-10'!AN$9,0)="","",VLOOKUP($A93,Sheet!$A$7:$DG$148,'TN01-10'!AN$9,0))</f>
        <v>4.4000000000000004</v>
      </c>
      <c r="AO93" s="32">
        <f>IF(VLOOKUP($A93,Sheet!$A$7:$DG$148,'TN01-10'!AO$9,0)="","",VLOOKUP($A93,Sheet!$A$7:$DG$148,'TN01-10'!AO$9,0))</f>
        <v>5.9</v>
      </c>
      <c r="AP93" s="32" t="str">
        <f>IF(VLOOKUP($A93,Sheet!$A$7:$DG$148,'TN01-10'!AP$9,0)="","",VLOOKUP($A93,Sheet!$A$7:$DG$148,'TN01-10'!AP$9,0))</f>
        <v/>
      </c>
      <c r="AQ93" s="32" t="str">
        <f>IF(VLOOKUP($A93,Sheet!$A$7:$DG$148,'TN01-10'!AQ$9,0)="","",VLOOKUP($A93,Sheet!$A$7:$DG$148,'TN01-10'!AQ$9,0))</f>
        <v/>
      </c>
      <c r="AR93" s="32" t="str">
        <f>IF(VLOOKUP($A93,Sheet!$A$7:$DG$148,'TN01-10'!AR$9,0)="","",VLOOKUP($A93,Sheet!$A$7:$DG$148,'TN01-10'!AR$9,0))</f>
        <v/>
      </c>
      <c r="AS93" s="32" t="str">
        <f>IF(VLOOKUP($A93,Sheet!$A$7:$DG$148,'TN01-10'!AS$9,0)="","",VLOOKUP($A93,Sheet!$A$7:$DG$148,'TN01-10'!AS$9,0))</f>
        <v/>
      </c>
      <c r="AT93" s="32" t="str">
        <f>IF(VLOOKUP($A93,Sheet!$A$7:$DG$148,'TN01-10'!AT$9,0)="","",VLOOKUP($A93,Sheet!$A$7:$DG$148,'TN01-10'!AT$9,0))</f>
        <v/>
      </c>
      <c r="AU93" s="32">
        <f>IF(VLOOKUP($A93,Sheet!$A$7:$DG$148,'TN01-10'!AU$9,0)="","",VLOOKUP($A93,Sheet!$A$7:$DG$148,'TN01-10'!AU$9,0))</f>
        <v>4</v>
      </c>
      <c r="AV93" s="32" t="str">
        <f>IF(VLOOKUP($A93,Sheet!$A$7:$DG$148,'TN01-10'!AV$9,0)="","",VLOOKUP($A93,Sheet!$A$7:$DG$148,'TN01-10'!AV$9,0))</f>
        <v/>
      </c>
      <c r="AW93" s="32" t="str">
        <f>IF(VLOOKUP($A93,Sheet!$A$7:$DG$148,'TN01-10'!AW$9,0)="","",VLOOKUP($A93,Sheet!$A$7:$DG$148,'TN01-10'!AW$9,0))</f>
        <v/>
      </c>
      <c r="AX93" s="32" t="str">
        <f>IF(VLOOKUP($A93,Sheet!$A$7:$DG$148,'TN01-10'!AX$9,0)="","",VLOOKUP($A93,Sheet!$A$7:$DG$148,'TN01-10'!AX$9,0))</f>
        <v/>
      </c>
      <c r="AY93" s="32" t="str">
        <f>IF(VLOOKUP($A93,Sheet!$A$7:$DG$148,'TN01-10'!AY$9,0)="","",VLOOKUP($A93,Sheet!$A$7:$DG$148,'TN01-10'!AY$9,0))</f>
        <v/>
      </c>
      <c r="AZ93" s="32" t="str">
        <f>IF(VLOOKUP($A93,Sheet!$A$7:$DG$148,'TN01-10'!AZ$9,0)="","",VLOOKUP($A93,Sheet!$A$7:$DG$148,'TN01-10'!AZ$9,0))</f>
        <v/>
      </c>
      <c r="BA93" s="32">
        <f>IF(VLOOKUP($A93,Sheet!$A$7:$DG$148,'TN01-10'!BA$9,0)="","",VLOOKUP($A93,Sheet!$A$7:$DG$148,'TN01-10'!BA$9,0))</f>
        <v>7.4</v>
      </c>
      <c r="BB93" s="33">
        <f>IF(VLOOKUP($A93,Sheet!$A$7:$DG$148,'TN01-10'!BB$9,0)="","",VLOOKUP($A93,Sheet!$A$7:$DG$148,'TN01-10'!BB$9,0))</f>
        <v>5</v>
      </c>
      <c r="BC93" s="36">
        <f>IF(VLOOKUP($A93,Sheet!$A$7:$DG$148,'TN01-10'!BC$9,0)="","",VLOOKUP($A93,Sheet!$A$7:$DG$148,'TN01-10'!BC$9,0))</f>
        <v>0</v>
      </c>
      <c r="BD93" s="28">
        <f>IF(VLOOKUP($A93,Sheet!$A$7:$DG$148,'TN01-10'!BD$9,0)="","",VLOOKUP($A93,Sheet!$A$7:$DG$148,'TN01-10'!BD$9,0))</f>
        <v>4.2</v>
      </c>
      <c r="BE93" s="28">
        <f>IF(VLOOKUP($A93,Sheet!$A$7:$DG$148,'TN01-10'!BE$9,0)="","",VLOOKUP($A93,Sheet!$A$7:$DG$148,'TN01-10'!BE$9,0))</f>
        <v>4.5</v>
      </c>
      <c r="BF93" s="28">
        <f>IF(VLOOKUP($A93,Sheet!$A$7:$DG$148,'TN01-10'!BF$9,0)="","",VLOOKUP($A93,Sheet!$A$7:$DG$148,'TN01-10'!BF$9,0))</f>
        <v>4.5</v>
      </c>
      <c r="BG93" s="28">
        <f>IF(VLOOKUP($A93,Sheet!$A$7:$DG$148,'TN01-10'!BG$9,0)="","",VLOOKUP($A93,Sheet!$A$7:$DG$148,'TN01-10'!BG$9,0))</f>
        <v>7.2</v>
      </c>
      <c r="BH93" s="28">
        <f>IF(VLOOKUP($A93,Sheet!$A$7:$DG$148,'TN01-10'!BH$9,0)="","",VLOOKUP($A93,Sheet!$A$7:$DG$148,'TN01-10'!BH$9,0))</f>
        <v>4.8</v>
      </c>
      <c r="BI93" s="28">
        <f>IF(VLOOKUP($A93,Sheet!$A$7:$DG$148,'TN01-10'!BI$9,0)="","",VLOOKUP($A93,Sheet!$A$7:$DG$148,'TN01-10'!BI$9,0))</f>
        <v>4.7</v>
      </c>
      <c r="BJ93" s="28">
        <f>IF(VLOOKUP($A93,Sheet!$A$7:$DG$148,'TN01-10'!BJ$9,0)="","",VLOOKUP($A93,Sheet!$A$7:$DG$148,'TN01-10'!BJ$9,0))</f>
        <v>7.4</v>
      </c>
      <c r="BK93" s="28">
        <f>IF(VLOOKUP($A93,Sheet!$A$7:$DG$148,'TN01-10'!BK$9,0)="","",VLOOKUP($A93,Sheet!$A$7:$DG$148,'TN01-10'!BK$9,0))</f>
        <v>4.7</v>
      </c>
      <c r="BL93" s="28">
        <f>IF(VLOOKUP($A93,Sheet!$A$7:$DG$148,'TN01-10'!BL$9,0)="","",VLOOKUP($A93,Sheet!$A$7:$DG$148,'TN01-10'!BL$9,0))</f>
        <v>4.5</v>
      </c>
      <c r="BM93" s="28">
        <f>IF(VLOOKUP($A93,Sheet!$A$7:$DG$148,'TN01-10'!BM$9,0)="","",VLOOKUP($A93,Sheet!$A$7:$DG$148,'TN01-10'!BM$9,0))</f>
        <v>5.6</v>
      </c>
      <c r="BN93" s="28">
        <f>IF(VLOOKUP($A93,Sheet!$A$7:$DG$148,'TN01-10'!BN$9,0)="","",VLOOKUP($A93,Sheet!$A$7:$DG$148,'TN01-10'!BN$9,0))</f>
        <v>5.2</v>
      </c>
      <c r="BO93" s="28">
        <f>IF(VLOOKUP($A93,Sheet!$A$7:$DG$148,'TN01-10'!BO$9,0)="","",VLOOKUP($A93,Sheet!$A$7:$DG$148,'TN01-10'!BO$9,0))</f>
        <v>4.3</v>
      </c>
      <c r="BP93" s="28">
        <f>IF(VLOOKUP($A93,Sheet!$A$7:$DG$148,'TN01-10'!BP$9,0)="","",VLOOKUP($A93,Sheet!$A$7:$DG$148,'TN01-10'!BP$9,0))</f>
        <v>4.7</v>
      </c>
      <c r="BQ93" s="28" t="str">
        <f>IF(VLOOKUP($A93,Sheet!$A$7:$DG$148,'TN01-10'!BQ$9,0)="","",VLOOKUP($A93,Sheet!$A$7:$DG$148,'TN01-10'!BQ$9,0))</f>
        <v/>
      </c>
      <c r="BR93" s="28">
        <f>IF(VLOOKUP($A93,Sheet!$A$7:$DG$148,'TN01-10'!BR$9,0)="","",VLOOKUP($A93,Sheet!$A$7:$DG$148,'TN01-10'!BR$9,0))</f>
        <v>4</v>
      </c>
      <c r="BS93" s="28">
        <f>IF(VLOOKUP($A93,Sheet!$A$7:$DG$148,'TN01-10'!BS$9,0)="","",VLOOKUP($A93,Sheet!$A$7:$DG$148,'TN01-10'!BS$9,0))</f>
        <v>5.5</v>
      </c>
      <c r="BT93" s="28">
        <f>IF(VLOOKUP($A93,Sheet!$A$7:$DG$148,'TN01-10'!BT$9,0)="","",VLOOKUP($A93,Sheet!$A$7:$DG$148,'TN01-10'!BT$9,0))</f>
        <v>5.2</v>
      </c>
      <c r="BU93" s="28">
        <f>IF(VLOOKUP($A93,Sheet!$A$7:$DG$148,'TN01-10'!BU$9,0)="","",VLOOKUP($A93,Sheet!$A$7:$DG$148,'TN01-10'!BU$9,0))</f>
        <v>0</v>
      </c>
      <c r="BV93" s="28">
        <f>IF(VLOOKUP($A93,Sheet!$A$7:$DG$148,'TN01-10'!BV$9,0)="","",VLOOKUP($A93,Sheet!$A$7:$DG$148,'TN01-10'!BV$9,0))</f>
        <v>8</v>
      </c>
      <c r="BW93" s="28">
        <f>IF(VLOOKUP($A93,Sheet!$A$7:$DG$148,'TN01-10'!BW$9,0)="","",VLOOKUP($A93,Sheet!$A$7:$DG$148,'TN01-10'!BW$9,0))</f>
        <v>8.4</v>
      </c>
      <c r="BX93" s="33">
        <f>IF(VLOOKUP($A93,Sheet!$A$7:$DG$148,'TN01-10'!BX$9,0)="","",VLOOKUP($A93,Sheet!$A$7:$DG$148,'TN01-10'!BX$9,0))</f>
        <v>47</v>
      </c>
      <c r="BY93" s="36">
        <f>IF(VLOOKUP($A93,Sheet!$A$7:$DG$148,'TN01-10'!BY$9,0)="","",VLOOKUP($A93,Sheet!$A$7:$DG$148,'TN01-10'!BY$9,0))</f>
        <v>3</v>
      </c>
      <c r="BZ93" s="28">
        <f>IF(VLOOKUP($A93,Sheet!$A$7:$DG$148,'TN01-10'!BZ$9,0)="","",VLOOKUP($A93,Sheet!$A$7:$DG$148,'TN01-10'!BZ$9,0))</f>
        <v>8.3000000000000007</v>
      </c>
      <c r="CA93" s="28" t="str">
        <f>IF(VLOOKUP($A93,Sheet!$A$7:$DG$148,'TN01-10'!CA$9,0)="","",VLOOKUP($A93,Sheet!$A$7:$DG$148,'TN01-10'!CA$9,0))</f>
        <v/>
      </c>
      <c r="CB93" s="28">
        <f>IF(VLOOKUP($A93,Sheet!$A$7:$DG$148,'TN01-10'!CB$9,0)="","",VLOOKUP($A93,Sheet!$A$7:$DG$148,'TN01-10'!CB$9,0))</f>
        <v>8.1</v>
      </c>
      <c r="CC93" s="28" t="str">
        <f>IF(VLOOKUP($A93,Sheet!$A$7:$DG$148,'TN01-10'!CC$9,0)="","",VLOOKUP($A93,Sheet!$A$7:$DG$148,'TN01-10'!CC$9,0))</f>
        <v/>
      </c>
      <c r="CD93" s="28">
        <f>IF(VLOOKUP($A93,Sheet!$A$7:$DG$148,'TN01-10'!CD$9,0)="","",VLOOKUP($A93,Sheet!$A$7:$DG$148,'TN01-10'!CD$9,0))</f>
        <v>5.3</v>
      </c>
      <c r="CE93" s="28">
        <f>IF(VLOOKUP($A93,Sheet!$A$7:$DG$148,'TN01-10'!CE$9,0)="","",VLOOKUP($A93,Sheet!$A$7:$DG$148,'TN01-10'!CE$9,0))</f>
        <v>4.7</v>
      </c>
      <c r="CF93" s="28">
        <f>IF(VLOOKUP($A93,Sheet!$A$7:$DG$148,'TN01-10'!CF$9,0)="","",VLOOKUP($A93,Sheet!$A$7:$DG$148,'TN01-10'!CF$9,0))</f>
        <v>8.6</v>
      </c>
      <c r="CG93" s="28">
        <f>IF(VLOOKUP($A93,Sheet!$A$7:$DG$148,'TN01-10'!CG$9,0)="","",VLOOKUP($A93,Sheet!$A$7:$DG$148,'TN01-10'!CG$9,0))</f>
        <v>4.5</v>
      </c>
      <c r="CH93" s="28" t="str">
        <f>IF(VLOOKUP($A93,Sheet!$A$7:$DG$148,'TN01-10'!CH$9,0)="","",VLOOKUP($A93,Sheet!$A$7:$DG$148,'TN01-10'!CH$9,0))</f>
        <v/>
      </c>
      <c r="CI93" s="28">
        <f>IF(VLOOKUP($A93,Sheet!$A$7:$DG$148,'TN01-10'!CI$9,0)="","",VLOOKUP($A93,Sheet!$A$7:$DG$148,'TN01-10'!CI$9,0))</f>
        <v>5.6</v>
      </c>
      <c r="CJ93" s="28" t="str">
        <f>IF(VLOOKUP($A93,Sheet!$A$7:$DG$148,'TN01-10'!CJ$9,0)="","",VLOOKUP($A93,Sheet!$A$7:$DG$148,'TN01-10'!CJ$9,0))</f>
        <v/>
      </c>
      <c r="CK93" s="28" t="str">
        <f>IF(VLOOKUP($A93,Sheet!$A$7:$DG$148,'TN01-10'!CK$9,0)="","",VLOOKUP($A93,Sheet!$A$7:$DG$148,'TN01-10'!CK$9,0))</f>
        <v/>
      </c>
      <c r="CL93" s="28" t="str">
        <f>IF(VLOOKUP($A93,Sheet!$A$7:$DG$148,'TN01-10'!CL$9,0)="","",VLOOKUP($A93,Sheet!$A$7:$DG$148,'TN01-10'!CL$9,0))</f>
        <v/>
      </c>
      <c r="CM93" s="28" t="str">
        <f>IF(VLOOKUP($A93,Sheet!$A$7:$DG$148,'TN01-10'!CM$9,0)="","",VLOOKUP($A93,Sheet!$A$7:$DG$148,'TN01-10'!CM$9,0))</f>
        <v/>
      </c>
      <c r="CN93" s="28">
        <f>IF(VLOOKUP($A93,Sheet!$A$7:$DG$148,'TN01-10'!CN$9,0)="","",VLOOKUP($A93,Sheet!$A$7:$DG$148,'TN01-10'!CN$9,0))</f>
        <v>5</v>
      </c>
      <c r="CO93" s="28">
        <f>IF(VLOOKUP($A93,Sheet!$A$7:$DG$148,'TN01-10'!CO$9,0)="","",VLOOKUP($A93,Sheet!$A$7:$DG$148,'TN01-10'!CO$9,0))</f>
        <v>6</v>
      </c>
      <c r="CP93" s="28">
        <f>IF(VLOOKUP($A93,Sheet!$A$7:$DG$148,'TN01-10'!CP$9,0)="","",VLOOKUP($A93,Sheet!$A$7:$DG$148,'TN01-10'!CP$9,0))</f>
        <v>0</v>
      </c>
      <c r="CQ93" s="28">
        <f>IF(VLOOKUP($A93,Sheet!$A$7:$DG$148,'TN01-10'!CQ$9,0)="","",VLOOKUP($A93,Sheet!$A$7:$DG$148,'TN01-10'!CQ$9,0))</f>
        <v>8</v>
      </c>
      <c r="CR93" s="28">
        <f>IF(VLOOKUP($A93,Sheet!$A$7:$DG$148,'TN01-10'!CR$9,0)="","",VLOOKUP($A93,Sheet!$A$7:$DG$148,'TN01-10'!CR$9,0))</f>
        <v>6.9</v>
      </c>
      <c r="CS93" s="33">
        <f>IF(VLOOKUP($A93,Sheet!$A$7:$DG$148,'TN01-10'!CS$9,0)="","",VLOOKUP($A93,Sheet!$A$7:$DG$148,'TN01-10'!CS$9,0))</f>
        <v>25</v>
      </c>
      <c r="CT93" s="36">
        <f>IF(VLOOKUP($A93,Sheet!$A$7:$DG$148,'TN01-10'!CT$9,0)="","",VLOOKUP($A93,Sheet!$A$7:$DG$148,'TN01-10'!CT$9,0))</f>
        <v>2</v>
      </c>
      <c r="CU93" s="38">
        <f t="shared" si="17"/>
        <v>115</v>
      </c>
      <c r="CV93" s="38">
        <f t="shared" si="18"/>
        <v>13</v>
      </c>
      <c r="CW93" s="38">
        <f t="shared" si="19"/>
        <v>0</v>
      </c>
      <c r="CX93" s="38">
        <f t="shared" si="20"/>
        <v>128</v>
      </c>
      <c r="CY93" s="38">
        <f t="shared" si="21"/>
        <v>5.37</v>
      </c>
      <c r="CZ93" s="38">
        <f>VLOOKUP($A93,'TN01-04'!$A$13:$DL$166,103,0)</f>
        <v>2.04</v>
      </c>
      <c r="DA93" s="28" t="str">
        <f>IF(VLOOKUP($A93,Sheet!$A$7:$DG$148,'TN01-10'!DA$9,0)="","",VLOOKUP($A93,Sheet!$A$7:$DG$148,'TN01-10'!DA$9,0))</f>
        <v/>
      </c>
      <c r="DB93" s="28" t="str">
        <f>IF(VLOOKUP($A93,Sheet!$A$7:$DG$148,'TN01-10'!DB$9,0)="","",VLOOKUP($A93,Sheet!$A$7:$DG$148,'TN01-10'!DB$9,0))</f>
        <v/>
      </c>
      <c r="DC93" s="28" t="str">
        <f>IF(VLOOKUP($A93,Sheet!$A$7:$DG$148,'TN01-10'!DC$9,0)="","",VLOOKUP($A93,Sheet!$A$7:$DG$148,'TN01-10'!DC$9,0))</f>
        <v/>
      </c>
      <c r="DD93" s="28" t="str">
        <f>IF(VLOOKUP($A93,Sheet!$A$7:$DG$148,'TN01-10'!DD$9,0)="","",VLOOKUP($A93,Sheet!$A$7:$DG$148,'TN01-10'!DD$9,0))</f>
        <v/>
      </c>
      <c r="DE93" s="38"/>
      <c r="DF93" s="38">
        <f t="shared" si="22"/>
        <v>0</v>
      </c>
      <c r="DG93" s="38">
        <f>VLOOKUP($A93,'TN01-04'!$A$13:$DL$166,110,0)</f>
        <v>0</v>
      </c>
      <c r="DH93" s="33">
        <f>IF(VLOOKUP($A93,Sheet!$A$7:$DG$148,'TN01-10'!DH$9,0)="","",VLOOKUP($A93,Sheet!$A$7:$DG$148,'TN01-10'!DH$9,0))</f>
        <v>0</v>
      </c>
      <c r="DI93" s="36">
        <f>IF(VLOOKUP($A93,Sheet!$A$7:$DG$148,'TN01-10'!DI$9,0)="","",VLOOKUP($A93,Sheet!$A$7:$DG$148,'TN01-10'!DI$9,0))</f>
        <v>5</v>
      </c>
      <c r="DJ93" s="38">
        <f t="shared" si="23"/>
        <v>115</v>
      </c>
      <c r="DK93" s="38">
        <f t="shared" si="24"/>
        <v>18</v>
      </c>
      <c r="DL93" s="38">
        <f t="shared" si="25"/>
        <v>5.17</v>
      </c>
      <c r="DM93" s="38">
        <f>VLOOKUP($A93,'TN01-04'!$A$13:$DL$166,116,0)</f>
        <v>1.96</v>
      </c>
      <c r="DN93" s="33">
        <f>IF(VLOOKUP($A93,Sheet!$A$7:$DG$148,'TN01-10'!DN$9,0)="","",VLOOKUP($A93,Sheet!$A$7:$DG$148,'TN01-10'!DN$9,0))</f>
        <v>120</v>
      </c>
      <c r="DO93" s="36">
        <f>IF(VLOOKUP($A93,Sheet!$A$7:$DG$148,'TN01-10'!DO$9,0)="","",VLOOKUP($A93,Sheet!$A$7:$DG$148,'TN01-10'!DO$9,0))</f>
        <v>18</v>
      </c>
      <c r="DP93" s="28">
        <f>IF(VLOOKUP($A93,Sheet!$A$7:$DG$148,'TN01-10'!DP$9,0)="","",VLOOKUP($A93,Sheet!$A$7:$DG$148,'TN01-10'!DP$9,0))</f>
        <v>137</v>
      </c>
      <c r="DQ93" s="28">
        <f>IF(VLOOKUP($A93,Sheet!$A$7:$DG$148,'TN01-10'!DQ$9,0)="","",VLOOKUP($A93,Sheet!$A$7:$DG$148,'TN01-10'!DQ$9,0))</f>
        <v>131</v>
      </c>
      <c r="DR93" s="28">
        <f>IF(VLOOKUP($A93,Sheet!$A$7:$DG$148,'TN01-10'!DR$9,0)="","",VLOOKUP($A93,Sheet!$A$7:$DG$148,'TN01-10'!DR$9,0))</f>
        <v>5.69</v>
      </c>
      <c r="DS93" s="28">
        <f>IF(VLOOKUP($A93,Sheet!$A$7:$DG$148,'TN01-10'!DS$9,0)="","",VLOOKUP($A93,Sheet!$A$7:$DG$148,'TN01-10'!DS$9,0))</f>
        <v>2.0699999999999998</v>
      </c>
      <c r="DT93" s="28" t="str">
        <f>IF(VLOOKUP($A93,Sheet!$A$7:$DG$148,'TN01-10'!DT$9,0)="","",VLOOKUP($A93,Sheet!$A$7:$DG$148,'TN01-10'!DT$9,0))</f>
        <v/>
      </c>
      <c r="DU93" s="168">
        <f t="shared" si="26"/>
        <v>0.1015625</v>
      </c>
      <c r="DV93" s="315"/>
      <c r="DW93" s="315"/>
      <c r="DX93" s="315" t="s">
        <v>4798</v>
      </c>
      <c r="DY93" s="315" t="s">
        <v>4798</v>
      </c>
      <c r="DZ93" s="315" t="s">
        <v>4833</v>
      </c>
      <c r="EA93" s="315"/>
      <c r="EB93" s="216"/>
      <c r="EC93" s="216"/>
      <c r="ED93" s="216"/>
      <c r="EE93" s="216"/>
      <c r="EF93" s="216">
        <f t="shared" si="27"/>
        <v>0</v>
      </c>
      <c r="EG93" s="216">
        <v>0</v>
      </c>
      <c r="EH93" s="216">
        <v>0</v>
      </c>
      <c r="EI93" s="216"/>
      <c r="EJ93" s="216"/>
      <c r="EK93" s="216">
        <f t="shared" si="28"/>
        <v>0</v>
      </c>
      <c r="EL93" s="216"/>
      <c r="EM93" s="216">
        <v>0</v>
      </c>
      <c r="EN93" s="216"/>
      <c r="EO93" s="216"/>
      <c r="EP93" s="216">
        <f t="shared" si="29"/>
        <v>0</v>
      </c>
      <c r="EQ93" s="216"/>
      <c r="ER93" s="216">
        <v>0</v>
      </c>
      <c r="ES93" s="216"/>
      <c r="ET93" s="216"/>
      <c r="EU93" s="216">
        <f t="shared" si="30"/>
        <v>0</v>
      </c>
      <c r="EV93" s="216">
        <f t="shared" si="31"/>
        <v>0</v>
      </c>
    </row>
    <row r="94" spans="1:152" ht="15.95" customHeight="1" x14ac:dyDescent="0.2">
      <c r="A94" s="25">
        <v>2220727355</v>
      </c>
      <c r="B94" s="26" t="s">
        <v>18</v>
      </c>
      <c r="C94" s="26" t="s">
        <v>90</v>
      </c>
      <c r="D94" s="26" t="s">
        <v>161</v>
      </c>
      <c r="E94" s="27">
        <v>35853</v>
      </c>
      <c r="F94" s="26" t="s">
        <v>209</v>
      </c>
      <c r="G94" s="26" t="s">
        <v>212</v>
      </c>
      <c r="H94" s="28">
        <f>IF(VLOOKUP($A94,Sheet!$A$7:$DG$148,'TN01-10'!H$9,0)="","",VLOOKUP($A94,Sheet!$A$7:$DG$148,'TN01-10'!H$9,0))</f>
        <v>9</v>
      </c>
      <c r="I94" s="28">
        <f>IF(VLOOKUP($A94,Sheet!$A$7:$DG$148,'TN01-10'!I$9,0)="","",VLOOKUP($A94,Sheet!$A$7:$DG$148,'TN01-10'!I$9,0))</f>
        <v>7.1</v>
      </c>
      <c r="J94" s="28">
        <f>IF(VLOOKUP($A94,Sheet!$A$7:$DG$148,'TN01-10'!J$9,0)="","",VLOOKUP($A94,Sheet!$A$7:$DG$148,'TN01-10'!J$9,0))</f>
        <v>7.5</v>
      </c>
      <c r="K94" s="28">
        <f>IF(VLOOKUP($A94,Sheet!$A$7:$DG$148,'TN01-10'!K$9,0)="","",VLOOKUP($A94,Sheet!$A$7:$DG$148,'TN01-10'!K$9,0))</f>
        <v>7.2</v>
      </c>
      <c r="L94" s="28">
        <f>IF(VLOOKUP($A94,Sheet!$A$7:$DG$148,'TN01-10'!L$9,0)="","",VLOOKUP($A94,Sheet!$A$7:$DG$148,'TN01-10'!L$9,0))</f>
        <v>8.1999999999999993</v>
      </c>
      <c r="M94" s="28">
        <f>IF(VLOOKUP($A94,Sheet!$A$7:$DG$148,'TN01-10'!M$9,0)="","",VLOOKUP($A94,Sheet!$A$7:$DG$148,'TN01-10'!M$9,0))</f>
        <v>8.3000000000000007</v>
      </c>
      <c r="N94" s="28">
        <f>IF(VLOOKUP($A94,Sheet!$A$7:$DG$148,'TN01-10'!N$9,0)="","",VLOOKUP($A94,Sheet!$A$7:$DG$148,'TN01-10'!N$9,0))</f>
        <v>5.2</v>
      </c>
      <c r="O94" s="28" t="str">
        <f>IF(VLOOKUP($A94,Sheet!$A$7:$DG$148,'TN01-10'!O$9,0)="","",VLOOKUP($A94,Sheet!$A$7:$DG$148,'TN01-10'!O$9,0))</f>
        <v/>
      </c>
      <c r="P94" s="28">
        <f>IF(VLOOKUP($A94,Sheet!$A$7:$DG$148,'TN01-10'!P$9,0)="","",VLOOKUP($A94,Sheet!$A$7:$DG$148,'TN01-10'!P$9,0))</f>
        <v>6.5</v>
      </c>
      <c r="Q94" s="28" t="str">
        <f>IF(VLOOKUP($A94,Sheet!$A$7:$DG$148,'TN01-10'!Q$9,0)="","",VLOOKUP($A94,Sheet!$A$7:$DG$148,'TN01-10'!Q$9,0))</f>
        <v/>
      </c>
      <c r="R94" s="28" t="str">
        <f>IF(VLOOKUP($A94,Sheet!$A$7:$DG$148,'TN01-10'!R$9,0)="","",VLOOKUP($A94,Sheet!$A$7:$DG$148,'TN01-10'!R$9,0))</f>
        <v/>
      </c>
      <c r="S94" s="28" t="str">
        <f>IF(VLOOKUP($A94,Sheet!$A$7:$DG$148,'TN01-10'!S$9,0)="","",VLOOKUP($A94,Sheet!$A$7:$DG$148,'TN01-10'!S$9,0))</f>
        <v/>
      </c>
      <c r="T94" s="28" t="str">
        <f>IF(VLOOKUP($A94,Sheet!$A$7:$DG$148,'TN01-10'!T$9,0)="","",VLOOKUP($A94,Sheet!$A$7:$DG$148,'TN01-10'!T$9,0))</f>
        <v/>
      </c>
      <c r="U94" s="28">
        <f>IF(VLOOKUP($A94,Sheet!$A$7:$DG$148,'TN01-10'!U$9,0)="","",VLOOKUP($A94,Sheet!$A$7:$DG$148,'TN01-10'!U$9,0))</f>
        <v>7.8</v>
      </c>
      <c r="V94" s="28">
        <f>IF(VLOOKUP($A94,Sheet!$A$7:$DG$148,'TN01-10'!V$9,0)="","",VLOOKUP($A94,Sheet!$A$7:$DG$148,'TN01-10'!V$9,0))</f>
        <v>6.8</v>
      </c>
      <c r="W94" s="28">
        <f>IF(VLOOKUP($A94,Sheet!$A$7:$DG$148,'TN01-10'!W$9,0)="","",VLOOKUP($A94,Sheet!$A$7:$DG$148,'TN01-10'!W$9,0))</f>
        <v>9.1</v>
      </c>
      <c r="X94" s="28">
        <f>IF(VLOOKUP($A94,Sheet!$A$7:$DG$148,'TN01-10'!X$9,0)="","",VLOOKUP($A94,Sheet!$A$7:$DG$148,'TN01-10'!X$9,0))</f>
        <v>8.6999999999999993</v>
      </c>
      <c r="Y94" s="28">
        <f>IF(VLOOKUP($A94,Sheet!$A$7:$DG$148,'TN01-10'!Y$9,0)="","",VLOOKUP($A94,Sheet!$A$7:$DG$148,'TN01-10'!Y$9,0))</f>
        <v>8.1</v>
      </c>
      <c r="Z94" s="28">
        <f>IF(VLOOKUP($A94,Sheet!$A$7:$DG$148,'TN01-10'!Z$9,0)="","",VLOOKUP($A94,Sheet!$A$7:$DG$148,'TN01-10'!Z$9,0))</f>
        <v>8.5</v>
      </c>
      <c r="AA94" s="28">
        <f>IF(VLOOKUP($A94,Sheet!$A$7:$DG$148,'TN01-10'!AA$9,0)="","",VLOOKUP($A94,Sheet!$A$7:$DG$148,'TN01-10'!AA$9,0))</f>
        <v>7.8</v>
      </c>
      <c r="AB94" s="28">
        <f>IF(VLOOKUP($A94,Sheet!$A$7:$DG$148,'TN01-10'!AB$9,0)="","",VLOOKUP($A94,Sheet!$A$7:$DG$148,'TN01-10'!AB$9,0))</f>
        <v>8.9</v>
      </c>
      <c r="AC94" s="28">
        <f>IF(VLOOKUP($A94,Sheet!$A$7:$DG$148,'TN01-10'!AC$9,0)="","",VLOOKUP($A94,Sheet!$A$7:$DG$148,'TN01-10'!AC$9,0))</f>
        <v>8.9</v>
      </c>
      <c r="AD94" s="28">
        <f>IF(VLOOKUP($A94,Sheet!$A$7:$DG$148,'TN01-10'!AD$9,0)="","",VLOOKUP($A94,Sheet!$A$7:$DG$148,'TN01-10'!AD$9,0))</f>
        <v>9.8000000000000007</v>
      </c>
      <c r="AE94" s="28">
        <f>IF(VLOOKUP($A94,Sheet!$A$7:$DG$148,'TN01-10'!AE$9,0)="","",VLOOKUP($A94,Sheet!$A$7:$DG$148,'TN01-10'!AE$9,0))</f>
        <v>7.3</v>
      </c>
      <c r="AF94" s="28">
        <f>IF(VLOOKUP($A94,Sheet!$A$7:$DG$148,'TN01-10'!AF$9,0)="","",VLOOKUP($A94,Sheet!$A$7:$DG$148,'TN01-10'!AF$9,0))</f>
        <v>7.6</v>
      </c>
      <c r="AG94" s="28">
        <f>IF(VLOOKUP($A94,Sheet!$A$7:$DG$148,'TN01-10'!AG$9,0)="","",VLOOKUP($A94,Sheet!$A$7:$DG$148,'TN01-10'!AG$9,0))</f>
        <v>6.4</v>
      </c>
      <c r="AH94" s="28">
        <f>IF(VLOOKUP($A94,Sheet!$A$7:$DG$148,'TN01-10'!AH$9,0)="","",VLOOKUP($A94,Sheet!$A$7:$DG$148,'TN01-10'!AH$9,0))</f>
        <v>7.4</v>
      </c>
      <c r="AI94" s="28">
        <f>IF(VLOOKUP($A94,Sheet!$A$7:$DG$148,'TN01-10'!AI$9,0)="","",VLOOKUP($A94,Sheet!$A$7:$DG$148,'TN01-10'!AI$9,0))</f>
        <v>5.6</v>
      </c>
      <c r="AJ94" s="28">
        <f>IF(VLOOKUP($A94,Sheet!$A$7:$DG$148,'TN01-10'!AJ$9,0)="","",VLOOKUP($A94,Sheet!$A$7:$DG$148,'TN01-10'!AJ$9,0))</f>
        <v>8.1999999999999993</v>
      </c>
      <c r="AK94" s="33">
        <f>IF(VLOOKUP($A94,Sheet!$A$7:$DG$148,'TN01-10'!AK$9,0)="","",VLOOKUP($A94,Sheet!$A$7:$DG$148,'TN01-10'!AK$9,0))</f>
        <v>51</v>
      </c>
      <c r="AL94" s="36">
        <f>IF(VLOOKUP($A94,Sheet!$A$7:$DG$148,'TN01-10'!AL$9,0)="","",VLOOKUP($A94,Sheet!$A$7:$DG$148,'TN01-10'!AL$9,0))</f>
        <v>0</v>
      </c>
      <c r="AM94" s="32">
        <f>IF(VLOOKUP($A94,Sheet!$A$7:$DG$148,'TN01-10'!AM$9,0)="","",VLOOKUP($A94,Sheet!$A$7:$DG$148,'TN01-10'!AM$9,0))</f>
        <v>7.5</v>
      </c>
      <c r="AN94" s="32">
        <f>IF(VLOOKUP($A94,Sheet!$A$7:$DG$148,'TN01-10'!AN$9,0)="","",VLOOKUP($A94,Sheet!$A$7:$DG$148,'TN01-10'!AN$9,0))</f>
        <v>8.3000000000000007</v>
      </c>
      <c r="AO94" s="32" t="str">
        <f>IF(VLOOKUP($A94,Sheet!$A$7:$DG$148,'TN01-10'!AO$9,0)="","",VLOOKUP($A94,Sheet!$A$7:$DG$148,'TN01-10'!AO$9,0))</f>
        <v/>
      </c>
      <c r="AP94" s="32" t="str">
        <f>IF(VLOOKUP($A94,Sheet!$A$7:$DG$148,'TN01-10'!AP$9,0)="","",VLOOKUP($A94,Sheet!$A$7:$DG$148,'TN01-10'!AP$9,0))</f>
        <v/>
      </c>
      <c r="AQ94" s="32">
        <f>IF(VLOOKUP($A94,Sheet!$A$7:$DG$148,'TN01-10'!AQ$9,0)="","",VLOOKUP($A94,Sheet!$A$7:$DG$148,'TN01-10'!AQ$9,0))</f>
        <v>6.4</v>
      </c>
      <c r="AR94" s="32" t="str">
        <f>IF(VLOOKUP($A94,Sheet!$A$7:$DG$148,'TN01-10'!AR$9,0)="","",VLOOKUP($A94,Sheet!$A$7:$DG$148,'TN01-10'!AR$9,0))</f>
        <v/>
      </c>
      <c r="AS94" s="32" t="str">
        <f>IF(VLOOKUP($A94,Sheet!$A$7:$DG$148,'TN01-10'!AS$9,0)="","",VLOOKUP($A94,Sheet!$A$7:$DG$148,'TN01-10'!AS$9,0))</f>
        <v/>
      </c>
      <c r="AT94" s="32" t="str">
        <f>IF(VLOOKUP($A94,Sheet!$A$7:$DG$148,'TN01-10'!AT$9,0)="","",VLOOKUP($A94,Sheet!$A$7:$DG$148,'TN01-10'!AT$9,0))</f>
        <v/>
      </c>
      <c r="AU94" s="32" t="str">
        <f>IF(VLOOKUP($A94,Sheet!$A$7:$DG$148,'TN01-10'!AU$9,0)="","",VLOOKUP($A94,Sheet!$A$7:$DG$148,'TN01-10'!AU$9,0))</f>
        <v/>
      </c>
      <c r="AV94" s="32" t="str">
        <f>IF(VLOOKUP($A94,Sheet!$A$7:$DG$148,'TN01-10'!AV$9,0)="","",VLOOKUP($A94,Sheet!$A$7:$DG$148,'TN01-10'!AV$9,0))</f>
        <v/>
      </c>
      <c r="AW94" s="32">
        <f>IF(VLOOKUP($A94,Sheet!$A$7:$DG$148,'TN01-10'!AW$9,0)="","",VLOOKUP($A94,Sheet!$A$7:$DG$148,'TN01-10'!AW$9,0))</f>
        <v>8.6</v>
      </c>
      <c r="AX94" s="32" t="str">
        <f>IF(VLOOKUP($A94,Sheet!$A$7:$DG$148,'TN01-10'!AX$9,0)="","",VLOOKUP($A94,Sheet!$A$7:$DG$148,'TN01-10'!AX$9,0))</f>
        <v/>
      </c>
      <c r="AY94" s="32" t="str">
        <f>IF(VLOOKUP($A94,Sheet!$A$7:$DG$148,'TN01-10'!AY$9,0)="","",VLOOKUP($A94,Sheet!$A$7:$DG$148,'TN01-10'!AY$9,0))</f>
        <v/>
      </c>
      <c r="AZ94" s="32" t="str">
        <f>IF(VLOOKUP($A94,Sheet!$A$7:$DG$148,'TN01-10'!AZ$9,0)="","",VLOOKUP($A94,Sheet!$A$7:$DG$148,'TN01-10'!AZ$9,0))</f>
        <v/>
      </c>
      <c r="BA94" s="32">
        <f>IF(VLOOKUP($A94,Sheet!$A$7:$DG$148,'TN01-10'!BA$9,0)="","",VLOOKUP($A94,Sheet!$A$7:$DG$148,'TN01-10'!BA$9,0))</f>
        <v>6.4</v>
      </c>
      <c r="BB94" s="33">
        <f>IF(VLOOKUP($A94,Sheet!$A$7:$DG$148,'TN01-10'!BB$9,0)="","",VLOOKUP($A94,Sheet!$A$7:$DG$148,'TN01-10'!BB$9,0))</f>
        <v>5</v>
      </c>
      <c r="BC94" s="36">
        <f>IF(VLOOKUP($A94,Sheet!$A$7:$DG$148,'TN01-10'!BC$9,0)="","",VLOOKUP($A94,Sheet!$A$7:$DG$148,'TN01-10'!BC$9,0))</f>
        <v>0</v>
      </c>
      <c r="BD94" s="28">
        <f>IF(VLOOKUP($A94,Sheet!$A$7:$DG$148,'TN01-10'!BD$9,0)="","",VLOOKUP($A94,Sheet!$A$7:$DG$148,'TN01-10'!BD$9,0))</f>
        <v>6.5</v>
      </c>
      <c r="BE94" s="28">
        <f>IF(VLOOKUP($A94,Sheet!$A$7:$DG$148,'TN01-10'!BE$9,0)="","",VLOOKUP($A94,Sheet!$A$7:$DG$148,'TN01-10'!BE$9,0))</f>
        <v>5.8</v>
      </c>
      <c r="BF94" s="28">
        <f>IF(VLOOKUP($A94,Sheet!$A$7:$DG$148,'TN01-10'!BF$9,0)="","",VLOOKUP($A94,Sheet!$A$7:$DG$148,'TN01-10'!BF$9,0))</f>
        <v>9.4</v>
      </c>
      <c r="BG94" s="28">
        <f>IF(VLOOKUP($A94,Sheet!$A$7:$DG$148,'TN01-10'!BG$9,0)="","",VLOOKUP($A94,Sheet!$A$7:$DG$148,'TN01-10'!BG$9,0))</f>
        <v>6.7</v>
      </c>
      <c r="BH94" s="28">
        <f>IF(VLOOKUP($A94,Sheet!$A$7:$DG$148,'TN01-10'!BH$9,0)="","",VLOOKUP($A94,Sheet!$A$7:$DG$148,'TN01-10'!BH$9,0))</f>
        <v>6.2</v>
      </c>
      <c r="BI94" s="28">
        <f>IF(VLOOKUP($A94,Sheet!$A$7:$DG$148,'TN01-10'!BI$9,0)="","",VLOOKUP($A94,Sheet!$A$7:$DG$148,'TN01-10'!BI$9,0))</f>
        <v>7.2</v>
      </c>
      <c r="BJ94" s="28">
        <f>IF(VLOOKUP($A94,Sheet!$A$7:$DG$148,'TN01-10'!BJ$9,0)="","",VLOOKUP($A94,Sheet!$A$7:$DG$148,'TN01-10'!BJ$9,0))</f>
        <v>7.7</v>
      </c>
      <c r="BK94" s="28">
        <f>IF(VLOOKUP($A94,Sheet!$A$7:$DG$148,'TN01-10'!BK$9,0)="","",VLOOKUP($A94,Sheet!$A$7:$DG$148,'TN01-10'!BK$9,0))</f>
        <v>6.4</v>
      </c>
      <c r="BL94" s="28">
        <f>IF(VLOOKUP($A94,Sheet!$A$7:$DG$148,'TN01-10'!BL$9,0)="","",VLOOKUP($A94,Sheet!$A$7:$DG$148,'TN01-10'!BL$9,0))</f>
        <v>6.5</v>
      </c>
      <c r="BM94" s="28">
        <f>IF(VLOOKUP($A94,Sheet!$A$7:$DG$148,'TN01-10'!BM$9,0)="","",VLOOKUP($A94,Sheet!$A$7:$DG$148,'TN01-10'!BM$9,0))</f>
        <v>8.1</v>
      </c>
      <c r="BN94" s="28">
        <f>IF(VLOOKUP($A94,Sheet!$A$7:$DG$148,'TN01-10'!BN$9,0)="","",VLOOKUP($A94,Sheet!$A$7:$DG$148,'TN01-10'!BN$9,0))</f>
        <v>7.8</v>
      </c>
      <c r="BO94" s="28">
        <f>IF(VLOOKUP($A94,Sheet!$A$7:$DG$148,'TN01-10'!BO$9,0)="","",VLOOKUP($A94,Sheet!$A$7:$DG$148,'TN01-10'!BO$9,0))</f>
        <v>6.3</v>
      </c>
      <c r="BP94" s="28">
        <f>IF(VLOOKUP($A94,Sheet!$A$7:$DG$148,'TN01-10'!BP$9,0)="","",VLOOKUP($A94,Sheet!$A$7:$DG$148,'TN01-10'!BP$9,0))</f>
        <v>7.5</v>
      </c>
      <c r="BQ94" s="28" t="str">
        <f>IF(VLOOKUP($A94,Sheet!$A$7:$DG$148,'TN01-10'!BQ$9,0)="","",VLOOKUP($A94,Sheet!$A$7:$DG$148,'TN01-10'!BQ$9,0))</f>
        <v/>
      </c>
      <c r="BR94" s="28">
        <f>IF(VLOOKUP($A94,Sheet!$A$7:$DG$148,'TN01-10'!BR$9,0)="","",VLOOKUP($A94,Sheet!$A$7:$DG$148,'TN01-10'!BR$9,0))</f>
        <v>5.8</v>
      </c>
      <c r="BS94" s="28">
        <f>IF(VLOOKUP($A94,Sheet!$A$7:$DG$148,'TN01-10'!BS$9,0)="","",VLOOKUP($A94,Sheet!$A$7:$DG$148,'TN01-10'!BS$9,0))</f>
        <v>6.8</v>
      </c>
      <c r="BT94" s="28">
        <f>IF(VLOOKUP($A94,Sheet!$A$7:$DG$148,'TN01-10'!BT$9,0)="","",VLOOKUP($A94,Sheet!$A$7:$DG$148,'TN01-10'!BT$9,0))</f>
        <v>6.9</v>
      </c>
      <c r="BU94" s="28">
        <f>IF(VLOOKUP($A94,Sheet!$A$7:$DG$148,'TN01-10'!BU$9,0)="","",VLOOKUP($A94,Sheet!$A$7:$DG$148,'TN01-10'!BU$9,0))</f>
        <v>6.3</v>
      </c>
      <c r="BV94" s="28">
        <f>IF(VLOOKUP($A94,Sheet!$A$7:$DG$148,'TN01-10'!BV$9,0)="","",VLOOKUP($A94,Sheet!$A$7:$DG$148,'TN01-10'!BV$9,0))</f>
        <v>8.1</v>
      </c>
      <c r="BW94" s="28">
        <f>IF(VLOOKUP($A94,Sheet!$A$7:$DG$148,'TN01-10'!BW$9,0)="","",VLOOKUP($A94,Sheet!$A$7:$DG$148,'TN01-10'!BW$9,0))</f>
        <v>8</v>
      </c>
      <c r="BX94" s="33">
        <f>IF(VLOOKUP($A94,Sheet!$A$7:$DG$148,'TN01-10'!BX$9,0)="","",VLOOKUP($A94,Sheet!$A$7:$DG$148,'TN01-10'!BX$9,0))</f>
        <v>50</v>
      </c>
      <c r="BY94" s="36">
        <f>IF(VLOOKUP($A94,Sheet!$A$7:$DG$148,'TN01-10'!BY$9,0)="","",VLOOKUP($A94,Sheet!$A$7:$DG$148,'TN01-10'!BY$9,0))</f>
        <v>0</v>
      </c>
      <c r="BZ94" s="28">
        <f>IF(VLOOKUP($A94,Sheet!$A$7:$DG$148,'TN01-10'!BZ$9,0)="","",VLOOKUP($A94,Sheet!$A$7:$DG$148,'TN01-10'!BZ$9,0))</f>
        <v>9.1999999999999993</v>
      </c>
      <c r="CA94" s="28" t="str">
        <f>IF(VLOOKUP($A94,Sheet!$A$7:$DG$148,'TN01-10'!CA$9,0)="","",VLOOKUP($A94,Sheet!$A$7:$DG$148,'TN01-10'!CA$9,0))</f>
        <v/>
      </c>
      <c r="CB94" s="28">
        <f>IF(VLOOKUP($A94,Sheet!$A$7:$DG$148,'TN01-10'!CB$9,0)="","",VLOOKUP($A94,Sheet!$A$7:$DG$148,'TN01-10'!CB$9,0))</f>
        <v>7.6</v>
      </c>
      <c r="CC94" s="28" t="str">
        <f>IF(VLOOKUP($A94,Sheet!$A$7:$DG$148,'TN01-10'!CC$9,0)="","",VLOOKUP($A94,Sheet!$A$7:$DG$148,'TN01-10'!CC$9,0))</f>
        <v/>
      </c>
      <c r="CD94" s="28">
        <f>IF(VLOOKUP($A94,Sheet!$A$7:$DG$148,'TN01-10'!CD$9,0)="","",VLOOKUP($A94,Sheet!$A$7:$DG$148,'TN01-10'!CD$9,0))</f>
        <v>8.1999999999999993</v>
      </c>
      <c r="CE94" s="28">
        <f>IF(VLOOKUP($A94,Sheet!$A$7:$DG$148,'TN01-10'!CE$9,0)="","",VLOOKUP($A94,Sheet!$A$7:$DG$148,'TN01-10'!CE$9,0))</f>
        <v>7.5</v>
      </c>
      <c r="CF94" s="28">
        <f>IF(VLOOKUP($A94,Sheet!$A$7:$DG$148,'TN01-10'!CF$9,0)="","",VLOOKUP($A94,Sheet!$A$7:$DG$148,'TN01-10'!CF$9,0))</f>
        <v>5.7</v>
      </c>
      <c r="CG94" s="28">
        <f>IF(VLOOKUP($A94,Sheet!$A$7:$DG$148,'TN01-10'!CG$9,0)="","",VLOOKUP($A94,Sheet!$A$7:$DG$148,'TN01-10'!CG$9,0))</f>
        <v>6.7</v>
      </c>
      <c r="CH94" s="28" t="str">
        <f>IF(VLOOKUP($A94,Sheet!$A$7:$DG$148,'TN01-10'!CH$9,0)="","",VLOOKUP($A94,Sheet!$A$7:$DG$148,'TN01-10'!CH$9,0))</f>
        <v/>
      </c>
      <c r="CI94" s="28">
        <f>IF(VLOOKUP($A94,Sheet!$A$7:$DG$148,'TN01-10'!CI$9,0)="","",VLOOKUP($A94,Sheet!$A$7:$DG$148,'TN01-10'!CI$9,0))</f>
        <v>8</v>
      </c>
      <c r="CJ94" s="28" t="str">
        <f>IF(VLOOKUP($A94,Sheet!$A$7:$DG$148,'TN01-10'!CJ$9,0)="","",VLOOKUP($A94,Sheet!$A$7:$DG$148,'TN01-10'!CJ$9,0))</f>
        <v/>
      </c>
      <c r="CK94" s="28" t="str">
        <f>IF(VLOOKUP($A94,Sheet!$A$7:$DG$148,'TN01-10'!CK$9,0)="","",VLOOKUP($A94,Sheet!$A$7:$DG$148,'TN01-10'!CK$9,0))</f>
        <v/>
      </c>
      <c r="CL94" s="28" t="str">
        <f>IF(VLOOKUP($A94,Sheet!$A$7:$DG$148,'TN01-10'!CL$9,0)="","",VLOOKUP($A94,Sheet!$A$7:$DG$148,'TN01-10'!CL$9,0))</f>
        <v/>
      </c>
      <c r="CM94" s="28" t="str">
        <f>IF(VLOOKUP($A94,Sheet!$A$7:$DG$148,'TN01-10'!CM$9,0)="","",VLOOKUP($A94,Sheet!$A$7:$DG$148,'TN01-10'!CM$9,0))</f>
        <v/>
      </c>
      <c r="CN94" s="28">
        <f>IF(VLOOKUP($A94,Sheet!$A$7:$DG$148,'TN01-10'!CN$9,0)="","",VLOOKUP($A94,Sheet!$A$7:$DG$148,'TN01-10'!CN$9,0))</f>
        <v>7.4</v>
      </c>
      <c r="CO94" s="28">
        <f>IF(VLOOKUP($A94,Sheet!$A$7:$DG$148,'TN01-10'!CO$9,0)="","",VLOOKUP($A94,Sheet!$A$7:$DG$148,'TN01-10'!CO$9,0))</f>
        <v>6.5</v>
      </c>
      <c r="CP94" s="28">
        <f>IF(VLOOKUP($A94,Sheet!$A$7:$DG$148,'TN01-10'!CP$9,0)="","",VLOOKUP($A94,Sheet!$A$7:$DG$148,'TN01-10'!CP$9,0))</f>
        <v>8.1999999999999993</v>
      </c>
      <c r="CQ94" s="28">
        <f>IF(VLOOKUP($A94,Sheet!$A$7:$DG$148,'TN01-10'!CQ$9,0)="","",VLOOKUP($A94,Sheet!$A$7:$DG$148,'TN01-10'!CQ$9,0))</f>
        <v>6.3</v>
      </c>
      <c r="CR94" s="28">
        <f>IF(VLOOKUP($A94,Sheet!$A$7:$DG$148,'TN01-10'!CR$9,0)="","",VLOOKUP($A94,Sheet!$A$7:$DG$148,'TN01-10'!CR$9,0))</f>
        <v>7.3</v>
      </c>
      <c r="CS94" s="33">
        <f>IF(VLOOKUP($A94,Sheet!$A$7:$DG$148,'TN01-10'!CS$9,0)="","",VLOOKUP($A94,Sheet!$A$7:$DG$148,'TN01-10'!CS$9,0))</f>
        <v>27</v>
      </c>
      <c r="CT94" s="36">
        <f>IF(VLOOKUP($A94,Sheet!$A$7:$DG$148,'TN01-10'!CT$9,0)="","",VLOOKUP($A94,Sheet!$A$7:$DG$148,'TN01-10'!CT$9,0))</f>
        <v>0</v>
      </c>
      <c r="CU94" s="38">
        <f t="shared" si="17"/>
        <v>128</v>
      </c>
      <c r="CV94" s="38">
        <f t="shared" si="18"/>
        <v>0</v>
      </c>
      <c r="CW94" s="38">
        <f t="shared" si="19"/>
        <v>0</v>
      </c>
      <c r="CX94" s="38">
        <f t="shared" si="20"/>
        <v>128</v>
      </c>
      <c r="CY94" s="38">
        <f t="shared" si="21"/>
        <v>7.37</v>
      </c>
      <c r="CZ94" s="38">
        <f>VLOOKUP($A94,'TN01-04'!$A$13:$DL$166,103,0)</f>
        <v>3.08</v>
      </c>
      <c r="DA94" s="28" t="str">
        <f>IF(VLOOKUP($A94,Sheet!$A$7:$DG$148,'TN01-10'!DA$9,0)="","",VLOOKUP($A94,Sheet!$A$7:$DG$148,'TN01-10'!DA$9,0))</f>
        <v/>
      </c>
      <c r="DB94" s="28" t="str">
        <f>IF(VLOOKUP($A94,Sheet!$A$7:$DG$148,'TN01-10'!DB$9,0)="","",VLOOKUP($A94,Sheet!$A$7:$DG$148,'TN01-10'!DB$9,0))</f>
        <v/>
      </c>
      <c r="DC94" s="28">
        <f>IF(VLOOKUP($A94,Sheet!$A$7:$DG$148,'TN01-10'!DC$9,0)="","",VLOOKUP($A94,Sheet!$A$7:$DG$148,'TN01-10'!DC$9,0))</f>
        <v>9.1999999999999993</v>
      </c>
      <c r="DD94" s="28" t="str">
        <f>IF(VLOOKUP($A94,Sheet!$A$7:$DG$148,'TN01-10'!DD$9,0)="","",VLOOKUP($A94,Sheet!$A$7:$DG$148,'TN01-10'!DD$9,0))</f>
        <v/>
      </c>
      <c r="DE94" s="38"/>
      <c r="DF94" s="38">
        <f t="shared" si="22"/>
        <v>9.1999999999999993</v>
      </c>
      <c r="DG94" s="38">
        <f>VLOOKUP($A94,'TN01-04'!$A$13:$DL$166,110,0)</f>
        <v>4</v>
      </c>
      <c r="DH94" s="33">
        <f>IF(VLOOKUP($A94,Sheet!$A$7:$DG$148,'TN01-10'!DH$9,0)="","",VLOOKUP($A94,Sheet!$A$7:$DG$148,'TN01-10'!DH$9,0))</f>
        <v>5</v>
      </c>
      <c r="DI94" s="36">
        <f>IF(VLOOKUP($A94,Sheet!$A$7:$DG$148,'TN01-10'!DI$9,0)="","",VLOOKUP($A94,Sheet!$A$7:$DG$148,'TN01-10'!DI$9,0))</f>
        <v>0</v>
      </c>
      <c r="DJ94" s="38">
        <f t="shared" si="23"/>
        <v>133</v>
      </c>
      <c r="DK94" s="38">
        <f t="shared" si="24"/>
        <v>0</v>
      </c>
      <c r="DL94" s="38">
        <f t="shared" si="25"/>
        <v>7.44</v>
      </c>
      <c r="DM94" s="38">
        <f>VLOOKUP($A94,'TN01-04'!$A$13:$DL$166,116,0)</f>
        <v>3.11</v>
      </c>
      <c r="DN94" s="33">
        <f>IF(VLOOKUP($A94,Sheet!$A$7:$DG$148,'TN01-10'!DN$9,0)="","",VLOOKUP($A94,Sheet!$A$7:$DG$148,'TN01-10'!DN$9,0))</f>
        <v>138</v>
      </c>
      <c r="DO94" s="36">
        <f>IF(VLOOKUP($A94,Sheet!$A$7:$DG$148,'TN01-10'!DO$9,0)="","",VLOOKUP($A94,Sheet!$A$7:$DG$148,'TN01-10'!DO$9,0))</f>
        <v>0</v>
      </c>
      <c r="DP94" s="28">
        <f>IF(VLOOKUP($A94,Sheet!$A$7:$DG$148,'TN01-10'!DP$9,0)="","",VLOOKUP($A94,Sheet!$A$7:$DG$148,'TN01-10'!DP$9,0))</f>
        <v>137</v>
      </c>
      <c r="DQ94" s="28">
        <f>IF(VLOOKUP($A94,Sheet!$A$7:$DG$148,'TN01-10'!DQ$9,0)="","",VLOOKUP($A94,Sheet!$A$7:$DG$148,'TN01-10'!DQ$9,0))</f>
        <v>138</v>
      </c>
      <c r="DR94" s="28">
        <f>IF(VLOOKUP($A94,Sheet!$A$7:$DG$148,'TN01-10'!DR$9,0)="","",VLOOKUP($A94,Sheet!$A$7:$DG$148,'TN01-10'!DR$9,0))</f>
        <v>7.44</v>
      </c>
      <c r="DS94" s="28">
        <f>IF(VLOOKUP($A94,Sheet!$A$7:$DG$148,'TN01-10'!DS$9,0)="","",VLOOKUP($A94,Sheet!$A$7:$DG$148,'TN01-10'!DS$9,0))</f>
        <v>3.11</v>
      </c>
      <c r="DT94" s="28" t="str">
        <f>IF(VLOOKUP($A94,Sheet!$A$7:$DG$148,'TN01-10'!DT$9,0)="","",VLOOKUP($A94,Sheet!$A$7:$DG$148,'TN01-10'!DT$9,0))</f>
        <v/>
      </c>
      <c r="DU94" s="168">
        <f t="shared" si="26"/>
        <v>0</v>
      </c>
      <c r="DV94" s="315" t="s">
        <v>4798</v>
      </c>
      <c r="DW94" s="315" t="s">
        <v>4798</v>
      </c>
      <c r="DX94" s="315" t="s">
        <v>4798</v>
      </c>
      <c r="DY94" s="315" t="s">
        <v>4798</v>
      </c>
      <c r="DZ94" s="315" t="s">
        <v>4832</v>
      </c>
      <c r="EA94" s="315"/>
      <c r="EB94" s="216"/>
      <c r="EC94" s="216"/>
      <c r="ED94" s="216"/>
      <c r="EE94" s="216"/>
      <c r="EF94" s="216">
        <f t="shared" si="27"/>
        <v>0</v>
      </c>
      <c r="EG94" s="216">
        <v>9.1</v>
      </c>
      <c r="EH94" s="216">
        <v>0</v>
      </c>
      <c r="EI94" s="216"/>
      <c r="EJ94" s="216"/>
      <c r="EK94" s="216">
        <f t="shared" si="28"/>
        <v>9.1</v>
      </c>
      <c r="EL94" s="216">
        <v>8.9</v>
      </c>
      <c r="EM94" s="216">
        <v>0</v>
      </c>
      <c r="EN94" s="216"/>
      <c r="EO94" s="216"/>
      <c r="EP94" s="216">
        <f t="shared" si="29"/>
        <v>8.9</v>
      </c>
      <c r="EQ94" s="216">
        <v>9.4</v>
      </c>
      <c r="ER94" s="216">
        <v>0</v>
      </c>
      <c r="ES94" s="216"/>
      <c r="ET94" s="216"/>
      <c r="EU94" s="216">
        <f t="shared" si="30"/>
        <v>9.4</v>
      </c>
      <c r="EV94" s="216">
        <f t="shared" si="31"/>
        <v>9.1999999999999993</v>
      </c>
    </row>
    <row r="95" spans="1:152" ht="15.95" customHeight="1" x14ac:dyDescent="0.2">
      <c r="A95" s="25">
        <v>2221724235</v>
      </c>
      <c r="B95" s="26" t="s">
        <v>6</v>
      </c>
      <c r="C95" s="26" t="s">
        <v>86</v>
      </c>
      <c r="D95" s="26" t="s">
        <v>162</v>
      </c>
      <c r="E95" s="27">
        <v>36120</v>
      </c>
      <c r="F95" s="26" t="s">
        <v>210</v>
      </c>
      <c r="G95" s="26" t="s">
        <v>212</v>
      </c>
      <c r="H95" s="28">
        <f>IF(VLOOKUP($A95,Sheet!$A$7:$DG$148,'TN01-10'!H$9,0)="","",VLOOKUP($A95,Sheet!$A$7:$DG$148,'TN01-10'!H$9,0))</f>
        <v>8.9</v>
      </c>
      <c r="I95" s="28">
        <f>IF(VLOOKUP($A95,Sheet!$A$7:$DG$148,'TN01-10'!I$9,0)="","",VLOOKUP($A95,Sheet!$A$7:$DG$148,'TN01-10'!I$9,0))</f>
        <v>7</v>
      </c>
      <c r="J95" s="28">
        <f>IF(VLOOKUP($A95,Sheet!$A$7:$DG$148,'TN01-10'!J$9,0)="","",VLOOKUP($A95,Sheet!$A$7:$DG$148,'TN01-10'!J$9,0))</f>
        <v>6.1</v>
      </c>
      <c r="K95" s="28">
        <f>IF(VLOOKUP($A95,Sheet!$A$7:$DG$148,'TN01-10'!K$9,0)="","",VLOOKUP($A95,Sheet!$A$7:$DG$148,'TN01-10'!K$9,0))</f>
        <v>8</v>
      </c>
      <c r="L95" s="28">
        <f>IF(VLOOKUP($A95,Sheet!$A$7:$DG$148,'TN01-10'!L$9,0)="","",VLOOKUP($A95,Sheet!$A$7:$DG$148,'TN01-10'!L$9,0))</f>
        <v>5.4</v>
      </c>
      <c r="M95" s="28">
        <f>IF(VLOOKUP($A95,Sheet!$A$7:$DG$148,'TN01-10'!M$9,0)="","",VLOOKUP($A95,Sheet!$A$7:$DG$148,'TN01-10'!M$9,0))</f>
        <v>8.9</v>
      </c>
      <c r="N95" s="28">
        <f>IF(VLOOKUP($A95,Sheet!$A$7:$DG$148,'TN01-10'!N$9,0)="","",VLOOKUP($A95,Sheet!$A$7:$DG$148,'TN01-10'!N$9,0))</f>
        <v>5.4</v>
      </c>
      <c r="O95" s="28" t="str">
        <f>IF(VLOOKUP($A95,Sheet!$A$7:$DG$148,'TN01-10'!O$9,0)="","",VLOOKUP($A95,Sheet!$A$7:$DG$148,'TN01-10'!O$9,0))</f>
        <v/>
      </c>
      <c r="P95" s="28">
        <f>IF(VLOOKUP($A95,Sheet!$A$7:$DG$148,'TN01-10'!P$9,0)="","",VLOOKUP($A95,Sheet!$A$7:$DG$148,'TN01-10'!P$9,0))</f>
        <v>7.4</v>
      </c>
      <c r="Q95" s="28" t="str">
        <f>IF(VLOOKUP($A95,Sheet!$A$7:$DG$148,'TN01-10'!Q$9,0)="","",VLOOKUP($A95,Sheet!$A$7:$DG$148,'TN01-10'!Q$9,0))</f>
        <v/>
      </c>
      <c r="R95" s="28">
        <f>IF(VLOOKUP($A95,Sheet!$A$7:$DG$148,'TN01-10'!R$9,0)="","",VLOOKUP($A95,Sheet!$A$7:$DG$148,'TN01-10'!R$9,0))</f>
        <v>0</v>
      </c>
      <c r="S95" s="28" t="str">
        <f>IF(VLOOKUP($A95,Sheet!$A$7:$DG$148,'TN01-10'!S$9,0)="","",VLOOKUP($A95,Sheet!$A$7:$DG$148,'TN01-10'!S$9,0))</f>
        <v/>
      </c>
      <c r="T95" s="28">
        <f>IF(VLOOKUP($A95,Sheet!$A$7:$DG$148,'TN01-10'!T$9,0)="","",VLOOKUP($A95,Sheet!$A$7:$DG$148,'TN01-10'!T$9,0))</f>
        <v>8.8000000000000007</v>
      </c>
      <c r="U95" s="28">
        <f>IF(VLOOKUP($A95,Sheet!$A$7:$DG$148,'TN01-10'!U$9,0)="","",VLOOKUP($A95,Sheet!$A$7:$DG$148,'TN01-10'!U$9,0))</f>
        <v>7.2</v>
      </c>
      <c r="V95" s="28" t="str">
        <f>IF(VLOOKUP($A95,Sheet!$A$7:$DG$148,'TN01-10'!V$9,0)="","",VLOOKUP($A95,Sheet!$A$7:$DG$148,'TN01-10'!V$9,0))</f>
        <v/>
      </c>
      <c r="W95" s="28">
        <f>IF(VLOOKUP($A95,Sheet!$A$7:$DG$148,'TN01-10'!W$9,0)="","",VLOOKUP($A95,Sheet!$A$7:$DG$148,'TN01-10'!W$9,0))</f>
        <v>8.1999999999999993</v>
      </c>
      <c r="X95" s="28">
        <f>IF(VLOOKUP($A95,Sheet!$A$7:$DG$148,'TN01-10'!X$9,0)="","",VLOOKUP($A95,Sheet!$A$7:$DG$148,'TN01-10'!X$9,0))</f>
        <v>8.1999999999999993</v>
      </c>
      <c r="Y95" s="28">
        <f>IF(VLOOKUP($A95,Sheet!$A$7:$DG$148,'TN01-10'!Y$9,0)="","",VLOOKUP($A95,Sheet!$A$7:$DG$148,'TN01-10'!Y$9,0))</f>
        <v>7.3</v>
      </c>
      <c r="Z95" s="28">
        <f>IF(VLOOKUP($A95,Sheet!$A$7:$DG$148,'TN01-10'!Z$9,0)="","",VLOOKUP($A95,Sheet!$A$7:$DG$148,'TN01-10'!Z$9,0))</f>
        <v>6.6</v>
      </c>
      <c r="AA95" s="28">
        <f>IF(VLOOKUP($A95,Sheet!$A$7:$DG$148,'TN01-10'!AA$9,0)="","",VLOOKUP($A95,Sheet!$A$7:$DG$148,'TN01-10'!AA$9,0))</f>
        <v>7</v>
      </c>
      <c r="AB95" s="28">
        <f>IF(VLOOKUP($A95,Sheet!$A$7:$DG$148,'TN01-10'!AB$9,0)="","",VLOOKUP($A95,Sheet!$A$7:$DG$148,'TN01-10'!AB$9,0))</f>
        <v>8.3000000000000007</v>
      </c>
      <c r="AC95" s="28">
        <f>IF(VLOOKUP($A95,Sheet!$A$7:$DG$148,'TN01-10'!AC$9,0)="","",VLOOKUP($A95,Sheet!$A$7:$DG$148,'TN01-10'!AC$9,0))</f>
        <v>6.3</v>
      </c>
      <c r="AD95" s="28">
        <f>IF(VLOOKUP($A95,Sheet!$A$7:$DG$148,'TN01-10'!AD$9,0)="","",VLOOKUP($A95,Sheet!$A$7:$DG$148,'TN01-10'!AD$9,0))</f>
        <v>5.3</v>
      </c>
      <c r="AE95" s="28">
        <f>IF(VLOOKUP($A95,Sheet!$A$7:$DG$148,'TN01-10'!AE$9,0)="","",VLOOKUP($A95,Sheet!$A$7:$DG$148,'TN01-10'!AE$9,0))</f>
        <v>6.1</v>
      </c>
      <c r="AF95" s="28">
        <f>IF(VLOOKUP($A95,Sheet!$A$7:$DG$148,'TN01-10'!AF$9,0)="","",VLOOKUP($A95,Sheet!$A$7:$DG$148,'TN01-10'!AF$9,0))</f>
        <v>7.7</v>
      </c>
      <c r="AG95" s="28">
        <f>IF(VLOOKUP($A95,Sheet!$A$7:$DG$148,'TN01-10'!AG$9,0)="","",VLOOKUP($A95,Sheet!$A$7:$DG$148,'TN01-10'!AG$9,0))</f>
        <v>6.2</v>
      </c>
      <c r="AH95" s="28">
        <f>IF(VLOOKUP($A95,Sheet!$A$7:$DG$148,'TN01-10'!AH$9,0)="","",VLOOKUP($A95,Sheet!$A$7:$DG$148,'TN01-10'!AH$9,0))</f>
        <v>4.8</v>
      </c>
      <c r="AI95" s="28">
        <f>IF(VLOOKUP($A95,Sheet!$A$7:$DG$148,'TN01-10'!AI$9,0)="","",VLOOKUP($A95,Sheet!$A$7:$DG$148,'TN01-10'!AI$9,0))</f>
        <v>7.2</v>
      </c>
      <c r="AJ95" s="28">
        <f>IF(VLOOKUP($A95,Sheet!$A$7:$DG$148,'TN01-10'!AJ$9,0)="","",VLOOKUP($A95,Sheet!$A$7:$DG$148,'TN01-10'!AJ$9,0))</f>
        <v>6.2</v>
      </c>
      <c r="AK95" s="33">
        <f>IF(VLOOKUP($A95,Sheet!$A$7:$DG$148,'TN01-10'!AK$9,0)="","",VLOOKUP($A95,Sheet!$A$7:$DG$148,'TN01-10'!AK$9,0))</f>
        <v>51</v>
      </c>
      <c r="AL95" s="36">
        <f>IF(VLOOKUP($A95,Sheet!$A$7:$DG$148,'TN01-10'!AL$9,0)="","",VLOOKUP($A95,Sheet!$A$7:$DG$148,'TN01-10'!AL$9,0))</f>
        <v>0</v>
      </c>
      <c r="AM95" s="32">
        <f>IF(VLOOKUP($A95,Sheet!$A$7:$DG$148,'TN01-10'!AM$9,0)="","",VLOOKUP($A95,Sheet!$A$7:$DG$148,'TN01-10'!AM$9,0))</f>
        <v>6.4</v>
      </c>
      <c r="AN95" s="32">
        <f>IF(VLOOKUP($A95,Sheet!$A$7:$DG$148,'TN01-10'!AN$9,0)="","",VLOOKUP($A95,Sheet!$A$7:$DG$148,'TN01-10'!AN$9,0))</f>
        <v>6.1</v>
      </c>
      <c r="AO95" s="32" t="str">
        <f>IF(VLOOKUP($A95,Sheet!$A$7:$DG$148,'TN01-10'!AO$9,0)="","",VLOOKUP($A95,Sheet!$A$7:$DG$148,'TN01-10'!AO$9,0))</f>
        <v/>
      </c>
      <c r="AP95" s="32" t="str">
        <f>IF(VLOOKUP($A95,Sheet!$A$7:$DG$148,'TN01-10'!AP$9,0)="","",VLOOKUP($A95,Sheet!$A$7:$DG$148,'TN01-10'!AP$9,0))</f>
        <v/>
      </c>
      <c r="AQ95" s="32">
        <f>IF(VLOOKUP($A95,Sheet!$A$7:$DG$148,'TN01-10'!AQ$9,0)="","",VLOOKUP($A95,Sheet!$A$7:$DG$148,'TN01-10'!AQ$9,0))</f>
        <v>7</v>
      </c>
      <c r="AR95" s="32" t="str">
        <f>IF(VLOOKUP($A95,Sheet!$A$7:$DG$148,'TN01-10'!AR$9,0)="","",VLOOKUP($A95,Sheet!$A$7:$DG$148,'TN01-10'!AR$9,0))</f>
        <v/>
      </c>
      <c r="AS95" s="32" t="str">
        <f>IF(VLOOKUP($A95,Sheet!$A$7:$DG$148,'TN01-10'!AS$9,0)="","",VLOOKUP($A95,Sheet!$A$7:$DG$148,'TN01-10'!AS$9,0))</f>
        <v/>
      </c>
      <c r="AT95" s="32" t="str">
        <f>IF(VLOOKUP($A95,Sheet!$A$7:$DG$148,'TN01-10'!AT$9,0)="","",VLOOKUP($A95,Sheet!$A$7:$DG$148,'TN01-10'!AT$9,0))</f>
        <v/>
      </c>
      <c r="AU95" s="32" t="str">
        <f>IF(VLOOKUP($A95,Sheet!$A$7:$DG$148,'TN01-10'!AU$9,0)="","",VLOOKUP($A95,Sheet!$A$7:$DG$148,'TN01-10'!AU$9,0))</f>
        <v/>
      </c>
      <c r="AV95" s="32" t="str">
        <f>IF(VLOOKUP($A95,Sheet!$A$7:$DG$148,'TN01-10'!AV$9,0)="","",VLOOKUP($A95,Sheet!$A$7:$DG$148,'TN01-10'!AV$9,0))</f>
        <v/>
      </c>
      <c r="AW95" s="32">
        <f>IF(VLOOKUP($A95,Sheet!$A$7:$DG$148,'TN01-10'!AW$9,0)="","",VLOOKUP($A95,Sheet!$A$7:$DG$148,'TN01-10'!AW$9,0))</f>
        <v>5.8</v>
      </c>
      <c r="AX95" s="32" t="str">
        <f>IF(VLOOKUP($A95,Sheet!$A$7:$DG$148,'TN01-10'!AX$9,0)="","",VLOOKUP($A95,Sheet!$A$7:$DG$148,'TN01-10'!AX$9,0))</f>
        <v/>
      </c>
      <c r="AY95" s="32" t="str">
        <f>IF(VLOOKUP($A95,Sheet!$A$7:$DG$148,'TN01-10'!AY$9,0)="","",VLOOKUP($A95,Sheet!$A$7:$DG$148,'TN01-10'!AY$9,0))</f>
        <v/>
      </c>
      <c r="AZ95" s="32" t="str">
        <f>IF(VLOOKUP($A95,Sheet!$A$7:$DG$148,'TN01-10'!AZ$9,0)="","",VLOOKUP($A95,Sheet!$A$7:$DG$148,'TN01-10'!AZ$9,0))</f>
        <v/>
      </c>
      <c r="BA95" s="32">
        <f>IF(VLOOKUP($A95,Sheet!$A$7:$DG$148,'TN01-10'!BA$9,0)="","",VLOOKUP($A95,Sheet!$A$7:$DG$148,'TN01-10'!BA$9,0))</f>
        <v>5.2</v>
      </c>
      <c r="BB95" s="33">
        <f>IF(VLOOKUP($A95,Sheet!$A$7:$DG$148,'TN01-10'!BB$9,0)="","",VLOOKUP($A95,Sheet!$A$7:$DG$148,'TN01-10'!BB$9,0))</f>
        <v>5</v>
      </c>
      <c r="BC95" s="36">
        <f>IF(VLOOKUP($A95,Sheet!$A$7:$DG$148,'TN01-10'!BC$9,0)="","",VLOOKUP($A95,Sheet!$A$7:$DG$148,'TN01-10'!BC$9,0))</f>
        <v>0</v>
      </c>
      <c r="BD95" s="28">
        <f>IF(VLOOKUP($A95,Sheet!$A$7:$DG$148,'TN01-10'!BD$9,0)="","",VLOOKUP($A95,Sheet!$A$7:$DG$148,'TN01-10'!BD$9,0))</f>
        <v>5.7</v>
      </c>
      <c r="BE95" s="28">
        <f>IF(VLOOKUP($A95,Sheet!$A$7:$DG$148,'TN01-10'!BE$9,0)="","",VLOOKUP($A95,Sheet!$A$7:$DG$148,'TN01-10'!BE$9,0))</f>
        <v>5.0999999999999996</v>
      </c>
      <c r="BF95" s="28">
        <f>IF(VLOOKUP($A95,Sheet!$A$7:$DG$148,'TN01-10'!BF$9,0)="","",VLOOKUP($A95,Sheet!$A$7:$DG$148,'TN01-10'!BF$9,0))</f>
        <v>7.4</v>
      </c>
      <c r="BG95" s="28">
        <f>IF(VLOOKUP($A95,Sheet!$A$7:$DG$148,'TN01-10'!BG$9,0)="","",VLOOKUP($A95,Sheet!$A$7:$DG$148,'TN01-10'!BG$9,0))</f>
        <v>7</v>
      </c>
      <c r="BH95" s="28">
        <f>IF(VLOOKUP($A95,Sheet!$A$7:$DG$148,'TN01-10'!BH$9,0)="","",VLOOKUP($A95,Sheet!$A$7:$DG$148,'TN01-10'!BH$9,0))</f>
        <v>6.9</v>
      </c>
      <c r="BI95" s="28">
        <f>IF(VLOOKUP($A95,Sheet!$A$7:$DG$148,'TN01-10'!BI$9,0)="","",VLOOKUP($A95,Sheet!$A$7:$DG$148,'TN01-10'!BI$9,0))</f>
        <v>6.8</v>
      </c>
      <c r="BJ95" s="28">
        <f>IF(VLOOKUP($A95,Sheet!$A$7:$DG$148,'TN01-10'!BJ$9,0)="","",VLOOKUP($A95,Sheet!$A$7:$DG$148,'TN01-10'!BJ$9,0))</f>
        <v>6.6</v>
      </c>
      <c r="BK95" s="28">
        <f>IF(VLOOKUP($A95,Sheet!$A$7:$DG$148,'TN01-10'!BK$9,0)="","",VLOOKUP($A95,Sheet!$A$7:$DG$148,'TN01-10'!BK$9,0))</f>
        <v>6.4</v>
      </c>
      <c r="BL95" s="28">
        <f>IF(VLOOKUP($A95,Sheet!$A$7:$DG$148,'TN01-10'!BL$9,0)="","",VLOOKUP($A95,Sheet!$A$7:$DG$148,'TN01-10'!BL$9,0))</f>
        <v>4.8</v>
      </c>
      <c r="BM95" s="28">
        <f>IF(VLOOKUP($A95,Sheet!$A$7:$DG$148,'TN01-10'!BM$9,0)="","",VLOOKUP($A95,Sheet!$A$7:$DG$148,'TN01-10'!BM$9,0))</f>
        <v>8.1</v>
      </c>
      <c r="BN95" s="28">
        <f>IF(VLOOKUP($A95,Sheet!$A$7:$DG$148,'TN01-10'!BN$9,0)="","",VLOOKUP($A95,Sheet!$A$7:$DG$148,'TN01-10'!BN$9,0))</f>
        <v>4.8</v>
      </c>
      <c r="BO95" s="28">
        <f>IF(VLOOKUP($A95,Sheet!$A$7:$DG$148,'TN01-10'!BO$9,0)="","",VLOOKUP($A95,Sheet!$A$7:$DG$148,'TN01-10'!BO$9,0))</f>
        <v>5.5</v>
      </c>
      <c r="BP95" s="28">
        <f>IF(VLOOKUP($A95,Sheet!$A$7:$DG$148,'TN01-10'!BP$9,0)="","",VLOOKUP($A95,Sheet!$A$7:$DG$148,'TN01-10'!BP$9,0))</f>
        <v>5.8</v>
      </c>
      <c r="BQ95" s="28" t="str">
        <f>IF(VLOOKUP($A95,Sheet!$A$7:$DG$148,'TN01-10'!BQ$9,0)="","",VLOOKUP($A95,Sheet!$A$7:$DG$148,'TN01-10'!BQ$9,0))</f>
        <v/>
      </c>
      <c r="BR95" s="28">
        <f>IF(VLOOKUP($A95,Sheet!$A$7:$DG$148,'TN01-10'!BR$9,0)="","",VLOOKUP($A95,Sheet!$A$7:$DG$148,'TN01-10'!BR$9,0))</f>
        <v>4.3</v>
      </c>
      <c r="BS95" s="28">
        <f>IF(VLOOKUP($A95,Sheet!$A$7:$DG$148,'TN01-10'!BS$9,0)="","",VLOOKUP($A95,Sheet!$A$7:$DG$148,'TN01-10'!BS$9,0))</f>
        <v>5.8</v>
      </c>
      <c r="BT95" s="28">
        <f>IF(VLOOKUP($A95,Sheet!$A$7:$DG$148,'TN01-10'!BT$9,0)="","",VLOOKUP($A95,Sheet!$A$7:$DG$148,'TN01-10'!BT$9,0))</f>
        <v>5.6</v>
      </c>
      <c r="BU95" s="28">
        <f>IF(VLOOKUP($A95,Sheet!$A$7:$DG$148,'TN01-10'!BU$9,0)="","",VLOOKUP($A95,Sheet!$A$7:$DG$148,'TN01-10'!BU$9,0))</f>
        <v>6.8</v>
      </c>
      <c r="BV95" s="28">
        <f>IF(VLOOKUP($A95,Sheet!$A$7:$DG$148,'TN01-10'!BV$9,0)="","",VLOOKUP($A95,Sheet!$A$7:$DG$148,'TN01-10'!BV$9,0))</f>
        <v>6</v>
      </c>
      <c r="BW95" s="28">
        <f>IF(VLOOKUP($A95,Sheet!$A$7:$DG$148,'TN01-10'!BW$9,0)="","",VLOOKUP($A95,Sheet!$A$7:$DG$148,'TN01-10'!BW$9,0))</f>
        <v>7.5</v>
      </c>
      <c r="BX95" s="33">
        <f>IF(VLOOKUP($A95,Sheet!$A$7:$DG$148,'TN01-10'!BX$9,0)="","",VLOOKUP($A95,Sheet!$A$7:$DG$148,'TN01-10'!BX$9,0))</f>
        <v>50</v>
      </c>
      <c r="BY95" s="36">
        <f>IF(VLOOKUP($A95,Sheet!$A$7:$DG$148,'TN01-10'!BY$9,0)="","",VLOOKUP($A95,Sheet!$A$7:$DG$148,'TN01-10'!BY$9,0))</f>
        <v>0</v>
      </c>
      <c r="BZ95" s="28" t="str">
        <f>IF(VLOOKUP($A95,Sheet!$A$7:$DG$148,'TN01-10'!BZ$9,0)="","",VLOOKUP($A95,Sheet!$A$7:$DG$148,'TN01-10'!BZ$9,0))</f>
        <v/>
      </c>
      <c r="CA95" s="28">
        <f>IF(VLOOKUP($A95,Sheet!$A$7:$DG$148,'TN01-10'!CA$9,0)="","",VLOOKUP($A95,Sheet!$A$7:$DG$148,'TN01-10'!CA$9,0))</f>
        <v>8.1999999999999993</v>
      </c>
      <c r="CB95" s="28">
        <f>IF(VLOOKUP($A95,Sheet!$A$7:$DG$148,'TN01-10'!CB$9,0)="","",VLOOKUP($A95,Sheet!$A$7:$DG$148,'TN01-10'!CB$9,0))</f>
        <v>9.3000000000000007</v>
      </c>
      <c r="CC95" s="28" t="str">
        <f>IF(VLOOKUP($A95,Sheet!$A$7:$DG$148,'TN01-10'!CC$9,0)="","",VLOOKUP($A95,Sheet!$A$7:$DG$148,'TN01-10'!CC$9,0))</f>
        <v/>
      </c>
      <c r="CD95" s="28">
        <f>IF(VLOOKUP($A95,Sheet!$A$7:$DG$148,'TN01-10'!CD$9,0)="","",VLOOKUP($A95,Sheet!$A$7:$DG$148,'TN01-10'!CD$9,0))</f>
        <v>8.6999999999999993</v>
      </c>
      <c r="CE95" s="28">
        <f>IF(VLOOKUP($A95,Sheet!$A$7:$DG$148,'TN01-10'!CE$9,0)="","",VLOOKUP($A95,Sheet!$A$7:$DG$148,'TN01-10'!CE$9,0))</f>
        <v>5.5</v>
      </c>
      <c r="CF95" s="28">
        <f>IF(VLOOKUP($A95,Sheet!$A$7:$DG$148,'TN01-10'!CF$9,0)="","",VLOOKUP($A95,Sheet!$A$7:$DG$148,'TN01-10'!CF$9,0))</f>
        <v>9.1</v>
      </c>
      <c r="CG95" s="28">
        <f>IF(VLOOKUP($A95,Sheet!$A$7:$DG$148,'TN01-10'!CG$9,0)="","",VLOOKUP($A95,Sheet!$A$7:$DG$148,'TN01-10'!CG$9,0))</f>
        <v>5.9</v>
      </c>
      <c r="CH95" s="28" t="str">
        <f>IF(VLOOKUP($A95,Sheet!$A$7:$DG$148,'TN01-10'!CH$9,0)="","",VLOOKUP($A95,Sheet!$A$7:$DG$148,'TN01-10'!CH$9,0))</f>
        <v/>
      </c>
      <c r="CI95" s="28" t="str">
        <f>IF(VLOOKUP($A95,Sheet!$A$7:$DG$148,'TN01-10'!CI$9,0)="","",VLOOKUP($A95,Sheet!$A$7:$DG$148,'TN01-10'!CI$9,0))</f>
        <v/>
      </c>
      <c r="CJ95" s="28" t="str">
        <f>IF(VLOOKUP($A95,Sheet!$A$7:$DG$148,'TN01-10'!CJ$9,0)="","",VLOOKUP($A95,Sheet!$A$7:$DG$148,'TN01-10'!CJ$9,0))</f>
        <v/>
      </c>
      <c r="CK95" s="28">
        <f>IF(VLOOKUP($A95,Sheet!$A$7:$DG$148,'TN01-10'!CK$9,0)="","",VLOOKUP($A95,Sheet!$A$7:$DG$148,'TN01-10'!CK$9,0))</f>
        <v>6.6</v>
      </c>
      <c r="CL95" s="28" t="str">
        <f>IF(VLOOKUP($A95,Sheet!$A$7:$DG$148,'TN01-10'!CL$9,0)="","",VLOOKUP($A95,Sheet!$A$7:$DG$148,'TN01-10'!CL$9,0))</f>
        <v/>
      </c>
      <c r="CM95" s="28" t="str">
        <f>IF(VLOOKUP($A95,Sheet!$A$7:$DG$148,'TN01-10'!CM$9,0)="","",VLOOKUP($A95,Sheet!$A$7:$DG$148,'TN01-10'!CM$9,0))</f>
        <v/>
      </c>
      <c r="CN95" s="28">
        <f>IF(VLOOKUP($A95,Sheet!$A$7:$DG$148,'TN01-10'!CN$9,0)="","",VLOOKUP($A95,Sheet!$A$7:$DG$148,'TN01-10'!CN$9,0))</f>
        <v>6.1</v>
      </c>
      <c r="CO95" s="28">
        <f>IF(VLOOKUP($A95,Sheet!$A$7:$DG$148,'TN01-10'!CO$9,0)="","",VLOOKUP($A95,Sheet!$A$7:$DG$148,'TN01-10'!CO$9,0))</f>
        <v>6.7</v>
      </c>
      <c r="CP95" s="28">
        <f>IF(VLOOKUP($A95,Sheet!$A$7:$DG$148,'TN01-10'!CP$9,0)="","",VLOOKUP($A95,Sheet!$A$7:$DG$148,'TN01-10'!CP$9,0))</f>
        <v>7.5</v>
      </c>
      <c r="CQ95" s="28">
        <f>IF(VLOOKUP($A95,Sheet!$A$7:$DG$148,'TN01-10'!CQ$9,0)="","",VLOOKUP($A95,Sheet!$A$7:$DG$148,'TN01-10'!CQ$9,0))</f>
        <v>6</v>
      </c>
      <c r="CR95" s="28">
        <f>IF(VLOOKUP($A95,Sheet!$A$7:$DG$148,'TN01-10'!CR$9,0)="","",VLOOKUP($A95,Sheet!$A$7:$DG$148,'TN01-10'!CR$9,0))</f>
        <v>7.9</v>
      </c>
      <c r="CS95" s="33">
        <f>IF(VLOOKUP($A95,Sheet!$A$7:$DG$148,'TN01-10'!CS$9,0)="","",VLOOKUP($A95,Sheet!$A$7:$DG$148,'TN01-10'!CS$9,0))</f>
        <v>27</v>
      </c>
      <c r="CT95" s="36">
        <f>IF(VLOOKUP($A95,Sheet!$A$7:$DG$148,'TN01-10'!CT$9,0)="","",VLOOKUP($A95,Sheet!$A$7:$DG$148,'TN01-10'!CT$9,0))</f>
        <v>0</v>
      </c>
      <c r="CU95" s="38">
        <f t="shared" si="17"/>
        <v>128</v>
      </c>
      <c r="CV95" s="38">
        <f t="shared" si="18"/>
        <v>0</v>
      </c>
      <c r="CW95" s="38">
        <f t="shared" si="19"/>
        <v>0</v>
      </c>
      <c r="CX95" s="38">
        <f t="shared" si="20"/>
        <v>128</v>
      </c>
      <c r="CY95" s="38">
        <f t="shared" si="21"/>
        <v>6.67</v>
      </c>
      <c r="CZ95" s="38">
        <f>VLOOKUP($A95,'TN01-04'!$A$13:$DL$166,103,0)</f>
        <v>2.65</v>
      </c>
      <c r="DA95" s="28" t="str">
        <f>IF(VLOOKUP($A95,Sheet!$A$7:$DG$148,'TN01-10'!DA$9,0)="","",VLOOKUP($A95,Sheet!$A$7:$DG$148,'TN01-10'!DA$9,0))</f>
        <v/>
      </c>
      <c r="DB95" s="28" t="str">
        <f>IF(VLOOKUP($A95,Sheet!$A$7:$DG$148,'TN01-10'!DB$9,0)="","",VLOOKUP($A95,Sheet!$A$7:$DG$148,'TN01-10'!DB$9,0))</f>
        <v/>
      </c>
      <c r="DC95" s="28">
        <f>IF(VLOOKUP($A95,Sheet!$A$7:$DG$148,'TN01-10'!DC$9,0)="","",VLOOKUP($A95,Sheet!$A$7:$DG$148,'TN01-10'!DC$9,0))</f>
        <v>8</v>
      </c>
      <c r="DD95" s="28" t="str">
        <f>IF(VLOOKUP($A95,Sheet!$A$7:$DG$148,'TN01-10'!DD$9,0)="","",VLOOKUP($A95,Sheet!$A$7:$DG$148,'TN01-10'!DD$9,0))</f>
        <v/>
      </c>
      <c r="DE95" s="38"/>
      <c r="DF95" s="38">
        <f t="shared" si="22"/>
        <v>8</v>
      </c>
      <c r="DG95" s="38">
        <f>VLOOKUP($A95,'TN01-04'!$A$13:$DL$166,110,0)</f>
        <v>3.65</v>
      </c>
      <c r="DH95" s="33">
        <f>IF(VLOOKUP($A95,Sheet!$A$7:$DG$148,'TN01-10'!DH$9,0)="","",VLOOKUP($A95,Sheet!$A$7:$DG$148,'TN01-10'!DH$9,0))</f>
        <v>5</v>
      </c>
      <c r="DI95" s="36">
        <f>IF(VLOOKUP($A95,Sheet!$A$7:$DG$148,'TN01-10'!DI$9,0)="","",VLOOKUP($A95,Sheet!$A$7:$DG$148,'TN01-10'!DI$9,0))</f>
        <v>0</v>
      </c>
      <c r="DJ95" s="38">
        <f t="shared" si="23"/>
        <v>133</v>
      </c>
      <c r="DK95" s="38">
        <f t="shared" si="24"/>
        <v>0</v>
      </c>
      <c r="DL95" s="38">
        <f t="shared" si="25"/>
        <v>6.72</v>
      </c>
      <c r="DM95" s="38">
        <f>VLOOKUP($A95,'TN01-04'!$A$13:$DL$166,116,0)</f>
        <v>2.68</v>
      </c>
      <c r="DN95" s="33">
        <f>IF(VLOOKUP($A95,Sheet!$A$7:$DG$148,'TN01-10'!DN$9,0)="","",VLOOKUP($A95,Sheet!$A$7:$DG$148,'TN01-10'!DN$9,0))</f>
        <v>138</v>
      </c>
      <c r="DO95" s="36">
        <f>IF(VLOOKUP($A95,Sheet!$A$7:$DG$148,'TN01-10'!DO$9,0)="","",VLOOKUP($A95,Sheet!$A$7:$DG$148,'TN01-10'!DO$9,0))</f>
        <v>0</v>
      </c>
      <c r="DP95" s="28">
        <f>IF(VLOOKUP($A95,Sheet!$A$7:$DG$148,'TN01-10'!DP$9,0)="","",VLOOKUP($A95,Sheet!$A$7:$DG$148,'TN01-10'!DP$9,0))</f>
        <v>137</v>
      </c>
      <c r="DQ95" s="28">
        <f>IF(VLOOKUP($A95,Sheet!$A$7:$DG$148,'TN01-10'!DQ$9,0)="","",VLOOKUP($A95,Sheet!$A$7:$DG$148,'TN01-10'!DQ$9,0))</f>
        <v>140</v>
      </c>
      <c r="DR95" s="28">
        <f>IF(VLOOKUP($A95,Sheet!$A$7:$DG$148,'TN01-10'!DR$9,0)="","",VLOOKUP($A95,Sheet!$A$7:$DG$148,'TN01-10'!DR$9,0))</f>
        <v>6.62</v>
      </c>
      <c r="DS95" s="28">
        <f>IF(VLOOKUP($A95,Sheet!$A$7:$DG$148,'TN01-10'!DS$9,0)="","",VLOOKUP($A95,Sheet!$A$7:$DG$148,'TN01-10'!DS$9,0))</f>
        <v>2.64</v>
      </c>
      <c r="DT95" s="28" t="str">
        <f>IF(VLOOKUP($A95,Sheet!$A$7:$DG$148,'TN01-10'!DT$9,0)="","",VLOOKUP($A95,Sheet!$A$7:$DG$148,'TN01-10'!DT$9,0))</f>
        <v/>
      </c>
      <c r="DU95" s="168">
        <f t="shared" si="26"/>
        <v>0</v>
      </c>
      <c r="DV95" s="315" t="s">
        <v>4798</v>
      </c>
      <c r="DW95" s="315" t="s">
        <v>4798</v>
      </c>
      <c r="DX95" s="315" t="s">
        <v>4798</v>
      </c>
      <c r="DY95" s="315" t="s">
        <v>4798</v>
      </c>
      <c r="DZ95" s="315" t="s">
        <v>4832</v>
      </c>
      <c r="EA95" s="315"/>
      <c r="EB95" s="216"/>
      <c r="EC95" s="216"/>
      <c r="ED95" s="216"/>
      <c r="EE95" s="216"/>
      <c r="EF95" s="216">
        <f t="shared" si="27"/>
        <v>0</v>
      </c>
      <c r="EG95" s="216">
        <v>0</v>
      </c>
      <c r="EH95" s="216">
        <v>9</v>
      </c>
      <c r="EI95" s="216"/>
      <c r="EJ95" s="216"/>
      <c r="EK95" s="216">
        <f t="shared" si="28"/>
        <v>9</v>
      </c>
      <c r="EL95" s="216"/>
      <c r="EM95" s="216">
        <v>8.1</v>
      </c>
      <c r="EN95" s="216"/>
      <c r="EO95" s="216"/>
      <c r="EP95" s="216">
        <f t="shared" si="29"/>
        <v>8.1</v>
      </c>
      <c r="EQ95" s="216"/>
      <c r="ER95" s="216">
        <v>7</v>
      </c>
      <c r="ES95" s="216"/>
      <c r="ET95" s="216"/>
      <c r="EU95" s="216">
        <f t="shared" si="30"/>
        <v>7</v>
      </c>
      <c r="EV95" s="216">
        <f t="shared" si="31"/>
        <v>8</v>
      </c>
    </row>
    <row r="96" spans="1:152" ht="15.95" customHeight="1" x14ac:dyDescent="0.2">
      <c r="A96" s="25">
        <v>2021728100</v>
      </c>
      <c r="B96" s="26" t="s">
        <v>10</v>
      </c>
      <c r="C96" s="26" t="s">
        <v>81</v>
      </c>
      <c r="D96" s="26" t="s">
        <v>163</v>
      </c>
      <c r="E96" s="27">
        <v>35316</v>
      </c>
      <c r="F96" s="26" t="s">
        <v>210</v>
      </c>
      <c r="G96" s="26" t="s">
        <v>214</v>
      </c>
      <c r="H96" s="28">
        <f>IF(VLOOKUP($A96,Sheet!$A$7:$DG$148,'TN01-10'!H$9,0)="","",VLOOKUP($A96,Sheet!$A$7:$DG$148,'TN01-10'!H$9,0))</f>
        <v>8.4</v>
      </c>
      <c r="I96" s="28">
        <f>IF(VLOOKUP($A96,Sheet!$A$7:$DG$148,'TN01-10'!I$9,0)="","",VLOOKUP($A96,Sheet!$A$7:$DG$148,'TN01-10'!I$9,0))</f>
        <v>6.1</v>
      </c>
      <c r="J96" s="28">
        <f>IF(VLOOKUP($A96,Sheet!$A$7:$DG$148,'TN01-10'!J$9,0)="","",VLOOKUP($A96,Sheet!$A$7:$DG$148,'TN01-10'!J$9,0))</f>
        <v>7.1</v>
      </c>
      <c r="K96" s="28">
        <f>IF(VLOOKUP($A96,Sheet!$A$7:$DG$148,'TN01-10'!K$9,0)="","",VLOOKUP($A96,Sheet!$A$7:$DG$148,'TN01-10'!K$9,0))</f>
        <v>9.1999999999999993</v>
      </c>
      <c r="L96" s="28">
        <f>IF(VLOOKUP($A96,Sheet!$A$7:$DG$148,'TN01-10'!L$9,0)="","",VLOOKUP($A96,Sheet!$A$7:$DG$148,'TN01-10'!L$9,0))</f>
        <v>7.8</v>
      </c>
      <c r="M96" s="28">
        <f>IF(VLOOKUP($A96,Sheet!$A$7:$DG$148,'TN01-10'!M$9,0)="","",VLOOKUP($A96,Sheet!$A$7:$DG$148,'TN01-10'!M$9,0))</f>
        <v>7.3</v>
      </c>
      <c r="N96" s="28">
        <f>IF(VLOOKUP($A96,Sheet!$A$7:$DG$148,'TN01-10'!N$9,0)="","",VLOOKUP($A96,Sheet!$A$7:$DG$148,'TN01-10'!N$9,0))</f>
        <v>6.3</v>
      </c>
      <c r="O96" s="28" t="str">
        <f>IF(VLOOKUP($A96,Sheet!$A$7:$DG$148,'TN01-10'!O$9,0)="","",VLOOKUP($A96,Sheet!$A$7:$DG$148,'TN01-10'!O$9,0))</f>
        <v/>
      </c>
      <c r="P96" s="28">
        <f>IF(VLOOKUP($A96,Sheet!$A$7:$DG$148,'TN01-10'!P$9,0)="","",VLOOKUP($A96,Sheet!$A$7:$DG$148,'TN01-10'!P$9,0))</f>
        <v>6.4</v>
      </c>
      <c r="Q96" s="28" t="str">
        <f>IF(VLOOKUP($A96,Sheet!$A$7:$DG$148,'TN01-10'!Q$9,0)="","",VLOOKUP($A96,Sheet!$A$7:$DG$148,'TN01-10'!Q$9,0))</f>
        <v/>
      </c>
      <c r="R96" s="28" t="str">
        <f>IF(VLOOKUP($A96,Sheet!$A$7:$DG$148,'TN01-10'!R$9,0)="","",VLOOKUP($A96,Sheet!$A$7:$DG$148,'TN01-10'!R$9,0))</f>
        <v/>
      </c>
      <c r="S96" s="28" t="str">
        <f>IF(VLOOKUP($A96,Sheet!$A$7:$DG$148,'TN01-10'!S$9,0)="","",VLOOKUP($A96,Sheet!$A$7:$DG$148,'TN01-10'!S$9,0))</f>
        <v/>
      </c>
      <c r="T96" s="28" t="str">
        <f>IF(VLOOKUP($A96,Sheet!$A$7:$DG$148,'TN01-10'!T$9,0)="","",VLOOKUP($A96,Sheet!$A$7:$DG$148,'TN01-10'!T$9,0))</f>
        <v/>
      </c>
      <c r="U96" s="28">
        <f>IF(VLOOKUP($A96,Sheet!$A$7:$DG$148,'TN01-10'!U$9,0)="","",VLOOKUP($A96,Sheet!$A$7:$DG$148,'TN01-10'!U$9,0))</f>
        <v>7.7</v>
      </c>
      <c r="V96" s="28">
        <f>IF(VLOOKUP($A96,Sheet!$A$7:$DG$148,'TN01-10'!V$9,0)="","",VLOOKUP($A96,Sheet!$A$7:$DG$148,'TN01-10'!V$9,0))</f>
        <v>5.3</v>
      </c>
      <c r="W96" s="28">
        <f>IF(VLOOKUP($A96,Sheet!$A$7:$DG$148,'TN01-10'!W$9,0)="","",VLOOKUP($A96,Sheet!$A$7:$DG$148,'TN01-10'!W$9,0))</f>
        <v>7.5</v>
      </c>
      <c r="X96" s="28">
        <f>IF(VLOOKUP($A96,Sheet!$A$7:$DG$148,'TN01-10'!X$9,0)="","",VLOOKUP($A96,Sheet!$A$7:$DG$148,'TN01-10'!X$9,0))</f>
        <v>7.3</v>
      </c>
      <c r="Y96" s="28">
        <f>IF(VLOOKUP($A96,Sheet!$A$7:$DG$148,'TN01-10'!Y$9,0)="","",VLOOKUP($A96,Sheet!$A$7:$DG$148,'TN01-10'!Y$9,0))</f>
        <v>5.8</v>
      </c>
      <c r="Z96" s="28">
        <f>IF(VLOOKUP($A96,Sheet!$A$7:$DG$148,'TN01-10'!Z$9,0)="","",VLOOKUP($A96,Sheet!$A$7:$DG$148,'TN01-10'!Z$9,0))</f>
        <v>6.4</v>
      </c>
      <c r="AA96" s="28">
        <f>IF(VLOOKUP($A96,Sheet!$A$7:$DG$148,'TN01-10'!AA$9,0)="","",VLOOKUP($A96,Sheet!$A$7:$DG$148,'TN01-10'!AA$9,0))</f>
        <v>5.6</v>
      </c>
      <c r="AB96" s="28">
        <f>IF(VLOOKUP($A96,Sheet!$A$7:$DG$148,'TN01-10'!AB$9,0)="","",VLOOKUP($A96,Sheet!$A$7:$DG$148,'TN01-10'!AB$9,0))</f>
        <v>4.9000000000000004</v>
      </c>
      <c r="AC96" s="28">
        <f>IF(VLOOKUP($A96,Sheet!$A$7:$DG$148,'TN01-10'!AC$9,0)="","",VLOOKUP($A96,Sheet!$A$7:$DG$148,'TN01-10'!AC$9,0))</f>
        <v>8</v>
      </c>
      <c r="AD96" s="28">
        <f>IF(VLOOKUP($A96,Sheet!$A$7:$DG$148,'TN01-10'!AD$9,0)="","",VLOOKUP($A96,Sheet!$A$7:$DG$148,'TN01-10'!AD$9,0))</f>
        <v>8</v>
      </c>
      <c r="AE96" s="28">
        <f>IF(VLOOKUP($A96,Sheet!$A$7:$DG$148,'TN01-10'!AE$9,0)="","",VLOOKUP($A96,Sheet!$A$7:$DG$148,'TN01-10'!AE$9,0))</f>
        <v>8.1999999999999993</v>
      </c>
      <c r="AF96" s="28">
        <f>IF(VLOOKUP($A96,Sheet!$A$7:$DG$148,'TN01-10'!AF$9,0)="","",VLOOKUP($A96,Sheet!$A$7:$DG$148,'TN01-10'!AF$9,0))</f>
        <v>8.6999999999999993</v>
      </c>
      <c r="AG96" s="28">
        <f>IF(VLOOKUP($A96,Sheet!$A$7:$DG$148,'TN01-10'!AG$9,0)="","",VLOOKUP($A96,Sheet!$A$7:$DG$148,'TN01-10'!AG$9,0))</f>
        <v>0</v>
      </c>
      <c r="AH96" s="28">
        <f>IF(VLOOKUP($A96,Sheet!$A$7:$DG$148,'TN01-10'!AH$9,0)="","",VLOOKUP($A96,Sheet!$A$7:$DG$148,'TN01-10'!AH$9,0))</f>
        <v>0</v>
      </c>
      <c r="AI96" s="28">
        <f>IF(VLOOKUP($A96,Sheet!$A$7:$DG$148,'TN01-10'!AI$9,0)="","",VLOOKUP($A96,Sheet!$A$7:$DG$148,'TN01-10'!AI$9,0))</f>
        <v>5.4</v>
      </c>
      <c r="AJ96" s="28" t="str">
        <f>IF(VLOOKUP($A96,Sheet!$A$7:$DG$148,'TN01-10'!AJ$9,0)="","",VLOOKUP($A96,Sheet!$A$7:$DG$148,'TN01-10'!AJ$9,0))</f>
        <v/>
      </c>
      <c r="AK96" s="33">
        <f>IF(VLOOKUP($A96,Sheet!$A$7:$DG$148,'TN01-10'!AK$9,0)="","",VLOOKUP($A96,Sheet!$A$7:$DG$148,'TN01-10'!AK$9,0))</f>
        <v>45</v>
      </c>
      <c r="AL96" s="36">
        <f>IF(VLOOKUP($A96,Sheet!$A$7:$DG$148,'TN01-10'!AL$9,0)="","",VLOOKUP($A96,Sheet!$A$7:$DG$148,'TN01-10'!AL$9,0))</f>
        <v>6</v>
      </c>
      <c r="AM96" s="32">
        <f>IF(VLOOKUP($A96,Sheet!$A$7:$DG$148,'TN01-10'!AM$9,0)="","",VLOOKUP($A96,Sheet!$A$7:$DG$148,'TN01-10'!AM$9,0))</f>
        <v>7.3</v>
      </c>
      <c r="AN96" s="32">
        <f>IF(VLOOKUP($A96,Sheet!$A$7:$DG$148,'TN01-10'!AN$9,0)="","",VLOOKUP($A96,Sheet!$A$7:$DG$148,'TN01-10'!AN$9,0))</f>
        <v>6.3</v>
      </c>
      <c r="AO96" s="32">
        <f>IF(VLOOKUP($A96,Sheet!$A$7:$DG$148,'TN01-10'!AO$9,0)="","",VLOOKUP($A96,Sheet!$A$7:$DG$148,'TN01-10'!AO$9,0))</f>
        <v>4.5</v>
      </c>
      <c r="AP96" s="32" t="str">
        <f>IF(VLOOKUP($A96,Sheet!$A$7:$DG$148,'TN01-10'!AP$9,0)="","",VLOOKUP($A96,Sheet!$A$7:$DG$148,'TN01-10'!AP$9,0))</f>
        <v/>
      </c>
      <c r="AQ96" s="32" t="str">
        <f>IF(VLOOKUP($A96,Sheet!$A$7:$DG$148,'TN01-10'!AQ$9,0)="","",VLOOKUP($A96,Sheet!$A$7:$DG$148,'TN01-10'!AQ$9,0))</f>
        <v/>
      </c>
      <c r="AR96" s="32" t="str">
        <f>IF(VLOOKUP($A96,Sheet!$A$7:$DG$148,'TN01-10'!AR$9,0)="","",VLOOKUP($A96,Sheet!$A$7:$DG$148,'TN01-10'!AR$9,0))</f>
        <v/>
      </c>
      <c r="AS96" s="32" t="str">
        <f>IF(VLOOKUP($A96,Sheet!$A$7:$DG$148,'TN01-10'!AS$9,0)="","",VLOOKUP($A96,Sheet!$A$7:$DG$148,'TN01-10'!AS$9,0))</f>
        <v/>
      </c>
      <c r="AT96" s="32" t="str">
        <f>IF(VLOOKUP($A96,Sheet!$A$7:$DG$148,'TN01-10'!AT$9,0)="","",VLOOKUP($A96,Sheet!$A$7:$DG$148,'TN01-10'!AT$9,0))</f>
        <v/>
      </c>
      <c r="AU96" s="32">
        <f>IF(VLOOKUP($A96,Sheet!$A$7:$DG$148,'TN01-10'!AU$9,0)="","",VLOOKUP($A96,Sheet!$A$7:$DG$148,'TN01-10'!AU$9,0))</f>
        <v>6.9</v>
      </c>
      <c r="AV96" s="32" t="str">
        <f>IF(VLOOKUP($A96,Sheet!$A$7:$DG$148,'TN01-10'!AV$9,0)="","",VLOOKUP($A96,Sheet!$A$7:$DG$148,'TN01-10'!AV$9,0))</f>
        <v/>
      </c>
      <c r="AW96" s="32" t="str">
        <f>IF(VLOOKUP($A96,Sheet!$A$7:$DG$148,'TN01-10'!AW$9,0)="","",VLOOKUP($A96,Sheet!$A$7:$DG$148,'TN01-10'!AW$9,0))</f>
        <v/>
      </c>
      <c r="AX96" s="32" t="str">
        <f>IF(VLOOKUP($A96,Sheet!$A$7:$DG$148,'TN01-10'!AX$9,0)="","",VLOOKUP($A96,Sheet!$A$7:$DG$148,'TN01-10'!AX$9,0))</f>
        <v/>
      </c>
      <c r="AY96" s="32" t="str">
        <f>IF(VLOOKUP($A96,Sheet!$A$7:$DG$148,'TN01-10'!AY$9,0)="","",VLOOKUP($A96,Sheet!$A$7:$DG$148,'TN01-10'!AY$9,0))</f>
        <v/>
      </c>
      <c r="AZ96" s="32" t="str">
        <f>IF(VLOOKUP($A96,Sheet!$A$7:$DG$148,'TN01-10'!AZ$9,0)="","",VLOOKUP($A96,Sheet!$A$7:$DG$148,'TN01-10'!AZ$9,0))</f>
        <v/>
      </c>
      <c r="BA96" s="32">
        <f>IF(VLOOKUP($A96,Sheet!$A$7:$DG$148,'TN01-10'!BA$9,0)="","",VLOOKUP($A96,Sheet!$A$7:$DG$148,'TN01-10'!BA$9,0))</f>
        <v>7.2</v>
      </c>
      <c r="BB96" s="33">
        <f>IF(VLOOKUP($A96,Sheet!$A$7:$DG$148,'TN01-10'!BB$9,0)="","",VLOOKUP($A96,Sheet!$A$7:$DG$148,'TN01-10'!BB$9,0))</f>
        <v>5</v>
      </c>
      <c r="BC96" s="36">
        <f>IF(VLOOKUP($A96,Sheet!$A$7:$DG$148,'TN01-10'!BC$9,0)="","",VLOOKUP($A96,Sheet!$A$7:$DG$148,'TN01-10'!BC$9,0))</f>
        <v>0</v>
      </c>
      <c r="BD96" s="28">
        <f>IF(VLOOKUP($A96,Sheet!$A$7:$DG$148,'TN01-10'!BD$9,0)="","",VLOOKUP($A96,Sheet!$A$7:$DG$148,'TN01-10'!BD$9,0))</f>
        <v>5.8</v>
      </c>
      <c r="BE96" s="28">
        <f>IF(VLOOKUP($A96,Sheet!$A$7:$DG$148,'TN01-10'!BE$9,0)="","",VLOOKUP($A96,Sheet!$A$7:$DG$148,'TN01-10'!BE$9,0))</f>
        <v>4.2</v>
      </c>
      <c r="BF96" s="28">
        <f>IF(VLOOKUP($A96,Sheet!$A$7:$DG$148,'TN01-10'!BF$9,0)="","",VLOOKUP($A96,Sheet!$A$7:$DG$148,'TN01-10'!BF$9,0))</f>
        <v>4.5</v>
      </c>
      <c r="BG96" s="28">
        <f>IF(VLOOKUP($A96,Sheet!$A$7:$DG$148,'TN01-10'!BG$9,0)="","",VLOOKUP($A96,Sheet!$A$7:$DG$148,'TN01-10'!BG$9,0))</f>
        <v>5.9</v>
      </c>
      <c r="BH96" s="28">
        <f>IF(VLOOKUP($A96,Sheet!$A$7:$DG$148,'TN01-10'!BH$9,0)="","",VLOOKUP($A96,Sheet!$A$7:$DG$148,'TN01-10'!BH$9,0))</f>
        <v>6</v>
      </c>
      <c r="BI96" s="28">
        <f>IF(VLOOKUP($A96,Sheet!$A$7:$DG$148,'TN01-10'!BI$9,0)="","",VLOOKUP($A96,Sheet!$A$7:$DG$148,'TN01-10'!BI$9,0))</f>
        <v>6.4</v>
      </c>
      <c r="BJ96" s="28">
        <f>IF(VLOOKUP($A96,Sheet!$A$7:$DG$148,'TN01-10'!BJ$9,0)="","",VLOOKUP($A96,Sheet!$A$7:$DG$148,'TN01-10'!BJ$9,0))</f>
        <v>6.9</v>
      </c>
      <c r="BK96" s="28">
        <f>IF(VLOOKUP($A96,Sheet!$A$7:$DG$148,'TN01-10'!BK$9,0)="","",VLOOKUP($A96,Sheet!$A$7:$DG$148,'TN01-10'!BK$9,0))</f>
        <v>7.4</v>
      </c>
      <c r="BL96" s="28" t="str">
        <f>IF(VLOOKUP($A96,Sheet!$A$7:$DG$148,'TN01-10'!BL$9,0)="","",VLOOKUP($A96,Sheet!$A$7:$DG$148,'TN01-10'!BL$9,0))</f>
        <v/>
      </c>
      <c r="BM96" s="28">
        <f>IF(VLOOKUP($A96,Sheet!$A$7:$DG$148,'TN01-10'!BM$9,0)="","",VLOOKUP($A96,Sheet!$A$7:$DG$148,'TN01-10'!BM$9,0))</f>
        <v>6.7</v>
      </c>
      <c r="BN96" s="28">
        <f>IF(VLOOKUP($A96,Sheet!$A$7:$DG$148,'TN01-10'!BN$9,0)="","",VLOOKUP($A96,Sheet!$A$7:$DG$148,'TN01-10'!BN$9,0))</f>
        <v>5.3</v>
      </c>
      <c r="BO96" s="28">
        <f>IF(VLOOKUP($A96,Sheet!$A$7:$DG$148,'TN01-10'!BO$9,0)="","",VLOOKUP($A96,Sheet!$A$7:$DG$148,'TN01-10'!BO$9,0))</f>
        <v>6</v>
      </c>
      <c r="BP96" s="28">
        <f>IF(VLOOKUP($A96,Sheet!$A$7:$DG$148,'TN01-10'!BP$9,0)="","",VLOOKUP($A96,Sheet!$A$7:$DG$148,'TN01-10'!BP$9,0))</f>
        <v>6.7</v>
      </c>
      <c r="BQ96" s="28" t="str">
        <f>IF(VLOOKUP($A96,Sheet!$A$7:$DG$148,'TN01-10'!BQ$9,0)="","",VLOOKUP($A96,Sheet!$A$7:$DG$148,'TN01-10'!BQ$9,0))</f>
        <v/>
      </c>
      <c r="BR96" s="28">
        <f>IF(VLOOKUP($A96,Sheet!$A$7:$DG$148,'TN01-10'!BR$9,0)="","",VLOOKUP($A96,Sheet!$A$7:$DG$148,'TN01-10'!BR$9,0))</f>
        <v>4.7</v>
      </c>
      <c r="BS96" s="28">
        <f>IF(VLOOKUP($A96,Sheet!$A$7:$DG$148,'TN01-10'!BS$9,0)="","",VLOOKUP($A96,Sheet!$A$7:$DG$148,'TN01-10'!BS$9,0))</f>
        <v>6.3</v>
      </c>
      <c r="BT96" s="28">
        <f>IF(VLOOKUP($A96,Sheet!$A$7:$DG$148,'TN01-10'!BT$9,0)="","",VLOOKUP($A96,Sheet!$A$7:$DG$148,'TN01-10'!BT$9,0))</f>
        <v>5.0999999999999996</v>
      </c>
      <c r="BU96" s="28">
        <f>IF(VLOOKUP($A96,Sheet!$A$7:$DG$148,'TN01-10'!BU$9,0)="","",VLOOKUP($A96,Sheet!$A$7:$DG$148,'TN01-10'!BU$9,0))</f>
        <v>0</v>
      </c>
      <c r="BV96" s="28">
        <f>IF(VLOOKUP($A96,Sheet!$A$7:$DG$148,'TN01-10'!BV$9,0)="","",VLOOKUP($A96,Sheet!$A$7:$DG$148,'TN01-10'!BV$9,0))</f>
        <v>6.7</v>
      </c>
      <c r="BW96" s="28">
        <f>IF(VLOOKUP($A96,Sheet!$A$7:$DG$148,'TN01-10'!BW$9,0)="","",VLOOKUP($A96,Sheet!$A$7:$DG$148,'TN01-10'!BW$9,0))</f>
        <v>8.8000000000000007</v>
      </c>
      <c r="BX96" s="33">
        <f>IF(VLOOKUP($A96,Sheet!$A$7:$DG$148,'TN01-10'!BX$9,0)="","",VLOOKUP($A96,Sheet!$A$7:$DG$148,'TN01-10'!BX$9,0))</f>
        <v>44</v>
      </c>
      <c r="BY96" s="36">
        <f>IF(VLOOKUP($A96,Sheet!$A$7:$DG$148,'TN01-10'!BY$9,0)="","",VLOOKUP($A96,Sheet!$A$7:$DG$148,'TN01-10'!BY$9,0))</f>
        <v>6</v>
      </c>
      <c r="BZ96" s="28">
        <f>IF(VLOOKUP($A96,Sheet!$A$7:$DG$148,'TN01-10'!BZ$9,0)="","",VLOOKUP($A96,Sheet!$A$7:$DG$148,'TN01-10'!BZ$9,0))</f>
        <v>5.3</v>
      </c>
      <c r="CA96" s="28" t="str">
        <f>IF(VLOOKUP($A96,Sheet!$A$7:$DG$148,'TN01-10'!CA$9,0)="","",VLOOKUP($A96,Sheet!$A$7:$DG$148,'TN01-10'!CA$9,0))</f>
        <v/>
      </c>
      <c r="CB96" s="28">
        <f>IF(VLOOKUP($A96,Sheet!$A$7:$DG$148,'TN01-10'!CB$9,0)="","",VLOOKUP($A96,Sheet!$A$7:$DG$148,'TN01-10'!CB$9,0))</f>
        <v>4.0999999999999996</v>
      </c>
      <c r="CC96" s="28" t="str">
        <f>IF(VLOOKUP($A96,Sheet!$A$7:$DG$148,'TN01-10'!CC$9,0)="","",VLOOKUP($A96,Sheet!$A$7:$DG$148,'TN01-10'!CC$9,0))</f>
        <v/>
      </c>
      <c r="CD96" s="28">
        <f>IF(VLOOKUP($A96,Sheet!$A$7:$DG$148,'TN01-10'!CD$9,0)="","",VLOOKUP($A96,Sheet!$A$7:$DG$148,'TN01-10'!CD$9,0))</f>
        <v>0</v>
      </c>
      <c r="CE96" s="28">
        <f>IF(VLOOKUP($A96,Sheet!$A$7:$DG$148,'TN01-10'!CE$9,0)="","",VLOOKUP($A96,Sheet!$A$7:$DG$148,'TN01-10'!CE$9,0))</f>
        <v>4.5</v>
      </c>
      <c r="CF96" s="28">
        <f>IF(VLOOKUP($A96,Sheet!$A$7:$DG$148,'TN01-10'!CF$9,0)="","",VLOOKUP($A96,Sheet!$A$7:$DG$148,'TN01-10'!CF$9,0))</f>
        <v>6.6</v>
      </c>
      <c r="CG96" s="28">
        <f>IF(VLOOKUP($A96,Sheet!$A$7:$DG$148,'TN01-10'!CG$9,0)="","",VLOOKUP($A96,Sheet!$A$7:$DG$148,'TN01-10'!CG$9,0))</f>
        <v>5.6</v>
      </c>
      <c r="CH96" s="28" t="str">
        <f>IF(VLOOKUP($A96,Sheet!$A$7:$DG$148,'TN01-10'!CH$9,0)="","",VLOOKUP($A96,Sheet!$A$7:$DG$148,'TN01-10'!CH$9,0))</f>
        <v/>
      </c>
      <c r="CI96" s="28">
        <f>IF(VLOOKUP($A96,Sheet!$A$7:$DG$148,'TN01-10'!CI$9,0)="","",VLOOKUP($A96,Sheet!$A$7:$DG$148,'TN01-10'!CI$9,0))</f>
        <v>5</v>
      </c>
      <c r="CJ96" s="28" t="str">
        <f>IF(VLOOKUP($A96,Sheet!$A$7:$DG$148,'TN01-10'!CJ$9,0)="","",VLOOKUP($A96,Sheet!$A$7:$DG$148,'TN01-10'!CJ$9,0))</f>
        <v/>
      </c>
      <c r="CK96" s="28" t="str">
        <f>IF(VLOOKUP($A96,Sheet!$A$7:$DG$148,'TN01-10'!CK$9,0)="","",VLOOKUP($A96,Sheet!$A$7:$DG$148,'TN01-10'!CK$9,0))</f>
        <v/>
      </c>
      <c r="CL96" s="28" t="str">
        <f>IF(VLOOKUP($A96,Sheet!$A$7:$DG$148,'TN01-10'!CL$9,0)="","",VLOOKUP($A96,Sheet!$A$7:$DG$148,'TN01-10'!CL$9,0))</f>
        <v/>
      </c>
      <c r="CM96" s="28" t="str">
        <f>IF(VLOOKUP($A96,Sheet!$A$7:$DG$148,'TN01-10'!CM$9,0)="","",VLOOKUP($A96,Sheet!$A$7:$DG$148,'TN01-10'!CM$9,0))</f>
        <v/>
      </c>
      <c r="CN96" s="28">
        <f>IF(VLOOKUP($A96,Sheet!$A$7:$DG$148,'TN01-10'!CN$9,0)="","",VLOOKUP($A96,Sheet!$A$7:$DG$148,'TN01-10'!CN$9,0))</f>
        <v>6.6</v>
      </c>
      <c r="CO96" s="28">
        <f>IF(VLOOKUP($A96,Sheet!$A$7:$DG$148,'TN01-10'!CO$9,0)="","",VLOOKUP($A96,Sheet!$A$7:$DG$148,'TN01-10'!CO$9,0))</f>
        <v>6.1</v>
      </c>
      <c r="CP96" s="28">
        <f>IF(VLOOKUP($A96,Sheet!$A$7:$DG$148,'TN01-10'!CP$9,0)="","",VLOOKUP($A96,Sheet!$A$7:$DG$148,'TN01-10'!CP$9,0))</f>
        <v>6.7</v>
      </c>
      <c r="CQ96" s="28">
        <f>IF(VLOOKUP($A96,Sheet!$A$7:$DG$148,'TN01-10'!CQ$9,0)="","",VLOOKUP($A96,Sheet!$A$7:$DG$148,'TN01-10'!CQ$9,0))</f>
        <v>0</v>
      </c>
      <c r="CR96" s="28">
        <f>IF(VLOOKUP($A96,Sheet!$A$7:$DG$148,'TN01-10'!CR$9,0)="","",VLOOKUP($A96,Sheet!$A$7:$DG$148,'TN01-10'!CR$9,0))</f>
        <v>4.0999999999999996</v>
      </c>
      <c r="CS96" s="33">
        <f>IF(VLOOKUP($A96,Sheet!$A$7:$DG$148,'TN01-10'!CS$9,0)="","",VLOOKUP($A96,Sheet!$A$7:$DG$148,'TN01-10'!CS$9,0))</f>
        <v>23</v>
      </c>
      <c r="CT96" s="36">
        <f>IF(VLOOKUP($A96,Sheet!$A$7:$DG$148,'TN01-10'!CT$9,0)="","",VLOOKUP($A96,Sheet!$A$7:$DG$148,'TN01-10'!CT$9,0))</f>
        <v>4</v>
      </c>
      <c r="CU96" s="38">
        <f t="shared" si="17"/>
        <v>112</v>
      </c>
      <c r="CV96" s="38">
        <f t="shared" si="18"/>
        <v>16</v>
      </c>
      <c r="CW96" s="38">
        <f t="shared" si="19"/>
        <v>0</v>
      </c>
      <c r="CX96" s="38">
        <f t="shared" si="20"/>
        <v>128</v>
      </c>
      <c r="CY96" s="38">
        <f t="shared" si="21"/>
        <v>5.51</v>
      </c>
      <c r="CZ96" s="38">
        <f>VLOOKUP($A96,'TN01-04'!$A$13:$DL$166,103,0)</f>
        <v>2.1</v>
      </c>
      <c r="DA96" s="28" t="str">
        <f>IF(VLOOKUP($A96,Sheet!$A$7:$DG$148,'TN01-10'!DA$9,0)="","",VLOOKUP($A96,Sheet!$A$7:$DG$148,'TN01-10'!DA$9,0))</f>
        <v/>
      </c>
      <c r="DB96" s="28" t="str">
        <f>IF(VLOOKUP($A96,Sheet!$A$7:$DG$148,'TN01-10'!DB$9,0)="","",VLOOKUP($A96,Sheet!$A$7:$DG$148,'TN01-10'!DB$9,0))</f>
        <v/>
      </c>
      <c r="DC96" s="28" t="str">
        <f>IF(VLOOKUP($A96,Sheet!$A$7:$DG$148,'TN01-10'!DC$9,0)="","",VLOOKUP($A96,Sheet!$A$7:$DG$148,'TN01-10'!DC$9,0))</f>
        <v/>
      </c>
      <c r="DD96" s="28" t="str">
        <f>IF(VLOOKUP($A96,Sheet!$A$7:$DG$148,'TN01-10'!DD$9,0)="","",VLOOKUP($A96,Sheet!$A$7:$DG$148,'TN01-10'!DD$9,0))</f>
        <v/>
      </c>
      <c r="DE96" s="38"/>
      <c r="DF96" s="38">
        <f t="shared" si="22"/>
        <v>0</v>
      </c>
      <c r="DG96" s="38">
        <f>VLOOKUP($A96,'TN01-04'!$A$13:$DL$166,110,0)</f>
        <v>0</v>
      </c>
      <c r="DH96" s="33">
        <f>IF(VLOOKUP($A96,Sheet!$A$7:$DG$148,'TN01-10'!DH$9,0)="","",VLOOKUP($A96,Sheet!$A$7:$DG$148,'TN01-10'!DH$9,0))</f>
        <v>0</v>
      </c>
      <c r="DI96" s="36">
        <f>IF(VLOOKUP($A96,Sheet!$A$7:$DG$148,'TN01-10'!DI$9,0)="","",VLOOKUP($A96,Sheet!$A$7:$DG$148,'TN01-10'!DI$9,0))</f>
        <v>5</v>
      </c>
      <c r="DJ96" s="38">
        <f t="shared" si="23"/>
        <v>112</v>
      </c>
      <c r="DK96" s="38">
        <f t="shared" si="24"/>
        <v>21</v>
      </c>
      <c r="DL96" s="38">
        <f t="shared" si="25"/>
        <v>5.3</v>
      </c>
      <c r="DM96" s="38">
        <f>VLOOKUP($A96,'TN01-04'!$A$13:$DL$166,116,0)</f>
        <v>2.0299999999999998</v>
      </c>
      <c r="DN96" s="33">
        <f>IF(VLOOKUP($A96,Sheet!$A$7:$DG$148,'TN01-10'!DN$9,0)="","",VLOOKUP($A96,Sheet!$A$7:$DG$148,'TN01-10'!DN$9,0))</f>
        <v>117</v>
      </c>
      <c r="DO96" s="36">
        <f>IF(VLOOKUP($A96,Sheet!$A$7:$DG$148,'TN01-10'!DO$9,0)="","",VLOOKUP($A96,Sheet!$A$7:$DG$148,'TN01-10'!DO$9,0))</f>
        <v>21</v>
      </c>
      <c r="DP96" s="28">
        <f>IF(VLOOKUP($A96,Sheet!$A$7:$DG$148,'TN01-10'!DP$9,0)="","",VLOOKUP($A96,Sheet!$A$7:$DG$148,'TN01-10'!DP$9,0))</f>
        <v>137</v>
      </c>
      <c r="DQ96" s="28">
        <f>IF(VLOOKUP($A96,Sheet!$A$7:$DG$148,'TN01-10'!DQ$9,0)="","",VLOOKUP($A96,Sheet!$A$7:$DG$148,'TN01-10'!DQ$9,0))</f>
        <v>128</v>
      </c>
      <c r="DR96" s="28">
        <f>IF(VLOOKUP($A96,Sheet!$A$7:$DG$148,'TN01-10'!DR$9,0)="","",VLOOKUP($A96,Sheet!$A$7:$DG$148,'TN01-10'!DR$9,0))</f>
        <v>5.81</v>
      </c>
      <c r="DS96" s="28">
        <f>IF(VLOOKUP($A96,Sheet!$A$7:$DG$148,'TN01-10'!DS$9,0)="","",VLOOKUP($A96,Sheet!$A$7:$DG$148,'TN01-10'!DS$9,0))</f>
        <v>2.19</v>
      </c>
      <c r="DT96" s="28" t="str">
        <f>IF(VLOOKUP($A96,Sheet!$A$7:$DG$148,'TN01-10'!DT$9,0)="","",VLOOKUP($A96,Sheet!$A$7:$DG$148,'TN01-10'!DT$9,0))</f>
        <v>ENG 117; ENG 116; ENG 119; ENG 118; ENG 169; ENG 166; ENG 167; DTE-HT 202; ENG 168; ENG 216; ENG 219; ENG 217; ENG 218; ENG 266; ENG 269; ENG 268; ENG 368</v>
      </c>
      <c r="DU96" s="168">
        <f t="shared" si="26"/>
        <v>0.125</v>
      </c>
      <c r="DV96" s="315"/>
      <c r="DW96" s="315" t="s">
        <v>4798</v>
      </c>
      <c r="DX96" s="315" t="s">
        <v>4798</v>
      </c>
      <c r="DY96" s="315" t="s">
        <v>4798</v>
      </c>
      <c r="DZ96" s="315" t="s">
        <v>4833</v>
      </c>
      <c r="EA96" s="315"/>
      <c r="EB96" s="216"/>
      <c r="EC96" s="216"/>
      <c r="ED96" s="216"/>
      <c r="EE96" s="216"/>
      <c r="EF96" s="216">
        <f t="shared" si="27"/>
        <v>0</v>
      </c>
      <c r="EG96" s="216">
        <v>0</v>
      </c>
      <c r="EH96" s="216">
        <v>0</v>
      </c>
      <c r="EI96" s="216"/>
      <c r="EJ96" s="216"/>
      <c r="EK96" s="216">
        <f t="shared" si="28"/>
        <v>0</v>
      </c>
      <c r="EL96" s="216"/>
      <c r="EM96" s="216">
        <v>0</v>
      </c>
      <c r="EN96" s="216"/>
      <c r="EO96" s="216"/>
      <c r="EP96" s="216">
        <f t="shared" si="29"/>
        <v>0</v>
      </c>
      <c r="EQ96" s="216"/>
      <c r="ER96" s="216">
        <v>0</v>
      </c>
      <c r="ES96" s="216"/>
      <c r="ET96" s="216"/>
      <c r="EU96" s="216">
        <f t="shared" si="30"/>
        <v>0</v>
      </c>
      <c r="EV96" s="216">
        <f t="shared" si="31"/>
        <v>0</v>
      </c>
    </row>
    <row r="97" spans="1:152" ht="15.95" customHeight="1" x14ac:dyDescent="0.2">
      <c r="A97" s="25">
        <v>2221727360</v>
      </c>
      <c r="B97" s="26" t="s">
        <v>26</v>
      </c>
      <c r="C97" s="26" t="s">
        <v>91</v>
      </c>
      <c r="D97" s="26" t="s">
        <v>164</v>
      </c>
      <c r="E97" s="27">
        <v>35889</v>
      </c>
      <c r="F97" s="26" t="s">
        <v>210</v>
      </c>
      <c r="G97" s="26" t="s">
        <v>212</v>
      </c>
      <c r="H97" s="28" t="e">
        <f>IF(VLOOKUP($A97,Sheet!$A$7:$DG$148,'TN01-10'!H$9,0)="","",VLOOKUP($A97,Sheet!$A$7:$DG$148,'TN01-10'!H$9,0))</f>
        <v>#N/A</v>
      </c>
      <c r="I97" s="28" t="e">
        <f>IF(VLOOKUP($A97,Sheet!$A$7:$DG$148,'TN01-10'!I$9,0)="","",VLOOKUP($A97,Sheet!$A$7:$DG$148,'TN01-10'!I$9,0))</f>
        <v>#N/A</v>
      </c>
      <c r="J97" s="28" t="e">
        <f>IF(VLOOKUP($A97,Sheet!$A$7:$DG$148,'TN01-10'!J$9,0)="","",VLOOKUP($A97,Sheet!$A$7:$DG$148,'TN01-10'!J$9,0))</f>
        <v>#N/A</v>
      </c>
      <c r="K97" s="28" t="e">
        <f>IF(VLOOKUP($A97,Sheet!$A$7:$DG$148,'TN01-10'!K$9,0)="","",VLOOKUP($A97,Sheet!$A$7:$DG$148,'TN01-10'!K$9,0))</f>
        <v>#N/A</v>
      </c>
      <c r="L97" s="28" t="e">
        <f>IF(VLOOKUP($A97,Sheet!$A$7:$DG$148,'TN01-10'!L$9,0)="","",VLOOKUP($A97,Sheet!$A$7:$DG$148,'TN01-10'!L$9,0))</f>
        <v>#N/A</v>
      </c>
      <c r="M97" s="28" t="e">
        <f>IF(VLOOKUP($A97,Sheet!$A$7:$DG$148,'TN01-10'!M$9,0)="","",VLOOKUP($A97,Sheet!$A$7:$DG$148,'TN01-10'!M$9,0))</f>
        <v>#N/A</v>
      </c>
      <c r="N97" s="28" t="e">
        <f>IF(VLOOKUP($A97,Sheet!$A$7:$DG$148,'TN01-10'!N$9,0)="","",VLOOKUP($A97,Sheet!$A$7:$DG$148,'TN01-10'!N$9,0))</f>
        <v>#N/A</v>
      </c>
      <c r="O97" s="28" t="e">
        <f>IF(VLOOKUP($A97,Sheet!$A$7:$DG$148,'TN01-10'!O$9,0)="","",VLOOKUP($A97,Sheet!$A$7:$DG$148,'TN01-10'!O$9,0))</f>
        <v>#N/A</v>
      </c>
      <c r="P97" s="28" t="e">
        <f>IF(VLOOKUP($A97,Sheet!$A$7:$DG$148,'TN01-10'!P$9,0)="","",VLOOKUP($A97,Sheet!$A$7:$DG$148,'TN01-10'!P$9,0))</f>
        <v>#N/A</v>
      </c>
      <c r="Q97" s="28" t="e">
        <f>IF(VLOOKUP($A97,Sheet!$A$7:$DG$148,'TN01-10'!Q$9,0)="","",VLOOKUP($A97,Sheet!$A$7:$DG$148,'TN01-10'!Q$9,0))</f>
        <v>#N/A</v>
      </c>
      <c r="R97" s="28" t="e">
        <f>IF(VLOOKUP($A97,Sheet!$A$7:$DG$148,'TN01-10'!R$9,0)="","",VLOOKUP($A97,Sheet!$A$7:$DG$148,'TN01-10'!R$9,0))</f>
        <v>#N/A</v>
      </c>
      <c r="S97" s="28" t="e">
        <f>IF(VLOOKUP($A97,Sheet!$A$7:$DG$148,'TN01-10'!S$9,0)="","",VLOOKUP($A97,Sheet!$A$7:$DG$148,'TN01-10'!S$9,0))</f>
        <v>#N/A</v>
      </c>
      <c r="T97" s="28" t="e">
        <f>IF(VLOOKUP($A97,Sheet!$A$7:$DG$148,'TN01-10'!T$9,0)="","",VLOOKUP($A97,Sheet!$A$7:$DG$148,'TN01-10'!T$9,0))</f>
        <v>#N/A</v>
      </c>
      <c r="U97" s="28" t="e">
        <f>IF(VLOOKUP($A97,Sheet!$A$7:$DG$148,'TN01-10'!U$9,0)="","",VLOOKUP($A97,Sheet!$A$7:$DG$148,'TN01-10'!U$9,0))</f>
        <v>#N/A</v>
      </c>
      <c r="V97" s="28" t="e">
        <f>IF(VLOOKUP($A97,Sheet!$A$7:$DG$148,'TN01-10'!V$9,0)="","",VLOOKUP($A97,Sheet!$A$7:$DG$148,'TN01-10'!V$9,0))</f>
        <v>#N/A</v>
      </c>
      <c r="W97" s="28" t="e">
        <f>IF(VLOOKUP($A97,Sheet!$A$7:$DG$148,'TN01-10'!W$9,0)="","",VLOOKUP($A97,Sheet!$A$7:$DG$148,'TN01-10'!W$9,0))</f>
        <v>#N/A</v>
      </c>
      <c r="X97" s="28" t="e">
        <f>IF(VLOOKUP($A97,Sheet!$A$7:$DG$148,'TN01-10'!X$9,0)="","",VLOOKUP($A97,Sheet!$A$7:$DG$148,'TN01-10'!X$9,0))</f>
        <v>#N/A</v>
      </c>
      <c r="Y97" s="28" t="e">
        <f>IF(VLOOKUP($A97,Sheet!$A$7:$DG$148,'TN01-10'!Y$9,0)="","",VLOOKUP($A97,Sheet!$A$7:$DG$148,'TN01-10'!Y$9,0))</f>
        <v>#N/A</v>
      </c>
      <c r="Z97" s="28" t="e">
        <f>IF(VLOOKUP($A97,Sheet!$A$7:$DG$148,'TN01-10'!Z$9,0)="","",VLOOKUP($A97,Sheet!$A$7:$DG$148,'TN01-10'!Z$9,0))</f>
        <v>#N/A</v>
      </c>
      <c r="AA97" s="28" t="e">
        <f>IF(VLOOKUP($A97,Sheet!$A$7:$DG$148,'TN01-10'!AA$9,0)="","",VLOOKUP($A97,Sheet!$A$7:$DG$148,'TN01-10'!AA$9,0))</f>
        <v>#N/A</v>
      </c>
      <c r="AB97" s="28" t="e">
        <f>IF(VLOOKUP($A97,Sheet!$A$7:$DG$148,'TN01-10'!AB$9,0)="","",VLOOKUP($A97,Sheet!$A$7:$DG$148,'TN01-10'!AB$9,0))</f>
        <v>#N/A</v>
      </c>
      <c r="AC97" s="28" t="e">
        <f>IF(VLOOKUP($A97,Sheet!$A$7:$DG$148,'TN01-10'!AC$9,0)="","",VLOOKUP($A97,Sheet!$A$7:$DG$148,'TN01-10'!AC$9,0))</f>
        <v>#N/A</v>
      </c>
      <c r="AD97" s="28" t="e">
        <f>IF(VLOOKUP($A97,Sheet!$A$7:$DG$148,'TN01-10'!AD$9,0)="","",VLOOKUP($A97,Sheet!$A$7:$DG$148,'TN01-10'!AD$9,0))</f>
        <v>#N/A</v>
      </c>
      <c r="AE97" s="28" t="e">
        <f>IF(VLOOKUP($A97,Sheet!$A$7:$DG$148,'TN01-10'!AE$9,0)="","",VLOOKUP($A97,Sheet!$A$7:$DG$148,'TN01-10'!AE$9,0))</f>
        <v>#N/A</v>
      </c>
      <c r="AF97" s="28" t="e">
        <f>IF(VLOOKUP($A97,Sheet!$A$7:$DG$148,'TN01-10'!AF$9,0)="","",VLOOKUP($A97,Sheet!$A$7:$DG$148,'TN01-10'!AF$9,0))</f>
        <v>#N/A</v>
      </c>
      <c r="AG97" s="28" t="e">
        <f>IF(VLOOKUP($A97,Sheet!$A$7:$DG$148,'TN01-10'!AG$9,0)="","",VLOOKUP($A97,Sheet!$A$7:$DG$148,'TN01-10'!AG$9,0))</f>
        <v>#N/A</v>
      </c>
      <c r="AH97" s="28" t="e">
        <f>IF(VLOOKUP($A97,Sheet!$A$7:$DG$148,'TN01-10'!AH$9,0)="","",VLOOKUP($A97,Sheet!$A$7:$DG$148,'TN01-10'!AH$9,0))</f>
        <v>#N/A</v>
      </c>
      <c r="AI97" s="28" t="e">
        <f>IF(VLOOKUP($A97,Sheet!$A$7:$DG$148,'TN01-10'!AI$9,0)="","",VLOOKUP($A97,Sheet!$A$7:$DG$148,'TN01-10'!AI$9,0))</f>
        <v>#N/A</v>
      </c>
      <c r="AJ97" s="28" t="e">
        <f>IF(VLOOKUP($A97,Sheet!$A$7:$DG$148,'TN01-10'!AJ$9,0)="","",VLOOKUP($A97,Sheet!$A$7:$DG$148,'TN01-10'!AJ$9,0))</f>
        <v>#N/A</v>
      </c>
      <c r="AK97" s="33" t="e">
        <f>IF(VLOOKUP($A97,Sheet!$A$7:$DG$148,'TN01-10'!AK$9,0)="","",VLOOKUP($A97,Sheet!$A$7:$DG$148,'TN01-10'!AK$9,0))</f>
        <v>#N/A</v>
      </c>
      <c r="AL97" s="36" t="e">
        <f>IF(VLOOKUP($A97,Sheet!$A$7:$DG$148,'TN01-10'!AL$9,0)="","",VLOOKUP($A97,Sheet!$A$7:$DG$148,'TN01-10'!AL$9,0))</f>
        <v>#N/A</v>
      </c>
      <c r="AM97" s="32" t="e">
        <f>IF(VLOOKUP($A97,Sheet!$A$7:$DG$148,'TN01-10'!AM$9,0)="","",VLOOKUP($A97,Sheet!$A$7:$DG$148,'TN01-10'!AM$9,0))</f>
        <v>#N/A</v>
      </c>
      <c r="AN97" s="32" t="e">
        <f>IF(VLOOKUP($A97,Sheet!$A$7:$DG$148,'TN01-10'!AN$9,0)="","",VLOOKUP($A97,Sheet!$A$7:$DG$148,'TN01-10'!AN$9,0))</f>
        <v>#N/A</v>
      </c>
      <c r="AO97" s="32" t="e">
        <f>IF(VLOOKUP($A97,Sheet!$A$7:$DG$148,'TN01-10'!AO$9,0)="","",VLOOKUP($A97,Sheet!$A$7:$DG$148,'TN01-10'!AO$9,0))</f>
        <v>#N/A</v>
      </c>
      <c r="AP97" s="32" t="e">
        <f>IF(VLOOKUP($A97,Sheet!$A$7:$DG$148,'TN01-10'!AP$9,0)="","",VLOOKUP($A97,Sheet!$A$7:$DG$148,'TN01-10'!AP$9,0))</f>
        <v>#N/A</v>
      </c>
      <c r="AQ97" s="32" t="e">
        <f>IF(VLOOKUP($A97,Sheet!$A$7:$DG$148,'TN01-10'!AQ$9,0)="","",VLOOKUP($A97,Sheet!$A$7:$DG$148,'TN01-10'!AQ$9,0))</f>
        <v>#N/A</v>
      </c>
      <c r="AR97" s="32" t="e">
        <f>IF(VLOOKUP($A97,Sheet!$A$7:$DG$148,'TN01-10'!AR$9,0)="","",VLOOKUP($A97,Sheet!$A$7:$DG$148,'TN01-10'!AR$9,0))</f>
        <v>#N/A</v>
      </c>
      <c r="AS97" s="32" t="e">
        <f>IF(VLOOKUP($A97,Sheet!$A$7:$DG$148,'TN01-10'!AS$9,0)="","",VLOOKUP($A97,Sheet!$A$7:$DG$148,'TN01-10'!AS$9,0))</f>
        <v>#N/A</v>
      </c>
      <c r="AT97" s="32" t="e">
        <f>IF(VLOOKUP($A97,Sheet!$A$7:$DG$148,'TN01-10'!AT$9,0)="","",VLOOKUP($A97,Sheet!$A$7:$DG$148,'TN01-10'!AT$9,0))</f>
        <v>#N/A</v>
      </c>
      <c r="AU97" s="32" t="e">
        <f>IF(VLOOKUP($A97,Sheet!$A$7:$DG$148,'TN01-10'!AU$9,0)="","",VLOOKUP($A97,Sheet!$A$7:$DG$148,'TN01-10'!AU$9,0))</f>
        <v>#N/A</v>
      </c>
      <c r="AV97" s="32" t="e">
        <f>IF(VLOOKUP($A97,Sheet!$A$7:$DG$148,'TN01-10'!AV$9,0)="","",VLOOKUP($A97,Sheet!$A$7:$DG$148,'TN01-10'!AV$9,0))</f>
        <v>#N/A</v>
      </c>
      <c r="AW97" s="32" t="e">
        <f>IF(VLOOKUP($A97,Sheet!$A$7:$DG$148,'TN01-10'!AW$9,0)="","",VLOOKUP($A97,Sheet!$A$7:$DG$148,'TN01-10'!AW$9,0))</f>
        <v>#N/A</v>
      </c>
      <c r="AX97" s="32" t="e">
        <f>IF(VLOOKUP($A97,Sheet!$A$7:$DG$148,'TN01-10'!AX$9,0)="","",VLOOKUP($A97,Sheet!$A$7:$DG$148,'TN01-10'!AX$9,0))</f>
        <v>#N/A</v>
      </c>
      <c r="AY97" s="32" t="e">
        <f>IF(VLOOKUP($A97,Sheet!$A$7:$DG$148,'TN01-10'!AY$9,0)="","",VLOOKUP($A97,Sheet!$A$7:$DG$148,'TN01-10'!AY$9,0))</f>
        <v>#N/A</v>
      </c>
      <c r="AZ97" s="32" t="e">
        <f>IF(VLOOKUP($A97,Sheet!$A$7:$DG$148,'TN01-10'!AZ$9,0)="","",VLOOKUP($A97,Sheet!$A$7:$DG$148,'TN01-10'!AZ$9,0))</f>
        <v>#N/A</v>
      </c>
      <c r="BA97" s="32" t="e">
        <f>IF(VLOOKUP($A97,Sheet!$A$7:$DG$148,'TN01-10'!BA$9,0)="","",VLOOKUP($A97,Sheet!$A$7:$DG$148,'TN01-10'!BA$9,0))</f>
        <v>#N/A</v>
      </c>
      <c r="BB97" s="33" t="e">
        <f>IF(VLOOKUP($A97,Sheet!$A$7:$DG$148,'TN01-10'!BB$9,0)="","",VLOOKUP($A97,Sheet!$A$7:$DG$148,'TN01-10'!BB$9,0))</f>
        <v>#N/A</v>
      </c>
      <c r="BC97" s="36" t="e">
        <f>IF(VLOOKUP($A97,Sheet!$A$7:$DG$148,'TN01-10'!BC$9,0)="","",VLOOKUP($A97,Sheet!$A$7:$DG$148,'TN01-10'!BC$9,0))</f>
        <v>#N/A</v>
      </c>
      <c r="BD97" s="28" t="e">
        <f>IF(VLOOKUP($A97,Sheet!$A$7:$DG$148,'TN01-10'!BD$9,0)="","",VLOOKUP($A97,Sheet!$A$7:$DG$148,'TN01-10'!BD$9,0))</f>
        <v>#N/A</v>
      </c>
      <c r="BE97" s="28" t="e">
        <f>IF(VLOOKUP($A97,Sheet!$A$7:$DG$148,'TN01-10'!BE$9,0)="","",VLOOKUP($A97,Sheet!$A$7:$DG$148,'TN01-10'!BE$9,0))</f>
        <v>#N/A</v>
      </c>
      <c r="BF97" s="28" t="e">
        <f>IF(VLOOKUP($A97,Sheet!$A$7:$DG$148,'TN01-10'!BF$9,0)="","",VLOOKUP($A97,Sheet!$A$7:$DG$148,'TN01-10'!BF$9,0))</f>
        <v>#N/A</v>
      </c>
      <c r="BG97" s="28" t="e">
        <f>IF(VLOOKUP($A97,Sheet!$A$7:$DG$148,'TN01-10'!BG$9,0)="","",VLOOKUP($A97,Sheet!$A$7:$DG$148,'TN01-10'!BG$9,0))</f>
        <v>#N/A</v>
      </c>
      <c r="BH97" s="28" t="e">
        <f>IF(VLOOKUP($A97,Sheet!$A$7:$DG$148,'TN01-10'!BH$9,0)="","",VLOOKUP($A97,Sheet!$A$7:$DG$148,'TN01-10'!BH$9,0))</f>
        <v>#N/A</v>
      </c>
      <c r="BI97" s="28" t="e">
        <f>IF(VLOOKUP($A97,Sheet!$A$7:$DG$148,'TN01-10'!BI$9,0)="","",VLOOKUP($A97,Sheet!$A$7:$DG$148,'TN01-10'!BI$9,0))</f>
        <v>#N/A</v>
      </c>
      <c r="BJ97" s="28" t="e">
        <f>IF(VLOOKUP($A97,Sheet!$A$7:$DG$148,'TN01-10'!BJ$9,0)="","",VLOOKUP($A97,Sheet!$A$7:$DG$148,'TN01-10'!BJ$9,0))</f>
        <v>#N/A</v>
      </c>
      <c r="BK97" s="28" t="e">
        <f>IF(VLOOKUP($A97,Sheet!$A$7:$DG$148,'TN01-10'!BK$9,0)="","",VLOOKUP($A97,Sheet!$A$7:$DG$148,'TN01-10'!BK$9,0))</f>
        <v>#N/A</v>
      </c>
      <c r="BL97" s="28" t="e">
        <f>IF(VLOOKUP($A97,Sheet!$A$7:$DG$148,'TN01-10'!BL$9,0)="","",VLOOKUP($A97,Sheet!$A$7:$DG$148,'TN01-10'!BL$9,0))</f>
        <v>#N/A</v>
      </c>
      <c r="BM97" s="28" t="e">
        <f>IF(VLOOKUP($A97,Sheet!$A$7:$DG$148,'TN01-10'!BM$9,0)="","",VLOOKUP($A97,Sheet!$A$7:$DG$148,'TN01-10'!BM$9,0))</f>
        <v>#N/A</v>
      </c>
      <c r="BN97" s="28" t="e">
        <f>IF(VLOOKUP($A97,Sheet!$A$7:$DG$148,'TN01-10'!BN$9,0)="","",VLOOKUP($A97,Sheet!$A$7:$DG$148,'TN01-10'!BN$9,0))</f>
        <v>#N/A</v>
      </c>
      <c r="BO97" s="28" t="e">
        <f>IF(VLOOKUP($A97,Sheet!$A$7:$DG$148,'TN01-10'!BO$9,0)="","",VLOOKUP($A97,Sheet!$A$7:$DG$148,'TN01-10'!BO$9,0))</f>
        <v>#N/A</v>
      </c>
      <c r="BP97" s="28" t="e">
        <f>IF(VLOOKUP($A97,Sheet!$A$7:$DG$148,'TN01-10'!BP$9,0)="","",VLOOKUP($A97,Sheet!$A$7:$DG$148,'TN01-10'!BP$9,0))</f>
        <v>#N/A</v>
      </c>
      <c r="BQ97" s="28" t="e">
        <f>IF(VLOOKUP($A97,Sheet!$A$7:$DG$148,'TN01-10'!BQ$9,0)="","",VLOOKUP($A97,Sheet!$A$7:$DG$148,'TN01-10'!BQ$9,0))</f>
        <v>#N/A</v>
      </c>
      <c r="BR97" s="28" t="e">
        <f>IF(VLOOKUP($A97,Sheet!$A$7:$DG$148,'TN01-10'!BR$9,0)="","",VLOOKUP($A97,Sheet!$A$7:$DG$148,'TN01-10'!BR$9,0))</f>
        <v>#N/A</v>
      </c>
      <c r="BS97" s="28" t="e">
        <f>IF(VLOOKUP($A97,Sheet!$A$7:$DG$148,'TN01-10'!BS$9,0)="","",VLOOKUP($A97,Sheet!$A$7:$DG$148,'TN01-10'!BS$9,0))</f>
        <v>#N/A</v>
      </c>
      <c r="BT97" s="28" t="e">
        <f>IF(VLOOKUP($A97,Sheet!$A$7:$DG$148,'TN01-10'!BT$9,0)="","",VLOOKUP($A97,Sheet!$A$7:$DG$148,'TN01-10'!BT$9,0))</f>
        <v>#N/A</v>
      </c>
      <c r="BU97" s="28" t="e">
        <f>IF(VLOOKUP($A97,Sheet!$A$7:$DG$148,'TN01-10'!BU$9,0)="","",VLOOKUP($A97,Sheet!$A$7:$DG$148,'TN01-10'!BU$9,0))</f>
        <v>#N/A</v>
      </c>
      <c r="BV97" s="28" t="e">
        <f>IF(VLOOKUP($A97,Sheet!$A$7:$DG$148,'TN01-10'!BV$9,0)="","",VLOOKUP($A97,Sheet!$A$7:$DG$148,'TN01-10'!BV$9,0))</f>
        <v>#N/A</v>
      </c>
      <c r="BW97" s="28" t="e">
        <f>IF(VLOOKUP($A97,Sheet!$A$7:$DG$148,'TN01-10'!BW$9,0)="","",VLOOKUP($A97,Sheet!$A$7:$DG$148,'TN01-10'!BW$9,0))</f>
        <v>#N/A</v>
      </c>
      <c r="BX97" s="33" t="e">
        <f>IF(VLOOKUP($A97,Sheet!$A$7:$DG$148,'TN01-10'!BX$9,0)="","",VLOOKUP($A97,Sheet!$A$7:$DG$148,'TN01-10'!BX$9,0))</f>
        <v>#N/A</v>
      </c>
      <c r="BY97" s="36" t="e">
        <f>IF(VLOOKUP($A97,Sheet!$A$7:$DG$148,'TN01-10'!BY$9,0)="","",VLOOKUP($A97,Sheet!$A$7:$DG$148,'TN01-10'!BY$9,0))</f>
        <v>#N/A</v>
      </c>
      <c r="BZ97" s="28" t="e">
        <f>IF(VLOOKUP($A97,Sheet!$A$7:$DG$148,'TN01-10'!BZ$9,0)="","",VLOOKUP($A97,Sheet!$A$7:$DG$148,'TN01-10'!BZ$9,0))</f>
        <v>#N/A</v>
      </c>
      <c r="CA97" s="28" t="e">
        <f>IF(VLOOKUP($A97,Sheet!$A$7:$DG$148,'TN01-10'!CA$9,0)="","",VLOOKUP($A97,Sheet!$A$7:$DG$148,'TN01-10'!CA$9,0))</f>
        <v>#N/A</v>
      </c>
      <c r="CB97" s="28" t="e">
        <f>IF(VLOOKUP($A97,Sheet!$A$7:$DG$148,'TN01-10'!CB$9,0)="","",VLOOKUP($A97,Sheet!$A$7:$DG$148,'TN01-10'!CB$9,0))</f>
        <v>#N/A</v>
      </c>
      <c r="CC97" s="28" t="e">
        <f>IF(VLOOKUP($A97,Sheet!$A$7:$DG$148,'TN01-10'!CC$9,0)="","",VLOOKUP($A97,Sheet!$A$7:$DG$148,'TN01-10'!CC$9,0))</f>
        <v>#N/A</v>
      </c>
      <c r="CD97" s="28" t="e">
        <f>IF(VLOOKUP($A97,Sheet!$A$7:$DG$148,'TN01-10'!CD$9,0)="","",VLOOKUP($A97,Sheet!$A$7:$DG$148,'TN01-10'!CD$9,0))</f>
        <v>#N/A</v>
      </c>
      <c r="CE97" s="28" t="e">
        <f>IF(VLOOKUP($A97,Sheet!$A$7:$DG$148,'TN01-10'!CE$9,0)="","",VLOOKUP($A97,Sheet!$A$7:$DG$148,'TN01-10'!CE$9,0))</f>
        <v>#N/A</v>
      </c>
      <c r="CF97" s="28" t="e">
        <f>IF(VLOOKUP($A97,Sheet!$A$7:$DG$148,'TN01-10'!CF$9,0)="","",VLOOKUP($A97,Sheet!$A$7:$DG$148,'TN01-10'!CF$9,0))</f>
        <v>#N/A</v>
      </c>
      <c r="CG97" s="28" t="e">
        <f>IF(VLOOKUP($A97,Sheet!$A$7:$DG$148,'TN01-10'!CG$9,0)="","",VLOOKUP($A97,Sheet!$A$7:$DG$148,'TN01-10'!CG$9,0))</f>
        <v>#N/A</v>
      </c>
      <c r="CH97" s="28" t="e">
        <f>IF(VLOOKUP($A97,Sheet!$A$7:$DG$148,'TN01-10'!CH$9,0)="","",VLOOKUP($A97,Sheet!$A$7:$DG$148,'TN01-10'!CH$9,0))</f>
        <v>#N/A</v>
      </c>
      <c r="CI97" s="28" t="e">
        <f>IF(VLOOKUP($A97,Sheet!$A$7:$DG$148,'TN01-10'!CI$9,0)="","",VLOOKUP($A97,Sheet!$A$7:$DG$148,'TN01-10'!CI$9,0))</f>
        <v>#N/A</v>
      </c>
      <c r="CJ97" s="28" t="e">
        <f>IF(VLOOKUP($A97,Sheet!$A$7:$DG$148,'TN01-10'!CJ$9,0)="","",VLOOKUP($A97,Sheet!$A$7:$DG$148,'TN01-10'!CJ$9,0))</f>
        <v>#N/A</v>
      </c>
      <c r="CK97" s="28" t="e">
        <f>IF(VLOOKUP($A97,Sheet!$A$7:$DG$148,'TN01-10'!CK$9,0)="","",VLOOKUP($A97,Sheet!$A$7:$DG$148,'TN01-10'!CK$9,0))</f>
        <v>#N/A</v>
      </c>
      <c r="CL97" s="28" t="e">
        <f>IF(VLOOKUP($A97,Sheet!$A$7:$DG$148,'TN01-10'!CL$9,0)="","",VLOOKUP($A97,Sheet!$A$7:$DG$148,'TN01-10'!CL$9,0))</f>
        <v>#N/A</v>
      </c>
      <c r="CM97" s="28" t="e">
        <f>IF(VLOOKUP($A97,Sheet!$A$7:$DG$148,'TN01-10'!CM$9,0)="","",VLOOKUP($A97,Sheet!$A$7:$DG$148,'TN01-10'!CM$9,0))</f>
        <v>#N/A</v>
      </c>
      <c r="CN97" s="28" t="e">
        <f>IF(VLOOKUP($A97,Sheet!$A$7:$DG$148,'TN01-10'!CN$9,0)="","",VLOOKUP($A97,Sheet!$A$7:$DG$148,'TN01-10'!CN$9,0))</f>
        <v>#N/A</v>
      </c>
      <c r="CO97" s="28" t="e">
        <f>IF(VLOOKUP($A97,Sheet!$A$7:$DG$148,'TN01-10'!CO$9,0)="","",VLOOKUP($A97,Sheet!$A$7:$DG$148,'TN01-10'!CO$9,0))</f>
        <v>#N/A</v>
      </c>
      <c r="CP97" s="28" t="e">
        <f>IF(VLOOKUP($A97,Sheet!$A$7:$DG$148,'TN01-10'!CP$9,0)="","",VLOOKUP($A97,Sheet!$A$7:$DG$148,'TN01-10'!CP$9,0))</f>
        <v>#N/A</v>
      </c>
      <c r="CQ97" s="28" t="e">
        <f>IF(VLOOKUP($A97,Sheet!$A$7:$DG$148,'TN01-10'!CQ$9,0)="","",VLOOKUP($A97,Sheet!$A$7:$DG$148,'TN01-10'!CQ$9,0))</f>
        <v>#N/A</v>
      </c>
      <c r="CR97" s="28" t="e">
        <f>IF(VLOOKUP($A97,Sheet!$A$7:$DG$148,'TN01-10'!CR$9,0)="","",VLOOKUP($A97,Sheet!$A$7:$DG$148,'TN01-10'!CR$9,0))</f>
        <v>#N/A</v>
      </c>
      <c r="CS97" s="33" t="e">
        <f>IF(VLOOKUP($A97,Sheet!$A$7:$DG$148,'TN01-10'!CS$9,0)="","",VLOOKUP($A97,Sheet!$A$7:$DG$148,'TN01-10'!CS$9,0))</f>
        <v>#N/A</v>
      </c>
      <c r="CT97" s="36" t="e">
        <f>IF(VLOOKUP($A97,Sheet!$A$7:$DG$148,'TN01-10'!CT$9,0)="","",VLOOKUP($A97,Sheet!$A$7:$DG$148,'TN01-10'!CT$9,0))</f>
        <v>#N/A</v>
      </c>
      <c r="CU97" s="38" t="e">
        <f t="shared" si="17"/>
        <v>#N/A</v>
      </c>
      <c r="CV97" s="38" t="e">
        <f t="shared" si="18"/>
        <v>#N/A</v>
      </c>
      <c r="CW97" s="38">
        <f t="shared" si="19"/>
        <v>0</v>
      </c>
      <c r="CX97" s="38" t="e">
        <f t="shared" si="20"/>
        <v>#N/A</v>
      </c>
      <c r="CY97" s="38" t="e">
        <f t="shared" si="21"/>
        <v>#N/A</v>
      </c>
      <c r="CZ97" s="38" t="e">
        <f>VLOOKUP($A97,'TN01-04'!$A$13:$DL$166,103,0)</f>
        <v>#N/A</v>
      </c>
      <c r="DA97" s="28" t="e">
        <f>IF(VLOOKUP($A97,Sheet!$A$7:$DG$148,'TN01-10'!DA$9,0)="","",VLOOKUP($A97,Sheet!$A$7:$DG$148,'TN01-10'!DA$9,0))</f>
        <v>#N/A</v>
      </c>
      <c r="DB97" s="28" t="e">
        <f>IF(VLOOKUP($A97,Sheet!$A$7:$DG$148,'TN01-10'!DB$9,0)="","",VLOOKUP($A97,Sheet!$A$7:$DG$148,'TN01-10'!DB$9,0))</f>
        <v>#N/A</v>
      </c>
      <c r="DC97" s="28" t="e">
        <f>IF(VLOOKUP($A97,Sheet!$A$7:$DG$148,'TN01-10'!DC$9,0)="","",VLOOKUP($A97,Sheet!$A$7:$DG$148,'TN01-10'!DC$9,0))</f>
        <v>#N/A</v>
      </c>
      <c r="DD97" s="28" t="e">
        <f>IF(VLOOKUP($A97,Sheet!$A$7:$DG$148,'TN01-10'!DD$9,0)="","",VLOOKUP($A97,Sheet!$A$7:$DG$148,'TN01-10'!DD$9,0))</f>
        <v>#N/A</v>
      </c>
      <c r="DE97" s="38"/>
      <c r="DF97" s="38" t="e">
        <f t="shared" si="22"/>
        <v>#N/A</v>
      </c>
      <c r="DG97" s="38" t="e">
        <f>VLOOKUP($A97,'TN01-04'!$A$13:$DL$166,110,0)</f>
        <v>#N/A</v>
      </c>
      <c r="DH97" s="33" t="e">
        <f>IF(VLOOKUP($A97,Sheet!$A$7:$DG$148,'TN01-10'!DH$9,0)="","",VLOOKUP($A97,Sheet!$A$7:$DG$148,'TN01-10'!DH$9,0))</f>
        <v>#N/A</v>
      </c>
      <c r="DI97" s="36" t="e">
        <f>IF(VLOOKUP($A97,Sheet!$A$7:$DG$148,'TN01-10'!DI$9,0)="","",VLOOKUP($A97,Sheet!$A$7:$DG$148,'TN01-10'!DI$9,0))</f>
        <v>#N/A</v>
      </c>
      <c r="DJ97" s="38" t="e">
        <f t="shared" si="23"/>
        <v>#N/A</v>
      </c>
      <c r="DK97" s="38" t="e">
        <f t="shared" si="24"/>
        <v>#N/A</v>
      </c>
      <c r="DL97" s="38" t="e">
        <f t="shared" si="25"/>
        <v>#N/A</v>
      </c>
      <c r="DM97" s="38" t="e">
        <f>VLOOKUP($A97,'TN01-04'!$A$13:$DL$166,116,0)</f>
        <v>#N/A</v>
      </c>
      <c r="DN97" s="33" t="e">
        <f>IF(VLOOKUP($A97,Sheet!$A$7:$DG$148,'TN01-10'!DN$9,0)="","",VLOOKUP($A97,Sheet!$A$7:$DG$148,'TN01-10'!DN$9,0))</f>
        <v>#N/A</v>
      </c>
      <c r="DO97" s="36" t="e">
        <f>IF(VLOOKUP($A97,Sheet!$A$7:$DG$148,'TN01-10'!DO$9,0)="","",VLOOKUP($A97,Sheet!$A$7:$DG$148,'TN01-10'!DO$9,0))</f>
        <v>#N/A</v>
      </c>
      <c r="DP97" s="28" t="e">
        <f>IF(VLOOKUP($A97,Sheet!$A$7:$DG$148,'TN01-10'!DP$9,0)="","",VLOOKUP($A97,Sheet!$A$7:$DG$148,'TN01-10'!DP$9,0))</f>
        <v>#N/A</v>
      </c>
      <c r="DQ97" s="28" t="e">
        <f>IF(VLOOKUP($A97,Sheet!$A$7:$DG$148,'TN01-10'!DQ$9,0)="","",VLOOKUP($A97,Sheet!$A$7:$DG$148,'TN01-10'!DQ$9,0))</f>
        <v>#N/A</v>
      </c>
      <c r="DR97" s="28" t="e">
        <f>IF(VLOOKUP($A97,Sheet!$A$7:$DG$148,'TN01-10'!DR$9,0)="","",VLOOKUP($A97,Sheet!$A$7:$DG$148,'TN01-10'!DR$9,0))</f>
        <v>#N/A</v>
      </c>
      <c r="DS97" s="28" t="e">
        <f>IF(VLOOKUP($A97,Sheet!$A$7:$DG$148,'TN01-10'!DS$9,0)="","",VLOOKUP($A97,Sheet!$A$7:$DG$148,'TN01-10'!DS$9,0))</f>
        <v>#N/A</v>
      </c>
      <c r="DT97" s="28" t="e">
        <f>IF(VLOOKUP($A97,Sheet!$A$7:$DG$148,'TN01-10'!DT$9,0)="","",VLOOKUP($A97,Sheet!$A$7:$DG$148,'TN01-10'!DT$9,0))</f>
        <v>#N/A</v>
      </c>
      <c r="DU97" s="168" t="e">
        <f t="shared" si="26"/>
        <v>#N/A</v>
      </c>
      <c r="DV97" s="315"/>
      <c r="DW97" s="315"/>
      <c r="DX97" s="315"/>
      <c r="DY97" s="315" t="s">
        <v>4798</v>
      </c>
      <c r="DZ97" s="315" t="e">
        <v>#N/A</v>
      </c>
      <c r="EA97" s="315"/>
      <c r="EB97" s="216"/>
      <c r="EC97" s="216"/>
      <c r="ED97" s="216"/>
      <c r="EE97" s="216"/>
      <c r="EF97" s="216">
        <f t="shared" si="27"/>
        <v>0</v>
      </c>
      <c r="EG97" s="216">
        <v>0</v>
      </c>
      <c r="EH97" s="216">
        <v>0</v>
      </c>
      <c r="EI97" s="216"/>
      <c r="EJ97" s="216"/>
      <c r="EK97" s="216">
        <f t="shared" si="28"/>
        <v>0</v>
      </c>
      <c r="EL97" s="216"/>
      <c r="EM97" s="216">
        <v>0</v>
      </c>
      <c r="EN97" s="216"/>
      <c r="EO97" s="216"/>
      <c r="EP97" s="216">
        <f t="shared" si="29"/>
        <v>0</v>
      </c>
      <c r="EQ97" s="216"/>
      <c r="ER97" s="216">
        <v>0</v>
      </c>
      <c r="ES97" s="216"/>
      <c r="ET97" s="216"/>
      <c r="EU97" s="216">
        <f t="shared" si="30"/>
        <v>0</v>
      </c>
      <c r="EV97" s="216">
        <f t="shared" si="31"/>
        <v>0</v>
      </c>
    </row>
    <row r="98" spans="1:152" ht="15.95" customHeight="1" x14ac:dyDescent="0.2">
      <c r="A98" s="25">
        <v>2221515113</v>
      </c>
      <c r="B98" s="26" t="s">
        <v>30</v>
      </c>
      <c r="C98" s="26" t="s">
        <v>92</v>
      </c>
      <c r="D98" s="26" t="s">
        <v>165</v>
      </c>
      <c r="E98" s="27">
        <v>35939</v>
      </c>
      <c r="F98" s="26" t="s">
        <v>210</v>
      </c>
      <c r="G98" s="26" t="s">
        <v>212</v>
      </c>
      <c r="H98" s="28">
        <f>IF(VLOOKUP($A98,Sheet!$A$7:$DG$148,'TN01-10'!H$9,0)="","",VLOOKUP($A98,Sheet!$A$7:$DG$148,'TN01-10'!H$9,0))</f>
        <v>8.5</v>
      </c>
      <c r="I98" s="28">
        <f>IF(VLOOKUP($A98,Sheet!$A$7:$DG$148,'TN01-10'!I$9,0)="","",VLOOKUP($A98,Sheet!$A$7:$DG$148,'TN01-10'!I$9,0))</f>
        <v>8.5</v>
      </c>
      <c r="J98" s="28">
        <f>IF(VLOOKUP($A98,Sheet!$A$7:$DG$148,'TN01-10'!J$9,0)="","",VLOOKUP($A98,Sheet!$A$7:$DG$148,'TN01-10'!J$9,0))</f>
        <v>7.5</v>
      </c>
      <c r="K98" s="28">
        <f>IF(VLOOKUP($A98,Sheet!$A$7:$DG$148,'TN01-10'!K$9,0)="","",VLOOKUP($A98,Sheet!$A$7:$DG$148,'TN01-10'!K$9,0))</f>
        <v>9.1</v>
      </c>
      <c r="L98" s="28">
        <f>IF(VLOOKUP($A98,Sheet!$A$7:$DG$148,'TN01-10'!L$9,0)="","",VLOOKUP($A98,Sheet!$A$7:$DG$148,'TN01-10'!L$9,0))</f>
        <v>6.7</v>
      </c>
      <c r="M98" s="28">
        <f>IF(VLOOKUP($A98,Sheet!$A$7:$DG$148,'TN01-10'!M$9,0)="","",VLOOKUP($A98,Sheet!$A$7:$DG$148,'TN01-10'!M$9,0))</f>
        <v>9.9</v>
      </c>
      <c r="N98" s="28">
        <f>IF(VLOOKUP($A98,Sheet!$A$7:$DG$148,'TN01-10'!N$9,0)="","",VLOOKUP($A98,Sheet!$A$7:$DG$148,'TN01-10'!N$9,0))</f>
        <v>7.5</v>
      </c>
      <c r="O98" s="28" t="str">
        <f>IF(VLOOKUP($A98,Sheet!$A$7:$DG$148,'TN01-10'!O$9,0)="","",VLOOKUP($A98,Sheet!$A$7:$DG$148,'TN01-10'!O$9,0))</f>
        <v/>
      </c>
      <c r="P98" s="28">
        <f>IF(VLOOKUP($A98,Sheet!$A$7:$DG$148,'TN01-10'!P$9,0)="","",VLOOKUP($A98,Sheet!$A$7:$DG$148,'TN01-10'!P$9,0))</f>
        <v>9.1999999999999993</v>
      </c>
      <c r="Q98" s="28" t="str">
        <f>IF(VLOOKUP($A98,Sheet!$A$7:$DG$148,'TN01-10'!Q$9,0)="","",VLOOKUP($A98,Sheet!$A$7:$DG$148,'TN01-10'!Q$9,0))</f>
        <v/>
      </c>
      <c r="R98" s="28" t="str">
        <f>IF(VLOOKUP($A98,Sheet!$A$7:$DG$148,'TN01-10'!R$9,0)="","",VLOOKUP($A98,Sheet!$A$7:$DG$148,'TN01-10'!R$9,0))</f>
        <v/>
      </c>
      <c r="S98" s="28" t="str">
        <f>IF(VLOOKUP($A98,Sheet!$A$7:$DG$148,'TN01-10'!S$9,0)="","",VLOOKUP($A98,Sheet!$A$7:$DG$148,'TN01-10'!S$9,0))</f>
        <v/>
      </c>
      <c r="T98" s="28" t="str">
        <f>IF(VLOOKUP($A98,Sheet!$A$7:$DG$148,'TN01-10'!T$9,0)="","",VLOOKUP($A98,Sheet!$A$7:$DG$148,'TN01-10'!T$9,0))</f>
        <v/>
      </c>
      <c r="U98" s="28">
        <f>IF(VLOOKUP($A98,Sheet!$A$7:$DG$148,'TN01-10'!U$9,0)="","",VLOOKUP($A98,Sheet!$A$7:$DG$148,'TN01-10'!U$9,0))</f>
        <v>7.6</v>
      </c>
      <c r="V98" s="28">
        <f>IF(VLOOKUP($A98,Sheet!$A$7:$DG$148,'TN01-10'!V$9,0)="","",VLOOKUP($A98,Sheet!$A$7:$DG$148,'TN01-10'!V$9,0))</f>
        <v>8.6999999999999993</v>
      </c>
      <c r="W98" s="28">
        <f>IF(VLOOKUP($A98,Sheet!$A$7:$DG$148,'TN01-10'!W$9,0)="","",VLOOKUP($A98,Sheet!$A$7:$DG$148,'TN01-10'!W$9,0))</f>
        <v>9.3000000000000007</v>
      </c>
      <c r="X98" s="28">
        <f>IF(VLOOKUP($A98,Sheet!$A$7:$DG$148,'TN01-10'!X$9,0)="","",VLOOKUP($A98,Sheet!$A$7:$DG$148,'TN01-10'!X$9,0))</f>
        <v>8.3000000000000007</v>
      </c>
      <c r="Y98" s="28">
        <f>IF(VLOOKUP($A98,Sheet!$A$7:$DG$148,'TN01-10'!Y$9,0)="","",VLOOKUP($A98,Sheet!$A$7:$DG$148,'TN01-10'!Y$9,0))</f>
        <v>8.6</v>
      </c>
      <c r="Z98" s="28">
        <f>IF(VLOOKUP($A98,Sheet!$A$7:$DG$148,'TN01-10'!Z$9,0)="","",VLOOKUP($A98,Sheet!$A$7:$DG$148,'TN01-10'!Z$9,0))</f>
        <v>6.6</v>
      </c>
      <c r="AA98" s="28">
        <f>IF(VLOOKUP($A98,Sheet!$A$7:$DG$148,'TN01-10'!AA$9,0)="","",VLOOKUP($A98,Sheet!$A$7:$DG$148,'TN01-10'!AA$9,0))</f>
        <v>5.6</v>
      </c>
      <c r="AB98" s="28">
        <f>IF(VLOOKUP($A98,Sheet!$A$7:$DG$148,'TN01-10'!AB$9,0)="","",VLOOKUP($A98,Sheet!$A$7:$DG$148,'TN01-10'!AB$9,0))</f>
        <v>9.1999999999999993</v>
      </c>
      <c r="AC98" s="28">
        <f>IF(VLOOKUP($A98,Sheet!$A$7:$DG$148,'TN01-10'!AC$9,0)="","",VLOOKUP($A98,Sheet!$A$7:$DG$148,'TN01-10'!AC$9,0))</f>
        <v>8.5</v>
      </c>
      <c r="AD98" s="28">
        <f>IF(VLOOKUP($A98,Sheet!$A$7:$DG$148,'TN01-10'!AD$9,0)="","",VLOOKUP($A98,Sheet!$A$7:$DG$148,'TN01-10'!AD$9,0))</f>
        <v>8.3000000000000007</v>
      </c>
      <c r="AE98" s="28">
        <f>IF(VLOOKUP($A98,Sheet!$A$7:$DG$148,'TN01-10'!AE$9,0)="","",VLOOKUP($A98,Sheet!$A$7:$DG$148,'TN01-10'!AE$9,0))</f>
        <v>5.8</v>
      </c>
      <c r="AF98" s="28">
        <f>IF(VLOOKUP($A98,Sheet!$A$7:$DG$148,'TN01-10'!AF$9,0)="","",VLOOKUP($A98,Sheet!$A$7:$DG$148,'TN01-10'!AF$9,0))</f>
        <v>7.9</v>
      </c>
      <c r="AG98" s="28">
        <f>IF(VLOOKUP($A98,Sheet!$A$7:$DG$148,'TN01-10'!AG$9,0)="","",VLOOKUP($A98,Sheet!$A$7:$DG$148,'TN01-10'!AG$9,0))</f>
        <v>7.1</v>
      </c>
      <c r="AH98" s="28">
        <f>IF(VLOOKUP($A98,Sheet!$A$7:$DG$148,'TN01-10'!AH$9,0)="","",VLOOKUP($A98,Sheet!$A$7:$DG$148,'TN01-10'!AH$9,0))</f>
        <v>8.1</v>
      </c>
      <c r="AI98" s="28">
        <f>IF(VLOOKUP($A98,Sheet!$A$7:$DG$148,'TN01-10'!AI$9,0)="","",VLOOKUP($A98,Sheet!$A$7:$DG$148,'TN01-10'!AI$9,0))</f>
        <v>6</v>
      </c>
      <c r="AJ98" s="28">
        <f>IF(VLOOKUP($A98,Sheet!$A$7:$DG$148,'TN01-10'!AJ$9,0)="","",VLOOKUP($A98,Sheet!$A$7:$DG$148,'TN01-10'!AJ$9,0))</f>
        <v>8.9</v>
      </c>
      <c r="AK98" s="33">
        <f>IF(VLOOKUP($A98,Sheet!$A$7:$DG$148,'TN01-10'!AK$9,0)="","",VLOOKUP($A98,Sheet!$A$7:$DG$148,'TN01-10'!AK$9,0))</f>
        <v>51</v>
      </c>
      <c r="AL98" s="36">
        <f>IF(VLOOKUP($A98,Sheet!$A$7:$DG$148,'TN01-10'!AL$9,0)="","",VLOOKUP($A98,Sheet!$A$7:$DG$148,'TN01-10'!AL$9,0))</f>
        <v>0</v>
      </c>
      <c r="AM98" s="32">
        <f>IF(VLOOKUP($A98,Sheet!$A$7:$DG$148,'TN01-10'!AM$9,0)="","",VLOOKUP($A98,Sheet!$A$7:$DG$148,'TN01-10'!AM$9,0))</f>
        <v>6.9</v>
      </c>
      <c r="AN98" s="32">
        <f>IF(VLOOKUP($A98,Sheet!$A$7:$DG$148,'TN01-10'!AN$9,0)="","",VLOOKUP($A98,Sheet!$A$7:$DG$148,'TN01-10'!AN$9,0))</f>
        <v>5.5</v>
      </c>
      <c r="AO98" s="32">
        <f>IF(VLOOKUP($A98,Sheet!$A$7:$DG$148,'TN01-10'!AO$9,0)="","",VLOOKUP($A98,Sheet!$A$7:$DG$148,'TN01-10'!AO$9,0))</f>
        <v>9</v>
      </c>
      <c r="AP98" s="32" t="str">
        <f>IF(VLOOKUP($A98,Sheet!$A$7:$DG$148,'TN01-10'!AP$9,0)="","",VLOOKUP($A98,Sheet!$A$7:$DG$148,'TN01-10'!AP$9,0))</f>
        <v/>
      </c>
      <c r="AQ98" s="32" t="str">
        <f>IF(VLOOKUP($A98,Sheet!$A$7:$DG$148,'TN01-10'!AQ$9,0)="","",VLOOKUP($A98,Sheet!$A$7:$DG$148,'TN01-10'!AQ$9,0))</f>
        <v/>
      </c>
      <c r="AR98" s="32" t="str">
        <f>IF(VLOOKUP($A98,Sheet!$A$7:$DG$148,'TN01-10'!AR$9,0)="","",VLOOKUP($A98,Sheet!$A$7:$DG$148,'TN01-10'!AR$9,0))</f>
        <v/>
      </c>
      <c r="AS98" s="32" t="str">
        <f>IF(VLOOKUP($A98,Sheet!$A$7:$DG$148,'TN01-10'!AS$9,0)="","",VLOOKUP($A98,Sheet!$A$7:$DG$148,'TN01-10'!AS$9,0))</f>
        <v/>
      </c>
      <c r="AT98" s="32" t="str">
        <f>IF(VLOOKUP($A98,Sheet!$A$7:$DG$148,'TN01-10'!AT$9,0)="","",VLOOKUP($A98,Sheet!$A$7:$DG$148,'TN01-10'!AT$9,0))</f>
        <v/>
      </c>
      <c r="AU98" s="32">
        <f>IF(VLOOKUP($A98,Sheet!$A$7:$DG$148,'TN01-10'!AU$9,0)="","",VLOOKUP($A98,Sheet!$A$7:$DG$148,'TN01-10'!AU$9,0))</f>
        <v>8.6</v>
      </c>
      <c r="AV98" s="32" t="str">
        <f>IF(VLOOKUP($A98,Sheet!$A$7:$DG$148,'TN01-10'!AV$9,0)="","",VLOOKUP($A98,Sheet!$A$7:$DG$148,'TN01-10'!AV$9,0))</f>
        <v/>
      </c>
      <c r="AW98" s="32" t="str">
        <f>IF(VLOOKUP($A98,Sheet!$A$7:$DG$148,'TN01-10'!AW$9,0)="","",VLOOKUP($A98,Sheet!$A$7:$DG$148,'TN01-10'!AW$9,0))</f>
        <v/>
      </c>
      <c r="AX98" s="32" t="str">
        <f>IF(VLOOKUP($A98,Sheet!$A$7:$DG$148,'TN01-10'!AX$9,0)="","",VLOOKUP($A98,Sheet!$A$7:$DG$148,'TN01-10'!AX$9,0))</f>
        <v/>
      </c>
      <c r="AY98" s="32" t="str">
        <f>IF(VLOOKUP($A98,Sheet!$A$7:$DG$148,'TN01-10'!AY$9,0)="","",VLOOKUP($A98,Sheet!$A$7:$DG$148,'TN01-10'!AY$9,0))</f>
        <v/>
      </c>
      <c r="AZ98" s="32" t="str">
        <f>IF(VLOOKUP($A98,Sheet!$A$7:$DG$148,'TN01-10'!AZ$9,0)="","",VLOOKUP($A98,Sheet!$A$7:$DG$148,'TN01-10'!AZ$9,0))</f>
        <v/>
      </c>
      <c r="BA98" s="32">
        <f>IF(VLOOKUP($A98,Sheet!$A$7:$DG$148,'TN01-10'!BA$9,0)="","",VLOOKUP($A98,Sheet!$A$7:$DG$148,'TN01-10'!BA$9,0))</f>
        <v>6.7</v>
      </c>
      <c r="BB98" s="33">
        <f>IF(VLOOKUP($A98,Sheet!$A$7:$DG$148,'TN01-10'!BB$9,0)="","",VLOOKUP($A98,Sheet!$A$7:$DG$148,'TN01-10'!BB$9,0))</f>
        <v>5</v>
      </c>
      <c r="BC98" s="36">
        <f>IF(VLOOKUP($A98,Sheet!$A$7:$DG$148,'TN01-10'!BC$9,0)="","",VLOOKUP($A98,Sheet!$A$7:$DG$148,'TN01-10'!BC$9,0))</f>
        <v>0</v>
      </c>
      <c r="BD98" s="28">
        <f>IF(VLOOKUP($A98,Sheet!$A$7:$DG$148,'TN01-10'!BD$9,0)="","",VLOOKUP($A98,Sheet!$A$7:$DG$148,'TN01-10'!BD$9,0))</f>
        <v>7.7</v>
      </c>
      <c r="BE98" s="28">
        <f>IF(VLOOKUP($A98,Sheet!$A$7:$DG$148,'TN01-10'!BE$9,0)="","",VLOOKUP($A98,Sheet!$A$7:$DG$148,'TN01-10'!BE$9,0))</f>
        <v>7.9</v>
      </c>
      <c r="BF98" s="28">
        <f>IF(VLOOKUP($A98,Sheet!$A$7:$DG$148,'TN01-10'!BF$9,0)="","",VLOOKUP($A98,Sheet!$A$7:$DG$148,'TN01-10'!BF$9,0))</f>
        <v>9.6999999999999993</v>
      </c>
      <c r="BG98" s="28">
        <f>IF(VLOOKUP($A98,Sheet!$A$7:$DG$148,'TN01-10'!BG$9,0)="","",VLOOKUP($A98,Sheet!$A$7:$DG$148,'TN01-10'!BG$9,0))</f>
        <v>7.7</v>
      </c>
      <c r="BH98" s="28">
        <f>IF(VLOOKUP($A98,Sheet!$A$7:$DG$148,'TN01-10'!BH$9,0)="","",VLOOKUP($A98,Sheet!$A$7:$DG$148,'TN01-10'!BH$9,0))</f>
        <v>5.7</v>
      </c>
      <c r="BI98" s="28">
        <f>IF(VLOOKUP($A98,Sheet!$A$7:$DG$148,'TN01-10'!BI$9,0)="","",VLOOKUP($A98,Sheet!$A$7:$DG$148,'TN01-10'!BI$9,0))</f>
        <v>8.3000000000000007</v>
      </c>
      <c r="BJ98" s="28">
        <f>IF(VLOOKUP($A98,Sheet!$A$7:$DG$148,'TN01-10'!BJ$9,0)="","",VLOOKUP($A98,Sheet!$A$7:$DG$148,'TN01-10'!BJ$9,0))</f>
        <v>8.3000000000000007</v>
      </c>
      <c r="BK98" s="28">
        <f>IF(VLOOKUP($A98,Sheet!$A$7:$DG$148,'TN01-10'!BK$9,0)="","",VLOOKUP($A98,Sheet!$A$7:$DG$148,'TN01-10'!BK$9,0))</f>
        <v>6.6</v>
      </c>
      <c r="BL98" s="28">
        <f>IF(VLOOKUP($A98,Sheet!$A$7:$DG$148,'TN01-10'!BL$9,0)="","",VLOOKUP($A98,Sheet!$A$7:$DG$148,'TN01-10'!BL$9,0))</f>
        <v>6.1</v>
      </c>
      <c r="BM98" s="28">
        <f>IF(VLOOKUP($A98,Sheet!$A$7:$DG$148,'TN01-10'!BM$9,0)="","",VLOOKUP($A98,Sheet!$A$7:$DG$148,'TN01-10'!BM$9,0))</f>
        <v>8.1999999999999993</v>
      </c>
      <c r="BN98" s="28">
        <f>IF(VLOOKUP($A98,Sheet!$A$7:$DG$148,'TN01-10'!BN$9,0)="","",VLOOKUP($A98,Sheet!$A$7:$DG$148,'TN01-10'!BN$9,0))</f>
        <v>7.2</v>
      </c>
      <c r="BO98" s="28">
        <f>IF(VLOOKUP($A98,Sheet!$A$7:$DG$148,'TN01-10'!BO$9,0)="","",VLOOKUP($A98,Sheet!$A$7:$DG$148,'TN01-10'!BO$9,0))</f>
        <v>7.1</v>
      </c>
      <c r="BP98" s="28">
        <f>IF(VLOOKUP($A98,Sheet!$A$7:$DG$148,'TN01-10'!BP$9,0)="","",VLOOKUP($A98,Sheet!$A$7:$DG$148,'TN01-10'!BP$9,0))</f>
        <v>9.1</v>
      </c>
      <c r="BQ98" s="28" t="str">
        <f>IF(VLOOKUP($A98,Sheet!$A$7:$DG$148,'TN01-10'!BQ$9,0)="","",VLOOKUP($A98,Sheet!$A$7:$DG$148,'TN01-10'!BQ$9,0))</f>
        <v/>
      </c>
      <c r="BR98" s="28">
        <f>IF(VLOOKUP($A98,Sheet!$A$7:$DG$148,'TN01-10'!BR$9,0)="","",VLOOKUP($A98,Sheet!$A$7:$DG$148,'TN01-10'!BR$9,0))</f>
        <v>8</v>
      </c>
      <c r="BS98" s="28">
        <f>IF(VLOOKUP($A98,Sheet!$A$7:$DG$148,'TN01-10'!BS$9,0)="","",VLOOKUP($A98,Sheet!$A$7:$DG$148,'TN01-10'!BS$9,0))</f>
        <v>6.9</v>
      </c>
      <c r="BT98" s="28">
        <f>IF(VLOOKUP($A98,Sheet!$A$7:$DG$148,'TN01-10'!BT$9,0)="","",VLOOKUP($A98,Sheet!$A$7:$DG$148,'TN01-10'!BT$9,0))</f>
        <v>7.7</v>
      </c>
      <c r="BU98" s="28">
        <f>IF(VLOOKUP($A98,Sheet!$A$7:$DG$148,'TN01-10'!BU$9,0)="","",VLOOKUP($A98,Sheet!$A$7:$DG$148,'TN01-10'!BU$9,0))</f>
        <v>5.9</v>
      </c>
      <c r="BV98" s="28">
        <f>IF(VLOOKUP($A98,Sheet!$A$7:$DG$148,'TN01-10'!BV$9,0)="","",VLOOKUP($A98,Sheet!$A$7:$DG$148,'TN01-10'!BV$9,0))</f>
        <v>8.1</v>
      </c>
      <c r="BW98" s="28">
        <f>IF(VLOOKUP($A98,Sheet!$A$7:$DG$148,'TN01-10'!BW$9,0)="","",VLOOKUP($A98,Sheet!$A$7:$DG$148,'TN01-10'!BW$9,0))</f>
        <v>8.1</v>
      </c>
      <c r="BX98" s="33">
        <f>IF(VLOOKUP($A98,Sheet!$A$7:$DG$148,'TN01-10'!BX$9,0)="","",VLOOKUP($A98,Sheet!$A$7:$DG$148,'TN01-10'!BX$9,0))</f>
        <v>50</v>
      </c>
      <c r="BY98" s="36">
        <f>IF(VLOOKUP($A98,Sheet!$A$7:$DG$148,'TN01-10'!BY$9,0)="","",VLOOKUP($A98,Sheet!$A$7:$DG$148,'TN01-10'!BY$9,0))</f>
        <v>0</v>
      </c>
      <c r="BZ98" s="28">
        <f>IF(VLOOKUP($A98,Sheet!$A$7:$DG$148,'TN01-10'!BZ$9,0)="","",VLOOKUP($A98,Sheet!$A$7:$DG$148,'TN01-10'!BZ$9,0))</f>
        <v>8.1</v>
      </c>
      <c r="CA98" s="28" t="str">
        <f>IF(VLOOKUP($A98,Sheet!$A$7:$DG$148,'TN01-10'!CA$9,0)="","",VLOOKUP($A98,Sheet!$A$7:$DG$148,'TN01-10'!CA$9,0))</f>
        <v/>
      </c>
      <c r="CB98" s="28">
        <f>IF(VLOOKUP($A98,Sheet!$A$7:$DG$148,'TN01-10'!CB$9,0)="","",VLOOKUP($A98,Sheet!$A$7:$DG$148,'TN01-10'!CB$9,0))</f>
        <v>6.8</v>
      </c>
      <c r="CC98" s="28" t="str">
        <f>IF(VLOOKUP($A98,Sheet!$A$7:$DG$148,'TN01-10'!CC$9,0)="","",VLOOKUP($A98,Sheet!$A$7:$DG$148,'TN01-10'!CC$9,0))</f>
        <v/>
      </c>
      <c r="CD98" s="28">
        <f>IF(VLOOKUP($A98,Sheet!$A$7:$DG$148,'TN01-10'!CD$9,0)="","",VLOOKUP($A98,Sheet!$A$7:$DG$148,'TN01-10'!CD$9,0))</f>
        <v>7.9</v>
      </c>
      <c r="CE98" s="28">
        <f>IF(VLOOKUP($A98,Sheet!$A$7:$DG$148,'TN01-10'!CE$9,0)="","",VLOOKUP($A98,Sheet!$A$7:$DG$148,'TN01-10'!CE$9,0))</f>
        <v>7.5</v>
      </c>
      <c r="CF98" s="28">
        <f>IF(VLOOKUP($A98,Sheet!$A$7:$DG$148,'TN01-10'!CF$9,0)="","",VLOOKUP($A98,Sheet!$A$7:$DG$148,'TN01-10'!CF$9,0))</f>
        <v>9.1999999999999993</v>
      </c>
      <c r="CG98" s="28">
        <f>IF(VLOOKUP($A98,Sheet!$A$7:$DG$148,'TN01-10'!CG$9,0)="","",VLOOKUP($A98,Sheet!$A$7:$DG$148,'TN01-10'!CG$9,0))</f>
        <v>7.3</v>
      </c>
      <c r="CH98" s="28" t="str">
        <f>IF(VLOOKUP($A98,Sheet!$A$7:$DG$148,'TN01-10'!CH$9,0)="","",VLOOKUP($A98,Sheet!$A$7:$DG$148,'TN01-10'!CH$9,0))</f>
        <v/>
      </c>
      <c r="CI98" s="28" t="str">
        <f>IF(VLOOKUP($A98,Sheet!$A$7:$DG$148,'TN01-10'!CI$9,0)="","",VLOOKUP($A98,Sheet!$A$7:$DG$148,'TN01-10'!CI$9,0))</f>
        <v/>
      </c>
      <c r="CJ98" s="28" t="str">
        <f>IF(VLOOKUP($A98,Sheet!$A$7:$DG$148,'TN01-10'!CJ$9,0)="","",VLOOKUP($A98,Sheet!$A$7:$DG$148,'TN01-10'!CJ$9,0))</f>
        <v/>
      </c>
      <c r="CK98" s="28">
        <f>IF(VLOOKUP($A98,Sheet!$A$7:$DG$148,'TN01-10'!CK$9,0)="","",VLOOKUP($A98,Sheet!$A$7:$DG$148,'TN01-10'!CK$9,0))</f>
        <v>5.6</v>
      </c>
      <c r="CL98" s="28" t="str">
        <f>IF(VLOOKUP($A98,Sheet!$A$7:$DG$148,'TN01-10'!CL$9,0)="","",VLOOKUP($A98,Sheet!$A$7:$DG$148,'TN01-10'!CL$9,0))</f>
        <v/>
      </c>
      <c r="CM98" s="28" t="str">
        <f>IF(VLOOKUP($A98,Sheet!$A$7:$DG$148,'TN01-10'!CM$9,0)="","",VLOOKUP($A98,Sheet!$A$7:$DG$148,'TN01-10'!CM$9,0))</f>
        <v/>
      </c>
      <c r="CN98" s="28">
        <f>IF(VLOOKUP($A98,Sheet!$A$7:$DG$148,'TN01-10'!CN$9,0)="","",VLOOKUP($A98,Sheet!$A$7:$DG$148,'TN01-10'!CN$9,0))</f>
        <v>7.6</v>
      </c>
      <c r="CO98" s="28">
        <f>IF(VLOOKUP($A98,Sheet!$A$7:$DG$148,'TN01-10'!CO$9,0)="","",VLOOKUP($A98,Sheet!$A$7:$DG$148,'TN01-10'!CO$9,0))</f>
        <v>8</v>
      </c>
      <c r="CP98" s="28">
        <f>IF(VLOOKUP($A98,Sheet!$A$7:$DG$148,'TN01-10'!CP$9,0)="","",VLOOKUP($A98,Sheet!$A$7:$DG$148,'TN01-10'!CP$9,0))</f>
        <v>9.3000000000000007</v>
      </c>
      <c r="CQ98" s="28">
        <f>IF(VLOOKUP($A98,Sheet!$A$7:$DG$148,'TN01-10'!CQ$9,0)="","",VLOOKUP($A98,Sheet!$A$7:$DG$148,'TN01-10'!CQ$9,0))</f>
        <v>6.3</v>
      </c>
      <c r="CR98" s="28">
        <f>IF(VLOOKUP($A98,Sheet!$A$7:$DG$148,'TN01-10'!CR$9,0)="","",VLOOKUP($A98,Sheet!$A$7:$DG$148,'TN01-10'!CR$9,0))</f>
        <v>9.6</v>
      </c>
      <c r="CS98" s="33">
        <f>IF(VLOOKUP($A98,Sheet!$A$7:$DG$148,'TN01-10'!CS$9,0)="","",VLOOKUP($A98,Sheet!$A$7:$DG$148,'TN01-10'!CS$9,0))</f>
        <v>27</v>
      </c>
      <c r="CT98" s="36">
        <f>IF(VLOOKUP($A98,Sheet!$A$7:$DG$148,'TN01-10'!CT$9,0)="","",VLOOKUP($A98,Sheet!$A$7:$DG$148,'TN01-10'!CT$9,0))</f>
        <v>0</v>
      </c>
      <c r="CU98" s="38">
        <f t="shared" si="17"/>
        <v>128</v>
      </c>
      <c r="CV98" s="38">
        <f t="shared" si="18"/>
        <v>0</v>
      </c>
      <c r="CW98" s="38">
        <f t="shared" si="19"/>
        <v>0</v>
      </c>
      <c r="CX98" s="38">
        <f t="shared" si="20"/>
        <v>128</v>
      </c>
      <c r="CY98" s="38">
        <f t="shared" si="21"/>
        <v>7.76</v>
      </c>
      <c r="CZ98" s="38">
        <f>VLOOKUP($A98,'TN01-04'!$A$13:$DL$166,103,0)</f>
        <v>3.31</v>
      </c>
      <c r="DA98" s="28" t="str">
        <f>IF(VLOOKUP($A98,Sheet!$A$7:$DG$148,'TN01-10'!DA$9,0)="","",VLOOKUP($A98,Sheet!$A$7:$DG$148,'TN01-10'!DA$9,0))</f>
        <v/>
      </c>
      <c r="DB98" s="28" t="str">
        <f>IF(VLOOKUP($A98,Sheet!$A$7:$DG$148,'TN01-10'!DB$9,0)="","",VLOOKUP($A98,Sheet!$A$7:$DG$148,'TN01-10'!DB$9,0))</f>
        <v/>
      </c>
      <c r="DC98" s="28" t="str">
        <f>IF(VLOOKUP($A98,Sheet!$A$7:$DG$148,'TN01-10'!DC$9,0)="","",VLOOKUP($A98,Sheet!$A$7:$DG$148,'TN01-10'!DC$9,0))</f>
        <v/>
      </c>
      <c r="DD98" s="28">
        <f>IF(VLOOKUP($A98,Sheet!$A$7:$DG$148,'TN01-10'!DD$9,0)="","",VLOOKUP($A98,Sheet!$A$7:$DG$148,'TN01-10'!DD$9,0))</f>
        <v>8.9</v>
      </c>
      <c r="DE98" s="38"/>
      <c r="DF98" s="38">
        <f t="shared" si="22"/>
        <v>8.9</v>
      </c>
      <c r="DG98" s="38">
        <f>VLOOKUP($A98,'TN01-04'!$A$13:$DL$166,110,0)</f>
        <v>4</v>
      </c>
      <c r="DH98" s="33">
        <f>IF(VLOOKUP($A98,Sheet!$A$7:$DG$148,'TN01-10'!DH$9,0)="","",VLOOKUP($A98,Sheet!$A$7:$DG$148,'TN01-10'!DH$9,0))</f>
        <v>5</v>
      </c>
      <c r="DI98" s="36">
        <f>IF(VLOOKUP($A98,Sheet!$A$7:$DG$148,'TN01-10'!DI$9,0)="","",VLOOKUP($A98,Sheet!$A$7:$DG$148,'TN01-10'!DI$9,0))</f>
        <v>0</v>
      </c>
      <c r="DJ98" s="38">
        <f t="shared" si="23"/>
        <v>133</v>
      </c>
      <c r="DK98" s="38">
        <f t="shared" si="24"/>
        <v>0</v>
      </c>
      <c r="DL98" s="38">
        <f t="shared" si="25"/>
        <v>7.8</v>
      </c>
      <c r="DM98" s="38">
        <f>VLOOKUP($A98,'TN01-04'!$A$13:$DL$166,116,0)</f>
        <v>3.34</v>
      </c>
      <c r="DN98" s="33">
        <f>IF(VLOOKUP($A98,Sheet!$A$7:$DG$148,'TN01-10'!DN$9,0)="","",VLOOKUP($A98,Sheet!$A$7:$DG$148,'TN01-10'!DN$9,0))</f>
        <v>138</v>
      </c>
      <c r="DO98" s="36">
        <f>IF(VLOOKUP($A98,Sheet!$A$7:$DG$148,'TN01-10'!DO$9,0)="","",VLOOKUP($A98,Sheet!$A$7:$DG$148,'TN01-10'!DO$9,0))</f>
        <v>0</v>
      </c>
      <c r="DP98" s="28">
        <f>IF(VLOOKUP($A98,Sheet!$A$7:$DG$148,'TN01-10'!DP$9,0)="","",VLOOKUP($A98,Sheet!$A$7:$DG$148,'TN01-10'!DP$9,0))</f>
        <v>137</v>
      </c>
      <c r="DQ98" s="28">
        <f>IF(VLOOKUP($A98,Sheet!$A$7:$DG$148,'TN01-10'!DQ$9,0)="","",VLOOKUP($A98,Sheet!$A$7:$DG$148,'TN01-10'!DQ$9,0))</f>
        <v>138</v>
      </c>
      <c r="DR98" s="28">
        <f>IF(VLOOKUP($A98,Sheet!$A$7:$DG$148,'TN01-10'!DR$9,0)="","",VLOOKUP($A98,Sheet!$A$7:$DG$148,'TN01-10'!DR$9,0))</f>
        <v>7.8</v>
      </c>
      <c r="DS98" s="28">
        <f>IF(VLOOKUP($A98,Sheet!$A$7:$DG$148,'TN01-10'!DS$9,0)="","",VLOOKUP($A98,Sheet!$A$7:$DG$148,'TN01-10'!DS$9,0))</f>
        <v>3.34</v>
      </c>
      <c r="DT98" s="28" t="str">
        <f>IF(VLOOKUP($A98,Sheet!$A$7:$DG$148,'TN01-10'!DT$9,0)="","",VLOOKUP($A98,Sheet!$A$7:$DG$148,'TN01-10'!DT$9,0))</f>
        <v/>
      </c>
      <c r="DU98" s="168">
        <f t="shared" si="26"/>
        <v>0</v>
      </c>
      <c r="DV98" s="315" t="s">
        <v>4798</v>
      </c>
      <c r="DW98" s="315" t="s">
        <v>4798</v>
      </c>
      <c r="DX98" s="315" t="s">
        <v>4798</v>
      </c>
      <c r="DY98" s="315" t="s">
        <v>4798</v>
      </c>
      <c r="DZ98" s="315" t="s">
        <v>4832</v>
      </c>
      <c r="EA98" s="315"/>
      <c r="EB98" s="216">
        <v>8.9</v>
      </c>
      <c r="EC98" s="216"/>
      <c r="ED98" s="216"/>
      <c r="EE98" s="216"/>
      <c r="EF98" s="216">
        <f t="shared" si="27"/>
        <v>8.9</v>
      </c>
      <c r="EG98" s="216">
        <v>0</v>
      </c>
      <c r="EH98" s="216">
        <v>0</v>
      </c>
      <c r="EI98" s="216"/>
      <c r="EJ98" s="216"/>
      <c r="EK98" s="216">
        <f t="shared" si="28"/>
        <v>0</v>
      </c>
      <c r="EL98" s="216"/>
      <c r="EM98" s="216">
        <v>0</v>
      </c>
      <c r="EN98" s="216"/>
      <c r="EO98" s="216"/>
      <c r="EP98" s="216">
        <f t="shared" si="29"/>
        <v>0</v>
      </c>
      <c r="EQ98" s="216"/>
      <c r="ER98" s="216">
        <v>0</v>
      </c>
      <c r="ES98" s="216"/>
      <c r="ET98" s="216"/>
      <c r="EU98" s="216">
        <f t="shared" si="30"/>
        <v>0</v>
      </c>
      <c r="EV98" s="216">
        <f t="shared" si="31"/>
        <v>0</v>
      </c>
    </row>
    <row r="99" spans="1:152" ht="15.95" customHeight="1" x14ac:dyDescent="0.2">
      <c r="A99" s="25">
        <v>2221727363</v>
      </c>
      <c r="B99" s="26" t="s">
        <v>26</v>
      </c>
      <c r="C99" s="26" t="s">
        <v>93</v>
      </c>
      <c r="D99" s="26" t="s">
        <v>165</v>
      </c>
      <c r="E99" s="27">
        <v>35653</v>
      </c>
      <c r="F99" s="26" t="s">
        <v>210</v>
      </c>
      <c r="G99" s="26" t="s">
        <v>212</v>
      </c>
      <c r="H99" s="28">
        <f>IF(VLOOKUP($A99,Sheet!$A$7:$DG$148,'TN01-10'!H$9,0)="","",VLOOKUP($A99,Sheet!$A$7:$DG$148,'TN01-10'!H$9,0))</f>
        <v>6</v>
      </c>
      <c r="I99" s="28">
        <f>IF(VLOOKUP($A99,Sheet!$A$7:$DG$148,'TN01-10'!I$9,0)="","",VLOOKUP($A99,Sheet!$A$7:$DG$148,'TN01-10'!I$9,0))</f>
        <v>5.2</v>
      </c>
      <c r="J99" s="28">
        <f>IF(VLOOKUP($A99,Sheet!$A$7:$DG$148,'TN01-10'!J$9,0)="","",VLOOKUP($A99,Sheet!$A$7:$DG$148,'TN01-10'!J$9,0))</f>
        <v>8.1999999999999993</v>
      </c>
      <c r="K99" s="28">
        <f>IF(VLOOKUP($A99,Sheet!$A$7:$DG$148,'TN01-10'!K$9,0)="","",VLOOKUP($A99,Sheet!$A$7:$DG$148,'TN01-10'!K$9,0))</f>
        <v>5.5</v>
      </c>
      <c r="L99" s="28">
        <f>IF(VLOOKUP($A99,Sheet!$A$7:$DG$148,'TN01-10'!L$9,0)="","",VLOOKUP($A99,Sheet!$A$7:$DG$148,'TN01-10'!L$9,0))</f>
        <v>4.2</v>
      </c>
      <c r="M99" s="28">
        <f>IF(VLOOKUP($A99,Sheet!$A$7:$DG$148,'TN01-10'!M$9,0)="","",VLOOKUP($A99,Sheet!$A$7:$DG$148,'TN01-10'!M$9,0))</f>
        <v>5.6</v>
      </c>
      <c r="N99" s="28">
        <f>IF(VLOOKUP($A99,Sheet!$A$7:$DG$148,'TN01-10'!N$9,0)="","",VLOOKUP($A99,Sheet!$A$7:$DG$148,'TN01-10'!N$9,0))</f>
        <v>4.5</v>
      </c>
      <c r="O99" s="28" t="str">
        <f>IF(VLOOKUP($A99,Sheet!$A$7:$DG$148,'TN01-10'!O$9,0)="","",VLOOKUP($A99,Sheet!$A$7:$DG$148,'TN01-10'!O$9,0))</f>
        <v/>
      </c>
      <c r="P99" s="28">
        <f>IF(VLOOKUP($A99,Sheet!$A$7:$DG$148,'TN01-10'!P$9,0)="","",VLOOKUP($A99,Sheet!$A$7:$DG$148,'TN01-10'!P$9,0))</f>
        <v>5.4</v>
      </c>
      <c r="Q99" s="28" t="str">
        <f>IF(VLOOKUP($A99,Sheet!$A$7:$DG$148,'TN01-10'!Q$9,0)="","",VLOOKUP($A99,Sheet!$A$7:$DG$148,'TN01-10'!Q$9,0))</f>
        <v/>
      </c>
      <c r="R99" s="28" t="str">
        <f>IF(VLOOKUP($A99,Sheet!$A$7:$DG$148,'TN01-10'!R$9,0)="","",VLOOKUP($A99,Sheet!$A$7:$DG$148,'TN01-10'!R$9,0))</f>
        <v/>
      </c>
      <c r="S99" s="28" t="str">
        <f>IF(VLOOKUP($A99,Sheet!$A$7:$DG$148,'TN01-10'!S$9,0)="","",VLOOKUP($A99,Sheet!$A$7:$DG$148,'TN01-10'!S$9,0))</f>
        <v/>
      </c>
      <c r="T99" s="28" t="str">
        <f>IF(VLOOKUP($A99,Sheet!$A$7:$DG$148,'TN01-10'!T$9,0)="","",VLOOKUP($A99,Sheet!$A$7:$DG$148,'TN01-10'!T$9,0))</f>
        <v/>
      </c>
      <c r="U99" s="28">
        <f>IF(VLOOKUP($A99,Sheet!$A$7:$DG$148,'TN01-10'!U$9,0)="","",VLOOKUP($A99,Sheet!$A$7:$DG$148,'TN01-10'!U$9,0))</f>
        <v>6.3</v>
      </c>
      <c r="V99" s="28">
        <f>IF(VLOOKUP($A99,Sheet!$A$7:$DG$148,'TN01-10'!V$9,0)="","",VLOOKUP($A99,Sheet!$A$7:$DG$148,'TN01-10'!V$9,0))</f>
        <v>5.0999999999999996</v>
      </c>
      <c r="W99" s="28">
        <f>IF(VLOOKUP($A99,Sheet!$A$7:$DG$148,'TN01-10'!W$9,0)="","",VLOOKUP($A99,Sheet!$A$7:$DG$148,'TN01-10'!W$9,0))</f>
        <v>7.9</v>
      </c>
      <c r="X99" s="28">
        <f>IF(VLOOKUP($A99,Sheet!$A$7:$DG$148,'TN01-10'!X$9,0)="","",VLOOKUP($A99,Sheet!$A$7:$DG$148,'TN01-10'!X$9,0))</f>
        <v>8.5</v>
      </c>
      <c r="Y99" s="28">
        <f>IF(VLOOKUP($A99,Sheet!$A$7:$DG$148,'TN01-10'!Y$9,0)="","",VLOOKUP($A99,Sheet!$A$7:$DG$148,'TN01-10'!Y$9,0))</f>
        <v>4.2</v>
      </c>
      <c r="Z99" s="28">
        <f>IF(VLOOKUP($A99,Sheet!$A$7:$DG$148,'TN01-10'!Z$9,0)="","",VLOOKUP($A99,Sheet!$A$7:$DG$148,'TN01-10'!Z$9,0))</f>
        <v>4.9000000000000004</v>
      </c>
      <c r="AA99" s="28">
        <f>IF(VLOOKUP($A99,Sheet!$A$7:$DG$148,'TN01-10'!AA$9,0)="","",VLOOKUP($A99,Sheet!$A$7:$DG$148,'TN01-10'!AA$9,0))</f>
        <v>4.0999999999999996</v>
      </c>
      <c r="AB99" s="28">
        <f>IF(VLOOKUP($A99,Sheet!$A$7:$DG$148,'TN01-10'!AB$9,0)="","",VLOOKUP($A99,Sheet!$A$7:$DG$148,'TN01-10'!AB$9,0))</f>
        <v>4.2</v>
      </c>
      <c r="AC99" s="28">
        <f>IF(VLOOKUP($A99,Sheet!$A$7:$DG$148,'TN01-10'!AC$9,0)="","",VLOOKUP($A99,Sheet!$A$7:$DG$148,'TN01-10'!AC$9,0))</f>
        <v>5.9</v>
      </c>
      <c r="AD99" s="28">
        <f>IF(VLOOKUP($A99,Sheet!$A$7:$DG$148,'TN01-10'!AD$9,0)="","",VLOOKUP($A99,Sheet!$A$7:$DG$148,'TN01-10'!AD$9,0))</f>
        <v>6.2</v>
      </c>
      <c r="AE99" s="28" t="str">
        <f>IF(VLOOKUP($A99,Sheet!$A$7:$DG$148,'TN01-10'!AE$9,0)="","",VLOOKUP($A99,Sheet!$A$7:$DG$148,'TN01-10'!AE$9,0))</f>
        <v>X</v>
      </c>
      <c r="AF99" s="28">
        <f>IF(VLOOKUP($A99,Sheet!$A$7:$DG$148,'TN01-10'!AF$9,0)="","",VLOOKUP($A99,Sheet!$A$7:$DG$148,'TN01-10'!AF$9,0))</f>
        <v>6.5</v>
      </c>
      <c r="AG99" s="28">
        <f>IF(VLOOKUP($A99,Sheet!$A$7:$DG$148,'TN01-10'!AG$9,0)="","",VLOOKUP($A99,Sheet!$A$7:$DG$148,'TN01-10'!AG$9,0))</f>
        <v>5.3</v>
      </c>
      <c r="AH99" s="28">
        <f>IF(VLOOKUP($A99,Sheet!$A$7:$DG$148,'TN01-10'!AH$9,0)="","",VLOOKUP($A99,Sheet!$A$7:$DG$148,'TN01-10'!AH$9,0))</f>
        <v>4</v>
      </c>
      <c r="AI99" s="28" t="str">
        <f>IF(VLOOKUP($A99,Sheet!$A$7:$DG$148,'TN01-10'!AI$9,0)="","",VLOOKUP($A99,Sheet!$A$7:$DG$148,'TN01-10'!AI$9,0))</f>
        <v>X</v>
      </c>
      <c r="AJ99" s="28">
        <f>IF(VLOOKUP($A99,Sheet!$A$7:$DG$148,'TN01-10'!AJ$9,0)="","",VLOOKUP($A99,Sheet!$A$7:$DG$148,'TN01-10'!AJ$9,0))</f>
        <v>6.3</v>
      </c>
      <c r="AK99" s="33">
        <f>IF(VLOOKUP($A99,Sheet!$A$7:$DG$148,'TN01-10'!AK$9,0)="","",VLOOKUP($A99,Sheet!$A$7:$DG$148,'TN01-10'!AK$9,0))</f>
        <v>47</v>
      </c>
      <c r="AL99" s="36">
        <f>IF(VLOOKUP($A99,Sheet!$A$7:$DG$148,'TN01-10'!AL$9,0)="","",VLOOKUP($A99,Sheet!$A$7:$DG$148,'TN01-10'!AL$9,0))</f>
        <v>4</v>
      </c>
      <c r="AM99" s="32">
        <f>IF(VLOOKUP($A99,Sheet!$A$7:$DG$148,'TN01-10'!AM$9,0)="","",VLOOKUP($A99,Sheet!$A$7:$DG$148,'TN01-10'!AM$9,0))</f>
        <v>7.5</v>
      </c>
      <c r="AN99" s="32">
        <f>IF(VLOOKUP($A99,Sheet!$A$7:$DG$148,'TN01-10'!AN$9,0)="","",VLOOKUP($A99,Sheet!$A$7:$DG$148,'TN01-10'!AN$9,0))</f>
        <v>7.2</v>
      </c>
      <c r="AO99" s="32" t="str">
        <f>IF(VLOOKUP($A99,Sheet!$A$7:$DG$148,'TN01-10'!AO$9,0)="","",VLOOKUP($A99,Sheet!$A$7:$DG$148,'TN01-10'!AO$9,0))</f>
        <v/>
      </c>
      <c r="AP99" s="32" t="str">
        <f>IF(VLOOKUP($A99,Sheet!$A$7:$DG$148,'TN01-10'!AP$9,0)="","",VLOOKUP($A99,Sheet!$A$7:$DG$148,'TN01-10'!AP$9,0))</f>
        <v/>
      </c>
      <c r="AQ99" s="32">
        <f>IF(VLOOKUP($A99,Sheet!$A$7:$DG$148,'TN01-10'!AQ$9,0)="","",VLOOKUP($A99,Sheet!$A$7:$DG$148,'TN01-10'!AQ$9,0))</f>
        <v>4.2</v>
      </c>
      <c r="AR99" s="32" t="str">
        <f>IF(VLOOKUP($A99,Sheet!$A$7:$DG$148,'TN01-10'!AR$9,0)="","",VLOOKUP($A99,Sheet!$A$7:$DG$148,'TN01-10'!AR$9,0))</f>
        <v/>
      </c>
      <c r="AS99" s="32" t="str">
        <f>IF(VLOOKUP($A99,Sheet!$A$7:$DG$148,'TN01-10'!AS$9,0)="","",VLOOKUP($A99,Sheet!$A$7:$DG$148,'TN01-10'!AS$9,0))</f>
        <v/>
      </c>
      <c r="AT99" s="32" t="str">
        <f>IF(VLOOKUP($A99,Sheet!$A$7:$DG$148,'TN01-10'!AT$9,0)="","",VLOOKUP($A99,Sheet!$A$7:$DG$148,'TN01-10'!AT$9,0))</f>
        <v/>
      </c>
      <c r="AU99" s="32">
        <f>IF(VLOOKUP($A99,Sheet!$A$7:$DG$148,'TN01-10'!AU$9,0)="","",VLOOKUP($A99,Sheet!$A$7:$DG$148,'TN01-10'!AU$9,0))</f>
        <v>4.5999999999999996</v>
      </c>
      <c r="AV99" s="32" t="str">
        <f>IF(VLOOKUP($A99,Sheet!$A$7:$DG$148,'TN01-10'!AV$9,0)="","",VLOOKUP($A99,Sheet!$A$7:$DG$148,'TN01-10'!AV$9,0))</f>
        <v/>
      </c>
      <c r="AW99" s="32" t="str">
        <f>IF(VLOOKUP($A99,Sheet!$A$7:$DG$148,'TN01-10'!AW$9,0)="","",VLOOKUP($A99,Sheet!$A$7:$DG$148,'TN01-10'!AW$9,0))</f>
        <v/>
      </c>
      <c r="AX99" s="32" t="str">
        <f>IF(VLOOKUP($A99,Sheet!$A$7:$DG$148,'TN01-10'!AX$9,0)="","",VLOOKUP($A99,Sheet!$A$7:$DG$148,'TN01-10'!AX$9,0))</f>
        <v/>
      </c>
      <c r="AY99" s="32" t="str">
        <f>IF(VLOOKUP($A99,Sheet!$A$7:$DG$148,'TN01-10'!AY$9,0)="","",VLOOKUP($A99,Sheet!$A$7:$DG$148,'TN01-10'!AY$9,0))</f>
        <v/>
      </c>
      <c r="AZ99" s="32" t="str">
        <f>IF(VLOOKUP($A99,Sheet!$A$7:$DG$148,'TN01-10'!AZ$9,0)="","",VLOOKUP($A99,Sheet!$A$7:$DG$148,'TN01-10'!AZ$9,0))</f>
        <v/>
      </c>
      <c r="BA99" s="32">
        <f>IF(VLOOKUP($A99,Sheet!$A$7:$DG$148,'TN01-10'!BA$9,0)="","",VLOOKUP($A99,Sheet!$A$7:$DG$148,'TN01-10'!BA$9,0))</f>
        <v>5.0999999999999996</v>
      </c>
      <c r="BB99" s="33">
        <f>IF(VLOOKUP($A99,Sheet!$A$7:$DG$148,'TN01-10'!BB$9,0)="","",VLOOKUP($A99,Sheet!$A$7:$DG$148,'TN01-10'!BB$9,0))</f>
        <v>5</v>
      </c>
      <c r="BC99" s="36">
        <f>IF(VLOOKUP($A99,Sheet!$A$7:$DG$148,'TN01-10'!BC$9,0)="","",VLOOKUP($A99,Sheet!$A$7:$DG$148,'TN01-10'!BC$9,0))</f>
        <v>0</v>
      </c>
      <c r="BD99" s="28">
        <f>IF(VLOOKUP($A99,Sheet!$A$7:$DG$148,'TN01-10'!BD$9,0)="","",VLOOKUP($A99,Sheet!$A$7:$DG$148,'TN01-10'!BD$9,0))</f>
        <v>4.9000000000000004</v>
      </c>
      <c r="BE99" s="28">
        <f>IF(VLOOKUP($A99,Sheet!$A$7:$DG$148,'TN01-10'!BE$9,0)="","",VLOOKUP($A99,Sheet!$A$7:$DG$148,'TN01-10'!BE$9,0))</f>
        <v>4.0999999999999996</v>
      </c>
      <c r="BF99" s="28">
        <f>IF(VLOOKUP($A99,Sheet!$A$7:$DG$148,'TN01-10'!BF$9,0)="","",VLOOKUP($A99,Sheet!$A$7:$DG$148,'TN01-10'!BF$9,0))</f>
        <v>5.6</v>
      </c>
      <c r="BG99" s="28">
        <f>IF(VLOOKUP($A99,Sheet!$A$7:$DG$148,'TN01-10'!BG$9,0)="","",VLOOKUP($A99,Sheet!$A$7:$DG$148,'TN01-10'!BG$9,0))</f>
        <v>7.1</v>
      </c>
      <c r="BH99" s="28">
        <f>IF(VLOOKUP($A99,Sheet!$A$7:$DG$148,'TN01-10'!BH$9,0)="","",VLOOKUP($A99,Sheet!$A$7:$DG$148,'TN01-10'!BH$9,0))</f>
        <v>4.5999999999999996</v>
      </c>
      <c r="BI99" s="28">
        <f>IF(VLOOKUP($A99,Sheet!$A$7:$DG$148,'TN01-10'!BI$9,0)="","",VLOOKUP($A99,Sheet!$A$7:$DG$148,'TN01-10'!BI$9,0))</f>
        <v>4.4000000000000004</v>
      </c>
      <c r="BJ99" s="28">
        <f>IF(VLOOKUP($A99,Sheet!$A$7:$DG$148,'TN01-10'!BJ$9,0)="","",VLOOKUP($A99,Sheet!$A$7:$DG$148,'TN01-10'!BJ$9,0))</f>
        <v>6.2</v>
      </c>
      <c r="BK99" s="28">
        <f>IF(VLOOKUP($A99,Sheet!$A$7:$DG$148,'TN01-10'!BK$9,0)="","",VLOOKUP($A99,Sheet!$A$7:$DG$148,'TN01-10'!BK$9,0))</f>
        <v>4.5</v>
      </c>
      <c r="BL99" s="28">
        <f>IF(VLOOKUP($A99,Sheet!$A$7:$DG$148,'TN01-10'!BL$9,0)="","",VLOOKUP($A99,Sheet!$A$7:$DG$148,'TN01-10'!BL$9,0))</f>
        <v>4.5999999999999996</v>
      </c>
      <c r="BM99" s="28">
        <f>IF(VLOOKUP($A99,Sheet!$A$7:$DG$148,'TN01-10'!BM$9,0)="","",VLOOKUP($A99,Sheet!$A$7:$DG$148,'TN01-10'!BM$9,0))</f>
        <v>6.7</v>
      </c>
      <c r="BN99" s="28">
        <f>IF(VLOOKUP($A99,Sheet!$A$7:$DG$148,'TN01-10'!BN$9,0)="","",VLOOKUP($A99,Sheet!$A$7:$DG$148,'TN01-10'!BN$9,0))</f>
        <v>6.6</v>
      </c>
      <c r="BO99" s="28" t="str">
        <f>IF(VLOOKUP($A99,Sheet!$A$7:$DG$148,'TN01-10'!BO$9,0)="","",VLOOKUP($A99,Sheet!$A$7:$DG$148,'TN01-10'!BO$9,0))</f>
        <v>X</v>
      </c>
      <c r="BP99" s="28">
        <f>IF(VLOOKUP($A99,Sheet!$A$7:$DG$148,'TN01-10'!BP$9,0)="","",VLOOKUP($A99,Sheet!$A$7:$DG$148,'TN01-10'!BP$9,0))</f>
        <v>4.9000000000000004</v>
      </c>
      <c r="BQ99" s="28" t="str">
        <f>IF(VLOOKUP($A99,Sheet!$A$7:$DG$148,'TN01-10'!BQ$9,0)="","",VLOOKUP($A99,Sheet!$A$7:$DG$148,'TN01-10'!BQ$9,0))</f>
        <v/>
      </c>
      <c r="BR99" s="28">
        <f>IF(VLOOKUP($A99,Sheet!$A$7:$DG$148,'TN01-10'!BR$9,0)="","",VLOOKUP($A99,Sheet!$A$7:$DG$148,'TN01-10'!BR$9,0))</f>
        <v>6.8</v>
      </c>
      <c r="BS99" s="28">
        <f>IF(VLOOKUP($A99,Sheet!$A$7:$DG$148,'TN01-10'!BS$9,0)="","",VLOOKUP($A99,Sheet!$A$7:$DG$148,'TN01-10'!BS$9,0))</f>
        <v>6</v>
      </c>
      <c r="BT99" s="28">
        <f>IF(VLOOKUP($A99,Sheet!$A$7:$DG$148,'TN01-10'!BT$9,0)="","",VLOOKUP($A99,Sheet!$A$7:$DG$148,'TN01-10'!BT$9,0))</f>
        <v>5.0999999999999996</v>
      </c>
      <c r="BU99" s="28">
        <f>IF(VLOOKUP($A99,Sheet!$A$7:$DG$148,'TN01-10'!BU$9,0)="","",VLOOKUP($A99,Sheet!$A$7:$DG$148,'TN01-10'!BU$9,0))</f>
        <v>4.8</v>
      </c>
      <c r="BV99" s="28">
        <f>IF(VLOOKUP($A99,Sheet!$A$7:$DG$148,'TN01-10'!BV$9,0)="","",VLOOKUP($A99,Sheet!$A$7:$DG$148,'TN01-10'!BV$9,0))</f>
        <v>4.4000000000000004</v>
      </c>
      <c r="BW99" s="28">
        <f>IF(VLOOKUP($A99,Sheet!$A$7:$DG$148,'TN01-10'!BW$9,0)="","",VLOOKUP($A99,Sheet!$A$7:$DG$148,'TN01-10'!BW$9,0))</f>
        <v>6.9</v>
      </c>
      <c r="BX99" s="33">
        <f>IF(VLOOKUP($A99,Sheet!$A$7:$DG$148,'TN01-10'!BX$9,0)="","",VLOOKUP($A99,Sheet!$A$7:$DG$148,'TN01-10'!BX$9,0))</f>
        <v>48</v>
      </c>
      <c r="BY99" s="36">
        <f>IF(VLOOKUP($A99,Sheet!$A$7:$DG$148,'TN01-10'!BY$9,0)="","",VLOOKUP($A99,Sheet!$A$7:$DG$148,'TN01-10'!BY$9,0))</f>
        <v>2</v>
      </c>
      <c r="BZ99" s="28">
        <f>IF(VLOOKUP($A99,Sheet!$A$7:$DG$148,'TN01-10'!BZ$9,0)="","",VLOOKUP($A99,Sheet!$A$7:$DG$148,'TN01-10'!BZ$9,0))</f>
        <v>7.7</v>
      </c>
      <c r="CA99" s="28" t="str">
        <f>IF(VLOOKUP($A99,Sheet!$A$7:$DG$148,'TN01-10'!CA$9,0)="","",VLOOKUP($A99,Sheet!$A$7:$DG$148,'TN01-10'!CA$9,0))</f>
        <v/>
      </c>
      <c r="CB99" s="28">
        <f>IF(VLOOKUP($A99,Sheet!$A$7:$DG$148,'TN01-10'!CB$9,0)="","",VLOOKUP($A99,Sheet!$A$7:$DG$148,'TN01-10'!CB$9,0))</f>
        <v>5.3</v>
      </c>
      <c r="CC99" s="28" t="str">
        <f>IF(VLOOKUP($A99,Sheet!$A$7:$DG$148,'TN01-10'!CC$9,0)="","",VLOOKUP($A99,Sheet!$A$7:$DG$148,'TN01-10'!CC$9,0))</f>
        <v/>
      </c>
      <c r="CD99" s="28">
        <f>IF(VLOOKUP($A99,Sheet!$A$7:$DG$148,'TN01-10'!CD$9,0)="","",VLOOKUP($A99,Sheet!$A$7:$DG$148,'TN01-10'!CD$9,0))</f>
        <v>4.5</v>
      </c>
      <c r="CE99" s="28" t="str">
        <f>IF(VLOOKUP($A99,Sheet!$A$7:$DG$148,'TN01-10'!CE$9,0)="","",VLOOKUP($A99,Sheet!$A$7:$DG$148,'TN01-10'!CE$9,0))</f>
        <v/>
      </c>
      <c r="CF99" s="28">
        <f>IF(VLOOKUP($A99,Sheet!$A$7:$DG$148,'TN01-10'!CF$9,0)="","",VLOOKUP($A99,Sheet!$A$7:$DG$148,'TN01-10'!CF$9,0))</f>
        <v>5.5</v>
      </c>
      <c r="CG99" s="28">
        <f>IF(VLOOKUP($A99,Sheet!$A$7:$DG$148,'TN01-10'!CG$9,0)="","",VLOOKUP($A99,Sheet!$A$7:$DG$148,'TN01-10'!CG$9,0))</f>
        <v>4.8</v>
      </c>
      <c r="CH99" s="28" t="str">
        <f>IF(VLOOKUP($A99,Sheet!$A$7:$DG$148,'TN01-10'!CH$9,0)="","",VLOOKUP($A99,Sheet!$A$7:$DG$148,'TN01-10'!CH$9,0))</f>
        <v/>
      </c>
      <c r="CI99" s="28">
        <f>IF(VLOOKUP($A99,Sheet!$A$7:$DG$148,'TN01-10'!CI$9,0)="","",VLOOKUP($A99,Sheet!$A$7:$DG$148,'TN01-10'!CI$9,0))</f>
        <v>5.4</v>
      </c>
      <c r="CJ99" s="28" t="str">
        <f>IF(VLOOKUP($A99,Sheet!$A$7:$DG$148,'TN01-10'!CJ$9,0)="","",VLOOKUP($A99,Sheet!$A$7:$DG$148,'TN01-10'!CJ$9,0))</f>
        <v/>
      </c>
      <c r="CK99" s="28" t="str">
        <f>IF(VLOOKUP($A99,Sheet!$A$7:$DG$148,'TN01-10'!CK$9,0)="","",VLOOKUP($A99,Sheet!$A$7:$DG$148,'TN01-10'!CK$9,0))</f>
        <v/>
      </c>
      <c r="CL99" s="28" t="str">
        <f>IF(VLOOKUP($A99,Sheet!$A$7:$DG$148,'TN01-10'!CL$9,0)="","",VLOOKUP($A99,Sheet!$A$7:$DG$148,'TN01-10'!CL$9,0))</f>
        <v/>
      </c>
      <c r="CM99" s="28" t="str">
        <f>IF(VLOOKUP($A99,Sheet!$A$7:$DG$148,'TN01-10'!CM$9,0)="","",VLOOKUP($A99,Sheet!$A$7:$DG$148,'TN01-10'!CM$9,0))</f>
        <v/>
      </c>
      <c r="CN99" s="28">
        <f>IF(VLOOKUP($A99,Sheet!$A$7:$DG$148,'TN01-10'!CN$9,0)="","",VLOOKUP($A99,Sheet!$A$7:$DG$148,'TN01-10'!CN$9,0))</f>
        <v>4</v>
      </c>
      <c r="CO99" s="28">
        <f>IF(VLOOKUP($A99,Sheet!$A$7:$DG$148,'TN01-10'!CO$9,0)="","",VLOOKUP($A99,Sheet!$A$7:$DG$148,'TN01-10'!CO$9,0))</f>
        <v>6</v>
      </c>
      <c r="CP99" s="28">
        <f>IF(VLOOKUP($A99,Sheet!$A$7:$DG$148,'TN01-10'!CP$9,0)="","",VLOOKUP($A99,Sheet!$A$7:$DG$148,'TN01-10'!CP$9,0))</f>
        <v>6.3</v>
      </c>
      <c r="CQ99" s="28">
        <f>IF(VLOOKUP($A99,Sheet!$A$7:$DG$148,'TN01-10'!CQ$9,0)="","",VLOOKUP($A99,Sheet!$A$7:$DG$148,'TN01-10'!CQ$9,0))</f>
        <v>6</v>
      </c>
      <c r="CR99" s="28">
        <f>IF(VLOOKUP($A99,Sheet!$A$7:$DG$148,'TN01-10'!CR$9,0)="","",VLOOKUP($A99,Sheet!$A$7:$DG$148,'TN01-10'!CR$9,0))</f>
        <v>4.2</v>
      </c>
      <c r="CS99" s="33">
        <f>IF(VLOOKUP($A99,Sheet!$A$7:$DG$148,'TN01-10'!CS$9,0)="","",VLOOKUP($A99,Sheet!$A$7:$DG$148,'TN01-10'!CS$9,0))</f>
        <v>24</v>
      </c>
      <c r="CT99" s="36">
        <f>IF(VLOOKUP($A99,Sheet!$A$7:$DG$148,'TN01-10'!CT$9,0)="","",VLOOKUP($A99,Sheet!$A$7:$DG$148,'TN01-10'!CT$9,0))</f>
        <v>3</v>
      </c>
      <c r="CU99" s="38">
        <f t="shared" si="17"/>
        <v>119</v>
      </c>
      <c r="CV99" s="38">
        <f t="shared" si="18"/>
        <v>9</v>
      </c>
      <c r="CW99" s="38">
        <f t="shared" si="19"/>
        <v>0</v>
      </c>
      <c r="CX99" s="38">
        <f t="shared" si="20"/>
        <v>128</v>
      </c>
      <c r="CY99" s="38">
        <f t="shared" si="21"/>
        <v>5.03</v>
      </c>
      <c r="CZ99" s="38">
        <f>VLOOKUP($A99,'TN01-04'!$A$13:$DL$166,103,0)</f>
        <v>1.75</v>
      </c>
      <c r="DA99" s="28" t="str">
        <f>IF(VLOOKUP($A99,Sheet!$A$7:$DG$148,'TN01-10'!DA$9,0)="","",VLOOKUP($A99,Sheet!$A$7:$DG$148,'TN01-10'!DA$9,0))</f>
        <v/>
      </c>
      <c r="DB99" s="28" t="str">
        <f>IF(VLOOKUP($A99,Sheet!$A$7:$DG$148,'TN01-10'!DB$9,0)="","",VLOOKUP($A99,Sheet!$A$7:$DG$148,'TN01-10'!DB$9,0))</f>
        <v/>
      </c>
      <c r="DC99" s="28" t="str">
        <f>IF(VLOOKUP($A99,Sheet!$A$7:$DG$148,'TN01-10'!DC$9,0)="","",VLOOKUP($A99,Sheet!$A$7:$DG$148,'TN01-10'!DC$9,0))</f>
        <v/>
      </c>
      <c r="DD99" s="28" t="str">
        <f>IF(VLOOKUP($A99,Sheet!$A$7:$DG$148,'TN01-10'!DD$9,0)="","",VLOOKUP($A99,Sheet!$A$7:$DG$148,'TN01-10'!DD$9,0))</f>
        <v/>
      </c>
      <c r="DE99" s="38"/>
      <c r="DF99" s="38">
        <f t="shared" si="22"/>
        <v>0</v>
      </c>
      <c r="DG99" s="38">
        <f>VLOOKUP($A99,'TN01-04'!$A$13:$DL$166,110,0)</f>
        <v>0</v>
      </c>
      <c r="DH99" s="33">
        <f>IF(VLOOKUP($A99,Sheet!$A$7:$DG$148,'TN01-10'!DH$9,0)="","",VLOOKUP($A99,Sheet!$A$7:$DG$148,'TN01-10'!DH$9,0))</f>
        <v>0</v>
      </c>
      <c r="DI99" s="36">
        <f>IF(VLOOKUP($A99,Sheet!$A$7:$DG$148,'TN01-10'!DI$9,0)="","",VLOOKUP($A99,Sheet!$A$7:$DG$148,'TN01-10'!DI$9,0))</f>
        <v>5</v>
      </c>
      <c r="DJ99" s="38">
        <f t="shared" si="23"/>
        <v>119</v>
      </c>
      <c r="DK99" s="38">
        <f t="shared" si="24"/>
        <v>14</v>
      </c>
      <c r="DL99" s="38">
        <f t="shared" si="25"/>
        <v>4.84</v>
      </c>
      <c r="DM99" s="38">
        <f>VLOOKUP($A99,'TN01-04'!$A$13:$DL$166,116,0)</f>
        <v>1.68</v>
      </c>
      <c r="DN99" s="33">
        <f>IF(VLOOKUP($A99,Sheet!$A$7:$DG$148,'TN01-10'!DN$9,0)="","",VLOOKUP($A99,Sheet!$A$7:$DG$148,'TN01-10'!DN$9,0))</f>
        <v>124</v>
      </c>
      <c r="DO99" s="36">
        <f>IF(VLOOKUP($A99,Sheet!$A$7:$DG$148,'TN01-10'!DO$9,0)="","",VLOOKUP($A99,Sheet!$A$7:$DG$148,'TN01-10'!DO$9,0))</f>
        <v>14</v>
      </c>
      <c r="DP99" s="28">
        <f>IF(VLOOKUP($A99,Sheet!$A$7:$DG$148,'TN01-10'!DP$9,0)="","",VLOOKUP($A99,Sheet!$A$7:$DG$148,'TN01-10'!DP$9,0))</f>
        <v>137</v>
      </c>
      <c r="DQ99" s="28">
        <f>IF(VLOOKUP($A99,Sheet!$A$7:$DG$148,'TN01-10'!DQ$9,0)="","",VLOOKUP($A99,Sheet!$A$7:$DG$148,'TN01-10'!DQ$9,0))</f>
        <v>126</v>
      </c>
      <c r="DR99" s="28">
        <f>IF(VLOOKUP($A99,Sheet!$A$7:$DG$148,'TN01-10'!DR$9,0)="","",VLOOKUP($A99,Sheet!$A$7:$DG$148,'TN01-10'!DR$9,0))</f>
        <v>5.38</v>
      </c>
      <c r="DS99" s="28">
        <f>IF(VLOOKUP($A99,Sheet!$A$7:$DG$148,'TN01-10'!DS$9,0)="","",VLOOKUP($A99,Sheet!$A$7:$DG$148,'TN01-10'!DS$9,0))</f>
        <v>1.85</v>
      </c>
      <c r="DT99" s="28" t="str">
        <f>IF(VLOOKUP($A99,Sheet!$A$7:$DG$148,'TN01-10'!DT$9,0)="","",VLOOKUP($A99,Sheet!$A$7:$DG$148,'TN01-10'!DT$9,0))</f>
        <v>MGT 296</v>
      </c>
      <c r="DU99" s="168">
        <f t="shared" si="26"/>
        <v>7.03125E-2</v>
      </c>
      <c r="DV99" s="315"/>
      <c r="DW99" s="315"/>
      <c r="DX99" s="315" t="s">
        <v>4798</v>
      </c>
      <c r="DY99" s="315" t="s">
        <v>4798</v>
      </c>
      <c r="DZ99" s="315" t="e">
        <v>#N/A</v>
      </c>
      <c r="EA99" s="315"/>
      <c r="EB99" s="216"/>
      <c r="EC99" s="216"/>
      <c r="ED99" s="216"/>
      <c r="EE99" s="216"/>
      <c r="EF99" s="216">
        <f t="shared" si="27"/>
        <v>0</v>
      </c>
      <c r="EG99" s="216">
        <v>0</v>
      </c>
      <c r="EH99" s="216">
        <v>0</v>
      </c>
      <c r="EI99" s="216"/>
      <c r="EJ99" s="216"/>
      <c r="EK99" s="216">
        <f t="shared" si="28"/>
        <v>0</v>
      </c>
      <c r="EL99" s="216"/>
      <c r="EM99" s="216">
        <v>0</v>
      </c>
      <c r="EN99" s="216"/>
      <c r="EO99" s="216"/>
      <c r="EP99" s="216">
        <f t="shared" si="29"/>
        <v>0</v>
      </c>
      <c r="EQ99" s="216"/>
      <c r="ER99" s="216">
        <v>0</v>
      </c>
      <c r="ES99" s="216"/>
      <c r="ET99" s="216"/>
      <c r="EU99" s="216">
        <f t="shared" si="30"/>
        <v>0</v>
      </c>
      <c r="EV99" s="216">
        <f t="shared" si="31"/>
        <v>0</v>
      </c>
    </row>
    <row r="100" spans="1:152" ht="15.95" customHeight="1" x14ac:dyDescent="0.2">
      <c r="A100" s="25">
        <v>2220716951</v>
      </c>
      <c r="B100" s="26" t="s">
        <v>10</v>
      </c>
      <c r="C100" s="26" t="s">
        <v>48</v>
      </c>
      <c r="D100" s="26" t="s">
        <v>166</v>
      </c>
      <c r="E100" s="27">
        <v>35577</v>
      </c>
      <c r="F100" s="26" t="s">
        <v>209</v>
      </c>
      <c r="G100" s="26" t="s">
        <v>212</v>
      </c>
      <c r="H100" s="28">
        <f>IF(VLOOKUP($A100,Sheet!$A$7:$DG$148,'TN01-10'!H$9,0)="","",VLOOKUP($A100,Sheet!$A$7:$DG$148,'TN01-10'!H$9,0))</f>
        <v>8.4</v>
      </c>
      <c r="I100" s="28">
        <f>IF(VLOOKUP($A100,Sheet!$A$7:$DG$148,'TN01-10'!I$9,0)="","",VLOOKUP($A100,Sheet!$A$7:$DG$148,'TN01-10'!I$9,0))</f>
        <v>6.6</v>
      </c>
      <c r="J100" s="28">
        <f>IF(VLOOKUP($A100,Sheet!$A$7:$DG$148,'TN01-10'!J$9,0)="","",VLOOKUP($A100,Sheet!$A$7:$DG$148,'TN01-10'!J$9,0))</f>
        <v>7.5</v>
      </c>
      <c r="K100" s="28">
        <f>IF(VLOOKUP($A100,Sheet!$A$7:$DG$148,'TN01-10'!K$9,0)="","",VLOOKUP($A100,Sheet!$A$7:$DG$148,'TN01-10'!K$9,0))</f>
        <v>6.9</v>
      </c>
      <c r="L100" s="28">
        <f>IF(VLOOKUP($A100,Sheet!$A$7:$DG$148,'TN01-10'!L$9,0)="","",VLOOKUP($A100,Sheet!$A$7:$DG$148,'TN01-10'!L$9,0))</f>
        <v>5.9</v>
      </c>
      <c r="M100" s="28">
        <f>IF(VLOOKUP($A100,Sheet!$A$7:$DG$148,'TN01-10'!M$9,0)="","",VLOOKUP($A100,Sheet!$A$7:$DG$148,'TN01-10'!M$9,0))</f>
        <v>5.6</v>
      </c>
      <c r="N100" s="28">
        <f>IF(VLOOKUP($A100,Sheet!$A$7:$DG$148,'TN01-10'!N$9,0)="","",VLOOKUP($A100,Sheet!$A$7:$DG$148,'TN01-10'!N$9,0))</f>
        <v>5.5</v>
      </c>
      <c r="O100" s="28" t="str">
        <f>IF(VLOOKUP($A100,Sheet!$A$7:$DG$148,'TN01-10'!O$9,0)="","",VLOOKUP($A100,Sheet!$A$7:$DG$148,'TN01-10'!O$9,0))</f>
        <v/>
      </c>
      <c r="P100" s="28">
        <f>IF(VLOOKUP($A100,Sheet!$A$7:$DG$148,'TN01-10'!P$9,0)="","",VLOOKUP($A100,Sheet!$A$7:$DG$148,'TN01-10'!P$9,0))</f>
        <v>6.5</v>
      </c>
      <c r="Q100" s="28" t="str">
        <f>IF(VLOOKUP($A100,Sheet!$A$7:$DG$148,'TN01-10'!Q$9,0)="","",VLOOKUP($A100,Sheet!$A$7:$DG$148,'TN01-10'!Q$9,0))</f>
        <v/>
      </c>
      <c r="R100" s="28" t="str">
        <f>IF(VLOOKUP($A100,Sheet!$A$7:$DG$148,'TN01-10'!R$9,0)="","",VLOOKUP($A100,Sheet!$A$7:$DG$148,'TN01-10'!R$9,0))</f>
        <v/>
      </c>
      <c r="S100" s="28" t="str">
        <f>IF(VLOOKUP($A100,Sheet!$A$7:$DG$148,'TN01-10'!S$9,0)="","",VLOOKUP($A100,Sheet!$A$7:$DG$148,'TN01-10'!S$9,0))</f>
        <v/>
      </c>
      <c r="T100" s="28" t="str">
        <f>IF(VLOOKUP($A100,Sheet!$A$7:$DG$148,'TN01-10'!T$9,0)="","",VLOOKUP($A100,Sheet!$A$7:$DG$148,'TN01-10'!T$9,0))</f>
        <v/>
      </c>
      <c r="U100" s="28">
        <f>IF(VLOOKUP($A100,Sheet!$A$7:$DG$148,'TN01-10'!U$9,0)="","",VLOOKUP($A100,Sheet!$A$7:$DG$148,'TN01-10'!U$9,0))</f>
        <v>8.3000000000000007</v>
      </c>
      <c r="V100" s="28">
        <f>IF(VLOOKUP($A100,Sheet!$A$7:$DG$148,'TN01-10'!V$9,0)="","",VLOOKUP($A100,Sheet!$A$7:$DG$148,'TN01-10'!V$9,0))</f>
        <v>6.5</v>
      </c>
      <c r="W100" s="28">
        <f>IF(VLOOKUP($A100,Sheet!$A$7:$DG$148,'TN01-10'!W$9,0)="","",VLOOKUP($A100,Sheet!$A$7:$DG$148,'TN01-10'!W$9,0))</f>
        <v>8.3000000000000007</v>
      </c>
      <c r="X100" s="28">
        <f>IF(VLOOKUP($A100,Sheet!$A$7:$DG$148,'TN01-10'!X$9,0)="","",VLOOKUP($A100,Sheet!$A$7:$DG$148,'TN01-10'!X$9,0))</f>
        <v>8.1</v>
      </c>
      <c r="Y100" s="28">
        <f>IF(VLOOKUP($A100,Sheet!$A$7:$DG$148,'TN01-10'!Y$9,0)="","",VLOOKUP($A100,Sheet!$A$7:$DG$148,'TN01-10'!Y$9,0))</f>
        <v>7.1</v>
      </c>
      <c r="Z100" s="28">
        <f>IF(VLOOKUP($A100,Sheet!$A$7:$DG$148,'TN01-10'!Z$9,0)="","",VLOOKUP($A100,Sheet!$A$7:$DG$148,'TN01-10'!Z$9,0))</f>
        <v>6.2</v>
      </c>
      <c r="AA100" s="28">
        <f>IF(VLOOKUP($A100,Sheet!$A$7:$DG$148,'TN01-10'!AA$9,0)="","",VLOOKUP($A100,Sheet!$A$7:$DG$148,'TN01-10'!AA$9,0))</f>
        <v>7.4</v>
      </c>
      <c r="AB100" s="28">
        <f>IF(VLOOKUP($A100,Sheet!$A$7:$DG$148,'TN01-10'!AB$9,0)="","",VLOOKUP($A100,Sheet!$A$7:$DG$148,'TN01-10'!AB$9,0))</f>
        <v>8.1</v>
      </c>
      <c r="AC100" s="28">
        <f>IF(VLOOKUP($A100,Sheet!$A$7:$DG$148,'TN01-10'!AC$9,0)="","",VLOOKUP($A100,Sheet!$A$7:$DG$148,'TN01-10'!AC$9,0))</f>
        <v>6.5</v>
      </c>
      <c r="AD100" s="28">
        <f>IF(VLOOKUP($A100,Sheet!$A$7:$DG$148,'TN01-10'!AD$9,0)="","",VLOOKUP($A100,Sheet!$A$7:$DG$148,'TN01-10'!AD$9,0))</f>
        <v>5.7</v>
      </c>
      <c r="AE100" s="28">
        <f>IF(VLOOKUP($A100,Sheet!$A$7:$DG$148,'TN01-10'!AE$9,0)="","",VLOOKUP($A100,Sheet!$A$7:$DG$148,'TN01-10'!AE$9,0))</f>
        <v>5.5</v>
      </c>
      <c r="AF100" s="28">
        <f>IF(VLOOKUP($A100,Sheet!$A$7:$DG$148,'TN01-10'!AF$9,0)="","",VLOOKUP($A100,Sheet!$A$7:$DG$148,'TN01-10'!AF$9,0))</f>
        <v>7.3</v>
      </c>
      <c r="AG100" s="28">
        <f>IF(VLOOKUP($A100,Sheet!$A$7:$DG$148,'TN01-10'!AG$9,0)="","",VLOOKUP($A100,Sheet!$A$7:$DG$148,'TN01-10'!AG$9,0))</f>
        <v>5.4</v>
      </c>
      <c r="AH100" s="28">
        <f>IF(VLOOKUP($A100,Sheet!$A$7:$DG$148,'TN01-10'!AH$9,0)="","",VLOOKUP($A100,Sheet!$A$7:$DG$148,'TN01-10'!AH$9,0))</f>
        <v>5.6</v>
      </c>
      <c r="AI100" s="28">
        <f>IF(VLOOKUP($A100,Sheet!$A$7:$DG$148,'TN01-10'!AI$9,0)="","",VLOOKUP($A100,Sheet!$A$7:$DG$148,'TN01-10'!AI$9,0))</f>
        <v>6</v>
      </c>
      <c r="AJ100" s="28">
        <f>IF(VLOOKUP($A100,Sheet!$A$7:$DG$148,'TN01-10'!AJ$9,0)="","",VLOOKUP($A100,Sheet!$A$7:$DG$148,'TN01-10'!AJ$9,0))</f>
        <v>5.9</v>
      </c>
      <c r="AK100" s="33">
        <f>IF(VLOOKUP($A100,Sheet!$A$7:$DG$148,'TN01-10'!AK$9,0)="","",VLOOKUP($A100,Sheet!$A$7:$DG$148,'TN01-10'!AK$9,0))</f>
        <v>51</v>
      </c>
      <c r="AL100" s="36">
        <f>IF(VLOOKUP($A100,Sheet!$A$7:$DG$148,'TN01-10'!AL$9,0)="","",VLOOKUP($A100,Sheet!$A$7:$DG$148,'TN01-10'!AL$9,0))</f>
        <v>0</v>
      </c>
      <c r="AM100" s="32">
        <f>IF(VLOOKUP($A100,Sheet!$A$7:$DG$148,'TN01-10'!AM$9,0)="","",VLOOKUP($A100,Sheet!$A$7:$DG$148,'TN01-10'!AM$9,0))</f>
        <v>6.8</v>
      </c>
      <c r="AN100" s="32">
        <f>IF(VLOOKUP($A100,Sheet!$A$7:$DG$148,'TN01-10'!AN$9,0)="","",VLOOKUP($A100,Sheet!$A$7:$DG$148,'TN01-10'!AN$9,0))</f>
        <v>7.6</v>
      </c>
      <c r="AO100" s="32" t="str">
        <f>IF(VLOOKUP($A100,Sheet!$A$7:$DG$148,'TN01-10'!AO$9,0)="","",VLOOKUP($A100,Sheet!$A$7:$DG$148,'TN01-10'!AO$9,0))</f>
        <v/>
      </c>
      <c r="AP100" s="32" t="str">
        <f>IF(VLOOKUP($A100,Sheet!$A$7:$DG$148,'TN01-10'!AP$9,0)="","",VLOOKUP($A100,Sheet!$A$7:$DG$148,'TN01-10'!AP$9,0))</f>
        <v/>
      </c>
      <c r="AQ100" s="32" t="str">
        <f>IF(VLOOKUP($A100,Sheet!$A$7:$DG$148,'TN01-10'!AQ$9,0)="","",VLOOKUP($A100,Sheet!$A$7:$DG$148,'TN01-10'!AQ$9,0))</f>
        <v/>
      </c>
      <c r="AR100" s="32" t="str">
        <f>IF(VLOOKUP($A100,Sheet!$A$7:$DG$148,'TN01-10'!AR$9,0)="","",VLOOKUP($A100,Sheet!$A$7:$DG$148,'TN01-10'!AR$9,0))</f>
        <v/>
      </c>
      <c r="AS100" s="32">
        <f>IF(VLOOKUP($A100,Sheet!$A$7:$DG$148,'TN01-10'!AS$9,0)="","",VLOOKUP($A100,Sheet!$A$7:$DG$148,'TN01-10'!AS$9,0))</f>
        <v>6.3</v>
      </c>
      <c r="AT100" s="32" t="str">
        <f>IF(VLOOKUP($A100,Sheet!$A$7:$DG$148,'TN01-10'!AT$9,0)="","",VLOOKUP($A100,Sheet!$A$7:$DG$148,'TN01-10'!AT$9,0))</f>
        <v/>
      </c>
      <c r="AU100" s="32" t="str">
        <f>IF(VLOOKUP($A100,Sheet!$A$7:$DG$148,'TN01-10'!AU$9,0)="","",VLOOKUP($A100,Sheet!$A$7:$DG$148,'TN01-10'!AU$9,0))</f>
        <v/>
      </c>
      <c r="AV100" s="32" t="str">
        <f>IF(VLOOKUP($A100,Sheet!$A$7:$DG$148,'TN01-10'!AV$9,0)="","",VLOOKUP($A100,Sheet!$A$7:$DG$148,'TN01-10'!AV$9,0))</f>
        <v/>
      </c>
      <c r="AW100" s="32" t="str">
        <f>IF(VLOOKUP($A100,Sheet!$A$7:$DG$148,'TN01-10'!AW$9,0)="","",VLOOKUP($A100,Sheet!$A$7:$DG$148,'TN01-10'!AW$9,0))</f>
        <v/>
      </c>
      <c r="AX100" s="32" t="str">
        <f>IF(VLOOKUP($A100,Sheet!$A$7:$DG$148,'TN01-10'!AX$9,0)="","",VLOOKUP($A100,Sheet!$A$7:$DG$148,'TN01-10'!AX$9,0))</f>
        <v/>
      </c>
      <c r="AY100" s="32">
        <f>IF(VLOOKUP($A100,Sheet!$A$7:$DG$148,'TN01-10'!AY$9,0)="","",VLOOKUP($A100,Sheet!$A$7:$DG$148,'TN01-10'!AY$9,0))</f>
        <v>0</v>
      </c>
      <c r="AZ100" s="32">
        <f>IF(VLOOKUP($A100,Sheet!$A$7:$DG$148,'TN01-10'!AZ$9,0)="","",VLOOKUP($A100,Sheet!$A$7:$DG$148,'TN01-10'!AZ$9,0))</f>
        <v>6.5</v>
      </c>
      <c r="BA100" s="32">
        <f>IF(VLOOKUP($A100,Sheet!$A$7:$DG$148,'TN01-10'!BA$9,0)="","",VLOOKUP($A100,Sheet!$A$7:$DG$148,'TN01-10'!BA$9,0))</f>
        <v>6.6</v>
      </c>
      <c r="BB100" s="33">
        <f>IF(VLOOKUP($A100,Sheet!$A$7:$DG$148,'TN01-10'!BB$9,0)="","",VLOOKUP($A100,Sheet!$A$7:$DG$148,'TN01-10'!BB$9,0))</f>
        <v>5</v>
      </c>
      <c r="BC100" s="36">
        <f>IF(VLOOKUP($A100,Sheet!$A$7:$DG$148,'TN01-10'!BC$9,0)="","",VLOOKUP($A100,Sheet!$A$7:$DG$148,'TN01-10'!BC$9,0))</f>
        <v>0</v>
      </c>
      <c r="BD100" s="28">
        <f>IF(VLOOKUP($A100,Sheet!$A$7:$DG$148,'TN01-10'!BD$9,0)="","",VLOOKUP($A100,Sheet!$A$7:$DG$148,'TN01-10'!BD$9,0))</f>
        <v>4.9000000000000004</v>
      </c>
      <c r="BE100" s="28">
        <f>IF(VLOOKUP($A100,Sheet!$A$7:$DG$148,'TN01-10'!BE$9,0)="","",VLOOKUP($A100,Sheet!$A$7:$DG$148,'TN01-10'!BE$9,0))</f>
        <v>5.9</v>
      </c>
      <c r="BF100" s="28">
        <f>IF(VLOOKUP($A100,Sheet!$A$7:$DG$148,'TN01-10'!BF$9,0)="","",VLOOKUP($A100,Sheet!$A$7:$DG$148,'TN01-10'!BF$9,0))</f>
        <v>7.6</v>
      </c>
      <c r="BG100" s="28">
        <f>IF(VLOOKUP($A100,Sheet!$A$7:$DG$148,'TN01-10'!BG$9,0)="","",VLOOKUP($A100,Sheet!$A$7:$DG$148,'TN01-10'!BG$9,0))</f>
        <v>6.5</v>
      </c>
      <c r="BH100" s="28">
        <f>IF(VLOOKUP($A100,Sheet!$A$7:$DG$148,'TN01-10'!BH$9,0)="","",VLOOKUP($A100,Sheet!$A$7:$DG$148,'TN01-10'!BH$9,0))</f>
        <v>6.3</v>
      </c>
      <c r="BI100" s="28">
        <f>IF(VLOOKUP($A100,Sheet!$A$7:$DG$148,'TN01-10'!BI$9,0)="","",VLOOKUP($A100,Sheet!$A$7:$DG$148,'TN01-10'!BI$9,0))</f>
        <v>5</v>
      </c>
      <c r="BJ100" s="28">
        <f>IF(VLOOKUP($A100,Sheet!$A$7:$DG$148,'TN01-10'!BJ$9,0)="","",VLOOKUP($A100,Sheet!$A$7:$DG$148,'TN01-10'!BJ$9,0))</f>
        <v>6.5</v>
      </c>
      <c r="BK100" s="28">
        <f>IF(VLOOKUP($A100,Sheet!$A$7:$DG$148,'TN01-10'!BK$9,0)="","",VLOOKUP($A100,Sheet!$A$7:$DG$148,'TN01-10'!BK$9,0))</f>
        <v>6.2</v>
      </c>
      <c r="BL100" s="28">
        <f>IF(VLOOKUP($A100,Sheet!$A$7:$DG$148,'TN01-10'!BL$9,0)="","",VLOOKUP($A100,Sheet!$A$7:$DG$148,'TN01-10'!BL$9,0))</f>
        <v>6.2</v>
      </c>
      <c r="BM100" s="28">
        <f>IF(VLOOKUP($A100,Sheet!$A$7:$DG$148,'TN01-10'!BM$9,0)="","",VLOOKUP($A100,Sheet!$A$7:$DG$148,'TN01-10'!BM$9,0))</f>
        <v>5.3</v>
      </c>
      <c r="BN100" s="28">
        <f>IF(VLOOKUP($A100,Sheet!$A$7:$DG$148,'TN01-10'!BN$9,0)="","",VLOOKUP($A100,Sheet!$A$7:$DG$148,'TN01-10'!BN$9,0))</f>
        <v>5.0999999999999996</v>
      </c>
      <c r="BO100" s="28">
        <f>IF(VLOOKUP($A100,Sheet!$A$7:$DG$148,'TN01-10'!BO$9,0)="","",VLOOKUP($A100,Sheet!$A$7:$DG$148,'TN01-10'!BO$9,0))</f>
        <v>5.9</v>
      </c>
      <c r="BP100" s="28">
        <f>IF(VLOOKUP($A100,Sheet!$A$7:$DG$148,'TN01-10'!BP$9,0)="","",VLOOKUP($A100,Sheet!$A$7:$DG$148,'TN01-10'!BP$9,0))</f>
        <v>5</v>
      </c>
      <c r="BQ100" s="28" t="str">
        <f>IF(VLOOKUP($A100,Sheet!$A$7:$DG$148,'TN01-10'!BQ$9,0)="","",VLOOKUP($A100,Sheet!$A$7:$DG$148,'TN01-10'!BQ$9,0))</f>
        <v/>
      </c>
      <c r="BR100" s="28">
        <f>IF(VLOOKUP($A100,Sheet!$A$7:$DG$148,'TN01-10'!BR$9,0)="","",VLOOKUP($A100,Sheet!$A$7:$DG$148,'TN01-10'!BR$9,0))</f>
        <v>9.1999999999999993</v>
      </c>
      <c r="BS100" s="28">
        <f>IF(VLOOKUP($A100,Sheet!$A$7:$DG$148,'TN01-10'!BS$9,0)="","",VLOOKUP($A100,Sheet!$A$7:$DG$148,'TN01-10'!BS$9,0))</f>
        <v>6.6</v>
      </c>
      <c r="BT100" s="28">
        <f>IF(VLOOKUP($A100,Sheet!$A$7:$DG$148,'TN01-10'!BT$9,0)="","",VLOOKUP($A100,Sheet!$A$7:$DG$148,'TN01-10'!BT$9,0))</f>
        <v>5.7</v>
      </c>
      <c r="BU100" s="28">
        <f>IF(VLOOKUP($A100,Sheet!$A$7:$DG$148,'TN01-10'!BU$9,0)="","",VLOOKUP($A100,Sheet!$A$7:$DG$148,'TN01-10'!BU$9,0))</f>
        <v>5.8</v>
      </c>
      <c r="BV100" s="28">
        <f>IF(VLOOKUP($A100,Sheet!$A$7:$DG$148,'TN01-10'!BV$9,0)="","",VLOOKUP($A100,Sheet!$A$7:$DG$148,'TN01-10'!BV$9,0))</f>
        <v>8.3000000000000007</v>
      </c>
      <c r="BW100" s="28">
        <f>IF(VLOOKUP($A100,Sheet!$A$7:$DG$148,'TN01-10'!BW$9,0)="","",VLOOKUP($A100,Sheet!$A$7:$DG$148,'TN01-10'!BW$9,0))</f>
        <v>8.8000000000000007</v>
      </c>
      <c r="BX100" s="33">
        <f>IF(VLOOKUP($A100,Sheet!$A$7:$DG$148,'TN01-10'!BX$9,0)="","",VLOOKUP($A100,Sheet!$A$7:$DG$148,'TN01-10'!BX$9,0))</f>
        <v>50</v>
      </c>
      <c r="BY100" s="36">
        <f>IF(VLOOKUP($A100,Sheet!$A$7:$DG$148,'TN01-10'!BY$9,0)="","",VLOOKUP($A100,Sheet!$A$7:$DG$148,'TN01-10'!BY$9,0))</f>
        <v>0</v>
      </c>
      <c r="BZ100" s="28" t="str">
        <f>IF(VLOOKUP($A100,Sheet!$A$7:$DG$148,'TN01-10'!BZ$9,0)="","",VLOOKUP($A100,Sheet!$A$7:$DG$148,'TN01-10'!BZ$9,0))</f>
        <v/>
      </c>
      <c r="CA100" s="28">
        <f>IF(VLOOKUP($A100,Sheet!$A$7:$DG$148,'TN01-10'!CA$9,0)="","",VLOOKUP($A100,Sheet!$A$7:$DG$148,'TN01-10'!CA$9,0))</f>
        <v>6.7</v>
      </c>
      <c r="CB100" s="28">
        <f>IF(VLOOKUP($A100,Sheet!$A$7:$DG$148,'TN01-10'!CB$9,0)="","",VLOOKUP($A100,Sheet!$A$7:$DG$148,'TN01-10'!CB$9,0))</f>
        <v>7</v>
      </c>
      <c r="CC100" s="28" t="str">
        <f>IF(VLOOKUP($A100,Sheet!$A$7:$DG$148,'TN01-10'!CC$9,0)="","",VLOOKUP($A100,Sheet!$A$7:$DG$148,'TN01-10'!CC$9,0))</f>
        <v/>
      </c>
      <c r="CD100" s="28">
        <f>IF(VLOOKUP($A100,Sheet!$A$7:$DG$148,'TN01-10'!CD$9,0)="","",VLOOKUP($A100,Sheet!$A$7:$DG$148,'TN01-10'!CD$9,0))</f>
        <v>7.6</v>
      </c>
      <c r="CE100" s="28">
        <f>IF(VLOOKUP($A100,Sheet!$A$7:$DG$148,'TN01-10'!CE$9,0)="","",VLOOKUP($A100,Sheet!$A$7:$DG$148,'TN01-10'!CE$9,0))</f>
        <v>7.2</v>
      </c>
      <c r="CF100" s="28">
        <f>IF(VLOOKUP($A100,Sheet!$A$7:$DG$148,'TN01-10'!CF$9,0)="","",VLOOKUP($A100,Sheet!$A$7:$DG$148,'TN01-10'!CF$9,0))</f>
        <v>7.5</v>
      </c>
      <c r="CG100" s="28">
        <f>IF(VLOOKUP($A100,Sheet!$A$7:$DG$148,'TN01-10'!CG$9,0)="","",VLOOKUP($A100,Sheet!$A$7:$DG$148,'TN01-10'!CG$9,0))</f>
        <v>7.7</v>
      </c>
      <c r="CH100" s="28" t="str">
        <f>IF(VLOOKUP($A100,Sheet!$A$7:$DG$148,'TN01-10'!CH$9,0)="","",VLOOKUP($A100,Sheet!$A$7:$DG$148,'TN01-10'!CH$9,0))</f>
        <v/>
      </c>
      <c r="CI100" s="28">
        <f>IF(VLOOKUP($A100,Sheet!$A$7:$DG$148,'TN01-10'!CI$9,0)="","",VLOOKUP($A100,Sheet!$A$7:$DG$148,'TN01-10'!CI$9,0))</f>
        <v>6.1</v>
      </c>
      <c r="CJ100" s="28" t="str">
        <f>IF(VLOOKUP($A100,Sheet!$A$7:$DG$148,'TN01-10'!CJ$9,0)="","",VLOOKUP($A100,Sheet!$A$7:$DG$148,'TN01-10'!CJ$9,0))</f>
        <v/>
      </c>
      <c r="CK100" s="28" t="str">
        <f>IF(VLOOKUP($A100,Sheet!$A$7:$DG$148,'TN01-10'!CK$9,0)="","",VLOOKUP($A100,Sheet!$A$7:$DG$148,'TN01-10'!CK$9,0))</f>
        <v/>
      </c>
      <c r="CL100" s="28" t="str">
        <f>IF(VLOOKUP($A100,Sheet!$A$7:$DG$148,'TN01-10'!CL$9,0)="","",VLOOKUP($A100,Sheet!$A$7:$DG$148,'TN01-10'!CL$9,0))</f>
        <v/>
      </c>
      <c r="CM100" s="28" t="str">
        <f>IF(VLOOKUP($A100,Sheet!$A$7:$DG$148,'TN01-10'!CM$9,0)="","",VLOOKUP($A100,Sheet!$A$7:$DG$148,'TN01-10'!CM$9,0))</f>
        <v/>
      </c>
      <c r="CN100" s="28">
        <f>IF(VLOOKUP($A100,Sheet!$A$7:$DG$148,'TN01-10'!CN$9,0)="","",VLOOKUP($A100,Sheet!$A$7:$DG$148,'TN01-10'!CN$9,0))</f>
        <v>5.7</v>
      </c>
      <c r="CO100" s="28">
        <f>IF(VLOOKUP($A100,Sheet!$A$7:$DG$148,'TN01-10'!CO$9,0)="","",VLOOKUP($A100,Sheet!$A$7:$DG$148,'TN01-10'!CO$9,0))</f>
        <v>6.5</v>
      </c>
      <c r="CP100" s="28">
        <f>IF(VLOOKUP($A100,Sheet!$A$7:$DG$148,'TN01-10'!CP$9,0)="","",VLOOKUP($A100,Sheet!$A$7:$DG$148,'TN01-10'!CP$9,0))</f>
        <v>6.7</v>
      </c>
      <c r="CQ100" s="28">
        <f>IF(VLOOKUP($A100,Sheet!$A$7:$DG$148,'TN01-10'!CQ$9,0)="","",VLOOKUP($A100,Sheet!$A$7:$DG$148,'TN01-10'!CQ$9,0))</f>
        <v>7.1</v>
      </c>
      <c r="CR100" s="28">
        <f>IF(VLOOKUP($A100,Sheet!$A$7:$DG$148,'TN01-10'!CR$9,0)="","",VLOOKUP($A100,Sheet!$A$7:$DG$148,'TN01-10'!CR$9,0))</f>
        <v>7.8</v>
      </c>
      <c r="CS100" s="33">
        <f>IF(VLOOKUP($A100,Sheet!$A$7:$DG$148,'TN01-10'!CS$9,0)="","",VLOOKUP($A100,Sheet!$A$7:$DG$148,'TN01-10'!CS$9,0))</f>
        <v>27</v>
      </c>
      <c r="CT100" s="36">
        <f>IF(VLOOKUP($A100,Sheet!$A$7:$DG$148,'TN01-10'!CT$9,0)="","",VLOOKUP($A100,Sheet!$A$7:$DG$148,'TN01-10'!CT$9,0))</f>
        <v>0</v>
      </c>
      <c r="CU100" s="38">
        <f t="shared" si="17"/>
        <v>128</v>
      </c>
      <c r="CV100" s="38">
        <f t="shared" si="18"/>
        <v>0</v>
      </c>
      <c r="CW100" s="38">
        <f t="shared" si="19"/>
        <v>0</v>
      </c>
      <c r="CX100" s="38">
        <f t="shared" si="20"/>
        <v>128</v>
      </c>
      <c r="CY100" s="38">
        <f t="shared" si="21"/>
        <v>6.54</v>
      </c>
      <c r="CZ100" s="38">
        <f>VLOOKUP($A100,'TN01-04'!$A$13:$DL$166,103,0)</f>
        <v>2.57</v>
      </c>
      <c r="DA100" s="28" t="str">
        <f>IF(VLOOKUP($A100,Sheet!$A$7:$DG$148,'TN01-10'!DA$9,0)="","",VLOOKUP($A100,Sheet!$A$7:$DG$148,'TN01-10'!DA$9,0))</f>
        <v/>
      </c>
      <c r="DB100" s="28" t="str">
        <f>IF(VLOOKUP($A100,Sheet!$A$7:$DG$148,'TN01-10'!DB$9,0)="","",VLOOKUP($A100,Sheet!$A$7:$DG$148,'TN01-10'!DB$9,0))</f>
        <v/>
      </c>
      <c r="DC100" s="28">
        <f>IF(VLOOKUP($A100,Sheet!$A$7:$DG$148,'TN01-10'!DC$9,0)="","",VLOOKUP($A100,Sheet!$A$7:$DG$148,'TN01-10'!DC$9,0))</f>
        <v>8.4</v>
      </c>
      <c r="DD100" s="28" t="str">
        <f>IF(VLOOKUP($A100,Sheet!$A$7:$DG$148,'TN01-10'!DD$9,0)="","",VLOOKUP($A100,Sheet!$A$7:$DG$148,'TN01-10'!DD$9,0))</f>
        <v/>
      </c>
      <c r="DE100" s="38"/>
      <c r="DF100" s="38">
        <f t="shared" si="22"/>
        <v>8.4</v>
      </c>
      <c r="DG100" s="38">
        <f>VLOOKUP($A100,'TN01-04'!$A$13:$DL$166,110,0)</f>
        <v>3.65</v>
      </c>
      <c r="DH100" s="33">
        <f>IF(VLOOKUP($A100,Sheet!$A$7:$DG$148,'TN01-10'!DH$9,0)="","",VLOOKUP($A100,Sheet!$A$7:$DG$148,'TN01-10'!DH$9,0))</f>
        <v>5</v>
      </c>
      <c r="DI100" s="36">
        <f>IF(VLOOKUP($A100,Sheet!$A$7:$DG$148,'TN01-10'!DI$9,0)="","",VLOOKUP($A100,Sheet!$A$7:$DG$148,'TN01-10'!DI$9,0))</f>
        <v>0</v>
      </c>
      <c r="DJ100" s="38">
        <f t="shared" si="23"/>
        <v>133</v>
      </c>
      <c r="DK100" s="38">
        <f t="shared" si="24"/>
        <v>0</v>
      </c>
      <c r="DL100" s="38">
        <f t="shared" si="25"/>
        <v>6.61</v>
      </c>
      <c r="DM100" s="38">
        <f>VLOOKUP($A100,'TN01-04'!$A$13:$DL$166,116,0)</f>
        <v>2.61</v>
      </c>
      <c r="DN100" s="33">
        <f>IF(VLOOKUP($A100,Sheet!$A$7:$DG$148,'TN01-10'!DN$9,0)="","",VLOOKUP($A100,Sheet!$A$7:$DG$148,'TN01-10'!DN$9,0))</f>
        <v>138</v>
      </c>
      <c r="DO100" s="36">
        <f>IF(VLOOKUP($A100,Sheet!$A$7:$DG$148,'TN01-10'!DO$9,0)="","",VLOOKUP($A100,Sheet!$A$7:$DG$148,'TN01-10'!DO$9,0))</f>
        <v>0</v>
      </c>
      <c r="DP100" s="28">
        <f>IF(VLOOKUP($A100,Sheet!$A$7:$DG$148,'TN01-10'!DP$9,0)="","",VLOOKUP($A100,Sheet!$A$7:$DG$148,'TN01-10'!DP$9,0))</f>
        <v>137</v>
      </c>
      <c r="DQ100" s="28">
        <f>IF(VLOOKUP($A100,Sheet!$A$7:$DG$148,'TN01-10'!DQ$9,0)="","",VLOOKUP($A100,Sheet!$A$7:$DG$148,'TN01-10'!DQ$9,0))</f>
        <v>138</v>
      </c>
      <c r="DR100" s="28">
        <f>IF(VLOOKUP($A100,Sheet!$A$7:$DG$148,'TN01-10'!DR$9,0)="","",VLOOKUP($A100,Sheet!$A$7:$DG$148,'TN01-10'!DR$9,0))</f>
        <v>6.61</v>
      </c>
      <c r="DS100" s="28">
        <f>IF(VLOOKUP($A100,Sheet!$A$7:$DG$148,'TN01-10'!DS$9,0)="","",VLOOKUP($A100,Sheet!$A$7:$DG$148,'TN01-10'!DS$9,0))</f>
        <v>2.61</v>
      </c>
      <c r="DT100" s="28" t="str">
        <f>IF(VLOOKUP($A100,Sheet!$A$7:$DG$148,'TN01-10'!DT$9,0)="","",VLOOKUP($A100,Sheet!$A$7:$DG$148,'TN01-10'!DT$9,0))</f>
        <v/>
      </c>
      <c r="DU100" s="168">
        <f t="shared" si="26"/>
        <v>0</v>
      </c>
      <c r="DV100" s="315" t="s">
        <v>4798</v>
      </c>
      <c r="DW100" s="315" t="s">
        <v>4798</v>
      </c>
      <c r="DX100" s="315" t="s">
        <v>4798</v>
      </c>
      <c r="DY100" s="315" t="s">
        <v>4798</v>
      </c>
      <c r="DZ100" s="315" t="s">
        <v>4832</v>
      </c>
      <c r="EA100" s="315"/>
      <c r="EB100" s="216"/>
      <c r="EC100" s="216"/>
      <c r="ED100" s="216"/>
      <c r="EE100" s="216"/>
      <c r="EF100" s="216">
        <f t="shared" si="27"/>
        <v>0</v>
      </c>
      <c r="EG100" s="216">
        <v>8.6999999999999993</v>
      </c>
      <c r="EH100" s="216">
        <v>0</v>
      </c>
      <c r="EI100" s="216"/>
      <c r="EJ100" s="216"/>
      <c r="EK100" s="216">
        <f t="shared" si="28"/>
        <v>8.6999999999999993</v>
      </c>
      <c r="EL100" s="216">
        <v>5.5</v>
      </c>
      <c r="EM100" s="216">
        <v>0</v>
      </c>
      <c r="EN100" s="216"/>
      <c r="EO100" s="216"/>
      <c r="EP100" s="216">
        <f t="shared" si="29"/>
        <v>5.5</v>
      </c>
      <c r="EQ100" s="216">
        <v>9.6</v>
      </c>
      <c r="ER100" s="216">
        <v>0</v>
      </c>
      <c r="ES100" s="216"/>
      <c r="ET100" s="216"/>
      <c r="EU100" s="216">
        <f t="shared" si="30"/>
        <v>9.6</v>
      </c>
      <c r="EV100" s="216">
        <f t="shared" si="31"/>
        <v>8.4</v>
      </c>
    </row>
    <row r="101" spans="1:152" ht="15.95" customHeight="1" x14ac:dyDescent="0.2">
      <c r="A101" s="25">
        <v>2220727362</v>
      </c>
      <c r="B101" s="26" t="s">
        <v>7</v>
      </c>
      <c r="C101" s="26" t="s">
        <v>48</v>
      </c>
      <c r="D101" s="26" t="s">
        <v>166</v>
      </c>
      <c r="E101" s="27">
        <v>35903</v>
      </c>
      <c r="F101" s="26" t="s">
        <v>209</v>
      </c>
      <c r="G101" s="26" t="s">
        <v>212</v>
      </c>
      <c r="H101" s="28">
        <f>IF(VLOOKUP($A101,Sheet!$A$7:$DG$148,'TN01-10'!H$9,0)="","",VLOOKUP($A101,Sheet!$A$7:$DG$148,'TN01-10'!H$9,0))</f>
        <v>8.5</v>
      </c>
      <c r="I101" s="28">
        <f>IF(VLOOKUP($A101,Sheet!$A$7:$DG$148,'TN01-10'!I$9,0)="","",VLOOKUP($A101,Sheet!$A$7:$DG$148,'TN01-10'!I$9,0))</f>
        <v>6.6</v>
      </c>
      <c r="J101" s="28">
        <f>IF(VLOOKUP($A101,Sheet!$A$7:$DG$148,'TN01-10'!J$9,0)="","",VLOOKUP($A101,Sheet!$A$7:$DG$148,'TN01-10'!J$9,0))</f>
        <v>7.8</v>
      </c>
      <c r="K101" s="28">
        <f>IF(VLOOKUP($A101,Sheet!$A$7:$DG$148,'TN01-10'!K$9,0)="","",VLOOKUP($A101,Sheet!$A$7:$DG$148,'TN01-10'!K$9,0))</f>
        <v>7.9</v>
      </c>
      <c r="L101" s="28">
        <f>IF(VLOOKUP($A101,Sheet!$A$7:$DG$148,'TN01-10'!L$9,0)="","",VLOOKUP($A101,Sheet!$A$7:$DG$148,'TN01-10'!L$9,0))</f>
        <v>6.8</v>
      </c>
      <c r="M101" s="28">
        <f>IF(VLOOKUP($A101,Sheet!$A$7:$DG$148,'TN01-10'!M$9,0)="","",VLOOKUP($A101,Sheet!$A$7:$DG$148,'TN01-10'!M$9,0))</f>
        <v>8.6</v>
      </c>
      <c r="N101" s="28">
        <f>IF(VLOOKUP($A101,Sheet!$A$7:$DG$148,'TN01-10'!N$9,0)="","",VLOOKUP($A101,Sheet!$A$7:$DG$148,'TN01-10'!N$9,0))</f>
        <v>9.1999999999999993</v>
      </c>
      <c r="O101" s="28" t="str">
        <f>IF(VLOOKUP($A101,Sheet!$A$7:$DG$148,'TN01-10'!O$9,0)="","",VLOOKUP($A101,Sheet!$A$7:$DG$148,'TN01-10'!O$9,0))</f>
        <v/>
      </c>
      <c r="P101" s="28">
        <f>IF(VLOOKUP($A101,Sheet!$A$7:$DG$148,'TN01-10'!P$9,0)="","",VLOOKUP($A101,Sheet!$A$7:$DG$148,'TN01-10'!P$9,0))</f>
        <v>6.8</v>
      </c>
      <c r="Q101" s="28" t="str">
        <f>IF(VLOOKUP($A101,Sheet!$A$7:$DG$148,'TN01-10'!Q$9,0)="","",VLOOKUP($A101,Sheet!$A$7:$DG$148,'TN01-10'!Q$9,0))</f>
        <v/>
      </c>
      <c r="R101" s="28" t="str">
        <f>IF(VLOOKUP($A101,Sheet!$A$7:$DG$148,'TN01-10'!R$9,0)="","",VLOOKUP($A101,Sheet!$A$7:$DG$148,'TN01-10'!R$9,0))</f>
        <v/>
      </c>
      <c r="S101" s="28" t="str">
        <f>IF(VLOOKUP($A101,Sheet!$A$7:$DG$148,'TN01-10'!S$9,0)="","",VLOOKUP($A101,Sheet!$A$7:$DG$148,'TN01-10'!S$9,0))</f>
        <v/>
      </c>
      <c r="T101" s="28" t="str">
        <f>IF(VLOOKUP($A101,Sheet!$A$7:$DG$148,'TN01-10'!T$9,0)="","",VLOOKUP($A101,Sheet!$A$7:$DG$148,'TN01-10'!T$9,0))</f>
        <v/>
      </c>
      <c r="U101" s="28">
        <f>IF(VLOOKUP($A101,Sheet!$A$7:$DG$148,'TN01-10'!U$9,0)="","",VLOOKUP($A101,Sheet!$A$7:$DG$148,'TN01-10'!U$9,0))</f>
        <v>8.3000000000000007</v>
      </c>
      <c r="V101" s="28">
        <f>IF(VLOOKUP($A101,Sheet!$A$7:$DG$148,'TN01-10'!V$9,0)="","",VLOOKUP($A101,Sheet!$A$7:$DG$148,'TN01-10'!V$9,0))</f>
        <v>6.7</v>
      </c>
      <c r="W101" s="28">
        <f>IF(VLOOKUP($A101,Sheet!$A$7:$DG$148,'TN01-10'!W$9,0)="","",VLOOKUP($A101,Sheet!$A$7:$DG$148,'TN01-10'!W$9,0))</f>
        <v>9.3000000000000007</v>
      </c>
      <c r="X101" s="28">
        <f>IF(VLOOKUP($A101,Sheet!$A$7:$DG$148,'TN01-10'!X$9,0)="","",VLOOKUP($A101,Sheet!$A$7:$DG$148,'TN01-10'!X$9,0))</f>
        <v>8.3000000000000007</v>
      </c>
      <c r="Y101" s="28">
        <f>IF(VLOOKUP($A101,Sheet!$A$7:$DG$148,'TN01-10'!Y$9,0)="","",VLOOKUP($A101,Sheet!$A$7:$DG$148,'TN01-10'!Y$9,0))</f>
        <v>6.5</v>
      </c>
      <c r="Z101" s="28">
        <f>IF(VLOOKUP($A101,Sheet!$A$7:$DG$148,'TN01-10'!Z$9,0)="","",VLOOKUP($A101,Sheet!$A$7:$DG$148,'TN01-10'!Z$9,0))</f>
        <v>8.1999999999999993</v>
      </c>
      <c r="AA101" s="28">
        <f>IF(VLOOKUP($A101,Sheet!$A$7:$DG$148,'TN01-10'!AA$9,0)="","",VLOOKUP($A101,Sheet!$A$7:$DG$148,'TN01-10'!AA$9,0))</f>
        <v>7.8</v>
      </c>
      <c r="AB101" s="28">
        <f>IF(VLOOKUP($A101,Sheet!$A$7:$DG$148,'TN01-10'!AB$9,0)="","",VLOOKUP($A101,Sheet!$A$7:$DG$148,'TN01-10'!AB$9,0))</f>
        <v>8.1</v>
      </c>
      <c r="AC101" s="28">
        <f>IF(VLOOKUP($A101,Sheet!$A$7:$DG$148,'TN01-10'!AC$9,0)="","",VLOOKUP($A101,Sheet!$A$7:$DG$148,'TN01-10'!AC$9,0))</f>
        <v>8.3000000000000007</v>
      </c>
      <c r="AD101" s="28">
        <f>IF(VLOOKUP($A101,Sheet!$A$7:$DG$148,'TN01-10'!AD$9,0)="","",VLOOKUP($A101,Sheet!$A$7:$DG$148,'TN01-10'!AD$9,0))</f>
        <v>9.3000000000000007</v>
      </c>
      <c r="AE101" s="28">
        <f>IF(VLOOKUP($A101,Sheet!$A$7:$DG$148,'TN01-10'!AE$9,0)="","",VLOOKUP($A101,Sheet!$A$7:$DG$148,'TN01-10'!AE$9,0))</f>
        <v>6.1</v>
      </c>
      <c r="AF101" s="28">
        <f>IF(VLOOKUP($A101,Sheet!$A$7:$DG$148,'TN01-10'!AF$9,0)="","",VLOOKUP($A101,Sheet!$A$7:$DG$148,'TN01-10'!AF$9,0))</f>
        <v>7.6</v>
      </c>
      <c r="AG101" s="28">
        <f>IF(VLOOKUP($A101,Sheet!$A$7:$DG$148,'TN01-10'!AG$9,0)="","",VLOOKUP($A101,Sheet!$A$7:$DG$148,'TN01-10'!AG$9,0))</f>
        <v>6.9</v>
      </c>
      <c r="AH101" s="28">
        <f>IF(VLOOKUP($A101,Sheet!$A$7:$DG$148,'TN01-10'!AH$9,0)="","",VLOOKUP($A101,Sheet!$A$7:$DG$148,'TN01-10'!AH$9,0))</f>
        <v>8.1999999999999993</v>
      </c>
      <c r="AI101" s="28">
        <f>IF(VLOOKUP($A101,Sheet!$A$7:$DG$148,'TN01-10'!AI$9,0)="","",VLOOKUP($A101,Sheet!$A$7:$DG$148,'TN01-10'!AI$9,0))</f>
        <v>6.7</v>
      </c>
      <c r="AJ101" s="28">
        <f>IF(VLOOKUP($A101,Sheet!$A$7:$DG$148,'TN01-10'!AJ$9,0)="","",VLOOKUP($A101,Sheet!$A$7:$DG$148,'TN01-10'!AJ$9,0))</f>
        <v>6.3</v>
      </c>
      <c r="AK101" s="33">
        <f>IF(VLOOKUP($A101,Sheet!$A$7:$DG$148,'TN01-10'!AK$9,0)="","",VLOOKUP($A101,Sheet!$A$7:$DG$148,'TN01-10'!AK$9,0))</f>
        <v>51</v>
      </c>
      <c r="AL101" s="36">
        <f>IF(VLOOKUP($A101,Sheet!$A$7:$DG$148,'TN01-10'!AL$9,0)="","",VLOOKUP($A101,Sheet!$A$7:$DG$148,'TN01-10'!AL$9,0))</f>
        <v>0</v>
      </c>
      <c r="AM101" s="32">
        <f>IF(VLOOKUP($A101,Sheet!$A$7:$DG$148,'TN01-10'!AM$9,0)="","",VLOOKUP($A101,Sheet!$A$7:$DG$148,'TN01-10'!AM$9,0))</f>
        <v>7</v>
      </c>
      <c r="AN101" s="32">
        <f>IF(VLOOKUP($A101,Sheet!$A$7:$DG$148,'TN01-10'!AN$9,0)="","",VLOOKUP($A101,Sheet!$A$7:$DG$148,'TN01-10'!AN$9,0))</f>
        <v>5.6</v>
      </c>
      <c r="AO101" s="32">
        <f>IF(VLOOKUP($A101,Sheet!$A$7:$DG$148,'TN01-10'!AO$9,0)="","",VLOOKUP($A101,Sheet!$A$7:$DG$148,'TN01-10'!AO$9,0))</f>
        <v>6.5</v>
      </c>
      <c r="AP101" s="32" t="str">
        <f>IF(VLOOKUP($A101,Sheet!$A$7:$DG$148,'TN01-10'!AP$9,0)="","",VLOOKUP($A101,Sheet!$A$7:$DG$148,'TN01-10'!AP$9,0))</f>
        <v/>
      </c>
      <c r="AQ101" s="32" t="str">
        <f>IF(VLOOKUP($A101,Sheet!$A$7:$DG$148,'TN01-10'!AQ$9,0)="","",VLOOKUP($A101,Sheet!$A$7:$DG$148,'TN01-10'!AQ$9,0))</f>
        <v/>
      </c>
      <c r="AR101" s="32" t="str">
        <f>IF(VLOOKUP($A101,Sheet!$A$7:$DG$148,'TN01-10'!AR$9,0)="","",VLOOKUP($A101,Sheet!$A$7:$DG$148,'TN01-10'!AR$9,0))</f>
        <v/>
      </c>
      <c r="AS101" s="32" t="str">
        <f>IF(VLOOKUP($A101,Sheet!$A$7:$DG$148,'TN01-10'!AS$9,0)="","",VLOOKUP($A101,Sheet!$A$7:$DG$148,'TN01-10'!AS$9,0))</f>
        <v/>
      </c>
      <c r="AT101" s="32" t="str">
        <f>IF(VLOOKUP($A101,Sheet!$A$7:$DG$148,'TN01-10'!AT$9,0)="","",VLOOKUP($A101,Sheet!$A$7:$DG$148,'TN01-10'!AT$9,0))</f>
        <v/>
      </c>
      <c r="AU101" s="32">
        <f>IF(VLOOKUP($A101,Sheet!$A$7:$DG$148,'TN01-10'!AU$9,0)="","",VLOOKUP($A101,Sheet!$A$7:$DG$148,'TN01-10'!AU$9,0))</f>
        <v>5.8</v>
      </c>
      <c r="AV101" s="32" t="str">
        <f>IF(VLOOKUP($A101,Sheet!$A$7:$DG$148,'TN01-10'!AV$9,0)="","",VLOOKUP($A101,Sheet!$A$7:$DG$148,'TN01-10'!AV$9,0))</f>
        <v/>
      </c>
      <c r="AW101" s="32" t="str">
        <f>IF(VLOOKUP($A101,Sheet!$A$7:$DG$148,'TN01-10'!AW$9,0)="","",VLOOKUP($A101,Sheet!$A$7:$DG$148,'TN01-10'!AW$9,0))</f>
        <v/>
      </c>
      <c r="AX101" s="32" t="str">
        <f>IF(VLOOKUP($A101,Sheet!$A$7:$DG$148,'TN01-10'!AX$9,0)="","",VLOOKUP($A101,Sheet!$A$7:$DG$148,'TN01-10'!AX$9,0))</f>
        <v/>
      </c>
      <c r="AY101" s="32" t="str">
        <f>IF(VLOOKUP($A101,Sheet!$A$7:$DG$148,'TN01-10'!AY$9,0)="","",VLOOKUP($A101,Sheet!$A$7:$DG$148,'TN01-10'!AY$9,0))</f>
        <v/>
      </c>
      <c r="AZ101" s="32" t="str">
        <f>IF(VLOOKUP($A101,Sheet!$A$7:$DG$148,'TN01-10'!AZ$9,0)="","",VLOOKUP($A101,Sheet!$A$7:$DG$148,'TN01-10'!AZ$9,0))</f>
        <v/>
      </c>
      <c r="BA101" s="32">
        <f>IF(VLOOKUP($A101,Sheet!$A$7:$DG$148,'TN01-10'!BA$9,0)="","",VLOOKUP($A101,Sheet!$A$7:$DG$148,'TN01-10'!BA$9,0))</f>
        <v>7.5</v>
      </c>
      <c r="BB101" s="33">
        <f>IF(VLOOKUP($A101,Sheet!$A$7:$DG$148,'TN01-10'!BB$9,0)="","",VLOOKUP($A101,Sheet!$A$7:$DG$148,'TN01-10'!BB$9,0))</f>
        <v>5</v>
      </c>
      <c r="BC101" s="36">
        <f>IF(VLOOKUP($A101,Sheet!$A$7:$DG$148,'TN01-10'!BC$9,0)="","",VLOOKUP($A101,Sheet!$A$7:$DG$148,'TN01-10'!BC$9,0))</f>
        <v>0</v>
      </c>
      <c r="BD101" s="28">
        <f>IF(VLOOKUP($A101,Sheet!$A$7:$DG$148,'TN01-10'!BD$9,0)="","",VLOOKUP($A101,Sheet!$A$7:$DG$148,'TN01-10'!BD$9,0))</f>
        <v>6</v>
      </c>
      <c r="BE101" s="28">
        <f>IF(VLOOKUP($A101,Sheet!$A$7:$DG$148,'TN01-10'!BE$9,0)="","",VLOOKUP($A101,Sheet!$A$7:$DG$148,'TN01-10'!BE$9,0))</f>
        <v>7.5</v>
      </c>
      <c r="BF101" s="28">
        <f>IF(VLOOKUP($A101,Sheet!$A$7:$DG$148,'TN01-10'!BF$9,0)="","",VLOOKUP($A101,Sheet!$A$7:$DG$148,'TN01-10'!BF$9,0))</f>
        <v>8.4</v>
      </c>
      <c r="BG101" s="28">
        <f>IF(VLOOKUP($A101,Sheet!$A$7:$DG$148,'TN01-10'!BG$9,0)="","",VLOOKUP($A101,Sheet!$A$7:$DG$148,'TN01-10'!BG$9,0))</f>
        <v>6.8</v>
      </c>
      <c r="BH101" s="28">
        <f>IF(VLOOKUP($A101,Sheet!$A$7:$DG$148,'TN01-10'!BH$9,0)="","",VLOOKUP($A101,Sheet!$A$7:$DG$148,'TN01-10'!BH$9,0))</f>
        <v>7.1</v>
      </c>
      <c r="BI101" s="28">
        <f>IF(VLOOKUP($A101,Sheet!$A$7:$DG$148,'TN01-10'!BI$9,0)="","",VLOOKUP($A101,Sheet!$A$7:$DG$148,'TN01-10'!BI$9,0))</f>
        <v>6.1</v>
      </c>
      <c r="BJ101" s="28">
        <f>IF(VLOOKUP($A101,Sheet!$A$7:$DG$148,'TN01-10'!BJ$9,0)="","",VLOOKUP($A101,Sheet!$A$7:$DG$148,'TN01-10'!BJ$9,0))</f>
        <v>8.6</v>
      </c>
      <c r="BK101" s="28">
        <f>IF(VLOOKUP($A101,Sheet!$A$7:$DG$148,'TN01-10'!BK$9,0)="","",VLOOKUP($A101,Sheet!$A$7:$DG$148,'TN01-10'!BK$9,0))</f>
        <v>6.9</v>
      </c>
      <c r="BL101" s="28">
        <f>IF(VLOOKUP($A101,Sheet!$A$7:$DG$148,'TN01-10'!BL$9,0)="","",VLOOKUP($A101,Sheet!$A$7:$DG$148,'TN01-10'!BL$9,0))</f>
        <v>6.1</v>
      </c>
      <c r="BM101" s="28">
        <f>IF(VLOOKUP($A101,Sheet!$A$7:$DG$148,'TN01-10'!BM$9,0)="","",VLOOKUP($A101,Sheet!$A$7:$DG$148,'TN01-10'!BM$9,0))</f>
        <v>7.3</v>
      </c>
      <c r="BN101" s="28">
        <f>IF(VLOOKUP($A101,Sheet!$A$7:$DG$148,'TN01-10'!BN$9,0)="","",VLOOKUP($A101,Sheet!$A$7:$DG$148,'TN01-10'!BN$9,0))</f>
        <v>5.0999999999999996</v>
      </c>
      <c r="BO101" s="28">
        <f>IF(VLOOKUP($A101,Sheet!$A$7:$DG$148,'TN01-10'!BO$9,0)="","",VLOOKUP($A101,Sheet!$A$7:$DG$148,'TN01-10'!BO$9,0))</f>
        <v>7.4</v>
      </c>
      <c r="BP101" s="28">
        <f>IF(VLOOKUP($A101,Sheet!$A$7:$DG$148,'TN01-10'!BP$9,0)="","",VLOOKUP($A101,Sheet!$A$7:$DG$148,'TN01-10'!BP$9,0))</f>
        <v>7.1</v>
      </c>
      <c r="BQ101" s="28" t="str">
        <f>IF(VLOOKUP($A101,Sheet!$A$7:$DG$148,'TN01-10'!BQ$9,0)="","",VLOOKUP($A101,Sheet!$A$7:$DG$148,'TN01-10'!BQ$9,0))</f>
        <v/>
      </c>
      <c r="BR101" s="28">
        <f>IF(VLOOKUP($A101,Sheet!$A$7:$DG$148,'TN01-10'!BR$9,0)="","",VLOOKUP($A101,Sheet!$A$7:$DG$148,'TN01-10'!BR$9,0))</f>
        <v>5</v>
      </c>
      <c r="BS101" s="28">
        <f>IF(VLOOKUP($A101,Sheet!$A$7:$DG$148,'TN01-10'!BS$9,0)="","",VLOOKUP($A101,Sheet!$A$7:$DG$148,'TN01-10'!BS$9,0))</f>
        <v>6</v>
      </c>
      <c r="BT101" s="28">
        <f>IF(VLOOKUP($A101,Sheet!$A$7:$DG$148,'TN01-10'!BT$9,0)="","",VLOOKUP($A101,Sheet!$A$7:$DG$148,'TN01-10'!BT$9,0))</f>
        <v>5.3</v>
      </c>
      <c r="BU101" s="28">
        <f>IF(VLOOKUP($A101,Sheet!$A$7:$DG$148,'TN01-10'!BU$9,0)="","",VLOOKUP($A101,Sheet!$A$7:$DG$148,'TN01-10'!BU$9,0))</f>
        <v>6.8</v>
      </c>
      <c r="BV101" s="28">
        <f>IF(VLOOKUP($A101,Sheet!$A$7:$DG$148,'TN01-10'!BV$9,0)="","",VLOOKUP($A101,Sheet!$A$7:$DG$148,'TN01-10'!BV$9,0))</f>
        <v>8.6999999999999993</v>
      </c>
      <c r="BW101" s="28">
        <f>IF(VLOOKUP($A101,Sheet!$A$7:$DG$148,'TN01-10'!BW$9,0)="","",VLOOKUP($A101,Sheet!$A$7:$DG$148,'TN01-10'!BW$9,0))</f>
        <v>8.3000000000000007</v>
      </c>
      <c r="BX101" s="33">
        <f>IF(VLOOKUP($A101,Sheet!$A$7:$DG$148,'TN01-10'!BX$9,0)="","",VLOOKUP($A101,Sheet!$A$7:$DG$148,'TN01-10'!BX$9,0))</f>
        <v>50</v>
      </c>
      <c r="BY101" s="36">
        <f>IF(VLOOKUP($A101,Sheet!$A$7:$DG$148,'TN01-10'!BY$9,0)="","",VLOOKUP($A101,Sheet!$A$7:$DG$148,'TN01-10'!BY$9,0))</f>
        <v>0</v>
      </c>
      <c r="BZ101" s="28">
        <f>IF(VLOOKUP($A101,Sheet!$A$7:$DG$148,'TN01-10'!BZ$9,0)="","",VLOOKUP($A101,Sheet!$A$7:$DG$148,'TN01-10'!BZ$9,0))</f>
        <v>7.5</v>
      </c>
      <c r="CA101" s="28" t="str">
        <f>IF(VLOOKUP($A101,Sheet!$A$7:$DG$148,'TN01-10'!CA$9,0)="","",VLOOKUP($A101,Sheet!$A$7:$DG$148,'TN01-10'!CA$9,0))</f>
        <v/>
      </c>
      <c r="CB101" s="28">
        <f>IF(VLOOKUP($A101,Sheet!$A$7:$DG$148,'TN01-10'!CB$9,0)="","",VLOOKUP($A101,Sheet!$A$7:$DG$148,'TN01-10'!CB$9,0))</f>
        <v>7.7</v>
      </c>
      <c r="CC101" s="28" t="str">
        <f>IF(VLOOKUP($A101,Sheet!$A$7:$DG$148,'TN01-10'!CC$9,0)="","",VLOOKUP($A101,Sheet!$A$7:$DG$148,'TN01-10'!CC$9,0))</f>
        <v/>
      </c>
      <c r="CD101" s="28">
        <f>IF(VLOOKUP($A101,Sheet!$A$7:$DG$148,'TN01-10'!CD$9,0)="","",VLOOKUP($A101,Sheet!$A$7:$DG$148,'TN01-10'!CD$9,0))</f>
        <v>8.3000000000000007</v>
      </c>
      <c r="CE101" s="28">
        <f>IF(VLOOKUP($A101,Sheet!$A$7:$DG$148,'TN01-10'!CE$9,0)="","",VLOOKUP($A101,Sheet!$A$7:$DG$148,'TN01-10'!CE$9,0))</f>
        <v>5.7</v>
      </c>
      <c r="CF101" s="28">
        <f>IF(VLOOKUP($A101,Sheet!$A$7:$DG$148,'TN01-10'!CF$9,0)="","",VLOOKUP($A101,Sheet!$A$7:$DG$148,'TN01-10'!CF$9,0))</f>
        <v>9.1</v>
      </c>
      <c r="CG101" s="28">
        <f>IF(VLOOKUP($A101,Sheet!$A$7:$DG$148,'TN01-10'!CG$9,0)="","",VLOOKUP($A101,Sheet!$A$7:$DG$148,'TN01-10'!CG$9,0))</f>
        <v>7.6</v>
      </c>
      <c r="CH101" s="28" t="str">
        <f>IF(VLOOKUP($A101,Sheet!$A$7:$DG$148,'TN01-10'!CH$9,0)="","",VLOOKUP($A101,Sheet!$A$7:$DG$148,'TN01-10'!CH$9,0))</f>
        <v/>
      </c>
      <c r="CI101" s="28">
        <f>IF(VLOOKUP($A101,Sheet!$A$7:$DG$148,'TN01-10'!CI$9,0)="","",VLOOKUP($A101,Sheet!$A$7:$DG$148,'TN01-10'!CI$9,0))</f>
        <v>7.7</v>
      </c>
      <c r="CJ101" s="28" t="str">
        <f>IF(VLOOKUP($A101,Sheet!$A$7:$DG$148,'TN01-10'!CJ$9,0)="","",VLOOKUP($A101,Sheet!$A$7:$DG$148,'TN01-10'!CJ$9,0))</f>
        <v/>
      </c>
      <c r="CK101" s="28" t="str">
        <f>IF(VLOOKUP($A101,Sheet!$A$7:$DG$148,'TN01-10'!CK$9,0)="","",VLOOKUP($A101,Sheet!$A$7:$DG$148,'TN01-10'!CK$9,0))</f>
        <v/>
      </c>
      <c r="CL101" s="28" t="str">
        <f>IF(VLOOKUP($A101,Sheet!$A$7:$DG$148,'TN01-10'!CL$9,0)="","",VLOOKUP($A101,Sheet!$A$7:$DG$148,'TN01-10'!CL$9,0))</f>
        <v/>
      </c>
      <c r="CM101" s="28" t="str">
        <f>IF(VLOOKUP($A101,Sheet!$A$7:$DG$148,'TN01-10'!CM$9,0)="","",VLOOKUP($A101,Sheet!$A$7:$DG$148,'TN01-10'!CM$9,0))</f>
        <v/>
      </c>
      <c r="CN101" s="28">
        <f>IF(VLOOKUP($A101,Sheet!$A$7:$DG$148,'TN01-10'!CN$9,0)="","",VLOOKUP($A101,Sheet!$A$7:$DG$148,'TN01-10'!CN$9,0))</f>
        <v>8.1</v>
      </c>
      <c r="CO101" s="28">
        <f>IF(VLOOKUP($A101,Sheet!$A$7:$DG$148,'TN01-10'!CO$9,0)="","",VLOOKUP($A101,Sheet!$A$7:$DG$148,'TN01-10'!CO$9,0))</f>
        <v>7.5</v>
      </c>
      <c r="CP101" s="28">
        <f>IF(VLOOKUP($A101,Sheet!$A$7:$DG$148,'TN01-10'!CP$9,0)="","",VLOOKUP($A101,Sheet!$A$7:$DG$148,'TN01-10'!CP$9,0))</f>
        <v>8.5</v>
      </c>
      <c r="CQ101" s="28">
        <f>IF(VLOOKUP($A101,Sheet!$A$7:$DG$148,'TN01-10'!CQ$9,0)="","",VLOOKUP($A101,Sheet!$A$7:$DG$148,'TN01-10'!CQ$9,0))</f>
        <v>5.4</v>
      </c>
      <c r="CR101" s="28">
        <f>IF(VLOOKUP($A101,Sheet!$A$7:$DG$148,'TN01-10'!CR$9,0)="","",VLOOKUP($A101,Sheet!$A$7:$DG$148,'TN01-10'!CR$9,0))</f>
        <v>7.6</v>
      </c>
      <c r="CS101" s="33">
        <f>IF(VLOOKUP($A101,Sheet!$A$7:$DG$148,'TN01-10'!CS$9,0)="","",VLOOKUP($A101,Sheet!$A$7:$DG$148,'TN01-10'!CS$9,0))</f>
        <v>27</v>
      </c>
      <c r="CT101" s="36">
        <f>IF(VLOOKUP($A101,Sheet!$A$7:$DG$148,'TN01-10'!CT$9,0)="","",VLOOKUP($A101,Sheet!$A$7:$DG$148,'TN01-10'!CT$9,0))</f>
        <v>0</v>
      </c>
      <c r="CU101" s="38">
        <f t="shared" si="17"/>
        <v>128</v>
      </c>
      <c r="CV101" s="38">
        <f t="shared" si="18"/>
        <v>0</v>
      </c>
      <c r="CW101" s="38">
        <f t="shared" si="19"/>
        <v>0</v>
      </c>
      <c r="CX101" s="38">
        <f t="shared" si="20"/>
        <v>128</v>
      </c>
      <c r="CY101" s="38">
        <f t="shared" si="21"/>
        <v>7.28</v>
      </c>
      <c r="CZ101" s="38">
        <f>VLOOKUP($A101,'TN01-04'!$A$13:$DL$166,103,0)</f>
        <v>3.04</v>
      </c>
      <c r="DA101" s="28" t="str">
        <f>IF(VLOOKUP($A101,Sheet!$A$7:$DG$148,'TN01-10'!DA$9,0)="","",VLOOKUP($A101,Sheet!$A$7:$DG$148,'TN01-10'!DA$9,0))</f>
        <v/>
      </c>
      <c r="DB101" s="28" t="str">
        <f>IF(VLOOKUP($A101,Sheet!$A$7:$DG$148,'TN01-10'!DB$9,0)="","",VLOOKUP($A101,Sheet!$A$7:$DG$148,'TN01-10'!DB$9,0))</f>
        <v/>
      </c>
      <c r="DC101" s="28">
        <f>IF(VLOOKUP($A101,Sheet!$A$7:$DG$148,'TN01-10'!DC$9,0)="","",VLOOKUP($A101,Sheet!$A$7:$DG$148,'TN01-10'!DC$9,0))</f>
        <v>9.3000000000000007</v>
      </c>
      <c r="DD101" s="28" t="str">
        <f>IF(VLOOKUP($A101,Sheet!$A$7:$DG$148,'TN01-10'!DD$9,0)="","",VLOOKUP($A101,Sheet!$A$7:$DG$148,'TN01-10'!DD$9,0))</f>
        <v/>
      </c>
      <c r="DE101" s="38"/>
      <c r="DF101" s="38">
        <f t="shared" si="22"/>
        <v>9.3000000000000007</v>
      </c>
      <c r="DG101" s="38">
        <f>VLOOKUP($A101,'TN01-04'!$A$13:$DL$166,110,0)</f>
        <v>4</v>
      </c>
      <c r="DH101" s="33">
        <f>IF(VLOOKUP($A101,Sheet!$A$7:$DG$148,'TN01-10'!DH$9,0)="","",VLOOKUP($A101,Sheet!$A$7:$DG$148,'TN01-10'!DH$9,0))</f>
        <v>5</v>
      </c>
      <c r="DI101" s="36">
        <f>IF(VLOOKUP($A101,Sheet!$A$7:$DG$148,'TN01-10'!DI$9,0)="","",VLOOKUP($A101,Sheet!$A$7:$DG$148,'TN01-10'!DI$9,0))</f>
        <v>0</v>
      </c>
      <c r="DJ101" s="38">
        <f t="shared" si="23"/>
        <v>133</v>
      </c>
      <c r="DK101" s="38">
        <f t="shared" si="24"/>
        <v>0</v>
      </c>
      <c r="DL101" s="38">
        <f t="shared" si="25"/>
        <v>7.35</v>
      </c>
      <c r="DM101" s="38">
        <f>VLOOKUP($A101,'TN01-04'!$A$13:$DL$166,116,0)</f>
        <v>3.07</v>
      </c>
      <c r="DN101" s="33">
        <f>IF(VLOOKUP($A101,Sheet!$A$7:$DG$148,'TN01-10'!DN$9,0)="","",VLOOKUP($A101,Sheet!$A$7:$DG$148,'TN01-10'!DN$9,0))</f>
        <v>138</v>
      </c>
      <c r="DO101" s="36">
        <f>IF(VLOOKUP($A101,Sheet!$A$7:$DG$148,'TN01-10'!DO$9,0)="","",VLOOKUP($A101,Sheet!$A$7:$DG$148,'TN01-10'!DO$9,0))</f>
        <v>0</v>
      </c>
      <c r="DP101" s="28">
        <f>IF(VLOOKUP($A101,Sheet!$A$7:$DG$148,'TN01-10'!DP$9,0)="","",VLOOKUP($A101,Sheet!$A$7:$DG$148,'TN01-10'!DP$9,0))</f>
        <v>137</v>
      </c>
      <c r="DQ101" s="28">
        <f>IF(VLOOKUP($A101,Sheet!$A$7:$DG$148,'TN01-10'!DQ$9,0)="","",VLOOKUP($A101,Sheet!$A$7:$DG$148,'TN01-10'!DQ$9,0))</f>
        <v>138</v>
      </c>
      <c r="DR101" s="28">
        <f>IF(VLOOKUP($A101,Sheet!$A$7:$DG$148,'TN01-10'!DR$9,0)="","",VLOOKUP($A101,Sheet!$A$7:$DG$148,'TN01-10'!DR$9,0))</f>
        <v>7.35</v>
      </c>
      <c r="DS101" s="28">
        <f>IF(VLOOKUP($A101,Sheet!$A$7:$DG$148,'TN01-10'!DS$9,0)="","",VLOOKUP($A101,Sheet!$A$7:$DG$148,'TN01-10'!DS$9,0))</f>
        <v>3.07</v>
      </c>
      <c r="DT101" s="28" t="str">
        <f>IF(VLOOKUP($A101,Sheet!$A$7:$DG$148,'TN01-10'!DT$9,0)="","",VLOOKUP($A101,Sheet!$A$7:$DG$148,'TN01-10'!DT$9,0))</f>
        <v/>
      </c>
      <c r="DU101" s="168">
        <f t="shared" si="26"/>
        <v>0</v>
      </c>
      <c r="DV101" s="315" t="s">
        <v>4798</v>
      </c>
      <c r="DW101" s="315" t="s">
        <v>4798</v>
      </c>
      <c r="DX101" s="315" t="s">
        <v>4798</v>
      </c>
      <c r="DY101" s="315" t="s">
        <v>4798</v>
      </c>
      <c r="DZ101" s="315" t="s">
        <v>4832</v>
      </c>
      <c r="EA101" s="315"/>
      <c r="EB101" s="216"/>
      <c r="EC101" s="216"/>
      <c r="ED101" s="216"/>
      <c r="EE101" s="216"/>
      <c r="EF101" s="216">
        <f t="shared" si="27"/>
        <v>0</v>
      </c>
      <c r="EG101" s="216">
        <v>8.8000000000000007</v>
      </c>
      <c r="EH101" s="216">
        <v>0</v>
      </c>
      <c r="EI101" s="216"/>
      <c r="EJ101" s="216"/>
      <c r="EK101" s="216">
        <f t="shared" si="28"/>
        <v>8.8000000000000007</v>
      </c>
      <c r="EL101" s="216">
        <v>9.4</v>
      </c>
      <c r="EM101" s="216">
        <v>0</v>
      </c>
      <c r="EN101" s="216"/>
      <c r="EO101" s="216"/>
      <c r="EP101" s="216">
        <f t="shared" si="29"/>
        <v>9.4</v>
      </c>
      <c r="EQ101" s="216">
        <v>9.8000000000000007</v>
      </c>
      <c r="ER101" s="216">
        <v>0</v>
      </c>
      <c r="ES101" s="216"/>
      <c r="ET101" s="216"/>
      <c r="EU101" s="216">
        <f t="shared" si="30"/>
        <v>9.8000000000000007</v>
      </c>
      <c r="EV101" s="216">
        <f t="shared" si="31"/>
        <v>9.3000000000000007</v>
      </c>
    </row>
    <row r="102" spans="1:152" ht="15.95" customHeight="1" x14ac:dyDescent="0.2">
      <c r="A102" s="25">
        <v>2220727364</v>
      </c>
      <c r="B102" s="26" t="s">
        <v>18</v>
      </c>
      <c r="C102" s="26" t="s">
        <v>94</v>
      </c>
      <c r="D102" s="26" t="s">
        <v>166</v>
      </c>
      <c r="E102" s="27">
        <v>35927</v>
      </c>
      <c r="F102" s="26" t="s">
        <v>209</v>
      </c>
      <c r="G102" s="26" t="s">
        <v>212</v>
      </c>
      <c r="H102" s="28">
        <f>IF(VLOOKUP($A102,Sheet!$A$7:$DG$148,'TN01-10'!H$9,0)="","",VLOOKUP($A102,Sheet!$A$7:$DG$148,'TN01-10'!H$9,0))</f>
        <v>8.8000000000000007</v>
      </c>
      <c r="I102" s="28">
        <f>IF(VLOOKUP($A102,Sheet!$A$7:$DG$148,'TN01-10'!I$9,0)="","",VLOOKUP($A102,Sheet!$A$7:$DG$148,'TN01-10'!I$9,0))</f>
        <v>8</v>
      </c>
      <c r="J102" s="28">
        <f>IF(VLOOKUP($A102,Sheet!$A$7:$DG$148,'TN01-10'!J$9,0)="","",VLOOKUP($A102,Sheet!$A$7:$DG$148,'TN01-10'!J$9,0))</f>
        <v>8.6999999999999993</v>
      </c>
      <c r="K102" s="28">
        <f>IF(VLOOKUP($A102,Sheet!$A$7:$DG$148,'TN01-10'!K$9,0)="","",VLOOKUP($A102,Sheet!$A$7:$DG$148,'TN01-10'!K$9,0))</f>
        <v>8.8000000000000007</v>
      </c>
      <c r="L102" s="28">
        <f>IF(VLOOKUP($A102,Sheet!$A$7:$DG$148,'TN01-10'!L$9,0)="","",VLOOKUP($A102,Sheet!$A$7:$DG$148,'TN01-10'!L$9,0))</f>
        <v>7</v>
      </c>
      <c r="M102" s="28">
        <f>IF(VLOOKUP($A102,Sheet!$A$7:$DG$148,'TN01-10'!M$9,0)="","",VLOOKUP($A102,Sheet!$A$7:$DG$148,'TN01-10'!M$9,0))</f>
        <v>7.5</v>
      </c>
      <c r="N102" s="28">
        <f>IF(VLOOKUP($A102,Sheet!$A$7:$DG$148,'TN01-10'!N$9,0)="","",VLOOKUP($A102,Sheet!$A$7:$DG$148,'TN01-10'!N$9,0))</f>
        <v>7.5</v>
      </c>
      <c r="O102" s="28" t="str">
        <f>IF(VLOOKUP($A102,Sheet!$A$7:$DG$148,'TN01-10'!O$9,0)="","",VLOOKUP($A102,Sheet!$A$7:$DG$148,'TN01-10'!O$9,0))</f>
        <v/>
      </c>
      <c r="P102" s="28">
        <f>IF(VLOOKUP($A102,Sheet!$A$7:$DG$148,'TN01-10'!P$9,0)="","",VLOOKUP($A102,Sheet!$A$7:$DG$148,'TN01-10'!P$9,0))</f>
        <v>7.7</v>
      </c>
      <c r="Q102" s="28" t="str">
        <f>IF(VLOOKUP($A102,Sheet!$A$7:$DG$148,'TN01-10'!Q$9,0)="","",VLOOKUP($A102,Sheet!$A$7:$DG$148,'TN01-10'!Q$9,0))</f>
        <v/>
      </c>
      <c r="R102" s="28" t="str">
        <f>IF(VLOOKUP($A102,Sheet!$A$7:$DG$148,'TN01-10'!R$9,0)="","",VLOOKUP($A102,Sheet!$A$7:$DG$148,'TN01-10'!R$9,0))</f>
        <v/>
      </c>
      <c r="S102" s="28" t="str">
        <f>IF(VLOOKUP($A102,Sheet!$A$7:$DG$148,'TN01-10'!S$9,0)="","",VLOOKUP($A102,Sheet!$A$7:$DG$148,'TN01-10'!S$9,0))</f>
        <v/>
      </c>
      <c r="T102" s="28" t="str">
        <f>IF(VLOOKUP($A102,Sheet!$A$7:$DG$148,'TN01-10'!T$9,0)="","",VLOOKUP($A102,Sheet!$A$7:$DG$148,'TN01-10'!T$9,0))</f>
        <v/>
      </c>
      <c r="U102" s="28">
        <f>IF(VLOOKUP($A102,Sheet!$A$7:$DG$148,'TN01-10'!U$9,0)="","",VLOOKUP($A102,Sheet!$A$7:$DG$148,'TN01-10'!U$9,0))</f>
        <v>7.8</v>
      </c>
      <c r="V102" s="28">
        <f>IF(VLOOKUP($A102,Sheet!$A$7:$DG$148,'TN01-10'!V$9,0)="","",VLOOKUP($A102,Sheet!$A$7:$DG$148,'TN01-10'!V$9,0))</f>
        <v>8.6</v>
      </c>
      <c r="W102" s="28">
        <f>IF(VLOOKUP($A102,Sheet!$A$7:$DG$148,'TN01-10'!W$9,0)="","",VLOOKUP($A102,Sheet!$A$7:$DG$148,'TN01-10'!W$9,0))</f>
        <v>9.3000000000000007</v>
      </c>
      <c r="X102" s="28">
        <f>IF(VLOOKUP($A102,Sheet!$A$7:$DG$148,'TN01-10'!X$9,0)="","",VLOOKUP($A102,Sheet!$A$7:$DG$148,'TN01-10'!X$9,0))</f>
        <v>8.3000000000000007</v>
      </c>
      <c r="Y102" s="28">
        <f>IF(VLOOKUP($A102,Sheet!$A$7:$DG$148,'TN01-10'!Y$9,0)="","",VLOOKUP($A102,Sheet!$A$7:$DG$148,'TN01-10'!Y$9,0))</f>
        <v>7.6</v>
      </c>
      <c r="Z102" s="28">
        <f>IF(VLOOKUP($A102,Sheet!$A$7:$DG$148,'TN01-10'!Z$9,0)="","",VLOOKUP($A102,Sheet!$A$7:$DG$148,'TN01-10'!Z$9,0))</f>
        <v>8.1999999999999993</v>
      </c>
      <c r="AA102" s="28">
        <f>IF(VLOOKUP($A102,Sheet!$A$7:$DG$148,'TN01-10'!AA$9,0)="","",VLOOKUP($A102,Sheet!$A$7:$DG$148,'TN01-10'!AA$9,0))</f>
        <v>7.5</v>
      </c>
      <c r="AB102" s="28">
        <f>IF(VLOOKUP($A102,Sheet!$A$7:$DG$148,'TN01-10'!AB$9,0)="","",VLOOKUP($A102,Sheet!$A$7:$DG$148,'TN01-10'!AB$9,0))</f>
        <v>8.3000000000000007</v>
      </c>
      <c r="AC102" s="28">
        <f>IF(VLOOKUP($A102,Sheet!$A$7:$DG$148,'TN01-10'!AC$9,0)="","",VLOOKUP($A102,Sheet!$A$7:$DG$148,'TN01-10'!AC$9,0))</f>
        <v>7.6</v>
      </c>
      <c r="AD102" s="28">
        <f>IF(VLOOKUP($A102,Sheet!$A$7:$DG$148,'TN01-10'!AD$9,0)="","",VLOOKUP($A102,Sheet!$A$7:$DG$148,'TN01-10'!AD$9,0))</f>
        <v>6.5</v>
      </c>
      <c r="AE102" s="28">
        <f>IF(VLOOKUP($A102,Sheet!$A$7:$DG$148,'TN01-10'!AE$9,0)="","",VLOOKUP($A102,Sheet!$A$7:$DG$148,'TN01-10'!AE$9,0))</f>
        <v>4.9000000000000004</v>
      </c>
      <c r="AF102" s="28">
        <f>IF(VLOOKUP($A102,Sheet!$A$7:$DG$148,'TN01-10'!AF$9,0)="","",VLOOKUP($A102,Sheet!$A$7:$DG$148,'TN01-10'!AF$9,0))</f>
        <v>7.7</v>
      </c>
      <c r="AG102" s="28">
        <f>IF(VLOOKUP($A102,Sheet!$A$7:$DG$148,'TN01-10'!AG$9,0)="","",VLOOKUP($A102,Sheet!$A$7:$DG$148,'TN01-10'!AG$9,0))</f>
        <v>5.9</v>
      </c>
      <c r="AH102" s="28">
        <f>IF(VLOOKUP($A102,Sheet!$A$7:$DG$148,'TN01-10'!AH$9,0)="","",VLOOKUP($A102,Sheet!$A$7:$DG$148,'TN01-10'!AH$9,0))</f>
        <v>7.2</v>
      </c>
      <c r="AI102" s="28">
        <f>IF(VLOOKUP($A102,Sheet!$A$7:$DG$148,'TN01-10'!AI$9,0)="","",VLOOKUP($A102,Sheet!$A$7:$DG$148,'TN01-10'!AI$9,0))</f>
        <v>5.8</v>
      </c>
      <c r="AJ102" s="28">
        <f>IF(VLOOKUP($A102,Sheet!$A$7:$DG$148,'TN01-10'!AJ$9,0)="","",VLOOKUP($A102,Sheet!$A$7:$DG$148,'TN01-10'!AJ$9,0))</f>
        <v>8.1</v>
      </c>
      <c r="AK102" s="33">
        <f>IF(VLOOKUP($A102,Sheet!$A$7:$DG$148,'TN01-10'!AK$9,0)="","",VLOOKUP($A102,Sheet!$A$7:$DG$148,'TN01-10'!AK$9,0))</f>
        <v>51</v>
      </c>
      <c r="AL102" s="36">
        <f>IF(VLOOKUP($A102,Sheet!$A$7:$DG$148,'TN01-10'!AL$9,0)="","",VLOOKUP($A102,Sheet!$A$7:$DG$148,'TN01-10'!AL$9,0))</f>
        <v>0</v>
      </c>
      <c r="AM102" s="32">
        <f>IF(VLOOKUP($A102,Sheet!$A$7:$DG$148,'TN01-10'!AM$9,0)="","",VLOOKUP($A102,Sheet!$A$7:$DG$148,'TN01-10'!AM$9,0))</f>
        <v>7</v>
      </c>
      <c r="AN102" s="32">
        <f>IF(VLOOKUP($A102,Sheet!$A$7:$DG$148,'TN01-10'!AN$9,0)="","",VLOOKUP($A102,Sheet!$A$7:$DG$148,'TN01-10'!AN$9,0))</f>
        <v>6</v>
      </c>
      <c r="AO102" s="32">
        <f>IF(VLOOKUP($A102,Sheet!$A$7:$DG$148,'TN01-10'!AO$9,0)="","",VLOOKUP($A102,Sheet!$A$7:$DG$148,'TN01-10'!AO$9,0))</f>
        <v>7.1</v>
      </c>
      <c r="AP102" s="32" t="str">
        <f>IF(VLOOKUP($A102,Sheet!$A$7:$DG$148,'TN01-10'!AP$9,0)="","",VLOOKUP($A102,Sheet!$A$7:$DG$148,'TN01-10'!AP$9,0))</f>
        <v/>
      </c>
      <c r="AQ102" s="32" t="str">
        <f>IF(VLOOKUP($A102,Sheet!$A$7:$DG$148,'TN01-10'!AQ$9,0)="","",VLOOKUP($A102,Sheet!$A$7:$DG$148,'TN01-10'!AQ$9,0))</f>
        <v/>
      </c>
      <c r="AR102" s="32" t="str">
        <f>IF(VLOOKUP($A102,Sheet!$A$7:$DG$148,'TN01-10'!AR$9,0)="","",VLOOKUP($A102,Sheet!$A$7:$DG$148,'TN01-10'!AR$9,0))</f>
        <v/>
      </c>
      <c r="AS102" s="32" t="str">
        <f>IF(VLOOKUP($A102,Sheet!$A$7:$DG$148,'TN01-10'!AS$9,0)="","",VLOOKUP($A102,Sheet!$A$7:$DG$148,'TN01-10'!AS$9,0))</f>
        <v/>
      </c>
      <c r="AT102" s="32" t="str">
        <f>IF(VLOOKUP($A102,Sheet!$A$7:$DG$148,'TN01-10'!AT$9,0)="","",VLOOKUP($A102,Sheet!$A$7:$DG$148,'TN01-10'!AT$9,0))</f>
        <v/>
      </c>
      <c r="AU102" s="32" t="str">
        <f>IF(VLOOKUP($A102,Sheet!$A$7:$DG$148,'TN01-10'!AU$9,0)="","",VLOOKUP($A102,Sheet!$A$7:$DG$148,'TN01-10'!AU$9,0))</f>
        <v/>
      </c>
      <c r="AV102" s="32" t="str">
        <f>IF(VLOOKUP($A102,Sheet!$A$7:$DG$148,'TN01-10'!AV$9,0)="","",VLOOKUP($A102,Sheet!$A$7:$DG$148,'TN01-10'!AV$9,0))</f>
        <v/>
      </c>
      <c r="AW102" s="32" t="str">
        <f>IF(VLOOKUP($A102,Sheet!$A$7:$DG$148,'TN01-10'!AW$9,0)="","",VLOOKUP($A102,Sheet!$A$7:$DG$148,'TN01-10'!AW$9,0))</f>
        <v/>
      </c>
      <c r="AX102" s="32" t="str">
        <f>IF(VLOOKUP($A102,Sheet!$A$7:$DG$148,'TN01-10'!AX$9,0)="","",VLOOKUP($A102,Sheet!$A$7:$DG$148,'TN01-10'!AX$9,0))</f>
        <v/>
      </c>
      <c r="AY102" s="32">
        <f>IF(VLOOKUP($A102,Sheet!$A$7:$DG$148,'TN01-10'!AY$9,0)="","",VLOOKUP($A102,Sheet!$A$7:$DG$148,'TN01-10'!AY$9,0))</f>
        <v>6.2</v>
      </c>
      <c r="AZ102" s="32" t="str">
        <f>IF(VLOOKUP($A102,Sheet!$A$7:$DG$148,'TN01-10'!AZ$9,0)="","",VLOOKUP($A102,Sheet!$A$7:$DG$148,'TN01-10'!AZ$9,0))</f>
        <v/>
      </c>
      <c r="BA102" s="32">
        <f>IF(VLOOKUP($A102,Sheet!$A$7:$DG$148,'TN01-10'!BA$9,0)="","",VLOOKUP($A102,Sheet!$A$7:$DG$148,'TN01-10'!BA$9,0))</f>
        <v>8.4</v>
      </c>
      <c r="BB102" s="33">
        <f>IF(VLOOKUP($A102,Sheet!$A$7:$DG$148,'TN01-10'!BB$9,0)="","",VLOOKUP($A102,Sheet!$A$7:$DG$148,'TN01-10'!BB$9,0))</f>
        <v>5</v>
      </c>
      <c r="BC102" s="36">
        <f>IF(VLOOKUP($A102,Sheet!$A$7:$DG$148,'TN01-10'!BC$9,0)="","",VLOOKUP($A102,Sheet!$A$7:$DG$148,'TN01-10'!BC$9,0))</f>
        <v>0</v>
      </c>
      <c r="BD102" s="28">
        <f>IF(VLOOKUP($A102,Sheet!$A$7:$DG$148,'TN01-10'!BD$9,0)="","",VLOOKUP($A102,Sheet!$A$7:$DG$148,'TN01-10'!BD$9,0))</f>
        <v>4.0999999999999996</v>
      </c>
      <c r="BE102" s="28">
        <f>IF(VLOOKUP($A102,Sheet!$A$7:$DG$148,'TN01-10'!BE$9,0)="","",VLOOKUP($A102,Sheet!$A$7:$DG$148,'TN01-10'!BE$9,0))</f>
        <v>5.5</v>
      </c>
      <c r="BF102" s="28">
        <f>IF(VLOOKUP($A102,Sheet!$A$7:$DG$148,'TN01-10'!BF$9,0)="","",VLOOKUP($A102,Sheet!$A$7:$DG$148,'TN01-10'!BF$9,0))</f>
        <v>8.6</v>
      </c>
      <c r="BG102" s="28">
        <f>IF(VLOOKUP($A102,Sheet!$A$7:$DG$148,'TN01-10'!BG$9,0)="","",VLOOKUP($A102,Sheet!$A$7:$DG$148,'TN01-10'!BG$9,0))</f>
        <v>5.6</v>
      </c>
      <c r="BH102" s="28">
        <f>IF(VLOOKUP($A102,Sheet!$A$7:$DG$148,'TN01-10'!BH$9,0)="","",VLOOKUP($A102,Sheet!$A$7:$DG$148,'TN01-10'!BH$9,0))</f>
        <v>7.4</v>
      </c>
      <c r="BI102" s="28">
        <f>IF(VLOOKUP($A102,Sheet!$A$7:$DG$148,'TN01-10'!BI$9,0)="","",VLOOKUP($A102,Sheet!$A$7:$DG$148,'TN01-10'!BI$9,0))</f>
        <v>6.8</v>
      </c>
      <c r="BJ102" s="28">
        <f>IF(VLOOKUP($A102,Sheet!$A$7:$DG$148,'TN01-10'!BJ$9,0)="","",VLOOKUP($A102,Sheet!$A$7:$DG$148,'TN01-10'!BJ$9,0))</f>
        <v>8.1999999999999993</v>
      </c>
      <c r="BK102" s="28">
        <f>IF(VLOOKUP($A102,Sheet!$A$7:$DG$148,'TN01-10'!BK$9,0)="","",VLOOKUP($A102,Sheet!$A$7:$DG$148,'TN01-10'!BK$9,0))</f>
        <v>7.4</v>
      </c>
      <c r="BL102" s="28">
        <f>IF(VLOOKUP($A102,Sheet!$A$7:$DG$148,'TN01-10'!BL$9,0)="","",VLOOKUP($A102,Sheet!$A$7:$DG$148,'TN01-10'!BL$9,0))</f>
        <v>7.5</v>
      </c>
      <c r="BM102" s="28">
        <f>IF(VLOOKUP($A102,Sheet!$A$7:$DG$148,'TN01-10'!BM$9,0)="","",VLOOKUP($A102,Sheet!$A$7:$DG$148,'TN01-10'!BM$9,0))</f>
        <v>5.2</v>
      </c>
      <c r="BN102" s="28">
        <f>IF(VLOOKUP($A102,Sheet!$A$7:$DG$148,'TN01-10'!BN$9,0)="","",VLOOKUP($A102,Sheet!$A$7:$DG$148,'TN01-10'!BN$9,0))</f>
        <v>4.7</v>
      </c>
      <c r="BO102" s="28">
        <f>IF(VLOOKUP($A102,Sheet!$A$7:$DG$148,'TN01-10'!BO$9,0)="","",VLOOKUP($A102,Sheet!$A$7:$DG$148,'TN01-10'!BO$9,0))</f>
        <v>6.8</v>
      </c>
      <c r="BP102" s="28">
        <f>IF(VLOOKUP($A102,Sheet!$A$7:$DG$148,'TN01-10'!BP$9,0)="","",VLOOKUP($A102,Sheet!$A$7:$DG$148,'TN01-10'!BP$9,0))</f>
        <v>7.8</v>
      </c>
      <c r="BQ102" s="28" t="str">
        <f>IF(VLOOKUP($A102,Sheet!$A$7:$DG$148,'TN01-10'!BQ$9,0)="","",VLOOKUP($A102,Sheet!$A$7:$DG$148,'TN01-10'!BQ$9,0))</f>
        <v/>
      </c>
      <c r="BR102" s="28">
        <f>IF(VLOOKUP($A102,Sheet!$A$7:$DG$148,'TN01-10'!BR$9,0)="","",VLOOKUP($A102,Sheet!$A$7:$DG$148,'TN01-10'!BR$9,0))</f>
        <v>7.5</v>
      </c>
      <c r="BS102" s="28">
        <f>IF(VLOOKUP($A102,Sheet!$A$7:$DG$148,'TN01-10'!BS$9,0)="","",VLOOKUP($A102,Sheet!$A$7:$DG$148,'TN01-10'!BS$9,0))</f>
        <v>6.3</v>
      </c>
      <c r="BT102" s="28">
        <f>IF(VLOOKUP($A102,Sheet!$A$7:$DG$148,'TN01-10'!BT$9,0)="","",VLOOKUP($A102,Sheet!$A$7:$DG$148,'TN01-10'!BT$9,0))</f>
        <v>6.6</v>
      </c>
      <c r="BU102" s="28">
        <f>IF(VLOOKUP($A102,Sheet!$A$7:$DG$148,'TN01-10'!BU$9,0)="","",VLOOKUP($A102,Sheet!$A$7:$DG$148,'TN01-10'!BU$9,0))</f>
        <v>6.7</v>
      </c>
      <c r="BV102" s="28">
        <f>IF(VLOOKUP($A102,Sheet!$A$7:$DG$148,'TN01-10'!BV$9,0)="","",VLOOKUP($A102,Sheet!$A$7:$DG$148,'TN01-10'!BV$9,0))</f>
        <v>7.4</v>
      </c>
      <c r="BW102" s="28">
        <f>IF(VLOOKUP($A102,Sheet!$A$7:$DG$148,'TN01-10'!BW$9,0)="","",VLOOKUP($A102,Sheet!$A$7:$DG$148,'TN01-10'!BW$9,0))</f>
        <v>7.9</v>
      </c>
      <c r="BX102" s="33">
        <f>IF(VLOOKUP($A102,Sheet!$A$7:$DG$148,'TN01-10'!BX$9,0)="","",VLOOKUP($A102,Sheet!$A$7:$DG$148,'TN01-10'!BX$9,0))</f>
        <v>50</v>
      </c>
      <c r="BY102" s="36">
        <f>IF(VLOOKUP($A102,Sheet!$A$7:$DG$148,'TN01-10'!BY$9,0)="","",VLOOKUP($A102,Sheet!$A$7:$DG$148,'TN01-10'!BY$9,0))</f>
        <v>0</v>
      </c>
      <c r="BZ102" s="28" t="str">
        <f>IF(VLOOKUP($A102,Sheet!$A$7:$DG$148,'TN01-10'!BZ$9,0)="","",VLOOKUP($A102,Sheet!$A$7:$DG$148,'TN01-10'!BZ$9,0))</f>
        <v/>
      </c>
      <c r="CA102" s="28">
        <f>IF(VLOOKUP($A102,Sheet!$A$7:$DG$148,'TN01-10'!CA$9,0)="","",VLOOKUP($A102,Sheet!$A$7:$DG$148,'TN01-10'!CA$9,0))</f>
        <v>7.1</v>
      </c>
      <c r="CB102" s="28">
        <f>IF(VLOOKUP($A102,Sheet!$A$7:$DG$148,'TN01-10'!CB$9,0)="","",VLOOKUP($A102,Sheet!$A$7:$DG$148,'TN01-10'!CB$9,0))</f>
        <v>7.3</v>
      </c>
      <c r="CC102" s="28" t="str">
        <f>IF(VLOOKUP($A102,Sheet!$A$7:$DG$148,'TN01-10'!CC$9,0)="","",VLOOKUP($A102,Sheet!$A$7:$DG$148,'TN01-10'!CC$9,0))</f>
        <v/>
      </c>
      <c r="CD102" s="28">
        <f>IF(VLOOKUP($A102,Sheet!$A$7:$DG$148,'TN01-10'!CD$9,0)="","",VLOOKUP($A102,Sheet!$A$7:$DG$148,'TN01-10'!CD$9,0))</f>
        <v>8</v>
      </c>
      <c r="CE102" s="28">
        <f>IF(VLOOKUP($A102,Sheet!$A$7:$DG$148,'TN01-10'!CE$9,0)="","",VLOOKUP($A102,Sheet!$A$7:$DG$148,'TN01-10'!CE$9,0))</f>
        <v>7.8</v>
      </c>
      <c r="CF102" s="28">
        <f>IF(VLOOKUP($A102,Sheet!$A$7:$DG$148,'TN01-10'!CF$9,0)="","",VLOOKUP($A102,Sheet!$A$7:$DG$148,'TN01-10'!CF$9,0))</f>
        <v>9.3000000000000007</v>
      </c>
      <c r="CG102" s="28">
        <f>IF(VLOOKUP($A102,Sheet!$A$7:$DG$148,'TN01-10'!CG$9,0)="","",VLOOKUP($A102,Sheet!$A$7:$DG$148,'TN01-10'!CG$9,0))</f>
        <v>6.5</v>
      </c>
      <c r="CH102" s="28" t="str">
        <f>IF(VLOOKUP($A102,Sheet!$A$7:$DG$148,'TN01-10'!CH$9,0)="","",VLOOKUP($A102,Sheet!$A$7:$DG$148,'TN01-10'!CH$9,0))</f>
        <v/>
      </c>
      <c r="CI102" s="28">
        <f>IF(VLOOKUP($A102,Sheet!$A$7:$DG$148,'TN01-10'!CI$9,0)="","",VLOOKUP($A102,Sheet!$A$7:$DG$148,'TN01-10'!CI$9,0))</f>
        <v>7.9</v>
      </c>
      <c r="CJ102" s="28" t="str">
        <f>IF(VLOOKUP($A102,Sheet!$A$7:$DG$148,'TN01-10'!CJ$9,0)="","",VLOOKUP($A102,Sheet!$A$7:$DG$148,'TN01-10'!CJ$9,0))</f>
        <v/>
      </c>
      <c r="CK102" s="28" t="str">
        <f>IF(VLOOKUP($A102,Sheet!$A$7:$DG$148,'TN01-10'!CK$9,0)="","",VLOOKUP($A102,Sheet!$A$7:$DG$148,'TN01-10'!CK$9,0))</f>
        <v/>
      </c>
      <c r="CL102" s="28" t="str">
        <f>IF(VLOOKUP($A102,Sheet!$A$7:$DG$148,'TN01-10'!CL$9,0)="","",VLOOKUP($A102,Sheet!$A$7:$DG$148,'TN01-10'!CL$9,0))</f>
        <v/>
      </c>
      <c r="CM102" s="28" t="str">
        <f>IF(VLOOKUP($A102,Sheet!$A$7:$DG$148,'TN01-10'!CM$9,0)="","",VLOOKUP($A102,Sheet!$A$7:$DG$148,'TN01-10'!CM$9,0))</f>
        <v/>
      </c>
      <c r="CN102" s="28">
        <f>IF(VLOOKUP($A102,Sheet!$A$7:$DG$148,'TN01-10'!CN$9,0)="","",VLOOKUP($A102,Sheet!$A$7:$DG$148,'TN01-10'!CN$9,0))</f>
        <v>8</v>
      </c>
      <c r="CO102" s="28">
        <f>IF(VLOOKUP($A102,Sheet!$A$7:$DG$148,'TN01-10'!CO$9,0)="","",VLOOKUP($A102,Sheet!$A$7:$DG$148,'TN01-10'!CO$9,0))</f>
        <v>7.6</v>
      </c>
      <c r="CP102" s="28">
        <f>IF(VLOOKUP($A102,Sheet!$A$7:$DG$148,'TN01-10'!CP$9,0)="","",VLOOKUP($A102,Sheet!$A$7:$DG$148,'TN01-10'!CP$9,0))</f>
        <v>8.8000000000000007</v>
      </c>
      <c r="CQ102" s="28">
        <f>IF(VLOOKUP($A102,Sheet!$A$7:$DG$148,'TN01-10'!CQ$9,0)="","",VLOOKUP($A102,Sheet!$A$7:$DG$148,'TN01-10'!CQ$9,0))</f>
        <v>8.1</v>
      </c>
      <c r="CR102" s="28">
        <f>IF(VLOOKUP($A102,Sheet!$A$7:$DG$148,'TN01-10'!CR$9,0)="","",VLOOKUP($A102,Sheet!$A$7:$DG$148,'TN01-10'!CR$9,0))</f>
        <v>7.3</v>
      </c>
      <c r="CS102" s="33">
        <f>IF(VLOOKUP($A102,Sheet!$A$7:$DG$148,'TN01-10'!CS$9,0)="","",VLOOKUP($A102,Sheet!$A$7:$DG$148,'TN01-10'!CS$9,0))</f>
        <v>27</v>
      </c>
      <c r="CT102" s="36">
        <f>IF(VLOOKUP($A102,Sheet!$A$7:$DG$148,'TN01-10'!CT$9,0)="","",VLOOKUP($A102,Sheet!$A$7:$DG$148,'TN01-10'!CT$9,0))</f>
        <v>0</v>
      </c>
      <c r="CU102" s="38">
        <f t="shared" si="17"/>
        <v>128</v>
      </c>
      <c r="CV102" s="38">
        <f t="shared" si="18"/>
        <v>0</v>
      </c>
      <c r="CW102" s="38">
        <f t="shared" si="19"/>
        <v>0</v>
      </c>
      <c r="CX102" s="38">
        <f t="shared" si="20"/>
        <v>128</v>
      </c>
      <c r="CY102" s="38">
        <f t="shared" si="21"/>
        <v>7.24</v>
      </c>
      <c r="CZ102" s="38">
        <f>VLOOKUP($A102,'TN01-04'!$A$13:$DL$166,103,0)</f>
        <v>3.04</v>
      </c>
      <c r="DA102" s="28" t="str">
        <f>IF(VLOOKUP($A102,Sheet!$A$7:$DG$148,'TN01-10'!DA$9,0)="","",VLOOKUP($A102,Sheet!$A$7:$DG$148,'TN01-10'!DA$9,0))</f>
        <v/>
      </c>
      <c r="DB102" s="28" t="str">
        <f>IF(VLOOKUP($A102,Sheet!$A$7:$DG$148,'TN01-10'!DB$9,0)="","",VLOOKUP($A102,Sheet!$A$7:$DG$148,'TN01-10'!DB$9,0))</f>
        <v/>
      </c>
      <c r="DC102" s="28">
        <f>IF(VLOOKUP($A102,Sheet!$A$7:$DG$148,'TN01-10'!DC$9,0)="","",VLOOKUP($A102,Sheet!$A$7:$DG$148,'TN01-10'!DC$9,0))</f>
        <v>8.6999999999999993</v>
      </c>
      <c r="DD102" s="28" t="str">
        <f>IF(VLOOKUP($A102,Sheet!$A$7:$DG$148,'TN01-10'!DD$9,0)="","",VLOOKUP($A102,Sheet!$A$7:$DG$148,'TN01-10'!DD$9,0))</f>
        <v/>
      </c>
      <c r="DE102" s="38"/>
      <c r="DF102" s="38">
        <f t="shared" si="22"/>
        <v>8.6999999999999993</v>
      </c>
      <c r="DG102" s="38">
        <f>VLOOKUP($A102,'TN01-04'!$A$13:$DL$166,110,0)</f>
        <v>4</v>
      </c>
      <c r="DH102" s="33">
        <f>IF(VLOOKUP($A102,Sheet!$A$7:$DG$148,'TN01-10'!DH$9,0)="","",VLOOKUP($A102,Sheet!$A$7:$DG$148,'TN01-10'!DH$9,0))</f>
        <v>5</v>
      </c>
      <c r="DI102" s="36">
        <f>IF(VLOOKUP($A102,Sheet!$A$7:$DG$148,'TN01-10'!DI$9,0)="","",VLOOKUP($A102,Sheet!$A$7:$DG$148,'TN01-10'!DI$9,0))</f>
        <v>0</v>
      </c>
      <c r="DJ102" s="38">
        <f t="shared" si="23"/>
        <v>133</v>
      </c>
      <c r="DK102" s="38">
        <f t="shared" si="24"/>
        <v>0</v>
      </c>
      <c r="DL102" s="38">
        <f t="shared" si="25"/>
        <v>7.3</v>
      </c>
      <c r="DM102" s="38">
        <f>VLOOKUP($A102,'TN01-04'!$A$13:$DL$166,116,0)</f>
        <v>3.08</v>
      </c>
      <c r="DN102" s="33">
        <f>IF(VLOOKUP($A102,Sheet!$A$7:$DG$148,'TN01-10'!DN$9,0)="","",VLOOKUP($A102,Sheet!$A$7:$DG$148,'TN01-10'!DN$9,0))</f>
        <v>138</v>
      </c>
      <c r="DO102" s="36">
        <f>IF(VLOOKUP($A102,Sheet!$A$7:$DG$148,'TN01-10'!DO$9,0)="","",VLOOKUP($A102,Sheet!$A$7:$DG$148,'TN01-10'!DO$9,0))</f>
        <v>0</v>
      </c>
      <c r="DP102" s="28">
        <f>IF(VLOOKUP($A102,Sheet!$A$7:$DG$148,'TN01-10'!DP$9,0)="","",VLOOKUP($A102,Sheet!$A$7:$DG$148,'TN01-10'!DP$9,0))</f>
        <v>137</v>
      </c>
      <c r="DQ102" s="28">
        <f>IF(VLOOKUP($A102,Sheet!$A$7:$DG$148,'TN01-10'!DQ$9,0)="","",VLOOKUP($A102,Sheet!$A$7:$DG$148,'TN01-10'!DQ$9,0))</f>
        <v>138</v>
      </c>
      <c r="DR102" s="28">
        <f>IF(VLOOKUP($A102,Sheet!$A$7:$DG$148,'TN01-10'!DR$9,0)="","",VLOOKUP($A102,Sheet!$A$7:$DG$148,'TN01-10'!DR$9,0))</f>
        <v>7.3</v>
      </c>
      <c r="DS102" s="28">
        <f>IF(VLOOKUP($A102,Sheet!$A$7:$DG$148,'TN01-10'!DS$9,0)="","",VLOOKUP($A102,Sheet!$A$7:$DG$148,'TN01-10'!DS$9,0))</f>
        <v>3.08</v>
      </c>
      <c r="DT102" s="28" t="str">
        <f>IF(VLOOKUP($A102,Sheet!$A$7:$DG$148,'TN01-10'!DT$9,0)="","",VLOOKUP($A102,Sheet!$A$7:$DG$148,'TN01-10'!DT$9,0))</f>
        <v/>
      </c>
      <c r="DU102" s="168">
        <f t="shared" si="26"/>
        <v>0</v>
      </c>
      <c r="DV102" s="315" t="s">
        <v>4798</v>
      </c>
      <c r="DW102" s="315" t="s">
        <v>4798</v>
      </c>
      <c r="DX102" s="315" t="s">
        <v>4798</v>
      </c>
      <c r="DY102" s="315" t="s">
        <v>4798</v>
      </c>
      <c r="DZ102" s="315" t="s">
        <v>4832</v>
      </c>
      <c r="EA102" s="315"/>
      <c r="EB102" s="216"/>
      <c r="EC102" s="216"/>
      <c r="ED102" s="216"/>
      <c r="EE102" s="216"/>
      <c r="EF102" s="216">
        <f t="shared" si="27"/>
        <v>0</v>
      </c>
      <c r="EG102" s="216">
        <v>8.8000000000000007</v>
      </c>
      <c r="EH102" s="216">
        <v>0</v>
      </c>
      <c r="EI102" s="216"/>
      <c r="EJ102" s="216"/>
      <c r="EK102" s="216">
        <f t="shared" si="28"/>
        <v>8.8000000000000007</v>
      </c>
      <c r="EL102" s="216">
        <v>8.1</v>
      </c>
      <c r="EM102" s="216">
        <v>0</v>
      </c>
      <c r="EN102" s="216"/>
      <c r="EO102" s="216"/>
      <c r="EP102" s="216">
        <f t="shared" si="29"/>
        <v>8.1</v>
      </c>
      <c r="EQ102" s="216">
        <v>8.9</v>
      </c>
      <c r="ER102" s="216">
        <v>0</v>
      </c>
      <c r="ES102" s="216"/>
      <c r="ET102" s="216"/>
      <c r="EU102" s="216">
        <f t="shared" si="30"/>
        <v>8.9</v>
      </c>
      <c r="EV102" s="216">
        <f t="shared" si="31"/>
        <v>8.6999999999999993</v>
      </c>
    </row>
    <row r="103" spans="1:152" ht="15.95" customHeight="1" x14ac:dyDescent="0.2">
      <c r="A103" s="25">
        <v>2220727365</v>
      </c>
      <c r="B103" s="26" t="s">
        <v>6</v>
      </c>
      <c r="C103" s="26" t="s">
        <v>48</v>
      </c>
      <c r="D103" s="26" t="s">
        <v>166</v>
      </c>
      <c r="E103" s="27">
        <v>35913</v>
      </c>
      <c r="F103" s="26" t="s">
        <v>209</v>
      </c>
      <c r="G103" s="26" t="s">
        <v>212</v>
      </c>
      <c r="H103" s="28">
        <f>IF(VLOOKUP($A103,Sheet!$A$7:$DG$148,'TN01-10'!H$9,0)="","",VLOOKUP($A103,Sheet!$A$7:$DG$148,'TN01-10'!H$9,0))</f>
        <v>8.5</v>
      </c>
      <c r="I103" s="28">
        <f>IF(VLOOKUP($A103,Sheet!$A$7:$DG$148,'TN01-10'!I$9,0)="","",VLOOKUP($A103,Sheet!$A$7:$DG$148,'TN01-10'!I$9,0))</f>
        <v>9.1999999999999993</v>
      </c>
      <c r="J103" s="28">
        <f>IF(VLOOKUP($A103,Sheet!$A$7:$DG$148,'TN01-10'!J$9,0)="","",VLOOKUP($A103,Sheet!$A$7:$DG$148,'TN01-10'!J$9,0))</f>
        <v>9</v>
      </c>
      <c r="K103" s="28">
        <f>IF(VLOOKUP($A103,Sheet!$A$7:$DG$148,'TN01-10'!K$9,0)="","",VLOOKUP($A103,Sheet!$A$7:$DG$148,'TN01-10'!K$9,0))</f>
        <v>9.4</v>
      </c>
      <c r="L103" s="28">
        <f>IF(VLOOKUP($A103,Sheet!$A$7:$DG$148,'TN01-10'!L$9,0)="","",VLOOKUP($A103,Sheet!$A$7:$DG$148,'TN01-10'!L$9,0))</f>
        <v>9.1</v>
      </c>
      <c r="M103" s="28">
        <f>IF(VLOOKUP($A103,Sheet!$A$7:$DG$148,'TN01-10'!M$9,0)="","",VLOOKUP($A103,Sheet!$A$7:$DG$148,'TN01-10'!M$9,0))</f>
        <v>9.5</v>
      </c>
      <c r="N103" s="28">
        <f>IF(VLOOKUP($A103,Sheet!$A$7:$DG$148,'TN01-10'!N$9,0)="","",VLOOKUP($A103,Sheet!$A$7:$DG$148,'TN01-10'!N$9,0))</f>
        <v>9.9</v>
      </c>
      <c r="O103" s="28" t="str">
        <f>IF(VLOOKUP($A103,Sheet!$A$7:$DG$148,'TN01-10'!O$9,0)="","",VLOOKUP($A103,Sheet!$A$7:$DG$148,'TN01-10'!O$9,0))</f>
        <v/>
      </c>
      <c r="P103" s="28">
        <f>IF(VLOOKUP($A103,Sheet!$A$7:$DG$148,'TN01-10'!P$9,0)="","",VLOOKUP($A103,Sheet!$A$7:$DG$148,'TN01-10'!P$9,0))</f>
        <v>9.5</v>
      </c>
      <c r="Q103" s="28" t="str">
        <f>IF(VLOOKUP($A103,Sheet!$A$7:$DG$148,'TN01-10'!Q$9,0)="","",VLOOKUP($A103,Sheet!$A$7:$DG$148,'TN01-10'!Q$9,0))</f>
        <v/>
      </c>
      <c r="R103" s="28" t="str">
        <f>IF(VLOOKUP($A103,Sheet!$A$7:$DG$148,'TN01-10'!R$9,0)="","",VLOOKUP($A103,Sheet!$A$7:$DG$148,'TN01-10'!R$9,0))</f>
        <v/>
      </c>
      <c r="S103" s="28" t="str">
        <f>IF(VLOOKUP($A103,Sheet!$A$7:$DG$148,'TN01-10'!S$9,0)="","",VLOOKUP($A103,Sheet!$A$7:$DG$148,'TN01-10'!S$9,0))</f>
        <v/>
      </c>
      <c r="T103" s="28" t="str">
        <f>IF(VLOOKUP($A103,Sheet!$A$7:$DG$148,'TN01-10'!T$9,0)="","",VLOOKUP($A103,Sheet!$A$7:$DG$148,'TN01-10'!T$9,0))</f>
        <v/>
      </c>
      <c r="U103" s="28">
        <f>IF(VLOOKUP($A103,Sheet!$A$7:$DG$148,'TN01-10'!U$9,0)="","",VLOOKUP($A103,Sheet!$A$7:$DG$148,'TN01-10'!U$9,0))</f>
        <v>8.8000000000000007</v>
      </c>
      <c r="V103" s="28">
        <f>IF(VLOOKUP($A103,Sheet!$A$7:$DG$148,'TN01-10'!V$9,0)="","",VLOOKUP($A103,Sheet!$A$7:$DG$148,'TN01-10'!V$9,0))</f>
        <v>10</v>
      </c>
      <c r="W103" s="28">
        <f>IF(VLOOKUP($A103,Sheet!$A$7:$DG$148,'TN01-10'!W$9,0)="","",VLOOKUP($A103,Sheet!$A$7:$DG$148,'TN01-10'!W$9,0))</f>
        <v>9.3000000000000007</v>
      </c>
      <c r="X103" s="28">
        <f>IF(VLOOKUP($A103,Sheet!$A$7:$DG$148,'TN01-10'!X$9,0)="","",VLOOKUP($A103,Sheet!$A$7:$DG$148,'TN01-10'!X$9,0))</f>
        <v>8.3000000000000007</v>
      </c>
      <c r="Y103" s="28">
        <f>IF(VLOOKUP($A103,Sheet!$A$7:$DG$148,'TN01-10'!Y$9,0)="","",VLOOKUP($A103,Sheet!$A$7:$DG$148,'TN01-10'!Y$9,0))</f>
        <v>7.8</v>
      </c>
      <c r="Z103" s="28">
        <f>IF(VLOOKUP($A103,Sheet!$A$7:$DG$148,'TN01-10'!Z$9,0)="","",VLOOKUP($A103,Sheet!$A$7:$DG$148,'TN01-10'!Z$9,0))</f>
        <v>8.8000000000000007</v>
      </c>
      <c r="AA103" s="28">
        <f>IF(VLOOKUP($A103,Sheet!$A$7:$DG$148,'TN01-10'!AA$9,0)="","",VLOOKUP($A103,Sheet!$A$7:$DG$148,'TN01-10'!AA$9,0))</f>
        <v>9</v>
      </c>
      <c r="AB103" s="28">
        <f>IF(VLOOKUP($A103,Sheet!$A$7:$DG$148,'TN01-10'!AB$9,0)="","",VLOOKUP($A103,Sheet!$A$7:$DG$148,'TN01-10'!AB$9,0))</f>
        <v>9.1999999999999993</v>
      </c>
      <c r="AC103" s="28">
        <f>IF(VLOOKUP($A103,Sheet!$A$7:$DG$148,'TN01-10'!AC$9,0)="","",VLOOKUP($A103,Sheet!$A$7:$DG$148,'TN01-10'!AC$9,0))</f>
        <v>8.9</v>
      </c>
      <c r="AD103" s="28">
        <f>IF(VLOOKUP($A103,Sheet!$A$7:$DG$148,'TN01-10'!AD$9,0)="","",VLOOKUP($A103,Sheet!$A$7:$DG$148,'TN01-10'!AD$9,0))</f>
        <v>9.5</v>
      </c>
      <c r="AE103" s="28">
        <f>IF(VLOOKUP($A103,Sheet!$A$7:$DG$148,'TN01-10'!AE$9,0)="","",VLOOKUP($A103,Sheet!$A$7:$DG$148,'TN01-10'!AE$9,0))</f>
        <v>5.8</v>
      </c>
      <c r="AF103" s="28">
        <f>IF(VLOOKUP($A103,Sheet!$A$7:$DG$148,'TN01-10'!AF$9,0)="","",VLOOKUP($A103,Sheet!$A$7:$DG$148,'TN01-10'!AF$9,0))</f>
        <v>8</v>
      </c>
      <c r="AG103" s="28">
        <f>IF(VLOOKUP($A103,Sheet!$A$7:$DG$148,'TN01-10'!AG$9,0)="","",VLOOKUP($A103,Sheet!$A$7:$DG$148,'TN01-10'!AG$9,0))</f>
        <v>6.7</v>
      </c>
      <c r="AH103" s="28">
        <f>IF(VLOOKUP($A103,Sheet!$A$7:$DG$148,'TN01-10'!AH$9,0)="","",VLOOKUP($A103,Sheet!$A$7:$DG$148,'TN01-10'!AH$9,0))</f>
        <v>8.8000000000000007</v>
      </c>
      <c r="AI103" s="28">
        <f>IF(VLOOKUP($A103,Sheet!$A$7:$DG$148,'TN01-10'!AI$9,0)="","",VLOOKUP($A103,Sheet!$A$7:$DG$148,'TN01-10'!AI$9,0))</f>
        <v>7.3</v>
      </c>
      <c r="AJ103" s="28">
        <f>IF(VLOOKUP($A103,Sheet!$A$7:$DG$148,'TN01-10'!AJ$9,0)="","",VLOOKUP($A103,Sheet!$A$7:$DG$148,'TN01-10'!AJ$9,0))</f>
        <v>8.4</v>
      </c>
      <c r="AK103" s="33">
        <f>IF(VLOOKUP($A103,Sheet!$A$7:$DG$148,'TN01-10'!AK$9,0)="","",VLOOKUP($A103,Sheet!$A$7:$DG$148,'TN01-10'!AK$9,0))</f>
        <v>51</v>
      </c>
      <c r="AL103" s="36">
        <f>IF(VLOOKUP($A103,Sheet!$A$7:$DG$148,'TN01-10'!AL$9,0)="","",VLOOKUP($A103,Sheet!$A$7:$DG$148,'TN01-10'!AL$9,0))</f>
        <v>0</v>
      </c>
      <c r="AM103" s="32">
        <f>IF(VLOOKUP($A103,Sheet!$A$7:$DG$148,'TN01-10'!AM$9,0)="","",VLOOKUP($A103,Sheet!$A$7:$DG$148,'TN01-10'!AM$9,0))</f>
        <v>7</v>
      </c>
      <c r="AN103" s="32">
        <f>IF(VLOOKUP($A103,Sheet!$A$7:$DG$148,'TN01-10'!AN$9,0)="","",VLOOKUP($A103,Sheet!$A$7:$DG$148,'TN01-10'!AN$9,0))</f>
        <v>5.8</v>
      </c>
      <c r="AO103" s="32" t="str">
        <f>IF(VLOOKUP($A103,Sheet!$A$7:$DG$148,'TN01-10'!AO$9,0)="","",VLOOKUP($A103,Sheet!$A$7:$DG$148,'TN01-10'!AO$9,0))</f>
        <v/>
      </c>
      <c r="AP103" s="32" t="str">
        <f>IF(VLOOKUP($A103,Sheet!$A$7:$DG$148,'TN01-10'!AP$9,0)="","",VLOOKUP($A103,Sheet!$A$7:$DG$148,'TN01-10'!AP$9,0))</f>
        <v/>
      </c>
      <c r="AQ103" s="32">
        <f>IF(VLOOKUP($A103,Sheet!$A$7:$DG$148,'TN01-10'!AQ$9,0)="","",VLOOKUP($A103,Sheet!$A$7:$DG$148,'TN01-10'!AQ$9,0))</f>
        <v>5.7</v>
      </c>
      <c r="AR103" s="32" t="str">
        <f>IF(VLOOKUP($A103,Sheet!$A$7:$DG$148,'TN01-10'!AR$9,0)="","",VLOOKUP($A103,Sheet!$A$7:$DG$148,'TN01-10'!AR$9,0))</f>
        <v/>
      </c>
      <c r="AS103" s="32" t="str">
        <f>IF(VLOOKUP($A103,Sheet!$A$7:$DG$148,'TN01-10'!AS$9,0)="","",VLOOKUP($A103,Sheet!$A$7:$DG$148,'TN01-10'!AS$9,0))</f>
        <v/>
      </c>
      <c r="AT103" s="32" t="str">
        <f>IF(VLOOKUP($A103,Sheet!$A$7:$DG$148,'TN01-10'!AT$9,0)="","",VLOOKUP($A103,Sheet!$A$7:$DG$148,'TN01-10'!AT$9,0))</f>
        <v/>
      </c>
      <c r="AU103" s="32" t="str">
        <f>IF(VLOOKUP($A103,Sheet!$A$7:$DG$148,'TN01-10'!AU$9,0)="","",VLOOKUP($A103,Sheet!$A$7:$DG$148,'TN01-10'!AU$9,0))</f>
        <v/>
      </c>
      <c r="AV103" s="32" t="str">
        <f>IF(VLOOKUP($A103,Sheet!$A$7:$DG$148,'TN01-10'!AV$9,0)="","",VLOOKUP($A103,Sheet!$A$7:$DG$148,'TN01-10'!AV$9,0))</f>
        <v/>
      </c>
      <c r="AW103" s="32">
        <f>IF(VLOOKUP($A103,Sheet!$A$7:$DG$148,'TN01-10'!AW$9,0)="","",VLOOKUP($A103,Sheet!$A$7:$DG$148,'TN01-10'!AW$9,0))</f>
        <v>6</v>
      </c>
      <c r="AX103" s="32" t="str">
        <f>IF(VLOOKUP($A103,Sheet!$A$7:$DG$148,'TN01-10'!AX$9,0)="","",VLOOKUP($A103,Sheet!$A$7:$DG$148,'TN01-10'!AX$9,0))</f>
        <v/>
      </c>
      <c r="AY103" s="32" t="str">
        <f>IF(VLOOKUP($A103,Sheet!$A$7:$DG$148,'TN01-10'!AY$9,0)="","",VLOOKUP($A103,Sheet!$A$7:$DG$148,'TN01-10'!AY$9,0))</f>
        <v/>
      </c>
      <c r="AZ103" s="32" t="str">
        <f>IF(VLOOKUP($A103,Sheet!$A$7:$DG$148,'TN01-10'!AZ$9,0)="","",VLOOKUP($A103,Sheet!$A$7:$DG$148,'TN01-10'!AZ$9,0))</f>
        <v/>
      </c>
      <c r="BA103" s="32">
        <f>IF(VLOOKUP($A103,Sheet!$A$7:$DG$148,'TN01-10'!BA$9,0)="","",VLOOKUP($A103,Sheet!$A$7:$DG$148,'TN01-10'!BA$9,0))</f>
        <v>4.8</v>
      </c>
      <c r="BB103" s="33">
        <f>IF(VLOOKUP($A103,Sheet!$A$7:$DG$148,'TN01-10'!BB$9,0)="","",VLOOKUP($A103,Sheet!$A$7:$DG$148,'TN01-10'!BB$9,0))</f>
        <v>5</v>
      </c>
      <c r="BC103" s="36">
        <f>IF(VLOOKUP($A103,Sheet!$A$7:$DG$148,'TN01-10'!BC$9,0)="","",VLOOKUP($A103,Sheet!$A$7:$DG$148,'TN01-10'!BC$9,0))</f>
        <v>0</v>
      </c>
      <c r="BD103" s="28">
        <f>IF(VLOOKUP($A103,Sheet!$A$7:$DG$148,'TN01-10'!BD$9,0)="","",VLOOKUP($A103,Sheet!$A$7:$DG$148,'TN01-10'!BD$9,0))</f>
        <v>8.4</v>
      </c>
      <c r="BE103" s="28">
        <f>IF(VLOOKUP($A103,Sheet!$A$7:$DG$148,'TN01-10'!BE$9,0)="","",VLOOKUP($A103,Sheet!$A$7:$DG$148,'TN01-10'!BE$9,0))</f>
        <v>8.1</v>
      </c>
      <c r="BF103" s="28">
        <f>IF(VLOOKUP($A103,Sheet!$A$7:$DG$148,'TN01-10'!BF$9,0)="","",VLOOKUP($A103,Sheet!$A$7:$DG$148,'TN01-10'!BF$9,0))</f>
        <v>7.3</v>
      </c>
      <c r="BG103" s="28">
        <f>IF(VLOOKUP($A103,Sheet!$A$7:$DG$148,'TN01-10'!BG$9,0)="","",VLOOKUP($A103,Sheet!$A$7:$DG$148,'TN01-10'!BG$9,0))</f>
        <v>9.5</v>
      </c>
      <c r="BH103" s="28">
        <f>IF(VLOOKUP($A103,Sheet!$A$7:$DG$148,'TN01-10'!BH$9,0)="","",VLOOKUP($A103,Sheet!$A$7:$DG$148,'TN01-10'!BH$9,0))</f>
        <v>9.5</v>
      </c>
      <c r="BI103" s="28">
        <f>IF(VLOOKUP($A103,Sheet!$A$7:$DG$148,'TN01-10'!BI$9,0)="","",VLOOKUP($A103,Sheet!$A$7:$DG$148,'TN01-10'!BI$9,0))</f>
        <v>9.1999999999999993</v>
      </c>
      <c r="BJ103" s="28">
        <f>IF(VLOOKUP($A103,Sheet!$A$7:$DG$148,'TN01-10'!BJ$9,0)="","",VLOOKUP($A103,Sheet!$A$7:$DG$148,'TN01-10'!BJ$9,0))</f>
        <v>9</v>
      </c>
      <c r="BK103" s="28">
        <f>IF(VLOOKUP($A103,Sheet!$A$7:$DG$148,'TN01-10'!BK$9,0)="","",VLOOKUP($A103,Sheet!$A$7:$DG$148,'TN01-10'!BK$9,0))</f>
        <v>8.1999999999999993</v>
      </c>
      <c r="BL103" s="28">
        <f>IF(VLOOKUP($A103,Sheet!$A$7:$DG$148,'TN01-10'!BL$9,0)="","",VLOOKUP($A103,Sheet!$A$7:$DG$148,'TN01-10'!BL$9,0))</f>
        <v>7.2</v>
      </c>
      <c r="BM103" s="28">
        <f>IF(VLOOKUP($A103,Sheet!$A$7:$DG$148,'TN01-10'!BM$9,0)="","",VLOOKUP($A103,Sheet!$A$7:$DG$148,'TN01-10'!BM$9,0))</f>
        <v>9.3000000000000007</v>
      </c>
      <c r="BN103" s="28">
        <f>IF(VLOOKUP($A103,Sheet!$A$7:$DG$148,'TN01-10'!BN$9,0)="","",VLOOKUP($A103,Sheet!$A$7:$DG$148,'TN01-10'!BN$9,0))</f>
        <v>9.1</v>
      </c>
      <c r="BO103" s="28">
        <f>IF(VLOOKUP($A103,Sheet!$A$7:$DG$148,'TN01-10'!BO$9,0)="","",VLOOKUP($A103,Sheet!$A$7:$DG$148,'TN01-10'!BO$9,0))</f>
        <v>9.5</v>
      </c>
      <c r="BP103" s="28">
        <f>IF(VLOOKUP($A103,Sheet!$A$7:$DG$148,'TN01-10'!BP$9,0)="","",VLOOKUP($A103,Sheet!$A$7:$DG$148,'TN01-10'!BP$9,0))</f>
        <v>9.4</v>
      </c>
      <c r="BQ103" s="28">
        <f>IF(VLOOKUP($A103,Sheet!$A$7:$DG$148,'TN01-10'!BQ$9,0)="","",VLOOKUP($A103,Sheet!$A$7:$DG$148,'TN01-10'!BQ$9,0))</f>
        <v>8.4</v>
      </c>
      <c r="BR103" s="28" t="str">
        <f>IF(VLOOKUP($A103,Sheet!$A$7:$DG$148,'TN01-10'!BR$9,0)="","",VLOOKUP($A103,Sheet!$A$7:$DG$148,'TN01-10'!BR$9,0))</f>
        <v/>
      </c>
      <c r="BS103" s="28">
        <f>IF(VLOOKUP($A103,Sheet!$A$7:$DG$148,'TN01-10'!BS$9,0)="","",VLOOKUP($A103,Sheet!$A$7:$DG$148,'TN01-10'!BS$9,0))</f>
        <v>7.9</v>
      </c>
      <c r="BT103" s="28">
        <f>IF(VLOOKUP($A103,Sheet!$A$7:$DG$148,'TN01-10'!BT$9,0)="","",VLOOKUP($A103,Sheet!$A$7:$DG$148,'TN01-10'!BT$9,0))</f>
        <v>8.1999999999999993</v>
      </c>
      <c r="BU103" s="28">
        <f>IF(VLOOKUP($A103,Sheet!$A$7:$DG$148,'TN01-10'!BU$9,0)="","",VLOOKUP($A103,Sheet!$A$7:$DG$148,'TN01-10'!BU$9,0))</f>
        <v>9.5</v>
      </c>
      <c r="BV103" s="28">
        <f>IF(VLOOKUP($A103,Sheet!$A$7:$DG$148,'TN01-10'!BV$9,0)="","",VLOOKUP($A103,Sheet!$A$7:$DG$148,'TN01-10'!BV$9,0))</f>
        <v>9.5</v>
      </c>
      <c r="BW103" s="28">
        <f>IF(VLOOKUP($A103,Sheet!$A$7:$DG$148,'TN01-10'!BW$9,0)="","",VLOOKUP($A103,Sheet!$A$7:$DG$148,'TN01-10'!BW$9,0))</f>
        <v>8.1</v>
      </c>
      <c r="BX103" s="33">
        <f>IF(VLOOKUP($A103,Sheet!$A$7:$DG$148,'TN01-10'!BX$9,0)="","",VLOOKUP($A103,Sheet!$A$7:$DG$148,'TN01-10'!BX$9,0))</f>
        <v>50</v>
      </c>
      <c r="BY103" s="36">
        <f>IF(VLOOKUP($A103,Sheet!$A$7:$DG$148,'TN01-10'!BY$9,0)="","",VLOOKUP($A103,Sheet!$A$7:$DG$148,'TN01-10'!BY$9,0))</f>
        <v>0</v>
      </c>
      <c r="BZ103" s="28">
        <f>IF(VLOOKUP($A103,Sheet!$A$7:$DG$148,'TN01-10'!BZ$9,0)="","",VLOOKUP($A103,Sheet!$A$7:$DG$148,'TN01-10'!BZ$9,0))</f>
        <v>9.5</v>
      </c>
      <c r="CA103" s="28" t="str">
        <f>IF(VLOOKUP($A103,Sheet!$A$7:$DG$148,'TN01-10'!CA$9,0)="","",VLOOKUP($A103,Sheet!$A$7:$DG$148,'TN01-10'!CA$9,0))</f>
        <v/>
      </c>
      <c r="CB103" s="28">
        <f>IF(VLOOKUP($A103,Sheet!$A$7:$DG$148,'TN01-10'!CB$9,0)="","",VLOOKUP($A103,Sheet!$A$7:$DG$148,'TN01-10'!CB$9,0))</f>
        <v>8.8000000000000007</v>
      </c>
      <c r="CC103" s="28" t="str">
        <f>IF(VLOOKUP($A103,Sheet!$A$7:$DG$148,'TN01-10'!CC$9,0)="","",VLOOKUP($A103,Sheet!$A$7:$DG$148,'TN01-10'!CC$9,0))</f>
        <v/>
      </c>
      <c r="CD103" s="28">
        <f>IF(VLOOKUP($A103,Sheet!$A$7:$DG$148,'TN01-10'!CD$9,0)="","",VLOOKUP($A103,Sheet!$A$7:$DG$148,'TN01-10'!CD$9,0))</f>
        <v>8</v>
      </c>
      <c r="CE103" s="28">
        <f>IF(VLOOKUP($A103,Sheet!$A$7:$DG$148,'TN01-10'!CE$9,0)="","",VLOOKUP($A103,Sheet!$A$7:$DG$148,'TN01-10'!CE$9,0))</f>
        <v>9.1</v>
      </c>
      <c r="CF103" s="28">
        <f>IF(VLOOKUP($A103,Sheet!$A$7:$DG$148,'TN01-10'!CF$9,0)="","",VLOOKUP($A103,Sheet!$A$7:$DG$148,'TN01-10'!CF$9,0))</f>
        <v>9.6999999999999993</v>
      </c>
      <c r="CG103" s="28">
        <f>IF(VLOOKUP($A103,Sheet!$A$7:$DG$148,'TN01-10'!CG$9,0)="","",VLOOKUP($A103,Sheet!$A$7:$DG$148,'TN01-10'!CG$9,0))</f>
        <v>8.9</v>
      </c>
      <c r="CH103" s="28" t="str">
        <f>IF(VLOOKUP($A103,Sheet!$A$7:$DG$148,'TN01-10'!CH$9,0)="","",VLOOKUP($A103,Sheet!$A$7:$DG$148,'TN01-10'!CH$9,0))</f>
        <v/>
      </c>
      <c r="CI103" s="28" t="str">
        <f>IF(VLOOKUP($A103,Sheet!$A$7:$DG$148,'TN01-10'!CI$9,0)="","",VLOOKUP($A103,Sheet!$A$7:$DG$148,'TN01-10'!CI$9,0))</f>
        <v/>
      </c>
      <c r="CJ103" s="28" t="str">
        <f>IF(VLOOKUP($A103,Sheet!$A$7:$DG$148,'TN01-10'!CJ$9,0)="","",VLOOKUP($A103,Sheet!$A$7:$DG$148,'TN01-10'!CJ$9,0))</f>
        <v/>
      </c>
      <c r="CK103" s="28">
        <f>IF(VLOOKUP($A103,Sheet!$A$7:$DG$148,'TN01-10'!CK$9,0)="","",VLOOKUP($A103,Sheet!$A$7:$DG$148,'TN01-10'!CK$9,0))</f>
        <v>9</v>
      </c>
      <c r="CL103" s="28" t="str">
        <f>IF(VLOOKUP($A103,Sheet!$A$7:$DG$148,'TN01-10'!CL$9,0)="","",VLOOKUP($A103,Sheet!$A$7:$DG$148,'TN01-10'!CL$9,0))</f>
        <v/>
      </c>
      <c r="CM103" s="28" t="str">
        <f>IF(VLOOKUP($A103,Sheet!$A$7:$DG$148,'TN01-10'!CM$9,0)="","",VLOOKUP($A103,Sheet!$A$7:$DG$148,'TN01-10'!CM$9,0))</f>
        <v/>
      </c>
      <c r="CN103" s="28">
        <f>IF(VLOOKUP($A103,Sheet!$A$7:$DG$148,'TN01-10'!CN$9,0)="","",VLOOKUP($A103,Sheet!$A$7:$DG$148,'TN01-10'!CN$9,0))</f>
        <v>8</v>
      </c>
      <c r="CO103" s="28">
        <f>IF(VLOOKUP($A103,Sheet!$A$7:$DG$148,'TN01-10'!CO$9,0)="","",VLOOKUP($A103,Sheet!$A$7:$DG$148,'TN01-10'!CO$9,0))</f>
        <v>9.5</v>
      </c>
      <c r="CP103" s="28">
        <f>IF(VLOOKUP($A103,Sheet!$A$7:$DG$148,'TN01-10'!CP$9,0)="","",VLOOKUP($A103,Sheet!$A$7:$DG$148,'TN01-10'!CP$9,0))</f>
        <v>8.6</v>
      </c>
      <c r="CQ103" s="28">
        <f>IF(VLOOKUP($A103,Sheet!$A$7:$DG$148,'TN01-10'!CQ$9,0)="","",VLOOKUP($A103,Sheet!$A$7:$DG$148,'TN01-10'!CQ$9,0))</f>
        <v>9.1</v>
      </c>
      <c r="CR103" s="28">
        <f>IF(VLOOKUP($A103,Sheet!$A$7:$DG$148,'TN01-10'!CR$9,0)="","",VLOOKUP($A103,Sheet!$A$7:$DG$148,'TN01-10'!CR$9,0))</f>
        <v>9.4</v>
      </c>
      <c r="CS103" s="33">
        <f>IF(VLOOKUP($A103,Sheet!$A$7:$DG$148,'TN01-10'!CS$9,0)="","",VLOOKUP($A103,Sheet!$A$7:$DG$148,'TN01-10'!CS$9,0))</f>
        <v>27</v>
      </c>
      <c r="CT103" s="36">
        <f>IF(VLOOKUP($A103,Sheet!$A$7:$DG$148,'TN01-10'!CT$9,0)="","",VLOOKUP($A103,Sheet!$A$7:$DG$148,'TN01-10'!CT$9,0))</f>
        <v>0</v>
      </c>
      <c r="CU103" s="38">
        <f t="shared" si="17"/>
        <v>128</v>
      </c>
      <c r="CV103" s="38">
        <f t="shared" si="18"/>
        <v>0</v>
      </c>
      <c r="CW103" s="38">
        <f t="shared" si="19"/>
        <v>0</v>
      </c>
      <c r="CX103" s="38">
        <f t="shared" si="20"/>
        <v>128</v>
      </c>
      <c r="CY103" s="38">
        <f t="shared" si="21"/>
        <v>8.76</v>
      </c>
      <c r="CZ103" s="38">
        <f>VLOOKUP($A103,'TN01-04'!$A$13:$DL$166,103,0)</f>
        <v>3.79</v>
      </c>
      <c r="DA103" s="28" t="str">
        <f>IF(VLOOKUP($A103,Sheet!$A$7:$DG$148,'TN01-10'!DA$9,0)="","",VLOOKUP($A103,Sheet!$A$7:$DG$148,'TN01-10'!DA$9,0))</f>
        <v/>
      </c>
      <c r="DB103" s="28" t="str">
        <f>IF(VLOOKUP($A103,Sheet!$A$7:$DG$148,'TN01-10'!DB$9,0)="","",VLOOKUP($A103,Sheet!$A$7:$DG$148,'TN01-10'!DB$9,0))</f>
        <v/>
      </c>
      <c r="DC103" s="28" t="str">
        <f>IF(VLOOKUP($A103,Sheet!$A$7:$DG$148,'TN01-10'!DC$9,0)="","",VLOOKUP($A103,Sheet!$A$7:$DG$148,'TN01-10'!DC$9,0))</f>
        <v/>
      </c>
      <c r="DD103" s="28">
        <f>IF(VLOOKUP($A103,Sheet!$A$7:$DG$148,'TN01-10'!DD$9,0)="","",VLOOKUP($A103,Sheet!$A$7:$DG$148,'TN01-10'!DD$9,0))</f>
        <v>9</v>
      </c>
      <c r="DE103" s="38"/>
      <c r="DF103" s="38">
        <f t="shared" si="22"/>
        <v>9</v>
      </c>
      <c r="DG103" s="38">
        <f>VLOOKUP($A103,'TN01-04'!$A$13:$DL$166,110,0)</f>
        <v>4</v>
      </c>
      <c r="DH103" s="33">
        <f>IF(VLOOKUP($A103,Sheet!$A$7:$DG$148,'TN01-10'!DH$9,0)="","",VLOOKUP($A103,Sheet!$A$7:$DG$148,'TN01-10'!DH$9,0))</f>
        <v>5</v>
      </c>
      <c r="DI103" s="36">
        <f>IF(VLOOKUP($A103,Sheet!$A$7:$DG$148,'TN01-10'!DI$9,0)="","",VLOOKUP($A103,Sheet!$A$7:$DG$148,'TN01-10'!DI$9,0))</f>
        <v>0</v>
      </c>
      <c r="DJ103" s="38">
        <f t="shared" si="23"/>
        <v>133</v>
      </c>
      <c r="DK103" s="38">
        <f t="shared" si="24"/>
        <v>0</v>
      </c>
      <c r="DL103" s="38">
        <f t="shared" si="25"/>
        <v>8.77</v>
      </c>
      <c r="DM103" s="38">
        <f>VLOOKUP($A103,'TN01-04'!$A$13:$DL$166,116,0)</f>
        <v>3.8</v>
      </c>
      <c r="DN103" s="33">
        <f>IF(VLOOKUP($A103,Sheet!$A$7:$DG$148,'TN01-10'!DN$9,0)="","",VLOOKUP($A103,Sheet!$A$7:$DG$148,'TN01-10'!DN$9,0))</f>
        <v>138</v>
      </c>
      <c r="DO103" s="36">
        <f>IF(VLOOKUP($A103,Sheet!$A$7:$DG$148,'TN01-10'!DO$9,0)="","",VLOOKUP($A103,Sheet!$A$7:$DG$148,'TN01-10'!DO$9,0))</f>
        <v>0</v>
      </c>
      <c r="DP103" s="28">
        <f>IF(VLOOKUP($A103,Sheet!$A$7:$DG$148,'TN01-10'!DP$9,0)="","",VLOOKUP($A103,Sheet!$A$7:$DG$148,'TN01-10'!DP$9,0))</f>
        <v>137</v>
      </c>
      <c r="DQ103" s="28">
        <f>IF(VLOOKUP($A103,Sheet!$A$7:$DG$148,'TN01-10'!DQ$9,0)="","",VLOOKUP($A103,Sheet!$A$7:$DG$148,'TN01-10'!DQ$9,0))</f>
        <v>138</v>
      </c>
      <c r="DR103" s="28">
        <f>IF(VLOOKUP($A103,Sheet!$A$7:$DG$148,'TN01-10'!DR$9,0)="","",VLOOKUP($A103,Sheet!$A$7:$DG$148,'TN01-10'!DR$9,0))</f>
        <v>8.77</v>
      </c>
      <c r="DS103" s="28">
        <f>IF(VLOOKUP($A103,Sheet!$A$7:$DG$148,'TN01-10'!DS$9,0)="","",VLOOKUP($A103,Sheet!$A$7:$DG$148,'TN01-10'!DS$9,0))</f>
        <v>3.8</v>
      </c>
      <c r="DT103" s="28" t="str">
        <f>IF(VLOOKUP($A103,Sheet!$A$7:$DG$148,'TN01-10'!DT$9,0)="","",VLOOKUP($A103,Sheet!$A$7:$DG$148,'TN01-10'!DT$9,0))</f>
        <v/>
      </c>
      <c r="DU103" s="168">
        <f t="shared" si="26"/>
        <v>0</v>
      </c>
      <c r="DV103" s="315" t="s">
        <v>4798</v>
      </c>
      <c r="DW103" s="315" t="s">
        <v>4798</v>
      </c>
      <c r="DX103" s="315" t="s">
        <v>4798</v>
      </c>
      <c r="DY103" s="315" t="s">
        <v>4798</v>
      </c>
      <c r="DZ103" s="315" t="s">
        <v>4834</v>
      </c>
      <c r="EA103" s="315"/>
      <c r="EB103" s="216">
        <v>9</v>
      </c>
      <c r="EC103" s="216"/>
      <c r="ED103" s="216"/>
      <c r="EE103" s="216"/>
      <c r="EF103" s="216">
        <f t="shared" si="27"/>
        <v>9</v>
      </c>
      <c r="EG103" s="216">
        <v>0</v>
      </c>
      <c r="EH103" s="216">
        <v>0</v>
      </c>
      <c r="EI103" s="216"/>
      <c r="EJ103" s="216"/>
      <c r="EK103" s="216">
        <f t="shared" si="28"/>
        <v>0</v>
      </c>
      <c r="EL103" s="216"/>
      <c r="EM103" s="216">
        <v>0</v>
      </c>
      <c r="EN103" s="216"/>
      <c r="EO103" s="216"/>
      <c r="EP103" s="216">
        <f t="shared" si="29"/>
        <v>0</v>
      </c>
      <c r="EQ103" s="216"/>
      <c r="ER103" s="216">
        <v>0</v>
      </c>
      <c r="ES103" s="216"/>
      <c r="ET103" s="216"/>
      <c r="EU103" s="216">
        <f t="shared" si="30"/>
        <v>0</v>
      </c>
      <c r="EV103" s="216">
        <f t="shared" si="31"/>
        <v>0</v>
      </c>
    </row>
    <row r="104" spans="1:152" ht="15.95" customHeight="1" x14ac:dyDescent="0.2">
      <c r="A104" s="25">
        <v>2121713629</v>
      </c>
      <c r="B104" s="26" t="s">
        <v>6</v>
      </c>
      <c r="C104" s="26" t="s">
        <v>95</v>
      </c>
      <c r="D104" s="26" t="s">
        <v>167</v>
      </c>
      <c r="E104" s="27">
        <v>35740</v>
      </c>
      <c r="F104" s="26" t="s">
        <v>210</v>
      </c>
      <c r="G104" s="26" t="s">
        <v>214</v>
      </c>
      <c r="H104" s="28">
        <f>IF(VLOOKUP($A104,Sheet!$A$7:$DG$148,'TN01-10'!H$9,0)="","",VLOOKUP($A104,Sheet!$A$7:$DG$148,'TN01-10'!H$9,0))</f>
        <v>8.1999999999999993</v>
      </c>
      <c r="I104" s="28">
        <f>IF(VLOOKUP($A104,Sheet!$A$7:$DG$148,'TN01-10'!I$9,0)="","",VLOOKUP($A104,Sheet!$A$7:$DG$148,'TN01-10'!I$9,0))</f>
        <v>7.3</v>
      </c>
      <c r="J104" s="28">
        <f>IF(VLOOKUP($A104,Sheet!$A$7:$DG$148,'TN01-10'!J$9,0)="","",VLOOKUP($A104,Sheet!$A$7:$DG$148,'TN01-10'!J$9,0))</f>
        <v>8</v>
      </c>
      <c r="K104" s="28">
        <f>IF(VLOOKUP($A104,Sheet!$A$7:$DG$148,'TN01-10'!K$9,0)="","",VLOOKUP($A104,Sheet!$A$7:$DG$148,'TN01-10'!K$9,0))</f>
        <v>9</v>
      </c>
      <c r="L104" s="28">
        <f>IF(VLOOKUP($A104,Sheet!$A$7:$DG$148,'TN01-10'!L$9,0)="","",VLOOKUP($A104,Sheet!$A$7:$DG$148,'TN01-10'!L$9,0))</f>
        <v>7.8</v>
      </c>
      <c r="M104" s="28">
        <f>IF(VLOOKUP($A104,Sheet!$A$7:$DG$148,'TN01-10'!M$9,0)="","",VLOOKUP($A104,Sheet!$A$7:$DG$148,'TN01-10'!M$9,0))</f>
        <v>6.3</v>
      </c>
      <c r="N104" s="28">
        <f>IF(VLOOKUP($A104,Sheet!$A$7:$DG$148,'TN01-10'!N$9,0)="","",VLOOKUP($A104,Sheet!$A$7:$DG$148,'TN01-10'!N$9,0))</f>
        <v>7.5</v>
      </c>
      <c r="O104" s="28" t="str">
        <f>IF(VLOOKUP($A104,Sheet!$A$7:$DG$148,'TN01-10'!O$9,0)="","",VLOOKUP($A104,Sheet!$A$7:$DG$148,'TN01-10'!O$9,0))</f>
        <v/>
      </c>
      <c r="P104" s="28">
        <f>IF(VLOOKUP($A104,Sheet!$A$7:$DG$148,'TN01-10'!P$9,0)="","",VLOOKUP($A104,Sheet!$A$7:$DG$148,'TN01-10'!P$9,0))</f>
        <v>6.9</v>
      </c>
      <c r="Q104" s="28" t="str">
        <f>IF(VLOOKUP($A104,Sheet!$A$7:$DG$148,'TN01-10'!Q$9,0)="","",VLOOKUP($A104,Sheet!$A$7:$DG$148,'TN01-10'!Q$9,0))</f>
        <v/>
      </c>
      <c r="R104" s="28" t="str">
        <f>IF(VLOOKUP($A104,Sheet!$A$7:$DG$148,'TN01-10'!R$9,0)="","",VLOOKUP($A104,Sheet!$A$7:$DG$148,'TN01-10'!R$9,0))</f>
        <v/>
      </c>
      <c r="S104" s="28" t="str">
        <f>IF(VLOOKUP($A104,Sheet!$A$7:$DG$148,'TN01-10'!S$9,0)="","",VLOOKUP($A104,Sheet!$A$7:$DG$148,'TN01-10'!S$9,0))</f>
        <v/>
      </c>
      <c r="T104" s="28" t="str">
        <f>IF(VLOOKUP($A104,Sheet!$A$7:$DG$148,'TN01-10'!T$9,0)="","",VLOOKUP($A104,Sheet!$A$7:$DG$148,'TN01-10'!T$9,0))</f>
        <v/>
      </c>
      <c r="U104" s="28">
        <f>IF(VLOOKUP($A104,Sheet!$A$7:$DG$148,'TN01-10'!U$9,0)="","",VLOOKUP($A104,Sheet!$A$7:$DG$148,'TN01-10'!U$9,0))</f>
        <v>6.2</v>
      </c>
      <c r="V104" s="28">
        <f>IF(VLOOKUP($A104,Sheet!$A$7:$DG$148,'TN01-10'!V$9,0)="","",VLOOKUP($A104,Sheet!$A$7:$DG$148,'TN01-10'!V$9,0))</f>
        <v>6.6</v>
      </c>
      <c r="W104" s="28">
        <f>IF(VLOOKUP($A104,Sheet!$A$7:$DG$148,'TN01-10'!W$9,0)="","",VLOOKUP($A104,Sheet!$A$7:$DG$148,'TN01-10'!W$9,0))</f>
        <v>8.3000000000000007</v>
      </c>
      <c r="X104" s="28">
        <f>IF(VLOOKUP($A104,Sheet!$A$7:$DG$148,'TN01-10'!X$9,0)="","",VLOOKUP($A104,Sheet!$A$7:$DG$148,'TN01-10'!X$9,0))</f>
        <v>8.6</v>
      </c>
      <c r="Y104" s="28">
        <f>IF(VLOOKUP($A104,Sheet!$A$7:$DG$148,'TN01-10'!Y$9,0)="","",VLOOKUP($A104,Sheet!$A$7:$DG$148,'TN01-10'!Y$9,0))</f>
        <v>6.9</v>
      </c>
      <c r="Z104" s="28">
        <f>IF(VLOOKUP($A104,Sheet!$A$7:$DG$148,'TN01-10'!Z$9,0)="","",VLOOKUP($A104,Sheet!$A$7:$DG$148,'TN01-10'!Z$9,0))</f>
        <v>7.4</v>
      </c>
      <c r="AA104" s="28">
        <f>IF(VLOOKUP($A104,Sheet!$A$7:$DG$148,'TN01-10'!AA$9,0)="","",VLOOKUP($A104,Sheet!$A$7:$DG$148,'TN01-10'!AA$9,0))</f>
        <v>7.3</v>
      </c>
      <c r="AB104" s="28">
        <f>IF(VLOOKUP($A104,Sheet!$A$7:$DG$148,'TN01-10'!AB$9,0)="","",VLOOKUP($A104,Sheet!$A$7:$DG$148,'TN01-10'!AB$9,0))</f>
        <v>7.5</v>
      </c>
      <c r="AC104" s="28">
        <f>IF(VLOOKUP($A104,Sheet!$A$7:$DG$148,'TN01-10'!AC$9,0)="","",VLOOKUP($A104,Sheet!$A$7:$DG$148,'TN01-10'!AC$9,0))</f>
        <v>6</v>
      </c>
      <c r="AD104" s="28">
        <f>IF(VLOOKUP($A104,Sheet!$A$7:$DG$148,'TN01-10'!AD$9,0)="","",VLOOKUP($A104,Sheet!$A$7:$DG$148,'TN01-10'!AD$9,0))</f>
        <v>6.2</v>
      </c>
      <c r="AE104" s="28">
        <f>IF(VLOOKUP($A104,Sheet!$A$7:$DG$148,'TN01-10'!AE$9,0)="","",VLOOKUP($A104,Sheet!$A$7:$DG$148,'TN01-10'!AE$9,0))</f>
        <v>7.3</v>
      </c>
      <c r="AF104" s="28">
        <f>IF(VLOOKUP($A104,Sheet!$A$7:$DG$148,'TN01-10'!AF$9,0)="","",VLOOKUP($A104,Sheet!$A$7:$DG$148,'TN01-10'!AF$9,0))</f>
        <v>8.3000000000000007</v>
      </c>
      <c r="AG104" s="28">
        <f>IF(VLOOKUP($A104,Sheet!$A$7:$DG$148,'TN01-10'!AG$9,0)="","",VLOOKUP($A104,Sheet!$A$7:$DG$148,'TN01-10'!AG$9,0))</f>
        <v>6.7</v>
      </c>
      <c r="AH104" s="28">
        <f>IF(VLOOKUP($A104,Sheet!$A$7:$DG$148,'TN01-10'!AH$9,0)="","",VLOOKUP($A104,Sheet!$A$7:$DG$148,'TN01-10'!AH$9,0))</f>
        <v>6.3</v>
      </c>
      <c r="AI104" s="28">
        <f>IF(VLOOKUP($A104,Sheet!$A$7:$DG$148,'TN01-10'!AI$9,0)="","",VLOOKUP($A104,Sheet!$A$7:$DG$148,'TN01-10'!AI$9,0))</f>
        <v>6.7</v>
      </c>
      <c r="AJ104" s="28">
        <f>IF(VLOOKUP($A104,Sheet!$A$7:$DG$148,'TN01-10'!AJ$9,0)="","",VLOOKUP($A104,Sheet!$A$7:$DG$148,'TN01-10'!AJ$9,0))</f>
        <v>7.7</v>
      </c>
      <c r="AK104" s="33">
        <f>IF(VLOOKUP($A104,Sheet!$A$7:$DG$148,'TN01-10'!AK$9,0)="","",VLOOKUP($A104,Sheet!$A$7:$DG$148,'TN01-10'!AK$9,0))</f>
        <v>51</v>
      </c>
      <c r="AL104" s="36">
        <f>IF(VLOOKUP($A104,Sheet!$A$7:$DG$148,'TN01-10'!AL$9,0)="","",VLOOKUP($A104,Sheet!$A$7:$DG$148,'TN01-10'!AL$9,0))</f>
        <v>0</v>
      </c>
      <c r="AM104" s="32">
        <f>IF(VLOOKUP($A104,Sheet!$A$7:$DG$148,'TN01-10'!AM$9,0)="","",VLOOKUP($A104,Sheet!$A$7:$DG$148,'TN01-10'!AM$9,0))</f>
        <v>8.4</v>
      </c>
      <c r="AN104" s="32">
        <f>IF(VLOOKUP($A104,Sheet!$A$7:$DG$148,'TN01-10'!AN$9,0)="","",VLOOKUP($A104,Sheet!$A$7:$DG$148,'TN01-10'!AN$9,0))</f>
        <v>7</v>
      </c>
      <c r="AO104" s="32" t="str">
        <f>IF(VLOOKUP($A104,Sheet!$A$7:$DG$148,'TN01-10'!AO$9,0)="","",VLOOKUP($A104,Sheet!$A$7:$DG$148,'TN01-10'!AO$9,0))</f>
        <v>X</v>
      </c>
      <c r="AP104" s="32" t="str">
        <f>IF(VLOOKUP($A104,Sheet!$A$7:$DG$148,'TN01-10'!AP$9,0)="","",VLOOKUP($A104,Sheet!$A$7:$DG$148,'TN01-10'!AP$9,0))</f>
        <v/>
      </c>
      <c r="AQ104" s="32">
        <f>IF(VLOOKUP($A104,Sheet!$A$7:$DG$148,'TN01-10'!AQ$9,0)="","",VLOOKUP($A104,Sheet!$A$7:$DG$148,'TN01-10'!AQ$9,0))</f>
        <v>4.8</v>
      </c>
      <c r="AR104" s="32" t="str">
        <f>IF(VLOOKUP($A104,Sheet!$A$7:$DG$148,'TN01-10'!AR$9,0)="","",VLOOKUP($A104,Sheet!$A$7:$DG$148,'TN01-10'!AR$9,0))</f>
        <v/>
      </c>
      <c r="AS104" s="32" t="str">
        <f>IF(VLOOKUP($A104,Sheet!$A$7:$DG$148,'TN01-10'!AS$9,0)="","",VLOOKUP($A104,Sheet!$A$7:$DG$148,'TN01-10'!AS$9,0))</f>
        <v/>
      </c>
      <c r="AT104" s="32" t="str">
        <f>IF(VLOOKUP($A104,Sheet!$A$7:$DG$148,'TN01-10'!AT$9,0)="","",VLOOKUP($A104,Sheet!$A$7:$DG$148,'TN01-10'!AT$9,0))</f>
        <v/>
      </c>
      <c r="AU104" s="32" t="str">
        <f>IF(VLOOKUP($A104,Sheet!$A$7:$DG$148,'TN01-10'!AU$9,0)="","",VLOOKUP($A104,Sheet!$A$7:$DG$148,'TN01-10'!AU$9,0))</f>
        <v/>
      </c>
      <c r="AV104" s="32" t="str">
        <f>IF(VLOOKUP($A104,Sheet!$A$7:$DG$148,'TN01-10'!AV$9,0)="","",VLOOKUP($A104,Sheet!$A$7:$DG$148,'TN01-10'!AV$9,0))</f>
        <v/>
      </c>
      <c r="AW104" s="32">
        <f>IF(VLOOKUP($A104,Sheet!$A$7:$DG$148,'TN01-10'!AW$9,0)="","",VLOOKUP($A104,Sheet!$A$7:$DG$148,'TN01-10'!AW$9,0))</f>
        <v>7.5</v>
      </c>
      <c r="AX104" s="32" t="str">
        <f>IF(VLOOKUP($A104,Sheet!$A$7:$DG$148,'TN01-10'!AX$9,0)="","",VLOOKUP($A104,Sheet!$A$7:$DG$148,'TN01-10'!AX$9,0))</f>
        <v/>
      </c>
      <c r="AY104" s="32" t="str">
        <f>IF(VLOOKUP($A104,Sheet!$A$7:$DG$148,'TN01-10'!AY$9,0)="","",VLOOKUP($A104,Sheet!$A$7:$DG$148,'TN01-10'!AY$9,0))</f>
        <v/>
      </c>
      <c r="AZ104" s="32" t="str">
        <f>IF(VLOOKUP($A104,Sheet!$A$7:$DG$148,'TN01-10'!AZ$9,0)="","",VLOOKUP($A104,Sheet!$A$7:$DG$148,'TN01-10'!AZ$9,0))</f>
        <v/>
      </c>
      <c r="BA104" s="32">
        <f>IF(VLOOKUP($A104,Sheet!$A$7:$DG$148,'TN01-10'!BA$9,0)="","",VLOOKUP($A104,Sheet!$A$7:$DG$148,'TN01-10'!BA$9,0))</f>
        <v>5</v>
      </c>
      <c r="BB104" s="33">
        <f>IF(VLOOKUP($A104,Sheet!$A$7:$DG$148,'TN01-10'!BB$9,0)="","",VLOOKUP($A104,Sheet!$A$7:$DG$148,'TN01-10'!BB$9,0))</f>
        <v>5</v>
      </c>
      <c r="BC104" s="36">
        <f>IF(VLOOKUP($A104,Sheet!$A$7:$DG$148,'TN01-10'!BC$9,0)="","",VLOOKUP($A104,Sheet!$A$7:$DG$148,'TN01-10'!BC$9,0))</f>
        <v>0</v>
      </c>
      <c r="BD104" s="28">
        <f>IF(VLOOKUP($A104,Sheet!$A$7:$DG$148,'TN01-10'!BD$9,0)="","",VLOOKUP($A104,Sheet!$A$7:$DG$148,'TN01-10'!BD$9,0))</f>
        <v>4.5999999999999996</v>
      </c>
      <c r="BE104" s="28">
        <f>IF(VLOOKUP($A104,Sheet!$A$7:$DG$148,'TN01-10'!BE$9,0)="","",VLOOKUP($A104,Sheet!$A$7:$DG$148,'TN01-10'!BE$9,0))</f>
        <v>5.3</v>
      </c>
      <c r="BF104" s="28">
        <f>IF(VLOOKUP($A104,Sheet!$A$7:$DG$148,'TN01-10'!BF$9,0)="","",VLOOKUP($A104,Sheet!$A$7:$DG$148,'TN01-10'!BF$9,0))</f>
        <v>5.5</v>
      </c>
      <c r="BG104" s="28">
        <f>IF(VLOOKUP($A104,Sheet!$A$7:$DG$148,'TN01-10'!BG$9,0)="","",VLOOKUP($A104,Sheet!$A$7:$DG$148,'TN01-10'!BG$9,0))</f>
        <v>6.8</v>
      </c>
      <c r="BH104" s="28">
        <f>IF(VLOOKUP($A104,Sheet!$A$7:$DG$148,'TN01-10'!BH$9,0)="","",VLOOKUP($A104,Sheet!$A$7:$DG$148,'TN01-10'!BH$9,0))</f>
        <v>7.4</v>
      </c>
      <c r="BI104" s="28">
        <f>IF(VLOOKUP($A104,Sheet!$A$7:$DG$148,'TN01-10'!BI$9,0)="","",VLOOKUP($A104,Sheet!$A$7:$DG$148,'TN01-10'!BI$9,0))</f>
        <v>6.1</v>
      </c>
      <c r="BJ104" s="28">
        <f>IF(VLOOKUP($A104,Sheet!$A$7:$DG$148,'TN01-10'!BJ$9,0)="","",VLOOKUP($A104,Sheet!$A$7:$DG$148,'TN01-10'!BJ$9,0))</f>
        <v>7.3</v>
      </c>
      <c r="BK104" s="28">
        <f>IF(VLOOKUP($A104,Sheet!$A$7:$DG$148,'TN01-10'!BK$9,0)="","",VLOOKUP($A104,Sheet!$A$7:$DG$148,'TN01-10'!BK$9,0))</f>
        <v>5.8</v>
      </c>
      <c r="BL104" s="28">
        <f>IF(VLOOKUP($A104,Sheet!$A$7:$DG$148,'TN01-10'!BL$9,0)="","",VLOOKUP($A104,Sheet!$A$7:$DG$148,'TN01-10'!BL$9,0))</f>
        <v>4.7</v>
      </c>
      <c r="BM104" s="28">
        <f>IF(VLOOKUP($A104,Sheet!$A$7:$DG$148,'TN01-10'!BM$9,0)="","",VLOOKUP($A104,Sheet!$A$7:$DG$148,'TN01-10'!BM$9,0))</f>
        <v>6.2</v>
      </c>
      <c r="BN104" s="28">
        <f>IF(VLOOKUP($A104,Sheet!$A$7:$DG$148,'TN01-10'!BN$9,0)="","",VLOOKUP($A104,Sheet!$A$7:$DG$148,'TN01-10'!BN$9,0))</f>
        <v>7.4</v>
      </c>
      <c r="BO104" s="28">
        <f>IF(VLOOKUP($A104,Sheet!$A$7:$DG$148,'TN01-10'!BO$9,0)="","",VLOOKUP($A104,Sheet!$A$7:$DG$148,'TN01-10'!BO$9,0))</f>
        <v>6.4</v>
      </c>
      <c r="BP104" s="28">
        <f>IF(VLOOKUP($A104,Sheet!$A$7:$DG$148,'TN01-10'!BP$9,0)="","",VLOOKUP($A104,Sheet!$A$7:$DG$148,'TN01-10'!BP$9,0))</f>
        <v>7.9</v>
      </c>
      <c r="BQ104" s="28" t="str">
        <f>IF(VLOOKUP($A104,Sheet!$A$7:$DG$148,'TN01-10'!BQ$9,0)="","",VLOOKUP($A104,Sheet!$A$7:$DG$148,'TN01-10'!BQ$9,0))</f>
        <v/>
      </c>
      <c r="BR104" s="28">
        <f>IF(VLOOKUP($A104,Sheet!$A$7:$DG$148,'TN01-10'!BR$9,0)="","",VLOOKUP($A104,Sheet!$A$7:$DG$148,'TN01-10'!BR$9,0))</f>
        <v>6.1</v>
      </c>
      <c r="BS104" s="28">
        <f>IF(VLOOKUP($A104,Sheet!$A$7:$DG$148,'TN01-10'!BS$9,0)="","",VLOOKUP($A104,Sheet!$A$7:$DG$148,'TN01-10'!BS$9,0))</f>
        <v>5.5</v>
      </c>
      <c r="BT104" s="28">
        <f>IF(VLOOKUP($A104,Sheet!$A$7:$DG$148,'TN01-10'!BT$9,0)="","",VLOOKUP($A104,Sheet!$A$7:$DG$148,'TN01-10'!BT$9,0))</f>
        <v>6.1</v>
      </c>
      <c r="BU104" s="28">
        <f>IF(VLOOKUP($A104,Sheet!$A$7:$DG$148,'TN01-10'!BU$9,0)="","",VLOOKUP($A104,Sheet!$A$7:$DG$148,'TN01-10'!BU$9,0))</f>
        <v>5.6</v>
      </c>
      <c r="BV104" s="28">
        <f>IF(VLOOKUP($A104,Sheet!$A$7:$DG$148,'TN01-10'!BV$9,0)="","",VLOOKUP($A104,Sheet!$A$7:$DG$148,'TN01-10'!BV$9,0))</f>
        <v>7.4</v>
      </c>
      <c r="BW104" s="28">
        <f>IF(VLOOKUP($A104,Sheet!$A$7:$DG$148,'TN01-10'!BW$9,0)="","",VLOOKUP($A104,Sheet!$A$7:$DG$148,'TN01-10'!BW$9,0))</f>
        <v>9.1999999999999993</v>
      </c>
      <c r="BX104" s="33">
        <f>IF(VLOOKUP($A104,Sheet!$A$7:$DG$148,'TN01-10'!BX$9,0)="","",VLOOKUP($A104,Sheet!$A$7:$DG$148,'TN01-10'!BX$9,0))</f>
        <v>50</v>
      </c>
      <c r="BY104" s="36">
        <f>IF(VLOOKUP($A104,Sheet!$A$7:$DG$148,'TN01-10'!BY$9,0)="","",VLOOKUP($A104,Sheet!$A$7:$DG$148,'TN01-10'!BY$9,0))</f>
        <v>0</v>
      </c>
      <c r="BZ104" s="28">
        <f>IF(VLOOKUP($A104,Sheet!$A$7:$DG$148,'TN01-10'!BZ$9,0)="","",VLOOKUP($A104,Sheet!$A$7:$DG$148,'TN01-10'!BZ$9,0))</f>
        <v>7.7</v>
      </c>
      <c r="CA104" s="28" t="str">
        <f>IF(VLOOKUP($A104,Sheet!$A$7:$DG$148,'TN01-10'!CA$9,0)="","",VLOOKUP($A104,Sheet!$A$7:$DG$148,'TN01-10'!CA$9,0))</f>
        <v/>
      </c>
      <c r="CB104" s="28">
        <f>IF(VLOOKUP($A104,Sheet!$A$7:$DG$148,'TN01-10'!CB$9,0)="","",VLOOKUP($A104,Sheet!$A$7:$DG$148,'TN01-10'!CB$9,0))</f>
        <v>6.5</v>
      </c>
      <c r="CC104" s="28" t="str">
        <f>IF(VLOOKUP($A104,Sheet!$A$7:$DG$148,'TN01-10'!CC$9,0)="","",VLOOKUP($A104,Sheet!$A$7:$DG$148,'TN01-10'!CC$9,0))</f>
        <v/>
      </c>
      <c r="CD104" s="28">
        <f>IF(VLOOKUP($A104,Sheet!$A$7:$DG$148,'TN01-10'!CD$9,0)="","",VLOOKUP($A104,Sheet!$A$7:$DG$148,'TN01-10'!CD$9,0))</f>
        <v>6.7</v>
      </c>
      <c r="CE104" s="28">
        <f>IF(VLOOKUP($A104,Sheet!$A$7:$DG$148,'TN01-10'!CE$9,0)="","",VLOOKUP($A104,Sheet!$A$7:$DG$148,'TN01-10'!CE$9,0))</f>
        <v>6</v>
      </c>
      <c r="CF104" s="28">
        <f>IF(VLOOKUP($A104,Sheet!$A$7:$DG$148,'TN01-10'!CF$9,0)="","",VLOOKUP($A104,Sheet!$A$7:$DG$148,'TN01-10'!CF$9,0))</f>
        <v>7.4</v>
      </c>
      <c r="CG104" s="28">
        <f>IF(VLOOKUP($A104,Sheet!$A$7:$DG$148,'TN01-10'!CG$9,0)="","",VLOOKUP($A104,Sheet!$A$7:$DG$148,'TN01-10'!CG$9,0))</f>
        <v>6</v>
      </c>
      <c r="CH104" s="28" t="str">
        <f>IF(VLOOKUP($A104,Sheet!$A$7:$DG$148,'TN01-10'!CH$9,0)="","",VLOOKUP($A104,Sheet!$A$7:$DG$148,'TN01-10'!CH$9,0))</f>
        <v/>
      </c>
      <c r="CI104" s="28">
        <f>IF(VLOOKUP($A104,Sheet!$A$7:$DG$148,'TN01-10'!CI$9,0)="","",VLOOKUP($A104,Sheet!$A$7:$DG$148,'TN01-10'!CI$9,0))</f>
        <v>6.8</v>
      </c>
      <c r="CJ104" s="28" t="str">
        <f>IF(VLOOKUP($A104,Sheet!$A$7:$DG$148,'TN01-10'!CJ$9,0)="","",VLOOKUP($A104,Sheet!$A$7:$DG$148,'TN01-10'!CJ$9,0))</f>
        <v/>
      </c>
      <c r="CK104" s="28" t="str">
        <f>IF(VLOOKUP($A104,Sheet!$A$7:$DG$148,'TN01-10'!CK$9,0)="","",VLOOKUP($A104,Sheet!$A$7:$DG$148,'TN01-10'!CK$9,0))</f>
        <v/>
      </c>
      <c r="CL104" s="28" t="str">
        <f>IF(VLOOKUP($A104,Sheet!$A$7:$DG$148,'TN01-10'!CL$9,0)="","",VLOOKUP($A104,Sheet!$A$7:$DG$148,'TN01-10'!CL$9,0))</f>
        <v/>
      </c>
      <c r="CM104" s="28" t="str">
        <f>IF(VLOOKUP($A104,Sheet!$A$7:$DG$148,'TN01-10'!CM$9,0)="","",VLOOKUP($A104,Sheet!$A$7:$DG$148,'TN01-10'!CM$9,0))</f>
        <v/>
      </c>
      <c r="CN104" s="28">
        <f>IF(VLOOKUP($A104,Sheet!$A$7:$DG$148,'TN01-10'!CN$9,0)="","",VLOOKUP($A104,Sheet!$A$7:$DG$148,'TN01-10'!CN$9,0))</f>
        <v>5.4</v>
      </c>
      <c r="CO104" s="28">
        <f>IF(VLOOKUP($A104,Sheet!$A$7:$DG$148,'TN01-10'!CO$9,0)="","",VLOOKUP($A104,Sheet!$A$7:$DG$148,'TN01-10'!CO$9,0))</f>
        <v>5.8</v>
      </c>
      <c r="CP104" s="28">
        <f>IF(VLOOKUP($A104,Sheet!$A$7:$DG$148,'TN01-10'!CP$9,0)="","",VLOOKUP($A104,Sheet!$A$7:$DG$148,'TN01-10'!CP$9,0))</f>
        <v>7.7</v>
      </c>
      <c r="CQ104" s="28">
        <f>IF(VLOOKUP($A104,Sheet!$A$7:$DG$148,'TN01-10'!CQ$9,0)="","",VLOOKUP($A104,Sheet!$A$7:$DG$148,'TN01-10'!CQ$9,0))</f>
        <v>5.6</v>
      </c>
      <c r="CR104" s="28">
        <f>IF(VLOOKUP($A104,Sheet!$A$7:$DG$148,'TN01-10'!CR$9,0)="","",VLOOKUP($A104,Sheet!$A$7:$DG$148,'TN01-10'!CR$9,0))</f>
        <v>7.4</v>
      </c>
      <c r="CS104" s="33">
        <f>IF(VLOOKUP($A104,Sheet!$A$7:$DG$148,'TN01-10'!CS$9,0)="","",VLOOKUP($A104,Sheet!$A$7:$DG$148,'TN01-10'!CS$9,0))</f>
        <v>27</v>
      </c>
      <c r="CT104" s="36">
        <f>IF(VLOOKUP($A104,Sheet!$A$7:$DG$148,'TN01-10'!CT$9,0)="","",VLOOKUP($A104,Sheet!$A$7:$DG$148,'TN01-10'!CT$9,0))</f>
        <v>0</v>
      </c>
      <c r="CU104" s="38">
        <f t="shared" si="17"/>
        <v>128</v>
      </c>
      <c r="CV104" s="38">
        <f t="shared" si="18"/>
        <v>0</v>
      </c>
      <c r="CW104" s="38">
        <f t="shared" si="19"/>
        <v>0</v>
      </c>
      <c r="CX104" s="38">
        <f t="shared" si="20"/>
        <v>128</v>
      </c>
      <c r="CY104" s="38">
        <f t="shared" si="21"/>
        <v>6.71</v>
      </c>
      <c r="CZ104" s="38">
        <f>VLOOKUP($A104,'TN01-04'!$A$13:$DL$166,103,0)</f>
        <v>2.66</v>
      </c>
      <c r="DA104" s="28" t="str">
        <f>IF(VLOOKUP($A104,Sheet!$A$7:$DG$148,'TN01-10'!DA$9,0)="","",VLOOKUP($A104,Sheet!$A$7:$DG$148,'TN01-10'!DA$9,0))</f>
        <v/>
      </c>
      <c r="DB104" s="28" t="str">
        <f>IF(VLOOKUP($A104,Sheet!$A$7:$DG$148,'TN01-10'!DB$9,0)="","",VLOOKUP($A104,Sheet!$A$7:$DG$148,'TN01-10'!DB$9,0))</f>
        <v/>
      </c>
      <c r="DC104" s="28" t="str">
        <f>IF(VLOOKUP($A104,Sheet!$A$7:$DG$148,'TN01-10'!DC$9,0)="","",VLOOKUP($A104,Sheet!$A$7:$DG$148,'TN01-10'!DC$9,0))</f>
        <v/>
      </c>
      <c r="DD104" s="28" t="str">
        <f>IF(VLOOKUP($A104,Sheet!$A$7:$DG$148,'TN01-10'!DD$9,0)="","",VLOOKUP($A104,Sheet!$A$7:$DG$148,'TN01-10'!DD$9,0))</f>
        <v/>
      </c>
      <c r="DE104" s="38"/>
      <c r="DF104" s="38">
        <f t="shared" si="22"/>
        <v>0</v>
      </c>
      <c r="DG104" s="38">
        <f>VLOOKUP($A104,'TN01-04'!$A$13:$DL$166,110,0)</f>
        <v>0</v>
      </c>
      <c r="DH104" s="33">
        <f>IF(VLOOKUP($A104,Sheet!$A$7:$DG$148,'TN01-10'!DH$9,0)="","",VLOOKUP($A104,Sheet!$A$7:$DG$148,'TN01-10'!DH$9,0))</f>
        <v>0</v>
      </c>
      <c r="DI104" s="36">
        <f>IF(VLOOKUP($A104,Sheet!$A$7:$DG$148,'TN01-10'!DI$9,0)="","",VLOOKUP($A104,Sheet!$A$7:$DG$148,'TN01-10'!DI$9,0))</f>
        <v>5</v>
      </c>
      <c r="DJ104" s="38">
        <f t="shared" si="23"/>
        <v>128</v>
      </c>
      <c r="DK104" s="38">
        <f t="shared" si="24"/>
        <v>5</v>
      </c>
      <c r="DL104" s="38">
        <f t="shared" si="25"/>
        <v>6.45</v>
      </c>
      <c r="DM104" s="38">
        <f>VLOOKUP($A104,'TN01-04'!$A$13:$DL$166,116,0)</f>
        <v>2.56</v>
      </c>
      <c r="DN104" s="33">
        <f>IF(VLOOKUP($A104,Sheet!$A$7:$DG$148,'TN01-10'!DN$9,0)="","",VLOOKUP($A104,Sheet!$A$7:$DG$148,'TN01-10'!DN$9,0))</f>
        <v>133</v>
      </c>
      <c r="DO104" s="36">
        <f>IF(VLOOKUP($A104,Sheet!$A$7:$DG$148,'TN01-10'!DO$9,0)="","",VLOOKUP($A104,Sheet!$A$7:$DG$148,'TN01-10'!DO$9,0))</f>
        <v>5</v>
      </c>
      <c r="DP104" s="28">
        <f>IF(VLOOKUP($A104,Sheet!$A$7:$DG$148,'TN01-10'!DP$9,0)="","",VLOOKUP($A104,Sheet!$A$7:$DG$148,'TN01-10'!DP$9,0))</f>
        <v>137</v>
      </c>
      <c r="DQ104" s="28">
        <f>IF(VLOOKUP($A104,Sheet!$A$7:$DG$148,'TN01-10'!DQ$9,0)="","",VLOOKUP($A104,Sheet!$A$7:$DG$148,'TN01-10'!DQ$9,0))</f>
        <v>133</v>
      </c>
      <c r="DR104" s="28">
        <f>IF(VLOOKUP($A104,Sheet!$A$7:$DG$148,'TN01-10'!DR$9,0)="","",VLOOKUP($A104,Sheet!$A$7:$DG$148,'TN01-10'!DR$9,0))</f>
        <v>6.71</v>
      </c>
      <c r="DS104" s="28">
        <f>IF(VLOOKUP($A104,Sheet!$A$7:$DG$148,'TN01-10'!DS$9,0)="","",VLOOKUP($A104,Sheet!$A$7:$DG$148,'TN01-10'!DS$9,0))</f>
        <v>2.66</v>
      </c>
      <c r="DT104" s="28" t="str">
        <f>IF(VLOOKUP($A104,Sheet!$A$7:$DG$148,'TN01-10'!DT$9,0)="","",VLOOKUP($A104,Sheet!$A$7:$DG$148,'TN01-10'!DT$9,0))</f>
        <v>DTE-HT 202</v>
      </c>
      <c r="DU104" s="168">
        <f t="shared" si="26"/>
        <v>0</v>
      </c>
      <c r="DV104" s="315"/>
      <c r="DW104" s="315"/>
      <c r="DX104" s="315" t="s">
        <v>4798</v>
      </c>
      <c r="DY104" s="315" t="s">
        <v>4798</v>
      </c>
      <c r="DZ104" s="315" t="s">
        <v>4832</v>
      </c>
      <c r="EA104" s="315"/>
      <c r="EB104" s="216"/>
      <c r="EC104" s="216"/>
      <c r="ED104" s="216"/>
      <c r="EE104" s="216"/>
      <c r="EF104" s="216">
        <f t="shared" si="27"/>
        <v>0</v>
      </c>
      <c r="EG104" s="216">
        <v>0</v>
      </c>
      <c r="EH104" s="216">
        <v>0</v>
      </c>
      <c r="EI104" s="216"/>
      <c r="EJ104" s="216"/>
      <c r="EK104" s="216">
        <f t="shared" si="28"/>
        <v>0</v>
      </c>
      <c r="EL104" s="216"/>
      <c r="EM104" s="216">
        <v>0</v>
      </c>
      <c r="EN104" s="216"/>
      <c r="EO104" s="216"/>
      <c r="EP104" s="216">
        <f t="shared" si="29"/>
        <v>0</v>
      </c>
      <c r="EQ104" s="216"/>
      <c r="ER104" s="216">
        <v>0</v>
      </c>
      <c r="ES104" s="216"/>
      <c r="ET104" s="216"/>
      <c r="EU104" s="216">
        <f t="shared" si="30"/>
        <v>0</v>
      </c>
      <c r="EV104" s="216">
        <f t="shared" si="31"/>
        <v>0</v>
      </c>
    </row>
    <row r="105" spans="1:152" ht="15.95" customHeight="1" x14ac:dyDescent="0.2">
      <c r="A105" s="25">
        <v>2221716966</v>
      </c>
      <c r="B105" s="26" t="s">
        <v>31</v>
      </c>
      <c r="C105" s="26"/>
      <c r="D105" s="26" t="s">
        <v>76</v>
      </c>
      <c r="E105" s="27">
        <v>35968</v>
      </c>
      <c r="F105" s="26" t="s">
        <v>210</v>
      </c>
      <c r="G105" s="26" t="s">
        <v>212</v>
      </c>
      <c r="H105" s="28">
        <f>IF(VLOOKUP($A105,Sheet!$A$7:$DG$148,'TN01-10'!H$9,0)="","",VLOOKUP($A105,Sheet!$A$7:$DG$148,'TN01-10'!H$9,0))</f>
        <v>9</v>
      </c>
      <c r="I105" s="28">
        <f>IF(VLOOKUP($A105,Sheet!$A$7:$DG$148,'TN01-10'!I$9,0)="","",VLOOKUP($A105,Sheet!$A$7:$DG$148,'TN01-10'!I$9,0))</f>
        <v>7.6</v>
      </c>
      <c r="J105" s="28">
        <f>IF(VLOOKUP($A105,Sheet!$A$7:$DG$148,'TN01-10'!J$9,0)="","",VLOOKUP($A105,Sheet!$A$7:$DG$148,'TN01-10'!J$9,0))</f>
        <v>7.8</v>
      </c>
      <c r="K105" s="28">
        <f>IF(VLOOKUP($A105,Sheet!$A$7:$DG$148,'TN01-10'!K$9,0)="","",VLOOKUP($A105,Sheet!$A$7:$DG$148,'TN01-10'!K$9,0))</f>
        <v>8.6999999999999993</v>
      </c>
      <c r="L105" s="28">
        <f>IF(VLOOKUP($A105,Sheet!$A$7:$DG$148,'TN01-10'!L$9,0)="","",VLOOKUP($A105,Sheet!$A$7:$DG$148,'TN01-10'!L$9,0))</f>
        <v>5.4</v>
      </c>
      <c r="M105" s="28">
        <f>IF(VLOOKUP($A105,Sheet!$A$7:$DG$148,'TN01-10'!M$9,0)="","",VLOOKUP($A105,Sheet!$A$7:$DG$148,'TN01-10'!M$9,0))</f>
        <v>7.3</v>
      </c>
      <c r="N105" s="28">
        <f>IF(VLOOKUP($A105,Sheet!$A$7:$DG$148,'TN01-10'!N$9,0)="","",VLOOKUP($A105,Sheet!$A$7:$DG$148,'TN01-10'!N$9,0))</f>
        <v>5.2</v>
      </c>
      <c r="O105" s="28" t="str">
        <f>IF(VLOOKUP($A105,Sheet!$A$7:$DG$148,'TN01-10'!O$9,0)="","",VLOOKUP($A105,Sheet!$A$7:$DG$148,'TN01-10'!O$9,0))</f>
        <v/>
      </c>
      <c r="P105" s="28">
        <f>IF(VLOOKUP($A105,Sheet!$A$7:$DG$148,'TN01-10'!P$9,0)="","",VLOOKUP($A105,Sheet!$A$7:$DG$148,'TN01-10'!P$9,0))</f>
        <v>5.9</v>
      </c>
      <c r="Q105" s="28" t="str">
        <f>IF(VLOOKUP($A105,Sheet!$A$7:$DG$148,'TN01-10'!Q$9,0)="","",VLOOKUP($A105,Sheet!$A$7:$DG$148,'TN01-10'!Q$9,0))</f>
        <v/>
      </c>
      <c r="R105" s="28" t="str">
        <f>IF(VLOOKUP($A105,Sheet!$A$7:$DG$148,'TN01-10'!R$9,0)="","",VLOOKUP($A105,Sheet!$A$7:$DG$148,'TN01-10'!R$9,0))</f>
        <v/>
      </c>
      <c r="S105" s="28" t="str">
        <f>IF(VLOOKUP($A105,Sheet!$A$7:$DG$148,'TN01-10'!S$9,0)="","",VLOOKUP($A105,Sheet!$A$7:$DG$148,'TN01-10'!S$9,0))</f>
        <v/>
      </c>
      <c r="T105" s="28" t="str">
        <f>IF(VLOOKUP($A105,Sheet!$A$7:$DG$148,'TN01-10'!T$9,0)="","",VLOOKUP($A105,Sheet!$A$7:$DG$148,'TN01-10'!T$9,0))</f>
        <v/>
      </c>
      <c r="U105" s="28">
        <f>IF(VLOOKUP($A105,Sheet!$A$7:$DG$148,'TN01-10'!U$9,0)="","",VLOOKUP($A105,Sheet!$A$7:$DG$148,'TN01-10'!U$9,0))</f>
        <v>7.5</v>
      </c>
      <c r="V105" s="28">
        <f>IF(VLOOKUP($A105,Sheet!$A$7:$DG$148,'TN01-10'!V$9,0)="","",VLOOKUP($A105,Sheet!$A$7:$DG$148,'TN01-10'!V$9,0))</f>
        <v>7.8</v>
      </c>
      <c r="W105" s="28">
        <f>IF(VLOOKUP($A105,Sheet!$A$7:$DG$148,'TN01-10'!W$9,0)="","",VLOOKUP($A105,Sheet!$A$7:$DG$148,'TN01-10'!W$9,0))</f>
        <v>9.3000000000000007</v>
      </c>
      <c r="X105" s="28">
        <f>IF(VLOOKUP($A105,Sheet!$A$7:$DG$148,'TN01-10'!X$9,0)="","",VLOOKUP($A105,Sheet!$A$7:$DG$148,'TN01-10'!X$9,0))</f>
        <v>8.1999999999999993</v>
      </c>
      <c r="Y105" s="28" t="str">
        <f>IF(VLOOKUP($A105,Sheet!$A$7:$DG$148,'TN01-10'!Y$9,0)="","",VLOOKUP($A105,Sheet!$A$7:$DG$148,'TN01-10'!Y$9,0))</f>
        <v>X</v>
      </c>
      <c r="Z105" s="28">
        <f>IF(VLOOKUP($A105,Sheet!$A$7:$DG$148,'TN01-10'!Z$9,0)="","",VLOOKUP($A105,Sheet!$A$7:$DG$148,'TN01-10'!Z$9,0))</f>
        <v>4.0999999999999996</v>
      </c>
      <c r="AA105" s="28">
        <f>IF(VLOOKUP($A105,Sheet!$A$7:$DG$148,'TN01-10'!AA$9,0)="","",VLOOKUP($A105,Sheet!$A$7:$DG$148,'TN01-10'!AA$9,0))</f>
        <v>4.9000000000000004</v>
      </c>
      <c r="AB105" s="28">
        <f>IF(VLOOKUP($A105,Sheet!$A$7:$DG$148,'TN01-10'!AB$9,0)="","",VLOOKUP($A105,Sheet!$A$7:$DG$148,'TN01-10'!AB$9,0))</f>
        <v>6.1</v>
      </c>
      <c r="AC105" s="28">
        <f>IF(VLOOKUP($A105,Sheet!$A$7:$DG$148,'TN01-10'!AC$9,0)="","",VLOOKUP($A105,Sheet!$A$7:$DG$148,'TN01-10'!AC$9,0))</f>
        <v>6.7</v>
      </c>
      <c r="AD105" s="28" t="str">
        <f>IF(VLOOKUP($A105,Sheet!$A$7:$DG$148,'TN01-10'!AD$9,0)="","",VLOOKUP($A105,Sheet!$A$7:$DG$148,'TN01-10'!AD$9,0))</f>
        <v>X</v>
      </c>
      <c r="AE105" s="28">
        <f>IF(VLOOKUP($A105,Sheet!$A$7:$DG$148,'TN01-10'!AE$9,0)="","",VLOOKUP($A105,Sheet!$A$7:$DG$148,'TN01-10'!AE$9,0))</f>
        <v>6.7</v>
      </c>
      <c r="AF105" s="28">
        <f>IF(VLOOKUP($A105,Sheet!$A$7:$DG$148,'TN01-10'!AF$9,0)="","",VLOOKUP($A105,Sheet!$A$7:$DG$148,'TN01-10'!AF$9,0))</f>
        <v>6.5</v>
      </c>
      <c r="AG105" s="28" t="str">
        <f>IF(VLOOKUP($A105,Sheet!$A$7:$DG$148,'TN01-10'!AG$9,0)="","",VLOOKUP($A105,Sheet!$A$7:$DG$148,'TN01-10'!AG$9,0))</f>
        <v>X</v>
      </c>
      <c r="AH105" s="28" t="str">
        <f>IF(VLOOKUP($A105,Sheet!$A$7:$DG$148,'TN01-10'!AH$9,0)="","",VLOOKUP($A105,Sheet!$A$7:$DG$148,'TN01-10'!AH$9,0))</f>
        <v/>
      </c>
      <c r="AI105" s="28">
        <f>IF(VLOOKUP($A105,Sheet!$A$7:$DG$148,'TN01-10'!AI$9,0)="","",VLOOKUP($A105,Sheet!$A$7:$DG$148,'TN01-10'!AI$9,0))</f>
        <v>6.3</v>
      </c>
      <c r="AJ105" s="28">
        <f>IF(VLOOKUP($A105,Sheet!$A$7:$DG$148,'TN01-10'!AJ$9,0)="","",VLOOKUP($A105,Sheet!$A$7:$DG$148,'TN01-10'!AJ$9,0))</f>
        <v>7.2</v>
      </c>
      <c r="AK105" s="33">
        <f>IF(VLOOKUP($A105,Sheet!$A$7:$DG$148,'TN01-10'!AK$9,0)="","",VLOOKUP($A105,Sheet!$A$7:$DG$148,'TN01-10'!AK$9,0))</f>
        <v>42</v>
      </c>
      <c r="AL105" s="36">
        <f>IF(VLOOKUP($A105,Sheet!$A$7:$DG$148,'TN01-10'!AL$9,0)="","",VLOOKUP($A105,Sheet!$A$7:$DG$148,'TN01-10'!AL$9,0))</f>
        <v>9</v>
      </c>
      <c r="AM105" s="32">
        <f>IF(VLOOKUP($A105,Sheet!$A$7:$DG$148,'TN01-10'!AM$9,0)="","",VLOOKUP($A105,Sheet!$A$7:$DG$148,'TN01-10'!AM$9,0))</f>
        <v>9</v>
      </c>
      <c r="AN105" s="32">
        <f>IF(VLOOKUP($A105,Sheet!$A$7:$DG$148,'TN01-10'!AN$9,0)="","",VLOOKUP($A105,Sheet!$A$7:$DG$148,'TN01-10'!AN$9,0))</f>
        <v>6.6</v>
      </c>
      <c r="AO105" s="32" t="str">
        <f>IF(VLOOKUP($A105,Sheet!$A$7:$DG$148,'TN01-10'!AO$9,0)="","",VLOOKUP($A105,Sheet!$A$7:$DG$148,'TN01-10'!AO$9,0))</f>
        <v/>
      </c>
      <c r="AP105" s="32" t="str">
        <f>IF(VLOOKUP($A105,Sheet!$A$7:$DG$148,'TN01-10'!AP$9,0)="","",VLOOKUP($A105,Sheet!$A$7:$DG$148,'TN01-10'!AP$9,0))</f>
        <v/>
      </c>
      <c r="AQ105" s="32">
        <f>IF(VLOOKUP($A105,Sheet!$A$7:$DG$148,'TN01-10'!AQ$9,0)="","",VLOOKUP($A105,Sheet!$A$7:$DG$148,'TN01-10'!AQ$9,0))</f>
        <v>5.6</v>
      </c>
      <c r="AR105" s="32" t="str">
        <f>IF(VLOOKUP($A105,Sheet!$A$7:$DG$148,'TN01-10'!AR$9,0)="","",VLOOKUP($A105,Sheet!$A$7:$DG$148,'TN01-10'!AR$9,0))</f>
        <v/>
      </c>
      <c r="AS105" s="32" t="str">
        <f>IF(VLOOKUP($A105,Sheet!$A$7:$DG$148,'TN01-10'!AS$9,0)="","",VLOOKUP($A105,Sheet!$A$7:$DG$148,'TN01-10'!AS$9,0))</f>
        <v/>
      </c>
      <c r="AT105" s="32" t="str">
        <f>IF(VLOOKUP($A105,Sheet!$A$7:$DG$148,'TN01-10'!AT$9,0)="","",VLOOKUP($A105,Sheet!$A$7:$DG$148,'TN01-10'!AT$9,0))</f>
        <v/>
      </c>
      <c r="AU105" s="32">
        <f>IF(VLOOKUP($A105,Sheet!$A$7:$DG$148,'TN01-10'!AU$9,0)="","",VLOOKUP($A105,Sheet!$A$7:$DG$148,'TN01-10'!AU$9,0))</f>
        <v>6</v>
      </c>
      <c r="AV105" s="32" t="str">
        <f>IF(VLOOKUP($A105,Sheet!$A$7:$DG$148,'TN01-10'!AV$9,0)="","",VLOOKUP($A105,Sheet!$A$7:$DG$148,'TN01-10'!AV$9,0))</f>
        <v/>
      </c>
      <c r="AW105" s="32" t="str">
        <f>IF(VLOOKUP($A105,Sheet!$A$7:$DG$148,'TN01-10'!AW$9,0)="","",VLOOKUP($A105,Sheet!$A$7:$DG$148,'TN01-10'!AW$9,0))</f>
        <v/>
      </c>
      <c r="AX105" s="32" t="str">
        <f>IF(VLOOKUP($A105,Sheet!$A$7:$DG$148,'TN01-10'!AX$9,0)="","",VLOOKUP($A105,Sheet!$A$7:$DG$148,'TN01-10'!AX$9,0))</f>
        <v/>
      </c>
      <c r="AY105" s="32" t="str">
        <f>IF(VLOOKUP($A105,Sheet!$A$7:$DG$148,'TN01-10'!AY$9,0)="","",VLOOKUP($A105,Sheet!$A$7:$DG$148,'TN01-10'!AY$9,0))</f>
        <v/>
      </c>
      <c r="AZ105" s="32" t="str">
        <f>IF(VLOOKUP($A105,Sheet!$A$7:$DG$148,'TN01-10'!AZ$9,0)="","",VLOOKUP($A105,Sheet!$A$7:$DG$148,'TN01-10'!AZ$9,0))</f>
        <v/>
      </c>
      <c r="BA105" s="32">
        <f>IF(VLOOKUP($A105,Sheet!$A$7:$DG$148,'TN01-10'!BA$9,0)="","",VLOOKUP($A105,Sheet!$A$7:$DG$148,'TN01-10'!BA$9,0))</f>
        <v>6.5</v>
      </c>
      <c r="BB105" s="33">
        <f>IF(VLOOKUP($A105,Sheet!$A$7:$DG$148,'TN01-10'!BB$9,0)="","",VLOOKUP($A105,Sheet!$A$7:$DG$148,'TN01-10'!BB$9,0))</f>
        <v>5</v>
      </c>
      <c r="BC105" s="36">
        <f>IF(VLOOKUP($A105,Sheet!$A$7:$DG$148,'TN01-10'!BC$9,0)="","",VLOOKUP($A105,Sheet!$A$7:$DG$148,'TN01-10'!BC$9,0))</f>
        <v>0</v>
      </c>
      <c r="BD105" s="28" t="str">
        <f>IF(VLOOKUP($A105,Sheet!$A$7:$DG$148,'TN01-10'!BD$9,0)="","",VLOOKUP($A105,Sheet!$A$7:$DG$148,'TN01-10'!BD$9,0))</f>
        <v>X</v>
      </c>
      <c r="BE105" s="28">
        <f>IF(VLOOKUP($A105,Sheet!$A$7:$DG$148,'TN01-10'!BE$9,0)="","",VLOOKUP($A105,Sheet!$A$7:$DG$148,'TN01-10'!BE$9,0))</f>
        <v>4.5</v>
      </c>
      <c r="BF105" s="28">
        <f>IF(VLOOKUP($A105,Sheet!$A$7:$DG$148,'TN01-10'!BF$9,0)="","",VLOOKUP($A105,Sheet!$A$7:$DG$148,'TN01-10'!BF$9,0))</f>
        <v>6.9</v>
      </c>
      <c r="BG105" s="28">
        <f>IF(VLOOKUP($A105,Sheet!$A$7:$DG$148,'TN01-10'!BG$9,0)="","",VLOOKUP($A105,Sheet!$A$7:$DG$148,'TN01-10'!BG$9,0))</f>
        <v>7.2</v>
      </c>
      <c r="BH105" s="28">
        <f>IF(VLOOKUP($A105,Sheet!$A$7:$DG$148,'TN01-10'!BH$9,0)="","",VLOOKUP($A105,Sheet!$A$7:$DG$148,'TN01-10'!BH$9,0))</f>
        <v>6.5</v>
      </c>
      <c r="BI105" s="28" t="str">
        <f>IF(VLOOKUP($A105,Sheet!$A$7:$DG$148,'TN01-10'!BI$9,0)="","",VLOOKUP($A105,Sheet!$A$7:$DG$148,'TN01-10'!BI$9,0))</f>
        <v>X</v>
      </c>
      <c r="BJ105" s="28">
        <f>IF(VLOOKUP($A105,Sheet!$A$7:$DG$148,'TN01-10'!BJ$9,0)="","",VLOOKUP($A105,Sheet!$A$7:$DG$148,'TN01-10'!BJ$9,0))</f>
        <v>8.9</v>
      </c>
      <c r="BK105" s="28">
        <f>IF(VLOOKUP($A105,Sheet!$A$7:$DG$148,'TN01-10'!BK$9,0)="","",VLOOKUP($A105,Sheet!$A$7:$DG$148,'TN01-10'!BK$9,0))</f>
        <v>4.7</v>
      </c>
      <c r="BL105" s="28">
        <f>IF(VLOOKUP($A105,Sheet!$A$7:$DG$148,'TN01-10'!BL$9,0)="","",VLOOKUP($A105,Sheet!$A$7:$DG$148,'TN01-10'!BL$9,0))</f>
        <v>4</v>
      </c>
      <c r="BM105" s="28">
        <f>IF(VLOOKUP($A105,Sheet!$A$7:$DG$148,'TN01-10'!BM$9,0)="","",VLOOKUP($A105,Sheet!$A$7:$DG$148,'TN01-10'!BM$9,0))</f>
        <v>4.8</v>
      </c>
      <c r="BN105" s="28">
        <f>IF(VLOOKUP($A105,Sheet!$A$7:$DG$148,'TN01-10'!BN$9,0)="","",VLOOKUP($A105,Sheet!$A$7:$DG$148,'TN01-10'!BN$9,0))</f>
        <v>4.7</v>
      </c>
      <c r="BO105" s="28">
        <f>IF(VLOOKUP($A105,Sheet!$A$7:$DG$148,'TN01-10'!BO$9,0)="","",VLOOKUP($A105,Sheet!$A$7:$DG$148,'TN01-10'!BO$9,0))</f>
        <v>5.5</v>
      </c>
      <c r="BP105" s="28">
        <f>IF(VLOOKUP($A105,Sheet!$A$7:$DG$148,'TN01-10'!BP$9,0)="","",VLOOKUP($A105,Sheet!$A$7:$DG$148,'TN01-10'!BP$9,0))</f>
        <v>5.7</v>
      </c>
      <c r="BQ105" s="28" t="str">
        <f>IF(VLOOKUP($A105,Sheet!$A$7:$DG$148,'TN01-10'!BQ$9,0)="","",VLOOKUP($A105,Sheet!$A$7:$DG$148,'TN01-10'!BQ$9,0))</f>
        <v/>
      </c>
      <c r="BR105" s="28">
        <f>IF(VLOOKUP($A105,Sheet!$A$7:$DG$148,'TN01-10'!BR$9,0)="","",VLOOKUP($A105,Sheet!$A$7:$DG$148,'TN01-10'!BR$9,0))</f>
        <v>6.6</v>
      </c>
      <c r="BS105" s="28">
        <f>IF(VLOOKUP($A105,Sheet!$A$7:$DG$148,'TN01-10'!BS$9,0)="","",VLOOKUP($A105,Sheet!$A$7:$DG$148,'TN01-10'!BS$9,0))</f>
        <v>5.4</v>
      </c>
      <c r="BT105" s="28">
        <f>IF(VLOOKUP($A105,Sheet!$A$7:$DG$148,'TN01-10'!BT$9,0)="","",VLOOKUP($A105,Sheet!$A$7:$DG$148,'TN01-10'!BT$9,0))</f>
        <v>6.1</v>
      </c>
      <c r="BU105" s="28" t="str">
        <f>IF(VLOOKUP($A105,Sheet!$A$7:$DG$148,'TN01-10'!BU$9,0)="","",VLOOKUP($A105,Sheet!$A$7:$DG$148,'TN01-10'!BU$9,0))</f>
        <v/>
      </c>
      <c r="BV105" s="28">
        <f>IF(VLOOKUP($A105,Sheet!$A$7:$DG$148,'TN01-10'!BV$9,0)="","",VLOOKUP($A105,Sheet!$A$7:$DG$148,'TN01-10'!BV$9,0))</f>
        <v>7.2</v>
      </c>
      <c r="BW105" s="28">
        <f>IF(VLOOKUP($A105,Sheet!$A$7:$DG$148,'TN01-10'!BW$9,0)="","",VLOOKUP($A105,Sheet!$A$7:$DG$148,'TN01-10'!BW$9,0))</f>
        <v>8.1999999999999993</v>
      </c>
      <c r="BX105" s="33">
        <f>IF(VLOOKUP($A105,Sheet!$A$7:$DG$148,'TN01-10'!BX$9,0)="","",VLOOKUP($A105,Sheet!$A$7:$DG$148,'TN01-10'!BX$9,0))</f>
        <v>41</v>
      </c>
      <c r="BY105" s="36">
        <f>IF(VLOOKUP($A105,Sheet!$A$7:$DG$148,'TN01-10'!BY$9,0)="","",VLOOKUP($A105,Sheet!$A$7:$DG$148,'TN01-10'!BY$9,0))</f>
        <v>9</v>
      </c>
      <c r="BZ105" s="28">
        <f>IF(VLOOKUP($A105,Sheet!$A$7:$DG$148,'TN01-10'!BZ$9,0)="","",VLOOKUP($A105,Sheet!$A$7:$DG$148,'TN01-10'!BZ$9,0))</f>
        <v>7.6</v>
      </c>
      <c r="CA105" s="28" t="str">
        <f>IF(VLOOKUP($A105,Sheet!$A$7:$DG$148,'TN01-10'!CA$9,0)="","",VLOOKUP($A105,Sheet!$A$7:$DG$148,'TN01-10'!CA$9,0))</f>
        <v/>
      </c>
      <c r="CB105" s="28">
        <f>IF(VLOOKUP($A105,Sheet!$A$7:$DG$148,'TN01-10'!CB$9,0)="","",VLOOKUP($A105,Sheet!$A$7:$DG$148,'TN01-10'!CB$9,0))</f>
        <v>5.9</v>
      </c>
      <c r="CC105" s="28" t="str">
        <f>IF(VLOOKUP($A105,Sheet!$A$7:$DG$148,'TN01-10'!CC$9,0)="","",VLOOKUP($A105,Sheet!$A$7:$DG$148,'TN01-10'!CC$9,0))</f>
        <v/>
      </c>
      <c r="CD105" s="28">
        <f>IF(VLOOKUP($A105,Sheet!$A$7:$DG$148,'TN01-10'!CD$9,0)="","",VLOOKUP($A105,Sheet!$A$7:$DG$148,'TN01-10'!CD$9,0))</f>
        <v>7</v>
      </c>
      <c r="CE105" s="28">
        <f>IF(VLOOKUP($A105,Sheet!$A$7:$DG$148,'TN01-10'!CE$9,0)="","",VLOOKUP($A105,Sheet!$A$7:$DG$148,'TN01-10'!CE$9,0))</f>
        <v>4.5999999999999996</v>
      </c>
      <c r="CF105" s="28">
        <f>IF(VLOOKUP($A105,Sheet!$A$7:$DG$148,'TN01-10'!CF$9,0)="","",VLOOKUP($A105,Sheet!$A$7:$DG$148,'TN01-10'!CF$9,0))</f>
        <v>6.6</v>
      </c>
      <c r="CG105" s="28">
        <f>IF(VLOOKUP($A105,Sheet!$A$7:$DG$148,'TN01-10'!CG$9,0)="","",VLOOKUP($A105,Sheet!$A$7:$DG$148,'TN01-10'!CG$9,0))</f>
        <v>6.7</v>
      </c>
      <c r="CH105" s="28" t="str">
        <f>IF(VLOOKUP($A105,Sheet!$A$7:$DG$148,'TN01-10'!CH$9,0)="","",VLOOKUP($A105,Sheet!$A$7:$DG$148,'TN01-10'!CH$9,0))</f>
        <v/>
      </c>
      <c r="CI105" s="28">
        <f>IF(VLOOKUP($A105,Sheet!$A$7:$DG$148,'TN01-10'!CI$9,0)="","",VLOOKUP($A105,Sheet!$A$7:$DG$148,'TN01-10'!CI$9,0))</f>
        <v>6.1</v>
      </c>
      <c r="CJ105" s="28" t="str">
        <f>IF(VLOOKUP($A105,Sheet!$A$7:$DG$148,'TN01-10'!CJ$9,0)="","",VLOOKUP($A105,Sheet!$A$7:$DG$148,'TN01-10'!CJ$9,0))</f>
        <v/>
      </c>
      <c r="CK105" s="28" t="str">
        <f>IF(VLOOKUP($A105,Sheet!$A$7:$DG$148,'TN01-10'!CK$9,0)="","",VLOOKUP($A105,Sheet!$A$7:$DG$148,'TN01-10'!CK$9,0))</f>
        <v/>
      </c>
      <c r="CL105" s="28" t="str">
        <f>IF(VLOOKUP($A105,Sheet!$A$7:$DG$148,'TN01-10'!CL$9,0)="","",VLOOKUP($A105,Sheet!$A$7:$DG$148,'TN01-10'!CL$9,0))</f>
        <v/>
      </c>
      <c r="CM105" s="28" t="str">
        <f>IF(VLOOKUP($A105,Sheet!$A$7:$DG$148,'TN01-10'!CM$9,0)="","",VLOOKUP($A105,Sheet!$A$7:$DG$148,'TN01-10'!CM$9,0))</f>
        <v/>
      </c>
      <c r="CN105" s="28" t="str">
        <f>IF(VLOOKUP($A105,Sheet!$A$7:$DG$148,'TN01-10'!CN$9,0)="","",VLOOKUP($A105,Sheet!$A$7:$DG$148,'TN01-10'!CN$9,0))</f>
        <v/>
      </c>
      <c r="CO105" s="28">
        <f>IF(VLOOKUP($A105,Sheet!$A$7:$DG$148,'TN01-10'!CO$9,0)="","",VLOOKUP($A105,Sheet!$A$7:$DG$148,'TN01-10'!CO$9,0))</f>
        <v>5.9</v>
      </c>
      <c r="CP105" s="28">
        <f>IF(VLOOKUP($A105,Sheet!$A$7:$DG$148,'TN01-10'!CP$9,0)="","",VLOOKUP($A105,Sheet!$A$7:$DG$148,'TN01-10'!CP$9,0))</f>
        <v>7.8</v>
      </c>
      <c r="CQ105" s="28">
        <f>IF(VLOOKUP($A105,Sheet!$A$7:$DG$148,'TN01-10'!CQ$9,0)="","",VLOOKUP($A105,Sheet!$A$7:$DG$148,'TN01-10'!CQ$9,0))</f>
        <v>5.2</v>
      </c>
      <c r="CR105" s="28">
        <f>IF(VLOOKUP($A105,Sheet!$A$7:$DG$148,'TN01-10'!CR$9,0)="","",VLOOKUP($A105,Sheet!$A$7:$DG$148,'TN01-10'!CR$9,0))</f>
        <v>6.9</v>
      </c>
      <c r="CS105" s="33">
        <f>IF(VLOOKUP($A105,Sheet!$A$7:$DG$148,'TN01-10'!CS$9,0)="","",VLOOKUP($A105,Sheet!$A$7:$DG$148,'TN01-10'!CS$9,0))</f>
        <v>24</v>
      </c>
      <c r="CT105" s="36">
        <f>IF(VLOOKUP($A105,Sheet!$A$7:$DG$148,'TN01-10'!CT$9,0)="","",VLOOKUP($A105,Sheet!$A$7:$DG$148,'TN01-10'!CT$9,0))</f>
        <v>3</v>
      </c>
      <c r="CU105" s="38">
        <f t="shared" si="17"/>
        <v>107</v>
      </c>
      <c r="CV105" s="38">
        <f t="shared" si="18"/>
        <v>21</v>
      </c>
      <c r="CW105" s="38">
        <f t="shared" si="19"/>
        <v>0</v>
      </c>
      <c r="CX105" s="38">
        <f t="shared" si="20"/>
        <v>128</v>
      </c>
      <c r="CY105" s="38">
        <f t="shared" si="21"/>
        <v>5.31</v>
      </c>
      <c r="CZ105" s="38">
        <f>VLOOKUP($A105,'TN01-04'!$A$13:$DL$166,103,0)</f>
        <v>2.0699999999999998</v>
      </c>
      <c r="DA105" s="28" t="str">
        <f>IF(VLOOKUP($A105,Sheet!$A$7:$DG$148,'TN01-10'!DA$9,0)="","",VLOOKUP($A105,Sheet!$A$7:$DG$148,'TN01-10'!DA$9,0))</f>
        <v/>
      </c>
      <c r="DB105" s="28" t="str">
        <f>IF(VLOOKUP($A105,Sheet!$A$7:$DG$148,'TN01-10'!DB$9,0)="","",VLOOKUP($A105,Sheet!$A$7:$DG$148,'TN01-10'!DB$9,0))</f>
        <v/>
      </c>
      <c r="DC105" s="28" t="str">
        <f>IF(VLOOKUP($A105,Sheet!$A$7:$DG$148,'TN01-10'!DC$9,0)="","",VLOOKUP($A105,Sheet!$A$7:$DG$148,'TN01-10'!DC$9,0))</f>
        <v/>
      </c>
      <c r="DD105" s="28" t="str">
        <f>IF(VLOOKUP($A105,Sheet!$A$7:$DG$148,'TN01-10'!DD$9,0)="","",VLOOKUP($A105,Sheet!$A$7:$DG$148,'TN01-10'!DD$9,0))</f>
        <v/>
      </c>
      <c r="DE105" s="38"/>
      <c r="DF105" s="38">
        <f t="shared" si="22"/>
        <v>0</v>
      </c>
      <c r="DG105" s="38">
        <f>VLOOKUP($A105,'TN01-04'!$A$13:$DL$166,110,0)</f>
        <v>0</v>
      </c>
      <c r="DH105" s="33">
        <f>IF(VLOOKUP($A105,Sheet!$A$7:$DG$148,'TN01-10'!DH$9,0)="","",VLOOKUP($A105,Sheet!$A$7:$DG$148,'TN01-10'!DH$9,0))</f>
        <v>0</v>
      </c>
      <c r="DI105" s="36">
        <f>IF(VLOOKUP($A105,Sheet!$A$7:$DG$148,'TN01-10'!DI$9,0)="","",VLOOKUP($A105,Sheet!$A$7:$DG$148,'TN01-10'!DI$9,0))</f>
        <v>5</v>
      </c>
      <c r="DJ105" s="38">
        <f t="shared" si="23"/>
        <v>107</v>
      </c>
      <c r="DK105" s="38">
        <f t="shared" si="24"/>
        <v>26</v>
      </c>
      <c r="DL105" s="38">
        <f t="shared" si="25"/>
        <v>5.1100000000000003</v>
      </c>
      <c r="DM105" s="38">
        <f>VLOOKUP($A105,'TN01-04'!$A$13:$DL$166,116,0)</f>
        <v>1.99</v>
      </c>
      <c r="DN105" s="33">
        <f>IF(VLOOKUP($A105,Sheet!$A$7:$DG$148,'TN01-10'!DN$9,0)="","",VLOOKUP($A105,Sheet!$A$7:$DG$148,'TN01-10'!DN$9,0))</f>
        <v>112</v>
      </c>
      <c r="DO105" s="36">
        <f>IF(VLOOKUP($A105,Sheet!$A$7:$DG$148,'TN01-10'!DO$9,0)="","",VLOOKUP($A105,Sheet!$A$7:$DG$148,'TN01-10'!DO$9,0))</f>
        <v>26</v>
      </c>
      <c r="DP105" s="28">
        <f>IF(VLOOKUP($A105,Sheet!$A$7:$DG$148,'TN01-10'!DP$9,0)="","",VLOOKUP($A105,Sheet!$A$7:$DG$148,'TN01-10'!DP$9,0))</f>
        <v>137</v>
      </c>
      <c r="DQ105" s="28">
        <f>IF(VLOOKUP($A105,Sheet!$A$7:$DG$148,'TN01-10'!DQ$9,0)="","",VLOOKUP($A105,Sheet!$A$7:$DG$148,'TN01-10'!DQ$9,0))</f>
        <v>122</v>
      </c>
      <c r="DR105" s="28">
        <f>IF(VLOOKUP($A105,Sheet!$A$7:$DG$148,'TN01-10'!DR$9,0)="","",VLOOKUP($A105,Sheet!$A$7:$DG$148,'TN01-10'!DR$9,0))</f>
        <v>5.94</v>
      </c>
      <c r="DS105" s="28">
        <f>IF(VLOOKUP($A105,Sheet!$A$7:$DG$148,'TN01-10'!DS$9,0)="","",VLOOKUP($A105,Sheet!$A$7:$DG$148,'TN01-10'!DS$9,0))</f>
        <v>2.2599999999999998</v>
      </c>
      <c r="DT105" s="28" t="str">
        <f>IF(VLOOKUP($A105,Sheet!$A$7:$DG$148,'TN01-10'!DT$9,0)="","",VLOOKUP($A105,Sheet!$A$7:$DG$148,'TN01-10'!DT$9,0))</f>
        <v>ENG 119</v>
      </c>
      <c r="DU105" s="168">
        <f t="shared" si="26"/>
        <v>0.1640625</v>
      </c>
      <c r="DV105" s="315"/>
      <c r="DW105" s="315"/>
      <c r="DX105" s="315" t="s">
        <v>4798</v>
      </c>
      <c r="DY105" s="315" t="s">
        <v>4798</v>
      </c>
      <c r="DZ105" s="315" t="s">
        <v>4834</v>
      </c>
      <c r="EA105" s="315"/>
      <c r="EB105" s="216"/>
      <c r="EC105" s="216"/>
      <c r="ED105" s="216"/>
      <c r="EE105" s="216"/>
      <c r="EF105" s="216">
        <f t="shared" si="27"/>
        <v>0</v>
      </c>
      <c r="EG105" s="216">
        <v>0</v>
      </c>
      <c r="EH105" s="216">
        <v>0</v>
      </c>
      <c r="EI105" s="216"/>
      <c r="EJ105" s="216"/>
      <c r="EK105" s="216">
        <f t="shared" si="28"/>
        <v>0</v>
      </c>
      <c r="EL105" s="216"/>
      <c r="EM105" s="216">
        <v>0</v>
      </c>
      <c r="EN105" s="216"/>
      <c r="EO105" s="216"/>
      <c r="EP105" s="216">
        <f t="shared" si="29"/>
        <v>0</v>
      </c>
      <c r="EQ105" s="216"/>
      <c r="ER105" s="216">
        <v>0</v>
      </c>
      <c r="ES105" s="216"/>
      <c r="ET105" s="216"/>
      <c r="EU105" s="216">
        <f t="shared" si="30"/>
        <v>0</v>
      </c>
      <c r="EV105" s="216">
        <f t="shared" si="31"/>
        <v>0</v>
      </c>
    </row>
    <row r="106" spans="1:152" ht="15.95" customHeight="1" x14ac:dyDescent="0.2">
      <c r="A106" s="25">
        <v>2221724200</v>
      </c>
      <c r="B106" s="26" t="s">
        <v>32</v>
      </c>
      <c r="C106" s="26" t="s">
        <v>96</v>
      </c>
      <c r="D106" s="26" t="s">
        <v>76</v>
      </c>
      <c r="E106" s="27">
        <v>36114</v>
      </c>
      <c r="F106" s="26" t="s">
        <v>210</v>
      </c>
      <c r="G106" s="26" t="s">
        <v>212</v>
      </c>
      <c r="H106" s="28">
        <f>IF(VLOOKUP($A106,Sheet!$A$7:$DG$148,'TN01-10'!H$9,0)="","",VLOOKUP($A106,Sheet!$A$7:$DG$148,'TN01-10'!H$9,0))</f>
        <v>8.4</v>
      </c>
      <c r="I106" s="28">
        <f>IF(VLOOKUP($A106,Sheet!$A$7:$DG$148,'TN01-10'!I$9,0)="","",VLOOKUP($A106,Sheet!$A$7:$DG$148,'TN01-10'!I$9,0))</f>
        <v>7</v>
      </c>
      <c r="J106" s="28">
        <f>IF(VLOOKUP($A106,Sheet!$A$7:$DG$148,'TN01-10'!J$9,0)="","",VLOOKUP($A106,Sheet!$A$7:$DG$148,'TN01-10'!J$9,0))</f>
        <v>6.4</v>
      </c>
      <c r="K106" s="28">
        <f>IF(VLOOKUP($A106,Sheet!$A$7:$DG$148,'TN01-10'!K$9,0)="","",VLOOKUP($A106,Sheet!$A$7:$DG$148,'TN01-10'!K$9,0))</f>
        <v>9.9</v>
      </c>
      <c r="L106" s="28">
        <f>IF(VLOOKUP($A106,Sheet!$A$7:$DG$148,'TN01-10'!L$9,0)="","",VLOOKUP($A106,Sheet!$A$7:$DG$148,'TN01-10'!L$9,0))</f>
        <v>8.4</v>
      </c>
      <c r="M106" s="28">
        <f>IF(VLOOKUP($A106,Sheet!$A$7:$DG$148,'TN01-10'!M$9,0)="","",VLOOKUP($A106,Sheet!$A$7:$DG$148,'TN01-10'!M$9,0))</f>
        <v>8.9</v>
      </c>
      <c r="N106" s="28">
        <f>IF(VLOOKUP($A106,Sheet!$A$7:$DG$148,'TN01-10'!N$9,0)="","",VLOOKUP($A106,Sheet!$A$7:$DG$148,'TN01-10'!N$9,0))</f>
        <v>7.2</v>
      </c>
      <c r="O106" s="28" t="str">
        <f>IF(VLOOKUP($A106,Sheet!$A$7:$DG$148,'TN01-10'!O$9,0)="","",VLOOKUP($A106,Sheet!$A$7:$DG$148,'TN01-10'!O$9,0))</f>
        <v/>
      </c>
      <c r="P106" s="28">
        <f>IF(VLOOKUP($A106,Sheet!$A$7:$DG$148,'TN01-10'!P$9,0)="","",VLOOKUP($A106,Sheet!$A$7:$DG$148,'TN01-10'!P$9,0))</f>
        <v>8.3000000000000007</v>
      </c>
      <c r="Q106" s="28" t="str">
        <f>IF(VLOOKUP($A106,Sheet!$A$7:$DG$148,'TN01-10'!Q$9,0)="","",VLOOKUP($A106,Sheet!$A$7:$DG$148,'TN01-10'!Q$9,0))</f>
        <v/>
      </c>
      <c r="R106" s="28" t="str">
        <f>IF(VLOOKUP($A106,Sheet!$A$7:$DG$148,'TN01-10'!R$9,0)="","",VLOOKUP($A106,Sheet!$A$7:$DG$148,'TN01-10'!R$9,0))</f>
        <v/>
      </c>
      <c r="S106" s="28" t="str">
        <f>IF(VLOOKUP($A106,Sheet!$A$7:$DG$148,'TN01-10'!S$9,0)="","",VLOOKUP($A106,Sheet!$A$7:$DG$148,'TN01-10'!S$9,0))</f>
        <v/>
      </c>
      <c r="T106" s="28" t="str">
        <f>IF(VLOOKUP($A106,Sheet!$A$7:$DG$148,'TN01-10'!T$9,0)="","",VLOOKUP($A106,Sheet!$A$7:$DG$148,'TN01-10'!T$9,0))</f>
        <v/>
      </c>
      <c r="U106" s="28">
        <f>IF(VLOOKUP($A106,Sheet!$A$7:$DG$148,'TN01-10'!U$9,0)="","",VLOOKUP($A106,Sheet!$A$7:$DG$148,'TN01-10'!U$9,0))</f>
        <v>8.8000000000000007</v>
      </c>
      <c r="V106" s="28">
        <f>IF(VLOOKUP($A106,Sheet!$A$7:$DG$148,'TN01-10'!V$9,0)="","",VLOOKUP($A106,Sheet!$A$7:$DG$148,'TN01-10'!V$9,0))</f>
        <v>7.3</v>
      </c>
      <c r="W106" s="28">
        <f>IF(VLOOKUP($A106,Sheet!$A$7:$DG$148,'TN01-10'!W$9,0)="","",VLOOKUP($A106,Sheet!$A$7:$DG$148,'TN01-10'!W$9,0))</f>
        <v>8.6</v>
      </c>
      <c r="X106" s="28">
        <f>IF(VLOOKUP($A106,Sheet!$A$7:$DG$148,'TN01-10'!X$9,0)="","",VLOOKUP($A106,Sheet!$A$7:$DG$148,'TN01-10'!X$9,0))</f>
        <v>9</v>
      </c>
      <c r="Y106" s="28">
        <f>IF(VLOOKUP($A106,Sheet!$A$7:$DG$148,'TN01-10'!Y$9,0)="","",VLOOKUP($A106,Sheet!$A$7:$DG$148,'TN01-10'!Y$9,0))</f>
        <v>7.3</v>
      </c>
      <c r="Z106" s="28">
        <f>IF(VLOOKUP($A106,Sheet!$A$7:$DG$148,'TN01-10'!Z$9,0)="","",VLOOKUP($A106,Sheet!$A$7:$DG$148,'TN01-10'!Z$9,0))</f>
        <v>7.1</v>
      </c>
      <c r="AA106" s="28">
        <f>IF(VLOOKUP($A106,Sheet!$A$7:$DG$148,'TN01-10'!AA$9,0)="","",VLOOKUP($A106,Sheet!$A$7:$DG$148,'TN01-10'!AA$9,0))</f>
        <v>6.6</v>
      </c>
      <c r="AB106" s="28">
        <f>IF(VLOOKUP($A106,Sheet!$A$7:$DG$148,'TN01-10'!AB$9,0)="","",VLOOKUP($A106,Sheet!$A$7:$DG$148,'TN01-10'!AB$9,0))</f>
        <v>6.6</v>
      </c>
      <c r="AC106" s="28" t="str">
        <f>IF(VLOOKUP($A106,Sheet!$A$7:$DG$148,'TN01-10'!AC$9,0)="","",VLOOKUP($A106,Sheet!$A$7:$DG$148,'TN01-10'!AC$9,0))</f>
        <v>P (P/F)</v>
      </c>
      <c r="AD106" s="28" t="str">
        <f>IF(VLOOKUP($A106,Sheet!$A$7:$DG$148,'TN01-10'!AD$9,0)="","",VLOOKUP($A106,Sheet!$A$7:$DG$148,'TN01-10'!AD$9,0))</f>
        <v>P (P/F)</v>
      </c>
      <c r="AE106" s="28">
        <f>IF(VLOOKUP($A106,Sheet!$A$7:$DG$148,'TN01-10'!AE$9,0)="","",VLOOKUP($A106,Sheet!$A$7:$DG$148,'TN01-10'!AE$9,0))</f>
        <v>9.6</v>
      </c>
      <c r="AF106" s="28">
        <f>IF(VLOOKUP($A106,Sheet!$A$7:$DG$148,'TN01-10'!AF$9,0)="","",VLOOKUP($A106,Sheet!$A$7:$DG$148,'TN01-10'!AF$9,0))</f>
        <v>9.3000000000000007</v>
      </c>
      <c r="AG106" s="28">
        <f>IF(VLOOKUP($A106,Sheet!$A$7:$DG$148,'TN01-10'!AG$9,0)="","",VLOOKUP($A106,Sheet!$A$7:$DG$148,'TN01-10'!AG$9,0))</f>
        <v>8</v>
      </c>
      <c r="AH106" s="28">
        <f>IF(VLOOKUP($A106,Sheet!$A$7:$DG$148,'TN01-10'!AH$9,0)="","",VLOOKUP($A106,Sheet!$A$7:$DG$148,'TN01-10'!AH$9,0))</f>
        <v>8.6999999999999993</v>
      </c>
      <c r="AI106" s="28">
        <f>IF(VLOOKUP($A106,Sheet!$A$7:$DG$148,'TN01-10'!AI$9,0)="","",VLOOKUP($A106,Sheet!$A$7:$DG$148,'TN01-10'!AI$9,0))</f>
        <v>8.1</v>
      </c>
      <c r="AJ106" s="28">
        <f>IF(VLOOKUP($A106,Sheet!$A$7:$DG$148,'TN01-10'!AJ$9,0)="","",VLOOKUP($A106,Sheet!$A$7:$DG$148,'TN01-10'!AJ$9,0))</f>
        <v>8.9</v>
      </c>
      <c r="AK106" s="33">
        <f>IF(VLOOKUP($A106,Sheet!$A$7:$DG$148,'TN01-10'!AK$9,0)="","",VLOOKUP($A106,Sheet!$A$7:$DG$148,'TN01-10'!AK$9,0))</f>
        <v>51</v>
      </c>
      <c r="AL106" s="36">
        <f>IF(VLOOKUP($A106,Sheet!$A$7:$DG$148,'TN01-10'!AL$9,0)="","",VLOOKUP($A106,Sheet!$A$7:$DG$148,'TN01-10'!AL$9,0))</f>
        <v>0</v>
      </c>
      <c r="AM106" s="32">
        <f>IF(VLOOKUP($A106,Sheet!$A$7:$DG$148,'TN01-10'!AM$9,0)="","",VLOOKUP($A106,Sheet!$A$7:$DG$148,'TN01-10'!AM$9,0))</f>
        <v>7.9</v>
      </c>
      <c r="AN106" s="32">
        <f>IF(VLOOKUP($A106,Sheet!$A$7:$DG$148,'TN01-10'!AN$9,0)="","",VLOOKUP($A106,Sheet!$A$7:$DG$148,'TN01-10'!AN$9,0))</f>
        <v>8</v>
      </c>
      <c r="AO106" s="32" t="str">
        <f>IF(VLOOKUP($A106,Sheet!$A$7:$DG$148,'TN01-10'!AO$9,0)="","",VLOOKUP($A106,Sheet!$A$7:$DG$148,'TN01-10'!AO$9,0))</f>
        <v/>
      </c>
      <c r="AP106" s="32">
        <f>IF(VLOOKUP($A106,Sheet!$A$7:$DG$148,'TN01-10'!AP$9,0)="","",VLOOKUP($A106,Sheet!$A$7:$DG$148,'TN01-10'!AP$9,0))</f>
        <v>6</v>
      </c>
      <c r="AQ106" s="32" t="str">
        <f>IF(VLOOKUP($A106,Sheet!$A$7:$DG$148,'TN01-10'!AQ$9,0)="","",VLOOKUP($A106,Sheet!$A$7:$DG$148,'TN01-10'!AQ$9,0))</f>
        <v/>
      </c>
      <c r="AR106" s="32" t="str">
        <f>IF(VLOOKUP($A106,Sheet!$A$7:$DG$148,'TN01-10'!AR$9,0)="","",VLOOKUP($A106,Sheet!$A$7:$DG$148,'TN01-10'!AR$9,0))</f>
        <v/>
      </c>
      <c r="AS106" s="32" t="str">
        <f>IF(VLOOKUP($A106,Sheet!$A$7:$DG$148,'TN01-10'!AS$9,0)="","",VLOOKUP($A106,Sheet!$A$7:$DG$148,'TN01-10'!AS$9,0))</f>
        <v/>
      </c>
      <c r="AT106" s="32" t="str">
        <f>IF(VLOOKUP($A106,Sheet!$A$7:$DG$148,'TN01-10'!AT$9,0)="","",VLOOKUP($A106,Sheet!$A$7:$DG$148,'TN01-10'!AT$9,0))</f>
        <v/>
      </c>
      <c r="AU106" s="32">
        <f>IF(VLOOKUP($A106,Sheet!$A$7:$DG$148,'TN01-10'!AU$9,0)="","",VLOOKUP($A106,Sheet!$A$7:$DG$148,'TN01-10'!AU$9,0))</f>
        <v>5.5</v>
      </c>
      <c r="AV106" s="32" t="str">
        <f>IF(VLOOKUP($A106,Sheet!$A$7:$DG$148,'TN01-10'!AV$9,0)="","",VLOOKUP($A106,Sheet!$A$7:$DG$148,'TN01-10'!AV$9,0))</f>
        <v/>
      </c>
      <c r="AW106" s="32" t="str">
        <f>IF(VLOOKUP($A106,Sheet!$A$7:$DG$148,'TN01-10'!AW$9,0)="","",VLOOKUP($A106,Sheet!$A$7:$DG$148,'TN01-10'!AW$9,0))</f>
        <v/>
      </c>
      <c r="AX106" s="32" t="str">
        <f>IF(VLOOKUP($A106,Sheet!$A$7:$DG$148,'TN01-10'!AX$9,0)="","",VLOOKUP($A106,Sheet!$A$7:$DG$148,'TN01-10'!AX$9,0))</f>
        <v/>
      </c>
      <c r="AY106" s="32" t="str">
        <f>IF(VLOOKUP($A106,Sheet!$A$7:$DG$148,'TN01-10'!AY$9,0)="","",VLOOKUP($A106,Sheet!$A$7:$DG$148,'TN01-10'!AY$9,0))</f>
        <v/>
      </c>
      <c r="AZ106" s="32" t="str">
        <f>IF(VLOOKUP($A106,Sheet!$A$7:$DG$148,'TN01-10'!AZ$9,0)="","",VLOOKUP($A106,Sheet!$A$7:$DG$148,'TN01-10'!AZ$9,0))</f>
        <v/>
      </c>
      <c r="BA106" s="32">
        <f>IF(VLOOKUP($A106,Sheet!$A$7:$DG$148,'TN01-10'!BA$9,0)="","",VLOOKUP($A106,Sheet!$A$7:$DG$148,'TN01-10'!BA$9,0))</f>
        <v>4.8</v>
      </c>
      <c r="BB106" s="33">
        <f>IF(VLOOKUP($A106,Sheet!$A$7:$DG$148,'TN01-10'!BB$9,0)="","",VLOOKUP($A106,Sheet!$A$7:$DG$148,'TN01-10'!BB$9,0))</f>
        <v>5</v>
      </c>
      <c r="BC106" s="36">
        <f>IF(VLOOKUP($A106,Sheet!$A$7:$DG$148,'TN01-10'!BC$9,0)="","",VLOOKUP($A106,Sheet!$A$7:$DG$148,'TN01-10'!BC$9,0))</f>
        <v>0</v>
      </c>
      <c r="BD106" s="28">
        <f>IF(VLOOKUP($A106,Sheet!$A$7:$DG$148,'TN01-10'!BD$9,0)="","",VLOOKUP($A106,Sheet!$A$7:$DG$148,'TN01-10'!BD$9,0))</f>
        <v>5.9</v>
      </c>
      <c r="BE106" s="28">
        <f>IF(VLOOKUP($A106,Sheet!$A$7:$DG$148,'TN01-10'!BE$9,0)="","",VLOOKUP($A106,Sheet!$A$7:$DG$148,'TN01-10'!BE$9,0))</f>
        <v>7.8</v>
      </c>
      <c r="BF106" s="28">
        <f>IF(VLOOKUP($A106,Sheet!$A$7:$DG$148,'TN01-10'!BF$9,0)="","",VLOOKUP($A106,Sheet!$A$7:$DG$148,'TN01-10'!BF$9,0))</f>
        <v>7.6</v>
      </c>
      <c r="BG106" s="28">
        <f>IF(VLOOKUP($A106,Sheet!$A$7:$DG$148,'TN01-10'!BG$9,0)="","",VLOOKUP($A106,Sheet!$A$7:$DG$148,'TN01-10'!BG$9,0))</f>
        <v>8.6999999999999993</v>
      </c>
      <c r="BH106" s="28">
        <f>IF(VLOOKUP($A106,Sheet!$A$7:$DG$148,'TN01-10'!BH$9,0)="","",VLOOKUP($A106,Sheet!$A$7:$DG$148,'TN01-10'!BH$9,0))</f>
        <v>6.8</v>
      </c>
      <c r="BI106" s="28">
        <f>IF(VLOOKUP($A106,Sheet!$A$7:$DG$148,'TN01-10'!BI$9,0)="","",VLOOKUP($A106,Sheet!$A$7:$DG$148,'TN01-10'!BI$9,0))</f>
        <v>7.3</v>
      </c>
      <c r="BJ106" s="28">
        <f>IF(VLOOKUP($A106,Sheet!$A$7:$DG$148,'TN01-10'!BJ$9,0)="","",VLOOKUP($A106,Sheet!$A$7:$DG$148,'TN01-10'!BJ$9,0))</f>
        <v>7.9</v>
      </c>
      <c r="BK106" s="28">
        <f>IF(VLOOKUP($A106,Sheet!$A$7:$DG$148,'TN01-10'!BK$9,0)="","",VLOOKUP($A106,Sheet!$A$7:$DG$148,'TN01-10'!BK$9,0))</f>
        <v>5.2</v>
      </c>
      <c r="BL106" s="28">
        <f>IF(VLOOKUP($A106,Sheet!$A$7:$DG$148,'TN01-10'!BL$9,0)="","",VLOOKUP($A106,Sheet!$A$7:$DG$148,'TN01-10'!BL$9,0))</f>
        <v>6.5</v>
      </c>
      <c r="BM106" s="28">
        <f>IF(VLOOKUP($A106,Sheet!$A$7:$DG$148,'TN01-10'!BM$9,0)="","",VLOOKUP($A106,Sheet!$A$7:$DG$148,'TN01-10'!BM$9,0))</f>
        <v>8.1999999999999993</v>
      </c>
      <c r="BN106" s="28">
        <f>IF(VLOOKUP($A106,Sheet!$A$7:$DG$148,'TN01-10'!BN$9,0)="","",VLOOKUP($A106,Sheet!$A$7:$DG$148,'TN01-10'!BN$9,0))</f>
        <v>8.1</v>
      </c>
      <c r="BO106" s="28">
        <f>IF(VLOOKUP($A106,Sheet!$A$7:$DG$148,'TN01-10'!BO$9,0)="","",VLOOKUP($A106,Sheet!$A$7:$DG$148,'TN01-10'!BO$9,0))</f>
        <v>6.7</v>
      </c>
      <c r="BP106" s="28">
        <f>IF(VLOOKUP($A106,Sheet!$A$7:$DG$148,'TN01-10'!BP$9,0)="","",VLOOKUP($A106,Sheet!$A$7:$DG$148,'TN01-10'!BP$9,0))</f>
        <v>7.9</v>
      </c>
      <c r="BQ106" s="28" t="str">
        <f>IF(VLOOKUP($A106,Sheet!$A$7:$DG$148,'TN01-10'!BQ$9,0)="","",VLOOKUP($A106,Sheet!$A$7:$DG$148,'TN01-10'!BQ$9,0))</f>
        <v/>
      </c>
      <c r="BR106" s="28">
        <f>IF(VLOOKUP($A106,Sheet!$A$7:$DG$148,'TN01-10'!BR$9,0)="","",VLOOKUP($A106,Sheet!$A$7:$DG$148,'TN01-10'!BR$9,0))</f>
        <v>5.9</v>
      </c>
      <c r="BS106" s="28">
        <f>IF(VLOOKUP($A106,Sheet!$A$7:$DG$148,'TN01-10'!BS$9,0)="","",VLOOKUP($A106,Sheet!$A$7:$DG$148,'TN01-10'!BS$9,0))</f>
        <v>7.2</v>
      </c>
      <c r="BT106" s="28">
        <f>IF(VLOOKUP($A106,Sheet!$A$7:$DG$148,'TN01-10'!BT$9,0)="","",VLOOKUP($A106,Sheet!$A$7:$DG$148,'TN01-10'!BT$9,0))</f>
        <v>6.6</v>
      </c>
      <c r="BU106" s="28">
        <f>IF(VLOOKUP($A106,Sheet!$A$7:$DG$148,'TN01-10'!BU$9,0)="","",VLOOKUP($A106,Sheet!$A$7:$DG$148,'TN01-10'!BU$9,0))</f>
        <v>6.5</v>
      </c>
      <c r="BV106" s="28">
        <f>IF(VLOOKUP($A106,Sheet!$A$7:$DG$148,'TN01-10'!BV$9,0)="","",VLOOKUP($A106,Sheet!$A$7:$DG$148,'TN01-10'!BV$9,0))</f>
        <v>6.9</v>
      </c>
      <c r="BW106" s="28">
        <f>IF(VLOOKUP($A106,Sheet!$A$7:$DG$148,'TN01-10'!BW$9,0)="","",VLOOKUP($A106,Sheet!$A$7:$DG$148,'TN01-10'!BW$9,0))</f>
        <v>7.5</v>
      </c>
      <c r="BX106" s="33">
        <f>IF(VLOOKUP($A106,Sheet!$A$7:$DG$148,'TN01-10'!BX$9,0)="","",VLOOKUP($A106,Sheet!$A$7:$DG$148,'TN01-10'!BX$9,0))</f>
        <v>50</v>
      </c>
      <c r="BY106" s="36">
        <f>IF(VLOOKUP($A106,Sheet!$A$7:$DG$148,'TN01-10'!BY$9,0)="","",VLOOKUP($A106,Sheet!$A$7:$DG$148,'TN01-10'!BY$9,0))</f>
        <v>0</v>
      </c>
      <c r="BZ106" s="28" t="str">
        <f>IF(VLOOKUP($A106,Sheet!$A$7:$DG$148,'TN01-10'!BZ$9,0)="","",VLOOKUP($A106,Sheet!$A$7:$DG$148,'TN01-10'!BZ$9,0))</f>
        <v/>
      </c>
      <c r="CA106" s="28">
        <f>IF(VLOOKUP($A106,Sheet!$A$7:$DG$148,'TN01-10'!CA$9,0)="","",VLOOKUP($A106,Sheet!$A$7:$DG$148,'TN01-10'!CA$9,0))</f>
        <v>7.3</v>
      </c>
      <c r="CB106" s="28">
        <f>IF(VLOOKUP($A106,Sheet!$A$7:$DG$148,'TN01-10'!CB$9,0)="","",VLOOKUP($A106,Sheet!$A$7:$DG$148,'TN01-10'!CB$9,0))</f>
        <v>8.1</v>
      </c>
      <c r="CC106" s="28" t="str">
        <f>IF(VLOOKUP($A106,Sheet!$A$7:$DG$148,'TN01-10'!CC$9,0)="","",VLOOKUP($A106,Sheet!$A$7:$DG$148,'TN01-10'!CC$9,0))</f>
        <v/>
      </c>
      <c r="CD106" s="28">
        <f>IF(VLOOKUP($A106,Sheet!$A$7:$DG$148,'TN01-10'!CD$9,0)="","",VLOOKUP($A106,Sheet!$A$7:$DG$148,'TN01-10'!CD$9,0))</f>
        <v>7.2</v>
      </c>
      <c r="CE106" s="28">
        <f>IF(VLOOKUP($A106,Sheet!$A$7:$DG$148,'TN01-10'!CE$9,0)="","",VLOOKUP($A106,Sheet!$A$7:$DG$148,'TN01-10'!CE$9,0))</f>
        <v>7.8</v>
      </c>
      <c r="CF106" s="28">
        <f>IF(VLOOKUP($A106,Sheet!$A$7:$DG$148,'TN01-10'!CF$9,0)="","",VLOOKUP($A106,Sheet!$A$7:$DG$148,'TN01-10'!CF$9,0))</f>
        <v>9</v>
      </c>
      <c r="CG106" s="28">
        <f>IF(VLOOKUP($A106,Sheet!$A$7:$DG$148,'TN01-10'!CG$9,0)="","",VLOOKUP($A106,Sheet!$A$7:$DG$148,'TN01-10'!CG$9,0))</f>
        <v>5.8</v>
      </c>
      <c r="CH106" s="28" t="str">
        <f>IF(VLOOKUP($A106,Sheet!$A$7:$DG$148,'TN01-10'!CH$9,0)="","",VLOOKUP($A106,Sheet!$A$7:$DG$148,'TN01-10'!CH$9,0))</f>
        <v/>
      </c>
      <c r="CI106" s="28">
        <f>IF(VLOOKUP($A106,Sheet!$A$7:$DG$148,'TN01-10'!CI$9,0)="","",VLOOKUP($A106,Sheet!$A$7:$DG$148,'TN01-10'!CI$9,0))</f>
        <v>8.3000000000000007</v>
      </c>
      <c r="CJ106" s="28" t="str">
        <f>IF(VLOOKUP($A106,Sheet!$A$7:$DG$148,'TN01-10'!CJ$9,0)="","",VLOOKUP($A106,Sheet!$A$7:$DG$148,'TN01-10'!CJ$9,0))</f>
        <v/>
      </c>
      <c r="CK106" s="28" t="str">
        <f>IF(VLOOKUP($A106,Sheet!$A$7:$DG$148,'TN01-10'!CK$9,0)="","",VLOOKUP($A106,Sheet!$A$7:$DG$148,'TN01-10'!CK$9,0))</f>
        <v/>
      </c>
      <c r="CL106" s="28" t="str">
        <f>IF(VLOOKUP($A106,Sheet!$A$7:$DG$148,'TN01-10'!CL$9,0)="","",VLOOKUP($A106,Sheet!$A$7:$DG$148,'TN01-10'!CL$9,0))</f>
        <v/>
      </c>
      <c r="CM106" s="28" t="str">
        <f>IF(VLOOKUP($A106,Sheet!$A$7:$DG$148,'TN01-10'!CM$9,0)="","",VLOOKUP($A106,Sheet!$A$7:$DG$148,'TN01-10'!CM$9,0))</f>
        <v/>
      </c>
      <c r="CN106" s="28">
        <f>IF(VLOOKUP($A106,Sheet!$A$7:$DG$148,'TN01-10'!CN$9,0)="","",VLOOKUP($A106,Sheet!$A$7:$DG$148,'TN01-10'!CN$9,0))</f>
        <v>6.1</v>
      </c>
      <c r="CO106" s="28">
        <f>IF(VLOOKUP($A106,Sheet!$A$7:$DG$148,'TN01-10'!CO$9,0)="","",VLOOKUP($A106,Sheet!$A$7:$DG$148,'TN01-10'!CO$9,0))</f>
        <v>6.9</v>
      </c>
      <c r="CP106" s="28">
        <f>IF(VLOOKUP($A106,Sheet!$A$7:$DG$148,'TN01-10'!CP$9,0)="","",VLOOKUP($A106,Sheet!$A$7:$DG$148,'TN01-10'!CP$9,0))</f>
        <v>8.6</v>
      </c>
      <c r="CQ106" s="28">
        <f>IF(VLOOKUP($A106,Sheet!$A$7:$DG$148,'TN01-10'!CQ$9,0)="","",VLOOKUP($A106,Sheet!$A$7:$DG$148,'TN01-10'!CQ$9,0))</f>
        <v>9.1999999999999993</v>
      </c>
      <c r="CR106" s="28">
        <f>IF(VLOOKUP($A106,Sheet!$A$7:$DG$148,'TN01-10'!CR$9,0)="","",VLOOKUP($A106,Sheet!$A$7:$DG$148,'TN01-10'!CR$9,0))</f>
        <v>8.1</v>
      </c>
      <c r="CS106" s="33">
        <f>IF(VLOOKUP($A106,Sheet!$A$7:$DG$148,'TN01-10'!CS$9,0)="","",VLOOKUP($A106,Sheet!$A$7:$DG$148,'TN01-10'!CS$9,0))</f>
        <v>27</v>
      </c>
      <c r="CT106" s="36">
        <f>IF(VLOOKUP($A106,Sheet!$A$7:$DG$148,'TN01-10'!CT$9,0)="","",VLOOKUP($A106,Sheet!$A$7:$DG$148,'TN01-10'!CT$9,0))</f>
        <v>0</v>
      </c>
      <c r="CU106" s="38">
        <f t="shared" si="17"/>
        <v>128</v>
      </c>
      <c r="CV106" s="38">
        <f t="shared" si="18"/>
        <v>0</v>
      </c>
      <c r="CW106" s="38">
        <f t="shared" si="19"/>
        <v>4</v>
      </c>
      <c r="CX106" s="38">
        <f t="shared" si="20"/>
        <v>124</v>
      </c>
      <c r="CY106" s="38">
        <f t="shared" si="21"/>
        <v>7.56</v>
      </c>
      <c r="CZ106" s="38">
        <f>VLOOKUP($A106,'TN01-04'!$A$13:$DL$166,103,0)</f>
        <v>3.17</v>
      </c>
      <c r="DA106" s="28" t="str">
        <f>IF(VLOOKUP($A106,Sheet!$A$7:$DG$148,'TN01-10'!DA$9,0)="","",VLOOKUP($A106,Sheet!$A$7:$DG$148,'TN01-10'!DA$9,0))</f>
        <v/>
      </c>
      <c r="DB106" s="28" t="str">
        <f>IF(VLOOKUP($A106,Sheet!$A$7:$DG$148,'TN01-10'!DB$9,0)="","",VLOOKUP($A106,Sheet!$A$7:$DG$148,'TN01-10'!DB$9,0))</f>
        <v/>
      </c>
      <c r="DC106" s="28">
        <f>IF(VLOOKUP($A106,Sheet!$A$7:$DG$148,'TN01-10'!DC$9,0)="","",VLOOKUP($A106,Sheet!$A$7:$DG$148,'TN01-10'!DC$9,0))</f>
        <v>8.6</v>
      </c>
      <c r="DD106" s="28" t="str">
        <f>IF(VLOOKUP($A106,Sheet!$A$7:$DG$148,'TN01-10'!DD$9,0)="","",VLOOKUP($A106,Sheet!$A$7:$DG$148,'TN01-10'!DD$9,0))</f>
        <v/>
      </c>
      <c r="DE106" s="38"/>
      <c r="DF106" s="38">
        <f t="shared" si="22"/>
        <v>8.6</v>
      </c>
      <c r="DG106" s="38">
        <f>VLOOKUP($A106,'TN01-04'!$A$13:$DL$166,110,0)</f>
        <v>4</v>
      </c>
      <c r="DH106" s="33">
        <f>IF(VLOOKUP($A106,Sheet!$A$7:$DG$148,'TN01-10'!DH$9,0)="","",VLOOKUP($A106,Sheet!$A$7:$DG$148,'TN01-10'!DH$9,0))</f>
        <v>5</v>
      </c>
      <c r="DI106" s="36">
        <f>IF(VLOOKUP($A106,Sheet!$A$7:$DG$148,'TN01-10'!DI$9,0)="","",VLOOKUP($A106,Sheet!$A$7:$DG$148,'TN01-10'!DI$9,0))</f>
        <v>0</v>
      </c>
      <c r="DJ106" s="38">
        <f t="shared" si="23"/>
        <v>129</v>
      </c>
      <c r="DK106" s="38">
        <f t="shared" si="24"/>
        <v>0</v>
      </c>
      <c r="DL106" s="38">
        <f t="shared" si="25"/>
        <v>7.6</v>
      </c>
      <c r="DM106" s="38">
        <f>VLOOKUP($A106,'TN01-04'!$A$13:$DL$166,116,0)</f>
        <v>3.21</v>
      </c>
      <c r="DN106" s="33">
        <f>IF(VLOOKUP($A106,Sheet!$A$7:$DG$148,'TN01-10'!DN$9,0)="","",VLOOKUP($A106,Sheet!$A$7:$DG$148,'TN01-10'!DN$9,0))</f>
        <v>138</v>
      </c>
      <c r="DO106" s="36">
        <f>IF(VLOOKUP($A106,Sheet!$A$7:$DG$148,'TN01-10'!DO$9,0)="","",VLOOKUP($A106,Sheet!$A$7:$DG$148,'TN01-10'!DO$9,0))</f>
        <v>0</v>
      </c>
      <c r="DP106" s="28">
        <f>IF(VLOOKUP($A106,Sheet!$A$7:$DG$148,'TN01-10'!DP$9,0)="","",VLOOKUP($A106,Sheet!$A$7:$DG$148,'TN01-10'!DP$9,0))</f>
        <v>137</v>
      </c>
      <c r="DQ106" s="28">
        <f>IF(VLOOKUP($A106,Sheet!$A$7:$DG$148,'TN01-10'!DQ$9,0)="","",VLOOKUP($A106,Sheet!$A$7:$DG$148,'TN01-10'!DQ$9,0))</f>
        <v>138</v>
      </c>
      <c r="DR106" s="28">
        <f>IF(VLOOKUP($A106,Sheet!$A$7:$DG$148,'TN01-10'!DR$9,0)="","",VLOOKUP($A106,Sheet!$A$7:$DG$148,'TN01-10'!DR$9,0))</f>
        <v>7.6</v>
      </c>
      <c r="DS106" s="28">
        <f>IF(VLOOKUP($A106,Sheet!$A$7:$DG$148,'TN01-10'!DS$9,0)="","",VLOOKUP($A106,Sheet!$A$7:$DG$148,'TN01-10'!DS$9,0))</f>
        <v>3.21</v>
      </c>
      <c r="DT106" s="28" t="str">
        <f>IF(VLOOKUP($A106,Sheet!$A$7:$DG$148,'TN01-10'!DT$9,0)="","",VLOOKUP($A106,Sheet!$A$7:$DG$148,'TN01-10'!DT$9,0))</f>
        <v/>
      </c>
      <c r="DU106" s="168">
        <f t="shared" si="26"/>
        <v>0</v>
      </c>
      <c r="DV106" s="315" t="s">
        <v>4798</v>
      </c>
      <c r="DW106" s="315" t="s">
        <v>4798</v>
      </c>
      <c r="DX106" s="315" t="s">
        <v>4798</v>
      </c>
      <c r="DY106" s="315" t="s">
        <v>4798</v>
      </c>
      <c r="DZ106" s="315" t="s">
        <v>4832</v>
      </c>
      <c r="EA106" s="315"/>
      <c r="EB106" s="216"/>
      <c r="EC106" s="216"/>
      <c r="ED106" s="216"/>
      <c r="EE106" s="216"/>
      <c r="EF106" s="216">
        <f t="shared" si="27"/>
        <v>0</v>
      </c>
      <c r="EG106" s="216">
        <v>9.3000000000000007</v>
      </c>
      <c r="EH106" s="216">
        <v>0</v>
      </c>
      <c r="EI106" s="216"/>
      <c r="EJ106" s="216"/>
      <c r="EK106" s="216">
        <f t="shared" si="28"/>
        <v>9.3000000000000007</v>
      </c>
      <c r="EL106" s="216">
        <v>8.4</v>
      </c>
      <c r="EM106" s="216">
        <v>0</v>
      </c>
      <c r="EN106" s="216"/>
      <c r="EO106" s="216"/>
      <c r="EP106" s="216">
        <f t="shared" si="29"/>
        <v>8.4</v>
      </c>
      <c r="EQ106" s="216">
        <v>8</v>
      </c>
      <c r="ER106" s="216">
        <v>0</v>
      </c>
      <c r="ES106" s="216"/>
      <c r="ET106" s="216"/>
      <c r="EU106" s="216">
        <f t="shared" si="30"/>
        <v>8</v>
      </c>
      <c r="EV106" s="216">
        <f t="shared" si="31"/>
        <v>8.6</v>
      </c>
    </row>
    <row r="107" spans="1:152" ht="15.95" customHeight="1" x14ac:dyDescent="0.2">
      <c r="A107" s="25">
        <v>2220727373</v>
      </c>
      <c r="B107" s="26" t="s">
        <v>18</v>
      </c>
      <c r="C107" s="26" t="s">
        <v>97</v>
      </c>
      <c r="D107" s="26" t="s">
        <v>168</v>
      </c>
      <c r="E107" s="27">
        <v>36106</v>
      </c>
      <c r="F107" s="26" t="s">
        <v>209</v>
      </c>
      <c r="G107" s="26" t="s">
        <v>212</v>
      </c>
      <c r="H107" s="28">
        <f>IF(VLOOKUP($A107,Sheet!$A$7:$DG$148,'TN01-10'!H$9,0)="","",VLOOKUP($A107,Sheet!$A$7:$DG$148,'TN01-10'!H$9,0))</f>
        <v>8</v>
      </c>
      <c r="I107" s="28">
        <f>IF(VLOOKUP($A107,Sheet!$A$7:$DG$148,'TN01-10'!I$9,0)="","",VLOOKUP($A107,Sheet!$A$7:$DG$148,'TN01-10'!I$9,0))</f>
        <v>7.5</v>
      </c>
      <c r="J107" s="28">
        <f>IF(VLOOKUP($A107,Sheet!$A$7:$DG$148,'TN01-10'!J$9,0)="","",VLOOKUP($A107,Sheet!$A$7:$DG$148,'TN01-10'!J$9,0))</f>
        <v>8.1</v>
      </c>
      <c r="K107" s="28">
        <f>IF(VLOOKUP($A107,Sheet!$A$7:$DG$148,'TN01-10'!K$9,0)="","",VLOOKUP($A107,Sheet!$A$7:$DG$148,'TN01-10'!K$9,0))</f>
        <v>7.6</v>
      </c>
      <c r="L107" s="28">
        <f>IF(VLOOKUP($A107,Sheet!$A$7:$DG$148,'TN01-10'!L$9,0)="","",VLOOKUP($A107,Sheet!$A$7:$DG$148,'TN01-10'!L$9,0))</f>
        <v>6.6</v>
      </c>
      <c r="M107" s="28">
        <f>IF(VLOOKUP($A107,Sheet!$A$7:$DG$148,'TN01-10'!M$9,0)="","",VLOOKUP($A107,Sheet!$A$7:$DG$148,'TN01-10'!M$9,0))</f>
        <v>7.5</v>
      </c>
      <c r="N107" s="28">
        <f>IF(VLOOKUP($A107,Sheet!$A$7:$DG$148,'TN01-10'!N$9,0)="","",VLOOKUP($A107,Sheet!$A$7:$DG$148,'TN01-10'!N$9,0))</f>
        <v>7</v>
      </c>
      <c r="O107" s="28" t="str">
        <f>IF(VLOOKUP($A107,Sheet!$A$7:$DG$148,'TN01-10'!O$9,0)="","",VLOOKUP($A107,Sheet!$A$7:$DG$148,'TN01-10'!O$9,0))</f>
        <v/>
      </c>
      <c r="P107" s="28">
        <f>IF(VLOOKUP($A107,Sheet!$A$7:$DG$148,'TN01-10'!P$9,0)="","",VLOOKUP($A107,Sheet!$A$7:$DG$148,'TN01-10'!P$9,0))</f>
        <v>6.4</v>
      </c>
      <c r="Q107" s="28" t="str">
        <f>IF(VLOOKUP($A107,Sheet!$A$7:$DG$148,'TN01-10'!Q$9,0)="","",VLOOKUP($A107,Sheet!$A$7:$DG$148,'TN01-10'!Q$9,0))</f>
        <v/>
      </c>
      <c r="R107" s="28" t="str">
        <f>IF(VLOOKUP($A107,Sheet!$A$7:$DG$148,'TN01-10'!R$9,0)="","",VLOOKUP($A107,Sheet!$A$7:$DG$148,'TN01-10'!R$9,0))</f>
        <v/>
      </c>
      <c r="S107" s="28" t="str">
        <f>IF(VLOOKUP($A107,Sheet!$A$7:$DG$148,'TN01-10'!S$9,0)="","",VLOOKUP($A107,Sheet!$A$7:$DG$148,'TN01-10'!S$9,0))</f>
        <v/>
      </c>
      <c r="T107" s="28">
        <f>IF(VLOOKUP($A107,Sheet!$A$7:$DG$148,'TN01-10'!T$9,0)="","",VLOOKUP($A107,Sheet!$A$7:$DG$148,'TN01-10'!T$9,0))</f>
        <v>9.3000000000000007</v>
      </c>
      <c r="U107" s="28">
        <f>IF(VLOOKUP($A107,Sheet!$A$7:$DG$148,'TN01-10'!U$9,0)="","",VLOOKUP($A107,Sheet!$A$7:$DG$148,'TN01-10'!U$9,0))</f>
        <v>8.3000000000000007</v>
      </c>
      <c r="V107" s="28" t="str">
        <f>IF(VLOOKUP($A107,Sheet!$A$7:$DG$148,'TN01-10'!V$9,0)="","",VLOOKUP($A107,Sheet!$A$7:$DG$148,'TN01-10'!V$9,0))</f>
        <v/>
      </c>
      <c r="W107" s="28">
        <f>IF(VLOOKUP($A107,Sheet!$A$7:$DG$148,'TN01-10'!W$9,0)="","",VLOOKUP($A107,Sheet!$A$7:$DG$148,'TN01-10'!W$9,0))</f>
        <v>9.3000000000000007</v>
      </c>
      <c r="X107" s="28">
        <f>IF(VLOOKUP($A107,Sheet!$A$7:$DG$148,'TN01-10'!X$9,0)="","",VLOOKUP($A107,Sheet!$A$7:$DG$148,'TN01-10'!X$9,0))</f>
        <v>7.4</v>
      </c>
      <c r="Y107" s="28">
        <f>IF(VLOOKUP($A107,Sheet!$A$7:$DG$148,'TN01-10'!Y$9,0)="","",VLOOKUP($A107,Sheet!$A$7:$DG$148,'TN01-10'!Y$9,0))</f>
        <v>7.2</v>
      </c>
      <c r="Z107" s="28">
        <f>IF(VLOOKUP($A107,Sheet!$A$7:$DG$148,'TN01-10'!Z$9,0)="","",VLOOKUP($A107,Sheet!$A$7:$DG$148,'TN01-10'!Z$9,0))</f>
        <v>8.5</v>
      </c>
      <c r="AA107" s="28">
        <f>IF(VLOOKUP($A107,Sheet!$A$7:$DG$148,'TN01-10'!AA$9,0)="","",VLOOKUP($A107,Sheet!$A$7:$DG$148,'TN01-10'!AA$9,0))</f>
        <v>6.3</v>
      </c>
      <c r="AB107" s="28">
        <f>IF(VLOOKUP($A107,Sheet!$A$7:$DG$148,'TN01-10'!AB$9,0)="","",VLOOKUP($A107,Sheet!$A$7:$DG$148,'TN01-10'!AB$9,0))</f>
        <v>7</v>
      </c>
      <c r="AC107" s="28">
        <f>IF(VLOOKUP($A107,Sheet!$A$7:$DG$148,'TN01-10'!AC$9,0)="","",VLOOKUP($A107,Sheet!$A$7:$DG$148,'TN01-10'!AC$9,0))</f>
        <v>7.4</v>
      </c>
      <c r="AD107" s="28">
        <f>IF(VLOOKUP($A107,Sheet!$A$7:$DG$148,'TN01-10'!AD$9,0)="","",VLOOKUP($A107,Sheet!$A$7:$DG$148,'TN01-10'!AD$9,0))</f>
        <v>5.6</v>
      </c>
      <c r="AE107" s="28">
        <f>IF(VLOOKUP($A107,Sheet!$A$7:$DG$148,'TN01-10'!AE$9,0)="","",VLOOKUP($A107,Sheet!$A$7:$DG$148,'TN01-10'!AE$9,0))</f>
        <v>5.5</v>
      </c>
      <c r="AF107" s="28">
        <f>IF(VLOOKUP($A107,Sheet!$A$7:$DG$148,'TN01-10'!AF$9,0)="","",VLOOKUP($A107,Sheet!$A$7:$DG$148,'TN01-10'!AF$9,0))</f>
        <v>7.3</v>
      </c>
      <c r="AG107" s="28">
        <f>IF(VLOOKUP($A107,Sheet!$A$7:$DG$148,'TN01-10'!AG$9,0)="","",VLOOKUP($A107,Sheet!$A$7:$DG$148,'TN01-10'!AG$9,0))</f>
        <v>6.9</v>
      </c>
      <c r="AH107" s="28">
        <f>IF(VLOOKUP($A107,Sheet!$A$7:$DG$148,'TN01-10'!AH$9,0)="","",VLOOKUP($A107,Sheet!$A$7:$DG$148,'TN01-10'!AH$9,0))</f>
        <v>6.6</v>
      </c>
      <c r="AI107" s="28">
        <f>IF(VLOOKUP($A107,Sheet!$A$7:$DG$148,'TN01-10'!AI$9,0)="","",VLOOKUP($A107,Sheet!$A$7:$DG$148,'TN01-10'!AI$9,0))</f>
        <v>6</v>
      </c>
      <c r="AJ107" s="28">
        <f>IF(VLOOKUP($A107,Sheet!$A$7:$DG$148,'TN01-10'!AJ$9,0)="","",VLOOKUP($A107,Sheet!$A$7:$DG$148,'TN01-10'!AJ$9,0))</f>
        <v>6.5</v>
      </c>
      <c r="AK107" s="33">
        <f>IF(VLOOKUP($A107,Sheet!$A$7:$DG$148,'TN01-10'!AK$9,0)="","",VLOOKUP($A107,Sheet!$A$7:$DG$148,'TN01-10'!AK$9,0))</f>
        <v>51</v>
      </c>
      <c r="AL107" s="36">
        <f>IF(VLOOKUP($A107,Sheet!$A$7:$DG$148,'TN01-10'!AL$9,0)="","",VLOOKUP($A107,Sheet!$A$7:$DG$148,'TN01-10'!AL$9,0))</f>
        <v>0</v>
      </c>
      <c r="AM107" s="32">
        <f>IF(VLOOKUP($A107,Sheet!$A$7:$DG$148,'TN01-10'!AM$9,0)="","",VLOOKUP($A107,Sheet!$A$7:$DG$148,'TN01-10'!AM$9,0))</f>
        <v>6.6</v>
      </c>
      <c r="AN107" s="32">
        <f>IF(VLOOKUP($A107,Sheet!$A$7:$DG$148,'TN01-10'!AN$9,0)="","",VLOOKUP($A107,Sheet!$A$7:$DG$148,'TN01-10'!AN$9,0))</f>
        <v>5.2</v>
      </c>
      <c r="AO107" s="32">
        <f>IF(VLOOKUP($A107,Sheet!$A$7:$DG$148,'TN01-10'!AO$9,0)="","",VLOOKUP($A107,Sheet!$A$7:$DG$148,'TN01-10'!AO$9,0))</f>
        <v>6.2</v>
      </c>
      <c r="AP107" s="32" t="str">
        <f>IF(VLOOKUP($A107,Sheet!$A$7:$DG$148,'TN01-10'!AP$9,0)="","",VLOOKUP($A107,Sheet!$A$7:$DG$148,'TN01-10'!AP$9,0))</f>
        <v/>
      </c>
      <c r="AQ107" s="32" t="str">
        <f>IF(VLOOKUP($A107,Sheet!$A$7:$DG$148,'TN01-10'!AQ$9,0)="","",VLOOKUP($A107,Sheet!$A$7:$DG$148,'TN01-10'!AQ$9,0))</f>
        <v/>
      </c>
      <c r="AR107" s="32" t="str">
        <f>IF(VLOOKUP($A107,Sheet!$A$7:$DG$148,'TN01-10'!AR$9,0)="","",VLOOKUP($A107,Sheet!$A$7:$DG$148,'TN01-10'!AR$9,0))</f>
        <v/>
      </c>
      <c r="AS107" s="32" t="str">
        <f>IF(VLOOKUP($A107,Sheet!$A$7:$DG$148,'TN01-10'!AS$9,0)="","",VLOOKUP($A107,Sheet!$A$7:$DG$148,'TN01-10'!AS$9,0))</f>
        <v/>
      </c>
      <c r="AT107" s="32" t="str">
        <f>IF(VLOOKUP($A107,Sheet!$A$7:$DG$148,'TN01-10'!AT$9,0)="","",VLOOKUP($A107,Sheet!$A$7:$DG$148,'TN01-10'!AT$9,0))</f>
        <v/>
      </c>
      <c r="AU107" s="32">
        <f>IF(VLOOKUP($A107,Sheet!$A$7:$DG$148,'TN01-10'!AU$9,0)="","",VLOOKUP($A107,Sheet!$A$7:$DG$148,'TN01-10'!AU$9,0))</f>
        <v>6.6</v>
      </c>
      <c r="AV107" s="32" t="str">
        <f>IF(VLOOKUP($A107,Sheet!$A$7:$DG$148,'TN01-10'!AV$9,0)="","",VLOOKUP($A107,Sheet!$A$7:$DG$148,'TN01-10'!AV$9,0))</f>
        <v/>
      </c>
      <c r="AW107" s="32" t="str">
        <f>IF(VLOOKUP($A107,Sheet!$A$7:$DG$148,'TN01-10'!AW$9,0)="","",VLOOKUP($A107,Sheet!$A$7:$DG$148,'TN01-10'!AW$9,0))</f>
        <v/>
      </c>
      <c r="AX107" s="32" t="str">
        <f>IF(VLOOKUP($A107,Sheet!$A$7:$DG$148,'TN01-10'!AX$9,0)="","",VLOOKUP($A107,Sheet!$A$7:$DG$148,'TN01-10'!AX$9,0))</f>
        <v/>
      </c>
      <c r="AY107" s="32" t="str">
        <f>IF(VLOOKUP($A107,Sheet!$A$7:$DG$148,'TN01-10'!AY$9,0)="","",VLOOKUP($A107,Sheet!$A$7:$DG$148,'TN01-10'!AY$9,0))</f>
        <v/>
      </c>
      <c r="AZ107" s="32" t="str">
        <f>IF(VLOOKUP($A107,Sheet!$A$7:$DG$148,'TN01-10'!AZ$9,0)="","",VLOOKUP($A107,Sheet!$A$7:$DG$148,'TN01-10'!AZ$9,0))</f>
        <v/>
      </c>
      <c r="BA107" s="32">
        <f>IF(VLOOKUP($A107,Sheet!$A$7:$DG$148,'TN01-10'!BA$9,0)="","",VLOOKUP($A107,Sheet!$A$7:$DG$148,'TN01-10'!BA$9,0))</f>
        <v>6.6</v>
      </c>
      <c r="BB107" s="33">
        <f>IF(VLOOKUP($A107,Sheet!$A$7:$DG$148,'TN01-10'!BB$9,0)="","",VLOOKUP($A107,Sheet!$A$7:$DG$148,'TN01-10'!BB$9,0))</f>
        <v>5</v>
      </c>
      <c r="BC107" s="36">
        <f>IF(VLOOKUP($A107,Sheet!$A$7:$DG$148,'TN01-10'!BC$9,0)="","",VLOOKUP($A107,Sheet!$A$7:$DG$148,'TN01-10'!BC$9,0))</f>
        <v>0</v>
      </c>
      <c r="BD107" s="28">
        <f>IF(VLOOKUP($A107,Sheet!$A$7:$DG$148,'TN01-10'!BD$9,0)="","",VLOOKUP($A107,Sheet!$A$7:$DG$148,'TN01-10'!BD$9,0))</f>
        <v>5.5</v>
      </c>
      <c r="BE107" s="28">
        <f>IF(VLOOKUP($A107,Sheet!$A$7:$DG$148,'TN01-10'!BE$9,0)="","",VLOOKUP($A107,Sheet!$A$7:$DG$148,'TN01-10'!BE$9,0))</f>
        <v>5.7</v>
      </c>
      <c r="BF107" s="28">
        <f>IF(VLOOKUP($A107,Sheet!$A$7:$DG$148,'TN01-10'!BF$9,0)="","",VLOOKUP($A107,Sheet!$A$7:$DG$148,'TN01-10'!BF$9,0))</f>
        <v>7.8</v>
      </c>
      <c r="BG107" s="28">
        <f>IF(VLOOKUP($A107,Sheet!$A$7:$DG$148,'TN01-10'!BG$9,0)="","",VLOOKUP($A107,Sheet!$A$7:$DG$148,'TN01-10'!BG$9,0))</f>
        <v>5.3</v>
      </c>
      <c r="BH107" s="28">
        <f>IF(VLOOKUP($A107,Sheet!$A$7:$DG$148,'TN01-10'!BH$9,0)="","",VLOOKUP($A107,Sheet!$A$7:$DG$148,'TN01-10'!BH$9,0))</f>
        <v>5.6</v>
      </c>
      <c r="BI107" s="28">
        <f>IF(VLOOKUP($A107,Sheet!$A$7:$DG$148,'TN01-10'!BI$9,0)="","",VLOOKUP($A107,Sheet!$A$7:$DG$148,'TN01-10'!BI$9,0))</f>
        <v>6.3</v>
      </c>
      <c r="BJ107" s="28">
        <f>IF(VLOOKUP($A107,Sheet!$A$7:$DG$148,'TN01-10'!BJ$9,0)="","",VLOOKUP($A107,Sheet!$A$7:$DG$148,'TN01-10'!BJ$9,0))</f>
        <v>7.3</v>
      </c>
      <c r="BK107" s="28">
        <f>IF(VLOOKUP($A107,Sheet!$A$7:$DG$148,'TN01-10'!BK$9,0)="","",VLOOKUP($A107,Sheet!$A$7:$DG$148,'TN01-10'!BK$9,0))</f>
        <v>6.1</v>
      </c>
      <c r="BL107" s="28">
        <f>IF(VLOOKUP($A107,Sheet!$A$7:$DG$148,'TN01-10'!BL$9,0)="","",VLOOKUP($A107,Sheet!$A$7:$DG$148,'TN01-10'!BL$9,0))</f>
        <v>5.7</v>
      </c>
      <c r="BM107" s="28">
        <f>IF(VLOOKUP($A107,Sheet!$A$7:$DG$148,'TN01-10'!BM$9,0)="","",VLOOKUP($A107,Sheet!$A$7:$DG$148,'TN01-10'!BM$9,0))</f>
        <v>5.6</v>
      </c>
      <c r="BN107" s="28">
        <f>IF(VLOOKUP($A107,Sheet!$A$7:$DG$148,'TN01-10'!BN$9,0)="","",VLOOKUP($A107,Sheet!$A$7:$DG$148,'TN01-10'!BN$9,0))</f>
        <v>6.1</v>
      </c>
      <c r="BO107" s="28">
        <f>IF(VLOOKUP($A107,Sheet!$A$7:$DG$148,'TN01-10'!BO$9,0)="","",VLOOKUP($A107,Sheet!$A$7:$DG$148,'TN01-10'!BO$9,0))</f>
        <v>5.7</v>
      </c>
      <c r="BP107" s="28">
        <f>IF(VLOOKUP($A107,Sheet!$A$7:$DG$148,'TN01-10'!BP$9,0)="","",VLOOKUP($A107,Sheet!$A$7:$DG$148,'TN01-10'!BP$9,0))</f>
        <v>7</v>
      </c>
      <c r="BQ107" s="28" t="str">
        <f>IF(VLOOKUP($A107,Sheet!$A$7:$DG$148,'TN01-10'!BQ$9,0)="","",VLOOKUP($A107,Sheet!$A$7:$DG$148,'TN01-10'!BQ$9,0))</f>
        <v/>
      </c>
      <c r="BR107" s="28">
        <f>IF(VLOOKUP($A107,Sheet!$A$7:$DG$148,'TN01-10'!BR$9,0)="","",VLOOKUP($A107,Sheet!$A$7:$DG$148,'TN01-10'!BR$9,0))</f>
        <v>7.6</v>
      </c>
      <c r="BS107" s="28">
        <f>IF(VLOOKUP($A107,Sheet!$A$7:$DG$148,'TN01-10'!BS$9,0)="","",VLOOKUP($A107,Sheet!$A$7:$DG$148,'TN01-10'!BS$9,0))</f>
        <v>5.3</v>
      </c>
      <c r="BT107" s="28">
        <f>IF(VLOOKUP($A107,Sheet!$A$7:$DG$148,'TN01-10'!BT$9,0)="","",VLOOKUP($A107,Sheet!$A$7:$DG$148,'TN01-10'!BT$9,0))</f>
        <v>7</v>
      </c>
      <c r="BU107" s="28">
        <f>IF(VLOOKUP($A107,Sheet!$A$7:$DG$148,'TN01-10'!BU$9,0)="","",VLOOKUP($A107,Sheet!$A$7:$DG$148,'TN01-10'!BU$9,0))</f>
        <v>7.1</v>
      </c>
      <c r="BV107" s="28">
        <f>IF(VLOOKUP($A107,Sheet!$A$7:$DG$148,'TN01-10'!BV$9,0)="","",VLOOKUP($A107,Sheet!$A$7:$DG$148,'TN01-10'!BV$9,0))</f>
        <v>8.1</v>
      </c>
      <c r="BW107" s="28">
        <f>IF(VLOOKUP($A107,Sheet!$A$7:$DG$148,'TN01-10'!BW$9,0)="","",VLOOKUP($A107,Sheet!$A$7:$DG$148,'TN01-10'!BW$9,0))</f>
        <v>8.3000000000000007</v>
      </c>
      <c r="BX107" s="33">
        <f>IF(VLOOKUP($A107,Sheet!$A$7:$DG$148,'TN01-10'!BX$9,0)="","",VLOOKUP($A107,Sheet!$A$7:$DG$148,'TN01-10'!BX$9,0))</f>
        <v>50</v>
      </c>
      <c r="BY107" s="36">
        <f>IF(VLOOKUP($A107,Sheet!$A$7:$DG$148,'TN01-10'!BY$9,0)="","",VLOOKUP($A107,Sheet!$A$7:$DG$148,'TN01-10'!BY$9,0))</f>
        <v>0</v>
      </c>
      <c r="BZ107" s="28">
        <f>IF(VLOOKUP($A107,Sheet!$A$7:$DG$148,'TN01-10'!BZ$9,0)="","",VLOOKUP($A107,Sheet!$A$7:$DG$148,'TN01-10'!BZ$9,0))</f>
        <v>8.4</v>
      </c>
      <c r="CA107" s="28" t="str">
        <f>IF(VLOOKUP($A107,Sheet!$A$7:$DG$148,'TN01-10'!CA$9,0)="","",VLOOKUP($A107,Sheet!$A$7:$DG$148,'TN01-10'!CA$9,0))</f>
        <v/>
      </c>
      <c r="CB107" s="28">
        <f>IF(VLOOKUP($A107,Sheet!$A$7:$DG$148,'TN01-10'!CB$9,0)="","",VLOOKUP($A107,Sheet!$A$7:$DG$148,'TN01-10'!CB$9,0))</f>
        <v>8</v>
      </c>
      <c r="CC107" s="28" t="str">
        <f>IF(VLOOKUP($A107,Sheet!$A$7:$DG$148,'TN01-10'!CC$9,0)="","",VLOOKUP($A107,Sheet!$A$7:$DG$148,'TN01-10'!CC$9,0))</f>
        <v/>
      </c>
      <c r="CD107" s="28">
        <f>IF(VLOOKUP($A107,Sheet!$A$7:$DG$148,'TN01-10'!CD$9,0)="","",VLOOKUP($A107,Sheet!$A$7:$DG$148,'TN01-10'!CD$9,0))</f>
        <v>7</v>
      </c>
      <c r="CE107" s="28">
        <f>IF(VLOOKUP($A107,Sheet!$A$7:$DG$148,'TN01-10'!CE$9,0)="","",VLOOKUP($A107,Sheet!$A$7:$DG$148,'TN01-10'!CE$9,0))</f>
        <v>6.7</v>
      </c>
      <c r="CF107" s="28">
        <f>IF(VLOOKUP($A107,Sheet!$A$7:$DG$148,'TN01-10'!CF$9,0)="","",VLOOKUP($A107,Sheet!$A$7:$DG$148,'TN01-10'!CF$9,0))</f>
        <v>7.9</v>
      </c>
      <c r="CG107" s="28">
        <f>IF(VLOOKUP($A107,Sheet!$A$7:$DG$148,'TN01-10'!CG$9,0)="","",VLOOKUP($A107,Sheet!$A$7:$DG$148,'TN01-10'!CG$9,0))</f>
        <v>6.2</v>
      </c>
      <c r="CH107" s="28" t="str">
        <f>IF(VLOOKUP($A107,Sheet!$A$7:$DG$148,'TN01-10'!CH$9,0)="","",VLOOKUP($A107,Sheet!$A$7:$DG$148,'TN01-10'!CH$9,0))</f>
        <v/>
      </c>
      <c r="CI107" s="28" t="str">
        <f>IF(VLOOKUP($A107,Sheet!$A$7:$DG$148,'TN01-10'!CI$9,0)="","",VLOOKUP($A107,Sheet!$A$7:$DG$148,'TN01-10'!CI$9,0))</f>
        <v/>
      </c>
      <c r="CJ107" s="28" t="str">
        <f>IF(VLOOKUP($A107,Sheet!$A$7:$DG$148,'TN01-10'!CJ$9,0)="","",VLOOKUP($A107,Sheet!$A$7:$DG$148,'TN01-10'!CJ$9,0))</f>
        <v/>
      </c>
      <c r="CK107" s="28">
        <f>IF(VLOOKUP($A107,Sheet!$A$7:$DG$148,'TN01-10'!CK$9,0)="","",VLOOKUP($A107,Sheet!$A$7:$DG$148,'TN01-10'!CK$9,0))</f>
        <v>7.2</v>
      </c>
      <c r="CL107" s="28" t="str">
        <f>IF(VLOOKUP($A107,Sheet!$A$7:$DG$148,'TN01-10'!CL$9,0)="","",VLOOKUP($A107,Sheet!$A$7:$DG$148,'TN01-10'!CL$9,0))</f>
        <v/>
      </c>
      <c r="CM107" s="28" t="str">
        <f>IF(VLOOKUP($A107,Sheet!$A$7:$DG$148,'TN01-10'!CM$9,0)="","",VLOOKUP($A107,Sheet!$A$7:$DG$148,'TN01-10'!CM$9,0))</f>
        <v/>
      </c>
      <c r="CN107" s="28">
        <f>IF(VLOOKUP($A107,Sheet!$A$7:$DG$148,'TN01-10'!CN$9,0)="","",VLOOKUP($A107,Sheet!$A$7:$DG$148,'TN01-10'!CN$9,0))</f>
        <v>6.2</v>
      </c>
      <c r="CO107" s="28">
        <f>IF(VLOOKUP($A107,Sheet!$A$7:$DG$148,'TN01-10'!CO$9,0)="","",VLOOKUP($A107,Sheet!$A$7:$DG$148,'TN01-10'!CO$9,0))</f>
        <v>6.9</v>
      </c>
      <c r="CP107" s="28">
        <f>IF(VLOOKUP($A107,Sheet!$A$7:$DG$148,'TN01-10'!CP$9,0)="","",VLOOKUP($A107,Sheet!$A$7:$DG$148,'TN01-10'!CP$9,0))</f>
        <v>8</v>
      </c>
      <c r="CQ107" s="28">
        <f>IF(VLOOKUP($A107,Sheet!$A$7:$DG$148,'TN01-10'!CQ$9,0)="","",VLOOKUP($A107,Sheet!$A$7:$DG$148,'TN01-10'!CQ$9,0))</f>
        <v>8.1</v>
      </c>
      <c r="CR107" s="28">
        <f>IF(VLOOKUP($A107,Sheet!$A$7:$DG$148,'TN01-10'!CR$9,0)="","",VLOOKUP($A107,Sheet!$A$7:$DG$148,'TN01-10'!CR$9,0))</f>
        <v>6.7</v>
      </c>
      <c r="CS107" s="33">
        <f>IF(VLOOKUP($A107,Sheet!$A$7:$DG$148,'TN01-10'!CS$9,0)="","",VLOOKUP($A107,Sheet!$A$7:$DG$148,'TN01-10'!CS$9,0))</f>
        <v>27</v>
      </c>
      <c r="CT107" s="36">
        <f>IF(VLOOKUP($A107,Sheet!$A$7:$DG$148,'TN01-10'!CT$9,0)="","",VLOOKUP($A107,Sheet!$A$7:$DG$148,'TN01-10'!CT$9,0))</f>
        <v>0</v>
      </c>
      <c r="CU107" s="38">
        <f t="shared" si="17"/>
        <v>128</v>
      </c>
      <c r="CV107" s="38">
        <f t="shared" si="18"/>
        <v>0</v>
      </c>
      <c r="CW107" s="38">
        <f t="shared" si="19"/>
        <v>0</v>
      </c>
      <c r="CX107" s="38">
        <f t="shared" si="20"/>
        <v>128</v>
      </c>
      <c r="CY107" s="38">
        <f t="shared" si="21"/>
        <v>6.87</v>
      </c>
      <c r="CZ107" s="38">
        <f>VLOOKUP($A107,'TN01-04'!$A$13:$DL$166,103,0)</f>
        <v>2.79</v>
      </c>
      <c r="DA107" s="28" t="str">
        <f>IF(VLOOKUP($A107,Sheet!$A$7:$DG$148,'TN01-10'!DA$9,0)="","",VLOOKUP($A107,Sheet!$A$7:$DG$148,'TN01-10'!DA$9,0))</f>
        <v/>
      </c>
      <c r="DB107" s="28" t="str">
        <f>IF(VLOOKUP($A107,Sheet!$A$7:$DG$148,'TN01-10'!DB$9,0)="","",VLOOKUP($A107,Sheet!$A$7:$DG$148,'TN01-10'!DB$9,0))</f>
        <v/>
      </c>
      <c r="DC107" s="28">
        <f>IF(VLOOKUP($A107,Sheet!$A$7:$DG$148,'TN01-10'!DC$9,0)="","",VLOOKUP($A107,Sheet!$A$7:$DG$148,'TN01-10'!DC$9,0))</f>
        <v>8</v>
      </c>
      <c r="DD107" s="28" t="str">
        <f>IF(VLOOKUP($A107,Sheet!$A$7:$DG$148,'TN01-10'!DD$9,0)="","",VLOOKUP($A107,Sheet!$A$7:$DG$148,'TN01-10'!DD$9,0))</f>
        <v/>
      </c>
      <c r="DE107" s="38"/>
      <c r="DF107" s="38">
        <f t="shared" si="22"/>
        <v>8</v>
      </c>
      <c r="DG107" s="38">
        <f>VLOOKUP($A107,'TN01-04'!$A$13:$DL$166,110,0)</f>
        <v>3.65</v>
      </c>
      <c r="DH107" s="33">
        <f>IF(VLOOKUP($A107,Sheet!$A$7:$DG$148,'TN01-10'!DH$9,0)="","",VLOOKUP($A107,Sheet!$A$7:$DG$148,'TN01-10'!DH$9,0))</f>
        <v>5</v>
      </c>
      <c r="DI107" s="36">
        <f>IF(VLOOKUP($A107,Sheet!$A$7:$DG$148,'TN01-10'!DI$9,0)="","",VLOOKUP($A107,Sheet!$A$7:$DG$148,'TN01-10'!DI$9,0))</f>
        <v>0</v>
      </c>
      <c r="DJ107" s="38">
        <f t="shared" si="23"/>
        <v>133</v>
      </c>
      <c r="DK107" s="38">
        <f t="shared" si="24"/>
        <v>0</v>
      </c>
      <c r="DL107" s="38">
        <f t="shared" si="25"/>
        <v>6.91</v>
      </c>
      <c r="DM107" s="38">
        <f>VLOOKUP($A107,'TN01-04'!$A$13:$DL$166,116,0)</f>
        <v>2.82</v>
      </c>
      <c r="DN107" s="33">
        <f>IF(VLOOKUP($A107,Sheet!$A$7:$DG$148,'TN01-10'!DN$9,0)="","",VLOOKUP($A107,Sheet!$A$7:$DG$148,'TN01-10'!DN$9,0))</f>
        <v>138</v>
      </c>
      <c r="DO107" s="36">
        <f>IF(VLOOKUP($A107,Sheet!$A$7:$DG$148,'TN01-10'!DO$9,0)="","",VLOOKUP($A107,Sheet!$A$7:$DG$148,'TN01-10'!DO$9,0))</f>
        <v>0</v>
      </c>
      <c r="DP107" s="28">
        <f>IF(VLOOKUP($A107,Sheet!$A$7:$DG$148,'TN01-10'!DP$9,0)="","",VLOOKUP($A107,Sheet!$A$7:$DG$148,'TN01-10'!DP$9,0))</f>
        <v>137</v>
      </c>
      <c r="DQ107" s="28">
        <f>IF(VLOOKUP($A107,Sheet!$A$7:$DG$148,'TN01-10'!DQ$9,0)="","",VLOOKUP($A107,Sheet!$A$7:$DG$148,'TN01-10'!DQ$9,0))</f>
        <v>138</v>
      </c>
      <c r="DR107" s="28">
        <f>IF(VLOOKUP($A107,Sheet!$A$7:$DG$148,'TN01-10'!DR$9,0)="","",VLOOKUP($A107,Sheet!$A$7:$DG$148,'TN01-10'!DR$9,0))</f>
        <v>6.91</v>
      </c>
      <c r="DS107" s="28">
        <f>IF(VLOOKUP($A107,Sheet!$A$7:$DG$148,'TN01-10'!DS$9,0)="","",VLOOKUP($A107,Sheet!$A$7:$DG$148,'TN01-10'!DS$9,0))</f>
        <v>2.82</v>
      </c>
      <c r="DT107" s="28" t="str">
        <f>IF(VLOOKUP($A107,Sheet!$A$7:$DG$148,'TN01-10'!DT$9,0)="","",VLOOKUP($A107,Sheet!$A$7:$DG$148,'TN01-10'!DT$9,0))</f>
        <v/>
      </c>
      <c r="DU107" s="168">
        <f t="shared" si="26"/>
        <v>0</v>
      </c>
      <c r="DV107" s="315" t="s">
        <v>4798</v>
      </c>
      <c r="DW107" s="315" t="s">
        <v>4798</v>
      </c>
      <c r="DX107" s="315" t="s">
        <v>4798</v>
      </c>
      <c r="DY107" s="315" t="s">
        <v>4798</v>
      </c>
      <c r="DZ107" s="315" t="s">
        <v>4832</v>
      </c>
      <c r="EA107" s="315"/>
      <c r="EB107" s="216"/>
      <c r="EC107" s="216"/>
      <c r="ED107" s="216"/>
      <c r="EE107" s="216"/>
      <c r="EF107" s="216">
        <f t="shared" si="27"/>
        <v>0</v>
      </c>
      <c r="EG107" s="216">
        <v>8.8000000000000007</v>
      </c>
      <c r="EH107" s="216">
        <v>0</v>
      </c>
      <c r="EI107" s="216"/>
      <c r="EJ107" s="216"/>
      <c r="EK107" s="216">
        <f t="shared" si="28"/>
        <v>8.8000000000000007</v>
      </c>
      <c r="EL107" s="216">
        <v>7.8</v>
      </c>
      <c r="EM107" s="216">
        <v>0</v>
      </c>
      <c r="EN107" s="216"/>
      <c r="EO107" s="216"/>
      <c r="EP107" s="216">
        <f t="shared" si="29"/>
        <v>7.8</v>
      </c>
      <c r="EQ107" s="216">
        <v>7.2</v>
      </c>
      <c r="ER107" s="216">
        <v>0</v>
      </c>
      <c r="ES107" s="216"/>
      <c r="ET107" s="216"/>
      <c r="EU107" s="216">
        <f t="shared" si="30"/>
        <v>7.2</v>
      </c>
      <c r="EV107" s="216">
        <f t="shared" si="31"/>
        <v>8</v>
      </c>
    </row>
    <row r="108" spans="1:152" ht="15.95" customHeight="1" x14ac:dyDescent="0.2">
      <c r="A108" s="25">
        <v>2220728715</v>
      </c>
      <c r="B108" s="26" t="s">
        <v>7</v>
      </c>
      <c r="C108" s="26" t="s">
        <v>98</v>
      </c>
      <c r="D108" s="26" t="s">
        <v>168</v>
      </c>
      <c r="E108" s="27">
        <v>36095</v>
      </c>
      <c r="F108" s="26" t="s">
        <v>209</v>
      </c>
      <c r="G108" s="26" t="s">
        <v>212</v>
      </c>
      <c r="H108" s="28">
        <f>IF(VLOOKUP($A108,Sheet!$A$7:$DG$148,'TN01-10'!H$9,0)="","",VLOOKUP($A108,Sheet!$A$7:$DG$148,'TN01-10'!H$9,0))</f>
        <v>8.1</v>
      </c>
      <c r="I108" s="28">
        <f>IF(VLOOKUP($A108,Sheet!$A$7:$DG$148,'TN01-10'!I$9,0)="","",VLOOKUP($A108,Sheet!$A$7:$DG$148,'TN01-10'!I$9,0))</f>
        <v>7.1</v>
      </c>
      <c r="J108" s="28">
        <f>IF(VLOOKUP($A108,Sheet!$A$7:$DG$148,'TN01-10'!J$9,0)="","",VLOOKUP($A108,Sheet!$A$7:$DG$148,'TN01-10'!J$9,0))</f>
        <v>7.8</v>
      </c>
      <c r="K108" s="28">
        <f>IF(VLOOKUP($A108,Sheet!$A$7:$DG$148,'TN01-10'!K$9,0)="","",VLOOKUP($A108,Sheet!$A$7:$DG$148,'TN01-10'!K$9,0))</f>
        <v>6.5</v>
      </c>
      <c r="L108" s="28">
        <f>IF(VLOOKUP($A108,Sheet!$A$7:$DG$148,'TN01-10'!L$9,0)="","",VLOOKUP($A108,Sheet!$A$7:$DG$148,'TN01-10'!L$9,0))</f>
        <v>6</v>
      </c>
      <c r="M108" s="28">
        <f>IF(VLOOKUP($A108,Sheet!$A$7:$DG$148,'TN01-10'!M$9,0)="","",VLOOKUP($A108,Sheet!$A$7:$DG$148,'TN01-10'!M$9,0))</f>
        <v>5.3</v>
      </c>
      <c r="N108" s="28">
        <f>IF(VLOOKUP($A108,Sheet!$A$7:$DG$148,'TN01-10'!N$9,0)="","",VLOOKUP($A108,Sheet!$A$7:$DG$148,'TN01-10'!N$9,0))</f>
        <v>4.8</v>
      </c>
      <c r="O108" s="28" t="str">
        <f>IF(VLOOKUP($A108,Sheet!$A$7:$DG$148,'TN01-10'!O$9,0)="","",VLOOKUP($A108,Sheet!$A$7:$DG$148,'TN01-10'!O$9,0))</f>
        <v/>
      </c>
      <c r="P108" s="28">
        <f>IF(VLOOKUP($A108,Sheet!$A$7:$DG$148,'TN01-10'!P$9,0)="","",VLOOKUP($A108,Sheet!$A$7:$DG$148,'TN01-10'!P$9,0))</f>
        <v>6.3</v>
      </c>
      <c r="Q108" s="28" t="str">
        <f>IF(VLOOKUP($A108,Sheet!$A$7:$DG$148,'TN01-10'!Q$9,0)="","",VLOOKUP($A108,Sheet!$A$7:$DG$148,'TN01-10'!Q$9,0))</f>
        <v/>
      </c>
      <c r="R108" s="28" t="str">
        <f>IF(VLOOKUP($A108,Sheet!$A$7:$DG$148,'TN01-10'!R$9,0)="","",VLOOKUP($A108,Sheet!$A$7:$DG$148,'TN01-10'!R$9,0))</f>
        <v/>
      </c>
      <c r="S108" s="28" t="str">
        <f>IF(VLOOKUP($A108,Sheet!$A$7:$DG$148,'TN01-10'!S$9,0)="","",VLOOKUP($A108,Sheet!$A$7:$DG$148,'TN01-10'!S$9,0))</f>
        <v/>
      </c>
      <c r="T108" s="28" t="str">
        <f>IF(VLOOKUP($A108,Sheet!$A$7:$DG$148,'TN01-10'!T$9,0)="","",VLOOKUP($A108,Sheet!$A$7:$DG$148,'TN01-10'!T$9,0))</f>
        <v/>
      </c>
      <c r="U108" s="28">
        <f>IF(VLOOKUP($A108,Sheet!$A$7:$DG$148,'TN01-10'!U$9,0)="","",VLOOKUP($A108,Sheet!$A$7:$DG$148,'TN01-10'!U$9,0))</f>
        <v>7.6</v>
      </c>
      <c r="V108" s="28">
        <f>IF(VLOOKUP($A108,Sheet!$A$7:$DG$148,'TN01-10'!V$9,0)="","",VLOOKUP($A108,Sheet!$A$7:$DG$148,'TN01-10'!V$9,0))</f>
        <v>8</v>
      </c>
      <c r="W108" s="28">
        <f>IF(VLOOKUP($A108,Sheet!$A$7:$DG$148,'TN01-10'!W$9,0)="","",VLOOKUP($A108,Sheet!$A$7:$DG$148,'TN01-10'!W$9,0))</f>
        <v>8.4</v>
      </c>
      <c r="X108" s="28">
        <f>IF(VLOOKUP($A108,Sheet!$A$7:$DG$148,'TN01-10'!X$9,0)="","",VLOOKUP($A108,Sheet!$A$7:$DG$148,'TN01-10'!X$9,0))</f>
        <v>7.7</v>
      </c>
      <c r="Y108" s="28">
        <f>IF(VLOOKUP($A108,Sheet!$A$7:$DG$148,'TN01-10'!Y$9,0)="","",VLOOKUP($A108,Sheet!$A$7:$DG$148,'TN01-10'!Y$9,0))</f>
        <v>6.1</v>
      </c>
      <c r="Z108" s="28">
        <f>IF(VLOOKUP($A108,Sheet!$A$7:$DG$148,'TN01-10'!Z$9,0)="","",VLOOKUP($A108,Sheet!$A$7:$DG$148,'TN01-10'!Z$9,0))</f>
        <v>6.6</v>
      </c>
      <c r="AA108" s="28">
        <f>IF(VLOOKUP($A108,Sheet!$A$7:$DG$148,'TN01-10'!AA$9,0)="","",VLOOKUP($A108,Sheet!$A$7:$DG$148,'TN01-10'!AA$9,0))</f>
        <v>7</v>
      </c>
      <c r="AB108" s="28">
        <f>IF(VLOOKUP($A108,Sheet!$A$7:$DG$148,'TN01-10'!AB$9,0)="","",VLOOKUP($A108,Sheet!$A$7:$DG$148,'TN01-10'!AB$9,0))</f>
        <v>7.4</v>
      </c>
      <c r="AC108" s="28">
        <f>IF(VLOOKUP($A108,Sheet!$A$7:$DG$148,'TN01-10'!AC$9,0)="","",VLOOKUP($A108,Sheet!$A$7:$DG$148,'TN01-10'!AC$9,0))</f>
        <v>6.3</v>
      </c>
      <c r="AD108" s="28">
        <f>IF(VLOOKUP($A108,Sheet!$A$7:$DG$148,'TN01-10'!AD$9,0)="","",VLOOKUP($A108,Sheet!$A$7:$DG$148,'TN01-10'!AD$9,0))</f>
        <v>4.4000000000000004</v>
      </c>
      <c r="AE108" s="28">
        <f>IF(VLOOKUP($A108,Sheet!$A$7:$DG$148,'TN01-10'!AE$9,0)="","",VLOOKUP($A108,Sheet!$A$7:$DG$148,'TN01-10'!AE$9,0))</f>
        <v>6.6</v>
      </c>
      <c r="AF108" s="28">
        <f>IF(VLOOKUP($A108,Sheet!$A$7:$DG$148,'TN01-10'!AF$9,0)="","",VLOOKUP($A108,Sheet!$A$7:$DG$148,'TN01-10'!AF$9,0))</f>
        <v>5.9</v>
      </c>
      <c r="AG108" s="28">
        <f>IF(VLOOKUP($A108,Sheet!$A$7:$DG$148,'TN01-10'!AG$9,0)="","",VLOOKUP($A108,Sheet!$A$7:$DG$148,'TN01-10'!AG$9,0))</f>
        <v>5.2</v>
      </c>
      <c r="AH108" s="28">
        <f>IF(VLOOKUP($A108,Sheet!$A$7:$DG$148,'TN01-10'!AH$9,0)="","",VLOOKUP($A108,Sheet!$A$7:$DG$148,'TN01-10'!AH$9,0))</f>
        <v>4</v>
      </c>
      <c r="AI108" s="28">
        <f>IF(VLOOKUP($A108,Sheet!$A$7:$DG$148,'TN01-10'!AI$9,0)="","",VLOOKUP($A108,Sheet!$A$7:$DG$148,'TN01-10'!AI$9,0))</f>
        <v>5.5</v>
      </c>
      <c r="AJ108" s="28">
        <f>IF(VLOOKUP($A108,Sheet!$A$7:$DG$148,'TN01-10'!AJ$9,0)="","",VLOOKUP($A108,Sheet!$A$7:$DG$148,'TN01-10'!AJ$9,0))</f>
        <v>4.7</v>
      </c>
      <c r="AK108" s="33">
        <f>IF(VLOOKUP($A108,Sheet!$A$7:$DG$148,'TN01-10'!AK$9,0)="","",VLOOKUP($A108,Sheet!$A$7:$DG$148,'TN01-10'!AK$9,0))</f>
        <v>51</v>
      </c>
      <c r="AL108" s="36">
        <f>IF(VLOOKUP($A108,Sheet!$A$7:$DG$148,'TN01-10'!AL$9,0)="","",VLOOKUP($A108,Sheet!$A$7:$DG$148,'TN01-10'!AL$9,0))</f>
        <v>0</v>
      </c>
      <c r="AM108" s="32">
        <f>IF(VLOOKUP($A108,Sheet!$A$7:$DG$148,'TN01-10'!AM$9,0)="","",VLOOKUP($A108,Sheet!$A$7:$DG$148,'TN01-10'!AM$9,0))</f>
        <v>4.2</v>
      </c>
      <c r="AN108" s="32">
        <f>IF(VLOOKUP($A108,Sheet!$A$7:$DG$148,'TN01-10'!AN$9,0)="","",VLOOKUP($A108,Sheet!$A$7:$DG$148,'TN01-10'!AN$9,0))</f>
        <v>5.7</v>
      </c>
      <c r="AO108" s="32" t="str">
        <f>IF(VLOOKUP($A108,Sheet!$A$7:$DG$148,'TN01-10'!AO$9,0)="","",VLOOKUP($A108,Sheet!$A$7:$DG$148,'TN01-10'!AO$9,0))</f>
        <v/>
      </c>
      <c r="AP108" s="32" t="str">
        <f>IF(VLOOKUP($A108,Sheet!$A$7:$DG$148,'TN01-10'!AP$9,0)="","",VLOOKUP($A108,Sheet!$A$7:$DG$148,'TN01-10'!AP$9,0))</f>
        <v/>
      </c>
      <c r="AQ108" s="32">
        <f>IF(VLOOKUP($A108,Sheet!$A$7:$DG$148,'TN01-10'!AQ$9,0)="","",VLOOKUP($A108,Sheet!$A$7:$DG$148,'TN01-10'!AQ$9,0))</f>
        <v>5.3</v>
      </c>
      <c r="AR108" s="32" t="str">
        <f>IF(VLOOKUP($A108,Sheet!$A$7:$DG$148,'TN01-10'!AR$9,0)="","",VLOOKUP($A108,Sheet!$A$7:$DG$148,'TN01-10'!AR$9,0))</f>
        <v/>
      </c>
      <c r="AS108" s="32" t="str">
        <f>IF(VLOOKUP($A108,Sheet!$A$7:$DG$148,'TN01-10'!AS$9,0)="","",VLOOKUP($A108,Sheet!$A$7:$DG$148,'TN01-10'!AS$9,0))</f>
        <v/>
      </c>
      <c r="AT108" s="32" t="str">
        <f>IF(VLOOKUP($A108,Sheet!$A$7:$DG$148,'TN01-10'!AT$9,0)="","",VLOOKUP($A108,Sheet!$A$7:$DG$148,'TN01-10'!AT$9,0))</f>
        <v/>
      </c>
      <c r="AU108" s="32" t="str">
        <f>IF(VLOOKUP($A108,Sheet!$A$7:$DG$148,'TN01-10'!AU$9,0)="","",VLOOKUP($A108,Sheet!$A$7:$DG$148,'TN01-10'!AU$9,0))</f>
        <v/>
      </c>
      <c r="AV108" s="32" t="str">
        <f>IF(VLOOKUP($A108,Sheet!$A$7:$DG$148,'TN01-10'!AV$9,0)="","",VLOOKUP($A108,Sheet!$A$7:$DG$148,'TN01-10'!AV$9,0))</f>
        <v/>
      </c>
      <c r="AW108" s="32">
        <f>IF(VLOOKUP($A108,Sheet!$A$7:$DG$148,'TN01-10'!AW$9,0)="","",VLOOKUP($A108,Sheet!$A$7:$DG$148,'TN01-10'!AW$9,0))</f>
        <v>4</v>
      </c>
      <c r="AX108" s="32" t="str">
        <f>IF(VLOOKUP($A108,Sheet!$A$7:$DG$148,'TN01-10'!AX$9,0)="","",VLOOKUP($A108,Sheet!$A$7:$DG$148,'TN01-10'!AX$9,0))</f>
        <v/>
      </c>
      <c r="AY108" s="32" t="str">
        <f>IF(VLOOKUP($A108,Sheet!$A$7:$DG$148,'TN01-10'!AY$9,0)="","",VLOOKUP($A108,Sheet!$A$7:$DG$148,'TN01-10'!AY$9,0))</f>
        <v/>
      </c>
      <c r="AZ108" s="32" t="str">
        <f>IF(VLOOKUP($A108,Sheet!$A$7:$DG$148,'TN01-10'!AZ$9,0)="","",VLOOKUP($A108,Sheet!$A$7:$DG$148,'TN01-10'!AZ$9,0))</f>
        <v/>
      </c>
      <c r="BA108" s="32">
        <f>IF(VLOOKUP($A108,Sheet!$A$7:$DG$148,'TN01-10'!BA$9,0)="","",VLOOKUP($A108,Sheet!$A$7:$DG$148,'TN01-10'!BA$9,0))</f>
        <v>6.6</v>
      </c>
      <c r="BB108" s="33">
        <f>IF(VLOOKUP($A108,Sheet!$A$7:$DG$148,'TN01-10'!BB$9,0)="","",VLOOKUP($A108,Sheet!$A$7:$DG$148,'TN01-10'!BB$9,0))</f>
        <v>5</v>
      </c>
      <c r="BC108" s="36">
        <f>IF(VLOOKUP($A108,Sheet!$A$7:$DG$148,'TN01-10'!BC$9,0)="","",VLOOKUP($A108,Sheet!$A$7:$DG$148,'TN01-10'!BC$9,0))</f>
        <v>0</v>
      </c>
      <c r="BD108" s="28">
        <f>IF(VLOOKUP($A108,Sheet!$A$7:$DG$148,'TN01-10'!BD$9,0)="","",VLOOKUP($A108,Sheet!$A$7:$DG$148,'TN01-10'!BD$9,0))</f>
        <v>5.0999999999999996</v>
      </c>
      <c r="BE108" s="28">
        <f>IF(VLOOKUP($A108,Sheet!$A$7:$DG$148,'TN01-10'!BE$9,0)="","",VLOOKUP($A108,Sheet!$A$7:$DG$148,'TN01-10'!BE$9,0))</f>
        <v>7.4</v>
      </c>
      <c r="BF108" s="28">
        <f>IF(VLOOKUP($A108,Sheet!$A$7:$DG$148,'TN01-10'!BF$9,0)="","",VLOOKUP($A108,Sheet!$A$7:$DG$148,'TN01-10'!BF$9,0))</f>
        <v>6.7</v>
      </c>
      <c r="BG108" s="28">
        <f>IF(VLOOKUP($A108,Sheet!$A$7:$DG$148,'TN01-10'!BG$9,0)="","",VLOOKUP($A108,Sheet!$A$7:$DG$148,'TN01-10'!BG$9,0))</f>
        <v>7.6</v>
      </c>
      <c r="BH108" s="28">
        <f>IF(VLOOKUP($A108,Sheet!$A$7:$DG$148,'TN01-10'!BH$9,0)="","",VLOOKUP($A108,Sheet!$A$7:$DG$148,'TN01-10'!BH$9,0))</f>
        <v>5.8</v>
      </c>
      <c r="BI108" s="28">
        <f>IF(VLOOKUP($A108,Sheet!$A$7:$DG$148,'TN01-10'!BI$9,0)="","",VLOOKUP($A108,Sheet!$A$7:$DG$148,'TN01-10'!BI$9,0))</f>
        <v>5.0999999999999996</v>
      </c>
      <c r="BJ108" s="28">
        <f>IF(VLOOKUP($A108,Sheet!$A$7:$DG$148,'TN01-10'!BJ$9,0)="","",VLOOKUP($A108,Sheet!$A$7:$DG$148,'TN01-10'!BJ$9,0))</f>
        <v>7</v>
      </c>
      <c r="BK108" s="28">
        <f>IF(VLOOKUP($A108,Sheet!$A$7:$DG$148,'TN01-10'!BK$9,0)="","",VLOOKUP($A108,Sheet!$A$7:$DG$148,'TN01-10'!BK$9,0))</f>
        <v>5.6</v>
      </c>
      <c r="BL108" s="28">
        <f>IF(VLOOKUP($A108,Sheet!$A$7:$DG$148,'TN01-10'!BL$9,0)="","",VLOOKUP($A108,Sheet!$A$7:$DG$148,'TN01-10'!BL$9,0))</f>
        <v>6.6</v>
      </c>
      <c r="BM108" s="28">
        <f>IF(VLOOKUP($A108,Sheet!$A$7:$DG$148,'TN01-10'!BM$9,0)="","",VLOOKUP($A108,Sheet!$A$7:$DG$148,'TN01-10'!BM$9,0))</f>
        <v>7.3</v>
      </c>
      <c r="BN108" s="28">
        <f>IF(VLOOKUP($A108,Sheet!$A$7:$DG$148,'TN01-10'!BN$9,0)="","",VLOOKUP($A108,Sheet!$A$7:$DG$148,'TN01-10'!BN$9,0))</f>
        <v>4.4000000000000004</v>
      </c>
      <c r="BO108" s="28">
        <f>IF(VLOOKUP($A108,Sheet!$A$7:$DG$148,'TN01-10'!BO$9,0)="","",VLOOKUP($A108,Sheet!$A$7:$DG$148,'TN01-10'!BO$9,0))</f>
        <v>6.9</v>
      </c>
      <c r="BP108" s="28">
        <f>IF(VLOOKUP($A108,Sheet!$A$7:$DG$148,'TN01-10'!BP$9,0)="","",VLOOKUP($A108,Sheet!$A$7:$DG$148,'TN01-10'!BP$9,0))</f>
        <v>6.1</v>
      </c>
      <c r="BQ108" s="28" t="str">
        <f>IF(VLOOKUP($A108,Sheet!$A$7:$DG$148,'TN01-10'!BQ$9,0)="","",VLOOKUP($A108,Sheet!$A$7:$DG$148,'TN01-10'!BQ$9,0))</f>
        <v/>
      </c>
      <c r="BR108" s="28">
        <f>IF(VLOOKUP($A108,Sheet!$A$7:$DG$148,'TN01-10'!BR$9,0)="","",VLOOKUP($A108,Sheet!$A$7:$DG$148,'TN01-10'!BR$9,0))</f>
        <v>5.8</v>
      </c>
      <c r="BS108" s="28">
        <f>IF(VLOOKUP($A108,Sheet!$A$7:$DG$148,'TN01-10'!BS$9,0)="","",VLOOKUP($A108,Sheet!$A$7:$DG$148,'TN01-10'!BS$9,0))</f>
        <v>6.2</v>
      </c>
      <c r="BT108" s="28">
        <f>IF(VLOOKUP($A108,Sheet!$A$7:$DG$148,'TN01-10'!BT$9,0)="","",VLOOKUP($A108,Sheet!$A$7:$DG$148,'TN01-10'!BT$9,0))</f>
        <v>6.2</v>
      </c>
      <c r="BU108" s="28">
        <f>IF(VLOOKUP($A108,Sheet!$A$7:$DG$148,'TN01-10'!BU$9,0)="","",VLOOKUP($A108,Sheet!$A$7:$DG$148,'TN01-10'!BU$9,0))</f>
        <v>6.1</v>
      </c>
      <c r="BV108" s="28">
        <f>IF(VLOOKUP($A108,Sheet!$A$7:$DG$148,'TN01-10'!BV$9,0)="","",VLOOKUP($A108,Sheet!$A$7:$DG$148,'TN01-10'!BV$9,0))</f>
        <v>7.3</v>
      </c>
      <c r="BW108" s="28">
        <f>IF(VLOOKUP($A108,Sheet!$A$7:$DG$148,'TN01-10'!BW$9,0)="","",VLOOKUP($A108,Sheet!$A$7:$DG$148,'TN01-10'!BW$9,0))</f>
        <v>7.2</v>
      </c>
      <c r="BX108" s="33">
        <f>IF(VLOOKUP($A108,Sheet!$A$7:$DG$148,'TN01-10'!BX$9,0)="","",VLOOKUP($A108,Sheet!$A$7:$DG$148,'TN01-10'!BX$9,0))</f>
        <v>50</v>
      </c>
      <c r="BY108" s="36">
        <f>IF(VLOOKUP($A108,Sheet!$A$7:$DG$148,'TN01-10'!BY$9,0)="","",VLOOKUP($A108,Sheet!$A$7:$DG$148,'TN01-10'!BY$9,0))</f>
        <v>0</v>
      </c>
      <c r="BZ108" s="28">
        <f>IF(VLOOKUP($A108,Sheet!$A$7:$DG$148,'TN01-10'!BZ$9,0)="","",VLOOKUP($A108,Sheet!$A$7:$DG$148,'TN01-10'!BZ$9,0))</f>
        <v>6.8</v>
      </c>
      <c r="CA108" s="28" t="str">
        <f>IF(VLOOKUP($A108,Sheet!$A$7:$DG$148,'TN01-10'!CA$9,0)="","",VLOOKUP($A108,Sheet!$A$7:$DG$148,'TN01-10'!CA$9,0))</f>
        <v/>
      </c>
      <c r="CB108" s="28">
        <f>IF(VLOOKUP($A108,Sheet!$A$7:$DG$148,'TN01-10'!CB$9,0)="","",VLOOKUP($A108,Sheet!$A$7:$DG$148,'TN01-10'!CB$9,0))</f>
        <v>6.2</v>
      </c>
      <c r="CC108" s="28" t="str">
        <f>IF(VLOOKUP($A108,Sheet!$A$7:$DG$148,'TN01-10'!CC$9,0)="","",VLOOKUP($A108,Sheet!$A$7:$DG$148,'TN01-10'!CC$9,0))</f>
        <v/>
      </c>
      <c r="CD108" s="28">
        <f>IF(VLOOKUP($A108,Sheet!$A$7:$DG$148,'TN01-10'!CD$9,0)="","",VLOOKUP($A108,Sheet!$A$7:$DG$148,'TN01-10'!CD$9,0))</f>
        <v>6.1</v>
      </c>
      <c r="CE108" s="28">
        <f>IF(VLOOKUP($A108,Sheet!$A$7:$DG$148,'TN01-10'!CE$9,0)="","",VLOOKUP($A108,Sheet!$A$7:$DG$148,'TN01-10'!CE$9,0))</f>
        <v>7.7</v>
      </c>
      <c r="CF108" s="28">
        <f>IF(VLOOKUP($A108,Sheet!$A$7:$DG$148,'TN01-10'!CF$9,0)="","",VLOOKUP($A108,Sheet!$A$7:$DG$148,'TN01-10'!CF$9,0))</f>
        <v>7.7</v>
      </c>
      <c r="CG108" s="28">
        <f>IF(VLOOKUP($A108,Sheet!$A$7:$DG$148,'TN01-10'!CG$9,0)="","",VLOOKUP($A108,Sheet!$A$7:$DG$148,'TN01-10'!CG$9,0))</f>
        <v>7.4</v>
      </c>
      <c r="CH108" s="28" t="str">
        <f>IF(VLOOKUP($A108,Sheet!$A$7:$DG$148,'TN01-10'!CH$9,0)="","",VLOOKUP($A108,Sheet!$A$7:$DG$148,'TN01-10'!CH$9,0))</f>
        <v/>
      </c>
      <c r="CI108" s="28">
        <f>IF(VLOOKUP($A108,Sheet!$A$7:$DG$148,'TN01-10'!CI$9,0)="","",VLOOKUP($A108,Sheet!$A$7:$DG$148,'TN01-10'!CI$9,0))</f>
        <v>4.5999999999999996</v>
      </c>
      <c r="CJ108" s="28" t="str">
        <f>IF(VLOOKUP($A108,Sheet!$A$7:$DG$148,'TN01-10'!CJ$9,0)="","",VLOOKUP($A108,Sheet!$A$7:$DG$148,'TN01-10'!CJ$9,0))</f>
        <v/>
      </c>
      <c r="CK108" s="28" t="str">
        <f>IF(VLOOKUP($A108,Sheet!$A$7:$DG$148,'TN01-10'!CK$9,0)="","",VLOOKUP($A108,Sheet!$A$7:$DG$148,'TN01-10'!CK$9,0))</f>
        <v/>
      </c>
      <c r="CL108" s="28" t="str">
        <f>IF(VLOOKUP($A108,Sheet!$A$7:$DG$148,'TN01-10'!CL$9,0)="","",VLOOKUP($A108,Sheet!$A$7:$DG$148,'TN01-10'!CL$9,0))</f>
        <v/>
      </c>
      <c r="CM108" s="28" t="str">
        <f>IF(VLOOKUP($A108,Sheet!$A$7:$DG$148,'TN01-10'!CM$9,0)="","",VLOOKUP($A108,Sheet!$A$7:$DG$148,'TN01-10'!CM$9,0))</f>
        <v/>
      </c>
      <c r="CN108" s="28">
        <f>IF(VLOOKUP($A108,Sheet!$A$7:$DG$148,'TN01-10'!CN$9,0)="","",VLOOKUP($A108,Sheet!$A$7:$DG$148,'TN01-10'!CN$9,0))</f>
        <v>4.2</v>
      </c>
      <c r="CO108" s="28">
        <f>IF(VLOOKUP($A108,Sheet!$A$7:$DG$148,'TN01-10'!CO$9,0)="","",VLOOKUP($A108,Sheet!$A$7:$DG$148,'TN01-10'!CO$9,0))</f>
        <v>7.7</v>
      </c>
      <c r="CP108" s="28">
        <f>IF(VLOOKUP($A108,Sheet!$A$7:$DG$148,'TN01-10'!CP$9,0)="","",VLOOKUP($A108,Sheet!$A$7:$DG$148,'TN01-10'!CP$9,0))</f>
        <v>7.5</v>
      </c>
      <c r="CQ108" s="28">
        <f>IF(VLOOKUP($A108,Sheet!$A$7:$DG$148,'TN01-10'!CQ$9,0)="","",VLOOKUP($A108,Sheet!$A$7:$DG$148,'TN01-10'!CQ$9,0))</f>
        <v>6.2</v>
      </c>
      <c r="CR108" s="28">
        <f>IF(VLOOKUP($A108,Sheet!$A$7:$DG$148,'TN01-10'!CR$9,0)="","",VLOOKUP($A108,Sheet!$A$7:$DG$148,'TN01-10'!CR$9,0))</f>
        <v>8</v>
      </c>
      <c r="CS108" s="33">
        <f>IF(VLOOKUP($A108,Sheet!$A$7:$DG$148,'TN01-10'!CS$9,0)="","",VLOOKUP($A108,Sheet!$A$7:$DG$148,'TN01-10'!CS$9,0))</f>
        <v>27</v>
      </c>
      <c r="CT108" s="36">
        <f>IF(VLOOKUP($A108,Sheet!$A$7:$DG$148,'TN01-10'!CT$9,0)="","",VLOOKUP($A108,Sheet!$A$7:$DG$148,'TN01-10'!CT$9,0))</f>
        <v>0</v>
      </c>
      <c r="CU108" s="38">
        <f t="shared" si="17"/>
        <v>128</v>
      </c>
      <c r="CV108" s="38">
        <f t="shared" si="18"/>
        <v>0</v>
      </c>
      <c r="CW108" s="38">
        <f t="shared" si="19"/>
        <v>0</v>
      </c>
      <c r="CX108" s="38">
        <f t="shared" si="20"/>
        <v>128</v>
      </c>
      <c r="CY108" s="38">
        <f t="shared" si="21"/>
        <v>6.37</v>
      </c>
      <c r="CZ108" s="38">
        <f>VLOOKUP($A108,'TN01-04'!$A$13:$DL$166,103,0)</f>
        <v>2.4700000000000002</v>
      </c>
      <c r="DA108" s="28" t="str">
        <f>IF(VLOOKUP($A108,Sheet!$A$7:$DG$148,'TN01-10'!DA$9,0)="","",VLOOKUP($A108,Sheet!$A$7:$DG$148,'TN01-10'!DA$9,0))</f>
        <v/>
      </c>
      <c r="DB108" s="28" t="str">
        <f>IF(VLOOKUP($A108,Sheet!$A$7:$DG$148,'TN01-10'!DB$9,0)="","",VLOOKUP($A108,Sheet!$A$7:$DG$148,'TN01-10'!DB$9,0))</f>
        <v/>
      </c>
      <c r="DC108" s="28" t="str">
        <f>IF(VLOOKUP($A108,Sheet!$A$7:$DG$148,'TN01-10'!DC$9,0)="","",VLOOKUP($A108,Sheet!$A$7:$DG$148,'TN01-10'!DC$9,0))</f>
        <v/>
      </c>
      <c r="DD108" s="28" t="str">
        <f>IF(VLOOKUP($A108,Sheet!$A$7:$DG$148,'TN01-10'!DD$9,0)="","",VLOOKUP($A108,Sheet!$A$7:$DG$148,'TN01-10'!DD$9,0))</f>
        <v/>
      </c>
      <c r="DE108" s="38"/>
      <c r="DF108" s="38">
        <f t="shared" si="22"/>
        <v>0</v>
      </c>
      <c r="DG108" s="38">
        <f>VLOOKUP($A108,'TN01-04'!$A$13:$DL$166,110,0)</f>
        <v>0</v>
      </c>
      <c r="DH108" s="33">
        <f>IF(VLOOKUP($A108,Sheet!$A$7:$DG$148,'TN01-10'!DH$9,0)="","",VLOOKUP($A108,Sheet!$A$7:$DG$148,'TN01-10'!DH$9,0))</f>
        <v>0</v>
      </c>
      <c r="DI108" s="36">
        <f>IF(VLOOKUP($A108,Sheet!$A$7:$DG$148,'TN01-10'!DI$9,0)="","",VLOOKUP($A108,Sheet!$A$7:$DG$148,'TN01-10'!DI$9,0))</f>
        <v>5</v>
      </c>
      <c r="DJ108" s="38">
        <f t="shared" si="23"/>
        <v>128</v>
      </c>
      <c r="DK108" s="38">
        <f t="shared" si="24"/>
        <v>5</v>
      </c>
      <c r="DL108" s="38">
        <f t="shared" si="25"/>
        <v>6.13</v>
      </c>
      <c r="DM108" s="38">
        <f>VLOOKUP($A108,'TN01-04'!$A$13:$DL$166,116,0)</f>
        <v>2.37</v>
      </c>
      <c r="DN108" s="33">
        <f>IF(VLOOKUP($A108,Sheet!$A$7:$DG$148,'TN01-10'!DN$9,0)="","",VLOOKUP($A108,Sheet!$A$7:$DG$148,'TN01-10'!DN$9,0))</f>
        <v>133</v>
      </c>
      <c r="DO108" s="36">
        <f>IF(VLOOKUP($A108,Sheet!$A$7:$DG$148,'TN01-10'!DO$9,0)="","",VLOOKUP($A108,Sheet!$A$7:$DG$148,'TN01-10'!DO$9,0))</f>
        <v>5</v>
      </c>
      <c r="DP108" s="28">
        <f>IF(VLOOKUP($A108,Sheet!$A$7:$DG$148,'TN01-10'!DP$9,0)="","",VLOOKUP($A108,Sheet!$A$7:$DG$148,'TN01-10'!DP$9,0))</f>
        <v>137</v>
      </c>
      <c r="DQ108" s="28">
        <f>IF(VLOOKUP($A108,Sheet!$A$7:$DG$148,'TN01-10'!DQ$9,0)="","",VLOOKUP($A108,Sheet!$A$7:$DG$148,'TN01-10'!DQ$9,0))</f>
        <v>133</v>
      </c>
      <c r="DR108" s="28">
        <f>IF(VLOOKUP($A108,Sheet!$A$7:$DG$148,'TN01-10'!DR$9,0)="","",VLOOKUP($A108,Sheet!$A$7:$DG$148,'TN01-10'!DR$9,0))</f>
        <v>6.37</v>
      </c>
      <c r="DS108" s="28">
        <f>IF(VLOOKUP($A108,Sheet!$A$7:$DG$148,'TN01-10'!DS$9,0)="","",VLOOKUP($A108,Sheet!$A$7:$DG$148,'TN01-10'!DS$9,0))</f>
        <v>2.4700000000000002</v>
      </c>
      <c r="DT108" s="28" t="str">
        <f>IF(VLOOKUP($A108,Sheet!$A$7:$DG$148,'TN01-10'!DT$9,0)="","",VLOOKUP($A108,Sheet!$A$7:$DG$148,'TN01-10'!DT$9,0))</f>
        <v/>
      </c>
      <c r="DU108" s="168">
        <f t="shared" si="26"/>
        <v>0</v>
      </c>
      <c r="DV108" s="315"/>
      <c r="DW108" s="315"/>
      <c r="DX108" s="315"/>
      <c r="DY108" s="315" t="s">
        <v>4798</v>
      </c>
      <c r="DZ108" s="315" t="s">
        <v>4832</v>
      </c>
      <c r="EA108" s="315"/>
      <c r="EB108" s="216"/>
      <c r="EC108" s="216"/>
      <c r="ED108" s="216"/>
      <c r="EE108" s="216"/>
      <c r="EF108" s="216">
        <f t="shared" si="27"/>
        <v>0</v>
      </c>
      <c r="EG108" s="216">
        <v>0</v>
      </c>
      <c r="EH108" s="216">
        <v>0</v>
      </c>
      <c r="EI108" s="216"/>
      <c r="EJ108" s="216"/>
      <c r="EK108" s="216">
        <f t="shared" si="28"/>
        <v>0</v>
      </c>
      <c r="EL108" s="216"/>
      <c r="EM108" s="216">
        <v>0</v>
      </c>
      <c r="EN108" s="216"/>
      <c r="EO108" s="216"/>
      <c r="EP108" s="216">
        <f t="shared" si="29"/>
        <v>0</v>
      </c>
      <c r="EQ108" s="216"/>
      <c r="ER108" s="216">
        <v>0</v>
      </c>
      <c r="ES108" s="216"/>
      <c r="ET108" s="216"/>
      <c r="EU108" s="216">
        <f t="shared" si="30"/>
        <v>0</v>
      </c>
      <c r="EV108" s="216">
        <f t="shared" si="31"/>
        <v>0</v>
      </c>
    </row>
    <row r="109" spans="1:152" ht="15.95" customHeight="1" x14ac:dyDescent="0.2">
      <c r="A109" s="25">
        <v>2220727376</v>
      </c>
      <c r="B109" s="26" t="s">
        <v>10</v>
      </c>
      <c r="C109" s="26" t="s">
        <v>99</v>
      </c>
      <c r="D109" s="26" t="s">
        <v>169</v>
      </c>
      <c r="E109" s="27">
        <v>36038</v>
      </c>
      <c r="F109" s="26" t="s">
        <v>209</v>
      </c>
      <c r="G109" s="26" t="s">
        <v>213</v>
      </c>
      <c r="H109" s="28" t="e">
        <f>IF(VLOOKUP($A109,Sheet!$A$7:$DG$148,'TN01-10'!H$9,0)="","",VLOOKUP($A109,Sheet!$A$7:$DG$148,'TN01-10'!H$9,0))</f>
        <v>#N/A</v>
      </c>
      <c r="I109" s="28" t="e">
        <f>IF(VLOOKUP($A109,Sheet!$A$7:$DG$148,'TN01-10'!I$9,0)="","",VLOOKUP($A109,Sheet!$A$7:$DG$148,'TN01-10'!I$9,0))</f>
        <v>#N/A</v>
      </c>
      <c r="J109" s="28" t="e">
        <f>IF(VLOOKUP($A109,Sheet!$A$7:$DG$148,'TN01-10'!J$9,0)="","",VLOOKUP($A109,Sheet!$A$7:$DG$148,'TN01-10'!J$9,0))</f>
        <v>#N/A</v>
      </c>
      <c r="K109" s="28" t="e">
        <f>IF(VLOOKUP($A109,Sheet!$A$7:$DG$148,'TN01-10'!K$9,0)="","",VLOOKUP($A109,Sheet!$A$7:$DG$148,'TN01-10'!K$9,0))</f>
        <v>#N/A</v>
      </c>
      <c r="L109" s="28" t="e">
        <f>IF(VLOOKUP($A109,Sheet!$A$7:$DG$148,'TN01-10'!L$9,0)="","",VLOOKUP($A109,Sheet!$A$7:$DG$148,'TN01-10'!L$9,0))</f>
        <v>#N/A</v>
      </c>
      <c r="M109" s="28" t="e">
        <f>IF(VLOOKUP($A109,Sheet!$A$7:$DG$148,'TN01-10'!M$9,0)="","",VLOOKUP($A109,Sheet!$A$7:$DG$148,'TN01-10'!M$9,0))</f>
        <v>#N/A</v>
      </c>
      <c r="N109" s="28" t="e">
        <f>IF(VLOOKUP($A109,Sheet!$A$7:$DG$148,'TN01-10'!N$9,0)="","",VLOOKUP($A109,Sheet!$A$7:$DG$148,'TN01-10'!N$9,0))</f>
        <v>#N/A</v>
      </c>
      <c r="O109" s="28" t="e">
        <f>IF(VLOOKUP($A109,Sheet!$A$7:$DG$148,'TN01-10'!O$9,0)="","",VLOOKUP($A109,Sheet!$A$7:$DG$148,'TN01-10'!O$9,0))</f>
        <v>#N/A</v>
      </c>
      <c r="P109" s="28" t="e">
        <f>IF(VLOOKUP($A109,Sheet!$A$7:$DG$148,'TN01-10'!P$9,0)="","",VLOOKUP($A109,Sheet!$A$7:$DG$148,'TN01-10'!P$9,0))</f>
        <v>#N/A</v>
      </c>
      <c r="Q109" s="28" t="e">
        <f>IF(VLOOKUP($A109,Sheet!$A$7:$DG$148,'TN01-10'!Q$9,0)="","",VLOOKUP($A109,Sheet!$A$7:$DG$148,'TN01-10'!Q$9,0))</f>
        <v>#N/A</v>
      </c>
      <c r="R109" s="28" t="e">
        <f>IF(VLOOKUP($A109,Sheet!$A$7:$DG$148,'TN01-10'!R$9,0)="","",VLOOKUP($A109,Sheet!$A$7:$DG$148,'TN01-10'!R$9,0))</f>
        <v>#N/A</v>
      </c>
      <c r="S109" s="28" t="e">
        <f>IF(VLOOKUP($A109,Sheet!$A$7:$DG$148,'TN01-10'!S$9,0)="","",VLOOKUP($A109,Sheet!$A$7:$DG$148,'TN01-10'!S$9,0))</f>
        <v>#N/A</v>
      </c>
      <c r="T109" s="28" t="e">
        <f>IF(VLOOKUP($A109,Sheet!$A$7:$DG$148,'TN01-10'!T$9,0)="","",VLOOKUP($A109,Sheet!$A$7:$DG$148,'TN01-10'!T$9,0))</f>
        <v>#N/A</v>
      </c>
      <c r="U109" s="28" t="e">
        <f>IF(VLOOKUP($A109,Sheet!$A$7:$DG$148,'TN01-10'!U$9,0)="","",VLOOKUP($A109,Sheet!$A$7:$DG$148,'TN01-10'!U$9,0))</f>
        <v>#N/A</v>
      </c>
      <c r="V109" s="28" t="e">
        <f>IF(VLOOKUP($A109,Sheet!$A$7:$DG$148,'TN01-10'!V$9,0)="","",VLOOKUP($A109,Sheet!$A$7:$DG$148,'TN01-10'!V$9,0))</f>
        <v>#N/A</v>
      </c>
      <c r="W109" s="28" t="e">
        <f>IF(VLOOKUP($A109,Sheet!$A$7:$DG$148,'TN01-10'!W$9,0)="","",VLOOKUP($A109,Sheet!$A$7:$DG$148,'TN01-10'!W$9,0))</f>
        <v>#N/A</v>
      </c>
      <c r="X109" s="28" t="e">
        <f>IF(VLOOKUP($A109,Sheet!$A$7:$DG$148,'TN01-10'!X$9,0)="","",VLOOKUP($A109,Sheet!$A$7:$DG$148,'TN01-10'!X$9,0))</f>
        <v>#N/A</v>
      </c>
      <c r="Y109" s="28" t="e">
        <f>IF(VLOOKUP($A109,Sheet!$A$7:$DG$148,'TN01-10'!Y$9,0)="","",VLOOKUP($A109,Sheet!$A$7:$DG$148,'TN01-10'!Y$9,0))</f>
        <v>#N/A</v>
      </c>
      <c r="Z109" s="28" t="e">
        <f>IF(VLOOKUP($A109,Sheet!$A$7:$DG$148,'TN01-10'!Z$9,0)="","",VLOOKUP($A109,Sheet!$A$7:$DG$148,'TN01-10'!Z$9,0))</f>
        <v>#N/A</v>
      </c>
      <c r="AA109" s="28" t="e">
        <f>IF(VLOOKUP($A109,Sheet!$A$7:$DG$148,'TN01-10'!AA$9,0)="","",VLOOKUP($A109,Sheet!$A$7:$DG$148,'TN01-10'!AA$9,0))</f>
        <v>#N/A</v>
      </c>
      <c r="AB109" s="28" t="e">
        <f>IF(VLOOKUP($A109,Sheet!$A$7:$DG$148,'TN01-10'!AB$9,0)="","",VLOOKUP($A109,Sheet!$A$7:$DG$148,'TN01-10'!AB$9,0))</f>
        <v>#N/A</v>
      </c>
      <c r="AC109" s="28" t="e">
        <f>IF(VLOOKUP($A109,Sheet!$A$7:$DG$148,'TN01-10'!AC$9,0)="","",VLOOKUP($A109,Sheet!$A$7:$DG$148,'TN01-10'!AC$9,0))</f>
        <v>#N/A</v>
      </c>
      <c r="AD109" s="28" t="e">
        <f>IF(VLOOKUP($A109,Sheet!$A$7:$DG$148,'TN01-10'!AD$9,0)="","",VLOOKUP($A109,Sheet!$A$7:$DG$148,'TN01-10'!AD$9,0))</f>
        <v>#N/A</v>
      </c>
      <c r="AE109" s="28" t="e">
        <f>IF(VLOOKUP($A109,Sheet!$A$7:$DG$148,'TN01-10'!AE$9,0)="","",VLOOKUP($A109,Sheet!$A$7:$DG$148,'TN01-10'!AE$9,0))</f>
        <v>#N/A</v>
      </c>
      <c r="AF109" s="28" t="e">
        <f>IF(VLOOKUP($A109,Sheet!$A$7:$DG$148,'TN01-10'!AF$9,0)="","",VLOOKUP($A109,Sheet!$A$7:$DG$148,'TN01-10'!AF$9,0))</f>
        <v>#N/A</v>
      </c>
      <c r="AG109" s="28" t="e">
        <f>IF(VLOOKUP($A109,Sheet!$A$7:$DG$148,'TN01-10'!AG$9,0)="","",VLOOKUP($A109,Sheet!$A$7:$DG$148,'TN01-10'!AG$9,0))</f>
        <v>#N/A</v>
      </c>
      <c r="AH109" s="28" t="e">
        <f>IF(VLOOKUP($A109,Sheet!$A$7:$DG$148,'TN01-10'!AH$9,0)="","",VLOOKUP($A109,Sheet!$A$7:$DG$148,'TN01-10'!AH$9,0))</f>
        <v>#N/A</v>
      </c>
      <c r="AI109" s="28" t="e">
        <f>IF(VLOOKUP($A109,Sheet!$A$7:$DG$148,'TN01-10'!AI$9,0)="","",VLOOKUP($A109,Sheet!$A$7:$DG$148,'TN01-10'!AI$9,0))</f>
        <v>#N/A</v>
      </c>
      <c r="AJ109" s="28" t="e">
        <f>IF(VLOOKUP($A109,Sheet!$A$7:$DG$148,'TN01-10'!AJ$9,0)="","",VLOOKUP($A109,Sheet!$A$7:$DG$148,'TN01-10'!AJ$9,0))</f>
        <v>#N/A</v>
      </c>
      <c r="AK109" s="33" t="e">
        <f>IF(VLOOKUP($A109,Sheet!$A$7:$DG$148,'TN01-10'!AK$9,0)="","",VLOOKUP($A109,Sheet!$A$7:$DG$148,'TN01-10'!AK$9,0))</f>
        <v>#N/A</v>
      </c>
      <c r="AL109" s="36" t="e">
        <f>IF(VLOOKUP($A109,Sheet!$A$7:$DG$148,'TN01-10'!AL$9,0)="","",VLOOKUP($A109,Sheet!$A$7:$DG$148,'TN01-10'!AL$9,0))</f>
        <v>#N/A</v>
      </c>
      <c r="AM109" s="32" t="e">
        <f>IF(VLOOKUP($A109,Sheet!$A$7:$DG$148,'TN01-10'!AM$9,0)="","",VLOOKUP($A109,Sheet!$A$7:$DG$148,'TN01-10'!AM$9,0))</f>
        <v>#N/A</v>
      </c>
      <c r="AN109" s="32" t="e">
        <f>IF(VLOOKUP($A109,Sheet!$A$7:$DG$148,'TN01-10'!AN$9,0)="","",VLOOKUP($A109,Sheet!$A$7:$DG$148,'TN01-10'!AN$9,0))</f>
        <v>#N/A</v>
      </c>
      <c r="AO109" s="32" t="e">
        <f>IF(VLOOKUP($A109,Sheet!$A$7:$DG$148,'TN01-10'!AO$9,0)="","",VLOOKUP($A109,Sheet!$A$7:$DG$148,'TN01-10'!AO$9,0))</f>
        <v>#N/A</v>
      </c>
      <c r="AP109" s="32" t="e">
        <f>IF(VLOOKUP($A109,Sheet!$A$7:$DG$148,'TN01-10'!AP$9,0)="","",VLOOKUP($A109,Sheet!$A$7:$DG$148,'TN01-10'!AP$9,0))</f>
        <v>#N/A</v>
      </c>
      <c r="AQ109" s="32" t="e">
        <f>IF(VLOOKUP($A109,Sheet!$A$7:$DG$148,'TN01-10'!AQ$9,0)="","",VLOOKUP($A109,Sheet!$A$7:$DG$148,'TN01-10'!AQ$9,0))</f>
        <v>#N/A</v>
      </c>
      <c r="AR109" s="32" t="e">
        <f>IF(VLOOKUP($A109,Sheet!$A$7:$DG$148,'TN01-10'!AR$9,0)="","",VLOOKUP($A109,Sheet!$A$7:$DG$148,'TN01-10'!AR$9,0))</f>
        <v>#N/A</v>
      </c>
      <c r="AS109" s="32" t="e">
        <f>IF(VLOOKUP($A109,Sheet!$A$7:$DG$148,'TN01-10'!AS$9,0)="","",VLOOKUP($A109,Sheet!$A$7:$DG$148,'TN01-10'!AS$9,0))</f>
        <v>#N/A</v>
      </c>
      <c r="AT109" s="32" t="e">
        <f>IF(VLOOKUP($A109,Sheet!$A$7:$DG$148,'TN01-10'!AT$9,0)="","",VLOOKUP($A109,Sheet!$A$7:$DG$148,'TN01-10'!AT$9,0))</f>
        <v>#N/A</v>
      </c>
      <c r="AU109" s="32" t="e">
        <f>IF(VLOOKUP($A109,Sheet!$A$7:$DG$148,'TN01-10'!AU$9,0)="","",VLOOKUP($A109,Sheet!$A$7:$DG$148,'TN01-10'!AU$9,0))</f>
        <v>#N/A</v>
      </c>
      <c r="AV109" s="32" t="e">
        <f>IF(VLOOKUP($A109,Sheet!$A$7:$DG$148,'TN01-10'!AV$9,0)="","",VLOOKUP($A109,Sheet!$A$7:$DG$148,'TN01-10'!AV$9,0))</f>
        <v>#N/A</v>
      </c>
      <c r="AW109" s="32" t="e">
        <f>IF(VLOOKUP($A109,Sheet!$A$7:$DG$148,'TN01-10'!AW$9,0)="","",VLOOKUP($A109,Sheet!$A$7:$DG$148,'TN01-10'!AW$9,0))</f>
        <v>#N/A</v>
      </c>
      <c r="AX109" s="32" t="e">
        <f>IF(VLOOKUP($A109,Sheet!$A$7:$DG$148,'TN01-10'!AX$9,0)="","",VLOOKUP($A109,Sheet!$A$7:$DG$148,'TN01-10'!AX$9,0))</f>
        <v>#N/A</v>
      </c>
      <c r="AY109" s="32" t="e">
        <f>IF(VLOOKUP($A109,Sheet!$A$7:$DG$148,'TN01-10'!AY$9,0)="","",VLOOKUP($A109,Sheet!$A$7:$DG$148,'TN01-10'!AY$9,0))</f>
        <v>#N/A</v>
      </c>
      <c r="AZ109" s="32" t="e">
        <f>IF(VLOOKUP($A109,Sheet!$A$7:$DG$148,'TN01-10'!AZ$9,0)="","",VLOOKUP($A109,Sheet!$A$7:$DG$148,'TN01-10'!AZ$9,0))</f>
        <v>#N/A</v>
      </c>
      <c r="BA109" s="32" t="e">
        <f>IF(VLOOKUP($A109,Sheet!$A$7:$DG$148,'TN01-10'!BA$9,0)="","",VLOOKUP($A109,Sheet!$A$7:$DG$148,'TN01-10'!BA$9,0))</f>
        <v>#N/A</v>
      </c>
      <c r="BB109" s="33" t="e">
        <f>IF(VLOOKUP($A109,Sheet!$A$7:$DG$148,'TN01-10'!BB$9,0)="","",VLOOKUP($A109,Sheet!$A$7:$DG$148,'TN01-10'!BB$9,0))</f>
        <v>#N/A</v>
      </c>
      <c r="BC109" s="36" t="e">
        <f>IF(VLOOKUP($A109,Sheet!$A$7:$DG$148,'TN01-10'!BC$9,0)="","",VLOOKUP($A109,Sheet!$A$7:$DG$148,'TN01-10'!BC$9,0))</f>
        <v>#N/A</v>
      </c>
      <c r="BD109" s="28" t="e">
        <f>IF(VLOOKUP($A109,Sheet!$A$7:$DG$148,'TN01-10'!BD$9,0)="","",VLOOKUP($A109,Sheet!$A$7:$DG$148,'TN01-10'!BD$9,0))</f>
        <v>#N/A</v>
      </c>
      <c r="BE109" s="28" t="e">
        <f>IF(VLOOKUP($A109,Sheet!$A$7:$DG$148,'TN01-10'!BE$9,0)="","",VLOOKUP($A109,Sheet!$A$7:$DG$148,'TN01-10'!BE$9,0))</f>
        <v>#N/A</v>
      </c>
      <c r="BF109" s="28" t="e">
        <f>IF(VLOOKUP($A109,Sheet!$A$7:$DG$148,'TN01-10'!BF$9,0)="","",VLOOKUP($A109,Sheet!$A$7:$DG$148,'TN01-10'!BF$9,0))</f>
        <v>#N/A</v>
      </c>
      <c r="BG109" s="28" t="e">
        <f>IF(VLOOKUP($A109,Sheet!$A$7:$DG$148,'TN01-10'!BG$9,0)="","",VLOOKUP($A109,Sheet!$A$7:$DG$148,'TN01-10'!BG$9,0))</f>
        <v>#N/A</v>
      </c>
      <c r="BH109" s="28" t="e">
        <f>IF(VLOOKUP($A109,Sheet!$A$7:$DG$148,'TN01-10'!BH$9,0)="","",VLOOKUP($A109,Sheet!$A$7:$DG$148,'TN01-10'!BH$9,0))</f>
        <v>#N/A</v>
      </c>
      <c r="BI109" s="28" t="e">
        <f>IF(VLOOKUP($A109,Sheet!$A$7:$DG$148,'TN01-10'!BI$9,0)="","",VLOOKUP($A109,Sheet!$A$7:$DG$148,'TN01-10'!BI$9,0))</f>
        <v>#N/A</v>
      </c>
      <c r="BJ109" s="28" t="e">
        <f>IF(VLOOKUP($A109,Sheet!$A$7:$DG$148,'TN01-10'!BJ$9,0)="","",VLOOKUP($A109,Sheet!$A$7:$DG$148,'TN01-10'!BJ$9,0))</f>
        <v>#N/A</v>
      </c>
      <c r="BK109" s="28" t="e">
        <f>IF(VLOOKUP($A109,Sheet!$A$7:$DG$148,'TN01-10'!BK$9,0)="","",VLOOKUP($A109,Sheet!$A$7:$DG$148,'TN01-10'!BK$9,0))</f>
        <v>#N/A</v>
      </c>
      <c r="BL109" s="28" t="e">
        <f>IF(VLOOKUP($A109,Sheet!$A$7:$DG$148,'TN01-10'!BL$9,0)="","",VLOOKUP($A109,Sheet!$A$7:$DG$148,'TN01-10'!BL$9,0))</f>
        <v>#N/A</v>
      </c>
      <c r="BM109" s="28" t="e">
        <f>IF(VLOOKUP($A109,Sheet!$A$7:$DG$148,'TN01-10'!BM$9,0)="","",VLOOKUP($A109,Sheet!$A$7:$DG$148,'TN01-10'!BM$9,0))</f>
        <v>#N/A</v>
      </c>
      <c r="BN109" s="28" t="e">
        <f>IF(VLOOKUP($A109,Sheet!$A$7:$DG$148,'TN01-10'!BN$9,0)="","",VLOOKUP($A109,Sheet!$A$7:$DG$148,'TN01-10'!BN$9,0))</f>
        <v>#N/A</v>
      </c>
      <c r="BO109" s="28" t="e">
        <f>IF(VLOOKUP($A109,Sheet!$A$7:$DG$148,'TN01-10'!BO$9,0)="","",VLOOKUP($A109,Sheet!$A$7:$DG$148,'TN01-10'!BO$9,0))</f>
        <v>#N/A</v>
      </c>
      <c r="BP109" s="28" t="e">
        <f>IF(VLOOKUP($A109,Sheet!$A$7:$DG$148,'TN01-10'!BP$9,0)="","",VLOOKUP($A109,Sheet!$A$7:$DG$148,'TN01-10'!BP$9,0))</f>
        <v>#N/A</v>
      </c>
      <c r="BQ109" s="28" t="e">
        <f>IF(VLOOKUP($A109,Sheet!$A$7:$DG$148,'TN01-10'!BQ$9,0)="","",VLOOKUP($A109,Sheet!$A$7:$DG$148,'TN01-10'!BQ$9,0))</f>
        <v>#N/A</v>
      </c>
      <c r="BR109" s="28" t="e">
        <f>IF(VLOOKUP($A109,Sheet!$A$7:$DG$148,'TN01-10'!BR$9,0)="","",VLOOKUP($A109,Sheet!$A$7:$DG$148,'TN01-10'!BR$9,0))</f>
        <v>#N/A</v>
      </c>
      <c r="BS109" s="28" t="e">
        <f>IF(VLOOKUP($A109,Sheet!$A$7:$DG$148,'TN01-10'!BS$9,0)="","",VLOOKUP($A109,Sheet!$A$7:$DG$148,'TN01-10'!BS$9,0))</f>
        <v>#N/A</v>
      </c>
      <c r="BT109" s="28" t="e">
        <f>IF(VLOOKUP($A109,Sheet!$A$7:$DG$148,'TN01-10'!BT$9,0)="","",VLOOKUP($A109,Sheet!$A$7:$DG$148,'TN01-10'!BT$9,0))</f>
        <v>#N/A</v>
      </c>
      <c r="BU109" s="28" t="e">
        <f>IF(VLOOKUP($A109,Sheet!$A$7:$DG$148,'TN01-10'!BU$9,0)="","",VLOOKUP($A109,Sheet!$A$7:$DG$148,'TN01-10'!BU$9,0))</f>
        <v>#N/A</v>
      </c>
      <c r="BV109" s="28" t="e">
        <f>IF(VLOOKUP($A109,Sheet!$A$7:$DG$148,'TN01-10'!BV$9,0)="","",VLOOKUP($A109,Sheet!$A$7:$DG$148,'TN01-10'!BV$9,0))</f>
        <v>#N/A</v>
      </c>
      <c r="BW109" s="28" t="e">
        <f>IF(VLOOKUP($A109,Sheet!$A$7:$DG$148,'TN01-10'!BW$9,0)="","",VLOOKUP($A109,Sheet!$A$7:$DG$148,'TN01-10'!BW$9,0))</f>
        <v>#N/A</v>
      </c>
      <c r="BX109" s="33" t="e">
        <f>IF(VLOOKUP($A109,Sheet!$A$7:$DG$148,'TN01-10'!BX$9,0)="","",VLOOKUP($A109,Sheet!$A$7:$DG$148,'TN01-10'!BX$9,0))</f>
        <v>#N/A</v>
      </c>
      <c r="BY109" s="36" t="e">
        <f>IF(VLOOKUP($A109,Sheet!$A$7:$DG$148,'TN01-10'!BY$9,0)="","",VLOOKUP($A109,Sheet!$A$7:$DG$148,'TN01-10'!BY$9,0))</f>
        <v>#N/A</v>
      </c>
      <c r="BZ109" s="28" t="e">
        <f>IF(VLOOKUP($A109,Sheet!$A$7:$DG$148,'TN01-10'!BZ$9,0)="","",VLOOKUP($A109,Sheet!$A$7:$DG$148,'TN01-10'!BZ$9,0))</f>
        <v>#N/A</v>
      </c>
      <c r="CA109" s="28" t="e">
        <f>IF(VLOOKUP($A109,Sheet!$A$7:$DG$148,'TN01-10'!CA$9,0)="","",VLOOKUP($A109,Sheet!$A$7:$DG$148,'TN01-10'!CA$9,0))</f>
        <v>#N/A</v>
      </c>
      <c r="CB109" s="28" t="e">
        <f>IF(VLOOKUP($A109,Sheet!$A$7:$DG$148,'TN01-10'!CB$9,0)="","",VLOOKUP($A109,Sheet!$A$7:$DG$148,'TN01-10'!CB$9,0))</f>
        <v>#N/A</v>
      </c>
      <c r="CC109" s="28" t="e">
        <f>IF(VLOOKUP($A109,Sheet!$A$7:$DG$148,'TN01-10'!CC$9,0)="","",VLOOKUP($A109,Sheet!$A$7:$DG$148,'TN01-10'!CC$9,0))</f>
        <v>#N/A</v>
      </c>
      <c r="CD109" s="28" t="e">
        <f>IF(VLOOKUP($A109,Sheet!$A$7:$DG$148,'TN01-10'!CD$9,0)="","",VLOOKUP($A109,Sheet!$A$7:$DG$148,'TN01-10'!CD$9,0))</f>
        <v>#N/A</v>
      </c>
      <c r="CE109" s="28" t="e">
        <f>IF(VLOOKUP($A109,Sheet!$A$7:$DG$148,'TN01-10'!CE$9,0)="","",VLOOKUP($A109,Sheet!$A$7:$DG$148,'TN01-10'!CE$9,0))</f>
        <v>#N/A</v>
      </c>
      <c r="CF109" s="28" t="e">
        <f>IF(VLOOKUP($A109,Sheet!$A$7:$DG$148,'TN01-10'!CF$9,0)="","",VLOOKUP($A109,Sheet!$A$7:$DG$148,'TN01-10'!CF$9,0))</f>
        <v>#N/A</v>
      </c>
      <c r="CG109" s="28" t="e">
        <f>IF(VLOOKUP($A109,Sheet!$A$7:$DG$148,'TN01-10'!CG$9,0)="","",VLOOKUP($A109,Sheet!$A$7:$DG$148,'TN01-10'!CG$9,0))</f>
        <v>#N/A</v>
      </c>
      <c r="CH109" s="28" t="e">
        <f>IF(VLOOKUP($A109,Sheet!$A$7:$DG$148,'TN01-10'!CH$9,0)="","",VLOOKUP($A109,Sheet!$A$7:$DG$148,'TN01-10'!CH$9,0))</f>
        <v>#N/A</v>
      </c>
      <c r="CI109" s="28" t="e">
        <f>IF(VLOOKUP($A109,Sheet!$A$7:$DG$148,'TN01-10'!CI$9,0)="","",VLOOKUP($A109,Sheet!$A$7:$DG$148,'TN01-10'!CI$9,0))</f>
        <v>#N/A</v>
      </c>
      <c r="CJ109" s="28" t="e">
        <f>IF(VLOOKUP($A109,Sheet!$A$7:$DG$148,'TN01-10'!CJ$9,0)="","",VLOOKUP($A109,Sheet!$A$7:$DG$148,'TN01-10'!CJ$9,0))</f>
        <v>#N/A</v>
      </c>
      <c r="CK109" s="28" t="e">
        <f>IF(VLOOKUP($A109,Sheet!$A$7:$DG$148,'TN01-10'!CK$9,0)="","",VLOOKUP($A109,Sheet!$A$7:$DG$148,'TN01-10'!CK$9,0))</f>
        <v>#N/A</v>
      </c>
      <c r="CL109" s="28" t="e">
        <f>IF(VLOOKUP($A109,Sheet!$A$7:$DG$148,'TN01-10'!CL$9,0)="","",VLOOKUP($A109,Sheet!$A$7:$DG$148,'TN01-10'!CL$9,0))</f>
        <v>#N/A</v>
      </c>
      <c r="CM109" s="28" t="e">
        <f>IF(VLOOKUP($A109,Sheet!$A$7:$DG$148,'TN01-10'!CM$9,0)="","",VLOOKUP($A109,Sheet!$A$7:$DG$148,'TN01-10'!CM$9,0))</f>
        <v>#N/A</v>
      </c>
      <c r="CN109" s="28" t="e">
        <f>IF(VLOOKUP($A109,Sheet!$A$7:$DG$148,'TN01-10'!CN$9,0)="","",VLOOKUP($A109,Sheet!$A$7:$DG$148,'TN01-10'!CN$9,0))</f>
        <v>#N/A</v>
      </c>
      <c r="CO109" s="28" t="e">
        <f>IF(VLOOKUP($A109,Sheet!$A$7:$DG$148,'TN01-10'!CO$9,0)="","",VLOOKUP($A109,Sheet!$A$7:$DG$148,'TN01-10'!CO$9,0))</f>
        <v>#N/A</v>
      </c>
      <c r="CP109" s="28" t="e">
        <f>IF(VLOOKUP($A109,Sheet!$A$7:$DG$148,'TN01-10'!CP$9,0)="","",VLOOKUP($A109,Sheet!$A$7:$DG$148,'TN01-10'!CP$9,0))</f>
        <v>#N/A</v>
      </c>
      <c r="CQ109" s="28" t="e">
        <f>IF(VLOOKUP($A109,Sheet!$A$7:$DG$148,'TN01-10'!CQ$9,0)="","",VLOOKUP($A109,Sheet!$A$7:$DG$148,'TN01-10'!CQ$9,0))</f>
        <v>#N/A</v>
      </c>
      <c r="CR109" s="28" t="e">
        <f>IF(VLOOKUP($A109,Sheet!$A$7:$DG$148,'TN01-10'!CR$9,0)="","",VLOOKUP($A109,Sheet!$A$7:$DG$148,'TN01-10'!CR$9,0))</f>
        <v>#N/A</v>
      </c>
      <c r="CS109" s="33" t="e">
        <f>IF(VLOOKUP($A109,Sheet!$A$7:$DG$148,'TN01-10'!CS$9,0)="","",VLOOKUP($A109,Sheet!$A$7:$DG$148,'TN01-10'!CS$9,0))</f>
        <v>#N/A</v>
      </c>
      <c r="CT109" s="36" t="e">
        <f>IF(VLOOKUP($A109,Sheet!$A$7:$DG$148,'TN01-10'!CT$9,0)="","",VLOOKUP($A109,Sheet!$A$7:$DG$148,'TN01-10'!CT$9,0))</f>
        <v>#N/A</v>
      </c>
      <c r="CU109" s="38" t="e">
        <f t="shared" si="17"/>
        <v>#N/A</v>
      </c>
      <c r="CV109" s="38" t="e">
        <f t="shared" si="18"/>
        <v>#N/A</v>
      </c>
      <c r="CW109" s="38">
        <f t="shared" si="19"/>
        <v>0</v>
      </c>
      <c r="CX109" s="38" t="e">
        <f t="shared" si="20"/>
        <v>#N/A</v>
      </c>
      <c r="CY109" s="38" t="e">
        <f t="shared" si="21"/>
        <v>#N/A</v>
      </c>
      <c r="CZ109" s="38" t="e">
        <f>VLOOKUP($A109,'TN01-04'!$A$13:$DL$166,103,0)</f>
        <v>#N/A</v>
      </c>
      <c r="DA109" s="28" t="e">
        <f>IF(VLOOKUP($A109,Sheet!$A$7:$DG$148,'TN01-10'!DA$9,0)="","",VLOOKUP($A109,Sheet!$A$7:$DG$148,'TN01-10'!DA$9,0))</f>
        <v>#N/A</v>
      </c>
      <c r="DB109" s="28" t="e">
        <f>IF(VLOOKUP($A109,Sheet!$A$7:$DG$148,'TN01-10'!DB$9,0)="","",VLOOKUP($A109,Sheet!$A$7:$DG$148,'TN01-10'!DB$9,0))</f>
        <v>#N/A</v>
      </c>
      <c r="DC109" s="28" t="e">
        <f>IF(VLOOKUP($A109,Sheet!$A$7:$DG$148,'TN01-10'!DC$9,0)="","",VLOOKUP($A109,Sheet!$A$7:$DG$148,'TN01-10'!DC$9,0))</f>
        <v>#N/A</v>
      </c>
      <c r="DD109" s="28" t="e">
        <f>IF(VLOOKUP($A109,Sheet!$A$7:$DG$148,'TN01-10'!DD$9,0)="","",VLOOKUP($A109,Sheet!$A$7:$DG$148,'TN01-10'!DD$9,0))</f>
        <v>#N/A</v>
      </c>
      <c r="DE109" s="38"/>
      <c r="DF109" s="38" t="e">
        <f t="shared" si="22"/>
        <v>#N/A</v>
      </c>
      <c r="DG109" s="38" t="e">
        <f>VLOOKUP($A109,'TN01-04'!$A$13:$DL$166,110,0)</f>
        <v>#N/A</v>
      </c>
      <c r="DH109" s="33" t="e">
        <f>IF(VLOOKUP($A109,Sheet!$A$7:$DG$148,'TN01-10'!DH$9,0)="","",VLOOKUP($A109,Sheet!$A$7:$DG$148,'TN01-10'!DH$9,0))</f>
        <v>#N/A</v>
      </c>
      <c r="DI109" s="36" t="e">
        <f>IF(VLOOKUP($A109,Sheet!$A$7:$DG$148,'TN01-10'!DI$9,0)="","",VLOOKUP($A109,Sheet!$A$7:$DG$148,'TN01-10'!DI$9,0))</f>
        <v>#N/A</v>
      </c>
      <c r="DJ109" s="38" t="e">
        <f t="shared" si="23"/>
        <v>#N/A</v>
      </c>
      <c r="DK109" s="38" t="e">
        <f t="shared" si="24"/>
        <v>#N/A</v>
      </c>
      <c r="DL109" s="38" t="e">
        <f t="shared" si="25"/>
        <v>#N/A</v>
      </c>
      <c r="DM109" s="38" t="e">
        <f>VLOOKUP($A109,'TN01-04'!$A$13:$DL$166,116,0)</f>
        <v>#N/A</v>
      </c>
      <c r="DN109" s="33" t="e">
        <f>IF(VLOOKUP($A109,Sheet!$A$7:$DG$148,'TN01-10'!DN$9,0)="","",VLOOKUP($A109,Sheet!$A$7:$DG$148,'TN01-10'!DN$9,0))</f>
        <v>#N/A</v>
      </c>
      <c r="DO109" s="36" t="e">
        <f>IF(VLOOKUP($A109,Sheet!$A$7:$DG$148,'TN01-10'!DO$9,0)="","",VLOOKUP($A109,Sheet!$A$7:$DG$148,'TN01-10'!DO$9,0))</f>
        <v>#N/A</v>
      </c>
      <c r="DP109" s="28" t="e">
        <f>IF(VLOOKUP($A109,Sheet!$A$7:$DG$148,'TN01-10'!DP$9,0)="","",VLOOKUP($A109,Sheet!$A$7:$DG$148,'TN01-10'!DP$9,0))</f>
        <v>#N/A</v>
      </c>
      <c r="DQ109" s="28" t="e">
        <f>IF(VLOOKUP($A109,Sheet!$A$7:$DG$148,'TN01-10'!DQ$9,0)="","",VLOOKUP($A109,Sheet!$A$7:$DG$148,'TN01-10'!DQ$9,0))</f>
        <v>#N/A</v>
      </c>
      <c r="DR109" s="28" t="e">
        <f>IF(VLOOKUP($A109,Sheet!$A$7:$DG$148,'TN01-10'!DR$9,0)="","",VLOOKUP($A109,Sheet!$A$7:$DG$148,'TN01-10'!DR$9,0))</f>
        <v>#N/A</v>
      </c>
      <c r="DS109" s="28" t="e">
        <f>IF(VLOOKUP($A109,Sheet!$A$7:$DG$148,'TN01-10'!DS$9,0)="","",VLOOKUP($A109,Sheet!$A$7:$DG$148,'TN01-10'!DS$9,0))</f>
        <v>#N/A</v>
      </c>
      <c r="DT109" s="28" t="e">
        <f>IF(VLOOKUP($A109,Sheet!$A$7:$DG$148,'TN01-10'!DT$9,0)="","",VLOOKUP($A109,Sheet!$A$7:$DG$148,'TN01-10'!DT$9,0))</f>
        <v>#N/A</v>
      </c>
      <c r="DU109" s="168" t="e">
        <f t="shared" si="26"/>
        <v>#N/A</v>
      </c>
      <c r="DV109" s="315"/>
      <c r="DW109" s="315"/>
      <c r="DX109" s="315"/>
      <c r="DY109" s="315" t="s">
        <v>4798</v>
      </c>
      <c r="DZ109" s="315" t="e">
        <v>#N/A</v>
      </c>
      <c r="EA109" s="315"/>
      <c r="EB109" s="216"/>
      <c r="EC109" s="216"/>
      <c r="ED109" s="216"/>
      <c r="EE109" s="216"/>
      <c r="EF109" s="216">
        <f t="shared" si="27"/>
        <v>0</v>
      </c>
      <c r="EG109" s="216">
        <v>0</v>
      </c>
      <c r="EH109" s="216">
        <v>0</v>
      </c>
      <c r="EI109" s="216"/>
      <c r="EJ109" s="216"/>
      <c r="EK109" s="216">
        <f t="shared" si="28"/>
        <v>0</v>
      </c>
      <c r="EL109" s="216"/>
      <c r="EM109" s="216">
        <v>0</v>
      </c>
      <c r="EN109" s="216"/>
      <c r="EO109" s="216"/>
      <c r="EP109" s="216">
        <f t="shared" si="29"/>
        <v>0</v>
      </c>
      <c r="EQ109" s="216"/>
      <c r="ER109" s="216">
        <v>0</v>
      </c>
      <c r="ES109" s="216"/>
      <c r="ET109" s="216"/>
      <c r="EU109" s="216">
        <f t="shared" si="30"/>
        <v>0</v>
      </c>
      <c r="EV109" s="216">
        <f t="shared" si="31"/>
        <v>0</v>
      </c>
    </row>
    <row r="110" spans="1:152" ht="15.95" customHeight="1" x14ac:dyDescent="0.2">
      <c r="A110" s="25">
        <v>2221724191</v>
      </c>
      <c r="B110" s="26" t="s">
        <v>18</v>
      </c>
      <c r="C110" s="26" t="s">
        <v>77</v>
      </c>
      <c r="D110" s="26" t="s">
        <v>170</v>
      </c>
      <c r="E110" s="27">
        <v>35864</v>
      </c>
      <c r="F110" s="26" t="s">
        <v>210</v>
      </c>
      <c r="G110" s="26" t="s">
        <v>212</v>
      </c>
      <c r="H110" s="28">
        <f>IF(VLOOKUP($A110,Sheet!$A$7:$DG$148,'TN01-10'!H$9,0)="","",VLOOKUP($A110,Sheet!$A$7:$DG$148,'TN01-10'!H$9,0))</f>
        <v>7.7</v>
      </c>
      <c r="I110" s="28">
        <f>IF(VLOOKUP($A110,Sheet!$A$7:$DG$148,'TN01-10'!I$9,0)="","",VLOOKUP($A110,Sheet!$A$7:$DG$148,'TN01-10'!I$9,0))</f>
        <v>5.5</v>
      </c>
      <c r="J110" s="28">
        <f>IF(VLOOKUP($A110,Sheet!$A$7:$DG$148,'TN01-10'!J$9,0)="","",VLOOKUP($A110,Sheet!$A$7:$DG$148,'TN01-10'!J$9,0))</f>
        <v>5.3</v>
      </c>
      <c r="K110" s="28">
        <f>IF(VLOOKUP($A110,Sheet!$A$7:$DG$148,'TN01-10'!K$9,0)="","",VLOOKUP($A110,Sheet!$A$7:$DG$148,'TN01-10'!K$9,0))</f>
        <v>7.1</v>
      </c>
      <c r="L110" s="28">
        <f>IF(VLOOKUP($A110,Sheet!$A$7:$DG$148,'TN01-10'!L$9,0)="","",VLOOKUP($A110,Sheet!$A$7:$DG$148,'TN01-10'!L$9,0))</f>
        <v>4.9000000000000004</v>
      </c>
      <c r="M110" s="28">
        <f>IF(VLOOKUP($A110,Sheet!$A$7:$DG$148,'TN01-10'!M$9,0)="","",VLOOKUP($A110,Sheet!$A$7:$DG$148,'TN01-10'!M$9,0))</f>
        <v>6</v>
      </c>
      <c r="N110" s="28">
        <f>IF(VLOOKUP($A110,Sheet!$A$7:$DG$148,'TN01-10'!N$9,0)="","",VLOOKUP($A110,Sheet!$A$7:$DG$148,'TN01-10'!N$9,0))</f>
        <v>6.2</v>
      </c>
      <c r="O110" s="28" t="str">
        <f>IF(VLOOKUP($A110,Sheet!$A$7:$DG$148,'TN01-10'!O$9,0)="","",VLOOKUP($A110,Sheet!$A$7:$DG$148,'TN01-10'!O$9,0))</f>
        <v/>
      </c>
      <c r="P110" s="28">
        <f>IF(VLOOKUP($A110,Sheet!$A$7:$DG$148,'TN01-10'!P$9,0)="","",VLOOKUP($A110,Sheet!$A$7:$DG$148,'TN01-10'!P$9,0))</f>
        <v>5.9</v>
      </c>
      <c r="Q110" s="28" t="str">
        <f>IF(VLOOKUP($A110,Sheet!$A$7:$DG$148,'TN01-10'!Q$9,0)="","",VLOOKUP($A110,Sheet!$A$7:$DG$148,'TN01-10'!Q$9,0))</f>
        <v/>
      </c>
      <c r="R110" s="28" t="str">
        <f>IF(VLOOKUP($A110,Sheet!$A$7:$DG$148,'TN01-10'!R$9,0)="","",VLOOKUP($A110,Sheet!$A$7:$DG$148,'TN01-10'!R$9,0))</f>
        <v/>
      </c>
      <c r="S110" s="28" t="str">
        <f>IF(VLOOKUP($A110,Sheet!$A$7:$DG$148,'TN01-10'!S$9,0)="","",VLOOKUP($A110,Sheet!$A$7:$DG$148,'TN01-10'!S$9,0))</f>
        <v/>
      </c>
      <c r="T110" s="28" t="str">
        <f>IF(VLOOKUP($A110,Sheet!$A$7:$DG$148,'TN01-10'!T$9,0)="","",VLOOKUP($A110,Sheet!$A$7:$DG$148,'TN01-10'!T$9,0))</f>
        <v/>
      </c>
      <c r="U110" s="28">
        <f>IF(VLOOKUP($A110,Sheet!$A$7:$DG$148,'TN01-10'!U$9,0)="","",VLOOKUP($A110,Sheet!$A$7:$DG$148,'TN01-10'!U$9,0))</f>
        <v>7.2</v>
      </c>
      <c r="V110" s="28">
        <f>IF(VLOOKUP($A110,Sheet!$A$7:$DG$148,'TN01-10'!V$9,0)="","",VLOOKUP($A110,Sheet!$A$7:$DG$148,'TN01-10'!V$9,0))</f>
        <v>5.6</v>
      </c>
      <c r="W110" s="28">
        <f>IF(VLOOKUP($A110,Sheet!$A$7:$DG$148,'TN01-10'!W$9,0)="","",VLOOKUP($A110,Sheet!$A$7:$DG$148,'TN01-10'!W$9,0))</f>
        <v>8.3000000000000007</v>
      </c>
      <c r="X110" s="28">
        <f>IF(VLOOKUP($A110,Sheet!$A$7:$DG$148,'TN01-10'!X$9,0)="","",VLOOKUP($A110,Sheet!$A$7:$DG$148,'TN01-10'!X$9,0))</f>
        <v>7.6</v>
      </c>
      <c r="Y110" s="28">
        <f>IF(VLOOKUP($A110,Sheet!$A$7:$DG$148,'TN01-10'!Y$9,0)="","",VLOOKUP($A110,Sheet!$A$7:$DG$148,'TN01-10'!Y$9,0))</f>
        <v>6.5</v>
      </c>
      <c r="Z110" s="28">
        <f>IF(VLOOKUP($A110,Sheet!$A$7:$DG$148,'TN01-10'!Z$9,0)="","",VLOOKUP($A110,Sheet!$A$7:$DG$148,'TN01-10'!Z$9,0))</f>
        <v>6</v>
      </c>
      <c r="AA110" s="28">
        <f>IF(VLOOKUP($A110,Sheet!$A$7:$DG$148,'TN01-10'!AA$9,0)="","",VLOOKUP($A110,Sheet!$A$7:$DG$148,'TN01-10'!AA$9,0))</f>
        <v>5.5</v>
      </c>
      <c r="AB110" s="28">
        <f>IF(VLOOKUP($A110,Sheet!$A$7:$DG$148,'TN01-10'!AB$9,0)="","",VLOOKUP($A110,Sheet!$A$7:$DG$148,'TN01-10'!AB$9,0))</f>
        <v>5.5</v>
      </c>
      <c r="AC110" s="28">
        <f>IF(VLOOKUP($A110,Sheet!$A$7:$DG$148,'TN01-10'!AC$9,0)="","",VLOOKUP($A110,Sheet!$A$7:$DG$148,'TN01-10'!AC$9,0))</f>
        <v>7.3</v>
      </c>
      <c r="AD110" s="28">
        <f>IF(VLOOKUP($A110,Sheet!$A$7:$DG$148,'TN01-10'!AD$9,0)="","",VLOOKUP($A110,Sheet!$A$7:$DG$148,'TN01-10'!AD$9,0))</f>
        <v>6.7</v>
      </c>
      <c r="AE110" s="28">
        <f>IF(VLOOKUP($A110,Sheet!$A$7:$DG$148,'TN01-10'!AE$9,0)="","",VLOOKUP($A110,Sheet!$A$7:$DG$148,'TN01-10'!AE$9,0))</f>
        <v>5.7</v>
      </c>
      <c r="AF110" s="28">
        <f>IF(VLOOKUP($A110,Sheet!$A$7:$DG$148,'TN01-10'!AF$9,0)="","",VLOOKUP($A110,Sheet!$A$7:$DG$148,'TN01-10'!AF$9,0))</f>
        <v>5.4</v>
      </c>
      <c r="AG110" s="28">
        <f>IF(VLOOKUP($A110,Sheet!$A$7:$DG$148,'TN01-10'!AG$9,0)="","",VLOOKUP($A110,Sheet!$A$7:$DG$148,'TN01-10'!AG$9,0))</f>
        <v>6.3</v>
      </c>
      <c r="AH110" s="28">
        <f>IF(VLOOKUP($A110,Sheet!$A$7:$DG$148,'TN01-10'!AH$9,0)="","",VLOOKUP($A110,Sheet!$A$7:$DG$148,'TN01-10'!AH$9,0))</f>
        <v>5.4</v>
      </c>
      <c r="AI110" s="28">
        <f>IF(VLOOKUP($A110,Sheet!$A$7:$DG$148,'TN01-10'!AI$9,0)="","",VLOOKUP($A110,Sheet!$A$7:$DG$148,'TN01-10'!AI$9,0))</f>
        <v>6.9</v>
      </c>
      <c r="AJ110" s="28">
        <f>IF(VLOOKUP($A110,Sheet!$A$7:$DG$148,'TN01-10'!AJ$9,0)="","",VLOOKUP($A110,Sheet!$A$7:$DG$148,'TN01-10'!AJ$9,0))</f>
        <v>4.5999999999999996</v>
      </c>
      <c r="AK110" s="33">
        <f>IF(VLOOKUP($A110,Sheet!$A$7:$DG$148,'TN01-10'!AK$9,0)="","",VLOOKUP($A110,Sheet!$A$7:$DG$148,'TN01-10'!AK$9,0))</f>
        <v>51</v>
      </c>
      <c r="AL110" s="36">
        <f>IF(VLOOKUP($A110,Sheet!$A$7:$DG$148,'TN01-10'!AL$9,0)="","",VLOOKUP($A110,Sheet!$A$7:$DG$148,'TN01-10'!AL$9,0))</f>
        <v>0</v>
      </c>
      <c r="AM110" s="32">
        <f>IF(VLOOKUP($A110,Sheet!$A$7:$DG$148,'TN01-10'!AM$9,0)="","",VLOOKUP($A110,Sheet!$A$7:$DG$148,'TN01-10'!AM$9,0))</f>
        <v>4.7</v>
      </c>
      <c r="AN110" s="32">
        <f>IF(VLOOKUP($A110,Sheet!$A$7:$DG$148,'TN01-10'!AN$9,0)="","",VLOOKUP($A110,Sheet!$A$7:$DG$148,'TN01-10'!AN$9,0))</f>
        <v>5.9</v>
      </c>
      <c r="AO110" s="32" t="str">
        <f>IF(VLOOKUP($A110,Sheet!$A$7:$DG$148,'TN01-10'!AO$9,0)="","",VLOOKUP($A110,Sheet!$A$7:$DG$148,'TN01-10'!AO$9,0))</f>
        <v/>
      </c>
      <c r="AP110" s="32" t="str">
        <f>IF(VLOOKUP($A110,Sheet!$A$7:$DG$148,'TN01-10'!AP$9,0)="","",VLOOKUP($A110,Sheet!$A$7:$DG$148,'TN01-10'!AP$9,0))</f>
        <v/>
      </c>
      <c r="AQ110" s="32" t="str">
        <f>IF(VLOOKUP($A110,Sheet!$A$7:$DG$148,'TN01-10'!AQ$9,0)="","",VLOOKUP($A110,Sheet!$A$7:$DG$148,'TN01-10'!AQ$9,0))</f>
        <v/>
      </c>
      <c r="AR110" s="32" t="str">
        <f>IF(VLOOKUP($A110,Sheet!$A$7:$DG$148,'TN01-10'!AR$9,0)="","",VLOOKUP($A110,Sheet!$A$7:$DG$148,'TN01-10'!AR$9,0))</f>
        <v/>
      </c>
      <c r="AS110" s="32">
        <f>IF(VLOOKUP($A110,Sheet!$A$7:$DG$148,'TN01-10'!AS$9,0)="","",VLOOKUP($A110,Sheet!$A$7:$DG$148,'TN01-10'!AS$9,0))</f>
        <v>6.3</v>
      </c>
      <c r="AT110" s="32" t="str">
        <f>IF(VLOOKUP($A110,Sheet!$A$7:$DG$148,'TN01-10'!AT$9,0)="","",VLOOKUP($A110,Sheet!$A$7:$DG$148,'TN01-10'!AT$9,0))</f>
        <v/>
      </c>
      <c r="AU110" s="32" t="str">
        <f>IF(VLOOKUP($A110,Sheet!$A$7:$DG$148,'TN01-10'!AU$9,0)="","",VLOOKUP($A110,Sheet!$A$7:$DG$148,'TN01-10'!AU$9,0))</f>
        <v/>
      </c>
      <c r="AV110" s="32" t="str">
        <f>IF(VLOOKUP($A110,Sheet!$A$7:$DG$148,'TN01-10'!AV$9,0)="","",VLOOKUP($A110,Sheet!$A$7:$DG$148,'TN01-10'!AV$9,0))</f>
        <v/>
      </c>
      <c r="AW110" s="32" t="str">
        <f>IF(VLOOKUP($A110,Sheet!$A$7:$DG$148,'TN01-10'!AW$9,0)="","",VLOOKUP($A110,Sheet!$A$7:$DG$148,'TN01-10'!AW$9,0))</f>
        <v/>
      </c>
      <c r="AX110" s="32" t="str">
        <f>IF(VLOOKUP($A110,Sheet!$A$7:$DG$148,'TN01-10'!AX$9,0)="","",VLOOKUP($A110,Sheet!$A$7:$DG$148,'TN01-10'!AX$9,0))</f>
        <v/>
      </c>
      <c r="AY110" s="32">
        <f>IF(VLOOKUP($A110,Sheet!$A$7:$DG$148,'TN01-10'!AY$9,0)="","",VLOOKUP($A110,Sheet!$A$7:$DG$148,'TN01-10'!AY$9,0))</f>
        <v>5.9</v>
      </c>
      <c r="AZ110" s="32" t="str">
        <f>IF(VLOOKUP($A110,Sheet!$A$7:$DG$148,'TN01-10'!AZ$9,0)="","",VLOOKUP($A110,Sheet!$A$7:$DG$148,'TN01-10'!AZ$9,0))</f>
        <v/>
      </c>
      <c r="BA110" s="32">
        <f>IF(VLOOKUP($A110,Sheet!$A$7:$DG$148,'TN01-10'!BA$9,0)="","",VLOOKUP($A110,Sheet!$A$7:$DG$148,'TN01-10'!BA$9,0))</f>
        <v>7</v>
      </c>
      <c r="BB110" s="33">
        <f>IF(VLOOKUP($A110,Sheet!$A$7:$DG$148,'TN01-10'!BB$9,0)="","",VLOOKUP($A110,Sheet!$A$7:$DG$148,'TN01-10'!BB$9,0))</f>
        <v>5</v>
      </c>
      <c r="BC110" s="36">
        <f>IF(VLOOKUP($A110,Sheet!$A$7:$DG$148,'TN01-10'!BC$9,0)="","",VLOOKUP($A110,Sheet!$A$7:$DG$148,'TN01-10'!BC$9,0))</f>
        <v>0</v>
      </c>
      <c r="BD110" s="28">
        <f>IF(VLOOKUP($A110,Sheet!$A$7:$DG$148,'TN01-10'!BD$9,0)="","",VLOOKUP($A110,Sheet!$A$7:$DG$148,'TN01-10'!BD$9,0))</f>
        <v>4.0999999999999996</v>
      </c>
      <c r="BE110" s="28">
        <f>IF(VLOOKUP($A110,Sheet!$A$7:$DG$148,'TN01-10'!BE$9,0)="","",VLOOKUP($A110,Sheet!$A$7:$DG$148,'TN01-10'!BE$9,0))</f>
        <v>5.0999999999999996</v>
      </c>
      <c r="BF110" s="28">
        <f>IF(VLOOKUP($A110,Sheet!$A$7:$DG$148,'TN01-10'!BF$9,0)="","",VLOOKUP($A110,Sheet!$A$7:$DG$148,'TN01-10'!BF$9,0))</f>
        <v>6.4</v>
      </c>
      <c r="BG110" s="28">
        <f>IF(VLOOKUP($A110,Sheet!$A$7:$DG$148,'TN01-10'!BG$9,0)="","",VLOOKUP($A110,Sheet!$A$7:$DG$148,'TN01-10'!BG$9,0))</f>
        <v>6.2</v>
      </c>
      <c r="BH110" s="28">
        <f>IF(VLOOKUP($A110,Sheet!$A$7:$DG$148,'TN01-10'!BH$9,0)="","",VLOOKUP($A110,Sheet!$A$7:$DG$148,'TN01-10'!BH$9,0))</f>
        <v>4.2</v>
      </c>
      <c r="BI110" s="28">
        <f>IF(VLOOKUP($A110,Sheet!$A$7:$DG$148,'TN01-10'!BI$9,0)="","",VLOOKUP($A110,Sheet!$A$7:$DG$148,'TN01-10'!BI$9,0))</f>
        <v>5.8</v>
      </c>
      <c r="BJ110" s="28">
        <f>IF(VLOOKUP($A110,Sheet!$A$7:$DG$148,'TN01-10'!BJ$9,0)="","",VLOOKUP($A110,Sheet!$A$7:$DG$148,'TN01-10'!BJ$9,0))</f>
        <v>5.9</v>
      </c>
      <c r="BK110" s="28">
        <f>IF(VLOOKUP($A110,Sheet!$A$7:$DG$148,'TN01-10'!BK$9,0)="","",VLOOKUP($A110,Sheet!$A$7:$DG$148,'TN01-10'!BK$9,0))</f>
        <v>5.9</v>
      </c>
      <c r="BL110" s="28">
        <f>IF(VLOOKUP($A110,Sheet!$A$7:$DG$148,'TN01-10'!BL$9,0)="","",VLOOKUP($A110,Sheet!$A$7:$DG$148,'TN01-10'!BL$9,0))</f>
        <v>4.5</v>
      </c>
      <c r="BM110" s="28">
        <f>IF(VLOOKUP($A110,Sheet!$A$7:$DG$148,'TN01-10'!BM$9,0)="","",VLOOKUP($A110,Sheet!$A$7:$DG$148,'TN01-10'!BM$9,0))</f>
        <v>5.9</v>
      </c>
      <c r="BN110" s="28">
        <f>IF(VLOOKUP($A110,Sheet!$A$7:$DG$148,'TN01-10'!BN$9,0)="","",VLOOKUP($A110,Sheet!$A$7:$DG$148,'TN01-10'!BN$9,0))</f>
        <v>4.5999999999999996</v>
      </c>
      <c r="BO110" s="28">
        <f>IF(VLOOKUP($A110,Sheet!$A$7:$DG$148,'TN01-10'!BO$9,0)="","",VLOOKUP($A110,Sheet!$A$7:$DG$148,'TN01-10'!BO$9,0))</f>
        <v>5.6</v>
      </c>
      <c r="BP110" s="28">
        <f>IF(VLOOKUP($A110,Sheet!$A$7:$DG$148,'TN01-10'!BP$9,0)="","",VLOOKUP($A110,Sheet!$A$7:$DG$148,'TN01-10'!BP$9,0))</f>
        <v>6.3</v>
      </c>
      <c r="BQ110" s="28" t="str">
        <f>IF(VLOOKUP($A110,Sheet!$A$7:$DG$148,'TN01-10'!BQ$9,0)="","",VLOOKUP($A110,Sheet!$A$7:$DG$148,'TN01-10'!BQ$9,0))</f>
        <v/>
      </c>
      <c r="BR110" s="28">
        <f>IF(VLOOKUP($A110,Sheet!$A$7:$DG$148,'TN01-10'!BR$9,0)="","",VLOOKUP($A110,Sheet!$A$7:$DG$148,'TN01-10'!BR$9,0))</f>
        <v>5.9</v>
      </c>
      <c r="BS110" s="28">
        <f>IF(VLOOKUP($A110,Sheet!$A$7:$DG$148,'TN01-10'!BS$9,0)="","",VLOOKUP($A110,Sheet!$A$7:$DG$148,'TN01-10'!BS$9,0))</f>
        <v>5.3</v>
      </c>
      <c r="BT110" s="28">
        <f>IF(VLOOKUP($A110,Sheet!$A$7:$DG$148,'TN01-10'!BT$9,0)="","",VLOOKUP($A110,Sheet!$A$7:$DG$148,'TN01-10'!BT$9,0))</f>
        <v>6</v>
      </c>
      <c r="BU110" s="28">
        <f>IF(VLOOKUP($A110,Sheet!$A$7:$DG$148,'TN01-10'!BU$9,0)="","",VLOOKUP($A110,Sheet!$A$7:$DG$148,'TN01-10'!BU$9,0))</f>
        <v>6.4</v>
      </c>
      <c r="BV110" s="28">
        <f>IF(VLOOKUP($A110,Sheet!$A$7:$DG$148,'TN01-10'!BV$9,0)="","",VLOOKUP($A110,Sheet!$A$7:$DG$148,'TN01-10'!BV$9,0))</f>
        <v>7.6</v>
      </c>
      <c r="BW110" s="28">
        <f>IF(VLOOKUP($A110,Sheet!$A$7:$DG$148,'TN01-10'!BW$9,0)="","",VLOOKUP($A110,Sheet!$A$7:$DG$148,'TN01-10'!BW$9,0))</f>
        <v>8.3000000000000007</v>
      </c>
      <c r="BX110" s="33">
        <f>IF(VLOOKUP($A110,Sheet!$A$7:$DG$148,'TN01-10'!BX$9,0)="","",VLOOKUP($A110,Sheet!$A$7:$DG$148,'TN01-10'!BX$9,0))</f>
        <v>50</v>
      </c>
      <c r="BY110" s="36">
        <f>IF(VLOOKUP($A110,Sheet!$A$7:$DG$148,'TN01-10'!BY$9,0)="","",VLOOKUP($A110,Sheet!$A$7:$DG$148,'TN01-10'!BY$9,0))</f>
        <v>0</v>
      </c>
      <c r="BZ110" s="28">
        <f>IF(VLOOKUP($A110,Sheet!$A$7:$DG$148,'TN01-10'!BZ$9,0)="","",VLOOKUP($A110,Sheet!$A$7:$DG$148,'TN01-10'!BZ$9,0))</f>
        <v>7.5</v>
      </c>
      <c r="CA110" s="28" t="str">
        <f>IF(VLOOKUP($A110,Sheet!$A$7:$DG$148,'TN01-10'!CA$9,0)="","",VLOOKUP($A110,Sheet!$A$7:$DG$148,'TN01-10'!CA$9,0))</f>
        <v/>
      </c>
      <c r="CB110" s="28">
        <f>IF(VLOOKUP($A110,Sheet!$A$7:$DG$148,'TN01-10'!CB$9,0)="","",VLOOKUP($A110,Sheet!$A$7:$DG$148,'TN01-10'!CB$9,0))</f>
        <v>5.0999999999999996</v>
      </c>
      <c r="CC110" s="28" t="str">
        <f>IF(VLOOKUP($A110,Sheet!$A$7:$DG$148,'TN01-10'!CC$9,0)="","",VLOOKUP($A110,Sheet!$A$7:$DG$148,'TN01-10'!CC$9,0))</f>
        <v/>
      </c>
      <c r="CD110" s="28">
        <f>IF(VLOOKUP($A110,Sheet!$A$7:$DG$148,'TN01-10'!CD$9,0)="","",VLOOKUP($A110,Sheet!$A$7:$DG$148,'TN01-10'!CD$9,0))</f>
        <v>6.9</v>
      </c>
      <c r="CE110" s="28">
        <f>IF(VLOOKUP($A110,Sheet!$A$7:$DG$148,'TN01-10'!CE$9,0)="","",VLOOKUP($A110,Sheet!$A$7:$DG$148,'TN01-10'!CE$9,0))</f>
        <v>5.3</v>
      </c>
      <c r="CF110" s="28">
        <f>IF(VLOOKUP($A110,Sheet!$A$7:$DG$148,'TN01-10'!CF$9,0)="","",VLOOKUP($A110,Sheet!$A$7:$DG$148,'TN01-10'!CF$9,0))</f>
        <v>5.9</v>
      </c>
      <c r="CG110" s="28">
        <f>IF(VLOOKUP($A110,Sheet!$A$7:$DG$148,'TN01-10'!CG$9,0)="","",VLOOKUP($A110,Sheet!$A$7:$DG$148,'TN01-10'!CG$9,0))</f>
        <v>5.2</v>
      </c>
      <c r="CH110" s="28" t="str">
        <f>IF(VLOOKUP($A110,Sheet!$A$7:$DG$148,'TN01-10'!CH$9,0)="","",VLOOKUP($A110,Sheet!$A$7:$DG$148,'TN01-10'!CH$9,0))</f>
        <v/>
      </c>
      <c r="CI110" s="28">
        <f>IF(VLOOKUP($A110,Sheet!$A$7:$DG$148,'TN01-10'!CI$9,0)="","",VLOOKUP($A110,Sheet!$A$7:$DG$148,'TN01-10'!CI$9,0))</f>
        <v>5.8</v>
      </c>
      <c r="CJ110" s="28" t="str">
        <f>IF(VLOOKUP($A110,Sheet!$A$7:$DG$148,'TN01-10'!CJ$9,0)="","",VLOOKUP($A110,Sheet!$A$7:$DG$148,'TN01-10'!CJ$9,0))</f>
        <v/>
      </c>
      <c r="CK110" s="28" t="str">
        <f>IF(VLOOKUP($A110,Sheet!$A$7:$DG$148,'TN01-10'!CK$9,0)="","",VLOOKUP($A110,Sheet!$A$7:$DG$148,'TN01-10'!CK$9,0))</f>
        <v/>
      </c>
      <c r="CL110" s="28" t="str">
        <f>IF(VLOOKUP($A110,Sheet!$A$7:$DG$148,'TN01-10'!CL$9,0)="","",VLOOKUP($A110,Sheet!$A$7:$DG$148,'TN01-10'!CL$9,0))</f>
        <v/>
      </c>
      <c r="CM110" s="28" t="str">
        <f>IF(VLOOKUP($A110,Sheet!$A$7:$DG$148,'TN01-10'!CM$9,0)="","",VLOOKUP($A110,Sheet!$A$7:$DG$148,'TN01-10'!CM$9,0))</f>
        <v/>
      </c>
      <c r="CN110" s="28">
        <f>IF(VLOOKUP($A110,Sheet!$A$7:$DG$148,'TN01-10'!CN$9,0)="","",VLOOKUP($A110,Sheet!$A$7:$DG$148,'TN01-10'!CN$9,0))</f>
        <v>5.3</v>
      </c>
      <c r="CO110" s="28">
        <f>IF(VLOOKUP($A110,Sheet!$A$7:$DG$148,'TN01-10'!CO$9,0)="","",VLOOKUP($A110,Sheet!$A$7:$DG$148,'TN01-10'!CO$9,0))</f>
        <v>6.3</v>
      </c>
      <c r="CP110" s="28">
        <f>IF(VLOOKUP($A110,Sheet!$A$7:$DG$148,'TN01-10'!CP$9,0)="","",VLOOKUP($A110,Sheet!$A$7:$DG$148,'TN01-10'!CP$9,0))</f>
        <v>6.9</v>
      </c>
      <c r="CQ110" s="28">
        <f>IF(VLOOKUP($A110,Sheet!$A$7:$DG$148,'TN01-10'!CQ$9,0)="","",VLOOKUP($A110,Sheet!$A$7:$DG$148,'TN01-10'!CQ$9,0))</f>
        <v>7.5</v>
      </c>
      <c r="CR110" s="28">
        <f>IF(VLOOKUP($A110,Sheet!$A$7:$DG$148,'TN01-10'!CR$9,0)="","",VLOOKUP($A110,Sheet!$A$7:$DG$148,'TN01-10'!CR$9,0))</f>
        <v>7.1</v>
      </c>
      <c r="CS110" s="33">
        <f>IF(VLOOKUP($A110,Sheet!$A$7:$DG$148,'TN01-10'!CS$9,0)="","",VLOOKUP($A110,Sheet!$A$7:$DG$148,'TN01-10'!CS$9,0))</f>
        <v>27</v>
      </c>
      <c r="CT110" s="36">
        <f>IF(VLOOKUP($A110,Sheet!$A$7:$DG$148,'TN01-10'!CT$9,0)="","",VLOOKUP($A110,Sheet!$A$7:$DG$148,'TN01-10'!CT$9,0))</f>
        <v>0</v>
      </c>
      <c r="CU110" s="38">
        <f t="shared" si="17"/>
        <v>128</v>
      </c>
      <c r="CV110" s="38">
        <f t="shared" si="18"/>
        <v>0</v>
      </c>
      <c r="CW110" s="38">
        <f t="shared" si="19"/>
        <v>0</v>
      </c>
      <c r="CX110" s="38">
        <f t="shared" si="20"/>
        <v>128</v>
      </c>
      <c r="CY110" s="38">
        <f t="shared" si="21"/>
        <v>5.95</v>
      </c>
      <c r="CZ110" s="38">
        <f>VLOOKUP($A110,'TN01-04'!$A$13:$DL$166,103,0)</f>
        <v>2.1800000000000002</v>
      </c>
      <c r="DA110" s="28" t="str">
        <f>IF(VLOOKUP($A110,Sheet!$A$7:$DG$148,'TN01-10'!DA$9,0)="","",VLOOKUP($A110,Sheet!$A$7:$DG$148,'TN01-10'!DA$9,0))</f>
        <v/>
      </c>
      <c r="DB110" s="28" t="str">
        <f>IF(VLOOKUP($A110,Sheet!$A$7:$DG$148,'TN01-10'!DB$9,0)="","",VLOOKUP($A110,Sheet!$A$7:$DG$148,'TN01-10'!DB$9,0))</f>
        <v/>
      </c>
      <c r="DC110" s="28" t="str">
        <f>IF(VLOOKUP($A110,Sheet!$A$7:$DG$148,'TN01-10'!DC$9,0)="","",VLOOKUP($A110,Sheet!$A$7:$DG$148,'TN01-10'!DC$9,0))</f>
        <v/>
      </c>
      <c r="DD110" s="28" t="str">
        <f>IF(VLOOKUP($A110,Sheet!$A$7:$DG$148,'TN01-10'!DD$9,0)="","",VLOOKUP($A110,Sheet!$A$7:$DG$148,'TN01-10'!DD$9,0))</f>
        <v/>
      </c>
      <c r="DE110" s="38"/>
      <c r="DF110" s="38">
        <f t="shared" si="22"/>
        <v>0</v>
      </c>
      <c r="DG110" s="38">
        <f>VLOOKUP($A110,'TN01-04'!$A$13:$DL$166,110,0)</f>
        <v>0</v>
      </c>
      <c r="DH110" s="33">
        <f>IF(VLOOKUP($A110,Sheet!$A$7:$DG$148,'TN01-10'!DH$9,0)="","",VLOOKUP($A110,Sheet!$A$7:$DG$148,'TN01-10'!DH$9,0))</f>
        <v>0</v>
      </c>
      <c r="DI110" s="36">
        <f>IF(VLOOKUP($A110,Sheet!$A$7:$DG$148,'TN01-10'!DI$9,0)="","",VLOOKUP($A110,Sheet!$A$7:$DG$148,'TN01-10'!DI$9,0))</f>
        <v>5</v>
      </c>
      <c r="DJ110" s="38">
        <f t="shared" si="23"/>
        <v>128</v>
      </c>
      <c r="DK110" s="38">
        <f t="shared" si="24"/>
        <v>5</v>
      </c>
      <c r="DL110" s="38">
        <f t="shared" si="25"/>
        <v>5.73</v>
      </c>
      <c r="DM110" s="38">
        <f>VLOOKUP($A110,'TN01-04'!$A$13:$DL$166,116,0)</f>
        <v>2.1</v>
      </c>
      <c r="DN110" s="33">
        <f>IF(VLOOKUP($A110,Sheet!$A$7:$DG$148,'TN01-10'!DN$9,0)="","",VLOOKUP($A110,Sheet!$A$7:$DG$148,'TN01-10'!DN$9,0))</f>
        <v>133</v>
      </c>
      <c r="DO110" s="36">
        <f>IF(VLOOKUP($A110,Sheet!$A$7:$DG$148,'TN01-10'!DO$9,0)="","",VLOOKUP($A110,Sheet!$A$7:$DG$148,'TN01-10'!DO$9,0))</f>
        <v>5</v>
      </c>
      <c r="DP110" s="28">
        <f>IF(VLOOKUP($A110,Sheet!$A$7:$DG$148,'TN01-10'!DP$9,0)="","",VLOOKUP($A110,Sheet!$A$7:$DG$148,'TN01-10'!DP$9,0))</f>
        <v>137</v>
      </c>
      <c r="DQ110" s="28">
        <f>IF(VLOOKUP($A110,Sheet!$A$7:$DG$148,'TN01-10'!DQ$9,0)="","",VLOOKUP($A110,Sheet!$A$7:$DG$148,'TN01-10'!DQ$9,0))</f>
        <v>133</v>
      </c>
      <c r="DR110" s="28">
        <f>IF(VLOOKUP($A110,Sheet!$A$7:$DG$148,'TN01-10'!DR$9,0)="","",VLOOKUP($A110,Sheet!$A$7:$DG$148,'TN01-10'!DR$9,0))</f>
        <v>5.95</v>
      </c>
      <c r="DS110" s="28">
        <f>IF(VLOOKUP($A110,Sheet!$A$7:$DG$148,'TN01-10'!DS$9,0)="","",VLOOKUP($A110,Sheet!$A$7:$DG$148,'TN01-10'!DS$9,0))</f>
        <v>2.1800000000000002</v>
      </c>
      <c r="DT110" s="28" t="str">
        <f>IF(VLOOKUP($A110,Sheet!$A$7:$DG$148,'TN01-10'!DT$9,0)="","",VLOOKUP($A110,Sheet!$A$7:$DG$148,'TN01-10'!DT$9,0))</f>
        <v/>
      </c>
      <c r="DU110" s="168">
        <f t="shared" si="26"/>
        <v>0</v>
      </c>
      <c r="DV110" s="315"/>
      <c r="DW110" s="315"/>
      <c r="DX110" s="315" t="s">
        <v>4798</v>
      </c>
      <c r="DY110" s="315" t="s">
        <v>4798</v>
      </c>
      <c r="DZ110" s="315" t="s">
        <v>4833</v>
      </c>
      <c r="EA110" s="315"/>
      <c r="EB110" s="216"/>
      <c r="EC110" s="216"/>
      <c r="ED110" s="216"/>
      <c r="EE110" s="216"/>
      <c r="EF110" s="216">
        <f t="shared" si="27"/>
        <v>0</v>
      </c>
      <c r="EG110" s="216">
        <v>0</v>
      </c>
      <c r="EH110" s="216">
        <v>0</v>
      </c>
      <c r="EI110" s="216"/>
      <c r="EJ110" s="216"/>
      <c r="EK110" s="216">
        <f t="shared" si="28"/>
        <v>0</v>
      </c>
      <c r="EL110" s="216"/>
      <c r="EM110" s="216">
        <v>0</v>
      </c>
      <c r="EN110" s="216"/>
      <c r="EO110" s="216"/>
      <c r="EP110" s="216">
        <f t="shared" si="29"/>
        <v>0</v>
      </c>
      <c r="EQ110" s="216"/>
      <c r="ER110" s="216">
        <v>0</v>
      </c>
      <c r="ES110" s="216"/>
      <c r="ET110" s="216"/>
      <c r="EU110" s="216">
        <f t="shared" si="30"/>
        <v>0</v>
      </c>
      <c r="EV110" s="216">
        <f t="shared" si="31"/>
        <v>0</v>
      </c>
    </row>
    <row r="111" spans="1:152" ht="15.95" customHeight="1" x14ac:dyDescent="0.2">
      <c r="A111" s="25">
        <v>2220326437</v>
      </c>
      <c r="B111" s="26" t="s">
        <v>32</v>
      </c>
      <c r="C111" s="26" t="s">
        <v>61</v>
      </c>
      <c r="D111" s="26" t="s">
        <v>171</v>
      </c>
      <c r="E111" s="27">
        <v>35951</v>
      </c>
      <c r="F111" s="26" t="s">
        <v>209</v>
      </c>
      <c r="G111" s="26" t="s">
        <v>212</v>
      </c>
      <c r="H111" s="28">
        <f>IF(VLOOKUP($A111,Sheet!$A$7:$DG$148,'TN01-10'!H$9,0)="","",VLOOKUP($A111,Sheet!$A$7:$DG$148,'TN01-10'!H$9,0))</f>
        <v>7.8</v>
      </c>
      <c r="I111" s="28">
        <f>IF(VLOOKUP($A111,Sheet!$A$7:$DG$148,'TN01-10'!I$9,0)="","",VLOOKUP($A111,Sheet!$A$7:$DG$148,'TN01-10'!I$9,0))</f>
        <v>7.8</v>
      </c>
      <c r="J111" s="28">
        <f>IF(VLOOKUP($A111,Sheet!$A$7:$DG$148,'TN01-10'!J$9,0)="","",VLOOKUP($A111,Sheet!$A$7:$DG$148,'TN01-10'!J$9,0))</f>
        <v>7.6</v>
      </c>
      <c r="K111" s="28">
        <f>IF(VLOOKUP($A111,Sheet!$A$7:$DG$148,'TN01-10'!K$9,0)="","",VLOOKUP($A111,Sheet!$A$7:$DG$148,'TN01-10'!K$9,0))</f>
        <v>6.8</v>
      </c>
      <c r="L111" s="28">
        <f>IF(VLOOKUP($A111,Sheet!$A$7:$DG$148,'TN01-10'!L$9,0)="","",VLOOKUP($A111,Sheet!$A$7:$DG$148,'TN01-10'!L$9,0))</f>
        <v>6.2</v>
      </c>
      <c r="M111" s="28">
        <f>IF(VLOOKUP($A111,Sheet!$A$7:$DG$148,'TN01-10'!M$9,0)="","",VLOOKUP($A111,Sheet!$A$7:$DG$148,'TN01-10'!M$9,0))</f>
        <v>6.2</v>
      </c>
      <c r="N111" s="28">
        <f>IF(VLOOKUP($A111,Sheet!$A$7:$DG$148,'TN01-10'!N$9,0)="","",VLOOKUP($A111,Sheet!$A$7:$DG$148,'TN01-10'!N$9,0))</f>
        <v>6.8</v>
      </c>
      <c r="O111" s="28" t="str">
        <f>IF(VLOOKUP($A111,Sheet!$A$7:$DG$148,'TN01-10'!O$9,0)="","",VLOOKUP($A111,Sheet!$A$7:$DG$148,'TN01-10'!O$9,0))</f>
        <v/>
      </c>
      <c r="P111" s="28">
        <f>IF(VLOOKUP($A111,Sheet!$A$7:$DG$148,'TN01-10'!P$9,0)="","",VLOOKUP($A111,Sheet!$A$7:$DG$148,'TN01-10'!P$9,0))</f>
        <v>6.4</v>
      </c>
      <c r="Q111" s="28" t="str">
        <f>IF(VLOOKUP($A111,Sheet!$A$7:$DG$148,'TN01-10'!Q$9,0)="","",VLOOKUP($A111,Sheet!$A$7:$DG$148,'TN01-10'!Q$9,0))</f>
        <v/>
      </c>
      <c r="R111" s="28" t="str">
        <f>IF(VLOOKUP($A111,Sheet!$A$7:$DG$148,'TN01-10'!R$9,0)="","",VLOOKUP($A111,Sheet!$A$7:$DG$148,'TN01-10'!R$9,0))</f>
        <v/>
      </c>
      <c r="S111" s="28" t="str">
        <f>IF(VLOOKUP($A111,Sheet!$A$7:$DG$148,'TN01-10'!S$9,0)="","",VLOOKUP($A111,Sheet!$A$7:$DG$148,'TN01-10'!S$9,0))</f>
        <v/>
      </c>
      <c r="T111" s="28">
        <f>IF(VLOOKUP($A111,Sheet!$A$7:$DG$148,'TN01-10'!T$9,0)="","",VLOOKUP($A111,Sheet!$A$7:$DG$148,'TN01-10'!T$9,0))</f>
        <v>8.9</v>
      </c>
      <c r="U111" s="28">
        <f>IF(VLOOKUP($A111,Sheet!$A$7:$DG$148,'TN01-10'!U$9,0)="","",VLOOKUP($A111,Sheet!$A$7:$DG$148,'TN01-10'!U$9,0))</f>
        <v>7.8</v>
      </c>
      <c r="V111" s="28" t="str">
        <f>IF(VLOOKUP($A111,Sheet!$A$7:$DG$148,'TN01-10'!V$9,0)="","",VLOOKUP($A111,Sheet!$A$7:$DG$148,'TN01-10'!V$9,0))</f>
        <v/>
      </c>
      <c r="W111" s="28">
        <f>IF(VLOOKUP($A111,Sheet!$A$7:$DG$148,'TN01-10'!W$9,0)="","",VLOOKUP($A111,Sheet!$A$7:$DG$148,'TN01-10'!W$9,0))</f>
        <v>8.8000000000000007</v>
      </c>
      <c r="X111" s="28">
        <f>IF(VLOOKUP($A111,Sheet!$A$7:$DG$148,'TN01-10'!X$9,0)="","",VLOOKUP($A111,Sheet!$A$7:$DG$148,'TN01-10'!X$9,0))</f>
        <v>7.9</v>
      </c>
      <c r="Y111" s="28">
        <f>IF(VLOOKUP($A111,Sheet!$A$7:$DG$148,'TN01-10'!Y$9,0)="","",VLOOKUP($A111,Sheet!$A$7:$DG$148,'TN01-10'!Y$9,0))</f>
        <v>6.7</v>
      </c>
      <c r="Z111" s="28">
        <f>IF(VLOOKUP($A111,Sheet!$A$7:$DG$148,'TN01-10'!Z$9,0)="","",VLOOKUP($A111,Sheet!$A$7:$DG$148,'TN01-10'!Z$9,0))</f>
        <v>7.3</v>
      </c>
      <c r="AA111" s="28">
        <f>IF(VLOOKUP($A111,Sheet!$A$7:$DG$148,'TN01-10'!AA$9,0)="","",VLOOKUP($A111,Sheet!$A$7:$DG$148,'TN01-10'!AA$9,0))</f>
        <v>7.5</v>
      </c>
      <c r="AB111" s="28">
        <f>IF(VLOOKUP($A111,Sheet!$A$7:$DG$148,'TN01-10'!AB$9,0)="","",VLOOKUP($A111,Sheet!$A$7:$DG$148,'TN01-10'!AB$9,0))</f>
        <v>7.1</v>
      </c>
      <c r="AC111" s="28">
        <f>IF(VLOOKUP($A111,Sheet!$A$7:$DG$148,'TN01-10'!AC$9,0)="","",VLOOKUP($A111,Sheet!$A$7:$DG$148,'TN01-10'!AC$9,0))</f>
        <v>7.7</v>
      </c>
      <c r="AD111" s="28">
        <f>IF(VLOOKUP($A111,Sheet!$A$7:$DG$148,'TN01-10'!AD$9,0)="","",VLOOKUP($A111,Sheet!$A$7:$DG$148,'TN01-10'!AD$9,0))</f>
        <v>8.1</v>
      </c>
      <c r="AE111" s="28">
        <f>IF(VLOOKUP($A111,Sheet!$A$7:$DG$148,'TN01-10'!AE$9,0)="","",VLOOKUP($A111,Sheet!$A$7:$DG$148,'TN01-10'!AE$9,0))</f>
        <v>5.7</v>
      </c>
      <c r="AF111" s="28">
        <f>IF(VLOOKUP($A111,Sheet!$A$7:$DG$148,'TN01-10'!AF$9,0)="","",VLOOKUP($A111,Sheet!$A$7:$DG$148,'TN01-10'!AF$9,0))</f>
        <v>8.1</v>
      </c>
      <c r="AG111" s="28">
        <f>IF(VLOOKUP($A111,Sheet!$A$7:$DG$148,'TN01-10'!AG$9,0)="","",VLOOKUP($A111,Sheet!$A$7:$DG$148,'TN01-10'!AG$9,0))</f>
        <v>7.1</v>
      </c>
      <c r="AH111" s="28">
        <f>IF(VLOOKUP($A111,Sheet!$A$7:$DG$148,'TN01-10'!AH$9,0)="","",VLOOKUP($A111,Sheet!$A$7:$DG$148,'TN01-10'!AH$9,0))</f>
        <v>7.4</v>
      </c>
      <c r="AI111" s="28">
        <f>IF(VLOOKUP($A111,Sheet!$A$7:$DG$148,'TN01-10'!AI$9,0)="","",VLOOKUP($A111,Sheet!$A$7:$DG$148,'TN01-10'!AI$9,0))</f>
        <v>5.9</v>
      </c>
      <c r="AJ111" s="28">
        <f>IF(VLOOKUP($A111,Sheet!$A$7:$DG$148,'TN01-10'!AJ$9,0)="","",VLOOKUP($A111,Sheet!$A$7:$DG$148,'TN01-10'!AJ$9,0))</f>
        <v>8.6999999999999993</v>
      </c>
      <c r="AK111" s="33">
        <f>IF(VLOOKUP($A111,Sheet!$A$7:$DG$148,'TN01-10'!AK$9,0)="","",VLOOKUP($A111,Sheet!$A$7:$DG$148,'TN01-10'!AK$9,0))</f>
        <v>51</v>
      </c>
      <c r="AL111" s="36">
        <f>IF(VLOOKUP($A111,Sheet!$A$7:$DG$148,'TN01-10'!AL$9,0)="","",VLOOKUP($A111,Sheet!$A$7:$DG$148,'TN01-10'!AL$9,0))</f>
        <v>0</v>
      </c>
      <c r="AM111" s="32">
        <f>IF(VLOOKUP($A111,Sheet!$A$7:$DG$148,'TN01-10'!AM$9,0)="","",VLOOKUP($A111,Sheet!$A$7:$DG$148,'TN01-10'!AM$9,0))</f>
        <v>5.6</v>
      </c>
      <c r="AN111" s="32">
        <f>IF(VLOOKUP($A111,Sheet!$A$7:$DG$148,'TN01-10'!AN$9,0)="","",VLOOKUP($A111,Sheet!$A$7:$DG$148,'TN01-10'!AN$9,0))</f>
        <v>7.1</v>
      </c>
      <c r="AO111" s="32" t="str">
        <f>IF(VLOOKUP($A111,Sheet!$A$7:$DG$148,'TN01-10'!AO$9,0)="","",VLOOKUP($A111,Sheet!$A$7:$DG$148,'TN01-10'!AO$9,0))</f>
        <v/>
      </c>
      <c r="AP111" s="32" t="str">
        <f>IF(VLOOKUP($A111,Sheet!$A$7:$DG$148,'TN01-10'!AP$9,0)="","",VLOOKUP($A111,Sheet!$A$7:$DG$148,'TN01-10'!AP$9,0))</f>
        <v/>
      </c>
      <c r="AQ111" s="32" t="str">
        <f>IF(VLOOKUP($A111,Sheet!$A$7:$DG$148,'TN01-10'!AQ$9,0)="","",VLOOKUP($A111,Sheet!$A$7:$DG$148,'TN01-10'!AQ$9,0))</f>
        <v/>
      </c>
      <c r="AR111" s="32" t="str">
        <f>IF(VLOOKUP($A111,Sheet!$A$7:$DG$148,'TN01-10'!AR$9,0)="","",VLOOKUP($A111,Sheet!$A$7:$DG$148,'TN01-10'!AR$9,0))</f>
        <v/>
      </c>
      <c r="AS111" s="32" t="str">
        <f>IF(VLOOKUP($A111,Sheet!$A$7:$DG$148,'TN01-10'!AS$9,0)="","",VLOOKUP($A111,Sheet!$A$7:$DG$148,'TN01-10'!AS$9,0))</f>
        <v/>
      </c>
      <c r="AT111" s="32">
        <f>IF(VLOOKUP($A111,Sheet!$A$7:$DG$148,'TN01-10'!AT$9,0)="","",VLOOKUP($A111,Sheet!$A$7:$DG$148,'TN01-10'!AT$9,0))</f>
        <v>6.7</v>
      </c>
      <c r="AU111" s="32" t="str">
        <f>IF(VLOOKUP($A111,Sheet!$A$7:$DG$148,'TN01-10'!AU$9,0)="","",VLOOKUP($A111,Sheet!$A$7:$DG$148,'TN01-10'!AU$9,0))</f>
        <v/>
      </c>
      <c r="AV111" s="32" t="str">
        <f>IF(VLOOKUP($A111,Sheet!$A$7:$DG$148,'TN01-10'!AV$9,0)="","",VLOOKUP($A111,Sheet!$A$7:$DG$148,'TN01-10'!AV$9,0))</f>
        <v/>
      </c>
      <c r="AW111" s="32" t="str">
        <f>IF(VLOOKUP($A111,Sheet!$A$7:$DG$148,'TN01-10'!AW$9,0)="","",VLOOKUP($A111,Sheet!$A$7:$DG$148,'TN01-10'!AW$9,0))</f>
        <v/>
      </c>
      <c r="AX111" s="32" t="str">
        <f>IF(VLOOKUP($A111,Sheet!$A$7:$DG$148,'TN01-10'!AX$9,0)="","",VLOOKUP($A111,Sheet!$A$7:$DG$148,'TN01-10'!AX$9,0))</f>
        <v/>
      </c>
      <c r="AY111" s="32" t="str">
        <f>IF(VLOOKUP($A111,Sheet!$A$7:$DG$148,'TN01-10'!AY$9,0)="","",VLOOKUP($A111,Sheet!$A$7:$DG$148,'TN01-10'!AY$9,0))</f>
        <v/>
      </c>
      <c r="AZ111" s="32">
        <f>IF(VLOOKUP($A111,Sheet!$A$7:$DG$148,'TN01-10'!AZ$9,0)="","",VLOOKUP($A111,Sheet!$A$7:$DG$148,'TN01-10'!AZ$9,0))</f>
        <v>7.6</v>
      </c>
      <c r="BA111" s="32">
        <f>IF(VLOOKUP($A111,Sheet!$A$7:$DG$148,'TN01-10'!BA$9,0)="","",VLOOKUP($A111,Sheet!$A$7:$DG$148,'TN01-10'!BA$9,0))</f>
        <v>6.7</v>
      </c>
      <c r="BB111" s="33">
        <f>IF(VLOOKUP($A111,Sheet!$A$7:$DG$148,'TN01-10'!BB$9,0)="","",VLOOKUP($A111,Sheet!$A$7:$DG$148,'TN01-10'!BB$9,0))</f>
        <v>5</v>
      </c>
      <c r="BC111" s="36">
        <f>IF(VLOOKUP($A111,Sheet!$A$7:$DG$148,'TN01-10'!BC$9,0)="","",VLOOKUP($A111,Sheet!$A$7:$DG$148,'TN01-10'!BC$9,0))</f>
        <v>0</v>
      </c>
      <c r="BD111" s="28">
        <f>IF(VLOOKUP($A111,Sheet!$A$7:$DG$148,'TN01-10'!BD$9,0)="","",VLOOKUP($A111,Sheet!$A$7:$DG$148,'TN01-10'!BD$9,0))</f>
        <v>5.7</v>
      </c>
      <c r="BE111" s="28">
        <f>IF(VLOOKUP($A111,Sheet!$A$7:$DG$148,'TN01-10'!BE$9,0)="","",VLOOKUP($A111,Sheet!$A$7:$DG$148,'TN01-10'!BE$9,0))</f>
        <v>5.9</v>
      </c>
      <c r="BF111" s="28">
        <f>IF(VLOOKUP($A111,Sheet!$A$7:$DG$148,'TN01-10'!BF$9,0)="","",VLOOKUP($A111,Sheet!$A$7:$DG$148,'TN01-10'!BF$9,0))</f>
        <v>8.9</v>
      </c>
      <c r="BG111" s="28">
        <f>IF(VLOOKUP($A111,Sheet!$A$7:$DG$148,'TN01-10'!BG$9,0)="","",VLOOKUP($A111,Sheet!$A$7:$DG$148,'TN01-10'!BG$9,0))</f>
        <v>5.7</v>
      </c>
      <c r="BH111" s="28">
        <f>IF(VLOOKUP($A111,Sheet!$A$7:$DG$148,'TN01-10'!BH$9,0)="","",VLOOKUP($A111,Sheet!$A$7:$DG$148,'TN01-10'!BH$9,0))</f>
        <v>6.2</v>
      </c>
      <c r="BI111" s="28">
        <f>IF(VLOOKUP($A111,Sheet!$A$7:$DG$148,'TN01-10'!BI$9,0)="","",VLOOKUP($A111,Sheet!$A$7:$DG$148,'TN01-10'!BI$9,0))</f>
        <v>6.7</v>
      </c>
      <c r="BJ111" s="28">
        <f>IF(VLOOKUP($A111,Sheet!$A$7:$DG$148,'TN01-10'!BJ$9,0)="","",VLOOKUP($A111,Sheet!$A$7:$DG$148,'TN01-10'!BJ$9,0))</f>
        <v>7.6</v>
      </c>
      <c r="BK111" s="28">
        <f>IF(VLOOKUP($A111,Sheet!$A$7:$DG$148,'TN01-10'!BK$9,0)="","",VLOOKUP($A111,Sheet!$A$7:$DG$148,'TN01-10'!BK$9,0))</f>
        <v>7</v>
      </c>
      <c r="BL111" s="28">
        <f>IF(VLOOKUP($A111,Sheet!$A$7:$DG$148,'TN01-10'!BL$9,0)="","",VLOOKUP($A111,Sheet!$A$7:$DG$148,'TN01-10'!BL$9,0))</f>
        <v>6.9</v>
      </c>
      <c r="BM111" s="28">
        <f>IF(VLOOKUP($A111,Sheet!$A$7:$DG$148,'TN01-10'!BM$9,0)="","",VLOOKUP($A111,Sheet!$A$7:$DG$148,'TN01-10'!BM$9,0))</f>
        <v>8.6</v>
      </c>
      <c r="BN111" s="28">
        <f>IF(VLOOKUP($A111,Sheet!$A$7:$DG$148,'TN01-10'!BN$9,0)="","",VLOOKUP($A111,Sheet!$A$7:$DG$148,'TN01-10'!BN$9,0))</f>
        <v>6.6</v>
      </c>
      <c r="BO111" s="28">
        <f>IF(VLOOKUP($A111,Sheet!$A$7:$DG$148,'TN01-10'!BO$9,0)="","",VLOOKUP($A111,Sheet!$A$7:$DG$148,'TN01-10'!BO$9,0))</f>
        <v>7.5</v>
      </c>
      <c r="BP111" s="28">
        <f>IF(VLOOKUP($A111,Sheet!$A$7:$DG$148,'TN01-10'!BP$9,0)="","",VLOOKUP($A111,Sheet!$A$7:$DG$148,'TN01-10'!BP$9,0))</f>
        <v>7.7</v>
      </c>
      <c r="BQ111" s="28" t="str">
        <f>IF(VLOOKUP($A111,Sheet!$A$7:$DG$148,'TN01-10'!BQ$9,0)="","",VLOOKUP($A111,Sheet!$A$7:$DG$148,'TN01-10'!BQ$9,0))</f>
        <v/>
      </c>
      <c r="BR111" s="28">
        <f>IF(VLOOKUP($A111,Sheet!$A$7:$DG$148,'TN01-10'!BR$9,0)="","",VLOOKUP($A111,Sheet!$A$7:$DG$148,'TN01-10'!BR$9,0))</f>
        <v>8.8000000000000007</v>
      </c>
      <c r="BS111" s="28">
        <f>IF(VLOOKUP($A111,Sheet!$A$7:$DG$148,'TN01-10'!BS$9,0)="","",VLOOKUP($A111,Sheet!$A$7:$DG$148,'TN01-10'!BS$9,0))</f>
        <v>8.8000000000000007</v>
      </c>
      <c r="BT111" s="28">
        <f>IF(VLOOKUP($A111,Sheet!$A$7:$DG$148,'TN01-10'!BT$9,0)="","",VLOOKUP($A111,Sheet!$A$7:$DG$148,'TN01-10'!BT$9,0))</f>
        <v>7.7</v>
      </c>
      <c r="BU111" s="28">
        <f>IF(VLOOKUP($A111,Sheet!$A$7:$DG$148,'TN01-10'!BU$9,0)="","",VLOOKUP($A111,Sheet!$A$7:$DG$148,'TN01-10'!BU$9,0))</f>
        <v>6.7</v>
      </c>
      <c r="BV111" s="28">
        <f>IF(VLOOKUP($A111,Sheet!$A$7:$DG$148,'TN01-10'!BV$9,0)="","",VLOOKUP($A111,Sheet!$A$7:$DG$148,'TN01-10'!BV$9,0))</f>
        <v>8.4</v>
      </c>
      <c r="BW111" s="28">
        <f>IF(VLOOKUP($A111,Sheet!$A$7:$DG$148,'TN01-10'!BW$9,0)="","",VLOOKUP($A111,Sheet!$A$7:$DG$148,'TN01-10'!BW$9,0))</f>
        <v>8.1999999999999993</v>
      </c>
      <c r="BX111" s="33">
        <f>IF(VLOOKUP($A111,Sheet!$A$7:$DG$148,'TN01-10'!BX$9,0)="","",VLOOKUP($A111,Sheet!$A$7:$DG$148,'TN01-10'!BX$9,0))</f>
        <v>50</v>
      </c>
      <c r="BY111" s="36">
        <f>IF(VLOOKUP($A111,Sheet!$A$7:$DG$148,'TN01-10'!BY$9,0)="","",VLOOKUP($A111,Sheet!$A$7:$DG$148,'TN01-10'!BY$9,0))</f>
        <v>0</v>
      </c>
      <c r="BZ111" s="28">
        <f>IF(VLOOKUP($A111,Sheet!$A$7:$DG$148,'TN01-10'!BZ$9,0)="","",VLOOKUP($A111,Sheet!$A$7:$DG$148,'TN01-10'!BZ$9,0))</f>
        <v>8.1</v>
      </c>
      <c r="CA111" s="28" t="str">
        <f>IF(VLOOKUP($A111,Sheet!$A$7:$DG$148,'TN01-10'!CA$9,0)="","",VLOOKUP($A111,Sheet!$A$7:$DG$148,'TN01-10'!CA$9,0))</f>
        <v/>
      </c>
      <c r="CB111" s="28">
        <f>IF(VLOOKUP($A111,Sheet!$A$7:$DG$148,'TN01-10'!CB$9,0)="","",VLOOKUP($A111,Sheet!$A$7:$DG$148,'TN01-10'!CB$9,0))</f>
        <v>8.5</v>
      </c>
      <c r="CC111" s="28" t="str">
        <f>IF(VLOOKUP($A111,Sheet!$A$7:$DG$148,'TN01-10'!CC$9,0)="","",VLOOKUP($A111,Sheet!$A$7:$DG$148,'TN01-10'!CC$9,0))</f>
        <v/>
      </c>
      <c r="CD111" s="28">
        <f>IF(VLOOKUP($A111,Sheet!$A$7:$DG$148,'TN01-10'!CD$9,0)="","",VLOOKUP($A111,Sheet!$A$7:$DG$148,'TN01-10'!CD$9,0))</f>
        <v>8.3000000000000007</v>
      </c>
      <c r="CE111" s="28">
        <f>IF(VLOOKUP($A111,Sheet!$A$7:$DG$148,'TN01-10'!CE$9,0)="","",VLOOKUP($A111,Sheet!$A$7:$DG$148,'TN01-10'!CE$9,0))</f>
        <v>8.5</v>
      </c>
      <c r="CF111" s="28">
        <f>IF(VLOOKUP($A111,Sheet!$A$7:$DG$148,'TN01-10'!CF$9,0)="","",VLOOKUP($A111,Sheet!$A$7:$DG$148,'TN01-10'!CF$9,0))</f>
        <v>8.6999999999999993</v>
      </c>
      <c r="CG111" s="28">
        <f>IF(VLOOKUP($A111,Sheet!$A$7:$DG$148,'TN01-10'!CG$9,0)="","",VLOOKUP($A111,Sheet!$A$7:$DG$148,'TN01-10'!CG$9,0))</f>
        <v>8.1999999999999993</v>
      </c>
      <c r="CH111" s="28" t="str">
        <f>IF(VLOOKUP($A111,Sheet!$A$7:$DG$148,'TN01-10'!CH$9,0)="","",VLOOKUP($A111,Sheet!$A$7:$DG$148,'TN01-10'!CH$9,0))</f>
        <v/>
      </c>
      <c r="CI111" s="28" t="str">
        <f>IF(VLOOKUP($A111,Sheet!$A$7:$DG$148,'TN01-10'!CI$9,0)="","",VLOOKUP($A111,Sheet!$A$7:$DG$148,'TN01-10'!CI$9,0))</f>
        <v/>
      </c>
      <c r="CJ111" s="28" t="str">
        <f>IF(VLOOKUP($A111,Sheet!$A$7:$DG$148,'TN01-10'!CJ$9,0)="","",VLOOKUP($A111,Sheet!$A$7:$DG$148,'TN01-10'!CJ$9,0))</f>
        <v/>
      </c>
      <c r="CK111" s="28" t="str">
        <f>IF(VLOOKUP($A111,Sheet!$A$7:$DG$148,'TN01-10'!CK$9,0)="","",VLOOKUP($A111,Sheet!$A$7:$DG$148,'TN01-10'!CK$9,0))</f>
        <v/>
      </c>
      <c r="CL111" s="28" t="str">
        <f>IF(VLOOKUP($A111,Sheet!$A$7:$DG$148,'TN01-10'!CL$9,0)="","",VLOOKUP($A111,Sheet!$A$7:$DG$148,'TN01-10'!CL$9,0))</f>
        <v/>
      </c>
      <c r="CM111" s="28">
        <f>IF(VLOOKUP($A111,Sheet!$A$7:$DG$148,'TN01-10'!CM$9,0)="","",VLOOKUP($A111,Sheet!$A$7:$DG$148,'TN01-10'!CM$9,0))</f>
        <v>9.1999999999999993</v>
      </c>
      <c r="CN111" s="28">
        <f>IF(VLOOKUP($A111,Sheet!$A$7:$DG$148,'TN01-10'!CN$9,0)="","",VLOOKUP($A111,Sheet!$A$7:$DG$148,'TN01-10'!CN$9,0))</f>
        <v>8</v>
      </c>
      <c r="CO111" s="28">
        <f>IF(VLOOKUP($A111,Sheet!$A$7:$DG$148,'TN01-10'!CO$9,0)="","",VLOOKUP($A111,Sheet!$A$7:$DG$148,'TN01-10'!CO$9,0))</f>
        <v>7</v>
      </c>
      <c r="CP111" s="28">
        <f>IF(VLOOKUP($A111,Sheet!$A$7:$DG$148,'TN01-10'!CP$9,0)="","",VLOOKUP($A111,Sheet!$A$7:$DG$148,'TN01-10'!CP$9,0))</f>
        <v>8.6999999999999993</v>
      </c>
      <c r="CQ111" s="28">
        <f>IF(VLOOKUP($A111,Sheet!$A$7:$DG$148,'TN01-10'!CQ$9,0)="","",VLOOKUP($A111,Sheet!$A$7:$DG$148,'TN01-10'!CQ$9,0))</f>
        <v>8.6999999999999993</v>
      </c>
      <c r="CR111" s="28">
        <f>IF(VLOOKUP($A111,Sheet!$A$7:$DG$148,'TN01-10'!CR$9,0)="","",VLOOKUP($A111,Sheet!$A$7:$DG$148,'TN01-10'!CR$9,0))</f>
        <v>8.5</v>
      </c>
      <c r="CS111" s="33">
        <f>IF(VLOOKUP($A111,Sheet!$A$7:$DG$148,'TN01-10'!CS$9,0)="","",VLOOKUP($A111,Sheet!$A$7:$DG$148,'TN01-10'!CS$9,0))</f>
        <v>27</v>
      </c>
      <c r="CT111" s="36">
        <f>IF(VLOOKUP($A111,Sheet!$A$7:$DG$148,'TN01-10'!CT$9,0)="","",VLOOKUP($A111,Sheet!$A$7:$DG$148,'TN01-10'!CT$9,0))</f>
        <v>0</v>
      </c>
      <c r="CU111" s="38">
        <f t="shared" si="17"/>
        <v>128</v>
      </c>
      <c r="CV111" s="38">
        <f t="shared" si="18"/>
        <v>0</v>
      </c>
      <c r="CW111" s="38">
        <f t="shared" si="19"/>
        <v>0</v>
      </c>
      <c r="CX111" s="38">
        <f t="shared" si="20"/>
        <v>128</v>
      </c>
      <c r="CY111" s="38">
        <f t="shared" si="21"/>
        <v>7.49</v>
      </c>
      <c r="CZ111" s="38">
        <f>VLOOKUP($A111,'TN01-04'!$A$13:$DL$166,103,0)</f>
        <v>3.18</v>
      </c>
      <c r="DA111" s="28" t="str">
        <f>IF(VLOOKUP($A111,Sheet!$A$7:$DG$148,'TN01-10'!DA$9,0)="","",VLOOKUP($A111,Sheet!$A$7:$DG$148,'TN01-10'!DA$9,0))</f>
        <v/>
      </c>
      <c r="DB111" s="28" t="str">
        <f>IF(VLOOKUP($A111,Sheet!$A$7:$DG$148,'TN01-10'!DB$9,0)="","",VLOOKUP($A111,Sheet!$A$7:$DG$148,'TN01-10'!DB$9,0))</f>
        <v/>
      </c>
      <c r="DC111" s="28">
        <f>IF(VLOOKUP($A111,Sheet!$A$7:$DG$148,'TN01-10'!DC$9,0)="","",VLOOKUP($A111,Sheet!$A$7:$DG$148,'TN01-10'!DC$9,0))</f>
        <v>8.6</v>
      </c>
      <c r="DD111" s="28" t="str">
        <f>IF(VLOOKUP($A111,Sheet!$A$7:$DG$148,'TN01-10'!DD$9,0)="","",VLOOKUP($A111,Sheet!$A$7:$DG$148,'TN01-10'!DD$9,0))</f>
        <v/>
      </c>
      <c r="DE111" s="38"/>
      <c r="DF111" s="38">
        <f t="shared" si="22"/>
        <v>8.6</v>
      </c>
      <c r="DG111" s="38">
        <f>VLOOKUP($A111,'TN01-04'!$A$13:$DL$166,110,0)</f>
        <v>4</v>
      </c>
      <c r="DH111" s="33">
        <f>IF(VLOOKUP($A111,Sheet!$A$7:$DG$148,'TN01-10'!DH$9,0)="","",VLOOKUP($A111,Sheet!$A$7:$DG$148,'TN01-10'!DH$9,0))</f>
        <v>5</v>
      </c>
      <c r="DI111" s="36">
        <f>IF(VLOOKUP($A111,Sheet!$A$7:$DG$148,'TN01-10'!DI$9,0)="","",VLOOKUP($A111,Sheet!$A$7:$DG$148,'TN01-10'!DI$9,0))</f>
        <v>0</v>
      </c>
      <c r="DJ111" s="38">
        <f t="shared" si="23"/>
        <v>133</v>
      </c>
      <c r="DK111" s="38">
        <f t="shared" si="24"/>
        <v>0</v>
      </c>
      <c r="DL111" s="38">
        <f t="shared" si="25"/>
        <v>7.53</v>
      </c>
      <c r="DM111" s="38">
        <f>VLOOKUP($A111,'TN01-04'!$A$13:$DL$166,116,0)</f>
        <v>3.21</v>
      </c>
      <c r="DN111" s="33">
        <f>IF(VLOOKUP($A111,Sheet!$A$7:$DG$148,'TN01-10'!DN$9,0)="","",VLOOKUP($A111,Sheet!$A$7:$DG$148,'TN01-10'!DN$9,0))</f>
        <v>138</v>
      </c>
      <c r="DO111" s="36">
        <f>IF(VLOOKUP($A111,Sheet!$A$7:$DG$148,'TN01-10'!DO$9,0)="","",VLOOKUP($A111,Sheet!$A$7:$DG$148,'TN01-10'!DO$9,0))</f>
        <v>0</v>
      </c>
      <c r="DP111" s="28">
        <f>IF(VLOOKUP($A111,Sheet!$A$7:$DG$148,'TN01-10'!DP$9,0)="","",VLOOKUP($A111,Sheet!$A$7:$DG$148,'TN01-10'!DP$9,0))</f>
        <v>137</v>
      </c>
      <c r="DQ111" s="28">
        <f>IF(VLOOKUP($A111,Sheet!$A$7:$DG$148,'TN01-10'!DQ$9,0)="","",VLOOKUP($A111,Sheet!$A$7:$DG$148,'TN01-10'!DQ$9,0))</f>
        <v>138</v>
      </c>
      <c r="DR111" s="28">
        <f>IF(VLOOKUP($A111,Sheet!$A$7:$DG$148,'TN01-10'!DR$9,0)="","",VLOOKUP($A111,Sheet!$A$7:$DG$148,'TN01-10'!DR$9,0))</f>
        <v>7.53</v>
      </c>
      <c r="DS111" s="28">
        <f>IF(VLOOKUP($A111,Sheet!$A$7:$DG$148,'TN01-10'!DS$9,0)="","",VLOOKUP($A111,Sheet!$A$7:$DG$148,'TN01-10'!DS$9,0))</f>
        <v>3.21</v>
      </c>
      <c r="DT111" s="28" t="str">
        <f>IF(VLOOKUP($A111,Sheet!$A$7:$DG$148,'TN01-10'!DT$9,0)="","",VLOOKUP($A111,Sheet!$A$7:$DG$148,'TN01-10'!DT$9,0))</f>
        <v/>
      </c>
      <c r="DU111" s="168">
        <f t="shared" si="26"/>
        <v>0</v>
      </c>
      <c r="DV111" s="315" t="s">
        <v>4798</v>
      </c>
      <c r="DW111" s="315" t="s">
        <v>4798</v>
      </c>
      <c r="DX111" s="315" t="s">
        <v>4798</v>
      </c>
      <c r="DY111" s="315" t="s">
        <v>4798</v>
      </c>
      <c r="DZ111" s="315" t="s">
        <v>4832</v>
      </c>
      <c r="EA111" s="315"/>
      <c r="EB111" s="216"/>
      <c r="EC111" s="216"/>
      <c r="ED111" s="216"/>
      <c r="EE111" s="216"/>
      <c r="EF111" s="216">
        <f t="shared" si="27"/>
        <v>0</v>
      </c>
      <c r="EG111" s="216">
        <v>8.9</v>
      </c>
      <c r="EH111" s="216">
        <v>0</v>
      </c>
      <c r="EI111" s="216"/>
      <c r="EJ111" s="216"/>
      <c r="EK111" s="216">
        <f t="shared" si="28"/>
        <v>8.9</v>
      </c>
      <c r="EL111" s="216">
        <v>6.6</v>
      </c>
      <c r="EM111" s="216">
        <v>0</v>
      </c>
      <c r="EN111" s="216"/>
      <c r="EO111" s="216"/>
      <c r="EP111" s="216">
        <f t="shared" si="29"/>
        <v>6.6</v>
      </c>
      <c r="EQ111" s="216">
        <v>9.3000000000000007</v>
      </c>
      <c r="ER111" s="216">
        <v>0</v>
      </c>
      <c r="ES111" s="216"/>
      <c r="ET111" s="216"/>
      <c r="EU111" s="216">
        <f t="shared" si="30"/>
        <v>9.3000000000000007</v>
      </c>
      <c r="EV111" s="216">
        <f t="shared" si="31"/>
        <v>8.6</v>
      </c>
    </row>
    <row r="112" spans="1:152" ht="15.95" customHeight="1" x14ac:dyDescent="0.2">
      <c r="A112" s="25">
        <v>2221716981</v>
      </c>
      <c r="B112" s="26" t="s">
        <v>33</v>
      </c>
      <c r="C112" s="26" t="s">
        <v>100</v>
      </c>
      <c r="D112" s="26" t="s">
        <v>171</v>
      </c>
      <c r="E112" s="27">
        <v>35895</v>
      </c>
      <c r="F112" s="26" t="s">
        <v>210</v>
      </c>
      <c r="G112" s="26" t="s">
        <v>212</v>
      </c>
      <c r="H112" s="28">
        <f>IF(VLOOKUP($A112,Sheet!$A$7:$DG$148,'TN01-10'!H$9,0)="","",VLOOKUP($A112,Sheet!$A$7:$DG$148,'TN01-10'!H$9,0))</f>
        <v>7.4</v>
      </c>
      <c r="I112" s="28">
        <f>IF(VLOOKUP($A112,Sheet!$A$7:$DG$148,'TN01-10'!I$9,0)="","",VLOOKUP($A112,Sheet!$A$7:$DG$148,'TN01-10'!I$9,0))</f>
        <v>6.2</v>
      </c>
      <c r="J112" s="28">
        <f>IF(VLOOKUP($A112,Sheet!$A$7:$DG$148,'TN01-10'!J$9,0)="","",VLOOKUP($A112,Sheet!$A$7:$DG$148,'TN01-10'!J$9,0))</f>
        <v>4.3</v>
      </c>
      <c r="K112" s="28">
        <f>IF(VLOOKUP($A112,Sheet!$A$7:$DG$148,'TN01-10'!K$9,0)="","",VLOOKUP($A112,Sheet!$A$7:$DG$148,'TN01-10'!K$9,0))</f>
        <v>7.2</v>
      </c>
      <c r="L112" s="28">
        <f>IF(VLOOKUP($A112,Sheet!$A$7:$DG$148,'TN01-10'!L$9,0)="","",VLOOKUP($A112,Sheet!$A$7:$DG$148,'TN01-10'!L$9,0))</f>
        <v>4.4000000000000004</v>
      </c>
      <c r="M112" s="28">
        <f>IF(VLOOKUP($A112,Sheet!$A$7:$DG$148,'TN01-10'!M$9,0)="","",VLOOKUP($A112,Sheet!$A$7:$DG$148,'TN01-10'!M$9,0))</f>
        <v>4.0999999999999996</v>
      </c>
      <c r="N112" s="28">
        <f>IF(VLOOKUP($A112,Sheet!$A$7:$DG$148,'TN01-10'!N$9,0)="","",VLOOKUP($A112,Sheet!$A$7:$DG$148,'TN01-10'!N$9,0))</f>
        <v>4.8</v>
      </c>
      <c r="O112" s="28" t="str">
        <f>IF(VLOOKUP($A112,Sheet!$A$7:$DG$148,'TN01-10'!O$9,0)="","",VLOOKUP($A112,Sheet!$A$7:$DG$148,'TN01-10'!O$9,0))</f>
        <v/>
      </c>
      <c r="P112" s="28">
        <f>IF(VLOOKUP($A112,Sheet!$A$7:$DG$148,'TN01-10'!P$9,0)="","",VLOOKUP($A112,Sheet!$A$7:$DG$148,'TN01-10'!P$9,0))</f>
        <v>5.2</v>
      </c>
      <c r="Q112" s="28" t="str">
        <f>IF(VLOOKUP($A112,Sheet!$A$7:$DG$148,'TN01-10'!Q$9,0)="","",VLOOKUP($A112,Sheet!$A$7:$DG$148,'TN01-10'!Q$9,0))</f>
        <v/>
      </c>
      <c r="R112" s="28">
        <f>IF(VLOOKUP($A112,Sheet!$A$7:$DG$148,'TN01-10'!R$9,0)="","",VLOOKUP($A112,Sheet!$A$7:$DG$148,'TN01-10'!R$9,0))</f>
        <v>7.8</v>
      </c>
      <c r="S112" s="28" t="str">
        <f>IF(VLOOKUP($A112,Sheet!$A$7:$DG$148,'TN01-10'!S$9,0)="","",VLOOKUP($A112,Sheet!$A$7:$DG$148,'TN01-10'!S$9,0))</f>
        <v/>
      </c>
      <c r="T112" s="28" t="str">
        <f>IF(VLOOKUP($A112,Sheet!$A$7:$DG$148,'TN01-10'!T$9,0)="","",VLOOKUP($A112,Sheet!$A$7:$DG$148,'TN01-10'!T$9,0))</f>
        <v/>
      </c>
      <c r="U112" s="28">
        <f>IF(VLOOKUP($A112,Sheet!$A$7:$DG$148,'TN01-10'!U$9,0)="","",VLOOKUP($A112,Sheet!$A$7:$DG$148,'TN01-10'!U$9,0))</f>
        <v>6.3</v>
      </c>
      <c r="V112" s="28" t="str">
        <f>IF(VLOOKUP($A112,Sheet!$A$7:$DG$148,'TN01-10'!V$9,0)="","",VLOOKUP($A112,Sheet!$A$7:$DG$148,'TN01-10'!V$9,0))</f>
        <v/>
      </c>
      <c r="W112" s="28">
        <f>IF(VLOOKUP($A112,Sheet!$A$7:$DG$148,'TN01-10'!W$9,0)="","",VLOOKUP($A112,Sheet!$A$7:$DG$148,'TN01-10'!W$9,0))</f>
        <v>7.7</v>
      </c>
      <c r="X112" s="28">
        <f>IF(VLOOKUP($A112,Sheet!$A$7:$DG$148,'TN01-10'!X$9,0)="","",VLOOKUP($A112,Sheet!$A$7:$DG$148,'TN01-10'!X$9,0))</f>
        <v>7.7</v>
      </c>
      <c r="Y112" s="28">
        <f>IF(VLOOKUP($A112,Sheet!$A$7:$DG$148,'TN01-10'!Y$9,0)="","",VLOOKUP($A112,Sheet!$A$7:$DG$148,'TN01-10'!Y$9,0))</f>
        <v>6.9</v>
      </c>
      <c r="Z112" s="28">
        <f>IF(VLOOKUP($A112,Sheet!$A$7:$DG$148,'TN01-10'!Z$9,0)="","",VLOOKUP($A112,Sheet!$A$7:$DG$148,'TN01-10'!Z$9,0))</f>
        <v>5.4</v>
      </c>
      <c r="AA112" s="28">
        <f>IF(VLOOKUP($A112,Sheet!$A$7:$DG$148,'TN01-10'!AA$9,0)="","",VLOOKUP($A112,Sheet!$A$7:$DG$148,'TN01-10'!AA$9,0))</f>
        <v>5.3</v>
      </c>
      <c r="AB112" s="28">
        <f>IF(VLOOKUP($A112,Sheet!$A$7:$DG$148,'TN01-10'!AB$9,0)="","",VLOOKUP($A112,Sheet!$A$7:$DG$148,'TN01-10'!AB$9,0))</f>
        <v>6.4</v>
      </c>
      <c r="AC112" s="28">
        <f>IF(VLOOKUP($A112,Sheet!$A$7:$DG$148,'TN01-10'!AC$9,0)="","",VLOOKUP($A112,Sheet!$A$7:$DG$148,'TN01-10'!AC$9,0))</f>
        <v>6.7</v>
      </c>
      <c r="AD112" s="28">
        <f>IF(VLOOKUP($A112,Sheet!$A$7:$DG$148,'TN01-10'!AD$9,0)="","",VLOOKUP($A112,Sheet!$A$7:$DG$148,'TN01-10'!AD$9,0))</f>
        <v>8.3000000000000007</v>
      </c>
      <c r="AE112" s="28">
        <f>IF(VLOOKUP($A112,Sheet!$A$7:$DG$148,'TN01-10'!AE$9,0)="","",VLOOKUP($A112,Sheet!$A$7:$DG$148,'TN01-10'!AE$9,0))</f>
        <v>6.2</v>
      </c>
      <c r="AF112" s="28">
        <f>IF(VLOOKUP($A112,Sheet!$A$7:$DG$148,'TN01-10'!AF$9,0)="","",VLOOKUP($A112,Sheet!$A$7:$DG$148,'TN01-10'!AF$9,0))</f>
        <v>8.4</v>
      </c>
      <c r="AG112" s="28">
        <f>IF(VLOOKUP($A112,Sheet!$A$7:$DG$148,'TN01-10'!AG$9,0)="","",VLOOKUP($A112,Sheet!$A$7:$DG$148,'TN01-10'!AG$9,0))</f>
        <v>6.4</v>
      </c>
      <c r="AH112" s="28">
        <f>IF(VLOOKUP($A112,Sheet!$A$7:$DG$148,'TN01-10'!AH$9,0)="","",VLOOKUP($A112,Sheet!$A$7:$DG$148,'TN01-10'!AH$9,0))</f>
        <v>7</v>
      </c>
      <c r="AI112" s="28">
        <f>IF(VLOOKUP($A112,Sheet!$A$7:$DG$148,'TN01-10'!AI$9,0)="","",VLOOKUP($A112,Sheet!$A$7:$DG$148,'TN01-10'!AI$9,0))</f>
        <v>6.9</v>
      </c>
      <c r="AJ112" s="28">
        <f>IF(VLOOKUP($A112,Sheet!$A$7:$DG$148,'TN01-10'!AJ$9,0)="","",VLOOKUP($A112,Sheet!$A$7:$DG$148,'TN01-10'!AJ$9,0))</f>
        <v>7.9</v>
      </c>
      <c r="AK112" s="33">
        <f>IF(VLOOKUP($A112,Sheet!$A$7:$DG$148,'TN01-10'!AK$9,0)="","",VLOOKUP($A112,Sheet!$A$7:$DG$148,'TN01-10'!AK$9,0))</f>
        <v>51</v>
      </c>
      <c r="AL112" s="36">
        <f>IF(VLOOKUP($A112,Sheet!$A$7:$DG$148,'TN01-10'!AL$9,0)="","",VLOOKUP($A112,Sheet!$A$7:$DG$148,'TN01-10'!AL$9,0))</f>
        <v>0</v>
      </c>
      <c r="AM112" s="32">
        <f>IF(VLOOKUP($A112,Sheet!$A$7:$DG$148,'TN01-10'!AM$9,0)="","",VLOOKUP($A112,Sheet!$A$7:$DG$148,'TN01-10'!AM$9,0))</f>
        <v>7.7</v>
      </c>
      <c r="AN112" s="32">
        <f>IF(VLOOKUP($A112,Sheet!$A$7:$DG$148,'TN01-10'!AN$9,0)="","",VLOOKUP($A112,Sheet!$A$7:$DG$148,'TN01-10'!AN$9,0))</f>
        <v>7.5</v>
      </c>
      <c r="AO112" s="32" t="str">
        <f>IF(VLOOKUP($A112,Sheet!$A$7:$DG$148,'TN01-10'!AO$9,0)="","",VLOOKUP($A112,Sheet!$A$7:$DG$148,'TN01-10'!AO$9,0))</f>
        <v/>
      </c>
      <c r="AP112" s="32" t="str">
        <f>IF(VLOOKUP($A112,Sheet!$A$7:$DG$148,'TN01-10'!AP$9,0)="","",VLOOKUP($A112,Sheet!$A$7:$DG$148,'TN01-10'!AP$9,0))</f>
        <v/>
      </c>
      <c r="AQ112" s="32" t="str">
        <f>IF(VLOOKUP($A112,Sheet!$A$7:$DG$148,'TN01-10'!AQ$9,0)="","",VLOOKUP($A112,Sheet!$A$7:$DG$148,'TN01-10'!AQ$9,0))</f>
        <v/>
      </c>
      <c r="AR112" s="32" t="str">
        <f>IF(VLOOKUP($A112,Sheet!$A$7:$DG$148,'TN01-10'!AR$9,0)="","",VLOOKUP($A112,Sheet!$A$7:$DG$148,'TN01-10'!AR$9,0))</f>
        <v/>
      </c>
      <c r="AS112" s="32" t="str">
        <f>IF(VLOOKUP($A112,Sheet!$A$7:$DG$148,'TN01-10'!AS$9,0)="","",VLOOKUP($A112,Sheet!$A$7:$DG$148,'TN01-10'!AS$9,0))</f>
        <v/>
      </c>
      <c r="AT112" s="32">
        <f>IF(VLOOKUP($A112,Sheet!$A$7:$DG$148,'TN01-10'!AT$9,0)="","",VLOOKUP($A112,Sheet!$A$7:$DG$148,'TN01-10'!AT$9,0))</f>
        <v>9.6</v>
      </c>
      <c r="AU112" s="32" t="str">
        <f>IF(VLOOKUP($A112,Sheet!$A$7:$DG$148,'TN01-10'!AU$9,0)="","",VLOOKUP($A112,Sheet!$A$7:$DG$148,'TN01-10'!AU$9,0))</f>
        <v/>
      </c>
      <c r="AV112" s="32" t="str">
        <f>IF(VLOOKUP($A112,Sheet!$A$7:$DG$148,'TN01-10'!AV$9,0)="","",VLOOKUP($A112,Sheet!$A$7:$DG$148,'TN01-10'!AV$9,0))</f>
        <v/>
      </c>
      <c r="AW112" s="32" t="str">
        <f>IF(VLOOKUP($A112,Sheet!$A$7:$DG$148,'TN01-10'!AW$9,0)="","",VLOOKUP($A112,Sheet!$A$7:$DG$148,'TN01-10'!AW$9,0))</f>
        <v/>
      </c>
      <c r="AX112" s="32" t="str">
        <f>IF(VLOOKUP($A112,Sheet!$A$7:$DG$148,'TN01-10'!AX$9,0)="","",VLOOKUP($A112,Sheet!$A$7:$DG$148,'TN01-10'!AX$9,0))</f>
        <v/>
      </c>
      <c r="AY112" s="32" t="str">
        <f>IF(VLOOKUP($A112,Sheet!$A$7:$DG$148,'TN01-10'!AY$9,0)="","",VLOOKUP($A112,Sheet!$A$7:$DG$148,'TN01-10'!AY$9,0))</f>
        <v/>
      </c>
      <c r="AZ112" s="32">
        <f>IF(VLOOKUP($A112,Sheet!$A$7:$DG$148,'TN01-10'!AZ$9,0)="","",VLOOKUP($A112,Sheet!$A$7:$DG$148,'TN01-10'!AZ$9,0))</f>
        <v>7.4</v>
      </c>
      <c r="BA112" s="32">
        <f>IF(VLOOKUP($A112,Sheet!$A$7:$DG$148,'TN01-10'!BA$9,0)="","",VLOOKUP($A112,Sheet!$A$7:$DG$148,'TN01-10'!BA$9,0))</f>
        <v>7.4</v>
      </c>
      <c r="BB112" s="33">
        <f>IF(VLOOKUP($A112,Sheet!$A$7:$DG$148,'TN01-10'!BB$9,0)="","",VLOOKUP($A112,Sheet!$A$7:$DG$148,'TN01-10'!BB$9,0))</f>
        <v>5</v>
      </c>
      <c r="BC112" s="36">
        <f>IF(VLOOKUP($A112,Sheet!$A$7:$DG$148,'TN01-10'!BC$9,0)="","",VLOOKUP($A112,Sheet!$A$7:$DG$148,'TN01-10'!BC$9,0))</f>
        <v>0</v>
      </c>
      <c r="BD112" s="28">
        <f>IF(VLOOKUP($A112,Sheet!$A$7:$DG$148,'TN01-10'!BD$9,0)="","",VLOOKUP($A112,Sheet!$A$7:$DG$148,'TN01-10'!BD$9,0))</f>
        <v>5.2</v>
      </c>
      <c r="BE112" s="28">
        <f>IF(VLOOKUP($A112,Sheet!$A$7:$DG$148,'TN01-10'!BE$9,0)="","",VLOOKUP($A112,Sheet!$A$7:$DG$148,'TN01-10'!BE$9,0))</f>
        <v>5.5</v>
      </c>
      <c r="BF112" s="28">
        <f>IF(VLOOKUP($A112,Sheet!$A$7:$DG$148,'TN01-10'!BF$9,0)="","",VLOOKUP($A112,Sheet!$A$7:$DG$148,'TN01-10'!BF$9,0))</f>
        <v>5.9</v>
      </c>
      <c r="BG112" s="28">
        <f>IF(VLOOKUP($A112,Sheet!$A$7:$DG$148,'TN01-10'!BG$9,0)="","",VLOOKUP($A112,Sheet!$A$7:$DG$148,'TN01-10'!BG$9,0))</f>
        <v>5.6</v>
      </c>
      <c r="BH112" s="28">
        <f>IF(VLOOKUP($A112,Sheet!$A$7:$DG$148,'TN01-10'!BH$9,0)="","",VLOOKUP($A112,Sheet!$A$7:$DG$148,'TN01-10'!BH$9,0))</f>
        <v>5.2</v>
      </c>
      <c r="BI112" s="28">
        <f>IF(VLOOKUP($A112,Sheet!$A$7:$DG$148,'TN01-10'!BI$9,0)="","",VLOOKUP($A112,Sheet!$A$7:$DG$148,'TN01-10'!BI$9,0))</f>
        <v>5.9</v>
      </c>
      <c r="BJ112" s="28">
        <f>IF(VLOOKUP($A112,Sheet!$A$7:$DG$148,'TN01-10'!BJ$9,0)="","",VLOOKUP($A112,Sheet!$A$7:$DG$148,'TN01-10'!BJ$9,0))</f>
        <v>6.5</v>
      </c>
      <c r="BK112" s="28">
        <f>IF(VLOOKUP($A112,Sheet!$A$7:$DG$148,'TN01-10'!BK$9,0)="","",VLOOKUP($A112,Sheet!$A$7:$DG$148,'TN01-10'!BK$9,0))</f>
        <v>6.4</v>
      </c>
      <c r="BL112" s="28">
        <f>IF(VLOOKUP($A112,Sheet!$A$7:$DG$148,'TN01-10'!BL$9,0)="","",VLOOKUP($A112,Sheet!$A$7:$DG$148,'TN01-10'!BL$9,0))</f>
        <v>6</v>
      </c>
      <c r="BM112" s="28">
        <f>IF(VLOOKUP($A112,Sheet!$A$7:$DG$148,'TN01-10'!BM$9,0)="","",VLOOKUP($A112,Sheet!$A$7:$DG$148,'TN01-10'!BM$9,0))</f>
        <v>6.9</v>
      </c>
      <c r="BN112" s="28">
        <f>IF(VLOOKUP($A112,Sheet!$A$7:$DG$148,'TN01-10'!BN$9,0)="","",VLOOKUP($A112,Sheet!$A$7:$DG$148,'TN01-10'!BN$9,0))</f>
        <v>6.7</v>
      </c>
      <c r="BO112" s="28">
        <f>IF(VLOOKUP($A112,Sheet!$A$7:$DG$148,'TN01-10'!BO$9,0)="","",VLOOKUP($A112,Sheet!$A$7:$DG$148,'TN01-10'!BO$9,0))</f>
        <v>6.8</v>
      </c>
      <c r="BP112" s="28">
        <f>IF(VLOOKUP($A112,Sheet!$A$7:$DG$148,'TN01-10'!BP$9,0)="","",VLOOKUP($A112,Sheet!$A$7:$DG$148,'TN01-10'!BP$9,0))</f>
        <v>6.6</v>
      </c>
      <c r="BQ112" s="28" t="str">
        <f>IF(VLOOKUP($A112,Sheet!$A$7:$DG$148,'TN01-10'!BQ$9,0)="","",VLOOKUP($A112,Sheet!$A$7:$DG$148,'TN01-10'!BQ$9,0))</f>
        <v/>
      </c>
      <c r="BR112" s="28">
        <f>IF(VLOOKUP($A112,Sheet!$A$7:$DG$148,'TN01-10'!BR$9,0)="","",VLOOKUP($A112,Sheet!$A$7:$DG$148,'TN01-10'!BR$9,0))</f>
        <v>5.8</v>
      </c>
      <c r="BS112" s="28">
        <f>IF(VLOOKUP($A112,Sheet!$A$7:$DG$148,'TN01-10'!BS$9,0)="","",VLOOKUP($A112,Sheet!$A$7:$DG$148,'TN01-10'!BS$9,0))</f>
        <v>5.0999999999999996</v>
      </c>
      <c r="BT112" s="28">
        <f>IF(VLOOKUP($A112,Sheet!$A$7:$DG$148,'TN01-10'!BT$9,0)="","",VLOOKUP($A112,Sheet!$A$7:$DG$148,'TN01-10'!BT$9,0))</f>
        <v>4.9000000000000004</v>
      </c>
      <c r="BU112" s="28">
        <f>IF(VLOOKUP($A112,Sheet!$A$7:$DG$148,'TN01-10'!BU$9,0)="","",VLOOKUP($A112,Sheet!$A$7:$DG$148,'TN01-10'!BU$9,0))</f>
        <v>5.4</v>
      </c>
      <c r="BV112" s="28">
        <f>IF(VLOOKUP($A112,Sheet!$A$7:$DG$148,'TN01-10'!BV$9,0)="","",VLOOKUP($A112,Sheet!$A$7:$DG$148,'TN01-10'!BV$9,0))</f>
        <v>7.1</v>
      </c>
      <c r="BW112" s="28">
        <f>IF(VLOOKUP($A112,Sheet!$A$7:$DG$148,'TN01-10'!BW$9,0)="","",VLOOKUP($A112,Sheet!$A$7:$DG$148,'TN01-10'!BW$9,0))</f>
        <v>8.3000000000000007</v>
      </c>
      <c r="BX112" s="33">
        <f>IF(VLOOKUP($A112,Sheet!$A$7:$DG$148,'TN01-10'!BX$9,0)="","",VLOOKUP($A112,Sheet!$A$7:$DG$148,'TN01-10'!BX$9,0))</f>
        <v>50</v>
      </c>
      <c r="BY112" s="36">
        <f>IF(VLOOKUP($A112,Sheet!$A$7:$DG$148,'TN01-10'!BY$9,0)="","",VLOOKUP($A112,Sheet!$A$7:$DG$148,'TN01-10'!BY$9,0))</f>
        <v>0</v>
      </c>
      <c r="BZ112" s="28">
        <f>IF(VLOOKUP($A112,Sheet!$A$7:$DG$148,'TN01-10'!BZ$9,0)="","",VLOOKUP($A112,Sheet!$A$7:$DG$148,'TN01-10'!BZ$9,0))</f>
        <v>6.6</v>
      </c>
      <c r="CA112" s="28" t="str">
        <f>IF(VLOOKUP($A112,Sheet!$A$7:$DG$148,'TN01-10'!CA$9,0)="","",VLOOKUP($A112,Sheet!$A$7:$DG$148,'TN01-10'!CA$9,0))</f>
        <v/>
      </c>
      <c r="CB112" s="28">
        <f>IF(VLOOKUP($A112,Sheet!$A$7:$DG$148,'TN01-10'!CB$9,0)="","",VLOOKUP($A112,Sheet!$A$7:$DG$148,'TN01-10'!CB$9,0))</f>
        <v>7.5</v>
      </c>
      <c r="CC112" s="28" t="str">
        <f>IF(VLOOKUP($A112,Sheet!$A$7:$DG$148,'TN01-10'!CC$9,0)="","",VLOOKUP($A112,Sheet!$A$7:$DG$148,'TN01-10'!CC$9,0))</f>
        <v/>
      </c>
      <c r="CD112" s="28">
        <f>IF(VLOOKUP($A112,Sheet!$A$7:$DG$148,'TN01-10'!CD$9,0)="","",VLOOKUP($A112,Sheet!$A$7:$DG$148,'TN01-10'!CD$9,0))</f>
        <v>6</v>
      </c>
      <c r="CE112" s="28">
        <f>IF(VLOOKUP($A112,Sheet!$A$7:$DG$148,'TN01-10'!CE$9,0)="","",VLOOKUP($A112,Sheet!$A$7:$DG$148,'TN01-10'!CE$9,0))</f>
        <v>7.5</v>
      </c>
      <c r="CF112" s="28">
        <f>IF(VLOOKUP($A112,Sheet!$A$7:$DG$148,'TN01-10'!CF$9,0)="","",VLOOKUP($A112,Sheet!$A$7:$DG$148,'TN01-10'!CF$9,0))</f>
        <v>6.5</v>
      </c>
      <c r="CG112" s="28">
        <f>IF(VLOOKUP($A112,Sheet!$A$7:$DG$148,'TN01-10'!CG$9,0)="","",VLOOKUP($A112,Sheet!$A$7:$DG$148,'TN01-10'!CG$9,0))</f>
        <v>6.8</v>
      </c>
      <c r="CH112" s="28" t="str">
        <f>IF(VLOOKUP($A112,Sheet!$A$7:$DG$148,'TN01-10'!CH$9,0)="","",VLOOKUP($A112,Sheet!$A$7:$DG$148,'TN01-10'!CH$9,0))</f>
        <v/>
      </c>
      <c r="CI112" s="28">
        <f>IF(VLOOKUP($A112,Sheet!$A$7:$DG$148,'TN01-10'!CI$9,0)="","",VLOOKUP($A112,Sheet!$A$7:$DG$148,'TN01-10'!CI$9,0))</f>
        <v>5.0999999999999996</v>
      </c>
      <c r="CJ112" s="28" t="str">
        <f>IF(VLOOKUP($A112,Sheet!$A$7:$DG$148,'TN01-10'!CJ$9,0)="","",VLOOKUP($A112,Sheet!$A$7:$DG$148,'TN01-10'!CJ$9,0))</f>
        <v/>
      </c>
      <c r="CK112" s="28" t="str">
        <f>IF(VLOOKUP($A112,Sheet!$A$7:$DG$148,'TN01-10'!CK$9,0)="","",VLOOKUP($A112,Sheet!$A$7:$DG$148,'TN01-10'!CK$9,0))</f>
        <v/>
      </c>
      <c r="CL112" s="28" t="str">
        <f>IF(VLOOKUP($A112,Sheet!$A$7:$DG$148,'TN01-10'!CL$9,0)="","",VLOOKUP($A112,Sheet!$A$7:$DG$148,'TN01-10'!CL$9,0))</f>
        <v/>
      </c>
      <c r="CM112" s="28" t="str">
        <f>IF(VLOOKUP($A112,Sheet!$A$7:$DG$148,'TN01-10'!CM$9,0)="","",VLOOKUP($A112,Sheet!$A$7:$DG$148,'TN01-10'!CM$9,0))</f>
        <v/>
      </c>
      <c r="CN112" s="28" t="str">
        <f>IF(VLOOKUP($A112,Sheet!$A$7:$DG$148,'TN01-10'!CN$9,0)="","",VLOOKUP($A112,Sheet!$A$7:$DG$148,'TN01-10'!CN$9,0))</f>
        <v>X</v>
      </c>
      <c r="CO112" s="28">
        <f>IF(VLOOKUP($A112,Sheet!$A$7:$DG$148,'TN01-10'!CO$9,0)="","",VLOOKUP($A112,Sheet!$A$7:$DG$148,'TN01-10'!CO$9,0))</f>
        <v>7.8</v>
      </c>
      <c r="CP112" s="28">
        <f>IF(VLOOKUP($A112,Sheet!$A$7:$DG$148,'TN01-10'!CP$9,0)="","",VLOOKUP($A112,Sheet!$A$7:$DG$148,'TN01-10'!CP$9,0))</f>
        <v>7.1</v>
      </c>
      <c r="CQ112" s="28">
        <f>IF(VLOOKUP($A112,Sheet!$A$7:$DG$148,'TN01-10'!CQ$9,0)="","",VLOOKUP($A112,Sheet!$A$7:$DG$148,'TN01-10'!CQ$9,0))</f>
        <v>8.1</v>
      </c>
      <c r="CR112" s="28">
        <f>IF(VLOOKUP($A112,Sheet!$A$7:$DG$148,'TN01-10'!CR$9,0)="","",VLOOKUP($A112,Sheet!$A$7:$DG$148,'TN01-10'!CR$9,0))</f>
        <v>7.3</v>
      </c>
      <c r="CS112" s="33">
        <f>IF(VLOOKUP($A112,Sheet!$A$7:$DG$148,'TN01-10'!CS$9,0)="","",VLOOKUP($A112,Sheet!$A$7:$DG$148,'TN01-10'!CS$9,0))</f>
        <v>24</v>
      </c>
      <c r="CT112" s="36">
        <f>IF(VLOOKUP($A112,Sheet!$A$7:$DG$148,'TN01-10'!CT$9,0)="","",VLOOKUP($A112,Sheet!$A$7:$DG$148,'TN01-10'!CT$9,0))</f>
        <v>3</v>
      </c>
      <c r="CU112" s="38">
        <f t="shared" si="17"/>
        <v>125</v>
      </c>
      <c r="CV112" s="38">
        <f t="shared" si="18"/>
        <v>3</v>
      </c>
      <c r="CW112" s="38">
        <f t="shared" si="19"/>
        <v>0</v>
      </c>
      <c r="CX112" s="38">
        <f t="shared" si="20"/>
        <v>128</v>
      </c>
      <c r="CY112" s="38">
        <f t="shared" si="21"/>
        <v>6.15</v>
      </c>
      <c r="CZ112" s="38">
        <f>VLOOKUP($A112,'TN01-04'!$A$13:$DL$166,103,0)</f>
        <v>2.33</v>
      </c>
      <c r="DA112" s="28" t="str">
        <f>IF(VLOOKUP($A112,Sheet!$A$7:$DG$148,'TN01-10'!DA$9,0)="","",VLOOKUP($A112,Sheet!$A$7:$DG$148,'TN01-10'!DA$9,0))</f>
        <v/>
      </c>
      <c r="DB112" s="28" t="str">
        <f>IF(VLOOKUP($A112,Sheet!$A$7:$DG$148,'TN01-10'!DB$9,0)="","",VLOOKUP($A112,Sheet!$A$7:$DG$148,'TN01-10'!DB$9,0))</f>
        <v/>
      </c>
      <c r="DC112" s="28" t="str">
        <f>IF(VLOOKUP($A112,Sheet!$A$7:$DG$148,'TN01-10'!DC$9,0)="","",VLOOKUP($A112,Sheet!$A$7:$DG$148,'TN01-10'!DC$9,0))</f>
        <v/>
      </c>
      <c r="DD112" s="28" t="str">
        <f>IF(VLOOKUP($A112,Sheet!$A$7:$DG$148,'TN01-10'!DD$9,0)="","",VLOOKUP($A112,Sheet!$A$7:$DG$148,'TN01-10'!DD$9,0))</f>
        <v/>
      </c>
      <c r="DE112" s="38"/>
      <c r="DF112" s="38">
        <f t="shared" si="22"/>
        <v>0</v>
      </c>
      <c r="DG112" s="38">
        <f>VLOOKUP($A112,'TN01-04'!$A$13:$DL$166,110,0)</f>
        <v>0</v>
      </c>
      <c r="DH112" s="33">
        <f>IF(VLOOKUP($A112,Sheet!$A$7:$DG$148,'TN01-10'!DH$9,0)="","",VLOOKUP($A112,Sheet!$A$7:$DG$148,'TN01-10'!DH$9,0))</f>
        <v>0</v>
      </c>
      <c r="DI112" s="36">
        <f>IF(VLOOKUP($A112,Sheet!$A$7:$DG$148,'TN01-10'!DI$9,0)="","",VLOOKUP($A112,Sheet!$A$7:$DG$148,'TN01-10'!DI$9,0))</f>
        <v>5</v>
      </c>
      <c r="DJ112" s="38">
        <f t="shared" si="23"/>
        <v>125</v>
      </c>
      <c r="DK112" s="38">
        <f t="shared" si="24"/>
        <v>8</v>
      </c>
      <c r="DL112" s="38">
        <f t="shared" si="25"/>
        <v>5.92</v>
      </c>
      <c r="DM112" s="38">
        <f>VLOOKUP($A112,'TN01-04'!$A$13:$DL$166,116,0)</f>
        <v>2.2400000000000002</v>
      </c>
      <c r="DN112" s="33">
        <f>IF(VLOOKUP($A112,Sheet!$A$7:$DG$148,'TN01-10'!DN$9,0)="","",VLOOKUP($A112,Sheet!$A$7:$DG$148,'TN01-10'!DN$9,0))</f>
        <v>130</v>
      </c>
      <c r="DO112" s="36">
        <f>IF(VLOOKUP($A112,Sheet!$A$7:$DG$148,'TN01-10'!DO$9,0)="","",VLOOKUP($A112,Sheet!$A$7:$DG$148,'TN01-10'!DO$9,0))</f>
        <v>8</v>
      </c>
      <c r="DP112" s="28">
        <f>IF(VLOOKUP($A112,Sheet!$A$7:$DG$148,'TN01-10'!DP$9,0)="","",VLOOKUP($A112,Sheet!$A$7:$DG$148,'TN01-10'!DP$9,0))</f>
        <v>137</v>
      </c>
      <c r="DQ112" s="28">
        <f>IF(VLOOKUP($A112,Sheet!$A$7:$DG$148,'TN01-10'!DQ$9,0)="","",VLOOKUP($A112,Sheet!$A$7:$DG$148,'TN01-10'!DQ$9,0))</f>
        <v>130</v>
      </c>
      <c r="DR112" s="28">
        <f>IF(VLOOKUP($A112,Sheet!$A$7:$DG$148,'TN01-10'!DR$9,0)="","",VLOOKUP($A112,Sheet!$A$7:$DG$148,'TN01-10'!DR$9,0))</f>
        <v>6.3</v>
      </c>
      <c r="DS112" s="28">
        <f>IF(VLOOKUP($A112,Sheet!$A$7:$DG$148,'TN01-10'!DS$9,0)="","",VLOOKUP($A112,Sheet!$A$7:$DG$148,'TN01-10'!DS$9,0))</f>
        <v>2.39</v>
      </c>
      <c r="DT112" s="28" t="str">
        <f>IF(VLOOKUP($A112,Sheet!$A$7:$DG$148,'TN01-10'!DT$9,0)="","",VLOOKUP($A112,Sheet!$A$7:$DG$148,'TN01-10'!DT$9,0))</f>
        <v>ENG 119</v>
      </c>
      <c r="DU112" s="168">
        <f t="shared" si="26"/>
        <v>2.34375E-2</v>
      </c>
      <c r="DV112" s="315"/>
      <c r="DW112" s="315"/>
      <c r="DX112" s="315" t="s">
        <v>4798</v>
      </c>
      <c r="DY112" s="315" t="s">
        <v>4798</v>
      </c>
      <c r="DZ112" s="315" t="s">
        <v>4833</v>
      </c>
      <c r="EA112" s="315"/>
      <c r="EB112" s="216"/>
      <c r="EC112" s="216"/>
      <c r="ED112" s="216"/>
      <c r="EE112" s="216"/>
      <c r="EF112" s="216">
        <f t="shared" si="27"/>
        <v>0</v>
      </c>
      <c r="EG112" s="216">
        <v>0</v>
      </c>
      <c r="EH112" s="216">
        <v>0</v>
      </c>
      <c r="EI112" s="216"/>
      <c r="EJ112" s="216"/>
      <c r="EK112" s="216">
        <f t="shared" si="28"/>
        <v>0</v>
      </c>
      <c r="EL112" s="216"/>
      <c r="EM112" s="216">
        <v>0</v>
      </c>
      <c r="EN112" s="216"/>
      <c r="EO112" s="216"/>
      <c r="EP112" s="216">
        <f t="shared" si="29"/>
        <v>0</v>
      </c>
      <c r="EQ112" s="216"/>
      <c r="ER112" s="216">
        <v>0</v>
      </c>
      <c r="ES112" s="216"/>
      <c r="ET112" s="216"/>
      <c r="EU112" s="216">
        <f t="shared" si="30"/>
        <v>0</v>
      </c>
      <c r="EV112" s="216">
        <f t="shared" si="31"/>
        <v>0</v>
      </c>
    </row>
    <row r="113" spans="1:152" ht="15.95" customHeight="1" x14ac:dyDescent="0.2">
      <c r="A113" s="25">
        <v>2220727380</v>
      </c>
      <c r="B113" s="26" t="s">
        <v>31</v>
      </c>
      <c r="C113" s="26" t="s">
        <v>47</v>
      </c>
      <c r="D113" s="26" t="s">
        <v>172</v>
      </c>
      <c r="E113" s="27">
        <v>35501</v>
      </c>
      <c r="F113" s="26" t="s">
        <v>209</v>
      </c>
      <c r="G113" s="26" t="s">
        <v>212</v>
      </c>
      <c r="H113" s="28" t="e">
        <f>IF(VLOOKUP($A113,Sheet!$A$7:$DG$148,'TN01-10'!H$9,0)="","",VLOOKUP($A113,Sheet!$A$7:$DG$148,'TN01-10'!H$9,0))</f>
        <v>#N/A</v>
      </c>
      <c r="I113" s="28" t="e">
        <f>IF(VLOOKUP($A113,Sheet!$A$7:$DG$148,'TN01-10'!I$9,0)="","",VLOOKUP($A113,Sheet!$A$7:$DG$148,'TN01-10'!I$9,0))</f>
        <v>#N/A</v>
      </c>
      <c r="J113" s="28" t="e">
        <f>IF(VLOOKUP($A113,Sheet!$A$7:$DG$148,'TN01-10'!J$9,0)="","",VLOOKUP($A113,Sheet!$A$7:$DG$148,'TN01-10'!J$9,0))</f>
        <v>#N/A</v>
      </c>
      <c r="K113" s="28" t="e">
        <f>IF(VLOOKUP($A113,Sheet!$A$7:$DG$148,'TN01-10'!K$9,0)="","",VLOOKUP($A113,Sheet!$A$7:$DG$148,'TN01-10'!K$9,0))</f>
        <v>#N/A</v>
      </c>
      <c r="L113" s="28" t="e">
        <f>IF(VLOOKUP($A113,Sheet!$A$7:$DG$148,'TN01-10'!L$9,0)="","",VLOOKUP($A113,Sheet!$A$7:$DG$148,'TN01-10'!L$9,0))</f>
        <v>#N/A</v>
      </c>
      <c r="M113" s="28" t="e">
        <f>IF(VLOOKUP($A113,Sheet!$A$7:$DG$148,'TN01-10'!M$9,0)="","",VLOOKUP($A113,Sheet!$A$7:$DG$148,'TN01-10'!M$9,0))</f>
        <v>#N/A</v>
      </c>
      <c r="N113" s="28" t="e">
        <f>IF(VLOOKUP($A113,Sheet!$A$7:$DG$148,'TN01-10'!N$9,0)="","",VLOOKUP($A113,Sheet!$A$7:$DG$148,'TN01-10'!N$9,0))</f>
        <v>#N/A</v>
      </c>
      <c r="O113" s="28" t="e">
        <f>IF(VLOOKUP($A113,Sheet!$A$7:$DG$148,'TN01-10'!O$9,0)="","",VLOOKUP($A113,Sheet!$A$7:$DG$148,'TN01-10'!O$9,0))</f>
        <v>#N/A</v>
      </c>
      <c r="P113" s="28" t="e">
        <f>IF(VLOOKUP($A113,Sheet!$A$7:$DG$148,'TN01-10'!P$9,0)="","",VLOOKUP($A113,Sheet!$A$7:$DG$148,'TN01-10'!P$9,0))</f>
        <v>#N/A</v>
      </c>
      <c r="Q113" s="28" t="e">
        <f>IF(VLOOKUP($A113,Sheet!$A$7:$DG$148,'TN01-10'!Q$9,0)="","",VLOOKUP($A113,Sheet!$A$7:$DG$148,'TN01-10'!Q$9,0))</f>
        <v>#N/A</v>
      </c>
      <c r="R113" s="28" t="e">
        <f>IF(VLOOKUP($A113,Sheet!$A$7:$DG$148,'TN01-10'!R$9,0)="","",VLOOKUP($A113,Sheet!$A$7:$DG$148,'TN01-10'!R$9,0))</f>
        <v>#N/A</v>
      </c>
      <c r="S113" s="28" t="e">
        <f>IF(VLOOKUP($A113,Sheet!$A$7:$DG$148,'TN01-10'!S$9,0)="","",VLOOKUP($A113,Sheet!$A$7:$DG$148,'TN01-10'!S$9,0))</f>
        <v>#N/A</v>
      </c>
      <c r="T113" s="28" t="e">
        <f>IF(VLOOKUP($A113,Sheet!$A$7:$DG$148,'TN01-10'!T$9,0)="","",VLOOKUP($A113,Sheet!$A$7:$DG$148,'TN01-10'!T$9,0))</f>
        <v>#N/A</v>
      </c>
      <c r="U113" s="28" t="e">
        <f>IF(VLOOKUP($A113,Sheet!$A$7:$DG$148,'TN01-10'!U$9,0)="","",VLOOKUP($A113,Sheet!$A$7:$DG$148,'TN01-10'!U$9,0))</f>
        <v>#N/A</v>
      </c>
      <c r="V113" s="28" t="e">
        <f>IF(VLOOKUP($A113,Sheet!$A$7:$DG$148,'TN01-10'!V$9,0)="","",VLOOKUP($A113,Sheet!$A$7:$DG$148,'TN01-10'!V$9,0))</f>
        <v>#N/A</v>
      </c>
      <c r="W113" s="28" t="e">
        <f>IF(VLOOKUP($A113,Sheet!$A$7:$DG$148,'TN01-10'!W$9,0)="","",VLOOKUP($A113,Sheet!$A$7:$DG$148,'TN01-10'!W$9,0))</f>
        <v>#N/A</v>
      </c>
      <c r="X113" s="28" t="e">
        <f>IF(VLOOKUP($A113,Sheet!$A$7:$DG$148,'TN01-10'!X$9,0)="","",VLOOKUP($A113,Sheet!$A$7:$DG$148,'TN01-10'!X$9,0))</f>
        <v>#N/A</v>
      </c>
      <c r="Y113" s="28" t="e">
        <f>IF(VLOOKUP($A113,Sheet!$A$7:$DG$148,'TN01-10'!Y$9,0)="","",VLOOKUP($A113,Sheet!$A$7:$DG$148,'TN01-10'!Y$9,0))</f>
        <v>#N/A</v>
      </c>
      <c r="Z113" s="28" t="e">
        <f>IF(VLOOKUP($A113,Sheet!$A$7:$DG$148,'TN01-10'!Z$9,0)="","",VLOOKUP($A113,Sheet!$A$7:$DG$148,'TN01-10'!Z$9,0))</f>
        <v>#N/A</v>
      </c>
      <c r="AA113" s="28" t="e">
        <f>IF(VLOOKUP($A113,Sheet!$A$7:$DG$148,'TN01-10'!AA$9,0)="","",VLOOKUP($A113,Sheet!$A$7:$DG$148,'TN01-10'!AA$9,0))</f>
        <v>#N/A</v>
      </c>
      <c r="AB113" s="28" t="e">
        <f>IF(VLOOKUP($A113,Sheet!$A$7:$DG$148,'TN01-10'!AB$9,0)="","",VLOOKUP($A113,Sheet!$A$7:$DG$148,'TN01-10'!AB$9,0))</f>
        <v>#N/A</v>
      </c>
      <c r="AC113" s="28" t="e">
        <f>IF(VLOOKUP($A113,Sheet!$A$7:$DG$148,'TN01-10'!AC$9,0)="","",VLOOKUP($A113,Sheet!$A$7:$DG$148,'TN01-10'!AC$9,0))</f>
        <v>#N/A</v>
      </c>
      <c r="AD113" s="28" t="e">
        <f>IF(VLOOKUP($A113,Sheet!$A$7:$DG$148,'TN01-10'!AD$9,0)="","",VLOOKUP($A113,Sheet!$A$7:$DG$148,'TN01-10'!AD$9,0))</f>
        <v>#N/A</v>
      </c>
      <c r="AE113" s="28" t="e">
        <f>IF(VLOOKUP($A113,Sheet!$A$7:$DG$148,'TN01-10'!AE$9,0)="","",VLOOKUP($A113,Sheet!$A$7:$DG$148,'TN01-10'!AE$9,0))</f>
        <v>#N/A</v>
      </c>
      <c r="AF113" s="28" t="e">
        <f>IF(VLOOKUP($A113,Sheet!$A$7:$DG$148,'TN01-10'!AF$9,0)="","",VLOOKUP($A113,Sheet!$A$7:$DG$148,'TN01-10'!AF$9,0))</f>
        <v>#N/A</v>
      </c>
      <c r="AG113" s="28" t="e">
        <f>IF(VLOOKUP($A113,Sheet!$A$7:$DG$148,'TN01-10'!AG$9,0)="","",VLOOKUP($A113,Sheet!$A$7:$DG$148,'TN01-10'!AG$9,0))</f>
        <v>#N/A</v>
      </c>
      <c r="AH113" s="28" t="e">
        <f>IF(VLOOKUP($A113,Sheet!$A$7:$DG$148,'TN01-10'!AH$9,0)="","",VLOOKUP($A113,Sheet!$A$7:$DG$148,'TN01-10'!AH$9,0))</f>
        <v>#N/A</v>
      </c>
      <c r="AI113" s="28" t="e">
        <f>IF(VLOOKUP($A113,Sheet!$A$7:$DG$148,'TN01-10'!AI$9,0)="","",VLOOKUP($A113,Sheet!$A$7:$DG$148,'TN01-10'!AI$9,0))</f>
        <v>#N/A</v>
      </c>
      <c r="AJ113" s="28" t="e">
        <f>IF(VLOOKUP($A113,Sheet!$A$7:$DG$148,'TN01-10'!AJ$9,0)="","",VLOOKUP($A113,Sheet!$A$7:$DG$148,'TN01-10'!AJ$9,0))</f>
        <v>#N/A</v>
      </c>
      <c r="AK113" s="33" t="e">
        <f>IF(VLOOKUP($A113,Sheet!$A$7:$DG$148,'TN01-10'!AK$9,0)="","",VLOOKUP($A113,Sheet!$A$7:$DG$148,'TN01-10'!AK$9,0))</f>
        <v>#N/A</v>
      </c>
      <c r="AL113" s="36" t="e">
        <f>IF(VLOOKUP($A113,Sheet!$A$7:$DG$148,'TN01-10'!AL$9,0)="","",VLOOKUP($A113,Sheet!$A$7:$DG$148,'TN01-10'!AL$9,0))</f>
        <v>#N/A</v>
      </c>
      <c r="AM113" s="32" t="e">
        <f>IF(VLOOKUP($A113,Sheet!$A$7:$DG$148,'TN01-10'!AM$9,0)="","",VLOOKUP($A113,Sheet!$A$7:$DG$148,'TN01-10'!AM$9,0))</f>
        <v>#N/A</v>
      </c>
      <c r="AN113" s="32" t="e">
        <f>IF(VLOOKUP($A113,Sheet!$A$7:$DG$148,'TN01-10'!AN$9,0)="","",VLOOKUP($A113,Sheet!$A$7:$DG$148,'TN01-10'!AN$9,0))</f>
        <v>#N/A</v>
      </c>
      <c r="AO113" s="32" t="e">
        <f>IF(VLOOKUP($A113,Sheet!$A$7:$DG$148,'TN01-10'!AO$9,0)="","",VLOOKUP($A113,Sheet!$A$7:$DG$148,'TN01-10'!AO$9,0))</f>
        <v>#N/A</v>
      </c>
      <c r="AP113" s="32" t="e">
        <f>IF(VLOOKUP($A113,Sheet!$A$7:$DG$148,'TN01-10'!AP$9,0)="","",VLOOKUP($A113,Sheet!$A$7:$DG$148,'TN01-10'!AP$9,0))</f>
        <v>#N/A</v>
      </c>
      <c r="AQ113" s="32" t="e">
        <f>IF(VLOOKUP($A113,Sheet!$A$7:$DG$148,'TN01-10'!AQ$9,0)="","",VLOOKUP($A113,Sheet!$A$7:$DG$148,'TN01-10'!AQ$9,0))</f>
        <v>#N/A</v>
      </c>
      <c r="AR113" s="32" t="e">
        <f>IF(VLOOKUP($A113,Sheet!$A$7:$DG$148,'TN01-10'!AR$9,0)="","",VLOOKUP($A113,Sheet!$A$7:$DG$148,'TN01-10'!AR$9,0))</f>
        <v>#N/A</v>
      </c>
      <c r="AS113" s="32" t="e">
        <f>IF(VLOOKUP($A113,Sheet!$A$7:$DG$148,'TN01-10'!AS$9,0)="","",VLOOKUP($A113,Sheet!$A$7:$DG$148,'TN01-10'!AS$9,0))</f>
        <v>#N/A</v>
      </c>
      <c r="AT113" s="32" t="e">
        <f>IF(VLOOKUP($A113,Sheet!$A$7:$DG$148,'TN01-10'!AT$9,0)="","",VLOOKUP($A113,Sheet!$A$7:$DG$148,'TN01-10'!AT$9,0))</f>
        <v>#N/A</v>
      </c>
      <c r="AU113" s="32" t="e">
        <f>IF(VLOOKUP($A113,Sheet!$A$7:$DG$148,'TN01-10'!AU$9,0)="","",VLOOKUP($A113,Sheet!$A$7:$DG$148,'TN01-10'!AU$9,0))</f>
        <v>#N/A</v>
      </c>
      <c r="AV113" s="32" t="e">
        <f>IF(VLOOKUP($A113,Sheet!$A$7:$DG$148,'TN01-10'!AV$9,0)="","",VLOOKUP($A113,Sheet!$A$7:$DG$148,'TN01-10'!AV$9,0))</f>
        <v>#N/A</v>
      </c>
      <c r="AW113" s="32" t="e">
        <f>IF(VLOOKUP($A113,Sheet!$A$7:$DG$148,'TN01-10'!AW$9,0)="","",VLOOKUP($A113,Sheet!$A$7:$DG$148,'TN01-10'!AW$9,0))</f>
        <v>#N/A</v>
      </c>
      <c r="AX113" s="32" t="e">
        <f>IF(VLOOKUP($A113,Sheet!$A$7:$DG$148,'TN01-10'!AX$9,0)="","",VLOOKUP($A113,Sheet!$A$7:$DG$148,'TN01-10'!AX$9,0))</f>
        <v>#N/A</v>
      </c>
      <c r="AY113" s="32" t="e">
        <f>IF(VLOOKUP($A113,Sheet!$A$7:$DG$148,'TN01-10'!AY$9,0)="","",VLOOKUP($A113,Sheet!$A$7:$DG$148,'TN01-10'!AY$9,0))</f>
        <v>#N/A</v>
      </c>
      <c r="AZ113" s="32" t="e">
        <f>IF(VLOOKUP($A113,Sheet!$A$7:$DG$148,'TN01-10'!AZ$9,0)="","",VLOOKUP($A113,Sheet!$A$7:$DG$148,'TN01-10'!AZ$9,0))</f>
        <v>#N/A</v>
      </c>
      <c r="BA113" s="32" t="e">
        <f>IF(VLOOKUP($A113,Sheet!$A$7:$DG$148,'TN01-10'!BA$9,0)="","",VLOOKUP($A113,Sheet!$A$7:$DG$148,'TN01-10'!BA$9,0))</f>
        <v>#N/A</v>
      </c>
      <c r="BB113" s="33" t="e">
        <f>IF(VLOOKUP($A113,Sheet!$A$7:$DG$148,'TN01-10'!BB$9,0)="","",VLOOKUP($A113,Sheet!$A$7:$DG$148,'TN01-10'!BB$9,0))</f>
        <v>#N/A</v>
      </c>
      <c r="BC113" s="36" t="e">
        <f>IF(VLOOKUP($A113,Sheet!$A$7:$DG$148,'TN01-10'!BC$9,0)="","",VLOOKUP($A113,Sheet!$A$7:$DG$148,'TN01-10'!BC$9,0))</f>
        <v>#N/A</v>
      </c>
      <c r="BD113" s="28" t="e">
        <f>IF(VLOOKUP($A113,Sheet!$A$7:$DG$148,'TN01-10'!BD$9,0)="","",VLOOKUP($A113,Sheet!$A$7:$DG$148,'TN01-10'!BD$9,0))</f>
        <v>#N/A</v>
      </c>
      <c r="BE113" s="28" t="e">
        <f>IF(VLOOKUP($A113,Sheet!$A$7:$DG$148,'TN01-10'!BE$9,0)="","",VLOOKUP($A113,Sheet!$A$7:$DG$148,'TN01-10'!BE$9,0))</f>
        <v>#N/A</v>
      </c>
      <c r="BF113" s="28" t="e">
        <f>IF(VLOOKUP($A113,Sheet!$A$7:$DG$148,'TN01-10'!BF$9,0)="","",VLOOKUP($A113,Sheet!$A$7:$DG$148,'TN01-10'!BF$9,0))</f>
        <v>#N/A</v>
      </c>
      <c r="BG113" s="28" t="e">
        <f>IF(VLOOKUP($A113,Sheet!$A$7:$DG$148,'TN01-10'!BG$9,0)="","",VLOOKUP($A113,Sheet!$A$7:$DG$148,'TN01-10'!BG$9,0))</f>
        <v>#N/A</v>
      </c>
      <c r="BH113" s="28" t="e">
        <f>IF(VLOOKUP($A113,Sheet!$A$7:$DG$148,'TN01-10'!BH$9,0)="","",VLOOKUP($A113,Sheet!$A$7:$DG$148,'TN01-10'!BH$9,0))</f>
        <v>#N/A</v>
      </c>
      <c r="BI113" s="28" t="e">
        <f>IF(VLOOKUP($A113,Sheet!$A$7:$DG$148,'TN01-10'!BI$9,0)="","",VLOOKUP($A113,Sheet!$A$7:$DG$148,'TN01-10'!BI$9,0))</f>
        <v>#N/A</v>
      </c>
      <c r="BJ113" s="28" t="e">
        <f>IF(VLOOKUP($A113,Sheet!$A$7:$DG$148,'TN01-10'!BJ$9,0)="","",VLOOKUP($A113,Sheet!$A$7:$DG$148,'TN01-10'!BJ$9,0))</f>
        <v>#N/A</v>
      </c>
      <c r="BK113" s="28" t="e">
        <f>IF(VLOOKUP($A113,Sheet!$A$7:$DG$148,'TN01-10'!BK$9,0)="","",VLOOKUP($A113,Sheet!$A$7:$DG$148,'TN01-10'!BK$9,0))</f>
        <v>#N/A</v>
      </c>
      <c r="BL113" s="28" t="e">
        <f>IF(VLOOKUP($A113,Sheet!$A$7:$DG$148,'TN01-10'!BL$9,0)="","",VLOOKUP($A113,Sheet!$A$7:$DG$148,'TN01-10'!BL$9,0))</f>
        <v>#N/A</v>
      </c>
      <c r="BM113" s="28" t="e">
        <f>IF(VLOOKUP($A113,Sheet!$A$7:$DG$148,'TN01-10'!BM$9,0)="","",VLOOKUP($A113,Sheet!$A$7:$DG$148,'TN01-10'!BM$9,0))</f>
        <v>#N/A</v>
      </c>
      <c r="BN113" s="28" t="e">
        <f>IF(VLOOKUP($A113,Sheet!$A$7:$DG$148,'TN01-10'!BN$9,0)="","",VLOOKUP($A113,Sheet!$A$7:$DG$148,'TN01-10'!BN$9,0))</f>
        <v>#N/A</v>
      </c>
      <c r="BO113" s="28" t="e">
        <f>IF(VLOOKUP($A113,Sheet!$A$7:$DG$148,'TN01-10'!BO$9,0)="","",VLOOKUP($A113,Sheet!$A$7:$DG$148,'TN01-10'!BO$9,0))</f>
        <v>#N/A</v>
      </c>
      <c r="BP113" s="28" t="e">
        <f>IF(VLOOKUP($A113,Sheet!$A$7:$DG$148,'TN01-10'!BP$9,0)="","",VLOOKUP($A113,Sheet!$A$7:$DG$148,'TN01-10'!BP$9,0))</f>
        <v>#N/A</v>
      </c>
      <c r="BQ113" s="28" t="e">
        <f>IF(VLOOKUP($A113,Sheet!$A$7:$DG$148,'TN01-10'!BQ$9,0)="","",VLOOKUP($A113,Sheet!$A$7:$DG$148,'TN01-10'!BQ$9,0))</f>
        <v>#N/A</v>
      </c>
      <c r="BR113" s="28" t="e">
        <f>IF(VLOOKUP($A113,Sheet!$A$7:$DG$148,'TN01-10'!BR$9,0)="","",VLOOKUP($A113,Sheet!$A$7:$DG$148,'TN01-10'!BR$9,0))</f>
        <v>#N/A</v>
      </c>
      <c r="BS113" s="28" t="e">
        <f>IF(VLOOKUP($A113,Sheet!$A$7:$DG$148,'TN01-10'!BS$9,0)="","",VLOOKUP($A113,Sheet!$A$7:$DG$148,'TN01-10'!BS$9,0))</f>
        <v>#N/A</v>
      </c>
      <c r="BT113" s="28" t="e">
        <f>IF(VLOOKUP($A113,Sheet!$A$7:$DG$148,'TN01-10'!BT$9,0)="","",VLOOKUP($A113,Sheet!$A$7:$DG$148,'TN01-10'!BT$9,0))</f>
        <v>#N/A</v>
      </c>
      <c r="BU113" s="28" t="e">
        <f>IF(VLOOKUP($A113,Sheet!$A$7:$DG$148,'TN01-10'!BU$9,0)="","",VLOOKUP($A113,Sheet!$A$7:$DG$148,'TN01-10'!BU$9,0))</f>
        <v>#N/A</v>
      </c>
      <c r="BV113" s="28" t="e">
        <f>IF(VLOOKUP($A113,Sheet!$A$7:$DG$148,'TN01-10'!BV$9,0)="","",VLOOKUP($A113,Sheet!$A$7:$DG$148,'TN01-10'!BV$9,0))</f>
        <v>#N/A</v>
      </c>
      <c r="BW113" s="28" t="e">
        <f>IF(VLOOKUP($A113,Sheet!$A$7:$DG$148,'TN01-10'!BW$9,0)="","",VLOOKUP($A113,Sheet!$A$7:$DG$148,'TN01-10'!BW$9,0))</f>
        <v>#N/A</v>
      </c>
      <c r="BX113" s="33" t="e">
        <f>IF(VLOOKUP($A113,Sheet!$A$7:$DG$148,'TN01-10'!BX$9,0)="","",VLOOKUP($A113,Sheet!$A$7:$DG$148,'TN01-10'!BX$9,0))</f>
        <v>#N/A</v>
      </c>
      <c r="BY113" s="36" t="e">
        <f>IF(VLOOKUP($A113,Sheet!$A$7:$DG$148,'TN01-10'!BY$9,0)="","",VLOOKUP($A113,Sheet!$A$7:$DG$148,'TN01-10'!BY$9,0))</f>
        <v>#N/A</v>
      </c>
      <c r="BZ113" s="28" t="e">
        <f>IF(VLOOKUP($A113,Sheet!$A$7:$DG$148,'TN01-10'!BZ$9,0)="","",VLOOKUP($A113,Sheet!$A$7:$DG$148,'TN01-10'!BZ$9,0))</f>
        <v>#N/A</v>
      </c>
      <c r="CA113" s="28" t="e">
        <f>IF(VLOOKUP($A113,Sheet!$A$7:$DG$148,'TN01-10'!CA$9,0)="","",VLOOKUP($A113,Sheet!$A$7:$DG$148,'TN01-10'!CA$9,0))</f>
        <v>#N/A</v>
      </c>
      <c r="CB113" s="28" t="e">
        <f>IF(VLOOKUP($A113,Sheet!$A$7:$DG$148,'TN01-10'!CB$9,0)="","",VLOOKUP($A113,Sheet!$A$7:$DG$148,'TN01-10'!CB$9,0))</f>
        <v>#N/A</v>
      </c>
      <c r="CC113" s="28" t="e">
        <f>IF(VLOOKUP($A113,Sheet!$A$7:$DG$148,'TN01-10'!CC$9,0)="","",VLOOKUP($A113,Sheet!$A$7:$DG$148,'TN01-10'!CC$9,0))</f>
        <v>#N/A</v>
      </c>
      <c r="CD113" s="28" t="e">
        <f>IF(VLOOKUP($A113,Sheet!$A$7:$DG$148,'TN01-10'!CD$9,0)="","",VLOOKUP($A113,Sheet!$A$7:$DG$148,'TN01-10'!CD$9,0))</f>
        <v>#N/A</v>
      </c>
      <c r="CE113" s="28" t="e">
        <f>IF(VLOOKUP($A113,Sheet!$A$7:$DG$148,'TN01-10'!CE$9,0)="","",VLOOKUP($A113,Sheet!$A$7:$DG$148,'TN01-10'!CE$9,0))</f>
        <v>#N/A</v>
      </c>
      <c r="CF113" s="28" t="e">
        <f>IF(VLOOKUP($A113,Sheet!$A$7:$DG$148,'TN01-10'!CF$9,0)="","",VLOOKUP($A113,Sheet!$A$7:$DG$148,'TN01-10'!CF$9,0))</f>
        <v>#N/A</v>
      </c>
      <c r="CG113" s="28" t="e">
        <f>IF(VLOOKUP($A113,Sheet!$A$7:$DG$148,'TN01-10'!CG$9,0)="","",VLOOKUP($A113,Sheet!$A$7:$DG$148,'TN01-10'!CG$9,0))</f>
        <v>#N/A</v>
      </c>
      <c r="CH113" s="28" t="e">
        <f>IF(VLOOKUP($A113,Sheet!$A$7:$DG$148,'TN01-10'!CH$9,0)="","",VLOOKUP($A113,Sheet!$A$7:$DG$148,'TN01-10'!CH$9,0))</f>
        <v>#N/A</v>
      </c>
      <c r="CI113" s="28" t="e">
        <f>IF(VLOOKUP($A113,Sheet!$A$7:$DG$148,'TN01-10'!CI$9,0)="","",VLOOKUP($A113,Sheet!$A$7:$DG$148,'TN01-10'!CI$9,0))</f>
        <v>#N/A</v>
      </c>
      <c r="CJ113" s="28" t="e">
        <f>IF(VLOOKUP($A113,Sheet!$A$7:$DG$148,'TN01-10'!CJ$9,0)="","",VLOOKUP($A113,Sheet!$A$7:$DG$148,'TN01-10'!CJ$9,0))</f>
        <v>#N/A</v>
      </c>
      <c r="CK113" s="28" t="e">
        <f>IF(VLOOKUP($A113,Sheet!$A$7:$DG$148,'TN01-10'!CK$9,0)="","",VLOOKUP($A113,Sheet!$A$7:$DG$148,'TN01-10'!CK$9,0))</f>
        <v>#N/A</v>
      </c>
      <c r="CL113" s="28" t="e">
        <f>IF(VLOOKUP($A113,Sheet!$A$7:$DG$148,'TN01-10'!CL$9,0)="","",VLOOKUP($A113,Sheet!$A$7:$DG$148,'TN01-10'!CL$9,0))</f>
        <v>#N/A</v>
      </c>
      <c r="CM113" s="28" t="e">
        <f>IF(VLOOKUP($A113,Sheet!$A$7:$DG$148,'TN01-10'!CM$9,0)="","",VLOOKUP($A113,Sheet!$A$7:$DG$148,'TN01-10'!CM$9,0))</f>
        <v>#N/A</v>
      </c>
      <c r="CN113" s="28" t="e">
        <f>IF(VLOOKUP($A113,Sheet!$A$7:$DG$148,'TN01-10'!CN$9,0)="","",VLOOKUP($A113,Sheet!$A$7:$DG$148,'TN01-10'!CN$9,0))</f>
        <v>#N/A</v>
      </c>
      <c r="CO113" s="28" t="e">
        <f>IF(VLOOKUP($A113,Sheet!$A$7:$DG$148,'TN01-10'!CO$9,0)="","",VLOOKUP($A113,Sheet!$A$7:$DG$148,'TN01-10'!CO$9,0))</f>
        <v>#N/A</v>
      </c>
      <c r="CP113" s="28" t="e">
        <f>IF(VLOOKUP($A113,Sheet!$A$7:$DG$148,'TN01-10'!CP$9,0)="","",VLOOKUP($A113,Sheet!$A$7:$DG$148,'TN01-10'!CP$9,0))</f>
        <v>#N/A</v>
      </c>
      <c r="CQ113" s="28" t="e">
        <f>IF(VLOOKUP($A113,Sheet!$A$7:$DG$148,'TN01-10'!CQ$9,0)="","",VLOOKUP($A113,Sheet!$A$7:$DG$148,'TN01-10'!CQ$9,0))</f>
        <v>#N/A</v>
      </c>
      <c r="CR113" s="28" t="e">
        <f>IF(VLOOKUP($A113,Sheet!$A$7:$DG$148,'TN01-10'!CR$9,0)="","",VLOOKUP($A113,Sheet!$A$7:$DG$148,'TN01-10'!CR$9,0))</f>
        <v>#N/A</v>
      </c>
      <c r="CS113" s="33" t="e">
        <f>IF(VLOOKUP($A113,Sheet!$A$7:$DG$148,'TN01-10'!CS$9,0)="","",VLOOKUP($A113,Sheet!$A$7:$DG$148,'TN01-10'!CS$9,0))</f>
        <v>#N/A</v>
      </c>
      <c r="CT113" s="36" t="e">
        <f>IF(VLOOKUP($A113,Sheet!$A$7:$DG$148,'TN01-10'!CT$9,0)="","",VLOOKUP($A113,Sheet!$A$7:$DG$148,'TN01-10'!CT$9,0))</f>
        <v>#N/A</v>
      </c>
      <c r="CU113" s="38" t="e">
        <f t="shared" si="17"/>
        <v>#N/A</v>
      </c>
      <c r="CV113" s="38" t="e">
        <f t="shared" si="18"/>
        <v>#N/A</v>
      </c>
      <c r="CW113" s="38">
        <f t="shared" si="19"/>
        <v>0</v>
      </c>
      <c r="CX113" s="38" t="e">
        <f t="shared" si="20"/>
        <v>#N/A</v>
      </c>
      <c r="CY113" s="38" t="e">
        <f t="shared" si="21"/>
        <v>#N/A</v>
      </c>
      <c r="CZ113" s="38" t="e">
        <f>VLOOKUP($A113,'TN01-04'!$A$13:$DL$166,103,0)</f>
        <v>#N/A</v>
      </c>
      <c r="DA113" s="28" t="e">
        <f>IF(VLOOKUP($A113,Sheet!$A$7:$DG$148,'TN01-10'!DA$9,0)="","",VLOOKUP($A113,Sheet!$A$7:$DG$148,'TN01-10'!DA$9,0))</f>
        <v>#N/A</v>
      </c>
      <c r="DB113" s="28" t="e">
        <f>IF(VLOOKUP($A113,Sheet!$A$7:$DG$148,'TN01-10'!DB$9,0)="","",VLOOKUP($A113,Sheet!$A$7:$DG$148,'TN01-10'!DB$9,0))</f>
        <v>#N/A</v>
      </c>
      <c r="DC113" s="28" t="e">
        <f>IF(VLOOKUP($A113,Sheet!$A$7:$DG$148,'TN01-10'!DC$9,0)="","",VLOOKUP($A113,Sheet!$A$7:$DG$148,'TN01-10'!DC$9,0))</f>
        <v>#N/A</v>
      </c>
      <c r="DD113" s="28" t="e">
        <f>IF(VLOOKUP($A113,Sheet!$A$7:$DG$148,'TN01-10'!DD$9,0)="","",VLOOKUP($A113,Sheet!$A$7:$DG$148,'TN01-10'!DD$9,0))</f>
        <v>#N/A</v>
      </c>
      <c r="DE113" s="38"/>
      <c r="DF113" s="38" t="e">
        <f t="shared" si="22"/>
        <v>#N/A</v>
      </c>
      <c r="DG113" s="38" t="e">
        <f>VLOOKUP($A113,'TN01-04'!$A$13:$DL$166,110,0)</f>
        <v>#N/A</v>
      </c>
      <c r="DH113" s="33" t="e">
        <f>IF(VLOOKUP($A113,Sheet!$A$7:$DG$148,'TN01-10'!DH$9,0)="","",VLOOKUP($A113,Sheet!$A$7:$DG$148,'TN01-10'!DH$9,0))</f>
        <v>#N/A</v>
      </c>
      <c r="DI113" s="36" t="e">
        <f>IF(VLOOKUP($A113,Sheet!$A$7:$DG$148,'TN01-10'!DI$9,0)="","",VLOOKUP($A113,Sheet!$A$7:$DG$148,'TN01-10'!DI$9,0))</f>
        <v>#N/A</v>
      </c>
      <c r="DJ113" s="38" t="e">
        <f t="shared" si="23"/>
        <v>#N/A</v>
      </c>
      <c r="DK113" s="38" t="e">
        <f t="shared" si="24"/>
        <v>#N/A</v>
      </c>
      <c r="DL113" s="38" t="e">
        <f t="shared" si="25"/>
        <v>#N/A</v>
      </c>
      <c r="DM113" s="38" t="e">
        <f>VLOOKUP($A113,'TN01-04'!$A$13:$DL$166,116,0)</f>
        <v>#N/A</v>
      </c>
      <c r="DN113" s="33" t="e">
        <f>IF(VLOOKUP($A113,Sheet!$A$7:$DG$148,'TN01-10'!DN$9,0)="","",VLOOKUP($A113,Sheet!$A$7:$DG$148,'TN01-10'!DN$9,0))</f>
        <v>#N/A</v>
      </c>
      <c r="DO113" s="36" t="e">
        <f>IF(VLOOKUP($A113,Sheet!$A$7:$DG$148,'TN01-10'!DO$9,0)="","",VLOOKUP($A113,Sheet!$A$7:$DG$148,'TN01-10'!DO$9,0))</f>
        <v>#N/A</v>
      </c>
      <c r="DP113" s="28" t="e">
        <f>IF(VLOOKUP($A113,Sheet!$A$7:$DG$148,'TN01-10'!DP$9,0)="","",VLOOKUP($A113,Sheet!$A$7:$DG$148,'TN01-10'!DP$9,0))</f>
        <v>#N/A</v>
      </c>
      <c r="DQ113" s="28" t="e">
        <f>IF(VLOOKUP($A113,Sheet!$A$7:$DG$148,'TN01-10'!DQ$9,0)="","",VLOOKUP($A113,Sheet!$A$7:$DG$148,'TN01-10'!DQ$9,0))</f>
        <v>#N/A</v>
      </c>
      <c r="DR113" s="28" t="e">
        <f>IF(VLOOKUP($A113,Sheet!$A$7:$DG$148,'TN01-10'!DR$9,0)="","",VLOOKUP($A113,Sheet!$A$7:$DG$148,'TN01-10'!DR$9,0))</f>
        <v>#N/A</v>
      </c>
      <c r="DS113" s="28" t="e">
        <f>IF(VLOOKUP($A113,Sheet!$A$7:$DG$148,'TN01-10'!DS$9,0)="","",VLOOKUP($A113,Sheet!$A$7:$DG$148,'TN01-10'!DS$9,0))</f>
        <v>#N/A</v>
      </c>
      <c r="DT113" s="28" t="e">
        <f>IF(VLOOKUP($A113,Sheet!$A$7:$DG$148,'TN01-10'!DT$9,0)="","",VLOOKUP($A113,Sheet!$A$7:$DG$148,'TN01-10'!DT$9,0))</f>
        <v>#N/A</v>
      </c>
      <c r="DU113" s="168" t="e">
        <f t="shared" si="26"/>
        <v>#N/A</v>
      </c>
      <c r="DV113" s="315"/>
      <c r="DW113" s="315"/>
      <c r="DX113" s="315" t="s">
        <v>4798</v>
      </c>
      <c r="DY113" s="315" t="s">
        <v>4798</v>
      </c>
      <c r="DZ113" s="315" t="s">
        <v>4833</v>
      </c>
      <c r="EA113" s="315"/>
      <c r="EB113" s="216"/>
      <c r="EC113" s="216"/>
      <c r="ED113" s="216"/>
      <c r="EE113" s="216"/>
      <c r="EF113" s="216">
        <f t="shared" si="27"/>
        <v>0</v>
      </c>
      <c r="EG113" s="216">
        <v>0</v>
      </c>
      <c r="EH113" s="216">
        <v>0</v>
      </c>
      <c r="EI113" s="216"/>
      <c r="EJ113" s="216"/>
      <c r="EK113" s="216">
        <f t="shared" si="28"/>
        <v>0</v>
      </c>
      <c r="EL113" s="216"/>
      <c r="EM113" s="216">
        <v>0</v>
      </c>
      <c r="EN113" s="216"/>
      <c r="EO113" s="216"/>
      <c r="EP113" s="216">
        <f t="shared" si="29"/>
        <v>0</v>
      </c>
      <c r="EQ113" s="216"/>
      <c r="ER113" s="216">
        <v>0</v>
      </c>
      <c r="ES113" s="216"/>
      <c r="ET113" s="216"/>
      <c r="EU113" s="216">
        <f t="shared" si="30"/>
        <v>0</v>
      </c>
      <c r="EV113" s="216">
        <f t="shared" si="31"/>
        <v>0</v>
      </c>
    </row>
    <row r="114" spans="1:152" ht="15.95" customHeight="1" x14ac:dyDescent="0.2">
      <c r="A114" s="25">
        <v>2220727381</v>
      </c>
      <c r="B114" s="26" t="s">
        <v>6</v>
      </c>
      <c r="C114" s="26" t="s">
        <v>70</v>
      </c>
      <c r="D114" s="26" t="s">
        <v>172</v>
      </c>
      <c r="E114" s="27">
        <v>35990</v>
      </c>
      <c r="F114" s="26" t="s">
        <v>209</v>
      </c>
      <c r="G114" s="26" t="s">
        <v>212</v>
      </c>
      <c r="H114" s="28">
        <f>IF(VLOOKUP($A114,Sheet!$A$7:$DG$148,'TN01-10'!H$9,0)="","",VLOOKUP($A114,Sheet!$A$7:$DG$148,'TN01-10'!H$9,0))</f>
        <v>8.8000000000000007</v>
      </c>
      <c r="I114" s="28">
        <f>IF(VLOOKUP($A114,Sheet!$A$7:$DG$148,'TN01-10'!I$9,0)="","",VLOOKUP($A114,Sheet!$A$7:$DG$148,'TN01-10'!I$9,0))</f>
        <v>9.3000000000000007</v>
      </c>
      <c r="J114" s="28">
        <f>IF(VLOOKUP($A114,Sheet!$A$7:$DG$148,'TN01-10'!J$9,0)="","",VLOOKUP($A114,Sheet!$A$7:$DG$148,'TN01-10'!J$9,0))</f>
        <v>8.5</v>
      </c>
      <c r="K114" s="28">
        <f>IF(VLOOKUP($A114,Sheet!$A$7:$DG$148,'TN01-10'!K$9,0)="","",VLOOKUP($A114,Sheet!$A$7:$DG$148,'TN01-10'!K$9,0))</f>
        <v>7.6</v>
      </c>
      <c r="L114" s="28">
        <f>IF(VLOOKUP($A114,Sheet!$A$7:$DG$148,'TN01-10'!L$9,0)="","",VLOOKUP($A114,Sheet!$A$7:$DG$148,'TN01-10'!L$9,0))</f>
        <v>9</v>
      </c>
      <c r="M114" s="28">
        <f>IF(VLOOKUP($A114,Sheet!$A$7:$DG$148,'TN01-10'!M$9,0)="","",VLOOKUP($A114,Sheet!$A$7:$DG$148,'TN01-10'!M$9,0))</f>
        <v>6.6</v>
      </c>
      <c r="N114" s="28">
        <f>IF(VLOOKUP($A114,Sheet!$A$7:$DG$148,'TN01-10'!N$9,0)="","",VLOOKUP($A114,Sheet!$A$7:$DG$148,'TN01-10'!N$9,0))</f>
        <v>8</v>
      </c>
      <c r="O114" s="28" t="str">
        <f>IF(VLOOKUP($A114,Sheet!$A$7:$DG$148,'TN01-10'!O$9,0)="","",VLOOKUP($A114,Sheet!$A$7:$DG$148,'TN01-10'!O$9,0))</f>
        <v/>
      </c>
      <c r="P114" s="28">
        <f>IF(VLOOKUP($A114,Sheet!$A$7:$DG$148,'TN01-10'!P$9,0)="","",VLOOKUP($A114,Sheet!$A$7:$DG$148,'TN01-10'!P$9,0))</f>
        <v>8.6999999999999993</v>
      </c>
      <c r="Q114" s="28" t="str">
        <f>IF(VLOOKUP($A114,Sheet!$A$7:$DG$148,'TN01-10'!Q$9,0)="","",VLOOKUP($A114,Sheet!$A$7:$DG$148,'TN01-10'!Q$9,0))</f>
        <v/>
      </c>
      <c r="R114" s="28" t="str">
        <f>IF(VLOOKUP($A114,Sheet!$A$7:$DG$148,'TN01-10'!R$9,0)="","",VLOOKUP($A114,Sheet!$A$7:$DG$148,'TN01-10'!R$9,0))</f>
        <v/>
      </c>
      <c r="S114" s="28" t="str">
        <f>IF(VLOOKUP($A114,Sheet!$A$7:$DG$148,'TN01-10'!S$9,0)="","",VLOOKUP($A114,Sheet!$A$7:$DG$148,'TN01-10'!S$9,0))</f>
        <v/>
      </c>
      <c r="T114" s="28" t="str">
        <f>IF(VLOOKUP($A114,Sheet!$A$7:$DG$148,'TN01-10'!T$9,0)="","",VLOOKUP($A114,Sheet!$A$7:$DG$148,'TN01-10'!T$9,0))</f>
        <v/>
      </c>
      <c r="U114" s="28">
        <f>IF(VLOOKUP($A114,Sheet!$A$7:$DG$148,'TN01-10'!U$9,0)="","",VLOOKUP($A114,Sheet!$A$7:$DG$148,'TN01-10'!U$9,0))</f>
        <v>7.8</v>
      </c>
      <c r="V114" s="28">
        <f>IF(VLOOKUP($A114,Sheet!$A$7:$DG$148,'TN01-10'!V$9,0)="","",VLOOKUP($A114,Sheet!$A$7:$DG$148,'TN01-10'!V$9,0))</f>
        <v>8.4</v>
      </c>
      <c r="W114" s="28">
        <f>IF(VLOOKUP($A114,Sheet!$A$7:$DG$148,'TN01-10'!W$9,0)="","",VLOOKUP($A114,Sheet!$A$7:$DG$148,'TN01-10'!W$9,0))</f>
        <v>8.8000000000000007</v>
      </c>
      <c r="X114" s="28">
        <f>IF(VLOOKUP($A114,Sheet!$A$7:$DG$148,'TN01-10'!X$9,0)="","",VLOOKUP($A114,Sheet!$A$7:$DG$148,'TN01-10'!X$9,0))</f>
        <v>9.1</v>
      </c>
      <c r="Y114" s="28">
        <f>IF(VLOOKUP($A114,Sheet!$A$7:$DG$148,'TN01-10'!Y$9,0)="","",VLOOKUP($A114,Sheet!$A$7:$DG$148,'TN01-10'!Y$9,0))</f>
        <v>8.8000000000000007</v>
      </c>
      <c r="Z114" s="28">
        <f>IF(VLOOKUP($A114,Sheet!$A$7:$DG$148,'TN01-10'!Z$9,0)="","",VLOOKUP($A114,Sheet!$A$7:$DG$148,'TN01-10'!Z$9,0))</f>
        <v>8.5</v>
      </c>
      <c r="AA114" s="28">
        <f>IF(VLOOKUP($A114,Sheet!$A$7:$DG$148,'TN01-10'!AA$9,0)="","",VLOOKUP($A114,Sheet!$A$7:$DG$148,'TN01-10'!AA$9,0))</f>
        <v>8.3000000000000007</v>
      </c>
      <c r="AB114" s="28">
        <f>IF(VLOOKUP($A114,Sheet!$A$7:$DG$148,'TN01-10'!AB$9,0)="","",VLOOKUP($A114,Sheet!$A$7:$DG$148,'TN01-10'!AB$9,0))</f>
        <v>7.2</v>
      </c>
      <c r="AC114" s="28">
        <f>IF(VLOOKUP($A114,Sheet!$A$7:$DG$148,'TN01-10'!AC$9,0)="","",VLOOKUP($A114,Sheet!$A$7:$DG$148,'TN01-10'!AC$9,0))</f>
        <v>8.1999999999999993</v>
      </c>
      <c r="AD114" s="28">
        <f>IF(VLOOKUP($A114,Sheet!$A$7:$DG$148,'TN01-10'!AD$9,0)="","",VLOOKUP($A114,Sheet!$A$7:$DG$148,'TN01-10'!AD$9,0))</f>
        <v>5.7</v>
      </c>
      <c r="AE114" s="28">
        <f>IF(VLOOKUP($A114,Sheet!$A$7:$DG$148,'TN01-10'!AE$9,0)="","",VLOOKUP($A114,Sheet!$A$7:$DG$148,'TN01-10'!AE$9,0))</f>
        <v>7</v>
      </c>
      <c r="AF114" s="28">
        <f>IF(VLOOKUP($A114,Sheet!$A$7:$DG$148,'TN01-10'!AF$9,0)="","",VLOOKUP($A114,Sheet!$A$7:$DG$148,'TN01-10'!AF$9,0))</f>
        <v>8</v>
      </c>
      <c r="AG114" s="28">
        <f>IF(VLOOKUP($A114,Sheet!$A$7:$DG$148,'TN01-10'!AG$9,0)="","",VLOOKUP($A114,Sheet!$A$7:$DG$148,'TN01-10'!AG$9,0))</f>
        <v>6.9</v>
      </c>
      <c r="AH114" s="28">
        <f>IF(VLOOKUP($A114,Sheet!$A$7:$DG$148,'TN01-10'!AH$9,0)="","",VLOOKUP($A114,Sheet!$A$7:$DG$148,'TN01-10'!AH$9,0))</f>
        <v>6.6</v>
      </c>
      <c r="AI114" s="28">
        <f>IF(VLOOKUP($A114,Sheet!$A$7:$DG$148,'TN01-10'!AI$9,0)="","",VLOOKUP($A114,Sheet!$A$7:$DG$148,'TN01-10'!AI$9,0))</f>
        <v>7.2</v>
      </c>
      <c r="AJ114" s="28">
        <f>IF(VLOOKUP($A114,Sheet!$A$7:$DG$148,'TN01-10'!AJ$9,0)="","",VLOOKUP($A114,Sheet!$A$7:$DG$148,'TN01-10'!AJ$9,0))</f>
        <v>8.1999999999999993</v>
      </c>
      <c r="AK114" s="33">
        <f>IF(VLOOKUP($A114,Sheet!$A$7:$DG$148,'TN01-10'!AK$9,0)="","",VLOOKUP($A114,Sheet!$A$7:$DG$148,'TN01-10'!AK$9,0))</f>
        <v>51</v>
      </c>
      <c r="AL114" s="36">
        <f>IF(VLOOKUP($A114,Sheet!$A$7:$DG$148,'TN01-10'!AL$9,0)="","",VLOOKUP($A114,Sheet!$A$7:$DG$148,'TN01-10'!AL$9,0))</f>
        <v>0</v>
      </c>
      <c r="AM114" s="32">
        <f>IF(VLOOKUP($A114,Sheet!$A$7:$DG$148,'TN01-10'!AM$9,0)="","",VLOOKUP($A114,Sheet!$A$7:$DG$148,'TN01-10'!AM$9,0))</f>
        <v>5.8</v>
      </c>
      <c r="AN114" s="32">
        <f>IF(VLOOKUP($A114,Sheet!$A$7:$DG$148,'TN01-10'!AN$9,0)="","",VLOOKUP($A114,Sheet!$A$7:$DG$148,'TN01-10'!AN$9,0))</f>
        <v>5.5</v>
      </c>
      <c r="AO114" s="32" t="str">
        <f>IF(VLOOKUP($A114,Sheet!$A$7:$DG$148,'TN01-10'!AO$9,0)="","",VLOOKUP($A114,Sheet!$A$7:$DG$148,'TN01-10'!AO$9,0))</f>
        <v/>
      </c>
      <c r="AP114" s="32" t="str">
        <f>IF(VLOOKUP($A114,Sheet!$A$7:$DG$148,'TN01-10'!AP$9,0)="","",VLOOKUP($A114,Sheet!$A$7:$DG$148,'TN01-10'!AP$9,0))</f>
        <v/>
      </c>
      <c r="AQ114" s="32" t="str">
        <f>IF(VLOOKUP($A114,Sheet!$A$7:$DG$148,'TN01-10'!AQ$9,0)="","",VLOOKUP($A114,Sheet!$A$7:$DG$148,'TN01-10'!AQ$9,0))</f>
        <v/>
      </c>
      <c r="AR114" s="32" t="str">
        <f>IF(VLOOKUP($A114,Sheet!$A$7:$DG$148,'TN01-10'!AR$9,0)="","",VLOOKUP($A114,Sheet!$A$7:$DG$148,'TN01-10'!AR$9,0))</f>
        <v/>
      </c>
      <c r="AS114" s="32" t="str">
        <f>IF(VLOOKUP($A114,Sheet!$A$7:$DG$148,'TN01-10'!AS$9,0)="","",VLOOKUP($A114,Sheet!$A$7:$DG$148,'TN01-10'!AS$9,0))</f>
        <v/>
      </c>
      <c r="AT114" s="32">
        <f>IF(VLOOKUP($A114,Sheet!$A$7:$DG$148,'TN01-10'!AT$9,0)="","",VLOOKUP($A114,Sheet!$A$7:$DG$148,'TN01-10'!AT$9,0))</f>
        <v>9</v>
      </c>
      <c r="AU114" s="32" t="str">
        <f>IF(VLOOKUP($A114,Sheet!$A$7:$DG$148,'TN01-10'!AU$9,0)="","",VLOOKUP($A114,Sheet!$A$7:$DG$148,'TN01-10'!AU$9,0))</f>
        <v/>
      </c>
      <c r="AV114" s="32" t="str">
        <f>IF(VLOOKUP($A114,Sheet!$A$7:$DG$148,'TN01-10'!AV$9,0)="","",VLOOKUP($A114,Sheet!$A$7:$DG$148,'TN01-10'!AV$9,0))</f>
        <v/>
      </c>
      <c r="AW114" s="32" t="str">
        <f>IF(VLOOKUP($A114,Sheet!$A$7:$DG$148,'TN01-10'!AW$9,0)="","",VLOOKUP($A114,Sheet!$A$7:$DG$148,'TN01-10'!AW$9,0))</f>
        <v/>
      </c>
      <c r="AX114" s="32" t="str">
        <f>IF(VLOOKUP($A114,Sheet!$A$7:$DG$148,'TN01-10'!AX$9,0)="","",VLOOKUP($A114,Sheet!$A$7:$DG$148,'TN01-10'!AX$9,0))</f>
        <v/>
      </c>
      <c r="AY114" s="32" t="str">
        <f>IF(VLOOKUP($A114,Sheet!$A$7:$DG$148,'TN01-10'!AY$9,0)="","",VLOOKUP($A114,Sheet!$A$7:$DG$148,'TN01-10'!AY$9,0))</f>
        <v/>
      </c>
      <c r="AZ114" s="32">
        <f>IF(VLOOKUP($A114,Sheet!$A$7:$DG$148,'TN01-10'!AZ$9,0)="","",VLOOKUP($A114,Sheet!$A$7:$DG$148,'TN01-10'!AZ$9,0))</f>
        <v>8.1999999999999993</v>
      </c>
      <c r="BA114" s="32">
        <f>IF(VLOOKUP($A114,Sheet!$A$7:$DG$148,'TN01-10'!BA$9,0)="","",VLOOKUP($A114,Sheet!$A$7:$DG$148,'TN01-10'!BA$9,0))</f>
        <v>7.1</v>
      </c>
      <c r="BB114" s="33">
        <f>IF(VLOOKUP($A114,Sheet!$A$7:$DG$148,'TN01-10'!BB$9,0)="","",VLOOKUP($A114,Sheet!$A$7:$DG$148,'TN01-10'!BB$9,0))</f>
        <v>5</v>
      </c>
      <c r="BC114" s="36">
        <f>IF(VLOOKUP($A114,Sheet!$A$7:$DG$148,'TN01-10'!BC$9,0)="","",VLOOKUP($A114,Sheet!$A$7:$DG$148,'TN01-10'!BC$9,0))</f>
        <v>0</v>
      </c>
      <c r="BD114" s="28">
        <f>IF(VLOOKUP($A114,Sheet!$A$7:$DG$148,'TN01-10'!BD$9,0)="","",VLOOKUP($A114,Sheet!$A$7:$DG$148,'TN01-10'!BD$9,0))</f>
        <v>5</v>
      </c>
      <c r="BE114" s="28">
        <f>IF(VLOOKUP($A114,Sheet!$A$7:$DG$148,'TN01-10'!BE$9,0)="","",VLOOKUP($A114,Sheet!$A$7:$DG$148,'TN01-10'!BE$9,0))</f>
        <v>5.7</v>
      </c>
      <c r="BF114" s="28">
        <f>IF(VLOOKUP($A114,Sheet!$A$7:$DG$148,'TN01-10'!BF$9,0)="","",VLOOKUP($A114,Sheet!$A$7:$DG$148,'TN01-10'!BF$9,0))</f>
        <v>7.6</v>
      </c>
      <c r="BG114" s="28">
        <f>IF(VLOOKUP($A114,Sheet!$A$7:$DG$148,'TN01-10'!BG$9,0)="","",VLOOKUP($A114,Sheet!$A$7:$DG$148,'TN01-10'!BG$9,0))</f>
        <v>8.4</v>
      </c>
      <c r="BH114" s="28">
        <f>IF(VLOOKUP($A114,Sheet!$A$7:$DG$148,'TN01-10'!BH$9,0)="","",VLOOKUP($A114,Sheet!$A$7:$DG$148,'TN01-10'!BH$9,0))</f>
        <v>8.5</v>
      </c>
      <c r="BI114" s="28">
        <f>IF(VLOOKUP($A114,Sheet!$A$7:$DG$148,'TN01-10'!BI$9,0)="","",VLOOKUP($A114,Sheet!$A$7:$DG$148,'TN01-10'!BI$9,0))</f>
        <v>8.1</v>
      </c>
      <c r="BJ114" s="28">
        <f>IF(VLOOKUP($A114,Sheet!$A$7:$DG$148,'TN01-10'!BJ$9,0)="","",VLOOKUP($A114,Sheet!$A$7:$DG$148,'TN01-10'!BJ$9,0))</f>
        <v>8.9</v>
      </c>
      <c r="BK114" s="28">
        <f>IF(VLOOKUP($A114,Sheet!$A$7:$DG$148,'TN01-10'!BK$9,0)="","",VLOOKUP($A114,Sheet!$A$7:$DG$148,'TN01-10'!BK$9,0))</f>
        <v>6.7</v>
      </c>
      <c r="BL114" s="28">
        <f>IF(VLOOKUP($A114,Sheet!$A$7:$DG$148,'TN01-10'!BL$9,0)="","",VLOOKUP($A114,Sheet!$A$7:$DG$148,'TN01-10'!BL$9,0))</f>
        <v>5.9</v>
      </c>
      <c r="BM114" s="28">
        <f>IF(VLOOKUP($A114,Sheet!$A$7:$DG$148,'TN01-10'!BM$9,0)="","",VLOOKUP($A114,Sheet!$A$7:$DG$148,'TN01-10'!BM$9,0))</f>
        <v>6.8</v>
      </c>
      <c r="BN114" s="28">
        <f>IF(VLOOKUP($A114,Sheet!$A$7:$DG$148,'TN01-10'!BN$9,0)="","",VLOOKUP($A114,Sheet!$A$7:$DG$148,'TN01-10'!BN$9,0))</f>
        <v>5.7</v>
      </c>
      <c r="BO114" s="28">
        <f>IF(VLOOKUP($A114,Sheet!$A$7:$DG$148,'TN01-10'!BO$9,0)="","",VLOOKUP($A114,Sheet!$A$7:$DG$148,'TN01-10'!BO$9,0))</f>
        <v>6.2</v>
      </c>
      <c r="BP114" s="28">
        <f>IF(VLOOKUP($A114,Sheet!$A$7:$DG$148,'TN01-10'!BP$9,0)="","",VLOOKUP($A114,Sheet!$A$7:$DG$148,'TN01-10'!BP$9,0))</f>
        <v>6.3</v>
      </c>
      <c r="BQ114" s="28" t="str">
        <f>IF(VLOOKUP($A114,Sheet!$A$7:$DG$148,'TN01-10'!BQ$9,0)="","",VLOOKUP($A114,Sheet!$A$7:$DG$148,'TN01-10'!BQ$9,0))</f>
        <v/>
      </c>
      <c r="BR114" s="28">
        <f>IF(VLOOKUP($A114,Sheet!$A$7:$DG$148,'TN01-10'!BR$9,0)="","",VLOOKUP($A114,Sheet!$A$7:$DG$148,'TN01-10'!BR$9,0))</f>
        <v>8.6999999999999993</v>
      </c>
      <c r="BS114" s="28">
        <f>IF(VLOOKUP($A114,Sheet!$A$7:$DG$148,'TN01-10'!BS$9,0)="","",VLOOKUP($A114,Sheet!$A$7:$DG$148,'TN01-10'!BS$9,0))</f>
        <v>5.7</v>
      </c>
      <c r="BT114" s="28">
        <f>IF(VLOOKUP($A114,Sheet!$A$7:$DG$148,'TN01-10'!BT$9,0)="","",VLOOKUP($A114,Sheet!$A$7:$DG$148,'TN01-10'!BT$9,0))</f>
        <v>7.2</v>
      </c>
      <c r="BU114" s="28">
        <f>IF(VLOOKUP($A114,Sheet!$A$7:$DG$148,'TN01-10'!BU$9,0)="","",VLOOKUP($A114,Sheet!$A$7:$DG$148,'TN01-10'!BU$9,0))</f>
        <v>7.8</v>
      </c>
      <c r="BV114" s="28">
        <f>IF(VLOOKUP($A114,Sheet!$A$7:$DG$148,'TN01-10'!BV$9,0)="","",VLOOKUP($A114,Sheet!$A$7:$DG$148,'TN01-10'!BV$9,0))</f>
        <v>7.8</v>
      </c>
      <c r="BW114" s="28">
        <f>IF(VLOOKUP($A114,Sheet!$A$7:$DG$148,'TN01-10'!BW$9,0)="","",VLOOKUP($A114,Sheet!$A$7:$DG$148,'TN01-10'!BW$9,0))</f>
        <v>8</v>
      </c>
      <c r="BX114" s="33">
        <f>IF(VLOOKUP($A114,Sheet!$A$7:$DG$148,'TN01-10'!BX$9,0)="","",VLOOKUP($A114,Sheet!$A$7:$DG$148,'TN01-10'!BX$9,0))</f>
        <v>50</v>
      </c>
      <c r="BY114" s="36">
        <f>IF(VLOOKUP($A114,Sheet!$A$7:$DG$148,'TN01-10'!BY$9,0)="","",VLOOKUP($A114,Sheet!$A$7:$DG$148,'TN01-10'!BY$9,0))</f>
        <v>0</v>
      </c>
      <c r="BZ114" s="28">
        <f>IF(VLOOKUP($A114,Sheet!$A$7:$DG$148,'TN01-10'!BZ$9,0)="","",VLOOKUP($A114,Sheet!$A$7:$DG$148,'TN01-10'!BZ$9,0))</f>
        <v>8.9</v>
      </c>
      <c r="CA114" s="28" t="str">
        <f>IF(VLOOKUP($A114,Sheet!$A$7:$DG$148,'TN01-10'!CA$9,0)="","",VLOOKUP($A114,Sheet!$A$7:$DG$148,'TN01-10'!CA$9,0))</f>
        <v/>
      </c>
      <c r="CB114" s="28">
        <f>IF(VLOOKUP($A114,Sheet!$A$7:$DG$148,'TN01-10'!CB$9,0)="","",VLOOKUP($A114,Sheet!$A$7:$DG$148,'TN01-10'!CB$9,0))</f>
        <v>7.8</v>
      </c>
      <c r="CC114" s="28" t="str">
        <f>IF(VLOOKUP($A114,Sheet!$A$7:$DG$148,'TN01-10'!CC$9,0)="","",VLOOKUP($A114,Sheet!$A$7:$DG$148,'TN01-10'!CC$9,0))</f>
        <v/>
      </c>
      <c r="CD114" s="28">
        <f>IF(VLOOKUP($A114,Sheet!$A$7:$DG$148,'TN01-10'!CD$9,0)="","",VLOOKUP($A114,Sheet!$A$7:$DG$148,'TN01-10'!CD$9,0))</f>
        <v>8.3000000000000007</v>
      </c>
      <c r="CE114" s="28">
        <f>IF(VLOOKUP($A114,Sheet!$A$7:$DG$148,'TN01-10'!CE$9,0)="","",VLOOKUP($A114,Sheet!$A$7:$DG$148,'TN01-10'!CE$9,0))</f>
        <v>7.8</v>
      </c>
      <c r="CF114" s="28">
        <f>IF(VLOOKUP($A114,Sheet!$A$7:$DG$148,'TN01-10'!CF$9,0)="","",VLOOKUP($A114,Sheet!$A$7:$DG$148,'TN01-10'!CF$9,0))</f>
        <v>7</v>
      </c>
      <c r="CG114" s="28">
        <f>IF(VLOOKUP($A114,Sheet!$A$7:$DG$148,'TN01-10'!CG$9,0)="","",VLOOKUP($A114,Sheet!$A$7:$DG$148,'TN01-10'!CG$9,0))</f>
        <v>9.1</v>
      </c>
      <c r="CH114" s="28" t="str">
        <f>IF(VLOOKUP($A114,Sheet!$A$7:$DG$148,'TN01-10'!CH$9,0)="","",VLOOKUP($A114,Sheet!$A$7:$DG$148,'TN01-10'!CH$9,0))</f>
        <v/>
      </c>
      <c r="CI114" s="28" t="str">
        <f>IF(VLOOKUP($A114,Sheet!$A$7:$DG$148,'TN01-10'!CI$9,0)="","",VLOOKUP($A114,Sheet!$A$7:$DG$148,'TN01-10'!CI$9,0))</f>
        <v/>
      </c>
      <c r="CJ114" s="28" t="str">
        <f>IF(VLOOKUP($A114,Sheet!$A$7:$DG$148,'TN01-10'!CJ$9,0)="","",VLOOKUP($A114,Sheet!$A$7:$DG$148,'TN01-10'!CJ$9,0))</f>
        <v/>
      </c>
      <c r="CK114" s="28">
        <f>IF(VLOOKUP($A114,Sheet!$A$7:$DG$148,'TN01-10'!CK$9,0)="","",VLOOKUP($A114,Sheet!$A$7:$DG$148,'TN01-10'!CK$9,0))</f>
        <v>7.7</v>
      </c>
      <c r="CL114" s="28" t="str">
        <f>IF(VLOOKUP($A114,Sheet!$A$7:$DG$148,'TN01-10'!CL$9,0)="","",VLOOKUP($A114,Sheet!$A$7:$DG$148,'TN01-10'!CL$9,0))</f>
        <v/>
      </c>
      <c r="CM114" s="28" t="str">
        <f>IF(VLOOKUP($A114,Sheet!$A$7:$DG$148,'TN01-10'!CM$9,0)="","",VLOOKUP($A114,Sheet!$A$7:$DG$148,'TN01-10'!CM$9,0))</f>
        <v/>
      </c>
      <c r="CN114" s="28">
        <f>IF(VLOOKUP($A114,Sheet!$A$7:$DG$148,'TN01-10'!CN$9,0)="","",VLOOKUP($A114,Sheet!$A$7:$DG$148,'TN01-10'!CN$9,0))</f>
        <v>7.8</v>
      </c>
      <c r="CO114" s="28">
        <f>IF(VLOOKUP($A114,Sheet!$A$7:$DG$148,'TN01-10'!CO$9,0)="","",VLOOKUP($A114,Sheet!$A$7:$DG$148,'TN01-10'!CO$9,0))</f>
        <v>7.8</v>
      </c>
      <c r="CP114" s="28">
        <f>IF(VLOOKUP($A114,Sheet!$A$7:$DG$148,'TN01-10'!CP$9,0)="","",VLOOKUP($A114,Sheet!$A$7:$DG$148,'TN01-10'!CP$9,0))</f>
        <v>8.8000000000000007</v>
      </c>
      <c r="CQ114" s="28">
        <f>IF(VLOOKUP($A114,Sheet!$A$7:$DG$148,'TN01-10'!CQ$9,0)="","",VLOOKUP($A114,Sheet!$A$7:$DG$148,'TN01-10'!CQ$9,0))</f>
        <v>9.6</v>
      </c>
      <c r="CR114" s="28">
        <f>IF(VLOOKUP($A114,Sheet!$A$7:$DG$148,'TN01-10'!CR$9,0)="","",VLOOKUP($A114,Sheet!$A$7:$DG$148,'TN01-10'!CR$9,0))</f>
        <v>9.3000000000000007</v>
      </c>
      <c r="CS114" s="33">
        <f>IF(VLOOKUP($A114,Sheet!$A$7:$DG$148,'TN01-10'!CS$9,0)="","",VLOOKUP($A114,Sheet!$A$7:$DG$148,'TN01-10'!CS$9,0))</f>
        <v>27</v>
      </c>
      <c r="CT114" s="36">
        <f>IF(VLOOKUP($A114,Sheet!$A$7:$DG$148,'TN01-10'!CT$9,0)="","",VLOOKUP($A114,Sheet!$A$7:$DG$148,'TN01-10'!CT$9,0))</f>
        <v>0</v>
      </c>
      <c r="CU114" s="38">
        <f t="shared" si="17"/>
        <v>128</v>
      </c>
      <c r="CV114" s="38">
        <f t="shared" si="18"/>
        <v>0</v>
      </c>
      <c r="CW114" s="38">
        <f t="shared" si="19"/>
        <v>0</v>
      </c>
      <c r="CX114" s="38">
        <f t="shared" si="20"/>
        <v>128</v>
      </c>
      <c r="CY114" s="38">
        <f t="shared" si="21"/>
        <v>7.64</v>
      </c>
      <c r="CZ114" s="38">
        <f>VLOOKUP($A114,'TN01-04'!$A$13:$DL$166,103,0)</f>
        <v>3.25</v>
      </c>
      <c r="DA114" s="28" t="str">
        <f>IF(VLOOKUP($A114,Sheet!$A$7:$DG$148,'TN01-10'!DA$9,0)="","",VLOOKUP($A114,Sheet!$A$7:$DG$148,'TN01-10'!DA$9,0))</f>
        <v/>
      </c>
      <c r="DB114" s="28" t="str">
        <f>IF(VLOOKUP($A114,Sheet!$A$7:$DG$148,'TN01-10'!DB$9,0)="","",VLOOKUP($A114,Sheet!$A$7:$DG$148,'TN01-10'!DB$9,0))</f>
        <v/>
      </c>
      <c r="DC114" s="28" t="str">
        <f>IF(VLOOKUP($A114,Sheet!$A$7:$DG$148,'TN01-10'!DC$9,0)="","",VLOOKUP($A114,Sheet!$A$7:$DG$148,'TN01-10'!DC$9,0))</f>
        <v/>
      </c>
      <c r="DD114" s="28">
        <f>IF(VLOOKUP($A114,Sheet!$A$7:$DG$148,'TN01-10'!DD$9,0)="","",VLOOKUP($A114,Sheet!$A$7:$DG$148,'TN01-10'!DD$9,0))</f>
        <v>8</v>
      </c>
      <c r="DE114" s="38"/>
      <c r="DF114" s="38">
        <f t="shared" si="22"/>
        <v>8</v>
      </c>
      <c r="DG114" s="38">
        <f>VLOOKUP($A114,'TN01-04'!$A$13:$DL$166,110,0)</f>
        <v>3.65</v>
      </c>
      <c r="DH114" s="33">
        <f>IF(VLOOKUP($A114,Sheet!$A$7:$DG$148,'TN01-10'!DH$9,0)="","",VLOOKUP($A114,Sheet!$A$7:$DG$148,'TN01-10'!DH$9,0))</f>
        <v>5</v>
      </c>
      <c r="DI114" s="36">
        <f>IF(VLOOKUP($A114,Sheet!$A$7:$DG$148,'TN01-10'!DI$9,0)="","",VLOOKUP($A114,Sheet!$A$7:$DG$148,'TN01-10'!DI$9,0))</f>
        <v>0</v>
      </c>
      <c r="DJ114" s="38">
        <f t="shared" si="23"/>
        <v>133</v>
      </c>
      <c r="DK114" s="38">
        <f t="shared" si="24"/>
        <v>0</v>
      </c>
      <c r="DL114" s="38">
        <f t="shared" si="25"/>
        <v>7.65</v>
      </c>
      <c r="DM114" s="38">
        <f>VLOOKUP($A114,'TN01-04'!$A$13:$DL$166,116,0)</f>
        <v>3.26</v>
      </c>
      <c r="DN114" s="33">
        <f>IF(VLOOKUP($A114,Sheet!$A$7:$DG$148,'TN01-10'!DN$9,0)="","",VLOOKUP($A114,Sheet!$A$7:$DG$148,'TN01-10'!DN$9,0))</f>
        <v>138</v>
      </c>
      <c r="DO114" s="36">
        <f>IF(VLOOKUP($A114,Sheet!$A$7:$DG$148,'TN01-10'!DO$9,0)="","",VLOOKUP($A114,Sheet!$A$7:$DG$148,'TN01-10'!DO$9,0))</f>
        <v>0</v>
      </c>
      <c r="DP114" s="28">
        <f>IF(VLOOKUP($A114,Sheet!$A$7:$DG$148,'TN01-10'!DP$9,0)="","",VLOOKUP($A114,Sheet!$A$7:$DG$148,'TN01-10'!DP$9,0))</f>
        <v>137</v>
      </c>
      <c r="DQ114" s="28">
        <f>IF(VLOOKUP($A114,Sheet!$A$7:$DG$148,'TN01-10'!DQ$9,0)="","",VLOOKUP($A114,Sheet!$A$7:$DG$148,'TN01-10'!DQ$9,0))</f>
        <v>138</v>
      </c>
      <c r="DR114" s="28">
        <f>IF(VLOOKUP($A114,Sheet!$A$7:$DG$148,'TN01-10'!DR$9,0)="","",VLOOKUP($A114,Sheet!$A$7:$DG$148,'TN01-10'!DR$9,0))</f>
        <v>7.65</v>
      </c>
      <c r="DS114" s="28">
        <f>IF(VLOOKUP($A114,Sheet!$A$7:$DG$148,'TN01-10'!DS$9,0)="","",VLOOKUP($A114,Sheet!$A$7:$DG$148,'TN01-10'!DS$9,0))</f>
        <v>3.26</v>
      </c>
      <c r="DT114" s="28" t="str">
        <f>IF(VLOOKUP($A114,Sheet!$A$7:$DG$148,'TN01-10'!DT$9,0)="","",VLOOKUP($A114,Sheet!$A$7:$DG$148,'TN01-10'!DT$9,0))</f>
        <v/>
      </c>
      <c r="DU114" s="168">
        <f t="shared" si="26"/>
        <v>0</v>
      </c>
      <c r="DV114" s="315" t="s">
        <v>4798</v>
      </c>
      <c r="DW114" s="315" t="s">
        <v>4798</v>
      </c>
      <c r="DX114" s="315" t="s">
        <v>4798</v>
      </c>
      <c r="DY114" s="315" t="s">
        <v>4798</v>
      </c>
      <c r="DZ114" s="315" t="s">
        <v>4833</v>
      </c>
      <c r="EA114" s="315"/>
      <c r="EB114" s="216">
        <v>8</v>
      </c>
      <c r="EC114" s="216"/>
      <c r="ED114" s="216"/>
      <c r="EE114" s="216"/>
      <c r="EF114" s="216">
        <f t="shared" si="27"/>
        <v>8</v>
      </c>
      <c r="EG114" s="216">
        <v>0</v>
      </c>
      <c r="EH114" s="216">
        <v>0</v>
      </c>
      <c r="EI114" s="216"/>
      <c r="EJ114" s="216"/>
      <c r="EK114" s="216">
        <f t="shared" si="28"/>
        <v>0</v>
      </c>
      <c r="EL114" s="216"/>
      <c r="EM114" s="216">
        <v>0</v>
      </c>
      <c r="EN114" s="216"/>
      <c r="EO114" s="216"/>
      <c r="EP114" s="216">
        <f t="shared" si="29"/>
        <v>0</v>
      </c>
      <c r="EQ114" s="216"/>
      <c r="ER114" s="216">
        <v>0</v>
      </c>
      <c r="ES114" s="216"/>
      <c r="ET114" s="216"/>
      <c r="EU114" s="216">
        <f t="shared" si="30"/>
        <v>0</v>
      </c>
      <c r="EV114" s="216">
        <f t="shared" si="31"/>
        <v>0</v>
      </c>
    </row>
    <row r="115" spans="1:152" ht="15.95" customHeight="1" x14ac:dyDescent="0.2">
      <c r="A115" s="25">
        <v>2221724218</v>
      </c>
      <c r="B115" s="26" t="s">
        <v>14</v>
      </c>
      <c r="C115" s="26" t="s">
        <v>96</v>
      </c>
      <c r="D115" s="26" t="s">
        <v>172</v>
      </c>
      <c r="E115" s="27">
        <v>35813</v>
      </c>
      <c r="F115" s="26" t="s">
        <v>210</v>
      </c>
      <c r="G115" s="26" t="s">
        <v>212</v>
      </c>
      <c r="H115" s="28">
        <f>IF(VLOOKUP($A115,Sheet!$A$7:$DG$148,'TN01-10'!H$9,0)="","",VLOOKUP($A115,Sheet!$A$7:$DG$148,'TN01-10'!H$9,0))</f>
        <v>7.3</v>
      </c>
      <c r="I115" s="28">
        <f>IF(VLOOKUP($A115,Sheet!$A$7:$DG$148,'TN01-10'!I$9,0)="","",VLOOKUP($A115,Sheet!$A$7:$DG$148,'TN01-10'!I$9,0))</f>
        <v>7</v>
      </c>
      <c r="J115" s="28">
        <f>IF(VLOOKUP($A115,Sheet!$A$7:$DG$148,'TN01-10'!J$9,0)="","",VLOOKUP($A115,Sheet!$A$7:$DG$148,'TN01-10'!J$9,0))</f>
        <v>8.1</v>
      </c>
      <c r="K115" s="28">
        <f>IF(VLOOKUP($A115,Sheet!$A$7:$DG$148,'TN01-10'!K$9,0)="","",VLOOKUP($A115,Sheet!$A$7:$DG$148,'TN01-10'!K$9,0))</f>
        <v>6.9</v>
      </c>
      <c r="L115" s="28">
        <f>IF(VLOOKUP($A115,Sheet!$A$7:$DG$148,'TN01-10'!L$9,0)="","",VLOOKUP($A115,Sheet!$A$7:$DG$148,'TN01-10'!L$9,0))</f>
        <v>4.0999999999999996</v>
      </c>
      <c r="M115" s="28">
        <f>IF(VLOOKUP($A115,Sheet!$A$7:$DG$148,'TN01-10'!M$9,0)="","",VLOOKUP($A115,Sheet!$A$7:$DG$148,'TN01-10'!M$9,0))</f>
        <v>7.1</v>
      </c>
      <c r="N115" s="28">
        <f>IF(VLOOKUP($A115,Sheet!$A$7:$DG$148,'TN01-10'!N$9,0)="","",VLOOKUP($A115,Sheet!$A$7:$DG$148,'TN01-10'!N$9,0))</f>
        <v>7.2</v>
      </c>
      <c r="O115" s="28" t="str">
        <f>IF(VLOOKUP($A115,Sheet!$A$7:$DG$148,'TN01-10'!O$9,0)="","",VLOOKUP($A115,Sheet!$A$7:$DG$148,'TN01-10'!O$9,0))</f>
        <v/>
      </c>
      <c r="P115" s="28">
        <f>IF(VLOOKUP($A115,Sheet!$A$7:$DG$148,'TN01-10'!P$9,0)="","",VLOOKUP($A115,Sheet!$A$7:$DG$148,'TN01-10'!P$9,0))</f>
        <v>5</v>
      </c>
      <c r="Q115" s="28" t="str">
        <f>IF(VLOOKUP($A115,Sheet!$A$7:$DG$148,'TN01-10'!Q$9,0)="","",VLOOKUP($A115,Sheet!$A$7:$DG$148,'TN01-10'!Q$9,0))</f>
        <v/>
      </c>
      <c r="R115" s="28" t="str">
        <f>IF(VLOOKUP($A115,Sheet!$A$7:$DG$148,'TN01-10'!R$9,0)="","",VLOOKUP($A115,Sheet!$A$7:$DG$148,'TN01-10'!R$9,0))</f>
        <v/>
      </c>
      <c r="S115" s="28" t="str">
        <f>IF(VLOOKUP($A115,Sheet!$A$7:$DG$148,'TN01-10'!S$9,0)="","",VLOOKUP($A115,Sheet!$A$7:$DG$148,'TN01-10'!S$9,0))</f>
        <v/>
      </c>
      <c r="T115" s="28" t="str">
        <f>IF(VLOOKUP($A115,Sheet!$A$7:$DG$148,'TN01-10'!T$9,0)="","",VLOOKUP($A115,Sheet!$A$7:$DG$148,'TN01-10'!T$9,0))</f>
        <v/>
      </c>
      <c r="U115" s="28">
        <f>IF(VLOOKUP($A115,Sheet!$A$7:$DG$148,'TN01-10'!U$9,0)="","",VLOOKUP($A115,Sheet!$A$7:$DG$148,'TN01-10'!U$9,0))</f>
        <v>6.5</v>
      </c>
      <c r="V115" s="28">
        <f>IF(VLOOKUP($A115,Sheet!$A$7:$DG$148,'TN01-10'!V$9,0)="","",VLOOKUP($A115,Sheet!$A$7:$DG$148,'TN01-10'!V$9,0))</f>
        <v>6.4</v>
      </c>
      <c r="W115" s="28">
        <f>IF(VLOOKUP($A115,Sheet!$A$7:$DG$148,'TN01-10'!W$9,0)="","",VLOOKUP($A115,Sheet!$A$7:$DG$148,'TN01-10'!W$9,0))</f>
        <v>6.8</v>
      </c>
      <c r="X115" s="28">
        <f>IF(VLOOKUP($A115,Sheet!$A$7:$DG$148,'TN01-10'!X$9,0)="","",VLOOKUP($A115,Sheet!$A$7:$DG$148,'TN01-10'!X$9,0))</f>
        <v>9.1999999999999993</v>
      </c>
      <c r="Y115" s="28">
        <f>IF(VLOOKUP($A115,Sheet!$A$7:$DG$148,'TN01-10'!Y$9,0)="","",VLOOKUP($A115,Sheet!$A$7:$DG$148,'TN01-10'!Y$9,0))</f>
        <v>5.4</v>
      </c>
      <c r="Z115" s="28">
        <f>IF(VLOOKUP($A115,Sheet!$A$7:$DG$148,'TN01-10'!Z$9,0)="","",VLOOKUP($A115,Sheet!$A$7:$DG$148,'TN01-10'!Z$9,0))</f>
        <v>6</v>
      </c>
      <c r="AA115" s="28">
        <f>IF(VLOOKUP($A115,Sheet!$A$7:$DG$148,'TN01-10'!AA$9,0)="","",VLOOKUP($A115,Sheet!$A$7:$DG$148,'TN01-10'!AA$9,0))</f>
        <v>4</v>
      </c>
      <c r="AB115" s="28">
        <f>IF(VLOOKUP($A115,Sheet!$A$7:$DG$148,'TN01-10'!AB$9,0)="","",VLOOKUP($A115,Sheet!$A$7:$DG$148,'TN01-10'!AB$9,0))</f>
        <v>5.5</v>
      </c>
      <c r="AC115" s="28">
        <f>IF(VLOOKUP($A115,Sheet!$A$7:$DG$148,'TN01-10'!AC$9,0)="","",VLOOKUP($A115,Sheet!$A$7:$DG$148,'TN01-10'!AC$9,0))</f>
        <v>5.2</v>
      </c>
      <c r="AD115" s="28">
        <f>IF(VLOOKUP($A115,Sheet!$A$7:$DG$148,'TN01-10'!AD$9,0)="","",VLOOKUP($A115,Sheet!$A$7:$DG$148,'TN01-10'!AD$9,0))</f>
        <v>5.5</v>
      </c>
      <c r="AE115" s="28">
        <f>IF(VLOOKUP($A115,Sheet!$A$7:$DG$148,'TN01-10'!AE$9,0)="","",VLOOKUP($A115,Sheet!$A$7:$DG$148,'TN01-10'!AE$9,0))</f>
        <v>6.6</v>
      </c>
      <c r="AF115" s="28">
        <f>IF(VLOOKUP($A115,Sheet!$A$7:$DG$148,'TN01-10'!AF$9,0)="","",VLOOKUP($A115,Sheet!$A$7:$DG$148,'TN01-10'!AF$9,0))</f>
        <v>7.3</v>
      </c>
      <c r="AG115" s="28">
        <f>IF(VLOOKUP($A115,Sheet!$A$7:$DG$148,'TN01-10'!AG$9,0)="","",VLOOKUP($A115,Sheet!$A$7:$DG$148,'TN01-10'!AG$9,0))</f>
        <v>5.3</v>
      </c>
      <c r="AH115" s="28">
        <f>IF(VLOOKUP($A115,Sheet!$A$7:$DG$148,'TN01-10'!AH$9,0)="","",VLOOKUP($A115,Sheet!$A$7:$DG$148,'TN01-10'!AH$9,0))</f>
        <v>5.6</v>
      </c>
      <c r="AI115" s="28">
        <f>IF(VLOOKUP($A115,Sheet!$A$7:$DG$148,'TN01-10'!AI$9,0)="","",VLOOKUP($A115,Sheet!$A$7:$DG$148,'TN01-10'!AI$9,0))</f>
        <v>6.8</v>
      </c>
      <c r="AJ115" s="28">
        <f>IF(VLOOKUP($A115,Sheet!$A$7:$DG$148,'TN01-10'!AJ$9,0)="","",VLOOKUP($A115,Sheet!$A$7:$DG$148,'TN01-10'!AJ$9,0))</f>
        <v>5.8</v>
      </c>
      <c r="AK115" s="33">
        <f>IF(VLOOKUP($A115,Sheet!$A$7:$DG$148,'TN01-10'!AK$9,0)="","",VLOOKUP($A115,Sheet!$A$7:$DG$148,'TN01-10'!AK$9,0))</f>
        <v>51</v>
      </c>
      <c r="AL115" s="36">
        <f>IF(VLOOKUP($A115,Sheet!$A$7:$DG$148,'TN01-10'!AL$9,0)="","",VLOOKUP($A115,Sheet!$A$7:$DG$148,'TN01-10'!AL$9,0))</f>
        <v>0</v>
      </c>
      <c r="AM115" s="32">
        <f>IF(VLOOKUP($A115,Sheet!$A$7:$DG$148,'TN01-10'!AM$9,0)="","",VLOOKUP($A115,Sheet!$A$7:$DG$148,'TN01-10'!AM$9,0))</f>
        <v>7.2</v>
      </c>
      <c r="AN115" s="32">
        <f>IF(VLOOKUP($A115,Sheet!$A$7:$DG$148,'TN01-10'!AN$9,0)="","",VLOOKUP($A115,Sheet!$A$7:$DG$148,'TN01-10'!AN$9,0))</f>
        <v>6.5</v>
      </c>
      <c r="AO115" s="32" t="str">
        <f>IF(VLOOKUP($A115,Sheet!$A$7:$DG$148,'TN01-10'!AO$9,0)="","",VLOOKUP($A115,Sheet!$A$7:$DG$148,'TN01-10'!AO$9,0))</f>
        <v/>
      </c>
      <c r="AP115" s="32">
        <f>IF(VLOOKUP($A115,Sheet!$A$7:$DG$148,'TN01-10'!AP$9,0)="","",VLOOKUP($A115,Sheet!$A$7:$DG$148,'TN01-10'!AP$9,0))</f>
        <v>7.6</v>
      </c>
      <c r="AQ115" s="32" t="str">
        <f>IF(VLOOKUP($A115,Sheet!$A$7:$DG$148,'TN01-10'!AQ$9,0)="","",VLOOKUP($A115,Sheet!$A$7:$DG$148,'TN01-10'!AQ$9,0))</f>
        <v/>
      </c>
      <c r="AR115" s="32" t="str">
        <f>IF(VLOOKUP($A115,Sheet!$A$7:$DG$148,'TN01-10'!AR$9,0)="","",VLOOKUP($A115,Sheet!$A$7:$DG$148,'TN01-10'!AR$9,0))</f>
        <v/>
      </c>
      <c r="AS115" s="32" t="str">
        <f>IF(VLOOKUP($A115,Sheet!$A$7:$DG$148,'TN01-10'!AS$9,0)="","",VLOOKUP($A115,Sheet!$A$7:$DG$148,'TN01-10'!AS$9,0))</f>
        <v/>
      </c>
      <c r="AT115" s="32" t="str">
        <f>IF(VLOOKUP($A115,Sheet!$A$7:$DG$148,'TN01-10'!AT$9,0)="","",VLOOKUP($A115,Sheet!$A$7:$DG$148,'TN01-10'!AT$9,0))</f>
        <v/>
      </c>
      <c r="AU115" s="32">
        <f>IF(VLOOKUP($A115,Sheet!$A$7:$DG$148,'TN01-10'!AU$9,0)="","",VLOOKUP($A115,Sheet!$A$7:$DG$148,'TN01-10'!AU$9,0))</f>
        <v>6.3</v>
      </c>
      <c r="AV115" s="32" t="str">
        <f>IF(VLOOKUP($A115,Sheet!$A$7:$DG$148,'TN01-10'!AV$9,0)="","",VLOOKUP($A115,Sheet!$A$7:$DG$148,'TN01-10'!AV$9,0))</f>
        <v/>
      </c>
      <c r="AW115" s="32" t="str">
        <f>IF(VLOOKUP($A115,Sheet!$A$7:$DG$148,'TN01-10'!AW$9,0)="","",VLOOKUP($A115,Sheet!$A$7:$DG$148,'TN01-10'!AW$9,0))</f>
        <v/>
      </c>
      <c r="AX115" s="32" t="str">
        <f>IF(VLOOKUP($A115,Sheet!$A$7:$DG$148,'TN01-10'!AX$9,0)="","",VLOOKUP($A115,Sheet!$A$7:$DG$148,'TN01-10'!AX$9,0))</f>
        <v/>
      </c>
      <c r="AY115" s="32" t="str">
        <f>IF(VLOOKUP($A115,Sheet!$A$7:$DG$148,'TN01-10'!AY$9,0)="","",VLOOKUP($A115,Sheet!$A$7:$DG$148,'TN01-10'!AY$9,0))</f>
        <v/>
      </c>
      <c r="AZ115" s="32" t="str">
        <f>IF(VLOOKUP($A115,Sheet!$A$7:$DG$148,'TN01-10'!AZ$9,0)="","",VLOOKUP($A115,Sheet!$A$7:$DG$148,'TN01-10'!AZ$9,0))</f>
        <v/>
      </c>
      <c r="BA115" s="32">
        <f>IF(VLOOKUP($A115,Sheet!$A$7:$DG$148,'TN01-10'!BA$9,0)="","",VLOOKUP($A115,Sheet!$A$7:$DG$148,'TN01-10'!BA$9,0))</f>
        <v>5.4</v>
      </c>
      <c r="BB115" s="33">
        <f>IF(VLOOKUP($A115,Sheet!$A$7:$DG$148,'TN01-10'!BB$9,0)="","",VLOOKUP($A115,Sheet!$A$7:$DG$148,'TN01-10'!BB$9,0))</f>
        <v>5</v>
      </c>
      <c r="BC115" s="36">
        <f>IF(VLOOKUP($A115,Sheet!$A$7:$DG$148,'TN01-10'!BC$9,0)="","",VLOOKUP($A115,Sheet!$A$7:$DG$148,'TN01-10'!BC$9,0))</f>
        <v>0</v>
      </c>
      <c r="BD115" s="28">
        <f>IF(VLOOKUP($A115,Sheet!$A$7:$DG$148,'TN01-10'!BD$9,0)="","",VLOOKUP($A115,Sheet!$A$7:$DG$148,'TN01-10'!BD$9,0))</f>
        <v>5.3</v>
      </c>
      <c r="BE115" s="28">
        <f>IF(VLOOKUP($A115,Sheet!$A$7:$DG$148,'TN01-10'!BE$9,0)="","",VLOOKUP($A115,Sheet!$A$7:$DG$148,'TN01-10'!BE$9,0))</f>
        <v>5.0999999999999996</v>
      </c>
      <c r="BF115" s="28">
        <f>IF(VLOOKUP($A115,Sheet!$A$7:$DG$148,'TN01-10'!BF$9,0)="","",VLOOKUP($A115,Sheet!$A$7:$DG$148,'TN01-10'!BF$9,0))</f>
        <v>8.1999999999999993</v>
      </c>
      <c r="BG115" s="28">
        <f>IF(VLOOKUP($A115,Sheet!$A$7:$DG$148,'TN01-10'!BG$9,0)="","",VLOOKUP($A115,Sheet!$A$7:$DG$148,'TN01-10'!BG$9,0))</f>
        <v>5.9</v>
      </c>
      <c r="BH115" s="28">
        <f>IF(VLOOKUP($A115,Sheet!$A$7:$DG$148,'TN01-10'!BH$9,0)="","",VLOOKUP($A115,Sheet!$A$7:$DG$148,'TN01-10'!BH$9,0))</f>
        <v>5.2</v>
      </c>
      <c r="BI115" s="28">
        <f>IF(VLOOKUP($A115,Sheet!$A$7:$DG$148,'TN01-10'!BI$9,0)="","",VLOOKUP($A115,Sheet!$A$7:$DG$148,'TN01-10'!BI$9,0))</f>
        <v>7</v>
      </c>
      <c r="BJ115" s="28">
        <f>IF(VLOOKUP($A115,Sheet!$A$7:$DG$148,'TN01-10'!BJ$9,0)="","",VLOOKUP($A115,Sheet!$A$7:$DG$148,'TN01-10'!BJ$9,0))</f>
        <v>8.3000000000000007</v>
      </c>
      <c r="BK115" s="28">
        <f>IF(VLOOKUP($A115,Sheet!$A$7:$DG$148,'TN01-10'!BK$9,0)="","",VLOOKUP($A115,Sheet!$A$7:$DG$148,'TN01-10'!BK$9,0))</f>
        <v>4.9000000000000004</v>
      </c>
      <c r="BL115" s="28">
        <f>IF(VLOOKUP($A115,Sheet!$A$7:$DG$148,'TN01-10'!BL$9,0)="","",VLOOKUP($A115,Sheet!$A$7:$DG$148,'TN01-10'!BL$9,0))</f>
        <v>7</v>
      </c>
      <c r="BM115" s="28">
        <f>IF(VLOOKUP($A115,Sheet!$A$7:$DG$148,'TN01-10'!BM$9,0)="","",VLOOKUP($A115,Sheet!$A$7:$DG$148,'TN01-10'!BM$9,0))</f>
        <v>7.1</v>
      </c>
      <c r="BN115" s="28">
        <f>IF(VLOOKUP($A115,Sheet!$A$7:$DG$148,'TN01-10'!BN$9,0)="","",VLOOKUP($A115,Sheet!$A$7:$DG$148,'TN01-10'!BN$9,0))</f>
        <v>4.5</v>
      </c>
      <c r="BO115" s="28">
        <f>IF(VLOOKUP($A115,Sheet!$A$7:$DG$148,'TN01-10'!BO$9,0)="","",VLOOKUP($A115,Sheet!$A$7:$DG$148,'TN01-10'!BO$9,0))</f>
        <v>4.9000000000000004</v>
      </c>
      <c r="BP115" s="28">
        <f>IF(VLOOKUP($A115,Sheet!$A$7:$DG$148,'TN01-10'!BP$9,0)="","",VLOOKUP($A115,Sheet!$A$7:$DG$148,'TN01-10'!BP$9,0))</f>
        <v>6</v>
      </c>
      <c r="BQ115" s="28" t="str">
        <f>IF(VLOOKUP($A115,Sheet!$A$7:$DG$148,'TN01-10'!BQ$9,0)="","",VLOOKUP($A115,Sheet!$A$7:$DG$148,'TN01-10'!BQ$9,0))</f>
        <v/>
      </c>
      <c r="BR115" s="28">
        <f>IF(VLOOKUP($A115,Sheet!$A$7:$DG$148,'TN01-10'!BR$9,0)="","",VLOOKUP($A115,Sheet!$A$7:$DG$148,'TN01-10'!BR$9,0))</f>
        <v>4</v>
      </c>
      <c r="BS115" s="28">
        <f>IF(VLOOKUP($A115,Sheet!$A$7:$DG$148,'TN01-10'!BS$9,0)="","",VLOOKUP($A115,Sheet!$A$7:$DG$148,'TN01-10'!BS$9,0))</f>
        <v>4.4000000000000004</v>
      </c>
      <c r="BT115" s="28">
        <f>IF(VLOOKUP($A115,Sheet!$A$7:$DG$148,'TN01-10'!BT$9,0)="","",VLOOKUP($A115,Sheet!$A$7:$DG$148,'TN01-10'!BT$9,0))</f>
        <v>4.4000000000000004</v>
      </c>
      <c r="BU115" s="28">
        <f>IF(VLOOKUP($A115,Sheet!$A$7:$DG$148,'TN01-10'!BU$9,0)="","",VLOOKUP($A115,Sheet!$A$7:$DG$148,'TN01-10'!BU$9,0))</f>
        <v>7.6</v>
      </c>
      <c r="BV115" s="28">
        <f>IF(VLOOKUP($A115,Sheet!$A$7:$DG$148,'TN01-10'!BV$9,0)="","",VLOOKUP($A115,Sheet!$A$7:$DG$148,'TN01-10'!BV$9,0))</f>
        <v>9.1</v>
      </c>
      <c r="BW115" s="28">
        <f>IF(VLOOKUP($A115,Sheet!$A$7:$DG$148,'TN01-10'!BW$9,0)="","",VLOOKUP($A115,Sheet!$A$7:$DG$148,'TN01-10'!BW$9,0))</f>
        <v>7.2</v>
      </c>
      <c r="BX115" s="33">
        <f>IF(VLOOKUP($A115,Sheet!$A$7:$DG$148,'TN01-10'!BX$9,0)="","",VLOOKUP($A115,Sheet!$A$7:$DG$148,'TN01-10'!BX$9,0))</f>
        <v>50</v>
      </c>
      <c r="BY115" s="36">
        <f>IF(VLOOKUP($A115,Sheet!$A$7:$DG$148,'TN01-10'!BY$9,0)="","",VLOOKUP($A115,Sheet!$A$7:$DG$148,'TN01-10'!BY$9,0))</f>
        <v>0</v>
      </c>
      <c r="BZ115" s="28">
        <f>IF(VLOOKUP($A115,Sheet!$A$7:$DG$148,'TN01-10'!BZ$9,0)="","",VLOOKUP($A115,Sheet!$A$7:$DG$148,'TN01-10'!BZ$9,0))</f>
        <v>8.6</v>
      </c>
      <c r="CA115" s="28" t="str">
        <f>IF(VLOOKUP($A115,Sheet!$A$7:$DG$148,'TN01-10'!CA$9,0)="","",VLOOKUP($A115,Sheet!$A$7:$DG$148,'TN01-10'!CA$9,0))</f>
        <v/>
      </c>
      <c r="CB115" s="28">
        <f>IF(VLOOKUP($A115,Sheet!$A$7:$DG$148,'TN01-10'!CB$9,0)="","",VLOOKUP($A115,Sheet!$A$7:$DG$148,'TN01-10'!CB$9,0))</f>
        <v>8.1999999999999993</v>
      </c>
      <c r="CC115" s="28" t="str">
        <f>IF(VLOOKUP($A115,Sheet!$A$7:$DG$148,'TN01-10'!CC$9,0)="","",VLOOKUP($A115,Sheet!$A$7:$DG$148,'TN01-10'!CC$9,0))</f>
        <v/>
      </c>
      <c r="CD115" s="28">
        <f>IF(VLOOKUP($A115,Sheet!$A$7:$DG$148,'TN01-10'!CD$9,0)="","",VLOOKUP($A115,Sheet!$A$7:$DG$148,'TN01-10'!CD$9,0))</f>
        <v>6.6</v>
      </c>
      <c r="CE115" s="28">
        <f>IF(VLOOKUP($A115,Sheet!$A$7:$DG$148,'TN01-10'!CE$9,0)="","",VLOOKUP($A115,Sheet!$A$7:$DG$148,'TN01-10'!CE$9,0))</f>
        <v>5.9</v>
      </c>
      <c r="CF115" s="28">
        <f>IF(VLOOKUP($A115,Sheet!$A$7:$DG$148,'TN01-10'!CF$9,0)="","",VLOOKUP($A115,Sheet!$A$7:$DG$148,'TN01-10'!CF$9,0))</f>
        <v>6.6</v>
      </c>
      <c r="CG115" s="28">
        <f>IF(VLOOKUP($A115,Sheet!$A$7:$DG$148,'TN01-10'!CG$9,0)="","",VLOOKUP($A115,Sheet!$A$7:$DG$148,'TN01-10'!CG$9,0))</f>
        <v>5.4</v>
      </c>
      <c r="CH115" s="28" t="str">
        <f>IF(VLOOKUP($A115,Sheet!$A$7:$DG$148,'TN01-10'!CH$9,0)="","",VLOOKUP($A115,Sheet!$A$7:$DG$148,'TN01-10'!CH$9,0))</f>
        <v/>
      </c>
      <c r="CI115" s="28">
        <f>IF(VLOOKUP($A115,Sheet!$A$7:$DG$148,'TN01-10'!CI$9,0)="","",VLOOKUP($A115,Sheet!$A$7:$DG$148,'TN01-10'!CI$9,0))</f>
        <v>7.1</v>
      </c>
      <c r="CJ115" s="28" t="str">
        <f>IF(VLOOKUP($A115,Sheet!$A$7:$DG$148,'TN01-10'!CJ$9,0)="","",VLOOKUP($A115,Sheet!$A$7:$DG$148,'TN01-10'!CJ$9,0))</f>
        <v/>
      </c>
      <c r="CK115" s="28" t="str">
        <f>IF(VLOOKUP($A115,Sheet!$A$7:$DG$148,'TN01-10'!CK$9,0)="","",VLOOKUP($A115,Sheet!$A$7:$DG$148,'TN01-10'!CK$9,0))</f>
        <v/>
      </c>
      <c r="CL115" s="28" t="str">
        <f>IF(VLOOKUP($A115,Sheet!$A$7:$DG$148,'TN01-10'!CL$9,0)="","",VLOOKUP($A115,Sheet!$A$7:$DG$148,'TN01-10'!CL$9,0))</f>
        <v/>
      </c>
      <c r="CM115" s="28" t="str">
        <f>IF(VLOOKUP($A115,Sheet!$A$7:$DG$148,'TN01-10'!CM$9,0)="","",VLOOKUP($A115,Sheet!$A$7:$DG$148,'TN01-10'!CM$9,0))</f>
        <v/>
      </c>
      <c r="CN115" s="28">
        <f>IF(VLOOKUP($A115,Sheet!$A$7:$DG$148,'TN01-10'!CN$9,0)="","",VLOOKUP($A115,Sheet!$A$7:$DG$148,'TN01-10'!CN$9,0))</f>
        <v>4.4000000000000004</v>
      </c>
      <c r="CO115" s="28">
        <f>IF(VLOOKUP($A115,Sheet!$A$7:$DG$148,'TN01-10'!CO$9,0)="","",VLOOKUP($A115,Sheet!$A$7:$DG$148,'TN01-10'!CO$9,0))</f>
        <v>7</v>
      </c>
      <c r="CP115" s="28">
        <f>IF(VLOOKUP($A115,Sheet!$A$7:$DG$148,'TN01-10'!CP$9,0)="","",VLOOKUP($A115,Sheet!$A$7:$DG$148,'TN01-10'!CP$9,0))</f>
        <v>7.1</v>
      </c>
      <c r="CQ115" s="28">
        <f>IF(VLOOKUP($A115,Sheet!$A$7:$DG$148,'TN01-10'!CQ$9,0)="","",VLOOKUP($A115,Sheet!$A$7:$DG$148,'TN01-10'!CQ$9,0))</f>
        <v>7.7</v>
      </c>
      <c r="CR115" s="28">
        <f>IF(VLOOKUP($A115,Sheet!$A$7:$DG$148,'TN01-10'!CR$9,0)="","",VLOOKUP($A115,Sheet!$A$7:$DG$148,'TN01-10'!CR$9,0))</f>
        <v>7.8</v>
      </c>
      <c r="CS115" s="33">
        <f>IF(VLOOKUP($A115,Sheet!$A$7:$DG$148,'TN01-10'!CS$9,0)="","",VLOOKUP($A115,Sheet!$A$7:$DG$148,'TN01-10'!CS$9,0))</f>
        <v>27</v>
      </c>
      <c r="CT115" s="36">
        <f>IF(VLOOKUP($A115,Sheet!$A$7:$DG$148,'TN01-10'!CT$9,0)="","",VLOOKUP($A115,Sheet!$A$7:$DG$148,'TN01-10'!CT$9,0))</f>
        <v>0</v>
      </c>
      <c r="CU115" s="38">
        <f t="shared" si="17"/>
        <v>128</v>
      </c>
      <c r="CV115" s="38">
        <f t="shared" si="18"/>
        <v>0</v>
      </c>
      <c r="CW115" s="38">
        <f t="shared" si="19"/>
        <v>0</v>
      </c>
      <c r="CX115" s="38">
        <f t="shared" si="20"/>
        <v>128</v>
      </c>
      <c r="CY115" s="38">
        <f t="shared" si="21"/>
        <v>6.2</v>
      </c>
      <c r="CZ115" s="38">
        <f>VLOOKUP($A115,'TN01-04'!$A$13:$DL$166,103,0)</f>
        <v>2.35</v>
      </c>
      <c r="DA115" s="28" t="str">
        <f>IF(VLOOKUP($A115,Sheet!$A$7:$DG$148,'TN01-10'!DA$9,0)="","",VLOOKUP($A115,Sheet!$A$7:$DG$148,'TN01-10'!DA$9,0))</f>
        <v/>
      </c>
      <c r="DB115" s="28" t="str">
        <f>IF(VLOOKUP($A115,Sheet!$A$7:$DG$148,'TN01-10'!DB$9,0)="","",VLOOKUP($A115,Sheet!$A$7:$DG$148,'TN01-10'!DB$9,0))</f>
        <v/>
      </c>
      <c r="DC115" s="28">
        <f>IF(VLOOKUP($A115,Sheet!$A$7:$DG$148,'TN01-10'!DC$9,0)="","",VLOOKUP($A115,Sheet!$A$7:$DG$148,'TN01-10'!DC$9,0))</f>
        <v>6.9</v>
      </c>
      <c r="DD115" s="28" t="str">
        <f>IF(VLOOKUP($A115,Sheet!$A$7:$DG$148,'TN01-10'!DD$9,0)="","",VLOOKUP($A115,Sheet!$A$7:$DG$148,'TN01-10'!DD$9,0))</f>
        <v/>
      </c>
      <c r="DE115" s="38"/>
      <c r="DF115" s="38">
        <f t="shared" si="22"/>
        <v>6.9</v>
      </c>
      <c r="DG115" s="38">
        <f>VLOOKUP($A115,'TN01-04'!$A$13:$DL$166,110,0)</f>
        <v>2.65</v>
      </c>
      <c r="DH115" s="33">
        <f>IF(VLOOKUP($A115,Sheet!$A$7:$DG$148,'TN01-10'!DH$9,0)="","",VLOOKUP($A115,Sheet!$A$7:$DG$148,'TN01-10'!DH$9,0))</f>
        <v>5</v>
      </c>
      <c r="DI115" s="36">
        <f>IF(VLOOKUP($A115,Sheet!$A$7:$DG$148,'TN01-10'!DI$9,0)="","",VLOOKUP($A115,Sheet!$A$7:$DG$148,'TN01-10'!DI$9,0))</f>
        <v>0</v>
      </c>
      <c r="DJ115" s="38">
        <f t="shared" si="23"/>
        <v>133</v>
      </c>
      <c r="DK115" s="38">
        <f t="shared" si="24"/>
        <v>0</v>
      </c>
      <c r="DL115" s="38">
        <f t="shared" si="25"/>
        <v>6.23</v>
      </c>
      <c r="DM115" s="38">
        <f>VLOOKUP($A115,'TN01-04'!$A$13:$DL$166,116,0)</f>
        <v>2.36</v>
      </c>
      <c r="DN115" s="33">
        <f>IF(VLOOKUP($A115,Sheet!$A$7:$DG$148,'TN01-10'!DN$9,0)="","",VLOOKUP($A115,Sheet!$A$7:$DG$148,'TN01-10'!DN$9,0))</f>
        <v>138</v>
      </c>
      <c r="DO115" s="36">
        <f>IF(VLOOKUP($A115,Sheet!$A$7:$DG$148,'TN01-10'!DO$9,0)="","",VLOOKUP($A115,Sheet!$A$7:$DG$148,'TN01-10'!DO$9,0))</f>
        <v>0</v>
      </c>
      <c r="DP115" s="28">
        <f>IF(VLOOKUP($A115,Sheet!$A$7:$DG$148,'TN01-10'!DP$9,0)="","",VLOOKUP($A115,Sheet!$A$7:$DG$148,'TN01-10'!DP$9,0))</f>
        <v>137</v>
      </c>
      <c r="DQ115" s="28">
        <f>IF(VLOOKUP($A115,Sheet!$A$7:$DG$148,'TN01-10'!DQ$9,0)="","",VLOOKUP($A115,Sheet!$A$7:$DG$148,'TN01-10'!DQ$9,0))</f>
        <v>138</v>
      </c>
      <c r="DR115" s="28">
        <f>IF(VLOOKUP($A115,Sheet!$A$7:$DG$148,'TN01-10'!DR$9,0)="","",VLOOKUP($A115,Sheet!$A$7:$DG$148,'TN01-10'!DR$9,0))</f>
        <v>6.23</v>
      </c>
      <c r="DS115" s="28">
        <f>IF(VLOOKUP($A115,Sheet!$A$7:$DG$148,'TN01-10'!DS$9,0)="","",VLOOKUP($A115,Sheet!$A$7:$DG$148,'TN01-10'!DS$9,0))</f>
        <v>2.36</v>
      </c>
      <c r="DT115" s="28" t="str">
        <f>IF(VLOOKUP($A115,Sheet!$A$7:$DG$148,'TN01-10'!DT$9,0)="","",VLOOKUP($A115,Sheet!$A$7:$DG$148,'TN01-10'!DT$9,0))</f>
        <v/>
      </c>
      <c r="DU115" s="168">
        <f t="shared" si="26"/>
        <v>0</v>
      </c>
      <c r="DV115" s="315" t="s">
        <v>4798</v>
      </c>
      <c r="DW115" s="315" t="s">
        <v>4798</v>
      </c>
      <c r="DX115" s="315" t="s">
        <v>4798</v>
      </c>
      <c r="DY115" s="315" t="s">
        <v>4798</v>
      </c>
      <c r="DZ115" s="315" t="s">
        <v>4832</v>
      </c>
      <c r="EA115" s="315"/>
      <c r="EB115" s="216"/>
      <c r="EC115" s="216"/>
      <c r="ED115" s="216"/>
      <c r="EE115" s="216"/>
      <c r="EF115" s="216">
        <f t="shared" si="27"/>
        <v>0</v>
      </c>
      <c r="EG115" s="216">
        <v>0</v>
      </c>
      <c r="EH115" s="216">
        <v>7.8</v>
      </c>
      <c r="EI115" s="216"/>
      <c r="EJ115" s="216"/>
      <c r="EK115" s="216">
        <f t="shared" si="28"/>
        <v>7.8</v>
      </c>
      <c r="EL115" s="216"/>
      <c r="EM115" s="216">
        <v>7.4</v>
      </c>
      <c r="EN115" s="216"/>
      <c r="EO115" s="216"/>
      <c r="EP115" s="216">
        <f t="shared" si="29"/>
        <v>7.4</v>
      </c>
      <c r="EQ115" s="216"/>
      <c r="ER115" s="216">
        <v>5.8</v>
      </c>
      <c r="ES115" s="216"/>
      <c r="ET115" s="216"/>
      <c r="EU115" s="216">
        <f t="shared" si="30"/>
        <v>5.8</v>
      </c>
      <c r="EV115" s="216">
        <f t="shared" si="31"/>
        <v>6.9</v>
      </c>
    </row>
    <row r="116" spans="1:152" ht="15.95" customHeight="1" x14ac:dyDescent="0.2">
      <c r="A116" s="25">
        <v>2221724198</v>
      </c>
      <c r="B116" s="26" t="s">
        <v>14</v>
      </c>
      <c r="C116" s="26" t="s">
        <v>20</v>
      </c>
      <c r="D116" s="26" t="s">
        <v>81</v>
      </c>
      <c r="E116" s="27">
        <v>36059</v>
      </c>
      <c r="F116" s="26" t="s">
        <v>210</v>
      </c>
      <c r="G116" s="26" t="s">
        <v>212</v>
      </c>
      <c r="H116" s="28">
        <f>IF(VLOOKUP($A116,Sheet!$A$7:$DG$148,'TN01-10'!H$9,0)="","",VLOOKUP($A116,Sheet!$A$7:$DG$148,'TN01-10'!H$9,0))</f>
        <v>7.2</v>
      </c>
      <c r="I116" s="28">
        <f>IF(VLOOKUP($A116,Sheet!$A$7:$DG$148,'TN01-10'!I$9,0)="","",VLOOKUP($A116,Sheet!$A$7:$DG$148,'TN01-10'!I$9,0))</f>
        <v>6.3</v>
      </c>
      <c r="J116" s="28">
        <f>IF(VLOOKUP($A116,Sheet!$A$7:$DG$148,'TN01-10'!J$9,0)="","",VLOOKUP($A116,Sheet!$A$7:$DG$148,'TN01-10'!J$9,0))</f>
        <v>5.6</v>
      </c>
      <c r="K116" s="28">
        <f>IF(VLOOKUP($A116,Sheet!$A$7:$DG$148,'TN01-10'!K$9,0)="","",VLOOKUP($A116,Sheet!$A$7:$DG$148,'TN01-10'!K$9,0))</f>
        <v>6.8</v>
      </c>
      <c r="L116" s="28">
        <f>IF(VLOOKUP($A116,Sheet!$A$7:$DG$148,'TN01-10'!L$9,0)="","",VLOOKUP($A116,Sheet!$A$7:$DG$148,'TN01-10'!L$9,0))</f>
        <v>4.9000000000000004</v>
      </c>
      <c r="M116" s="28">
        <f>IF(VLOOKUP($A116,Sheet!$A$7:$DG$148,'TN01-10'!M$9,0)="","",VLOOKUP($A116,Sheet!$A$7:$DG$148,'TN01-10'!M$9,0))</f>
        <v>5.0999999999999996</v>
      </c>
      <c r="N116" s="28">
        <f>IF(VLOOKUP($A116,Sheet!$A$7:$DG$148,'TN01-10'!N$9,0)="","",VLOOKUP($A116,Sheet!$A$7:$DG$148,'TN01-10'!N$9,0))</f>
        <v>7.5</v>
      </c>
      <c r="O116" s="28" t="str">
        <f>IF(VLOOKUP($A116,Sheet!$A$7:$DG$148,'TN01-10'!O$9,0)="","",VLOOKUP($A116,Sheet!$A$7:$DG$148,'TN01-10'!O$9,0))</f>
        <v/>
      </c>
      <c r="P116" s="28">
        <f>IF(VLOOKUP($A116,Sheet!$A$7:$DG$148,'TN01-10'!P$9,0)="","",VLOOKUP($A116,Sheet!$A$7:$DG$148,'TN01-10'!P$9,0))</f>
        <v>6</v>
      </c>
      <c r="Q116" s="28" t="str">
        <f>IF(VLOOKUP($A116,Sheet!$A$7:$DG$148,'TN01-10'!Q$9,0)="","",VLOOKUP($A116,Sheet!$A$7:$DG$148,'TN01-10'!Q$9,0))</f>
        <v/>
      </c>
      <c r="R116" s="28" t="str">
        <f>IF(VLOOKUP($A116,Sheet!$A$7:$DG$148,'TN01-10'!R$9,0)="","",VLOOKUP($A116,Sheet!$A$7:$DG$148,'TN01-10'!R$9,0))</f>
        <v/>
      </c>
      <c r="S116" s="28" t="str">
        <f>IF(VLOOKUP($A116,Sheet!$A$7:$DG$148,'TN01-10'!S$9,0)="","",VLOOKUP($A116,Sheet!$A$7:$DG$148,'TN01-10'!S$9,0))</f>
        <v/>
      </c>
      <c r="T116" s="28" t="str">
        <f>IF(VLOOKUP($A116,Sheet!$A$7:$DG$148,'TN01-10'!T$9,0)="","",VLOOKUP($A116,Sheet!$A$7:$DG$148,'TN01-10'!T$9,0))</f>
        <v/>
      </c>
      <c r="U116" s="28">
        <f>IF(VLOOKUP($A116,Sheet!$A$7:$DG$148,'TN01-10'!U$9,0)="","",VLOOKUP($A116,Sheet!$A$7:$DG$148,'TN01-10'!U$9,0))</f>
        <v>6.6</v>
      </c>
      <c r="V116" s="28">
        <f>IF(VLOOKUP($A116,Sheet!$A$7:$DG$148,'TN01-10'!V$9,0)="","",VLOOKUP($A116,Sheet!$A$7:$DG$148,'TN01-10'!V$9,0))</f>
        <v>6.3</v>
      </c>
      <c r="W116" s="28">
        <f>IF(VLOOKUP($A116,Sheet!$A$7:$DG$148,'TN01-10'!W$9,0)="","",VLOOKUP($A116,Sheet!$A$7:$DG$148,'TN01-10'!W$9,0))</f>
        <v>7.7</v>
      </c>
      <c r="X116" s="28">
        <f>IF(VLOOKUP($A116,Sheet!$A$7:$DG$148,'TN01-10'!X$9,0)="","",VLOOKUP($A116,Sheet!$A$7:$DG$148,'TN01-10'!X$9,0))</f>
        <v>7.2</v>
      </c>
      <c r="Y116" s="28">
        <f>IF(VLOOKUP($A116,Sheet!$A$7:$DG$148,'TN01-10'!Y$9,0)="","",VLOOKUP($A116,Sheet!$A$7:$DG$148,'TN01-10'!Y$9,0))</f>
        <v>5.4</v>
      </c>
      <c r="Z116" s="28">
        <f>IF(VLOOKUP($A116,Sheet!$A$7:$DG$148,'TN01-10'!Z$9,0)="","",VLOOKUP($A116,Sheet!$A$7:$DG$148,'TN01-10'!Z$9,0))</f>
        <v>6</v>
      </c>
      <c r="AA116" s="28">
        <f>IF(VLOOKUP($A116,Sheet!$A$7:$DG$148,'TN01-10'!AA$9,0)="","",VLOOKUP($A116,Sheet!$A$7:$DG$148,'TN01-10'!AA$9,0))</f>
        <v>4.4000000000000004</v>
      </c>
      <c r="AB116" s="28">
        <f>IF(VLOOKUP($A116,Sheet!$A$7:$DG$148,'TN01-10'!AB$9,0)="","",VLOOKUP($A116,Sheet!$A$7:$DG$148,'TN01-10'!AB$9,0))</f>
        <v>4.4000000000000004</v>
      </c>
      <c r="AC116" s="28">
        <f>IF(VLOOKUP($A116,Sheet!$A$7:$DG$148,'TN01-10'!AC$9,0)="","",VLOOKUP($A116,Sheet!$A$7:$DG$148,'TN01-10'!AC$9,0))</f>
        <v>7.4</v>
      </c>
      <c r="AD116" s="28">
        <f>IF(VLOOKUP($A116,Sheet!$A$7:$DG$148,'TN01-10'!AD$9,0)="","",VLOOKUP($A116,Sheet!$A$7:$DG$148,'TN01-10'!AD$9,0))</f>
        <v>6.5</v>
      </c>
      <c r="AE116" s="28">
        <f>IF(VLOOKUP($A116,Sheet!$A$7:$DG$148,'TN01-10'!AE$9,0)="","",VLOOKUP($A116,Sheet!$A$7:$DG$148,'TN01-10'!AE$9,0))</f>
        <v>6.7</v>
      </c>
      <c r="AF116" s="28">
        <f>IF(VLOOKUP($A116,Sheet!$A$7:$DG$148,'TN01-10'!AF$9,0)="","",VLOOKUP($A116,Sheet!$A$7:$DG$148,'TN01-10'!AF$9,0))</f>
        <v>7.4</v>
      </c>
      <c r="AG116" s="28">
        <f>IF(VLOOKUP($A116,Sheet!$A$7:$DG$148,'TN01-10'!AG$9,0)="","",VLOOKUP($A116,Sheet!$A$7:$DG$148,'TN01-10'!AG$9,0))</f>
        <v>5.5</v>
      </c>
      <c r="AH116" s="28">
        <f>IF(VLOOKUP($A116,Sheet!$A$7:$DG$148,'TN01-10'!AH$9,0)="","",VLOOKUP($A116,Sheet!$A$7:$DG$148,'TN01-10'!AH$9,0))</f>
        <v>5.6</v>
      </c>
      <c r="AI116" s="28">
        <f>IF(VLOOKUP($A116,Sheet!$A$7:$DG$148,'TN01-10'!AI$9,0)="","",VLOOKUP($A116,Sheet!$A$7:$DG$148,'TN01-10'!AI$9,0))</f>
        <v>7.4</v>
      </c>
      <c r="AJ116" s="28">
        <f>IF(VLOOKUP($A116,Sheet!$A$7:$DG$148,'TN01-10'!AJ$9,0)="","",VLOOKUP($A116,Sheet!$A$7:$DG$148,'TN01-10'!AJ$9,0))</f>
        <v>4.8</v>
      </c>
      <c r="AK116" s="33">
        <f>IF(VLOOKUP($A116,Sheet!$A$7:$DG$148,'TN01-10'!AK$9,0)="","",VLOOKUP($A116,Sheet!$A$7:$DG$148,'TN01-10'!AK$9,0))</f>
        <v>51</v>
      </c>
      <c r="AL116" s="36">
        <f>IF(VLOOKUP($A116,Sheet!$A$7:$DG$148,'TN01-10'!AL$9,0)="","",VLOOKUP($A116,Sheet!$A$7:$DG$148,'TN01-10'!AL$9,0))</f>
        <v>0</v>
      </c>
      <c r="AM116" s="32">
        <f>IF(VLOOKUP($A116,Sheet!$A$7:$DG$148,'TN01-10'!AM$9,0)="","",VLOOKUP($A116,Sheet!$A$7:$DG$148,'TN01-10'!AM$9,0))</f>
        <v>8.1999999999999993</v>
      </c>
      <c r="AN116" s="32">
        <f>IF(VLOOKUP($A116,Sheet!$A$7:$DG$148,'TN01-10'!AN$9,0)="","",VLOOKUP($A116,Sheet!$A$7:$DG$148,'TN01-10'!AN$9,0))</f>
        <v>6</v>
      </c>
      <c r="AO116" s="32" t="str">
        <f>IF(VLOOKUP($A116,Sheet!$A$7:$DG$148,'TN01-10'!AO$9,0)="","",VLOOKUP($A116,Sheet!$A$7:$DG$148,'TN01-10'!AO$9,0))</f>
        <v/>
      </c>
      <c r="AP116" s="32">
        <f>IF(VLOOKUP($A116,Sheet!$A$7:$DG$148,'TN01-10'!AP$9,0)="","",VLOOKUP($A116,Sheet!$A$7:$DG$148,'TN01-10'!AP$9,0))</f>
        <v>6.9</v>
      </c>
      <c r="AQ116" s="32" t="str">
        <f>IF(VLOOKUP($A116,Sheet!$A$7:$DG$148,'TN01-10'!AQ$9,0)="","",VLOOKUP($A116,Sheet!$A$7:$DG$148,'TN01-10'!AQ$9,0))</f>
        <v/>
      </c>
      <c r="AR116" s="32" t="str">
        <f>IF(VLOOKUP($A116,Sheet!$A$7:$DG$148,'TN01-10'!AR$9,0)="","",VLOOKUP($A116,Sheet!$A$7:$DG$148,'TN01-10'!AR$9,0))</f>
        <v/>
      </c>
      <c r="AS116" s="32" t="str">
        <f>IF(VLOOKUP($A116,Sheet!$A$7:$DG$148,'TN01-10'!AS$9,0)="","",VLOOKUP($A116,Sheet!$A$7:$DG$148,'TN01-10'!AS$9,0))</f>
        <v/>
      </c>
      <c r="AT116" s="32" t="str">
        <f>IF(VLOOKUP($A116,Sheet!$A$7:$DG$148,'TN01-10'!AT$9,0)="","",VLOOKUP($A116,Sheet!$A$7:$DG$148,'TN01-10'!AT$9,0))</f>
        <v/>
      </c>
      <c r="AU116" s="32" t="str">
        <f>IF(VLOOKUP($A116,Sheet!$A$7:$DG$148,'TN01-10'!AU$9,0)="","",VLOOKUP($A116,Sheet!$A$7:$DG$148,'TN01-10'!AU$9,0))</f>
        <v/>
      </c>
      <c r="AV116" s="32">
        <f>IF(VLOOKUP($A116,Sheet!$A$7:$DG$148,'TN01-10'!AV$9,0)="","",VLOOKUP($A116,Sheet!$A$7:$DG$148,'TN01-10'!AV$9,0))</f>
        <v>5.2</v>
      </c>
      <c r="AW116" s="32" t="str">
        <f>IF(VLOOKUP($A116,Sheet!$A$7:$DG$148,'TN01-10'!AW$9,0)="","",VLOOKUP($A116,Sheet!$A$7:$DG$148,'TN01-10'!AW$9,0))</f>
        <v/>
      </c>
      <c r="AX116" s="32" t="str">
        <f>IF(VLOOKUP($A116,Sheet!$A$7:$DG$148,'TN01-10'!AX$9,0)="","",VLOOKUP($A116,Sheet!$A$7:$DG$148,'TN01-10'!AX$9,0))</f>
        <v/>
      </c>
      <c r="AY116" s="32" t="str">
        <f>IF(VLOOKUP($A116,Sheet!$A$7:$DG$148,'TN01-10'!AY$9,0)="","",VLOOKUP($A116,Sheet!$A$7:$DG$148,'TN01-10'!AY$9,0))</f>
        <v/>
      </c>
      <c r="AZ116" s="32" t="str">
        <f>IF(VLOOKUP($A116,Sheet!$A$7:$DG$148,'TN01-10'!AZ$9,0)="","",VLOOKUP($A116,Sheet!$A$7:$DG$148,'TN01-10'!AZ$9,0))</f>
        <v/>
      </c>
      <c r="BA116" s="32">
        <f>IF(VLOOKUP($A116,Sheet!$A$7:$DG$148,'TN01-10'!BA$9,0)="","",VLOOKUP($A116,Sheet!$A$7:$DG$148,'TN01-10'!BA$9,0))</f>
        <v>5.0999999999999996</v>
      </c>
      <c r="BB116" s="33">
        <f>IF(VLOOKUP($A116,Sheet!$A$7:$DG$148,'TN01-10'!BB$9,0)="","",VLOOKUP($A116,Sheet!$A$7:$DG$148,'TN01-10'!BB$9,0))</f>
        <v>5</v>
      </c>
      <c r="BC116" s="36">
        <f>IF(VLOOKUP($A116,Sheet!$A$7:$DG$148,'TN01-10'!BC$9,0)="","",VLOOKUP($A116,Sheet!$A$7:$DG$148,'TN01-10'!BC$9,0))</f>
        <v>0</v>
      </c>
      <c r="BD116" s="28">
        <f>IF(VLOOKUP($A116,Sheet!$A$7:$DG$148,'TN01-10'!BD$9,0)="","",VLOOKUP($A116,Sheet!$A$7:$DG$148,'TN01-10'!BD$9,0))</f>
        <v>4.8</v>
      </c>
      <c r="BE116" s="28">
        <f>IF(VLOOKUP($A116,Sheet!$A$7:$DG$148,'TN01-10'!BE$9,0)="","",VLOOKUP($A116,Sheet!$A$7:$DG$148,'TN01-10'!BE$9,0))</f>
        <v>4.3</v>
      </c>
      <c r="BF116" s="28">
        <f>IF(VLOOKUP($A116,Sheet!$A$7:$DG$148,'TN01-10'!BF$9,0)="","",VLOOKUP($A116,Sheet!$A$7:$DG$148,'TN01-10'!BF$9,0))</f>
        <v>7.3</v>
      </c>
      <c r="BG116" s="28">
        <f>IF(VLOOKUP($A116,Sheet!$A$7:$DG$148,'TN01-10'!BG$9,0)="","",VLOOKUP($A116,Sheet!$A$7:$DG$148,'TN01-10'!BG$9,0))</f>
        <v>5.7</v>
      </c>
      <c r="BH116" s="28">
        <f>IF(VLOOKUP($A116,Sheet!$A$7:$DG$148,'TN01-10'!BH$9,0)="","",VLOOKUP($A116,Sheet!$A$7:$DG$148,'TN01-10'!BH$9,0))</f>
        <v>5.0999999999999996</v>
      </c>
      <c r="BI116" s="28">
        <f>IF(VLOOKUP($A116,Sheet!$A$7:$DG$148,'TN01-10'!BI$9,0)="","",VLOOKUP($A116,Sheet!$A$7:$DG$148,'TN01-10'!BI$9,0))</f>
        <v>4.8</v>
      </c>
      <c r="BJ116" s="28">
        <f>IF(VLOOKUP($A116,Sheet!$A$7:$DG$148,'TN01-10'!BJ$9,0)="","",VLOOKUP($A116,Sheet!$A$7:$DG$148,'TN01-10'!BJ$9,0))</f>
        <v>7.4</v>
      </c>
      <c r="BK116" s="28">
        <f>IF(VLOOKUP($A116,Sheet!$A$7:$DG$148,'TN01-10'!BK$9,0)="","",VLOOKUP($A116,Sheet!$A$7:$DG$148,'TN01-10'!BK$9,0))</f>
        <v>6.6</v>
      </c>
      <c r="BL116" s="28">
        <f>IF(VLOOKUP($A116,Sheet!$A$7:$DG$148,'TN01-10'!BL$9,0)="","",VLOOKUP($A116,Sheet!$A$7:$DG$148,'TN01-10'!BL$9,0))</f>
        <v>5.3</v>
      </c>
      <c r="BM116" s="28">
        <f>IF(VLOOKUP($A116,Sheet!$A$7:$DG$148,'TN01-10'!BM$9,0)="","",VLOOKUP($A116,Sheet!$A$7:$DG$148,'TN01-10'!BM$9,0))</f>
        <v>7.3</v>
      </c>
      <c r="BN116" s="28">
        <f>IF(VLOOKUP($A116,Sheet!$A$7:$DG$148,'TN01-10'!BN$9,0)="","",VLOOKUP($A116,Sheet!$A$7:$DG$148,'TN01-10'!BN$9,0))</f>
        <v>4</v>
      </c>
      <c r="BO116" s="28">
        <f>IF(VLOOKUP($A116,Sheet!$A$7:$DG$148,'TN01-10'!BO$9,0)="","",VLOOKUP($A116,Sheet!$A$7:$DG$148,'TN01-10'!BO$9,0))</f>
        <v>5.6</v>
      </c>
      <c r="BP116" s="28">
        <f>IF(VLOOKUP($A116,Sheet!$A$7:$DG$148,'TN01-10'!BP$9,0)="","",VLOOKUP($A116,Sheet!$A$7:$DG$148,'TN01-10'!BP$9,0))</f>
        <v>4</v>
      </c>
      <c r="BQ116" s="28" t="str">
        <f>IF(VLOOKUP($A116,Sheet!$A$7:$DG$148,'TN01-10'!BQ$9,0)="","",VLOOKUP($A116,Sheet!$A$7:$DG$148,'TN01-10'!BQ$9,0))</f>
        <v/>
      </c>
      <c r="BR116" s="28">
        <f>IF(VLOOKUP($A116,Sheet!$A$7:$DG$148,'TN01-10'!BR$9,0)="","",VLOOKUP($A116,Sheet!$A$7:$DG$148,'TN01-10'!BR$9,0))</f>
        <v>4.3</v>
      </c>
      <c r="BS116" s="28">
        <f>IF(VLOOKUP($A116,Sheet!$A$7:$DG$148,'TN01-10'!BS$9,0)="","",VLOOKUP($A116,Sheet!$A$7:$DG$148,'TN01-10'!BS$9,0))</f>
        <v>5</v>
      </c>
      <c r="BT116" s="28">
        <f>IF(VLOOKUP($A116,Sheet!$A$7:$DG$148,'TN01-10'!BT$9,0)="","",VLOOKUP($A116,Sheet!$A$7:$DG$148,'TN01-10'!BT$9,0))</f>
        <v>6</v>
      </c>
      <c r="BU116" s="28">
        <f>IF(VLOOKUP($A116,Sheet!$A$7:$DG$148,'TN01-10'!BU$9,0)="","",VLOOKUP($A116,Sheet!$A$7:$DG$148,'TN01-10'!BU$9,0))</f>
        <v>4.7</v>
      </c>
      <c r="BV116" s="28">
        <f>IF(VLOOKUP($A116,Sheet!$A$7:$DG$148,'TN01-10'!BV$9,0)="","",VLOOKUP($A116,Sheet!$A$7:$DG$148,'TN01-10'!BV$9,0))</f>
        <v>5.7</v>
      </c>
      <c r="BW116" s="28">
        <f>IF(VLOOKUP($A116,Sheet!$A$7:$DG$148,'TN01-10'!BW$9,0)="","",VLOOKUP($A116,Sheet!$A$7:$DG$148,'TN01-10'!BW$9,0))</f>
        <v>7.9</v>
      </c>
      <c r="BX116" s="33">
        <f>IF(VLOOKUP($A116,Sheet!$A$7:$DG$148,'TN01-10'!BX$9,0)="","",VLOOKUP($A116,Sheet!$A$7:$DG$148,'TN01-10'!BX$9,0))</f>
        <v>50</v>
      </c>
      <c r="BY116" s="36">
        <f>IF(VLOOKUP($A116,Sheet!$A$7:$DG$148,'TN01-10'!BY$9,0)="","",VLOOKUP($A116,Sheet!$A$7:$DG$148,'TN01-10'!BY$9,0))</f>
        <v>0</v>
      </c>
      <c r="BZ116" s="28">
        <f>IF(VLOOKUP($A116,Sheet!$A$7:$DG$148,'TN01-10'!BZ$9,0)="","",VLOOKUP($A116,Sheet!$A$7:$DG$148,'TN01-10'!BZ$9,0))</f>
        <v>7.2</v>
      </c>
      <c r="CA116" s="28" t="str">
        <f>IF(VLOOKUP($A116,Sheet!$A$7:$DG$148,'TN01-10'!CA$9,0)="","",VLOOKUP($A116,Sheet!$A$7:$DG$148,'TN01-10'!CA$9,0))</f>
        <v/>
      </c>
      <c r="CB116" s="28">
        <f>IF(VLOOKUP($A116,Sheet!$A$7:$DG$148,'TN01-10'!CB$9,0)="","",VLOOKUP($A116,Sheet!$A$7:$DG$148,'TN01-10'!CB$9,0))</f>
        <v>6.1</v>
      </c>
      <c r="CC116" s="28" t="str">
        <f>IF(VLOOKUP($A116,Sheet!$A$7:$DG$148,'TN01-10'!CC$9,0)="","",VLOOKUP($A116,Sheet!$A$7:$DG$148,'TN01-10'!CC$9,0))</f>
        <v/>
      </c>
      <c r="CD116" s="28">
        <f>IF(VLOOKUP($A116,Sheet!$A$7:$DG$148,'TN01-10'!CD$9,0)="","",VLOOKUP($A116,Sheet!$A$7:$DG$148,'TN01-10'!CD$9,0))</f>
        <v>5.5</v>
      </c>
      <c r="CE116" s="28">
        <f>IF(VLOOKUP($A116,Sheet!$A$7:$DG$148,'TN01-10'!CE$9,0)="","",VLOOKUP($A116,Sheet!$A$7:$DG$148,'TN01-10'!CE$9,0))</f>
        <v>4.7</v>
      </c>
      <c r="CF116" s="28">
        <f>IF(VLOOKUP($A116,Sheet!$A$7:$DG$148,'TN01-10'!CF$9,0)="","",VLOOKUP($A116,Sheet!$A$7:$DG$148,'TN01-10'!CF$9,0))</f>
        <v>7.1</v>
      </c>
      <c r="CG116" s="28">
        <f>IF(VLOOKUP($A116,Sheet!$A$7:$DG$148,'TN01-10'!CG$9,0)="","",VLOOKUP($A116,Sheet!$A$7:$DG$148,'TN01-10'!CG$9,0))</f>
        <v>4</v>
      </c>
      <c r="CH116" s="28" t="str">
        <f>IF(VLOOKUP($A116,Sheet!$A$7:$DG$148,'TN01-10'!CH$9,0)="","",VLOOKUP($A116,Sheet!$A$7:$DG$148,'TN01-10'!CH$9,0))</f>
        <v/>
      </c>
      <c r="CI116" s="28">
        <f>IF(VLOOKUP($A116,Sheet!$A$7:$DG$148,'TN01-10'!CI$9,0)="","",VLOOKUP($A116,Sheet!$A$7:$DG$148,'TN01-10'!CI$9,0))</f>
        <v>6.5</v>
      </c>
      <c r="CJ116" s="28" t="str">
        <f>IF(VLOOKUP($A116,Sheet!$A$7:$DG$148,'TN01-10'!CJ$9,0)="","",VLOOKUP($A116,Sheet!$A$7:$DG$148,'TN01-10'!CJ$9,0))</f>
        <v/>
      </c>
      <c r="CK116" s="28" t="str">
        <f>IF(VLOOKUP($A116,Sheet!$A$7:$DG$148,'TN01-10'!CK$9,0)="","",VLOOKUP($A116,Sheet!$A$7:$DG$148,'TN01-10'!CK$9,0))</f>
        <v/>
      </c>
      <c r="CL116" s="28" t="str">
        <f>IF(VLOOKUP($A116,Sheet!$A$7:$DG$148,'TN01-10'!CL$9,0)="","",VLOOKUP($A116,Sheet!$A$7:$DG$148,'TN01-10'!CL$9,0))</f>
        <v/>
      </c>
      <c r="CM116" s="28" t="str">
        <f>IF(VLOOKUP($A116,Sheet!$A$7:$DG$148,'TN01-10'!CM$9,0)="","",VLOOKUP($A116,Sheet!$A$7:$DG$148,'TN01-10'!CM$9,0))</f>
        <v/>
      </c>
      <c r="CN116" s="28">
        <f>IF(VLOOKUP($A116,Sheet!$A$7:$DG$148,'TN01-10'!CN$9,0)="","",VLOOKUP($A116,Sheet!$A$7:$DG$148,'TN01-10'!CN$9,0))</f>
        <v>4.8</v>
      </c>
      <c r="CO116" s="28">
        <f>IF(VLOOKUP($A116,Sheet!$A$7:$DG$148,'TN01-10'!CO$9,0)="","",VLOOKUP($A116,Sheet!$A$7:$DG$148,'TN01-10'!CO$9,0))</f>
        <v>6.5</v>
      </c>
      <c r="CP116" s="28">
        <f>IF(VLOOKUP($A116,Sheet!$A$7:$DG$148,'TN01-10'!CP$9,0)="","",VLOOKUP($A116,Sheet!$A$7:$DG$148,'TN01-10'!CP$9,0))</f>
        <v>5.8</v>
      </c>
      <c r="CQ116" s="28">
        <f>IF(VLOOKUP($A116,Sheet!$A$7:$DG$148,'TN01-10'!CQ$9,0)="","",VLOOKUP($A116,Sheet!$A$7:$DG$148,'TN01-10'!CQ$9,0))</f>
        <v>5.3</v>
      </c>
      <c r="CR116" s="28">
        <f>IF(VLOOKUP($A116,Sheet!$A$7:$DG$148,'TN01-10'!CR$9,0)="","",VLOOKUP($A116,Sheet!$A$7:$DG$148,'TN01-10'!CR$9,0))</f>
        <v>7.9</v>
      </c>
      <c r="CS116" s="33">
        <f>IF(VLOOKUP($A116,Sheet!$A$7:$DG$148,'TN01-10'!CS$9,0)="","",VLOOKUP($A116,Sheet!$A$7:$DG$148,'TN01-10'!CS$9,0))</f>
        <v>27</v>
      </c>
      <c r="CT116" s="36">
        <f>IF(VLOOKUP($A116,Sheet!$A$7:$DG$148,'TN01-10'!CT$9,0)="","",VLOOKUP($A116,Sheet!$A$7:$DG$148,'TN01-10'!CT$9,0))</f>
        <v>0</v>
      </c>
      <c r="CU116" s="38">
        <f t="shared" si="17"/>
        <v>128</v>
      </c>
      <c r="CV116" s="38">
        <f t="shared" si="18"/>
        <v>0</v>
      </c>
      <c r="CW116" s="38">
        <f t="shared" si="19"/>
        <v>0</v>
      </c>
      <c r="CX116" s="38">
        <f t="shared" si="20"/>
        <v>128</v>
      </c>
      <c r="CY116" s="38">
        <f t="shared" si="21"/>
        <v>5.73</v>
      </c>
      <c r="CZ116" s="38">
        <f>VLOOKUP($A116,'TN01-04'!$A$13:$DL$166,103,0)</f>
        <v>2.0699999999999998</v>
      </c>
      <c r="DA116" s="28" t="str">
        <f>IF(VLOOKUP($A116,Sheet!$A$7:$DG$148,'TN01-10'!DA$9,0)="","",VLOOKUP($A116,Sheet!$A$7:$DG$148,'TN01-10'!DA$9,0))</f>
        <v/>
      </c>
      <c r="DB116" s="28" t="str">
        <f>IF(VLOOKUP($A116,Sheet!$A$7:$DG$148,'TN01-10'!DB$9,0)="","",VLOOKUP($A116,Sheet!$A$7:$DG$148,'TN01-10'!DB$9,0))</f>
        <v/>
      </c>
      <c r="DC116" s="28" t="str">
        <f>IF(VLOOKUP($A116,Sheet!$A$7:$DG$148,'TN01-10'!DC$9,0)="","",VLOOKUP($A116,Sheet!$A$7:$DG$148,'TN01-10'!DC$9,0))</f>
        <v/>
      </c>
      <c r="DD116" s="28" t="str">
        <f>IF(VLOOKUP($A116,Sheet!$A$7:$DG$148,'TN01-10'!DD$9,0)="","",VLOOKUP($A116,Sheet!$A$7:$DG$148,'TN01-10'!DD$9,0))</f>
        <v/>
      </c>
      <c r="DE116" s="38"/>
      <c r="DF116" s="38">
        <f t="shared" si="22"/>
        <v>0</v>
      </c>
      <c r="DG116" s="38">
        <f>VLOOKUP($A116,'TN01-04'!$A$13:$DL$166,110,0)</f>
        <v>0</v>
      </c>
      <c r="DH116" s="33">
        <f>IF(VLOOKUP($A116,Sheet!$A$7:$DG$148,'TN01-10'!DH$9,0)="","",VLOOKUP($A116,Sheet!$A$7:$DG$148,'TN01-10'!DH$9,0))</f>
        <v>0</v>
      </c>
      <c r="DI116" s="36">
        <f>IF(VLOOKUP($A116,Sheet!$A$7:$DG$148,'TN01-10'!DI$9,0)="","",VLOOKUP($A116,Sheet!$A$7:$DG$148,'TN01-10'!DI$9,0))</f>
        <v>5</v>
      </c>
      <c r="DJ116" s="38">
        <f t="shared" si="23"/>
        <v>128</v>
      </c>
      <c r="DK116" s="38">
        <f t="shared" si="24"/>
        <v>5</v>
      </c>
      <c r="DL116" s="38">
        <f t="shared" si="25"/>
        <v>5.52</v>
      </c>
      <c r="DM116" s="38">
        <f>VLOOKUP($A116,'TN01-04'!$A$13:$DL$166,116,0)</f>
        <v>1.99</v>
      </c>
      <c r="DN116" s="33">
        <f>IF(VLOOKUP($A116,Sheet!$A$7:$DG$148,'TN01-10'!DN$9,0)="","",VLOOKUP($A116,Sheet!$A$7:$DG$148,'TN01-10'!DN$9,0))</f>
        <v>133</v>
      </c>
      <c r="DO116" s="36">
        <f>IF(VLOOKUP($A116,Sheet!$A$7:$DG$148,'TN01-10'!DO$9,0)="","",VLOOKUP($A116,Sheet!$A$7:$DG$148,'TN01-10'!DO$9,0))</f>
        <v>5</v>
      </c>
      <c r="DP116" s="28">
        <f>IF(VLOOKUP($A116,Sheet!$A$7:$DG$148,'TN01-10'!DP$9,0)="","",VLOOKUP($A116,Sheet!$A$7:$DG$148,'TN01-10'!DP$9,0))</f>
        <v>137</v>
      </c>
      <c r="DQ116" s="28">
        <f>IF(VLOOKUP($A116,Sheet!$A$7:$DG$148,'TN01-10'!DQ$9,0)="","",VLOOKUP($A116,Sheet!$A$7:$DG$148,'TN01-10'!DQ$9,0))</f>
        <v>133</v>
      </c>
      <c r="DR116" s="28">
        <f>IF(VLOOKUP($A116,Sheet!$A$7:$DG$148,'TN01-10'!DR$9,0)="","",VLOOKUP($A116,Sheet!$A$7:$DG$148,'TN01-10'!DR$9,0))</f>
        <v>5.73</v>
      </c>
      <c r="DS116" s="28">
        <f>IF(VLOOKUP($A116,Sheet!$A$7:$DG$148,'TN01-10'!DS$9,0)="","",VLOOKUP($A116,Sheet!$A$7:$DG$148,'TN01-10'!DS$9,0))</f>
        <v>2.0699999999999998</v>
      </c>
      <c r="DT116" s="28" t="str">
        <f>IF(VLOOKUP($A116,Sheet!$A$7:$DG$148,'TN01-10'!DT$9,0)="","",VLOOKUP($A116,Sheet!$A$7:$DG$148,'TN01-10'!DT$9,0))</f>
        <v/>
      </c>
      <c r="DU116" s="168">
        <f t="shared" si="26"/>
        <v>0</v>
      </c>
      <c r="DV116" s="315" t="s">
        <v>4798</v>
      </c>
      <c r="DW116" s="315"/>
      <c r="DX116" s="315" t="s">
        <v>4798</v>
      </c>
      <c r="DY116" s="315" t="s">
        <v>4798</v>
      </c>
      <c r="DZ116" s="315" t="s">
        <v>4832</v>
      </c>
      <c r="EA116" s="315"/>
      <c r="EB116" s="216"/>
      <c r="EC116" s="216"/>
      <c r="ED116" s="216"/>
      <c r="EE116" s="216"/>
      <c r="EF116" s="216">
        <f t="shared" si="27"/>
        <v>0</v>
      </c>
      <c r="EG116" s="216">
        <v>0</v>
      </c>
      <c r="EH116" s="216">
        <v>0</v>
      </c>
      <c r="EI116" s="216"/>
      <c r="EJ116" s="216"/>
      <c r="EK116" s="216">
        <f t="shared" si="28"/>
        <v>0</v>
      </c>
      <c r="EL116" s="216"/>
      <c r="EM116" s="216">
        <v>0</v>
      </c>
      <c r="EN116" s="216"/>
      <c r="EO116" s="216"/>
      <c r="EP116" s="216">
        <f t="shared" si="29"/>
        <v>0</v>
      </c>
      <c r="EQ116" s="216"/>
      <c r="ER116" s="216">
        <v>0</v>
      </c>
      <c r="ES116" s="216"/>
      <c r="ET116" s="216"/>
      <c r="EU116" s="216">
        <f t="shared" si="30"/>
        <v>0</v>
      </c>
      <c r="EV116" s="216">
        <f t="shared" si="31"/>
        <v>0</v>
      </c>
    </row>
    <row r="117" spans="1:152" ht="15.95" customHeight="1" x14ac:dyDescent="0.2">
      <c r="A117" s="25">
        <v>2220727384</v>
      </c>
      <c r="B117" s="26" t="s">
        <v>6</v>
      </c>
      <c r="C117" s="26" t="s">
        <v>48</v>
      </c>
      <c r="D117" s="26" t="s">
        <v>173</v>
      </c>
      <c r="E117" s="27">
        <v>35796</v>
      </c>
      <c r="F117" s="26" t="s">
        <v>209</v>
      </c>
      <c r="G117" s="26" t="s">
        <v>212</v>
      </c>
      <c r="H117" s="28">
        <f>IF(VLOOKUP($A117,Sheet!$A$7:$DG$148,'TN01-10'!H$9,0)="","",VLOOKUP($A117,Sheet!$A$7:$DG$148,'TN01-10'!H$9,0))</f>
        <v>7.9</v>
      </c>
      <c r="I117" s="28">
        <f>IF(VLOOKUP($A117,Sheet!$A$7:$DG$148,'TN01-10'!I$9,0)="","",VLOOKUP($A117,Sheet!$A$7:$DG$148,'TN01-10'!I$9,0))</f>
        <v>7</v>
      </c>
      <c r="J117" s="28">
        <f>IF(VLOOKUP($A117,Sheet!$A$7:$DG$148,'TN01-10'!J$9,0)="","",VLOOKUP($A117,Sheet!$A$7:$DG$148,'TN01-10'!J$9,0))</f>
        <v>8.3000000000000007</v>
      </c>
      <c r="K117" s="28">
        <f>IF(VLOOKUP($A117,Sheet!$A$7:$DG$148,'TN01-10'!K$9,0)="","",VLOOKUP($A117,Sheet!$A$7:$DG$148,'TN01-10'!K$9,0))</f>
        <v>7.1</v>
      </c>
      <c r="L117" s="28">
        <f>IF(VLOOKUP($A117,Sheet!$A$7:$DG$148,'TN01-10'!L$9,0)="","",VLOOKUP($A117,Sheet!$A$7:$DG$148,'TN01-10'!L$9,0))</f>
        <v>5.6</v>
      </c>
      <c r="M117" s="28">
        <f>IF(VLOOKUP($A117,Sheet!$A$7:$DG$148,'TN01-10'!M$9,0)="","",VLOOKUP($A117,Sheet!$A$7:$DG$148,'TN01-10'!M$9,0))</f>
        <v>6.5</v>
      </c>
      <c r="N117" s="28">
        <f>IF(VLOOKUP($A117,Sheet!$A$7:$DG$148,'TN01-10'!N$9,0)="","",VLOOKUP($A117,Sheet!$A$7:$DG$148,'TN01-10'!N$9,0))</f>
        <v>5.7</v>
      </c>
      <c r="O117" s="28" t="str">
        <f>IF(VLOOKUP($A117,Sheet!$A$7:$DG$148,'TN01-10'!O$9,0)="","",VLOOKUP($A117,Sheet!$A$7:$DG$148,'TN01-10'!O$9,0))</f>
        <v/>
      </c>
      <c r="P117" s="28">
        <f>IF(VLOOKUP($A117,Sheet!$A$7:$DG$148,'TN01-10'!P$9,0)="","",VLOOKUP($A117,Sheet!$A$7:$DG$148,'TN01-10'!P$9,0))</f>
        <v>8.4</v>
      </c>
      <c r="Q117" s="28" t="str">
        <f>IF(VLOOKUP($A117,Sheet!$A$7:$DG$148,'TN01-10'!Q$9,0)="","",VLOOKUP($A117,Sheet!$A$7:$DG$148,'TN01-10'!Q$9,0))</f>
        <v/>
      </c>
      <c r="R117" s="28" t="str">
        <f>IF(VLOOKUP($A117,Sheet!$A$7:$DG$148,'TN01-10'!R$9,0)="","",VLOOKUP($A117,Sheet!$A$7:$DG$148,'TN01-10'!R$9,0))</f>
        <v/>
      </c>
      <c r="S117" s="28" t="str">
        <f>IF(VLOOKUP($A117,Sheet!$A$7:$DG$148,'TN01-10'!S$9,0)="","",VLOOKUP($A117,Sheet!$A$7:$DG$148,'TN01-10'!S$9,0))</f>
        <v/>
      </c>
      <c r="T117" s="28" t="str">
        <f>IF(VLOOKUP($A117,Sheet!$A$7:$DG$148,'TN01-10'!T$9,0)="","",VLOOKUP($A117,Sheet!$A$7:$DG$148,'TN01-10'!T$9,0))</f>
        <v/>
      </c>
      <c r="U117" s="28">
        <f>IF(VLOOKUP($A117,Sheet!$A$7:$DG$148,'TN01-10'!U$9,0)="","",VLOOKUP($A117,Sheet!$A$7:$DG$148,'TN01-10'!U$9,0))</f>
        <v>8.3000000000000007</v>
      </c>
      <c r="V117" s="28">
        <f>IF(VLOOKUP($A117,Sheet!$A$7:$DG$148,'TN01-10'!V$9,0)="","",VLOOKUP($A117,Sheet!$A$7:$DG$148,'TN01-10'!V$9,0))</f>
        <v>6.4</v>
      </c>
      <c r="W117" s="28">
        <f>IF(VLOOKUP($A117,Sheet!$A$7:$DG$148,'TN01-10'!W$9,0)="","",VLOOKUP($A117,Sheet!$A$7:$DG$148,'TN01-10'!W$9,0))</f>
        <v>8.4</v>
      </c>
      <c r="X117" s="28">
        <f>IF(VLOOKUP($A117,Sheet!$A$7:$DG$148,'TN01-10'!X$9,0)="","",VLOOKUP($A117,Sheet!$A$7:$DG$148,'TN01-10'!X$9,0))</f>
        <v>8.3000000000000007</v>
      </c>
      <c r="Y117" s="28">
        <f>IF(VLOOKUP($A117,Sheet!$A$7:$DG$148,'TN01-10'!Y$9,0)="","",VLOOKUP($A117,Sheet!$A$7:$DG$148,'TN01-10'!Y$9,0))</f>
        <v>8.6999999999999993</v>
      </c>
      <c r="Z117" s="28">
        <f>IF(VLOOKUP($A117,Sheet!$A$7:$DG$148,'TN01-10'!Z$9,0)="","",VLOOKUP($A117,Sheet!$A$7:$DG$148,'TN01-10'!Z$9,0))</f>
        <v>8.1999999999999993</v>
      </c>
      <c r="AA117" s="28">
        <f>IF(VLOOKUP($A117,Sheet!$A$7:$DG$148,'TN01-10'!AA$9,0)="","",VLOOKUP($A117,Sheet!$A$7:$DG$148,'TN01-10'!AA$9,0))</f>
        <v>8.1</v>
      </c>
      <c r="AB117" s="28">
        <f>IF(VLOOKUP($A117,Sheet!$A$7:$DG$148,'TN01-10'!AB$9,0)="","",VLOOKUP($A117,Sheet!$A$7:$DG$148,'TN01-10'!AB$9,0))</f>
        <v>9.1</v>
      </c>
      <c r="AC117" s="28">
        <f>IF(VLOOKUP($A117,Sheet!$A$7:$DG$148,'TN01-10'!AC$9,0)="","",VLOOKUP($A117,Sheet!$A$7:$DG$148,'TN01-10'!AC$9,0))</f>
        <v>7.2</v>
      </c>
      <c r="AD117" s="28">
        <f>IF(VLOOKUP($A117,Sheet!$A$7:$DG$148,'TN01-10'!AD$9,0)="","",VLOOKUP($A117,Sheet!$A$7:$DG$148,'TN01-10'!AD$9,0))</f>
        <v>8.4</v>
      </c>
      <c r="AE117" s="28">
        <f>IF(VLOOKUP($A117,Sheet!$A$7:$DG$148,'TN01-10'!AE$9,0)="","",VLOOKUP($A117,Sheet!$A$7:$DG$148,'TN01-10'!AE$9,0))</f>
        <v>6.8</v>
      </c>
      <c r="AF117" s="28">
        <f>IF(VLOOKUP($A117,Sheet!$A$7:$DG$148,'TN01-10'!AF$9,0)="","",VLOOKUP($A117,Sheet!$A$7:$DG$148,'TN01-10'!AF$9,0))</f>
        <v>7</v>
      </c>
      <c r="AG117" s="28">
        <f>IF(VLOOKUP($A117,Sheet!$A$7:$DG$148,'TN01-10'!AG$9,0)="","",VLOOKUP($A117,Sheet!$A$7:$DG$148,'TN01-10'!AG$9,0))</f>
        <v>6.9</v>
      </c>
      <c r="AH117" s="28">
        <f>IF(VLOOKUP($A117,Sheet!$A$7:$DG$148,'TN01-10'!AH$9,0)="","",VLOOKUP($A117,Sheet!$A$7:$DG$148,'TN01-10'!AH$9,0))</f>
        <v>8.5</v>
      </c>
      <c r="AI117" s="28">
        <f>IF(VLOOKUP($A117,Sheet!$A$7:$DG$148,'TN01-10'!AI$9,0)="","",VLOOKUP($A117,Sheet!$A$7:$DG$148,'TN01-10'!AI$9,0))</f>
        <v>5.9</v>
      </c>
      <c r="AJ117" s="28">
        <f>IF(VLOOKUP($A117,Sheet!$A$7:$DG$148,'TN01-10'!AJ$9,0)="","",VLOOKUP($A117,Sheet!$A$7:$DG$148,'TN01-10'!AJ$9,0))</f>
        <v>8.8000000000000007</v>
      </c>
      <c r="AK117" s="33">
        <f>IF(VLOOKUP($A117,Sheet!$A$7:$DG$148,'TN01-10'!AK$9,0)="","",VLOOKUP($A117,Sheet!$A$7:$DG$148,'TN01-10'!AK$9,0))</f>
        <v>51</v>
      </c>
      <c r="AL117" s="36">
        <f>IF(VLOOKUP($A117,Sheet!$A$7:$DG$148,'TN01-10'!AL$9,0)="","",VLOOKUP($A117,Sheet!$A$7:$DG$148,'TN01-10'!AL$9,0))</f>
        <v>0</v>
      </c>
      <c r="AM117" s="32">
        <f>IF(VLOOKUP($A117,Sheet!$A$7:$DG$148,'TN01-10'!AM$9,0)="","",VLOOKUP($A117,Sheet!$A$7:$DG$148,'TN01-10'!AM$9,0))</f>
        <v>6.8</v>
      </c>
      <c r="AN117" s="32">
        <f>IF(VLOOKUP($A117,Sheet!$A$7:$DG$148,'TN01-10'!AN$9,0)="","",VLOOKUP($A117,Sheet!$A$7:$DG$148,'TN01-10'!AN$9,0))</f>
        <v>5.2</v>
      </c>
      <c r="AO117" s="32" t="str">
        <f>IF(VLOOKUP($A117,Sheet!$A$7:$DG$148,'TN01-10'!AO$9,0)="","",VLOOKUP($A117,Sheet!$A$7:$DG$148,'TN01-10'!AO$9,0))</f>
        <v/>
      </c>
      <c r="AP117" s="32" t="str">
        <f>IF(VLOOKUP($A117,Sheet!$A$7:$DG$148,'TN01-10'!AP$9,0)="","",VLOOKUP($A117,Sheet!$A$7:$DG$148,'TN01-10'!AP$9,0))</f>
        <v/>
      </c>
      <c r="AQ117" s="32" t="str">
        <f>IF(VLOOKUP($A117,Sheet!$A$7:$DG$148,'TN01-10'!AQ$9,0)="","",VLOOKUP($A117,Sheet!$A$7:$DG$148,'TN01-10'!AQ$9,0))</f>
        <v/>
      </c>
      <c r="AR117" s="32" t="str">
        <f>IF(VLOOKUP($A117,Sheet!$A$7:$DG$148,'TN01-10'!AR$9,0)="","",VLOOKUP($A117,Sheet!$A$7:$DG$148,'TN01-10'!AR$9,0))</f>
        <v/>
      </c>
      <c r="AS117" s="32" t="str">
        <f>IF(VLOOKUP($A117,Sheet!$A$7:$DG$148,'TN01-10'!AS$9,0)="","",VLOOKUP($A117,Sheet!$A$7:$DG$148,'TN01-10'!AS$9,0))</f>
        <v/>
      </c>
      <c r="AT117" s="32">
        <f>IF(VLOOKUP($A117,Sheet!$A$7:$DG$148,'TN01-10'!AT$9,0)="","",VLOOKUP($A117,Sheet!$A$7:$DG$148,'TN01-10'!AT$9,0))</f>
        <v>8.1999999999999993</v>
      </c>
      <c r="AU117" s="32" t="str">
        <f>IF(VLOOKUP($A117,Sheet!$A$7:$DG$148,'TN01-10'!AU$9,0)="","",VLOOKUP($A117,Sheet!$A$7:$DG$148,'TN01-10'!AU$9,0))</f>
        <v/>
      </c>
      <c r="AV117" s="32" t="str">
        <f>IF(VLOOKUP($A117,Sheet!$A$7:$DG$148,'TN01-10'!AV$9,0)="","",VLOOKUP($A117,Sheet!$A$7:$DG$148,'TN01-10'!AV$9,0))</f>
        <v/>
      </c>
      <c r="AW117" s="32" t="str">
        <f>IF(VLOOKUP($A117,Sheet!$A$7:$DG$148,'TN01-10'!AW$9,0)="","",VLOOKUP($A117,Sheet!$A$7:$DG$148,'TN01-10'!AW$9,0))</f>
        <v/>
      </c>
      <c r="AX117" s="32" t="str">
        <f>IF(VLOOKUP($A117,Sheet!$A$7:$DG$148,'TN01-10'!AX$9,0)="","",VLOOKUP($A117,Sheet!$A$7:$DG$148,'TN01-10'!AX$9,0))</f>
        <v/>
      </c>
      <c r="AY117" s="32" t="str">
        <f>IF(VLOOKUP($A117,Sheet!$A$7:$DG$148,'TN01-10'!AY$9,0)="","",VLOOKUP($A117,Sheet!$A$7:$DG$148,'TN01-10'!AY$9,0))</f>
        <v/>
      </c>
      <c r="AZ117" s="32">
        <f>IF(VLOOKUP($A117,Sheet!$A$7:$DG$148,'TN01-10'!AZ$9,0)="","",VLOOKUP($A117,Sheet!$A$7:$DG$148,'TN01-10'!AZ$9,0))</f>
        <v>7.1</v>
      </c>
      <c r="BA117" s="32">
        <f>IF(VLOOKUP($A117,Sheet!$A$7:$DG$148,'TN01-10'!BA$9,0)="","",VLOOKUP($A117,Sheet!$A$7:$DG$148,'TN01-10'!BA$9,0))</f>
        <v>6.2</v>
      </c>
      <c r="BB117" s="33">
        <f>IF(VLOOKUP($A117,Sheet!$A$7:$DG$148,'TN01-10'!BB$9,0)="","",VLOOKUP($A117,Sheet!$A$7:$DG$148,'TN01-10'!BB$9,0))</f>
        <v>5</v>
      </c>
      <c r="BC117" s="36">
        <f>IF(VLOOKUP($A117,Sheet!$A$7:$DG$148,'TN01-10'!BC$9,0)="","",VLOOKUP($A117,Sheet!$A$7:$DG$148,'TN01-10'!BC$9,0))</f>
        <v>0</v>
      </c>
      <c r="BD117" s="28">
        <f>IF(VLOOKUP($A117,Sheet!$A$7:$DG$148,'TN01-10'!BD$9,0)="","",VLOOKUP($A117,Sheet!$A$7:$DG$148,'TN01-10'!BD$9,0))</f>
        <v>5.9</v>
      </c>
      <c r="BE117" s="28">
        <f>IF(VLOOKUP($A117,Sheet!$A$7:$DG$148,'TN01-10'!BE$9,0)="","",VLOOKUP($A117,Sheet!$A$7:$DG$148,'TN01-10'!BE$9,0))</f>
        <v>6.2</v>
      </c>
      <c r="BF117" s="28">
        <f>IF(VLOOKUP($A117,Sheet!$A$7:$DG$148,'TN01-10'!BF$9,0)="","",VLOOKUP($A117,Sheet!$A$7:$DG$148,'TN01-10'!BF$9,0))</f>
        <v>7.5</v>
      </c>
      <c r="BG117" s="28">
        <f>IF(VLOOKUP($A117,Sheet!$A$7:$DG$148,'TN01-10'!BG$9,0)="","",VLOOKUP($A117,Sheet!$A$7:$DG$148,'TN01-10'!BG$9,0))</f>
        <v>5.4</v>
      </c>
      <c r="BH117" s="28">
        <f>IF(VLOOKUP($A117,Sheet!$A$7:$DG$148,'TN01-10'!BH$9,0)="","",VLOOKUP($A117,Sheet!$A$7:$DG$148,'TN01-10'!BH$9,0))</f>
        <v>5.8</v>
      </c>
      <c r="BI117" s="28">
        <f>IF(VLOOKUP($A117,Sheet!$A$7:$DG$148,'TN01-10'!BI$9,0)="","",VLOOKUP($A117,Sheet!$A$7:$DG$148,'TN01-10'!BI$9,0))</f>
        <v>8.3000000000000007</v>
      </c>
      <c r="BJ117" s="28">
        <f>IF(VLOOKUP($A117,Sheet!$A$7:$DG$148,'TN01-10'!BJ$9,0)="","",VLOOKUP($A117,Sheet!$A$7:$DG$148,'TN01-10'!BJ$9,0))</f>
        <v>6.7</v>
      </c>
      <c r="BK117" s="28">
        <f>IF(VLOOKUP($A117,Sheet!$A$7:$DG$148,'TN01-10'!BK$9,0)="","",VLOOKUP($A117,Sheet!$A$7:$DG$148,'TN01-10'!BK$9,0))</f>
        <v>5.3</v>
      </c>
      <c r="BL117" s="28">
        <f>IF(VLOOKUP($A117,Sheet!$A$7:$DG$148,'TN01-10'!BL$9,0)="","",VLOOKUP($A117,Sheet!$A$7:$DG$148,'TN01-10'!BL$9,0))</f>
        <v>5.9</v>
      </c>
      <c r="BM117" s="28">
        <f>IF(VLOOKUP($A117,Sheet!$A$7:$DG$148,'TN01-10'!BM$9,0)="","",VLOOKUP($A117,Sheet!$A$7:$DG$148,'TN01-10'!BM$9,0))</f>
        <v>6.4</v>
      </c>
      <c r="BN117" s="28">
        <f>IF(VLOOKUP($A117,Sheet!$A$7:$DG$148,'TN01-10'!BN$9,0)="","",VLOOKUP($A117,Sheet!$A$7:$DG$148,'TN01-10'!BN$9,0))</f>
        <v>5.5</v>
      </c>
      <c r="BO117" s="28">
        <f>IF(VLOOKUP($A117,Sheet!$A$7:$DG$148,'TN01-10'!BO$9,0)="","",VLOOKUP($A117,Sheet!$A$7:$DG$148,'TN01-10'!BO$9,0))</f>
        <v>7.1</v>
      </c>
      <c r="BP117" s="28">
        <f>IF(VLOOKUP($A117,Sheet!$A$7:$DG$148,'TN01-10'!BP$9,0)="","",VLOOKUP($A117,Sheet!$A$7:$DG$148,'TN01-10'!BP$9,0))</f>
        <v>7.3</v>
      </c>
      <c r="BQ117" s="28" t="str">
        <f>IF(VLOOKUP($A117,Sheet!$A$7:$DG$148,'TN01-10'!BQ$9,0)="","",VLOOKUP($A117,Sheet!$A$7:$DG$148,'TN01-10'!BQ$9,0))</f>
        <v/>
      </c>
      <c r="BR117" s="28">
        <f>IF(VLOOKUP($A117,Sheet!$A$7:$DG$148,'TN01-10'!BR$9,0)="","",VLOOKUP($A117,Sheet!$A$7:$DG$148,'TN01-10'!BR$9,0))</f>
        <v>8.1999999999999993</v>
      </c>
      <c r="BS117" s="28">
        <f>IF(VLOOKUP($A117,Sheet!$A$7:$DG$148,'TN01-10'!BS$9,0)="","",VLOOKUP($A117,Sheet!$A$7:$DG$148,'TN01-10'!BS$9,0))</f>
        <v>6.1</v>
      </c>
      <c r="BT117" s="28">
        <f>IF(VLOOKUP($A117,Sheet!$A$7:$DG$148,'TN01-10'!BT$9,0)="","",VLOOKUP($A117,Sheet!$A$7:$DG$148,'TN01-10'!BT$9,0))</f>
        <v>7.6</v>
      </c>
      <c r="BU117" s="28">
        <f>IF(VLOOKUP($A117,Sheet!$A$7:$DG$148,'TN01-10'!BU$9,0)="","",VLOOKUP($A117,Sheet!$A$7:$DG$148,'TN01-10'!BU$9,0))</f>
        <v>7.3</v>
      </c>
      <c r="BV117" s="28">
        <f>IF(VLOOKUP($A117,Sheet!$A$7:$DG$148,'TN01-10'!BV$9,0)="","",VLOOKUP($A117,Sheet!$A$7:$DG$148,'TN01-10'!BV$9,0))</f>
        <v>9.1999999999999993</v>
      </c>
      <c r="BW117" s="28">
        <f>IF(VLOOKUP($A117,Sheet!$A$7:$DG$148,'TN01-10'!BW$9,0)="","",VLOOKUP($A117,Sheet!$A$7:$DG$148,'TN01-10'!BW$9,0))</f>
        <v>8.3000000000000007</v>
      </c>
      <c r="BX117" s="33">
        <f>IF(VLOOKUP($A117,Sheet!$A$7:$DG$148,'TN01-10'!BX$9,0)="","",VLOOKUP($A117,Sheet!$A$7:$DG$148,'TN01-10'!BX$9,0))</f>
        <v>50</v>
      </c>
      <c r="BY117" s="36">
        <f>IF(VLOOKUP($A117,Sheet!$A$7:$DG$148,'TN01-10'!BY$9,0)="","",VLOOKUP($A117,Sheet!$A$7:$DG$148,'TN01-10'!BY$9,0))</f>
        <v>0</v>
      </c>
      <c r="BZ117" s="28" t="str">
        <f>IF(VLOOKUP($A117,Sheet!$A$7:$DG$148,'TN01-10'!BZ$9,0)="","",VLOOKUP($A117,Sheet!$A$7:$DG$148,'TN01-10'!BZ$9,0))</f>
        <v/>
      </c>
      <c r="CA117" s="28">
        <f>IF(VLOOKUP($A117,Sheet!$A$7:$DG$148,'TN01-10'!CA$9,0)="","",VLOOKUP($A117,Sheet!$A$7:$DG$148,'TN01-10'!CA$9,0))</f>
        <v>7</v>
      </c>
      <c r="CB117" s="28">
        <f>IF(VLOOKUP($A117,Sheet!$A$7:$DG$148,'TN01-10'!CB$9,0)="","",VLOOKUP($A117,Sheet!$A$7:$DG$148,'TN01-10'!CB$9,0))</f>
        <v>7.8</v>
      </c>
      <c r="CC117" s="28" t="str">
        <f>IF(VLOOKUP($A117,Sheet!$A$7:$DG$148,'TN01-10'!CC$9,0)="","",VLOOKUP($A117,Sheet!$A$7:$DG$148,'TN01-10'!CC$9,0))</f>
        <v/>
      </c>
      <c r="CD117" s="28">
        <f>IF(VLOOKUP($A117,Sheet!$A$7:$DG$148,'TN01-10'!CD$9,0)="","",VLOOKUP($A117,Sheet!$A$7:$DG$148,'TN01-10'!CD$9,0))</f>
        <v>7.7</v>
      </c>
      <c r="CE117" s="28">
        <f>IF(VLOOKUP($A117,Sheet!$A$7:$DG$148,'TN01-10'!CE$9,0)="","",VLOOKUP($A117,Sheet!$A$7:$DG$148,'TN01-10'!CE$9,0))</f>
        <v>7.7</v>
      </c>
      <c r="CF117" s="28">
        <f>IF(VLOOKUP($A117,Sheet!$A$7:$DG$148,'TN01-10'!CF$9,0)="","",VLOOKUP($A117,Sheet!$A$7:$DG$148,'TN01-10'!CF$9,0))</f>
        <v>9.3000000000000007</v>
      </c>
      <c r="CG117" s="28">
        <f>IF(VLOOKUP($A117,Sheet!$A$7:$DG$148,'TN01-10'!CG$9,0)="","",VLOOKUP($A117,Sheet!$A$7:$DG$148,'TN01-10'!CG$9,0))</f>
        <v>8.3000000000000007</v>
      </c>
      <c r="CH117" s="28" t="str">
        <f>IF(VLOOKUP($A117,Sheet!$A$7:$DG$148,'TN01-10'!CH$9,0)="","",VLOOKUP($A117,Sheet!$A$7:$DG$148,'TN01-10'!CH$9,0))</f>
        <v/>
      </c>
      <c r="CI117" s="28" t="str">
        <f>IF(VLOOKUP($A117,Sheet!$A$7:$DG$148,'TN01-10'!CI$9,0)="","",VLOOKUP($A117,Sheet!$A$7:$DG$148,'TN01-10'!CI$9,0))</f>
        <v/>
      </c>
      <c r="CJ117" s="28" t="str">
        <f>IF(VLOOKUP($A117,Sheet!$A$7:$DG$148,'TN01-10'!CJ$9,0)="","",VLOOKUP($A117,Sheet!$A$7:$DG$148,'TN01-10'!CJ$9,0))</f>
        <v/>
      </c>
      <c r="CK117" s="28" t="str">
        <f>IF(VLOOKUP($A117,Sheet!$A$7:$DG$148,'TN01-10'!CK$9,0)="","",VLOOKUP($A117,Sheet!$A$7:$DG$148,'TN01-10'!CK$9,0))</f>
        <v/>
      </c>
      <c r="CL117" s="28" t="str">
        <f>IF(VLOOKUP($A117,Sheet!$A$7:$DG$148,'TN01-10'!CL$9,0)="","",VLOOKUP($A117,Sheet!$A$7:$DG$148,'TN01-10'!CL$9,0))</f>
        <v/>
      </c>
      <c r="CM117" s="28">
        <f>IF(VLOOKUP($A117,Sheet!$A$7:$DG$148,'TN01-10'!CM$9,0)="","",VLOOKUP($A117,Sheet!$A$7:$DG$148,'TN01-10'!CM$9,0))</f>
        <v>8.8000000000000007</v>
      </c>
      <c r="CN117" s="28">
        <f>IF(VLOOKUP($A117,Sheet!$A$7:$DG$148,'TN01-10'!CN$9,0)="","",VLOOKUP($A117,Sheet!$A$7:$DG$148,'TN01-10'!CN$9,0))</f>
        <v>6.2</v>
      </c>
      <c r="CO117" s="28">
        <f>IF(VLOOKUP($A117,Sheet!$A$7:$DG$148,'TN01-10'!CO$9,0)="","",VLOOKUP($A117,Sheet!$A$7:$DG$148,'TN01-10'!CO$9,0))</f>
        <v>8.6</v>
      </c>
      <c r="CP117" s="28">
        <f>IF(VLOOKUP($A117,Sheet!$A$7:$DG$148,'TN01-10'!CP$9,0)="","",VLOOKUP($A117,Sheet!$A$7:$DG$148,'TN01-10'!CP$9,0))</f>
        <v>8.1</v>
      </c>
      <c r="CQ117" s="28">
        <f>IF(VLOOKUP($A117,Sheet!$A$7:$DG$148,'TN01-10'!CQ$9,0)="","",VLOOKUP($A117,Sheet!$A$7:$DG$148,'TN01-10'!CQ$9,0))</f>
        <v>9.6</v>
      </c>
      <c r="CR117" s="28">
        <f>IF(VLOOKUP($A117,Sheet!$A$7:$DG$148,'TN01-10'!CR$9,0)="","",VLOOKUP($A117,Sheet!$A$7:$DG$148,'TN01-10'!CR$9,0))</f>
        <v>8.1999999999999993</v>
      </c>
      <c r="CS117" s="33">
        <f>IF(VLOOKUP($A117,Sheet!$A$7:$DG$148,'TN01-10'!CS$9,0)="","",VLOOKUP($A117,Sheet!$A$7:$DG$148,'TN01-10'!CS$9,0))</f>
        <v>27</v>
      </c>
      <c r="CT117" s="36">
        <f>IF(VLOOKUP($A117,Sheet!$A$7:$DG$148,'TN01-10'!CT$9,0)="","",VLOOKUP($A117,Sheet!$A$7:$DG$148,'TN01-10'!CT$9,0))</f>
        <v>0</v>
      </c>
      <c r="CU117" s="38">
        <f t="shared" si="17"/>
        <v>128</v>
      </c>
      <c r="CV117" s="38">
        <f t="shared" si="18"/>
        <v>0</v>
      </c>
      <c r="CW117" s="38">
        <f t="shared" si="19"/>
        <v>0</v>
      </c>
      <c r="CX117" s="38">
        <f t="shared" si="20"/>
        <v>128</v>
      </c>
      <c r="CY117" s="38">
        <f t="shared" si="21"/>
        <v>7.33</v>
      </c>
      <c r="CZ117" s="38">
        <f>VLOOKUP($A117,'TN01-04'!$A$13:$DL$166,103,0)</f>
        <v>3.05</v>
      </c>
      <c r="DA117" s="28" t="str">
        <f>IF(VLOOKUP($A117,Sheet!$A$7:$DG$148,'TN01-10'!DA$9,0)="","",VLOOKUP($A117,Sheet!$A$7:$DG$148,'TN01-10'!DA$9,0))</f>
        <v/>
      </c>
      <c r="DB117" s="28" t="str">
        <f>IF(VLOOKUP($A117,Sheet!$A$7:$DG$148,'TN01-10'!DB$9,0)="","",VLOOKUP($A117,Sheet!$A$7:$DG$148,'TN01-10'!DB$9,0))</f>
        <v/>
      </c>
      <c r="DC117" s="28">
        <f>IF(VLOOKUP($A117,Sheet!$A$7:$DG$148,'TN01-10'!DC$9,0)="","",VLOOKUP($A117,Sheet!$A$7:$DG$148,'TN01-10'!DC$9,0))</f>
        <v>8.1999999999999993</v>
      </c>
      <c r="DD117" s="28" t="str">
        <f>IF(VLOOKUP($A117,Sheet!$A$7:$DG$148,'TN01-10'!DD$9,0)="","",VLOOKUP($A117,Sheet!$A$7:$DG$148,'TN01-10'!DD$9,0))</f>
        <v/>
      </c>
      <c r="DE117" s="38"/>
      <c r="DF117" s="38">
        <f t="shared" si="22"/>
        <v>8.1999999999999993</v>
      </c>
      <c r="DG117" s="38">
        <f>VLOOKUP($A117,'TN01-04'!$A$13:$DL$166,110,0)</f>
        <v>3.65</v>
      </c>
      <c r="DH117" s="33">
        <f>IF(VLOOKUP($A117,Sheet!$A$7:$DG$148,'TN01-10'!DH$9,0)="","",VLOOKUP($A117,Sheet!$A$7:$DG$148,'TN01-10'!DH$9,0))</f>
        <v>5</v>
      </c>
      <c r="DI117" s="36">
        <f>IF(VLOOKUP($A117,Sheet!$A$7:$DG$148,'TN01-10'!DI$9,0)="","",VLOOKUP($A117,Sheet!$A$7:$DG$148,'TN01-10'!DI$9,0))</f>
        <v>0</v>
      </c>
      <c r="DJ117" s="38">
        <f t="shared" si="23"/>
        <v>133</v>
      </c>
      <c r="DK117" s="38">
        <f t="shared" si="24"/>
        <v>0</v>
      </c>
      <c r="DL117" s="38">
        <f t="shared" si="25"/>
        <v>7.37</v>
      </c>
      <c r="DM117" s="38">
        <f>VLOOKUP($A117,'TN01-04'!$A$13:$DL$166,116,0)</f>
        <v>3.07</v>
      </c>
      <c r="DN117" s="33">
        <f>IF(VLOOKUP($A117,Sheet!$A$7:$DG$148,'TN01-10'!DN$9,0)="","",VLOOKUP($A117,Sheet!$A$7:$DG$148,'TN01-10'!DN$9,0))</f>
        <v>138</v>
      </c>
      <c r="DO117" s="36">
        <f>IF(VLOOKUP($A117,Sheet!$A$7:$DG$148,'TN01-10'!DO$9,0)="","",VLOOKUP($A117,Sheet!$A$7:$DG$148,'TN01-10'!DO$9,0))</f>
        <v>0</v>
      </c>
      <c r="DP117" s="28">
        <f>IF(VLOOKUP($A117,Sheet!$A$7:$DG$148,'TN01-10'!DP$9,0)="","",VLOOKUP($A117,Sheet!$A$7:$DG$148,'TN01-10'!DP$9,0))</f>
        <v>137</v>
      </c>
      <c r="DQ117" s="28">
        <f>IF(VLOOKUP($A117,Sheet!$A$7:$DG$148,'TN01-10'!DQ$9,0)="","",VLOOKUP($A117,Sheet!$A$7:$DG$148,'TN01-10'!DQ$9,0))</f>
        <v>138</v>
      </c>
      <c r="DR117" s="28">
        <f>IF(VLOOKUP($A117,Sheet!$A$7:$DG$148,'TN01-10'!DR$9,0)="","",VLOOKUP($A117,Sheet!$A$7:$DG$148,'TN01-10'!DR$9,0))</f>
        <v>7.37</v>
      </c>
      <c r="DS117" s="28">
        <f>IF(VLOOKUP($A117,Sheet!$A$7:$DG$148,'TN01-10'!DS$9,0)="","",VLOOKUP($A117,Sheet!$A$7:$DG$148,'TN01-10'!DS$9,0))</f>
        <v>3.07</v>
      </c>
      <c r="DT117" s="28" t="str">
        <f>IF(VLOOKUP($A117,Sheet!$A$7:$DG$148,'TN01-10'!DT$9,0)="","",VLOOKUP($A117,Sheet!$A$7:$DG$148,'TN01-10'!DT$9,0))</f>
        <v/>
      </c>
      <c r="DU117" s="168">
        <f t="shared" si="26"/>
        <v>0</v>
      </c>
      <c r="DV117" s="315" t="s">
        <v>4798</v>
      </c>
      <c r="DW117" s="315" t="s">
        <v>4798</v>
      </c>
      <c r="DX117" s="315" t="s">
        <v>4798</v>
      </c>
      <c r="DY117" s="315" t="s">
        <v>4798</v>
      </c>
      <c r="DZ117" s="315" t="s">
        <v>4832</v>
      </c>
      <c r="EA117" s="315"/>
      <c r="EB117" s="216"/>
      <c r="EC117" s="216"/>
      <c r="ED117" s="216"/>
      <c r="EE117" s="216"/>
      <c r="EF117" s="216">
        <f t="shared" si="27"/>
        <v>0</v>
      </c>
      <c r="EG117" s="216">
        <v>8.8000000000000007</v>
      </c>
      <c r="EH117" s="216">
        <v>0</v>
      </c>
      <c r="EI117" s="216"/>
      <c r="EJ117" s="216"/>
      <c r="EK117" s="216">
        <f t="shared" si="28"/>
        <v>8.8000000000000007</v>
      </c>
      <c r="EL117" s="216">
        <v>9</v>
      </c>
      <c r="EM117" s="216">
        <v>0</v>
      </c>
      <c r="EN117" s="216"/>
      <c r="EO117" s="216"/>
      <c r="EP117" s="216">
        <f t="shared" si="29"/>
        <v>9</v>
      </c>
      <c r="EQ117" s="216">
        <v>7.2</v>
      </c>
      <c r="ER117" s="216">
        <v>0</v>
      </c>
      <c r="ES117" s="216"/>
      <c r="ET117" s="216"/>
      <c r="EU117" s="216">
        <f t="shared" si="30"/>
        <v>7.2</v>
      </c>
      <c r="EV117" s="216">
        <f t="shared" si="31"/>
        <v>8.1999999999999993</v>
      </c>
    </row>
    <row r="118" spans="1:152" ht="15.95" customHeight="1" x14ac:dyDescent="0.2">
      <c r="A118" s="25">
        <v>2021345418</v>
      </c>
      <c r="B118" s="26" t="s">
        <v>34</v>
      </c>
      <c r="C118" s="26" t="s">
        <v>81</v>
      </c>
      <c r="D118" s="26" t="s">
        <v>174</v>
      </c>
      <c r="E118" s="27">
        <v>35361</v>
      </c>
      <c r="F118" s="26" t="s">
        <v>210</v>
      </c>
      <c r="G118" s="26" t="s">
        <v>214</v>
      </c>
      <c r="H118" s="28">
        <f>IF(VLOOKUP($A118,Sheet!$A$7:$DG$148,'TN01-10'!H$9,0)="","",VLOOKUP($A118,Sheet!$A$7:$DG$148,'TN01-10'!H$9,0))</f>
        <v>8.1999999999999993</v>
      </c>
      <c r="I118" s="28">
        <f>IF(VLOOKUP($A118,Sheet!$A$7:$DG$148,'TN01-10'!I$9,0)="","",VLOOKUP($A118,Sheet!$A$7:$DG$148,'TN01-10'!I$9,0))</f>
        <v>7.5</v>
      </c>
      <c r="J118" s="28">
        <f>IF(VLOOKUP($A118,Sheet!$A$7:$DG$148,'TN01-10'!J$9,0)="","",VLOOKUP($A118,Sheet!$A$7:$DG$148,'TN01-10'!J$9,0))</f>
        <v>8.3000000000000007</v>
      </c>
      <c r="K118" s="28">
        <f>IF(VLOOKUP($A118,Sheet!$A$7:$DG$148,'TN01-10'!K$9,0)="","",VLOOKUP($A118,Sheet!$A$7:$DG$148,'TN01-10'!K$9,0))</f>
        <v>7.3</v>
      </c>
      <c r="L118" s="28">
        <f>IF(VLOOKUP($A118,Sheet!$A$7:$DG$148,'TN01-10'!L$9,0)="","",VLOOKUP($A118,Sheet!$A$7:$DG$148,'TN01-10'!L$9,0))</f>
        <v>8.6</v>
      </c>
      <c r="M118" s="28">
        <f>IF(VLOOKUP($A118,Sheet!$A$7:$DG$148,'TN01-10'!M$9,0)="","",VLOOKUP($A118,Sheet!$A$7:$DG$148,'TN01-10'!M$9,0))</f>
        <v>6.6</v>
      </c>
      <c r="N118" s="28" t="str">
        <f>IF(VLOOKUP($A118,Sheet!$A$7:$DG$148,'TN01-10'!N$9,0)="","",VLOOKUP($A118,Sheet!$A$7:$DG$148,'TN01-10'!N$9,0))</f>
        <v>X</v>
      </c>
      <c r="O118" s="28" t="str">
        <f>IF(VLOOKUP($A118,Sheet!$A$7:$DG$148,'TN01-10'!O$9,0)="","",VLOOKUP($A118,Sheet!$A$7:$DG$148,'TN01-10'!O$9,0))</f>
        <v/>
      </c>
      <c r="P118" s="28">
        <f>IF(VLOOKUP($A118,Sheet!$A$7:$DG$148,'TN01-10'!P$9,0)="","",VLOOKUP($A118,Sheet!$A$7:$DG$148,'TN01-10'!P$9,0))</f>
        <v>6.5</v>
      </c>
      <c r="Q118" s="28" t="str">
        <f>IF(VLOOKUP($A118,Sheet!$A$7:$DG$148,'TN01-10'!Q$9,0)="","",VLOOKUP($A118,Sheet!$A$7:$DG$148,'TN01-10'!Q$9,0))</f>
        <v/>
      </c>
      <c r="R118" s="28" t="str">
        <f>IF(VLOOKUP($A118,Sheet!$A$7:$DG$148,'TN01-10'!R$9,0)="","",VLOOKUP($A118,Sheet!$A$7:$DG$148,'TN01-10'!R$9,0))</f>
        <v/>
      </c>
      <c r="S118" s="28" t="str">
        <f>IF(VLOOKUP($A118,Sheet!$A$7:$DG$148,'TN01-10'!S$9,0)="","",VLOOKUP($A118,Sheet!$A$7:$DG$148,'TN01-10'!S$9,0))</f>
        <v/>
      </c>
      <c r="T118" s="28" t="str">
        <f>IF(VLOOKUP($A118,Sheet!$A$7:$DG$148,'TN01-10'!T$9,0)="","",VLOOKUP($A118,Sheet!$A$7:$DG$148,'TN01-10'!T$9,0))</f>
        <v/>
      </c>
      <c r="U118" s="28">
        <f>IF(VLOOKUP($A118,Sheet!$A$7:$DG$148,'TN01-10'!U$9,0)="","",VLOOKUP($A118,Sheet!$A$7:$DG$148,'TN01-10'!U$9,0))</f>
        <v>9.4</v>
      </c>
      <c r="V118" s="28">
        <f>IF(VLOOKUP($A118,Sheet!$A$7:$DG$148,'TN01-10'!V$9,0)="","",VLOOKUP($A118,Sheet!$A$7:$DG$148,'TN01-10'!V$9,0))</f>
        <v>6.4</v>
      </c>
      <c r="W118" s="28">
        <f>IF(VLOOKUP($A118,Sheet!$A$7:$DG$148,'TN01-10'!W$9,0)="","",VLOOKUP($A118,Sheet!$A$7:$DG$148,'TN01-10'!W$9,0))</f>
        <v>8</v>
      </c>
      <c r="X118" s="28">
        <f>IF(VLOOKUP($A118,Sheet!$A$7:$DG$148,'TN01-10'!X$9,0)="","",VLOOKUP($A118,Sheet!$A$7:$DG$148,'TN01-10'!X$9,0))</f>
        <v>7.3</v>
      </c>
      <c r="Y118" s="28">
        <f>IF(VLOOKUP($A118,Sheet!$A$7:$DG$148,'TN01-10'!Y$9,0)="","",VLOOKUP($A118,Sheet!$A$7:$DG$148,'TN01-10'!Y$9,0))</f>
        <v>4.5</v>
      </c>
      <c r="Z118" s="28">
        <f>IF(VLOOKUP($A118,Sheet!$A$7:$DG$148,'TN01-10'!Z$9,0)="","",VLOOKUP($A118,Sheet!$A$7:$DG$148,'TN01-10'!Z$9,0))</f>
        <v>7.3</v>
      </c>
      <c r="AA118" s="28">
        <f>IF(VLOOKUP($A118,Sheet!$A$7:$DG$148,'TN01-10'!AA$9,0)="","",VLOOKUP($A118,Sheet!$A$7:$DG$148,'TN01-10'!AA$9,0))</f>
        <v>5.6</v>
      </c>
      <c r="AB118" s="28">
        <f>IF(VLOOKUP($A118,Sheet!$A$7:$DG$148,'TN01-10'!AB$9,0)="","",VLOOKUP($A118,Sheet!$A$7:$DG$148,'TN01-10'!AB$9,0))</f>
        <v>7.7</v>
      </c>
      <c r="AC118" s="28">
        <f>IF(VLOOKUP($A118,Sheet!$A$7:$DG$148,'TN01-10'!AC$9,0)="","",VLOOKUP($A118,Sheet!$A$7:$DG$148,'TN01-10'!AC$9,0))</f>
        <v>5.5</v>
      </c>
      <c r="AD118" s="28">
        <f>IF(VLOOKUP($A118,Sheet!$A$7:$DG$148,'TN01-10'!AD$9,0)="","",VLOOKUP($A118,Sheet!$A$7:$DG$148,'TN01-10'!AD$9,0))</f>
        <v>6.5</v>
      </c>
      <c r="AE118" s="28">
        <f>IF(VLOOKUP($A118,Sheet!$A$7:$DG$148,'TN01-10'!AE$9,0)="","",VLOOKUP($A118,Sheet!$A$7:$DG$148,'TN01-10'!AE$9,0))</f>
        <v>6</v>
      </c>
      <c r="AF118" s="28">
        <f>IF(VLOOKUP($A118,Sheet!$A$7:$DG$148,'TN01-10'!AF$9,0)="","",VLOOKUP($A118,Sheet!$A$7:$DG$148,'TN01-10'!AF$9,0))</f>
        <v>5.0999999999999996</v>
      </c>
      <c r="AG118" s="28" t="str">
        <f>IF(VLOOKUP($A118,Sheet!$A$7:$DG$148,'TN01-10'!AG$9,0)="","",VLOOKUP($A118,Sheet!$A$7:$DG$148,'TN01-10'!AG$9,0))</f>
        <v/>
      </c>
      <c r="AH118" s="28" t="str">
        <f>IF(VLOOKUP($A118,Sheet!$A$7:$DG$148,'TN01-10'!AH$9,0)="","",VLOOKUP($A118,Sheet!$A$7:$DG$148,'TN01-10'!AH$9,0))</f>
        <v>X</v>
      </c>
      <c r="AI118" s="28" t="str">
        <f>IF(VLOOKUP($A118,Sheet!$A$7:$DG$148,'TN01-10'!AI$9,0)="","",VLOOKUP($A118,Sheet!$A$7:$DG$148,'TN01-10'!AI$9,0))</f>
        <v/>
      </c>
      <c r="AJ118" s="28" t="str">
        <f>IF(VLOOKUP($A118,Sheet!$A$7:$DG$148,'TN01-10'!AJ$9,0)="","",VLOOKUP($A118,Sheet!$A$7:$DG$148,'TN01-10'!AJ$9,0))</f>
        <v/>
      </c>
      <c r="AK118" s="33">
        <f>IF(VLOOKUP($A118,Sheet!$A$7:$DG$148,'TN01-10'!AK$9,0)="","",VLOOKUP($A118,Sheet!$A$7:$DG$148,'TN01-10'!AK$9,0))</f>
        <v>41</v>
      </c>
      <c r="AL118" s="36">
        <f>IF(VLOOKUP($A118,Sheet!$A$7:$DG$148,'TN01-10'!AL$9,0)="","",VLOOKUP($A118,Sheet!$A$7:$DG$148,'TN01-10'!AL$9,0))</f>
        <v>10</v>
      </c>
      <c r="AM118" s="32">
        <f>IF(VLOOKUP($A118,Sheet!$A$7:$DG$148,'TN01-10'!AM$9,0)="","",VLOOKUP($A118,Sheet!$A$7:$DG$148,'TN01-10'!AM$9,0))</f>
        <v>8.1999999999999993</v>
      </c>
      <c r="AN118" s="32">
        <f>IF(VLOOKUP($A118,Sheet!$A$7:$DG$148,'TN01-10'!AN$9,0)="","",VLOOKUP($A118,Sheet!$A$7:$DG$148,'TN01-10'!AN$9,0))</f>
        <v>7.6</v>
      </c>
      <c r="AO118" s="32" t="str">
        <f>IF(VLOOKUP($A118,Sheet!$A$7:$DG$148,'TN01-10'!AO$9,0)="","",VLOOKUP($A118,Sheet!$A$7:$DG$148,'TN01-10'!AO$9,0))</f>
        <v/>
      </c>
      <c r="AP118" s="32" t="str">
        <f>IF(VLOOKUP($A118,Sheet!$A$7:$DG$148,'TN01-10'!AP$9,0)="","",VLOOKUP($A118,Sheet!$A$7:$DG$148,'TN01-10'!AP$9,0))</f>
        <v/>
      </c>
      <c r="AQ118" s="32">
        <f>IF(VLOOKUP($A118,Sheet!$A$7:$DG$148,'TN01-10'!AQ$9,0)="","",VLOOKUP($A118,Sheet!$A$7:$DG$148,'TN01-10'!AQ$9,0))</f>
        <v>7.4</v>
      </c>
      <c r="AR118" s="32" t="str">
        <f>IF(VLOOKUP($A118,Sheet!$A$7:$DG$148,'TN01-10'!AR$9,0)="","",VLOOKUP($A118,Sheet!$A$7:$DG$148,'TN01-10'!AR$9,0))</f>
        <v/>
      </c>
      <c r="AS118" s="32" t="str">
        <f>IF(VLOOKUP($A118,Sheet!$A$7:$DG$148,'TN01-10'!AS$9,0)="","",VLOOKUP($A118,Sheet!$A$7:$DG$148,'TN01-10'!AS$9,0))</f>
        <v/>
      </c>
      <c r="AT118" s="32" t="str">
        <f>IF(VLOOKUP($A118,Sheet!$A$7:$DG$148,'TN01-10'!AT$9,0)="","",VLOOKUP($A118,Sheet!$A$7:$DG$148,'TN01-10'!AT$9,0))</f>
        <v/>
      </c>
      <c r="AU118" s="32" t="str">
        <f>IF(VLOOKUP($A118,Sheet!$A$7:$DG$148,'TN01-10'!AU$9,0)="","",VLOOKUP($A118,Sheet!$A$7:$DG$148,'TN01-10'!AU$9,0))</f>
        <v/>
      </c>
      <c r="AV118" s="32" t="str">
        <f>IF(VLOOKUP($A118,Sheet!$A$7:$DG$148,'TN01-10'!AV$9,0)="","",VLOOKUP($A118,Sheet!$A$7:$DG$148,'TN01-10'!AV$9,0))</f>
        <v/>
      </c>
      <c r="AW118" s="32">
        <f>IF(VLOOKUP($A118,Sheet!$A$7:$DG$148,'TN01-10'!AW$9,0)="","",VLOOKUP($A118,Sheet!$A$7:$DG$148,'TN01-10'!AW$9,0))</f>
        <v>7.8</v>
      </c>
      <c r="AX118" s="32" t="str">
        <f>IF(VLOOKUP($A118,Sheet!$A$7:$DG$148,'TN01-10'!AX$9,0)="","",VLOOKUP($A118,Sheet!$A$7:$DG$148,'TN01-10'!AX$9,0))</f>
        <v/>
      </c>
      <c r="AY118" s="32" t="str">
        <f>IF(VLOOKUP($A118,Sheet!$A$7:$DG$148,'TN01-10'!AY$9,0)="","",VLOOKUP($A118,Sheet!$A$7:$DG$148,'TN01-10'!AY$9,0))</f>
        <v/>
      </c>
      <c r="AZ118" s="32" t="str">
        <f>IF(VLOOKUP($A118,Sheet!$A$7:$DG$148,'TN01-10'!AZ$9,0)="","",VLOOKUP($A118,Sheet!$A$7:$DG$148,'TN01-10'!AZ$9,0))</f>
        <v/>
      </c>
      <c r="BA118" s="32">
        <f>IF(VLOOKUP($A118,Sheet!$A$7:$DG$148,'TN01-10'!BA$9,0)="","",VLOOKUP($A118,Sheet!$A$7:$DG$148,'TN01-10'!BA$9,0))</f>
        <v>7.4</v>
      </c>
      <c r="BB118" s="33">
        <f>IF(VLOOKUP($A118,Sheet!$A$7:$DG$148,'TN01-10'!BB$9,0)="","",VLOOKUP($A118,Sheet!$A$7:$DG$148,'TN01-10'!BB$9,0))</f>
        <v>5</v>
      </c>
      <c r="BC118" s="36">
        <f>IF(VLOOKUP($A118,Sheet!$A$7:$DG$148,'TN01-10'!BC$9,0)="","",VLOOKUP($A118,Sheet!$A$7:$DG$148,'TN01-10'!BC$9,0))</f>
        <v>0</v>
      </c>
      <c r="BD118" s="28">
        <f>IF(VLOOKUP($A118,Sheet!$A$7:$DG$148,'TN01-10'!BD$9,0)="","",VLOOKUP($A118,Sheet!$A$7:$DG$148,'TN01-10'!BD$9,0))</f>
        <v>5</v>
      </c>
      <c r="BE118" s="28">
        <f>IF(VLOOKUP($A118,Sheet!$A$7:$DG$148,'TN01-10'!BE$9,0)="","",VLOOKUP($A118,Sheet!$A$7:$DG$148,'TN01-10'!BE$9,0))</f>
        <v>7.6</v>
      </c>
      <c r="BF118" s="28">
        <f>IF(VLOOKUP($A118,Sheet!$A$7:$DG$148,'TN01-10'!BF$9,0)="","",VLOOKUP($A118,Sheet!$A$7:$DG$148,'TN01-10'!BF$9,0))</f>
        <v>4</v>
      </c>
      <c r="BG118" s="28">
        <f>IF(VLOOKUP($A118,Sheet!$A$7:$DG$148,'TN01-10'!BG$9,0)="","",VLOOKUP($A118,Sheet!$A$7:$DG$148,'TN01-10'!BG$9,0))</f>
        <v>9.3000000000000007</v>
      </c>
      <c r="BH118" s="28">
        <f>IF(VLOOKUP($A118,Sheet!$A$7:$DG$148,'TN01-10'!BH$9,0)="","",VLOOKUP($A118,Sheet!$A$7:$DG$148,'TN01-10'!BH$9,0))</f>
        <v>7.7</v>
      </c>
      <c r="BI118" s="28">
        <f>IF(VLOOKUP($A118,Sheet!$A$7:$DG$148,'TN01-10'!BI$9,0)="","",VLOOKUP($A118,Sheet!$A$7:$DG$148,'TN01-10'!BI$9,0))</f>
        <v>8.6</v>
      </c>
      <c r="BJ118" s="28">
        <f>IF(VLOOKUP($A118,Sheet!$A$7:$DG$148,'TN01-10'!BJ$9,0)="","",VLOOKUP($A118,Sheet!$A$7:$DG$148,'TN01-10'!BJ$9,0))</f>
        <v>7.5</v>
      </c>
      <c r="BK118" s="28">
        <f>IF(VLOOKUP($A118,Sheet!$A$7:$DG$148,'TN01-10'!BK$9,0)="","",VLOOKUP($A118,Sheet!$A$7:$DG$148,'TN01-10'!BK$9,0))</f>
        <v>6.3</v>
      </c>
      <c r="BL118" s="28" t="str">
        <f>IF(VLOOKUP($A118,Sheet!$A$7:$DG$148,'TN01-10'!BL$9,0)="","",VLOOKUP($A118,Sheet!$A$7:$DG$148,'TN01-10'!BL$9,0))</f>
        <v/>
      </c>
      <c r="BM118" s="28">
        <f>IF(VLOOKUP($A118,Sheet!$A$7:$DG$148,'TN01-10'!BM$9,0)="","",VLOOKUP($A118,Sheet!$A$7:$DG$148,'TN01-10'!BM$9,0))</f>
        <v>7.1</v>
      </c>
      <c r="BN118" s="28">
        <f>IF(VLOOKUP($A118,Sheet!$A$7:$DG$148,'TN01-10'!BN$9,0)="","",VLOOKUP($A118,Sheet!$A$7:$DG$148,'TN01-10'!BN$9,0))</f>
        <v>4.3</v>
      </c>
      <c r="BO118" s="28">
        <f>IF(VLOOKUP($A118,Sheet!$A$7:$DG$148,'TN01-10'!BO$9,0)="","",VLOOKUP($A118,Sheet!$A$7:$DG$148,'TN01-10'!BO$9,0))</f>
        <v>5.7</v>
      </c>
      <c r="BP118" s="28">
        <f>IF(VLOOKUP($A118,Sheet!$A$7:$DG$148,'TN01-10'!BP$9,0)="","",VLOOKUP($A118,Sheet!$A$7:$DG$148,'TN01-10'!BP$9,0))</f>
        <v>7</v>
      </c>
      <c r="BQ118" s="28" t="str">
        <f>IF(VLOOKUP($A118,Sheet!$A$7:$DG$148,'TN01-10'!BQ$9,0)="","",VLOOKUP($A118,Sheet!$A$7:$DG$148,'TN01-10'!BQ$9,0))</f>
        <v/>
      </c>
      <c r="BR118" s="28">
        <f>IF(VLOOKUP($A118,Sheet!$A$7:$DG$148,'TN01-10'!BR$9,0)="","",VLOOKUP($A118,Sheet!$A$7:$DG$148,'TN01-10'!BR$9,0))</f>
        <v>9.3000000000000007</v>
      </c>
      <c r="BS118" s="28">
        <f>IF(VLOOKUP($A118,Sheet!$A$7:$DG$148,'TN01-10'!BS$9,0)="","",VLOOKUP($A118,Sheet!$A$7:$DG$148,'TN01-10'!BS$9,0))</f>
        <v>6</v>
      </c>
      <c r="BT118" s="28">
        <f>IF(VLOOKUP($A118,Sheet!$A$7:$DG$148,'TN01-10'!BT$9,0)="","",VLOOKUP($A118,Sheet!$A$7:$DG$148,'TN01-10'!BT$9,0))</f>
        <v>5.2</v>
      </c>
      <c r="BU118" s="28">
        <f>IF(VLOOKUP($A118,Sheet!$A$7:$DG$148,'TN01-10'!BU$9,0)="","",VLOOKUP($A118,Sheet!$A$7:$DG$148,'TN01-10'!BU$9,0))</f>
        <v>6.7</v>
      </c>
      <c r="BV118" s="28">
        <f>IF(VLOOKUP($A118,Sheet!$A$7:$DG$148,'TN01-10'!BV$9,0)="","",VLOOKUP($A118,Sheet!$A$7:$DG$148,'TN01-10'!BV$9,0))</f>
        <v>0</v>
      </c>
      <c r="BW118" s="28">
        <f>IF(VLOOKUP($A118,Sheet!$A$7:$DG$148,'TN01-10'!BW$9,0)="","",VLOOKUP($A118,Sheet!$A$7:$DG$148,'TN01-10'!BW$9,0))</f>
        <v>8.9</v>
      </c>
      <c r="BX118" s="33">
        <f>IF(VLOOKUP($A118,Sheet!$A$7:$DG$148,'TN01-10'!BX$9,0)="","",VLOOKUP($A118,Sheet!$A$7:$DG$148,'TN01-10'!BX$9,0))</f>
        <v>44</v>
      </c>
      <c r="BY118" s="36">
        <f>IF(VLOOKUP($A118,Sheet!$A$7:$DG$148,'TN01-10'!BY$9,0)="","",VLOOKUP($A118,Sheet!$A$7:$DG$148,'TN01-10'!BY$9,0))</f>
        <v>6</v>
      </c>
      <c r="BZ118" s="28" t="str">
        <f>IF(VLOOKUP($A118,Sheet!$A$7:$DG$148,'TN01-10'!BZ$9,0)="","",VLOOKUP($A118,Sheet!$A$7:$DG$148,'TN01-10'!BZ$9,0))</f>
        <v/>
      </c>
      <c r="CA118" s="28">
        <f>IF(VLOOKUP($A118,Sheet!$A$7:$DG$148,'TN01-10'!CA$9,0)="","",VLOOKUP($A118,Sheet!$A$7:$DG$148,'TN01-10'!CA$9,0))</f>
        <v>8.8000000000000007</v>
      </c>
      <c r="CB118" s="28">
        <f>IF(VLOOKUP($A118,Sheet!$A$7:$DG$148,'TN01-10'!CB$9,0)="","",VLOOKUP($A118,Sheet!$A$7:$DG$148,'TN01-10'!CB$9,0))</f>
        <v>7.5</v>
      </c>
      <c r="CC118" s="28" t="str">
        <f>IF(VLOOKUP($A118,Sheet!$A$7:$DG$148,'TN01-10'!CC$9,0)="","",VLOOKUP($A118,Sheet!$A$7:$DG$148,'TN01-10'!CC$9,0))</f>
        <v/>
      </c>
      <c r="CD118" s="28">
        <f>IF(VLOOKUP($A118,Sheet!$A$7:$DG$148,'TN01-10'!CD$9,0)="","",VLOOKUP($A118,Sheet!$A$7:$DG$148,'TN01-10'!CD$9,0))</f>
        <v>6.8</v>
      </c>
      <c r="CE118" s="28">
        <f>IF(VLOOKUP($A118,Sheet!$A$7:$DG$148,'TN01-10'!CE$9,0)="","",VLOOKUP($A118,Sheet!$A$7:$DG$148,'TN01-10'!CE$9,0))</f>
        <v>6.7</v>
      </c>
      <c r="CF118" s="28">
        <f>IF(VLOOKUP($A118,Sheet!$A$7:$DG$148,'TN01-10'!CF$9,0)="","",VLOOKUP($A118,Sheet!$A$7:$DG$148,'TN01-10'!CF$9,0))</f>
        <v>7</v>
      </c>
      <c r="CG118" s="28">
        <f>IF(VLOOKUP($A118,Sheet!$A$7:$DG$148,'TN01-10'!CG$9,0)="","",VLOOKUP($A118,Sheet!$A$7:$DG$148,'TN01-10'!CG$9,0))</f>
        <v>7.4</v>
      </c>
      <c r="CH118" s="28" t="str">
        <f>IF(VLOOKUP($A118,Sheet!$A$7:$DG$148,'TN01-10'!CH$9,0)="","",VLOOKUP($A118,Sheet!$A$7:$DG$148,'TN01-10'!CH$9,0))</f>
        <v/>
      </c>
      <c r="CI118" s="28">
        <f>IF(VLOOKUP($A118,Sheet!$A$7:$DG$148,'TN01-10'!CI$9,0)="","",VLOOKUP($A118,Sheet!$A$7:$DG$148,'TN01-10'!CI$9,0))</f>
        <v>7.2</v>
      </c>
      <c r="CJ118" s="28" t="str">
        <f>IF(VLOOKUP($A118,Sheet!$A$7:$DG$148,'TN01-10'!CJ$9,0)="","",VLOOKUP($A118,Sheet!$A$7:$DG$148,'TN01-10'!CJ$9,0))</f>
        <v/>
      </c>
      <c r="CK118" s="28" t="str">
        <f>IF(VLOOKUP($A118,Sheet!$A$7:$DG$148,'TN01-10'!CK$9,0)="","",VLOOKUP($A118,Sheet!$A$7:$DG$148,'TN01-10'!CK$9,0))</f>
        <v/>
      </c>
      <c r="CL118" s="28" t="str">
        <f>IF(VLOOKUP($A118,Sheet!$A$7:$DG$148,'TN01-10'!CL$9,0)="","",VLOOKUP($A118,Sheet!$A$7:$DG$148,'TN01-10'!CL$9,0))</f>
        <v/>
      </c>
      <c r="CM118" s="28" t="str">
        <f>IF(VLOOKUP($A118,Sheet!$A$7:$DG$148,'TN01-10'!CM$9,0)="","",VLOOKUP($A118,Sheet!$A$7:$DG$148,'TN01-10'!CM$9,0))</f>
        <v/>
      </c>
      <c r="CN118" s="28">
        <f>IF(VLOOKUP($A118,Sheet!$A$7:$DG$148,'TN01-10'!CN$9,0)="","",VLOOKUP($A118,Sheet!$A$7:$DG$148,'TN01-10'!CN$9,0))</f>
        <v>6.6</v>
      </c>
      <c r="CO118" s="28">
        <f>IF(VLOOKUP($A118,Sheet!$A$7:$DG$148,'TN01-10'!CO$9,0)="","",VLOOKUP($A118,Sheet!$A$7:$DG$148,'TN01-10'!CO$9,0))</f>
        <v>7</v>
      </c>
      <c r="CP118" s="28">
        <f>IF(VLOOKUP($A118,Sheet!$A$7:$DG$148,'TN01-10'!CP$9,0)="","",VLOOKUP($A118,Sheet!$A$7:$DG$148,'TN01-10'!CP$9,0))</f>
        <v>8.6999999999999993</v>
      </c>
      <c r="CQ118" s="28">
        <f>IF(VLOOKUP($A118,Sheet!$A$7:$DG$148,'TN01-10'!CQ$9,0)="","",VLOOKUP($A118,Sheet!$A$7:$DG$148,'TN01-10'!CQ$9,0))</f>
        <v>7</v>
      </c>
      <c r="CR118" s="28">
        <f>IF(VLOOKUP($A118,Sheet!$A$7:$DG$148,'TN01-10'!CR$9,0)="","",VLOOKUP($A118,Sheet!$A$7:$DG$148,'TN01-10'!CR$9,0))</f>
        <v>7.9</v>
      </c>
      <c r="CS118" s="33">
        <f>IF(VLOOKUP($A118,Sheet!$A$7:$DG$148,'TN01-10'!CS$9,0)="","",VLOOKUP($A118,Sheet!$A$7:$DG$148,'TN01-10'!CS$9,0))</f>
        <v>27</v>
      </c>
      <c r="CT118" s="36">
        <f>IF(VLOOKUP($A118,Sheet!$A$7:$DG$148,'TN01-10'!CT$9,0)="","",VLOOKUP($A118,Sheet!$A$7:$DG$148,'TN01-10'!CT$9,0))</f>
        <v>0</v>
      </c>
      <c r="CU118" s="38">
        <f t="shared" si="17"/>
        <v>112</v>
      </c>
      <c r="CV118" s="38">
        <f t="shared" si="18"/>
        <v>16</v>
      </c>
      <c r="CW118" s="38">
        <f t="shared" si="19"/>
        <v>0</v>
      </c>
      <c r="CX118" s="38">
        <f t="shared" si="20"/>
        <v>128</v>
      </c>
      <c r="CY118" s="38">
        <f t="shared" si="21"/>
        <v>6.08</v>
      </c>
      <c r="CZ118" s="38">
        <f>VLOOKUP($A118,'TN01-04'!$A$13:$DL$166,103,0)</f>
        <v>2.4900000000000002</v>
      </c>
      <c r="DA118" s="28" t="str">
        <f>IF(VLOOKUP($A118,Sheet!$A$7:$DG$148,'TN01-10'!DA$9,0)="","",VLOOKUP($A118,Sheet!$A$7:$DG$148,'TN01-10'!DA$9,0))</f>
        <v/>
      </c>
      <c r="DB118" s="28" t="str">
        <f>IF(VLOOKUP($A118,Sheet!$A$7:$DG$148,'TN01-10'!DB$9,0)="","",VLOOKUP($A118,Sheet!$A$7:$DG$148,'TN01-10'!DB$9,0))</f>
        <v/>
      </c>
      <c r="DC118" s="28" t="str">
        <f>IF(VLOOKUP($A118,Sheet!$A$7:$DG$148,'TN01-10'!DC$9,0)="","",VLOOKUP($A118,Sheet!$A$7:$DG$148,'TN01-10'!DC$9,0))</f>
        <v/>
      </c>
      <c r="DD118" s="28" t="str">
        <f>IF(VLOOKUP($A118,Sheet!$A$7:$DG$148,'TN01-10'!DD$9,0)="","",VLOOKUP($A118,Sheet!$A$7:$DG$148,'TN01-10'!DD$9,0))</f>
        <v/>
      </c>
      <c r="DE118" s="38"/>
      <c r="DF118" s="38">
        <f t="shared" si="22"/>
        <v>0</v>
      </c>
      <c r="DG118" s="38">
        <f>VLOOKUP($A118,'TN01-04'!$A$13:$DL$166,110,0)</f>
        <v>0</v>
      </c>
      <c r="DH118" s="33">
        <f>IF(VLOOKUP($A118,Sheet!$A$7:$DG$148,'TN01-10'!DH$9,0)="","",VLOOKUP($A118,Sheet!$A$7:$DG$148,'TN01-10'!DH$9,0))</f>
        <v>0</v>
      </c>
      <c r="DI118" s="36">
        <f>IF(VLOOKUP($A118,Sheet!$A$7:$DG$148,'TN01-10'!DI$9,0)="","",VLOOKUP($A118,Sheet!$A$7:$DG$148,'TN01-10'!DI$9,0))</f>
        <v>5</v>
      </c>
      <c r="DJ118" s="38">
        <f t="shared" si="23"/>
        <v>112</v>
      </c>
      <c r="DK118" s="38">
        <f t="shared" si="24"/>
        <v>21</v>
      </c>
      <c r="DL118" s="38">
        <f t="shared" si="25"/>
        <v>5.85</v>
      </c>
      <c r="DM118" s="38">
        <f>VLOOKUP($A118,'TN01-04'!$A$13:$DL$166,116,0)</f>
        <v>2.39</v>
      </c>
      <c r="DN118" s="33">
        <f>IF(VLOOKUP($A118,Sheet!$A$7:$DG$148,'TN01-10'!DN$9,0)="","",VLOOKUP($A118,Sheet!$A$7:$DG$148,'TN01-10'!DN$9,0))</f>
        <v>117</v>
      </c>
      <c r="DO118" s="36">
        <f>IF(VLOOKUP($A118,Sheet!$A$7:$DG$148,'TN01-10'!DO$9,0)="","",VLOOKUP($A118,Sheet!$A$7:$DG$148,'TN01-10'!DO$9,0))</f>
        <v>21</v>
      </c>
      <c r="DP118" s="28">
        <f>IF(VLOOKUP($A118,Sheet!$A$7:$DG$148,'TN01-10'!DP$9,0)="","",VLOOKUP($A118,Sheet!$A$7:$DG$148,'TN01-10'!DP$9,0))</f>
        <v>137</v>
      </c>
      <c r="DQ118" s="28">
        <f>IF(VLOOKUP($A118,Sheet!$A$7:$DG$148,'TN01-10'!DQ$9,0)="","",VLOOKUP($A118,Sheet!$A$7:$DG$148,'TN01-10'!DQ$9,0))</f>
        <v>122</v>
      </c>
      <c r="DR118" s="28">
        <f>IF(VLOOKUP($A118,Sheet!$A$7:$DG$148,'TN01-10'!DR$9,0)="","",VLOOKUP($A118,Sheet!$A$7:$DG$148,'TN01-10'!DR$9,0))</f>
        <v>6.65</v>
      </c>
      <c r="DS118" s="28">
        <f>IF(VLOOKUP($A118,Sheet!$A$7:$DG$148,'TN01-10'!DS$9,0)="","",VLOOKUP($A118,Sheet!$A$7:$DG$148,'TN01-10'!DS$9,0))</f>
        <v>2.72</v>
      </c>
      <c r="DT118" s="28" t="str">
        <f>IF(VLOOKUP($A118,Sheet!$A$7:$DG$148,'TN01-10'!DT$9,0)="","",VLOOKUP($A118,Sheet!$A$7:$DG$148,'TN01-10'!DT$9,0))</f>
        <v>CUL 203; ENG 116; ENG 117; ENG 118; ENG 119; DTE-HT 202; ENG 167; ENG 168; ENG 169; ENG 166; ENG 219; ENG 216; ENG 217; ENG 218; ENG 266; ENG 268; ENG 269</v>
      </c>
      <c r="DU118" s="168">
        <f t="shared" si="26"/>
        <v>0.125</v>
      </c>
      <c r="DV118" s="315"/>
      <c r="DW118" s="315"/>
      <c r="DX118" s="315" t="s">
        <v>4798</v>
      </c>
      <c r="DY118" s="315" t="s">
        <v>4798</v>
      </c>
      <c r="DZ118" s="315" t="e">
        <v>#N/A</v>
      </c>
      <c r="EA118" s="315"/>
      <c r="EB118" s="216"/>
      <c r="EC118" s="216"/>
      <c r="ED118" s="216"/>
      <c r="EE118" s="216"/>
      <c r="EF118" s="216">
        <f t="shared" si="27"/>
        <v>0</v>
      </c>
      <c r="EG118" s="216">
        <v>0</v>
      </c>
      <c r="EH118" s="216">
        <v>0</v>
      </c>
      <c r="EI118" s="216"/>
      <c r="EJ118" s="216"/>
      <c r="EK118" s="216">
        <f t="shared" si="28"/>
        <v>0</v>
      </c>
      <c r="EL118" s="216"/>
      <c r="EM118" s="216">
        <v>0</v>
      </c>
      <c r="EN118" s="216"/>
      <c r="EO118" s="216"/>
      <c r="EP118" s="216">
        <f t="shared" si="29"/>
        <v>0</v>
      </c>
      <c r="EQ118" s="216"/>
      <c r="ER118" s="216">
        <v>0</v>
      </c>
      <c r="ES118" s="216"/>
      <c r="ET118" s="216"/>
      <c r="EU118" s="216">
        <f t="shared" si="30"/>
        <v>0</v>
      </c>
      <c r="EV118" s="216">
        <f t="shared" si="31"/>
        <v>0</v>
      </c>
    </row>
    <row r="119" spans="1:152" ht="15.95" customHeight="1" x14ac:dyDescent="0.2">
      <c r="A119" s="25">
        <v>2221728957</v>
      </c>
      <c r="B119" s="26" t="s">
        <v>6</v>
      </c>
      <c r="C119" s="26" t="s">
        <v>20</v>
      </c>
      <c r="D119" s="26" t="s">
        <v>174</v>
      </c>
      <c r="E119" s="27">
        <v>35914</v>
      </c>
      <c r="F119" s="26" t="s">
        <v>210</v>
      </c>
      <c r="G119" s="26" t="s">
        <v>212</v>
      </c>
      <c r="H119" s="28">
        <f>IF(VLOOKUP($A119,Sheet!$A$7:$DG$148,'TN01-10'!H$9,0)="","",VLOOKUP($A119,Sheet!$A$7:$DG$148,'TN01-10'!H$9,0))</f>
        <v>7.9</v>
      </c>
      <c r="I119" s="28">
        <f>IF(VLOOKUP($A119,Sheet!$A$7:$DG$148,'TN01-10'!I$9,0)="","",VLOOKUP($A119,Sheet!$A$7:$DG$148,'TN01-10'!I$9,0))</f>
        <v>7.6</v>
      </c>
      <c r="J119" s="28">
        <f>IF(VLOOKUP($A119,Sheet!$A$7:$DG$148,'TN01-10'!J$9,0)="","",VLOOKUP($A119,Sheet!$A$7:$DG$148,'TN01-10'!J$9,0))</f>
        <v>8</v>
      </c>
      <c r="K119" s="28">
        <f>IF(VLOOKUP($A119,Sheet!$A$7:$DG$148,'TN01-10'!K$9,0)="","",VLOOKUP($A119,Sheet!$A$7:$DG$148,'TN01-10'!K$9,0))</f>
        <v>7.4</v>
      </c>
      <c r="L119" s="28">
        <f>IF(VLOOKUP($A119,Sheet!$A$7:$DG$148,'TN01-10'!L$9,0)="","",VLOOKUP($A119,Sheet!$A$7:$DG$148,'TN01-10'!L$9,0))</f>
        <v>5.4</v>
      </c>
      <c r="M119" s="28">
        <f>IF(VLOOKUP($A119,Sheet!$A$7:$DG$148,'TN01-10'!M$9,0)="","",VLOOKUP($A119,Sheet!$A$7:$DG$148,'TN01-10'!M$9,0))</f>
        <v>9.1</v>
      </c>
      <c r="N119" s="28">
        <f>IF(VLOOKUP($A119,Sheet!$A$7:$DG$148,'TN01-10'!N$9,0)="","",VLOOKUP($A119,Sheet!$A$7:$DG$148,'TN01-10'!N$9,0))</f>
        <v>7.7</v>
      </c>
      <c r="O119" s="28" t="str">
        <f>IF(VLOOKUP($A119,Sheet!$A$7:$DG$148,'TN01-10'!O$9,0)="","",VLOOKUP($A119,Sheet!$A$7:$DG$148,'TN01-10'!O$9,0))</f>
        <v/>
      </c>
      <c r="P119" s="28">
        <f>IF(VLOOKUP($A119,Sheet!$A$7:$DG$148,'TN01-10'!P$9,0)="","",VLOOKUP($A119,Sheet!$A$7:$DG$148,'TN01-10'!P$9,0))</f>
        <v>7.1</v>
      </c>
      <c r="Q119" s="28" t="str">
        <f>IF(VLOOKUP($A119,Sheet!$A$7:$DG$148,'TN01-10'!Q$9,0)="","",VLOOKUP($A119,Sheet!$A$7:$DG$148,'TN01-10'!Q$9,0))</f>
        <v/>
      </c>
      <c r="R119" s="28" t="str">
        <f>IF(VLOOKUP($A119,Sheet!$A$7:$DG$148,'TN01-10'!R$9,0)="","",VLOOKUP($A119,Sheet!$A$7:$DG$148,'TN01-10'!R$9,0))</f>
        <v/>
      </c>
      <c r="S119" s="28" t="str">
        <f>IF(VLOOKUP($A119,Sheet!$A$7:$DG$148,'TN01-10'!S$9,0)="","",VLOOKUP($A119,Sheet!$A$7:$DG$148,'TN01-10'!S$9,0))</f>
        <v/>
      </c>
      <c r="T119" s="28" t="str">
        <f>IF(VLOOKUP($A119,Sheet!$A$7:$DG$148,'TN01-10'!T$9,0)="","",VLOOKUP($A119,Sheet!$A$7:$DG$148,'TN01-10'!T$9,0))</f>
        <v/>
      </c>
      <c r="U119" s="28">
        <f>IF(VLOOKUP($A119,Sheet!$A$7:$DG$148,'TN01-10'!U$9,0)="","",VLOOKUP($A119,Sheet!$A$7:$DG$148,'TN01-10'!U$9,0))</f>
        <v>7.9</v>
      </c>
      <c r="V119" s="28">
        <f>IF(VLOOKUP($A119,Sheet!$A$7:$DG$148,'TN01-10'!V$9,0)="","",VLOOKUP($A119,Sheet!$A$7:$DG$148,'TN01-10'!V$9,0))</f>
        <v>7.5</v>
      </c>
      <c r="W119" s="28">
        <f>IF(VLOOKUP($A119,Sheet!$A$7:$DG$148,'TN01-10'!W$9,0)="","",VLOOKUP($A119,Sheet!$A$7:$DG$148,'TN01-10'!W$9,0))</f>
        <v>8.4</v>
      </c>
      <c r="X119" s="28">
        <f>IF(VLOOKUP($A119,Sheet!$A$7:$DG$148,'TN01-10'!X$9,0)="","",VLOOKUP($A119,Sheet!$A$7:$DG$148,'TN01-10'!X$9,0))</f>
        <v>8.1999999999999993</v>
      </c>
      <c r="Y119" s="28">
        <f>IF(VLOOKUP($A119,Sheet!$A$7:$DG$148,'TN01-10'!Y$9,0)="","",VLOOKUP($A119,Sheet!$A$7:$DG$148,'TN01-10'!Y$9,0))</f>
        <v>5.7</v>
      </c>
      <c r="Z119" s="28">
        <f>IF(VLOOKUP($A119,Sheet!$A$7:$DG$148,'TN01-10'!Z$9,0)="","",VLOOKUP($A119,Sheet!$A$7:$DG$148,'TN01-10'!Z$9,0))</f>
        <v>7.1</v>
      </c>
      <c r="AA119" s="28">
        <f>IF(VLOOKUP($A119,Sheet!$A$7:$DG$148,'TN01-10'!AA$9,0)="","",VLOOKUP($A119,Sheet!$A$7:$DG$148,'TN01-10'!AA$9,0))</f>
        <v>6</v>
      </c>
      <c r="AB119" s="28">
        <f>IF(VLOOKUP($A119,Sheet!$A$7:$DG$148,'TN01-10'!AB$9,0)="","",VLOOKUP($A119,Sheet!$A$7:$DG$148,'TN01-10'!AB$9,0))</f>
        <v>5</v>
      </c>
      <c r="AC119" s="28">
        <f>IF(VLOOKUP($A119,Sheet!$A$7:$DG$148,'TN01-10'!AC$9,0)="","",VLOOKUP($A119,Sheet!$A$7:$DG$148,'TN01-10'!AC$9,0))</f>
        <v>6.5</v>
      </c>
      <c r="AD119" s="28">
        <f>IF(VLOOKUP($A119,Sheet!$A$7:$DG$148,'TN01-10'!AD$9,0)="","",VLOOKUP($A119,Sheet!$A$7:$DG$148,'TN01-10'!AD$9,0))</f>
        <v>8.1</v>
      </c>
      <c r="AE119" s="28">
        <f>IF(VLOOKUP($A119,Sheet!$A$7:$DG$148,'TN01-10'!AE$9,0)="","",VLOOKUP($A119,Sheet!$A$7:$DG$148,'TN01-10'!AE$9,0))</f>
        <v>5.6</v>
      </c>
      <c r="AF119" s="28">
        <f>IF(VLOOKUP($A119,Sheet!$A$7:$DG$148,'TN01-10'!AF$9,0)="","",VLOOKUP($A119,Sheet!$A$7:$DG$148,'TN01-10'!AF$9,0))</f>
        <v>8</v>
      </c>
      <c r="AG119" s="28">
        <f>IF(VLOOKUP($A119,Sheet!$A$7:$DG$148,'TN01-10'!AG$9,0)="","",VLOOKUP($A119,Sheet!$A$7:$DG$148,'TN01-10'!AG$9,0))</f>
        <v>6.2</v>
      </c>
      <c r="AH119" s="28">
        <f>IF(VLOOKUP($A119,Sheet!$A$7:$DG$148,'TN01-10'!AH$9,0)="","",VLOOKUP($A119,Sheet!$A$7:$DG$148,'TN01-10'!AH$9,0))</f>
        <v>5.4</v>
      </c>
      <c r="AI119" s="28">
        <f>IF(VLOOKUP($A119,Sheet!$A$7:$DG$148,'TN01-10'!AI$9,0)="","",VLOOKUP($A119,Sheet!$A$7:$DG$148,'TN01-10'!AI$9,0))</f>
        <v>6.1</v>
      </c>
      <c r="AJ119" s="28">
        <f>IF(VLOOKUP($A119,Sheet!$A$7:$DG$148,'TN01-10'!AJ$9,0)="","",VLOOKUP($A119,Sheet!$A$7:$DG$148,'TN01-10'!AJ$9,0))</f>
        <v>7.3</v>
      </c>
      <c r="AK119" s="33">
        <f>IF(VLOOKUP($A119,Sheet!$A$7:$DG$148,'TN01-10'!AK$9,0)="","",VLOOKUP($A119,Sheet!$A$7:$DG$148,'TN01-10'!AK$9,0))</f>
        <v>51</v>
      </c>
      <c r="AL119" s="36">
        <f>IF(VLOOKUP($A119,Sheet!$A$7:$DG$148,'TN01-10'!AL$9,0)="","",VLOOKUP($A119,Sheet!$A$7:$DG$148,'TN01-10'!AL$9,0))</f>
        <v>0</v>
      </c>
      <c r="AM119" s="32">
        <f>IF(VLOOKUP($A119,Sheet!$A$7:$DG$148,'TN01-10'!AM$9,0)="","",VLOOKUP($A119,Sheet!$A$7:$DG$148,'TN01-10'!AM$9,0))</f>
        <v>6.1</v>
      </c>
      <c r="AN119" s="32">
        <f>IF(VLOOKUP($A119,Sheet!$A$7:$DG$148,'TN01-10'!AN$9,0)="","",VLOOKUP($A119,Sheet!$A$7:$DG$148,'TN01-10'!AN$9,0))</f>
        <v>5.4</v>
      </c>
      <c r="AO119" s="32">
        <f>IF(VLOOKUP($A119,Sheet!$A$7:$DG$148,'TN01-10'!AO$9,0)="","",VLOOKUP($A119,Sheet!$A$7:$DG$148,'TN01-10'!AO$9,0))</f>
        <v>7.2</v>
      </c>
      <c r="AP119" s="32">
        <f>IF(VLOOKUP($A119,Sheet!$A$7:$DG$148,'TN01-10'!AP$9,0)="","",VLOOKUP($A119,Sheet!$A$7:$DG$148,'TN01-10'!AP$9,0))</f>
        <v>0</v>
      </c>
      <c r="AQ119" s="32" t="str">
        <f>IF(VLOOKUP($A119,Sheet!$A$7:$DG$148,'TN01-10'!AQ$9,0)="","",VLOOKUP($A119,Sheet!$A$7:$DG$148,'TN01-10'!AQ$9,0))</f>
        <v/>
      </c>
      <c r="AR119" s="32" t="str">
        <f>IF(VLOOKUP($A119,Sheet!$A$7:$DG$148,'TN01-10'!AR$9,0)="","",VLOOKUP($A119,Sheet!$A$7:$DG$148,'TN01-10'!AR$9,0))</f>
        <v/>
      </c>
      <c r="AS119" s="32" t="str">
        <f>IF(VLOOKUP($A119,Sheet!$A$7:$DG$148,'TN01-10'!AS$9,0)="","",VLOOKUP($A119,Sheet!$A$7:$DG$148,'TN01-10'!AS$9,0))</f>
        <v/>
      </c>
      <c r="AT119" s="32" t="str">
        <f>IF(VLOOKUP($A119,Sheet!$A$7:$DG$148,'TN01-10'!AT$9,0)="","",VLOOKUP($A119,Sheet!$A$7:$DG$148,'TN01-10'!AT$9,0))</f>
        <v/>
      </c>
      <c r="AU119" s="32">
        <f>IF(VLOOKUP($A119,Sheet!$A$7:$DG$148,'TN01-10'!AU$9,0)="","",VLOOKUP($A119,Sheet!$A$7:$DG$148,'TN01-10'!AU$9,0))</f>
        <v>5.6</v>
      </c>
      <c r="AV119" s="32" t="str">
        <f>IF(VLOOKUP($A119,Sheet!$A$7:$DG$148,'TN01-10'!AV$9,0)="","",VLOOKUP($A119,Sheet!$A$7:$DG$148,'TN01-10'!AV$9,0))</f>
        <v/>
      </c>
      <c r="AW119" s="32" t="str">
        <f>IF(VLOOKUP($A119,Sheet!$A$7:$DG$148,'TN01-10'!AW$9,0)="","",VLOOKUP($A119,Sheet!$A$7:$DG$148,'TN01-10'!AW$9,0))</f>
        <v/>
      </c>
      <c r="AX119" s="32" t="str">
        <f>IF(VLOOKUP($A119,Sheet!$A$7:$DG$148,'TN01-10'!AX$9,0)="","",VLOOKUP($A119,Sheet!$A$7:$DG$148,'TN01-10'!AX$9,0))</f>
        <v/>
      </c>
      <c r="AY119" s="32" t="str">
        <f>IF(VLOOKUP($A119,Sheet!$A$7:$DG$148,'TN01-10'!AY$9,0)="","",VLOOKUP($A119,Sheet!$A$7:$DG$148,'TN01-10'!AY$9,0))</f>
        <v/>
      </c>
      <c r="AZ119" s="32" t="str">
        <f>IF(VLOOKUP($A119,Sheet!$A$7:$DG$148,'TN01-10'!AZ$9,0)="","",VLOOKUP($A119,Sheet!$A$7:$DG$148,'TN01-10'!AZ$9,0))</f>
        <v/>
      </c>
      <c r="BA119" s="32">
        <f>IF(VLOOKUP($A119,Sheet!$A$7:$DG$148,'TN01-10'!BA$9,0)="","",VLOOKUP($A119,Sheet!$A$7:$DG$148,'TN01-10'!BA$9,0))</f>
        <v>5.5</v>
      </c>
      <c r="BB119" s="33">
        <f>IF(VLOOKUP($A119,Sheet!$A$7:$DG$148,'TN01-10'!BB$9,0)="","",VLOOKUP($A119,Sheet!$A$7:$DG$148,'TN01-10'!BB$9,0))</f>
        <v>5</v>
      </c>
      <c r="BC119" s="36">
        <f>IF(VLOOKUP($A119,Sheet!$A$7:$DG$148,'TN01-10'!BC$9,0)="","",VLOOKUP($A119,Sheet!$A$7:$DG$148,'TN01-10'!BC$9,0))</f>
        <v>0</v>
      </c>
      <c r="BD119" s="28">
        <f>IF(VLOOKUP($A119,Sheet!$A$7:$DG$148,'TN01-10'!BD$9,0)="","",VLOOKUP($A119,Sheet!$A$7:$DG$148,'TN01-10'!BD$9,0))</f>
        <v>4.2</v>
      </c>
      <c r="BE119" s="28">
        <f>IF(VLOOKUP($A119,Sheet!$A$7:$DG$148,'TN01-10'!BE$9,0)="","",VLOOKUP($A119,Sheet!$A$7:$DG$148,'TN01-10'!BE$9,0))</f>
        <v>5.0999999999999996</v>
      </c>
      <c r="BF119" s="28">
        <f>IF(VLOOKUP($A119,Sheet!$A$7:$DG$148,'TN01-10'!BF$9,0)="","",VLOOKUP($A119,Sheet!$A$7:$DG$148,'TN01-10'!BF$9,0))</f>
        <v>7.6</v>
      </c>
      <c r="BG119" s="28">
        <f>IF(VLOOKUP($A119,Sheet!$A$7:$DG$148,'TN01-10'!BG$9,0)="","",VLOOKUP($A119,Sheet!$A$7:$DG$148,'TN01-10'!BG$9,0))</f>
        <v>6.2</v>
      </c>
      <c r="BH119" s="28">
        <f>IF(VLOOKUP($A119,Sheet!$A$7:$DG$148,'TN01-10'!BH$9,0)="","",VLOOKUP($A119,Sheet!$A$7:$DG$148,'TN01-10'!BH$9,0))</f>
        <v>6.5</v>
      </c>
      <c r="BI119" s="28">
        <f>IF(VLOOKUP($A119,Sheet!$A$7:$DG$148,'TN01-10'!BI$9,0)="","",VLOOKUP($A119,Sheet!$A$7:$DG$148,'TN01-10'!BI$9,0))</f>
        <v>4.5999999999999996</v>
      </c>
      <c r="BJ119" s="28">
        <f>IF(VLOOKUP($A119,Sheet!$A$7:$DG$148,'TN01-10'!BJ$9,0)="","",VLOOKUP($A119,Sheet!$A$7:$DG$148,'TN01-10'!BJ$9,0))</f>
        <v>8</v>
      </c>
      <c r="BK119" s="28">
        <f>IF(VLOOKUP($A119,Sheet!$A$7:$DG$148,'TN01-10'!BK$9,0)="","",VLOOKUP($A119,Sheet!$A$7:$DG$148,'TN01-10'!BK$9,0))</f>
        <v>5.0999999999999996</v>
      </c>
      <c r="BL119" s="28">
        <f>IF(VLOOKUP($A119,Sheet!$A$7:$DG$148,'TN01-10'!BL$9,0)="","",VLOOKUP($A119,Sheet!$A$7:$DG$148,'TN01-10'!BL$9,0))</f>
        <v>6.5</v>
      </c>
      <c r="BM119" s="28">
        <f>IF(VLOOKUP($A119,Sheet!$A$7:$DG$148,'TN01-10'!BM$9,0)="","",VLOOKUP($A119,Sheet!$A$7:$DG$148,'TN01-10'!BM$9,0))</f>
        <v>7.3</v>
      </c>
      <c r="BN119" s="28">
        <f>IF(VLOOKUP($A119,Sheet!$A$7:$DG$148,'TN01-10'!BN$9,0)="","",VLOOKUP($A119,Sheet!$A$7:$DG$148,'TN01-10'!BN$9,0))</f>
        <v>4.2</v>
      </c>
      <c r="BO119" s="28">
        <f>IF(VLOOKUP($A119,Sheet!$A$7:$DG$148,'TN01-10'!BO$9,0)="","",VLOOKUP($A119,Sheet!$A$7:$DG$148,'TN01-10'!BO$9,0))</f>
        <v>4.7</v>
      </c>
      <c r="BP119" s="28">
        <f>IF(VLOOKUP($A119,Sheet!$A$7:$DG$148,'TN01-10'!BP$9,0)="","",VLOOKUP($A119,Sheet!$A$7:$DG$148,'TN01-10'!BP$9,0))</f>
        <v>7.1</v>
      </c>
      <c r="BQ119" s="28" t="str">
        <f>IF(VLOOKUP($A119,Sheet!$A$7:$DG$148,'TN01-10'!BQ$9,0)="","",VLOOKUP($A119,Sheet!$A$7:$DG$148,'TN01-10'!BQ$9,0))</f>
        <v/>
      </c>
      <c r="BR119" s="28">
        <f>IF(VLOOKUP($A119,Sheet!$A$7:$DG$148,'TN01-10'!BR$9,0)="","",VLOOKUP($A119,Sheet!$A$7:$DG$148,'TN01-10'!BR$9,0))</f>
        <v>5.2</v>
      </c>
      <c r="BS119" s="28">
        <f>IF(VLOOKUP($A119,Sheet!$A$7:$DG$148,'TN01-10'!BS$9,0)="","",VLOOKUP($A119,Sheet!$A$7:$DG$148,'TN01-10'!BS$9,0))</f>
        <v>4.9000000000000004</v>
      </c>
      <c r="BT119" s="28">
        <f>IF(VLOOKUP($A119,Sheet!$A$7:$DG$148,'TN01-10'!BT$9,0)="","",VLOOKUP($A119,Sheet!$A$7:$DG$148,'TN01-10'!BT$9,0))</f>
        <v>4.7</v>
      </c>
      <c r="BU119" s="28">
        <f>IF(VLOOKUP($A119,Sheet!$A$7:$DG$148,'TN01-10'!BU$9,0)="","",VLOOKUP($A119,Sheet!$A$7:$DG$148,'TN01-10'!BU$9,0))</f>
        <v>6.9</v>
      </c>
      <c r="BV119" s="28">
        <f>IF(VLOOKUP($A119,Sheet!$A$7:$DG$148,'TN01-10'!BV$9,0)="","",VLOOKUP($A119,Sheet!$A$7:$DG$148,'TN01-10'!BV$9,0))</f>
        <v>9.1999999999999993</v>
      </c>
      <c r="BW119" s="28">
        <f>IF(VLOOKUP($A119,Sheet!$A$7:$DG$148,'TN01-10'!BW$9,0)="","",VLOOKUP($A119,Sheet!$A$7:$DG$148,'TN01-10'!BW$9,0))</f>
        <v>6.9</v>
      </c>
      <c r="BX119" s="33">
        <f>IF(VLOOKUP($A119,Sheet!$A$7:$DG$148,'TN01-10'!BX$9,0)="","",VLOOKUP($A119,Sheet!$A$7:$DG$148,'TN01-10'!BX$9,0))</f>
        <v>50</v>
      </c>
      <c r="BY119" s="36">
        <f>IF(VLOOKUP($A119,Sheet!$A$7:$DG$148,'TN01-10'!BY$9,0)="","",VLOOKUP($A119,Sheet!$A$7:$DG$148,'TN01-10'!BY$9,0))</f>
        <v>0</v>
      </c>
      <c r="BZ119" s="28">
        <f>IF(VLOOKUP($A119,Sheet!$A$7:$DG$148,'TN01-10'!BZ$9,0)="","",VLOOKUP($A119,Sheet!$A$7:$DG$148,'TN01-10'!BZ$9,0))</f>
        <v>9.6999999999999993</v>
      </c>
      <c r="CA119" s="28" t="str">
        <f>IF(VLOOKUP($A119,Sheet!$A$7:$DG$148,'TN01-10'!CA$9,0)="","",VLOOKUP($A119,Sheet!$A$7:$DG$148,'TN01-10'!CA$9,0))</f>
        <v/>
      </c>
      <c r="CB119" s="28">
        <f>IF(VLOOKUP($A119,Sheet!$A$7:$DG$148,'TN01-10'!CB$9,0)="","",VLOOKUP($A119,Sheet!$A$7:$DG$148,'TN01-10'!CB$9,0))</f>
        <v>7.4</v>
      </c>
      <c r="CC119" s="28" t="str">
        <f>IF(VLOOKUP($A119,Sheet!$A$7:$DG$148,'TN01-10'!CC$9,0)="","",VLOOKUP($A119,Sheet!$A$7:$DG$148,'TN01-10'!CC$9,0))</f>
        <v/>
      </c>
      <c r="CD119" s="28">
        <f>IF(VLOOKUP($A119,Sheet!$A$7:$DG$148,'TN01-10'!CD$9,0)="","",VLOOKUP($A119,Sheet!$A$7:$DG$148,'TN01-10'!CD$9,0))</f>
        <v>6.1</v>
      </c>
      <c r="CE119" s="28">
        <f>IF(VLOOKUP($A119,Sheet!$A$7:$DG$148,'TN01-10'!CE$9,0)="","",VLOOKUP($A119,Sheet!$A$7:$DG$148,'TN01-10'!CE$9,0))</f>
        <v>6.8</v>
      </c>
      <c r="CF119" s="28">
        <f>IF(VLOOKUP($A119,Sheet!$A$7:$DG$148,'TN01-10'!CF$9,0)="","",VLOOKUP($A119,Sheet!$A$7:$DG$148,'TN01-10'!CF$9,0))</f>
        <v>8.6999999999999993</v>
      </c>
      <c r="CG119" s="28">
        <f>IF(VLOOKUP($A119,Sheet!$A$7:$DG$148,'TN01-10'!CG$9,0)="","",VLOOKUP($A119,Sheet!$A$7:$DG$148,'TN01-10'!CG$9,0))</f>
        <v>6.9</v>
      </c>
      <c r="CH119" s="28" t="str">
        <f>IF(VLOOKUP($A119,Sheet!$A$7:$DG$148,'TN01-10'!CH$9,0)="","",VLOOKUP($A119,Sheet!$A$7:$DG$148,'TN01-10'!CH$9,0))</f>
        <v/>
      </c>
      <c r="CI119" s="28">
        <f>IF(VLOOKUP($A119,Sheet!$A$7:$DG$148,'TN01-10'!CI$9,0)="","",VLOOKUP($A119,Sheet!$A$7:$DG$148,'TN01-10'!CI$9,0))</f>
        <v>6.8</v>
      </c>
      <c r="CJ119" s="28" t="str">
        <f>IF(VLOOKUP($A119,Sheet!$A$7:$DG$148,'TN01-10'!CJ$9,0)="","",VLOOKUP($A119,Sheet!$A$7:$DG$148,'TN01-10'!CJ$9,0))</f>
        <v/>
      </c>
      <c r="CK119" s="28" t="str">
        <f>IF(VLOOKUP($A119,Sheet!$A$7:$DG$148,'TN01-10'!CK$9,0)="","",VLOOKUP($A119,Sheet!$A$7:$DG$148,'TN01-10'!CK$9,0))</f>
        <v/>
      </c>
      <c r="CL119" s="28" t="str">
        <f>IF(VLOOKUP($A119,Sheet!$A$7:$DG$148,'TN01-10'!CL$9,0)="","",VLOOKUP($A119,Sheet!$A$7:$DG$148,'TN01-10'!CL$9,0))</f>
        <v/>
      </c>
      <c r="CM119" s="28" t="str">
        <f>IF(VLOOKUP($A119,Sheet!$A$7:$DG$148,'TN01-10'!CM$9,0)="","",VLOOKUP($A119,Sheet!$A$7:$DG$148,'TN01-10'!CM$9,0))</f>
        <v/>
      </c>
      <c r="CN119" s="28">
        <f>IF(VLOOKUP($A119,Sheet!$A$7:$DG$148,'TN01-10'!CN$9,0)="","",VLOOKUP($A119,Sheet!$A$7:$DG$148,'TN01-10'!CN$9,0))</f>
        <v>5.5</v>
      </c>
      <c r="CO119" s="28">
        <f>IF(VLOOKUP($A119,Sheet!$A$7:$DG$148,'TN01-10'!CO$9,0)="","",VLOOKUP($A119,Sheet!$A$7:$DG$148,'TN01-10'!CO$9,0))</f>
        <v>6.9</v>
      </c>
      <c r="CP119" s="28">
        <f>IF(VLOOKUP($A119,Sheet!$A$7:$DG$148,'TN01-10'!CP$9,0)="","",VLOOKUP($A119,Sheet!$A$7:$DG$148,'TN01-10'!CP$9,0))</f>
        <v>8</v>
      </c>
      <c r="CQ119" s="28">
        <f>IF(VLOOKUP($A119,Sheet!$A$7:$DG$148,'TN01-10'!CQ$9,0)="","",VLOOKUP($A119,Sheet!$A$7:$DG$148,'TN01-10'!CQ$9,0))</f>
        <v>7.5</v>
      </c>
      <c r="CR119" s="28">
        <f>IF(VLOOKUP($A119,Sheet!$A$7:$DG$148,'TN01-10'!CR$9,0)="","",VLOOKUP($A119,Sheet!$A$7:$DG$148,'TN01-10'!CR$9,0))</f>
        <v>7.5</v>
      </c>
      <c r="CS119" s="33">
        <f>IF(VLOOKUP($A119,Sheet!$A$7:$DG$148,'TN01-10'!CS$9,0)="","",VLOOKUP($A119,Sheet!$A$7:$DG$148,'TN01-10'!CS$9,0))</f>
        <v>27</v>
      </c>
      <c r="CT119" s="36">
        <f>IF(VLOOKUP($A119,Sheet!$A$7:$DG$148,'TN01-10'!CT$9,0)="","",VLOOKUP($A119,Sheet!$A$7:$DG$148,'TN01-10'!CT$9,0))</f>
        <v>0</v>
      </c>
      <c r="CU119" s="38">
        <f t="shared" si="17"/>
        <v>128</v>
      </c>
      <c r="CV119" s="38">
        <f t="shared" si="18"/>
        <v>0</v>
      </c>
      <c r="CW119" s="38">
        <f t="shared" si="19"/>
        <v>0</v>
      </c>
      <c r="CX119" s="38">
        <f t="shared" si="20"/>
        <v>128</v>
      </c>
      <c r="CY119" s="38">
        <f t="shared" si="21"/>
        <v>6.62</v>
      </c>
      <c r="CZ119" s="38">
        <f>VLOOKUP($A119,'TN01-04'!$A$13:$DL$166,103,0)</f>
        <v>2.62</v>
      </c>
      <c r="DA119" s="28" t="str">
        <f>IF(VLOOKUP($A119,Sheet!$A$7:$DG$148,'TN01-10'!DA$9,0)="","",VLOOKUP($A119,Sheet!$A$7:$DG$148,'TN01-10'!DA$9,0))</f>
        <v/>
      </c>
      <c r="DB119" s="28" t="str">
        <f>IF(VLOOKUP($A119,Sheet!$A$7:$DG$148,'TN01-10'!DB$9,0)="","",VLOOKUP($A119,Sheet!$A$7:$DG$148,'TN01-10'!DB$9,0))</f>
        <v/>
      </c>
      <c r="DC119" s="28">
        <f>IF(VLOOKUP($A119,Sheet!$A$7:$DG$148,'TN01-10'!DC$9,0)="","",VLOOKUP($A119,Sheet!$A$7:$DG$148,'TN01-10'!DC$9,0))</f>
        <v>7.1</v>
      </c>
      <c r="DD119" s="28" t="str">
        <f>IF(VLOOKUP($A119,Sheet!$A$7:$DG$148,'TN01-10'!DD$9,0)="","",VLOOKUP($A119,Sheet!$A$7:$DG$148,'TN01-10'!DD$9,0))</f>
        <v/>
      </c>
      <c r="DE119" s="38"/>
      <c r="DF119" s="38">
        <f t="shared" si="22"/>
        <v>7.1</v>
      </c>
      <c r="DG119" s="38">
        <f>VLOOKUP($A119,'TN01-04'!$A$13:$DL$166,110,0)</f>
        <v>3</v>
      </c>
      <c r="DH119" s="33">
        <f>IF(VLOOKUP($A119,Sheet!$A$7:$DG$148,'TN01-10'!DH$9,0)="","",VLOOKUP($A119,Sheet!$A$7:$DG$148,'TN01-10'!DH$9,0))</f>
        <v>5</v>
      </c>
      <c r="DI119" s="36">
        <f>IF(VLOOKUP($A119,Sheet!$A$7:$DG$148,'TN01-10'!DI$9,0)="","",VLOOKUP($A119,Sheet!$A$7:$DG$148,'TN01-10'!DI$9,0))</f>
        <v>0</v>
      </c>
      <c r="DJ119" s="38">
        <f t="shared" si="23"/>
        <v>133</v>
      </c>
      <c r="DK119" s="38">
        <f t="shared" si="24"/>
        <v>0</v>
      </c>
      <c r="DL119" s="38">
        <f t="shared" si="25"/>
        <v>6.64</v>
      </c>
      <c r="DM119" s="38">
        <f>VLOOKUP($A119,'TN01-04'!$A$13:$DL$166,116,0)</f>
        <v>2.63</v>
      </c>
      <c r="DN119" s="33">
        <f>IF(VLOOKUP($A119,Sheet!$A$7:$DG$148,'TN01-10'!DN$9,0)="","",VLOOKUP($A119,Sheet!$A$7:$DG$148,'TN01-10'!DN$9,0))</f>
        <v>138</v>
      </c>
      <c r="DO119" s="36">
        <f>IF(VLOOKUP($A119,Sheet!$A$7:$DG$148,'TN01-10'!DO$9,0)="","",VLOOKUP($A119,Sheet!$A$7:$DG$148,'TN01-10'!DO$9,0))</f>
        <v>0</v>
      </c>
      <c r="DP119" s="28">
        <f>IF(VLOOKUP($A119,Sheet!$A$7:$DG$148,'TN01-10'!DP$9,0)="","",VLOOKUP($A119,Sheet!$A$7:$DG$148,'TN01-10'!DP$9,0))</f>
        <v>137</v>
      </c>
      <c r="DQ119" s="28">
        <f>IF(VLOOKUP($A119,Sheet!$A$7:$DG$148,'TN01-10'!DQ$9,0)="","",VLOOKUP($A119,Sheet!$A$7:$DG$148,'TN01-10'!DQ$9,0))</f>
        <v>139</v>
      </c>
      <c r="DR119" s="28">
        <f>IF(VLOOKUP($A119,Sheet!$A$7:$DG$148,'TN01-10'!DR$9,0)="","",VLOOKUP($A119,Sheet!$A$7:$DG$148,'TN01-10'!DR$9,0))</f>
        <v>6.64</v>
      </c>
      <c r="DS119" s="28">
        <f>IF(VLOOKUP($A119,Sheet!$A$7:$DG$148,'TN01-10'!DS$9,0)="","",VLOOKUP($A119,Sheet!$A$7:$DG$148,'TN01-10'!DS$9,0))</f>
        <v>2.63</v>
      </c>
      <c r="DT119" s="28" t="str">
        <f>IF(VLOOKUP($A119,Sheet!$A$7:$DG$148,'TN01-10'!DT$9,0)="","",VLOOKUP($A119,Sheet!$A$7:$DG$148,'TN01-10'!DT$9,0))</f>
        <v/>
      </c>
      <c r="DU119" s="168">
        <f t="shared" si="26"/>
        <v>0</v>
      </c>
      <c r="DV119" s="315" t="s">
        <v>4798</v>
      </c>
      <c r="DW119" s="315" t="s">
        <v>4798</v>
      </c>
      <c r="DX119" s="315" t="s">
        <v>4798</v>
      </c>
      <c r="DY119" s="315" t="s">
        <v>4798</v>
      </c>
      <c r="DZ119" s="315" t="s">
        <v>4833</v>
      </c>
      <c r="EA119" s="315"/>
      <c r="EB119" s="216"/>
      <c r="EC119" s="216"/>
      <c r="ED119" s="216"/>
      <c r="EE119" s="216"/>
      <c r="EF119" s="216">
        <f t="shared" si="27"/>
        <v>0</v>
      </c>
      <c r="EG119" s="216">
        <v>0</v>
      </c>
      <c r="EH119" s="216">
        <v>8</v>
      </c>
      <c r="EI119" s="216"/>
      <c r="EJ119" s="216"/>
      <c r="EK119" s="216">
        <f t="shared" si="28"/>
        <v>8</v>
      </c>
      <c r="EL119" s="216"/>
      <c r="EM119" s="216">
        <v>7.6</v>
      </c>
      <c r="EN119" s="216"/>
      <c r="EO119" s="216"/>
      <c r="EP119" s="216">
        <f t="shared" si="29"/>
        <v>7.6</v>
      </c>
      <c r="EQ119" s="216"/>
      <c r="ER119" s="216">
        <v>6</v>
      </c>
      <c r="ES119" s="216"/>
      <c r="ET119" s="216"/>
      <c r="EU119" s="216">
        <f t="shared" si="30"/>
        <v>6</v>
      </c>
      <c r="EV119" s="216">
        <f t="shared" si="31"/>
        <v>7.1</v>
      </c>
    </row>
    <row r="120" spans="1:152" ht="15.95" customHeight="1" x14ac:dyDescent="0.2">
      <c r="A120" s="25">
        <v>2221727386</v>
      </c>
      <c r="B120" s="26" t="s">
        <v>6</v>
      </c>
      <c r="C120" s="26" t="s">
        <v>101</v>
      </c>
      <c r="D120" s="26" t="s">
        <v>77</v>
      </c>
      <c r="E120" s="27">
        <v>35797</v>
      </c>
      <c r="F120" s="26" t="s">
        <v>210</v>
      </c>
      <c r="G120" s="26" t="s">
        <v>213</v>
      </c>
      <c r="H120" s="28" t="e">
        <f>IF(VLOOKUP($A120,Sheet!$A$7:$DG$148,'TN01-10'!H$9,0)="","",VLOOKUP($A120,Sheet!$A$7:$DG$148,'TN01-10'!H$9,0))</f>
        <v>#N/A</v>
      </c>
      <c r="I120" s="28" t="e">
        <f>IF(VLOOKUP($A120,Sheet!$A$7:$DG$148,'TN01-10'!I$9,0)="","",VLOOKUP($A120,Sheet!$A$7:$DG$148,'TN01-10'!I$9,0))</f>
        <v>#N/A</v>
      </c>
      <c r="J120" s="28" t="e">
        <f>IF(VLOOKUP($A120,Sheet!$A$7:$DG$148,'TN01-10'!J$9,0)="","",VLOOKUP($A120,Sheet!$A$7:$DG$148,'TN01-10'!J$9,0))</f>
        <v>#N/A</v>
      </c>
      <c r="K120" s="28" t="e">
        <f>IF(VLOOKUP($A120,Sheet!$A$7:$DG$148,'TN01-10'!K$9,0)="","",VLOOKUP($A120,Sheet!$A$7:$DG$148,'TN01-10'!K$9,0))</f>
        <v>#N/A</v>
      </c>
      <c r="L120" s="28" t="e">
        <f>IF(VLOOKUP($A120,Sheet!$A$7:$DG$148,'TN01-10'!L$9,0)="","",VLOOKUP($A120,Sheet!$A$7:$DG$148,'TN01-10'!L$9,0))</f>
        <v>#N/A</v>
      </c>
      <c r="M120" s="28" t="e">
        <f>IF(VLOOKUP($A120,Sheet!$A$7:$DG$148,'TN01-10'!M$9,0)="","",VLOOKUP($A120,Sheet!$A$7:$DG$148,'TN01-10'!M$9,0))</f>
        <v>#N/A</v>
      </c>
      <c r="N120" s="28" t="e">
        <f>IF(VLOOKUP($A120,Sheet!$A$7:$DG$148,'TN01-10'!N$9,0)="","",VLOOKUP($A120,Sheet!$A$7:$DG$148,'TN01-10'!N$9,0))</f>
        <v>#N/A</v>
      </c>
      <c r="O120" s="28" t="e">
        <f>IF(VLOOKUP($A120,Sheet!$A$7:$DG$148,'TN01-10'!O$9,0)="","",VLOOKUP($A120,Sheet!$A$7:$DG$148,'TN01-10'!O$9,0))</f>
        <v>#N/A</v>
      </c>
      <c r="P120" s="28" t="e">
        <f>IF(VLOOKUP($A120,Sheet!$A$7:$DG$148,'TN01-10'!P$9,0)="","",VLOOKUP($A120,Sheet!$A$7:$DG$148,'TN01-10'!P$9,0))</f>
        <v>#N/A</v>
      </c>
      <c r="Q120" s="28" t="e">
        <f>IF(VLOOKUP($A120,Sheet!$A$7:$DG$148,'TN01-10'!Q$9,0)="","",VLOOKUP($A120,Sheet!$A$7:$DG$148,'TN01-10'!Q$9,0))</f>
        <v>#N/A</v>
      </c>
      <c r="R120" s="28" t="e">
        <f>IF(VLOOKUP($A120,Sheet!$A$7:$DG$148,'TN01-10'!R$9,0)="","",VLOOKUP($A120,Sheet!$A$7:$DG$148,'TN01-10'!R$9,0))</f>
        <v>#N/A</v>
      </c>
      <c r="S120" s="28" t="e">
        <f>IF(VLOOKUP($A120,Sheet!$A$7:$DG$148,'TN01-10'!S$9,0)="","",VLOOKUP($A120,Sheet!$A$7:$DG$148,'TN01-10'!S$9,0))</f>
        <v>#N/A</v>
      </c>
      <c r="T120" s="28" t="e">
        <f>IF(VLOOKUP($A120,Sheet!$A$7:$DG$148,'TN01-10'!T$9,0)="","",VLOOKUP($A120,Sheet!$A$7:$DG$148,'TN01-10'!T$9,0))</f>
        <v>#N/A</v>
      </c>
      <c r="U120" s="28" t="e">
        <f>IF(VLOOKUP($A120,Sheet!$A$7:$DG$148,'TN01-10'!U$9,0)="","",VLOOKUP($A120,Sheet!$A$7:$DG$148,'TN01-10'!U$9,0))</f>
        <v>#N/A</v>
      </c>
      <c r="V120" s="28" t="e">
        <f>IF(VLOOKUP($A120,Sheet!$A$7:$DG$148,'TN01-10'!V$9,0)="","",VLOOKUP($A120,Sheet!$A$7:$DG$148,'TN01-10'!V$9,0))</f>
        <v>#N/A</v>
      </c>
      <c r="W120" s="28" t="e">
        <f>IF(VLOOKUP($A120,Sheet!$A$7:$DG$148,'TN01-10'!W$9,0)="","",VLOOKUP($A120,Sheet!$A$7:$DG$148,'TN01-10'!W$9,0))</f>
        <v>#N/A</v>
      </c>
      <c r="X120" s="28" t="e">
        <f>IF(VLOOKUP($A120,Sheet!$A$7:$DG$148,'TN01-10'!X$9,0)="","",VLOOKUP($A120,Sheet!$A$7:$DG$148,'TN01-10'!X$9,0))</f>
        <v>#N/A</v>
      </c>
      <c r="Y120" s="28" t="e">
        <f>IF(VLOOKUP($A120,Sheet!$A$7:$DG$148,'TN01-10'!Y$9,0)="","",VLOOKUP($A120,Sheet!$A$7:$DG$148,'TN01-10'!Y$9,0))</f>
        <v>#N/A</v>
      </c>
      <c r="Z120" s="28" t="e">
        <f>IF(VLOOKUP($A120,Sheet!$A$7:$DG$148,'TN01-10'!Z$9,0)="","",VLOOKUP($A120,Sheet!$A$7:$DG$148,'TN01-10'!Z$9,0))</f>
        <v>#N/A</v>
      </c>
      <c r="AA120" s="28" t="e">
        <f>IF(VLOOKUP($A120,Sheet!$A$7:$DG$148,'TN01-10'!AA$9,0)="","",VLOOKUP($A120,Sheet!$A$7:$DG$148,'TN01-10'!AA$9,0))</f>
        <v>#N/A</v>
      </c>
      <c r="AB120" s="28" t="e">
        <f>IF(VLOOKUP($A120,Sheet!$A$7:$DG$148,'TN01-10'!AB$9,0)="","",VLOOKUP($A120,Sheet!$A$7:$DG$148,'TN01-10'!AB$9,0))</f>
        <v>#N/A</v>
      </c>
      <c r="AC120" s="28" t="e">
        <f>IF(VLOOKUP($A120,Sheet!$A$7:$DG$148,'TN01-10'!AC$9,0)="","",VLOOKUP($A120,Sheet!$A$7:$DG$148,'TN01-10'!AC$9,0))</f>
        <v>#N/A</v>
      </c>
      <c r="AD120" s="28" t="e">
        <f>IF(VLOOKUP($A120,Sheet!$A$7:$DG$148,'TN01-10'!AD$9,0)="","",VLOOKUP($A120,Sheet!$A$7:$DG$148,'TN01-10'!AD$9,0))</f>
        <v>#N/A</v>
      </c>
      <c r="AE120" s="28" t="e">
        <f>IF(VLOOKUP($A120,Sheet!$A$7:$DG$148,'TN01-10'!AE$9,0)="","",VLOOKUP($A120,Sheet!$A$7:$DG$148,'TN01-10'!AE$9,0))</f>
        <v>#N/A</v>
      </c>
      <c r="AF120" s="28" t="e">
        <f>IF(VLOOKUP($A120,Sheet!$A$7:$DG$148,'TN01-10'!AF$9,0)="","",VLOOKUP($A120,Sheet!$A$7:$DG$148,'TN01-10'!AF$9,0))</f>
        <v>#N/A</v>
      </c>
      <c r="AG120" s="28" t="e">
        <f>IF(VLOOKUP($A120,Sheet!$A$7:$DG$148,'TN01-10'!AG$9,0)="","",VLOOKUP($A120,Sheet!$A$7:$DG$148,'TN01-10'!AG$9,0))</f>
        <v>#N/A</v>
      </c>
      <c r="AH120" s="28" t="e">
        <f>IF(VLOOKUP($A120,Sheet!$A$7:$DG$148,'TN01-10'!AH$9,0)="","",VLOOKUP($A120,Sheet!$A$7:$DG$148,'TN01-10'!AH$9,0))</f>
        <v>#N/A</v>
      </c>
      <c r="AI120" s="28" t="e">
        <f>IF(VLOOKUP($A120,Sheet!$A$7:$DG$148,'TN01-10'!AI$9,0)="","",VLOOKUP($A120,Sheet!$A$7:$DG$148,'TN01-10'!AI$9,0))</f>
        <v>#N/A</v>
      </c>
      <c r="AJ120" s="28" t="e">
        <f>IF(VLOOKUP($A120,Sheet!$A$7:$DG$148,'TN01-10'!AJ$9,0)="","",VLOOKUP($A120,Sheet!$A$7:$DG$148,'TN01-10'!AJ$9,0))</f>
        <v>#N/A</v>
      </c>
      <c r="AK120" s="33" t="e">
        <f>IF(VLOOKUP($A120,Sheet!$A$7:$DG$148,'TN01-10'!AK$9,0)="","",VLOOKUP($A120,Sheet!$A$7:$DG$148,'TN01-10'!AK$9,0))</f>
        <v>#N/A</v>
      </c>
      <c r="AL120" s="36" t="e">
        <f>IF(VLOOKUP($A120,Sheet!$A$7:$DG$148,'TN01-10'!AL$9,0)="","",VLOOKUP($A120,Sheet!$A$7:$DG$148,'TN01-10'!AL$9,0))</f>
        <v>#N/A</v>
      </c>
      <c r="AM120" s="32" t="e">
        <f>IF(VLOOKUP($A120,Sheet!$A$7:$DG$148,'TN01-10'!AM$9,0)="","",VLOOKUP($A120,Sheet!$A$7:$DG$148,'TN01-10'!AM$9,0))</f>
        <v>#N/A</v>
      </c>
      <c r="AN120" s="32" t="e">
        <f>IF(VLOOKUP($A120,Sheet!$A$7:$DG$148,'TN01-10'!AN$9,0)="","",VLOOKUP($A120,Sheet!$A$7:$DG$148,'TN01-10'!AN$9,0))</f>
        <v>#N/A</v>
      </c>
      <c r="AO120" s="32" t="e">
        <f>IF(VLOOKUP($A120,Sheet!$A$7:$DG$148,'TN01-10'!AO$9,0)="","",VLOOKUP($A120,Sheet!$A$7:$DG$148,'TN01-10'!AO$9,0))</f>
        <v>#N/A</v>
      </c>
      <c r="AP120" s="32" t="e">
        <f>IF(VLOOKUP($A120,Sheet!$A$7:$DG$148,'TN01-10'!AP$9,0)="","",VLOOKUP($A120,Sheet!$A$7:$DG$148,'TN01-10'!AP$9,0))</f>
        <v>#N/A</v>
      </c>
      <c r="AQ120" s="32" t="e">
        <f>IF(VLOOKUP($A120,Sheet!$A$7:$DG$148,'TN01-10'!AQ$9,0)="","",VLOOKUP($A120,Sheet!$A$7:$DG$148,'TN01-10'!AQ$9,0))</f>
        <v>#N/A</v>
      </c>
      <c r="AR120" s="32" t="e">
        <f>IF(VLOOKUP($A120,Sheet!$A$7:$DG$148,'TN01-10'!AR$9,0)="","",VLOOKUP($A120,Sheet!$A$7:$DG$148,'TN01-10'!AR$9,0))</f>
        <v>#N/A</v>
      </c>
      <c r="AS120" s="32" t="e">
        <f>IF(VLOOKUP($A120,Sheet!$A$7:$DG$148,'TN01-10'!AS$9,0)="","",VLOOKUP($A120,Sheet!$A$7:$DG$148,'TN01-10'!AS$9,0))</f>
        <v>#N/A</v>
      </c>
      <c r="AT120" s="32" t="e">
        <f>IF(VLOOKUP($A120,Sheet!$A$7:$DG$148,'TN01-10'!AT$9,0)="","",VLOOKUP($A120,Sheet!$A$7:$DG$148,'TN01-10'!AT$9,0))</f>
        <v>#N/A</v>
      </c>
      <c r="AU120" s="32" t="e">
        <f>IF(VLOOKUP($A120,Sheet!$A$7:$DG$148,'TN01-10'!AU$9,0)="","",VLOOKUP($A120,Sheet!$A$7:$DG$148,'TN01-10'!AU$9,0))</f>
        <v>#N/A</v>
      </c>
      <c r="AV120" s="32" t="e">
        <f>IF(VLOOKUP($A120,Sheet!$A$7:$DG$148,'TN01-10'!AV$9,0)="","",VLOOKUP($A120,Sheet!$A$7:$DG$148,'TN01-10'!AV$9,0))</f>
        <v>#N/A</v>
      </c>
      <c r="AW120" s="32" t="e">
        <f>IF(VLOOKUP($A120,Sheet!$A$7:$DG$148,'TN01-10'!AW$9,0)="","",VLOOKUP($A120,Sheet!$A$7:$DG$148,'TN01-10'!AW$9,0))</f>
        <v>#N/A</v>
      </c>
      <c r="AX120" s="32" t="e">
        <f>IF(VLOOKUP($A120,Sheet!$A$7:$DG$148,'TN01-10'!AX$9,0)="","",VLOOKUP($A120,Sheet!$A$7:$DG$148,'TN01-10'!AX$9,0))</f>
        <v>#N/A</v>
      </c>
      <c r="AY120" s="32" t="e">
        <f>IF(VLOOKUP($A120,Sheet!$A$7:$DG$148,'TN01-10'!AY$9,0)="","",VLOOKUP($A120,Sheet!$A$7:$DG$148,'TN01-10'!AY$9,0))</f>
        <v>#N/A</v>
      </c>
      <c r="AZ120" s="32" t="e">
        <f>IF(VLOOKUP($A120,Sheet!$A$7:$DG$148,'TN01-10'!AZ$9,0)="","",VLOOKUP($A120,Sheet!$A$7:$DG$148,'TN01-10'!AZ$9,0))</f>
        <v>#N/A</v>
      </c>
      <c r="BA120" s="32" t="e">
        <f>IF(VLOOKUP($A120,Sheet!$A$7:$DG$148,'TN01-10'!BA$9,0)="","",VLOOKUP($A120,Sheet!$A$7:$DG$148,'TN01-10'!BA$9,0))</f>
        <v>#N/A</v>
      </c>
      <c r="BB120" s="33" t="e">
        <f>IF(VLOOKUP($A120,Sheet!$A$7:$DG$148,'TN01-10'!BB$9,0)="","",VLOOKUP($A120,Sheet!$A$7:$DG$148,'TN01-10'!BB$9,0))</f>
        <v>#N/A</v>
      </c>
      <c r="BC120" s="36" t="e">
        <f>IF(VLOOKUP($A120,Sheet!$A$7:$DG$148,'TN01-10'!BC$9,0)="","",VLOOKUP($A120,Sheet!$A$7:$DG$148,'TN01-10'!BC$9,0))</f>
        <v>#N/A</v>
      </c>
      <c r="BD120" s="28" t="e">
        <f>IF(VLOOKUP($A120,Sheet!$A$7:$DG$148,'TN01-10'!BD$9,0)="","",VLOOKUP($A120,Sheet!$A$7:$DG$148,'TN01-10'!BD$9,0))</f>
        <v>#N/A</v>
      </c>
      <c r="BE120" s="28" t="e">
        <f>IF(VLOOKUP($A120,Sheet!$A$7:$DG$148,'TN01-10'!BE$9,0)="","",VLOOKUP($A120,Sheet!$A$7:$DG$148,'TN01-10'!BE$9,0))</f>
        <v>#N/A</v>
      </c>
      <c r="BF120" s="28" t="e">
        <f>IF(VLOOKUP($A120,Sheet!$A$7:$DG$148,'TN01-10'!BF$9,0)="","",VLOOKUP($A120,Sheet!$A$7:$DG$148,'TN01-10'!BF$9,0))</f>
        <v>#N/A</v>
      </c>
      <c r="BG120" s="28" t="e">
        <f>IF(VLOOKUP($A120,Sheet!$A$7:$DG$148,'TN01-10'!BG$9,0)="","",VLOOKUP($A120,Sheet!$A$7:$DG$148,'TN01-10'!BG$9,0))</f>
        <v>#N/A</v>
      </c>
      <c r="BH120" s="28" t="e">
        <f>IF(VLOOKUP($A120,Sheet!$A$7:$DG$148,'TN01-10'!BH$9,0)="","",VLOOKUP($A120,Sheet!$A$7:$DG$148,'TN01-10'!BH$9,0))</f>
        <v>#N/A</v>
      </c>
      <c r="BI120" s="28" t="e">
        <f>IF(VLOOKUP($A120,Sheet!$A$7:$DG$148,'TN01-10'!BI$9,0)="","",VLOOKUP($A120,Sheet!$A$7:$DG$148,'TN01-10'!BI$9,0))</f>
        <v>#N/A</v>
      </c>
      <c r="BJ120" s="28" t="e">
        <f>IF(VLOOKUP($A120,Sheet!$A$7:$DG$148,'TN01-10'!BJ$9,0)="","",VLOOKUP($A120,Sheet!$A$7:$DG$148,'TN01-10'!BJ$9,0))</f>
        <v>#N/A</v>
      </c>
      <c r="BK120" s="28" t="e">
        <f>IF(VLOOKUP($A120,Sheet!$A$7:$DG$148,'TN01-10'!BK$9,0)="","",VLOOKUP($A120,Sheet!$A$7:$DG$148,'TN01-10'!BK$9,0))</f>
        <v>#N/A</v>
      </c>
      <c r="BL120" s="28" t="e">
        <f>IF(VLOOKUP($A120,Sheet!$A$7:$DG$148,'TN01-10'!BL$9,0)="","",VLOOKUP($A120,Sheet!$A$7:$DG$148,'TN01-10'!BL$9,0))</f>
        <v>#N/A</v>
      </c>
      <c r="BM120" s="28" t="e">
        <f>IF(VLOOKUP($A120,Sheet!$A$7:$DG$148,'TN01-10'!BM$9,0)="","",VLOOKUP($A120,Sheet!$A$7:$DG$148,'TN01-10'!BM$9,0))</f>
        <v>#N/A</v>
      </c>
      <c r="BN120" s="28" t="e">
        <f>IF(VLOOKUP($A120,Sheet!$A$7:$DG$148,'TN01-10'!BN$9,0)="","",VLOOKUP($A120,Sheet!$A$7:$DG$148,'TN01-10'!BN$9,0))</f>
        <v>#N/A</v>
      </c>
      <c r="BO120" s="28" t="e">
        <f>IF(VLOOKUP($A120,Sheet!$A$7:$DG$148,'TN01-10'!BO$9,0)="","",VLOOKUP($A120,Sheet!$A$7:$DG$148,'TN01-10'!BO$9,0))</f>
        <v>#N/A</v>
      </c>
      <c r="BP120" s="28" t="e">
        <f>IF(VLOOKUP($A120,Sheet!$A$7:$DG$148,'TN01-10'!BP$9,0)="","",VLOOKUP($A120,Sheet!$A$7:$DG$148,'TN01-10'!BP$9,0))</f>
        <v>#N/A</v>
      </c>
      <c r="BQ120" s="28" t="e">
        <f>IF(VLOOKUP($A120,Sheet!$A$7:$DG$148,'TN01-10'!BQ$9,0)="","",VLOOKUP($A120,Sheet!$A$7:$DG$148,'TN01-10'!BQ$9,0))</f>
        <v>#N/A</v>
      </c>
      <c r="BR120" s="28" t="e">
        <f>IF(VLOOKUP($A120,Sheet!$A$7:$DG$148,'TN01-10'!BR$9,0)="","",VLOOKUP($A120,Sheet!$A$7:$DG$148,'TN01-10'!BR$9,0))</f>
        <v>#N/A</v>
      </c>
      <c r="BS120" s="28" t="e">
        <f>IF(VLOOKUP($A120,Sheet!$A$7:$DG$148,'TN01-10'!BS$9,0)="","",VLOOKUP($A120,Sheet!$A$7:$DG$148,'TN01-10'!BS$9,0))</f>
        <v>#N/A</v>
      </c>
      <c r="BT120" s="28" t="e">
        <f>IF(VLOOKUP($A120,Sheet!$A$7:$DG$148,'TN01-10'!BT$9,0)="","",VLOOKUP($A120,Sheet!$A$7:$DG$148,'TN01-10'!BT$9,0))</f>
        <v>#N/A</v>
      </c>
      <c r="BU120" s="28" t="e">
        <f>IF(VLOOKUP($A120,Sheet!$A$7:$DG$148,'TN01-10'!BU$9,0)="","",VLOOKUP($A120,Sheet!$A$7:$DG$148,'TN01-10'!BU$9,0))</f>
        <v>#N/A</v>
      </c>
      <c r="BV120" s="28" t="e">
        <f>IF(VLOOKUP($A120,Sheet!$A$7:$DG$148,'TN01-10'!BV$9,0)="","",VLOOKUP($A120,Sheet!$A$7:$DG$148,'TN01-10'!BV$9,0))</f>
        <v>#N/A</v>
      </c>
      <c r="BW120" s="28" t="e">
        <f>IF(VLOOKUP($A120,Sheet!$A$7:$DG$148,'TN01-10'!BW$9,0)="","",VLOOKUP($A120,Sheet!$A$7:$DG$148,'TN01-10'!BW$9,0))</f>
        <v>#N/A</v>
      </c>
      <c r="BX120" s="33" t="e">
        <f>IF(VLOOKUP($A120,Sheet!$A$7:$DG$148,'TN01-10'!BX$9,0)="","",VLOOKUP($A120,Sheet!$A$7:$DG$148,'TN01-10'!BX$9,0))</f>
        <v>#N/A</v>
      </c>
      <c r="BY120" s="36" t="e">
        <f>IF(VLOOKUP($A120,Sheet!$A$7:$DG$148,'TN01-10'!BY$9,0)="","",VLOOKUP($A120,Sheet!$A$7:$DG$148,'TN01-10'!BY$9,0))</f>
        <v>#N/A</v>
      </c>
      <c r="BZ120" s="28" t="e">
        <f>IF(VLOOKUP($A120,Sheet!$A$7:$DG$148,'TN01-10'!BZ$9,0)="","",VLOOKUP($A120,Sheet!$A$7:$DG$148,'TN01-10'!BZ$9,0))</f>
        <v>#N/A</v>
      </c>
      <c r="CA120" s="28" t="e">
        <f>IF(VLOOKUP($A120,Sheet!$A$7:$DG$148,'TN01-10'!CA$9,0)="","",VLOOKUP($A120,Sheet!$A$7:$DG$148,'TN01-10'!CA$9,0))</f>
        <v>#N/A</v>
      </c>
      <c r="CB120" s="28" t="e">
        <f>IF(VLOOKUP($A120,Sheet!$A$7:$DG$148,'TN01-10'!CB$9,0)="","",VLOOKUP($A120,Sheet!$A$7:$DG$148,'TN01-10'!CB$9,0))</f>
        <v>#N/A</v>
      </c>
      <c r="CC120" s="28" t="e">
        <f>IF(VLOOKUP($A120,Sheet!$A$7:$DG$148,'TN01-10'!CC$9,0)="","",VLOOKUP($A120,Sheet!$A$7:$DG$148,'TN01-10'!CC$9,0))</f>
        <v>#N/A</v>
      </c>
      <c r="CD120" s="28" t="e">
        <f>IF(VLOOKUP($A120,Sheet!$A$7:$DG$148,'TN01-10'!CD$9,0)="","",VLOOKUP($A120,Sheet!$A$7:$DG$148,'TN01-10'!CD$9,0))</f>
        <v>#N/A</v>
      </c>
      <c r="CE120" s="28" t="e">
        <f>IF(VLOOKUP($A120,Sheet!$A$7:$DG$148,'TN01-10'!CE$9,0)="","",VLOOKUP($A120,Sheet!$A$7:$DG$148,'TN01-10'!CE$9,0))</f>
        <v>#N/A</v>
      </c>
      <c r="CF120" s="28" t="e">
        <f>IF(VLOOKUP($A120,Sheet!$A$7:$DG$148,'TN01-10'!CF$9,0)="","",VLOOKUP($A120,Sheet!$A$7:$DG$148,'TN01-10'!CF$9,0))</f>
        <v>#N/A</v>
      </c>
      <c r="CG120" s="28" t="e">
        <f>IF(VLOOKUP($A120,Sheet!$A$7:$DG$148,'TN01-10'!CG$9,0)="","",VLOOKUP($A120,Sheet!$A$7:$DG$148,'TN01-10'!CG$9,0))</f>
        <v>#N/A</v>
      </c>
      <c r="CH120" s="28" t="e">
        <f>IF(VLOOKUP($A120,Sheet!$A$7:$DG$148,'TN01-10'!CH$9,0)="","",VLOOKUP($A120,Sheet!$A$7:$DG$148,'TN01-10'!CH$9,0))</f>
        <v>#N/A</v>
      </c>
      <c r="CI120" s="28" t="e">
        <f>IF(VLOOKUP($A120,Sheet!$A$7:$DG$148,'TN01-10'!CI$9,0)="","",VLOOKUP($A120,Sheet!$A$7:$DG$148,'TN01-10'!CI$9,0))</f>
        <v>#N/A</v>
      </c>
      <c r="CJ120" s="28" t="e">
        <f>IF(VLOOKUP($A120,Sheet!$A$7:$DG$148,'TN01-10'!CJ$9,0)="","",VLOOKUP($A120,Sheet!$A$7:$DG$148,'TN01-10'!CJ$9,0))</f>
        <v>#N/A</v>
      </c>
      <c r="CK120" s="28" t="e">
        <f>IF(VLOOKUP($A120,Sheet!$A$7:$DG$148,'TN01-10'!CK$9,0)="","",VLOOKUP($A120,Sheet!$A$7:$DG$148,'TN01-10'!CK$9,0))</f>
        <v>#N/A</v>
      </c>
      <c r="CL120" s="28" t="e">
        <f>IF(VLOOKUP($A120,Sheet!$A$7:$DG$148,'TN01-10'!CL$9,0)="","",VLOOKUP($A120,Sheet!$A$7:$DG$148,'TN01-10'!CL$9,0))</f>
        <v>#N/A</v>
      </c>
      <c r="CM120" s="28" t="e">
        <f>IF(VLOOKUP($A120,Sheet!$A$7:$DG$148,'TN01-10'!CM$9,0)="","",VLOOKUP($A120,Sheet!$A$7:$DG$148,'TN01-10'!CM$9,0))</f>
        <v>#N/A</v>
      </c>
      <c r="CN120" s="28" t="e">
        <f>IF(VLOOKUP($A120,Sheet!$A$7:$DG$148,'TN01-10'!CN$9,0)="","",VLOOKUP($A120,Sheet!$A$7:$DG$148,'TN01-10'!CN$9,0))</f>
        <v>#N/A</v>
      </c>
      <c r="CO120" s="28" t="e">
        <f>IF(VLOOKUP($A120,Sheet!$A$7:$DG$148,'TN01-10'!CO$9,0)="","",VLOOKUP($A120,Sheet!$A$7:$DG$148,'TN01-10'!CO$9,0))</f>
        <v>#N/A</v>
      </c>
      <c r="CP120" s="28" t="e">
        <f>IF(VLOOKUP($A120,Sheet!$A$7:$DG$148,'TN01-10'!CP$9,0)="","",VLOOKUP($A120,Sheet!$A$7:$DG$148,'TN01-10'!CP$9,0))</f>
        <v>#N/A</v>
      </c>
      <c r="CQ120" s="28" t="e">
        <f>IF(VLOOKUP($A120,Sheet!$A$7:$DG$148,'TN01-10'!CQ$9,0)="","",VLOOKUP($A120,Sheet!$A$7:$DG$148,'TN01-10'!CQ$9,0))</f>
        <v>#N/A</v>
      </c>
      <c r="CR120" s="28" t="e">
        <f>IF(VLOOKUP($A120,Sheet!$A$7:$DG$148,'TN01-10'!CR$9,0)="","",VLOOKUP($A120,Sheet!$A$7:$DG$148,'TN01-10'!CR$9,0))</f>
        <v>#N/A</v>
      </c>
      <c r="CS120" s="33" t="e">
        <f>IF(VLOOKUP($A120,Sheet!$A$7:$DG$148,'TN01-10'!CS$9,0)="","",VLOOKUP($A120,Sheet!$A$7:$DG$148,'TN01-10'!CS$9,0))</f>
        <v>#N/A</v>
      </c>
      <c r="CT120" s="36" t="e">
        <f>IF(VLOOKUP($A120,Sheet!$A$7:$DG$148,'TN01-10'!CT$9,0)="","",VLOOKUP($A120,Sheet!$A$7:$DG$148,'TN01-10'!CT$9,0))</f>
        <v>#N/A</v>
      </c>
      <c r="CU120" s="38" t="e">
        <f t="shared" si="17"/>
        <v>#N/A</v>
      </c>
      <c r="CV120" s="38" t="e">
        <f t="shared" si="18"/>
        <v>#N/A</v>
      </c>
      <c r="CW120" s="38">
        <f t="shared" si="19"/>
        <v>0</v>
      </c>
      <c r="CX120" s="38" t="e">
        <f t="shared" si="20"/>
        <v>#N/A</v>
      </c>
      <c r="CY120" s="38" t="e">
        <f t="shared" si="21"/>
        <v>#N/A</v>
      </c>
      <c r="CZ120" s="38" t="e">
        <f>VLOOKUP($A120,'TN01-04'!$A$13:$DL$166,103,0)</f>
        <v>#N/A</v>
      </c>
      <c r="DA120" s="28" t="e">
        <f>IF(VLOOKUP($A120,Sheet!$A$7:$DG$148,'TN01-10'!DA$9,0)="","",VLOOKUP($A120,Sheet!$A$7:$DG$148,'TN01-10'!DA$9,0))</f>
        <v>#N/A</v>
      </c>
      <c r="DB120" s="28" t="e">
        <f>IF(VLOOKUP($A120,Sheet!$A$7:$DG$148,'TN01-10'!DB$9,0)="","",VLOOKUP($A120,Sheet!$A$7:$DG$148,'TN01-10'!DB$9,0))</f>
        <v>#N/A</v>
      </c>
      <c r="DC120" s="28" t="e">
        <f>IF(VLOOKUP($A120,Sheet!$A$7:$DG$148,'TN01-10'!DC$9,0)="","",VLOOKUP($A120,Sheet!$A$7:$DG$148,'TN01-10'!DC$9,0))</f>
        <v>#N/A</v>
      </c>
      <c r="DD120" s="28" t="e">
        <f>IF(VLOOKUP($A120,Sheet!$A$7:$DG$148,'TN01-10'!DD$9,0)="","",VLOOKUP($A120,Sheet!$A$7:$DG$148,'TN01-10'!DD$9,0))</f>
        <v>#N/A</v>
      </c>
      <c r="DE120" s="38"/>
      <c r="DF120" s="38" t="e">
        <f t="shared" si="22"/>
        <v>#N/A</v>
      </c>
      <c r="DG120" s="38" t="e">
        <f>VLOOKUP($A120,'TN01-04'!$A$13:$DL$166,110,0)</f>
        <v>#N/A</v>
      </c>
      <c r="DH120" s="33" t="e">
        <f>IF(VLOOKUP($A120,Sheet!$A$7:$DG$148,'TN01-10'!DH$9,0)="","",VLOOKUP($A120,Sheet!$A$7:$DG$148,'TN01-10'!DH$9,0))</f>
        <v>#N/A</v>
      </c>
      <c r="DI120" s="36" t="e">
        <f>IF(VLOOKUP($A120,Sheet!$A$7:$DG$148,'TN01-10'!DI$9,0)="","",VLOOKUP($A120,Sheet!$A$7:$DG$148,'TN01-10'!DI$9,0))</f>
        <v>#N/A</v>
      </c>
      <c r="DJ120" s="38" t="e">
        <f t="shared" si="23"/>
        <v>#N/A</v>
      </c>
      <c r="DK120" s="38" t="e">
        <f t="shared" si="24"/>
        <v>#N/A</v>
      </c>
      <c r="DL120" s="38" t="e">
        <f t="shared" si="25"/>
        <v>#N/A</v>
      </c>
      <c r="DM120" s="38" t="e">
        <f>VLOOKUP($A120,'TN01-04'!$A$13:$DL$166,116,0)</f>
        <v>#N/A</v>
      </c>
      <c r="DN120" s="33" t="e">
        <f>IF(VLOOKUP($A120,Sheet!$A$7:$DG$148,'TN01-10'!DN$9,0)="","",VLOOKUP($A120,Sheet!$A$7:$DG$148,'TN01-10'!DN$9,0))</f>
        <v>#N/A</v>
      </c>
      <c r="DO120" s="36" t="e">
        <f>IF(VLOOKUP($A120,Sheet!$A$7:$DG$148,'TN01-10'!DO$9,0)="","",VLOOKUP($A120,Sheet!$A$7:$DG$148,'TN01-10'!DO$9,0))</f>
        <v>#N/A</v>
      </c>
      <c r="DP120" s="28" t="e">
        <f>IF(VLOOKUP($A120,Sheet!$A$7:$DG$148,'TN01-10'!DP$9,0)="","",VLOOKUP($A120,Sheet!$A$7:$DG$148,'TN01-10'!DP$9,0))</f>
        <v>#N/A</v>
      </c>
      <c r="DQ120" s="28" t="e">
        <f>IF(VLOOKUP($A120,Sheet!$A$7:$DG$148,'TN01-10'!DQ$9,0)="","",VLOOKUP($A120,Sheet!$A$7:$DG$148,'TN01-10'!DQ$9,0))</f>
        <v>#N/A</v>
      </c>
      <c r="DR120" s="28" t="e">
        <f>IF(VLOOKUP($A120,Sheet!$A$7:$DG$148,'TN01-10'!DR$9,0)="","",VLOOKUP($A120,Sheet!$A$7:$DG$148,'TN01-10'!DR$9,0))</f>
        <v>#N/A</v>
      </c>
      <c r="DS120" s="28" t="e">
        <f>IF(VLOOKUP($A120,Sheet!$A$7:$DG$148,'TN01-10'!DS$9,0)="","",VLOOKUP($A120,Sheet!$A$7:$DG$148,'TN01-10'!DS$9,0))</f>
        <v>#N/A</v>
      </c>
      <c r="DT120" s="28" t="e">
        <f>IF(VLOOKUP($A120,Sheet!$A$7:$DG$148,'TN01-10'!DT$9,0)="","",VLOOKUP($A120,Sheet!$A$7:$DG$148,'TN01-10'!DT$9,0))</f>
        <v>#N/A</v>
      </c>
      <c r="DU120" s="168" t="e">
        <f t="shared" si="26"/>
        <v>#N/A</v>
      </c>
      <c r="DV120" s="315"/>
      <c r="DW120" s="315"/>
      <c r="DX120" s="315" t="s">
        <v>4798</v>
      </c>
      <c r="DY120" s="315" t="s">
        <v>4798</v>
      </c>
      <c r="DZ120" s="315" t="e">
        <v>#N/A</v>
      </c>
      <c r="EA120" s="315"/>
      <c r="EB120" s="216"/>
      <c r="EC120" s="216"/>
      <c r="ED120" s="216"/>
      <c r="EE120" s="216"/>
      <c r="EF120" s="216">
        <f t="shared" si="27"/>
        <v>0</v>
      </c>
      <c r="EG120" s="216">
        <v>0</v>
      </c>
      <c r="EH120" s="216">
        <v>0</v>
      </c>
      <c r="EI120" s="216"/>
      <c r="EJ120" s="216"/>
      <c r="EK120" s="216">
        <f t="shared" si="28"/>
        <v>0</v>
      </c>
      <c r="EL120" s="216"/>
      <c r="EM120" s="216">
        <v>0</v>
      </c>
      <c r="EN120" s="216"/>
      <c r="EO120" s="216"/>
      <c r="EP120" s="216">
        <f t="shared" si="29"/>
        <v>0</v>
      </c>
      <c r="EQ120" s="216"/>
      <c r="ER120" s="216">
        <v>0</v>
      </c>
      <c r="ES120" s="216"/>
      <c r="ET120" s="216"/>
      <c r="EU120" s="216">
        <f t="shared" si="30"/>
        <v>0</v>
      </c>
      <c r="EV120" s="216">
        <f t="shared" si="31"/>
        <v>0</v>
      </c>
    </row>
    <row r="121" spans="1:152" ht="15.95" customHeight="1" x14ac:dyDescent="0.2">
      <c r="A121" s="25">
        <v>2221724255</v>
      </c>
      <c r="B121" s="26" t="s">
        <v>35</v>
      </c>
      <c r="C121" s="26" t="s">
        <v>77</v>
      </c>
      <c r="D121" s="26" t="s">
        <v>100</v>
      </c>
      <c r="E121" s="27">
        <v>36043</v>
      </c>
      <c r="F121" s="26" t="s">
        <v>210</v>
      </c>
      <c r="G121" s="26" t="s">
        <v>212</v>
      </c>
      <c r="H121" s="28">
        <f>IF(VLOOKUP($A121,Sheet!$A$7:$DG$148,'TN01-10'!H$9,0)="","",VLOOKUP($A121,Sheet!$A$7:$DG$148,'TN01-10'!H$9,0))</f>
        <v>8</v>
      </c>
      <c r="I121" s="28">
        <f>IF(VLOOKUP($A121,Sheet!$A$7:$DG$148,'TN01-10'!I$9,0)="","",VLOOKUP($A121,Sheet!$A$7:$DG$148,'TN01-10'!I$9,0))</f>
        <v>8.3000000000000007</v>
      </c>
      <c r="J121" s="28">
        <f>IF(VLOOKUP($A121,Sheet!$A$7:$DG$148,'TN01-10'!J$9,0)="","",VLOOKUP($A121,Sheet!$A$7:$DG$148,'TN01-10'!J$9,0))</f>
        <v>8.5</v>
      </c>
      <c r="K121" s="28">
        <f>IF(VLOOKUP($A121,Sheet!$A$7:$DG$148,'TN01-10'!K$9,0)="","",VLOOKUP($A121,Sheet!$A$7:$DG$148,'TN01-10'!K$9,0))</f>
        <v>7.1</v>
      </c>
      <c r="L121" s="28">
        <f>IF(VLOOKUP($A121,Sheet!$A$7:$DG$148,'TN01-10'!L$9,0)="","",VLOOKUP($A121,Sheet!$A$7:$DG$148,'TN01-10'!L$9,0))</f>
        <v>5.6</v>
      </c>
      <c r="M121" s="28">
        <f>IF(VLOOKUP($A121,Sheet!$A$7:$DG$148,'TN01-10'!M$9,0)="","",VLOOKUP($A121,Sheet!$A$7:$DG$148,'TN01-10'!M$9,0))</f>
        <v>8.8000000000000007</v>
      </c>
      <c r="N121" s="28">
        <f>IF(VLOOKUP($A121,Sheet!$A$7:$DG$148,'TN01-10'!N$9,0)="","",VLOOKUP($A121,Sheet!$A$7:$DG$148,'TN01-10'!N$9,0))</f>
        <v>6</v>
      </c>
      <c r="O121" s="28" t="str">
        <f>IF(VLOOKUP($A121,Sheet!$A$7:$DG$148,'TN01-10'!O$9,0)="","",VLOOKUP($A121,Sheet!$A$7:$DG$148,'TN01-10'!O$9,0))</f>
        <v/>
      </c>
      <c r="P121" s="28">
        <f>IF(VLOOKUP($A121,Sheet!$A$7:$DG$148,'TN01-10'!P$9,0)="","",VLOOKUP($A121,Sheet!$A$7:$DG$148,'TN01-10'!P$9,0))</f>
        <v>7.5</v>
      </c>
      <c r="Q121" s="28" t="str">
        <f>IF(VLOOKUP($A121,Sheet!$A$7:$DG$148,'TN01-10'!Q$9,0)="","",VLOOKUP($A121,Sheet!$A$7:$DG$148,'TN01-10'!Q$9,0))</f>
        <v/>
      </c>
      <c r="R121" s="28" t="str">
        <f>IF(VLOOKUP($A121,Sheet!$A$7:$DG$148,'TN01-10'!R$9,0)="","",VLOOKUP($A121,Sheet!$A$7:$DG$148,'TN01-10'!R$9,0))</f>
        <v/>
      </c>
      <c r="S121" s="28" t="str">
        <f>IF(VLOOKUP($A121,Sheet!$A$7:$DG$148,'TN01-10'!S$9,0)="","",VLOOKUP($A121,Sheet!$A$7:$DG$148,'TN01-10'!S$9,0))</f>
        <v/>
      </c>
      <c r="T121" s="28">
        <f>IF(VLOOKUP($A121,Sheet!$A$7:$DG$148,'TN01-10'!T$9,0)="","",VLOOKUP($A121,Sheet!$A$7:$DG$148,'TN01-10'!T$9,0))</f>
        <v>8.3000000000000007</v>
      </c>
      <c r="U121" s="28">
        <f>IF(VLOOKUP($A121,Sheet!$A$7:$DG$148,'TN01-10'!U$9,0)="","",VLOOKUP($A121,Sheet!$A$7:$DG$148,'TN01-10'!U$9,0))</f>
        <v>8.6999999999999993</v>
      </c>
      <c r="V121" s="28" t="str">
        <f>IF(VLOOKUP($A121,Sheet!$A$7:$DG$148,'TN01-10'!V$9,0)="","",VLOOKUP($A121,Sheet!$A$7:$DG$148,'TN01-10'!V$9,0))</f>
        <v/>
      </c>
      <c r="W121" s="28">
        <f>IF(VLOOKUP($A121,Sheet!$A$7:$DG$148,'TN01-10'!W$9,0)="","",VLOOKUP($A121,Sheet!$A$7:$DG$148,'TN01-10'!W$9,0))</f>
        <v>7.8</v>
      </c>
      <c r="X121" s="28">
        <f>IF(VLOOKUP($A121,Sheet!$A$7:$DG$148,'TN01-10'!X$9,0)="","",VLOOKUP($A121,Sheet!$A$7:$DG$148,'TN01-10'!X$9,0))</f>
        <v>7.7</v>
      </c>
      <c r="Y121" s="28">
        <f>IF(VLOOKUP($A121,Sheet!$A$7:$DG$148,'TN01-10'!Y$9,0)="","",VLOOKUP($A121,Sheet!$A$7:$DG$148,'TN01-10'!Y$9,0))</f>
        <v>7.8</v>
      </c>
      <c r="Z121" s="28">
        <f>IF(VLOOKUP($A121,Sheet!$A$7:$DG$148,'TN01-10'!Z$9,0)="","",VLOOKUP($A121,Sheet!$A$7:$DG$148,'TN01-10'!Z$9,0))</f>
        <v>7.1</v>
      </c>
      <c r="AA121" s="28">
        <f>IF(VLOOKUP($A121,Sheet!$A$7:$DG$148,'TN01-10'!AA$9,0)="","",VLOOKUP($A121,Sheet!$A$7:$DG$148,'TN01-10'!AA$9,0))</f>
        <v>6.7</v>
      </c>
      <c r="AB121" s="28">
        <f>IF(VLOOKUP($A121,Sheet!$A$7:$DG$148,'TN01-10'!AB$9,0)="","",VLOOKUP($A121,Sheet!$A$7:$DG$148,'TN01-10'!AB$9,0))</f>
        <v>6.3</v>
      </c>
      <c r="AC121" s="28">
        <f>IF(VLOOKUP($A121,Sheet!$A$7:$DG$148,'TN01-10'!AC$9,0)="","",VLOOKUP($A121,Sheet!$A$7:$DG$148,'TN01-10'!AC$9,0))</f>
        <v>7.3</v>
      </c>
      <c r="AD121" s="28">
        <f>IF(VLOOKUP($A121,Sheet!$A$7:$DG$148,'TN01-10'!AD$9,0)="","",VLOOKUP($A121,Sheet!$A$7:$DG$148,'TN01-10'!AD$9,0))</f>
        <v>7.7</v>
      </c>
      <c r="AE121" s="28">
        <f>IF(VLOOKUP($A121,Sheet!$A$7:$DG$148,'TN01-10'!AE$9,0)="","",VLOOKUP($A121,Sheet!$A$7:$DG$148,'TN01-10'!AE$9,0))</f>
        <v>5.7</v>
      </c>
      <c r="AF121" s="28">
        <f>IF(VLOOKUP($A121,Sheet!$A$7:$DG$148,'TN01-10'!AF$9,0)="","",VLOOKUP($A121,Sheet!$A$7:$DG$148,'TN01-10'!AF$9,0))</f>
        <v>8.1</v>
      </c>
      <c r="AG121" s="28">
        <f>IF(VLOOKUP($A121,Sheet!$A$7:$DG$148,'TN01-10'!AG$9,0)="","",VLOOKUP($A121,Sheet!$A$7:$DG$148,'TN01-10'!AG$9,0))</f>
        <v>6.7</v>
      </c>
      <c r="AH121" s="28">
        <f>IF(VLOOKUP($A121,Sheet!$A$7:$DG$148,'TN01-10'!AH$9,0)="","",VLOOKUP($A121,Sheet!$A$7:$DG$148,'TN01-10'!AH$9,0))</f>
        <v>6.7</v>
      </c>
      <c r="AI121" s="28">
        <f>IF(VLOOKUP($A121,Sheet!$A$7:$DG$148,'TN01-10'!AI$9,0)="","",VLOOKUP($A121,Sheet!$A$7:$DG$148,'TN01-10'!AI$9,0))</f>
        <v>7</v>
      </c>
      <c r="AJ121" s="28">
        <f>IF(VLOOKUP($A121,Sheet!$A$7:$DG$148,'TN01-10'!AJ$9,0)="","",VLOOKUP($A121,Sheet!$A$7:$DG$148,'TN01-10'!AJ$9,0))</f>
        <v>6.3</v>
      </c>
      <c r="AK121" s="33">
        <f>IF(VLOOKUP($A121,Sheet!$A$7:$DG$148,'TN01-10'!AK$9,0)="","",VLOOKUP($A121,Sheet!$A$7:$DG$148,'TN01-10'!AK$9,0))</f>
        <v>51</v>
      </c>
      <c r="AL121" s="36">
        <f>IF(VLOOKUP($A121,Sheet!$A$7:$DG$148,'TN01-10'!AL$9,0)="","",VLOOKUP($A121,Sheet!$A$7:$DG$148,'TN01-10'!AL$9,0))</f>
        <v>0</v>
      </c>
      <c r="AM121" s="32">
        <f>IF(VLOOKUP($A121,Sheet!$A$7:$DG$148,'TN01-10'!AM$9,0)="","",VLOOKUP($A121,Sheet!$A$7:$DG$148,'TN01-10'!AM$9,0))</f>
        <v>6.3</v>
      </c>
      <c r="AN121" s="32">
        <f>IF(VLOOKUP($A121,Sheet!$A$7:$DG$148,'TN01-10'!AN$9,0)="","",VLOOKUP($A121,Sheet!$A$7:$DG$148,'TN01-10'!AN$9,0))</f>
        <v>4.4000000000000004</v>
      </c>
      <c r="AO121" s="32">
        <f>IF(VLOOKUP($A121,Sheet!$A$7:$DG$148,'TN01-10'!AO$9,0)="","",VLOOKUP($A121,Sheet!$A$7:$DG$148,'TN01-10'!AO$9,0))</f>
        <v>4.9000000000000004</v>
      </c>
      <c r="AP121" s="32" t="str">
        <f>IF(VLOOKUP($A121,Sheet!$A$7:$DG$148,'TN01-10'!AP$9,0)="","",VLOOKUP($A121,Sheet!$A$7:$DG$148,'TN01-10'!AP$9,0))</f>
        <v/>
      </c>
      <c r="AQ121" s="32" t="str">
        <f>IF(VLOOKUP($A121,Sheet!$A$7:$DG$148,'TN01-10'!AQ$9,0)="","",VLOOKUP($A121,Sheet!$A$7:$DG$148,'TN01-10'!AQ$9,0))</f>
        <v/>
      </c>
      <c r="AR121" s="32" t="str">
        <f>IF(VLOOKUP($A121,Sheet!$A$7:$DG$148,'TN01-10'!AR$9,0)="","",VLOOKUP($A121,Sheet!$A$7:$DG$148,'TN01-10'!AR$9,0))</f>
        <v/>
      </c>
      <c r="AS121" s="32" t="str">
        <f>IF(VLOOKUP($A121,Sheet!$A$7:$DG$148,'TN01-10'!AS$9,0)="","",VLOOKUP($A121,Sheet!$A$7:$DG$148,'TN01-10'!AS$9,0))</f>
        <v/>
      </c>
      <c r="AT121" s="32">
        <f>IF(VLOOKUP($A121,Sheet!$A$7:$DG$148,'TN01-10'!AT$9,0)="","",VLOOKUP($A121,Sheet!$A$7:$DG$148,'TN01-10'!AT$9,0))</f>
        <v>7.1</v>
      </c>
      <c r="AU121" s="32" t="str">
        <f>IF(VLOOKUP($A121,Sheet!$A$7:$DG$148,'TN01-10'!AU$9,0)="","",VLOOKUP($A121,Sheet!$A$7:$DG$148,'TN01-10'!AU$9,0))</f>
        <v/>
      </c>
      <c r="AV121" s="32" t="str">
        <f>IF(VLOOKUP($A121,Sheet!$A$7:$DG$148,'TN01-10'!AV$9,0)="","",VLOOKUP($A121,Sheet!$A$7:$DG$148,'TN01-10'!AV$9,0))</f>
        <v/>
      </c>
      <c r="AW121" s="32" t="str">
        <f>IF(VLOOKUP($A121,Sheet!$A$7:$DG$148,'TN01-10'!AW$9,0)="","",VLOOKUP($A121,Sheet!$A$7:$DG$148,'TN01-10'!AW$9,0))</f>
        <v/>
      </c>
      <c r="AX121" s="32" t="str">
        <f>IF(VLOOKUP($A121,Sheet!$A$7:$DG$148,'TN01-10'!AX$9,0)="","",VLOOKUP($A121,Sheet!$A$7:$DG$148,'TN01-10'!AX$9,0))</f>
        <v/>
      </c>
      <c r="AY121" s="32">
        <f>IF(VLOOKUP($A121,Sheet!$A$7:$DG$148,'TN01-10'!AY$9,0)="","",VLOOKUP($A121,Sheet!$A$7:$DG$148,'TN01-10'!AY$9,0))</f>
        <v>4.7</v>
      </c>
      <c r="AZ121" s="32" t="str">
        <f>IF(VLOOKUP($A121,Sheet!$A$7:$DG$148,'TN01-10'!AZ$9,0)="","",VLOOKUP($A121,Sheet!$A$7:$DG$148,'TN01-10'!AZ$9,0))</f>
        <v/>
      </c>
      <c r="BA121" s="32">
        <f>IF(VLOOKUP($A121,Sheet!$A$7:$DG$148,'TN01-10'!BA$9,0)="","",VLOOKUP($A121,Sheet!$A$7:$DG$148,'TN01-10'!BA$9,0))</f>
        <v>6.5</v>
      </c>
      <c r="BB121" s="33">
        <f>IF(VLOOKUP($A121,Sheet!$A$7:$DG$148,'TN01-10'!BB$9,0)="","",VLOOKUP($A121,Sheet!$A$7:$DG$148,'TN01-10'!BB$9,0))</f>
        <v>6</v>
      </c>
      <c r="BC121" s="36">
        <f>IF(VLOOKUP($A121,Sheet!$A$7:$DG$148,'TN01-10'!BC$9,0)="","",VLOOKUP($A121,Sheet!$A$7:$DG$148,'TN01-10'!BC$9,0))</f>
        <v>0</v>
      </c>
      <c r="BD121" s="28">
        <f>IF(VLOOKUP($A121,Sheet!$A$7:$DG$148,'TN01-10'!BD$9,0)="","",VLOOKUP($A121,Sheet!$A$7:$DG$148,'TN01-10'!BD$9,0))</f>
        <v>5.6</v>
      </c>
      <c r="BE121" s="28">
        <f>IF(VLOOKUP($A121,Sheet!$A$7:$DG$148,'TN01-10'!BE$9,0)="","",VLOOKUP($A121,Sheet!$A$7:$DG$148,'TN01-10'!BE$9,0))</f>
        <v>6.6</v>
      </c>
      <c r="BF121" s="28">
        <f>IF(VLOOKUP($A121,Sheet!$A$7:$DG$148,'TN01-10'!BF$9,0)="","",VLOOKUP($A121,Sheet!$A$7:$DG$148,'TN01-10'!BF$9,0))</f>
        <v>7.8</v>
      </c>
      <c r="BG121" s="28">
        <f>IF(VLOOKUP($A121,Sheet!$A$7:$DG$148,'TN01-10'!BG$9,0)="","",VLOOKUP($A121,Sheet!$A$7:$DG$148,'TN01-10'!BG$9,0))</f>
        <v>5.6</v>
      </c>
      <c r="BH121" s="28">
        <f>IF(VLOOKUP($A121,Sheet!$A$7:$DG$148,'TN01-10'!BH$9,0)="","",VLOOKUP($A121,Sheet!$A$7:$DG$148,'TN01-10'!BH$9,0))</f>
        <v>7.9</v>
      </c>
      <c r="BI121" s="28">
        <f>IF(VLOOKUP($A121,Sheet!$A$7:$DG$148,'TN01-10'!BI$9,0)="","",VLOOKUP($A121,Sheet!$A$7:$DG$148,'TN01-10'!BI$9,0))</f>
        <v>6.8</v>
      </c>
      <c r="BJ121" s="28">
        <f>IF(VLOOKUP($A121,Sheet!$A$7:$DG$148,'TN01-10'!BJ$9,0)="","",VLOOKUP($A121,Sheet!$A$7:$DG$148,'TN01-10'!BJ$9,0))</f>
        <v>8.5</v>
      </c>
      <c r="BK121" s="28">
        <f>IF(VLOOKUP($A121,Sheet!$A$7:$DG$148,'TN01-10'!BK$9,0)="","",VLOOKUP($A121,Sheet!$A$7:$DG$148,'TN01-10'!BK$9,0))</f>
        <v>5.8</v>
      </c>
      <c r="BL121" s="28">
        <f>IF(VLOOKUP($A121,Sheet!$A$7:$DG$148,'TN01-10'!BL$9,0)="","",VLOOKUP($A121,Sheet!$A$7:$DG$148,'TN01-10'!BL$9,0))</f>
        <v>5.7</v>
      </c>
      <c r="BM121" s="28">
        <f>IF(VLOOKUP($A121,Sheet!$A$7:$DG$148,'TN01-10'!BM$9,0)="","",VLOOKUP($A121,Sheet!$A$7:$DG$148,'TN01-10'!BM$9,0))</f>
        <v>5.0999999999999996</v>
      </c>
      <c r="BN121" s="28">
        <f>IF(VLOOKUP($A121,Sheet!$A$7:$DG$148,'TN01-10'!BN$9,0)="","",VLOOKUP($A121,Sheet!$A$7:$DG$148,'TN01-10'!BN$9,0))</f>
        <v>4.7</v>
      </c>
      <c r="BO121" s="28">
        <f>IF(VLOOKUP($A121,Sheet!$A$7:$DG$148,'TN01-10'!BO$9,0)="","",VLOOKUP($A121,Sheet!$A$7:$DG$148,'TN01-10'!BO$9,0))</f>
        <v>6.1</v>
      </c>
      <c r="BP121" s="28">
        <f>IF(VLOOKUP($A121,Sheet!$A$7:$DG$148,'TN01-10'!BP$9,0)="","",VLOOKUP($A121,Sheet!$A$7:$DG$148,'TN01-10'!BP$9,0))</f>
        <v>9.1</v>
      </c>
      <c r="BQ121" s="28" t="str">
        <f>IF(VLOOKUP($A121,Sheet!$A$7:$DG$148,'TN01-10'!BQ$9,0)="","",VLOOKUP($A121,Sheet!$A$7:$DG$148,'TN01-10'!BQ$9,0))</f>
        <v/>
      </c>
      <c r="BR121" s="28">
        <f>IF(VLOOKUP($A121,Sheet!$A$7:$DG$148,'TN01-10'!BR$9,0)="","",VLOOKUP($A121,Sheet!$A$7:$DG$148,'TN01-10'!BR$9,0))</f>
        <v>9.1</v>
      </c>
      <c r="BS121" s="28">
        <f>IF(VLOOKUP($A121,Sheet!$A$7:$DG$148,'TN01-10'!BS$9,0)="","",VLOOKUP($A121,Sheet!$A$7:$DG$148,'TN01-10'!BS$9,0))</f>
        <v>5.3</v>
      </c>
      <c r="BT121" s="28">
        <f>IF(VLOOKUP($A121,Sheet!$A$7:$DG$148,'TN01-10'!BT$9,0)="","",VLOOKUP($A121,Sheet!$A$7:$DG$148,'TN01-10'!BT$9,0))</f>
        <v>5.4</v>
      </c>
      <c r="BU121" s="28">
        <f>IF(VLOOKUP($A121,Sheet!$A$7:$DG$148,'TN01-10'!BU$9,0)="","",VLOOKUP($A121,Sheet!$A$7:$DG$148,'TN01-10'!BU$9,0))</f>
        <v>6.2</v>
      </c>
      <c r="BV121" s="28">
        <f>IF(VLOOKUP($A121,Sheet!$A$7:$DG$148,'TN01-10'!BV$9,0)="","",VLOOKUP($A121,Sheet!$A$7:$DG$148,'TN01-10'!BV$9,0))</f>
        <v>6.7</v>
      </c>
      <c r="BW121" s="28">
        <f>IF(VLOOKUP($A121,Sheet!$A$7:$DG$148,'TN01-10'!BW$9,0)="","",VLOOKUP($A121,Sheet!$A$7:$DG$148,'TN01-10'!BW$9,0))</f>
        <v>8.4</v>
      </c>
      <c r="BX121" s="33">
        <f>IF(VLOOKUP($A121,Sheet!$A$7:$DG$148,'TN01-10'!BX$9,0)="","",VLOOKUP($A121,Sheet!$A$7:$DG$148,'TN01-10'!BX$9,0))</f>
        <v>50</v>
      </c>
      <c r="BY121" s="36">
        <f>IF(VLOOKUP($A121,Sheet!$A$7:$DG$148,'TN01-10'!BY$9,0)="","",VLOOKUP($A121,Sheet!$A$7:$DG$148,'TN01-10'!BY$9,0))</f>
        <v>0</v>
      </c>
      <c r="BZ121" s="28">
        <f>IF(VLOOKUP($A121,Sheet!$A$7:$DG$148,'TN01-10'!BZ$9,0)="","",VLOOKUP($A121,Sheet!$A$7:$DG$148,'TN01-10'!BZ$9,0))</f>
        <v>8.1999999999999993</v>
      </c>
      <c r="CA121" s="28" t="str">
        <f>IF(VLOOKUP($A121,Sheet!$A$7:$DG$148,'TN01-10'!CA$9,0)="","",VLOOKUP($A121,Sheet!$A$7:$DG$148,'TN01-10'!CA$9,0))</f>
        <v/>
      </c>
      <c r="CB121" s="28">
        <f>IF(VLOOKUP($A121,Sheet!$A$7:$DG$148,'TN01-10'!CB$9,0)="","",VLOOKUP($A121,Sheet!$A$7:$DG$148,'TN01-10'!CB$9,0))</f>
        <v>8</v>
      </c>
      <c r="CC121" s="28" t="str">
        <f>IF(VLOOKUP($A121,Sheet!$A$7:$DG$148,'TN01-10'!CC$9,0)="","",VLOOKUP($A121,Sheet!$A$7:$DG$148,'TN01-10'!CC$9,0))</f>
        <v/>
      </c>
      <c r="CD121" s="28">
        <f>IF(VLOOKUP($A121,Sheet!$A$7:$DG$148,'TN01-10'!CD$9,0)="","",VLOOKUP($A121,Sheet!$A$7:$DG$148,'TN01-10'!CD$9,0))</f>
        <v>5.8</v>
      </c>
      <c r="CE121" s="28">
        <f>IF(VLOOKUP($A121,Sheet!$A$7:$DG$148,'TN01-10'!CE$9,0)="","",VLOOKUP($A121,Sheet!$A$7:$DG$148,'TN01-10'!CE$9,0))</f>
        <v>5.6</v>
      </c>
      <c r="CF121" s="28">
        <f>IF(VLOOKUP($A121,Sheet!$A$7:$DG$148,'TN01-10'!CF$9,0)="","",VLOOKUP($A121,Sheet!$A$7:$DG$148,'TN01-10'!CF$9,0))</f>
        <v>7.2</v>
      </c>
      <c r="CG121" s="28">
        <f>IF(VLOOKUP($A121,Sheet!$A$7:$DG$148,'TN01-10'!CG$9,0)="","",VLOOKUP($A121,Sheet!$A$7:$DG$148,'TN01-10'!CG$9,0))</f>
        <v>6.9</v>
      </c>
      <c r="CH121" s="28" t="str">
        <f>IF(VLOOKUP($A121,Sheet!$A$7:$DG$148,'TN01-10'!CH$9,0)="","",VLOOKUP($A121,Sheet!$A$7:$DG$148,'TN01-10'!CH$9,0))</f>
        <v/>
      </c>
      <c r="CI121" s="28">
        <f>IF(VLOOKUP($A121,Sheet!$A$7:$DG$148,'TN01-10'!CI$9,0)="","",VLOOKUP($A121,Sheet!$A$7:$DG$148,'TN01-10'!CI$9,0))</f>
        <v>8.6</v>
      </c>
      <c r="CJ121" s="28" t="str">
        <f>IF(VLOOKUP($A121,Sheet!$A$7:$DG$148,'TN01-10'!CJ$9,0)="","",VLOOKUP($A121,Sheet!$A$7:$DG$148,'TN01-10'!CJ$9,0))</f>
        <v/>
      </c>
      <c r="CK121" s="28" t="str">
        <f>IF(VLOOKUP($A121,Sheet!$A$7:$DG$148,'TN01-10'!CK$9,0)="","",VLOOKUP($A121,Sheet!$A$7:$DG$148,'TN01-10'!CK$9,0))</f>
        <v/>
      </c>
      <c r="CL121" s="28" t="str">
        <f>IF(VLOOKUP($A121,Sheet!$A$7:$DG$148,'TN01-10'!CL$9,0)="","",VLOOKUP($A121,Sheet!$A$7:$DG$148,'TN01-10'!CL$9,0))</f>
        <v/>
      </c>
      <c r="CM121" s="28" t="str">
        <f>IF(VLOOKUP($A121,Sheet!$A$7:$DG$148,'TN01-10'!CM$9,0)="","",VLOOKUP($A121,Sheet!$A$7:$DG$148,'TN01-10'!CM$9,0))</f>
        <v/>
      </c>
      <c r="CN121" s="28">
        <f>IF(VLOOKUP($A121,Sheet!$A$7:$DG$148,'TN01-10'!CN$9,0)="","",VLOOKUP($A121,Sheet!$A$7:$DG$148,'TN01-10'!CN$9,0))</f>
        <v>6.2</v>
      </c>
      <c r="CO121" s="28">
        <f>IF(VLOOKUP($A121,Sheet!$A$7:$DG$148,'TN01-10'!CO$9,0)="","",VLOOKUP($A121,Sheet!$A$7:$DG$148,'TN01-10'!CO$9,0))</f>
        <v>6.3</v>
      </c>
      <c r="CP121" s="28">
        <f>IF(VLOOKUP($A121,Sheet!$A$7:$DG$148,'TN01-10'!CP$9,0)="","",VLOOKUP($A121,Sheet!$A$7:$DG$148,'TN01-10'!CP$9,0))</f>
        <v>8.4</v>
      </c>
      <c r="CQ121" s="28">
        <f>IF(VLOOKUP($A121,Sheet!$A$7:$DG$148,'TN01-10'!CQ$9,0)="","",VLOOKUP($A121,Sheet!$A$7:$DG$148,'TN01-10'!CQ$9,0))</f>
        <v>8.3000000000000007</v>
      </c>
      <c r="CR121" s="28">
        <f>IF(VLOOKUP($A121,Sheet!$A$7:$DG$148,'TN01-10'!CR$9,0)="","",VLOOKUP($A121,Sheet!$A$7:$DG$148,'TN01-10'!CR$9,0))</f>
        <v>7.3</v>
      </c>
      <c r="CS121" s="33">
        <f>IF(VLOOKUP($A121,Sheet!$A$7:$DG$148,'TN01-10'!CS$9,0)="","",VLOOKUP($A121,Sheet!$A$7:$DG$148,'TN01-10'!CS$9,0))</f>
        <v>27</v>
      </c>
      <c r="CT121" s="36">
        <f>IF(VLOOKUP($A121,Sheet!$A$7:$DG$148,'TN01-10'!CT$9,0)="","",VLOOKUP($A121,Sheet!$A$7:$DG$148,'TN01-10'!CT$9,0))</f>
        <v>0</v>
      </c>
      <c r="CU121" s="38">
        <f t="shared" si="17"/>
        <v>128</v>
      </c>
      <c r="CV121" s="38">
        <f t="shared" si="18"/>
        <v>0</v>
      </c>
      <c r="CW121" s="38">
        <f t="shared" si="19"/>
        <v>0</v>
      </c>
      <c r="CX121" s="38">
        <f t="shared" si="20"/>
        <v>128</v>
      </c>
      <c r="CY121" s="38">
        <f t="shared" si="21"/>
        <v>6.93</v>
      </c>
      <c r="CZ121" s="38">
        <f>VLOOKUP($A121,'TN01-04'!$A$13:$DL$166,103,0)</f>
        <v>2.81</v>
      </c>
      <c r="DA121" s="28" t="str">
        <f>IF(VLOOKUP($A121,Sheet!$A$7:$DG$148,'TN01-10'!DA$9,0)="","",VLOOKUP($A121,Sheet!$A$7:$DG$148,'TN01-10'!DA$9,0))</f>
        <v/>
      </c>
      <c r="DB121" s="28" t="str">
        <f>IF(VLOOKUP($A121,Sheet!$A$7:$DG$148,'TN01-10'!DB$9,0)="","",VLOOKUP($A121,Sheet!$A$7:$DG$148,'TN01-10'!DB$9,0))</f>
        <v/>
      </c>
      <c r="DC121" s="28" t="str">
        <f>IF(VLOOKUP($A121,Sheet!$A$7:$DG$148,'TN01-10'!DC$9,0)="","",VLOOKUP($A121,Sheet!$A$7:$DG$148,'TN01-10'!DC$9,0))</f>
        <v/>
      </c>
      <c r="DD121" s="28" t="str">
        <f>IF(VLOOKUP($A121,Sheet!$A$7:$DG$148,'TN01-10'!DD$9,0)="","",VLOOKUP($A121,Sheet!$A$7:$DG$148,'TN01-10'!DD$9,0))</f>
        <v/>
      </c>
      <c r="DE121" s="38"/>
      <c r="DF121" s="38">
        <f t="shared" si="22"/>
        <v>0</v>
      </c>
      <c r="DG121" s="38">
        <f>VLOOKUP($A121,'TN01-04'!$A$13:$DL$166,110,0)</f>
        <v>0</v>
      </c>
      <c r="DH121" s="33">
        <f>IF(VLOOKUP($A121,Sheet!$A$7:$DG$148,'TN01-10'!DH$9,0)="","",VLOOKUP($A121,Sheet!$A$7:$DG$148,'TN01-10'!DH$9,0))</f>
        <v>0</v>
      </c>
      <c r="DI121" s="36">
        <f>IF(VLOOKUP($A121,Sheet!$A$7:$DG$148,'TN01-10'!DI$9,0)="","",VLOOKUP($A121,Sheet!$A$7:$DG$148,'TN01-10'!DI$9,0))</f>
        <v>5</v>
      </c>
      <c r="DJ121" s="38">
        <f t="shared" si="23"/>
        <v>128</v>
      </c>
      <c r="DK121" s="38">
        <f t="shared" si="24"/>
        <v>5</v>
      </c>
      <c r="DL121" s="38">
        <f t="shared" si="25"/>
        <v>6.67</v>
      </c>
      <c r="DM121" s="38">
        <f>VLOOKUP($A121,'TN01-04'!$A$13:$DL$166,116,0)</f>
        <v>2.7</v>
      </c>
      <c r="DN121" s="33">
        <f>IF(VLOOKUP($A121,Sheet!$A$7:$DG$148,'TN01-10'!DN$9,0)="","",VLOOKUP($A121,Sheet!$A$7:$DG$148,'TN01-10'!DN$9,0))</f>
        <v>134</v>
      </c>
      <c r="DO121" s="36">
        <f>IF(VLOOKUP($A121,Sheet!$A$7:$DG$148,'TN01-10'!DO$9,0)="","",VLOOKUP($A121,Sheet!$A$7:$DG$148,'TN01-10'!DO$9,0))</f>
        <v>5</v>
      </c>
      <c r="DP121" s="28">
        <f>IF(VLOOKUP($A121,Sheet!$A$7:$DG$148,'TN01-10'!DP$9,0)="","",VLOOKUP($A121,Sheet!$A$7:$DG$148,'TN01-10'!DP$9,0))</f>
        <v>137</v>
      </c>
      <c r="DQ121" s="28">
        <f>IF(VLOOKUP($A121,Sheet!$A$7:$DG$148,'TN01-10'!DQ$9,0)="","",VLOOKUP($A121,Sheet!$A$7:$DG$148,'TN01-10'!DQ$9,0))</f>
        <v>134</v>
      </c>
      <c r="DR121" s="28">
        <f>IF(VLOOKUP($A121,Sheet!$A$7:$DG$148,'TN01-10'!DR$9,0)="","",VLOOKUP($A121,Sheet!$A$7:$DG$148,'TN01-10'!DR$9,0))</f>
        <v>6.93</v>
      </c>
      <c r="DS121" s="28">
        <f>IF(VLOOKUP($A121,Sheet!$A$7:$DG$148,'TN01-10'!DS$9,0)="","",VLOOKUP($A121,Sheet!$A$7:$DG$148,'TN01-10'!DS$9,0))</f>
        <v>2.81</v>
      </c>
      <c r="DT121" s="28" t="str">
        <f>IF(VLOOKUP($A121,Sheet!$A$7:$DG$148,'TN01-10'!DT$9,0)="","",VLOOKUP($A121,Sheet!$A$7:$DG$148,'TN01-10'!DT$9,0))</f>
        <v/>
      </c>
      <c r="DU121" s="168">
        <f t="shared" si="26"/>
        <v>0</v>
      </c>
      <c r="DV121" s="315"/>
      <c r="DW121" s="315"/>
      <c r="DX121" s="315" t="s">
        <v>4798</v>
      </c>
      <c r="DY121" s="315" t="s">
        <v>4798</v>
      </c>
      <c r="DZ121" s="315" t="s">
        <v>4832</v>
      </c>
      <c r="EA121" s="315"/>
      <c r="EB121" s="216"/>
      <c r="EC121" s="216"/>
      <c r="ED121" s="216"/>
      <c r="EE121" s="216"/>
      <c r="EF121" s="216">
        <f t="shared" si="27"/>
        <v>0</v>
      </c>
      <c r="EG121" s="216">
        <v>0</v>
      </c>
      <c r="EH121" s="216">
        <v>0</v>
      </c>
      <c r="EI121" s="216"/>
      <c r="EJ121" s="216"/>
      <c r="EK121" s="216">
        <f t="shared" si="28"/>
        <v>0</v>
      </c>
      <c r="EL121" s="216"/>
      <c r="EM121" s="216">
        <v>0</v>
      </c>
      <c r="EN121" s="216"/>
      <c r="EO121" s="216"/>
      <c r="EP121" s="216">
        <f t="shared" si="29"/>
        <v>0</v>
      </c>
      <c r="EQ121" s="216"/>
      <c r="ER121" s="216">
        <v>0</v>
      </c>
      <c r="ES121" s="216"/>
      <c r="ET121" s="216"/>
      <c r="EU121" s="216">
        <f t="shared" si="30"/>
        <v>0</v>
      </c>
      <c r="EV121" s="216">
        <f t="shared" si="31"/>
        <v>0</v>
      </c>
    </row>
    <row r="122" spans="1:152" ht="15.95" customHeight="1" x14ac:dyDescent="0.2">
      <c r="A122" s="25">
        <v>2220727388</v>
      </c>
      <c r="B122" s="26" t="s">
        <v>6</v>
      </c>
      <c r="C122" s="26" t="s">
        <v>47</v>
      </c>
      <c r="D122" s="26" t="s">
        <v>175</v>
      </c>
      <c r="E122" s="27">
        <v>36095</v>
      </c>
      <c r="F122" s="26" t="s">
        <v>209</v>
      </c>
      <c r="G122" s="26" t="s">
        <v>212</v>
      </c>
      <c r="H122" s="28">
        <f>IF(VLOOKUP($A122,Sheet!$A$7:$DG$148,'TN01-10'!H$9,0)="","",VLOOKUP($A122,Sheet!$A$7:$DG$148,'TN01-10'!H$9,0))</f>
        <v>8</v>
      </c>
      <c r="I122" s="28">
        <f>IF(VLOOKUP($A122,Sheet!$A$7:$DG$148,'TN01-10'!I$9,0)="","",VLOOKUP($A122,Sheet!$A$7:$DG$148,'TN01-10'!I$9,0))</f>
        <v>6.9</v>
      </c>
      <c r="J122" s="28">
        <f>IF(VLOOKUP($A122,Sheet!$A$7:$DG$148,'TN01-10'!J$9,0)="","",VLOOKUP($A122,Sheet!$A$7:$DG$148,'TN01-10'!J$9,0))</f>
        <v>8.1</v>
      </c>
      <c r="K122" s="28">
        <f>IF(VLOOKUP($A122,Sheet!$A$7:$DG$148,'TN01-10'!K$9,0)="","",VLOOKUP($A122,Sheet!$A$7:$DG$148,'TN01-10'!K$9,0))</f>
        <v>6.7</v>
      </c>
      <c r="L122" s="28">
        <f>IF(VLOOKUP($A122,Sheet!$A$7:$DG$148,'TN01-10'!L$9,0)="","",VLOOKUP($A122,Sheet!$A$7:$DG$148,'TN01-10'!L$9,0))</f>
        <v>6.8</v>
      </c>
      <c r="M122" s="28">
        <f>IF(VLOOKUP($A122,Sheet!$A$7:$DG$148,'TN01-10'!M$9,0)="","",VLOOKUP($A122,Sheet!$A$7:$DG$148,'TN01-10'!M$9,0))</f>
        <v>8.5</v>
      </c>
      <c r="N122" s="28">
        <f>IF(VLOOKUP($A122,Sheet!$A$7:$DG$148,'TN01-10'!N$9,0)="","",VLOOKUP($A122,Sheet!$A$7:$DG$148,'TN01-10'!N$9,0))</f>
        <v>8.9</v>
      </c>
      <c r="O122" s="28" t="str">
        <f>IF(VLOOKUP($A122,Sheet!$A$7:$DG$148,'TN01-10'!O$9,0)="","",VLOOKUP($A122,Sheet!$A$7:$DG$148,'TN01-10'!O$9,0))</f>
        <v/>
      </c>
      <c r="P122" s="28">
        <f>IF(VLOOKUP($A122,Sheet!$A$7:$DG$148,'TN01-10'!P$9,0)="","",VLOOKUP($A122,Sheet!$A$7:$DG$148,'TN01-10'!P$9,0))</f>
        <v>8.9</v>
      </c>
      <c r="Q122" s="28" t="str">
        <f>IF(VLOOKUP($A122,Sheet!$A$7:$DG$148,'TN01-10'!Q$9,0)="","",VLOOKUP($A122,Sheet!$A$7:$DG$148,'TN01-10'!Q$9,0))</f>
        <v/>
      </c>
      <c r="R122" s="28" t="str">
        <f>IF(VLOOKUP($A122,Sheet!$A$7:$DG$148,'TN01-10'!R$9,0)="","",VLOOKUP($A122,Sheet!$A$7:$DG$148,'TN01-10'!R$9,0))</f>
        <v/>
      </c>
      <c r="S122" s="28" t="str">
        <f>IF(VLOOKUP($A122,Sheet!$A$7:$DG$148,'TN01-10'!S$9,0)="","",VLOOKUP($A122,Sheet!$A$7:$DG$148,'TN01-10'!S$9,0))</f>
        <v/>
      </c>
      <c r="T122" s="28" t="str">
        <f>IF(VLOOKUP($A122,Sheet!$A$7:$DG$148,'TN01-10'!T$9,0)="","",VLOOKUP($A122,Sheet!$A$7:$DG$148,'TN01-10'!T$9,0))</f>
        <v/>
      </c>
      <c r="U122" s="28">
        <f>IF(VLOOKUP($A122,Sheet!$A$7:$DG$148,'TN01-10'!U$9,0)="","",VLOOKUP($A122,Sheet!$A$7:$DG$148,'TN01-10'!U$9,0))</f>
        <v>8.3000000000000007</v>
      </c>
      <c r="V122" s="28">
        <f>IF(VLOOKUP($A122,Sheet!$A$7:$DG$148,'TN01-10'!V$9,0)="","",VLOOKUP($A122,Sheet!$A$7:$DG$148,'TN01-10'!V$9,0))</f>
        <v>7.5</v>
      </c>
      <c r="W122" s="28">
        <f>IF(VLOOKUP($A122,Sheet!$A$7:$DG$148,'TN01-10'!W$9,0)="","",VLOOKUP($A122,Sheet!$A$7:$DG$148,'TN01-10'!W$9,0))</f>
        <v>9.3000000000000007</v>
      </c>
      <c r="X122" s="28">
        <f>IF(VLOOKUP($A122,Sheet!$A$7:$DG$148,'TN01-10'!X$9,0)="","",VLOOKUP($A122,Sheet!$A$7:$DG$148,'TN01-10'!X$9,0))</f>
        <v>8.1999999999999993</v>
      </c>
      <c r="Y122" s="28">
        <f>IF(VLOOKUP($A122,Sheet!$A$7:$DG$148,'TN01-10'!Y$9,0)="","",VLOOKUP($A122,Sheet!$A$7:$DG$148,'TN01-10'!Y$9,0))</f>
        <v>7</v>
      </c>
      <c r="Z122" s="28">
        <f>IF(VLOOKUP($A122,Sheet!$A$7:$DG$148,'TN01-10'!Z$9,0)="","",VLOOKUP($A122,Sheet!$A$7:$DG$148,'TN01-10'!Z$9,0))</f>
        <v>6.2</v>
      </c>
      <c r="AA122" s="28">
        <f>IF(VLOOKUP($A122,Sheet!$A$7:$DG$148,'TN01-10'!AA$9,0)="","",VLOOKUP($A122,Sheet!$A$7:$DG$148,'TN01-10'!AA$9,0))</f>
        <v>6.9</v>
      </c>
      <c r="AB122" s="28">
        <f>IF(VLOOKUP($A122,Sheet!$A$7:$DG$148,'TN01-10'!AB$9,0)="","",VLOOKUP($A122,Sheet!$A$7:$DG$148,'TN01-10'!AB$9,0))</f>
        <v>8.6</v>
      </c>
      <c r="AC122" s="28">
        <f>IF(VLOOKUP($A122,Sheet!$A$7:$DG$148,'TN01-10'!AC$9,0)="","",VLOOKUP($A122,Sheet!$A$7:$DG$148,'TN01-10'!AC$9,0))</f>
        <v>7</v>
      </c>
      <c r="AD122" s="28">
        <f>IF(VLOOKUP($A122,Sheet!$A$7:$DG$148,'TN01-10'!AD$9,0)="","",VLOOKUP($A122,Sheet!$A$7:$DG$148,'TN01-10'!AD$9,0))</f>
        <v>8</v>
      </c>
      <c r="AE122" s="28">
        <f>IF(VLOOKUP($A122,Sheet!$A$7:$DG$148,'TN01-10'!AE$9,0)="","",VLOOKUP($A122,Sheet!$A$7:$DG$148,'TN01-10'!AE$9,0))</f>
        <v>5.7</v>
      </c>
      <c r="AF122" s="28">
        <f>IF(VLOOKUP($A122,Sheet!$A$7:$DG$148,'TN01-10'!AF$9,0)="","",VLOOKUP($A122,Sheet!$A$7:$DG$148,'TN01-10'!AF$9,0))</f>
        <v>8.5</v>
      </c>
      <c r="AG122" s="28">
        <f>IF(VLOOKUP($A122,Sheet!$A$7:$DG$148,'TN01-10'!AG$9,0)="","",VLOOKUP($A122,Sheet!$A$7:$DG$148,'TN01-10'!AG$9,0))</f>
        <v>6.9</v>
      </c>
      <c r="AH122" s="28">
        <f>IF(VLOOKUP($A122,Sheet!$A$7:$DG$148,'TN01-10'!AH$9,0)="","",VLOOKUP($A122,Sheet!$A$7:$DG$148,'TN01-10'!AH$9,0))</f>
        <v>6</v>
      </c>
      <c r="AI122" s="28">
        <f>IF(VLOOKUP($A122,Sheet!$A$7:$DG$148,'TN01-10'!AI$9,0)="","",VLOOKUP($A122,Sheet!$A$7:$DG$148,'TN01-10'!AI$9,0))</f>
        <v>7.9</v>
      </c>
      <c r="AJ122" s="28">
        <f>IF(VLOOKUP($A122,Sheet!$A$7:$DG$148,'TN01-10'!AJ$9,0)="","",VLOOKUP($A122,Sheet!$A$7:$DG$148,'TN01-10'!AJ$9,0))</f>
        <v>7.5</v>
      </c>
      <c r="AK122" s="33">
        <f>IF(VLOOKUP($A122,Sheet!$A$7:$DG$148,'TN01-10'!AK$9,0)="","",VLOOKUP($A122,Sheet!$A$7:$DG$148,'TN01-10'!AK$9,0))</f>
        <v>51</v>
      </c>
      <c r="AL122" s="36">
        <f>IF(VLOOKUP($A122,Sheet!$A$7:$DG$148,'TN01-10'!AL$9,0)="","",VLOOKUP($A122,Sheet!$A$7:$DG$148,'TN01-10'!AL$9,0))</f>
        <v>0</v>
      </c>
      <c r="AM122" s="32">
        <f>IF(VLOOKUP($A122,Sheet!$A$7:$DG$148,'TN01-10'!AM$9,0)="","",VLOOKUP($A122,Sheet!$A$7:$DG$148,'TN01-10'!AM$9,0))</f>
        <v>7.8</v>
      </c>
      <c r="AN122" s="32">
        <f>IF(VLOOKUP($A122,Sheet!$A$7:$DG$148,'TN01-10'!AN$9,0)="","",VLOOKUP($A122,Sheet!$A$7:$DG$148,'TN01-10'!AN$9,0))</f>
        <v>6.7</v>
      </c>
      <c r="AO122" s="32">
        <f>IF(VLOOKUP($A122,Sheet!$A$7:$DG$148,'TN01-10'!AO$9,0)="","",VLOOKUP($A122,Sheet!$A$7:$DG$148,'TN01-10'!AO$9,0))</f>
        <v>10</v>
      </c>
      <c r="AP122" s="32" t="str">
        <f>IF(VLOOKUP($A122,Sheet!$A$7:$DG$148,'TN01-10'!AP$9,0)="","",VLOOKUP($A122,Sheet!$A$7:$DG$148,'TN01-10'!AP$9,0))</f>
        <v/>
      </c>
      <c r="AQ122" s="32" t="str">
        <f>IF(VLOOKUP($A122,Sheet!$A$7:$DG$148,'TN01-10'!AQ$9,0)="","",VLOOKUP($A122,Sheet!$A$7:$DG$148,'TN01-10'!AQ$9,0))</f>
        <v/>
      </c>
      <c r="AR122" s="32" t="str">
        <f>IF(VLOOKUP($A122,Sheet!$A$7:$DG$148,'TN01-10'!AR$9,0)="","",VLOOKUP($A122,Sheet!$A$7:$DG$148,'TN01-10'!AR$9,0))</f>
        <v/>
      </c>
      <c r="AS122" s="32" t="str">
        <f>IF(VLOOKUP($A122,Sheet!$A$7:$DG$148,'TN01-10'!AS$9,0)="","",VLOOKUP($A122,Sheet!$A$7:$DG$148,'TN01-10'!AS$9,0))</f>
        <v/>
      </c>
      <c r="AT122" s="32" t="str">
        <f>IF(VLOOKUP($A122,Sheet!$A$7:$DG$148,'TN01-10'!AT$9,0)="","",VLOOKUP($A122,Sheet!$A$7:$DG$148,'TN01-10'!AT$9,0))</f>
        <v/>
      </c>
      <c r="AU122" s="32" t="str">
        <f>IF(VLOOKUP($A122,Sheet!$A$7:$DG$148,'TN01-10'!AU$9,0)="","",VLOOKUP($A122,Sheet!$A$7:$DG$148,'TN01-10'!AU$9,0))</f>
        <v/>
      </c>
      <c r="AV122" s="32" t="str">
        <f>IF(VLOOKUP($A122,Sheet!$A$7:$DG$148,'TN01-10'!AV$9,0)="","",VLOOKUP($A122,Sheet!$A$7:$DG$148,'TN01-10'!AV$9,0))</f>
        <v/>
      </c>
      <c r="AW122" s="32" t="str">
        <f>IF(VLOOKUP($A122,Sheet!$A$7:$DG$148,'TN01-10'!AW$9,0)="","",VLOOKUP($A122,Sheet!$A$7:$DG$148,'TN01-10'!AW$9,0))</f>
        <v/>
      </c>
      <c r="AX122" s="32" t="str">
        <f>IF(VLOOKUP($A122,Sheet!$A$7:$DG$148,'TN01-10'!AX$9,0)="","",VLOOKUP($A122,Sheet!$A$7:$DG$148,'TN01-10'!AX$9,0))</f>
        <v/>
      </c>
      <c r="AY122" s="32">
        <f>IF(VLOOKUP($A122,Sheet!$A$7:$DG$148,'TN01-10'!AY$9,0)="","",VLOOKUP($A122,Sheet!$A$7:$DG$148,'TN01-10'!AY$9,0))</f>
        <v>5.3</v>
      </c>
      <c r="AZ122" s="32" t="str">
        <f>IF(VLOOKUP($A122,Sheet!$A$7:$DG$148,'TN01-10'!AZ$9,0)="","",VLOOKUP($A122,Sheet!$A$7:$DG$148,'TN01-10'!AZ$9,0))</f>
        <v/>
      </c>
      <c r="BA122" s="32">
        <f>IF(VLOOKUP($A122,Sheet!$A$7:$DG$148,'TN01-10'!BA$9,0)="","",VLOOKUP($A122,Sheet!$A$7:$DG$148,'TN01-10'!BA$9,0))</f>
        <v>7.2</v>
      </c>
      <c r="BB122" s="33">
        <f>IF(VLOOKUP($A122,Sheet!$A$7:$DG$148,'TN01-10'!BB$9,0)="","",VLOOKUP($A122,Sheet!$A$7:$DG$148,'TN01-10'!BB$9,0))</f>
        <v>5</v>
      </c>
      <c r="BC122" s="36">
        <f>IF(VLOOKUP($A122,Sheet!$A$7:$DG$148,'TN01-10'!BC$9,0)="","",VLOOKUP($A122,Sheet!$A$7:$DG$148,'TN01-10'!BC$9,0))</f>
        <v>0</v>
      </c>
      <c r="BD122" s="28">
        <f>IF(VLOOKUP($A122,Sheet!$A$7:$DG$148,'TN01-10'!BD$9,0)="","",VLOOKUP($A122,Sheet!$A$7:$DG$148,'TN01-10'!BD$9,0))</f>
        <v>6.4</v>
      </c>
      <c r="BE122" s="28">
        <f>IF(VLOOKUP($A122,Sheet!$A$7:$DG$148,'TN01-10'!BE$9,0)="","",VLOOKUP($A122,Sheet!$A$7:$DG$148,'TN01-10'!BE$9,0))</f>
        <v>6</v>
      </c>
      <c r="BF122" s="28">
        <f>IF(VLOOKUP($A122,Sheet!$A$7:$DG$148,'TN01-10'!BF$9,0)="","",VLOOKUP($A122,Sheet!$A$7:$DG$148,'TN01-10'!BF$9,0))</f>
        <v>8.1999999999999993</v>
      </c>
      <c r="BG122" s="28">
        <f>IF(VLOOKUP($A122,Sheet!$A$7:$DG$148,'TN01-10'!BG$9,0)="","",VLOOKUP($A122,Sheet!$A$7:$DG$148,'TN01-10'!BG$9,0))</f>
        <v>5.0999999999999996</v>
      </c>
      <c r="BH122" s="28">
        <f>IF(VLOOKUP($A122,Sheet!$A$7:$DG$148,'TN01-10'!BH$9,0)="","",VLOOKUP($A122,Sheet!$A$7:$DG$148,'TN01-10'!BH$9,0))</f>
        <v>7.4</v>
      </c>
      <c r="BI122" s="28">
        <f>IF(VLOOKUP($A122,Sheet!$A$7:$DG$148,'TN01-10'!BI$9,0)="","",VLOOKUP($A122,Sheet!$A$7:$DG$148,'TN01-10'!BI$9,0))</f>
        <v>6.5</v>
      </c>
      <c r="BJ122" s="28">
        <f>IF(VLOOKUP($A122,Sheet!$A$7:$DG$148,'TN01-10'!BJ$9,0)="","",VLOOKUP($A122,Sheet!$A$7:$DG$148,'TN01-10'!BJ$9,0))</f>
        <v>7.5</v>
      </c>
      <c r="BK122" s="28">
        <f>IF(VLOOKUP($A122,Sheet!$A$7:$DG$148,'TN01-10'!BK$9,0)="","",VLOOKUP($A122,Sheet!$A$7:$DG$148,'TN01-10'!BK$9,0))</f>
        <v>6.3</v>
      </c>
      <c r="BL122" s="28">
        <f>IF(VLOOKUP($A122,Sheet!$A$7:$DG$148,'TN01-10'!BL$9,0)="","",VLOOKUP($A122,Sheet!$A$7:$DG$148,'TN01-10'!BL$9,0))</f>
        <v>7.8</v>
      </c>
      <c r="BM122" s="28">
        <f>IF(VLOOKUP($A122,Sheet!$A$7:$DG$148,'TN01-10'!BM$9,0)="","",VLOOKUP($A122,Sheet!$A$7:$DG$148,'TN01-10'!BM$9,0))</f>
        <v>7.6</v>
      </c>
      <c r="BN122" s="28">
        <f>IF(VLOOKUP($A122,Sheet!$A$7:$DG$148,'TN01-10'!BN$9,0)="","",VLOOKUP($A122,Sheet!$A$7:$DG$148,'TN01-10'!BN$9,0))</f>
        <v>7.8</v>
      </c>
      <c r="BO122" s="28">
        <f>IF(VLOOKUP($A122,Sheet!$A$7:$DG$148,'TN01-10'!BO$9,0)="","",VLOOKUP($A122,Sheet!$A$7:$DG$148,'TN01-10'!BO$9,0))</f>
        <v>6.8</v>
      </c>
      <c r="BP122" s="28">
        <f>IF(VLOOKUP($A122,Sheet!$A$7:$DG$148,'TN01-10'!BP$9,0)="","",VLOOKUP($A122,Sheet!$A$7:$DG$148,'TN01-10'!BP$9,0))</f>
        <v>7.3</v>
      </c>
      <c r="BQ122" s="28" t="str">
        <f>IF(VLOOKUP($A122,Sheet!$A$7:$DG$148,'TN01-10'!BQ$9,0)="","",VLOOKUP($A122,Sheet!$A$7:$DG$148,'TN01-10'!BQ$9,0))</f>
        <v/>
      </c>
      <c r="BR122" s="28">
        <f>IF(VLOOKUP($A122,Sheet!$A$7:$DG$148,'TN01-10'!BR$9,0)="","",VLOOKUP($A122,Sheet!$A$7:$DG$148,'TN01-10'!BR$9,0))</f>
        <v>6.4</v>
      </c>
      <c r="BS122" s="28">
        <f>IF(VLOOKUP($A122,Sheet!$A$7:$DG$148,'TN01-10'!BS$9,0)="","",VLOOKUP($A122,Sheet!$A$7:$DG$148,'TN01-10'!BS$9,0))</f>
        <v>5.6</v>
      </c>
      <c r="BT122" s="28">
        <f>IF(VLOOKUP($A122,Sheet!$A$7:$DG$148,'TN01-10'!BT$9,0)="","",VLOOKUP($A122,Sheet!$A$7:$DG$148,'TN01-10'!BT$9,0))</f>
        <v>6.8</v>
      </c>
      <c r="BU122" s="28">
        <f>IF(VLOOKUP($A122,Sheet!$A$7:$DG$148,'TN01-10'!BU$9,0)="","",VLOOKUP($A122,Sheet!$A$7:$DG$148,'TN01-10'!BU$9,0))</f>
        <v>6.2</v>
      </c>
      <c r="BV122" s="28">
        <f>IF(VLOOKUP($A122,Sheet!$A$7:$DG$148,'TN01-10'!BV$9,0)="","",VLOOKUP($A122,Sheet!$A$7:$DG$148,'TN01-10'!BV$9,0))</f>
        <v>8.1999999999999993</v>
      </c>
      <c r="BW122" s="28">
        <f>IF(VLOOKUP($A122,Sheet!$A$7:$DG$148,'TN01-10'!BW$9,0)="","",VLOOKUP($A122,Sheet!$A$7:$DG$148,'TN01-10'!BW$9,0))</f>
        <v>8.1999999999999993</v>
      </c>
      <c r="BX122" s="33">
        <f>IF(VLOOKUP($A122,Sheet!$A$7:$DG$148,'TN01-10'!BX$9,0)="","",VLOOKUP($A122,Sheet!$A$7:$DG$148,'TN01-10'!BX$9,0))</f>
        <v>50</v>
      </c>
      <c r="BY122" s="36">
        <f>IF(VLOOKUP($A122,Sheet!$A$7:$DG$148,'TN01-10'!BY$9,0)="","",VLOOKUP($A122,Sheet!$A$7:$DG$148,'TN01-10'!BY$9,0))</f>
        <v>0</v>
      </c>
      <c r="BZ122" s="28" t="str">
        <f>IF(VLOOKUP($A122,Sheet!$A$7:$DG$148,'TN01-10'!BZ$9,0)="","",VLOOKUP($A122,Sheet!$A$7:$DG$148,'TN01-10'!BZ$9,0))</f>
        <v/>
      </c>
      <c r="CA122" s="28">
        <f>IF(VLOOKUP($A122,Sheet!$A$7:$DG$148,'TN01-10'!CA$9,0)="","",VLOOKUP($A122,Sheet!$A$7:$DG$148,'TN01-10'!CA$9,0))</f>
        <v>6.7</v>
      </c>
      <c r="CB122" s="28">
        <f>IF(VLOOKUP($A122,Sheet!$A$7:$DG$148,'TN01-10'!CB$9,0)="","",VLOOKUP($A122,Sheet!$A$7:$DG$148,'TN01-10'!CB$9,0))</f>
        <v>7.6</v>
      </c>
      <c r="CC122" s="28" t="str">
        <f>IF(VLOOKUP($A122,Sheet!$A$7:$DG$148,'TN01-10'!CC$9,0)="","",VLOOKUP($A122,Sheet!$A$7:$DG$148,'TN01-10'!CC$9,0))</f>
        <v/>
      </c>
      <c r="CD122" s="28">
        <f>IF(VLOOKUP($A122,Sheet!$A$7:$DG$148,'TN01-10'!CD$9,0)="","",VLOOKUP($A122,Sheet!$A$7:$DG$148,'TN01-10'!CD$9,0))</f>
        <v>7.6</v>
      </c>
      <c r="CE122" s="28">
        <f>IF(VLOOKUP($A122,Sheet!$A$7:$DG$148,'TN01-10'!CE$9,0)="","",VLOOKUP($A122,Sheet!$A$7:$DG$148,'TN01-10'!CE$9,0))</f>
        <v>7.7</v>
      </c>
      <c r="CF122" s="28">
        <f>IF(VLOOKUP($A122,Sheet!$A$7:$DG$148,'TN01-10'!CF$9,0)="","",VLOOKUP($A122,Sheet!$A$7:$DG$148,'TN01-10'!CF$9,0))</f>
        <v>8.6999999999999993</v>
      </c>
      <c r="CG122" s="28">
        <f>IF(VLOOKUP($A122,Sheet!$A$7:$DG$148,'TN01-10'!CG$9,0)="","",VLOOKUP($A122,Sheet!$A$7:$DG$148,'TN01-10'!CG$9,0))</f>
        <v>5.6</v>
      </c>
      <c r="CH122" s="28" t="str">
        <f>IF(VLOOKUP($A122,Sheet!$A$7:$DG$148,'TN01-10'!CH$9,0)="","",VLOOKUP($A122,Sheet!$A$7:$DG$148,'TN01-10'!CH$9,0))</f>
        <v/>
      </c>
      <c r="CI122" s="28">
        <f>IF(VLOOKUP($A122,Sheet!$A$7:$DG$148,'TN01-10'!CI$9,0)="","",VLOOKUP($A122,Sheet!$A$7:$DG$148,'TN01-10'!CI$9,0))</f>
        <v>7.6</v>
      </c>
      <c r="CJ122" s="28" t="str">
        <f>IF(VLOOKUP($A122,Sheet!$A$7:$DG$148,'TN01-10'!CJ$9,0)="","",VLOOKUP($A122,Sheet!$A$7:$DG$148,'TN01-10'!CJ$9,0))</f>
        <v/>
      </c>
      <c r="CK122" s="28" t="str">
        <f>IF(VLOOKUP($A122,Sheet!$A$7:$DG$148,'TN01-10'!CK$9,0)="","",VLOOKUP($A122,Sheet!$A$7:$DG$148,'TN01-10'!CK$9,0))</f>
        <v/>
      </c>
      <c r="CL122" s="28" t="str">
        <f>IF(VLOOKUP($A122,Sheet!$A$7:$DG$148,'TN01-10'!CL$9,0)="","",VLOOKUP($A122,Sheet!$A$7:$DG$148,'TN01-10'!CL$9,0))</f>
        <v/>
      </c>
      <c r="CM122" s="28" t="str">
        <f>IF(VLOOKUP($A122,Sheet!$A$7:$DG$148,'TN01-10'!CM$9,0)="","",VLOOKUP($A122,Sheet!$A$7:$DG$148,'TN01-10'!CM$9,0))</f>
        <v/>
      </c>
      <c r="CN122" s="28">
        <f>IF(VLOOKUP($A122,Sheet!$A$7:$DG$148,'TN01-10'!CN$9,0)="","",VLOOKUP($A122,Sheet!$A$7:$DG$148,'TN01-10'!CN$9,0))</f>
        <v>6.7</v>
      </c>
      <c r="CO122" s="28">
        <f>IF(VLOOKUP($A122,Sheet!$A$7:$DG$148,'TN01-10'!CO$9,0)="","",VLOOKUP($A122,Sheet!$A$7:$DG$148,'TN01-10'!CO$9,0))</f>
        <v>7.4</v>
      </c>
      <c r="CP122" s="28">
        <f>IF(VLOOKUP($A122,Sheet!$A$7:$DG$148,'TN01-10'!CP$9,0)="","",VLOOKUP($A122,Sheet!$A$7:$DG$148,'TN01-10'!CP$9,0))</f>
        <v>7.9</v>
      </c>
      <c r="CQ122" s="28">
        <f>IF(VLOOKUP($A122,Sheet!$A$7:$DG$148,'TN01-10'!CQ$9,0)="","",VLOOKUP($A122,Sheet!$A$7:$DG$148,'TN01-10'!CQ$9,0))</f>
        <v>7.7</v>
      </c>
      <c r="CR122" s="28">
        <f>IF(VLOOKUP($A122,Sheet!$A$7:$DG$148,'TN01-10'!CR$9,0)="","",VLOOKUP($A122,Sheet!$A$7:$DG$148,'TN01-10'!CR$9,0))</f>
        <v>7.3</v>
      </c>
      <c r="CS122" s="33">
        <f>IF(VLOOKUP($A122,Sheet!$A$7:$DG$148,'TN01-10'!CS$9,0)="","",VLOOKUP($A122,Sheet!$A$7:$DG$148,'TN01-10'!CS$9,0))</f>
        <v>27</v>
      </c>
      <c r="CT122" s="36">
        <f>IF(VLOOKUP($A122,Sheet!$A$7:$DG$148,'TN01-10'!CT$9,0)="","",VLOOKUP($A122,Sheet!$A$7:$DG$148,'TN01-10'!CT$9,0))</f>
        <v>0</v>
      </c>
      <c r="CU122" s="38">
        <f t="shared" si="17"/>
        <v>128</v>
      </c>
      <c r="CV122" s="38">
        <f t="shared" si="18"/>
        <v>0</v>
      </c>
      <c r="CW122" s="38">
        <f t="shared" si="19"/>
        <v>0</v>
      </c>
      <c r="CX122" s="38">
        <f t="shared" si="20"/>
        <v>128</v>
      </c>
      <c r="CY122" s="38">
        <f t="shared" si="21"/>
        <v>7.22</v>
      </c>
      <c r="CZ122" s="38">
        <f>VLOOKUP($A122,'TN01-04'!$A$13:$DL$166,103,0)</f>
        <v>3</v>
      </c>
      <c r="DA122" s="28" t="str">
        <f>IF(VLOOKUP($A122,Sheet!$A$7:$DG$148,'TN01-10'!DA$9,0)="","",VLOOKUP($A122,Sheet!$A$7:$DG$148,'TN01-10'!DA$9,0))</f>
        <v/>
      </c>
      <c r="DB122" s="28" t="str">
        <f>IF(VLOOKUP($A122,Sheet!$A$7:$DG$148,'TN01-10'!DB$9,0)="","",VLOOKUP($A122,Sheet!$A$7:$DG$148,'TN01-10'!DB$9,0))</f>
        <v/>
      </c>
      <c r="DC122" s="28">
        <f>IF(VLOOKUP($A122,Sheet!$A$7:$DG$148,'TN01-10'!DC$9,0)="","",VLOOKUP($A122,Sheet!$A$7:$DG$148,'TN01-10'!DC$9,0))</f>
        <v>7.3</v>
      </c>
      <c r="DD122" s="28" t="str">
        <f>IF(VLOOKUP($A122,Sheet!$A$7:$DG$148,'TN01-10'!DD$9,0)="","",VLOOKUP($A122,Sheet!$A$7:$DG$148,'TN01-10'!DD$9,0))</f>
        <v/>
      </c>
      <c r="DE122" s="38"/>
      <c r="DF122" s="38">
        <f t="shared" si="22"/>
        <v>7.3</v>
      </c>
      <c r="DG122" s="38">
        <f>VLOOKUP($A122,'TN01-04'!$A$13:$DL$166,110,0)</f>
        <v>3</v>
      </c>
      <c r="DH122" s="33">
        <f>IF(VLOOKUP($A122,Sheet!$A$7:$DG$148,'TN01-10'!DH$9,0)="","",VLOOKUP($A122,Sheet!$A$7:$DG$148,'TN01-10'!DH$9,0))</f>
        <v>5</v>
      </c>
      <c r="DI122" s="36">
        <f>IF(VLOOKUP($A122,Sheet!$A$7:$DG$148,'TN01-10'!DI$9,0)="","",VLOOKUP($A122,Sheet!$A$7:$DG$148,'TN01-10'!DI$9,0))</f>
        <v>0</v>
      </c>
      <c r="DJ122" s="38">
        <f t="shared" si="23"/>
        <v>133</v>
      </c>
      <c r="DK122" s="38">
        <f t="shared" si="24"/>
        <v>0</v>
      </c>
      <c r="DL122" s="38">
        <f t="shared" si="25"/>
        <v>7.22</v>
      </c>
      <c r="DM122" s="38">
        <f>VLOOKUP($A122,'TN01-04'!$A$13:$DL$166,116,0)</f>
        <v>3</v>
      </c>
      <c r="DN122" s="33">
        <f>IF(VLOOKUP($A122,Sheet!$A$7:$DG$148,'TN01-10'!DN$9,0)="","",VLOOKUP($A122,Sheet!$A$7:$DG$148,'TN01-10'!DN$9,0))</f>
        <v>138</v>
      </c>
      <c r="DO122" s="36">
        <f>IF(VLOOKUP($A122,Sheet!$A$7:$DG$148,'TN01-10'!DO$9,0)="","",VLOOKUP($A122,Sheet!$A$7:$DG$148,'TN01-10'!DO$9,0))</f>
        <v>0</v>
      </c>
      <c r="DP122" s="28">
        <f>IF(VLOOKUP($A122,Sheet!$A$7:$DG$148,'TN01-10'!DP$9,0)="","",VLOOKUP($A122,Sheet!$A$7:$DG$148,'TN01-10'!DP$9,0))</f>
        <v>137</v>
      </c>
      <c r="DQ122" s="28">
        <f>IF(VLOOKUP($A122,Sheet!$A$7:$DG$148,'TN01-10'!DQ$9,0)="","",VLOOKUP($A122,Sheet!$A$7:$DG$148,'TN01-10'!DQ$9,0))</f>
        <v>138</v>
      </c>
      <c r="DR122" s="28">
        <f>IF(VLOOKUP($A122,Sheet!$A$7:$DG$148,'TN01-10'!DR$9,0)="","",VLOOKUP($A122,Sheet!$A$7:$DG$148,'TN01-10'!DR$9,0))</f>
        <v>7.22</v>
      </c>
      <c r="DS122" s="28">
        <f>IF(VLOOKUP($A122,Sheet!$A$7:$DG$148,'TN01-10'!DS$9,0)="","",VLOOKUP($A122,Sheet!$A$7:$DG$148,'TN01-10'!DS$9,0))</f>
        <v>3</v>
      </c>
      <c r="DT122" s="28" t="str">
        <f>IF(VLOOKUP($A122,Sheet!$A$7:$DG$148,'TN01-10'!DT$9,0)="","",VLOOKUP($A122,Sheet!$A$7:$DG$148,'TN01-10'!DT$9,0))</f>
        <v/>
      </c>
      <c r="DU122" s="168">
        <f t="shared" si="26"/>
        <v>0</v>
      </c>
      <c r="DV122" s="315" t="s">
        <v>4798</v>
      </c>
      <c r="DW122" s="315" t="s">
        <v>4798</v>
      </c>
      <c r="DX122" s="315" t="s">
        <v>4798</v>
      </c>
      <c r="DY122" s="315" t="s">
        <v>4798</v>
      </c>
      <c r="DZ122" s="315" t="s">
        <v>4832</v>
      </c>
      <c r="EA122" s="315"/>
      <c r="EB122" s="216"/>
      <c r="EC122" s="216"/>
      <c r="ED122" s="216"/>
      <c r="EE122" s="216"/>
      <c r="EF122" s="216">
        <f t="shared" si="27"/>
        <v>0</v>
      </c>
      <c r="EG122" s="216">
        <v>8.9</v>
      </c>
      <c r="EH122" s="216">
        <v>0</v>
      </c>
      <c r="EI122" s="216"/>
      <c r="EJ122" s="216"/>
      <c r="EK122" s="216">
        <f t="shared" si="28"/>
        <v>8.9</v>
      </c>
      <c r="EL122" s="216">
        <v>6.5</v>
      </c>
      <c r="EM122" s="216">
        <v>0</v>
      </c>
      <c r="EN122" s="216"/>
      <c r="EO122" s="216"/>
      <c r="EP122" s="216">
        <f t="shared" si="29"/>
        <v>6.5</v>
      </c>
      <c r="EQ122" s="216">
        <v>6.1</v>
      </c>
      <c r="ER122" s="216">
        <v>0</v>
      </c>
      <c r="ES122" s="216"/>
      <c r="ET122" s="216"/>
      <c r="EU122" s="216">
        <f t="shared" si="30"/>
        <v>6.1</v>
      </c>
      <c r="EV122" s="216">
        <f t="shared" si="31"/>
        <v>7.3</v>
      </c>
    </row>
    <row r="123" spans="1:152" ht="15.95" customHeight="1" x14ac:dyDescent="0.2">
      <c r="A123" s="25">
        <v>2220727389</v>
      </c>
      <c r="B123" s="26" t="s">
        <v>36</v>
      </c>
      <c r="C123" s="26" t="s">
        <v>48</v>
      </c>
      <c r="D123" s="26" t="s">
        <v>175</v>
      </c>
      <c r="E123" s="27">
        <v>35882</v>
      </c>
      <c r="F123" s="26" t="s">
        <v>209</v>
      </c>
      <c r="G123" s="26" t="s">
        <v>212</v>
      </c>
      <c r="H123" s="28">
        <f>IF(VLOOKUP($A123,Sheet!$A$7:$DG$148,'TN01-10'!H$9,0)="","",VLOOKUP($A123,Sheet!$A$7:$DG$148,'TN01-10'!H$9,0))</f>
        <v>8.1999999999999993</v>
      </c>
      <c r="I123" s="28">
        <f>IF(VLOOKUP($A123,Sheet!$A$7:$DG$148,'TN01-10'!I$9,0)="","",VLOOKUP($A123,Sheet!$A$7:$DG$148,'TN01-10'!I$9,0))</f>
        <v>5.6</v>
      </c>
      <c r="J123" s="28">
        <f>IF(VLOOKUP($A123,Sheet!$A$7:$DG$148,'TN01-10'!J$9,0)="","",VLOOKUP($A123,Sheet!$A$7:$DG$148,'TN01-10'!J$9,0))</f>
        <v>4</v>
      </c>
      <c r="K123" s="28">
        <f>IF(VLOOKUP($A123,Sheet!$A$7:$DG$148,'TN01-10'!K$9,0)="","",VLOOKUP($A123,Sheet!$A$7:$DG$148,'TN01-10'!K$9,0))</f>
        <v>7.2</v>
      </c>
      <c r="L123" s="28">
        <f>IF(VLOOKUP($A123,Sheet!$A$7:$DG$148,'TN01-10'!L$9,0)="","",VLOOKUP($A123,Sheet!$A$7:$DG$148,'TN01-10'!L$9,0))</f>
        <v>5.4</v>
      </c>
      <c r="M123" s="28">
        <f>IF(VLOOKUP($A123,Sheet!$A$7:$DG$148,'TN01-10'!M$9,0)="","",VLOOKUP($A123,Sheet!$A$7:$DG$148,'TN01-10'!M$9,0))</f>
        <v>6</v>
      </c>
      <c r="N123" s="28">
        <f>IF(VLOOKUP($A123,Sheet!$A$7:$DG$148,'TN01-10'!N$9,0)="","",VLOOKUP($A123,Sheet!$A$7:$DG$148,'TN01-10'!N$9,0))</f>
        <v>5.2</v>
      </c>
      <c r="O123" s="28" t="str">
        <f>IF(VLOOKUP($A123,Sheet!$A$7:$DG$148,'TN01-10'!O$9,0)="","",VLOOKUP($A123,Sheet!$A$7:$DG$148,'TN01-10'!O$9,0))</f>
        <v/>
      </c>
      <c r="P123" s="28">
        <f>IF(VLOOKUP($A123,Sheet!$A$7:$DG$148,'TN01-10'!P$9,0)="","",VLOOKUP($A123,Sheet!$A$7:$DG$148,'TN01-10'!P$9,0))</f>
        <v>7</v>
      </c>
      <c r="Q123" s="28" t="str">
        <f>IF(VLOOKUP($A123,Sheet!$A$7:$DG$148,'TN01-10'!Q$9,0)="","",VLOOKUP($A123,Sheet!$A$7:$DG$148,'TN01-10'!Q$9,0))</f>
        <v/>
      </c>
      <c r="R123" s="28" t="str">
        <f>IF(VLOOKUP($A123,Sheet!$A$7:$DG$148,'TN01-10'!R$9,0)="","",VLOOKUP($A123,Sheet!$A$7:$DG$148,'TN01-10'!R$9,0))</f>
        <v/>
      </c>
      <c r="S123" s="28" t="str">
        <f>IF(VLOOKUP($A123,Sheet!$A$7:$DG$148,'TN01-10'!S$9,0)="","",VLOOKUP($A123,Sheet!$A$7:$DG$148,'TN01-10'!S$9,0))</f>
        <v/>
      </c>
      <c r="T123" s="28" t="str">
        <f>IF(VLOOKUP($A123,Sheet!$A$7:$DG$148,'TN01-10'!T$9,0)="","",VLOOKUP($A123,Sheet!$A$7:$DG$148,'TN01-10'!T$9,0))</f>
        <v/>
      </c>
      <c r="U123" s="28">
        <f>IF(VLOOKUP($A123,Sheet!$A$7:$DG$148,'TN01-10'!U$9,0)="","",VLOOKUP($A123,Sheet!$A$7:$DG$148,'TN01-10'!U$9,0))</f>
        <v>7.5</v>
      </c>
      <c r="V123" s="28">
        <f>IF(VLOOKUP($A123,Sheet!$A$7:$DG$148,'TN01-10'!V$9,0)="","",VLOOKUP($A123,Sheet!$A$7:$DG$148,'TN01-10'!V$9,0))</f>
        <v>6.9</v>
      </c>
      <c r="W123" s="28">
        <f>IF(VLOOKUP($A123,Sheet!$A$7:$DG$148,'TN01-10'!W$9,0)="","",VLOOKUP($A123,Sheet!$A$7:$DG$148,'TN01-10'!W$9,0))</f>
        <v>7.9</v>
      </c>
      <c r="X123" s="28">
        <f>IF(VLOOKUP($A123,Sheet!$A$7:$DG$148,'TN01-10'!X$9,0)="","",VLOOKUP($A123,Sheet!$A$7:$DG$148,'TN01-10'!X$9,0))</f>
        <v>6.4</v>
      </c>
      <c r="Y123" s="28">
        <f>IF(VLOOKUP($A123,Sheet!$A$7:$DG$148,'TN01-10'!Y$9,0)="","",VLOOKUP($A123,Sheet!$A$7:$DG$148,'TN01-10'!Y$9,0))</f>
        <v>5.3</v>
      </c>
      <c r="Z123" s="28">
        <f>IF(VLOOKUP($A123,Sheet!$A$7:$DG$148,'TN01-10'!Z$9,0)="","",VLOOKUP($A123,Sheet!$A$7:$DG$148,'TN01-10'!Z$9,0))</f>
        <v>5.2</v>
      </c>
      <c r="AA123" s="28">
        <f>IF(VLOOKUP($A123,Sheet!$A$7:$DG$148,'TN01-10'!AA$9,0)="","",VLOOKUP($A123,Sheet!$A$7:$DG$148,'TN01-10'!AA$9,0))</f>
        <v>8</v>
      </c>
      <c r="AB123" s="28">
        <f>IF(VLOOKUP($A123,Sheet!$A$7:$DG$148,'TN01-10'!AB$9,0)="","",VLOOKUP($A123,Sheet!$A$7:$DG$148,'TN01-10'!AB$9,0))</f>
        <v>6.5</v>
      </c>
      <c r="AC123" s="28">
        <f>IF(VLOOKUP($A123,Sheet!$A$7:$DG$148,'TN01-10'!AC$9,0)="","",VLOOKUP($A123,Sheet!$A$7:$DG$148,'TN01-10'!AC$9,0))</f>
        <v>4.5999999999999996</v>
      </c>
      <c r="AD123" s="28">
        <f>IF(VLOOKUP($A123,Sheet!$A$7:$DG$148,'TN01-10'!AD$9,0)="","",VLOOKUP($A123,Sheet!$A$7:$DG$148,'TN01-10'!AD$9,0))</f>
        <v>5</v>
      </c>
      <c r="AE123" s="28">
        <f>IF(VLOOKUP($A123,Sheet!$A$7:$DG$148,'TN01-10'!AE$9,0)="","",VLOOKUP($A123,Sheet!$A$7:$DG$148,'TN01-10'!AE$9,0))</f>
        <v>5.5</v>
      </c>
      <c r="AF123" s="28">
        <f>IF(VLOOKUP($A123,Sheet!$A$7:$DG$148,'TN01-10'!AF$9,0)="","",VLOOKUP($A123,Sheet!$A$7:$DG$148,'TN01-10'!AF$9,0))</f>
        <v>5.2</v>
      </c>
      <c r="AG123" s="28">
        <f>IF(VLOOKUP($A123,Sheet!$A$7:$DG$148,'TN01-10'!AG$9,0)="","",VLOOKUP($A123,Sheet!$A$7:$DG$148,'TN01-10'!AG$9,0))</f>
        <v>7.6</v>
      </c>
      <c r="AH123" s="28">
        <f>IF(VLOOKUP($A123,Sheet!$A$7:$DG$148,'TN01-10'!AH$9,0)="","",VLOOKUP($A123,Sheet!$A$7:$DG$148,'TN01-10'!AH$9,0))</f>
        <v>5.2</v>
      </c>
      <c r="AI123" s="28">
        <f>IF(VLOOKUP($A123,Sheet!$A$7:$DG$148,'TN01-10'!AI$9,0)="","",VLOOKUP($A123,Sheet!$A$7:$DG$148,'TN01-10'!AI$9,0))</f>
        <v>5.3</v>
      </c>
      <c r="AJ123" s="28">
        <f>IF(VLOOKUP($A123,Sheet!$A$7:$DG$148,'TN01-10'!AJ$9,0)="","",VLOOKUP($A123,Sheet!$A$7:$DG$148,'TN01-10'!AJ$9,0))</f>
        <v>6.3</v>
      </c>
      <c r="AK123" s="33">
        <f>IF(VLOOKUP($A123,Sheet!$A$7:$DG$148,'TN01-10'!AK$9,0)="","",VLOOKUP($A123,Sheet!$A$7:$DG$148,'TN01-10'!AK$9,0))</f>
        <v>51</v>
      </c>
      <c r="AL123" s="36">
        <f>IF(VLOOKUP($A123,Sheet!$A$7:$DG$148,'TN01-10'!AL$9,0)="","",VLOOKUP($A123,Sheet!$A$7:$DG$148,'TN01-10'!AL$9,0))</f>
        <v>0</v>
      </c>
      <c r="AM123" s="32">
        <f>IF(VLOOKUP($A123,Sheet!$A$7:$DG$148,'TN01-10'!AM$9,0)="","",VLOOKUP($A123,Sheet!$A$7:$DG$148,'TN01-10'!AM$9,0))</f>
        <v>5.7</v>
      </c>
      <c r="AN123" s="32">
        <f>IF(VLOOKUP($A123,Sheet!$A$7:$DG$148,'TN01-10'!AN$9,0)="","",VLOOKUP($A123,Sheet!$A$7:$DG$148,'TN01-10'!AN$9,0))</f>
        <v>5.2</v>
      </c>
      <c r="AO123" s="32" t="str">
        <f>IF(VLOOKUP($A123,Sheet!$A$7:$DG$148,'TN01-10'!AO$9,0)="","",VLOOKUP($A123,Sheet!$A$7:$DG$148,'TN01-10'!AO$9,0))</f>
        <v/>
      </c>
      <c r="AP123" s="32" t="str">
        <f>IF(VLOOKUP($A123,Sheet!$A$7:$DG$148,'TN01-10'!AP$9,0)="","",VLOOKUP($A123,Sheet!$A$7:$DG$148,'TN01-10'!AP$9,0))</f>
        <v/>
      </c>
      <c r="AQ123" s="32" t="str">
        <f>IF(VLOOKUP($A123,Sheet!$A$7:$DG$148,'TN01-10'!AQ$9,0)="","",VLOOKUP($A123,Sheet!$A$7:$DG$148,'TN01-10'!AQ$9,0))</f>
        <v/>
      </c>
      <c r="AR123" s="32" t="str">
        <f>IF(VLOOKUP($A123,Sheet!$A$7:$DG$148,'TN01-10'!AR$9,0)="","",VLOOKUP($A123,Sheet!$A$7:$DG$148,'TN01-10'!AR$9,0))</f>
        <v/>
      </c>
      <c r="AS123" s="32">
        <f>IF(VLOOKUP($A123,Sheet!$A$7:$DG$148,'TN01-10'!AS$9,0)="","",VLOOKUP($A123,Sheet!$A$7:$DG$148,'TN01-10'!AS$9,0))</f>
        <v>5.8</v>
      </c>
      <c r="AT123" s="32" t="str">
        <f>IF(VLOOKUP($A123,Sheet!$A$7:$DG$148,'TN01-10'!AT$9,0)="","",VLOOKUP($A123,Sheet!$A$7:$DG$148,'TN01-10'!AT$9,0))</f>
        <v/>
      </c>
      <c r="AU123" s="32" t="str">
        <f>IF(VLOOKUP($A123,Sheet!$A$7:$DG$148,'TN01-10'!AU$9,0)="","",VLOOKUP($A123,Sheet!$A$7:$DG$148,'TN01-10'!AU$9,0))</f>
        <v/>
      </c>
      <c r="AV123" s="32" t="str">
        <f>IF(VLOOKUP($A123,Sheet!$A$7:$DG$148,'TN01-10'!AV$9,0)="","",VLOOKUP($A123,Sheet!$A$7:$DG$148,'TN01-10'!AV$9,0))</f>
        <v/>
      </c>
      <c r="AW123" s="32" t="str">
        <f>IF(VLOOKUP($A123,Sheet!$A$7:$DG$148,'TN01-10'!AW$9,0)="","",VLOOKUP($A123,Sheet!$A$7:$DG$148,'TN01-10'!AW$9,0))</f>
        <v/>
      </c>
      <c r="AX123" s="32" t="str">
        <f>IF(VLOOKUP($A123,Sheet!$A$7:$DG$148,'TN01-10'!AX$9,0)="","",VLOOKUP($A123,Sheet!$A$7:$DG$148,'TN01-10'!AX$9,0))</f>
        <v/>
      </c>
      <c r="AY123" s="32">
        <f>IF(VLOOKUP($A123,Sheet!$A$7:$DG$148,'TN01-10'!AY$9,0)="","",VLOOKUP($A123,Sheet!$A$7:$DG$148,'TN01-10'!AY$9,0))</f>
        <v>7.4</v>
      </c>
      <c r="AZ123" s="32" t="str">
        <f>IF(VLOOKUP($A123,Sheet!$A$7:$DG$148,'TN01-10'!AZ$9,0)="","",VLOOKUP($A123,Sheet!$A$7:$DG$148,'TN01-10'!AZ$9,0))</f>
        <v/>
      </c>
      <c r="BA123" s="32">
        <f>IF(VLOOKUP($A123,Sheet!$A$7:$DG$148,'TN01-10'!BA$9,0)="","",VLOOKUP($A123,Sheet!$A$7:$DG$148,'TN01-10'!BA$9,0))</f>
        <v>6.6</v>
      </c>
      <c r="BB123" s="33">
        <f>IF(VLOOKUP($A123,Sheet!$A$7:$DG$148,'TN01-10'!BB$9,0)="","",VLOOKUP($A123,Sheet!$A$7:$DG$148,'TN01-10'!BB$9,0))</f>
        <v>5</v>
      </c>
      <c r="BC123" s="36">
        <f>IF(VLOOKUP($A123,Sheet!$A$7:$DG$148,'TN01-10'!BC$9,0)="","",VLOOKUP($A123,Sheet!$A$7:$DG$148,'TN01-10'!BC$9,0))</f>
        <v>0</v>
      </c>
      <c r="BD123" s="28">
        <f>IF(VLOOKUP($A123,Sheet!$A$7:$DG$148,'TN01-10'!BD$9,0)="","",VLOOKUP($A123,Sheet!$A$7:$DG$148,'TN01-10'!BD$9,0))</f>
        <v>4.0999999999999996</v>
      </c>
      <c r="BE123" s="28">
        <f>IF(VLOOKUP($A123,Sheet!$A$7:$DG$148,'TN01-10'!BE$9,0)="","",VLOOKUP($A123,Sheet!$A$7:$DG$148,'TN01-10'!BE$9,0))</f>
        <v>4.5999999999999996</v>
      </c>
      <c r="BF123" s="28">
        <f>IF(VLOOKUP($A123,Sheet!$A$7:$DG$148,'TN01-10'!BF$9,0)="","",VLOOKUP($A123,Sheet!$A$7:$DG$148,'TN01-10'!BF$9,0))</f>
        <v>6.7</v>
      </c>
      <c r="BG123" s="28">
        <f>IF(VLOOKUP($A123,Sheet!$A$7:$DG$148,'TN01-10'!BG$9,0)="","",VLOOKUP($A123,Sheet!$A$7:$DG$148,'TN01-10'!BG$9,0))</f>
        <v>6.1</v>
      </c>
      <c r="BH123" s="28">
        <f>IF(VLOOKUP($A123,Sheet!$A$7:$DG$148,'TN01-10'!BH$9,0)="","",VLOOKUP($A123,Sheet!$A$7:$DG$148,'TN01-10'!BH$9,0))</f>
        <v>5</v>
      </c>
      <c r="BI123" s="28">
        <f>IF(VLOOKUP($A123,Sheet!$A$7:$DG$148,'TN01-10'!BI$9,0)="","",VLOOKUP($A123,Sheet!$A$7:$DG$148,'TN01-10'!BI$9,0))</f>
        <v>6.1</v>
      </c>
      <c r="BJ123" s="28">
        <f>IF(VLOOKUP($A123,Sheet!$A$7:$DG$148,'TN01-10'!BJ$9,0)="","",VLOOKUP($A123,Sheet!$A$7:$DG$148,'TN01-10'!BJ$9,0))</f>
        <v>7.1</v>
      </c>
      <c r="BK123" s="28">
        <f>IF(VLOOKUP($A123,Sheet!$A$7:$DG$148,'TN01-10'!BK$9,0)="","",VLOOKUP($A123,Sheet!$A$7:$DG$148,'TN01-10'!BK$9,0))</f>
        <v>4.5</v>
      </c>
      <c r="BL123" s="28">
        <f>IF(VLOOKUP($A123,Sheet!$A$7:$DG$148,'TN01-10'!BL$9,0)="","",VLOOKUP($A123,Sheet!$A$7:$DG$148,'TN01-10'!BL$9,0))</f>
        <v>0</v>
      </c>
      <c r="BM123" s="28">
        <f>IF(VLOOKUP($A123,Sheet!$A$7:$DG$148,'TN01-10'!BM$9,0)="","",VLOOKUP($A123,Sheet!$A$7:$DG$148,'TN01-10'!BM$9,0))</f>
        <v>5.6</v>
      </c>
      <c r="BN123" s="28">
        <f>IF(VLOOKUP($A123,Sheet!$A$7:$DG$148,'TN01-10'!BN$9,0)="","",VLOOKUP($A123,Sheet!$A$7:$DG$148,'TN01-10'!BN$9,0))</f>
        <v>4.8</v>
      </c>
      <c r="BO123" s="28">
        <f>IF(VLOOKUP($A123,Sheet!$A$7:$DG$148,'TN01-10'!BO$9,0)="","",VLOOKUP($A123,Sheet!$A$7:$DG$148,'TN01-10'!BO$9,0))</f>
        <v>4.3</v>
      </c>
      <c r="BP123" s="28">
        <f>IF(VLOOKUP($A123,Sheet!$A$7:$DG$148,'TN01-10'!BP$9,0)="","",VLOOKUP($A123,Sheet!$A$7:$DG$148,'TN01-10'!BP$9,0))</f>
        <v>4.7</v>
      </c>
      <c r="BQ123" s="28" t="str">
        <f>IF(VLOOKUP($A123,Sheet!$A$7:$DG$148,'TN01-10'!BQ$9,0)="","",VLOOKUP($A123,Sheet!$A$7:$DG$148,'TN01-10'!BQ$9,0))</f>
        <v/>
      </c>
      <c r="BR123" s="28">
        <f>IF(VLOOKUP($A123,Sheet!$A$7:$DG$148,'TN01-10'!BR$9,0)="","",VLOOKUP($A123,Sheet!$A$7:$DG$148,'TN01-10'!BR$9,0))</f>
        <v>5.2</v>
      </c>
      <c r="BS123" s="28">
        <f>IF(VLOOKUP($A123,Sheet!$A$7:$DG$148,'TN01-10'!BS$9,0)="","",VLOOKUP($A123,Sheet!$A$7:$DG$148,'TN01-10'!BS$9,0))</f>
        <v>4.4000000000000004</v>
      </c>
      <c r="BT123" s="28">
        <f>IF(VLOOKUP($A123,Sheet!$A$7:$DG$148,'TN01-10'!BT$9,0)="","",VLOOKUP($A123,Sheet!$A$7:$DG$148,'TN01-10'!BT$9,0))</f>
        <v>5.7</v>
      </c>
      <c r="BU123" s="28">
        <f>IF(VLOOKUP($A123,Sheet!$A$7:$DG$148,'TN01-10'!BU$9,0)="","",VLOOKUP($A123,Sheet!$A$7:$DG$148,'TN01-10'!BU$9,0))</f>
        <v>6.8</v>
      </c>
      <c r="BV123" s="28">
        <f>IF(VLOOKUP($A123,Sheet!$A$7:$DG$148,'TN01-10'!BV$9,0)="","",VLOOKUP($A123,Sheet!$A$7:$DG$148,'TN01-10'!BV$9,0))</f>
        <v>4</v>
      </c>
      <c r="BW123" s="28">
        <f>IF(VLOOKUP($A123,Sheet!$A$7:$DG$148,'TN01-10'!BW$9,0)="","",VLOOKUP($A123,Sheet!$A$7:$DG$148,'TN01-10'!BW$9,0))</f>
        <v>8.5</v>
      </c>
      <c r="BX123" s="33">
        <f>IF(VLOOKUP($A123,Sheet!$A$7:$DG$148,'TN01-10'!BX$9,0)="","",VLOOKUP($A123,Sheet!$A$7:$DG$148,'TN01-10'!BX$9,0))</f>
        <v>47</v>
      </c>
      <c r="BY123" s="36">
        <f>IF(VLOOKUP($A123,Sheet!$A$7:$DG$148,'TN01-10'!BY$9,0)="","",VLOOKUP($A123,Sheet!$A$7:$DG$148,'TN01-10'!BY$9,0))</f>
        <v>3</v>
      </c>
      <c r="BZ123" s="28">
        <f>IF(VLOOKUP($A123,Sheet!$A$7:$DG$148,'TN01-10'!BZ$9,0)="","",VLOOKUP($A123,Sheet!$A$7:$DG$148,'TN01-10'!BZ$9,0))</f>
        <v>7</v>
      </c>
      <c r="CA123" s="28" t="str">
        <f>IF(VLOOKUP($A123,Sheet!$A$7:$DG$148,'TN01-10'!CA$9,0)="","",VLOOKUP($A123,Sheet!$A$7:$DG$148,'TN01-10'!CA$9,0))</f>
        <v/>
      </c>
      <c r="CB123" s="28">
        <f>IF(VLOOKUP($A123,Sheet!$A$7:$DG$148,'TN01-10'!CB$9,0)="","",VLOOKUP($A123,Sheet!$A$7:$DG$148,'TN01-10'!CB$9,0))</f>
        <v>7.6</v>
      </c>
      <c r="CC123" s="28" t="str">
        <f>IF(VLOOKUP($A123,Sheet!$A$7:$DG$148,'TN01-10'!CC$9,0)="","",VLOOKUP($A123,Sheet!$A$7:$DG$148,'TN01-10'!CC$9,0))</f>
        <v/>
      </c>
      <c r="CD123" s="28">
        <f>IF(VLOOKUP($A123,Sheet!$A$7:$DG$148,'TN01-10'!CD$9,0)="","",VLOOKUP($A123,Sheet!$A$7:$DG$148,'TN01-10'!CD$9,0))</f>
        <v>5.4</v>
      </c>
      <c r="CE123" s="28">
        <f>IF(VLOOKUP($A123,Sheet!$A$7:$DG$148,'TN01-10'!CE$9,0)="","",VLOOKUP($A123,Sheet!$A$7:$DG$148,'TN01-10'!CE$9,0))</f>
        <v>7.7</v>
      </c>
      <c r="CF123" s="28">
        <f>IF(VLOOKUP($A123,Sheet!$A$7:$DG$148,'TN01-10'!CF$9,0)="","",VLOOKUP($A123,Sheet!$A$7:$DG$148,'TN01-10'!CF$9,0))</f>
        <v>0</v>
      </c>
      <c r="CG123" s="28">
        <f>IF(VLOOKUP($A123,Sheet!$A$7:$DG$148,'TN01-10'!CG$9,0)="","",VLOOKUP($A123,Sheet!$A$7:$DG$148,'TN01-10'!CG$9,0))</f>
        <v>6.3</v>
      </c>
      <c r="CH123" s="28" t="str">
        <f>IF(VLOOKUP($A123,Sheet!$A$7:$DG$148,'TN01-10'!CH$9,0)="","",VLOOKUP($A123,Sheet!$A$7:$DG$148,'TN01-10'!CH$9,0))</f>
        <v/>
      </c>
      <c r="CI123" s="28">
        <f>IF(VLOOKUP($A123,Sheet!$A$7:$DG$148,'TN01-10'!CI$9,0)="","",VLOOKUP($A123,Sheet!$A$7:$DG$148,'TN01-10'!CI$9,0))</f>
        <v>7.1</v>
      </c>
      <c r="CJ123" s="28" t="str">
        <f>IF(VLOOKUP($A123,Sheet!$A$7:$DG$148,'TN01-10'!CJ$9,0)="","",VLOOKUP($A123,Sheet!$A$7:$DG$148,'TN01-10'!CJ$9,0))</f>
        <v/>
      </c>
      <c r="CK123" s="28" t="str">
        <f>IF(VLOOKUP($A123,Sheet!$A$7:$DG$148,'TN01-10'!CK$9,0)="","",VLOOKUP($A123,Sheet!$A$7:$DG$148,'TN01-10'!CK$9,0))</f>
        <v/>
      </c>
      <c r="CL123" s="28" t="str">
        <f>IF(VLOOKUP($A123,Sheet!$A$7:$DG$148,'TN01-10'!CL$9,0)="","",VLOOKUP($A123,Sheet!$A$7:$DG$148,'TN01-10'!CL$9,0))</f>
        <v/>
      </c>
      <c r="CM123" s="28" t="str">
        <f>IF(VLOOKUP($A123,Sheet!$A$7:$DG$148,'TN01-10'!CM$9,0)="","",VLOOKUP($A123,Sheet!$A$7:$DG$148,'TN01-10'!CM$9,0))</f>
        <v/>
      </c>
      <c r="CN123" s="28">
        <f>IF(VLOOKUP($A123,Sheet!$A$7:$DG$148,'TN01-10'!CN$9,0)="","",VLOOKUP($A123,Sheet!$A$7:$DG$148,'TN01-10'!CN$9,0))</f>
        <v>5.4</v>
      </c>
      <c r="CO123" s="28">
        <f>IF(VLOOKUP($A123,Sheet!$A$7:$DG$148,'TN01-10'!CO$9,0)="","",VLOOKUP($A123,Sheet!$A$7:$DG$148,'TN01-10'!CO$9,0))</f>
        <v>6.5</v>
      </c>
      <c r="CP123" s="28">
        <f>IF(VLOOKUP($A123,Sheet!$A$7:$DG$148,'TN01-10'!CP$9,0)="","",VLOOKUP($A123,Sheet!$A$7:$DG$148,'TN01-10'!CP$9,0))</f>
        <v>7.1</v>
      </c>
      <c r="CQ123" s="28">
        <f>IF(VLOOKUP($A123,Sheet!$A$7:$DG$148,'TN01-10'!CQ$9,0)="","",VLOOKUP($A123,Sheet!$A$7:$DG$148,'TN01-10'!CQ$9,0))</f>
        <v>5.3</v>
      </c>
      <c r="CR123" s="28">
        <f>IF(VLOOKUP($A123,Sheet!$A$7:$DG$148,'TN01-10'!CR$9,0)="","",VLOOKUP($A123,Sheet!$A$7:$DG$148,'TN01-10'!CR$9,0))</f>
        <v>7.1</v>
      </c>
      <c r="CS123" s="33">
        <f>IF(VLOOKUP($A123,Sheet!$A$7:$DG$148,'TN01-10'!CS$9,0)="","",VLOOKUP($A123,Sheet!$A$7:$DG$148,'TN01-10'!CS$9,0))</f>
        <v>25</v>
      </c>
      <c r="CT123" s="36">
        <f>IF(VLOOKUP($A123,Sheet!$A$7:$DG$148,'TN01-10'!CT$9,0)="","",VLOOKUP($A123,Sheet!$A$7:$DG$148,'TN01-10'!CT$9,0))</f>
        <v>2</v>
      </c>
      <c r="CU123" s="38">
        <f t="shared" si="17"/>
        <v>123</v>
      </c>
      <c r="CV123" s="38">
        <f t="shared" si="18"/>
        <v>5</v>
      </c>
      <c r="CW123" s="38">
        <f t="shared" si="19"/>
        <v>0</v>
      </c>
      <c r="CX123" s="38">
        <f t="shared" si="20"/>
        <v>128</v>
      </c>
      <c r="CY123" s="38">
        <f t="shared" si="21"/>
        <v>5.67</v>
      </c>
      <c r="CZ123" s="38">
        <f>VLOOKUP($A123,'TN01-04'!$A$13:$DL$166,103,0)</f>
        <v>2.1</v>
      </c>
      <c r="DA123" s="28" t="str">
        <f>IF(VLOOKUP($A123,Sheet!$A$7:$DG$148,'TN01-10'!DA$9,0)="","",VLOOKUP($A123,Sheet!$A$7:$DG$148,'TN01-10'!DA$9,0))</f>
        <v/>
      </c>
      <c r="DB123" s="28" t="str">
        <f>IF(VLOOKUP($A123,Sheet!$A$7:$DG$148,'TN01-10'!DB$9,0)="","",VLOOKUP($A123,Sheet!$A$7:$DG$148,'TN01-10'!DB$9,0))</f>
        <v/>
      </c>
      <c r="DC123" s="28" t="str">
        <f>IF(VLOOKUP($A123,Sheet!$A$7:$DG$148,'TN01-10'!DC$9,0)="","",VLOOKUP($A123,Sheet!$A$7:$DG$148,'TN01-10'!DC$9,0))</f>
        <v/>
      </c>
      <c r="DD123" s="28" t="str">
        <f>IF(VLOOKUP($A123,Sheet!$A$7:$DG$148,'TN01-10'!DD$9,0)="","",VLOOKUP($A123,Sheet!$A$7:$DG$148,'TN01-10'!DD$9,0))</f>
        <v/>
      </c>
      <c r="DE123" s="38"/>
      <c r="DF123" s="38">
        <f t="shared" si="22"/>
        <v>0</v>
      </c>
      <c r="DG123" s="38">
        <f>VLOOKUP($A123,'TN01-04'!$A$13:$DL$166,110,0)</f>
        <v>0</v>
      </c>
      <c r="DH123" s="33">
        <f>IF(VLOOKUP($A123,Sheet!$A$7:$DG$148,'TN01-10'!DH$9,0)="","",VLOOKUP($A123,Sheet!$A$7:$DG$148,'TN01-10'!DH$9,0))</f>
        <v>0</v>
      </c>
      <c r="DI123" s="36">
        <f>IF(VLOOKUP($A123,Sheet!$A$7:$DG$148,'TN01-10'!DI$9,0)="","",VLOOKUP($A123,Sheet!$A$7:$DG$148,'TN01-10'!DI$9,0))</f>
        <v>5</v>
      </c>
      <c r="DJ123" s="38">
        <f t="shared" si="23"/>
        <v>123</v>
      </c>
      <c r="DK123" s="38">
        <f t="shared" si="24"/>
        <v>10</v>
      </c>
      <c r="DL123" s="38">
        <f t="shared" si="25"/>
        <v>5.45</v>
      </c>
      <c r="DM123" s="38">
        <f>VLOOKUP($A123,'TN01-04'!$A$13:$DL$166,116,0)</f>
        <v>2.02</v>
      </c>
      <c r="DN123" s="33">
        <f>IF(VLOOKUP($A123,Sheet!$A$7:$DG$148,'TN01-10'!DN$9,0)="","",VLOOKUP($A123,Sheet!$A$7:$DG$148,'TN01-10'!DN$9,0))</f>
        <v>128</v>
      </c>
      <c r="DO123" s="36">
        <f>IF(VLOOKUP($A123,Sheet!$A$7:$DG$148,'TN01-10'!DO$9,0)="","",VLOOKUP($A123,Sheet!$A$7:$DG$148,'TN01-10'!DO$9,0))</f>
        <v>10</v>
      </c>
      <c r="DP123" s="28">
        <f>IF(VLOOKUP($A123,Sheet!$A$7:$DG$148,'TN01-10'!DP$9,0)="","",VLOOKUP($A123,Sheet!$A$7:$DG$148,'TN01-10'!DP$9,0))</f>
        <v>137</v>
      </c>
      <c r="DQ123" s="28">
        <f>IF(VLOOKUP($A123,Sheet!$A$7:$DG$148,'TN01-10'!DQ$9,0)="","",VLOOKUP($A123,Sheet!$A$7:$DG$148,'TN01-10'!DQ$9,0))</f>
        <v>133</v>
      </c>
      <c r="DR123" s="28">
        <f>IF(VLOOKUP($A123,Sheet!$A$7:$DG$148,'TN01-10'!DR$9,0)="","",VLOOKUP($A123,Sheet!$A$7:$DG$148,'TN01-10'!DR$9,0))</f>
        <v>5.75</v>
      </c>
      <c r="DS123" s="28">
        <f>IF(VLOOKUP($A123,Sheet!$A$7:$DG$148,'TN01-10'!DS$9,0)="","",VLOOKUP($A123,Sheet!$A$7:$DG$148,'TN01-10'!DS$9,0))</f>
        <v>2.1</v>
      </c>
      <c r="DT123" s="28" t="str">
        <f>IF(VLOOKUP($A123,Sheet!$A$7:$DG$148,'TN01-10'!DT$9,0)="","",VLOOKUP($A123,Sheet!$A$7:$DG$148,'TN01-10'!DT$9,0))</f>
        <v/>
      </c>
      <c r="DU123" s="168">
        <f t="shared" si="26"/>
        <v>3.90625E-2</v>
      </c>
      <c r="DV123" s="315"/>
      <c r="DW123" s="315"/>
      <c r="DX123" s="315" t="s">
        <v>4798</v>
      </c>
      <c r="DY123" s="315" t="s">
        <v>4798</v>
      </c>
      <c r="DZ123" s="315" t="s">
        <v>4833</v>
      </c>
      <c r="EA123" s="315"/>
      <c r="EB123" s="216"/>
      <c r="EC123" s="216"/>
      <c r="ED123" s="216"/>
      <c r="EE123" s="216"/>
      <c r="EF123" s="216">
        <f t="shared" si="27"/>
        <v>0</v>
      </c>
      <c r="EG123" s="216">
        <v>0</v>
      </c>
      <c r="EH123" s="216">
        <v>0</v>
      </c>
      <c r="EI123" s="216"/>
      <c r="EJ123" s="216"/>
      <c r="EK123" s="216">
        <f t="shared" si="28"/>
        <v>0</v>
      </c>
      <c r="EL123" s="216"/>
      <c r="EM123" s="216">
        <v>0</v>
      </c>
      <c r="EN123" s="216"/>
      <c r="EO123" s="216"/>
      <c r="EP123" s="216">
        <f t="shared" si="29"/>
        <v>0</v>
      </c>
      <c r="EQ123" s="216"/>
      <c r="ER123" s="216">
        <v>0</v>
      </c>
      <c r="ES123" s="216"/>
      <c r="ET123" s="216"/>
      <c r="EU123" s="216">
        <f t="shared" si="30"/>
        <v>0</v>
      </c>
      <c r="EV123" s="216">
        <f t="shared" si="31"/>
        <v>0</v>
      </c>
    </row>
    <row r="124" spans="1:152" ht="15.95" customHeight="1" x14ac:dyDescent="0.2">
      <c r="A124" s="25">
        <v>2220727394</v>
      </c>
      <c r="B124" s="26" t="s">
        <v>7</v>
      </c>
      <c r="C124" s="26" t="s">
        <v>65</v>
      </c>
      <c r="D124" s="26" t="s">
        <v>176</v>
      </c>
      <c r="E124" s="27">
        <v>36141</v>
      </c>
      <c r="F124" s="26" t="s">
        <v>209</v>
      </c>
      <c r="G124" s="26" t="s">
        <v>212</v>
      </c>
      <c r="H124" s="28">
        <f>IF(VLOOKUP($A124,Sheet!$A$7:$DG$148,'TN01-10'!H$9,0)="","",VLOOKUP($A124,Sheet!$A$7:$DG$148,'TN01-10'!H$9,0))</f>
        <v>8</v>
      </c>
      <c r="I124" s="28">
        <f>IF(VLOOKUP($A124,Sheet!$A$7:$DG$148,'TN01-10'!I$9,0)="","",VLOOKUP($A124,Sheet!$A$7:$DG$148,'TN01-10'!I$9,0))</f>
        <v>7.9</v>
      </c>
      <c r="J124" s="28">
        <f>IF(VLOOKUP($A124,Sheet!$A$7:$DG$148,'TN01-10'!J$9,0)="","",VLOOKUP($A124,Sheet!$A$7:$DG$148,'TN01-10'!J$9,0))</f>
        <v>7.6</v>
      </c>
      <c r="K124" s="28">
        <f>IF(VLOOKUP($A124,Sheet!$A$7:$DG$148,'TN01-10'!K$9,0)="","",VLOOKUP($A124,Sheet!$A$7:$DG$148,'TN01-10'!K$9,0))</f>
        <v>7.8</v>
      </c>
      <c r="L124" s="28">
        <f>IF(VLOOKUP($A124,Sheet!$A$7:$DG$148,'TN01-10'!L$9,0)="","",VLOOKUP($A124,Sheet!$A$7:$DG$148,'TN01-10'!L$9,0))</f>
        <v>6.7</v>
      </c>
      <c r="M124" s="28">
        <f>IF(VLOOKUP($A124,Sheet!$A$7:$DG$148,'TN01-10'!M$9,0)="","",VLOOKUP($A124,Sheet!$A$7:$DG$148,'TN01-10'!M$9,0))</f>
        <v>8.9</v>
      </c>
      <c r="N124" s="28">
        <f>IF(VLOOKUP($A124,Sheet!$A$7:$DG$148,'TN01-10'!N$9,0)="","",VLOOKUP($A124,Sheet!$A$7:$DG$148,'TN01-10'!N$9,0))</f>
        <v>4.0999999999999996</v>
      </c>
      <c r="O124" s="28" t="str">
        <f>IF(VLOOKUP($A124,Sheet!$A$7:$DG$148,'TN01-10'!O$9,0)="","",VLOOKUP($A124,Sheet!$A$7:$DG$148,'TN01-10'!O$9,0))</f>
        <v/>
      </c>
      <c r="P124" s="28">
        <f>IF(VLOOKUP($A124,Sheet!$A$7:$DG$148,'TN01-10'!P$9,0)="","",VLOOKUP($A124,Sheet!$A$7:$DG$148,'TN01-10'!P$9,0))</f>
        <v>6.8</v>
      </c>
      <c r="Q124" s="28" t="str">
        <f>IF(VLOOKUP($A124,Sheet!$A$7:$DG$148,'TN01-10'!Q$9,0)="","",VLOOKUP($A124,Sheet!$A$7:$DG$148,'TN01-10'!Q$9,0))</f>
        <v/>
      </c>
      <c r="R124" s="28" t="str">
        <f>IF(VLOOKUP($A124,Sheet!$A$7:$DG$148,'TN01-10'!R$9,0)="","",VLOOKUP($A124,Sheet!$A$7:$DG$148,'TN01-10'!R$9,0))</f>
        <v/>
      </c>
      <c r="S124" s="28" t="str">
        <f>IF(VLOOKUP($A124,Sheet!$A$7:$DG$148,'TN01-10'!S$9,0)="","",VLOOKUP($A124,Sheet!$A$7:$DG$148,'TN01-10'!S$9,0))</f>
        <v/>
      </c>
      <c r="T124" s="28">
        <f>IF(VLOOKUP($A124,Sheet!$A$7:$DG$148,'TN01-10'!T$9,0)="","",VLOOKUP($A124,Sheet!$A$7:$DG$148,'TN01-10'!T$9,0))</f>
        <v>6.8</v>
      </c>
      <c r="U124" s="28">
        <f>IF(VLOOKUP($A124,Sheet!$A$7:$DG$148,'TN01-10'!U$9,0)="","",VLOOKUP($A124,Sheet!$A$7:$DG$148,'TN01-10'!U$9,0))</f>
        <v>8</v>
      </c>
      <c r="V124" s="28" t="str">
        <f>IF(VLOOKUP($A124,Sheet!$A$7:$DG$148,'TN01-10'!V$9,0)="","",VLOOKUP($A124,Sheet!$A$7:$DG$148,'TN01-10'!V$9,0))</f>
        <v/>
      </c>
      <c r="W124" s="28">
        <f>IF(VLOOKUP($A124,Sheet!$A$7:$DG$148,'TN01-10'!W$9,0)="","",VLOOKUP($A124,Sheet!$A$7:$DG$148,'TN01-10'!W$9,0))</f>
        <v>8.3000000000000007</v>
      </c>
      <c r="X124" s="28">
        <f>IF(VLOOKUP($A124,Sheet!$A$7:$DG$148,'TN01-10'!X$9,0)="","",VLOOKUP($A124,Sheet!$A$7:$DG$148,'TN01-10'!X$9,0))</f>
        <v>7.7</v>
      </c>
      <c r="Y124" s="28">
        <f>IF(VLOOKUP($A124,Sheet!$A$7:$DG$148,'TN01-10'!Y$9,0)="","",VLOOKUP($A124,Sheet!$A$7:$DG$148,'TN01-10'!Y$9,0))</f>
        <v>8.1</v>
      </c>
      <c r="Z124" s="28">
        <f>IF(VLOOKUP($A124,Sheet!$A$7:$DG$148,'TN01-10'!Z$9,0)="","",VLOOKUP($A124,Sheet!$A$7:$DG$148,'TN01-10'!Z$9,0))</f>
        <v>6.9</v>
      </c>
      <c r="AA124" s="28">
        <f>IF(VLOOKUP($A124,Sheet!$A$7:$DG$148,'TN01-10'!AA$9,0)="","",VLOOKUP($A124,Sheet!$A$7:$DG$148,'TN01-10'!AA$9,0))</f>
        <v>6.2</v>
      </c>
      <c r="AB124" s="28">
        <f>IF(VLOOKUP($A124,Sheet!$A$7:$DG$148,'TN01-10'!AB$9,0)="","",VLOOKUP($A124,Sheet!$A$7:$DG$148,'TN01-10'!AB$9,0))</f>
        <v>7.9</v>
      </c>
      <c r="AC124" s="28">
        <f>IF(VLOOKUP($A124,Sheet!$A$7:$DG$148,'TN01-10'!AC$9,0)="","",VLOOKUP($A124,Sheet!$A$7:$DG$148,'TN01-10'!AC$9,0))</f>
        <v>7.2</v>
      </c>
      <c r="AD124" s="28">
        <f>IF(VLOOKUP($A124,Sheet!$A$7:$DG$148,'TN01-10'!AD$9,0)="","",VLOOKUP($A124,Sheet!$A$7:$DG$148,'TN01-10'!AD$9,0))</f>
        <v>7.8</v>
      </c>
      <c r="AE124" s="28">
        <f>IF(VLOOKUP($A124,Sheet!$A$7:$DG$148,'TN01-10'!AE$9,0)="","",VLOOKUP($A124,Sheet!$A$7:$DG$148,'TN01-10'!AE$9,0))</f>
        <v>5.2</v>
      </c>
      <c r="AF124" s="28">
        <f>IF(VLOOKUP($A124,Sheet!$A$7:$DG$148,'TN01-10'!AF$9,0)="","",VLOOKUP($A124,Sheet!$A$7:$DG$148,'TN01-10'!AF$9,0))</f>
        <v>7</v>
      </c>
      <c r="AG124" s="28">
        <f>IF(VLOOKUP($A124,Sheet!$A$7:$DG$148,'TN01-10'!AG$9,0)="","",VLOOKUP($A124,Sheet!$A$7:$DG$148,'TN01-10'!AG$9,0))</f>
        <v>5.0999999999999996</v>
      </c>
      <c r="AH124" s="28">
        <f>IF(VLOOKUP($A124,Sheet!$A$7:$DG$148,'TN01-10'!AH$9,0)="","",VLOOKUP($A124,Sheet!$A$7:$DG$148,'TN01-10'!AH$9,0))</f>
        <v>4.5</v>
      </c>
      <c r="AI124" s="28">
        <f>IF(VLOOKUP($A124,Sheet!$A$7:$DG$148,'TN01-10'!AI$9,0)="","",VLOOKUP($A124,Sheet!$A$7:$DG$148,'TN01-10'!AI$9,0))</f>
        <v>6.8</v>
      </c>
      <c r="AJ124" s="28">
        <f>IF(VLOOKUP($A124,Sheet!$A$7:$DG$148,'TN01-10'!AJ$9,0)="","",VLOOKUP($A124,Sheet!$A$7:$DG$148,'TN01-10'!AJ$9,0))</f>
        <v>6.1</v>
      </c>
      <c r="AK124" s="33">
        <f>IF(VLOOKUP($A124,Sheet!$A$7:$DG$148,'TN01-10'!AK$9,0)="","",VLOOKUP($A124,Sheet!$A$7:$DG$148,'TN01-10'!AK$9,0))</f>
        <v>51</v>
      </c>
      <c r="AL124" s="36">
        <f>IF(VLOOKUP($A124,Sheet!$A$7:$DG$148,'TN01-10'!AL$9,0)="","",VLOOKUP($A124,Sheet!$A$7:$DG$148,'TN01-10'!AL$9,0))</f>
        <v>0</v>
      </c>
      <c r="AM124" s="32">
        <f>IF(VLOOKUP($A124,Sheet!$A$7:$DG$148,'TN01-10'!AM$9,0)="","",VLOOKUP($A124,Sheet!$A$7:$DG$148,'TN01-10'!AM$9,0))</f>
        <v>6.8</v>
      </c>
      <c r="AN124" s="32">
        <f>IF(VLOOKUP($A124,Sheet!$A$7:$DG$148,'TN01-10'!AN$9,0)="","",VLOOKUP($A124,Sheet!$A$7:$DG$148,'TN01-10'!AN$9,0))</f>
        <v>8.8000000000000007</v>
      </c>
      <c r="AO124" s="32" t="str">
        <f>IF(VLOOKUP($A124,Sheet!$A$7:$DG$148,'TN01-10'!AO$9,0)="","",VLOOKUP($A124,Sheet!$A$7:$DG$148,'TN01-10'!AO$9,0))</f>
        <v/>
      </c>
      <c r="AP124" s="32" t="str">
        <f>IF(VLOOKUP($A124,Sheet!$A$7:$DG$148,'TN01-10'!AP$9,0)="","",VLOOKUP($A124,Sheet!$A$7:$DG$148,'TN01-10'!AP$9,0))</f>
        <v/>
      </c>
      <c r="AQ124" s="32">
        <f>IF(VLOOKUP($A124,Sheet!$A$7:$DG$148,'TN01-10'!AQ$9,0)="","",VLOOKUP($A124,Sheet!$A$7:$DG$148,'TN01-10'!AQ$9,0))</f>
        <v>6.3</v>
      </c>
      <c r="AR124" s="32" t="str">
        <f>IF(VLOOKUP($A124,Sheet!$A$7:$DG$148,'TN01-10'!AR$9,0)="","",VLOOKUP($A124,Sheet!$A$7:$DG$148,'TN01-10'!AR$9,0))</f>
        <v/>
      </c>
      <c r="AS124" s="32" t="str">
        <f>IF(VLOOKUP($A124,Sheet!$A$7:$DG$148,'TN01-10'!AS$9,0)="","",VLOOKUP($A124,Sheet!$A$7:$DG$148,'TN01-10'!AS$9,0))</f>
        <v/>
      </c>
      <c r="AT124" s="32" t="str">
        <f>IF(VLOOKUP($A124,Sheet!$A$7:$DG$148,'TN01-10'!AT$9,0)="","",VLOOKUP($A124,Sheet!$A$7:$DG$148,'TN01-10'!AT$9,0))</f>
        <v/>
      </c>
      <c r="AU124" s="32" t="str">
        <f>IF(VLOOKUP($A124,Sheet!$A$7:$DG$148,'TN01-10'!AU$9,0)="","",VLOOKUP($A124,Sheet!$A$7:$DG$148,'TN01-10'!AU$9,0))</f>
        <v/>
      </c>
      <c r="AV124" s="32" t="str">
        <f>IF(VLOOKUP($A124,Sheet!$A$7:$DG$148,'TN01-10'!AV$9,0)="","",VLOOKUP($A124,Sheet!$A$7:$DG$148,'TN01-10'!AV$9,0))</f>
        <v/>
      </c>
      <c r="AW124" s="32">
        <f>IF(VLOOKUP($A124,Sheet!$A$7:$DG$148,'TN01-10'!AW$9,0)="","",VLOOKUP($A124,Sheet!$A$7:$DG$148,'TN01-10'!AW$9,0))</f>
        <v>8.1999999999999993</v>
      </c>
      <c r="AX124" s="32" t="str">
        <f>IF(VLOOKUP($A124,Sheet!$A$7:$DG$148,'TN01-10'!AX$9,0)="","",VLOOKUP($A124,Sheet!$A$7:$DG$148,'TN01-10'!AX$9,0))</f>
        <v/>
      </c>
      <c r="AY124" s="32" t="str">
        <f>IF(VLOOKUP($A124,Sheet!$A$7:$DG$148,'TN01-10'!AY$9,0)="","",VLOOKUP($A124,Sheet!$A$7:$DG$148,'TN01-10'!AY$9,0))</f>
        <v/>
      </c>
      <c r="AZ124" s="32" t="str">
        <f>IF(VLOOKUP($A124,Sheet!$A$7:$DG$148,'TN01-10'!AZ$9,0)="","",VLOOKUP($A124,Sheet!$A$7:$DG$148,'TN01-10'!AZ$9,0))</f>
        <v/>
      </c>
      <c r="BA124" s="32">
        <f>IF(VLOOKUP($A124,Sheet!$A$7:$DG$148,'TN01-10'!BA$9,0)="","",VLOOKUP($A124,Sheet!$A$7:$DG$148,'TN01-10'!BA$9,0))</f>
        <v>6.1</v>
      </c>
      <c r="BB124" s="33">
        <f>IF(VLOOKUP($A124,Sheet!$A$7:$DG$148,'TN01-10'!BB$9,0)="","",VLOOKUP($A124,Sheet!$A$7:$DG$148,'TN01-10'!BB$9,0))</f>
        <v>5</v>
      </c>
      <c r="BC124" s="36">
        <f>IF(VLOOKUP($A124,Sheet!$A$7:$DG$148,'TN01-10'!BC$9,0)="","",VLOOKUP($A124,Sheet!$A$7:$DG$148,'TN01-10'!BC$9,0))</f>
        <v>0</v>
      </c>
      <c r="BD124" s="28">
        <f>IF(VLOOKUP($A124,Sheet!$A$7:$DG$148,'TN01-10'!BD$9,0)="","",VLOOKUP($A124,Sheet!$A$7:$DG$148,'TN01-10'!BD$9,0))</f>
        <v>5.3</v>
      </c>
      <c r="BE124" s="28">
        <f>IF(VLOOKUP($A124,Sheet!$A$7:$DG$148,'TN01-10'!BE$9,0)="","",VLOOKUP($A124,Sheet!$A$7:$DG$148,'TN01-10'!BE$9,0))</f>
        <v>5</v>
      </c>
      <c r="BF124" s="28">
        <f>IF(VLOOKUP($A124,Sheet!$A$7:$DG$148,'TN01-10'!BF$9,0)="","",VLOOKUP($A124,Sheet!$A$7:$DG$148,'TN01-10'!BF$9,0))</f>
        <v>5.5</v>
      </c>
      <c r="BG124" s="28">
        <f>IF(VLOOKUP($A124,Sheet!$A$7:$DG$148,'TN01-10'!BG$9,0)="","",VLOOKUP($A124,Sheet!$A$7:$DG$148,'TN01-10'!BG$9,0))</f>
        <v>5</v>
      </c>
      <c r="BH124" s="28">
        <f>IF(VLOOKUP($A124,Sheet!$A$7:$DG$148,'TN01-10'!BH$9,0)="","",VLOOKUP($A124,Sheet!$A$7:$DG$148,'TN01-10'!BH$9,0))</f>
        <v>5.3</v>
      </c>
      <c r="BI124" s="28">
        <f>IF(VLOOKUP($A124,Sheet!$A$7:$DG$148,'TN01-10'!BI$9,0)="","",VLOOKUP($A124,Sheet!$A$7:$DG$148,'TN01-10'!BI$9,0))</f>
        <v>7.7</v>
      </c>
      <c r="BJ124" s="28">
        <f>IF(VLOOKUP($A124,Sheet!$A$7:$DG$148,'TN01-10'!BJ$9,0)="","",VLOOKUP($A124,Sheet!$A$7:$DG$148,'TN01-10'!BJ$9,0))</f>
        <v>7</v>
      </c>
      <c r="BK124" s="28">
        <f>IF(VLOOKUP($A124,Sheet!$A$7:$DG$148,'TN01-10'!BK$9,0)="","",VLOOKUP($A124,Sheet!$A$7:$DG$148,'TN01-10'!BK$9,0))</f>
        <v>5.4</v>
      </c>
      <c r="BL124" s="28">
        <f>IF(VLOOKUP($A124,Sheet!$A$7:$DG$148,'TN01-10'!BL$9,0)="","",VLOOKUP($A124,Sheet!$A$7:$DG$148,'TN01-10'!BL$9,0))</f>
        <v>6</v>
      </c>
      <c r="BM124" s="28">
        <f>IF(VLOOKUP($A124,Sheet!$A$7:$DG$148,'TN01-10'!BM$9,0)="","",VLOOKUP($A124,Sheet!$A$7:$DG$148,'TN01-10'!BM$9,0))</f>
        <v>5.9</v>
      </c>
      <c r="BN124" s="28">
        <f>IF(VLOOKUP($A124,Sheet!$A$7:$DG$148,'TN01-10'!BN$9,0)="","",VLOOKUP($A124,Sheet!$A$7:$DG$148,'TN01-10'!BN$9,0))</f>
        <v>4.5</v>
      </c>
      <c r="BO124" s="28">
        <f>IF(VLOOKUP($A124,Sheet!$A$7:$DG$148,'TN01-10'!BO$9,0)="","",VLOOKUP($A124,Sheet!$A$7:$DG$148,'TN01-10'!BO$9,0))</f>
        <v>4.9000000000000004</v>
      </c>
      <c r="BP124" s="28">
        <f>IF(VLOOKUP($A124,Sheet!$A$7:$DG$148,'TN01-10'!BP$9,0)="","",VLOOKUP($A124,Sheet!$A$7:$DG$148,'TN01-10'!BP$9,0))</f>
        <v>7.9</v>
      </c>
      <c r="BQ124" s="28">
        <f>IF(VLOOKUP($A124,Sheet!$A$7:$DG$148,'TN01-10'!BQ$9,0)="","",VLOOKUP($A124,Sheet!$A$7:$DG$148,'TN01-10'!BQ$9,0))</f>
        <v>6.4</v>
      </c>
      <c r="BR124" s="28" t="str">
        <f>IF(VLOOKUP($A124,Sheet!$A$7:$DG$148,'TN01-10'!BR$9,0)="","",VLOOKUP($A124,Sheet!$A$7:$DG$148,'TN01-10'!BR$9,0))</f>
        <v/>
      </c>
      <c r="BS124" s="28">
        <f>IF(VLOOKUP($A124,Sheet!$A$7:$DG$148,'TN01-10'!BS$9,0)="","",VLOOKUP($A124,Sheet!$A$7:$DG$148,'TN01-10'!BS$9,0))</f>
        <v>5.9</v>
      </c>
      <c r="BT124" s="28">
        <f>IF(VLOOKUP($A124,Sheet!$A$7:$DG$148,'TN01-10'!BT$9,0)="","",VLOOKUP($A124,Sheet!$A$7:$DG$148,'TN01-10'!BT$9,0))</f>
        <v>5.9</v>
      </c>
      <c r="BU124" s="28">
        <f>IF(VLOOKUP($A124,Sheet!$A$7:$DG$148,'TN01-10'!BU$9,0)="","",VLOOKUP($A124,Sheet!$A$7:$DG$148,'TN01-10'!BU$9,0))</f>
        <v>6</v>
      </c>
      <c r="BV124" s="28">
        <f>IF(VLOOKUP($A124,Sheet!$A$7:$DG$148,'TN01-10'!BV$9,0)="","",VLOOKUP($A124,Sheet!$A$7:$DG$148,'TN01-10'!BV$9,0))</f>
        <v>9.1999999999999993</v>
      </c>
      <c r="BW124" s="28">
        <f>IF(VLOOKUP($A124,Sheet!$A$7:$DG$148,'TN01-10'!BW$9,0)="","",VLOOKUP($A124,Sheet!$A$7:$DG$148,'TN01-10'!BW$9,0))</f>
        <v>8.9</v>
      </c>
      <c r="BX124" s="33">
        <f>IF(VLOOKUP($A124,Sheet!$A$7:$DG$148,'TN01-10'!BX$9,0)="","",VLOOKUP($A124,Sheet!$A$7:$DG$148,'TN01-10'!BX$9,0))</f>
        <v>50</v>
      </c>
      <c r="BY124" s="36">
        <f>IF(VLOOKUP($A124,Sheet!$A$7:$DG$148,'TN01-10'!BY$9,0)="","",VLOOKUP($A124,Sheet!$A$7:$DG$148,'TN01-10'!BY$9,0))</f>
        <v>0</v>
      </c>
      <c r="BZ124" s="28">
        <f>IF(VLOOKUP($A124,Sheet!$A$7:$DG$148,'TN01-10'!BZ$9,0)="","",VLOOKUP($A124,Sheet!$A$7:$DG$148,'TN01-10'!BZ$9,0))</f>
        <v>9.1999999999999993</v>
      </c>
      <c r="CA124" s="28" t="str">
        <f>IF(VLOOKUP($A124,Sheet!$A$7:$DG$148,'TN01-10'!CA$9,0)="","",VLOOKUP($A124,Sheet!$A$7:$DG$148,'TN01-10'!CA$9,0))</f>
        <v/>
      </c>
      <c r="CB124" s="28">
        <f>IF(VLOOKUP($A124,Sheet!$A$7:$DG$148,'TN01-10'!CB$9,0)="","",VLOOKUP($A124,Sheet!$A$7:$DG$148,'TN01-10'!CB$9,0))</f>
        <v>8.8000000000000007</v>
      </c>
      <c r="CC124" s="28" t="str">
        <f>IF(VLOOKUP($A124,Sheet!$A$7:$DG$148,'TN01-10'!CC$9,0)="","",VLOOKUP($A124,Sheet!$A$7:$DG$148,'TN01-10'!CC$9,0))</f>
        <v/>
      </c>
      <c r="CD124" s="28">
        <f>IF(VLOOKUP($A124,Sheet!$A$7:$DG$148,'TN01-10'!CD$9,0)="","",VLOOKUP($A124,Sheet!$A$7:$DG$148,'TN01-10'!CD$9,0))</f>
        <v>6.1</v>
      </c>
      <c r="CE124" s="28">
        <f>IF(VLOOKUP($A124,Sheet!$A$7:$DG$148,'TN01-10'!CE$9,0)="","",VLOOKUP($A124,Sheet!$A$7:$DG$148,'TN01-10'!CE$9,0))</f>
        <v>6.9</v>
      </c>
      <c r="CF124" s="28">
        <f>IF(VLOOKUP($A124,Sheet!$A$7:$DG$148,'TN01-10'!CF$9,0)="","",VLOOKUP($A124,Sheet!$A$7:$DG$148,'TN01-10'!CF$9,0))</f>
        <v>8.8000000000000007</v>
      </c>
      <c r="CG124" s="28">
        <f>IF(VLOOKUP($A124,Sheet!$A$7:$DG$148,'TN01-10'!CG$9,0)="","",VLOOKUP($A124,Sheet!$A$7:$DG$148,'TN01-10'!CG$9,0))</f>
        <v>6.1</v>
      </c>
      <c r="CH124" s="28" t="str">
        <f>IF(VLOOKUP($A124,Sheet!$A$7:$DG$148,'TN01-10'!CH$9,0)="","",VLOOKUP($A124,Sheet!$A$7:$DG$148,'TN01-10'!CH$9,0))</f>
        <v/>
      </c>
      <c r="CI124" s="28">
        <f>IF(VLOOKUP($A124,Sheet!$A$7:$DG$148,'TN01-10'!CI$9,0)="","",VLOOKUP($A124,Sheet!$A$7:$DG$148,'TN01-10'!CI$9,0))</f>
        <v>7.4</v>
      </c>
      <c r="CJ124" s="28" t="str">
        <f>IF(VLOOKUP($A124,Sheet!$A$7:$DG$148,'TN01-10'!CJ$9,0)="","",VLOOKUP($A124,Sheet!$A$7:$DG$148,'TN01-10'!CJ$9,0))</f>
        <v/>
      </c>
      <c r="CK124" s="28" t="str">
        <f>IF(VLOOKUP($A124,Sheet!$A$7:$DG$148,'TN01-10'!CK$9,0)="","",VLOOKUP($A124,Sheet!$A$7:$DG$148,'TN01-10'!CK$9,0))</f>
        <v/>
      </c>
      <c r="CL124" s="28" t="str">
        <f>IF(VLOOKUP($A124,Sheet!$A$7:$DG$148,'TN01-10'!CL$9,0)="","",VLOOKUP($A124,Sheet!$A$7:$DG$148,'TN01-10'!CL$9,0))</f>
        <v/>
      </c>
      <c r="CM124" s="28" t="str">
        <f>IF(VLOOKUP($A124,Sheet!$A$7:$DG$148,'TN01-10'!CM$9,0)="","",VLOOKUP($A124,Sheet!$A$7:$DG$148,'TN01-10'!CM$9,0))</f>
        <v/>
      </c>
      <c r="CN124" s="28">
        <f>IF(VLOOKUP($A124,Sheet!$A$7:$DG$148,'TN01-10'!CN$9,0)="","",VLOOKUP($A124,Sheet!$A$7:$DG$148,'TN01-10'!CN$9,0))</f>
        <v>6.6</v>
      </c>
      <c r="CO124" s="28">
        <f>IF(VLOOKUP($A124,Sheet!$A$7:$DG$148,'TN01-10'!CO$9,0)="","",VLOOKUP($A124,Sheet!$A$7:$DG$148,'TN01-10'!CO$9,0))</f>
        <v>7.1</v>
      </c>
      <c r="CP124" s="28">
        <f>IF(VLOOKUP($A124,Sheet!$A$7:$DG$148,'TN01-10'!CP$9,0)="","",VLOOKUP($A124,Sheet!$A$7:$DG$148,'TN01-10'!CP$9,0))</f>
        <v>8.3000000000000007</v>
      </c>
      <c r="CQ124" s="28">
        <f>IF(VLOOKUP($A124,Sheet!$A$7:$DG$148,'TN01-10'!CQ$9,0)="","",VLOOKUP($A124,Sheet!$A$7:$DG$148,'TN01-10'!CQ$9,0))</f>
        <v>7.7</v>
      </c>
      <c r="CR124" s="28">
        <f>IF(VLOOKUP($A124,Sheet!$A$7:$DG$148,'TN01-10'!CR$9,0)="","",VLOOKUP($A124,Sheet!$A$7:$DG$148,'TN01-10'!CR$9,0))</f>
        <v>9.1</v>
      </c>
      <c r="CS124" s="33">
        <f>IF(VLOOKUP($A124,Sheet!$A$7:$DG$148,'TN01-10'!CS$9,0)="","",VLOOKUP($A124,Sheet!$A$7:$DG$148,'TN01-10'!CS$9,0))</f>
        <v>27</v>
      </c>
      <c r="CT124" s="36">
        <f>IF(VLOOKUP($A124,Sheet!$A$7:$DG$148,'TN01-10'!CT$9,0)="","",VLOOKUP($A124,Sheet!$A$7:$DG$148,'TN01-10'!CT$9,0))</f>
        <v>0</v>
      </c>
      <c r="CU124" s="38">
        <f t="shared" si="17"/>
        <v>128</v>
      </c>
      <c r="CV124" s="38">
        <f t="shared" si="18"/>
        <v>0</v>
      </c>
      <c r="CW124" s="38">
        <f t="shared" si="19"/>
        <v>0</v>
      </c>
      <c r="CX124" s="38">
        <f t="shared" si="20"/>
        <v>128</v>
      </c>
      <c r="CY124" s="38">
        <f t="shared" si="21"/>
        <v>6.75</v>
      </c>
      <c r="CZ124" s="38">
        <f>VLOOKUP($A124,'TN01-04'!$A$13:$DL$166,103,0)</f>
        <v>2.69</v>
      </c>
      <c r="DA124" s="28" t="str">
        <f>IF(VLOOKUP($A124,Sheet!$A$7:$DG$148,'TN01-10'!DA$9,0)="","",VLOOKUP($A124,Sheet!$A$7:$DG$148,'TN01-10'!DA$9,0))</f>
        <v/>
      </c>
      <c r="DB124" s="28" t="str">
        <f>IF(VLOOKUP($A124,Sheet!$A$7:$DG$148,'TN01-10'!DB$9,0)="","",VLOOKUP($A124,Sheet!$A$7:$DG$148,'TN01-10'!DB$9,0))</f>
        <v/>
      </c>
      <c r="DC124" s="28">
        <f>IF(VLOOKUP($A124,Sheet!$A$7:$DG$148,'TN01-10'!DC$9,0)="","",VLOOKUP($A124,Sheet!$A$7:$DG$148,'TN01-10'!DC$9,0))</f>
        <v>7.9</v>
      </c>
      <c r="DD124" s="28" t="str">
        <f>IF(VLOOKUP($A124,Sheet!$A$7:$DG$148,'TN01-10'!DD$9,0)="","",VLOOKUP($A124,Sheet!$A$7:$DG$148,'TN01-10'!DD$9,0))</f>
        <v/>
      </c>
      <c r="DE124" s="38"/>
      <c r="DF124" s="38">
        <f t="shared" si="22"/>
        <v>7.9</v>
      </c>
      <c r="DG124" s="38">
        <f>VLOOKUP($A124,'TN01-04'!$A$13:$DL$166,110,0)</f>
        <v>3.33</v>
      </c>
      <c r="DH124" s="33">
        <f>IF(VLOOKUP($A124,Sheet!$A$7:$DG$148,'TN01-10'!DH$9,0)="","",VLOOKUP($A124,Sheet!$A$7:$DG$148,'TN01-10'!DH$9,0))</f>
        <v>5</v>
      </c>
      <c r="DI124" s="36">
        <f>IF(VLOOKUP($A124,Sheet!$A$7:$DG$148,'TN01-10'!DI$9,0)="","",VLOOKUP($A124,Sheet!$A$7:$DG$148,'TN01-10'!DI$9,0))</f>
        <v>0</v>
      </c>
      <c r="DJ124" s="38">
        <f t="shared" si="23"/>
        <v>133</v>
      </c>
      <c r="DK124" s="38">
        <f t="shared" si="24"/>
        <v>0</v>
      </c>
      <c r="DL124" s="38">
        <f t="shared" si="25"/>
        <v>6.79</v>
      </c>
      <c r="DM124" s="38">
        <f>VLOOKUP($A124,'TN01-04'!$A$13:$DL$166,116,0)</f>
        <v>2.71</v>
      </c>
      <c r="DN124" s="33">
        <f>IF(VLOOKUP($A124,Sheet!$A$7:$DG$148,'TN01-10'!DN$9,0)="","",VLOOKUP($A124,Sheet!$A$7:$DG$148,'TN01-10'!DN$9,0))</f>
        <v>138</v>
      </c>
      <c r="DO124" s="36">
        <f>IF(VLOOKUP($A124,Sheet!$A$7:$DG$148,'TN01-10'!DO$9,0)="","",VLOOKUP($A124,Sheet!$A$7:$DG$148,'TN01-10'!DO$9,0))</f>
        <v>0</v>
      </c>
      <c r="DP124" s="28">
        <f>IF(VLOOKUP($A124,Sheet!$A$7:$DG$148,'TN01-10'!DP$9,0)="","",VLOOKUP($A124,Sheet!$A$7:$DG$148,'TN01-10'!DP$9,0))</f>
        <v>137</v>
      </c>
      <c r="DQ124" s="28">
        <f>IF(VLOOKUP($A124,Sheet!$A$7:$DG$148,'TN01-10'!DQ$9,0)="","",VLOOKUP($A124,Sheet!$A$7:$DG$148,'TN01-10'!DQ$9,0))</f>
        <v>138</v>
      </c>
      <c r="DR124" s="28">
        <f>IF(VLOOKUP($A124,Sheet!$A$7:$DG$148,'TN01-10'!DR$9,0)="","",VLOOKUP($A124,Sheet!$A$7:$DG$148,'TN01-10'!DR$9,0))</f>
        <v>6.79</v>
      </c>
      <c r="DS124" s="28">
        <f>IF(VLOOKUP($A124,Sheet!$A$7:$DG$148,'TN01-10'!DS$9,0)="","",VLOOKUP($A124,Sheet!$A$7:$DG$148,'TN01-10'!DS$9,0))</f>
        <v>2.71</v>
      </c>
      <c r="DT124" s="28" t="str">
        <f>IF(VLOOKUP($A124,Sheet!$A$7:$DG$148,'TN01-10'!DT$9,0)="","",VLOOKUP($A124,Sheet!$A$7:$DG$148,'TN01-10'!DT$9,0))</f>
        <v>ECO 302</v>
      </c>
      <c r="DU124" s="168">
        <f t="shared" si="26"/>
        <v>0</v>
      </c>
      <c r="DV124" s="315" t="s">
        <v>4798</v>
      </c>
      <c r="DW124" s="315" t="s">
        <v>4798</v>
      </c>
      <c r="DX124" s="315" t="s">
        <v>4798</v>
      </c>
      <c r="DY124" s="315" t="s">
        <v>4798</v>
      </c>
      <c r="DZ124" s="315" t="s">
        <v>4832</v>
      </c>
      <c r="EA124" s="315"/>
      <c r="EB124" s="216"/>
      <c r="EC124" s="216"/>
      <c r="ED124" s="216"/>
      <c r="EE124" s="216"/>
      <c r="EF124" s="216">
        <f t="shared" si="27"/>
        <v>0</v>
      </c>
      <c r="EG124" s="216">
        <v>8.8000000000000007</v>
      </c>
      <c r="EH124" s="216">
        <v>0</v>
      </c>
      <c r="EI124" s="216"/>
      <c r="EJ124" s="216"/>
      <c r="EK124" s="216">
        <f t="shared" si="28"/>
        <v>8.8000000000000007</v>
      </c>
      <c r="EL124" s="216">
        <v>7.9</v>
      </c>
      <c r="EM124" s="216">
        <v>0</v>
      </c>
      <c r="EN124" s="216"/>
      <c r="EO124" s="216"/>
      <c r="EP124" s="216">
        <f t="shared" si="29"/>
        <v>7.9</v>
      </c>
      <c r="EQ124" s="216">
        <v>7</v>
      </c>
      <c r="ER124" s="216">
        <v>0</v>
      </c>
      <c r="ES124" s="216"/>
      <c r="ET124" s="216"/>
      <c r="EU124" s="216">
        <f t="shared" si="30"/>
        <v>7</v>
      </c>
      <c r="EV124" s="216">
        <f t="shared" si="31"/>
        <v>7.9</v>
      </c>
    </row>
    <row r="125" spans="1:152" ht="15.95" customHeight="1" x14ac:dyDescent="0.2">
      <c r="A125" s="25">
        <v>2221724323</v>
      </c>
      <c r="B125" s="26" t="s">
        <v>14</v>
      </c>
      <c r="C125" s="26" t="s">
        <v>102</v>
      </c>
      <c r="D125" s="26" t="s">
        <v>177</v>
      </c>
      <c r="E125" s="27">
        <v>35355</v>
      </c>
      <c r="F125" s="26" t="s">
        <v>210</v>
      </c>
      <c r="G125" s="26" t="s">
        <v>212</v>
      </c>
      <c r="H125" s="28">
        <f>IF(VLOOKUP($A125,Sheet!$A$7:$DG$148,'TN01-10'!H$9,0)="","",VLOOKUP($A125,Sheet!$A$7:$DG$148,'TN01-10'!H$9,0))</f>
        <v>6.8</v>
      </c>
      <c r="I125" s="28">
        <f>IF(VLOOKUP($A125,Sheet!$A$7:$DG$148,'TN01-10'!I$9,0)="","",VLOOKUP($A125,Sheet!$A$7:$DG$148,'TN01-10'!I$9,0))</f>
        <v>6.5</v>
      </c>
      <c r="J125" s="28">
        <f>IF(VLOOKUP($A125,Sheet!$A$7:$DG$148,'TN01-10'!J$9,0)="","",VLOOKUP($A125,Sheet!$A$7:$DG$148,'TN01-10'!J$9,0))</f>
        <v>5.8</v>
      </c>
      <c r="K125" s="28">
        <f>IF(VLOOKUP($A125,Sheet!$A$7:$DG$148,'TN01-10'!K$9,0)="","",VLOOKUP($A125,Sheet!$A$7:$DG$148,'TN01-10'!K$9,0))</f>
        <v>7.2</v>
      </c>
      <c r="L125" s="28">
        <f>IF(VLOOKUP($A125,Sheet!$A$7:$DG$148,'TN01-10'!L$9,0)="","",VLOOKUP($A125,Sheet!$A$7:$DG$148,'TN01-10'!L$9,0))</f>
        <v>6.6</v>
      </c>
      <c r="M125" s="28">
        <f>IF(VLOOKUP($A125,Sheet!$A$7:$DG$148,'TN01-10'!M$9,0)="","",VLOOKUP($A125,Sheet!$A$7:$DG$148,'TN01-10'!M$9,0))</f>
        <v>7.8</v>
      </c>
      <c r="N125" s="28">
        <f>IF(VLOOKUP($A125,Sheet!$A$7:$DG$148,'TN01-10'!N$9,0)="","",VLOOKUP($A125,Sheet!$A$7:$DG$148,'TN01-10'!N$9,0))</f>
        <v>8.3000000000000007</v>
      </c>
      <c r="O125" s="28" t="str">
        <f>IF(VLOOKUP($A125,Sheet!$A$7:$DG$148,'TN01-10'!O$9,0)="","",VLOOKUP($A125,Sheet!$A$7:$DG$148,'TN01-10'!O$9,0))</f>
        <v/>
      </c>
      <c r="P125" s="28">
        <f>IF(VLOOKUP($A125,Sheet!$A$7:$DG$148,'TN01-10'!P$9,0)="","",VLOOKUP($A125,Sheet!$A$7:$DG$148,'TN01-10'!P$9,0))</f>
        <v>5.3</v>
      </c>
      <c r="Q125" s="28" t="str">
        <f>IF(VLOOKUP($A125,Sheet!$A$7:$DG$148,'TN01-10'!Q$9,0)="","",VLOOKUP($A125,Sheet!$A$7:$DG$148,'TN01-10'!Q$9,0))</f>
        <v/>
      </c>
      <c r="R125" s="28" t="str">
        <f>IF(VLOOKUP($A125,Sheet!$A$7:$DG$148,'TN01-10'!R$9,0)="","",VLOOKUP($A125,Sheet!$A$7:$DG$148,'TN01-10'!R$9,0))</f>
        <v/>
      </c>
      <c r="S125" s="28" t="str">
        <f>IF(VLOOKUP($A125,Sheet!$A$7:$DG$148,'TN01-10'!S$9,0)="","",VLOOKUP($A125,Sheet!$A$7:$DG$148,'TN01-10'!S$9,0))</f>
        <v/>
      </c>
      <c r="T125" s="28" t="str">
        <f>IF(VLOOKUP($A125,Sheet!$A$7:$DG$148,'TN01-10'!T$9,0)="","",VLOOKUP($A125,Sheet!$A$7:$DG$148,'TN01-10'!T$9,0))</f>
        <v/>
      </c>
      <c r="U125" s="28">
        <f>IF(VLOOKUP($A125,Sheet!$A$7:$DG$148,'TN01-10'!U$9,0)="","",VLOOKUP($A125,Sheet!$A$7:$DG$148,'TN01-10'!U$9,0))</f>
        <v>6.9</v>
      </c>
      <c r="V125" s="28">
        <f>IF(VLOOKUP($A125,Sheet!$A$7:$DG$148,'TN01-10'!V$9,0)="","",VLOOKUP($A125,Sheet!$A$7:$DG$148,'TN01-10'!V$9,0))</f>
        <v>4.8</v>
      </c>
      <c r="W125" s="28">
        <f>IF(VLOOKUP($A125,Sheet!$A$7:$DG$148,'TN01-10'!W$9,0)="","",VLOOKUP($A125,Sheet!$A$7:$DG$148,'TN01-10'!W$9,0))</f>
        <v>8</v>
      </c>
      <c r="X125" s="28">
        <f>IF(VLOOKUP($A125,Sheet!$A$7:$DG$148,'TN01-10'!X$9,0)="","",VLOOKUP($A125,Sheet!$A$7:$DG$148,'TN01-10'!X$9,0))</f>
        <v>7.4</v>
      </c>
      <c r="Y125" s="28">
        <f>IF(VLOOKUP($A125,Sheet!$A$7:$DG$148,'TN01-10'!Y$9,0)="","",VLOOKUP($A125,Sheet!$A$7:$DG$148,'TN01-10'!Y$9,0))</f>
        <v>4.5</v>
      </c>
      <c r="Z125" s="28">
        <f>IF(VLOOKUP($A125,Sheet!$A$7:$DG$148,'TN01-10'!Z$9,0)="","",VLOOKUP($A125,Sheet!$A$7:$DG$148,'TN01-10'!Z$9,0))</f>
        <v>6.4</v>
      </c>
      <c r="AA125" s="28">
        <f>IF(VLOOKUP($A125,Sheet!$A$7:$DG$148,'TN01-10'!AA$9,0)="","",VLOOKUP($A125,Sheet!$A$7:$DG$148,'TN01-10'!AA$9,0))</f>
        <v>6</v>
      </c>
      <c r="AB125" s="28">
        <f>IF(VLOOKUP($A125,Sheet!$A$7:$DG$148,'TN01-10'!AB$9,0)="","",VLOOKUP($A125,Sheet!$A$7:$DG$148,'TN01-10'!AB$9,0))</f>
        <v>8</v>
      </c>
      <c r="AC125" s="28">
        <f>IF(VLOOKUP($A125,Sheet!$A$7:$DG$148,'TN01-10'!AC$9,0)="","",VLOOKUP($A125,Sheet!$A$7:$DG$148,'TN01-10'!AC$9,0))</f>
        <v>5.7</v>
      </c>
      <c r="AD125" s="28">
        <f>IF(VLOOKUP($A125,Sheet!$A$7:$DG$148,'TN01-10'!AD$9,0)="","",VLOOKUP($A125,Sheet!$A$7:$DG$148,'TN01-10'!AD$9,0))</f>
        <v>7.6</v>
      </c>
      <c r="AE125" s="28">
        <f>IF(VLOOKUP($A125,Sheet!$A$7:$DG$148,'TN01-10'!AE$9,0)="","",VLOOKUP($A125,Sheet!$A$7:$DG$148,'TN01-10'!AE$9,0))</f>
        <v>5.6</v>
      </c>
      <c r="AF125" s="28">
        <f>IF(VLOOKUP($A125,Sheet!$A$7:$DG$148,'TN01-10'!AF$9,0)="","",VLOOKUP($A125,Sheet!$A$7:$DG$148,'TN01-10'!AF$9,0))</f>
        <v>6.8</v>
      </c>
      <c r="AG125" s="28">
        <f>IF(VLOOKUP($A125,Sheet!$A$7:$DG$148,'TN01-10'!AG$9,0)="","",VLOOKUP($A125,Sheet!$A$7:$DG$148,'TN01-10'!AG$9,0))</f>
        <v>5.7</v>
      </c>
      <c r="AH125" s="28">
        <f>IF(VLOOKUP($A125,Sheet!$A$7:$DG$148,'TN01-10'!AH$9,0)="","",VLOOKUP($A125,Sheet!$A$7:$DG$148,'TN01-10'!AH$9,0))</f>
        <v>6.1</v>
      </c>
      <c r="AI125" s="28">
        <f>IF(VLOOKUP($A125,Sheet!$A$7:$DG$148,'TN01-10'!AI$9,0)="","",VLOOKUP($A125,Sheet!$A$7:$DG$148,'TN01-10'!AI$9,0))</f>
        <v>5.7</v>
      </c>
      <c r="AJ125" s="28">
        <f>IF(VLOOKUP($A125,Sheet!$A$7:$DG$148,'TN01-10'!AJ$9,0)="","",VLOOKUP($A125,Sheet!$A$7:$DG$148,'TN01-10'!AJ$9,0))</f>
        <v>9</v>
      </c>
      <c r="AK125" s="33">
        <f>IF(VLOOKUP($A125,Sheet!$A$7:$DG$148,'TN01-10'!AK$9,0)="","",VLOOKUP($A125,Sheet!$A$7:$DG$148,'TN01-10'!AK$9,0))</f>
        <v>51</v>
      </c>
      <c r="AL125" s="36">
        <f>IF(VLOOKUP($A125,Sheet!$A$7:$DG$148,'TN01-10'!AL$9,0)="","",VLOOKUP($A125,Sheet!$A$7:$DG$148,'TN01-10'!AL$9,0))</f>
        <v>0</v>
      </c>
      <c r="AM125" s="32">
        <f>IF(VLOOKUP($A125,Sheet!$A$7:$DG$148,'TN01-10'!AM$9,0)="","",VLOOKUP($A125,Sheet!$A$7:$DG$148,'TN01-10'!AM$9,0))</f>
        <v>7.8</v>
      </c>
      <c r="AN125" s="32">
        <f>IF(VLOOKUP($A125,Sheet!$A$7:$DG$148,'TN01-10'!AN$9,0)="","",VLOOKUP($A125,Sheet!$A$7:$DG$148,'TN01-10'!AN$9,0))</f>
        <v>5.9</v>
      </c>
      <c r="AO125" s="32" t="str">
        <f>IF(VLOOKUP($A125,Sheet!$A$7:$DG$148,'TN01-10'!AO$9,0)="","",VLOOKUP($A125,Sheet!$A$7:$DG$148,'TN01-10'!AO$9,0))</f>
        <v/>
      </c>
      <c r="AP125" s="32">
        <f>IF(VLOOKUP($A125,Sheet!$A$7:$DG$148,'TN01-10'!AP$9,0)="","",VLOOKUP($A125,Sheet!$A$7:$DG$148,'TN01-10'!AP$9,0))</f>
        <v>4.3</v>
      </c>
      <c r="AQ125" s="32" t="str">
        <f>IF(VLOOKUP($A125,Sheet!$A$7:$DG$148,'TN01-10'!AQ$9,0)="","",VLOOKUP($A125,Sheet!$A$7:$DG$148,'TN01-10'!AQ$9,0))</f>
        <v/>
      </c>
      <c r="AR125" s="32" t="str">
        <f>IF(VLOOKUP($A125,Sheet!$A$7:$DG$148,'TN01-10'!AR$9,0)="","",VLOOKUP($A125,Sheet!$A$7:$DG$148,'TN01-10'!AR$9,0))</f>
        <v/>
      </c>
      <c r="AS125" s="32" t="str">
        <f>IF(VLOOKUP($A125,Sheet!$A$7:$DG$148,'TN01-10'!AS$9,0)="","",VLOOKUP($A125,Sheet!$A$7:$DG$148,'TN01-10'!AS$9,0))</f>
        <v/>
      </c>
      <c r="AT125" s="32" t="str">
        <f>IF(VLOOKUP($A125,Sheet!$A$7:$DG$148,'TN01-10'!AT$9,0)="","",VLOOKUP($A125,Sheet!$A$7:$DG$148,'TN01-10'!AT$9,0))</f>
        <v/>
      </c>
      <c r="AU125" s="32">
        <f>IF(VLOOKUP($A125,Sheet!$A$7:$DG$148,'TN01-10'!AU$9,0)="","",VLOOKUP($A125,Sheet!$A$7:$DG$148,'TN01-10'!AU$9,0))</f>
        <v>7.5</v>
      </c>
      <c r="AV125" s="32" t="str">
        <f>IF(VLOOKUP($A125,Sheet!$A$7:$DG$148,'TN01-10'!AV$9,0)="","",VLOOKUP($A125,Sheet!$A$7:$DG$148,'TN01-10'!AV$9,0))</f>
        <v/>
      </c>
      <c r="AW125" s="32" t="str">
        <f>IF(VLOOKUP($A125,Sheet!$A$7:$DG$148,'TN01-10'!AW$9,0)="","",VLOOKUP($A125,Sheet!$A$7:$DG$148,'TN01-10'!AW$9,0))</f>
        <v/>
      </c>
      <c r="AX125" s="32" t="str">
        <f>IF(VLOOKUP($A125,Sheet!$A$7:$DG$148,'TN01-10'!AX$9,0)="","",VLOOKUP($A125,Sheet!$A$7:$DG$148,'TN01-10'!AX$9,0))</f>
        <v/>
      </c>
      <c r="AY125" s="32" t="str">
        <f>IF(VLOOKUP($A125,Sheet!$A$7:$DG$148,'TN01-10'!AY$9,0)="","",VLOOKUP($A125,Sheet!$A$7:$DG$148,'TN01-10'!AY$9,0))</f>
        <v/>
      </c>
      <c r="AZ125" s="32" t="str">
        <f>IF(VLOOKUP($A125,Sheet!$A$7:$DG$148,'TN01-10'!AZ$9,0)="","",VLOOKUP($A125,Sheet!$A$7:$DG$148,'TN01-10'!AZ$9,0))</f>
        <v/>
      </c>
      <c r="BA125" s="32">
        <f>IF(VLOOKUP($A125,Sheet!$A$7:$DG$148,'TN01-10'!BA$9,0)="","",VLOOKUP($A125,Sheet!$A$7:$DG$148,'TN01-10'!BA$9,0))</f>
        <v>5.6</v>
      </c>
      <c r="BB125" s="33">
        <f>IF(VLOOKUP($A125,Sheet!$A$7:$DG$148,'TN01-10'!BB$9,0)="","",VLOOKUP($A125,Sheet!$A$7:$DG$148,'TN01-10'!BB$9,0))</f>
        <v>5</v>
      </c>
      <c r="BC125" s="36">
        <f>IF(VLOOKUP($A125,Sheet!$A$7:$DG$148,'TN01-10'!BC$9,0)="","",VLOOKUP($A125,Sheet!$A$7:$DG$148,'TN01-10'!BC$9,0))</f>
        <v>0</v>
      </c>
      <c r="BD125" s="28">
        <f>IF(VLOOKUP($A125,Sheet!$A$7:$DG$148,'TN01-10'!BD$9,0)="","",VLOOKUP($A125,Sheet!$A$7:$DG$148,'TN01-10'!BD$9,0))</f>
        <v>7.2</v>
      </c>
      <c r="BE125" s="28">
        <f>IF(VLOOKUP($A125,Sheet!$A$7:$DG$148,'TN01-10'!BE$9,0)="","",VLOOKUP($A125,Sheet!$A$7:$DG$148,'TN01-10'!BE$9,0))</f>
        <v>4.7</v>
      </c>
      <c r="BF125" s="28">
        <f>IF(VLOOKUP($A125,Sheet!$A$7:$DG$148,'TN01-10'!BF$9,0)="","",VLOOKUP($A125,Sheet!$A$7:$DG$148,'TN01-10'!BF$9,0))</f>
        <v>7.8</v>
      </c>
      <c r="BG125" s="28">
        <f>IF(VLOOKUP($A125,Sheet!$A$7:$DG$148,'TN01-10'!BG$9,0)="","",VLOOKUP($A125,Sheet!$A$7:$DG$148,'TN01-10'!BG$9,0))</f>
        <v>5</v>
      </c>
      <c r="BH125" s="28">
        <f>IF(VLOOKUP($A125,Sheet!$A$7:$DG$148,'TN01-10'!BH$9,0)="","",VLOOKUP($A125,Sheet!$A$7:$DG$148,'TN01-10'!BH$9,0))</f>
        <v>6.4</v>
      </c>
      <c r="BI125" s="28">
        <f>IF(VLOOKUP($A125,Sheet!$A$7:$DG$148,'TN01-10'!BI$9,0)="","",VLOOKUP($A125,Sheet!$A$7:$DG$148,'TN01-10'!BI$9,0))</f>
        <v>4.5999999999999996</v>
      </c>
      <c r="BJ125" s="28">
        <f>IF(VLOOKUP($A125,Sheet!$A$7:$DG$148,'TN01-10'!BJ$9,0)="","",VLOOKUP($A125,Sheet!$A$7:$DG$148,'TN01-10'!BJ$9,0))</f>
        <v>7</v>
      </c>
      <c r="BK125" s="28">
        <f>IF(VLOOKUP($A125,Sheet!$A$7:$DG$148,'TN01-10'!BK$9,0)="","",VLOOKUP($A125,Sheet!$A$7:$DG$148,'TN01-10'!BK$9,0))</f>
        <v>7.2</v>
      </c>
      <c r="BL125" s="28">
        <f>IF(VLOOKUP($A125,Sheet!$A$7:$DG$148,'TN01-10'!BL$9,0)="","",VLOOKUP($A125,Sheet!$A$7:$DG$148,'TN01-10'!BL$9,0))</f>
        <v>5.6</v>
      </c>
      <c r="BM125" s="28">
        <f>IF(VLOOKUP($A125,Sheet!$A$7:$DG$148,'TN01-10'!BM$9,0)="","",VLOOKUP($A125,Sheet!$A$7:$DG$148,'TN01-10'!BM$9,0))</f>
        <v>6.7</v>
      </c>
      <c r="BN125" s="28">
        <f>IF(VLOOKUP($A125,Sheet!$A$7:$DG$148,'TN01-10'!BN$9,0)="","",VLOOKUP($A125,Sheet!$A$7:$DG$148,'TN01-10'!BN$9,0))</f>
        <v>4</v>
      </c>
      <c r="BO125" s="28">
        <f>IF(VLOOKUP($A125,Sheet!$A$7:$DG$148,'TN01-10'!BO$9,0)="","",VLOOKUP($A125,Sheet!$A$7:$DG$148,'TN01-10'!BO$9,0))</f>
        <v>5.2</v>
      </c>
      <c r="BP125" s="28">
        <f>IF(VLOOKUP($A125,Sheet!$A$7:$DG$148,'TN01-10'!BP$9,0)="","",VLOOKUP($A125,Sheet!$A$7:$DG$148,'TN01-10'!BP$9,0))</f>
        <v>6.9</v>
      </c>
      <c r="BQ125" s="28" t="str">
        <f>IF(VLOOKUP($A125,Sheet!$A$7:$DG$148,'TN01-10'!BQ$9,0)="","",VLOOKUP($A125,Sheet!$A$7:$DG$148,'TN01-10'!BQ$9,0))</f>
        <v/>
      </c>
      <c r="BR125" s="28">
        <f>IF(VLOOKUP($A125,Sheet!$A$7:$DG$148,'TN01-10'!BR$9,0)="","",VLOOKUP($A125,Sheet!$A$7:$DG$148,'TN01-10'!BR$9,0))</f>
        <v>4.0999999999999996</v>
      </c>
      <c r="BS125" s="28">
        <f>IF(VLOOKUP($A125,Sheet!$A$7:$DG$148,'TN01-10'!BS$9,0)="","",VLOOKUP($A125,Sheet!$A$7:$DG$148,'TN01-10'!BS$9,0))</f>
        <v>9.1999999999999993</v>
      </c>
      <c r="BT125" s="28">
        <f>IF(VLOOKUP($A125,Sheet!$A$7:$DG$148,'TN01-10'!BT$9,0)="","",VLOOKUP($A125,Sheet!$A$7:$DG$148,'TN01-10'!BT$9,0))</f>
        <v>4.5</v>
      </c>
      <c r="BU125" s="28">
        <f>IF(VLOOKUP($A125,Sheet!$A$7:$DG$148,'TN01-10'!BU$9,0)="","",VLOOKUP($A125,Sheet!$A$7:$DG$148,'TN01-10'!BU$9,0))</f>
        <v>5.9</v>
      </c>
      <c r="BV125" s="28">
        <f>IF(VLOOKUP($A125,Sheet!$A$7:$DG$148,'TN01-10'!BV$9,0)="","",VLOOKUP($A125,Sheet!$A$7:$DG$148,'TN01-10'!BV$9,0))</f>
        <v>5.6</v>
      </c>
      <c r="BW125" s="28">
        <f>IF(VLOOKUP($A125,Sheet!$A$7:$DG$148,'TN01-10'!BW$9,0)="","",VLOOKUP($A125,Sheet!$A$7:$DG$148,'TN01-10'!BW$9,0))</f>
        <v>7.8</v>
      </c>
      <c r="BX125" s="33">
        <f>IF(VLOOKUP($A125,Sheet!$A$7:$DG$148,'TN01-10'!BX$9,0)="","",VLOOKUP($A125,Sheet!$A$7:$DG$148,'TN01-10'!BX$9,0))</f>
        <v>50</v>
      </c>
      <c r="BY125" s="36">
        <f>IF(VLOOKUP($A125,Sheet!$A$7:$DG$148,'TN01-10'!BY$9,0)="","",VLOOKUP($A125,Sheet!$A$7:$DG$148,'TN01-10'!BY$9,0))</f>
        <v>0</v>
      </c>
      <c r="BZ125" s="28">
        <f>IF(VLOOKUP($A125,Sheet!$A$7:$DG$148,'TN01-10'!BZ$9,0)="","",VLOOKUP($A125,Sheet!$A$7:$DG$148,'TN01-10'!BZ$9,0))</f>
        <v>9.6999999999999993</v>
      </c>
      <c r="CA125" s="28" t="str">
        <f>IF(VLOOKUP($A125,Sheet!$A$7:$DG$148,'TN01-10'!CA$9,0)="","",VLOOKUP($A125,Sheet!$A$7:$DG$148,'TN01-10'!CA$9,0))</f>
        <v/>
      </c>
      <c r="CB125" s="28">
        <f>IF(VLOOKUP($A125,Sheet!$A$7:$DG$148,'TN01-10'!CB$9,0)="","",VLOOKUP($A125,Sheet!$A$7:$DG$148,'TN01-10'!CB$9,0))</f>
        <v>7.3</v>
      </c>
      <c r="CC125" s="28" t="str">
        <f>IF(VLOOKUP($A125,Sheet!$A$7:$DG$148,'TN01-10'!CC$9,0)="","",VLOOKUP($A125,Sheet!$A$7:$DG$148,'TN01-10'!CC$9,0))</f>
        <v/>
      </c>
      <c r="CD125" s="28">
        <f>IF(VLOOKUP($A125,Sheet!$A$7:$DG$148,'TN01-10'!CD$9,0)="","",VLOOKUP($A125,Sheet!$A$7:$DG$148,'TN01-10'!CD$9,0))</f>
        <v>7</v>
      </c>
      <c r="CE125" s="28">
        <f>IF(VLOOKUP($A125,Sheet!$A$7:$DG$148,'TN01-10'!CE$9,0)="","",VLOOKUP($A125,Sheet!$A$7:$DG$148,'TN01-10'!CE$9,0))</f>
        <v>5.8</v>
      </c>
      <c r="CF125" s="28">
        <f>IF(VLOOKUP($A125,Sheet!$A$7:$DG$148,'TN01-10'!CF$9,0)="","",VLOOKUP($A125,Sheet!$A$7:$DG$148,'TN01-10'!CF$9,0))</f>
        <v>8.1999999999999993</v>
      </c>
      <c r="CG125" s="28">
        <f>IF(VLOOKUP($A125,Sheet!$A$7:$DG$148,'TN01-10'!CG$9,0)="","",VLOOKUP($A125,Sheet!$A$7:$DG$148,'TN01-10'!CG$9,0))</f>
        <v>5.3</v>
      </c>
      <c r="CH125" s="28" t="str">
        <f>IF(VLOOKUP($A125,Sheet!$A$7:$DG$148,'TN01-10'!CH$9,0)="","",VLOOKUP($A125,Sheet!$A$7:$DG$148,'TN01-10'!CH$9,0))</f>
        <v/>
      </c>
      <c r="CI125" s="28">
        <f>IF(VLOOKUP($A125,Sheet!$A$7:$DG$148,'TN01-10'!CI$9,0)="","",VLOOKUP($A125,Sheet!$A$7:$DG$148,'TN01-10'!CI$9,0))</f>
        <v>6.1</v>
      </c>
      <c r="CJ125" s="28" t="str">
        <f>IF(VLOOKUP($A125,Sheet!$A$7:$DG$148,'TN01-10'!CJ$9,0)="","",VLOOKUP($A125,Sheet!$A$7:$DG$148,'TN01-10'!CJ$9,0))</f>
        <v/>
      </c>
      <c r="CK125" s="28" t="str">
        <f>IF(VLOOKUP($A125,Sheet!$A$7:$DG$148,'TN01-10'!CK$9,0)="","",VLOOKUP($A125,Sheet!$A$7:$DG$148,'TN01-10'!CK$9,0))</f>
        <v/>
      </c>
      <c r="CL125" s="28" t="str">
        <f>IF(VLOOKUP($A125,Sheet!$A$7:$DG$148,'TN01-10'!CL$9,0)="","",VLOOKUP($A125,Sheet!$A$7:$DG$148,'TN01-10'!CL$9,0))</f>
        <v/>
      </c>
      <c r="CM125" s="28" t="str">
        <f>IF(VLOOKUP($A125,Sheet!$A$7:$DG$148,'TN01-10'!CM$9,0)="","",VLOOKUP($A125,Sheet!$A$7:$DG$148,'TN01-10'!CM$9,0))</f>
        <v/>
      </c>
      <c r="CN125" s="28">
        <f>IF(VLOOKUP($A125,Sheet!$A$7:$DG$148,'TN01-10'!CN$9,0)="","",VLOOKUP($A125,Sheet!$A$7:$DG$148,'TN01-10'!CN$9,0))</f>
        <v>4.8</v>
      </c>
      <c r="CO125" s="28">
        <f>IF(VLOOKUP($A125,Sheet!$A$7:$DG$148,'TN01-10'!CO$9,0)="","",VLOOKUP($A125,Sheet!$A$7:$DG$148,'TN01-10'!CO$9,0))</f>
        <v>6.6</v>
      </c>
      <c r="CP125" s="28">
        <f>IF(VLOOKUP($A125,Sheet!$A$7:$DG$148,'TN01-10'!CP$9,0)="","",VLOOKUP($A125,Sheet!$A$7:$DG$148,'TN01-10'!CP$9,0))</f>
        <v>7.9</v>
      </c>
      <c r="CQ125" s="28">
        <f>IF(VLOOKUP($A125,Sheet!$A$7:$DG$148,'TN01-10'!CQ$9,0)="","",VLOOKUP($A125,Sheet!$A$7:$DG$148,'TN01-10'!CQ$9,0))</f>
        <v>7.1</v>
      </c>
      <c r="CR125" s="28">
        <f>IF(VLOOKUP($A125,Sheet!$A$7:$DG$148,'TN01-10'!CR$9,0)="","",VLOOKUP($A125,Sheet!$A$7:$DG$148,'TN01-10'!CR$9,0))</f>
        <v>6.2</v>
      </c>
      <c r="CS125" s="33">
        <f>IF(VLOOKUP($A125,Sheet!$A$7:$DG$148,'TN01-10'!CS$9,0)="","",VLOOKUP($A125,Sheet!$A$7:$DG$148,'TN01-10'!CS$9,0))</f>
        <v>27</v>
      </c>
      <c r="CT125" s="36">
        <f>IF(VLOOKUP($A125,Sheet!$A$7:$DG$148,'TN01-10'!CT$9,0)="","",VLOOKUP($A125,Sheet!$A$7:$DG$148,'TN01-10'!CT$9,0))</f>
        <v>0</v>
      </c>
      <c r="CU125" s="38">
        <f t="shared" si="17"/>
        <v>128</v>
      </c>
      <c r="CV125" s="38">
        <f t="shared" si="18"/>
        <v>0</v>
      </c>
      <c r="CW125" s="38">
        <f t="shared" si="19"/>
        <v>0</v>
      </c>
      <c r="CX125" s="38">
        <f t="shared" si="20"/>
        <v>128</v>
      </c>
      <c r="CY125" s="38">
        <f t="shared" si="21"/>
        <v>6.34</v>
      </c>
      <c r="CZ125" s="38">
        <f>VLOOKUP($A125,'TN01-04'!$A$13:$DL$166,103,0)</f>
        <v>2.4500000000000002</v>
      </c>
      <c r="DA125" s="28" t="str">
        <f>IF(VLOOKUP($A125,Sheet!$A$7:$DG$148,'TN01-10'!DA$9,0)="","",VLOOKUP($A125,Sheet!$A$7:$DG$148,'TN01-10'!DA$9,0))</f>
        <v/>
      </c>
      <c r="DB125" s="28" t="str">
        <f>IF(VLOOKUP($A125,Sheet!$A$7:$DG$148,'TN01-10'!DB$9,0)="","",VLOOKUP($A125,Sheet!$A$7:$DG$148,'TN01-10'!DB$9,0))</f>
        <v/>
      </c>
      <c r="DC125" s="28">
        <f>IF(VLOOKUP($A125,Sheet!$A$7:$DG$148,'TN01-10'!DC$9,0)="","",VLOOKUP($A125,Sheet!$A$7:$DG$148,'TN01-10'!DC$9,0))</f>
        <v>0</v>
      </c>
      <c r="DD125" s="28" t="str">
        <f>IF(VLOOKUP($A125,Sheet!$A$7:$DG$148,'TN01-10'!DD$9,0)="","",VLOOKUP($A125,Sheet!$A$7:$DG$148,'TN01-10'!DD$9,0))</f>
        <v/>
      </c>
      <c r="DE125" s="38"/>
      <c r="DF125" s="38">
        <f t="shared" si="22"/>
        <v>0</v>
      </c>
      <c r="DG125" s="38">
        <f>VLOOKUP($A125,'TN01-04'!$A$13:$DL$166,110,0)</f>
        <v>0</v>
      </c>
      <c r="DH125" s="33">
        <f>IF(VLOOKUP($A125,Sheet!$A$7:$DG$148,'TN01-10'!DH$9,0)="","",VLOOKUP($A125,Sheet!$A$7:$DG$148,'TN01-10'!DH$9,0))</f>
        <v>0</v>
      </c>
      <c r="DI125" s="36">
        <f>IF(VLOOKUP($A125,Sheet!$A$7:$DG$148,'TN01-10'!DI$9,0)="","",VLOOKUP($A125,Sheet!$A$7:$DG$148,'TN01-10'!DI$9,0))</f>
        <v>5</v>
      </c>
      <c r="DJ125" s="38">
        <f t="shared" si="23"/>
        <v>128</v>
      </c>
      <c r="DK125" s="38">
        <f t="shared" si="24"/>
        <v>5</v>
      </c>
      <c r="DL125" s="38">
        <f t="shared" si="25"/>
        <v>6.1</v>
      </c>
      <c r="DM125" s="38">
        <f>VLOOKUP($A125,'TN01-04'!$A$13:$DL$166,116,0)</f>
        <v>2.36</v>
      </c>
      <c r="DN125" s="33">
        <f>IF(VLOOKUP($A125,Sheet!$A$7:$DG$148,'TN01-10'!DN$9,0)="","",VLOOKUP($A125,Sheet!$A$7:$DG$148,'TN01-10'!DN$9,0))</f>
        <v>133</v>
      </c>
      <c r="DO125" s="36">
        <f>IF(VLOOKUP($A125,Sheet!$A$7:$DG$148,'TN01-10'!DO$9,0)="","",VLOOKUP($A125,Sheet!$A$7:$DG$148,'TN01-10'!DO$9,0))</f>
        <v>5</v>
      </c>
      <c r="DP125" s="28">
        <f>IF(VLOOKUP($A125,Sheet!$A$7:$DG$148,'TN01-10'!DP$9,0)="","",VLOOKUP($A125,Sheet!$A$7:$DG$148,'TN01-10'!DP$9,0))</f>
        <v>137</v>
      </c>
      <c r="DQ125" s="28">
        <f>IF(VLOOKUP($A125,Sheet!$A$7:$DG$148,'TN01-10'!DQ$9,0)="","",VLOOKUP($A125,Sheet!$A$7:$DG$148,'TN01-10'!DQ$9,0))</f>
        <v>138</v>
      </c>
      <c r="DR125" s="28">
        <f>IF(VLOOKUP($A125,Sheet!$A$7:$DG$148,'TN01-10'!DR$9,0)="","",VLOOKUP($A125,Sheet!$A$7:$DG$148,'TN01-10'!DR$9,0))</f>
        <v>6.1</v>
      </c>
      <c r="DS125" s="28">
        <f>IF(VLOOKUP($A125,Sheet!$A$7:$DG$148,'TN01-10'!DS$9,0)="","",VLOOKUP($A125,Sheet!$A$7:$DG$148,'TN01-10'!DS$9,0))</f>
        <v>2.36</v>
      </c>
      <c r="DT125" s="28" t="str">
        <f>IF(VLOOKUP($A125,Sheet!$A$7:$DG$148,'TN01-10'!DT$9,0)="","",VLOOKUP($A125,Sheet!$A$7:$DG$148,'TN01-10'!DT$9,0))</f>
        <v/>
      </c>
      <c r="DU125" s="168">
        <f t="shared" si="26"/>
        <v>0</v>
      </c>
      <c r="DV125" s="315" t="s">
        <v>4798</v>
      </c>
      <c r="DW125" s="315" t="s">
        <v>4798</v>
      </c>
      <c r="DX125" s="315" t="s">
        <v>4798</v>
      </c>
      <c r="DY125" s="315"/>
      <c r="DZ125" s="315" t="s">
        <v>4833</v>
      </c>
      <c r="EA125" s="315"/>
      <c r="EB125" s="216"/>
      <c r="EC125" s="216"/>
      <c r="ED125" s="216"/>
      <c r="EE125" s="216"/>
      <c r="EF125" s="216">
        <f t="shared" si="27"/>
        <v>0</v>
      </c>
      <c r="EG125" s="216">
        <v>0</v>
      </c>
      <c r="EH125" s="216">
        <v>7.5</v>
      </c>
      <c r="EI125" s="216"/>
      <c r="EJ125" s="216"/>
      <c r="EK125" s="216">
        <f t="shared" si="28"/>
        <v>7.5</v>
      </c>
      <c r="EL125" s="216"/>
      <c r="EM125" s="216">
        <v>6.3</v>
      </c>
      <c r="EN125" s="216"/>
      <c r="EO125" s="216"/>
      <c r="EP125" s="216">
        <f t="shared" si="29"/>
        <v>6.3</v>
      </c>
      <c r="EQ125" s="216"/>
      <c r="ER125" s="216">
        <v>4.5</v>
      </c>
      <c r="ES125" s="216"/>
      <c r="ET125" s="216"/>
      <c r="EU125" s="216">
        <f t="shared" si="30"/>
        <v>4.5</v>
      </c>
      <c r="EV125" s="216">
        <f t="shared" si="31"/>
        <v>0</v>
      </c>
    </row>
    <row r="126" spans="1:152" ht="15.95" customHeight="1" x14ac:dyDescent="0.2">
      <c r="A126" s="25">
        <v>2220727395</v>
      </c>
      <c r="B126" s="26" t="s">
        <v>6</v>
      </c>
      <c r="C126" s="26" t="s">
        <v>48</v>
      </c>
      <c r="D126" s="26" t="s">
        <v>178</v>
      </c>
      <c r="E126" s="27">
        <v>36076</v>
      </c>
      <c r="F126" s="26" t="s">
        <v>209</v>
      </c>
      <c r="G126" s="26" t="s">
        <v>212</v>
      </c>
      <c r="H126" s="28">
        <f>IF(VLOOKUP($A126,Sheet!$A$7:$DG$148,'TN01-10'!H$9,0)="","",VLOOKUP($A126,Sheet!$A$7:$DG$148,'TN01-10'!H$9,0))</f>
        <v>8</v>
      </c>
      <c r="I126" s="28">
        <f>IF(VLOOKUP($A126,Sheet!$A$7:$DG$148,'TN01-10'!I$9,0)="","",VLOOKUP($A126,Sheet!$A$7:$DG$148,'TN01-10'!I$9,0))</f>
        <v>6.8</v>
      </c>
      <c r="J126" s="28">
        <f>IF(VLOOKUP($A126,Sheet!$A$7:$DG$148,'TN01-10'!J$9,0)="","",VLOOKUP($A126,Sheet!$A$7:$DG$148,'TN01-10'!J$9,0))</f>
        <v>4</v>
      </c>
      <c r="K126" s="28">
        <f>IF(VLOOKUP($A126,Sheet!$A$7:$DG$148,'TN01-10'!K$9,0)="","",VLOOKUP($A126,Sheet!$A$7:$DG$148,'TN01-10'!K$9,0))</f>
        <v>6.5</v>
      </c>
      <c r="L126" s="28">
        <f>IF(VLOOKUP($A126,Sheet!$A$7:$DG$148,'TN01-10'!L$9,0)="","",VLOOKUP($A126,Sheet!$A$7:$DG$148,'TN01-10'!L$9,0))</f>
        <v>7.6</v>
      </c>
      <c r="M126" s="28">
        <f>IF(VLOOKUP($A126,Sheet!$A$7:$DG$148,'TN01-10'!M$9,0)="","",VLOOKUP($A126,Sheet!$A$7:$DG$148,'TN01-10'!M$9,0))</f>
        <v>5.3</v>
      </c>
      <c r="N126" s="28">
        <f>IF(VLOOKUP($A126,Sheet!$A$7:$DG$148,'TN01-10'!N$9,0)="","",VLOOKUP($A126,Sheet!$A$7:$DG$148,'TN01-10'!N$9,0))</f>
        <v>4.9000000000000004</v>
      </c>
      <c r="O126" s="28" t="str">
        <f>IF(VLOOKUP($A126,Sheet!$A$7:$DG$148,'TN01-10'!O$9,0)="","",VLOOKUP($A126,Sheet!$A$7:$DG$148,'TN01-10'!O$9,0))</f>
        <v/>
      </c>
      <c r="P126" s="28">
        <f>IF(VLOOKUP($A126,Sheet!$A$7:$DG$148,'TN01-10'!P$9,0)="","",VLOOKUP($A126,Sheet!$A$7:$DG$148,'TN01-10'!P$9,0))</f>
        <v>5.6</v>
      </c>
      <c r="Q126" s="28" t="str">
        <f>IF(VLOOKUP($A126,Sheet!$A$7:$DG$148,'TN01-10'!Q$9,0)="","",VLOOKUP($A126,Sheet!$A$7:$DG$148,'TN01-10'!Q$9,0))</f>
        <v/>
      </c>
      <c r="R126" s="28" t="str">
        <f>IF(VLOOKUP($A126,Sheet!$A$7:$DG$148,'TN01-10'!R$9,0)="","",VLOOKUP($A126,Sheet!$A$7:$DG$148,'TN01-10'!R$9,0))</f>
        <v/>
      </c>
      <c r="S126" s="28" t="str">
        <f>IF(VLOOKUP($A126,Sheet!$A$7:$DG$148,'TN01-10'!S$9,0)="","",VLOOKUP($A126,Sheet!$A$7:$DG$148,'TN01-10'!S$9,0))</f>
        <v/>
      </c>
      <c r="T126" s="28" t="str">
        <f>IF(VLOOKUP($A126,Sheet!$A$7:$DG$148,'TN01-10'!T$9,0)="","",VLOOKUP($A126,Sheet!$A$7:$DG$148,'TN01-10'!T$9,0))</f>
        <v/>
      </c>
      <c r="U126" s="28">
        <f>IF(VLOOKUP($A126,Sheet!$A$7:$DG$148,'TN01-10'!U$9,0)="","",VLOOKUP($A126,Sheet!$A$7:$DG$148,'TN01-10'!U$9,0))</f>
        <v>7.5</v>
      </c>
      <c r="V126" s="28">
        <f>IF(VLOOKUP($A126,Sheet!$A$7:$DG$148,'TN01-10'!V$9,0)="","",VLOOKUP($A126,Sheet!$A$7:$DG$148,'TN01-10'!V$9,0))</f>
        <v>6.4</v>
      </c>
      <c r="W126" s="28">
        <f>IF(VLOOKUP($A126,Sheet!$A$7:$DG$148,'TN01-10'!W$9,0)="","",VLOOKUP($A126,Sheet!$A$7:$DG$148,'TN01-10'!W$9,0))</f>
        <v>8.3000000000000007</v>
      </c>
      <c r="X126" s="28">
        <f>IF(VLOOKUP($A126,Sheet!$A$7:$DG$148,'TN01-10'!X$9,0)="","",VLOOKUP($A126,Sheet!$A$7:$DG$148,'TN01-10'!X$9,0))</f>
        <v>8.5</v>
      </c>
      <c r="Y126" s="28">
        <f>IF(VLOOKUP($A126,Sheet!$A$7:$DG$148,'TN01-10'!Y$9,0)="","",VLOOKUP($A126,Sheet!$A$7:$DG$148,'TN01-10'!Y$9,0))</f>
        <v>6.2</v>
      </c>
      <c r="Z126" s="28">
        <f>IF(VLOOKUP($A126,Sheet!$A$7:$DG$148,'TN01-10'!Z$9,0)="","",VLOOKUP($A126,Sheet!$A$7:$DG$148,'TN01-10'!Z$9,0))</f>
        <v>5.2</v>
      </c>
      <c r="AA126" s="28">
        <f>IF(VLOOKUP($A126,Sheet!$A$7:$DG$148,'TN01-10'!AA$9,0)="","",VLOOKUP($A126,Sheet!$A$7:$DG$148,'TN01-10'!AA$9,0))</f>
        <v>4.9000000000000004</v>
      </c>
      <c r="AB126" s="28">
        <f>IF(VLOOKUP($A126,Sheet!$A$7:$DG$148,'TN01-10'!AB$9,0)="","",VLOOKUP($A126,Sheet!$A$7:$DG$148,'TN01-10'!AB$9,0))</f>
        <v>4.5999999999999996</v>
      </c>
      <c r="AC126" s="28">
        <f>IF(VLOOKUP($A126,Sheet!$A$7:$DG$148,'TN01-10'!AC$9,0)="","",VLOOKUP($A126,Sheet!$A$7:$DG$148,'TN01-10'!AC$9,0))</f>
        <v>5.9</v>
      </c>
      <c r="AD126" s="28">
        <f>IF(VLOOKUP($A126,Sheet!$A$7:$DG$148,'TN01-10'!AD$9,0)="","",VLOOKUP($A126,Sheet!$A$7:$DG$148,'TN01-10'!AD$9,0))</f>
        <v>5.0999999999999996</v>
      </c>
      <c r="AE126" s="28">
        <f>IF(VLOOKUP($A126,Sheet!$A$7:$DG$148,'TN01-10'!AE$9,0)="","",VLOOKUP($A126,Sheet!$A$7:$DG$148,'TN01-10'!AE$9,0))</f>
        <v>5.0999999999999996</v>
      </c>
      <c r="AF126" s="28">
        <f>IF(VLOOKUP($A126,Sheet!$A$7:$DG$148,'TN01-10'!AF$9,0)="","",VLOOKUP($A126,Sheet!$A$7:$DG$148,'TN01-10'!AF$9,0))</f>
        <v>5.4</v>
      </c>
      <c r="AG126" s="28">
        <f>IF(VLOOKUP($A126,Sheet!$A$7:$DG$148,'TN01-10'!AG$9,0)="","",VLOOKUP($A126,Sheet!$A$7:$DG$148,'TN01-10'!AG$9,0))</f>
        <v>4.8</v>
      </c>
      <c r="AH126" s="28">
        <f>IF(VLOOKUP($A126,Sheet!$A$7:$DG$148,'TN01-10'!AH$9,0)="","",VLOOKUP($A126,Sheet!$A$7:$DG$148,'TN01-10'!AH$9,0))</f>
        <v>7.2</v>
      </c>
      <c r="AI126" s="28">
        <f>IF(VLOOKUP($A126,Sheet!$A$7:$DG$148,'TN01-10'!AI$9,0)="","",VLOOKUP($A126,Sheet!$A$7:$DG$148,'TN01-10'!AI$9,0))</f>
        <v>6.3</v>
      </c>
      <c r="AJ126" s="28">
        <f>IF(VLOOKUP($A126,Sheet!$A$7:$DG$148,'TN01-10'!AJ$9,0)="","",VLOOKUP($A126,Sheet!$A$7:$DG$148,'TN01-10'!AJ$9,0))</f>
        <v>5.5</v>
      </c>
      <c r="AK126" s="33">
        <f>IF(VLOOKUP($A126,Sheet!$A$7:$DG$148,'TN01-10'!AK$9,0)="","",VLOOKUP($A126,Sheet!$A$7:$DG$148,'TN01-10'!AK$9,0))</f>
        <v>51</v>
      </c>
      <c r="AL126" s="36">
        <f>IF(VLOOKUP($A126,Sheet!$A$7:$DG$148,'TN01-10'!AL$9,0)="","",VLOOKUP($A126,Sheet!$A$7:$DG$148,'TN01-10'!AL$9,0))</f>
        <v>0</v>
      </c>
      <c r="AM126" s="32">
        <f>IF(VLOOKUP($A126,Sheet!$A$7:$DG$148,'TN01-10'!AM$9,0)="","",VLOOKUP($A126,Sheet!$A$7:$DG$148,'TN01-10'!AM$9,0))</f>
        <v>5.0999999999999996</v>
      </c>
      <c r="AN126" s="32">
        <f>IF(VLOOKUP($A126,Sheet!$A$7:$DG$148,'TN01-10'!AN$9,0)="","",VLOOKUP($A126,Sheet!$A$7:$DG$148,'TN01-10'!AN$9,0))</f>
        <v>6</v>
      </c>
      <c r="AO126" s="32">
        <f>IF(VLOOKUP($A126,Sheet!$A$7:$DG$148,'TN01-10'!AO$9,0)="","",VLOOKUP($A126,Sheet!$A$7:$DG$148,'TN01-10'!AO$9,0))</f>
        <v>8.1</v>
      </c>
      <c r="AP126" s="32" t="str">
        <f>IF(VLOOKUP($A126,Sheet!$A$7:$DG$148,'TN01-10'!AP$9,0)="","",VLOOKUP($A126,Sheet!$A$7:$DG$148,'TN01-10'!AP$9,0))</f>
        <v/>
      </c>
      <c r="AQ126" s="32">
        <f>IF(VLOOKUP($A126,Sheet!$A$7:$DG$148,'TN01-10'!AQ$9,0)="","",VLOOKUP($A126,Sheet!$A$7:$DG$148,'TN01-10'!AQ$9,0))</f>
        <v>0</v>
      </c>
      <c r="AR126" s="32" t="str">
        <f>IF(VLOOKUP($A126,Sheet!$A$7:$DG$148,'TN01-10'!AR$9,0)="","",VLOOKUP($A126,Sheet!$A$7:$DG$148,'TN01-10'!AR$9,0))</f>
        <v/>
      </c>
      <c r="AS126" s="32" t="str">
        <f>IF(VLOOKUP($A126,Sheet!$A$7:$DG$148,'TN01-10'!AS$9,0)="","",VLOOKUP($A126,Sheet!$A$7:$DG$148,'TN01-10'!AS$9,0))</f>
        <v/>
      </c>
      <c r="AT126" s="32" t="str">
        <f>IF(VLOOKUP($A126,Sheet!$A$7:$DG$148,'TN01-10'!AT$9,0)="","",VLOOKUP($A126,Sheet!$A$7:$DG$148,'TN01-10'!AT$9,0))</f>
        <v/>
      </c>
      <c r="AU126" s="32">
        <f>IF(VLOOKUP($A126,Sheet!$A$7:$DG$148,'TN01-10'!AU$9,0)="","",VLOOKUP($A126,Sheet!$A$7:$DG$148,'TN01-10'!AU$9,0))</f>
        <v>6.5</v>
      </c>
      <c r="AV126" s="32" t="str">
        <f>IF(VLOOKUP($A126,Sheet!$A$7:$DG$148,'TN01-10'!AV$9,0)="","",VLOOKUP($A126,Sheet!$A$7:$DG$148,'TN01-10'!AV$9,0))</f>
        <v/>
      </c>
      <c r="AW126" s="32" t="str">
        <f>IF(VLOOKUP($A126,Sheet!$A$7:$DG$148,'TN01-10'!AW$9,0)="","",VLOOKUP($A126,Sheet!$A$7:$DG$148,'TN01-10'!AW$9,0))</f>
        <v/>
      </c>
      <c r="AX126" s="32" t="str">
        <f>IF(VLOOKUP($A126,Sheet!$A$7:$DG$148,'TN01-10'!AX$9,0)="","",VLOOKUP($A126,Sheet!$A$7:$DG$148,'TN01-10'!AX$9,0))</f>
        <v/>
      </c>
      <c r="AY126" s="32" t="str">
        <f>IF(VLOOKUP($A126,Sheet!$A$7:$DG$148,'TN01-10'!AY$9,0)="","",VLOOKUP($A126,Sheet!$A$7:$DG$148,'TN01-10'!AY$9,0))</f>
        <v/>
      </c>
      <c r="AZ126" s="32" t="str">
        <f>IF(VLOOKUP($A126,Sheet!$A$7:$DG$148,'TN01-10'!AZ$9,0)="","",VLOOKUP($A126,Sheet!$A$7:$DG$148,'TN01-10'!AZ$9,0))</f>
        <v/>
      </c>
      <c r="BA126" s="32">
        <f>IF(VLOOKUP($A126,Sheet!$A$7:$DG$148,'TN01-10'!BA$9,0)="","",VLOOKUP($A126,Sheet!$A$7:$DG$148,'TN01-10'!BA$9,0))</f>
        <v>7.2</v>
      </c>
      <c r="BB126" s="33">
        <f>IF(VLOOKUP($A126,Sheet!$A$7:$DG$148,'TN01-10'!BB$9,0)="","",VLOOKUP($A126,Sheet!$A$7:$DG$148,'TN01-10'!BB$9,0))</f>
        <v>5</v>
      </c>
      <c r="BC126" s="36">
        <f>IF(VLOOKUP($A126,Sheet!$A$7:$DG$148,'TN01-10'!BC$9,0)="","",VLOOKUP($A126,Sheet!$A$7:$DG$148,'TN01-10'!BC$9,0))</f>
        <v>0</v>
      </c>
      <c r="BD126" s="28">
        <f>IF(VLOOKUP($A126,Sheet!$A$7:$DG$148,'TN01-10'!BD$9,0)="","",VLOOKUP($A126,Sheet!$A$7:$DG$148,'TN01-10'!BD$9,0))</f>
        <v>4.2</v>
      </c>
      <c r="BE126" s="28">
        <f>IF(VLOOKUP($A126,Sheet!$A$7:$DG$148,'TN01-10'!BE$9,0)="","",VLOOKUP($A126,Sheet!$A$7:$DG$148,'TN01-10'!BE$9,0))</f>
        <v>5.8</v>
      </c>
      <c r="BF126" s="28">
        <f>IF(VLOOKUP($A126,Sheet!$A$7:$DG$148,'TN01-10'!BF$9,0)="","",VLOOKUP($A126,Sheet!$A$7:$DG$148,'TN01-10'!BF$9,0))</f>
        <v>5.0999999999999996</v>
      </c>
      <c r="BG126" s="28">
        <f>IF(VLOOKUP($A126,Sheet!$A$7:$DG$148,'TN01-10'!BG$9,0)="","",VLOOKUP($A126,Sheet!$A$7:$DG$148,'TN01-10'!BG$9,0))</f>
        <v>7</v>
      </c>
      <c r="BH126" s="28">
        <f>IF(VLOOKUP($A126,Sheet!$A$7:$DG$148,'TN01-10'!BH$9,0)="","",VLOOKUP($A126,Sheet!$A$7:$DG$148,'TN01-10'!BH$9,0))</f>
        <v>6.5</v>
      </c>
      <c r="BI126" s="28">
        <f>IF(VLOOKUP($A126,Sheet!$A$7:$DG$148,'TN01-10'!BI$9,0)="","",VLOOKUP($A126,Sheet!$A$7:$DG$148,'TN01-10'!BI$9,0))</f>
        <v>5</v>
      </c>
      <c r="BJ126" s="28">
        <f>IF(VLOOKUP($A126,Sheet!$A$7:$DG$148,'TN01-10'!BJ$9,0)="","",VLOOKUP($A126,Sheet!$A$7:$DG$148,'TN01-10'!BJ$9,0))</f>
        <v>7.3</v>
      </c>
      <c r="BK126" s="28">
        <f>IF(VLOOKUP($A126,Sheet!$A$7:$DG$148,'TN01-10'!BK$9,0)="","",VLOOKUP($A126,Sheet!$A$7:$DG$148,'TN01-10'!BK$9,0))</f>
        <v>5.0999999999999996</v>
      </c>
      <c r="BL126" s="28">
        <f>IF(VLOOKUP($A126,Sheet!$A$7:$DG$148,'TN01-10'!BL$9,0)="","",VLOOKUP($A126,Sheet!$A$7:$DG$148,'TN01-10'!BL$9,0))</f>
        <v>5.0999999999999996</v>
      </c>
      <c r="BM126" s="28">
        <f>IF(VLOOKUP($A126,Sheet!$A$7:$DG$148,'TN01-10'!BM$9,0)="","",VLOOKUP($A126,Sheet!$A$7:$DG$148,'TN01-10'!BM$9,0))</f>
        <v>5.0999999999999996</v>
      </c>
      <c r="BN126" s="28">
        <f>IF(VLOOKUP($A126,Sheet!$A$7:$DG$148,'TN01-10'!BN$9,0)="","",VLOOKUP($A126,Sheet!$A$7:$DG$148,'TN01-10'!BN$9,0))</f>
        <v>4.3</v>
      </c>
      <c r="BO126" s="28">
        <f>IF(VLOOKUP($A126,Sheet!$A$7:$DG$148,'TN01-10'!BO$9,0)="","",VLOOKUP($A126,Sheet!$A$7:$DG$148,'TN01-10'!BO$9,0))</f>
        <v>4.7</v>
      </c>
      <c r="BP126" s="28">
        <f>IF(VLOOKUP($A126,Sheet!$A$7:$DG$148,'TN01-10'!BP$9,0)="","",VLOOKUP($A126,Sheet!$A$7:$DG$148,'TN01-10'!BP$9,0))</f>
        <v>5.3</v>
      </c>
      <c r="BQ126" s="28" t="str">
        <f>IF(VLOOKUP($A126,Sheet!$A$7:$DG$148,'TN01-10'!BQ$9,0)="","",VLOOKUP($A126,Sheet!$A$7:$DG$148,'TN01-10'!BQ$9,0))</f>
        <v/>
      </c>
      <c r="BR126" s="28">
        <f>IF(VLOOKUP($A126,Sheet!$A$7:$DG$148,'TN01-10'!BR$9,0)="","",VLOOKUP($A126,Sheet!$A$7:$DG$148,'TN01-10'!BR$9,0))</f>
        <v>6.8</v>
      </c>
      <c r="BS126" s="28">
        <f>IF(VLOOKUP($A126,Sheet!$A$7:$DG$148,'TN01-10'!BS$9,0)="","",VLOOKUP($A126,Sheet!$A$7:$DG$148,'TN01-10'!BS$9,0))</f>
        <v>5.8</v>
      </c>
      <c r="BT126" s="28">
        <f>IF(VLOOKUP($A126,Sheet!$A$7:$DG$148,'TN01-10'!BT$9,0)="","",VLOOKUP($A126,Sheet!$A$7:$DG$148,'TN01-10'!BT$9,0))</f>
        <v>5</v>
      </c>
      <c r="BU126" s="28">
        <f>IF(VLOOKUP($A126,Sheet!$A$7:$DG$148,'TN01-10'!BU$9,0)="","",VLOOKUP($A126,Sheet!$A$7:$DG$148,'TN01-10'!BU$9,0))</f>
        <v>5.7</v>
      </c>
      <c r="BV126" s="28">
        <f>IF(VLOOKUP($A126,Sheet!$A$7:$DG$148,'TN01-10'!BV$9,0)="","",VLOOKUP($A126,Sheet!$A$7:$DG$148,'TN01-10'!BV$9,0))</f>
        <v>5.8</v>
      </c>
      <c r="BW126" s="28">
        <f>IF(VLOOKUP($A126,Sheet!$A$7:$DG$148,'TN01-10'!BW$9,0)="","",VLOOKUP($A126,Sheet!$A$7:$DG$148,'TN01-10'!BW$9,0))</f>
        <v>7.9</v>
      </c>
      <c r="BX126" s="33">
        <f>IF(VLOOKUP($A126,Sheet!$A$7:$DG$148,'TN01-10'!BX$9,0)="","",VLOOKUP($A126,Sheet!$A$7:$DG$148,'TN01-10'!BX$9,0))</f>
        <v>50</v>
      </c>
      <c r="BY126" s="36">
        <f>IF(VLOOKUP($A126,Sheet!$A$7:$DG$148,'TN01-10'!BY$9,0)="","",VLOOKUP($A126,Sheet!$A$7:$DG$148,'TN01-10'!BY$9,0))</f>
        <v>0</v>
      </c>
      <c r="BZ126" s="28">
        <f>IF(VLOOKUP($A126,Sheet!$A$7:$DG$148,'TN01-10'!BZ$9,0)="","",VLOOKUP($A126,Sheet!$A$7:$DG$148,'TN01-10'!BZ$9,0))</f>
        <v>8.4</v>
      </c>
      <c r="CA126" s="28" t="str">
        <f>IF(VLOOKUP($A126,Sheet!$A$7:$DG$148,'TN01-10'!CA$9,0)="","",VLOOKUP($A126,Sheet!$A$7:$DG$148,'TN01-10'!CA$9,0))</f>
        <v/>
      </c>
      <c r="CB126" s="28">
        <f>IF(VLOOKUP($A126,Sheet!$A$7:$DG$148,'TN01-10'!CB$9,0)="","",VLOOKUP($A126,Sheet!$A$7:$DG$148,'TN01-10'!CB$9,0))</f>
        <v>5.9</v>
      </c>
      <c r="CC126" s="28" t="str">
        <f>IF(VLOOKUP($A126,Sheet!$A$7:$DG$148,'TN01-10'!CC$9,0)="","",VLOOKUP($A126,Sheet!$A$7:$DG$148,'TN01-10'!CC$9,0))</f>
        <v/>
      </c>
      <c r="CD126" s="28">
        <f>IF(VLOOKUP($A126,Sheet!$A$7:$DG$148,'TN01-10'!CD$9,0)="","",VLOOKUP($A126,Sheet!$A$7:$DG$148,'TN01-10'!CD$9,0))</f>
        <v>6.5</v>
      </c>
      <c r="CE126" s="28">
        <f>IF(VLOOKUP($A126,Sheet!$A$7:$DG$148,'TN01-10'!CE$9,0)="","",VLOOKUP($A126,Sheet!$A$7:$DG$148,'TN01-10'!CE$9,0))</f>
        <v>5.2</v>
      </c>
      <c r="CF126" s="28">
        <f>IF(VLOOKUP($A126,Sheet!$A$7:$DG$148,'TN01-10'!CF$9,0)="","",VLOOKUP($A126,Sheet!$A$7:$DG$148,'TN01-10'!CF$9,0))</f>
        <v>6</v>
      </c>
      <c r="CG126" s="28">
        <f>IF(VLOOKUP($A126,Sheet!$A$7:$DG$148,'TN01-10'!CG$9,0)="","",VLOOKUP($A126,Sheet!$A$7:$DG$148,'TN01-10'!CG$9,0))</f>
        <v>6.1</v>
      </c>
      <c r="CH126" s="28" t="str">
        <f>IF(VLOOKUP($A126,Sheet!$A$7:$DG$148,'TN01-10'!CH$9,0)="","",VLOOKUP($A126,Sheet!$A$7:$DG$148,'TN01-10'!CH$9,0))</f>
        <v/>
      </c>
      <c r="CI126" s="28">
        <f>IF(VLOOKUP($A126,Sheet!$A$7:$DG$148,'TN01-10'!CI$9,0)="","",VLOOKUP($A126,Sheet!$A$7:$DG$148,'TN01-10'!CI$9,0))</f>
        <v>5.5</v>
      </c>
      <c r="CJ126" s="28" t="str">
        <f>IF(VLOOKUP($A126,Sheet!$A$7:$DG$148,'TN01-10'!CJ$9,0)="","",VLOOKUP($A126,Sheet!$A$7:$DG$148,'TN01-10'!CJ$9,0))</f>
        <v/>
      </c>
      <c r="CK126" s="28" t="str">
        <f>IF(VLOOKUP($A126,Sheet!$A$7:$DG$148,'TN01-10'!CK$9,0)="","",VLOOKUP($A126,Sheet!$A$7:$DG$148,'TN01-10'!CK$9,0))</f>
        <v/>
      </c>
      <c r="CL126" s="28" t="str">
        <f>IF(VLOOKUP($A126,Sheet!$A$7:$DG$148,'TN01-10'!CL$9,0)="","",VLOOKUP($A126,Sheet!$A$7:$DG$148,'TN01-10'!CL$9,0))</f>
        <v/>
      </c>
      <c r="CM126" s="28" t="str">
        <f>IF(VLOOKUP($A126,Sheet!$A$7:$DG$148,'TN01-10'!CM$9,0)="","",VLOOKUP($A126,Sheet!$A$7:$DG$148,'TN01-10'!CM$9,0))</f>
        <v/>
      </c>
      <c r="CN126" s="28">
        <f>IF(VLOOKUP($A126,Sheet!$A$7:$DG$148,'TN01-10'!CN$9,0)="","",VLOOKUP($A126,Sheet!$A$7:$DG$148,'TN01-10'!CN$9,0))</f>
        <v>4.9000000000000004</v>
      </c>
      <c r="CO126" s="28">
        <f>IF(VLOOKUP($A126,Sheet!$A$7:$DG$148,'TN01-10'!CO$9,0)="","",VLOOKUP($A126,Sheet!$A$7:$DG$148,'TN01-10'!CO$9,0))</f>
        <v>7</v>
      </c>
      <c r="CP126" s="28">
        <f>IF(VLOOKUP($A126,Sheet!$A$7:$DG$148,'TN01-10'!CP$9,0)="","",VLOOKUP($A126,Sheet!$A$7:$DG$148,'TN01-10'!CP$9,0))</f>
        <v>6.4</v>
      </c>
      <c r="CQ126" s="28">
        <f>IF(VLOOKUP($A126,Sheet!$A$7:$DG$148,'TN01-10'!CQ$9,0)="","",VLOOKUP($A126,Sheet!$A$7:$DG$148,'TN01-10'!CQ$9,0))</f>
        <v>5.0999999999999996</v>
      </c>
      <c r="CR126" s="28">
        <f>IF(VLOOKUP($A126,Sheet!$A$7:$DG$148,'TN01-10'!CR$9,0)="","",VLOOKUP($A126,Sheet!$A$7:$DG$148,'TN01-10'!CR$9,0))</f>
        <v>6.4</v>
      </c>
      <c r="CS126" s="33">
        <f>IF(VLOOKUP($A126,Sheet!$A$7:$DG$148,'TN01-10'!CS$9,0)="","",VLOOKUP($A126,Sheet!$A$7:$DG$148,'TN01-10'!CS$9,0))</f>
        <v>27</v>
      </c>
      <c r="CT126" s="36">
        <f>IF(VLOOKUP($A126,Sheet!$A$7:$DG$148,'TN01-10'!CT$9,0)="","",VLOOKUP($A126,Sheet!$A$7:$DG$148,'TN01-10'!CT$9,0))</f>
        <v>0</v>
      </c>
      <c r="CU126" s="38">
        <f t="shared" si="17"/>
        <v>128</v>
      </c>
      <c r="CV126" s="38">
        <f t="shared" si="18"/>
        <v>0</v>
      </c>
      <c r="CW126" s="38">
        <f t="shared" si="19"/>
        <v>0</v>
      </c>
      <c r="CX126" s="38">
        <f t="shared" si="20"/>
        <v>128</v>
      </c>
      <c r="CY126" s="38">
        <f t="shared" si="21"/>
        <v>5.84</v>
      </c>
      <c r="CZ126" s="38">
        <f>VLOOKUP($A126,'TN01-04'!$A$13:$DL$166,103,0)</f>
        <v>2.13</v>
      </c>
      <c r="DA126" s="28" t="str">
        <f>IF(VLOOKUP($A126,Sheet!$A$7:$DG$148,'TN01-10'!DA$9,0)="","",VLOOKUP($A126,Sheet!$A$7:$DG$148,'TN01-10'!DA$9,0))</f>
        <v/>
      </c>
      <c r="DB126" s="28" t="str">
        <f>IF(VLOOKUP($A126,Sheet!$A$7:$DG$148,'TN01-10'!DB$9,0)="","",VLOOKUP($A126,Sheet!$A$7:$DG$148,'TN01-10'!DB$9,0))</f>
        <v/>
      </c>
      <c r="DC126" s="28" t="str">
        <f>IF(VLOOKUP($A126,Sheet!$A$7:$DG$148,'TN01-10'!DC$9,0)="","",VLOOKUP($A126,Sheet!$A$7:$DG$148,'TN01-10'!DC$9,0))</f>
        <v/>
      </c>
      <c r="DD126" s="28" t="str">
        <f>IF(VLOOKUP($A126,Sheet!$A$7:$DG$148,'TN01-10'!DD$9,0)="","",VLOOKUP($A126,Sheet!$A$7:$DG$148,'TN01-10'!DD$9,0))</f>
        <v/>
      </c>
      <c r="DE126" s="38"/>
      <c r="DF126" s="38">
        <f t="shared" si="22"/>
        <v>0</v>
      </c>
      <c r="DG126" s="38">
        <f>VLOOKUP($A126,'TN01-04'!$A$13:$DL$166,110,0)</f>
        <v>0</v>
      </c>
      <c r="DH126" s="33">
        <f>IF(VLOOKUP($A126,Sheet!$A$7:$DG$148,'TN01-10'!DH$9,0)="","",VLOOKUP($A126,Sheet!$A$7:$DG$148,'TN01-10'!DH$9,0))</f>
        <v>0</v>
      </c>
      <c r="DI126" s="36">
        <f>IF(VLOOKUP($A126,Sheet!$A$7:$DG$148,'TN01-10'!DI$9,0)="","",VLOOKUP($A126,Sheet!$A$7:$DG$148,'TN01-10'!DI$9,0))</f>
        <v>5</v>
      </c>
      <c r="DJ126" s="38">
        <f t="shared" si="23"/>
        <v>128</v>
      </c>
      <c r="DK126" s="38">
        <f t="shared" si="24"/>
        <v>5</v>
      </c>
      <c r="DL126" s="38">
        <f t="shared" si="25"/>
        <v>5.62</v>
      </c>
      <c r="DM126" s="38">
        <f>VLOOKUP($A126,'TN01-04'!$A$13:$DL$166,116,0)</f>
        <v>2.0499999999999998</v>
      </c>
      <c r="DN126" s="33">
        <f>IF(VLOOKUP($A126,Sheet!$A$7:$DG$148,'TN01-10'!DN$9,0)="","",VLOOKUP($A126,Sheet!$A$7:$DG$148,'TN01-10'!DN$9,0))</f>
        <v>133</v>
      </c>
      <c r="DO126" s="36">
        <f>IF(VLOOKUP($A126,Sheet!$A$7:$DG$148,'TN01-10'!DO$9,0)="","",VLOOKUP($A126,Sheet!$A$7:$DG$148,'TN01-10'!DO$9,0))</f>
        <v>5</v>
      </c>
      <c r="DP126" s="28">
        <f>IF(VLOOKUP($A126,Sheet!$A$7:$DG$148,'TN01-10'!DP$9,0)="","",VLOOKUP($A126,Sheet!$A$7:$DG$148,'TN01-10'!DP$9,0))</f>
        <v>137</v>
      </c>
      <c r="DQ126" s="28">
        <f>IF(VLOOKUP($A126,Sheet!$A$7:$DG$148,'TN01-10'!DQ$9,0)="","",VLOOKUP($A126,Sheet!$A$7:$DG$148,'TN01-10'!DQ$9,0))</f>
        <v>133</v>
      </c>
      <c r="DR126" s="28">
        <f>IF(VLOOKUP($A126,Sheet!$A$7:$DG$148,'TN01-10'!DR$9,0)="","",VLOOKUP($A126,Sheet!$A$7:$DG$148,'TN01-10'!DR$9,0))</f>
        <v>5.84</v>
      </c>
      <c r="DS126" s="28">
        <f>IF(VLOOKUP($A126,Sheet!$A$7:$DG$148,'TN01-10'!DS$9,0)="","",VLOOKUP($A126,Sheet!$A$7:$DG$148,'TN01-10'!DS$9,0))</f>
        <v>2.13</v>
      </c>
      <c r="DT126" s="28" t="str">
        <f>IF(VLOOKUP($A126,Sheet!$A$7:$DG$148,'TN01-10'!DT$9,0)="","",VLOOKUP($A126,Sheet!$A$7:$DG$148,'TN01-10'!DT$9,0))</f>
        <v/>
      </c>
      <c r="DU126" s="168">
        <f t="shared" si="26"/>
        <v>0</v>
      </c>
      <c r="DV126" s="315"/>
      <c r="DW126" s="315"/>
      <c r="DX126" s="315" t="s">
        <v>4798</v>
      </c>
      <c r="DY126" s="315" t="s">
        <v>4798</v>
      </c>
      <c r="DZ126" s="315" t="s">
        <v>4832</v>
      </c>
      <c r="EA126" s="315"/>
      <c r="EB126" s="216"/>
      <c r="EC126" s="216"/>
      <c r="ED126" s="216"/>
      <c r="EE126" s="216"/>
      <c r="EF126" s="216">
        <f t="shared" si="27"/>
        <v>0</v>
      </c>
      <c r="EG126" s="216">
        <v>0</v>
      </c>
      <c r="EH126" s="216">
        <v>0</v>
      </c>
      <c r="EI126" s="216"/>
      <c r="EJ126" s="216"/>
      <c r="EK126" s="216">
        <f t="shared" si="28"/>
        <v>0</v>
      </c>
      <c r="EL126" s="216"/>
      <c r="EM126" s="216">
        <v>0</v>
      </c>
      <c r="EN126" s="216"/>
      <c r="EO126" s="216"/>
      <c r="EP126" s="216">
        <f t="shared" si="29"/>
        <v>0</v>
      </c>
      <c r="EQ126" s="216"/>
      <c r="ER126" s="216">
        <v>0</v>
      </c>
      <c r="ES126" s="216"/>
      <c r="ET126" s="216"/>
      <c r="EU126" s="216">
        <f t="shared" si="30"/>
        <v>0</v>
      </c>
      <c r="EV126" s="216">
        <f t="shared" si="31"/>
        <v>0</v>
      </c>
    </row>
    <row r="127" spans="1:152" ht="15.95" customHeight="1" x14ac:dyDescent="0.2">
      <c r="A127" s="25">
        <v>2220727399</v>
      </c>
      <c r="B127" s="26" t="s">
        <v>14</v>
      </c>
      <c r="C127" s="26" t="s">
        <v>103</v>
      </c>
      <c r="D127" s="26" t="s">
        <v>179</v>
      </c>
      <c r="E127" s="27">
        <v>35887</v>
      </c>
      <c r="F127" s="26" t="s">
        <v>209</v>
      </c>
      <c r="G127" s="26" t="s">
        <v>212</v>
      </c>
      <c r="H127" s="28">
        <f>IF(VLOOKUP($A127,Sheet!$A$7:$DG$148,'TN01-10'!H$9,0)="","",VLOOKUP($A127,Sheet!$A$7:$DG$148,'TN01-10'!H$9,0))</f>
        <v>5.5</v>
      </c>
      <c r="I127" s="28">
        <f>IF(VLOOKUP($A127,Sheet!$A$7:$DG$148,'TN01-10'!I$9,0)="","",VLOOKUP($A127,Sheet!$A$7:$DG$148,'TN01-10'!I$9,0))</f>
        <v>6</v>
      </c>
      <c r="J127" s="28">
        <f>IF(VLOOKUP($A127,Sheet!$A$7:$DG$148,'TN01-10'!J$9,0)="","",VLOOKUP($A127,Sheet!$A$7:$DG$148,'TN01-10'!J$9,0))</f>
        <v>8.1999999999999993</v>
      </c>
      <c r="K127" s="28">
        <f>IF(VLOOKUP($A127,Sheet!$A$7:$DG$148,'TN01-10'!K$9,0)="","",VLOOKUP($A127,Sheet!$A$7:$DG$148,'TN01-10'!K$9,0))</f>
        <v>6.3</v>
      </c>
      <c r="L127" s="28">
        <f>IF(VLOOKUP($A127,Sheet!$A$7:$DG$148,'TN01-10'!L$9,0)="","",VLOOKUP($A127,Sheet!$A$7:$DG$148,'TN01-10'!L$9,0))</f>
        <v>5.7</v>
      </c>
      <c r="M127" s="28">
        <f>IF(VLOOKUP($A127,Sheet!$A$7:$DG$148,'TN01-10'!M$9,0)="","",VLOOKUP($A127,Sheet!$A$7:$DG$148,'TN01-10'!M$9,0))</f>
        <v>5</v>
      </c>
      <c r="N127" s="28">
        <f>IF(VLOOKUP($A127,Sheet!$A$7:$DG$148,'TN01-10'!N$9,0)="","",VLOOKUP($A127,Sheet!$A$7:$DG$148,'TN01-10'!N$9,0))</f>
        <v>4.2</v>
      </c>
      <c r="O127" s="28" t="str">
        <f>IF(VLOOKUP($A127,Sheet!$A$7:$DG$148,'TN01-10'!O$9,0)="","",VLOOKUP($A127,Sheet!$A$7:$DG$148,'TN01-10'!O$9,0))</f>
        <v/>
      </c>
      <c r="P127" s="28">
        <f>IF(VLOOKUP($A127,Sheet!$A$7:$DG$148,'TN01-10'!P$9,0)="","",VLOOKUP($A127,Sheet!$A$7:$DG$148,'TN01-10'!P$9,0))</f>
        <v>5.6</v>
      </c>
      <c r="Q127" s="28">
        <f>IF(VLOOKUP($A127,Sheet!$A$7:$DG$148,'TN01-10'!Q$9,0)="","",VLOOKUP($A127,Sheet!$A$7:$DG$148,'TN01-10'!Q$9,0))</f>
        <v>0</v>
      </c>
      <c r="R127" s="28" t="str">
        <f>IF(VLOOKUP($A127,Sheet!$A$7:$DG$148,'TN01-10'!R$9,0)="","",VLOOKUP($A127,Sheet!$A$7:$DG$148,'TN01-10'!R$9,0))</f>
        <v/>
      </c>
      <c r="S127" s="28">
        <f>IF(VLOOKUP($A127,Sheet!$A$7:$DG$148,'TN01-10'!S$9,0)="","",VLOOKUP($A127,Sheet!$A$7:$DG$148,'TN01-10'!S$9,0))</f>
        <v>7.8</v>
      </c>
      <c r="T127" s="28" t="str">
        <f>IF(VLOOKUP($A127,Sheet!$A$7:$DG$148,'TN01-10'!T$9,0)="","",VLOOKUP($A127,Sheet!$A$7:$DG$148,'TN01-10'!T$9,0))</f>
        <v/>
      </c>
      <c r="U127" s="28">
        <f>IF(VLOOKUP($A127,Sheet!$A$7:$DG$148,'TN01-10'!U$9,0)="","",VLOOKUP($A127,Sheet!$A$7:$DG$148,'TN01-10'!U$9,0))</f>
        <v>5.8</v>
      </c>
      <c r="V127" s="28" t="str">
        <f>IF(VLOOKUP($A127,Sheet!$A$7:$DG$148,'TN01-10'!V$9,0)="","",VLOOKUP($A127,Sheet!$A$7:$DG$148,'TN01-10'!V$9,0))</f>
        <v/>
      </c>
      <c r="W127" s="28">
        <f>IF(VLOOKUP($A127,Sheet!$A$7:$DG$148,'TN01-10'!W$9,0)="","",VLOOKUP($A127,Sheet!$A$7:$DG$148,'TN01-10'!W$9,0))</f>
        <v>6.9</v>
      </c>
      <c r="X127" s="28">
        <f>IF(VLOOKUP($A127,Sheet!$A$7:$DG$148,'TN01-10'!X$9,0)="","",VLOOKUP($A127,Sheet!$A$7:$DG$148,'TN01-10'!X$9,0))</f>
        <v>5.0999999999999996</v>
      </c>
      <c r="Y127" s="28">
        <f>IF(VLOOKUP($A127,Sheet!$A$7:$DG$148,'TN01-10'!Y$9,0)="","",VLOOKUP($A127,Sheet!$A$7:$DG$148,'TN01-10'!Y$9,0))</f>
        <v>6.6</v>
      </c>
      <c r="Z127" s="28">
        <f>IF(VLOOKUP($A127,Sheet!$A$7:$DG$148,'TN01-10'!Z$9,0)="","",VLOOKUP($A127,Sheet!$A$7:$DG$148,'TN01-10'!Z$9,0))</f>
        <v>6.3</v>
      </c>
      <c r="AA127" s="28">
        <f>IF(VLOOKUP($A127,Sheet!$A$7:$DG$148,'TN01-10'!AA$9,0)="","",VLOOKUP($A127,Sheet!$A$7:$DG$148,'TN01-10'!AA$9,0))</f>
        <v>4.3</v>
      </c>
      <c r="AB127" s="28">
        <f>IF(VLOOKUP($A127,Sheet!$A$7:$DG$148,'TN01-10'!AB$9,0)="","",VLOOKUP($A127,Sheet!$A$7:$DG$148,'TN01-10'!AB$9,0))</f>
        <v>5.8</v>
      </c>
      <c r="AC127" s="28">
        <f>IF(VLOOKUP($A127,Sheet!$A$7:$DG$148,'TN01-10'!AC$9,0)="","",VLOOKUP($A127,Sheet!$A$7:$DG$148,'TN01-10'!AC$9,0))</f>
        <v>5.5</v>
      </c>
      <c r="AD127" s="28">
        <f>IF(VLOOKUP($A127,Sheet!$A$7:$DG$148,'TN01-10'!AD$9,0)="","",VLOOKUP($A127,Sheet!$A$7:$DG$148,'TN01-10'!AD$9,0))</f>
        <v>6.6</v>
      </c>
      <c r="AE127" s="28">
        <f>IF(VLOOKUP($A127,Sheet!$A$7:$DG$148,'TN01-10'!AE$9,0)="","",VLOOKUP($A127,Sheet!$A$7:$DG$148,'TN01-10'!AE$9,0))</f>
        <v>4.2</v>
      </c>
      <c r="AF127" s="28">
        <f>IF(VLOOKUP($A127,Sheet!$A$7:$DG$148,'TN01-10'!AF$9,0)="","",VLOOKUP($A127,Sheet!$A$7:$DG$148,'TN01-10'!AF$9,0))</f>
        <v>8.3000000000000007</v>
      </c>
      <c r="AG127" s="28">
        <f>IF(VLOOKUP($A127,Sheet!$A$7:$DG$148,'TN01-10'!AG$9,0)="","",VLOOKUP($A127,Sheet!$A$7:$DG$148,'TN01-10'!AG$9,0))</f>
        <v>5.6</v>
      </c>
      <c r="AH127" s="28">
        <f>IF(VLOOKUP($A127,Sheet!$A$7:$DG$148,'TN01-10'!AH$9,0)="","",VLOOKUP($A127,Sheet!$A$7:$DG$148,'TN01-10'!AH$9,0))</f>
        <v>5.7</v>
      </c>
      <c r="AI127" s="28">
        <f>IF(VLOOKUP($A127,Sheet!$A$7:$DG$148,'TN01-10'!AI$9,0)="","",VLOOKUP($A127,Sheet!$A$7:$DG$148,'TN01-10'!AI$9,0))</f>
        <v>6.7</v>
      </c>
      <c r="AJ127" s="28">
        <f>IF(VLOOKUP($A127,Sheet!$A$7:$DG$148,'TN01-10'!AJ$9,0)="","",VLOOKUP($A127,Sheet!$A$7:$DG$148,'TN01-10'!AJ$9,0))</f>
        <v>7.1</v>
      </c>
      <c r="AK127" s="33">
        <f>IF(VLOOKUP($A127,Sheet!$A$7:$DG$148,'TN01-10'!AK$9,0)="","",VLOOKUP($A127,Sheet!$A$7:$DG$148,'TN01-10'!AK$9,0))</f>
        <v>51</v>
      </c>
      <c r="AL127" s="36">
        <f>IF(VLOOKUP($A127,Sheet!$A$7:$DG$148,'TN01-10'!AL$9,0)="","",VLOOKUP($A127,Sheet!$A$7:$DG$148,'TN01-10'!AL$9,0))</f>
        <v>0</v>
      </c>
      <c r="AM127" s="32">
        <f>IF(VLOOKUP($A127,Sheet!$A$7:$DG$148,'TN01-10'!AM$9,0)="","",VLOOKUP($A127,Sheet!$A$7:$DG$148,'TN01-10'!AM$9,0))</f>
        <v>6.3</v>
      </c>
      <c r="AN127" s="32">
        <f>IF(VLOOKUP($A127,Sheet!$A$7:$DG$148,'TN01-10'!AN$9,0)="","",VLOOKUP($A127,Sheet!$A$7:$DG$148,'TN01-10'!AN$9,0))</f>
        <v>6.3</v>
      </c>
      <c r="AO127" s="32" t="str">
        <f>IF(VLOOKUP($A127,Sheet!$A$7:$DG$148,'TN01-10'!AO$9,0)="","",VLOOKUP($A127,Sheet!$A$7:$DG$148,'TN01-10'!AO$9,0))</f>
        <v/>
      </c>
      <c r="AP127" s="32" t="str">
        <f>IF(VLOOKUP($A127,Sheet!$A$7:$DG$148,'TN01-10'!AP$9,0)="","",VLOOKUP($A127,Sheet!$A$7:$DG$148,'TN01-10'!AP$9,0))</f>
        <v/>
      </c>
      <c r="AQ127" s="32" t="str">
        <f>IF(VLOOKUP($A127,Sheet!$A$7:$DG$148,'TN01-10'!AQ$9,0)="","",VLOOKUP($A127,Sheet!$A$7:$DG$148,'TN01-10'!AQ$9,0))</f>
        <v/>
      </c>
      <c r="AR127" s="32" t="str">
        <f>IF(VLOOKUP($A127,Sheet!$A$7:$DG$148,'TN01-10'!AR$9,0)="","",VLOOKUP($A127,Sheet!$A$7:$DG$148,'TN01-10'!AR$9,0))</f>
        <v/>
      </c>
      <c r="AS127" s="32" t="str">
        <f>IF(VLOOKUP($A127,Sheet!$A$7:$DG$148,'TN01-10'!AS$9,0)="","",VLOOKUP($A127,Sheet!$A$7:$DG$148,'TN01-10'!AS$9,0))</f>
        <v/>
      </c>
      <c r="AT127" s="32">
        <f>IF(VLOOKUP($A127,Sheet!$A$7:$DG$148,'TN01-10'!AT$9,0)="","",VLOOKUP($A127,Sheet!$A$7:$DG$148,'TN01-10'!AT$9,0))</f>
        <v>5.5</v>
      </c>
      <c r="AU127" s="32" t="str">
        <f>IF(VLOOKUP($A127,Sheet!$A$7:$DG$148,'TN01-10'!AU$9,0)="","",VLOOKUP($A127,Sheet!$A$7:$DG$148,'TN01-10'!AU$9,0))</f>
        <v>X</v>
      </c>
      <c r="AV127" s="32" t="str">
        <f>IF(VLOOKUP($A127,Sheet!$A$7:$DG$148,'TN01-10'!AV$9,0)="","",VLOOKUP($A127,Sheet!$A$7:$DG$148,'TN01-10'!AV$9,0))</f>
        <v/>
      </c>
      <c r="AW127" s="32" t="str">
        <f>IF(VLOOKUP($A127,Sheet!$A$7:$DG$148,'TN01-10'!AW$9,0)="","",VLOOKUP($A127,Sheet!$A$7:$DG$148,'TN01-10'!AW$9,0))</f>
        <v/>
      </c>
      <c r="AX127" s="32" t="str">
        <f>IF(VLOOKUP($A127,Sheet!$A$7:$DG$148,'TN01-10'!AX$9,0)="","",VLOOKUP($A127,Sheet!$A$7:$DG$148,'TN01-10'!AX$9,0))</f>
        <v/>
      </c>
      <c r="AY127" s="32" t="str">
        <f>IF(VLOOKUP($A127,Sheet!$A$7:$DG$148,'TN01-10'!AY$9,0)="","",VLOOKUP($A127,Sheet!$A$7:$DG$148,'TN01-10'!AY$9,0))</f>
        <v/>
      </c>
      <c r="AZ127" s="32">
        <f>IF(VLOOKUP($A127,Sheet!$A$7:$DG$148,'TN01-10'!AZ$9,0)="","",VLOOKUP($A127,Sheet!$A$7:$DG$148,'TN01-10'!AZ$9,0))</f>
        <v>0</v>
      </c>
      <c r="BA127" s="32">
        <f>IF(VLOOKUP($A127,Sheet!$A$7:$DG$148,'TN01-10'!BA$9,0)="","",VLOOKUP($A127,Sheet!$A$7:$DG$148,'TN01-10'!BA$9,0))</f>
        <v>5.7</v>
      </c>
      <c r="BB127" s="33">
        <f>IF(VLOOKUP($A127,Sheet!$A$7:$DG$148,'TN01-10'!BB$9,0)="","",VLOOKUP($A127,Sheet!$A$7:$DG$148,'TN01-10'!BB$9,0))</f>
        <v>4</v>
      </c>
      <c r="BC127" s="36">
        <f>IF(VLOOKUP($A127,Sheet!$A$7:$DG$148,'TN01-10'!BC$9,0)="","",VLOOKUP($A127,Sheet!$A$7:$DG$148,'TN01-10'!BC$9,0))</f>
        <v>1</v>
      </c>
      <c r="BD127" s="28">
        <f>IF(VLOOKUP($A127,Sheet!$A$7:$DG$148,'TN01-10'!BD$9,0)="","",VLOOKUP($A127,Sheet!$A$7:$DG$148,'TN01-10'!BD$9,0))</f>
        <v>4.7</v>
      </c>
      <c r="BE127" s="28">
        <f>IF(VLOOKUP($A127,Sheet!$A$7:$DG$148,'TN01-10'!BE$9,0)="","",VLOOKUP($A127,Sheet!$A$7:$DG$148,'TN01-10'!BE$9,0))</f>
        <v>4</v>
      </c>
      <c r="BF127" s="28">
        <f>IF(VLOOKUP($A127,Sheet!$A$7:$DG$148,'TN01-10'!BF$9,0)="","",VLOOKUP($A127,Sheet!$A$7:$DG$148,'TN01-10'!BF$9,0))</f>
        <v>5.2</v>
      </c>
      <c r="BG127" s="28">
        <f>IF(VLOOKUP($A127,Sheet!$A$7:$DG$148,'TN01-10'!BG$9,0)="","",VLOOKUP($A127,Sheet!$A$7:$DG$148,'TN01-10'!BG$9,0))</f>
        <v>5.7</v>
      </c>
      <c r="BH127" s="28">
        <f>IF(VLOOKUP($A127,Sheet!$A$7:$DG$148,'TN01-10'!BH$9,0)="","",VLOOKUP($A127,Sheet!$A$7:$DG$148,'TN01-10'!BH$9,0))</f>
        <v>6.2</v>
      </c>
      <c r="BI127" s="28">
        <f>IF(VLOOKUP($A127,Sheet!$A$7:$DG$148,'TN01-10'!BI$9,0)="","",VLOOKUP($A127,Sheet!$A$7:$DG$148,'TN01-10'!BI$9,0))</f>
        <v>5.7</v>
      </c>
      <c r="BJ127" s="28">
        <f>IF(VLOOKUP($A127,Sheet!$A$7:$DG$148,'TN01-10'!BJ$9,0)="","",VLOOKUP($A127,Sheet!$A$7:$DG$148,'TN01-10'!BJ$9,0))</f>
        <v>6.2</v>
      </c>
      <c r="BK127" s="28">
        <f>IF(VLOOKUP($A127,Sheet!$A$7:$DG$148,'TN01-10'!BK$9,0)="","",VLOOKUP($A127,Sheet!$A$7:$DG$148,'TN01-10'!BK$9,0))</f>
        <v>6.1</v>
      </c>
      <c r="BL127" s="28" t="str">
        <f>IF(VLOOKUP($A127,Sheet!$A$7:$DG$148,'TN01-10'!BL$9,0)="","",VLOOKUP($A127,Sheet!$A$7:$DG$148,'TN01-10'!BL$9,0))</f>
        <v>X</v>
      </c>
      <c r="BM127" s="28">
        <f>IF(VLOOKUP($A127,Sheet!$A$7:$DG$148,'TN01-10'!BM$9,0)="","",VLOOKUP($A127,Sheet!$A$7:$DG$148,'TN01-10'!BM$9,0))</f>
        <v>5.5</v>
      </c>
      <c r="BN127" s="28">
        <f>IF(VLOOKUP($A127,Sheet!$A$7:$DG$148,'TN01-10'!BN$9,0)="","",VLOOKUP($A127,Sheet!$A$7:$DG$148,'TN01-10'!BN$9,0))</f>
        <v>5.5</v>
      </c>
      <c r="BO127" s="28">
        <f>IF(VLOOKUP($A127,Sheet!$A$7:$DG$148,'TN01-10'!BO$9,0)="","",VLOOKUP($A127,Sheet!$A$7:$DG$148,'TN01-10'!BO$9,0))</f>
        <v>5</v>
      </c>
      <c r="BP127" s="28">
        <f>IF(VLOOKUP($A127,Sheet!$A$7:$DG$148,'TN01-10'!BP$9,0)="","",VLOOKUP($A127,Sheet!$A$7:$DG$148,'TN01-10'!BP$9,0))</f>
        <v>7.2</v>
      </c>
      <c r="BQ127" s="28">
        <f>IF(VLOOKUP($A127,Sheet!$A$7:$DG$148,'TN01-10'!BQ$9,0)="","",VLOOKUP($A127,Sheet!$A$7:$DG$148,'TN01-10'!BQ$9,0))</f>
        <v>4.5999999999999996</v>
      </c>
      <c r="BR127" s="28" t="str">
        <f>IF(VLOOKUP($A127,Sheet!$A$7:$DG$148,'TN01-10'!BR$9,0)="","",VLOOKUP($A127,Sheet!$A$7:$DG$148,'TN01-10'!BR$9,0))</f>
        <v/>
      </c>
      <c r="BS127" s="28">
        <f>IF(VLOOKUP($A127,Sheet!$A$7:$DG$148,'TN01-10'!BS$9,0)="","",VLOOKUP($A127,Sheet!$A$7:$DG$148,'TN01-10'!BS$9,0))</f>
        <v>5</v>
      </c>
      <c r="BT127" s="28">
        <f>IF(VLOOKUP($A127,Sheet!$A$7:$DG$148,'TN01-10'!BT$9,0)="","",VLOOKUP($A127,Sheet!$A$7:$DG$148,'TN01-10'!BT$9,0))</f>
        <v>5.2</v>
      </c>
      <c r="BU127" s="28">
        <f>IF(VLOOKUP($A127,Sheet!$A$7:$DG$148,'TN01-10'!BU$9,0)="","",VLOOKUP($A127,Sheet!$A$7:$DG$148,'TN01-10'!BU$9,0))</f>
        <v>5.6</v>
      </c>
      <c r="BV127" s="28">
        <f>IF(VLOOKUP($A127,Sheet!$A$7:$DG$148,'TN01-10'!BV$9,0)="","",VLOOKUP($A127,Sheet!$A$7:$DG$148,'TN01-10'!BV$9,0))</f>
        <v>7.3</v>
      </c>
      <c r="BW127" s="28">
        <f>IF(VLOOKUP($A127,Sheet!$A$7:$DG$148,'TN01-10'!BW$9,0)="","",VLOOKUP($A127,Sheet!$A$7:$DG$148,'TN01-10'!BW$9,0))</f>
        <v>7.1</v>
      </c>
      <c r="BX127" s="33">
        <f>IF(VLOOKUP($A127,Sheet!$A$7:$DG$148,'TN01-10'!BX$9,0)="","",VLOOKUP($A127,Sheet!$A$7:$DG$148,'TN01-10'!BX$9,0))</f>
        <v>47</v>
      </c>
      <c r="BY127" s="36">
        <f>IF(VLOOKUP($A127,Sheet!$A$7:$DG$148,'TN01-10'!BY$9,0)="","",VLOOKUP($A127,Sheet!$A$7:$DG$148,'TN01-10'!BY$9,0))</f>
        <v>3</v>
      </c>
      <c r="BZ127" s="28">
        <f>IF(VLOOKUP($A127,Sheet!$A$7:$DG$148,'TN01-10'!BZ$9,0)="","",VLOOKUP($A127,Sheet!$A$7:$DG$148,'TN01-10'!BZ$9,0))</f>
        <v>6.5</v>
      </c>
      <c r="CA127" s="28" t="str">
        <f>IF(VLOOKUP($A127,Sheet!$A$7:$DG$148,'TN01-10'!CA$9,0)="","",VLOOKUP($A127,Sheet!$A$7:$DG$148,'TN01-10'!CA$9,0))</f>
        <v/>
      </c>
      <c r="CB127" s="28">
        <f>IF(VLOOKUP($A127,Sheet!$A$7:$DG$148,'TN01-10'!CB$9,0)="","",VLOOKUP($A127,Sheet!$A$7:$DG$148,'TN01-10'!CB$9,0))</f>
        <v>7.2</v>
      </c>
      <c r="CC127" s="28" t="str">
        <f>IF(VLOOKUP($A127,Sheet!$A$7:$DG$148,'TN01-10'!CC$9,0)="","",VLOOKUP($A127,Sheet!$A$7:$DG$148,'TN01-10'!CC$9,0))</f>
        <v/>
      </c>
      <c r="CD127" s="28">
        <f>IF(VLOOKUP($A127,Sheet!$A$7:$DG$148,'TN01-10'!CD$9,0)="","",VLOOKUP($A127,Sheet!$A$7:$DG$148,'TN01-10'!CD$9,0))</f>
        <v>4.5999999999999996</v>
      </c>
      <c r="CE127" s="28">
        <f>IF(VLOOKUP($A127,Sheet!$A$7:$DG$148,'TN01-10'!CE$9,0)="","",VLOOKUP($A127,Sheet!$A$7:$DG$148,'TN01-10'!CE$9,0))</f>
        <v>4.0999999999999996</v>
      </c>
      <c r="CF127" s="28">
        <f>IF(VLOOKUP($A127,Sheet!$A$7:$DG$148,'TN01-10'!CF$9,0)="","",VLOOKUP($A127,Sheet!$A$7:$DG$148,'TN01-10'!CF$9,0))</f>
        <v>6.6</v>
      </c>
      <c r="CG127" s="28">
        <f>IF(VLOOKUP($A127,Sheet!$A$7:$DG$148,'TN01-10'!CG$9,0)="","",VLOOKUP($A127,Sheet!$A$7:$DG$148,'TN01-10'!CG$9,0))</f>
        <v>5.0999999999999996</v>
      </c>
      <c r="CH127" s="28" t="str">
        <f>IF(VLOOKUP($A127,Sheet!$A$7:$DG$148,'TN01-10'!CH$9,0)="","",VLOOKUP($A127,Sheet!$A$7:$DG$148,'TN01-10'!CH$9,0))</f>
        <v/>
      </c>
      <c r="CI127" s="28">
        <f>IF(VLOOKUP($A127,Sheet!$A$7:$DG$148,'TN01-10'!CI$9,0)="","",VLOOKUP($A127,Sheet!$A$7:$DG$148,'TN01-10'!CI$9,0))</f>
        <v>4.4000000000000004</v>
      </c>
      <c r="CJ127" s="28" t="str">
        <f>IF(VLOOKUP($A127,Sheet!$A$7:$DG$148,'TN01-10'!CJ$9,0)="","",VLOOKUP($A127,Sheet!$A$7:$DG$148,'TN01-10'!CJ$9,0))</f>
        <v/>
      </c>
      <c r="CK127" s="28" t="str">
        <f>IF(VLOOKUP($A127,Sheet!$A$7:$DG$148,'TN01-10'!CK$9,0)="","",VLOOKUP($A127,Sheet!$A$7:$DG$148,'TN01-10'!CK$9,0))</f>
        <v/>
      </c>
      <c r="CL127" s="28" t="str">
        <f>IF(VLOOKUP($A127,Sheet!$A$7:$DG$148,'TN01-10'!CL$9,0)="","",VLOOKUP($A127,Sheet!$A$7:$DG$148,'TN01-10'!CL$9,0))</f>
        <v/>
      </c>
      <c r="CM127" s="28" t="str">
        <f>IF(VLOOKUP($A127,Sheet!$A$7:$DG$148,'TN01-10'!CM$9,0)="","",VLOOKUP($A127,Sheet!$A$7:$DG$148,'TN01-10'!CM$9,0))</f>
        <v/>
      </c>
      <c r="CN127" s="28">
        <f>IF(VLOOKUP($A127,Sheet!$A$7:$DG$148,'TN01-10'!CN$9,0)="","",VLOOKUP($A127,Sheet!$A$7:$DG$148,'TN01-10'!CN$9,0))</f>
        <v>5.2</v>
      </c>
      <c r="CO127" s="28">
        <f>IF(VLOOKUP($A127,Sheet!$A$7:$DG$148,'TN01-10'!CO$9,0)="","",VLOOKUP($A127,Sheet!$A$7:$DG$148,'TN01-10'!CO$9,0))</f>
        <v>6.3</v>
      </c>
      <c r="CP127" s="28">
        <f>IF(VLOOKUP($A127,Sheet!$A$7:$DG$148,'TN01-10'!CP$9,0)="","",VLOOKUP($A127,Sheet!$A$7:$DG$148,'TN01-10'!CP$9,0))</f>
        <v>4.8</v>
      </c>
      <c r="CQ127" s="28">
        <f>IF(VLOOKUP($A127,Sheet!$A$7:$DG$148,'TN01-10'!CQ$9,0)="","",VLOOKUP($A127,Sheet!$A$7:$DG$148,'TN01-10'!CQ$9,0))</f>
        <v>7</v>
      </c>
      <c r="CR127" s="28">
        <f>IF(VLOOKUP($A127,Sheet!$A$7:$DG$148,'TN01-10'!CR$9,0)="","",VLOOKUP($A127,Sheet!$A$7:$DG$148,'TN01-10'!CR$9,0))</f>
        <v>7.9</v>
      </c>
      <c r="CS127" s="33">
        <f>IF(VLOOKUP($A127,Sheet!$A$7:$DG$148,'TN01-10'!CS$9,0)="","",VLOOKUP($A127,Sheet!$A$7:$DG$148,'TN01-10'!CS$9,0))</f>
        <v>27</v>
      </c>
      <c r="CT127" s="36">
        <f>IF(VLOOKUP($A127,Sheet!$A$7:$DG$148,'TN01-10'!CT$9,0)="","",VLOOKUP($A127,Sheet!$A$7:$DG$148,'TN01-10'!CT$9,0))</f>
        <v>0</v>
      </c>
      <c r="CU127" s="38">
        <f t="shared" si="17"/>
        <v>125</v>
      </c>
      <c r="CV127" s="38">
        <f t="shared" si="18"/>
        <v>3</v>
      </c>
      <c r="CW127" s="38">
        <f t="shared" si="19"/>
        <v>0</v>
      </c>
      <c r="CX127" s="38">
        <f t="shared" si="20"/>
        <v>128</v>
      </c>
      <c r="CY127" s="38">
        <f t="shared" si="21"/>
        <v>5.61</v>
      </c>
      <c r="CZ127" s="38">
        <f>VLOOKUP($A127,'TN01-04'!$A$13:$DL$166,103,0)</f>
        <v>2.0299999999999998</v>
      </c>
      <c r="DA127" s="28" t="str">
        <f>IF(VLOOKUP($A127,Sheet!$A$7:$DG$148,'TN01-10'!DA$9,0)="","",VLOOKUP($A127,Sheet!$A$7:$DG$148,'TN01-10'!DA$9,0))</f>
        <v/>
      </c>
      <c r="DB127" s="28" t="str">
        <f>IF(VLOOKUP($A127,Sheet!$A$7:$DG$148,'TN01-10'!DB$9,0)="","",VLOOKUP($A127,Sheet!$A$7:$DG$148,'TN01-10'!DB$9,0))</f>
        <v/>
      </c>
      <c r="DC127" s="28" t="str">
        <f>IF(VLOOKUP($A127,Sheet!$A$7:$DG$148,'TN01-10'!DC$9,0)="","",VLOOKUP($A127,Sheet!$A$7:$DG$148,'TN01-10'!DC$9,0))</f>
        <v/>
      </c>
      <c r="DD127" s="28" t="str">
        <f>IF(VLOOKUP($A127,Sheet!$A$7:$DG$148,'TN01-10'!DD$9,0)="","",VLOOKUP($A127,Sheet!$A$7:$DG$148,'TN01-10'!DD$9,0))</f>
        <v/>
      </c>
      <c r="DE127" s="38"/>
      <c r="DF127" s="38">
        <f t="shared" si="22"/>
        <v>0</v>
      </c>
      <c r="DG127" s="38">
        <f>VLOOKUP($A127,'TN01-04'!$A$13:$DL$166,110,0)</f>
        <v>0</v>
      </c>
      <c r="DH127" s="33">
        <f>IF(VLOOKUP($A127,Sheet!$A$7:$DG$148,'TN01-10'!DH$9,0)="","",VLOOKUP($A127,Sheet!$A$7:$DG$148,'TN01-10'!DH$9,0))</f>
        <v>0</v>
      </c>
      <c r="DI127" s="36">
        <f>IF(VLOOKUP($A127,Sheet!$A$7:$DG$148,'TN01-10'!DI$9,0)="","",VLOOKUP($A127,Sheet!$A$7:$DG$148,'TN01-10'!DI$9,0))</f>
        <v>5</v>
      </c>
      <c r="DJ127" s="38">
        <f t="shared" si="23"/>
        <v>125</v>
      </c>
      <c r="DK127" s="38">
        <f t="shared" si="24"/>
        <v>8</v>
      </c>
      <c r="DL127" s="38">
        <f t="shared" si="25"/>
        <v>5.4</v>
      </c>
      <c r="DM127" s="38">
        <f>VLOOKUP($A127,'TN01-04'!$A$13:$DL$166,116,0)</f>
        <v>1.95</v>
      </c>
      <c r="DN127" s="33">
        <f>IF(VLOOKUP($A127,Sheet!$A$7:$DG$148,'TN01-10'!DN$9,0)="","",VLOOKUP($A127,Sheet!$A$7:$DG$148,'TN01-10'!DN$9,0))</f>
        <v>129</v>
      </c>
      <c r="DO127" s="36">
        <f>IF(VLOOKUP($A127,Sheet!$A$7:$DG$148,'TN01-10'!DO$9,0)="","",VLOOKUP($A127,Sheet!$A$7:$DG$148,'TN01-10'!DO$9,0))</f>
        <v>9</v>
      </c>
      <c r="DP127" s="28">
        <f>IF(VLOOKUP($A127,Sheet!$A$7:$DG$148,'TN01-10'!DP$9,0)="","",VLOOKUP($A127,Sheet!$A$7:$DG$148,'TN01-10'!DP$9,0))</f>
        <v>137</v>
      </c>
      <c r="DQ127" s="28">
        <f>IF(VLOOKUP($A127,Sheet!$A$7:$DG$148,'TN01-10'!DQ$9,0)="","",VLOOKUP($A127,Sheet!$A$7:$DG$148,'TN01-10'!DQ$9,0))</f>
        <v>131</v>
      </c>
      <c r="DR127" s="28">
        <f>IF(VLOOKUP($A127,Sheet!$A$7:$DG$148,'TN01-10'!DR$9,0)="","",VLOOKUP($A127,Sheet!$A$7:$DG$148,'TN01-10'!DR$9,0))</f>
        <v>5.65</v>
      </c>
      <c r="DS127" s="28">
        <f>IF(VLOOKUP($A127,Sheet!$A$7:$DG$148,'TN01-10'!DS$9,0)="","",VLOOKUP($A127,Sheet!$A$7:$DG$148,'TN01-10'!DS$9,0))</f>
        <v>2.0499999999999998</v>
      </c>
      <c r="DT127" s="28" t="str">
        <f>IF(VLOOKUP($A127,Sheet!$A$7:$DG$148,'TN01-10'!DT$9,0)="","",VLOOKUP($A127,Sheet!$A$7:$DG$148,'TN01-10'!DT$9,0))</f>
        <v/>
      </c>
      <c r="DU127" s="168">
        <f t="shared" si="26"/>
        <v>2.34375E-2</v>
      </c>
      <c r="DV127" s="315"/>
      <c r="DW127" s="315"/>
      <c r="DX127" s="315"/>
      <c r="DY127" s="315" t="s">
        <v>4798</v>
      </c>
      <c r="DZ127" s="315" t="s">
        <v>4833</v>
      </c>
      <c r="EA127" s="315"/>
      <c r="EB127" s="216"/>
      <c r="EC127" s="216"/>
      <c r="ED127" s="216"/>
      <c r="EE127" s="216"/>
      <c r="EF127" s="216">
        <f t="shared" si="27"/>
        <v>0</v>
      </c>
      <c r="EG127" s="216">
        <v>0</v>
      </c>
      <c r="EH127" s="216">
        <v>0</v>
      </c>
      <c r="EI127" s="216"/>
      <c r="EJ127" s="216"/>
      <c r="EK127" s="216">
        <f t="shared" si="28"/>
        <v>0</v>
      </c>
      <c r="EL127" s="216"/>
      <c r="EM127" s="216">
        <v>0</v>
      </c>
      <c r="EN127" s="216"/>
      <c r="EO127" s="216"/>
      <c r="EP127" s="216">
        <f t="shared" si="29"/>
        <v>0</v>
      </c>
      <c r="EQ127" s="216"/>
      <c r="ER127" s="216">
        <v>0</v>
      </c>
      <c r="ES127" s="216"/>
      <c r="ET127" s="216"/>
      <c r="EU127" s="216">
        <f t="shared" si="30"/>
        <v>0</v>
      </c>
      <c r="EV127" s="216">
        <f t="shared" si="31"/>
        <v>0</v>
      </c>
    </row>
    <row r="128" spans="1:152" ht="15.95" customHeight="1" x14ac:dyDescent="0.2">
      <c r="A128" s="25">
        <v>2220724273</v>
      </c>
      <c r="B128" s="26" t="s">
        <v>25</v>
      </c>
      <c r="C128" s="26" t="s">
        <v>47</v>
      </c>
      <c r="D128" s="26" t="s">
        <v>110</v>
      </c>
      <c r="E128" s="27">
        <v>35942</v>
      </c>
      <c r="F128" s="26" t="s">
        <v>209</v>
      </c>
      <c r="G128" s="26" t="s">
        <v>212</v>
      </c>
      <c r="H128" s="28">
        <f>IF(VLOOKUP($A128,Sheet!$A$7:$DG$148,'TN01-10'!H$9,0)="","",VLOOKUP($A128,Sheet!$A$7:$DG$148,'TN01-10'!H$9,0))</f>
        <v>8.5</v>
      </c>
      <c r="I128" s="28">
        <f>IF(VLOOKUP($A128,Sheet!$A$7:$DG$148,'TN01-10'!I$9,0)="","",VLOOKUP($A128,Sheet!$A$7:$DG$148,'TN01-10'!I$9,0))</f>
        <v>7</v>
      </c>
      <c r="J128" s="28">
        <f>IF(VLOOKUP($A128,Sheet!$A$7:$DG$148,'TN01-10'!J$9,0)="","",VLOOKUP($A128,Sheet!$A$7:$DG$148,'TN01-10'!J$9,0))</f>
        <v>6.5</v>
      </c>
      <c r="K128" s="28">
        <f>IF(VLOOKUP($A128,Sheet!$A$7:$DG$148,'TN01-10'!K$9,0)="","",VLOOKUP($A128,Sheet!$A$7:$DG$148,'TN01-10'!K$9,0))</f>
        <v>7.2</v>
      </c>
      <c r="L128" s="28">
        <f>IF(VLOOKUP($A128,Sheet!$A$7:$DG$148,'TN01-10'!L$9,0)="","",VLOOKUP($A128,Sheet!$A$7:$DG$148,'TN01-10'!L$9,0))</f>
        <v>7</v>
      </c>
      <c r="M128" s="28">
        <f>IF(VLOOKUP($A128,Sheet!$A$7:$DG$148,'TN01-10'!M$9,0)="","",VLOOKUP($A128,Sheet!$A$7:$DG$148,'TN01-10'!M$9,0))</f>
        <v>7.5</v>
      </c>
      <c r="N128" s="28">
        <f>IF(VLOOKUP($A128,Sheet!$A$7:$DG$148,'TN01-10'!N$9,0)="","",VLOOKUP($A128,Sheet!$A$7:$DG$148,'TN01-10'!N$9,0))</f>
        <v>4.4000000000000004</v>
      </c>
      <c r="O128" s="28" t="str">
        <f>IF(VLOOKUP($A128,Sheet!$A$7:$DG$148,'TN01-10'!O$9,0)="","",VLOOKUP($A128,Sheet!$A$7:$DG$148,'TN01-10'!O$9,0))</f>
        <v/>
      </c>
      <c r="P128" s="28">
        <f>IF(VLOOKUP($A128,Sheet!$A$7:$DG$148,'TN01-10'!P$9,0)="","",VLOOKUP($A128,Sheet!$A$7:$DG$148,'TN01-10'!P$9,0))</f>
        <v>6.6</v>
      </c>
      <c r="Q128" s="28" t="str">
        <f>IF(VLOOKUP($A128,Sheet!$A$7:$DG$148,'TN01-10'!Q$9,0)="","",VLOOKUP($A128,Sheet!$A$7:$DG$148,'TN01-10'!Q$9,0))</f>
        <v/>
      </c>
      <c r="R128" s="28" t="str">
        <f>IF(VLOOKUP($A128,Sheet!$A$7:$DG$148,'TN01-10'!R$9,0)="","",VLOOKUP($A128,Sheet!$A$7:$DG$148,'TN01-10'!R$9,0))</f>
        <v/>
      </c>
      <c r="S128" s="28" t="str">
        <f>IF(VLOOKUP($A128,Sheet!$A$7:$DG$148,'TN01-10'!S$9,0)="","",VLOOKUP($A128,Sheet!$A$7:$DG$148,'TN01-10'!S$9,0))</f>
        <v/>
      </c>
      <c r="T128" s="28" t="str">
        <f>IF(VLOOKUP($A128,Sheet!$A$7:$DG$148,'TN01-10'!T$9,0)="","",VLOOKUP($A128,Sheet!$A$7:$DG$148,'TN01-10'!T$9,0))</f>
        <v/>
      </c>
      <c r="U128" s="28">
        <f>IF(VLOOKUP($A128,Sheet!$A$7:$DG$148,'TN01-10'!U$9,0)="","",VLOOKUP($A128,Sheet!$A$7:$DG$148,'TN01-10'!U$9,0))</f>
        <v>8.3000000000000007</v>
      </c>
      <c r="V128" s="28">
        <f>IF(VLOOKUP($A128,Sheet!$A$7:$DG$148,'TN01-10'!V$9,0)="","",VLOOKUP($A128,Sheet!$A$7:$DG$148,'TN01-10'!V$9,0))</f>
        <v>6.9</v>
      </c>
      <c r="W128" s="28">
        <f>IF(VLOOKUP($A128,Sheet!$A$7:$DG$148,'TN01-10'!W$9,0)="","",VLOOKUP($A128,Sheet!$A$7:$DG$148,'TN01-10'!W$9,0))</f>
        <v>8.3000000000000007</v>
      </c>
      <c r="X128" s="28">
        <f>IF(VLOOKUP($A128,Sheet!$A$7:$DG$148,'TN01-10'!X$9,0)="","",VLOOKUP($A128,Sheet!$A$7:$DG$148,'TN01-10'!X$9,0))</f>
        <v>7.9</v>
      </c>
      <c r="Y128" s="28">
        <f>IF(VLOOKUP($A128,Sheet!$A$7:$DG$148,'TN01-10'!Y$9,0)="","",VLOOKUP($A128,Sheet!$A$7:$DG$148,'TN01-10'!Y$9,0))</f>
        <v>7.3</v>
      </c>
      <c r="Z128" s="28">
        <f>IF(VLOOKUP($A128,Sheet!$A$7:$DG$148,'TN01-10'!Z$9,0)="","",VLOOKUP($A128,Sheet!$A$7:$DG$148,'TN01-10'!Z$9,0))</f>
        <v>7.7</v>
      </c>
      <c r="AA128" s="28">
        <f>IF(VLOOKUP($A128,Sheet!$A$7:$DG$148,'TN01-10'!AA$9,0)="","",VLOOKUP($A128,Sheet!$A$7:$DG$148,'TN01-10'!AA$9,0))</f>
        <v>7.8</v>
      </c>
      <c r="AB128" s="28">
        <f>IF(VLOOKUP($A128,Sheet!$A$7:$DG$148,'TN01-10'!AB$9,0)="","",VLOOKUP($A128,Sheet!$A$7:$DG$148,'TN01-10'!AB$9,0))</f>
        <v>6.7</v>
      </c>
      <c r="AC128" s="28">
        <f>IF(VLOOKUP($A128,Sheet!$A$7:$DG$148,'TN01-10'!AC$9,0)="","",VLOOKUP($A128,Sheet!$A$7:$DG$148,'TN01-10'!AC$9,0))</f>
        <v>7.3</v>
      </c>
      <c r="AD128" s="28">
        <f>IF(VLOOKUP($A128,Sheet!$A$7:$DG$148,'TN01-10'!AD$9,0)="","",VLOOKUP($A128,Sheet!$A$7:$DG$148,'TN01-10'!AD$9,0))</f>
        <v>7.7</v>
      </c>
      <c r="AE128" s="28">
        <f>IF(VLOOKUP($A128,Sheet!$A$7:$DG$148,'TN01-10'!AE$9,0)="","",VLOOKUP($A128,Sheet!$A$7:$DG$148,'TN01-10'!AE$9,0))</f>
        <v>6.2</v>
      </c>
      <c r="AF128" s="28">
        <f>IF(VLOOKUP($A128,Sheet!$A$7:$DG$148,'TN01-10'!AF$9,0)="","",VLOOKUP($A128,Sheet!$A$7:$DG$148,'TN01-10'!AF$9,0))</f>
        <v>7.7</v>
      </c>
      <c r="AG128" s="28">
        <f>IF(VLOOKUP($A128,Sheet!$A$7:$DG$148,'TN01-10'!AG$9,0)="","",VLOOKUP($A128,Sheet!$A$7:$DG$148,'TN01-10'!AG$9,0))</f>
        <v>6.1</v>
      </c>
      <c r="AH128" s="28">
        <f>IF(VLOOKUP($A128,Sheet!$A$7:$DG$148,'TN01-10'!AH$9,0)="","",VLOOKUP($A128,Sheet!$A$7:$DG$148,'TN01-10'!AH$9,0))</f>
        <v>6.8</v>
      </c>
      <c r="AI128" s="28">
        <f>IF(VLOOKUP($A128,Sheet!$A$7:$DG$148,'TN01-10'!AI$9,0)="","",VLOOKUP($A128,Sheet!$A$7:$DG$148,'TN01-10'!AI$9,0))</f>
        <v>6.5</v>
      </c>
      <c r="AJ128" s="28">
        <f>IF(VLOOKUP($A128,Sheet!$A$7:$DG$148,'TN01-10'!AJ$9,0)="","",VLOOKUP($A128,Sheet!$A$7:$DG$148,'TN01-10'!AJ$9,0))</f>
        <v>7.7</v>
      </c>
      <c r="AK128" s="33">
        <f>IF(VLOOKUP($A128,Sheet!$A$7:$DG$148,'TN01-10'!AK$9,0)="","",VLOOKUP($A128,Sheet!$A$7:$DG$148,'TN01-10'!AK$9,0))</f>
        <v>51</v>
      </c>
      <c r="AL128" s="36">
        <f>IF(VLOOKUP($A128,Sheet!$A$7:$DG$148,'TN01-10'!AL$9,0)="","",VLOOKUP($A128,Sheet!$A$7:$DG$148,'TN01-10'!AL$9,0))</f>
        <v>0</v>
      </c>
      <c r="AM128" s="32">
        <f>IF(VLOOKUP($A128,Sheet!$A$7:$DG$148,'TN01-10'!AM$9,0)="","",VLOOKUP($A128,Sheet!$A$7:$DG$148,'TN01-10'!AM$9,0))</f>
        <v>6.4</v>
      </c>
      <c r="AN128" s="32">
        <f>IF(VLOOKUP($A128,Sheet!$A$7:$DG$148,'TN01-10'!AN$9,0)="","",VLOOKUP($A128,Sheet!$A$7:$DG$148,'TN01-10'!AN$9,0))</f>
        <v>6.8</v>
      </c>
      <c r="AO128" s="32" t="str">
        <f>IF(VLOOKUP($A128,Sheet!$A$7:$DG$148,'TN01-10'!AO$9,0)="","",VLOOKUP($A128,Sheet!$A$7:$DG$148,'TN01-10'!AO$9,0))</f>
        <v/>
      </c>
      <c r="AP128" s="32" t="str">
        <f>IF(VLOOKUP($A128,Sheet!$A$7:$DG$148,'TN01-10'!AP$9,0)="","",VLOOKUP($A128,Sheet!$A$7:$DG$148,'TN01-10'!AP$9,0))</f>
        <v/>
      </c>
      <c r="AQ128" s="32">
        <f>IF(VLOOKUP($A128,Sheet!$A$7:$DG$148,'TN01-10'!AQ$9,0)="","",VLOOKUP($A128,Sheet!$A$7:$DG$148,'TN01-10'!AQ$9,0))</f>
        <v>6.9</v>
      </c>
      <c r="AR128" s="32" t="str">
        <f>IF(VLOOKUP($A128,Sheet!$A$7:$DG$148,'TN01-10'!AR$9,0)="","",VLOOKUP($A128,Sheet!$A$7:$DG$148,'TN01-10'!AR$9,0))</f>
        <v/>
      </c>
      <c r="AS128" s="32" t="str">
        <f>IF(VLOOKUP($A128,Sheet!$A$7:$DG$148,'TN01-10'!AS$9,0)="","",VLOOKUP($A128,Sheet!$A$7:$DG$148,'TN01-10'!AS$9,0))</f>
        <v/>
      </c>
      <c r="AT128" s="32" t="str">
        <f>IF(VLOOKUP($A128,Sheet!$A$7:$DG$148,'TN01-10'!AT$9,0)="","",VLOOKUP($A128,Sheet!$A$7:$DG$148,'TN01-10'!AT$9,0))</f>
        <v/>
      </c>
      <c r="AU128" s="32" t="str">
        <f>IF(VLOOKUP($A128,Sheet!$A$7:$DG$148,'TN01-10'!AU$9,0)="","",VLOOKUP($A128,Sheet!$A$7:$DG$148,'TN01-10'!AU$9,0))</f>
        <v/>
      </c>
      <c r="AV128" s="32" t="str">
        <f>IF(VLOOKUP($A128,Sheet!$A$7:$DG$148,'TN01-10'!AV$9,0)="","",VLOOKUP($A128,Sheet!$A$7:$DG$148,'TN01-10'!AV$9,0))</f>
        <v/>
      </c>
      <c r="AW128" s="32">
        <f>IF(VLOOKUP($A128,Sheet!$A$7:$DG$148,'TN01-10'!AW$9,0)="","",VLOOKUP($A128,Sheet!$A$7:$DG$148,'TN01-10'!AW$9,0))</f>
        <v>4.5</v>
      </c>
      <c r="AX128" s="32" t="str">
        <f>IF(VLOOKUP($A128,Sheet!$A$7:$DG$148,'TN01-10'!AX$9,0)="","",VLOOKUP($A128,Sheet!$A$7:$DG$148,'TN01-10'!AX$9,0))</f>
        <v/>
      </c>
      <c r="AY128" s="32" t="str">
        <f>IF(VLOOKUP($A128,Sheet!$A$7:$DG$148,'TN01-10'!AY$9,0)="","",VLOOKUP($A128,Sheet!$A$7:$DG$148,'TN01-10'!AY$9,0))</f>
        <v/>
      </c>
      <c r="AZ128" s="32" t="str">
        <f>IF(VLOOKUP($A128,Sheet!$A$7:$DG$148,'TN01-10'!AZ$9,0)="","",VLOOKUP($A128,Sheet!$A$7:$DG$148,'TN01-10'!AZ$9,0))</f>
        <v/>
      </c>
      <c r="BA128" s="32">
        <f>IF(VLOOKUP($A128,Sheet!$A$7:$DG$148,'TN01-10'!BA$9,0)="","",VLOOKUP($A128,Sheet!$A$7:$DG$148,'TN01-10'!BA$9,0))</f>
        <v>6.3</v>
      </c>
      <c r="BB128" s="33">
        <f>IF(VLOOKUP($A128,Sheet!$A$7:$DG$148,'TN01-10'!BB$9,0)="","",VLOOKUP($A128,Sheet!$A$7:$DG$148,'TN01-10'!BB$9,0))</f>
        <v>5</v>
      </c>
      <c r="BC128" s="36">
        <f>IF(VLOOKUP($A128,Sheet!$A$7:$DG$148,'TN01-10'!BC$9,0)="","",VLOOKUP($A128,Sheet!$A$7:$DG$148,'TN01-10'!BC$9,0))</f>
        <v>0</v>
      </c>
      <c r="BD128" s="28">
        <f>IF(VLOOKUP($A128,Sheet!$A$7:$DG$148,'TN01-10'!BD$9,0)="","",VLOOKUP($A128,Sheet!$A$7:$DG$148,'TN01-10'!BD$9,0))</f>
        <v>5.8</v>
      </c>
      <c r="BE128" s="28">
        <f>IF(VLOOKUP($A128,Sheet!$A$7:$DG$148,'TN01-10'!BE$9,0)="","",VLOOKUP($A128,Sheet!$A$7:$DG$148,'TN01-10'!BE$9,0))</f>
        <v>4.2</v>
      </c>
      <c r="BF128" s="28">
        <f>IF(VLOOKUP($A128,Sheet!$A$7:$DG$148,'TN01-10'!BF$9,0)="","",VLOOKUP($A128,Sheet!$A$7:$DG$148,'TN01-10'!BF$9,0))</f>
        <v>7</v>
      </c>
      <c r="BG128" s="28">
        <f>IF(VLOOKUP($A128,Sheet!$A$7:$DG$148,'TN01-10'!BG$9,0)="","",VLOOKUP($A128,Sheet!$A$7:$DG$148,'TN01-10'!BG$9,0))</f>
        <v>6.4</v>
      </c>
      <c r="BH128" s="28">
        <f>IF(VLOOKUP($A128,Sheet!$A$7:$DG$148,'TN01-10'!BH$9,0)="","",VLOOKUP($A128,Sheet!$A$7:$DG$148,'TN01-10'!BH$9,0))</f>
        <v>5.6</v>
      </c>
      <c r="BI128" s="28">
        <f>IF(VLOOKUP($A128,Sheet!$A$7:$DG$148,'TN01-10'!BI$9,0)="","",VLOOKUP($A128,Sheet!$A$7:$DG$148,'TN01-10'!BI$9,0))</f>
        <v>6.8</v>
      </c>
      <c r="BJ128" s="28">
        <f>IF(VLOOKUP($A128,Sheet!$A$7:$DG$148,'TN01-10'!BJ$9,0)="","",VLOOKUP($A128,Sheet!$A$7:$DG$148,'TN01-10'!BJ$9,0))</f>
        <v>7.6</v>
      </c>
      <c r="BK128" s="28">
        <f>IF(VLOOKUP($A128,Sheet!$A$7:$DG$148,'TN01-10'!BK$9,0)="","",VLOOKUP($A128,Sheet!$A$7:$DG$148,'TN01-10'!BK$9,0))</f>
        <v>5.5</v>
      </c>
      <c r="BL128" s="28">
        <f>IF(VLOOKUP($A128,Sheet!$A$7:$DG$148,'TN01-10'!BL$9,0)="","",VLOOKUP($A128,Sheet!$A$7:$DG$148,'TN01-10'!BL$9,0))</f>
        <v>5.7</v>
      </c>
      <c r="BM128" s="28">
        <f>IF(VLOOKUP($A128,Sheet!$A$7:$DG$148,'TN01-10'!BM$9,0)="","",VLOOKUP($A128,Sheet!$A$7:$DG$148,'TN01-10'!BM$9,0))</f>
        <v>4.8</v>
      </c>
      <c r="BN128" s="28">
        <f>IF(VLOOKUP($A128,Sheet!$A$7:$DG$148,'TN01-10'!BN$9,0)="","",VLOOKUP($A128,Sheet!$A$7:$DG$148,'TN01-10'!BN$9,0))</f>
        <v>6.9</v>
      </c>
      <c r="BO128" s="28">
        <f>IF(VLOOKUP($A128,Sheet!$A$7:$DG$148,'TN01-10'!BO$9,0)="","",VLOOKUP($A128,Sheet!$A$7:$DG$148,'TN01-10'!BO$9,0))</f>
        <v>6.7</v>
      </c>
      <c r="BP128" s="28">
        <f>IF(VLOOKUP($A128,Sheet!$A$7:$DG$148,'TN01-10'!BP$9,0)="","",VLOOKUP($A128,Sheet!$A$7:$DG$148,'TN01-10'!BP$9,0))</f>
        <v>6.6</v>
      </c>
      <c r="BQ128" s="28" t="str">
        <f>IF(VLOOKUP($A128,Sheet!$A$7:$DG$148,'TN01-10'!BQ$9,0)="","",VLOOKUP($A128,Sheet!$A$7:$DG$148,'TN01-10'!BQ$9,0))</f>
        <v/>
      </c>
      <c r="BR128" s="28">
        <f>IF(VLOOKUP($A128,Sheet!$A$7:$DG$148,'TN01-10'!BR$9,0)="","",VLOOKUP($A128,Sheet!$A$7:$DG$148,'TN01-10'!BR$9,0))</f>
        <v>5.7</v>
      </c>
      <c r="BS128" s="28">
        <f>IF(VLOOKUP($A128,Sheet!$A$7:$DG$148,'TN01-10'!BS$9,0)="","",VLOOKUP($A128,Sheet!$A$7:$DG$148,'TN01-10'!BS$9,0))</f>
        <v>5.2</v>
      </c>
      <c r="BT128" s="28">
        <f>IF(VLOOKUP($A128,Sheet!$A$7:$DG$148,'TN01-10'!BT$9,0)="","",VLOOKUP($A128,Sheet!$A$7:$DG$148,'TN01-10'!BT$9,0))</f>
        <v>6.9</v>
      </c>
      <c r="BU128" s="28">
        <f>IF(VLOOKUP($A128,Sheet!$A$7:$DG$148,'TN01-10'!BU$9,0)="","",VLOOKUP($A128,Sheet!$A$7:$DG$148,'TN01-10'!BU$9,0))</f>
        <v>6</v>
      </c>
      <c r="BV128" s="28">
        <f>IF(VLOOKUP($A128,Sheet!$A$7:$DG$148,'TN01-10'!BV$9,0)="","",VLOOKUP($A128,Sheet!$A$7:$DG$148,'TN01-10'!BV$9,0))</f>
        <v>7.2</v>
      </c>
      <c r="BW128" s="28">
        <f>IF(VLOOKUP($A128,Sheet!$A$7:$DG$148,'TN01-10'!BW$9,0)="","",VLOOKUP($A128,Sheet!$A$7:$DG$148,'TN01-10'!BW$9,0))</f>
        <v>5.8</v>
      </c>
      <c r="BX128" s="33">
        <f>IF(VLOOKUP($A128,Sheet!$A$7:$DG$148,'TN01-10'!BX$9,0)="","",VLOOKUP($A128,Sheet!$A$7:$DG$148,'TN01-10'!BX$9,0))</f>
        <v>50</v>
      </c>
      <c r="BY128" s="36">
        <f>IF(VLOOKUP($A128,Sheet!$A$7:$DG$148,'TN01-10'!BY$9,0)="","",VLOOKUP($A128,Sheet!$A$7:$DG$148,'TN01-10'!BY$9,0))</f>
        <v>0</v>
      </c>
      <c r="BZ128" s="28" t="str">
        <f>IF(VLOOKUP($A128,Sheet!$A$7:$DG$148,'TN01-10'!BZ$9,0)="","",VLOOKUP($A128,Sheet!$A$7:$DG$148,'TN01-10'!BZ$9,0))</f>
        <v/>
      </c>
      <c r="CA128" s="28">
        <f>IF(VLOOKUP($A128,Sheet!$A$7:$DG$148,'TN01-10'!CA$9,0)="","",VLOOKUP($A128,Sheet!$A$7:$DG$148,'TN01-10'!CA$9,0))</f>
        <v>7.6</v>
      </c>
      <c r="CB128" s="28">
        <f>IF(VLOOKUP($A128,Sheet!$A$7:$DG$148,'TN01-10'!CB$9,0)="","",VLOOKUP($A128,Sheet!$A$7:$DG$148,'TN01-10'!CB$9,0))</f>
        <v>8.1</v>
      </c>
      <c r="CC128" s="28" t="str">
        <f>IF(VLOOKUP($A128,Sheet!$A$7:$DG$148,'TN01-10'!CC$9,0)="","",VLOOKUP($A128,Sheet!$A$7:$DG$148,'TN01-10'!CC$9,0))</f>
        <v/>
      </c>
      <c r="CD128" s="28">
        <f>IF(VLOOKUP($A128,Sheet!$A$7:$DG$148,'TN01-10'!CD$9,0)="","",VLOOKUP($A128,Sheet!$A$7:$DG$148,'TN01-10'!CD$9,0))</f>
        <v>7</v>
      </c>
      <c r="CE128" s="28">
        <f>IF(VLOOKUP($A128,Sheet!$A$7:$DG$148,'TN01-10'!CE$9,0)="","",VLOOKUP($A128,Sheet!$A$7:$DG$148,'TN01-10'!CE$9,0))</f>
        <v>7.5</v>
      </c>
      <c r="CF128" s="28">
        <f>IF(VLOOKUP($A128,Sheet!$A$7:$DG$148,'TN01-10'!CF$9,0)="","",VLOOKUP($A128,Sheet!$A$7:$DG$148,'TN01-10'!CF$9,0))</f>
        <v>9.1999999999999993</v>
      </c>
      <c r="CG128" s="28">
        <f>IF(VLOOKUP($A128,Sheet!$A$7:$DG$148,'TN01-10'!CG$9,0)="","",VLOOKUP($A128,Sheet!$A$7:$DG$148,'TN01-10'!CG$9,0))</f>
        <v>6.4</v>
      </c>
      <c r="CH128" s="28" t="str">
        <f>IF(VLOOKUP($A128,Sheet!$A$7:$DG$148,'TN01-10'!CH$9,0)="","",VLOOKUP($A128,Sheet!$A$7:$DG$148,'TN01-10'!CH$9,0))</f>
        <v/>
      </c>
      <c r="CI128" s="28">
        <f>IF(VLOOKUP($A128,Sheet!$A$7:$DG$148,'TN01-10'!CI$9,0)="","",VLOOKUP($A128,Sheet!$A$7:$DG$148,'TN01-10'!CI$9,0))</f>
        <v>6.2</v>
      </c>
      <c r="CJ128" s="28" t="str">
        <f>IF(VLOOKUP($A128,Sheet!$A$7:$DG$148,'TN01-10'!CJ$9,0)="","",VLOOKUP($A128,Sheet!$A$7:$DG$148,'TN01-10'!CJ$9,0))</f>
        <v/>
      </c>
      <c r="CK128" s="28" t="str">
        <f>IF(VLOOKUP($A128,Sheet!$A$7:$DG$148,'TN01-10'!CK$9,0)="","",VLOOKUP($A128,Sheet!$A$7:$DG$148,'TN01-10'!CK$9,0))</f>
        <v/>
      </c>
      <c r="CL128" s="28" t="str">
        <f>IF(VLOOKUP($A128,Sheet!$A$7:$DG$148,'TN01-10'!CL$9,0)="","",VLOOKUP($A128,Sheet!$A$7:$DG$148,'TN01-10'!CL$9,0))</f>
        <v/>
      </c>
      <c r="CM128" s="28" t="str">
        <f>IF(VLOOKUP($A128,Sheet!$A$7:$DG$148,'TN01-10'!CM$9,0)="","",VLOOKUP($A128,Sheet!$A$7:$DG$148,'TN01-10'!CM$9,0))</f>
        <v/>
      </c>
      <c r="CN128" s="28">
        <f>IF(VLOOKUP($A128,Sheet!$A$7:$DG$148,'TN01-10'!CN$9,0)="","",VLOOKUP($A128,Sheet!$A$7:$DG$148,'TN01-10'!CN$9,0))</f>
        <v>5</v>
      </c>
      <c r="CO128" s="28">
        <f>IF(VLOOKUP($A128,Sheet!$A$7:$DG$148,'TN01-10'!CO$9,0)="","",VLOOKUP($A128,Sheet!$A$7:$DG$148,'TN01-10'!CO$9,0))</f>
        <v>7.7</v>
      </c>
      <c r="CP128" s="28">
        <f>IF(VLOOKUP($A128,Sheet!$A$7:$DG$148,'TN01-10'!CP$9,0)="","",VLOOKUP($A128,Sheet!$A$7:$DG$148,'TN01-10'!CP$9,0))</f>
        <v>8.4</v>
      </c>
      <c r="CQ128" s="28">
        <f>IF(VLOOKUP($A128,Sheet!$A$7:$DG$148,'TN01-10'!CQ$9,0)="","",VLOOKUP($A128,Sheet!$A$7:$DG$148,'TN01-10'!CQ$9,0))</f>
        <v>8.1</v>
      </c>
      <c r="CR128" s="28">
        <f>IF(VLOOKUP($A128,Sheet!$A$7:$DG$148,'TN01-10'!CR$9,0)="","",VLOOKUP($A128,Sheet!$A$7:$DG$148,'TN01-10'!CR$9,0))</f>
        <v>7.3</v>
      </c>
      <c r="CS128" s="33">
        <f>IF(VLOOKUP($A128,Sheet!$A$7:$DG$148,'TN01-10'!CS$9,0)="","",VLOOKUP($A128,Sheet!$A$7:$DG$148,'TN01-10'!CS$9,0))</f>
        <v>27</v>
      </c>
      <c r="CT128" s="36">
        <f>IF(VLOOKUP($A128,Sheet!$A$7:$DG$148,'TN01-10'!CT$9,0)="","",VLOOKUP($A128,Sheet!$A$7:$DG$148,'TN01-10'!CT$9,0))</f>
        <v>0</v>
      </c>
      <c r="CU128" s="38">
        <f t="shared" si="17"/>
        <v>128</v>
      </c>
      <c r="CV128" s="38">
        <f t="shared" si="18"/>
        <v>0</v>
      </c>
      <c r="CW128" s="38">
        <f t="shared" si="19"/>
        <v>0</v>
      </c>
      <c r="CX128" s="38">
        <f t="shared" si="20"/>
        <v>128</v>
      </c>
      <c r="CY128" s="38">
        <f t="shared" si="21"/>
        <v>6.75</v>
      </c>
      <c r="CZ128" s="38">
        <f>VLOOKUP($A128,'TN01-04'!$A$13:$DL$166,103,0)</f>
        <v>2.7</v>
      </c>
      <c r="DA128" s="28" t="str">
        <f>IF(VLOOKUP($A128,Sheet!$A$7:$DG$148,'TN01-10'!DA$9,0)="","",VLOOKUP($A128,Sheet!$A$7:$DG$148,'TN01-10'!DA$9,0))</f>
        <v/>
      </c>
      <c r="DB128" s="28" t="str">
        <f>IF(VLOOKUP($A128,Sheet!$A$7:$DG$148,'TN01-10'!DB$9,0)="","",VLOOKUP($A128,Sheet!$A$7:$DG$148,'TN01-10'!DB$9,0))</f>
        <v/>
      </c>
      <c r="DC128" s="28">
        <f>IF(VLOOKUP($A128,Sheet!$A$7:$DG$148,'TN01-10'!DC$9,0)="","",VLOOKUP($A128,Sheet!$A$7:$DG$148,'TN01-10'!DC$9,0))</f>
        <v>7.7</v>
      </c>
      <c r="DD128" s="28" t="str">
        <f>IF(VLOOKUP($A128,Sheet!$A$7:$DG$148,'TN01-10'!DD$9,0)="","",VLOOKUP($A128,Sheet!$A$7:$DG$148,'TN01-10'!DD$9,0))</f>
        <v/>
      </c>
      <c r="DE128" s="38"/>
      <c r="DF128" s="38">
        <f t="shared" si="22"/>
        <v>7.7</v>
      </c>
      <c r="DG128" s="38">
        <f>VLOOKUP($A128,'TN01-04'!$A$13:$DL$166,110,0)</f>
        <v>3.33</v>
      </c>
      <c r="DH128" s="33">
        <f>IF(VLOOKUP($A128,Sheet!$A$7:$DG$148,'TN01-10'!DH$9,0)="","",VLOOKUP($A128,Sheet!$A$7:$DG$148,'TN01-10'!DH$9,0))</f>
        <v>5</v>
      </c>
      <c r="DI128" s="36">
        <f>IF(VLOOKUP($A128,Sheet!$A$7:$DG$148,'TN01-10'!DI$9,0)="","",VLOOKUP($A128,Sheet!$A$7:$DG$148,'TN01-10'!DI$9,0))</f>
        <v>0</v>
      </c>
      <c r="DJ128" s="38">
        <f t="shared" si="23"/>
        <v>133</v>
      </c>
      <c r="DK128" s="38">
        <f t="shared" si="24"/>
        <v>0</v>
      </c>
      <c r="DL128" s="38">
        <f t="shared" si="25"/>
        <v>6.79</v>
      </c>
      <c r="DM128" s="38">
        <f>VLOOKUP($A128,'TN01-04'!$A$13:$DL$166,116,0)</f>
        <v>2.73</v>
      </c>
      <c r="DN128" s="33">
        <f>IF(VLOOKUP($A128,Sheet!$A$7:$DG$148,'TN01-10'!DN$9,0)="","",VLOOKUP($A128,Sheet!$A$7:$DG$148,'TN01-10'!DN$9,0))</f>
        <v>138</v>
      </c>
      <c r="DO128" s="36">
        <f>IF(VLOOKUP($A128,Sheet!$A$7:$DG$148,'TN01-10'!DO$9,0)="","",VLOOKUP($A128,Sheet!$A$7:$DG$148,'TN01-10'!DO$9,0))</f>
        <v>0</v>
      </c>
      <c r="DP128" s="28">
        <f>IF(VLOOKUP($A128,Sheet!$A$7:$DG$148,'TN01-10'!DP$9,0)="","",VLOOKUP($A128,Sheet!$A$7:$DG$148,'TN01-10'!DP$9,0))</f>
        <v>137</v>
      </c>
      <c r="DQ128" s="28">
        <f>IF(VLOOKUP($A128,Sheet!$A$7:$DG$148,'TN01-10'!DQ$9,0)="","",VLOOKUP($A128,Sheet!$A$7:$DG$148,'TN01-10'!DQ$9,0))</f>
        <v>138</v>
      </c>
      <c r="DR128" s="28">
        <f>IF(VLOOKUP($A128,Sheet!$A$7:$DG$148,'TN01-10'!DR$9,0)="","",VLOOKUP($A128,Sheet!$A$7:$DG$148,'TN01-10'!DR$9,0))</f>
        <v>6.79</v>
      </c>
      <c r="DS128" s="28">
        <f>IF(VLOOKUP($A128,Sheet!$A$7:$DG$148,'TN01-10'!DS$9,0)="","",VLOOKUP($A128,Sheet!$A$7:$DG$148,'TN01-10'!DS$9,0))</f>
        <v>2.73</v>
      </c>
      <c r="DT128" s="28" t="str">
        <f>IF(VLOOKUP($A128,Sheet!$A$7:$DG$148,'TN01-10'!DT$9,0)="","",VLOOKUP($A128,Sheet!$A$7:$DG$148,'TN01-10'!DT$9,0))</f>
        <v/>
      </c>
      <c r="DU128" s="168">
        <f t="shared" si="26"/>
        <v>0</v>
      </c>
      <c r="DV128" s="315" t="s">
        <v>4798</v>
      </c>
      <c r="DW128" s="315" t="s">
        <v>4798</v>
      </c>
      <c r="DX128" s="315" t="s">
        <v>4798</v>
      </c>
      <c r="DY128" s="315" t="s">
        <v>4798</v>
      </c>
      <c r="DZ128" s="315" t="s">
        <v>4832</v>
      </c>
      <c r="EA128" s="315"/>
      <c r="EB128" s="216"/>
      <c r="EC128" s="216"/>
      <c r="ED128" s="216"/>
      <c r="EE128" s="216"/>
      <c r="EF128" s="216">
        <f t="shared" si="27"/>
        <v>0</v>
      </c>
      <c r="EG128" s="216">
        <v>8.8000000000000007</v>
      </c>
      <c r="EH128" s="216">
        <v>0</v>
      </c>
      <c r="EI128" s="216"/>
      <c r="EJ128" s="216"/>
      <c r="EK128" s="216">
        <f t="shared" si="28"/>
        <v>8.8000000000000007</v>
      </c>
      <c r="EL128" s="216">
        <v>6.6</v>
      </c>
      <c r="EM128" s="216">
        <v>0</v>
      </c>
      <c r="EN128" s="216"/>
      <c r="EO128" s="216"/>
      <c r="EP128" s="216">
        <f t="shared" si="29"/>
        <v>6.6</v>
      </c>
      <c r="EQ128" s="216">
        <v>7.2</v>
      </c>
      <c r="ER128" s="216">
        <v>0</v>
      </c>
      <c r="ES128" s="216"/>
      <c r="ET128" s="216"/>
      <c r="EU128" s="216">
        <f t="shared" si="30"/>
        <v>7.2</v>
      </c>
      <c r="EV128" s="216">
        <f t="shared" si="31"/>
        <v>7.7</v>
      </c>
    </row>
    <row r="129" spans="1:152" ht="15.95" customHeight="1" x14ac:dyDescent="0.2">
      <c r="A129" s="25">
        <v>2220727402</v>
      </c>
      <c r="B129" s="26" t="s">
        <v>6</v>
      </c>
      <c r="C129" s="26" t="s">
        <v>104</v>
      </c>
      <c r="D129" s="26" t="s">
        <v>180</v>
      </c>
      <c r="E129" s="27">
        <v>35942</v>
      </c>
      <c r="F129" s="26" t="s">
        <v>209</v>
      </c>
      <c r="G129" s="26" t="s">
        <v>212</v>
      </c>
      <c r="H129" s="28">
        <f>IF(VLOOKUP($A129,Sheet!$A$7:$DG$148,'TN01-10'!H$9,0)="","",VLOOKUP($A129,Sheet!$A$7:$DG$148,'TN01-10'!H$9,0))</f>
        <v>8.1999999999999993</v>
      </c>
      <c r="I129" s="28">
        <f>IF(VLOOKUP($A129,Sheet!$A$7:$DG$148,'TN01-10'!I$9,0)="","",VLOOKUP($A129,Sheet!$A$7:$DG$148,'TN01-10'!I$9,0))</f>
        <v>7.1</v>
      </c>
      <c r="J129" s="28">
        <f>IF(VLOOKUP($A129,Sheet!$A$7:$DG$148,'TN01-10'!J$9,0)="","",VLOOKUP($A129,Sheet!$A$7:$DG$148,'TN01-10'!J$9,0))</f>
        <v>8</v>
      </c>
      <c r="K129" s="28">
        <f>IF(VLOOKUP($A129,Sheet!$A$7:$DG$148,'TN01-10'!K$9,0)="","",VLOOKUP($A129,Sheet!$A$7:$DG$148,'TN01-10'!K$9,0))</f>
        <v>6.8</v>
      </c>
      <c r="L129" s="28">
        <f>IF(VLOOKUP($A129,Sheet!$A$7:$DG$148,'TN01-10'!L$9,0)="","",VLOOKUP($A129,Sheet!$A$7:$DG$148,'TN01-10'!L$9,0))</f>
        <v>6.8</v>
      </c>
      <c r="M129" s="28">
        <f>IF(VLOOKUP($A129,Sheet!$A$7:$DG$148,'TN01-10'!M$9,0)="","",VLOOKUP($A129,Sheet!$A$7:$DG$148,'TN01-10'!M$9,0))</f>
        <v>6.7</v>
      </c>
      <c r="N129" s="28">
        <f>IF(VLOOKUP($A129,Sheet!$A$7:$DG$148,'TN01-10'!N$9,0)="","",VLOOKUP($A129,Sheet!$A$7:$DG$148,'TN01-10'!N$9,0))</f>
        <v>5.0999999999999996</v>
      </c>
      <c r="O129" s="28" t="str">
        <f>IF(VLOOKUP($A129,Sheet!$A$7:$DG$148,'TN01-10'!O$9,0)="","",VLOOKUP($A129,Sheet!$A$7:$DG$148,'TN01-10'!O$9,0))</f>
        <v/>
      </c>
      <c r="P129" s="28">
        <f>IF(VLOOKUP($A129,Sheet!$A$7:$DG$148,'TN01-10'!P$9,0)="","",VLOOKUP($A129,Sheet!$A$7:$DG$148,'TN01-10'!P$9,0))</f>
        <v>6.1</v>
      </c>
      <c r="Q129" s="28" t="str">
        <f>IF(VLOOKUP($A129,Sheet!$A$7:$DG$148,'TN01-10'!Q$9,0)="","",VLOOKUP($A129,Sheet!$A$7:$DG$148,'TN01-10'!Q$9,0))</f>
        <v/>
      </c>
      <c r="R129" s="28" t="str">
        <f>IF(VLOOKUP($A129,Sheet!$A$7:$DG$148,'TN01-10'!R$9,0)="","",VLOOKUP($A129,Sheet!$A$7:$DG$148,'TN01-10'!R$9,0))</f>
        <v/>
      </c>
      <c r="S129" s="28" t="str">
        <f>IF(VLOOKUP($A129,Sheet!$A$7:$DG$148,'TN01-10'!S$9,0)="","",VLOOKUP($A129,Sheet!$A$7:$DG$148,'TN01-10'!S$9,0))</f>
        <v/>
      </c>
      <c r="T129" s="28">
        <f>IF(VLOOKUP($A129,Sheet!$A$7:$DG$148,'TN01-10'!T$9,0)="","",VLOOKUP($A129,Sheet!$A$7:$DG$148,'TN01-10'!T$9,0))</f>
        <v>8.1</v>
      </c>
      <c r="U129" s="28">
        <f>IF(VLOOKUP($A129,Sheet!$A$7:$DG$148,'TN01-10'!U$9,0)="","",VLOOKUP($A129,Sheet!$A$7:$DG$148,'TN01-10'!U$9,0))</f>
        <v>7.5</v>
      </c>
      <c r="V129" s="28" t="str">
        <f>IF(VLOOKUP($A129,Sheet!$A$7:$DG$148,'TN01-10'!V$9,0)="","",VLOOKUP($A129,Sheet!$A$7:$DG$148,'TN01-10'!V$9,0))</f>
        <v/>
      </c>
      <c r="W129" s="28">
        <f>IF(VLOOKUP($A129,Sheet!$A$7:$DG$148,'TN01-10'!W$9,0)="","",VLOOKUP($A129,Sheet!$A$7:$DG$148,'TN01-10'!W$9,0))</f>
        <v>8.5</v>
      </c>
      <c r="X129" s="28">
        <f>IF(VLOOKUP($A129,Sheet!$A$7:$DG$148,'TN01-10'!X$9,0)="","",VLOOKUP($A129,Sheet!$A$7:$DG$148,'TN01-10'!X$9,0))</f>
        <v>8.6999999999999993</v>
      </c>
      <c r="Y129" s="28">
        <f>IF(VLOOKUP($A129,Sheet!$A$7:$DG$148,'TN01-10'!Y$9,0)="","",VLOOKUP($A129,Sheet!$A$7:$DG$148,'TN01-10'!Y$9,0))</f>
        <v>8</v>
      </c>
      <c r="Z129" s="28">
        <f>IF(VLOOKUP($A129,Sheet!$A$7:$DG$148,'TN01-10'!Z$9,0)="","",VLOOKUP($A129,Sheet!$A$7:$DG$148,'TN01-10'!Z$9,0))</f>
        <v>6.6</v>
      </c>
      <c r="AA129" s="28">
        <f>IF(VLOOKUP($A129,Sheet!$A$7:$DG$148,'TN01-10'!AA$9,0)="","",VLOOKUP($A129,Sheet!$A$7:$DG$148,'TN01-10'!AA$9,0))</f>
        <v>7</v>
      </c>
      <c r="AB129" s="28">
        <f>IF(VLOOKUP($A129,Sheet!$A$7:$DG$148,'TN01-10'!AB$9,0)="","",VLOOKUP($A129,Sheet!$A$7:$DG$148,'TN01-10'!AB$9,0))</f>
        <v>5.0999999999999996</v>
      </c>
      <c r="AC129" s="28">
        <f>IF(VLOOKUP($A129,Sheet!$A$7:$DG$148,'TN01-10'!AC$9,0)="","",VLOOKUP($A129,Sheet!$A$7:$DG$148,'TN01-10'!AC$9,0))</f>
        <v>6.6</v>
      </c>
      <c r="AD129" s="28">
        <f>IF(VLOOKUP($A129,Sheet!$A$7:$DG$148,'TN01-10'!AD$9,0)="","",VLOOKUP($A129,Sheet!$A$7:$DG$148,'TN01-10'!AD$9,0))</f>
        <v>7.3</v>
      </c>
      <c r="AE129" s="28">
        <f>IF(VLOOKUP($A129,Sheet!$A$7:$DG$148,'TN01-10'!AE$9,0)="","",VLOOKUP($A129,Sheet!$A$7:$DG$148,'TN01-10'!AE$9,0))</f>
        <v>4.9000000000000004</v>
      </c>
      <c r="AF129" s="28">
        <f>IF(VLOOKUP($A129,Sheet!$A$7:$DG$148,'TN01-10'!AF$9,0)="","",VLOOKUP($A129,Sheet!$A$7:$DG$148,'TN01-10'!AF$9,0))</f>
        <v>5.6</v>
      </c>
      <c r="AG129" s="28">
        <f>IF(VLOOKUP($A129,Sheet!$A$7:$DG$148,'TN01-10'!AG$9,0)="","",VLOOKUP($A129,Sheet!$A$7:$DG$148,'TN01-10'!AG$9,0))</f>
        <v>5.3</v>
      </c>
      <c r="AH129" s="28">
        <f>IF(VLOOKUP($A129,Sheet!$A$7:$DG$148,'TN01-10'!AH$9,0)="","",VLOOKUP($A129,Sheet!$A$7:$DG$148,'TN01-10'!AH$9,0))</f>
        <v>5.5</v>
      </c>
      <c r="AI129" s="28">
        <f>IF(VLOOKUP($A129,Sheet!$A$7:$DG$148,'TN01-10'!AI$9,0)="","",VLOOKUP($A129,Sheet!$A$7:$DG$148,'TN01-10'!AI$9,0))</f>
        <v>4</v>
      </c>
      <c r="AJ129" s="28">
        <f>IF(VLOOKUP($A129,Sheet!$A$7:$DG$148,'TN01-10'!AJ$9,0)="","",VLOOKUP($A129,Sheet!$A$7:$DG$148,'TN01-10'!AJ$9,0))</f>
        <v>4.5999999999999996</v>
      </c>
      <c r="AK129" s="33">
        <f>IF(VLOOKUP($A129,Sheet!$A$7:$DG$148,'TN01-10'!AK$9,0)="","",VLOOKUP($A129,Sheet!$A$7:$DG$148,'TN01-10'!AK$9,0))</f>
        <v>51</v>
      </c>
      <c r="AL129" s="36">
        <f>IF(VLOOKUP($A129,Sheet!$A$7:$DG$148,'TN01-10'!AL$9,0)="","",VLOOKUP($A129,Sheet!$A$7:$DG$148,'TN01-10'!AL$9,0))</f>
        <v>0</v>
      </c>
      <c r="AM129" s="32">
        <f>IF(VLOOKUP($A129,Sheet!$A$7:$DG$148,'TN01-10'!AM$9,0)="","",VLOOKUP($A129,Sheet!$A$7:$DG$148,'TN01-10'!AM$9,0))</f>
        <v>5.3</v>
      </c>
      <c r="AN129" s="32">
        <f>IF(VLOOKUP($A129,Sheet!$A$7:$DG$148,'TN01-10'!AN$9,0)="","",VLOOKUP($A129,Sheet!$A$7:$DG$148,'TN01-10'!AN$9,0))</f>
        <v>7.2</v>
      </c>
      <c r="AO129" s="32">
        <f>IF(VLOOKUP($A129,Sheet!$A$7:$DG$148,'TN01-10'!AO$9,0)="","",VLOOKUP($A129,Sheet!$A$7:$DG$148,'TN01-10'!AO$9,0))</f>
        <v>9.1999999999999993</v>
      </c>
      <c r="AP129" s="32" t="str">
        <f>IF(VLOOKUP($A129,Sheet!$A$7:$DG$148,'TN01-10'!AP$9,0)="","",VLOOKUP($A129,Sheet!$A$7:$DG$148,'TN01-10'!AP$9,0))</f>
        <v/>
      </c>
      <c r="AQ129" s="32" t="str">
        <f>IF(VLOOKUP($A129,Sheet!$A$7:$DG$148,'TN01-10'!AQ$9,0)="","",VLOOKUP($A129,Sheet!$A$7:$DG$148,'TN01-10'!AQ$9,0))</f>
        <v/>
      </c>
      <c r="AR129" s="32" t="str">
        <f>IF(VLOOKUP($A129,Sheet!$A$7:$DG$148,'TN01-10'!AR$9,0)="","",VLOOKUP($A129,Sheet!$A$7:$DG$148,'TN01-10'!AR$9,0))</f>
        <v/>
      </c>
      <c r="AS129" s="32" t="str">
        <f>IF(VLOOKUP($A129,Sheet!$A$7:$DG$148,'TN01-10'!AS$9,0)="","",VLOOKUP($A129,Sheet!$A$7:$DG$148,'TN01-10'!AS$9,0))</f>
        <v/>
      </c>
      <c r="AT129" s="32" t="str">
        <f>IF(VLOOKUP($A129,Sheet!$A$7:$DG$148,'TN01-10'!AT$9,0)="","",VLOOKUP($A129,Sheet!$A$7:$DG$148,'TN01-10'!AT$9,0))</f>
        <v/>
      </c>
      <c r="AU129" s="32">
        <f>IF(VLOOKUP($A129,Sheet!$A$7:$DG$148,'TN01-10'!AU$9,0)="","",VLOOKUP($A129,Sheet!$A$7:$DG$148,'TN01-10'!AU$9,0))</f>
        <v>8</v>
      </c>
      <c r="AV129" s="32" t="str">
        <f>IF(VLOOKUP($A129,Sheet!$A$7:$DG$148,'TN01-10'!AV$9,0)="","",VLOOKUP($A129,Sheet!$A$7:$DG$148,'TN01-10'!AV$9,0))</f>
        <v/>
      </c>
      <c r="AW129" s="32" t="str">
        <f>IF(VLOOKUP($A129,Sheet!$A$7:$DG$148,'TN01-10'!AW$9,0)="","",VLOOKUP($A129,Sheet!$A$7:$DG$148,'TN01-10'!AW$9,0))</f>
        <v/>
      </c>
      <c r="AX129" s="32" t="str">
        <f>IF(VLOOKUP($A129,Sheet!$A$7:$DG$148,'TN01-10'!AX$9,0)="","",VLOOKUP($A129,Sheet!$A$7:$DG$148,'TN01-10'!AX$9,0))</f>
        <v/>
      </c>
      <c r="AY129" s="32" t="str">
        <f>IF(VLOOKUP($A129,Sheet!$A$7:$DG$148,'TN01-10'!AY$9,0)="","",VLOOKUP($A129,Sheet!$A$7:$DG$148,'TN01-10'!AY$9,0))</f>
        <v/>
      </c>
      <c r="AZ129" s="32" t="str">
        <f>IF(VLOOKUP($A129,Sheet!$A$7:$DG$148,'TN01-10'!AZ$9,0)="","",VLOOKUP($A129,Sheet!$A$7:$DG$148,'TN01-10'!AZ$9,0))</f>
        <v/>
      </c>
      <c r="BA129" s="32">
        <f>IF(VLOOKUP($A129,Sheet!$A$7:$DG$148,'TN01-10'!BA$9,0)="","",VLOOKUP($A129,Sheet!$A$7:$DG$148,'TN01-10'!BA$9,0))</f>
        <v>6.7</v>
      </c>
      <c r="BB129" s="33">
        <f>IF(VLOOKUP($A129,Sheet!$A$7:$DG$148,'TN01-10'!BB$9,0)="","",VLOOKUP($A129,Sheet!$A$7:$DG$148,'TN01-10'!BB$9,0))</f>
        <v>5</v>
      </c>
      <c r="BC129" s="36">
        <f>IF(VLOOKUP($A129,Sheet!$A$7:$DG$148,'TN01-10'!BC$9,0)="","",VLOOKUP($A129,Sheet!$A$7:$DG$148,'TN01-10'!BC$9,0))</f>
        <v>0</v>
      </c>
      <c r="BD129" s="28">
        <f>IF(VLOOKUP($A129,Sheet!$A$7:$DG$148,'TN01-10'!BD$9,0)="","",VLOOKUP($A129,Sheet!$A$7:$DG$148,'TN01-10'!BD$9,0))</f>
        <v>5.8</v>
      </c>
      <c r="BE129" s="28">
        <f>IF(VLOOKUP($A129,Sheet!$A$7:$DG$148,'TN01-10'!BE$9,0)="","",VLOOKUP($A129,Sheet!$A$7:$DG$148,'TN01-10'!BE$9,0))</f>
        <v>4.2</v>
      </c>
      <c r="BF129" s="28">
        <f>IF(VLOOKUP($A129,Sheet!$A$7:$DG$148,'TN01-10'!BF$9,0)="","",VLOOKUP($A129,Sheet!$A$7:$DG$148,'TN01-10'!BF$9,0))</f>
        <v>5.0999999999999996</v>
      </c>
      <c r="BG129" s="28">
        <f>IF(VLOOKUP($A129,Sheet!$A$7:$DG$148,'TN01-10'!BG$9,0)="","",VLOOKUP($A129,Sheet!$A$7:$DG$148,'TN01-10'!BG$9,0))</f>
        <v>6</v>
      </c>
      <c r="BH129" s="28">
        <f>IF(VLOOKUP($A129,Sheet!$A$7:$DG$148,'TN01-10'!BH$9,0)="","",VLOOKUP($A129,Sheet!$A$7:$DG$148,'TN01-10'!BH$9,0))</f>
        <v>5.0999999999999996</v>
      </c>
      <c r="BI129" s="28">
        <f>IF(VLOOKUP($A129,Sheet!$A$7:$DG$148,'TN01-10'!BI$9,0)="","",VLOOKUP($A129,Sheet!$A$7:$DG$148,'TN01-10'!BI$9,0))</f>
        <v>4.7</v>
      </c>
      <c r="BJ129" s="28">
        <f>IF(VLOOKUP($A129,Sheet!$A$7:$DG$148,'TN01-10'!BJ$9,0)="","",VLOOKUP($A129,Sheet!$A$7:$DG$148,'TN01-10'!BJ$9,0))</f>
        <v>7.7</v>
      </c>
      <c r="BK129" s="28">
        <f>IF(VLOOKUP($A129,Sheet!$A$7:$DG$148,'TN01-10'!BK$9,0)="","",VLOOKUP($A129,Sheet!$A$7:$DG$148,'TN01-10'!BK$9,0))</f>
        <v>6</v>
      </c>
      <c r="BL129" s="28">
        <f>IF(VLOOKUP($A129,Sheet!$A$7:$DG$148,'TN01-10'!BL$9,0)="","",VLOOKUP($A129,Sheet!$A$7:$DG$148,'TN01-10'!BL$9,0))</f>
        <v>4.3</v>
      </c>
      <c r="BM129" s="28">
        <f>IF(VLOOKUP($A129,Sheet!$A$7:$DG$148,'TN01-10'!BM$9,0)="","",VLOOKUP($A129,Sheet!$A$7:$DG$148,'TN01-10'!BM$9,0))</f>
        <v>4.7</v>
      </c>
      <c r="BN129" s="28">
        <f>IF(VLOOKUP($A129,Sheet!$A$7:$DG$148,'TN01-10'!BN$9,0)="","",VLOOKUP($A129,Sheet!$A$7:$DG$148,'TN01-10'!BN$9,0))</f>
        <v>6</v>
      </c>
      <c r="BO129" s="28">
        <f>IF(VLOOKUP($A129,Sheet!$A$7:$DG$148,'TN01-10'!BO$9,0)="","",VLOOKUP($A129,Sheet!$A$7:$DG$148,'TN01-10'!BO$9,0))</f>
        <v>6.3</v>
      </c>
      <c r="BP129" s="28">
        <f>IF(VLOOKUP($A129,Sheet!$A$7:$DG$148,'TN01-10'!BP$9,0)="","",VLOOKUP($A129,Sheet!$A$7:$DG$148,'TN01-10'!BP$9,0))</f>
        <v>7.2</v>
      </c>
      <c r="BQ129" s="28" t="str">
        <f>IF(VLOOKUP($A129,Sheet!$A$7:$DG$148,'TN01-10'!BQ$9,0)="","",VLOOKUP($A129,Sheet!$A$7:$DG$148,'TN01-10'!BQ$9,0))</f>
        <v/>
      </c>
      <c r="BR129" s="28">
        <f>IF(VLOOKUP($A129,Sheet!$A$7:$DG$148,'TN01-10'!BR$9,0)="","",VLOOKUP($A129,Sheet!$A$7:$DG$148,'TN01-10'!BR$9,0))</f>
        <v>6.3</v>
      </c>
      <c r="BS129" s="28">
        <f>IF(VLOOKUP($A129,Sheet!$A$7:$DG$148,'TN01-10'!BS$9,0)="","",VLOOKUP($A129,Sheet!$A$7:$DG$148,'TN01-10'!BS$9,0))</f>
        <v>5.3</v>
      </c>
      <c r="BT129" s="28">
        <f>IF(VLOOKUP($A129,Sheet!$A$7:$DG$148,'TN01-10'!BT$9,0)="","",VLOOKUP($A129,Sheet!$A$7:$DG$148,'TN01-10'!BT$9,0))</f>
        <v>7.1</v>
      </c>
      <c r="BU129" s="28">
        <f>IF(VLOOKUP($A129,Sheet!$A$7:$DG$148,'TN01-10'!BU$9,0)="","",VLOOKUP($A129,Sheet!$A$7:$DG$148,'TN01-10'!BU$9,0))</f>
        <v>5.5</v>
      </c>
      <c r="BV129" s="28">
        <f>IF(VLOOKUP($A129,Sheet!$A$7:$DG$148,'TN01-10'!BV$9,0)="","",VLOOKUP($A129,Sheet!$A$7:$DG$148,'TN01-10'!BV$9,0))</f>
        <v>6.2</v>
      </c>
      <c r="BW129" s="28">
        <f>IF(VLOOKUP($A129,Sheet!$A$7:$DG$148,'TN01-10'!BW$9,0)="","",VLOOKUP($A129,Sheet!$A$7:$DG$148,'TN01-10'!BW$9,0))</f>
        <v>7.7</v>
      </c>
      <c r="BX129" s="33">
        <f>IF(VLOOKUP($A129,Sheet!$A$7:$DG$148,'TN01-10'!BX$9,0)="","",VLOOKUP($A129,Sheet!$A$7:$DG$148,'TN01-10'!BX$9,0))</f>
        <v>50</v>
      </c>
      <c r="BY129" s="36">
        <f>IF(VLOOKUP($A129,Sheet!$A$7:$DG$148,'TN01-10'!BY$9,0)="","",VLOOKUP($A129,Sheet!$A$7:$DG$148,'TN01-10'!BY$9,0))</f>
        <v>0</v>
      </c>
      <c r="BZ129" s="28" t="str">
        <f>IF(VLOOKUP($A129,Sheet!$A$7:$DG$148,'TN01-10'!BZ$9,0)="","",VLOOKUP($A129,Sheet!$A$7:$DG$148,'TN01-10'!BZ$9,0))</f>
        <v/>
      </c>
      <c r="CA129" s="28">
        <f>IF(VLOOKUP($A129,Sheet!$A$7:$DG$148,'TN01-10'!CA$9,0)="","",VLOOKUP($A129,Sheet!$A$7:$DG$148,'TN01-10'!CA$9,0))</f>
        <v>6.9</v>
      </c>
      <c r="CB129" s="28">
        <f>IF(VLOOKUP($A129,Sheet!$A$7:$DG$148,'TN01-10'!CB$9,0)="","",VLOOKUP($A129,Sheet!$A$7:$DG$148,'TN01-10'!CB$9,0))</f>
        <v>6.3</v>
      </c>
      <c r="CC129" s="28" t="str">
        <f>IF(VLOOKUP($A129,Sheet!$A$7:$DG$148,'TN01-10'!CC$9,0)="","",VLOOKUP($A129,Sheet!$A$7:$DG$148,'TN01-10'!CC$9,0))</f>
        <v/>
      </c>
      <c r="CD129" s="28">
        <f>IF(VLOOKUP($A129,Sheet!$A$7:$DG$148,'TN01-10'!CD$9,0)="","",VLOOKUP($A129,Sheet!$A$7:$DG$148,'TN01-10'!CD$9,0))</f>
        <v>6.3</v>
      </c>
      <c r="CE129" s="28">
        <f>IF(VLOOKUP($A129,Sheet!$A$7:$DG$148,'TN01-10'!CE$9,0)="","",VLOOKUP($A129,Sheet!$A$7:$DG$148,'TN01-10'!CE$9,0))</f>
        <v>5.4</v>
      </c>
      <c r="CF129" s="28">
        <f>IF(VLOOKUP($A129,Sheet!$A$7:$DG$148,'TN01-10'!CF$9,0)="","",VLOOKUP($A129,Sheet!$A$7:$DG$148,'TN01-10'!CF$9,0))</f>
        <v>6.9</v>
      </c>
      <c r="CG129" s="28">
        <f>IF(VLOOKUP($A129,Sheet!$A$7:$DG$148,'TN01-10'!CG$9,0)="","",VLOOKUP($A129,Sheet!$A$7:$DG$148,'TN01-10'!CG$9,0))</f>
        <v>5.9</v>
      </c>
      <c r="CH129" s="28" t="str">
        <f>IF(VLOOKUP($A129,Sheet!$A$7:$DG$148,'TN01-10'!CH$9,0)="","",VLOOKUP($A129,Sheet!$A$7:$DG$148,'TN01-10'!CH$9,0))</f>
        <v/>
      </c>
      <c r="CI129" s="28">
        <f>IF(VLOOKUP($A129,Sheet!$A$7:$DG$148,'TN01-10'!CI$9,0)="","",VLOOKUP($A129,Sheet!$A$7:$DG$148,'TN01-10'!CI$9,0))</f>
        <v>6.8</v>
      </c>
      <c r="CJ129" s="28" t="str">
        <f>IF(VLOOKUP($A129,Sheet!$A$7:$DG$148,'TN01-10'!CJ$9,0)="","",VLOOKUP($A129,Sheet!$A$7:$DG$148,'TN01-10'!CJ$9,0))</f>
        <v/>
      </c>
      <c r="CK129" s="28" t="str">
        <f>IF(VLOOKUP($A129,Sheet!$A$7:$DG$148,'TN01-10'!CK$9,0)="","",VLOOKUP($A129,Sheet!$A$7:$DG$148,'TN01-10'!CK$9,0))</f>
        <v/>
      </c>
      <c r="CL129" s="28" t="str">
        <f>IF(VLOOKUP($A129,Sheet!$A$7:$DG$148,'TN01-10'!CL$9,0)="","",VLOOKUP($A129,Sheet!$A$7:$DG$148,'TN01-10'!CL$9,0))</f>
        <v/>
      </c>
      <c r="CM129" s="28" t="str">
        <f>IF(VLOOKUP($A129,Sheet!$A$7:$DG$148,'TN01-10'!CM$9,0)="","",VLOOKUP($A129,Sheet!$A$7:$DG$148,'TN01-10'!CM$9,0))</f>
        <v/>
      </c>
      <c r="CN129" s="28">
        <f>IF(VLOOKUP($A129,Sheet!$A$7:$DG$148,'TN01-10'!CN$9,0)="","",VLOOKUP($A129,Sheet!$A$7:$DG$148,'TN01-10'!CN$9,0))</f>
        <v>4.7</v>
      </c>
      <c r="CO129" s="28">
        <f>IF(VLOOKUP($A129,Sheet!$A$7:$DG$148,'TN01-10'!CO$9,0)="","",VLOOKUP($A129,Sheet!$A$7:$DG$148,'TN01-10'!CO$9,0))</f>
        <v>5.8</v>
      </c>
      <c r="CP129" s="28">
        <f>IF(VLOOKUP($A129,Sheet!$A$7:$DG$148,'TN01-10'!CP$9,0)="","",VLOOKUP($A129,Sheet!$A$7:$DG$148,'TN01-10'!CP$9,0))</f>
        <v>7</v>
      </c>
      <c r="CQ129" s="28">
        <f>IF(VLOOKUP($A129,Sheet!$A$7:$DG$148,'TN01-10'!CQ$9,0)="","",VLOOKUP($A129,Sheet!$A$7:$DG$148,'TN01-10'!CQ$9,0))</f>
        <v>6.3</v>
      </c>
      <c r="CR129" s="28">
        <f>IF(VLOOKUP($A129,Sheet!$A$7:$DG$148,'TN01-10'!CR$9,0)="","",VLOOKUP($A129,Sheet!$A$7:$DG$148,'TN01-10'!CR$9,0))</f>
        <v>7.3</v>
      </c>
      <c r="CS129" s="33">
        <f>IF(VLOOKUP($A129,Sheet!$A$7:$DG$148,'TN01-10'!CS$9,0)="","",VLOOKUP($A129,Sheet!$A$7:$DG$148,'TN01-10'!CS$9,0))</f>
        <v>27</v>
      </c>
      <c r="CT129" s="36">
        <f>IF(VLOOKUP($A129,Sheet!$A$7:$DG$148,'TN01-10'!CT$9,0)="","",VLOOKUP($A129,Sheet!$A$7:$DG$148,'TN01-10'!CT$9,0))</f>
        <v>0</v>
      </c>
      <c r="CU129" s="38">
        <f t="shared" si="17"/>
        <v>128</v>
      </c>
      <c r="CV129" s="38">
        <f t="shared" si="18"/>
        <v>0</v>
      </c>
      <c r="CW129" s="38">
        <f t="shared" si="19"/>
        <v>0</v>
      </c>
      <c r="CX129" s="38">
        <f t="shared" si="20"/>
        <v>128</v>
      </c>
      <c r="CY129" s="38">
        <f t="shared" si="21"/>
        <v>6.16</v>
      </c>
      <c r="CZ129" s="38">
        <f>VLOOKUP($A129,'TN01-04'!$A$13:$DL$166,103,0)</f>
        <v>2.34</v>
      </c>
      <c r="DA129" s="28" t="str">
        <f>IF(VLOOKUP($A129,Sheet!$A$7:$DG$148,'TN01-10'!DA$9,0)="","",VLOOKUP($A129,Sheet!$A$7:$DG$148,'TN01-10'!DA$9,0))</f>
        <v/>
      </c>
      <c r="DB129" s="28" t="str">
        <f>IF(VLOOKUP($A129,Sheet!$A$7:$DG$148,'TN01-10'!DB$9,0)="","",VLOOKUP($A129,Sheet!$A$7:$DG$148,'TN01-10'!DB$9,0))</f>
        <v/>
      </c>
      <c r="DC129" s="28">
        <f>IF(VLOOKUP($A129,Sheet!$A$7:$DG$148,'TN01-10'!DC$9,0)="","",VLOOKUP($A129,Sheet!$A$7:$DG$148,'TN01-10'!DC$9,0))</f>
        <v>7.2</v>
      </c>
      <c r="DD129" s="28" t="str">
        <f>IF(VLOOKUP($A129,Sheet!$A$7:$DG$148,'TN01-10'!DD$9,0)="","",VLOOKUP($A129,Sheet!$A$7:$DG$148,'TN01-10'!DD$9,0))</f>
        <v/>
      </c>
      <c r="DE129" s="38"/>
      <c r="DF129" s="38">
        <f t="shared" si="22"/>
        <v>7.2</v>
      </c>
      <c r="DG129" s="38">
        <f>VLOOKUP($A129,'TN01-04'!$A$13:$DL$166,110,0)</f>
        <v>3</v>
      </c>
      <c r="DH129" s="33">
        <f>IF(VLOOKUP($A129,Sheet!$A$7:$DG$148,'TN01-10'!DH$9,0)="","",VLOOKUP($A129,Sheet!$A$7:$DG$148,'TN01-10'!DH$9,0))</f>
        <v>5</v>
      </c>
      <c r="DI129" s="36">
        <f>IF(VLOOKUP($A129,Sheet!$A$7:$DG$148,'TN01-10'!DI$9,0)="","",VLOOKUP($A129,Sheet!$A$7:$DG$148,'TN01-10'!DI$9,0))</f>
        <v>0</v>
      </c>
      <c r="DJ129" s="38">
        <f t="shared" si="23"/>
        <v>133</v>
      </c>
      <c r="DK129" s="38">
        <f t="shared" si="24"/>
        <v>0</v>
      </c>
      <c r="DL129" s="38">
        <f t="shared" si="25"/>
        <v>6.2</v>
      </c>
      <c r="DM129" s="38">
        <f>VLOOKUP($A129,'TN01-04'!$A$13:$DL$166,116,0)</f>
        <v>2.37</v>
      </c>
      <c r="DN129" s="33">
        <f>IF(VLOOKUP($A129,Sheet!$A$7:$DG$148,'TN01-10'!DN$9,0)="","",VLOOKUP($A129,Sheet!$A$7:$DG$148,'TN01-10'!DN$9,0))</f>
        <v>138</v>
      </c>
      <c r="DO129" s="36">
        <f>IF(VLOOKUP($A129,Sheet!$A$7:$DG$148,'TN01-10'!DO$9,0)="","",VLOOKUP($A129,Sheet!$A$7:$DG$148,'TN01-10'!DO$9,0))</f>
        <v>0</v>
      </c>
      <c r="DP129" s="28">
        <f>IF(VLOOKUP($A129,Sheet!$A$7:$DG$148,'TN01-10'!DP$9,0)="","",VLOOKUP($A129,Sheet!$A$7:$DG$148,'TN01-10'!DP$9,0))</f>
        <v>137</v>
      </c>
      <c r="DQ129" s="28">
        <f>IF(VLOOKUP($A129,Sheet!$A$7:$DG$148,'TN01-10'!DQ$9,0)="","",VLOOKUP($A129,Sheet!$A$7:$DG$148,'TN01-10'!DQ$9,0))</f>
        <v>138</v>
      </c>
      <c r="DR129" s="28">
        <f>IF(VLOOKUP($A129,Sheet!$A$7:$DG$148,'TN01-10'!DR$9,0)="","",VLOOKUP($A129,Sheet!$A$7:$DG$148,'TN01-10'!DR$9,0))</f>
        <v>6.2</v>
      </c>
      <c r="DS129" s="28">
        <f>IF(VLOOKUP($A129,Sheet!$A$7:$DG$148,'TN01-10'!DS$9,0)="","",VLOOKUP($A129,Sheet!$A$7:$DG$148,'TN01-10'!DS$9,0))</f>
        <v>2.37</v>
      </c>
      <c r="DT129" s="28" t="str">
        <f>IF(VLOOKUP($A129,Sheet!$A$7:$DG$148,'TN01-10'!DT$9,0)="","",VLOOKUP($A129,Sheet!$A$7:$DG$148,'TN01-10'!DT$9,0))</f>
        <v/>
      </c>
      <c r="DU129" s="168">
        <f t="shared" si="26"/>
        <v>0</v>
      </c>
      <c r="DV129" s="315" t="s">
        <v>4798</v>
      </c>
      <c r="DW129" s="315" t="s">
        <v>4798</v>
      </c>
      <c r="DX129" s="315" t="s">
        <v>4798</v>
      </c>
      <c r="DY129" s="315" t="s">
        <v>4798</v>
      </c>
      <c r="DZ129" s="315" t="s">
        <v>4832</v>
      </c>
      <c r="EA129" s="315"/>
      <c r="EB129" s="216"/>
      <c r="EC129" s="216"/>
      <c r="ED129" s="216"/>
      <c r="EE129" s="216"/>
      <c r="EF129" s="216">
        <f t="shared" si="27"/>
        <v>0</v>
      </c>
      <c r="EG129" s="216">
        <v>8.8000000000000007</v>
      </c>
      <c r="EH129" s="216">
        <v>8.8000000000000007</v>
      </c>
      <c r="EI129" s="216"/>
      <c r="EJ129" s="216"/>
      <c r="EK129" s="216">
        <f t="shared" si="28"/>
        <v>8.8000000000000007</v>
      </c>
      <c r="EL129" s="216">
        <v>1.4</v>
      </c>
      <c r="EM129" s="216">
        <v>7</v>
      </c>
      <c r="EN129" s="216"/>
      <c r="EO129" s="216"/>
      <c r="EP129" s="216">
        <f t="shared" si="29"/>
        <v>7</v>
      </c>
      <c r="EQ129" s="216">
        <v>5.6</v>
      </c>
      <c r="ER129" s="216">
        <v>0</v>
      </c>
      <c r="ES129" s="216"/>
      <c r="ET129" s="216"/>
      <c r="EU129" s="216">
        <f t="shared" si="30"/>
        <v>5.6</v>
      </c>
      <c r="EV129" s="216">
        <f t="shared" si="31"/>
        <v>7.2</v>
      </c>
    </row>
    <row r="130" spans="1:152" ht="15.95" customHeight="1" x14ac:dyDescent="0.2">
      <c r="A130" s="25">
        <v>2220717058</v>
      </c>
      <c r="B130" s="26" t="s">
        <v>12</v>
      </c>
      <c r="C130" s="26" t="s">
        <v>105</v>
      </c>
      <c r="D130" s="26" t="s">
        <v>181</v>
      </c>
      <c r="E130" s="27">
        <v>36148</v>
      </c>
      <c r="F130" s="26" t="s">
        <v>209</v>
      </c>
      <c r="G130" s="26" t="s">
        <v>212</v>
      </c>
      <c r="H130" s="28">
        <f>IF(VLOOKUP($A130,Sheet!$A$7:$DG$148,'TN01-10'!H$9,0)="","",VLOOKUP($A130,Sheet!$A$7:$DG$148,'TN01-10'!H$9,0))</f>
        <v>7.2</v>
      </c>
      <c r="I130" s="28">
        <f>IF(VLOOKUP($A130,Sheet!$A$7:$DG$148,'TN01-10'!I$9,0)="","",VLOOKUP($A130,Sheet!$A$7:$DG$148,'TN01-10'!I$9,0))</f>
        <v>7.6</v>
      </c>
      <c r="J130" s="28">
        <f>IF(VLOOKUP($A130,Sheet!$A$7:$DG$148,'TN01-10'!J$9,0)="","",VLOOKUP($A130,Sheet!$A$7:$DG$148,'TN01-10'!J$9,0))</f>
        <v>7.3</v>
      </c>
      <c r="K130" s="28">
        <f>IF(VLOOKUP($A130,Sheet!$A$7:$DG$148,'TN01-10'!K$9,0)="","",VLOOKUP($A130,Sheet!$A$7:$DG$148,'TN01-10'!K$9,0))</f>
        <v>7.1</v>
      </c>
      <c r="L130" s="28">
        <f>IF(VLOOKUP($A130,Sheet!$A$7:$DG$148,'TN01-10'!L$9,0)="","",VLOOKUP($A130,Sheet!$A$7:$DG$148,'TN01-10'!L$9,0))</f>
        <v>7.2</v>
      </c>
      <c r="M130" s="28">
        <f>IF(VLOOKUP($A130,Sheet!$A$7:$DG$148,'TN01-10'!M$9,0)="","",VLOOKUP($A130,Sheet!$A$7:$DG$148,'TN01-10'!M$9,0))</f>
        <v>4.9000000000000004</v>
      </c>
      <c r="N130" s="28">
        <f>IF(VLOOKUP($A130,Sheet!$A$7:$DG$148,'TN01-10'!N$9,0)="","",VLOOKUP($A130,Sheet!$A$7:$DG$148,'TN01-10'!N$9,0))</f>
        <v>5.4</v>
      </c>
      <c r="O130" s="28" t="str">
        <f>IF(VLOOKUP($A130,Sheet!$A$7:$DG$148,'TN01-10'!O$9,0)="","",VLOOKUP($A130,Sheet!$A$7:$DG$148,'TN01-10'!O$9,0))</f>
        <v/>
      </c>
      <c r="P130" s="28">
        <f>IF(VLOOKUP($A130,Sheet!$A$7:$DG$148,'TN01-10'!P$9,0)="","",VLOOKUP($A130,Sheet!$A$7:$DG$148,'TN01-10'!P$9,0))</f>
        <v>6.8</v>
      </c>
      <c r="Q130" s="28" t="str">
        <f>IF(VLOOKUP($A130,Sheet!$A$7:$DG$148,'TN01-10'!Q$9,0)="","",VLOOKUP($A130,Sheet!$A$7:$DG$148,'TN01-10'!Q$9,0))</f>
        <v/>
      </c>
      <c r="R130" s="28" t="str">
        <f>IF(VLOOKUP($A130,Sheet!$A$7:$DG$148,'TN01-10'!R$9,0)="","",VLOOKUP($A130,Sheet!$A$7:$DG$148,'TN01-10'!R$9,0))</f>
        <v/>
      </c>
      <c r="S130" s="28" t="str">
        <f>IF(VLOOKUP($A130,Sheet!$A$7:$DG$148,'TN01-10'!S$9,0)="","",VLOOKUP($A130,Sheet!$A$7:$DG$148,'TN01-10'!S$9,0))</f>
        <v/>
      </c>
      <c r="T130" s="28" t="str">
        <f>IF(VLOOKUP($A130,Sheet!$A$7:$DG$148,'TN01-10'!T$9,0)="","",VLOOKUP($A130,Sheet!$A$7:$DG$148,'TN01-10'!T$9,0))</f>
        <v/>
      </c>
      <c r="U130" s="28">
        <f>IF(VLOOKUP($A130,Sheet!$A$7:$DG$148,'TN01-10'!U$9,0)="","",VLOOKUP($A130,Sheet!$A$7:$DG$148,'TN01-10'!U$9,0))</f>
        <v>6.4</v>
      </c>
      <c r="V130" s="28">
        <f>IF(VLOOKUP($A130,Sheet!$A$7:$DG$148,'TN01-10'!V$9,0)="","",VLOOKUP($A130,Sheet!$A$7:$DG$148,'TN01-10'!V$9,0))</f>
        <v>9.1999999999999993</v>
      </c>
      <c r="W130" s="28">
        <f>IF(VLOOKUP($A130,Sheet!$A$7:$DG$148,'TN01-10'!W$9,0)="","",VLOOKUP($A130,Sheet!$A$7:$DG$148,'TN01-10'!W$9,0))</f>
        <v>8.6999999999999993</v>
      </c>
      <c r="X130" s="28">
        <f>IF(VLOOKUP($A130,Sheet!$A$7:$DG$148,'TN01-10'!X$9,0)="","",VLOOKUP($A130,Sheet!$A$7:$DG$148,'TN01-10'!X$9,0))</f>
        <v>8.5</v>
      </c>
      <c r="Y130" s="28">
        <f>IF(VLOOKUP($A130,Sheet!$A$7:$DG$148,'TN01-10'!Y$9,0)="","",VLOOKUP($A130,Sheet!$A$7:$DG$148,'TN01-10'!Y$9,0))</f>
        <v>7</v>
      </c>
      <c r="Z130" s="28">
        <f>IF(VLOOKUP($A130,Sheet!$A$7:$DG$148,'TN01-10'!Z$9,0)="","",VLOOKUP($A130,Sheet!$A$7:$DG$148,'TN01-10'!Z$9,0))</f>
        <v>6.3</v>
      </c>
      <c r="AA130" s="28">
        <f>IF(VLOOKUP($A130,Sheet!$A$7:$DG$148,'TN01-10'!AA$9,0)="","",VLOOKUP($A130,Sheet!$A$7:$DG$148,'TN01-10'!AA$9,0))</f>
        <v>4.7</v>
      </c>
      <c r="AB130" s="28">
        <f>IF(VLOOKUP($A130,Sheet!$A$7:$DG$148,'TN01-10'!AB$9,0)="","",VLOOKUP($A130,Sheet!$A$7:$DG$148,'TN01-10'!AB$9,0))</f>
        <v>7.5</v>
      </c>
      <c r="AC130" s="28">
        <f>IF(VLOOKUP($A130,Sheet!$A$7:$DG$148,'TN01-10'!AC$9,0)="","",VLOOKUP($A130,Sheet!$A$7:$DG$148,'TN01-10'!AC$9,0))</f>
        <v>7.1</v>
      </c>
      <c r="AD130" s="28">
        <f>IF(VLOOKUP($A130,Sheet!$A$7:$DG$148,'TN01-10'!AD$9,0)="","",VLOOKUP($A130,Sheet!$A$7:$DG$148,'TN01-10'!AD$9,0))</f>
        <v>7.1</v>
      </c>
      <c r="AE130" s="28">
        <f>IF(VLOOKUP($A130,Sheet!$A$7:$DG$148,'TN01-10'!AE$9,0)="","",VLOOKUP($A130,Sheet!$A$7:$DG$148,'TN01-10'!AE$9,0))</f>
        <v>7.9</v>
      </c>
      <c r="AF130" s="28">
        <f>IF(VLOOKUP($A130,Sheet!$A$7:$DG$148,'TN01-10'!AF$9,0)="","",VLOOKUP($A130,Sheet!$A$7:$DG$148,'TN01-10'!AF$9,0))</f>
        <v>7.8</v>
      </c>
      <c r="AG130" s="28">
        <f>IF(VLOOKUP($A130,Sheet!$A$7:$DG$148,'TN01-10'!AG$9,0)="","",VLOOKUP($A130,Sheet!$A$7:$DG$148,'TN01-10'!AG$9,0))</f>
        <v>6</v>
      </c>
      <c r="AH130" s="28">
        <f>IF(VLOOKUP($A130,Sheet!$A$7:$DG$148,'TN01-10'!AH$9,0)="","",VLOOKUP($A130,Sheet!$A$7:$DG$148,'TN01-10'!AH$9,0))</f>
        <v>8</v>
      </c>
      <c r="AI130" s="28">
        <f>IF(VLOOKUP($A130,Sheet!$A$7:$DG$148,'TN01-10'!AI$9,0)="","",VLOOKUP($A130,Sheet!$A$7:$DG$148,'TN01-10'!AI$9,0))</f>
        <v>6.5</v>
      </c>
      <c r="AJ130" s="28">
        <f>IF(VLOOKUP($A130,Sheet!$A$7:$DG$148,'TN01-10'!AJ$9,0)="","",VLOOKUP($A130,Sheet!$A$7:$DG$148,'TN01-10'!AJ$9,0))</f>
        <v>7.1</v>
      </c>
      <c r="AK130" s="33">
        <f>IF(VLOOKUP($A130,Sheet!$A$7:$DG$148,'TN01-10'!AK$9,0)="","",VLOOKUP($A130,Sheet!$A$7:$DG$148,'TN01-10'!AK$9,0))</f>
        <v>51</v>
      </c>
      <c r="AL130" s="36">
        <f>IF(VLOOKUP($A130,Sheet!$A$7:$DG$148,'TN01-10'!AL$9,0)="","",VLOOKUP($A130,Sheet!$A$7:$DG$148,'TN01-10'!AL$9,0))</f>
        <v>0</v>
      </c>
      <c r="AM130" s="32">
        <f>IF(VLOOKUP($A130,Sheet!$A$7:$DG$148,'TN01-10'!AM$9,0)="","",VLOOKUP($A130,Sheet!$A$7:$DG$148,'TN01-10'!AM$9,0))</f>
        <v>6.4</v>
      </c>
      <c r="AN130" s="32">
        <f>IF(VLOOKUP($A130,Sheet!$A$7:$DG$148,'TN01-10'!AN$9,0)="","",VLOOKUP($A130,Sheet!$A$7:$DG$148,'TN01-10'!AN$9,0))</f>
        <v>5.8</v>
      </c>
      <c r="AO130" s="32">
        <f>IF(VLOOKUP($A130,Sheet!$A$7:$DG$148,'TN01-10'!AO$9,0)="","",VLOOKUP($A130,Sheet!$A$7:$DG$148,'TN01-10'!AO$9,0))</f>
        <v>6.9</v>
      </c>
      <c r="AP130" s="32" t="str">
        <f>IF(VLOOKUP($A130,Sheet!$A$7:$DG$148,'TN01-10'!AP$9,0)="","",VLOOKUP($A130,Sheet!$A$7:$DG$148,'TN01-10'!AP$9,0))</f>
        <v/>
      </c>
      <c r="AQ130" s="32" t="str">
        <f>IF(VLOOKUP($A130,Sheet!$A$7:$DG$148,'TN01-10'!AQ$9,0)="","",VLOOKUP($A130,Sheet!$A$7:$DG$148,'TN01-10'!AQ$9,0))</f>
        <v/>
      </c>
      <c r="AR130" s="32" t="str">
        <f>IF(VLOOKUP($A130,Sheet!$A$7:$DG$148,'TN01-10'!AR$9,0)="","",VLOOKUP($A130,Sheet!$A$7:$DG$148,'TN01-10'!AR$9,0))</f>
        <v/>
      </c>
      <c r="AS130" s="32" t="str">
        <f>IF(VLOOKUP($A130,Sheet!$A$7:$DG$148,'TN01-10'!AS$9,0)="","",VLOOKUP($A130,Sheet!$A$7:$DG$148,'TN01-10'!AS$9,0))</f>
        <v/>
      </c>
      <c r="AT130" s="32" t="str">
        <f>IF(VLOOKUP($A130,Sheet!$A$7:$DG$148,'TN01-10'!AT$9,0)="","",VLOOKUP($A130,Sheet!$A$7:$DG$148,'TN01-10'!AT$9,0))</f>
        <v/>
      </c>
      <c r="AU130" s="32">
        <f>IF(VLOOKUP($A130,Sheet!$A$7:$DG$148,'TN01-10'!AU$9,0)="","",VLOOKUP($A130,Sheet!$A$7:$DG$148,'TN01-10'!AU$9,0))</f>
        <v>7.4</v>
      </c>
      <c r="AV130" s="32" t="str">
        <f>IF(VLOOKUP($A130,Sheet!$A$7:$DG$148,'TN01-10'!AV$9,0)="","",VLOOKUP($A130,Sheet!$A$7:$DG$148,'TN01-10'!AV$9,0))</f>
        <v/>
      </c>
      <c r="AW130" s="32" t="str">
        <f>IF(VLOOKUP($A130,Sheet!$A$7:$DG$148,'TN01-10'!AW$9,0)="","",VLOOKUP($A130,Sheet!$A$7:$DG$148,'TN01-10'!AW$9,0))</f>
        <v/>
      </c>
      <c r="AX130" s="32" t="str">
        <f>IF(VLOOKUP($A130,Sheet!$A$7:$DG$148,'TN01-10'!AX$9,0)="","",VLOOKUP($A130,Sheet!$A$7:$DG$148,'TN01-10'!AX$9,0))</f>
        <v/>
      </c>
      <c r="AY130" s="32" t="str">
        <f>IF(VLOOKUP($A130,Sheet!$A$7:$DG$148,'TN01-10'!AY$9,0)="","",VLOOKUP($A130,Sheet!$A$7:$DG$148,'TN01-10'!AY$9,0))</f>
        <v/>
      </c>
      <c r="AZ130" s="32" t="str">
        <f>IF(VLOOKUP($A130,Sheet!$A$7:$DG$148,'TN01-10'!AZ$9,0)="","",VLOOKUP($A130,Sheet!$A$7:$DG$148,'TN01-10'!AZ$9,0))</f>
        <v/>
      </c>
      <c r="BA130" s="32">
        <f>IF(VLOOKUP($A130,Sheet!$A$7:$DG$148,'TN01-10'!BA$9,0)="","",VLOOKUP($A130,Sheet!$A$7:$DG$148,'TN01-10'!BA$9,0))</f>
        <v>5.3</v>
      </c>
      <c r="BB130" s="33">
        <f>IF(VLOOKUP($A130,Sheet!$A$7:$DG$148,'TN01-10'!BB$9,0)="","",VLOOKUP($A130,Sheet!$A$7:$DG$148,'TN01-10'!BB$9,0))</f>
        <v>5</v>
      </c>
      <c r="BC130" s="36">
        <f>IF(VLOOKUP($A130,Sheet!$A$7:$DG$148,'TN01-10'!BC$9,0)="","",VLOOKUP($A130,Sheet!$A$7:$DG$148,'TN01-10'!BC$9,0))</f>
        <v>0</v>
      </c>
      <c r="BD130" s="28">
        <f>IF(VLOOKUP($A130,Sheet!$A$7:$DG$148,'TN01-10'!BD$9,0)="","",VLOOKUP($A130,Sheet!$A$7:$DG$148,'TN01-10'!BD$9,0))</f>
        <v>5.5</v>
      </c>
      <c r="BE130" s="28">
        <f>IF(VLOOKUP($A130,Sheet!$A$7:$DG$148,'TN01-10'!BE$9,0)="","",VLOOKUP($A130,Sheet!$A$7:$DG$148,'TN01-10'!BE$9,0))</f>
        <v>4.7</v>
      </c>
      <c r="BF130" s="28">
        <f>IF(VLOOKUP($A130,Sheet!$A$7:$DG$148,'TN01-10'!BF$9,0)="","",VLOOKUP($A130,Sheet!$A$7:$DG$148,'TN01-10'!BF$9,0))</f>
        <v>5.5</v>
      </c>
      <c r="BG130" s="28">
        <f>IF(VLOOKUP($A130,Sheet!$A$7:$DG$148,'TN01-10'!BG$9,0)="","",VLOOKUP($A130,Sheet!$A$7:$DG$148,'TN01-10'!BG$9,0))</f>
        <v>7.6</v>
      </c>
      <c r="BH130" s="28">
        <f>IF(VLOOKUP($A130,Sheet!$A$7:$DG$148,'TN01-10'!BH$9,0)="","",VLOOKUP($A130,Sheet!$A$7:$DG$148,'TN01-10'!BH$9,0))</f>
        <v>7</v>
      </c>
      <c r="BI130" s="28">
        <f>IF(VLOOKUP($A130,Sheet!$A$7:$DG$148,'TN01-10'!BI$9,0)="","",VLOOKUP($A130,Sheet!$A$7:$DG$148,'TN01-10'!BI$9,0))</f>
        <v>5.6</v>
      </c>
      <c r="BJ130" s="28">
        <f>IF(VLOOKUP($A130,Sheet!$A$7:$DG$148,'TN01-10'!BJ$9,0)="","",VLOOKUP($A130,Sheet!$A$7:$DG$148,'TN01-10'!BJ$9,0))</f>
        <v>6.1</v>
      </c>
      <c r="BK130" s="28">
        <f>IF(VLOOKUP($A130,Sheet!$A$7:$DG$148,'TN01-10'!BK$9,0)="","",VLOOKUP($A130,Sheet!$A$7:$DG$148,'TN01-10'!BK$9,0))</f>
        <v>6</v>
      </c>
      <c r="BL130" s="28">
        <f>IF(VLOOKUP($A130,Sheet!$A$7:$DG$148,'TN01-10'!BL$9,0)="","",VLOOKUP($A130,Sheet!$A$7:$DG$148,'TN01-10'!BL$9,0))</f>
        <v>6.9</v>
      </c>
      <c r="BM130" s="28">
        <f>IF(VLOOKUP($A130,Sheet!$A$7:$DG$148,'TN01-10'!BM$9,0)="","",VLOOKUP($A130,Sheet!$A$7:$DG$148,'TN01-10'!BM$9,0))</f>
        <v>5</v>
      </c>
      <c r="BN130" s="28">
        <f>IF(VLOOKUP($A130,Sheet!$A$7:$DG$148,'TN01-10'!BN$9,0)="","",VLOOKUP($A130,Sheet!$A$7:$DG$148,'TN01-10'!BN$9,0))</f>
        <v>6.6</v>
      </c>
      <c r="BO130" s="28">
        <f>IF(VLOOKUP($A130,Sheet!$A$7:$DG$148,'TN01-10'!BO$9,0)="","",VLOOKUP($A130,Sheet!$A$7:$DG$148,'TN01-10'!BO$9,0))</f>
        <v>4.9000000000000004</v>
      </c>
      <c r="BP130" s="28">
        <f>IF(VLOOKUP($A130,Sheet!$A$7:$DG$148,'TN01-10'!BP$9,0)="","",VLOOKUP($A130,Sheet!$A$7:$DG$148,'TN01-10'!BP$9,0))</f>
        <v>5.3</v>
      </c>
      <c r="BQ130" s="28" t="str">
        <f>IF(VLOOKUP($A130,Sheet!$A$7:$DG$148,'TN01-10'!BQ$9,0)="","",VLOOKUP($A130,Sheet!$A$7:$DG$148,'TN01-10'!BQ$9,0))</f>
        <v/>
      </c>
      <c r="BR130" s="28">
        <f>IF(VLOOKUP($A130,Sheet!$A$7:$DG$148,'TN01-10'!BR$9,0)="","",VLOOKUP($A130,Sheet!$A$7:$DG$148,'TN01-10'!BR$9,0))</f>
        <v>5.8</v>
      </c>
      <c r="BS130" s="28">
        <f>IF(VLOOKUP($A130,Sheet!$A$7:$DG$148,'TN01-10'!BS$9,0)="","",VLOOKUP($A130,Sheet!$A$7:$DG$148,'TN01-10'!BS$9,0))</f>
        <v>7.3</v>
      </c>
      <c r="BT130" s="28">
        <f>IF(VLOOKUP($A130,Sheet!$A$7:$DG$148,'TN01-10'!BT$9,0)="","",VLOOKUP($A130,Sheet!$A$7:$DG$148,'TN01-10'!BT$9,0))</f>
        <v>6.3</v>
      </c>
      <c r="BU130" s="28">
        <f>IF(VLOOKUP($A130,Sheet!$A$7:$DG$148,'TN01-10'!BU$9,0)="","",VLOOKUP($A130,Sheet!$A$7:$DG$148,'TN01-10'!BU$9,0))</f>
        <v>5.5</v>
      </c>
      <c r="BV130" s="28">
        <f>IF(VLOOKUP($A130,Sheet!$A$7:$DG$148,'TN01-10'!BV$9,0)="","",VLOOKUP($A130,Sheet!$A$7:$DG$148,'TN01-10'!BV$9,0))</f>
        <v>7.6</v>
      </c>
      <c r="BW130" s="28">
        <f>IF(VLOOKUP($A130,Sheet!$A$7:$DG$148,'TN01-10'!BW$9,0)="","",VLOOKUP($A130,Sheet!$A$7:$DG$148,'TN01-10'!BW$9,0))</f>
        <v>7.5</v>
      </c>
      <c r="BX130" s="33">
        <f>IF(VLOOKUP($A130,Sheet!$A$7:$DG$148,'TN01-10'!BX$9,0)="","",VLOOKUP($A130,Sheet!$A$7:$DG$148,'TN01-10'!BX$9,0))</f>
        <v>50</v>
      </c>
      <c r="BY130" s="36">
        <f>IF(VLOOKUP($A130,Sheet!$A$7:$DG$148,'TN01-10'!BY$9,0)="","",VLOOKUP($A130,Sheet!$A$7:$DG$148,'TN01-10'!BY$9,0))</f>
        <v>0</v>
      </c>
      <c r="BZ130" s="28" t="str">
        <f>IF(VLOOKUP($A130,Sheet!$A$7:$DG$148,'TN01-10'!BZ$9,0)="","",VLOOKUP($A130,Sheet!$A$7:$DG$148,'TN01-10'!BZ$9,0))</f>
        <v/>
      </c>
      <c r="CA130" s="28">
        <f>IF(VLOOKUP($A130,Sheet!$A$7:$DG$148,'TN01-10'!CA$9,0)="","",VLOOKUP($A130,Sheet!$A$7:$DG$148,'TN01-10'!CA$9,0))</f>
        <v>6.5</v>
      </c>
      <c r="CB130" s="28">
        <f>IF(VLOOKUP($A130,Sheet!$A$7:$DG$148,'TN01-10'!CB$9,0)="","",VLOOKUP($A130,Sheet!$A$7:$DG$148,'TN01-10'!CB$9,0))</f>
        <v>6.8</v>
      </c>
      <c r="CC130" s="28" t="str">
        <f>IF(VLOOKUP($A130,Sheet!$A$7:$DG$148,'TN01-10'!CC$9,0)="","",VLOOKUP($A130,Sheet!$A$7:$DG$148,'TN01-10'!CC$9,0))</f>
        <v/>
      </c>
      <c r="CD130" s="28">
        <f>IF(VLOOKUP($A130,Sheet!$A$7:$DG$148,'TN01-10'!CD$9,0)="","",VLOOKUP($A130,Sheet!$A$7:$DG$148,'TN01-10'!CD$9,0))</f>
        <v>5.9</v>
      </c>
      <c r="CE130" s="28">
        <f>IF(VLOOKUP($A130,Sheet!$A$7:$DG$148,'TN01-10'!CE$9,0)="","",VLOOKUP($A130,Sheet!$A$7:$DG$148,'TN01-10'!CE$9,0))</f>
        <v>6</v>
      </c>
      <c r="CF130" s="28">
        <f>IF(VLOOKUP($A130,Sheet!$A$7:$DG$148,'TN01-10'!CF$9,0)="","",VLOOKUP($A130,Sheet!$A$7:$DG$148,'TN01-10'!CF$9,0))</f>
        <v>8.8000000000000007</v>
      </c>
      <c r="CG130" s="28">
        <f>IF(VLOOKUP($A130,Sheet!$A$7:$DG$148,'TN01-10'!CG$9,0)="","",VLOOKUP($A130,Sheet!$A$7:$DG$148,'TN01-10'!CG$9,0))</f>
        <v>6</v>
      </c>
      <c r="CH130" s="28" t="str">
        <f>IF(VLOOKUP($A130,Sheet!$A$7:$DG$148,'TN01-10'!CH$9,0)="","",VLOOKUP($A130,Sheet!$A$7:$DG$148,'TN01-10'!CH$9,0))</f>
        <v/>
      </c>
      <c r="CI130" s="28">
        <f>IF(VLOOKUP($A130,Sheet!$A$7:$DG$148,'TN01-10'!CI$9,0)="","",VLOOKUP($A130,Sheet!$A$7:$DG$148,'TN01-10'!CI$9,0))</f>
        <v>6.2</v>
      </c>
      <c r="CJ130" s="28" t="str">
        <f>IF(VLOOKUP($A130,Sheet!$A$7:$DG$148,'TN01-10'!CJ$9,0)="","",VLOOKUP($A130,Sheet!$A$7:$DG$148,'TN01-10'!CJ$9,0))</f>
        <v/>
      </c>
      <c r="CK130" s="28" t="str">
        <f>IF(VLOOKUP($A130,Sheet!$A$7:$DG$148,'TN01-10'!CK$9,0)="","",VLOOKUP($A130,Sheet!$A$7:$DG$148,'TN01-10'!CK$9,0))</f>
        <v/>
      </c>
      <c r="CL130" s="28" t="str">
        <f>IF(VLOOKUP($A130,Sheet!$A$7:$DG$148,'TN01-10'!CL$9,0)="","",VLOOKUP($A130,Sheet!$A$7:$DG$148,'TN01-10'!CL$9,0))</f>
        <v/>
      </c>
      <c r="CM130" s="28" t="str">
        <f>IF(VLOOKUP($A130,Sheet!$A$7:$DG$148,'TN01-10'!CM$9,0)="","",VLOOKUP($A130,Sheet!$A$7:$DG$148,'TN01-10'!CM$9,0))</f>
        <v/>
      </c>
      <c r="CN130" s="28">
        <f>IF(VLOOKUP($A130,Sheet!$A$7:$DG$148,'TN01-10'!CN$9,0)="","",VLOOKUP($A130,Sheet!$A$7:$DG$148,'TN01-10'!CN$9,0))</f>
        <v>5.5</v>
      </c>
      <c r="CO130" s="28">
        <f>IF(VLOOKUP($A130,Sheet!$A$7:$DG$148,'TN01-10'!CO$9,0)="","",VLOOKUP($A130,Sheet!$A$7:$DG$148,'TN01-10'!CO$9,0))</f>
        <v>5.5</v>
      </c>
      <c r="CP130" s="28">
        <f>IF(VLOOKUP($A130,Sheet!$A$7:$DG$148,'TN01-10'!CP$9,0)="","",VLOOKUP($A130,Sheet!$A$7:$DG$148,'TN01-10'!CP$9,0))</f>
        <v>7</v>
      </c>
      <c r="CQ130" s="28">
        <f>IF(VLOOKUP($A130,Sheet!$A$7:$DG$148,'TN01-10'!CQ$9,0)="","",VLOOKUP($A130,Sheet!$A$7:$DG$148,'TN01-10'!CQ$9,0))</f>
        <v>5.4</v>
      </c>
      <c r="CR130" s="28">
        <f>IF(VLOOKUP($A130,Sheet!$A$7:$DG$148,'TN01-10'!CR$9,0)="","",VLOOKUP($A130,Sheet!$A$7:$DG$148,'TN01-10'!CR$9,0))</f>
        <v>6.2</v>
      </c>
      <c r="CS130" s="33">
        <f>IF(VLOOKUP($A130,Sheet!$A$7:$DG$148,'TN01-10'!CS$9,0)="","",VLOOKUP($A130,Sheet!$A$7:$DG$148,'TN01-10'!CS$9,0))</f>
        <v>27</v>
      </c>
      <c r="CT130" s="36">
        <f>IF(VLOOKUP($A130,Sheet!$A$7:$DG$148,'TN01-10'!CT$9,0)="","",VLOOKUP($A130,Sheet!$A$7:$DG$148,'TN01-10'!CT$9,0))</f>
        <v>0</v>
      </c>
      <c r="CU130" s="38">
        <f t="shared" si="17"/>
        <v>128</v>
      </c>
      <c r="CV130" s="38">
        <f t="shared" si="18"/>
        <v>0</v>
      </c>
      <c r="CW130" s="38">
        <f t="shared" si="19"/>
        <v>0</v>
      </c>
      <c r="CX130" s="38">
        <f t="shared" si="20"/>
        <v>128</v>
      </c>
      <c r="CY130" s="38">
        <f t="shared" si="21"/>
        <v>6.46</v>
      </c>
      <c r="CZ130" s="38">
        <f>VLOOKUP($A130,'TN01-04'!$A$13:$DL$166,103,0)</f>
        <v>2.5499999999999998</v>
      </c>
      <c r="DA130" s="28" t="str">
        <f>IF(VLOOKUP($A130,Sheet!$A$7:$DG$148,'TN01-10'!DA$9,0)="","",VLOOKUP($A130,Sheet!$A$7:$DG$148,'TN01-10'!DA$9,0))</f>
        <v/>
      </c>
      <c r="DB130" s="28" t="str">
        <f>IF(VLOOKUP($A130,Sheet!$A$7:$DG$148,'TN01-10'!DB$9,0)="","",VLOOKUP($A130,Sheet!$A$7:$DG$148,'TN01-10'!DB$9,0))</f>
        <v/>
      </c>
      <c r="DC130" s="28">
        <f>IF(VLOOKUP($A130,Sheet!$A$7:$DG$148,'TN01-10'!DC$9,0)="","",VLOOKUP($A130,Sheet!$A$7:$DG$148,'TN01-10'!DC$9,0))</f>
        <v>7.5</v>
      </c>
      <c r="DD130" s="28" t="str">
        <f>IF(VLOOKUP($A130,Sheet!$A$7:$DG$148,'TN01-10'!DD$9,0)="","",VLOOKUP($A130,Sheet!$A$7:$DG$148,'TN01-10'!DD$9,0))</f>
        <v/>
      </c>
      <c r="DE130" s="38"/>
      <c r="DF130" s="38">
        <f t="shared" si="22"/>
        <v>7.5</v>
      </c>
      <c r="DG130" s="38">
        <f>VLOOKUP($A130,'TN01-04'!$A$13:$DL$166,110,0)</f>
        <v>3.33</v>
      </c>
      <c r="DH130" s="33">
        <f>IF(VLOOKUP($A130,Sheet!$A$7:$DG$148,'TN01-10'!DH$9,0)="","",VLOOKUP($A130,Sheet!$A$7:$DG$148,'TN01-10'!DH$9,0))</f>
        <v>5</v>
      </c>
      <c r="DI130" s="36">
        <f>IF(VLOOKUP($A130,Sheet!$A$7:$DG$148,'TN01-10'!DI$9,0)="","",VLOOKUP($A130,Sheet!$A$7:$DG$148,'TN01-10'!DI$9,0))</f>
        <v>0</v>
      </c>
      <c r="DJ130" s="38">
        <f t="shared" si="23"/>
        <v>133</v>
      </c>
      <c r="DK130" s="38">
        <f t="shared" si="24"/>
        <v>0</v>
      </c>
      <c r="DL130" s="38">
        <f t="shared" si="25"/>
        <v>6.5</v>
      </c>
      <c r="DM130" s="38">
        <f>VLOOKUP($A130,'TN01-04'!$A$13:$DL$166,116,0)</f>
        <v>2.58</v>
      </c>
      <c r="DN130" s="33">
        <f>IF(VLOOKUP($A130,Sheet!$A$7:$DG$148,'TN01-10'!DN$9,0)="","",VLOOKUP($A130,Sheet!$A$7:$DG$148,'TN01-10'!DN$9,0))</f>
        <v>138</v>
      </c>
      <c r="DO130" s="36">
        <f>IF(VLOOKUP($A130,Sheet!$A$7:$DG$148,'TN01-10'!DO$9,0)="","",VLOOKUP($A130,Sheet!$A$7:$DG$148,'TN01-10'!DO$9,0))</f>
        <v>0</v>
      </c>
      <c r="DP130" s="28">
        <f>IF(VLOOKUP($A130,Sheet!$A$7:$DG$148,'TN01-10'!DP$9,0)="","",VLOOKUP($A130,Sheet!$A$7:$DG$148,'TN01-10'!DP$9,0))</f>
        <v>137</v>
      </c>
      <c r="DQ130" s="28">
        <f>IF(VLOOKUP($A130,Sheet!$A$7:$DG$148,'TN01-10'!DQ$9,0)="","",VLOOKUP($A130,Sheet!$A$7:$DG$148,'TN01-10'!DQ$9,0))</f>
        <v>138</v>
      </c>
      <c r="DR130" s="28">
        <f>IF(VLOOKUP($A130,Sheet!$A$7:$DG$148,'TN01-10'!DR$9,0)="","",VLOOKUP($A130,Sheet!$A$7:$DG$148,'TN01-10'!DR$9,0))</f>
        <v>6.5</v>
      </c>
      <c r="DS130" s="28">
        <f>IF(VLOOKUP($A130,Sheet!$A$7:$DG$148,'TN01-10'!DS$9,0)="","",VLOOKUP($A130,Sheet!$A$7:$DG$148,'TN01-10'!DS$9,0))</f>
        <v>2.58</v>
      </c>
      <c r="DT130" s="28" t="str">
        <f>IF(VLOOKUP($A130,Sheet!$A$7:$DG$148,'TN01-10'!DT$9,0)="","",VLOOKUP($A130,Sheet!$A$7:$DG$148,'TN01-10'!DT$9,0))</f>
        <v/>
      </c>
      <c r="DU130" s="168">
        <f t="shared" si="26"/>
        <v>0</v>
      </c>
      <c r="DV130" s="315" t="s">
        <v>4798</v>
      </c>
      <c r="DW130" s="315" t="s">
        <v>4798</v>
      </c>
      <c r="DX130" s="315" t="s">
        <v>4798</v>
      </c>
      <c r="DY130" s="315" t="s">
        <v>4798</v>
      </c>
      <c r="DZ130" s="315" t="s">
        <v>4832</v>
      </c>
      <c r="EA130" s="315"/>
      <c r="EB130" s="216"/>
      <c r="EC130" s="216"/>
      <c r="ED130" s="216"/>
      <c r="EE130" s="216"/>
      <c r="EF130" s="216">
        <f t="shared" si="27"/>
        <v>0</v>
      </c>
      <c r="EG130" s="216">
        <v>8</v>
      </c>
      <c r="EH130" s="216">
        <v>0</v>
      </c>
      <c r="EI130" s="216"/>
      <c r="EJ130" s="216"/>
      <c r="EK130" s="216">
        <f t="shared" si="28"/>
        <v>8</v>
      </c>
      <c r="EL130" s="216">
        <v>8.8000000000000007</v>
      </c>
      <c r="EM130" s="216">
        <v>0</v>
      </c>
      <c r="EN130" s="216"/>
      <c r="EO130" s="216"/>
      <c r="EP130" s="216">
        <f t="shared" si="29"/>
        <v>8.8000000000000007</v>
      </c>
      <c r="EQ130" s="216">
        <v>6.3</v>
      </c>
      <c r="ER130" s="216">
        <v>0</v>
      </c>
      <c r="ES130" s="216"/>
      <c r="ET130" s="216"/>
      <c r="EU130" s="216">
        <f t="shared" si="30"/>
        <v>6.3</v>
      </c>
      <c r="EV130" s="216">
        <f t="shared" si="31"/>
        <v>7.5</v>
      </c>
    </row>
    <row r="131" spans="1:152" ht="15.95" customHeight="1" x14ac:dyDescent="0.2">
      <c r="A131" s="25">
        <v>2210714736</v>
      </c>
      <c r="B131" s="26" t="s">
        <v>12</v>
      </c>
      <c r="C131" s="26" t="s">
        <v>106</v>
      </c>
      <c r="D131" s="26" t="s">
        <v>182</v>
      </c>
      <c r="E131" s="27">
        <v>35917</v>
      </c>
      <c r="F131" s="26" t="s">
        <v>209</v>
      </c>
      <c r="G131" s="26" t="s">
        <v>212</v>
      </c>
      <c r="H131" s="28">
        <f>IF(VLOOKUP($A131,Sheet!$A$7:$DG$148,'TN01-10'!H$9,0)="","",VLOOKUP($A131,Sheet!$A$7:$DG$148,'TN01-10'!H$9,0))</f>
        <v>9</v>
      </c>
      <c r="I131" s="28">
        <f>IF(VLOOKUP($A131,Sheet!$A$7:$DG$148,'TN01-10'!I$9,0)="","",VLOOKUP($A131,Sheet!$A$7:$DG$148,'TN01-10'!I$9,0))</f>
        <v>6.9</v>
      </c>
      <c r="J131" s="28">
        <f>IF(VLOOKUP($A131,Sheet!$A$7:$DG$148,'TN01-10'!J$9,0)="","",VLOOKUP($A131,Sheet!$A$7:$DG$148,'TN01-10'!J$9,0))</f>
        <v>5.7</v>
      </c>
      <c r="K131" s="28">
        <f>IF(VLOOKUP($A131,Sheet!$A$7:$DG$148,'TN01-10'!K$9,0)="","",VLOOKUP($A131,Sheet!$A$7:$DG$148,'TN01-10'!K$9,0))</f>
        <v>5.9</v>
      </c>
      <c r="L131" s="28">
        <f>IF(VLOOKUP($A131,Sheet!$A$7:$DG$148,'TN01-10'!L$9,0)="","",VLOOKUP($A131,Sheet!$A$7:$DG$148,'TN01-10'!L$9,0))</f>
        <v>6</v>
      </c>
      <c r="M131" s="28">
        <f>IF(VLOOKUP($A131,Sheet!$A$7:$DG$148,'TN01-10'!M$9,0)="","",VLOOKUP($A131,Sheet!$A$7:$DG$148,'TN01-10'!M$9,0))</f>
        <v>6</v>
      </c>
      <c r="N131" s="28">
        <f>IF(VLOOKUP($A131,Sheet!$A$7:$DG$148,'TN01-10'!N$9,0)="","",VLOOKUP($A131,Sheet!$A$7:$DG$148,'TN01-10'!N$9,0))</f>
        <v>5.4</v>
      </c>
      <c r="O131" s="28" t="str">
        <f>IF(VLOOKUP($A131,Sheet!$A$7:$DG$148,'TN01-10'!O$9,0)="","",VLOOKUP($A131,Sheet!$A$7:$DG$148,'TN01-10'!O$9,0))</f>
        <v/>
      </c>
      <c r="P131" s="28">
        <f>IF(VLOOKUP($A131,Sheet!$A$7:$DG$148,'TN01-10'!P$9,0)="","",VLOOKUP($A131,Sheet!$A$7:$DG$148,'TN01-10'!P$9,0))</f>
        <v>7.1</v>
      </c>
      <c r="Q131" s="28" t="str">
        <f>IF(VLOOKUP($A131,Sheet!$A$7:$DG$148,'TN01-10'!Q$9,0)="","",VLOOKUP($A131,Sheet!$A$7:$DG$148,'TN01-10'!Q$9,0))</f>
        <v/>
      </c>
      <c r="R131" s="28" t="str">
        <f>IF(VLOOKUP($A131,Sheet!$A$7:$DG$148,'TN01-10'!R$9,0)="","",VLOOKUP($A131,Sheet!$A$7:$DG$148,'TN01-10'!R$9,0))</f>
        <v/>
      </c>
      <c r="S131" s="28" t="str">
        <f>IF(VLOOKUP($A131,Sheet!$A$7:$DG$148,'TN01-10'!S$9,0)="","",VLOOKUP($A131,Sheet!$A$7:$DG$148,'TN01-10'!S$9,0))</f>
        <v/>
      </c>
      <c r="T131" s="28" t="str">
        <f>IF(VLOOKUP($A131,Sheet!$A$7:$DG$148,'TN01-10'!T$9,0)="","",VLOOKUP($A131,Sheet!$A$7:$DG$148,'TN01-10'!T$9,0))</f>
        <v/>
      </c>
      <c r="U131" s="28">
        <f>IF(VLOOKUP($A131,Sheet!$A$7:$DG$148,'TN01-10'!U$9,0)="","",VLOOKUP($A131,Sheet!$A$7:$DG$148,'TN01-10'!U$9,0))</f>
        <v>6.9</v>
      </c>
      <c r="V131" s="28">
        <f>IF(VLOOKUP($A131,Sheet!$A$7:$DG$148,'TN01-10'!V$9,0)="","",VLOOKUP($A131,Sheet!$A$7:$DG$148,'TN01-10'!V$9,0))</f>
        <v>6.8</v>
      </c>
      <c r="W131" s="28">
        <f>IF(VLOOKUP($A131,Sheet!$A$7:$DG$148,'TN01-10'!W$9,0)="","",VLOOKUP($A131,Sheet!$A$7:$DG$148,'TN01-10'!W$9,0))</f>
        <v>7.1</v>
      </c>
      <c r="X131" s="28">
        <f>IF(VLOOKUP($A131,Sheet!$A$7:$DG$148,'TN01-10'!X$9,0)="","",VLOOKUP($A131,Sheet!$A$7:$DG$148,'TN01-10'!X$9,0))</f>
        <v>8.4</v>
      </c>
      <c r="Y131" s="28">
        <f>IF(VLOOKUP($A131,Sheet!$A$7:$DG$148,'TN01-10'!Y$9,0)="","",VLOOKUP($A131,Sheet!$A$7:$DG$148,'TN01-10'!Y$9,0))</f>
        <v>5.4</v>
      </c>
      <c r="Z131" s="28">
        <f>IF(VLOOKUP($A131,Sheet!$A$7:$DG$148,'TN01-10'!Z$9,0)="","",VLOOKUP($A131,Sheet!$A$7:$DG$148,'TN01-10'!Z$9,0))</f>
        <v>5.5</v>
      </c>
      <c r="AA131" s="28">
        <f>IF(VLOOKUP($A131,Sheet!$A$7:$DG$148,'TN01-10'!AA$9,0)="","",VLOOKUP($A131,Sheet!$A$7:$DG$148,'TN01-10'!AA$9,0))</f>
        <v>4.9000000000000004</v>
      </c>
      <c r="AB131" s="28">
        <f>IF(VLOOKUP($A131,Sheet!$A$7:$DG$148,'TN01-10'!AB$9,0)="","",VLOOKUP($A131,Sheet!$A$7:$DG$148,'TN01-10'!AB$9,0))</f>
        <v>4.5999999999999996</v>
      </c>
      <c r="AC131" s="28">
        <f>IF(VLOOKUP($A131,Sheet!$A$7:$DG$148,'TN01-10'!AC$9,0)="","",VLOOKUP($A131,Sheet!$A$7:$DG$148,'TN01-10'!AC$9,0))</f>
        <v>7.9</v>
      </c>
      <c r="AD131" s="28">
        <f>IF(VLOOKUP($A131,Sheet!$A$7:$DG$148,'TN01-10'!AD$9,0)="","",VLOOKUP($A131,Sheet!$A$7:$DG$148,'TN01-10'!AD$9,0))</f>
        <v>6.6</v>
      </c>
      <c r="AE131" s="28">
        <f>IF(VLOOKUP($A131,Sheet!$A$7:$DG$148,'TN01-10'!AE$9,0)="","",VLOOKUP($A131,Sheet!$A$7:$DG$148,'TN01-10'!AE$9,0))</f>
        <v>6.7</v>
      </c>
      <c r="AF131" s="28">
        <f>IF(VLOOKUP($A131,Sheet!$A$7:$DG$148,'TN01-10'!AF$9,0)="","",VLOOKUP($A131,Sheet!$A$7:$DG$148,'TN01-10'!AF$9,0))</f>
        <v>7.4</v>
      </c>
      <c r="AG131" s="28">
        <f>IF(VLOOKUP($A131,Sheet!$A$7:$DG$148,'TN01-10'!AG$9,0)="","",VLOOKUP($A131,Sheet!$A$7:$DG$148,'TN01-10'!AG$9,0))</f>
        <v>6.4</v>
      </c>
      <c r="AH131" s="28">
        <f>IF(VLOOKUP($A131,Sheet!$A$7:$DG$148,'TN01-10'!AH$9,0)="","",VLOOKUP($A131,Sheet!$A$7:$DG$148,'TN01-10'!AH$9,0))</f>
        <v>7.7</v>
      </c>
      <c r="AI131" s="28">
        <f>IF(VLOOKUP($A131,Sheet!$A$7:$DG$148,'TN01-10'!AI$9,0)="","",VLOOKUP($A131,Sheet!$A$7:$DG$148,'TN01-10'!AI$9,0))</f>
        <v>6.1</v>
      </c>
      <c r="AJ131" s="28">
        <f>IF(VLOOKUP($A131,Sheet!$A$7:$DG$148,'TN01-10'!AJ$9,0)="","",VLOOKUP($A131,Sheet!$A$7:$DG$148,'TN01-10'!AJ$9,0))</f>
        <v>8.4</v>
      </c>
      <c r="AK131" s="33">
        <f>IF(VLOOKUP($A131,Sheet!$A$7:$DG$148,'TN01-10'!AK$9,0)="","",VLOOKUP($A131,Sheet!$A$7:$DG$148,'TN01-10'!AK$9,0))</f>
        <v>51</v>
      </c>
      <c r="AL131" s="36">
        <f>IF(VLOOKUP($A131,Sheet!$A$7:$DG$148,'TN01-10'!AL$9,0)="","",VLOOKUP($A131,Sheet!$A$7:$DG$148,'TN01-10'!AL$9,0))</f>
        <v>0</v>
      </c>
      <c r="AM131" s="32">
        <f>IF(VLOOKUP($A131,Sheet!$A$7:$DG$148,'TN01-10'!AM$9,0)="","",VLOOKUP($A131,Sheet!$A$7:$DG$148,'TN01-10'!AM$9,0))</f>
        <v>6.3</v>
      </c>
      <c r="AN131" s="32">
        <f>IF(VLOOKUP($A131,Sheet!$A$7:$DG$148,'TN01-10'!AN$9,0)="","",VLOOKUP($A131,Sheet!$A$7:$DG$148,'TN01-10'!AN$9,0))</f>
        <v>5.0999999999999996</v>
      </c>
      <c r="AO131" s="32" t="str">
        <f>IF(VLOOKUP($A131,Sheet!$A$7:$DG$148,'TN01-10'!AO$9,0)="","",VLOOKUP($A131,Sheet!$A$7:$DG$148,'TN01-10'!AO$9,0))</f>
        <v/>
      </c>
      <c r="AP131" s="32" t="str">
        <f>IF(VLOOKUP($A131,Sheet!$A$7:$DG$148,'TN01-10'!AP$9,0)="","",VLOOKUP($A131,Sheet!$A$7:$DG$148,'TN01-10'!AP$9,0))</f>
        <v/>
      </c>
      <c r="AQ131" s="32">
        <f>IF(VLOOKUP($A131,Sheet!$A$7:$DG$148,'TN01-10'!AQ$9,0)="","",VLOOKUP($A131,Sheet!$A$7:$DG$148,'TN01-10'!AQ$9,0))</f>
        <v>5.2</v>
      </c>
      <c r="AR131" s="32" t="str">
        <f>IF(VLOOKUP($A131,Sheet!$A$7:$DG$148,'TN01-10'!AR$9,0)="","",VLOOKUP($A131,Sheet!$A$7:$DG$148,'TN01-10'!AR$9,0))</f>
        <v/>
      </c>
      <c r="AS131" s="32" t="str">
        <f>IF(VLOOKUP($A131,Sheet!$A$7:$DG$148,'TN01-10'!AS$9,0)="","",VLOOKUP($A131,Sheet!$A$7:$DG$148,'TN01-10'!AS$9,0))</f>
        <v/>
      </c>
      <c r="AT131" s="32" t="str">
        <f>IF(VLOOKUP($A131,Sheet!$A$7:$DG$148,'TN01-10'!AT$9,0)="","",VLOOKUP($A131,Sheet!$A$7:$DG$148,'TN01-10'!AT$9,0))</f>
        <v/>
      </c>
      <c r="AU131" s="32" t="str">
        <f>IF(VLOOKUP($A131,Sheet!$A$7:$DG$148,'TN01-10'!AU$9,0)="","",VLOOKUP($A131,Sheet!$A$7:$DG$148,'TN01-10'!AU$9,0))</f>
        <v/>
      </c>
      <c r="AV131" s="32" t="str">
        <f>IF(VLOOKUP($A131,Sheet!$A$7:$DG$148,'TN01-10'!AV$9,0)="","",VLOOKUP($A131,Sheet!$A$7:$DG$148,'TN01-10'!AV$9,0))</f>
        <v/>
      </c>
      <c r="AW131" s="32">
        <f>IF(VLOOKUP($A131,Sheet!$A$7:$DG$148,'TN01-10'!AW$9,0)="","",VLOOKUP($A131,Sheet!$A$7:$DG$148,'TN01-10'!AW$9,0))</f>
        <v>6.3</v>
      </c>
      <c r="AX131" s="32" t="str">
        <f>IF(VLOOKUP($A131,Sheet!$A$7:$DG$148,'TN01-10'!AX$9,0)="","",VLOOKUP($A131,Sheet!$A$7:$DG$148,'TN01-10'!AX$9,0))</f>
        <v/>
      </c>
      <c r="AY131" s="32" t="str">
        <f>IF(VLOOKUP($A131,Sheet!$A$7:$DG$148,'TN01-10'!AY$9,0)="","",VLOOKUP($A131,Sheet!$A$7:$DG$148,'TN01-10'!AY$9,0))</f>
        <v/>
      </c>
      <c r="AZ131" s="32" t="str">
        <f>IF(VLOOKUP($A131,Sheet!$A$7:$DG$148,'TN01-10'!AZ$9,0)="","",VLOOKUP($A131,Sheet!$A$7:$DG$148,'TN01-10'!AZ$9,0))</f>
        <v/>
      </c>
      <c r="BA131" s="32">
        <f>IF(VLOOKUP($A131,Sheet!$A$7:$DG$148,'TN01-10'!BA$9,0)="","",VLOOKUP($A131,Sheet!$A$7:$DG$148,'TN01-10'!BA$9,0))</f>
        <v>6.3</v>
      </c>
      <c r="BB131" s="33">
        <f>IF(VLOOKUP($A131,Sheet!$A$7:$DG$148,'TN01-10'!BB$9,0)="","",VLOOKUP($A131,Sheet!$A$7:$DG$148,'TN01-10'!BB$9,0))</f>
        <v>5</v>
      </c>
      <c r="BC131" s="36">
        <f>IF(VLOOKUP($A131,Sheet!$A$7:$DG$148,'TN01-10'!BC$9,0)="","",VLOOKUP($A131,Sheet!$A$7:$DG$148,'TN01-10'!BC$9,0))</f>
        <v>0</v>
      </c>
      <c r="BD131" s="28">
        <f>IF(VLOOKUP($A131,Sheet!$A$7:$DG$148,'TN01-10'!BD$9,0)="","",VLOOKUP($A131,Sheet!$A$7:$DG$148,'TN01-10'!BD$9,0))</f>
        <v>5</v>
      </c>
      <c r="BE131" s="28">
        <f>IF(VLOOKUP($A131,Sheet!$A$7:$DG$148,'TN01-10'!BE$9,0)="","",VLOOKUP($A131,Sheet!$A$7:$DG$148,'TN01-10'!BE$9,0))</f>
        <v>4.0999999999999996</v>
      </c>
      <c r="BF131" s="28">
        <f>IF(VLOOKUP($A131,Sheet!$A$7:$DG$148,'TN01-10'!BF$9,0)="","",VLOOKUP($A131,Sheet!$A$7:$DG$148,'TN01-10'!BF$9,0))</f>
        <v>6.4</v>
      </c>
      <c r="BG131" s="28">
        <f>IF(VLOOKUP($A131,Sheet!$A$7:$DG$148,'TN01-10'!BG$9,0)="","",VLOOKUP($A131,Sheet!$A$7:$DG$148,'TN01-10'!BG$9,0))</f>
        <v>6.1</v>
      </c>
      <c r="BH131" s="28">
        <f>IF(VLOOKUP($A131,Sheet!$A$7:$DG$148,'TN01-10'!BH$9,0)="","",VLOOKUP($A131,Sheet!$A$7:$DG$148,'TN01-10'!BH$9,0))</f>
        <v>5.3</v>
      </c>
      <c r="BI131" s="28">
        <f>IF(VLOOKUP($A131,Sheet!$A$7:$DG$148,'TN01-10'!BI$9,0)="","",VLOOKUP($A131,Sheet!$A$7:$DG$148,'TN01-10'!BI$9,0))</f>
        <v>5.4</v>
      </c>
      <c r="BJ131" s="28">
        <f>IF(VLOOKUP($A131,Sheet!$A$7:$DG$148,'TN01-10'!BJ$9,0)="","",VLOOKUP($A131,Sheet!$A$7:$DG$148,'TN01-10'!BJ$9,0))</f>
        <v>7.6</v>
      </c>
      <c r="BK131" s="28">
        <f>IF(VLOOKUP($A131,Sheet!$A$7:$DG$148,'TN01-10'!BK$9,0)="","",VLOOKUP($A131,Sheet!$A$7:$DG$148,'TN01-10'!BK$9,0))</f>
        <v>5.7</v>
      </c>
      <c r="BL131" s="28">
        <f>IF(VLOOKUP($A131,Sheet!$A$7:$DG$148,'TN01-10'!BL$9,0)="","",VLOOKUP($A131,Sheet!$A$7:$DG$148,'TN01-10'!BL$9,0))</f>
        <v>4.7</v>
      </c>
      <c r="BM131" s="28">
        <f>IF(VLOOKUP($A131,Sheet!$A$7:$DG$148,'TN01-10'!BM$9,0)="","",VLOOKUP($A131,Sheet!$A$7:$DG$148,'TN01-10'!BM$9,0))</f>
        <v>5.6</v>
      </c>
      <c r="BN131" s="28">
        <f>IF(VLOOKUP($A131,Sheet!$A$7:$DG$148,'TN01-10'!BN$9,0)="","",VLOOKUP($A131,Sheet!$A$7:$DG$148,'TN01-10'!BN$9,0))</f>
        <v>4.9000000000000004</v>
      </c>
      <c r="BO131" s="28">
        <f>IF(VLOOKUP($A131,Sheet!$A$7:$DG$148,'TN01-10'!BO$9,0)="","",VLOOKUP($A131,Sheet!$A$7:$DG$148,'TN01-10'!BO$9,0))</f>
        <v>5.7</v>
      </c>
      <c r="BP131" s="28">
        <f>IF(VLOOKUP($A131,Sheet!$A$7:$DG$148,'TN01-10'!BP$9,0)="","",VLOOKUP($A131,Sheet!$A$7:$DG$148,'TN01-10'!BP$9,0))</f>
        <v>6.9</v>
      </c>
      <c r="BQ131" s="28" t="str">
        <f>IF(VLOOKUP($A131,Sheet!$A$7:$DG$148,'TN01-10'!BQ$9,0)="","",VLOOKUP($A131,Sheet!$A$7:$DG$148,'TN01-10'!BQ$9,0))</f>
        <v/>
      </c>
      <c r="BR131" s="28">
        <f>IF(VLOOKUP($A131,Sheet!$A$7:$DG$148,'TN01-10'!BR$9,0)="","",VLOOKUP($A131,Sheet!$A$7:$DG$148,'TN01-10'!BR$9,0))</f>
        <v>6.5</v>
      </c>
      <c r="BS131" s="28">
        <f>IF(VLOOKUP($A131,Sheet!$A$7:$DG$148,'TN01-10'!BS$9,0)="","",VLOOKUP($A131,Sheet!$A$7:$DG$148,'TN01-10'!BS$9,0))</f>
        <v>5.9</v>
      </c>
      <c r="BT131" s="28">
        <f>IF(VLOOKUP($A131,Sheet!$A$7:$DG$148,'TN01-10'!BT$9,0)="","",VLOOKUP($A131,Sheet!$A$7:$DG$148,'TN01-10'!BT$9,0))</f>
        <v>4.9000000000000004</v>
      </c>
      <c r="BU131" s="28">
        <f>IF(VLOOKUP($A131,Sheet!$A$7:$DG$148,'TN01-10'!BU$9,0)="","",VLOOKUP($A131,Sheet!$A$7:$DG$148,'TN01-10'!BU$9,0))</f>
        <v>5.6</v>
      </c>
      <c r="BV131" s="28">
        <f>IF(VLOOKUP($A131,Sheet!$A$7:$DG$148,'TN01-10'!BV$9,0)="","",VLOOKUP($A131,Sheet!$A$7:$DG$148,'TN01-10'!BV$9,0))</f>
        <v>5.3</v>
      </c>
      <c r="BW131" s="28">
        <f>IF(VLOOKUP($A131,Sheet!$A$7:$DG$148,'TN01-10'!BW$9,0)="","",VLOOKUP($A131,Sheet!$A$7:$DG$148,'TN01-10'!BW$9,0))</f>
        <v>7.9</v>
      </c>
      <c r="BX131" s="33">
        <f>IF(VLOOKUP($A131,Sheet!$A$7:$DG$148,'TN01-10'!BX$9,0)="","",VLOOKUP($A131,Sheet!$A$7:$DG$148,'TN01-10'!BX$9,0))</f>
        <v>50</v>
      </c>
      <c r="BY131" s="36">
        <f>IF(VLOOKUP($A131,Sheet!$A$7:$DG$148,'TN01-10'!BY$9,0)="","",VLOOKUP($A131,Sheet!$A$7:$DG$148,'TN01-10'!BY$9,0))</f>
        <v>0</v>
      </c>
      <c r="BZ131" s="28">
        <f>IF(VLOOKUP($A131,Sheet!$A$7:$DG$148,'TN01-10'!BZ$9,0)="","",VLOOKUP($A131,Sheet!$A$7:$DG$148,'TN01-10'!BZ$9,0))</f>
        <v>6.2</v>
      </c>
      <c r="CA131" s="28" t="str">
        <f>IF(VLOOKUP($A131,Sheet!$A$7:$DG$148,'TN01-10'!CA$9,0)="","",VLOOKUP($A131,Sheet!$A$7:$DG$148,'TN01-10'!CA$9,0))</f>
        <v/>
      </c>
      <c r="CB131" s="28">
        <f>IF(VLOOKUP($A131,Sheet!$A$7:$DG$148,'TN01-10'!CB$9,0)="","",VLOOKUP($A131,Sheet!$A$7:$DG$148,'TN01-10'!CB$9,0))</f>
        <v>6.1</v>
      </c>
      <c r="CC131" s="28" t="str">
        <f>IF(VLOOKUP($A131,Sheet!$A$7:$DG$148,'TN01-10'!CC$9,0)="","",VLOOKUP($A131,Sheet!$A$7:$DG$148,'TN01-10'!CC$9,0))</f>
        <v/>
      </c>
      <c r="CD131" s="28">
        <f>IF(VLOOKUP($A131,Sheet!$A$7:$DG$148,'TN01-10'!CD$9,0)="","",VLOOKUP($A131,Sheet!$A$7:$DG$148,'TN01-10'!CD$9,0))</f>
        <v>6.5</v>
      </c>
      <c r="CE131" s="28">
        <f>IF(VLOOKUP($A131,Sheet!$A$7:$DG$148,'TN01-10'!CE$9,0)="","",VLOOKUP($A131,Sheet!$A$7:$DG$148,'TN01-10'!CE$9,0))</f>
        <v>6.1</v>
      </c>
      <c r="CF131" s="28">
        <f>IF(VLOOKUP($A131,Sheet!$A$7:$DG$148,'TN01-10'!CF$9,0)="","",VLOOKUP($A131,Sheet!$A$7:$DG$148,'TN01-10'!CF$9,0))</f>
        <v>7.3</v>
      </c>
      <c r="CG131" s="28">
        <f>IF(VLOOKUP($A131,Sheet!$A$7:$DG$148,'TN01-10'!CG$9,0)="","",VLOOKUP($A131,Sheet!$A$7:$DG$148,'TN01-10'!CG$9,0))</f>
        <v>5.3</v>
      </c>
      <c r="CH131" s="28" t="str">
        <f>IF(VLOOKUP($A131,Sheet!$A$7:$DG$148,'TN01-10'!CH$9,0)="","",VLOOKUP($A131,Sheet!$A$7:$DG$148,'TN01-10'!CH$9,0))</f>
        <v/>
      </c>
      <c r="CI131" s="28">
        <f>IF(VLOOKUP($A131,Sheet!$A$7:$DG$148,'TN01-10'!CI$9,0)="","",VLOOKUP($A131,Sheet!$A$7:$DG$148,'TN01-10'!CI$9,0))</f>
        <v>6.1</v>
      </c>
      <c r="CJ131" s="28" t="str">
        <f>IF(VLOOKUP($A131,Sheet!$A$7:$DG$148,'TN01-10'!CJ$9,0)="","",VLOOKUP($A131,Sheet!$A$7:$DG$148,'TN01-10'!CJ$9,0))</f>
        <v/>
      </c>
      <c r="CK131" s="28" t="str">
        <f>IF(VLOOKUP($A131,Sheet!$A$7:$DG$148,'TN01-10'!CK$9,0)="","",VLOOKUP($A131,Sheet!$A$7:$DG$148,'TN01-10'!CK$9,0))</f>
        <v/>
      </c>
      <c r="CL131" s="28" t="str">
        <f>IF(VLOOKUP($A131,Sheet!$A$7:$DG$148,'TN01-10'!CL$9,0)="","",VLOOKUP($A131,Sheet!$A$7:$DG$148,'TN01-10'!CL$9,0))</f>
        <v/>
      </c>
      <c r="CM131" s="28" t="str">
        <f>IF(VLOOKUP($A131,Sheet!$A$7:$DG$148,'TN01-10'!CM$9,0)="","",VLOOKUP($A131,Sheet!$A$7:$DG$148,'TN01-10'!CM$9,0))</f>
        <v/>
      </c>
      <c r="CN131" s="28">
        <f>IF(VLOOKUP($A131,Sheet!$A$7:$DG$148,'TN01-10'!CN$9,0)="","",VLOOKUP($A131,Sheet!$A$7:$DG$148,'TN01-10'!CN$9,0))</f>
        <v>5</v>
      </c>
      <c r="CO131" s="28">
        <f>IF(VLOOKUP($A131,Sheet!$A$7:$DG$148,'TN01-10'!CO$9,0)="","",VLOOKUP($A131,Sheet!$A$7:$DG$148,'TN01-10'!CO$9,0))</f>
        <v>6.8</v>
      </c>
      <c r="CP131" s="28">
        <f>IF(VLOOKUP($A131,Sheet!$A$7:$DG$148,'TN01-10'!CP$9,0)="","",VLOOKUP($A131,Sheet!$A$7:$DG$148,'TN01-10'!CP$9,0))</f>
        <v>6.8</v>
      </c>
      <c r="CQ131" s="28">
        <f>IF(VLOOKUP($A131,Sheet!$A$7:$DG$148,'TN01-10'!CQ$9,0)="","",VLOOKUP($A131,Sheet!$A$7:$DG$148,'TN01-10'!CQ$9,0))</f>
        <v>6.9</v>
      </c>
      <c r="CR131" s="28">
        <f>IF(VLOOKUP($A131,Sheet!$A$7:$DG$148,'TN01-10'!CR$9,0)="","",VLOOKUP($A131,Sheet!$A$7:$DG$148,'TN01-10'!CR$9,0))</f>
        <v>0</v>
      </c>
      <c r="CS131" s="33">
        <f>IF(VLOOKUP($A131,Sheet!$A$7:$DG$148,'TN01-10'!CS$9,0)="","",VLOOKUP($A131,Sheet!$A$7:$DG$148,'TN01-10'!CS$9,0))</f>
        <v>26</v>
      </c>
      <c r="CT131" s="36">
        <f>IF(VLOOKUP($A131,Sheet!$A$7:$DG$148,'TN01-10'!CT$9,0)="","",VLOOKUP($A131,Sheet!$A$7:$DG$148,'TN01-10'!CT$9,0))</f>
        <v>1</v>
      </c>
      <c r="CU131" s="38">
        <f t="shared" si="17"/>
        <v>127</v>
      </c>
      <c r="CV131" s="38">
        <f t="shared" si="18"/>
        <v>1</v>
      </c>
      <c r="CW131" s="38">
        <f t="shared" si="19"/>
        <v>0</v>
      </c>
      <c r="CX131" s="38">
        <f t="shared" si="20"/>
        <v>128</v>
      </c>
      <c r="CY131" s="38">
        <f t="shared" si="21"/>
        <v>6.04</v>
      </c>
      <c r="CZ131" s="38">
        <f>VLOOKUP($A131,'TN01-04'!$A$13:$DL$166,103,0)</f>
        <v>2.25</v>
      </c>
      <c r="DA131" s="28" t="str">
        <f>IF(VLOOKUP($A131,Sheet!$A$7:$DG$148,'TN01-10'!DA$9,0)="","",VLOOKUP($A131,Sheet!$A$7:$DG$148,'TN01-10'!DA$9,0))</f>
        <v/>
      </c>
      <c r="DB131" s="28" t="str">
        <f>IF(VLOOKUP($A131,Sheet!$A$7:$DG$148,'TN01-10'!DB$9,0)="","",VLOOKUP($A131,Sheet!$A$7:$DG$148,'TN01-10'!DB$9,0))</f>
        <v/>
      </c>
      <c r="DC131" s="28" t="str">
        <f>IF(VLOOKUP($A131,Sheet!$A$7:$DG$148,'TN01-10'!DC$9,0)="","",VLOOKUP($A131,Sheet!$A$7:$DG$148,'TN01-10'!DC$9,0))</f>
        <v/>
      </c>
      <c r="DD131" s="28" t="str">
        <f>IF(VLOOKUP($A131,Sheet!$A$7:$DG$148,'TN01-10'!DD$9,0)="","",VLOOKUP($A131,Sheet!$A$7:$DG$148,'TN01-10'!DD$9,0))</f>
        <v/>
      </c>
      <c r="DE131" s="38"/>
      <c r="DF131" s="38">
        <f t="shared" si="22"/>
        <v>0</v>
      </c>
      <c r="DG131" s="38">
        <f>VLOOKUP($A131,'TN01-04'!$A$13:$DL$166,110,0)</f>
        <v>0</v>
      </c>
      <c r="DH131" s="33">
        <f>IF(VLOOKUP($A131,Sheet!$A$7:$DG$148,'TN01-10'!DH$9,0)="","",VLOOKUP($A131,Sheet!$A$7:$DG$148,'TN01-10'!DH$9,0))</f>
        <v>0</v>
      </c>
      <c r="DI131" s="36">
        <f>IF(VLOOKUP($A131,Sheet!$A$7:$DG$148,'TN01-10'!DI$9,0)="","",VLOOKUP($A131,Sheet!$A$7:$DG$148,'TN01-10'!DI$9,0))</f>
        <v>5</v>
      </c>
      <c r="DJ131" s="38">
        <f t="shared" si="23"/>
        <v>127</v>
      </c>
      <c r="DK131" s="38">
        <f t="shared" si="24"/>
        <v>6</v>
      </c>
      <c r="DL131" s="38">
        <f t="shared" si="25"/>
        <v>5.81</v>
      </c>
      <c r="DM131" s="38">
        <f>VLOOKUP($A131,'TN01-04'!$A$13:$DL$166,116,0)</f>
        <v>2.16</v>
      </c>
      <c r="DN131" s="33">
        <f>IF(VLOOKUP($A131,Sheet!$A$7:$DG$148,'TN01-10'!DN$9,0)="","",VLOOKUP($A131,Sheet!$A$7:$DG$148,'TN01-10'!DN$9,0))</f>
        <v>132</v>
      </c>
      <c r="DO131" s="36">
        <f>IF(VLOOKUP($A131,Sheet!$A$7:$DG$148,'TN01-10'!DO$9,0)="","",VLOOKUP($A131,Sheet!$A$7:$DG$148,'TN01-10'!DO$9,0))</f>
        <v>6</v>
      </c>
      <c r="DP131" s="28">
        <f>IF(VLOOKUP($A131,Sheet!$A$7:$DG$148,'TN01-10'!DP$9,0)="","",VLOOKUP($A131,Sheet!$A$7:$DG$148,'TN01-10'!DP$9,0))</f>
        <v>137</v>
      </c>
      <c r="DQ131" s="28">
        <f>IF(VLOOKUP($A131,Sheet!$A$7:$DG$148,'TN01-10'!DQ$9,0)="","",VLOOKUP($A131,Sheet!$A$7:$DG$148,'TN01-10'!DQ$9,0))</f>
        <v>133</v>
      </c>
      <c r="DR131" s="28">
        <f>IF(VLOOKUP($A131,Sheet!$A$7:$DG$148,'TN01-10'!DR$9,0)="","",VLOOKUP($A131,Sheet!$A$7:$DG$148,'TN01-10'!DR$9,0))</f>
        <v>6.04</v>
      </c>
      <c r="DS131" s="28">
        <f>IF(VLOOKUP($A131,Sheet!$A$7:$DG$148,'TN01-10'!DS$9,0)="","",VLOOKUP($A131,Sheet!$A$7:$DG$148,'TN01-10'!DS$9,0))</f>
        <v>2.25</v>
      </c>
      <c r="DT131" s="28" t="str">
        <f>IF(VLOOKUP($A131,Sheet!$A$7:$DG$148,'TN01-10'!DT$9,0)="","",VLOOKUP($A131,Sheet!$A$7:$DG$148,'TN01-10'!DT$9,0))</f>
        <v/>
      </c>
      <c r="DU131" s="168">
        <f t="shared" si="26"/>
        <v>7.8125E-3</v>
      </c>
      <c r="DV131" s="315"/>
      <c r="DW131" s="315"/>
      <c r="DX131" s="315" t="s">
        <v>4798</v>
      </c>
      <c r="DY131" s="315" t="s">
        <v>4798</v>
      </c>
      <c r="DZ131" s="315" t="s">
        <v>4833</v>
      </c>
      <c r="EA131" s="315"/>
      <c r="EB131" s="216"/>
      <c r="EC131" s="216"/>
      <c r="ED131" s="216"/>
      <c r="EE131" s="216"/>
      <c r="EF131" s="216">
        <f t="shared" si="27"/>
        <v>0</v>
      </c>
      <c r="EG131" s="216">
        <v>0</v>
      </c>
      <c r="EH131" s="216">
        <v>0</v>
      </c>
      <c r="EI131" s="216"/>
      <c r="EJ131" s="216"/>
      <c r="EK131" s="216">
        <f t="shared" si="28"/>
        <v>0</v>
      </c>
      <c r="EL131" s="216"/>
      <c r="EM131" s="216">
        <v>0</v>
      </c>
      <c r="EN131" s="216"/>
      <c r="EO131" s="216"/>
      <c r="EP131" s="216">
        <f t="shared" si="29"/>
        <v>0</v>
      </c>
      <c r="EQ131" s="216"/>
      <c r="ER131" s="216">
        <v>0</v>
      </c>
      <c r="ES131" s="216"/>
      <c r="ET131" s="216"/>
      <c r="EU131" s="216">
        <f t="shared" si="30"/>
        <v>0</v>
      </c>
      <c r="EV131" s="216">
        <f t="shared" si="31"/>
        <v>0</v>
      </c>
    </row>
    <row r="132" spans="1:152" ht="15.95" customHeight="1" x14ac:dyDescent="0.2">
      <c r="A132" s="25">
        <v>2221727405</v>
      </c>
      <c r="B132" s="26" t="s">
        <v>7</v>
      </c>
      <c r="C132" s="26" t="s">
        <v>107</v>
      </c>
      <c r="D132" s="26" t="s">
        <v>42</v>
      </c>
      <c r="E132" s="27">
        <v>35565</v>
      </c>
      <c r="F132" s="26" t="s">
        <v>210</v>
      </c>
      <c r="G132" s="26" t="s">
        <v>212</v>
      </c>
      <c r="H132" s="28" t="e">
        <f>IF(VLOOKUP($A132,Sheet!$A$7:$DG$148,'TN01-10'!H$9,0)="","",VLOOKUP($A132,Sheet!$A$7:$DG$148,'TN01-10'!H$9,0))</f>
        <v>#N/A</v>
      </c>
      <c r="I132" s="28" t="e">
        <f>IF(VLOOKUP($A132,Sheet!$A$7:$DG$148,'TN01-10'!I$9,0)="","",VLOOKUP($A132,Sheet!$A$7:$DG$148,'TN01-10'!I$9,0))</f>
        <v>#N/A</v>
      </c>
      <c r="J132" s="28" t="e">
        <f>IF(VLOOKUP($A132,Sheet!$A$7:$DG$148,'TN01-10'!J$9,0)="","",VLOOKUP($A132,Sheet!$A$7:$DG$148,'TN01-10'!J$9,0))</f>
        <v>#N/A</v>
      </c>
      <c r="K132" s="28" t="e">
        <f>IF(VLOOKUP($A132,Sheet!$A$7:$DG$148,'TN01-10'!K$9,0)="","",VLOOKUP($A132,Sheet!$A$7:$DG$148,'TN01-10'!K$9,0))</f>
        <v>#N/A</v>
      </c>
      <c r="L132" s="28" t="e">
        <f>IF(VLOOKUP($A132,Sheet!$A$7:$DG$148,'TN01-10'!L$9,0)="","",VLOOKUP($A132,Sheet!$A$7:$DG$148,'TN01-10'!L$9,0))</f>
        <v>#N/A</v>
      </c>
      <c r="M132" s="28" t="e">
        <f>IF(VLOOKUP($A132,Sheet!$A$7:$DG$148,'TN01-10'!M$9,0)="","",VLOOKUP($A132,Sheet!$A$7:$DG$148,'TN01-10'!M$9,0))</f>
        <v>#N/A</v>
      </c>
      <c r="N132" s="28" t="e">
        <f>IF(VLOOKUP($A132,Sheet!$A$7:$DG$148,'TN01-10'!N$9,0)="","",VLOOKUP($A132,Sheet!$A$7:$DG$148,'TN01-10'!N$9,0))</f>
        <v>#N/A</v>
      </c>
      <c r="O132" s="28" t="e">
        <f>IF(VLOOKUP($A132,Sheet!$A$7:$DG$148,'TN01-10'!O$9,0)="","",VLOOKUP($A132,Sheet!$A$7:$DG$148,'TN01-10'!O$9,0))</f>
        <v>#N/A</v>
      </c>
      <c r="P132" s="28" t="e">
        <f>IF(VLOOKUP($A132,Sheet!$A$7:$DG$148,'TN01-10'!P$9,0)="","",VLOOKUP($A132,Sheet!$A$7:$DG$148,'TN01-10'!P$9,0))</f>
        <v>#N/A</v>
      </c>
      <c r="Q132" s="28" t="e">
        <f>IF(VLOOKUP($A132,Sheet!$A$7:$DG$148,'TN01-10'!Q$9,0)="","",VLOOKUP($A132,Sheet!$A$7:$DG$148,'TN01-10'!Q$9,0))</f>
        <v>#N/A</v>
      </c>
      <c r="R132" s="28" t="e">
        <f>IF(VLOOKUP($A132,Sheet!$A$7:$DG$148,'TN01-10'!R$9,0)="","",VLOOKUP($A132,Sheet!$A$7:$DG$148,'TN01-10'!R$9,0))</f>
        <v>#N/A</v>
      </c>
      <c r="S132" s="28" t="e">
        <f>IF(VLOOKUP($A132,Sheet!$A$7:$DG$148,'TN01-10'!S$9,0)="","",VLOOKUP($A132,Sheet!$A$7:$DG$148,'TN01-10'!S$9,0))</f>
        <v>#N/A</v>
      </c>
      <c r="T132" s="28" t="e">
        <f>IF(VLOOKUP($A132,Sheet!$A$7:$DG$148,'TN01-10'!T$9,0)="","",VLOOKUP($A132,Sheet!$A$7:$DG$148,'TN01-10'!T$9,0))</f>
        <v>#N/A</v>
      </c>
      <c r="U132" s="28" t="e">
        <f>IF(VLOOKUP($A132,Sheet!$A$7:$DG$148,'TN01-10'!U$9,0)="","",VLOOKUP($A132,Sheet!$A$7:$DG$148,'TN01-10'!U$9,0))</f>
        <v>#N/A</v>
      </c>
      <c r="V132" s="28" t="e">
        <f>IF(VLOOKUP($A132,Sheet!$A$7:$DG$148,'TN01-10'!V$9,0)="","",VLOOKUP($A132,Sheet!$A$7:$DG$148,'TN01-10'!V$9,0))</f>
        <v>#N/A</v>
      </c>
      <c r="W132" s="28" t="e">
        <f>IF(VLOOKUP($A132,Sheet!$A$7:$DG$148,'TN01-10'!W$9,0)="","",VLOOKUP($A132,Sheet!$A$7:$DG$148,'TN01-10'!W$9,0))</f>
        <v>#N/A</v>
      </c>
      <c r="X132" s="28" t="e">
        <f>IF(VLOOKUP($A132,Sheet!$A$7:$DG$148,'TN01-10'!X$9,0)="","",VLOOKUP($A132,Sheet!$A$7:$DG$148,'TN01-10'!X$9,0))</f>
        <v>#N/A</v>
      </c>
      <c r="Y132" s="28" t="e">
        <f>IF(VLOOKUP($A132,Sheet!$A$7:$DG$148,'TN01-10'!Y$9,0)="","",VLOOKUP($A132,Sheet!$A$7:$DG$148,'TN01-10'!Y$9,0))</f>
        <v>#N/A</v>
      </c>
      <c r="Z132" s="28" t="e">
        <f>IF(VLOOKUP($A132,Sheet!$A$7:$DG$148,'TN01-10'!Z$9,0)="","",VLOOKUP($A132,Sheet!$A$7:$DG$148,'TN01-10'!Z$9,0))</f>
        <v>#N/A</v>
      </c>
      <c r="AA132" s="28" t="e">
        <f>IF(VLOOKUP($A132,Sheet!$A$7:$DG$148,'TN01-10'!AA$9,0)="","",VLOOKUP($A132,Sheet!$A$7:$DG$148,'TN01-10'!AA$9,0))</f>
        <v>#N/A</v>
      </c>
      <c r="AB132" s="28" t="e">
        <f>IF(VLOOKUP($A132,Sheet!$A$7:$DG$148,'TN01-10'!AB$9,0)="","",VLOOKUP($A132,Sheet!$A$7:$DG$148,'TN01-10'!AB$9,0))</f>
        <v>#N/A</v>
      </c>
      <c r="AC132" s="28" t="e">
        <f>IF(VLOOKUP($A132,Sheet!$A$7:$DG$148,'TN01-10'!AC$9,0)="","",VLOOKUP($A132,Sheet!$A$7:$DG$148,'TN01-10'!AC$9,0))</f>
        <v>#N/A</v>
      </c>
      <c r="AD132" s="28" t="e">
        <f>IF(VLOOKUP($A132,Sheet!$A$7:$DG$148,'TN01-10'!AD$9,0)="","",VLOOKUP($A132,Sheet!$A$7:$DG$148,'TN01-10'!AD$9,0))</f>
        <v>#N/A</v>
      </c>
      <c r="AE132" s="28" t="e">
        <f>IF(VLOOKUP($A132,Sheet!$A$7:$DG$148,'TN01-10'!AE$9,0)="","",VLOOKUP($A132,Sheet!$A$7:$DG$148,'TN01-10'!AE$9,0))</f>
        <v>#N/A</v>
      </c>
      <c r="AF132" s="28" t="e">
        <f>IF(VLOOKUP($A132,Sheet!$A$7:$DG$148,'TN01-10'!AF$9,0)="","",VLOOKUP($A132,Sheet!$A$7:$DG$148,'TN01-10'!AF$9,0))</f>
        <v>#N/A</v>
      </c>
      <c r="AG132" s="28" t="e">
        <f>IF(VLOOKUP($A132,Sheet!$A$7:$DG$148,'TN01-10'!AG$9,0)="","",VLOOKUP($A132,Sheet!$A$7:$DG$148,'TN01-10'!AG$9,0))</f>
        <v>#N/A</v>
      </c>
      <c r="AH132" s="28" t="e">
        <f>IF(VLOOKUP($A132,Sheet!$A$7:$DG$148,'TN01-10'!AH$9,0)="","",VLOOKUP($A132,Sheet!$A$7:$DG$148,'TN01-10'!AH$9,0))</f>
        <v>#N/A</v>
      </c>
      <c r="AI132" s="28" t="e">
        <f>IF(VLOOKUP($A132,Sheet!$A$7:$DG$148,'TN01-10'!AI$9,0)="","",VLOOKUP($A132,Sheet!$A$7:$DG$148,'TN01-10'!AI$9,0))</f>
        <v>#N/A</v>
      </c>
      <c r="AJ132" s="28" t="e">
        <f>IF(VLOOKUP($A132,Sheet!$A$7:$DG$148,'TN01-10'!AJ$9,0)="","",VLOOKUP($A132,Sheet!$A$7:$DG$148,'TN01-10'!AJ$9,0))</f>
        <v>#N/A</v>
      </c>
      <c r="AK132" s="33" t="e">
        <f>IF(VLOOKUP($A132,Sheet!$A$7:$DG$148,'TN01-10'!AK$9,0)="","",VLOOKUP($A132,Sheet!$A$7:$DG$148,'TN01-10'!AK$9,0))</f>
        <v>#N/A</v>
      </c>
      <c r="AL132" s="36" t="e">
        <f>IF(VLOOKUP($A132,Sheet!$A$7:$DG$148,'TN01-10'!AL$9,0)="","",VLOOKUP($A132,Sheet!$A$7:$DG$148,'TN01-10'!AL$9,0))</f>
        <v>#N/A</v>
      </c>
      <c r="AM132" s="32" t="e">
        <f>IF(VLOOKUP($A132,Sheet!$A$7:$DG$148,'TN01-10'!AM$9,0)="","",VLOOKUP($A132,Sheet!$A$7:$DG$148,'TN01-10'!AM$9,0))</f>
        <v>#N/A</v>
      </c>
      <c r="AN132" s="32" t="e">
        <f>IF(VLOOKUP($A132,Sheet!$A$7:$DG$148,'TN01-10'!AN$9,0)="","",VLOOKUP($A132,Sheet!$A$7:$DG$148,'TN01-10'!AN$9,0))</f>
        <v>#N/A</v>
      </c>
      <c r="AO132" s="32" t="e">
        <f>IF(VLOOKUP($A132,Sheet!$A$7:$DG$148,'TN01-10'!AO$9,0)="","",VLOOKUP($A132,Sheet!$A$7:$DG$148,'TN01-10'!AO$9,0))</f>
        <v>#N/A</v>
      </c>
      <c r="AP132" s="32" t="e">
        <f>IF(VLOOKUP($A132,Sheet!$A$7:$DG$148,'TN01-10'!AP$9,0)="","",VLOOKUP($A132,Sheet!$A$7:$DG$148,'TN01-10'!AP$9,0))</f>
        <v>#N/A</v>
      </c>
      <c r="AQ132" s="32" t="e">
        <f>IF(VLOOKUP($A132,Sheet!$A$7:$DG$148,'TN01-10'!AQ$9,0)="","",VLOOKUP($A132,Sheet!$A$7:$DG$148,'TN01-10'!AQ$9,0))</f>
        <v>#N/A</v>
      </c>
      <c r="AR132" s="32" t="e">
        <f>IF(VLOOKUP($A132,Sheet!$A$7:$DG$148,'TN01-10'!AR$9,0)="","",VLOOKUP($A132,Sheet!$A$7:$DG$148,'TN01-10'!AR$9,0))</f>
        <v>#N/A</v>
      </c>
      <c r="AS132" s="32" t="e">
        <f>IF(VLOOKUP($A132,Sheet!$A$7:$DG$148,'TN01-10'!AS$9,0)="","",VLOOKUP($A132,Sheet!$A$7:$DG$148,'TN01-10'!AS$9,0))</f>
        <v>#N/A</v>
      </c>
      <c r="AT132" s="32" t="e">
        <f>IF(VLOOKUP($A132,Sheet!$A$7:$DG$148,'TN01-10'!AT$9,0)="","",VLOOKUP($A132,Sheet!$A$7:$DG$148,'TN01-10'!AT$9,0))</f>
        <v>#N/A</v>
      </c>
      <c r="AU132" s="32" t="e">
        <f>IF(VLOOKUP($A132,Sheet!$A$7:$DG$148,'TN01-10'!AU$9,0)="","",VLOOKUP($A132,Sheet!$A$7:$DG$148,'TN01-10'!AU$9,0))</f>
        <v>#N/A</v>
      </c>
      <c r="AV132" s="32" t="e">
        <f>IF(VLOOKUP($A132,Sheet!$A$7:$DG$148,'TN01-10'!AV$9,0)="","",VLOOKUP($A132,Sheet!$A$7:$DG$148,'TN01-10'!AV$9,0))</f>
        <v>#N/A</v>
      </c>
      <c r="AW132" s="32" t="e">
        <f>IF(VLOOKUP($A132,Sheet!$A$7:$DG$148,'TN01-10'!AW$9,0)="","",VLOOKUP($A132,Sheet!$A$7:$DG$148,'TN01-10'!AW$9,0))</f>
        <v>#N/A</v>
      </c>
      <c r="AX132" s="32" t="e">
        <f>IF(VLOOKUP($A132,Sheet!$A$7:$DG$148,'TN01-10'!AX$9,0)="","",VLOOKUP($A132,Sheet!$A$7:$DG$148,'TN01-10'!AX$9,0))</f>
        <v>#N/A</v>
      </c>
      <c r="AY132" s="32" t="e">
        <f>IF(VLOOKUP($A132,Sheet!$A$7:$DG$148,'TN01-10'!AY$9,0)="","",VLOOKUP($A132,Sheet!$A$7:$DG$148,'TN01-10'!AY$9,0))</f>
        <v>#N/A</v>
      </c>
      <c r="AZ132" s="32" t="e">
        <f>IF(VLOOKUP($A132,Sheet!$A$7:$DG$148,'TN01-10'!AZ$9,0)="","",VLOOKUP($A132,Sheet!$A$7:$DG$148,'TN01-10'!AZ$9,0))</f>
        <v>#N/A</v>
      </c>
      <c r="BA132" s="32" t="e">
        <f>IF(VLOOKUP($A132,Sheet!$A$7:$DG$148,'TN01-10'!BA$9,0)="","",VLOOKUP($A132,Sheet!$A$7:$DG$148,'TN01-10'!BA$9,0))</f>
        <v>#N/A</v>
      </c>
      <c r="BB132" s="33" t="e">
        <f>IF(VLOOKUP($A132,Sheet!$A$7:$DG$148,'TN01-10'!BB$9,0)="","",VLOOKUP($A132,Sheet!$A$7:$DG$148,'TN01-10'!BB$9,0))</f>
        <v>#N/A</v>
      </c>
      <c r="BC132" s="36" t="e">
        <f>IF(VLOOKUP($A132,Sheet!$A$7:$DG$148,'TN01-10'!BC$9,0)="","",VLOOKUP($A132,Sheet!$A$7:$DG$148,'TN01-10'!BC$9,0))</f>
        <v>#N/A</v>
      </c>
      <c r="BD132" s="28" t="e">
        <f>IF(VLOOKUP($A132,Sheet!$A$7:$DG$148,'TN01-10'!BD$9,0)="","",VLOOKUP($A132,Sheet!$A$7:$DG$148,'TN01-10'!BD$9,0))</f>
        <v>#N/A</v>
      </c>
      <c r="BE132" s="28" t="e">
        <f>IF(VLOOKUP($A132,Sheet!$A$7:$DG$148,'TN01-10'!BE$9,0)="","",VLOOKUP($A132,Sheet!$A$7:$DG$148,'TN01-10'!BE$9,0))</f>
        <v>#N/A</v>
      </c>
      <c r="BF132" s="28" t="e">
        <f>IF(VLOOKUP($A132,Sheet!$A$7:$DG$148,'TN01-10'!BF$9,0)="","",VLOOKUP($A132,Sheet!$A$7:$DG$148,'TN01-10'!BF$9,0))</f>
        <v>#N/A</v>
      </c>
      <c r="BG132" s="28" t="e">
        <f>IF(VLOOKUP($A132,Sheet!$A$7:$DG$148,'TN01-10'!BG$9,0)="","",VLOOKUP($A132,Sheet!$A$7:$DG$148,'TN01-10'!BG$9,0))</f>
        <v>#N/A</v>
      </c>
      <c r="BH132" s="28" t="e">
        <f>IF(VLOOKUP($A132,Sheet!$A$7:$DG$148,'TN01-10'!BH$9,0)="","",VLOOKUP($A132,Sheet!$A$7:$DG$148,'TN01-10'!BH$9,0))</f>
        <v>#N/A</v>
      </c>
      <c r="BI132" s="28" t="e">
        <f>IF(VLOOKUP($A132,Sheet!$A$7:$DG$148,'TN01-10'!BI$9,0)="","",VLOOKUP($A132,Sheet!$A$7:$DG$148,'TN01-10'!BI$9,0))</f>
        <v>#N/A</v>
      </c>
      <c r="BJ132" s="28" t="e">
        <f>IF(VLOOKUP($A132,Sheet!$A$7:$DG$148,'TN01-10'!BJ$9,0)="","",VLOOKUP($A132,Sheet!$A$7:$DG$148,'TN01-10'!BJ$9,0))</f>
        <v>#N/A</v>
      </c>
      <c r="BK132" s="28" t="e">
        <f>IF(VLOOKUP($A132,Sheet!$A$7:$DG$148,'TN01-10'!BK$9,0)="","",VLOOKUP($A132,Sheet!$A$7:$DG$148,'TN01-10'!BK$9,0))</f>
        <v>#N/A</v>
      </c>
      <c r="BL132" s="28" t="e">
        <f>IF(VLOOKUP($A132,Sheet!$A$7:$DG$148,'TN01-10'!BL$9,0)="","",VLOOKUP($A132,Sheet!$A$7:$DG$148,'TN01-10'!BL$9,0))</f>
        <v>#N/A</v>
      </c>
      <c r="BM132" s="28" t="e">
        <f>IF(VLOOKUP($A132,Sheet!$A$7:$DG$148,'TN01-10'!BM$9,0)="","",VLOOKUP($A132,Sheet!$A$7:$DG$148,'TN01-10'!BM$9,0))</f>
        <v>#N/A</v>
      </c>
      <c r="BN132" s="28" t="e">
        <f>IF(VLOOKUP($A132,Sheet!$A$7:$DG$148,'TN01-10'!BN$9,0)="","",VLOOKUP($A132,Sheet!$A$7:$DG$148,'TN01-10'!BN$9,0))</f>
        <v>#N/A</v>
      </c>
      <c r="BO132" s="28" t="e">
        <f>IF(VLOOKUP($A132,Sheet!$A$7:$DG$148,'TN01-10'!BO$9,0)="","",VLOOKUP($A132,Sheet!$A$7:$DG$148,'TN01-10'!BO$9,0))</f>
        <v>#N/A</v>
      </c>
      <c r="BP132" s="28" t="e">
        <f>IF(VLOOKUP($A132,Sheet!$A$7:$DG$148,'TN01-10'!BP$9,0)="","",VLOOKUP($A132,Sheet!$A$7:$DG$148,'TN01-10'!BP$9,0))</f>
        <v>#N/A</v>
      </c>
      <c r="BQ132" s="28" t="e">
        <f>IF(VLOOKUP($A132,Sheet!$A$7:$DG$148,'TN01-10'!BQ$9,0)="","",VLOOKUP($A132,Sheet!$A$7:$DG$148,'TN01-10'!BQ$9,0))</f>
        <v>#N/A</v>
      </c>
      <c r="BR132" s="28" t="e">
        <f>IF(VLOOKUP($A132,Sheet!$A$7:$DG$148,'TN01-10'!BR$9,0)="","",VLOOKUP($A132,Sheet!$A$7:$DG$148,'TN01-10'!BR$9,0))</f>
        <v>#N/A</v>
      </c>
      <c r="BS132" s="28" t="e">
        <f>IF(VLOOKUP($A132,Sheet!$A$7:$DG$148,'TN01-10'!BS$9,0)="","",VLOOKUP($A132,Sheet!$A$7:$DG$148,'TN01-10'!BS$9,0))</f>
        <v>#N/A</v>
      </c>
      <c r="BT132" s="28" t="e">
        <f>IF(VLOOKUP($A132,Sheet!$A$7:$DG$148,'TN01-10'!BT$9,0)="","",VLOOKUP($A132,Sheet!$A$7:$DG$148,'TN01-10'!BT$9,0))</f>
        <v>#N/A</v>
      </c>
      <c r="BU132" s="28" t="e">
        <f>IF(VLOOKUP($A132,Sheet!$A$7:$DG$148,'TN01-10'!BU$9,0)="","",VLOOKUP($A132,Sheet!$A$7:$DG$148,'TN01-10'!BU$9,0))</f>
        <v>#N/A</v>
      </c>
      <c r="BV132" s="28" t="e">
        <f>IF(VLOOKUP($A132,Sheet!$A$7:$DG$148,'TN01-10'!BV$9,0)="","",VLOOKUP($A132,Sheet!$A$7:$DG$148,'TN01-10'!BV$9,0))</f>
        <v>#N/A</v>
      </c>
      <c r="BW132" s="28" t="e">
        <f>IF(VLOOKUP($A132,Sheet!$A$7:$DG$148,'TN01-10'!BW$9,0)="","",VLOOKUP($A132,Sheet!$A$7:$DG$148,'TN01-10'!BW$9,0))</f>
        <v>#N/A</v>
      </c>
      <c r="BX132" s="33" t="e">
        <f>IF(VLOOKUP($A132,Sheet!$A$7:$DG$148,'TN01-10'!BX$9,0)="","",VLOOKUP($A132,Sheet!$A$7:$DG$148,'TN01-10'!BX$9,0))</f>
        <v>#N/A</v>
      </c>
      <c r="BY132" s="36" t="e">
        <f>IF(VLOOKUP($A132,Sheet!$A$7:$DG$148,'TN01-10'!BY$9,0)="","",VLOOKUP($A132,Sheet!$A$7:$DG$148,'TN01-10'!BY$9,0))</f>
        <v>#N/A</v>
      </c>
      <c r="BZ132" s="28" t="e">
        <f>IF(VLOOKUP($A132,Sheet!$A$7:$DG$148,'TN01-10'!BZ$9,0)="","",VLOOKUP($A132,Sheet!$A$7:$DG$148,'TN01-10'!BZ$9,0))</f>
        <v>#N/A</v>
      </c>
      <c r="CA132" s="28" t="e">
        <f>IF(VLOOKUP($A132,Sheet!$A$7:$DG$148,'TN01-10'!CA$9,0)="","",VLOOKUP($A132,Sheet!$A$7:$DG$148,'TN01-10'!CA$9,0))</f>
        <v>#N/A</v>
      </c>
      <c r="CB132" s="28" t="e">
        <f>IF(VLOOKUP($A132,Sheet!$A$7:$DG$148,'TN01-10'!CB$9,0)="","",VLOOKUP($A132,Sheet!$A$7:$DG$148,'TN01-10'!CB$9,0))</f>
        <v>#N/A</v>
      </c>
      <c r="CC132" s="28" t="e">
        <f>IF(VLOOKUP($A132,Sheet!$A$7:$DG$148,'TN01-10'!CC$9,0)="","",VLOOKUP($A132,Sheet!$A$7:$DG$148,'TN01-10'!CC$9,0))</f>
        <v>#N/A</v>
      </c>
      <c r="CD132" s="28" t="e">
        <f>IF(VLOOKUP($A132,Sheet!$A$7:$DG$148,'TN01-10'!CD$9,0)="","",VLOOKUP($A132,Sheet!$A$7:$DG$148,'TN01-10'!CD$9,0))</f>
        <v>#N/A</v>
      </c>
      <c r="CE132" s="28" t="e">
        <f>IF(VLOOKUP($A132,Sheet!$A$7:$DG$148,'TN01-10'!CE$9,0)="","",VLOOKUP($A132,Sheet!$A$7:$DG$148,'TN01-10'!CE$9,0))</f>
        <v>#N/A</v>
      </c>
      <c r="CF132" s="28" t="e">
        <f>IF(VLOOKUP($A132,Sheet!$A$7:$DG$148,'TN01-10'!CF$9,0)="","",VLOOKUP($A132,Sheet!$A$7:$DG$148,'TN01-10'!CF$9,0))</f>
        <v>#N/A</v>
      </c>
      <c r="CG132" s="28" t="e">
        <f>IF(VLOOKUP($A132,Sheet!$A$7:$DG$148,'TN01-10'!CG$9,0)="","",VLOOKUP($A132,Sheet!$A$7:$DG$148,'TN01-10'!CG$9,0))</f>
        <v>#N/A</v>
      </c>
      <c r="CH132" s="28" t="e">
        <f>IF(VLOOKUP($A132,Sheet!$A$7:$DG$148,'TN01-10'!CH$9,0)="","",VLOOKUP($A132,Sheet!$A$7:$DG$148,'TN01-10'!CH$9,0))</f>
        <v>#N/A</v>
      </c>
      <c r="CI132" s="28" t="e">
        <f>IF(VLOOKUP($A132,Sheet!$A$7:$DG$148,'TN01-10'!CI$9,0)="","",VLOOKUP($A132,Sheet!$A$7:$DG$148,'TN01-10'!CI$9,0))</f>
        <v>#N/A</v>
      </c>
      <c r="CJ132" s="28" t="e">
        <f>IF(VLOOKUP($A132,Sheet!$A$7:$DG$148,'TN01-10'!CJ$9,0)="","",VLOOKUP($A132,Sheet!$A$7:$DG$148,'TN01-10'!CJ$9,0))</f>
        <v>#N/A</v>
      </c>
      <c r="CK132" s="28" t="e">
        <f>IF(VLOOKUP($A132,Sheet!$A$7:$DG$148,'TN01-10'!CK$9,0)="","",VLOOKUP($A132,Sheet!$A$7:$DG$148,'TN01-10'!CK$9,0))</f>
        <v>#N/A</v>
      </c>
      <c r="CL132" s="28" t="e">
        <f>IF(VLOOKUP($A132,Sheet!$A$7:$DG$148,'TN01-10'!CL$9,0)="","",VLOOKUP($A132,Sheet!$A$7:$DG$148,'TN01-10'!CL$9,0))</f>
        <v>#N/A</v>
      </c>
      <c r="CM132" s="28" t="e">
        <f>IF(VLOOKUP($A132,Sheet!$A$7:$DG$148,'TN01-10'!CM$9,0)="","",VLOOKUP($A132,Sheet!$A$7:$DG$148,'TN01-10'!CM$9,0))</f>
        <v>#N/A</v>
      </c>
      <c r="CN132" s="28" t="e">
        <f>IF(VLOOKUP($A132,Sheet!$A$7:$DG$148,'TN01-10'!CN$9,0)="","",VLOOKUP($A132,Sheet!$A$7:$DG$148,'TN01-10'!CN$9,0))</f>
        <v>#N/A</v>
      </c>
      <c r="CO132" s="28" t="e">
        <f>IF(VLOOKUP($A132,Sheet!$A$7:$DG$148,'TN01-10'!CO$9,0)="","",VLOOKUP($A132,Sheet!$A$7:$DG$148,'TN01-10'!CO$9,0))</f>
        <v>#N/A</v>
      </c>
      <c r="CP132" s="28" t="e">
        <f>IF(VLOOKUP($A132,Sheet!$A$7:$DG$148,'TN01-10'!CP$9,0)="","",VLOOKUP($A132,Sheet!$A$7:$DG$148,'TN01-10'!CP$9,0))</f>
        <v>#N/A</v>
      </c>
      <c r="CQ132" s="28" t="e">
        <f>IF(VLOOKUP($A132,Sheet!$A$7:$DG$148,'TN01-10'!CQ$9,0)="","",VLOOKUP($A132,Sheet!$A$7:$DG$148,'TN01-10'!CQ$9,0))</f>
        <v>#N/A</v>
      </c>
      <c r="CR132" s="28" t="e">
        <f>IF(VLOOKUP($A132,Sheet!$A$7:$DG$148,'TN01-10'!CR$9,0)="","",VLOOKUP($A132,Sheet!$A$7:$DG$148,'TN01-10'!CR$9,0))</f>
        <v>#N/A</v>
      </c>
      <c r="CS132" s="33" t="e">
        <f>IF(VLOOKUP($A132,Sheet!$A$7:$DG$148,'TN01-10'!CS$9,0)="","",VLOOKUP($A132,Sheet!$A$7:$DG$148,'TN01-10'!CS$9,0))</f>
        <v>#N/A</v>
      </c>
      <c r="CT132" s="36" t="e">
        <f>IF(VLOOKUP($A132,Sheet!$A$7:$DG$148,'TN01-10'!CT$9,0)="","",VLOOKUP($A132,Sheet!$A$7:$DG$148,'TN01-10'!CT$9,0))</f>
        <v>#N/A</v>
      </c>
      <c r="CU132" s="38" t="e">
        <f t="shared" si="17"/>
        <v>#N/A</v>
      </c>
      <c r="CV132" s="38" t="e">
        <f t="shared" si="18"/>
        <v>#N/A</v>
      </c>
      <c r="CW132" s="38">
        <f t="shared" si="19"/>
        <v>0</v>
      </c>
      <c r="CX132" s="38" t="e">
        <f t="shared" si="20"/>
        <v>#N/A</v>
      </c>
      <c r="CY132" s="38" t="e">
        <f t="shared" si="21"/>
        <v>#N/A</v>
      </c>
      <c r="CZ132" s="38" t="e">
        <f>VLOOKUP($A132,'TN01-04'!$A$13:$DL$166,103,0)</f>
        <v>#N/A</v>
      </c>
      <c r="DA132" s="28" t="e">
        <f>IF(VLOOKUP($A132,Sheet!$A$7:$DG$148,'TN01-10'!DA$9,0)="","",VLOOKUP($A132,Sheet!$A$7:$DG$148,'TN01-10'!DA$9,0))</f>
        <v>#N/A</v>
      </c>
      <c r="DB132" s="28" t="e">
        <f>IF(VLOOKUP($A132,Sheet!$A$7:$DG$148,'TN01-10'!DB$9,0)="","",VLOOKUP($A132,Sheet!$A$7:$DG$148,'TN01-10'!DB$9,0))</f>
        <v>#N/A</v>
      </c>
      <c r="DC132" s="28" t="e">
        <f>IF(VLOOKUP($A132,Sheet!$A$7:$DG$148,'TN01-10'!DC$9,0)="","",VLOOKUP($A132,Sheet!$A$7:$DG$148,'TN01-10'!DC$9,0))</f>
        <v>#N/A</v>
      </c>
      <c r="DD132" s="28" t="e">
        <f>IF(VLOOKUP($A132,Sheet!$A$7:$DG$148,'TN01-10'!DD$9,0)="","",VLOOKUP($A132,Sheet!$A$7:$DG$148,'TN01-10'!DD$9,0))</f>
        <v>#N/A</v>
      </c>
      <c r="DE132" s="38"/>
      <c r="DF132" s="38" t="e">
        <f t="shared" si="22"/>
        <v>#N/A</v>
      </c>
      <c r="DG132" s="38" t="e">
        <f>VLOOKUP($A132,'TN01-04'!$A$13:$DL$166,110,0)</f>
        <v>#N/A</v>
      </c>
      <c r="DH132" s="33" t="e">
        <f>IF(VLOOKUP($A132,Sheet!$A$7:$DG$148,'TN01-10'!DH$9,0)="","",VLOOKUP($A132,Sheet!$A$7:$DG$148,'TN01-10'!DH$9,0))</f>
        <v>#N/A</v>
      </c>
      <c r="DI132" s="36" t="e">
        <f>IF(VLOOKUP($A132,Sheet!$A$7:$DG$148,'TN01-10'!DI$9,0)="","",VLOOKUP($A132,Sheet!$A$7:$DG$148,'TN01-10'!DI$9,0))</f>
        <v>#N/A</v>
      </c>
      <c r="DJ132" s="38" t="e">
        <f t="shared" si="23"/>
        <v>#N/A</v>
      </c>
      <c r="DK132" s="38" t="e">
        <f t="shared" si="24"/>
        <v>#N/A</v>
      </c>
      <c r="DL132" s="38" t="e">
        <f t="shared" si="25"/>
        <v>#N/A</v>
      </c>
      <c r="DM132" s="38" t="e">
        <f>VLOOKUP($A132,'TN01-04'!$A$13:$DL$166,116,0)</f>
        <v>#N/A</v>
      </c>
      <c r="DN132" s="33" t="e">
        <f>IF(VLOOKUP($A132,Sheet!$A$7:$DG$148,'TN01-10'!DN$9,0)="","",VLOOKUP($A132,Sheet!$A$7:$DG$148,'TN01-10'!DN$9,0))</f>
        <v>#N/A</v>
      </c>
      <c r="DO132" s="36" t="e">
        <f>IF(VLOOKUP($A132,Sheet!$A$7:$DG$148,'TN01-10'!DO$9,0)="","",VLOOKUP($A132,Sheet!$A$7:$DG$148,'TN01-10'!DO$9,0))</f>
        <v>#N/A</v>
      </c>
      <c r="DP132" s="28" t="e">
        <f>IF(VLOOKUP($A132,Sheet!$A$7:$DG$148,'TN01-10'!DP$9,0)="","",VLOOKUP($A132,Sheet!$A$7:$DG$148,'TN01-10'!DP$9,0))</f>
        <v>#N/A</v>
      </c>
      <c r="DQ132" s="28" t="e">
        <f>IF(VLOOKUP($A132,Sheet!$A$7:$DG$148,'TN01-10'!DQ$9,0)="","",VLOOKUP($A132,Sheet!$A$7:$DG$148,'TN01-10'!DQ$9,0))</f>
        <v>#N/A</v>
      </c>
      <c r="DR132" s="28" t="e">
        <f>IF(VLOOKUP($A132,Sheet!$A$7:$DG$148,'TN01-10'!DR$9,0)="","",VLOOKUP($A132,Sheet!$A$7:$DG$148,'TN01-10'!DR$9,0))</f>
        <v>#N/A</v>
      </c>
      <c r="DS132" s="28" t="e">
        <f>IF(VLOOKUP($A132,Sheet!$A$7:$DG$148,'TN01-10'!DS$9,0)="","",VLOOKUP($A132,Sheet!$A$7:$DG$148,'TN01-10'!DS$9,0))</f>
        <v>#N/A</v>
      </c>
      <c r="DT132" s="28" t="e">
        <f>IF(VLOOKUP($A132,Sheet!$A$7:$DG$148,'TN01-10'!DT$9,0)="","",VLOOKUP($A132,Sheet!$A$7:$DG$148,'TN01-10'!DT$9,0))</f>
        <v>#N/A</v>
      </c>
      <c r="DU132" s="168" t="e">
        <f t="shared" si="26"/>
        <v>#N/A</v>
      </c>
      <c r="DV132" s="315" t="s">
        <v>4798</v>
      </c>
      <c r="DW132" s="315"/>
      <c r="DX132" s="315" t="s">
        <v>4798</v>
      </c>
      <c r="DY132" s="315" t="s">
        <v>4798</v>
      </c>
      <c r="DZ132" s="315" t="s">
        <v>4832</v>
      </c>
      <c r="EA132" s="315"/>
      <c r="EB132" s="216"/>
      <c r="EC132" s="216"/>
      <c r="ED132" s="216"/>
      <c r="EE132" s="216"/>
      <c r="EF132" s="216">
        <f t="shared" si="27"/>
        <v>0</v>
      </c>
      <c r="EG132" s="216">
        <v>0</v>
      </c>
      <c r="EH132" s="216">
        <v>0</v>
      </c>
      <c r="EI132" s="216"/>
      <c r="EJ132" s="216"/>
      <c r="EK132" s="216">
        <f t="shared" si="28"/>
        <v>0</v>
      </c>
      <c r="EL132" s="216"/>
      <c r="EM132" s="216">
        <v>0</v>
      </c>
      <c r="EN132" s="216"/>
      <c r="EO132" s="216"/>
      <c r="EP132" s="216">
        <f t="shared" si="29"/>
        <v>0</v>
      </c>
      <c r="EQ132" s="216"/>
      <c r="ER132" s="216">
        <v>0</v>
      </c>
      <c r="ES132" s="216"/>
      <c r="ET132" s="216"/>
      <c r="EU132" s="216">
        <f t="shared" si="30"/>
        <v>0</v>
      </c>
      <c r="EV132" s="216">
        <f t="shared" si="31"/>
        <v>0</v>
      </c>
    </row>
    <row r="133" spans="1:152" ht="15.95" customHeight="1" x14ac:dyDescent="0.2">
      <c r="A133" s="25">
        <v>2220727406</v>
      </c>
      <c r="B133" s="26" t="s">
        <v>23</v>
      </c>
      <c r="C133" s="26" t="s">
        <v>48</v>
      </c>
      <c r="D133" s="26" t="s">
        <v>183</v>
      </c>
      <c r="E133" s="27">
        <v>35953</v>
      </c>
      <c r="F133" s="26" t="s">
        <v>209</v>
      </c>
      <c r="G133" s="26" t="s">
        <v>212</v>
      </c>
      <c r="H133" s="28" t="e">
        <f>IF(VLOOKUP($A133,Sheet!$A$7:$DG$148,'TN01-10'!H$9,0)="","",VLOOKUP($A133,Sheet!$A$7:$DG$148,'TN01-10'!H$9,0))</f>
        <v>#N/A</v>
      </c>
      <c r="I133" s="28" t="e">
        <f>IF(VLOOKUP($A133,Sheet!$A$7:$DG$148,'TN01-10'!I$9,0)="","",VLOOKUP($A133,Sheet!$A$7:$DG$148,'TN01-10'!I$9,0))</f>
        <v>#N/A</v>
      </c>
      <c r="J133" s="28" t="e">
        <f>IF(VLOOKUP($A133,Sheet!$A$7:$DG$148,'TN01-10'!J$9,0)="","",VLOOKUP($A133,Sheet!$A$7:$DG$148,'TN01-10'!J$9,0))</f>
        <v>#N/A</v>
      </c>
      <c r="K133" s="28" t="e">
        <f>IF(VLOOKUP($A133,Sheet!$A$7:$DG$148,'TN01-10'!K$9,0)="","",VLOOKUP($A133,Sheet!$A$7:$DG$148,'TN01-10'!K$9,0))</f>
        <v>#N/A</v>
      </c>
      <c r="L133" s="28" t="e">
        <f>IF(VLOOKUP($A133,Sheet!$A$7:$DG$148,'TN01-10'!L$9,0)="","",VLOOKUP($A133,Sheet!$A$7:$DG$148,'TN01-10'!L$9,0))</f>
        <v>#N/A</v>
      </c>
      <c r="M133" s="28" t="e">
        <f>IF(VLOOKUP($A133,Sheet!$A$7:$DG$148,'TN01-10'!M$9,0)="","",VLOOKUP($A133,Sheet!$A$7:$DG$148,'TN01-10'!M$9,0))</f>
        <v>#N/A</v>
      </c>
      <c r="N133" s="28" t="e">
        <f>IF(VLOOKUP($A133,Sheet!$A$7:$DG$148,'TN01-10'!N$9,0)="","",VLOOKUP($A133,Sheet!$A$7:$DG$148,'TN01-10'!N$9,0))</f>
        <v>#N/A</v>
      </c>
      <c r="O133" s="28" t="e">
        <f>IF(VLOOKUP($A133,Sheet!$A$7:$DG$148,'TN01-10'!O$9,0)="","",VLOOKUP($A133,Sheet!$A$7:$DG$148,'TN01-10'!O$9,0))</f>
        <v>#N/A</v>
      </c>
      <c r="P133" s="28" t="e">
        <f>IF(VLOOKUP($A133,Sheet!$A$7:$DG$148,'TN01-10'!P$9,0)="","",VLOOKUP($A133,Sheet!$A$7:$DG$148,'TN01-10'!P$9,0))</f>
        <v>#N/A</v>
      </c>
      <c r="Q133" s="28" t="e">
        <f>IF(VLOOKUP($A133,Sheet!$A$7:$DG$148,'TN01-10'!Q$9,0)="","",VLOOKUP($A133,Sheet!$A$7:$DG$148,'TN01-10'!Q$9,0))</f>
        <v>#N/A</v>
      </c>
      <c r="R133" s="28" t="e">
        <f>IF(VLOOKUP($A133,Sheet!$A$7:$DG$148,'TN01-10'!R$9,0)="","",VLOOKUP($A133,Sheet!$A$7:$DG$148,'TN01-10'!R$9,0))</f>
        <v>#N/A</v>
      </c>
      <c r="S133" s="28" t="e">
        <f>IF(VLOOKUP($A133,Sheet!$A$7:$DG$148,'TN01-10'!S$9,0)="","",VLOOKUP($A133,Sheet!$A$7:$DG$148,'TN01-10'!S$9,0))</f>
        <v>#N/A</v>
      </c>
      <c r="T133" s="28" t="e">
        <f>IF(VLOOKUP($A133,Sheet!$A$7:$DG$148,'TN01-10'!T$9,0)="","",VLOOKUP($A133,Sheet!$A$7:$DG$148,'TN01-10'!T$9,0))</f>
        <v>#N/A</v>
      </c>
      <c r="U133" s="28" t="e">
        <f>IF(VLOOKUP($A133,Sheet!$A$7:$DG$148,'TN01-10'!U$9,0)="","",VLOOKUP($A133,Sheet!$A$7:$DG$148,'TN01-10'!U$9,0))</f>
        <v>#N/A</v>
      </c>
      <c r="V133" s="28" t="e">
        <f>IF(VLOOKUP($A133,Sheet!$A$7:$DG$148,'TN01-10'!V$9,0)="","",VLOOKUP($A133,Sheet!$A$7:$DG$148,'TN01-10'!V$9,0))</f>
        <v>#N/A</v>
      </c>
      <c r="W133" s="28" t="e">
        <f>IF(VLOOKUP($A133,Sheet!$A$7:$DG$148,'TN01-10'!W$9,0)="","",VLOOKUP($A133,Sheet!$A$7:$DG$148,'TN01-10'!W$9,0))</f>
        <v>#N/A</v>
      </c>
      <c r="X133" s="28" t="e">
        <f>IF(VLOOKUP($A133,Sheet!$A$7:$DG$148,'TN01-10'!X$9,0)="","",VLOOKUP($A133,Sheet!$A$7:$DG$148,'TN01-10'!X$9,0))</f>
        <v>#N/A</v>
      </c>
      <c r="Y133" s="28" t="e">
        <f>IF(VLOOKUP($A133,Sheet!$A$7:$DG$148,'TN01-10'!Y$9,0)="","",VLOOKUP($A133,Sheet!$A$7:$DG$148,'TN01-10'!Y$9,0))</f>
        <v>#N/A</v>
      </c>
      <c r="Z133" s="28" t="e">
        <f>IF(VLOOKUP($A133,Sheet!$A$7:$DG$148,'TN01-10'!Z$9,0)="","",VLOOKUP($A133,Sheet!$A$7:$DG$148,'TN01-10'!Z$9,0))</f>
        <v>#N/A</v>
      </c>
      <c r="AA133" s="28" t="e">
        <f>IF(VLOOKUP($A133,Sheet!$A$7:$DG$148,'TN01-10'!AA$9,0)="","",VLOOKUP($A133,Sheet!$A$7:$DG$148,'TN01-10'!AA$9,0))</f>
        <v>#N/A</v>
      </c>
      <c r="AB133" s="28" t="e">
        <f>IF(VLOOKUP($A133,Sheet!$A$7:$DG$148,'TN01-10'!AB$9,0)="","",VLOOKUP($A133,Sheet!$A$7:$DG$148,'TN01-10'!AB$9,0))</f>
        <v>#N/A</v>
      </c>
      <c r="AC133" s="28" t="e">
        <f>IF(VLOOKUP($A133,Sheet!$A$7:$DG$148,'TN01-10'!AC$9,0)="","",VLOOKUP($A133,Sheet!$A$7:$DG$148,'TN01-10'!AC$9,0))</f>
        <v>#N/A</v>
      </c>
      <c r="AD133" s="28" t="e">
        <f>IF(VLOOKUP($A133,Sheet!$A$7:$DG$148,'TN01-10'!AD$9,0)="","",VLOOKUP($A133,Sheet!$A$7:$DG$148,'TN01-10'!AD$9,0))</f>
        <v>#N/A</v>
      </c>
      <c r="AE133" s="28" t="e">
        <f>IF(VLOOKUP($A133,Sheet!$A$7:$DG$148,'TN01-10'!AE$9,0)="","",VLOOKUP($A133,Sheet!$A$7:$DG$148,'TN01-10'!AE$9,0))</f>
        <v>#N/A</v>
      </c>
      <c r="AF133" s="28" t="e">
        <f>IF(VLOOKUP($A133,Sheet!$A$7:$DG$148,'TN01-10'!AF$9,0)="","",VLOOKUP($A133,Sheet!$A$7:$DG$148,'TN01-10'!AF$9,0))</f>
        <v>#N/A</v>
      </c>
      <c r="AG133" s="28" t="e">
        <f>IF(VLOOKUP($A133,Sheet!$A$7:$DG$148,'TN01-10'!AG$9,0)="","",VLOOKUP($A133,Sheet!$A$7:$DG$148,'TN01-10'!AG$9,0))</f>
        <v>#N/A</v>
      </c>
      <c r="AH133" s="28" t="e">
        <f>IF(VLOOKUP($A133,Sheet!$A$7:$DG$148,'TN01-10'!AH$9,0)="","",VLOOKUP($A133,Sheet!$A$7:$DG$148,'TN01-10'!AH$9,0))</f>
        <v>#N/A</v>
      </c>
      <c r="AI133" s="28" t="e">
        <f>IF(VLOOKUP($A133,Sheet!$A$7:$DG$148,'TN01-10'!AI$9,0)="","",VLOOKUP($A133,Sheet!$A$7:$DG$148,'TN01-10'!AI$9,0))</f>
        <v>#N/A</v>
      </c>
      <c r="AJ133" s="28" t="e">
        <f>IF(VLOOKUP($A133,Sheet!$A$7:$DG$148,'TN01-10'!AJ$9,0)="","",VLOOKUP($A133,Sheet!$A$7:$DG$148,'TN01-10'!AJ$9,0))</f>
        <v>#N/A</v>
      </c>
      <c r="AK133" s="33" t="e">
        <f>IF(VLOOKUP($A133,Sheet!$A$7:$DG$148,'TN01-10'!AK$9,0)="","",VLOOKUP($A133,Sheet!$A$7:$DG$148,'TN01-10'!AK$9,0))</f>
        <v>#N/A</v>
      </c>
      <c r="AL133" s="36" t="e">
        <f>IF(VLOOKUP($A133,Sheet!$A$7:$DG$148,'TN01-10'!AL$9,0)="","",VLOOKUP($A133,Sheet!$A$7:$DG$148,'TN01-10'!AL$9,0))</f>
        <v>#N/A</v>
      </c>
      <c r="AM133" s="32" t="e">
        <f>IF(VLOOKUP($A133,Sheet!$A$7:$DG$148,'TN01-10'!AM$9,0)="","",VLOOKUP($A133,Sheet!$A$7:$DG$148,'TN01-10'!AM$9,0))</f>
        <v>#N/A</v>
      </c>
      <c r="AN133" s="32" t="e">
        <f>IF(VLOOKUP($A133,Sheet!$A$7:$DG$148,'TN01-10'!AN$9,0)="","",VLOOKUP($A133,Sheet!$A$7:$DG$148,'TN01-10'!AN$9,0))</f>
        <v>#N/A</v>
      </c>
      <c r="AO133" s="32" t="e">
        <f>IF(VLOOKUP($A133,Sheet!$A$7:$DG$148,'TN01-10'!AO$9,0)="","",VLOOKUP($A133,Sheet!$A$7:$DG$148,'TN01-10'!AO$9,0))</f>
        <v>#N/A</v>
      </c>
      <c r="AP133" s="32" t="e">
        <f>IF(VLOOKUP($A133,Sheet!$A$7:$DG$148,'TN01-10'!AP$9,0)="","",VLOOKUP($A133,Sheet!$A$7:$DG$148,'TN01-10'!AP$9,0))</f>
        <v>#N/A</v>
      </c>
      <c r="AQ133" s="32" t="e">
        <f>IF(VLOOKUP($A133,Sheet!$A$7:$DG$148,'TN01-10'!AQ$9,0)="","",VLOOKUP($A133,Sheet!$A$7:$DG$148,'TN01-10'!AQ$9,0))</f>
        <v>#N/A</v>
      </c>
      <c r="AR133" s="32" t="e">
        <f>IF(VLOOKUP($A133,Sheet!$A$7:$DG$148,'TN01-10'!AR$9,0)="","",VLOOKUP($A133,Sheet!$A$7:$DG$148,'TN01-10'!AR$9,0))</f>
        <v>#N/A</v>
      </c>
      <c r="AS133" s="32" t="e">
        <f>IF(VLOOKUP($A133,Sheet!$A$7:$DG$148,'TN01-10'!AS$9,0)="","",VLOOKUP($A133,Sheet!$A$7:$DG$148,'TN01-10'!AS$9,0))</f>
        <v>#N/A</v>
      </c>
      <c r="AT133" s="32" t="e">
        <f>IF(VLOOKUP($A133,Sheet!$A$7:$DG$148,'TN01-10'!AT$9,0)="","",VLOOKUP($A133,Sheet!$A$7:$DG$148,'TN01-10'!AT$9,0))</f>
        <v>#N/A</v>
      </c>
      <c r="AU133" s="32" t="e">
        <f>IF(VLOOKUP($A133,Sheet!$A$7:$DG$148,'TN01-10'!AU$9,0)="","",VLOOKUP($A133,Sheet!$A$7:$DG$148,'TN01-10'!AU$9,0))</f>
        <v>#N/A</v>
      </c>
      <c r="AV133" s="32" t="e">
        <f>IF(VLOOKUP($A133,Sheet!$A$7:$DG$148,'TN01-10'!AV$9,0)="","",VLOOKUP($A133,Sheet!$A$7:$DG$148,'TN01-10'!AV$9,0))</f>
        <v>#N/A</v>
      </c>
      <c r="AW133" s="32" t="e">
        <f>IF(VLOOKUP($A133,Sheet!$A$7:$DG$148,'TN01-10'!AW$9,0)="","",VLOOKUP($A133,Sheet!$A$7:$DG$148,'TN01-10'!AW$9,0))</f>
        <v>#N/A</v>
      </c>
      <c r="AX133" s="32" t="e">
        <f>IF(VLOOKUP($A133,Sheet!$A$7:$DG$148,'TN01-10'!AX$9,0)="","",VLOOKUP($A133,Sheet!$A$7:$DG$148,'TN01-10'!AX$9,0))</f>
        <v>#N/A</v>
      </c>
      <c r="AY133" s="32" t="e">
        <f>IF(VLOOKUP($A133,Sheet!$A$7:$DG$148,'TN01-10'!AY$9,0)="","",VLOOKUP($A133,Sheet!$A$7:$DG$148,'TN01-10'!AY$9,0))</f>
        <v>#N/A</v>
      </c>
      <c r="AZ133" s="32" t="e">
        <f>IF(VLOOKUP($A133,Sheet!$A$7:$DG$148,'TN01-10'!AZ$9,0)="","",VLOOKUP($A133,Sheet!$A$7:$DG$148,'TN01-10'!AZ$9,0))</f>
        <v>#N/A</v>
      </c>
      <c r="BA133" s="32" t="e">
        <f>IF(VLOOKUP($A133,Sheet!$A$7:$DG$148,'TN01-10'!BA$9,0)="","",VLOOKUP($A133,Sheet!$A$7:$DG$148,'TN01-10'!BA$9,0))</f>
        <v>#N/A</v>
      </c>
      <c r="BB133" s="33" t="e">
        <f>IF(VLOOKUP($A133,Sheet!$A$7:$DG$148,'TN01-10'!BB$9,0)="","",VLOOKUP($A133,Sheet!$A$7:$DG$148,'TN01-10'!BB$9,0))</f>
        <v>#N/A</v>
      </c>
      <c r="BC133" s="36" t="e">
        <f>IF(VLOOKUP($A133,Sheet!$A$7:$DG$148,'TN01-10'!BC$9,0)="","",VLOOKUP($A133,Sheet!$A$7:$DG$148,'TN01-10'!BC$9,0))</f>
        <v>#N/A</v>
      </c>
      <c r="BD133" s="28" t="e">
        <f>IF(VLOOKUP($A133,Sheet!$A$7:$DG$148,'TN01-10'!BD$9,0)="","",VLOOKUP($A133,Sheet!$A$7:$DG$148,'TN01-10'!BD$9,0))</f>
        <v>#N/A</v>
      </c>
      <c r="BE133" s="28" t="e">
        <f>IF(VLOOKUP($A133,Sheet!$A$7:$DG$148,'TN01-10'!BE$9,0)="","",VLOOKUP($A133,Sheet!$A$7:$DG$148,'TN01-10'!BE$9,0))</f>
        <v>#N/A</v>
      </c>
      <c r="BF133" s="28" t="e">
        <f>IF(VLOOKUP($A133,Sheet!$A$7:$DG$148,'TN01-10'!BF$9,0)="","",VLOOKUP($A133,Sheet!$A$7:$DG$148,'TN01-10'!BF$9,0))</f>
        <v>#N/A</v>
      </c>
      <c r="BG133" s="28" t="e">
        <f>IF(VLOOKUP($A133,Sheet!$A$7:$DG$148,'TN01-10'!BG$9,0)="","",VLOOKUP($A133,Sheet!$A$7:$DG$148,'TN01-10'!BG$9,0))</f>
        <v>#N/A</v>
      </c>
      <c r="BH133" s="28" t="e">
        <f>IF(VLOOKUP($A133,Sheet!$A$7:$DG$148,'TN01-10'!BH$9,0)="","",VLOOKUP($A133,Sheet!$A$7:$DG$148,'TN01-10'!BH$9,0))</f>
        <v>#N/A</v>
      </c>
      <c r="BI133" s="28" t="e">
        <f>IF(VLOOKUP($A133,Sheet!$A$7:$DG$148,'TN01-10'!BI$9,0)="","",VLOOKUP($A133,Sheet!$A$7:$DG$148,'TN01-10'!BI$9,0))</f>
        <v>#N/A</v>
      </c>
      <c r="BJ133" s="28" t="e">
        <f>IF(VLOOKUP($A133,Sheet!$A$7:$DG$148,'TN01-10'!BJ$9,0)="","",VLOOKUP($A133,Sheet!$A$7:$DG$148,'TN01-10'!BJ$9,0))</f>
        <v>#N/A</v>
      </c>
      <c r="BK133" s="28" t="e">
        <f>IF(VLOOKUP($A133,Sheet!$A$7:$DG$148,'TN01-10'!BK$9,0)="","",VLOOKUP($A133,Sheet!$A$7:$DG$148,'TN01-10'!BK$9,0))</f>
        <v>#N/A</v>
      </c>
      <c r="BL133" s="28" t="e">
        <f>IF(VLOOKUP($A133,Sheet!$A$7:$DG$148,'TN01-10'!BL$9,0)="","",VLOOKUP($A133,Sheet!$A$7:$DG$148,'TN01-10'!BL$9,0))</f>
        <v>#N/A</v>
      </c>
      <c r="BM133" s="28" t="e">
        <f>IF(VLOOKUP($A133,Sheet!$A$7:$DG$148,'TN01-10'!BM$9,0)="","",VLOOKUP($A133,Sheet!$A$7:$DG$148,'TN01-10'!BM$9,0))</f>
        <v>#N/A</v>
      </c>
      <c r="BN133" s="28" t="e">
        <f>IF(VLOOKUP($A133,Sheet!$A$7:$DG$148,'TN01-10'!BN$9,0)="","",VLOOKUP($A133,Sheet!$A$7:$DG$148,'TN01-10'!BN$9,0))</f>
        <v>#N/A</v>
      </c>
      <c r="BO133" s="28" t="e">
        <f>IF(VLOOKUP($A133,Sheet!$A$7:$DG$148,'TN01-10'!BO$9,0)="","",VLOOKUP($A133,Sheet!$A$7:$DG$148,'TN01-10'!BO$9,0))</f>
        <v>#N/A</v>
      </c>
      <c r="BP133" s="28" t="e">
        <f>IF(VLOOKUP($A133,Sheet!$A$7:$DG$148,'TN01-10'!BP$9,0)="","",VLOOKUP($A133,Sheet!$A$7:$DG$148,'TN01-10'!BP$9,0))</f>
        <v>#N/A</v>
      </c>
      <c r="BQ133" s="28" t="e">
        <f>IF(VLOOKUP($A133,Sheet!$A$7:$DG$148,'TN01-10'!BQ$9,0)="","",VLOOKUP($A133,Sheet!$A$7:$DG$148,'TN01-10'!BQ$9,0))</f>
        <v>#N/A</v>
      </c>
      <c r="BR133" s="28" t="e">
        <f>IF(VLOOKUP($A133,Sheet!$A$7:$DG$148,'TN01-10'!BR$9,0)="","",VLOOKUP($A133,Sheet!$A$7:$DG$148,'TN01-10'!BR$9,0))</f>
        <v>#N/A</v>
      </c>
      <c r="BS133" s="28" t="e">
        <f>IF(VLOOKUP($A133,Sheet!$A$7:$DG$148,'TN01-10'!BS$9,0)="","",VLOOKUP($A133,Sheet!$A$7:$DG$148,'TN01-10'!BS$9,0))</f>
        <v>#N/A</v>
      </c>
      <c r="BT133" s="28" t="e">
        <f>IF(VLOOKUP($A133,Sheet!$A$7:$DG$148,'TN01-10'!BT$9,0)="","",VLOOKUP($A133,Sheet!$A$7:$DG$148,'TN01-10'!BT$9,0))</f>
        <v>#N/A</v>
      </c>
      <c r="BU133" s="28" t="e">
        <f>IF(VLOOKUP($A133,Sheet!$A$7:$DG$148,'TN01-10'!BU$9,0)="","",VLOOKUP($A133,Sheet!$A$7:$DG$148,'TN01-10'!BU$9,0))</f>
        <v>#N/A</v>
      </c>
      <c r="BV133" s="28" t="e">
        <f>IF(VLOOKUP($A133,Sheet!$A$7:$DG$148,'TN01-10'!BV$9,0)="","",VLOOKUP($A133,Sheet!$A$7:$DG$148,'TN01-10'!BV$9,0))</f>
        <v>#N/A</v>
      </c>
      <c r="BW133" s="28" t="e">
        <f>IF(VLOOKUP($A133,Sheet!$A$7:$DG$148,'TN01-10'!BW$9,0)="","",VLOOKUP($A133,Sheet!$A$7:$DG$148,'TN01-10'!BW$9,0))</f>
        <v>#N/A</v>
      </c>
      <c r="BX133" s="33" t="e">
        <f>IF(VLOOKUP($A133,Sheet!$A$7:$DG$148,'TN01-10'!BX$9,0)="","",VLOOKUP($A133,Sheet!$A$7:$DG$148,'TN01-10'!BX$9,0))</f>
        <v>#N/A</v>
      </c>
      <c r="BY133" s="36" t="e">
        <f>IF(VLOOKUP($A133,Sheet!$A$7:$DG$148,'TN01-10'!BY$9,0)="","",VLOOKUP($A133,Sheet!$A$7:$DG$148,'TN01-10'!BY$9,0))</f>
        <v>#N/A</v>
      </c>
      <c r="BZ133" s="28" t="e">
        <f>IF(VLOOKUP($A133,Sheet!$A$7:$DG$148,'TN01-10'!BZ$9,0)="","",VLOOKUP($A133,Sheet!$A$7:$DG$148,'TN01-10'!BZ$9,0))</f>
        <v>#N/A</v>
      </c>
      <c r="CA133" s="28" t="e">
        <f>IF(VLOOKUP($A133,Sheet!$A$7:$DG$148,'TN01-10'!CA$9,0)="","",VLOOKUP($A133,Sheet!$A$7:$DG$148,'TN01-10'!CA$9,0))</f>
        <v>#N/A</v>
      </c>
      <c r="CB133" s="28" t="e">
        <f>IF(VLOOKUP($A133,Sheet!$A$7:$DG$148,'TN01-10'!CB$9,0)="","",VLOOKUP($A133,Sheet!$A$7:$DG$148,'TN01-10'!CB$9,0))</f>
        <v>#N/A</v>
      </c>
      <c r="CC133" s="28" t="e">
        <f>IF(VLOOKUP($A133,Sheet!$A$7:$DG$148,'TN01-10'!CC$9,0)="","",VLOOKUP($A133,Sheet!$A$7:$DG$148,'TN01-10'!CC$9,0))</f>
        <v>#N/A</v>
      </c>
      <c r="CD133" s="28" t="e">
        <f>IF(VLOOKUP($A133,Sheet!$A$7:$DG$148,'TN01-10'!CD$9,0)="","",VLOOKUP($A133,Sheet!$A$7:$DG$148,'TN01-10'!CD$9,0))</f>
        <v>#N/A</v>
      </c>
      <c r="CE133" s="28" t="e">
        <f>IF(VLOOKUP($A133,Sheet!$A$7:$DG$148,'TN01-10'!CE$9,0)="","",VLOOKUP($A133,Sheet!$A$7:$DG$148,'TN01-10'!CE$9,0))</f>
        <v>#N/A</v>
      </c>
      <c r="CF133" s="28" t="e">
        <f>IF(VLOOKUP($A133,Sheet!$A$7:$DG$148,'TN01-10'!CF$9,0)="","",VLOOKUP($A133,Sheet!$A$7:$DG$148,'TN01-10'!CF$9,0))</f>
        <v>#N/A</v>
      </c>
      <c r="CG133" s="28" t="e">
        <f>IF(VLOOKUP($A133,Sheet!$A$7:$DG$148,'TN01-10'!CG$9,0)="","",VLOOKUP($A133,Sheet!$A$7:$DG$148,'TN01-10'!CG$9,0))</f>
        <v>#N/A</v>
      </c>
      <c r="CH133" s="28" t="e">
        <f>IF(VLOOKUP($A133,Sheet!$A$7:$DG$148,'TN01-10'!CH$9,0)="","",VLOOKUP($A133,Sheet!$A$7:$DG$148,'TN01-10'!CH$9,0))</f>
        <v>#N/A</v>
      </c>
      <c r="CI133" s="28" t="e">
        <f>IF(VLOOKUP($A133,Sheet!$A$7:$DG$148,'TN01-10'!CI$9,0)="","",VLOOKUP($A133,Sheet!$A$7:$DG$148,'TN01-10'!CI$9,0))</f>
        <v>#N/A</v>
      </c>
      <c r="CJ133" s="28" t="e">
        <f>IF(VLOOKUP($A133,Sheet!$A$7:$DG$148,'TN01-10'!CJ$9,0)="","",VLOOKUP($A133,Sheet!$A$7:$DG$148,'TN01-10'!CJ$9,0))</f>
        <v>#N/A</v>
      </c>
      <c r="CK133" s="28" t="e">
        <f>IF(VLOOKUP($A133,Sheet!$A$7:$DG$148,'TN01-10'!CK$9,0)="","",VLOOKUP($A133,Sheet!$A$7:$DG$148,'TN01-10'!CK$9,0))</f>
        <v>#N/A</v>
      </c>
      <c r="CL133" s="28" t="e">
        <f>IF(VLOOKUP($A133,Sheet!$A$7:$DG$148,'TN01-10'!CL$9,0)="","",VLOOKUP($A133,Sheet!$A$7:$DG$148,'TN01-10'!CL$9,0))</f>
        <v>#N/A</v>
      </c>
      <c r="CM133" s="28" t="e">
        <f>IF(VLOOKUP($A133,Sheet!$A$7:$DG$148,'TN01-10'!CM$9,0)="","",VLOOKUP($A133,Sheet!$A$7:$DG$148,'TN01-10'!CM$9,0))</f>
        <v>#N/A</v>
      </c>
      <c r="CN133" s="28" t="e">
        <f>IF(VLOOKUP($A133,Sheet!$A$7:$DG$148,'TN01-10'!CN$9,0)="","",VLOOKUP($A133,Sheet!$A$7:$DG$148,'TN01-10'!CN$9,0))</f>
        <v>#N/A</v>
      </c>
      <c r="CO133" s="28" t="e">
        <f>IF(VLOOKUP($A133,Sheet!$A$7:$DG$148,'TN01-10'!CO$9,0)="","",VLOOKUP($A133,Sheet!$A$7:$DG$148,'TN01-10'!CO$9,0))</f>
        <v>#N/A</v>
      </c>
      <c r="CP133" s="28" t="e">
        <f>IF(VLOOKUP($A133,Sheet!$A$7:$DG$148,'TN01-10'!CP$9,0)="","",VLOOKUP($A133,Sheet!$A$7:$DG$148,'TN01-10'!CP$9,0))</f>
        <v>#N/A</v>
      </c>
      <c r="CQ133" s="28" t="e">
        <f>IF(VLOOKUP($A133,Sheet!$A$7:$DG$148,'TN01-10'!CQ$9,0)="","",VLOOKUP($A133,Sheet!$A$7:$DG$148,'TN01-10'!CQ$9,0))</f>
        <v>#N/A</v>
      </c>
      <c r="CR133" s="28" t="e">
        <f>IF(VLOOKUP($A133,Sheet!$A$7:$DG$148,'TN01-10'!CR$9,0)="","",VLOOKUP($A133,Sheet!$A$7:$DG$148,'TN01-10'!CR$9,0))</f>
        <v>#N/A</v>
      </c>
      <c r="CS133" s="33" t="e">
        <f>IF(VLOOKUP($A133,Sheet!$A$7:$DG$148,'TN01-10'!CS$9,0)="","",VLOOKUP($A133,Sheet!$A$7:$DG$148,'TN01-10'!CS$9,0))</f>
        <v>#N/A</v>
      </c>
      <c r="CT133" s="36" t="e">
        <f>IF(VLOOKUP($A133,Sheet!$A$7:$DG$148,'TN01-10'!CT$9,0)="","",VLOOKUP($A133,Sheet!$A$7:$DG$148,'TN01-10'!CT$9,0))</f>
        <v>#N/A</v>
      </c>
      <c r="CU133" s="38" t="e">
        <f t="shared" si="17"/>
        <v>#N/A</v>
      </c>
      <c r="CV133" s="38" t="e">
        <f t="shared" si="18"/>
        <v>#N/A</v>
      </c>
      <c r="CW133" s="38">
        <f t="shared" si="19"/>
        <v>0</v>
      </c>
      <c r="CX133" s="38" t="e">
        <f t="shared" si="20"/>
        <v>#N/A</v>
      </c>
      <c r="CY133" s="38" t="e">
        <f t="shared" si="21"/>
        <v>#N/A</v>
      </c>
      <c r="CZ133" s="38" t="e">
        <f>VLOOKUP($A133,'TN01-04'!$A$13:$DL$166,103,0)</f>
        <v>#N/A</v>
      </c>
      <c r="DA133" s="28" t="e">
        <f>IF(VLOOKUP($A133,Sheet!$A$7:$DG$148,'TN01-10'!DA$9,0)="","",VLOOKUP($A133,Sheet!$A$7:$DG$148,'TN01-10'!DA$9,0))</f>
        <v>#N/A</v>
      </c>
      <c r="DB133" s="28" t="e">
        <f>IF(VLOOKUP($A133,Sheet!$A$7:$DG$148,'TN01-10'!DB$9,0)="","",VLOOKUP($A133,Sheet!$A$7:$DG$148,'TN01-10'!DB$9,0))</f>
        <v>#N/A</v>
      </c>
      <c r="DC133" s="28" t="e">
        <f>IF(VLOOKUP($A133,Sheet!$A$7:$DG$148,'TN01-10'!DC$9,0)="","",VLOOKUP($A133,Sheet!$A$7:$DG$148,'TN01-10'!DC$9,0))</f>
        <v>#N/A</v>
      </c>
      <c r="DD133" s="28" t="e">
        <f>IF(VLOOKUP($A133,Sheet!$A$7:$DG$148,'TN01-10'!DD$9,0)="","",VLOOKUP($A133,Sheet!$A$7:$DG$148,'TN01-10'!DD$9,0))</f>
        <v>#N/A</v>
      </c>
      <c r="DE133" s="38"/>
      <c r="DF133" s="38" t="e">
        <f t="shared" si="22"/>
        <v>#N/A</v>
      </c>
      <c r="DG133" s="38" t="e">
        <f>VLOOKUP($A133,'TN01-04'!$A$13:$DL$166,110,0)</f>
        <v>#N/A</v>
      </c>
      <c r="DH133" s="33" t="e">
        <f>IF(VLOOKUP($A133,Sheet!$A$7:$DG$148,'TN01-10'!DH$9,0)="","",VLOOKUP($A133,Sheet!$A$7:$DG$148,'TN01-10'!DH$9,0))</f>
        <v>#N/A</v>
      </c>
      <c r="DI133" s="36" t="e">
        <f>IF(VLOOKUP($A133,Sheet!$A$7:$DG$148,'TN01-10'!DI$9,0)="","",VLOOKUP($A133,Sheet!$A$7:$DG$148,'TN01-10'!DI$9,0))</f>
        <v>#N/A</v>
      </c>
      <c r="DJ133" s="38" t="e">
        <f t="shared" si="23"/>
        <v>#N/A</v>
      </c>
      <c r="DK133" s="38" t="e">
        <f t="shared" si="24"/>
        <v>#N/A</v>
      </c>
      <c r="DL133" s="38" t="e">
        <f t="shared" si="25"/>
        <v>#N/A</v>
      </c>
      <c r="DM133" s="38" t="e">
        <f>VLOOKUP($A133,'TN01-04'!$A$13:$DL$166,116,0)</f>
        <v>#N/A</v>
      </c>
      <c r="DN133" s="33" t="e">
        <f>IF(VLOOKUP($A133,Sheet!$A$7:$DG$148,'TN01-10'!DN$9,0)="","",VLOOKUP($A133,Sheet!$A$7:$DG$148,'TN01-10'!DN$9,0))</f>
        <v>#N/A</v>
      </c>
      <c r="DO133" s="36" t="e">
        <f>IF(VLOOKUP($A133,Sheet!$A$7:$DG$148,'TN01-10'!DO$9,0)="","",VLOOKUP($A133,Sheet!$A$7:$DG$148,'TN01-10'!DO$9,0))</f>
        <v>#N/A</v>
      </c>
      <c r="DP133" s="28" t="e">
        <f>IF(VLOOKUP($A133,Sheet!$A$7:$DG$148,'TN01-10'!DP$9,0)="","",VLOOKUP($A133,Sheet!$A$7:$DG$148,'TN01-10'!DP$9,0))</f>
        <v>#N/A</v>
      </c>
      <c r="DQ133" s="28" t="e">
        <f>IF(VLOOKUP($A133,Sheet!$A$7:$DG$148,'TN01-10'!DQ$9,0)="","",VLOOKUP($A133,Sheet!$A$7:$DG$148,'TN01-10'!DQ$9,0))</f>
        <v>#N/A</v>
      </c>
      <c r="DR133" s="28" t="e">
        <f>IF(VLOOKUP($A133,Sheet!$A$7:$DG$148,'TN01-10'!DR$9,0)="","",VLOOKUP($A133,Sheet!$A$7:$DG$148,'TN01-10'!DR$9,0))</f>
        <v>#N/A</v>
      </c>
      <c r="DS133" s="28" t="e">
        <f>IF(VLOOKUP($A133,Sheet!$A$7:$DG$148,'TN01-10'!DS$9,0)="","",VLOOKUP($A133,Sheet!$A$7:$DG$148,'TN01-10'!DS$9,0))</f>
        <v>#N/A</v>
      </c>
      <c r="DT133" s="28" t="e">
        <f>IF(VLOOKUP($A133,Sheet!$A$7:$DG$148,'TN01-10'!DT$9,0)="","",VLOOKUP($A133,Sheet!$A$7:$DG$148,'TN01-10'!DT$9,0))</f>
        <v>#N/A</v>
      </c>
      <c r="DU133" s="168" t="e">
        <f t="shared" si="26"/>
        <v>#N/A</v>
      </c>
      <c r="DV133" s="315"/>
      <c r="DW133" s="315"/>
      <c r="DX133" s="315" t="s">
        <v>4798</v>
      </c>
      <c r="DY133" s="315" t="s">
        <v>4798</v>
      </c>
      <c r="DZ133" s="315" t="s">
        <v>4831</v>
      </c>
      <c r="EA133" s="315"/>
      <c r="EB133" s="216"/>
      <c r="EC133" s="216"/>
      <c r="ED133" s="216"/>
      <c r="EE133" s="216"/>
      <c r="EF133" s="216">
        <f t="shared" si="27"/>
        <v>0</v>
      </c>
      <c r="EG133" s="216">
        <v>0</v>
      </c>
      <c r="EH133" s="216">
        <v>0</v>
      </c>
      <c r="EI133" s="216"/>
      <c r="EJ133" s="216"/>
      <c r="EK133" s="216">
        <f t="shared" si="28"/>
        <v>0</v>
      </c>
      <c r="EL133" s="216"/>
      <c r="EM133" s="216">
        <v>0</v>
      </c>
      <c r="EN133" s="216"/>
      <c r="EO133" s="216"/>
      <c r="EP133" s="216">
        <f t="shared" si="29"/>
        <v>0</v>
      </c>
      <c r="EQ133" s="216"/>
      <c r="ER133" s="216">
        <v>0</v>
      </c>
      <c r="ES133" s="216"/>
      <c r="ET133" s="216"/>
      <c r="EU133" s="216">
        <f t="shared" si="30"/>
        <v>0</v>
      </c>
      <c r="EV133" s="216">
        <f t="shared" si="31"/>
        <v>0</v>
      </c>
    </row>
    <row r="134" spans="1:152" ht="15.95" customHeight="1" x14ac:dyDescent="0.2">
      <c r="A134" s="25">
        <v>2220729441</v>
      </c>
      <c r="B134" s="26" t="s">
        <v>21</v>
      </c>
      <c r="C134" s="26" t="s">
        <v>48</v>
      </c>
      <c r="D134" s="26" t="s">
        <v>184</v>
      </c>
      <c r="E134" s="27">
        <v>36084</v>
      </c>
      <c r="F134" s="26" t="s">
        <v>209</v>
      </c>
      <c r="G134" s="26" t="s">
        <v>212</v>
      </c>
      <c r="H134" s="28">
        <f>IF(VLOOKUP($A134,Sheet!$A$7:$DG$148,'TN01-10'!H$9,0)="","",VLOOKUP($A134,Sheet!$A$7:$DG$148,'TN01-10'!H$9,0))</f>
        <v>8.6</v>
      </c>
      <c r="I134" s="28">
        <f>IF(VLOOKUP($A134,Sheet!$A$7:$DG$148,'TN01-10'!I$9,0)="","",VLOOKUP($A134,Sheet!$A$7:$DG$148,'TN01-10'!I$9,0))</f>
        <v>8.6</v>
      </c>
      <c r="J134" s="28">
        <f>IF(VLOOKUP($A134,Sheet!$A$7:$DG$148,'TN01-10'!J$9,0)="","",VLOOKUP($A134,Sheet!$A$7:$DG$148,'TN01-10'!J$9,0))</f>
        <v>8.6</v>
      </c>
      <c r="K134" s="28">
        <f>IF(VLOOKUP($A134,Sheet!$A$7:$DG$148,'TN01-10'!K$9,0)="","",VLOOKUP($A134,Sheet!$A$7:$DG$148,'TN01-10'!K$9,0))</f>
        <v>7.9</v>
      </c>
      <c r="L134" s="28">
        <f>IF(VLOOKUP($A134,Sheet!$A$7:$DG$148,'TN01-10'!L$9,0)="","",VLOOKUP($A134,Sheet!$A$7:$DG$148,'TN01-10'!L$9,0))</f>
        <v>7.7</v>
      </c>
      <c r="M134" s="28">
        <f>IF(VLOOKUP($A134,Sheet!$A$7:$DG$148,'TN01-10'!M$9,0)="","",VLOOKUP($A134,Sheet!$A$7:$DG$148,'TN01-10'!M$9,0))</f>
        <v>9.9</v>
      </c>
      <c r="N134" s="28">
        <f>IF(VLOOKUP($A134,Sheet!$A$7:$DG$148,'TN01-10'!N$9,0)="","",VLOOKUP($A134,Sheet!$A$7:$DG$148,'TN01-10'!N$9,0))</f>
        <v>9.1</v>
      </c>
      <c r="O134" s="28" t="str">
        <f>IF(VLOOKUP($A134,Sheet!$A$7:$DG$148,'TN01-10'!O$9,0)="","",VLOOKUP($A134,Sheet!$A$7:$DG$148,'TN01-10'!O$9,0))</f>
        <v/>
      </c>
      <c r="P134" s="28">
        <f>IF(VLOOKUP($A134,Sheet!$A$7:$DG$148,'TN01-10'!P$9,0)="","",VLOOKUP($A134,Sheet!$A$7:$DG$148,'TN01-10'!P$9,0))</f>
        <v>8.5</v>
      </c>
      <c r="Q134" s="28" t="str">
        <f>IF(VLOOKUP($A134,Sheet!$A$7:$DG$148,'TN01-10'!Q$9,0)="","",VLOOKUP($A134,Sheet!$A$7:$DG$148,'TN01-10'!Q$9,0))</f>
        <v/>
      </c>
      <c r="R134" s="28" t="str">
        <f>IF(VLOOKUP($A134,Sheet!$A$7:$DG$148,'TN01-10'!R$9,0)="","",VLOOKUP($A134,Sheet!$A$7:$DG$148,'TN01-10'!R$9,0))</f>
        <v/>
      </c>
      <c r="S134" s="28" t="str">
        <f>IF(VLOOKUP($A134,Sheet!$A$7:$DG$148,'TN01-10'!S$9,0)="","",VLOOKUP($A134,Sheet!$A$7:$DG$148,'TN01-10'!S$9,0))</f>
        <v/>
      </c>
      <c r="T134" s="28" t="str">
        <f>IF(VLOOKUP($A134,Sheet!$A$7:$DG$148,'TN01-10'!T$9,0)="","",VLOOKUP($A134,Sheet!$A$7:$DG$148,'TN01-10'!T$9,0))</f>
        <v/>
      </c>
      <c r="U134" s="28">
        <f>IF(VLOOKUP($A134,Sheet!$A$7:$DG$148,'TN01-10'!U$9,0)="","",VLOOKUP($A134,Sheet!$A$7:$DG$148,'TN01-10'!U$9,0))</f>
        <v>7.7</v>
      </c>
      <c r="V134" s="28">
        <f>IF(VLOOKUP($A134,Sheet!$A$7:$DG$148,'TN01-10'!V$9,0)="","",VLOOKUP($A134,Sheet!$A$7:$DG$148,'TN01-10'!V$9,0))</f>
        <v>7</v>
      </c>
      <c r="W134" s="28">
        <f>IF(VLOOKUP($A134,Sheet!$A$7:$DG$148,'TN01-10'!W$9,0)="","",VLOOKUP($A134,Sheet!$A$7:$DG$148,'TN01-10'!W$9,0))</f>
        <v>9.1</v>
      </c>
      <c r="X134" s="28">
        <f>IF(VLOOKUP($A134,Sheet!$A$7:$DG$148,'TN01-10'!X$9,0)="","",VLOOKUP($A134,Sheet!$A$7:$DG$148,'TN01-10'!X$9,0))</f>
        <v>8.1999999999999993</v>
      </c>
      <c r="Y134" s="28">
        <f>IF(VLOOKUP($A134,Sheet!$A$7:$DG$148,'TN01-10'!Y$9,0)="","",VLOOKUP($A134,Sheet!$A$7:$DG$148,'TN01-10'!Y$9,0))</f>
        <v>5.9</v>
      </c>
      <c r="Z134" s="28">
        <f>IF(VLOOKUP($A134,Sheet!$A$7:$DG$148,'TN01-10'!Z$9,0)="","",VLOOKUP($A134,Sheet!$A$7:$DG$148,'TN01-10'!Z$9,0))</f>
        <v>7.5</v>
      </c>
      <c r="AA134" s="28">
        <f>IF(VLOOKUP($A134,Sheet!$A$7:$DG$148,'TN01-10'!AA$9,0)="","",VLOOKUP($A134,Sheet!$A$7:$DG$148,'TN01-10'!AA$9,0))</f>
        <v>5.2</v>
      </c>
      <c r="AB134" s="28">
        <f>IF(VLOOKUP($A134,Sheet!$A$7:$DG$148,'TN01-10'!AB$9,0)="","",VLOOKUP($A134,Sheet!$A$7:$DG$148,'TN01-10'!AB$9,0))</f>
        <v>5.7</v>
      </c>
      <c r="AC134" s="28">
        <f>IF(VLOOKUP($A134,Sheet!$A$7:$DG$148,'TN01-10'!AC$9,0)="","",VLOOKUP($A134,Sheet!$A$7:$DG$148,'TN01-10'!AC$9,0))</f>
        <v>7.3</v>
      </c>
      <c r="AD134" s="28">
        <f>IF(VLOOKUP($A134,Sheet!$A$7:$DG$148,'TN01-10'!AD$9,0)="","",VLOOKUP($A134,Sheet!$A$7:$DG$148,'TN01-10'!AD$9,0))</f>
        <v>8.1999999999999993</v>
      </c>
      <c r="AE134" s="28">
        <f>IF(VLOOKUP($A134,Sheet!$A$7:$DG$148,'TN01-10'!AE$9,0)="","",VLOOKUP($A134,Sheet!$A$7:$DG$148,'TN01-10'!AE$9,0))</f>
        <v>5.7</v>
      </c>
      <c r="AF134" s="28">
        <f>IF(VLOOKUP($A134,Sheet!$A$7:$DG$148,'TN01-10'!AF$9,0)="","",VLOOKUP($A134,Sheet!$A$7:$DG$148,'TN01-10'!AF$9,0))</f>
        <v>7.6</v>
      </c>
      <c r="AG134" s="28">
        <f>IF(VLOOKUP($A134,Sheet!$A$7:$DG$148,'TN01-10'!AG$9,0)="","",VLOOKUP($A134,Sheet!$A$7:$DG$148,'TN01-10'!AG$9,0))</f>
        <v>6.4</v>
      </c>
      <c r="AH134" s="28">
        <f>IF(VLOOKUP($A134,Sheet!$A$7:$DG$148,'TN01-10'!AH$9,0)="","",VLOOKUP($A134,Sheet!$A$7:$DG$148,'TN01-10'!AH$9,0))</f>
        <v>5.5</v>
      </c>
      <c r="AI134" s="28">
        <f>IF(VLOOKUP($A134,Sheet!$A$7:$DG$148,'TN01-10'!AI$9,0)="","",VLOOKUP($A134,Sheet!$A$7:$DG$148,'TN01-10'!AI$9,0))</f>
        <v>4.5</v>
      </c>
      <c r="AJ134" s="28">
        <f>IF(VLOOKUP($A134,Sheet!$A$7:$DG$148,'TN01-10'!AJ$9,0)="","",VLOOKUP($A134,Sheet!$A$7:$DG$148,'TN01-10'!AJ$9,0))</f>
        <v>7.8</v>
      </c>
      <c r="AK134" s="33">
        <f>IF(VLOOKUP($A134,Sheet!$A$7:$DG$148,'TN01-10'!AK$9,0)="","",VLOOKUP($A134,Sheet!$A$7:$DG$148,'TN01-10'!AK$9,0))</f>
        <v>51</v>
      </c>
      <c r="AL134" s="36">
        <f>IF(VLOOKUP($A134,Sheet!$A$7:$DG$148,'TN01-10'!AL$9,0)="","",VLOOKUP($A134,Sheet!$A$7:$DG$148,'TN01-10'!AL$9,0))</f>
        <v>0</v>
      </c>
      <c r="AM134" s="32">
        <f>IF(VLOOKUP($A134,Sheet!$A$7:$DG$148,'TN01-10'!AM$9,0)="","",VLOOKUP($A134,Sheet!$A$7:$DG$148,'TN01-10'!AM$9,0))</f>
        <v>6.5</v>
      </c>
      <c r="AN134" s="32">
        <f>IF(VLOOKUP($A134,Sheet!$A$7:$DG$148,'TN01-10'!AN$9,0)="","",VLOOKUP($A134,Sheet!$A$7:$DG$148,'TN01-10'!AN$9,0))</f>
        <v>9.1999999999999993</v>
      </c>
      <c r="AO134" s="32" t="str">
        <f>IF(VLOOKUP($A134,Sheet!$A$7:$DG$148,'TN01-10'!AO$9,0)="","",VLOOKUP($A134,Sheet!$A$7:$DG$148,'TN01-10'!AO$9,0))</f>
        <v/>
      </c>
      <c r="AP134" s="32" t="str">
        <f>IF(VLOOKUP($A134,Sheet!$A$7:$DG$148,'TN01-10'!AP$9,0)="","",VLOOKUP($A134,Sheet!$A$7:$DG$148,'TN01-10'!AP$9,0))</f>
        <v/>
      </c>
      <c r="AQ134" s="32">
        <f>IF(VLOOKUP($A134,Sheet!$A$7:$DG$148,'TN01-10'!AQ$9,0)="","",VLOOKUP($A134,Sheet!$A$7:$DG$148,'TN01-10'!AQ$9,0))</f>
        <v>6</v>
      </c>
      <c r="AR134" s="32" t="str">
        <f>IF(VLOOKUP($A134,Sheet!$A$7:$DG$148,'TN01-10'!AR$9,0)="","",VLOOKUP($A134,Sheet!$A$7:$DG$148,'TN01-10'!AR$9,0))</f>
        <v/>
      </c>
      <c r="AS134" s="32" t="str">
        <f>IF(VLOOKUP($A134,Sheet!$A$7:$DG$148,'TN01-10'!AS$9,0)="","",VLOOKUP($A134,Sheet!$A$7:$DG$148,'TN01-10'!AS$9,0))</f>
        <v/>
      </c>
      <c r="AT134" s="32" t="str">
        <f>IF(VLOOKUP($A134,Sheet!$A$7:$DG$148,'TN01-10'!AT$9,0)="","",VLOOKUP($A134,Sheet!$A$7:$DG$148,'TN01-10'!AT$9,0))</f>
        <v/>
      </c>
      <c r="AU134" s="32" t="str">
        <f>IF(VLOOKUP($A134,Sheet!$A$7:$DG$148,'TN01-10'!AU$9,0)="","",VLOOKUP($A134,Sheet!$A$7:$DG$148,'TN01-10'!AU$9,0))</f>
        <v/>
      </c>
      <c r="AV134" s="32" t="str">
        <f>IF(VLOOKUP($A134,Sheet!$A$7:$DG$148,'TN01-10'!AV$9,0)="","",VLOOKUP($A134,Sheet!$A$7:$DG$148,'TN01-10'!AV$9,0))</f>
        <v/>
      </c>
      <c r="AW134" s="32">
        <f>IF(VLOOKUP($A134,Sheet!$A$7:$DG$148,'TN01-10'!AW$9,0)="","",VLOOKUP($A134,Sheet!$A$7:$DG$148,'TN01-10'!AW$9,0))</f>
        <v>6.4</v>
      </c>
      <c r="AX134" s="32" t="str">
        <f>IF(VLOOKUP($A134,Sheet!$A$7:$DG$148,'TN01-10'!AX$9,0)="","",VLOOKUP($A134,Sheet!$A$7:$DG$148,'TN01-10'!AX$9,0))</f>
        <v/>
      </c>
      <c r="AY134" s="32" t="str">
        <f>IF(VLOOKUP($A134,Sheet!$A$7:$DG$148,'TN01-10'!AY$9,0)="","",VLOOKUP($A134,Sheet!$A$7:$DG$148,'TN01-10'!AY$9,0))</f>
        <v/>
      </c>
      <c r="AZ134" s="32" t="str">
        <f>IF(VLOOKUP($A134,Sheet!$A$7:$DG$148,'TN01-10'!AZ$9,0)="","",VLOOKUP($A134,Sheet!$A$7:$DG$148,'TN01-10'!AZ$9,0))</f>
        <v/>
      </c>
      <c r="BA134" s="32">
        <f>IF(VLOOKUP($A134,Sheet!$A$7:$DG$148,'TN01-10'!BA$9,0)="","",VLOOKUP($A134,Sheet!$A$7:$DG$148,'TN01-10'!BA$9,0))</f>
        <v>8.4</v>
      </c>
      <c r="BB134" s="33">
        <f>IF(VLOOKUP($A134,Sheet!$A$7:$DG$148,'TN01-10'!BB$9,0)="","",VLOOKUP($A134,Sheet!$A$7:$DG$148,'TN01-10'!BB$9,0))</f>
        <v>5</v>
      </c>
      <c r="BC134" s="36">
        <f>IF(VLOOKUP($A134,Sheet!$A$7:$DG$148,'TN01-10'!BC$9,0)="","",VLOOKUP($A134,Sheet!$A$7:$DG$148,'TN01-10'!BC$9,0))</f>
        <v>0</v>
      </c>
      <c r="BD134" s="28">
        <f>IF(VLOOKUP($A134,Sheet!$A$7:$DG$148,'TN01-10'!BD$9,0)="","",VLOOKUP($A134,Sheet!$A$7:$DG$148,'TN01-10'!BD$9,0))</f>
        <v>5.2</v>
      </c>
      <c r="BE134" s="28">
        <f>IF(VLOOKUP($A134,Sheet!$A$7:$DG$148,'TN01-10'!BE$9,0)="","",VLOOKUP($A134,Sheet!$A$7:$DG$148,'TN01-10'!BE$9,0))</f>
        <v>6.2</v>
      </c>
      <c r="BF134" s="28">
        <f>IF(VLOOKUP($A134,Sheet!$A$7:$DG$148,'TN01-10'!BF$9,0)="","",VLOOKUP($A134,Sheet!$A$7:$DG$148,'TN01-10'!BF$9,0))</f>
        <v>7.7</v>
      </c>
      <c r="BG134" s="28">
        <f>IF(VLOOKUP($A134,Sheet!$A$7:$DG$148,'TN01-10'!BG$9,0)="","",VLOOKUP($A134,Sheet!$A$7:$DG$148,'TN01-10'!BG$9,0))</f>
        <v>6</v>
      </c>
      <c r="BH134" s="28">
        <f>IF(VLOOKUP($A134,Sheet!$A$7:$DG$148,'TN01-10'!BH$9,0)="","",VLOOKUP($A134,Sheet!$A$7:$DG$148,'TN01-10'!BH$9,0))</f>
        <v>6.5</v>
      </c>
      <c r="BI134" s="28">
        <f>IF(VLOOKUP($A134,Sheet!$A$7:$DG$148,'TN01-10'!BI$9,0)="","",VLOOKUP($A134,Sheet!$A$7:$DG$148,'TN01-10'!BI$9,0))</f>
        <v>7.6</v>
      </c>
      <c r="BJ134" s="28">
        <f>IF(VLOOKUP($A134,Sheet!$A$7:$DG$148,'TN01-10'!BJ$9,0)="","",VLOOKUP($A134,Sheet!$A$7:$DG$148,'TN01-10'!BJ$9,0))</f>
        <v>8.3000000000000007</v>
      </c>
      <c r="BK134" s="28">
        <f>IF(VLOOKUP($A134,Sheet!$A$7:$DG$148,'TN01-10'!BK$9,0)="","",VLOOKUP($A134,Sheet!$A$7:$DG$148,'TN01-10'!BK$9,0))</f>
        <v>7.1</v>
      </c>
      <c r="BL134" s="28">
        <f>IF(VLOOKUP($A134,Sheet!$A$7:$DG$148,'TN01-10'!BL$9,0)="","",VLOOKUP($A134,Sheet!$A$7:$DG$148,'TN01-10'!BL$9,0))</f>
        <v>7</v>
      </c>
      <c r="BM134" s="28">
        <f>IF(VLOOKUP($A134,Sheet!$A$7:$DG$148,'TN01-10'!BM$9,0)="","",VLOOKUP($A134,Sheet!$A$7:$DG$148,'TN01-10'!BM$9,0))</f>
        <v>6.1</v>
      </c>
      <c r="BN134" s="28">
        <f>IF(VLOOKUP($A134,Sheet!$A$7:$DG$148,'TN01-10'!BN$9,0)="","",VLOOKUP($A134,Sheet!$A$7:$DG$148,'TN01-10'!BN$9,0))</f>
        <v>6.6</v>
      </c>
      <c r="BO134" s="28">
        <f>IF(VLOOKUP($A134,Sheet!$A$7:$DG$148,'TN01-10'!BO$9,0)="","",VLOOKUP($A134,Sheet!$A$7:$DG$148,'TN01-10'!BO$9,0))</f>
        <v>8.1999999999999993</v>
      </c>
      <c r="BP134" s="28">
        <f>IF(VLOOKUP($A134,Sheet!$A$7:$DG$148,'TN01-10'!BP$9,0)="","",VLOOKUP($A134,Sheet!$A$7:$DG$148,'TN01-10'!BP$9,0))</f>
        <v>7.2</v>
      </c>
      <c r="BQ134" s="28" t="str">
        <f>IF(VLOOKUP($A134,Sheet!$A$7:$DG$148,'TN01-10'!BQ$9,0)="","",VLOOKUP($A134,Sheet!$A$7:$DG$148,'TN01-10'!BQ$9,0))</f>
        <v/>
      </c>
      <c r="BR134" s="28">
        <f>IF(VLOOKUP($A134,Sheet!$A$7:$DG$148,'TN01-10'!BR$9,0)="","",VLOOKUP($A134,Sheet!$A$7:$DG$148,'TN01-10'!BR$9,0))</f>
        <v>5.7</v>
      </c>
      <c r="BS134" s="28">
        <f>IF(VLOOKUP($A134,Sheet!$A$7:$DG$148,'TN01-10'!BS$9,0)="","",VLOOKUP($A134,Sheet!$A$7:$DG$148,'TN01-10'!BS$9,0))</f>
        <v>6.7</v>
      </c>
      <c r="BT134" s="28">
        <f>IF(VLOOKUP($A134,Sheet!$A$7:$DG$148,'TN01-10'!BT$9,0)="","",VLOOKUP($A134,Sheet!$A$7:$DG$148,'TN01-10'!BT$9,0))</f>
        <v>6.6</v>
      </c>
      <c r="BU134" s="28">
        <f>IF(VLOOKUP($A134,Sheet!$A$7:$DG$148,'TN01-10'!BU$9,0)="","",VLOOKUP($A134,Sheet!$A$7:$DG$148,'TN01-10'!BU$9,0))</f>
        <v>8.8000000000000007</v>
      </c>
      <c r="BV134" s="28">
        <f>IF(VLOOKUP($A134,Sheet!$A$7:$DG$148,'TN01-10'!BV$9,0)="","",VLOOKUP($A134,Sheet!$A$7:$DG$148,'TN01-10'!BV$9,0))</f>
        <v>9</v>
      </c>
      <c r="BW134" s="28">
        <f>IF(VLOOKUP($A134,Sheet!$A$7:$DG$148,'TN01-10'!BW$9,0)="","",VLOOKUP($A134,Sheet!$A$7:$DG$148,'TN01-10'!BW$9,0))</f>
        <v>8.4</v>
      </c>
      <c r="BX134" s="33">
        <f>IF(VLOOKUP($A134,Sheet!$A$7:$DG$148,'TN01-10'!BX$9,0)="","",VLOOKUP($A134,Sheet!$A$7:$DG$148,'TN01-10'!BX$9,0))</f>
        <v>50</v>
      </c>
      <c r="BY134" s="36">
        <f>IF(VLOOKUP($A134,Sheet!$A$7:$DG$148,'TN01-10'!BY$9,0)="","",VLOOKUP($A134,Sheet!$A$7:$DG$148,'TN01-10'!BY$9,0))</f>
        <v>0</v>
      </c>
      <c r="BZ134" s="28">
        <f>IF(VLOOKUP($A134,Sheet!$A$7:$DG$148,'TN01-10'!BZ$9,0)="","",VLOOKUP($A134,Sheet!$A$7:$DG$148,'TN01-10'!BZ$9,0))</f>
        <v>8</v>
      </c>
      <c r="CA134" s="28" t="str">
        <f>IF(VLOOKUP($A134,Sheet!$A$7:$DG$148,'TN01-10'!CA$9,0)="","",VLOOKUP($A134,Sheet!$A$7:$DG$148,'TN01-10'!CA$9,0))</f>
        <v/>
      </c>
      <c r="CB134" s="28">
        <f>IF(VLOOKUP($A134,Sheet!$A$7:$DG$148,'TN01-10'!CB$9,0)="","",VLOOKUP($A134,Sheet!$A$7:$DG$148,'TN01-10'!CB$9,0))</f>
        <v>7.6</v>
      </c>
      <c r="CC134" s="28" t="str">
        <f>IF(VLOOKUP($A134,Sheet!$A$7:$DG$148,'TN01-10'!CC$9,0)="","",VLOOKUP($A134,Sheet!$A$7:$DG$148,'TN01-10'!CC$9,0))</f>
        <v/>
      </c>
      <c r="CD134" s="28">
        <f>IF(VLOOKUP($A134,Sheet!$A$7:$DG$148,'TN01-10'!CD$9,0)="","",VLOOKUP($A134,Sheet!$A$7:$DG$148,'TN01-10'!CD$9,0))</f>
        <v>5.2</v>
      </c>
      <c r="CE134" s="28">
        <f>IF(VLOOKUP($A134,Sheet!$A$7:$DG$148,'TN01-10'!CE$9,0)="","",VLOOKUP($A134,Sheet!$A$7:$DG$148,'TN01-10'!CE$9,0))</f>
        <v>8.5</v>
      </c>
      <c r="CF134" s="28">
        <f>IF(VLOOKUP($A134,Sheet!$A$7:$DG$148,'TN01-10'!CF$9,0)="","",VLOOKUP($A134,Sheet!$A$7:$DG$148,'TN01-10'!CF$9,0))</f>
        <v>9</v>
      </c>
      <c r="CG134" s="28">
        <f>IF(VLOOKUP($A134,Sheet!$A$7:$DG$148,'TN01-10'!CG$9,0)="","",VLOOKUP($A134,Sheet!$A$7:$DG$148,'TN01-10'!CG$9,0))</f>
        <v>6.6</v>
      </c>
      <c r="CH134" s="28" t="str">
        <f>IF(VLOOKUP($A134,Sheet!$A$7:$DG$148,'TN01-10'!CH$9,0)="","",VLOOKUP($A134,Sheet!$A$7:$DG$148,'TN01-10'!CH$9,0))</f>
        <v/>
      </c>
      <c r="CI134" s="28">
        <f>IF(VLOOKUP($A134,Sheet!$A$7:$DG$148,'TN01-10'!CI$9,0)="","",VLOOKUP($A134,Sheet!$A$7:$DG$148,'TN01-10'!CI$9,0))</f>
        <v>7.3</v>
      </c>
      <c r="CJ134" s="28" t="str">
        <f>IF(VLOOKUP($A134,Sheet!$A$7:$DG$148,'TN01-10'!CJ$9,0)="","",VLOOKUP($A134,Sheet!$A$7:$DG$148,'TN01-10'!CJ$9,0))</f>
        <v/>
      </c>
      <c r="CK134" s="28" t="str">
        <f>IF(VLOOKUP($A134,Sheet!$A$7:$DG$148,'TN01-10'!CK$9,0)="","",VLOOKUP($A134,Sheet!$A$7:$DG$148,'TN01-10'!CK$9,0))</f>
        <v/>
      </c>
      <c r="CL134" s="28" t="str">
        <f>IF(VLOOKUP($A134,Sheet!$A$7:$DG$148,'TN01-10'!CL$9,0)="","",VLOOKUP($A134,Sheet!$A$7:$DG$148,'TN01-10'!CL$9,0))</f>
        <v/>
      </c>
      <c r="CM134" s="28" t="str">
        <f>IF(VLOOKUP($A134,Sheet!$A$7:$DG$148,'TN01-10'!CM$9,0)="","",VLOOKUP($A134,Sheet!$A$7:$DG$148,'TN01-10'!CM$9,0))</f>
        <v/>
      </c>
      <c r="CN134" s="28">
        <f>IF(VLOOKUP($A134,Sheet!$A$7:$DG$148,'TN01-10'!CN$9,0)="","",VLOOKUP($A134,Sheet!$A$7:$DG$148,'TN01-10'!CN$9,0))</f>
        <v>6.7</v>
      </c>
      <c r="CO134" s="28">
        <f>IF(VLOOKUP($A134,Sheet!$A$7:$DG$148,'TN01-10'!CO$9,0)="","",VLOOKUP($A134,Sheet!$A$7:$DG$148,'TN01-10'!CO$9,0))</f>
        <v>8.1999999999999993</v>
      </c>
      <c r="CP134" s="28">
        <f>IF(VLOOKUP($A134,Sheet!$A$7:$DG$148,'TN01-10'!CP$9,0)="","",VLOOKUP($A134,Sheet!$A$7:$DG$148,'TN01-10'!CP$9,0))</f>
        <v>7.9</v>
      </c>
      <c r="CQ134" s="28">
        <f>IF(VLOOKUP($A134,Sheet!$A$7:$DG$148,'TN01-10'!CQ$9,0)="","",VLOOKUP($A134,Sheet!$A$7:$DG$148,'TN01-10'!CQ$9,0))</f>
        <v>8.4</v>
      </c>
      <c r="CR134" s="28">
        <f>IF(VLOOKUP($A134,Sheet!$A$7:$DG$148,'TN01-10'!CR$9,0)="","",VLOOKUP($A134,Sheet!$A$7:$DG$148,'TN01-10'!CR$9,0))</f>
        <v>7.3</v>
      </c>
      <c r="CS134" s="33">
        <f>IF(VLOOKUP($A134,Sheet!$A$7:$DG$148,'TN01-10'!CS$9,0)="","",VLOOKUP($A134,Sheet!$A$7:$DG$148,'TN01-10'!CS$9,0))</f>
        <v>27</v>
      </c>
      <c r="CT134" s="36">
        <f>IF(VLOOKUP($A134,Sheet!$A$7:$DG$148,'TN01-10'!CT$9,0)="","",VLOOKUP($A134,Sheet!$A$7:$DG$148,'TN01-10'!CT$9,0))</f>
        <v>0</v>
      </c>
      <c r="CU134" s="38">
        <f t="shared" si="17"/>
        <v>128</v>
      </c>
      <c r="CV134" s="38">
        <f t="shared" si="18"/>
        <v>0</v>
      </c>
      <c r="CW134" s="38">
        <f t="shared" si="19"/>
        <v>0</v>
      </c>
      <c r="CX134" s="38">
        <f t="shared" si="20"/>
        <v>128</v>
      </c>
      <c r="CY134" s="38">
        <f t="shared" si="21"/>
        <v>7.24</v>
      </c>
      <c r="CZ134" s="38">
        <f>VLOOKUP($A134,'TN01-04'!$A$13:$DL$166,103,0)</f>
        <v>3.01</v>
      </c>
      <c r="DA134" s="28" t="str">
        <f>IF(VLOOKUP($A134,Sheet!$A$7:$DG$148,'TN01-10'!DA$9,0)="","",VLOOKUP($A134,Sheet!$A$7:$DG$148,'TN01-10'!DA$9,0))</f>
        <v/>
      </c>
      <c r="DB134" s="28" t="str">
        <f>IF(VLOOKUP($A134,Sheet!$A$7:$DG$148,'TN01-10'!DB$9,0)="","",VLOOKUP($A134,Sheet!$A$7:$DG$148,'TN01-10'!DB$9,0))</f>
        <v/>
      </c>
      <c r="DC134" s="28">
        <f>IF(VLOOKUP($A134,Sheet!$A$7:$DG$148,'TN01-10'!DC$9,0)="","",VLOOKUP($A134,Sheet!$A$7:$DG$148,'TN01-10'!DC$9,0))</f>
        <v>8.1</v>
      </c>
      <c r="DD134" s="28" t="str">
        <f>IF(VLOOKUP($A134,Sheet!$A$7:$DG$148,'TN01-10'!DD$9,0)="","",VLOOKUP($A134,Sheet!$A$7:$DG$148,'TN01-10'!DD$9,0))</f>
        <v/>
      </c>
      <c r="DE134" s="38"/>
      <c r="DF134" s="38">
        <f t="shared" si="22"/>
        <v>8.1</v>
      </c>
      <c r="DG134" s="38">
        <f>VLOOKUP($A134,'TN01-04'!$A$13:$DL$166,110,0)</f>
        <v>3.65</v>
      </c>
      <c r="DH134" s="33">
        <f>IF(VLOOKUP($A134,Sheet!$A$7:$DG$148,'TN01-10'!DH$9,0)="","",VLOOKUP($A134,Sheet!$A$7:$DG$148,'TN01-10'!DH$9,0))</f>
        <v>5</v>
      </c>
      <c r="DI134" s="36">
        <f>IF(VLOOKUP($A134,Sheet!$A$7:$DG$148,'TN01-10'!DI$9,0)="","",VLOOKUP($A134,Sheet!$A$7:$DG$148,'TN01-10'!DI$9,0))</f>
        <v>0</v>
      </c>
      <c r="DJ134" s="38">
        <f t="shared" si="23"/>
        <v>133</v>
      </c>
      <c r="DK134" s="38">
        <f t="shared" si="24"/>
        <v>0</v>
      </c>
      <c r="DL134" s="38">
        <f t="shared" si="25"/>
        <v>7.27</v>
      </c>
      <c r="DM134" s="38">
        <f>VLOOKUP($A134,'TN01-04'!$A$13:$DL$166,116,0)</f>
        <v>3.04</v>
      </c>
      <c r="DN134" s="33">
        <f>IF(VLOOKUP($A134,Sheet!$A$7:$DG$148,'TN01-10'!DN$9,0)="","",VLOOKUP($A134,Sheet!$A$7:$DG$148,'TN01-10'!DN$9,0))</f>
        <v>138</v>
      </c>
      <c r="DO134" s="36">
        <f>IF(VLOOKUP($A134,Sheet!$A$7:$DG$148,'TN01-10'!DO$9,0)="","",VLOOKUP($A134,Sheet!$A$7:$DG$148,'TN01-10'!DO$9,0))</f>
        <v>0</v>
      </c>
      <c r="DP134" s="28">
        <f>IF(VLOOKUP($A134,Sheet!$A$7:$DG$148,'TN01-10'!DP$9,0)="","",VLOOKUP($A134,Sheet!$A$7:$DG$148,'TN01-10'!DP$9,0))</f>
        <v>137</v>
      </c>
      <c r="DQ134" s="28">
        <f>IF(VLOOKUP($A134,Sheet!$A$7:$DG$148,'TN01-10'!DQ$9,0)="","",VLOOKUP($A134,Sheet!$A$7:$DG$148,'TN01-10'!DQ$9,0))</f>
        <v>138</v>
      </c>
      <c r="DR134" s="28">
        <f>IF(VLOOKUP($A134,Sheet!$A$7:$DG$148,'TN01-10'!DR$9,0)="","",VLOOKUP($A134,Sheet!$A$7:$DG$148,'TN01-10'!DR$9,0))</f>
        <v>7.27</v>
      </c>
      <c r="DS134" s="28">
        <f>IF(VLOOKUP($A134,Sheet!$A$7:$DG$148,'TN01-10'!DS$9,0)="","",VLOOKUP($A134,Sheet!$A$7:$DG$148,'TN01-10'!DS$9,0))</f>
        <v>3.04</v>
      </c>
      <c r="DT134" s="28" t="str">
        <f>IF(VLOOKUP($A134,Sheet!$A$7:$DG$148,'TN01-10'!DT$9,0)="","",VLOOKUP($A134,Sheet!$A$7:$DG$148,'TN01-10'!DT$9,0))</f>
        <v>HRM 301</v>
      </c>
      <c r="DU134" s="168">
        <f t="shared" si="26"/>
        <v>0</v>
      </c>
      <c r="DV134" s="315" t="s">
        <v>4798</v>
      </c>
      <c r="DW134" s="315" t="s">
        <v>4798</v>
      </c>
      <c r="DX134" s="315" t="s">
        <v>4798</v>
      </c>
      <c r="DY134" s="315" t="s">
        <v>4798</v>
      </c>
      <c r="DZ134" s="315" t="s">
        <v>4832</v>
      </c>
      <c r="EA134" s="315"/>
      <c r="EB134" s="216"/>
      <c r="EC134" s="216"/>
      <c r="ED134" s="216"/>
      <c r="EE134" s="216"/>
      <c r="EF134" s="216">
        <f t="shared" si="27"/>
        <v>0</v>
      </c>
      <c r="EG134" s="216">
        <v>8.1</v>
      </c>
      <c r="EH134" s="216">
        <v>0</v>
      </c>
      <c r="EI134" s="216"/>
      <c r="EJ134" s="216"/>
      <c r="EK134" s="216">
        <f t="shared" si="28"/>
        <v>8.1</v>
      </c>
      <c r="EL134" s="216">
        <v>8</v>
      </c>
      <c r="EM134" s="216">
        <v>0</v>
      </c>
      <c r="EN134" s="216"/>
      <c r="EO134" s="216"/>
      <c r="EP134" s="216">
        <f t="shared" si="29"/>
        <v>8</v>
      </c>
      <c r="EQ134" s="216">
        <v>8.1999999999999993</v>
      </c>
      <c r="ER134" s="216">
        <v>0</v>
      </c>
      <c r="ES134" s="216"/>
      <c r="ET134" s="216"/>
      <c r="EU134" s="216">
        <f t="shared" si="30"/>
        <v>8.1999999999999993</v>
      </c>
      <c r="EV134" s="216">
        <f t="shared" si="31"/>
        <v>8.1</v>
      </c>
    </row>
    <row r="135" spans="1:152" ht="15.95" customHeight="1" x14ac:dyDescent="0.2">
      <c r="A135" s="25">
        <v>2221727408</v>
      </c>
      <c r="B135" s="26" t="s">
        <v>6</v>
      </c>
      <c r="C135" s="26" t="s">
        <v>108</v>
      </c>
      <c r="D135" s="26" t="s">
        <v>185</v>
      </c>
      <c r="E135" s="27">
        <v>36059</v>
      </c>
      <c r="F135" s="26" t="s">
        <v>210</v>
      </c>
      <c r="G135" s="26" t="s">
        <v>212</v>
      </c>
      <c r="H135" s="28" t="e">
        <f>IF(VLOOKUP($A135,Sheet!$A$7:$DG$148,'TN01-10'!H$9,0)="","",VLOOKUP($A135,Sheet!$A$7:$DG$148,'TN01-10'!H$9,0))</f>
        <v>#N/A</v>
      </c>
      <c r="I135" s="28" t="e">
        <f>IF(VLOOKUP($A135,Sheet!$A$7:$DG$148,'TN01-10'!I$9,0)="","",VLOOKUP($A135,Sheet!$A$7:$DG$148,'TN01-10'!I$9,0))</f>
        <v>#N/A</v>
      </c>
      <c r="J135" s="28" t="e">
        <f>IF(VLOOKUP($A135,Sheet!$A$7:$DG$148,'TN01-10'!J$9,0)="","",VLOOKUP($A135,Sheet!$A$7:$DG$148,'TN01-10'!J$9,0))</f>
        <v>#N/A</v>
      </c>
      <c r="K135" s="28" t="e">
        <f>IF(VLOOKUP($A135,Sheet!$A$7:$DG$148,'TN01-10'!K$9,0)="","",VLOOKUP($A135,Sheet!$A$7:$DG$148,'TN01-10'!K$9,0))</f>
        <v>#N/A</v>
      </c>
      <c r="L135" s="28" t="e">
        <f>IF(VLOOKUP($A135,Sheet!$A$7:$DG$148,'TN01-10'!L$9,0)="","",VLOOKUP($A135,Sheet!$A$7:$DG$148,'TN01-10'!L$9,0))</f>
        <v>#N/A</v>
      </c>
      <c r="M135" s="28" t="e">
        <f>IF(VLOOKUP($A135,Sheet!$A$7:$DG$148,'TN01-10'!M$9,0)="","",VLOOKUP($A135,Sheet!$A$7:$DG$148,'TN01-10'!M$9,0))</f>
        <v>#N/A</v>
      </c>
      <c r="N135" s="28" t="e">
        <f>IF(VLOOKUP($A135,Sheet!$A$7:$DG$148,'TN01-10'!N$9,0)="","",VLOOKUP($A135,Sheet!$A$7:$DG$148,'TN01-10'!N$9,0))</f>
        <v>#N/A</v>
      </c>
      <c r="O135" s="28" t="e">
        <f>IF(VLOOKUP($A135,Sheet!$A$7:$DG$148,'TN01-10'!O$9,0)="","",VLOOKUP($A135,Sheet!$A$7:$DG$148,'TN01-10'!O$9,0))</f>
        <v>#N/A</v>
      </c>
      <c r="P135" s="28" t="e">
        <f>IF(VLOOKUP($A135,Sheet!$A$7:$DG$148,'TN01-10'!P$9,0)="","",VLOOKUP($A135,Sheet!$A$7:$DG$148,'TN01-10'!P$9,0))</f>
        <v>#N/A</v>
      </c>
      <c r="Q135" s="28" t="e">
        <f>IF(VLOOKUP($A135,Sheet!$A$7:$DG$148,'TN01-10'!Q$9,0)="","",VLOOKUP($A135,Sheet!$A$7:$DG$148,'TN01-10'!Q$9,0))</f>
        <v>#N/A</v>
      </c>
      <c r="R135" s="28" t="e">
        <f>IF(VLOOKUP($A135,Sheet!$A$7:$DG$148,'TN01-10'!R$9,0)="","",VLOOKUP($A135,Sheet!$A$7:$DG$148,'TN01-10'!R$9,0))</f>
        <v>#N/A</v>
      </c>
      <c r="S135" s="28" t="e">
        <f>IF(VLOOKUP($A135,Sheet!$A$7:$DG$148,'TN01-10'!S$9,0)="","",VLOOKUP($A135,Sheet!$A$7:$DG$148,'TN01-10'!S$9,0))</f>
        <v>#N/A</v>
      </c>
      <c r="T135" s="28" t="e">
        <f>IF(VLOOKUP($A135,Sheet!$A$7:$DG$148,'TN01-10'!T$9,0)="","",VLOOKUP($A135,Sheet!$A$7:$DG$148,'TN01-10'!T$9,0))</f>
        <v>#N/A</v>
      </c>
      <c r="U135" s="28" t="e">
        <f>IF(VLOOKUP($A135,Sheet!$A$7:$DG$148,'TN01-10'!U$9,0)="","",VLOOKUP($A135,Sheet!$A$7:$DG$148,'TN01-10'!U$9,0))</f>
        <v>#N/A</v>
      </c>
      <c r="V135" s="28" t="e">
        <f>IF(VLOOKUP($A135,Sheet!$A$7:$DG$148,'TN01-10'!V$9,0)="","",VLOOKUP($A135,Sheet!$A$7:$DG$148,'TN01-10'!V$9,0))</f>
        <v>#N/A</v>
      </c>
      <c r="W135" s="28" t="e">
        <f>IF(VLOOKUP($A135,Sheet!$A$7:$DG$148,'TN01-10'!W$9,0)="","",VLOOKUP($A135,Sheet!$A$7:$DG$148,'TN01-10'!W$9,0))</f>
        <v>#N/A</v>
      </c>
      <c r="X135" s="28" t="e">
        <f>IF(VLOOKUP($A135,Sheet!$A$7:$DG$148,'TN01-10'!X$9,0)="","",VLOOKUP($A135,Sheet!$A$7:$DG$148,'TN01-10'!X$9,0))</f>
        <v>#N/A</v>
      </c>
      <c r="Y135" s="28" t="e">
        <f>IF(VLOOKUP($A135,Sheet!$A$7:$DG$148,'TN01-10'!Y$9,0)="","",VLOOKUP($A135,Sheet!$A$7:$DG$148,'TN01-10'!Y$9,0))</f>
        <v>#N/A</v>
      </c>
      <c r="Z135" s="28" t="e">
        <f>IF(VLOOKUP($A135,Sheet!$A$7:$DG$148,'TN01-10'!Z$9,0)="","",VLOOKUP($A135,Sheet!$A$7:$DG$148,'TN01-10'!Z$9,0))</f>
        <v>#N/A</v>
      </c>
      <c r="AA135" s="28" t="e">
        <f>IF(VLOOKUP($A135,Sheet!$A$7:$DG$148,'TN01-10'!AA$9,0)="","",VLOOKUP($A135,Sheet!$A$7:$DG$148,'TN01-10'!AA$9,0))</f>
        <v>#N/A</v>
      </c>
      <c r="AB135" s="28" t="e">
        <f>IF(VLOOKUP($A135,Sheet!$A$7:$DG$148,'TN01-10'!AB$9,0)="","",VLOOKUP($A135,Sheet!$A$7:$DG$148,'TN01-10'!AB$9,0))</f>
        <v>#N/A</v>
      </c>
      <c r="AC135" s="28" t="e">
        <f>IF(VLOOKUP($A135,Sheet!$A$7:$DG$148,'TN01-10'!AC$9,0)="","",VLOOKUP($A135,Sheet!$A$7:$DG$148,'TN01-10'!AC$9,0))</f>
        <v>#N/A</v>
      </c>
      <c r="AD135" s="28" t="e">
        <f>IF(VLOOKUP($A135,Sheet!$A$7:$DG$148,'TN01-10'!AD$9,0)="","",VLOOKUP($A135,Sheet!$A$7:$DG$148,'TN01-10'!AD$9,0))</f>
        <v>#N/A</v>
      </c>
      <c r="AE135" s="28" t="e">
        <f>IF(VLOOKUP($A135,Sheet!$A$7:$DG$148,'TN01-10'!AE$9,0)="","",VLOOKUP($A135,Sheet!$A$7:$DG$148,'TN01-10'!AE$9,0))</f>
        <v>#N/A</v>
      </c>
      <c r="AF135" s="28" t="e">
        <f>IF(VLOOKUP($A135,Sheet!$A$7:$DG$148,'TN01-10'!AF$9,0)="","",VLOOKUP($A135,Sheet!$A$7:$DG$148,'TN01-10'!AF$9,0))</f>
        <v>#N/A</v>
      </c>
      <c r="AG135" s="28" t="e">
        <f>IF(VLOOKUP($A135,Sheet!$A$7:$DG$148,'TN01-10'!AG$9,0)="","",VLOOKUP($A135,Sheet!$A$7:$DG$148,'TN01-10'!AG$9,0))</f>
        <v>#N/A</v>
      </c>
      <c r="AH135" s="28" t="e">
        <f>IF(VLOOKUP($A135,Sheet!$A$7:$DG$148,'TN01-10'!AH$9,0)="","",VLOOKUP($A135,Sheet!$A$7:$DG$148,'TN01-10'!AH$9,0))</f>
        <v>#N/A</v>
      </c>
      <c r="AI135" s="28" t="e">
        <f>IF(VLOOKUP($A135,Sheet!$A$7:$DG$148,'TN01-10'!AI$9,0)="","",VLOOKUP($A135,Sheet!$A$7:$DG$148,'TN01-10'!AI$9,0))</f>
        <v>#N/A</v>
      </c>
      <c r="AJ135" s="28" t="e">
        <f>IF(VLOOKUP($A135,Sheet!$A$7:$DG$148,'TN01-10'!AJ$9,0)="","",VLOOKUP($A135,Sheet!$A$7:$DG$148,'TN01-10'!AJ$9,0))</f>
        <v>#N/A</v>
      </c>
      <c r="AK135" s="33" t="e">
        <f>IF(VLOOKUP($A135,Sheet!$A$7:$DG$148,'TN01-10'!AK$9,0)="","",VLOOKUP($A135,Sheet!$A$7:$DG$148,'TN01-10'!AK$9,0))</f>
        <v>#N/A</v>
      </c>
      <c r="AL135" s="36" t="e">
        <f>IF(VLOOKUP($A135,Sheet!$A$7:$DG$148,'TN01-10'!AL$9,0)="","",VLOOKUP($A135,Sheet!$A$7:$DG$148,'TN01-10'!AL$9,0))</f>
        <v>#N/A</v>
      </c>
      <c r="AM135" s="32" t="e">
        <f>IF(VLOOKUP($A135,Sheet!$A$7:$DG$148,'TN01-10'!AM$9,0)="","",VLOOKUP($A135,Sheet!$A$7:$DG$148,'TN01-10'!AM$9,0))</f>
        <v>#N/A</v>
      </c>
      <c r="AN135" s="32" t="e">
        <f>IF(VLOOKUP($A135,Sheet!$A$7:$DG$148,'TN01-10'!AN$9,0)="","",VLOOKUP($A135,Sheet!$A$7:$DG$148,'TN01-10'!AN$9,0))</f>
        <v>#N/A</v>
      </c>
      <c r="AO135" s="32" t="e">
        <f>IF(VLOOKUP($A135,Sheet!$A$7:$DG$148,'TN01-10'!AO$9,0)="","",VLOOKUP($A135,Sheet!$A$7:$DG$148,'TN01-10'!AO$9,0))</f>
        <v>#N/A</v>
      </c>
      <c r="AP135" s="32" t="e">
        <f>IF(VLOOKUP($A135,Sheet!$A$7:$DG$148,'TN01-10'!AP$9,0)="","",VLOOKUP($A135,Sheet!$A$7:$DG$148,'TN01-10'!AP$9,0))</f>
        <v>#N/A</v>
      </c>
      <c r="AQ135" s="32" t="e">
        <f>IF(VLOOKUP($A135,Sheet!$A$7:$DG$148,'TN01-10'!AQ$9,0)="","",VLOOKUP($A135,Sheet!$A$7:$DG$148,'TN01-10'!AQ$9,0))</f>
        <v>#N/A</v>
      </c>
      <c r="AR135" s="32" t="e">
        <f>IF(VLOOKUP($A135,Sheet!$A$7:$DG$148,'TN01-10'!AR$9,0)="","",VLOOKUP($A135,Sheet!$A$7:$DG$148,'TN01-10'!AR$9,0))</f>
        <v>#N/A</v>
      </c>
      <c r="AS135" s="32" t="e">
        <f>IF(VLOOKUP($A135,Sheet!$A$7:$DG$148,'TN01-10'!AS$9,0)="","",VLOOKUP($A135,Sheet!$A$7:$DG$148,'TN01-10'!AS$9,0))</f>
        <v>#N/A</v>
      </c>
      <c r="AT135" s="32" t="e">
        <f>IF(VLOOKUP($A135,Sheet!$A$7:$DG$148,'TN01-10'!AT$9,0)="","",VLOOKUP($A135,Sheet!$A$7:$DG$148,'TN01-10'!AT$9,0))</f>
        <v>#N/A</v>
      </c>
      <c r="AU135" s="32" t="e">
        <f>IF(VLOOKUP($A135,Sheet!$A$7:$DG$148,'TN01-10'!AU$9,0)="","",VLOOKUP($A135,Sheet!$A$7:$DG$148,'TN01-10'!AU$9,0))</f>
        <v>#N/A</v>
      </c>
      <c r="AV135" s="32" t="e">
        <f>IF(VLOOKUP($A135,Sheet!$A$7:$DG$148,'TN01-10'!AV$9,0)="","",VLOOKUP($A135,Sheet!$A$7:$DG$148,'TN01-10'!AV$9,0))</f>
        <v>#N/A</v>
      </c>
      <c r="AW135" s="32" t="e">
        <f>IF(VLOOKUP($A135,Sheet!$A$7:$DG$148,'TN01-10'!AW$9,0)="","",VLOOKUP($A135,Sheet!$A$7:$DG$148,'TN01-10'!AW$9,0))</f>
        <v>#N/A</v>
      </c>
      <c r="AX135" s="32" t="e">
        <f>IF(VLOOKUP($A135,Sheet!$A$7:$DG$148,'TN01-10'!AX$9,0)="","",VLOOKUP($A135,Sheet!$A$7:$DG$148,'TN01-10'!AX$9,0))</f>
        <v>#N/A</v>
      </c>
      <c r="AY135" s="32" t="e">
        <f>IF(VLOOKUP($A135,Sheet!$A$7:$DG$148,'TN01-10'!AY$9,0)="","",VLOOKUP($A135,Sheet!$A$7:$DG$148,'TN01-10'!AY$9,0))</f>
        <v>#N/A</v>
      </c>
      <c r="AZ135" s="32" t="e">
        <f>IF(VLOOKUP($A135,Sheet!$A$7:$DG$148,'TN01-10'!AZ$9,0)="","",VLOOKUP($A135,Sheet!$A$7:$DG$148,'TN01-10'!AZ$9,0))</f>
        <v>#N/A</v>
      </c>
      <c r="BA135" s="32" t="e">
        <f>IF(VLOOKUP($A135,Sheet!$A$7:$DG$148,'TN01-10'!BA$9,0)="","",VLOOKUP($A135,Sheet!$A$7:$DG$148,'TN01-10'!BA$9,0))</f>
        <v>#N/A</v>
      </c>
      <c r="BB135" s="33" t="e">
        <f>IF(VLOOKUP($A135,Sheet!$A$7:$DG$148,'TN01-10'!BB$9,0)="","",VLOOKUP($A135,Sheet!$A$7:$DG$148,'TN01-10'!BB$9,0))</f>
        <v>#N/A</v>
      </c>
      <c r="BC135" s="36" t="e">
        <f>IF(VLOOKUP($A135,Sheet!$A$7:$DG$148,'TN01-10'!BC$9,0)="","",VLOOKUP($A135,Sheet!$A$7:$DG$148,'TN01-10'!BC$9,0))</f>
        <v>#N/A</v>
      </c>
      <c r="BD135" s="28" t="e">
        <f>IF(VLOOKUP($A135,Sheet!$A$7:$DG$148,'TN01-10'!BD$9,0)="","",VLOOKUP($A135,Sheet!$A$7:$DG$148,'TN01-10'!BD$9,0))</f>
        <v>#N/A</v>
      </c>
      <c r="BE135" s="28" t="e">
        <f>IF(VLOOKUP($A135,Sheet!$A$7:$DG$148,'TN01-10'!BE$9,0)="","",VLOOKUP($A135,Sheet!$A$7:$DG$148,'TN01-10'!BE$9,0))</f>
        <v>#N/A</v>
      </c>
      <c r="BF135" s="28" t="e">
        <f>IF(VLOOKUP($A135,Sheet!$A$7:$DG$148,'TN01-10'!BF$9,0)="","",VLOOKUP($A135,Sheet!$A$7:$DG$148,'TN01-10'!BF$9,0))</f>
        <v>#N/A</v>
      </c>
      <c r="BG135" s="28" t="e">
        <f>IF(VLOOKUP($A135,Sheet!$A$7:$DG$148,'TN01-10'!BG$9,0)="","",VLOOKUP($A135,Sheet!$A$7:$DG$148,'TN01-10'!BG$9,0))</f>
        <v>#N/A</v>
      </c>
      <c r="BH135" s="28" t="e">
        <f>IF(VLOOKUP($A135,Sheet!$A$7:$DG$148,'TN01-10'!BH$9,0)="","",VLOOKUP($A135,Sheet!$A$7:$DG$148,'TN01-10'!BH$9,0))</f>
        <v>#N/A</v>
      </c>
      <c r="BI135" s="28" t="e">
        <f>IF(VLOOKUP($A135,Sheet!$A$7:$DG$148,'TN01-10'!BI$9,0)="","",VLOOKUP($A135,Sheet!$A$7:$DG$148,'TN01-10'!BI$9,0))</f>
        <v>#N/A</v>
      </c>
      <c r="BJ135" s="28" t="e">
        <f>IF(VLOOKUP($A135,Sheet!$A$7:$DG$148,'TN01-10'!BJ$9,0)="","",VLOOKUP($A135,Sheet!$A$7:$DG$148,'TN01-10'!BJ$9,0))</f>
        <v>#N/A</v>
      </c>
      <c r="BK135" s="28" t="e">
        <f>IF(VLOOKUP($A135,Sheet!$A$7:$DG$148,'TN01-10'!BK$9,0)="","",VLOOKUP($A135,Sheet!$A$7:$DG$148,'TN01-10'!BK$9,0))</f>
        <v>#N/A</v>
      </c>
      <c r="BL135" s="28" t="e">
        <f>IF(VLOOKUP($A135,Sheet!$A$7:$DG$148,'TN01-10'!BL$9,0)="","",VLOOKUP($A135,Sheet!$A$7:$DG$148,'TN01-10'!BL$9,0))</f>
        <v>#N/A</v>
      </c>
      <c r="BM135" s="28" t="e">
        <f>IF(VLOOKUP($A135,Sheet!$A$7:$DG$148,'TN01-10'!BM$9,0)="","",VLOOKUP($A135,Sheet!$A$7:$DG$148,'TN01-10'!BM$9,0))</f>
        <v>#N/A</v>
      </c>
      <c r="BN135" s="28" t="e">
        <f>IF(VLOOKUP($A135,Sheet!$A$7:$DG$148,'TN01-10'!BN$9,0)="","",VLOOKUP($A135,Sheet!$A$7:$DG$148,'TN01-10'!BN$9,0))</f>
        <v>#N/A</v>
      </c>
      <c r="BO135" s="28" t="e">
        <f>IF(VLOOKUP($A135,Sheet!$A$7:$DG$148,'TN01-10'!BO$9,0)="","",VLOOKUP($A135,Sheet!$A$7:$DG$148,'TN01-10'!BO$9,0))</f>
        <v>#N/A</v>
      </c>
      <c r="BP135" s="28" t="e">
        <f>IF(VLOOKUP($A135,Sheet!$A$7:$DG$148,'TN01-10'!BP$9,0)="","",VLOOKUP($A135,Sheet!$A$7:$DG$148,'TN01-10'!BP$9,0))</f>
        <v>#N/A</v>
      </c>
      <c r="BQ135" s="28" t="e">
        <f>IF(VLOOKUP($A135,Sheet!$A$7:$DG$148,'TN01-10'!BQ$9,0)="","",VLOOKUP($A135,Sheet!$A$7:$DG$148,'TN01-10'!BQ$9,0))</f>
        <v>#N/A</v>
      </c>
      <c r="BR135" s="28" t="e">
        <f>IF(VLOOKUP($A135,Sheet!$A$7:$DG$148,'TN01-10'!BR$9,0)="","",VLOOKUP($A135,Sheet!$A$7:$DG$148,'TN01-10'!BR$9,0))</f>
        <v>#N/A</v>
      </c>
      <c r="BS135" s="28" t="e">
        <f>IF(VLOOKUP($A135,Sheet!$A$7:$DG$148,'TN01-10'!BS$9,0)="","",VLOOKUP($A135,Sheet!$A$7:$DG$148,'TN01-10'!BS$9,0))</f>
        <v>#N/A</v>
      </c>
      <c r="BT135" s="28" t="e">
        <f>IF(VLOOKUP($A135,Sheet!$A$7:$DG$148,'TN01-10'!BT$9,0)="","",VLOOKUP($A135,Sheet!$A$7:$DG$148,'TN01-10'!BT$9,0))</f>
        <v>#N/A</v>
      </c>
      <c r="BU135" s="28" t="e">
        <f>IF(VLOOKUP($A135,Sheet!$A$7:$DG$148,'TN01-10'!BU$9,0)="","",VLOOKUP($A135,Sheet!$A$7:$DG$148,'TN01-10'!BU$9,0))</f>
        <v>#N/A</v>
      </c>
      <c r="BV135" s="28" t="e">
        <f>IF(VLOOKUP($A135,Sheet!$A$7:$DG$148,'TN01-10'!BV$9,0)="","",VLOOKUP($A135,Sheet!$A$7:$DG$148,'TN01-10'!BV$9,0))</f>
        <v>#N/A</v>
      </c>
      <c r="BW135" s="28" t="e">
        <f>IF(VLOOKUP($A135,Sheet!$A$7:$DG$148,'TN01-10'!BW$9,0)="","",VLOOKUP($A135,Sheet!$A$7:$DG$148,'TN01-10'!BW$9,0))</f>
        <v>#N/A</v>
      </c>
      <c r="BX135" s="33" t="e">
        <f>IF(VLOOKUP($A135,Sheet!$A$7:$DG$148,'TN01-10'!BX$9,0)="","",VLOOKUP($A135,Sheet!$A$7:$DG$148,'TN01-10'!BX$9,0))</f>
        <v>#N/A</v>
      </c>
      <c r="BY135" s="36" t="e">
        <f>IF(VLOOKUP($A135,Sheet!$A$7:$DG$148,'TN01-10'!BY$9,0)="","",VLOOKUP($A135,Sheet!$A$7:$DG$148,'TN01-10'!BY$9,0))</f>
        <v>#N/A</v>
      </c>
      <c r="BZ135" s="28" t="e">
        <f>IF(VLOOKUP($A135,Sheet!$A$7:$DG$148,'TN01-10'!BZ$9,0)="","",VLOOKUP($A135,Sheet!$A$7:$DG$148,'TN01-10'!BZ$9,0))</f>
        <v>#N/A</v>
      </c>
      <c r="CA135" s="28" t="e">
        <f>IF(VLOOKUP($A135,Sheet!$A$7:$DG$148,'TN01-10'!CA$9,0)="","",VLOOKUP($A135,Sheet!$A$7:$DG$148,'TN01-10'!CA$9,0))</f>
        <v>#N/A</v>
      </c>
      <c r="CB135" s="28" t="e">
        <f>IF(VLOOKUP($A135,Sheet!$A$7:$DG$148,'TN01-10'!CB$9,0)="","",VLOOKUP($A135,Sheet!$A$7:$DG$148,'TN01-10'!CB$9,0))</f>
        <v>#N/A</v>
      </c>
      <c r="CC135" s="28" t="e">
        <f>IF(VLOOKUP($A135,Sheet!$A$7:$DG$148,'TN01-10'!CC$9,0)="","",VLOOKUP($A135,Sheet!$A$7:$DG$148,'TN01-10'!CC$9,0))</f>
        <v>#N/A</v>
      </c>
      <c r="CD135" s="28" t="e">
        <f>IF(VLOOKUP($A135,Sheet!$A$7:$DG$148,'TN01-10'!CD$9,0)="","",VLOOKUP($A135,Sheet!$A$7:$DG$148,'TN01-10'!CD$9,0))</f>
        <v>#N/A</v>
      </c>
      <c r="CE135" s="28" t="e">
        <f>IF(VLOOKUP($A135,Sheet!$A$7:$DG$148,'TN01-10'!CE$9,0)="","",VLOOKUP($A135,Sheet!$A$7:$DG$148,'TN01-10'!CE$9,0))</f>
        <v>#N/A</v>
      </c>
      <c r="CF135" s="28" t="e">
        <f>IF(VLOOKUP($A135,Sheet!$A$7:$DG$148,'TN01-10'!CF$9,0)="","",VLOOKUP($A135,Sheet!$A$7:$DG$148,'TN01-10'!CF$9,0))</f>
        <v>#N/A</v>
      </c>
      <c r="CG135" s="28" t="e">
        <f>IF(VLOOKUP($A135,Sheet!$A$7:$DG$148,'TN01-10'!CG$9,0)="","",VLOOKUP($A135,Sheet!$A$7:$DG$148,'TN01-10'!CG$9,0))</f>
        <v>#N/A</v>
      </c>
      <c r="CH135" s="28" t="e">
        <f>IF(VLOOKUP($A135,Sheet!$A$7:$DG$148,'TN01-10'!CH$9,0)="","",VLOOKUP($A135,Sheet!$A$7:$DG$148,'TN01-10'!CH$9,0))</f>
        <v>#N/A</v>
      </c>
      <c r="CI135" s="28" t="e">
        <f>IF(VLOOKUP($A135,Sheet!$A$7:$DG$148,'TN01-10'!CI$9,0)="","",VLOOKUP($A135,Sheet!$A$7:$DG$148,'TN01-10'!CI$9,0))</f>
        <v>#N/A</v>
      </c>
      <c r="CJ135" s="28" t="e">
        <f>IF(VLOOKUP($A135,Sheet!$A$7:$DG$148,'TN01-10'!CJ$9,0)="","",VLOOKUP($A135,Sheet!$A$7:$DG$148,'TN01-10'!CJ$9,0))</f>
        <v>#N/A</v>
      </c>
      <c r="CK135" s="28" t="e">
        <f>IF(VLOOKUP($A135,Sheet!$A$7:$DG$148,'TN01-10'!CK$9,0)="","",VLOOKUP($A135,Sheet!$A$7:$DG$148,'TN01-10'!CK$9,0))</f>
        <v>#N/A</v>
      </c>
      <c r="CL135" s="28" t="e">
        <f>IF(VLOOKUP($A135,Sheet!$A$7:$DG$148,'TN01-10'!CL$9,0)="","",VLOOKUP($A135,Sheet!$A$7:$DG$148,'TN01-10'!CL$9,0))</f>
        <v>#N/A</v>
      </c>
      <c r="CM135" s="28" t="e">
        <f>IF(VLOOKUP($A135,Sheet!$A$7:$DG$148,'TN01-10'!CM$9,0)="","",VLOOKUP($A135,Sheet!$A$7:$DG$148,'TN01-10'!CM$9,0))</f>
        <v>#N/A</v>
      </c>
      <c r="CN135" s="28" t="e">
        <f>IF(VLOOKUP($A135,Sheet!$A$7:$DG$148,'TN01-10'!CN$9,0)="","",VLOOKUP($A135,Sheet!$A$7:$DG$148,'TN01-10'!CN$9,0))</f>
        <v>#N/A</v>
      </c>
      <c r="CO135" s="28" t="e">
        <f>IF(VLOOKUP($A135,Sheet!$A$7:$DG$148,'TN01-10'!CO$9,0)="","",VLOOKUP($A135,Sheet!$A$7:$DG$148,'TN01-10'!CO$9,0))</f>
        <v>#N/A</v>
      </c>
      <c r="CP135" s="28" t="e">
        <f>IF(VLOOKUP($A135,Sheet!$A$7:$DG$148,'TN01-10'!CP$9,0)="","",VLOOKUP($A135,Sheet!$A$7:$DG$148,'TN01-10'!CP$9,0))</f>
        <v>#N/A</v>
      </c>
      <c r="CQ135" s="28" t="e">
        <f>IF(VLOOKUP($A135,Sheet!$A$7:$DG$148,'TN01-10'!CQ$9,0)="","",VLOOKUP($A135,Sheet!$A$7:$DG$148,'TN01-10'!CQ$9,0))</f>
        <v>#N/A</v>
      </c>
      <c r="CR135" s="28" t="e">
        <f>IF(VLOOKUP($A135,Sheet!$A$7:$DG$148,'TN01-10'!CR$9,0)="","",VLOOKUP($A135,Sheet!$A$7:$DG$148,'TN01-10'!CR$9,0))</f>
        <v>#N/A</v>
      </c>
      <c r="CS135" s="33" t="e">
        <f>IF(VLOOKUP($A135,Sheet!$A$7:$DG$148,'TN01-10'!CS$9,0)="","",VLOOKUP($A135,Sheet!$A$7:$DG$148,'TN01-10'!CS$9,0))</f>
        <v>#N/A</v>
      </c>
      <c r="CT135" s="36" t="e">
        <f>IF(VLOOKUP($A135,Sheet!$A$7:$DG$148,'TN01-10'!CT$9,0)="","",VLOOKUP($A135,Sheet!$A$7:$DG$148,'TN01-10'!CT$9,0))</f>
        <v>#N/A</v>
      </c>
      <c r="CU135" s="38" t="e">
        <f t="shared" si="17"/>
        <v>#N/A</v>
      </c>
      <c r="CV135" s="38" t="e">
        <f t="shared" si="18"/>
        <v>#N/A</v>
      </c>
      <c r="CW135" s="38">
        <f t="shared" si="19"/>
        <v>0</v>
      </c>
      <c r="CX135" s="38" t="e">
        <f t="shared" si="20"/>
        <v>#N/A</v>
      </c>
      <c r="CY135" s="38" t="e">
        <f t="shared" si="21"/>
        <v>#N/A</v>
      </c>
      <c r="CZ135" s="38" t="e">
        <f>VLOOKUP($A135,'TN01-04'!$A$13:$DL$166,103,0)</f>
        <v>#N/A</v>
      </c>
      <c r="DA135" s="28" t="e">
        <f>IF(VLOOKUP($A135,Sheet!$A$7:$DG$148,'TN01-10'!DA$9,0)="","",VLOOKUP($A135,Sheet!$A$7:$DG$148,'TN01-10'!DA$9,0))</f>
        <v>#N/A</v>
      </c>
      <c r="DB135" s="28" t="e">
        <f>IF(VLOOKUP($A135,Sheet!$A$7:$DG$148,'TN01-10'!DB$9,0)="","",VLOOKUP($A135,Sheet!$A$7:$DG$148,'TN01-10'!DB$9,0))</f>
        <v>#N/A</v>
      </c>
      <c r="DC135" s="28" t="e">
        <f>IF(VLOOKUP($A135,Sheet!$A$7:$DG$148,'TN01-10'!DC$9,0)="","",VLOOKUP($A135,Sheet!$A$7:$DG$148,'TN01-10'!DC$9,0))</f>
        <v>#N/A</v>
      </c>
      <c r="DD135" s="28" t="e">
        <f>IF(VLOOKUP($A135,Sheet!$A$7:$DG$148,'TN01-10'!DD$9,0)="","",VLOOKUP($A135,Sheet!$A$7:$DG$148,'TN01-10'!DD$9,0))</f>
        <v>#N/A</v>
      </c>
      <c r="DE135" s="38"/>
      <c r="DF135" s="38" t="e">
        <f t="shared" si="22"/>
        <v>#N/A</v>
      </c>
      <c r="DG135" s="38" t="e">
        <f>VLOOKUP($A135,'TN01-04'!$A$13:$DL$166,110,0)</f>
        <v>#N/A</v>
      </c>
      <c r="DH135" s="33" t="e">
        <f>IF(VLOOKUP($A135,Sheet!$A$7:$DG$148,'TN01-10'!DH$9,0)="","",VLOOKUP($A135,Sheet!$A$7:$DG$148,'TN01-10'!DH$9,0))</f>
        <v>#N/A</v>
      </c>
      <c r="DI135" s="36" t="e">
        <f>IF(VLOOKUP($A135,Sheet!$A$7:$DG$148,'TN01-10'!DI$9,0)="","",VLOOKUP($A135,Sheet!$A$7:$DG$148,'TN01-10'!DI$9,0))</f>
        <v>#N/A</v>
      </c>
      <c r="DJ135" s="38" t="e">
        <f t="shared" si="23"/>
        <v>#N/A</v>
      </c>
      <c r="DK135" s="38" t="e">
        <f t="shared" si="24"/>
        <v>#N/A</v>
      </c>
      <c r="DL135" s="38" t="e">
        <f t="shared" si="25"/>
        <v>#N/A</v>
      </c>
      <c r="DM135" s="38" t="e">
        <f>VLOOKUP($A135,'TN01-04'!$A$13:$DL$166,116,0)</f>
        <v>#N/A</v>
      </c>
      <c r="DN135" s="33" t="e">
        <f>IF(VLOOKUP($A135,Sheet!$A$7:$DG$148,'TN01-10'!DN$9,0)="","",VLOOKUP($A135,Sheet!$A$7:$DG$148,'TN01-10'!DN$9,0))</f>
        <v>#N/A</v>
      </c>
      <c r="DO135" s="36" t="e">
        <f>IF(VLOOKUP($A135,Sheet!$A$7:$DG$148,'TN01-10'!DO$9,0)="","",VLOOKUP($A135,Sheet!$A$7:$DG$148,'TN01-10'!DO$9,0))</f>
        <v>#N/A</v>
      </c>
      <c r="DP135" s="28" t="e">
        <f>IF(VLOOKUP($A135,Sheet!$A$7:$DG$148,'TN01-10'!DP$9,0)="","",VLOOKUP($A135,Sheet!$A$7:$DG$148,'TN01-10'!DP$9,0))</f>
        <v>#N/A</v>
      </c>
      <c r="DQ135" s="28" t="e">
        <f>IF(VLOOKUP($A135,Sheet!$A$7:$DG$148,'TN01-10'!DQ$9,0)="","",VLOOKUP($A135,Sheet!$A$7:$DG$148,'TN01-10'!DQ$9,0))</f>
        <v>#N/A</v>
      </c>
      <c r="DR135" s="28" t="e">
        <f>IF(VLOOKUP($A135,Sheet!$A$7:$DG$148,'TN01-10'!DR$9,0)="","",VLOOKUP($A135,Sheet!$A$7:$DG$148,'TN01-10'!DR$9,0))</f>
        <v>#N/A</v>
      </c>
      <c r="DS135" s="28" t="e">
        <f>IF(VLOOKUP($A135,Sheet!$A$7:$DG$148,'TN01-10'!DS$9,0)="","",VLOOKUP($A135,Sheet!$A$7:$DG$148,'TN01-10'!DS$9,0))</f>
        <v>#N/A</v>
      </c>
      <c r="DT135" s="28" t="e">
        <f>IF(VLOOKUP($A135,Sheet!$A$7:$DG$148,'TN01-10'!DT$9,0)="","",VLOOKUP($A135,Sheet!$A$7:$DG$148,'TN01-10'!DT$9,0))</f>
        <v>#N/A</v>
      </c>
      <c r="DU135" s="168" t="e">
        <f t="shared" si="26"/>
        <v>#N/A</v>
      </c>
      <c r="DV135" s="315"/>
      <c r="DW135" s="315"/>
      <c r="DX135" s="315"/>
      <c r="DY135" s="315" t="s">
        <v>4798</v>
      </c>
      <c r="DZ135" s="315" t="s">
        <v>4831</v>
      </c>
      <c r="EA135" s="315"/>
      <c r="EB135" s="216"/>
      <c r="EC135" s="216"/>
      <c r="ED135" s="216"/>
      <c r="EE135" s="216"/>
      <c r="EF135" s="216">
        <f t="shared" si="27"/>
        <v>0</v>
      </c>
      <c r="EG135" s="216">
        <v>0</v>
      </c>
      <c r="EH135" s="216">
        <v>0</v>
      </c>
      <c r="EI135" s="216"/>
      <c r="EJ135" s="216"/>
      <c r="EK135" s="216">
        <f t="shared" si="28"/>
        <v>0</v>
      </c>
      <c r="EL135" s="216"/>
      <c r="EM135" s="216">
        <v>0</v>
      </c>
      <c r="EN135" s="216"/>
      <c r="EO135" s="216"/>
      <c r="EP135" s="216">
        <f t="shared" si="29"/>
        <v>0</v>
      </c>
      <c r="EQ135" s="216"/>
      <c r="ER135" s="216">
        <v>0</v>
      </c>
      <c r="ES135" s="216"/>
      <c r="ET135" s="216"/>
      <c r="EU135" s="216">
        <f t="shared" si="30"/>
        <v>0</v>
      </c>
      <c r="EV135" s="216">
        <f t="shared" si="31"/>
        <v>0</v>
      </c>
    </row>
    <row r="136" spans="1:152" ht="15.95" customHeight="1" x14ac:dyDescent="0.2">
      <c r="A136" s="25">
        <v>2220728551</v>
      </c>
      <c r="B136" s="26" t="s">
        <v>23</v>
      </c>
      <c r="C136" s="26" t="s">
        <v>72</v>
      </c>
      <c r="D136" s="26" t="s">
        <v>186</v>
      </c>
      <c r="E136" s="27">
        <v>36094</v>
      </c>
      <c r="F136" s="26" t="s">
        <v>209</v>
      </c>
      <c r="G136" s="26" t="s">
        <v>212</v>
      </c>
      <c r="H136" s="28">
        <f>IF(VLOOKUP($A136,Sheet!$A$7:$DG$148,'TN01-10'!H$9,0)="","",VLOOKUP($A136,Sheet!$A$7:$DG$148,'TN01-10'!H$9,0))</f>
        <v>8.5</v>
      </c>
      <c r="I136" s="28">
        <f>IF(VLOOKUP($A136,Sheet!$A$7:$DG$148,'TN01-10'!I$9,0)="","",VLOOKUP($A136,Sheet!$A$7:$DG$148,'TN01-10'!I$9,0))</f>
        <v>7.3</v>
      </c>
      <c r="J136" s="28">
        <f>IF(VLOOKUP($A136,Sheet!$A$7:$DG$148,'TN01-10'!J$9,0)="","",VLOOKUP($A136,Sheet!$A$7:$DG$148,'TN01-10'!J$9,0))</f>
        <v>7.9</v>
      </c>
      <c r="K136" s="28">
        <f>IF(VLOOKUP($A136,Sheet!$A$7:$DG$148,'TN01-10'!K$9,0)="","",VLOOKUP($A136,Sheet!$A$7:$DG$148,'TN01-10'!K$9,0))</f>
        <v>7.4</v>
      </c>
      <c r="L136" s="28">
        <f>IF(VLOOKUP($A136,Sheet!$A$7:$DG$148,'TN01-10'!L$9,0)="","",VLOOKUP($A136,Sheet!$A$7:$DG$148,'TN01-10'!L$9,0))</f>
        <v>5.8</v>
      </c>
      <c r="M136" s="28">
        <f>IF(VLOOKUP($A136,Sheet!$A$7:$DG$148,'TN01-10'!M$9,0)="","",VLOOKUP($A136,Sheet!$A$7:$DG$148,'TN01-10'!M$9,0))</f>
        <v>8.1999999999999993</v>
      </c>
      <c r="N136" s="28">
        <f>IF(VLOOKUP($A136,Sheet!$A$7:$DG$148,'TN01-10'!N$9,0)="","",VLOOKUP($A136,Sheet!$A$7:$DG$148,'TN01-10'!N$9,0))</f>
        <v>7.1</v>
      </c>
      <c r="O136" s="28" t="str">
        <f>IF(VLOOKUP($A136,Sheet!$A$7:$DG$148,'TN01-10'!O$9,0)="","",VLOOKUP($A136,Sheet!$A$7:$DG$148,'TN01-10'!O$9,0))</f>
        <v/>
      </c>
      <c r="P136" s="28">
        <f>IF(VLOOKUP($A136,Sheet!$A$7:$DG$148,'TN01-10'!P$9,0)="","",VLOOKUP($A136,Sheet!$A$7:$DG$148,'TN01-10'!P$9,0))</f>
        <v>6.1</v>
      </c>
      <c r="Q136" s="28" t="str">
        <f>IF(VLOOKUP($A136,Sheet!$A$7:$DG$148,'TN01-10'!Q$9,0)="","",VLOOKUP($A136,Sheet!$A$7:$DG$148,'TN01-10'!Q$9,0))</f>
        <v/>
      </c>
      <c r="R136" s="28">
        <f>IF(VLOOKUP($A136,Sheet!$A$7:$DG$148,'TN01-10'!R$9,0)="","",VLOOKUP($A136,Sheet!$A$7:$DG$148,'TN01-10'!R$9,0))</f>
        <v>7</v>
      </c>
      <c r="S136" s="28" t="str">
        <f>IF(VLOOKUP($A136,Sheet!$A$7:$DG$148,'TN01-10'!S$9,0)="","",VLOOKUP($A136,Sheet!$A$7:$DG$148,'TN01-10'!S$9,0))</f>
        <v/>
      </c>
      <c r="T136" s="28" t="str">
        <f>IF(VLOOKUP($A136,Sheet!$A$7:$DG$148,'TN01-10'!T$9,0)="","",VLOOKUP($A136,Sheet!$A$7:$DG$148,'TN01-10'!T$9,0))</f>
        <v/>
      </c>
      <c r="U136" s="28">
        <f>IF(VLOOKUP($A136,Sheet!$A$7:$DG$148,'TN01-10'!U$9,0)="","",VLOOKUP($A136,Sheet!$A$7:$DG$148,'TN01-10'!U$9,0))</f>
        <v>6.5</v>
      </c>
      <c r="V136" s="28" t="str">
        <f>IF(VLOOKUP($A136,Sheet!$A$7:$DG$148,'TN01-10'!V$9,0)="","",VLOOKUP($A136,Sheet!$A$7:$DG$148,'TN01-10'!V$9,0))</f>
        <v/>
      </c>
      <c r="W136" s="28">
        <f>IF(VLOOKUP($A136,Sheet!$A$7:$DG$148,'TN01-10'!W$9,0)="","",VLOOKUP($A136,Sheet!$A$7:$DG$148,'TN01-10'!W$9,0))</f>
        <v>9.1</v>
      </c>
      <c r="X136" s="28">
        <f>IF(VLOOKUP($A136,Sheet!$A$7:$DG$148,'TN01-10'!X$9,0)="","",VLOOKUP($A136,Sheet!$A$7:$DG$148,'TN01-10'!X$9,0))</f>
        <v>8.4</v>
      </c>
      <c r="Y136" s="28">
        <f>IF(VLOOKUP($A136,Sheet!$A$7:$DG$148,'TN01-10'!Y$9,0)="","",VLOOKUP($A136,Sheet!$A$7:$DG$148,'TN01-10'!Y$9,0))</f>
        <v>7.3</v>
      </c>
      <c r="Z136" s="28">
        <f>IF(VLOOKUP($A136,Sheet!$A$7:$DG$148,'TN01-10'!Z$9,0)="","",VLOOKUP($A136,Sheet!$A$7:$DG$148,'TN01-10'!Z$9,0))</f>
        <v>5.0999999999999996</v>
      </c>
      <c r="AA136" s="28">
        <f>IF(VLOOKUP($A136,Sheet!$A$7:$DG$148,'TN01-10'!AA$9,0)="","",VLOOKUP($A136,Sheet!$A$7:$DG$148,'TN01-10'!AA$9,0))</f>
        <v>7.4</v>
      </c>
      <c r="AB136" s="28">
        <f>IF(VLOOKUP($A136,Sheet!$A$7:$DG$148,'TN01-10'!AB$9,0)="","",VLOOKUP($A136,Sheet!$A$7:$DG$148,'TN01-10'!AB$9,0))</f>
        <v>7.8</v>
      </c>
      <c r="AC136" s="28" t="str">
        <f>IF(VLOOKUP($A136,Sheet!$A$7:$DG$148,'TN01-10'!AC$9,0)="","",VLOOKUP($A136,Sheet!$A$7:$DG$148,'TN01-10'!AC$9,0))</f>
        <v>P (P/F)</v>
      </c>
      <c r="AD136" s="28" t="str">
        <f>IF(VLOOKUP($A136,Sheet!$A$7:$DG$148,'TN01-10'!AD$9,0)="","",VLOOKUP($A136,Sheet!$A$7:$DG$148,'TN01-10'!AD$9,0))</f>
        <v>P (P/F)</v>
      </c>
      <c r="AE136" s="28">
        <f>IF(VLOOKUP($A136,Sheet!$A$7:$DG$148,'TN01-10'!AE$9,0)="","",VLOOKUP($A136,Sheet!$A$7:$DG$148,'TN01-10'!AE$9,0))</f>
        <v>7</v>
      </c>
      <c r="AF136" s="28">
        <f>IF(VLOOKUP($A136,Sheet!$A$7:$DG$148,'TN01-10'!AF$9,0)="","",VLOOKUP($A136,Sheet!$A$7:$DG$148,'TN01-10'!AF$9,0))</f>
        <v>8.1</v>
      </c>
      <c r="AG136" s="28">
        <f>IF(VLOOKUP($A136,Sheet!$A$7:$DG$148,'TN01-10'!AG$9,0)="","",VLOOKUP($A136,Sheet!$A$7:$DG$148,'TN01-10'!AG$9,0))</f>
        <v>6.3</v>
      </c>
      <c r="AH136" s="28">
        <f>IF(VLOOKUP($A136,Sheet!$A$7:$DG$148,'TN01-10'!AH$9,0)="","",VLOOKUP($A136,Sheet!$A$7:$DG$148,'TN01-10'!AH$9,0))</f>
        <v>6</v>
      </c>
      <c r="AI136" s="28">
        <f>IF(VLOOKUP($A136,Sheet!$A$7:$DG$148,'TN01-10'!AI$9,0)="","",VLOOKUP($A136,Sheet!$A$7:$DG$148,'TN01-10'!AI$9,0))</f>
        <v>5.3</v>
      </c>
      <c r="AJ136" s="28">
        <f>IF(VLOOKUP($A136,Sheet!$A$7:$DG$148,'TN01-10'!AJ$9,0)="","",VLOOKUP($A136,Sheet!$A$7:$DG$148,'TN01-10'!AJ$9,0))</f>
        <v>8.8000000000000007</v>
      </c>
      <c r="AK136" s="33">
        <f>IF(VLOOKUP($A136,Sheet!$A$7:$DG$148,'TN01-10'!AK$9,0)="","",VLOOKUP($A136,Sheet!$A$7:$DG$148,'TN01-10'!AK$9,0))</f>
        <v>51</v>
      </c>
      <c r="AL136" s="36">
        <f>IF(VLOOKUP($A136,Sheet!$A$7:$DG$148,'TN01-10'!AL$9,0)="","",VLOOKUP($A136,Sheet!$A$7:$DG$148,'TN01-10'!AL$9,0))</f>
        <v>0</v>
      </c>
      <c r="AM136" s="32">
        <f>IF(VLOOKUP($A136,Sheet!$A$7:$DG$148,'TN01-10'!AM$9,0)="","",VLOOKUP($A136,Sheet!$A$7:$DG$148,'TN01-10'!AM$9,0))</f>
        <v>6.9</v>
      </c>
      <c r="AN136" s="32">
        <f>IF(VLOOKUP($A136,Sheet!$A$7:$DG$148,'TN01-10'!AN$9,0)="","",VLOOKUP($A136,Sheet!$A$7:$DG$148,'TN01-10'!AN$9,0))</f>
        <v>5.5</v>
      </c>
      <c r="AO136" s="32" t="str">
        <f>IF(VLOOKUP($A136,Sheet!$A$7:$DG$148,'TN01-10'!AO$9,0)="","",VLOOKUP($A136,Sheet!$A$7:$DG$148,'TN01-10'!AO$9,0))</f>
        <v/>
      </c>
      <c r="AP136" s="32" t="str">
        <f>IF(VLOOKUP($A136,Sheet!$A$7:$DG$148,'TN01-10'!AP$9,0)="","",VLOOKUP($A136,Sheet!$A$7:$DG$148,'TN01-10'!AP$9,0))</f>
        <v/>
      </c>
      <c r="AQ136" s="32" t="str">
        <f>IF(VLOOKUP($A136,Sheet!$A$7:$DG$148,'TN01-10'!AQ$9,0)="","",VLOOKUP($A136,Sheet!$A$7:$DG$148,'TN01-10'!AQ$9,0))</f>
        <v/>
      </c>
      <c r="AR136" s="32" t="str">
        <f>IF(VLOOKUP($A136,Sheet!$A$7:$DG$148,'TN01-10'!AR$9,0)="","",VLOOKUP($A136,Sheet!$A$7:$DG$148,'TN01-10'!AR$9,0))</f>
        <v/>
      </c>
      <c r="AS136" s="32" t="str">
        <f>IF(VLOOKUP($A136,Sheet!$A$7:$DG$148,'TN01-10'!AS$9,0)="","",VLOOKUP($A136,Sheet!$A$7:$DG$148,'TN01-10'!AS$9,0))</f>
        <v/>
      </c>
      <c r="AT136" s="32">
        <f>IF(VLOOKUP($A136,Sheet!$A$7:$DG$148,'TN01-10'!AT$9,0)="","",VLOOKUP($A136,Sheet!$A$7:$DG$148,'TN01-10'!AT$9,0))</f>
        <v>6.8</v>
      </c>
      <c r="AU136" s="32" t="str">
        <f>IF(VLOOKUP($A136,Sheet!$A$7:$DG$148,'TN01-10'!AU$9,0)="","",VLOOKUP($A136,Sheet!$A$7:$DG$148,'TN01-10'!AU$9,0))</f>
        <v/>
      </c>
      <c r="AV136" s="32" t="str">
        <f>IF(VLOOKUP($A136,Sheet!$A$7:$DG$148,'TN01-10'!AV$9,0)="","",VLOOKUP($A136,Sheet!$A$7:$DG$148,'TN01-10'!AV$9,0))</f>
        <v/>
      </c>
      <c r="AW136" s="32" t="str">
        <f>IF(VLOOKUP($A136,Sheet!$A$7:$DG$148,'TN01-10'!AW$9,0)="","",VLOOKUP($A136,Sheet!$A$7:$DG$148,'TN01-10'!AW$9,0))</f>
        <v/>
      </c>
      <c r="AX136" s="32" t="str">
        <f>IF(VLOOKUP($A136,Sheet!$A$7:$DG$148,'TN01-10'!AX$9,0)="","",VLOOKUP($A136,Sheet!$A$7:$DG$148,'TN01-10'!AX$9,0))</f>
        <v/>
      </c>
      <c r="AY136" s="32" t="str">
        <f>IF(VLOOKUP($A136,Sheet!$A$7:$DG$148,'TN01-10'!AY$9,0)="","",VLOOKUP($A136,Sheet!$A$7:$DG$148,'TN01-10'!AY$9,0))</f>
        <v/>
      </c>
      <c r="AZ136" s="32">
        <f>IF(VLOOKUP($A136,Sheet!$A$7:$DG$148,'TN01-10'!AZ$9,0)="","",VLOOKUP($A136,Sheet!$A$7:$DG$148,'TN01-10'!AZ$9,0))</f>
        <v>5.9</v>
      </c>
      <c r="BA136" s="32">
        <f>IF(VLOOKUP($A136,Sheet!$A$7:$DG$148,'TN01-10'!BA$9,0)="","",VLOOKUP($A136,Sheet!$A$7:$DG$148,'TN01-10'!BA$9,0))</f>
        <v>5.3</v>
      </c>
      <c r="BB136" s="33">
        <f>IF(VLOOKUP($A136,Sheet!$A$7:$DG$148,'TN01-10'!BB$9,0)="","",VLOOKUP($A136,Sheet!$A$7:$DG$148,'TN01-10'!BB$9,0))</f>
        <v>5</v>
      </c>
      <c r="BC136" s="36">
        <f>IF(VLOOKUP($A136,Sheet!$A$7:$DG$148,'TN01-10'!BC$9,0)="","",VLOOKUP($A136,Sheet!$A$7:$DG$148,'TN01-10'!BC$9,0))</f>
        <v>0</v>
      </c>
      <c r="BD136" s="28">
        <f>IF(VLOOKUP($A136,Sheet!$A$7:$DG$148,'TN01-10'!BD$9,0)="","",VLOOKUP($A136,Sheet!$A$7:$DG$148,'TN01-10'!BD$9,0))</f>
        <v>6.9</v>
      </c>
      <c r="BE136" s="28">
        <f>IF(VLOOKUP($A136,Sheet!$A$7:$DG$148,'TN01-10'!BE$9,0)="","",VLOOKUP($A136,Sheet!$A$7:$DG$148,'TN01-10'!BE$9,0))</f>
        <v>7.5</v>
      </c>
      <c r="BF136" s="28">
        <f>IF(VLOOKUP($A136,Sheet!$A$7:$DG$148,'TN01-10'!BF$9,0)="","",VLOOKUP($A136,Sheet!$A$7:$DG$148,'TN01-10'!BF$9,0))</f>
        <v>7.4</v>
      </c>
      <c r="BG136" s="28">
        <f>IF(VLOOKUP($A136,Sheet!$A$7:$DG$148,'TN01-10'!BG$9,0)="","",VLOOKUP($A136,Sheet!$A$7:$DG$148,'TN01-10'!BG$9,0))</f>
        <v>6.1</v>
      </c>
      <c r="BH136" s="28">
        <f>IF(VLOOKUP($A136,Sheet!$A$7:$DG$148,'TN01-10'!BH$9,0)="","",VLOOKUP($A136,Sheet!$A$7:$DG$148,'TN01-10'!BH$9,0))</f>
        <v>7.5</v>
      </c>
      <c r="BI136" s="28">
        <f>IF(VLOOKUP($A136,Sheet!$A$7:$DG$148,'TN01-10'!BI$9,0)="","",VLOOKUP($A136,Sheet!$A$7:$DG$148,'TN01-10'!BI$9,0))</f>
        <v>6.8</v>
      </c>
      <c r="BJ136" s="28">
        <f>IF(VLOOKUP($A136,Sheet!$A$7:$DG$148,'TN01-10'!BJ$9,0)="","",VLOOKUP($A136,Sheet!$A$7:$DG$148,'TN01-10'!BJ$9,0))</f>
        <v>7.9</v>
      </c>
      <c r="BK136" s="28">
        <f>IF(VLOOKUP($A136,Sheet!$A$7:$DG$148,'TN01-10'!BK$9,0)="","",VLOOKUP($A136,Sheet!$A$7:$DG$148,'TN01-10'!BK$9,0))</f>
        <v>6.4</v>
      </c>
      <c r="BL136" s="28">
        <f>IF(VLOOKUP($A136,Sheet!$A$7:$DG$148,'TN01-10'!BL$9,0)="","",VLOOKUP($A136,Sheet!$A$7:$DG$148,'TN01-10'!BL$9,0))</f>
        <v>7.9</v>
      </c>
      <c r="BM136" s="28">
        <f>IF(VLOOKUP($A136,Sheet!$A$7:$DG$148,'TN01-10'!BM$9,0)="","",VLOOKUP($A136,Sheet!$A$7:$DG$148,'TN01-10'!BM$9,0))</f>
        <v>6.4</v>
      </c>
      <c r="BN136" s="28">
        <f>IF(VLOOKUP($A136,Sheet!$A$7:$DG$148,'TN01-10'!BN$9,0)="","",VLOOKUP($A136,Sheet!$A$7:$DG$148,'TN01-10'!BN$9,0))</f>
        <v>7.6</v>
      </c>
      <c r="BO136" s="28">
        <f>IF(VLOOKUP($A136,Sheet!$A$7:$DG$148,'TN01-10'!BO$9,0)="","",VLOOKUP($A136,Sheet!$A$7:$DG$148,'TN01-10'!BO$9,0))</f>
        <v>6.2</v>
      </c>
      <c r="BP136" s="28">
        <f>IF(VLOOKUP($A136,Sheet!$A$7:$DG$148,'TN01-10'!BP$9,0)="","",VLOOKUP($A136,Sheet!$A$7:$DG$148,'TN01-10'!BP$9,0))</f>
        <v>8.1</v>
      </c>
      <c r="BQ136" s="28" t="str">
        <f>IF(VLOOKUP($A136,Sheet!$A$7:$DG$148,'TN01-10'!BQ$9,0)="","",VLOOKUP($A136,Sheet!$A$7:$DG$148,'TN01-10'!BQ$9,0))</f>
        <v/>
      </c>
      <c r="BR136" s="28">
        <f>IF(VLOOKUP($A136,Sheet!$A$7:$DG$148,'TN01-10'!BR$9,0)="","",VLOOKUP($A136,Sheet!$A$7:$DG$148,'TN01-10'!BR$9,0))</f>
        <v>9.1</v>
      </c>
      <c r="BS136" s="28">
        <f>IF(VLOOKUP($A136,Sheet!$A$7:$DG$148,'TN01-10'!BS$9,0)="","",VLOOKUP($A136,Sheet!$A$7:$DG$148,'TN01-10'!BS$9,0))</f>
        <v>6</v>
      </c>
      <c r="BT136" s="28">
        <f>IF(VLOOKUP($A136,Sheet!$A$7:$DG$148,'TN01-10'!BT$9,0)="","",VLOOKUP($A136,Sheet!$A$7:$DG$148,'TN01-10'!BT$9,0))</f>
        <v>7.5</v>
      </c>
      <c r="BU136" s="28">
        <f>IF(VLOOKUP($A136,Sheet!$A$7:$DG$148,'TN01-10'!BU$9,0)="","",VLOOKUP($A136,Sheet!$A$7:$DG$148,'TN01-10'!BU$9,0))</f>
        <v>8</v>
      </c>
      <c r="BV136" s="28">
        <f>IF(VLOOKUP($A136,Sheet!$A$7:$DG$148,'TN01-10'!BV$9,0)="","",VLOOKUP($A136,Sheet!$A$7:$DG$148,'TN01-10'!BV$9,0))</f>
        <v>8.4</v>
      </c>
      <c r="BW136" s="28">
        <f>IF(VLOOKUP($A136,Sheet!$A$7:$DG$148,'TN01-10'!BW$9,0)="","",VLOOKUP($A136,Sheet!$A$7:$DG$148,'TN01-10'!BW$9,0))</f>
        <v>7.1</v>
      </c>
      <c r="BX136" s="33">
        <f>IF(VLOOKUP($A136,Sheet!$A$7:$DG$148,'TN01-10'!BX$9,0)="","",VLOOKUP($A136,Sheet!$A$7:$DG$148,'TN01-10'!BX$9,0))</f>
        <v>50</v>
      </c>
      <c r="BY136" s="36">
        <f>IF(VLOOKUP($A136,Sheet!$A$7:$DG$148,'TN01-10'!BY$9,0)="","",VLOOKUP($A136,Sheet!$A$7:$DG$148,'TN01-10'!BY$9,0))</f>
        <v>0</v>
      </c>
      <c r="BZ136" s="28">
        <f>IF(VLOOKUP($A136,Sheet!$A$7:$DG$148,'TN01-10'!BZ$9,0)="","",VLOOKUP($A136,Sheet!$A$7:$DG$148,'TN01-10'!BZ$9,0))</f>
        <v>8.6</v>
      </c>
      <c r="CA136" s="28" t="str">
        <f>IF(VLOOKUP($A136,Sheet!$A$7:$DG$148,'TN01-10'!CA$9,0)="","",VLOOKUP($A136,Sheet!$A$7:$DG$148,'TN01-10'!CA$9,0))</f>
        <v/>
      </c>
      <c r="CB136" s="28">
        <f>IF(VLOOKUP($A136,Sheet!$A$7:$DG$148,'TN01-10'!CB$9,0)="","",VLOOKUP($A136,Sheet!$A$7:$DG$148,'TN01-10'!CB$9,0))</f>
        <v>8.5</v>
      </c>
      <c r="CC136" s="28" t="str">
        <f>IF(VLOOKUP($A136,Sheet!$A$7:$DG$148,'TN01-10'!CC$9,0)="","",VLOOKUP($A136,Sheet!$A$7:$DG$148,'TN01-10'!CC$9,0))</f>
        <v/>
      </c>
      <c r="CD136" s="28">
        <f>IF(VLOOKUP($A136,Sheet!$A$7:$DG$148,'TN01-10'!CD$9,0)="","",VLOOKUP($A136,Sheet!$A$7:$DG$148,'TN01-10'!CD$9,0))</f>
        <v>7.1</v>
      </c>
      <c r="CE136" s="28">
        <f>IF(VLOOKUP($A136,Sheet!$A$7:$DG$148,'TN01-10'!CE$9,0)="","",VLOOKUP($A136,Sheet!$A$7:$DG$148,'TN01-10'!CE$9,0))</f>
        <v>7.6</v>
      </c>
      <c r="CF136" s="28">
        <f>IF(VLOOKUP($A136,Sheet!$A$7:$DG$148,'TN01-10'!CF$9,0)="","",VLOOKUP($A136,Sheet!$A$7:$DG$148,'TN01-10'!CF$9,0))</f>
        <v>9.3000000000000007</v>
      </c>
      <c r="CG136" s="28">
        <f>IF(VLOOKUP($A136,Sheet!$A$7:$DG$148,'TN01-10'!CG$9,0)="","",VLOOKUP($A136,Sheet!$A$7:$DG$148,'TN01-10'!CG$9,0))</f>
        <v>6.5</v>
      </c>
      <c r="CH136" s="28" t="str">
        <f>IF(VLOOKUP($A136,Sheet!$A$7:$DG$148,'TN01-10'!CH$9,0)="","",VLOOKUP($A136,Sheet!$A$7:$DG$148,'TN01-10'!CH$9,0))</f>
        <v/>
      </c>
      <c r="CI136" s="28">
        <f>IF(VLOOKUP($A136,Sheet!$A$7:$DG$148,'TN01-10'!CI$9,0)="","",VLOOKUP($A136,Sheet!$A$7:$DG$148,'TN01-10'!CI$9,0))</f>
        <v>8.4</v>
      </c>
      <c r="CJ136" s="28" t="str">
        <f>IF(VLOOKUP($A136,Sheet!$A$7:$DG$148,'TN01-10'!CJ$9,0)="","",VLOOKUP($A136,Sheet!$A$7:$DG$148,'TN01-10'!CJ$9,0))</f>
        <v/>
      </c>
      <c r="CK136" s="28" t="str">
        <f>IF(VLOOKUP($A136,Sheet!$A$7:$DG$148,'TN01-10'!CK$9,0)="","",VLOOKUP($A136,Sheet!$A$7:$DG$148,'TN01-10'!CK$9,0))</f>
        <v/>
      </c>
      <c r="CL136" s="28" t="str">
        <f>IF(VLOOKUP($A136,Sheet!$A$7:$DG$148,'TN01-10'!CL$9,0)="","",VLOOKUP($A136,Sheet!$A$7:$DG$148,'TN01-10'!CL$9,0))</f>
        <v/>
      </c>
      <c r="CM136" s="28" t="str">
        <f>IF(VLOOKUP($A136,Sheet!$A$7:$DG$148,'TN01-10'!CM$9,0)="","",VLOOKUP($A136,Sheet!$A$7:$DG$148,'TN01-10'!CM$9,0))</f>
        <v/>
      </c>
      <c r="CN136" s="28">
        <f>IF(VLOOKUP($A136,Sheet!$A$7:$DG$148,'TN01-10'!CN$9,0)="","",VLOOKUP($A136,Sheet!$A$7:$DG$148,'TN01-10'!CN$9,0))</f>
        <v>6.9</v>
      </c>
      <c r="CO136" s="28">
        <f>IF(VLOOKUP($A136,Sheet!$A$7:$DG$148,'TN01-10'!CO$9,0)="","",VLOOKUP($A136,Sheet!$A$7:$DG$148,'TN01-10'!CO$9,0))</f>
        <v>7</v>
      </c>
      <c r="CP136" s="28">
        <f>IF(VLOOKUP($A136,Sheet!$A$7:$DG$148,'TN01-10'!CP$9,0)="","",VLOOKUP($A136,Sheet!$A$7:$DG$148,'TN01-10'!CP$9,0))</f>
        <v>7.8</v>
      </c>
      <c r="CQ136" s="28">
        <f>IF(VLOOKUP($A136,Sheet!$A$7:$DG$148,'TN01-10'!CQ$9,0)="","",VLOOKUP($A136,Sheet!$A$7:$DG$148,'TN01-10'!CQ$9,0))</f>
        <v>9.6999999999999993</v>
      </c>
      <c r="CR136" s="28">
        <f>IF(VLOOKUP($A136,Sheet!$A$7:$DG$148,'TN01-10'!CR$9,0)="","",VLOOKUP($A136,Sheet!$A$7:$DG$148,'TN01-10'!CR$9,0))</f>
        <v>8</v>
      </c>
      <c r="CS136" s="33">
        <f>IF(VLOOKUP($A136,Sheet!$A$7:$DG$148,'TN01-10'!CS$9,0)="","",VLOOKUP($A136,Sheet!$A$7:$DG$148,'TN01-10'!CS$9,0))</f>
        <v>27</v>
      </c>
      <c r="CT136" s="36">
        <f>IF(VLOOKUP($A136,Sheet!$A$7:$DG$148,'TN01-10'!CT$9,0)="","",VLOOKUP($A136,Sheet!$A$7:$DG$148,'TN01-10'!CT$9,0))</f>
        <v>0</v>
      </c>
      <c r="CU136" s="38">
        <f t="shared" si="17"/>
        <v>128</v>
      </c>
      <c r="CV136" s="38">
        <f t="shared" si="18"/>
        <v>0</v>
      </c>
      <c r="CW136" s="38">
        <f t="shared" si="19"/>
        <v>4</v>
      </c>
      <c r="CX136" s="38">
        <f t="shared" si="20"/>
        <v>124</v>
      </c>
      <c r="CY136" s="38">
        <f t="shared" si="21"/>
        <v>7.34</v>
      </c>
      <c r="CZ136" s="38">
        <f>VLOOKUP($A136,'TN01-04'!$A$13:$DL$166,103,0)</f>
        <v>3.07</v>
      </c>
      <c r="DA136" s="28" t="str">
        <f>IF(VLOOKUP($A136,Sheet!$A$7:$DG$148,'TN01-10'!DA$9,0)="","",VLOOKUP($A136,Sheet!$A$7:$DG$148,'TN01-10'!DA$9,0))</f>
        <v/>
      </c>
      <c r="DB136" s="28" t="str">
        <f>IF(VLOOKUP($A136,Sheet!$A$7:$DG$148,'TN01-10'!DB$9,0)="","",VLOOKUP($A136,Sheet!$A$7:$DG$148,'TN01-10'!DB$9,0))</f>
        <v/>
      </c>
      <c r="DC136" s="28">
        <f>IF(VLOOKUP($A136,Sheet!$A$7:$DG$148,'TN01-10'!DC$9,0)="","",VLOOKUP($A136,Sheet!$A$7:$DG$148,'TN01-10'!DC$9,0))</f>
        <v>8.1</v>
      </c>
      <c r="DD136" s="28" t="str">
        <f>IF(VLOOKUP($A136,Sheet!$A$7:$DG$148,'TN01-10'!DD$9,0)="","",VLOOKUP($A136,Sheet!$A$7:$DG$148,'TN01-10'!DD$9,0))</f>
        <v/>
      </c>
      <c r="DE136" s="38"/>
      <c r="DF136" s="38">
        <f t="shared" si="22"/>
        <v>8.1</v>
      </c>
      <c r="DG136" s="38">
        <f>VLOOKUP($A136,'TN01-04'!$A$13:$DL$166,110,0)</f>
        <v>3.65</v>
      </c>
      <c r="DH136" s="33">
        <f>IF(VLOOKUP($A136,Sheet!$A$7:$DG$148,'TN01-10'!DH$9,0)="","",VLOOKUP($A136,Sheet!$A$7:$DG$148,'TN01-10'!DH$9,0))</f>
        <v>5</v>
      </c>
      <c r="DI136" s="36">
        <f>IF(VLOOKUP($A136,Sheet!$A$7:$DG$148,'TN01-10'!DI$9,0)="","",VLOOKUP($A136,Sheet!$A$7:$DG$148,'TN01-10'!DI$9,0))</f>
        <v>0</v>
      </c>
      <c r="DJ136" s="38">
        <f t="shared" si="23"/>
        <v>129</v>
      </c>
      <c r="DK136" s="38">
        <f t="shared" si="24"/>
        <v>0</v>
      </c>
      <c r="DL136" s="38">
        <f t="shared" si="25"/>
        <v>7.37</v>
      </c>
      <c r="DM136" s="38">
        <f>VLOOKUP($A136,'TN01-04'!$A$13:$DL$166,116,0)</f>
        <v>3.09</v>
      </c>
      <c r="DN136" s="33">
        <f>IF(VLOOKUP($A136,Sheet!$A$7:$DG$148,'TN01-10'!DN$9,0)="","",VLOOKUP($A136,Sheet!$A$7:$DG$148,'TN01-10'!DN$9,0))</f>
        <v>138</v>
      </c>
      <c r="DO136" s="36">
        <f>IF(VLOOKUP($A136,Sheet!$A$7:$DG$148,'TN01-10'!DO$9,0)="","",VLOOKUP($A136,Sheet!$A$7:$DG$148,'TN01-10'!DO$9,0))</f>
        <v>0</v>
      </c>
      <c r="DP136" s="28">
        <f>IF(VLOOKUP($A136,Sheet!$A$7:$DG$148,'TN01-10'!DP$9,0)="","",VLOOKUP($A136,Sheet!$A$7:$DG$148,'TN01-10'!DP$9,0))</f>
        <v>137</v>
      </c>
      <c r="DQ136" s="28">
        <f>IF(VLOOKUP($A136,Sheet!$A$7:$DG$148,'TN01-10'!DQ$9,0)="","",VLOOKUP($A136,Sheet!$A$7:$DG$148,'TN01-10'!DQ$9,0))</f>
        <v>138</v>
      </c>
      <c r="DR136" s="28">
        <f>IF(VLOOKUP($A136,Sheet!$A$7:$DG$148,'TN01-10'!DR$9,0)="","",VLOOKUP($A136,Sheet!$A$7:$DG$148,'TN01-10'!DR$9,0))</f>
        <v>7.37</v>
      </c>
      <c r="DS136" s="28">
        <f>IF(VLOOKUP($A136,Sheet!$A$7:$DG$148,'TN01-10'!DS$9,0)="","",VLOOKUP($A136,Sheet!$A$7:$DG$148,'TN01-10'!DS$9,0))</f>
        <v>3.09</v>
      </c>
      <c r="DT136" s="28" t="str">
        <f>IF(VLOOKUP($A136,Sheet!$A$7:$DG$148,'TN01-10'!DT$9,0)="","",VLOOKUP($A136,Sheet!$A$7:$DG$148,'TN01-10'!DT$9,0))</f>
        <v/>
      </c>
      <c r="DU136" s="168">
        <f t="shared" si="26"/>
        <v>0</v>
      </c>
      <c r="DV136" s="315" t="s">
        <v>4798</v>
      </c>
      <c r="DW136" s="315" t="s">
        <v>4798</v>
      </c>
      <c r="DX136" s="315" t="s">
        <v>4798</v>
      </c>
      <c r="DY136" s="315" t="s">
        <v>4798</v>
      </c>
      <c r="DZ136" s="315" t="s">
        <v>4832</v>
      </c>
      <c r="EA136" s="315"/>
      <c r="EB136" s="216"/>
      <c r="EC136" s="216"/>
      <c r="ED136" s="216"/>
      <c r="EE136" s="216"/>
      <c r="EF136" s="216">
        <f t="shared" si="27"/>
        <v>0</v>
      </c>
      <c r="EG136" s="216">
        <v>8</v>
      </c>
      <c r="EH136" s="216">
        <v>0</v>
      </c>
      <c r="EI136" s="216"/>
      <c r="EJ136" s="216"/>
      <c r="EK136" s="216">
        <f t="shared" si="28"/>
        <v>8</v>
      </c>
      <c r="EL136" s="216">
        <v>8.6</v>
      </c>
      <c r="EM136" s="216">
        <v>0</v>
      </c>
      <c r="EN136" s="216"/>
      <c r="EO136" s="216"/>
      <c r="EP136" s="216">
        <f t="shared" si="29"/>
        <v>8.6</v>
      </c>
      <c r="EQ136" s="216">
        <v>8</v>
      </c>
      <c r="ER136" s="216">
        <v>0</v>
      </c>
      <c r="ES136" s="216"/>
      <c r="ET136" s="216"/>
      <c r="EU136" s="216">
        <f t="shared" si="30"/>
        <v>8</v>
      </c>
      <c r="EV136" s="216">
        <f t="shared" si="31"/>
        <v>8.1</v>
      </c>
    </row>
    <row r="137" spans="1:152" ht="15.95" customHeight="1" x14ac:dyDescent="0.2">
      <c r="A137" s="25">
        <v>2220316313</v>
      </c>
      <c r="B137" s="26" t="s">
        <v>6</v>
      </c>
      <c r="C137" s="26" t="s">
        <v>51</v>
      </c>
      <c r="D137" s="26" t="s">
        <v>187</v>
      </c>
      <c r="E137" s="27">
        <v>35956</v>
      </c>
      <c r="F137" s="26" t="s">
        <v>209</v>
      </c>
      <c r="G137" s="26" t="s">
        <v>212</v>
      </c>
      <c r="H137" s="28">
        <f>IF(VLOOKUP($A137,Sheet!$A$7:$DG$148,'TN01-10'!H$9,0)="","",VLOOKUP($A137,Sheet!$A$7:$DG$148,'TN01-10'!H$9,0))</f>
        <v>7.8</v>
      </c>
      <c r="I137" s="28">
        <f>IF(VLOOKUP($A137,Sheet!$A$7:$DG$148,'TN01-10'!I$9,0)="","",VLOOKUP($A137,Sheet!$A$7:$DG$148,'TN01-10'!I$9,0))</f>
        <v>8.1999999999999993</v>
      </c>
      <c r="J137" s="28">
        <f>IF(VLOOKUP($A137,Sheet!$A$7:$DG$148,'TN01-10'!J$9,0)="","",VLOOKUP($A137,Sheet!$A$7:$DG$148,'TN01-10'!J$9,0))</f>
        <v>8.4</v>
      </c>
      <c r="K137" s="28">
        <f>IF(VLOOKUP($A137,Sheet!$A$7:$DG$148,'TN01-10'!K$9,0)="","",VLOOKUP($A137,Sheet!$A$7:$DG$148,'TN01-10'!K$9,0))</f>
        <v>6.4</v>
      </c>
      <c r="L137" s="28">
        <f>IF(VLOOKUP($A137,Sheet!$A$7:$DG$148,'TN01-10'!L$9,0)="","",VLOOKUP($A137,Sheet!$A$7:$DG$148,'TN01-10'!L$9,0))</f>
        <v>8</v>
      </c>
      <c r="M137" s="28">
        <f>IF(VLOOKUP($A137,Sheet!$A$7:$DG$148,'TN01-10'!M$9,0)="","",VLOOKUP($A137,Sheet!$A$7:$DG$148,'TN01-10'!M$9,0))</f>
        <v>5.5</v>
      </c>
      <c r="N137" s="28">
        <f>IF(VLOOKUP($A137,Sheet!$A$7:$DG$148,'TN01-10'!N$9,0)="","",VLOOKUP($A137,Sheet!$A$7:$DG$148,'TN01-10'!N$9,0))</f>
        <v>5.8</v>
      </c>
      <c r="O137" s="28" t="str">
        <f>IF(VLOOKUP($A137,Sheet!$A$7:$DG$148,'TN01-10'!O$9,0)="","",VLOOKUP($A137,Sheet!$A$7:$DG$148,'TN01-10'!O$9,0))</f>
        <v/>
      </c>
      <c r="P137" s="28">
        <f>IF(VLOOKUP($A137,Sheet!$A$7:$DG$148,'TN01-10'!P$9,0)="","",VLOOKUP($A137,Sheet!$A$7:$DG$148,'TN01-10'!P$9,0))</f>
        <v>7.1</v>
      </c>
      <c r="Q137" s="28" t="str">
        <f>IF(VLOOKUP($A137,Sheet!$A$7:$DG$148,'TN01-10'!Q$9,0)="","",VLOOKUP($A137,Sheet!$A$7:$DG$148,'TN01-10'!Q$9,0))</f>
        <v/>
      </c>
      <c r="R137" s="28" t="str">
        <f>IF(VLOOKUP($A137,Sheet!$A$7:$DG$148,'TN01-10'!R$9,0)="","",VLOOKUP($A137,Sheet!$A$7:$DG$148,'TN01-10'!R$9,0))</f>
        <v/>
      </c>
      <c r="S137" s="28" t="str">
        <f>IF(VLOOKUP($A137,Sheet!$A$7:$DG$148,'TN01-10'!S$9,0)="","",VLOOKUP($A137,Sheet!$A$7:$DG$148,'TN01-10'!S$9,0))</f>
        <v/>
      </c>
      <c r="T137" s="28" t="str">
        <f>IF(VLOOKUP($A137,Sheet!$A$7:$DG$148,'TN01-10'!T$9,0)="","",VLOOKUP($A137,Sheet!$A$7:$DG$148,'TN01-10'!T$9,0))</f>
        <v/>
      </c>
      <c r="U137" s="28">
        <f>IF(VLOOKUP($A137,Sheet!$A$7:$DG$148,'TN01-10'!U$9,0)="","",VLOOKUP($A137,Sheet!$A$7:$DG$148,'TN01-10'!U$9,0))</f>
        <v>8.1</v>
      </c>
      <c r="V137" s="28">
        <f>IF(VLOOKUP($A137,Sheet!$A$7:$DG$148,'TN01-10'!V$9,0)="","",VLOOKUP($A137,Sheet!$A$7:$DG$148,'TN01-10'!V$9,0))</f>
        <v>7.1</v>
      </c>
      <c r="W137" s="28">
        <f>IF(VLOOKUP($A137,Sheet!$A$7:$DG$148,'TN01-10'!W$9,0)="","",VLOOKUP($A137,Sheet!$A$7:$DG$148,'TN01-10'!W$9,0))</f>
        <v>8.8000000000000007</v>
      </c>
      <c r="X137" s="28">
        <f>IF(VLOOKUP($A137,Sheet!$A$7:$DG$148,'TN01-10'!X$9,0)="","",VLOOKUP($A137,Sheet!$A$7:$DG$148,'TN01-10'!X$9,0))</f>
        <v>7.4</v>
      </c>
      <c r="Y137" s="28">
        <f>IF(VLOOKUP($A137,Sheet!$A$7:$DG$148,'TN01-10'!Y$9,0)="","",VLOOKUP($A137,Sheet!$A$7:$DG$148,'TN01-10'!Y$9,0))</f>
        <v>7.2</v>
      </c>
      <c r="Z137" s="28">
        <f>IF(VLOOKUP($A137,Sheet!$A$7:$DG$148,'TN01-10'!Z$9,0)="","",VLOOKUP($A137,Sheet!$A$7:$DG$148,'TN01-10'!Z$9,0))</f>
        <v>7.7</v>
      </c>
      <c r="AA137" s="28">
        <f>IF(VLOOKUP($A137,Sheet!$A$7:$DG$148,'TN01-10'!AA$9,0)="","",VLOOKUP($A137,Sheet!$A$7:$DG$148,'TN01-10'!AA$9,0))</f>
        <v>5.6</v>
      </c>
      <c r="AB137" s="28">
        <f>IF(VLOOKUP($A137,Sheet!$A$7:$DG$148,'TN01-10'!AB$9,0)="","",VLOOKUP($A137,Sheet!$A$7:$DG$148,'TN01-10'!AB$9,0))</f>
        <v>5.2</v>
      </c>
      <c r="AC137" s="28">
        <f>IF(VLOOKUP($A137,Sheet!$A$7:$DG$148,'TN01-10'!AC$9,0)="","",VLOOKUP($A137,Sheet!$A$7:$DG$148,'TN01-10'!AC$9,0))</f>
        <v>6</v>
      </c>
      <c r="AD137" s="28">
        <f>IF(VLOOKUP($A137,Sheet!$A$7:$DG$148,'TN01-10'!AD$9,0)="","",VLOOKUP($A137,Sheet!$A$7:$DG$148,'TN01-10'!AD$9,0))</f>
        <v>4.9000000000000004</v>
      </c>
      <c r="AE137" s="28">
        <f>IF(VLOOKUP($A137,Sheet!$A$7:$DG$148,'TN01-10'!AE$9,0)="","",VLOOKUP($A137,Sheet!$A$7:$DG$148,'TN01-10'!AE$9,0))</f>
        <v>6.1</v>
      </c>
      <c r="AF137" s="28">
        <f>IF(VLOOKUP($A137,Sheet!$A$7:$DG$148,'TN01-10'!AF$9,0)="","",VLOOKUP($A137,Sheet!$A$7:$DG$148,'TN01-10'!AF$9,0))</f>
        <v>5.2</v>
      </c>
      <c r="AG137" s="28">
        <f>IF(VLOOKUP($A137,Sheet!$A$7:$DG$148,'TN01-10'!AG$9,0)="","",VLOOKUP($A137,Sheet!$A$7:$DG$148,'TN01-10'!AG$9,0))</f>
        <v>6.4</v>
      </c>
      <c r="AH137" s="28">
        <f>IF(VLOOKUP($A137,Sheet!$A$7:$DG$148,'TN01-10'!AH$9,0)="","",VLOOKUP($A137,Sheet!$A$7:$DG$148,'TN01-10'!AH$9,0))</f>
        <v>4.4000000000000004</v>
      </c>
      <c r="AI137" s="28">
        <f>IF(VLOOKUP($A137,Sheet!$A$7:$DG$148,'TN01-10'!AI$9,0)="","",VLOOKUP($A137,Sheet!$A$7:$DG$148,'TN01-10'!AI$9,0))</f>
        <v>6</v>
      </c>
      <c r="AJ137" s="28">
        <f>IF(VLOOKUP($A137,Sheet!$A$7:$DG$148,'TN01-10'!AJ$9,0)="","",VLOOKUP($A137,Sheet!$A$7:$DG$148,'TN01-10'!AJ$9,0))</f>
        <v>6</v>
      </c>
      <c r="AK137" s="33">
        <f>IF(VLOOKUP($A137,Sheet!$A$7:$DG$148,'TN01-10'!AK$9,0)="","",VLOOKUP($A137,Sheet!$A$7:$DG$148,'TN01-10'!AK$9,0))</f>
        <v>51</v>
      </c>
      <c r="AL137" s="36">
        <f>IF(VLOOKUP($A137,Sheet!$A$7:$DG$148,'TN01-10'!AL$9,0)="","",VLOOKUP($A137,Sheet!$A$7:$DG$148,'TN01-10'!AL$9,0))</f>
        <v>0</v>
      </c>
      <c r="AM137" s="32">
        <f>IF(VLOOKUP($A137,Sheet!$A$7:$DG$148,'TN01-10'!AM$9,0)="","",VLOOKUP($A137,Sheet!$A$7:$DG$148,'TN01-10'!AM$9,0))</f>
        <v>6.4</v>
      </c>
      <c r="AN137" s="32">
        <f>IF(VLOOKUP($A137,Sheet!$A$7:$DG$148,'TN01-10'!AN$9,0)="","",VLOOKUP($A137,Sheet!$A$7:$DG$148,'TN01-10'!AN$9,0))</f>
        <v>6.1</v>
      </c>
      <c r="AO137" s="32" t="str">
        <f>IF(VLOOKUP($A137,Sheet!$A$7:$DG$148,'TN01-10'!AO$9,0)="","",VLOOKUP($A137,Sheet!$A$7:$DG$148,'TN01-10'!AO$9,0))</f>
        <v/>
      </c>
      <c r="AP137" s="32" t="str">
        <f>IF(VLOOKUP($A137,Sheet!$A$7:$DG$148,'TN01-10'!AP$9,0)="","",VLOOKUP($A137,Sheet!$A$7:$DG$148,'TN01-10'!AP$9,0))</f>
        <v/>
      </c>
      <c r="AQ137" s="32" t="str">
        <f>IF(VLOOKUP($A137,Sheet!$A$7:$DG$148,'TN01-10'!AQ$9,0)="","",VLOOKUP($A137,Sheet!$A$7:$DG$148,'TN01-10'!AQ$9,0))</f>
        <v/>
      </c>
      <c r="AR137" s="32" t="str">
        <f>IF(VLOOKUP($A137,Sheet!$A$7:$DG$148,'TN01-10'!AR$9,0)="","",VLOOKUP($A137,Sheet!$A$7:$DG$148,'TN01-10'!AR$9,0))</f>
        <v/>
      </c>
      <c r="AS137" s="32" t="str">
        <f>IF(VLOOKUP($A137,Sheet!$A$7:$DG$148,'TN01-10'!AS$9,0)="","",VLOOKUP($A137,Sheet!$A$7:$DG$148,'TN01-10'!AS$9,0))</f>
        <v/>
      </c>
      <c r="AT137" s="32">
        <f>IF(VLOOKUP($A137,Sheet!$A$7:$DG$148,'TN01-10'!AT$9,0)="","",VLOOKUP($A137,Sheet!$A$7:$DG$148,'TN01-10'!AT$9,0))</f>
        <v>6.8</v>
      </c>
      <c r="AU137" s="32" t="str">
        <f>IF(VLOOKUP($A137,Sheet!$A$7:$DG$148,'TN01-10'!AU$9,0)="","",VLOOKUP($A137,Sheet!$A$7:$DG$148,'TN01-10'!AU$9,0))</f>
        <v/>
      </c>
      <c r="AV137" s="32" t="str">
        <f>IF(VLOOKUP($A137,Sheet!$A$7:$DG$148,'TN01-10'!AV$9,0)="","",VLOOKUP($A137,Sheet!$A$7:$DG$148,'TN01-10'!AV$9,0))</f>
        <v/>
      </c>
      <c r="AW137" s="32" t="str">
        <f>IF(VLOOKUP($A137,Sheet!$A$7:$DG$148,'TN01-10'!AW$9,0)="","",VLOOKUP($A137,Sheet!$A$7:$DG$148,'TN01-10'!AW$9,0))</f>
        <v/>
      </c>
      <c r="AX137" s="32" t="str">
        <f>IF(VLOOKUP($A137,Sheet!$A$7:$DG$148,'TN01-10'!AX$9,0)="","",VLOOKUP($A137,Sheet!$A$7:$DG$148,'TN01-10'!AX$9,0))</f>
        <v/>
      </c>
      <c r="AY137" s="32" t="str">
        <f>IF(VLOOKUP($A137,Sheet!$A$7:$DG$148,'TN01-10'!AY$9,0)="","",VLOOKUP($A137,Sheet!$A$7:$DG$148,'TN01-10'!AY$9,0))</f>
        <v/>
      </c>
      <c r="AZ137" s="32">
        <f>IF(VLOOKUP($A137,Sheet!$A$7:$DG$148,'TN01-10'!AZ$9,0)="","",VLOOKUP($A137,Sheet!$A$7:$DG$148,'TN01-10'!AZ$9,0))</f>
        <v>6.2</v>
      </c>
      <c r="BA137" s="32">
        <f>IF(VLOOKUP($A137,Sheet!$A$7:$DG$148,'TN01-10'!BA$9,0)="","",VLOOKUP($A137,Sheet!$A$7:$DG$148,'TN01-10'!BA$9,0))</f>
        <v>5.8</v>
      </c>
      <c r="BB137" s="33">
        <f>IF(VLOOKUP($A137,Sheet!$A$7:$DG$148,'TN01-10'!BB$9,0)="","",VLOOKUP($A137,Sheet!$A$7:$DG$148,'TN01-10'!BB$9,0))</f>
        <v>5</v>
      </c>
      <c r="BC137" s="36">
        <f>IF(VLOOKUP($A137,Sheet!$A$7:$DG$148,'TN01-10'!BC$9,0)="","",VLOOKUP($A137,Sheet!$A$7:$DG$148,'TN01-10'!BC$9,0))</f>
        <v>0</v>
      </c>
      <c r="BD137" s="28">
        <f>IF(VLOOKUP($A137,Sheet!$A$7:$DG$148,'TN01-10'!BD$9,0)="","",VLOOKUP($A137,Sheet!$A$7:$DG$148,'TN01-10'!BD$9,0))</f>
        <v>5.6</v>
      </c>
      <c r="BE137" s="28">
        <f>IF(VLOOKUP($A137,Sheet!$A$7:$DG$148,'TN01-10'!BE$9,0)="","",VLOOKUP($A137,Sheet!$A$7:$DG$148,'TN01-10'!BE$9,0))</f>
        <v>5.8</v>
      </c>
      <c r="BF137" s="28">
        <f>IF(VLOOKUP($A137,Sheet!$A$7:$DG$148,'TN01-10'!BF$9,0)="","",VLOOKUP($A137,Sheet!$A$7:$DG$148,'TN01-10'!BF$9,0))</f>
        <v>8.5</v>
      </c>
      <c r="BG137" s="28">
        <f>IF(VLOOKUP($A137,Sheet!$A$7:$DG$148,'TN01-10'!BG$9,0)="","",VLOOKUP($A137,Sheet!$A$7:$DG$148,'TN01-10'!BG$9,0))</f>
        <v>4.9000000000000004</v>
      </c>
      <c r="BH137" s="28">
        <f>IF(VLOOKUP($A137,Sheet!$A$7:$DG$148,'TN01-10'!BH$9,0)="","",VLOOKUP($A137,Sheet!$A$7:$DG$148,'TN01-10'!BH$9,0))</f>
        <v>5.5</v>
      </c>
      <c r="BI137" s="28">
        <f>IF(VLOOKUP($A137,Sheet!$A$7:$DG$148,'TN01-10'!BI$9,0)="","",VLOOKUP($A137,Sheet!$A$7:$DG$148,'TN01-10'!BI$9,0))</f>
        <v>6.6</v>
      </c>
      <c r="BJ137" s="28">
        <f>IF(VLOOKUP($A137,Sheet!$A$7:$DG$148,'TN01-10'!BJ$9,0)="","",VLOOKUP($A137,Sheet!$A$7:$DG$148,'TN01-10'!BJ$9,0))</f>
        <v>8.6999999999999993</v>
      </c>
      <c r="BK137" s="28">
        <f>IF(VLOOKUP($A137,Sheet!$A$7:$DG$148,'TN01-10'!BK$9,0)="","",VLOOKUP($A137,Sheet!$A$7:$DG$148,'TN01-10'!BK$9,0))</f>
        <v>6.2</v>
      </c>
      <c r="BL137" s="28">
        <f>IF(VLOOKUP($A137,Sheet!$A$7:$DG$148,'TN01-10'!BL$9,0)="","",VLOOKUP($A137,Sheet!$A$7:$DG$148,'TN01-10'!BL$9,0))</f>
        <v>7.9</v>
      </c>
      <c r="BM137" s="28">
        <f>IF(VLOOKUP($A137,Sheet!$A$7:$DG$148,'TN01-10'!BM$9,0)="","",VLOOKUP($A137,Sheet!$A$7:$DG$148,'TN01-10'!BM$9,0))</f>
        <v>6</v>
      </c>
      <c r="BN137" s="28">
        <f>IF(VLOOKUP($A137,Sheet!$A$7:$DG$148,'TN01-10'!BN$9,0)="","",VLOOKUP($A137,Sheet!$A$7:$DG$148,'TN01-10'!BN$9,0))</f>
        <v>8.1</v>
      </c>
      <c r="BO137" s="28">
        <f>IF(VLOOKUP($A137,Sheet!$A$7:$DG$148,'TN01-10'!BO$9,0)="","",VLOOKUP($A137,Sheet!$A$7:$DG$148,'TN01-10'!BO$9,0))</f>
        <v>6.4</v>
      </c>
      <c r="BP137" s="28">
        <f>IF(VLOOKUP($A137,Sheet!$A$7:$DG$148,'TN01-10'!BP$9,0)="","",VLOOKUP($A137,Sheet!$A$7:$DG$148,'TN01-10'!BP$9,0))</f>
        <v>7.9</v>
      </c>
      <c r="BQ137" s="28" t="str">
        <f>IF(VLOOKUP($A137,Sheet!$A$7:$DG$148,'TN01-10'!BQ$9,0)="","",VLOOKUP($A137,Sheet!$A$7:$DG$148,'TN01-10'!BQ$9,0))</f>
        <v/>
      </c>
      <c r="BR137" s="28">
        <f>IF(VLOOKUP($A137,Sheet!$A$7:$DG$148,'TN01-10'!BR$9,0)="","",VLOOKUP($A137,Sheet!$A$7:$DG$148,'TN01-10'!BR$9,0))</f>
        <v>5</v>
      </c>
      <c r="BS137" s="28">
        <f>IF(VLOOKUP($A137,Sheet!$A$7:$DG$148,'TN01-10'!BS$9,0)="","",VLOOKUP($A137,Sheet!$A$7:$DG$148,'TN01-10'!BS$9,0))</f>
        <v>7.9</v>
      </c>
      <c r="BT137" s="28">
        <f>IF(VLOOKUP($A137,Sheet!$A$7:$DG$148,'TN01-10'!BT$9,0)="","",VLOOKUP($A137,Sheet!$A$7:$DG$148,'TN01-10'!BT$9,0))</f>
        <v>6.1</v>
      </c>
      <c r="BU137" s="28">
        <f>IF(VLOOKUP($A137,Sheet!$A$7:$DG$148,'TN01-10'!BU$9,0)="","",VLOOKUP($A137,Sheet!$A$7:$DG$148,'TN01-10'!BU$9,0))</f>
        <v>5.9</v>
      </c>
      <c r="BV137" s="28">
        <f>IF(VLOOKUP($A137,Sheet!$A$7:$DG$148,'TN01-10'!BV$9,0)="","",VLOOKUP($A137,Sheet!$A$7:$DG$148,'TN01-10'!BV$9,0))</f>
        <v>7.7</v>
      </c>
      <c r="BW137" s="28">
        <f>IF(VLOOKUP($A137,Sheet!$A$7:$DG$148,'TN01-10'!BW$9,0)="","",VLOOKUP($A137,Sheet!$A$7:$DG$148,'TN01-10'!BW$9,0))</f>
        <v>7.4</v>
      </c>
      <c r="BX137" s="33">
        <f>IF(VLOOKUP($A137,Sheet!$A$7:$DG$148,'TN01-10'!BX$9,0)="","",VLOOKUP($A137,Sheet!$A$7:$DG$148,'TN01-10'!BX$9,0))</f>
        <v>50</v>
      </c>
      <c r="BY137" s="36">
        <f>IF(VLOOKUP($A137,Sheet!$A$7:$DG$148,'TN01-10'!BY$9,0)="","",VLOOKUP($A137,Sheet!$A$7:$DG$148,'TN01-10'!BY$9,0))</f>
        <v>0</v>
      </c>
      <c r="BZ137" s="28">
        <f>IF(VLOOKUP($A137,Sheet!$A$7:$DG$148,'TN01-10'!BZ$9,0)="","",VLOOKUP($A137,Sheet!$A$7:$DG$148,'TN01-10'!BZ$9,0))</f>
        <v>8.6</v>
      </c>
      <c r="CA137" s="28" t="str">
        <f>IF(VLOOKUP($A137,Sheet!$A$7:$DG$148,'TN01-10'!CA$9,0)="","",VLOOKUP($A137,Sheet!$A$7:$DG$148,'TN01-10'!CA$9,0))</f>
        <v/>
      </c>
      <c r="CB137" s="28">
        <f>IF(VLOOKUP($A137,Sheet!$A$7:$DG$148,'TN01-10'!CB$9,0)="","",VLOOKUP($A137,Sheet!$A$7:$DG$148,'TN01-10'!CB$9,0))</f>
        <v>7.5</v>
      </c>
      <c r="CC137" s="28" t="str">
        <f>IF(VLOOKUP($A137,Sheet!$A$7:$DG$148,'TN01-10'!CC$9,0)="","",VLOOKUP($A137,Sheet!$A$7:$DG$148,'TN01-10'!CC$9,0))</f>
        <v/>
      </c>
      <c r="CD137" s="28">
        <f>IF(VLOOKUP($A137,Sheet!$A$7:$DG$148,'TN01-10'!CD$9,0)="","",VLOOKUP($A137,Sheet!$A$7:$DG$148,'TN01-10'!CD$9,0))</f>
        <v>7.6</v>
      </c>
      <c r="CE137" s="28">
        <f>IF(VLOOKUP($A137,Sheet!$A$7:$DG$148,'TN01-10'!CE$9,0)="","",VLOOKUP($A137,Sheet!$A$7:$DG$148,'TN01-10'!CE$9,0))</f>
        <v>7</v>
      </c>
      <c r="CF137" s="28">
        <f>IF(VLOOKUP($A137,Sheet!$A$7:$DG$148,'TN01-10'!CF$9,0)="","",VLOOKUP($A137,Sheet!$A$7:$DG$148,'TN01-10'!CF$9,0))</f>
        <v>6.9</v>
      </c>
      <c r="CG137" s="28">
        <f>IF(VLOOKUP($A137,Sheet!$A$7:$DG$148,'TN01-10'!CG$9,0)="","",VLOOKUP($A137,Sheet!$A$7:$DG$148,'TN01-10'!CG$9,0))</f>
        <v>6</v>
      </c>
      <c r="CH137" s="28" t="str">
        <f>IF(VLOOKUP($A137,Sheet!$A$7:$DG$148,'TN01-10'!CH$9,0)="","",VLOOKUP($A137,Sheet!$A$7:$DG$148,'TN01-10'!CH$9,0))</f>
        <v/>
      </c>
      <c r="CI137" s="28" t="str">
        <f>IF(VLOOKUP($A137,Sheet!$A$7:$DG$148,'TN01-10'!CI$9,0)="","",VLOOKUP($A137,Sheet!$A$7:$DG$148,'TN01-10'!CI$9,0))</f>
        <v/>
      </c>
      <c r="CJ137" s="28" t="str">
        <f>IF(VLOOKUP($A137,Sheet!$A$7:$DG$148,'TN01-10'!CJ$9,0)="","",VLOOKUP($A137,Sheet!$A$7:$DG$148,'TN01-10'!CJ$9,0))</f>
        <v/>
      </c>
      <c r="CK137" s="28">
        <f>IF(VLOOKUP($A137,Sheet!$A$7:$DG$148,'TN01-10'!CK$9,0)="","",VLOOKUP($A137,Sheet!$A$7:$DG$148,'TN01-10'!CK$9,0))</f>
        <v>6.2</v>
      </c>
      <c r="CL137" s="28" t="str">
        <f>IF(VLOOKUP($A137,Sheet!$A$7:$DG$148,'TN01-10'!CL$9,0)="","",VLOOKUP($A137,Sheet!$A$7:$DG$148,'TN01-10'!CL$9,0))</f>
        <v/>
      </c>
      <c r="CM137" s="28" t="str">
        <f>IF(VLOOKUP($A137,Sheet!$A$7:$DG$148,'TN01-10'!CM$9,0)="","",VLOOKUP($A137,Sheet!$A$7:$DG$148,'TN01-10'!CM$9,0))</f>
        <v/>
      </c>
      <c r="CN137" s="28">
        <f>IF(VLOOKUP($A137,Sheet!$A$7:$DG$148,'TN01-10'!CN$9,0)="","",VLOOKUP($A137,Sheet!$A$7:$DG$148,'TN01-10'!CN$9,0))</f>
        <v>8.1</v>
      </c>
      <c r="CO137" s="28">
        <f>IF(VLOOKUP($A137,Sheet!$A$7:$DG$148,'TN01-10'!CO$9,0)="","",VLOOKUP($A137,Sheet!$A$7:$DG$148,'TN01-10'!CO$9,0))</f>
        <v>7.1</v>
      </c>
      <c r="CP137" s="28">
        <f>IF(VLOOKUP($A137,Sheet!$A$7:$DG$148,'TN01-10'!CP$9,0)="","",VLOOKUP($A137,Sheet!$A$7:$DG$148,'TN01-10'!CP$9,0))</f>
        <v>7.9</v>
      </c>
      <c r="CQ137" s="28">
        <f>IF(VLOOKUP($A137,Sheet!$A$7:$DG$148,'TN01-10'!CQ$9,0)="","",VLOOKUP($A137,Sheet!$A$7:$DG$148,'TN01-10'!CQ$9,0))</f>
        <v>8.6999999999999993</v>
      </c>
      <c r="CR137" s="28">
        <f>IF(VLOOKUP($A137,Sheet!$A$7:$DG$148,'TN01-10'!CR$9,0)="","",VLOOKUP($A137,Sheet!$A$7:$DG$148,'TN01-10'!CR$9,0))</f>
        <v>6.2</v>
      </c>
      <c r="CS137" s="33">
        <f>IF(VLOOKUP($A137,Sheet!$A$7:$DG$148,'TN01-10'!CS$9,0)="","",VLOOKUP($A137,Sheet!$A$7:$DG$148,'TN01-10'!CS$9,0))</f>
        <v>27</v>
      </c>
      <c r="CT137" s="36">
        <f>IF(VLOOKUP($A137,Sheet!$A$7:$DG$148,'TN01-10'!CT$9,0)="","",VLOOKUP($A137,Sheet!$A$7:$DG$148,'TN01-10'!CT$9,0))</f>
        <v>0</v>
      </c>
      <c r="CU137" s="38">
        <f t="shared" si="17"/>
        <v>128</v>
      </c>
      <c r="CV137" s="38">
        <f t="shared" si="18"/>
        <v>0</v>
      </c>
      <c r="CW137" s="38">
        <f t="shared" si="19"/>
        <v>0</v>
      </c>
      <c r="CX137" s="38">
        <f t="shared" si="20"/>
        <v>128</v>
      </c>
      <c r="CY137" s="38">
        <f t="shared" si="21"/>
        <v>6.76</v>
      </c>
      <c r="CZ137" s="38">
        <f>VLOOKUP($A137,'TN01-04'!$A$13:$DL$166,103,0)</f>
        <v>2.73</v>
      </c>
      <c r="DA137" s="28" t="str">
        <f>IF(VLOOKUP($A137,Sheet!$A$7:$DG$148,'TN01-10'!DA$9,0)="","",VLOOKUP($A137,Sheet!$A$7:$DG$148,'TN01-10'!DA$9,0))</f>
        <v/>
      </c>
      <c r="DB137" s="28" t="str">
        <f>IF(VLOOKUP($A137,Sheet!$A$7:$DG$148,'TN01-10'!DB$9,0)="","",VLOOKUP($A137,Sheet!$A$7:$DG$148,'TN01-10'!DB$9,0))</f>
        <v/>
      </c>
      <c r="DC137" s="28">
        <f>IF(VLOOKUP($A137,Sheet!$A$7:$DG$148,'TN01-10'!DC$9,0)="","",VLOOKUP($A137,Sheet!$A$7:$DG$148,'TN01-10'!DC$9,0))</f>
        <v>7.4</v>
      </c>
      <c r="DD137" s="28" t="str">
        <f>IF(VLOOKUP($A137,Sheet!$A$7:$DG$148,'TN01-10'!DD$9,0)="","",VLOOKUP($A137,Sheet!$A$7:$DG$148,'TN01-10'!DD$9,0))</f>
        <v/>
      </c>
      <c r="DE137" s="38"/>
      <c r="DF137" s="38">
        <f t="shared" si="22"/>
        <v>7.4</v>
      </c>
      <c r="DG137" s="38">
        <f>VLOOKUP($A137,'TN01-04'!$A$13:$DL$166,110,0)</f>
        <v>3</v>
      </c>
      <c r="DH137" s="33">
        <f>IF(VLOOKUP($A137,Sheet!$A$7:$DG$148,'TN01-10'!DH$9,0)="","",VLOOKUP($A137,Sheet!$A$7:$DG$148,'TN01-10'!DH$9,0))</f>
        <v>5</v>
      </c>
      <c r="DI137" s="36">
        <f>IF(VLOOKUP($A137,Sheet!$A$7:$DG$148,'TN01-10'!DI$9,0)="","",VLOOKUP($A137,Sheet!$A$7:$DG$148,'TN01-10'!DI$9,0))</f>
        <v>0</v>
      </c>
      <c r="DJ137" s="38">
        <f t="shared" si="23"/>
        <v>133</v>
      </c>
      <c r="DK137" s="38">
        <f t="shared" si="24"/>
        <v>0</v>
      </c>
      <c r="DL137" s="38">
        <f t="shared" si="25"/>
        <v>6.79</v>
      </c>
      <c r="DM137" s="38">
        <f>VLOOKUP($A137,'TN01-04'!$A$13:$DL$166,116,0)</f>
        <v>2.74</v>
      </c>
      <c r="DN137" s="33">
        <f>IF(VLOOKUP($A137,Sheet!$A$7:$DG$148,'TN01-10'!DN$9,0)="","",VLOOKUP($A137,Sheet!$A$7:$DG$148,'TN01-10'!DN$9,0))</f>
        <v>138</v>
      </c>
      <c r="DO137" s="36">
        <f>IF(VLOOKUP($A137,Sheet!$A$7:$DG$148,'TN01-10'!DO$9,0)="","",VLOOKUP($A137,Sheet!$A$7:$DG$148,'TN01-10'!DO$9,0))</f>
        <v>0</v>
      </c>
      <c r="DP137" s="28">
        <f>IF(VLOOKUP($A137,Sheet!$A$7:$DG$148,'TN01-10'!DP$9,0)="","",VLOOKUP($A137,Sheet!$A$7:$DG$148,'TN01-10'!DP$9,0))</f>
        <v>137</v>
      </c>
      <c r="DQ137" s="28">
        <f>IF(VLOOKUP($A137,Sheet!$A$7:$DG$148,'TN01-10'!DQ$9,0)="","",VLOOKUP($A137,Sheet!$A$7:$DG$148,'TN01-10'!DQ$9,0))</f>
        <v>138</v>
      </c>
      <c r="DR137" s="28">
        <f>IF(VLOOKUP($A137,Sheet!$A$7:$DG$148,'TN01-10'!DR$9,0)="","",VLOOKUP($A137,Sheet!$A$7:$DG$148,'TN01-10'!DR$9,0))</f>
        <v>6.79</v>
      </c>
      <c r="DS137" s="28">
        <f>IF(VLOOKUP($A137,Sheet!$A$7:$DG$148,'TN01-10'!DS$9,0)="","",VLOOKUP($A137,Sheet!$A$7:$DG$148,'TN01-10'!DS$9,0))</f>
        <v>2.74</v>
      </c>
      <c r="DT137" s="28" t="str">
        <f>IF(VLOOKUP($A137,Sheet!$A$7:$DG$148,'TN01-10'!DT$9,0)="","",VLOOKUP($A137,Sheet!$A$7:$DG$148,'TN01-10'!DT$9,0))</f>
        <v>ENG 119</v>
      </c>
      <c r="DU137" s="168">
        <f t="shared" si="26"/>
        <v>0</v>
      </c>
      <c r="DV137" s="315" t="s">
        <v>4798</v>
      </c>
      <c r="DW137" s="315" t="s">
        <v>4798</v>
      </c>
      <c r="DX137" s="315" t="s">
        <v>4798</v>
      </c>
      <c r="DY137" s="315" t="s">
        <v>4798</v>
      </c>
      <c r="DZ137" s="315" t="s">
        <v>4833</v>
      </c>
      <c r="EA137" s="315"/>
      <c r="EB137" s="216"/>
      <c r="EC137" s="216"/>
      <c r="ED137" s="216"/>
      <c r="EE137" s="216"/>
      <c r="EF137" s="216">
        <f t="shared" si="27"/>
        <v>0</v>
      </c>
      <c r="EG137" s="216">
        <v>8.9</v>
      </c>
      <c r="EH137" s="216">
        <v>0</v>
      </c>
      <c r="EI137" s="216"/>
      <c r="EJ137" s="216"/>
      <c r="EK137" s="216">
        <f t="shared" si="28"/>
        <v>8.9</v>
      </c>
      <c r="EL137" s="216">
        <v>6.4</v>
      </c>
      <c r="EM137" s="216">
        <v>0</v>
      </c>
      <c r="EN137" s="216"/>
      <c r="EO137" s="216"/>
      <c r="EP137" s="216">
        <f t="shared" si="29"/>
        <v>6.4</v>
      </c>
      <c r="EQ137" s="216">
        <v>6.5</v>
      </c>
      <c r="ER137" s="216">
        <v>0</v>
      </c>
      <c r="ES137" s="216"/>
      <c r="ET137" s="216"/>
      <c r="EU137" s="216">
        <f t="shared" si="30"/>
        <v>6.5</v>
      </c>
      <c r="EV137" s="216">
        <f t="shared" si="31"/>
        <v>7.4</v>
      </c>
    </row>
    <row r="138" spans="1:152" ht="15.95" customHeight="1" x14ac:dyDescent="0.2">
      <c r="A138" s="25">
        <v>2220727410</v>
      </c>
      <c r="B138" s="26" t="s">
        <v>14</v>
      </c>
      <c r="C138" s="26" t="s">
        <v>109</v>
      </c>
      <c r="D138" s="26" t="s">
        <v>187</v>
      </c>
      <c r="E138" s="27">
        <v>35953</v>
      </c>
      <c r="F138" s="26" t="s">
        <v>209</v>
      </c>
      <c r="G138" s="26" t="s">
        <v>212</v>
      </c>
      <c r="H138" s="28">
        <f>IF(VLOOKUP($A138,Sheet!$A$7:$DG$148,'TN01-10'!H$9,0)="","",VLOOKUP($A138,Sheet!$A$7:$DG$148,'TN01-10'!H$9,0))</f>
        <v>8.1999999999999993</v>
      </c>
      <c r="I138" s="28">
        <f>IF(VLOOKUP($A138,Sheet!$A$7:$DG$148,'TN01-10'!I$9,0)="","",VLOOKUP($A138,Sheet!$A$7:$DG$148,'TN01-10'!I$9,0))</f>
        <v>7.5</v>
      </c>
      <c r="J138" s="28">
        <f>IF(VLOOKUP($A138,Sheet!$A$7:$DG$148,'TN01-10'!J$9,0)="","",VLOOKUP($A138,Sheet!$A$7:$DG$148,'TN01-10'!J$9,0))</f>
        <v>6.2</v>
      </c>
      <c r="K138" s="28">
        <f>IF(VLOOKUP($A138,Sheet!$A$7:$DG$148,'TN01-10'!K$9,0)="","",VLOOKUP($A138,Sheet!$A$7:$DG$148,'TN01-10'!K$9,0))</f>
        <v>8.1999999999999993</v>
      </c>
      <c r="L138" s="28">
        <f>IF(VLOOKUP($A138,Sheet!$A$7:$DG$148,'TN01-10'!L$9,0)="","",VLOOKUP($A138,Sheet!$A$7:$DG$148,'TN01-10'!L$9,0))</f>
        <v>6.9</v>
      </c>
      <c r="M138" s="28">
        <f>IF(VLOOKUP($A138,Sheet!$A$7:$DG$148,'TN01-10'!M$9,0)="","",VLOOKUP($A138,Sheet!$A$7:$DG$148,'TN01-10'!M$9,0))</f>
        <v>5.0999999999999996</v>
      </c>
      <c r="N138" s="28">
        <f>IF(VLOOKUP($A138,Sheet!$A$7:$DG$148,'TN01-10'!N$9,0)="","",VLOOKUP($A138,Sheet!$A$7:$DG$148,'TN01-10'!N$9,0))</f>
        <v>6.8</v>
      </c>
      <c r="O138" s="28" t="str">
        <f>IF(VLOOKUP($A138,Sheet!$A$7:$DG$148,'TN01-10'!O$9,0)="","",VLOOKUP($A138,Sheet!$A$7:$DG$148,'TN01-10'!O$9,0))</f>
        <v/>
      </c>
      <c r="P138" s="28">
        <f>IF(VLOOKUP($A138,Sheet!$A$7:$DG$148,'TN01-10'!P$9,0)="","",VLOOKUP($A138,Sheet!$A$7:$DG$148,'TN01-10'!P$9,0))</f>
        <v>8.5</v>
      </c>
      <c r="Q138" s="28" t="str">
        <f>IF(VLOOKUP($A138,Sheet!$A$7:$DG$148,'TN01-10'!Q$9,0)="","",VLOOKUP($A138,Sheet!$A$7:$DG$148,'TN01-10'!Q$9,0))</f>
        <v/>
      </c>
      <c r="R138" s="28" t="str">
        <f>IF(VLOOKUP($A138,Sheet!$A$7:$DG$148,'TN01-10'!R$9,0)="","",VLOOKUP($A138,Sheet!$A$7:$DG$148,'TN01-10'!R$9,0))</f>
        <v/>
      </c>
      <c r="S138" s="28" t="str">
        <f>IF(VLOOKUP($A138,Sheet!$A$7:$DG$148,'TN01-10'!S$9,0)="","",VLOOKUP($A138,Sheet!$A$7:$DG$148,'TN01-10'!S$9,0))</f>
        <v/>
      </c>
      <c r="T138" s="28" t="str">
        <f>IF(VLOOKUP($A138,Sheet!$A$7:$DG$148,'TN01-10'!T$9,0)="","",VLOOKUP($A138,Sheet!$A$7:$DG$148,'TN01-10'!T$9,0))</f>
        <v/>
      </c>
      <c r="U138" s="28">
        <f>IF(VLOOKUP($A138,Sheet!$A$7:$DG$148,'TN01-10'!U$9,0)="","",VLOOKUP($A138,Sheet!$A$7:$DG$148,'TN01-10'!U$9,0))</f>
        <v>7.3</v>
      </c>
      <c r="V138" s="28">
        <f>IF(VLOOKUP($A138,Sheet!$A$7:$DG$148,'TN01-10'!V$9,0)="","",VLOOKUP($A138,Sheet!$A$7:$DG$148,'TN01-10'!V$9,0))</f>
        <v>8.1</v>
      </c>
      <c r="W138" s="28">
        <f>IF(VLOOKUP($A138,Sheet!$A$7:$DG$148,'TN01-10'!W$9,0)="","",VLOOKUP($A138,Sheet!$A$7:$DG$148,'TN01-10'!W$9,0))</f>
        <v>9.3000000000000007</v>
      </c>
      <c r="X138" s="28">
        <f>IF(VLOOKUP($A138,Sheet!$A$7:$DG$148,'TN01-10'!X$9,0)="","",VLOOKUP($A138,Sheet!$A$7:$DG$148,'TN01-10'!X$9,0))</f>
        <v>8.5</v>
      </c>
      <c r="Y138" s="28">
        <f>IF(VLOOKUP($A138,Sheet!$A$7:$DG$148,'TN01-10'!Y$9,0)="","",VLOOKUP($A138,Sheet!$A$7:$DG$148,'TN01-10'!Y$9,0))</f>
        <v>7.2</v>
      </c>
      <c r="Z138" s="28">
        <f>IF(VLOOKUP($A138,Sheet!$A$7:$DG$148,'TN01-10'!Z$9,0)="","",VLOOKUP($A138,Sheet!$A$7:$DG$148,'TN01-10'!Z$9,0))</f>
        <v>7.4</v>
      </c>
      <c r="AA138" s="28">
        <f>IF(VLOOKUP($A138,Sheet!$A$7:$DG$148,'TN01-10'!AA$9,0)="","",VLOOKUP($A138,Sheet!$A$7:$DG$148,'TN01-10'!AA$9,0))</f>
        <v>4.2</v>
      </c>
      <c r="AB138" s="28">
        <f>IF(VLOOKUP($A138,Sheet!$A$7:$DG$148,'TN01-10'!AB$9,0)="","",VLOOKUP($A138,Sheet!$A$7:$DG$148,'TN01-10'!AB$9,0))</f>
        <v>7.7</v>
      </c>
      <c r="AC138" s="28">
        <f>IF(VLOOKUP($A138,Sheet!$A$7:$DG$148,'TN01-10'!AC$9,0)="","",VLOOKUP($A138,Sheet!$A$7:$DG$148,'TN01-10'!AC$9,0))</f>
        <v>7.5</v>
      </c>
      <c r="AD138" s="28">
        <f>IF(VLOOKUP($A138,Sheet!$A$7:$DG$148,'TN01-10'!AD$9,0)="","",VLOOKUP($A138,Sheet!$A$7:$DG$148,'TN01-10'!AD$9,0))</f>
        <v>8.4</v>
      </c>
      <c r="AE138" s="28">
        <f>IF(VLOOKUP($A138,Sheet!$A$7:$DG$148,'TN01-10'!AE$9,0)="","",VLOOKUP($A138,Sheet!$A$7:$DG$148,'TN01-10'!AE$9,0))</f>
        <v>6.1</v>
      </c>
      <c r="AF138" s="28">
        <f>IF(VLOOKUP($A138,Sheet!$A$7:$DG$148,'TN01-10'!AF$9,0)="","",VLOOKUP($A138,Sheet!$A$7:$DG$148,'TN01-10'!AF$9,0))</f>
        <v>9.4</v>
      </c>
      <c r="AG138" s="28">
        <f>IF(VLOOKUP($A138,Sheet!$A$7:$DG$148,'TN01-10'!AG$9,0)="","",VLOOKUP($A138,Sheet!$A$7:$DG$148,'TN01-10'!AG$9,0))</f>
        <v>7.1</v>
      </c>
      <c r="AH138" s="28">
        <f>IF(VLOOKUP($A138,Sheet!$A$7:$DG$148,'TN01-10'!AH$9,0)="","",VLOOKUP($A138,Sheet!$A$7:$DG$148,'TN01-10'!AH$9,0))</f>
        <v>6.5</v>
      </c>
      <c r="AI138" s="28">
        <f>IF(VLOOKUP($A138,Sheet!$A$7:$DG$148,'TN01-10'!AI$9,0)="","",VLOOKUP($A138,Sheet!$A$7:$DG$148,'TN01-10'!AI$9,0))</f>
        <v>6.8</v>
      </c>
      <c r="AJ138" s="28">
        <f>IF(VLOOKUP($A138,Sheet!$A$7:$DG$148,'TN01-10'!AJ$9,0)="","",VLOOKUP($A138,Sheet!$A$7:$DG$148,'TN01-10'!AJ$9,0))</f>
        <v>8.1999999999999993</v>
      </c>
      <c r="AK138" s="33">
        <f>IF(VLOOKUP($A138,Sheet!$A$7:$DG$148,'TN01-10'!AK$9,0)="","",VLOOKUP($A138,Sheet!$A$7:$DG$148,'TN01-10'!AK$9,0))</f>
        <v>51</v>
      </c>
      <c r="AL138" s="36">
        <f>IF(VLOOKUP($A138,Sheet!$A$7:$DG$148,'TN01-10'!AL$9,0)="","",VLOOKUP($A138,Sheet!$A$7:$DG$148,'TN01-10'!AL$9,0))</f>
        <v>0</v>
      </c>
      <c r="AM138" s="32">
        <f>IF(VLOOKUP($A138,Sheet!$A$7:$DG$148,'TN01-10'!AM$9,0)="","",VLOOKUP($A138,Sheet!$A$7:$DG$148,'TN01-10'!AM$9,0))</f>
        <v>7</v>
      </c>
      <c r="AN138" s="32">
        <f>IF(VLOOKUP($A138,Sheet!$A$7:$DG$148,'TN01-10'!AN$9,0)="","",VLOOKUP($A138,Sheet!$A$7:$DG$148,'TN01-10'!AN$9,0))</f>
        <v>5.5</v>
      </c>
      <c r="AO138" s="32">
        <f>IF(VLOOKUP($A138,Sheet!$A$7:$DG$148,'TN01-10'!AO$9,0)="","",VLOOKUP($A138,Sheet!$A$7:$DG$148,'TN01-10'!AO$9,0))</f>
        <v>7.5</v>
      </c>
      <c r="AP138" s="32" t="str">
        <f>IF(VLOOKUP($A138,Sheet!$A$7:$DG$148,'TN01-10'!AP$9,0)="","",VLOOKUP($A138,Sheet!$A$7:$DG$148,'TN01-10'!AP$9,0))</f>
        <v/>
      </c>
      <c r="AQ138" s="32" t="str">
        <f>IF(VLOOKUP($A138,Sheet!$A$7:$DG$148,'TN01-10'!AQ$9,0)="","",VLOOKUP($A138,Sheet!$A$7:$DG$148,'TN01-10'!AQ$9,0))</f>
        <v/>
      </c>
      <c r="AR138" s="32" t="str">
        <f>IF(VLOOKUP($A138,Sheet!$A$7:$DG$148,'TN01-10'!AR$9,0)="","",VLOOKUP($A138,Sheet!$A$7:$DG$148,'TN01-10'!AR$9,0))</f>
        <v/>
      </c>
      <c r="AS138" s="32" t="str">
        <f>IF(VLOOKUP($A138,Sheet!$A$7:$DG$148,'TN01-10'!AS$9,0)="","",VLOOKUP($A138,Sheet!$A$7:$DG$148,'TN01-10'!AS$9,0))</f>
        <v/>
      </c>
      <c r="AT138" s="32" t="str">
        <f>IF(VLOOKUP($A138,Sheet!$A$7:$DG$148,'TN01-10'!AT$9,0)="","",VLOOKUP($A138,Sheet!$A$7:$DG$148,'TN01-10'!AT$9,0))</f>
        <v/>
      </c>
      <c r="AU138" s="32">
        <f>IF(VLOOKUP($A138,Sheet!$A$7:$DG$148,'TN01-10'!AU$9,0)="","",VLOOKUP($A138,Sheet!$A$7:$DG$148,'TN01-10'!AU$9,0))</f>
        <v>9</v>
      </c>
      <c r="AV138" s="32" t="str">
        <f>IF(VLOOKUP($A138,Sheet!$A$7:$DG$148,'TN01-10'!AV$9,0)="","",VLOOKUP($A138,Sheet!$A$7:$DG$148,'TN01-10'!AV$9,0))</f>
        <v/>
      </c>
      <c r="AW138" s="32" t="str">
        <f>IF(VLOOKUP($A138,Sheet!$A$7:$DG$148,'TN01-10'!AW$9,0)="","",VLOOKUP($A138,Sheet!$A$7:$DG$148,'TN01-10'!AW$9,0))</f>
        <v/>
      </c>
      <c r="AX138" s="32" t="str">
        <f>IF(VLOOKUP($A138,Sheet!$A$7:$DG$148,'TN01-10'!AX$9,0)="","",VLOOKUP($A138,Sheet!$A$7:$DG$148,'TN01-10'!AX$9,0))</f>
        <v/>
      </c>
      <c r="AY138" s="32" t="str">
        <f>IF(VLOOKUP($A138,Sheet!$A$7:$DG$148,'TN01-10'!AY$9,0)="","",VLOOKUP($A138,Sheet!$A$7:$DG$148,'TN01-10'!AY$9,0))</f>
        <v/>
      </c>
      <c r="AZ138" s="32" t="str">
        <f>IF(VLOOKUP($A138,Sheet!$A$7:$DG$148,'TN01-10'!AZ$9,0)="","",VLOOKUP($A138,Sheet!$A$7:$DG$148,'TN01-10'!AZ$9,0))</f>
        <v/>
      </c>
      <c r="BA138" s="32">
        <f>IF(VLOOKUP($A138,Sheet!$A$7:$DG$148,'TN01-10'!BA$9,0)="","",VLOOKUP($A138,Sheet!$A$7:$DG$148,'TN01-10'!BA$9,0))</f>
        <v>6.6</v>
      </c>
      <c r="BB138" s="33">
        <f>IF(VLOOKUP($A138,Sheet!$A$7:$DG$148,'TN01-10'!BB$9,0)="","",VLOOKUP($A138,Sheet!$A$7:$DG$148,'TN01-10'!BB$9,0))</f>
        <v>5</v>
      </c>
      <c r="BC138" s="36">
        <f>IF(VLOOKUP($A138,Sheet!$A$7:$DG$148,'TN01-10'!BC$9,0)="","",VLOOKUP($A138,Sheet!$A$7:$DG$148,'TN01-10'!BC$9,0))</f>
        <v>0</v>
      </c>
      <c r="BD138" s="28">
        <f>IF(VLOOKUP($A138,Sheet!$A$7:$DG$148,'TN01-10'!BD$9,0)="","",VLOOKUP($A138,Sheet!$A$7:$DG$148,'TN01-10'!BD$9,0))</f>
        <v>6.7</v>
      </c>
      <c r="BE138" s="28">
        <f>IF(VLOOKUP($A138,Sheet!$A$7:$DG$148,'TN01-10'!BE$9,0)="","",VLOOKUP($A138,Sheet!$A$7:$DG$148,'TN01-10'!BE$9,0))</f>
        <v>5</v>
      </c>
      <c r="BF138" s="28">
        <f>IF(VLOOKUP($A138,Sheet!$A$7:$DG$148,'TN01-10'!BF$9,0)="","",VLOOKUP($A138,Sheet!$A$7:$DG$148,'TN01-10'!BF$9,0))</f>
        <v>4.8</v>
      </c>
      <c r="BG138" s="28">
        <f>IF(VLOOKUP($A138,Sheet!$A$7:$DG$148,'TN01-10'!BG$9,0)="","",VLOOKUP($A138,Sheet!$A$7:$DG$148,'TN01-10'!BG$9,0))</f>
        <v>7.1</v>
      </c>
      <c r="BH138" s="28">
        <f>IF(VLOOKUP($A138,Sheet!$A$7:$DG$148,'TN01-10'!BH$9,0)="","",VLOOKUP($A138,Sheet!$A$7:$DG$148,'TN01-10'!BH$9,0))</f>
        <v>5.0999999999999996</v>
      </c>
      <c r="BI138" s="28">
        <f>IF(VLOOKUP($A138,Sheet!$A$7:$DG$148,'TN01-10'!BI$9,0)="","",VLOOKUP($A138,Sheet!$A$7:$DG$148,'TN01-10'!BI$9,0))</f>
        <v>7.5</v>
      </c>
      <c r="BJ138" s="28">
        <f>IF(VLOOKUP($A138,Sheet!$A$7:$DG$148,'TN01-10'!BJ$9,0)="","",VLOOKUP($A138,Sheet!$A$7:$DG$148,'TN01-10'!BJ$9,0))</f>
        <v>7.8</v>
      </c>
      <c r="BK138" s="28">
        <f>IF(VLOOKUP($A138,Sheet!$A$7:$DG$148,'TN01-10'!BK$9,0)="","",VLOOKUP($A138,Sheet!$A$7:$DG$148,'TN01-10'!BK$9,0))</f>
        <v>6.9</v>
      </c>
      <c r="BL138" s="28">
        <f>IF(VLOOKUP($A138,Sheet!$A$7:$DG$148,'TN01-10'!BL$9,0)="","",VLOOKUP($A138,Sheet!$A$7:$DG$148,'TN01-10'!BL$9,0))</f>
        <v>5.6</v>
      </c>
      <c r="BM138" s="28">
        <f>IF(VLOOKUP($A138,Sheet!$A$7:$DG$148,'TN01-10'!BM$9,0)="","",VLOOKUP($A138,Sheet!$A$7:$DG$148,'TN01-10'!BM$9,0))</f>
        <v>6.2</v>
      </c>
      <c r="BN138" s="28">
        <f>IF(VLOOKUP($A138,Sheet!$A$7:$DG$148,'TN01-10'!BN$9,0)="","",VLOOKUP($A138,Sheet!$A$7:$DG$148,'TN01-10'!BN$9,0))</f>
        <v>5.7</v>
      </c>
      <c r="BO138" s="28">
        <f>IF(VLOOKUP($A138,Sheet!$A$7:$DG$148,'TN01-10'!BO$9,0)="","",VLOOKUP($A138,Sheet!$A$7:$DG$148,'TN01-10'!BO$9,0))</f>
        <v>7.1</v>
      </c>
      <c r="BP138" s="28">
        <f>IF(VLOOKUP($A138,Sheet!$A$7:$DG$148,'TN01-10'!BP$9,0)="","",VLOOKUP($A138,Sheet!$A$7:$DG$148,'TN01-10'!BP$9,0))</f>
        <v>6.3</v>
      </c>
      <c r="BQ138" s="28" t="str">
        <f>IF(VLOOKUP($A138,Sheet!$A$7:$DG$148,'TN01-10'!BQ$9,0)="","",VLOOKUP($A138,Sheet!$A$7:$DG$148,'TN01-10'!BQ$9,0))</f>
        <v/>
      </c>
      <c r="BR138" s="28">
        <f>IF(VLOOKUP($A138,Sheet!$A$7:$DG$148,'TN01-10'!BR$9,0)="","",VLOOKUP($A138,Sheet!$A$7:$DG$148,'TN01-10'!BR$9,0))</f>
        <v>8.1999999999999993</v>
      </c>
      <c r="BS138" s="28">
        <f>IF(VLOOKUP($A138,Sheet!$A$7:$DG$148,'TN01-10'!BS$9,0)="","",VLOOKUP($A138,Sheet!$A$7:$DG$148,'TN01-10'!BS$9,0))</f>
        <v>6.1</v>
      </c>
      <c r="BT138" s="28">
        <f>IF(VLOOKUP($A138,Sheet!$A$7:$DG$148,'TN01-10'!BT$9,0)="","",VLOOKUP($A138,Sheet!$A$7:$DG$148,'TN01-10'!BT$9,0))</f>
        <v>6.2</v>
      </c>
      <c r="BU138" s="28">
        <f>IF(VLOOKUP($A138,Sheet!$A$7:$DG$148,'TN01-10'!BU$9,0)="","",VLOOKUP($A138,Sheet!$A$7:$DG$148,'TN01-10'!BU$9,0))</f>
        <v>5.4</v>
      </c>
      <c r="BV138" s="28">
        <f>IF(VLOOKUP($A138,Sheet!$A$7:$DG$148,'TN01-10'!BV$9,0)="","",VLOOKUP($A138,Sheet!$A$7:$DG$148,'TN01-10'!BV$9,0))</f>
        <v>5.5</v>
      </c>
      <c r="BW138" s="28">
        <f>IF(VLOOKUP($A138,Sheet!$A$7:$DG$148,'TN01-10'!BW$9,0)="","",VLOOKUP($A138,Sheet!$A$7:$DG$148,'TN01-10'!BW$9,0))</f>
        <v>8.4</v>
      </c>
      <c r="BX138" s="33">
        <f>IF(VLOOKUP($A138,Sheet!$A$7:$DG$148,'TN01-10'!BX$9,0)="","",VLOOKUP($A138,Sheet!$A$7:$DG$148,'TN01-10'!BX$9,0))</f>
        <v>50</v>
      </c>
      <c r="BY138" s="36">
        <f>IF(VLOOKUP($A138,Sheet!$A$7:$DG$148,'TN01-10'!BY$9,0)="","",VLOOKUP($A138,Sheet!$A$7:$DG$148,'TN01-10'!BY$9,0))</f>
        <v>0</v>
      </c>
      <c r="BZ138" s="28" t="str">
        <f>IF(VLOOKUP($A138,Sheet!$A$7:$DG$148,'TN01-10'!BZ$9,0)="","",VLOOKUP($A138,Sheet!$A$7:$DG$148,'TN01-10'!BZ$9,0))</f>
        <v/>
      </c>
      <c r="CA138" s="28">
        <f>IF(VLOOKUP($A138,Sheet!$A$7:$DG$148,'TN01-10'!CA$9,0)="","",VLOOKUP($A138,Sheet!$A$7:$DG$148,'TN01-10'!CA$9,0))</f>
        <v>7.4</v>
      </c>
      <c r="CB138" s="28">
        <f>IF(VLOOKUP($A138,Sheet!$A$7:$DG$148,'TN01-10'!CB$9,0)="","",VLOOKUP($A138,Sheet!$A$7:$DG$148,'TN01-10'!CB$9,0))</f>
        <v>7.8</v>
      </c>
      <c r="CC138" s="28" t="str">
        <f>IF(VLOOKUP($A138,Sheet!$A$7:$DG$148,'TN01-10'!CC$9,0)="","",VLOOKUP($A138,Sheet!$A$7:$DG$148,'TN01-10'!CC$9,0))</f>
        <v/>
      </c>
      <c r="CD138" s="28">
        <f>IF(VLOOKUP($A138,Sheet!$A$7:$DG$148,'TN01-10'!CD$9,0)="","",VLOOKUP($A138,Sheet!$A$7:$DG$148,'TN01-10'!CD$9,0))</f>
        <v>7</v>
      </c>
      <c r="CE138" s="28">
        <f>IF(VLOOKUP($A138,Sheet!$A$7:$DG$148,'TN01-10'!CE$9,0)="","",VLOOKUP($A138,Sheet!$A$7:$DG$148,'TN01-10'!CE$9,0))</f>
        <v>7</v>
      </c>
      <c r="CF138" s="28">
        <f>IF(VLOOKUP($A138,Sheet!$A$7:$DG$148,'TN01-10'!CF$9,0)="","",VLOOKUP($A138,Sheet!$A$7:$DG$148,'TN01-10'!CF$9,0))</f>
        <v>6.7</v>
      </c>
      <c r="CG138" s="28">
        <f>IF(VLOOKUP($A138,Sheet!$A$7:$DG$148,'TN01-10'!CG$9,0)="","",VLOOKUP($A138,Sheet!$A$7:$DG$148,'TN01-10'!CG$9,0))</f>
        <v>5.0999999999999996</v>
      </c>
      <c r="CH138" s="28" t="str">
        <f>IF(VLOOKUP($A138,Sheet!$A$7:$DG$148,'TN01-10'!CH$9,0)="","",VLOOKUP($A138,Sheet!$A$7:$DG$148,'TN01-10'!CH$9,0))</f>
        <v/>
      </c>
      <c r="CI138" s="28" t="str">
        <f>IF(VLOOKUP($A138,Sheet!$A$7:$DG$148,'TN01-10'!CI$9,0)="","",VLOOKUP($A138,Sheet!$A$7:$DG$148,'TN01-10'!CI$9,0))</f>
        <v/>
      </c>
      <c r="CJ138" s="28" t="str">
        <f>IF(VLOOKUP($A138,Sheet!$A$7:$DG$148,'TN01-10'!CJ$9,0)="","",VLOOKUP($A138,Sheet!$A$7:$DG$148,'TN01-10'!CJ$9,0))</f>
        <v/>
      </c>
      <c r="CK138" s="28">
        <f>IF(VLOOKUP($A138,Sheet!$A$7:$DG$148,'TN01-10'!CK$9,0)="","",VLOOKUP($A138,Sheet!$A$7:$DG$148,'TN01-10'!CK$9,0))</f>
        <v>6.8</v>
      </c>
      <c r="CL138" s="28" t="str">
        <f>IF(VLOOKUP($A138,Sheet!$A$7:$DG$148,'TN01-10'!CL$9,0)="","",VLOOKUP($A138,Sheet!$A$7:$DG$148,'TN01-10'!CL$9,0))</f>
        <v/>
      </c>
      <c r="CM138" s="28" t="str">
        <f>IF(VLOOKUP($A138,Sheet!$A$7:$DG$148,'TN01-10'!CM$9,0)="","",VLOOKUP($A138,Sheet!$A$7:$DG$148,'TN01-10'!CM$9,0))</f>
        <v/>
      </c>
      <c r="CN138" s="28">
        <f>IF(VLOOKUP($A138,Sheet!$A$7:$DG$148,'TN01-10'!CN$9,0)="","",VLOOKUP($A138,Sheet!$A$7:$DG$148,'TN01-10'!CN$9,0))</f>
        <v>6</v>
      </c>
      <c r="CO138" s="28">
        <f>IF(VLOOKUP($A138,Sheet!$A$7:$DG$148,'TN01-10'!CO$9,0)="","",VLOOKUP($A138,Sheet!$A$7:$DG$148,'TN01-10'!CO$9,0))</f>
        <v>5.4</v>
      </c>
      <c r="CP138" s="28">
        <f>IF(VLOOKUP($A138,Sheet!$A$7:$DG$148,'TN01-10'!CP$9,0)="","",VLOOKUP($A138,Sheet!$A$7:$DG$148,'TN01-10'!CP$9,0))</f>
        <v>7.7</v>
      </c>
      <c r="CQ138" s="28">
        <f>IF(VLOOKUP($A138,Sheet!$A$7:$DG$148,'TN01-10'!CQ$9,0)="","",VLOOKUP($A138,Sheet!$A$7:$DG$148,'TN01-10'!CQ$9,0))</f>
        <v>8.1</v>
      </c>
      <c r="CR138" s="28">
        <f>IF(VLOOKUP($A138,Sheet!$A$7:$DG$148,'TN01-10'!CR$9,0)="","",VLOOKUP($A138,Sheet!$A$7:$DG$148,'TN01-10'!CR$9,0))</f>
        <v>7.8</v>
      </c>
      <c r="CS138" s="33">
        <f>IF(VLOOKUP($A138,Sheet!$A$7:$DG$148,'TN01-10'!CS$9,0)="","",VLOOKUP($A138,Sheet!$A$7:$DG$148,'TN01-10'!CS$9,0))</f>
        <v>27</v>
      </c>
      <c r="CT138" s="36">
        <f>IF(VLOOKUP($A138,Sheet!$A$7:$DG$148,'TN01-10'!CT$9,0)="","",VLOOKUP($A138,Sheet!$A$7:$DG$148,'TN01-10'!CT$9,0))</f>
        <v>0</v>
      </c>
      <c r="CU138" s="38">
        <f t="shared" si="17"/>
        <v>128</v>
      </c>
      <c r="CV138" s="38">
        <f t="shared" si="18"/>
        <v>0</v>
      </c>
      <c r="CW138" s="38">
        <f t="shared" si="19"/>
        <v>0</v>
      </c>
      <c r="CX138" s="38">
        <f t="shared" si="20"/>
        <v>128</v>
      </c>
      <c r="CY138" s="38">
        <f t="shared" si="21"/>
        <v>6.75</v>
      </c>
      <c r="CZ138" s="38">
        <f>VLOOKUP($A138,'TN01-04'!$A$13:$DL$166,103,0)</f>
        <v>2.7</v>
      </c>
      <c r="DA138" s="28" t="str">
        <f>IF(VLOOKUP($A138,Sheet!$A$7:$DG$148,'TN01-10'!DA$9,0)="","",VLOOKUP($A138,Sheet!$A$7:$DG$148,'TN01-10'!DA$9,0))</f>
        <v/>
      </c>
      <c r="DB138" s="28" t="str">
        <f>IF(VLOOKUP($A138,Sheet!$A$7:$DG$148,'TN01-10'!DB$9,0)="","",VLOOKUP($A138,Sheet!$A$7:$DG$148,'TN01-10'!DB$9,0))</f>
        <v/>
      </c>
      <c r="DC138" s="28">
        <f>IF(VLOOKUP($A138,Sheet!$A$7:$DG$148,'TN01-10'!DC$9,0)="","",VLOOKUP($A138,Sheet!$A$7:$DG$148,'TN01-10'!DC$9,0))</f>
        <v>7.8</v>
      </c>
      <c r="DD138" s="28" t="str">
        <f>IF(VLOOKUP($A138,Sheet!$A$7:$DG$148,'TN01-10'!DD$9,0)="","",VLOOKUP($A138,Sheet!$A$7:$DG$148,'TN01-10'!DD$9,0))</f>
        <v/>
      </c>
      <c r="DE138" s="38"/>
      <c r="DF138" s="38">
        <f t="shared" si="22"/>
        <v>7.8</v>
      </c>
      <c r="DG138" s="38">
        <f>VLOOKUP($A138,'TN01-04'!$A$13:$DL$166,110,0)</f>
        <v>3.33</v>
      </c>
      <c r="DH138" s="33">
        <f>IF(VLOOKUP($A138,Sheet!$A$7:$DG$148,'TN01-10'!DH$9,0)="","",VLOOKUP($A138,Sheet!$A$7:$DG$148,'TN01-10'!DH$9,0))</f>
        <v>5</v>
      </c>
      <c r="DI138" s="36">
        <f>IF(VLOOKUP($A138,Sheet!$A$7:$DG$148,'TN01-10'!DI$9,0)="","",VLOOKUP($A138,Sheet!$A$7:$DG$148,'TN01-10'!DI$9,0))</f>
        <v>0</v>
      </c>
      <c r="DJ138" s="38">
        <f t="shared" si="23"/>
        <v>133</v>
      </c>
      <c r="DK138" s="38">
        <f t="shared" si="24"/>
        <v>0</v>
      </c>
      <c r="DL138" s="38">
        <f t="shared" si="25"/>
        <v>6.79</v>
      </c>
      <c r="DM138" s="38">
        <f>VLOOKUP($A138,'TN01-04'!$A$13:$DL$166,116,0)</f>
        <v>2.73</v>
      </c>
      <c r="DN138" s="33">
        <f>IF(VLOOKUP($A138,Sheet!$A$7:$DG$148,'TN01-10'!DN$9,0)="","",VLOOKUP($A138,Sheet!$A$7:$DG$148,'TN01-10'!DN$9,0))</f>
        <v>138</v>
      </c>
      <c r="DO138" s="36">
        <f>IF(VLOOKUP($A138,Sheet!$A$7:$DG$148,'TN01-10'!DO$9,0)="","",VLOOKUP($A138,Sheet!$A$7:$DG$148,'TN01-10'!DO$9,0))</f>
        <v>0</v>
      </c>
      <c r="DP138" s="28">
        <f>IF(VLOOKUP($A138,Sheet!$A$7:$DG$148,'TN01-10'!DP$9,0)="","",VLOOKUP($A138,Sheet!$A$7:$DG$148,'TN01-10'!DP$9,0))</f>
        <v>137</v>
      </c>
      <c r="DQ138" s="28">
        <f>IF(VLOOKUP($A138,Sheet!$A$7:$DG$148,'TN01-10'!DQ$9,0)="","",VLOOKUP($A138,Sheet!$A$7:$DG$148,'TN01-10'!DQ$9,0))</f>
        <v>138</v>
      </c>
      <c r="DR138" s="28">
        <f>IF(VLOOKUP($A138,Sheet!$A$7:$DG$148,'TN01-10'!DR$9,0)="","",VLOOKUP($A138,Sheet!$A$7:$DG$148,'TN01-10'!DR$9,0))</f>
        <v>6.79</v>
      </c>
      <c r="DS138" s="28">
        <f>IF(VLOOKUP($A138,Sheet!$A$7:$DG$148,'TN01-10'!DS$9,0)="","",VLOOKUP($A138,Sheet!$A$7:$DG$148,'TN01-10'!DS$9,0))</f>
        <v>2.73</v>
      </c>
      <c r="DT138" s="28" t="str">
        <f>IF(VLOOKUP($A138,Sheet!$A$7:$DG$148,'TN01-10'!DT$9,0)="","",VLOOKUP($A138,Sheet!$A$7:$DG$148,'TN01-10'!DT$9,0))</f>
        <v/>
      </c>
      <c r="DU138" s="168">
        <f t="shared" si="26"/>
        <v>0</v>
      </c>
      <c r="DV138" s="315" t="s">
        <v>4798</v>
      </c>
      <c r="DW138" s="315" t="s">
        <v>4798</v>
      </c>
      <c r="DX138" s="315" t="s">
        <v>4798</v>
      </c>
      <c r="DY138" s="315" t="s">
        <v>4798</v>
      </c>
      <c r="DZ138" s="315" t="s">
        <v>4832</v>
      </c>
      <c r="EA138" s="315"/>
      <c r="EB138" s="216"/>
      <c r="EC138" s="216"/>
      <c r="ED138" s="216"/>
      <c r="EE138" s="216"/>
      <c r="EF138" s="216">
        <f t="shared" si="27"/>
        <v>0</v>
      </c>
      <c r="EG138" s="216">
        <v>8.1999999999999993</v>
      </c>
      <c r="EH138" s="216">
        <v>8.1999999999999993</v>
      </c>
      <c r="EI138" s="216"/>
      <c r="EJ138" s="216"/>
      <c r="EK138" s="216">
        <f t="shared" si="28"/>
        <v>8.1999999999999993</v>
      </c>
      <c r="EL138" s="216">
        <v>3.8</v>
      </c>
      <c r="EM138" s="216">
        <v>7.8</v>
      </c>
      <c r="EN138" s="216"/>
      <c r="EO138" s="216"/>
      <c r="EP138" s="216">
        <f t="shared" si="29"/>
        <v>7.8</v>
      </c>
      <c r="EQ138" s="216">
        <v>7.4</v>
      </c>
      <c r="ER138" s="216">
        <v>0</v>
      </c>
      <c r="ES138" s="216"/>
      <c r="ET138" s="216"/>
      <c r="EU138" s="216">
        <f t="shared" si="30"/>
        <v>7.4</v>
      </c>
      <c r="EV138" s="216">
        <f t="shared" si="31"/>
        <v>7.8</v>
      </c>
    </row>
    <row r="139" spans="1:152" ht="15.95" customHeight="1" x14ac:dyDescent="0.2">
      <c r="A139" s="25">
        <v>2220728376</v>
      </c>
      <c r="B139" s="26" t="s">
        <v>7</v>
      </c>
      <c r="C139" s="26" t="s">
        <v>46</v>
      </c>
      <c r="D139" s="26" t="s">
        <v>187</v>
      </c>
      <c r="E139" s="27">
        <v>36097</v>
      </c>
      <c r="F139" s="26" t="s">
        <v>209</v>
      </c>
      <c r="G139" s="26" t="s">
        <v>212</v>
      </c>
      <c r="H139" s="28">
        <f>IF(VLOOKUP($A139,Sheet!$A$7:$DG$148,'TN01-10'!H$9,0)="","",VLOOKUP($A139,Sheet!$A$7:$DG$148,'TN01-10'!H$9,0))</f>
        <v>8.3000000000000007</v>
      </c>
      <c r="I139" s="28">
        <f>IF(VLOOKUP($A139,Sheet!$A$7:$DG$148,'TN01-10'!I$9,0)="","",VLOOKUP($A139,Sheet!$A$7:$DG$148,'TN01-10'!I$9,0))</f>
        <v>7.3</v>
      </c>
      <c r="J139" s="28">
        <f>IF(VLOOKUP($A139,Sheet!$A$7:$DG$148,'TN01-10'!J$9,0)="","",VLOOKUP($A139,Sheet!$A$7:$DG$148,'TN01-10'!J$9,0))</f>
        <v>8.6</v>
      </c>
      <c r="K139" s="28">
        <f>IF(VLOOKUP($A139,Sheet!$A$7:$DG$148,'TN01-10'!K$9,0)="","",VLOOKUP($A139,Sheet!$A$7:$DG$148,'TN01-10'!K$9,0))</f>
        <v>6.9</v>
      </c>
      <c r="L139" s="28">
        <f>IF(VLOOKUP($A139,Sheet!$A$7:$DG$148,'TN01-10'!L$9,0)="","",VLOOKUP($A139,Sheet!$A$7:$DG$148,'TN01-10'!L$9,0))</f>
        <v>7.4</v>
      </c>
      <c r="M139" s="28">
        <f>IF(VLOOKUP($A139,Sheet!$A$7:$DG$148,'TN01-10'!M$9,0)="","",VLOOKUP($A139,Sheet!$A$7:$DG$148,'TN01-10'!M$9,0))</f>
        <v>9.1999999999999993</v>
      </c>
      <c r="N139" s="28">
        <f>IF(VLOOKUP($A139,Sheet!$A$7:$DG$148,'TN01-10'!N$9,0)="","",VLOOKUP($A139,Sheet!$A$7:$DG$148,'TN01-10'!N$9,0))</f>
        <v>8.8000000000000007</v>
      </c>
      <c r="O139" s="28" t="str">
        <f>IF(VLOOKUP($A139,Sheet!$A$7:$DG$148,'TN01-10'!O$9,0)="","",VLOOKUP($A139,Sheet!$A$7:$DG$148,'TN01-10'!O$9,0))</f>
        <v/>
      </c>
      <c r="P139" s="28">
        <f>IF(VLOOKUP($A139,Sheet!$A$7:$DG$148,'TN01-10'!P$9,0)="","",VLOOKUP($A139,Sheet!$A$7:$DG$148,'TN01-10'!P$9,0))</f>
        <v>9.1999999999999993</v>
      </c>
      <c r="Q139" s="28" t="str">
        <f>IF(VLOOKUP($A139,Sheet!$A$7:$DG$148,'TN01-10'!Q$9,0)="","",VLOOKUP($A139,Sheet!$A$7:$DG$148,'TN01-10'!Q$9,0))</f>
        <v/>
      </c>
      <c r="R139" s="28">
        <f>IF(VLOOKUP($A139,Sheet!$A$7:$DG$148,'TN01-10'!R$9,0)="","",VLOOKUP($A139,Sheet!$A$7:$DG$148,'TN01-10'!R$9,0))</f>
        <v>8.6</v>
      </c>
      <c r="S139" s="28" t="str">
        <f>IF(VLOOKUP($A139,Sheet!$A$7:$DG$148,'TN01-10'!S$9,0)="","",VLOOKUP($A139,Sheet!$A$7:$DG$148,'TN01-10'!S$9,0))</f>
        <v/>
      </c>
      <c r="T139" s="28" t="str">
        <f>IF(VLOOKUP($A139,Sheet!$A$7:$DG$148,'TN01-10'!T$9,0)="","",VLOOKUP($A139,Sheet!$A$7:$DG$148,'TN01-10'!T$9,0))</f>
        <v/>
      </c>
      <c r="U139" s="28">
        <f>IF(VLOOKUP($A139,Sheet!$A$7:$DG$148,'TN01-10'!U$9,0)="","",VLOOKUP($A139,Sheet!$A$7:$DG$148,'TN01-10'!U$9,0))</f>
        <v>7.1</v>
      </c>
      <c r="V139" s="28" t="str">
        <f>IF(VLOOKUP($A139,Sheet!$A$7:$DG$148,'TN01-10'!V$9,0)="","",VLOOKUP($A139,Sheet!$A$7:$DG$148,'TN01-10'!V$9,0))</f>
        <v/>
      </c>
      <c r="W139" s="28">
        <f>IF(VLOOKUP($A139,Sheet!$A$7:$DG$148,'TN01-10'!W$9,0)="","",VLOOKUP($A139,Sheet!$A$7:$DG$148,'TN01-10'!W$9,0))</f>
        <v>8.6999999999999993</v>
      </c>
      <c r="X139" s="28">
        <f>IF(VLOOKUP($A139,Sheet!$A$7:$DG$148,'TN01-10'!X$9,0)="","",VLOOKUP($A139,Sheet!$A$7:$DG$148,'TN01-10'!X$9,0))</f>
        <v>7.8</v>
      </c>
      <c r="Y139" s="28">
        <f>IF(VLOOKUP($A139,Sheet!$A$7:$DG$148,'TN01-10'!Y$9,0)="","",VLOOKUP($A139,Sheet!$A$7:$DG$148,'TN01-10'!Y$9,0))</f>
        <v>6</v>
      </c>
      <c r="Z139" s="28">
        <f>IF(VLOOKUP($A139,Sheet!$A$7:$DG$148,'TN01-10'!Z$9,0)="","",VLOOKUP($A139,Sheet!$A$7:$DG$148,'TN01-10'!Z$9,0))</f>
        <v>7.7</v>
      </c>
      <c r="AA139" s="28">
        <f>IF(VLOOKUP($A139,Sheet!$A$7:$DG$148,'TN01-10'!AA$9,0)="","",VLOOKUP($A139,Sheet!$A$7:$DG$148,'TN01-10'!AA$9,0))</f>
        <v>6.9</v>
      </c>
      <c r="AB139" s="28">
        <f>IF(VLOOKUP($A139,Sheet!$A$7:$DG$148,'TN01-10'!AB$9,0)="","",VLOOKUP($A139,Sheet!$A$7:$DG$148,'TN01-10'!AB$9,0))</f>
        <v>7.9</v>
      </c>
      <c r="AC139" s="28">
        <f>IF(VLOOKUP($A139,Sheet!$A$7:$DG$148,'TN01-10'!AC$9,0)="","",VLOOKUP($A139,Sheet!$A$7:$DG$148,'TN01-10'!AC$9,0))</f>
        <v>6.7</v>
      </c>
      <c r="AD139" s="28">
        <f>IF(VLOOKUP($A139,Sheet!$A$7:$DG$148,'TN01-10'!AD$9,0)="","",VLOOKUP($A139,Sheet!$A$7:$DG$148,'TN01-10'!AD$9,0))</f>
        <v>7.3</v>
      </c>
      <c r="AE139" s="28">
        <f>IF(VLOOKUP($A139,Sheet!$A$7:$DG$148,'TN01-10'!AE$9,0)="","",VLOOKUP($A139,Sheet!$A$7:$DG$148,'TN01-10'!AE$9,0))</f>
        <v>6</v>
      </c>
      <c r="AF139" s="28">
        <f>IF(VLOOKUP($A139,Sheet!$A$7:$DG$148,'TN01-10'!AF$9,0)="","",VLOOKUP($A139,Sheet!$A$7:$DG$148,'TN01-10'!AF$9,0))</f>
        <v>8.1999999999999993</v>
      </c>
      <c r="AG139" s="28">
        <f>IF(VLOOKUP($A139,Sheet!$A$7:$DG$148,'TN01-10'!AG$9,0)="","",VLOOKUP($A139,Sheet!$A$7:$DG$148,'TN01-10'!AG$9,0))</f>
        <v>6.6</v>
      </c>
      <c r="AH139" s="28">
        <f>IF(VLOOKUP($A139,Sheet!$A$7:$DG$148,'TN01-10'!AH$9,0)="","",VLOOKUP($A139,Sheet!$A$7:$DG$148,'TN01-10'!AH$9,0))</f>
        <v>8.1</v>
      </c>
      <c r="AI139" s="28">
        <f>IF(VLOOKUP($A139,Sheet!$A$7:$DG$148,'TN01-10'!AI$9,0)="","",VLOOKUP($A139,Sheet!$A$7:$DG$148,'TN01-10'!AI$9,0))</f>
        <v>5.7</v>
      </c>
      <c r="AJ139" s="28">
        <f>IF(VLOOKUP($A139,Sheet!$A$7:$DG$148,'TN01-10'!AJ$9,0)="","",VLOOKUP($A139,Sheet!$A$7:$DG$148,'TN01-10'!AJ$9,0))</f>
        <v>8.1</v>
      </c>
      <c r="AK139" s="33">
        <f>IF(VLOOKUP($A139,Sheet!$A$7:$DG$148,'TN01-10'!AK$9,0)="","",VLOOKUP($A139,Sheet!$A$7:$DG$148,'TN01-10'!AK$9,0))</f>
        <v>51</v>
      </c>
      <c r="AL139" s="36">
        <f>IF(VLOOKUP($A139,Sheet!$A$7:$DG$148,'TN01-10'!AL$9,0)="","",VLOOKUP($A139,Sheet!$A$7:$DG$148,'TN01-10'!AL$9,0))</f>
        <v>0</v>
      </c>
      <c r="AM139" s="32">
        <f>IF(VLOOKUP($A139,Sheet!$A$7:$DG$148,'TN01-10'!AM$9,0)="","",VLOOKUP($A139,Sheet!$A$7:$DG$148,'TN01-10'!AM$9,0))</f>
        <v>6.8</v>
      </c>
      <c r="AN139" s="32">
        <f>IF(VLOOKUP($A139,Sheet!$A$7:$DG$148,'TN01-10'!AN$9,0)="","",VLOOKUP($A139,Sheet!$A$7:$DG$148,'TN01-10'!AN$9,0))</f>
        <v>6</v>
      </c>
      <c r="AO139" s="32" t="str">
        <f>IF(VLOOKUP($A139,Sheet!$A$7:$DG$148,'TN01-10'!AO$9,0)="","",VLOOKUP($A139,Sheet!$A$7:$DG$148,'TN01-10'!AO$9,0))</f>
        <v/>
      </c>
      <c r="AP139" s="32" t="str">
        <f>IF(VLOOKUP($A139,Sheet!$A$7:$DG$148,'TN01-10'!AP$9,0)="","",VLOOKUP($A139,Sheet!$A$7:$DG$148,'TN01-10'!AP$9,0))</f>
        <v/>
      </c>
      <c r="AQ139" s="32" t="str">
        <f>IF(VLOOKUP($A139,Sheet!$A$7:$DG$148,'TN01-10'!AQ$9,0)="","",VLOOKUP($A139,Sheet!$A$7:$DG$148,'TN01-10'!AQ$9,0))</f>
        <v/>
      </c>
      <c r="AR139" s="32" t="str">
        <f>IF(VLOOKUP($A139,Sheet!$A$7:$DG$148,'TN01-10'!AR$9,0)="","",VLOOKUP($A139,Sheet!$A$7:$DG$148,'TN01-10'!AR$9,0))</f>
        <v/>
      </c>
      <c r="AS139" s="32" t="str">
        <f>IF(VLOOKUP($A139,Sheet!$A$7:$DG$148,'TN01-10'!AS$9,0)="","",VLOOKUP($A139,Sheet!$A$7:$DG$148,'TN01-10'!AS$9,0))</f>
        <v/>
      </c>
      <c r="AT139" s="32">
        <f>IF(VLOOKUP($A139,Sheet!$A$7:$DG$148,'TN01-10'!AT$9,0)="","",VLOOKUP($A139,Sheet!$A$7:$DG$148,'TN01-10'!AT$9,0))</f>
        <v>7.9</v>
      </c>
      <c r="AU139" s="32" t="str">
        <f>IF(VLOOKUP($A139,Sheet!$A$7:$DG$148,'TN01-10'!AU$9,0)="","",VLOOKUP($A139,Sheet!$A$7:$DG$148,'TN01-10'!AU$9,0))</f>
        <v/>
      </c>
      <c r="AV139" s="32" t="str">
        <f>IF(VLOOKUP($A139,Sheet!$A$7:$DG$148,'TN01-10'!AV$9,0)="","",VLOOKUP($A139,Sheet!$A$7:$DG$148,'TN01-10'!AV$9,0))</f>
        <v/>
      </c>
      <c r="AW139" s="32" t="str">
        <f>IF(VLOOKUP($A139,Sheet!$A$7:$DG$148,'TN01-10'!AW$9,0)="","",VLOOKUP($A139,Sheet!$A$7:$DG$148,'TN01-10'!AW$9,0))</f>
        <v/>
      </c>
      <c r="AX139" s="32" t="str">
        <f>IF(VLOOKUP($A139,Sheet!$A$7:$DG$148,'TN01-10'!AX$9,0)="","",VLOOKUP($A139,Sheet!$A$7:$DG$148,'TN01-10'!AX$9,0))</f>
        <v/>
      </c>
      <c r="AY139" s="32" t="str">
        <f>IF(VLOOKUP($A139,Sheet!$A$7:$DG$148,'TN01-10'!AY$9,0)="","",VLOOKUP($A139,Sheet!$A$7:$DG$148,'TN01-10'!AY$9,0))</f>
        <v/>
      </c>
      <c r="AZ139" s="32">
        <f>IF(VLOOKUP($A139,Sheet!$A$7:$DG$148,'TN01-10'!AZ$9,0)="","",VLOOKUP($A139,Sheet!$A$7:$DG$148,'TN01-10'!AZ$9,0))</f>
        <v>6.7</v>
      </c>
      <c r="BA139" s="32">
        <f>IF(VLOOKUP($A139,Sheet!$A$7:$DG$148,'TN01-10'!BA$9,0)="","",VLOOKUP($A139,Sheet!$A$7:$DG$148,'TN01-10'!BA$9,0))</f>
        <v>6</v>
      </c>
      <c r="BB139" s="33">
        <f>IF(VLOOKUP($A139,Sheet!$A$7:$DG$148,'TN01-10'!BB$9,0)="","",VLOOKUP($A139,Sheet!$A$7:$DG$148,'TN01-10'!BB$9,0))</f>
        <v>5</v>
      </c>
      <c r="BC139" s="36">
        <f>IF(VLOOKUP($A139,Sheet!$A$7:$DG$148,'TN01-10'!BC$9,0)="","",VLOOKUP($A139,Sheet!$A$7:$DG$148,'TN01-10'!BC$9,0))</f>
        <v>0</v>
      </c>
      <c r="BD139" s="28">
        <f>IF(VLOOKUP($A139,Sheet!$A$7:$DG$148,'TN01-10'!BD$9,0)="","",VLOOKUP($A139,Sheet!$A$7:$DG$148,'TN01-10'!BD$9,0))</f>
        <v>8</v>
      </c>
      <c r="BE139" s="28">
        <f>IF(VLOOKUP($A139,Sheet!$A$7:$DG$148,'TN01-10'!BE$9,0)="","",VLOOKUP($A139,Sheet!$A$7:$DG$148,'TN01-10'!BE$9,0))</f>
        <v>6.6</v>
      </c>
      <c r="BF139" s="28">
        <f>IF(VLOOKUP($A139,Sheet!$A$7:$DG$148,'TN01-10'!BF$9,0)="","",VLOOKUP($A139,Sheet!$A$7:$DG$148,'TN01-10'!BF$9,0))</f>
        <v>9.9</v>
      </c>
      <c r="BG139" s="28">
        <f>IF(VLOOKUP($A139,Sheet!$A$7:$DG$148,'TN01-10'!BG$9,0)="","",VLOOKUP($A139,Sheet!$A$7:$DG$148,'TN01-10'!BG$9,0))</f>
        <v>6.9</v>
      </c>
      <c r="BH139" s="28">
        <f>IF(VLOOKUP($A139,Sheet!$A$7:$DG$148,'TN01-10'!BH$9,0)="","",VLOOKUP($A139,Sheet!$A$7:$DG$148,'TN01-10'!BH$9,0))</f>
        <v>9</v>
      </c>
      <c r="BI139" s="28">
        <f>IF(VLOOKUP($A139,Sheet!$A$7:$DG$148,'TN01-10'!BI$9,0)="","",VLOOKUP($A139,Sheet!$A$7:$DG$148,'TN01-10'!BI$9,0))</f>
        <v>9</v>
      </c>
      <c r="BJ139" s="28">
        <f>IF(VLOOKUP($A139,Sheet!$A$7:$DG$148,'TN01-10'!BJ$9,0)="","",VLOOKUP($A139,Sheet!$A$7:$DG$148,'TN01-10'!BJ$9,0))</f>
        <v>7.6</v>
      </c>
      <c r="BK139" s="28">
        <f>IF(VLOOKUP($A139,Sheet!$A$7:$DG$148,'TN01-10'!BK$9,0)="","",VLOOKUP($A139,Sheet!$A$7:$DG$148,'TN01-10'!BK$9,0))</f>
        <v>6.5</v>
      </c>
      <c r="BL139" s="28">
        <f>IF(VLOOKUP($A139,Sheet!$A$7:$DG$148,'TN01-10'!BL$9,0)="","",VLOOKUP($A139,Sheet!$A$7:$DG$148,'TN01-10'!BL$9,0))</f>
        <v>6.6</v>
      </c>
      <c r="BM139" s="28">
        <f>IF(VLOOKUP($A139,Sheet!$A$7:$DG$148,'TN01-10'!BM$9,0)="","",VLOOKUP($A139,Sheet!$A$7:$DG$148,'TN01-10'!BM$9,0))</f>
        <v>8.5</v>
      </c>
      <c r="BN139" s="28">
        <f>IF(VLOOKUP($A139,Sheet!$A$7:$DG$148,'TN01-10'!BN$9,0)="","",VLOOKUP($A139,Sheet!$A$7:$DG$148,'TN01-10'!BN$9,0))</f>
        <v>8.3000000000000007</v>
      </c>
      <c r="BO139" s="28">
        <f>IF(VLOOKUP($A139,Sheet!$A$7:$DG$148,'TN01-10'!BO$9,0)="","",VLOOKUP($A139,Sheet!$A$7:$DG$148,'TN01-10'!BO$9,0))</f>
        <v>7.5</v>
      </c>
      <c r="BP139" s="28">
        <f>IF(VLOOKUP($A139,Sheet!$A$7:$DG$148,'TN01-10'!BP$9,0)="","",VLOOKUP($A139,Sheet!$A$7:$DG$148,'TN01-10'!BP$9,0))</f>
        <v>8.1</v>
      </c>
      <c r="BQ139" s="28" t="str">
        <f>IF(VLOOKUP($A139,Sheet!$A$7:$DG$148,'TN01-10'!BQ$9,0)="","",VLOOKUP($A139,Sheet!$A$7:$DG$148,'TN01-10'!BQ$9,0))</f>
        <v/>
      </c>
      <c r="BR139" s="28">
        <f>IF(VLOOKUP($A139,Sheet!$A$7:$DG$148,'TN01-10'!BR$9,0)="","",VLOOKUP($A139,Sheet!$A$7:$DG$148,'TN01-10'!BR$9,0))</f>
        <v>8.6</v>
      </c>
      <c r="BS139" s="28">
        <f>IF(VLOOKUP($A139,Sheet!$A$7:$DG$148,'TN01-10'!BS$9,0)="","",VLOOKUP($A139,Sheet!$A$7:$DG$148,'TN01-10'!BS$9,0))</f>
        <v>6.2</v>
      </c>
      <c r="BT139" s="28">
        <f>IF(VLOOKUP($A139,Sheet!$A$7:$DG$148,'TN01-10'!BT$9,0)="","",VLOOKUP($A139,Sheet!$A$7:$DG$148,'TN01-10'!BT$9,0))</f>
        <v>7.3</v>
      </c>
      <c r="BU139" s="28">
        <f>IF(VLOOKUP($A139,Sheet!$A$7:$DG$148,'TN01-10'!BU$9,0)="","",VLOOKUP($A139,Sheet!$A$7:$DG$148,'TN01-10'!BU$9,0))</f>
        <v>5.4</v>
      </c>
      <c r="BV139" s="28">
        <f>IF(VLOOKUP($A139,Sheet!$A$7:$DG$148,'TN01-10'!BV$9,0)="","",VLOOKUP($A139,Sheet!$A$7:$DG$148,'TN01-10'!BV$9,0))</f>
        <v>6.2</v>
      </c>
      <c r="BW139" s="28">
        <f>IF(VLOOKUP($A139,Sheet!$A$7:$DG$148,'TN01-10'!BW$9,0)="","",VLOOKUP($A139,Sheet!$A$7:$DG$148,'TN01-10'!BW$9,0))</f>
        <v>8.6999999999999993</v>
      </c>
      <c r="BX139" s="33">
        <f>IF(VLOOKUP($A139,Sheet!$A$7:$DG$148,'TN01-10'!BX$9,0)="","",VLOOKUP($A139,Sheet!$A$7:$DG$148,'TN01-10'!BX$9,0))</f>
        <v>50</v>
      </c>
      <c r="BY139" s="36">
        <f>IF(VLOOKUP($A139,Sheet!$A$7:$DG$148,'TN01-10'!BY$9,0)="","",VLOOKUP($A139,Sheet!$A$7:$DG$148,'TN01-10'!BY$9,0))</f>
        <v>0</v>
      </c>
      <c r="BZ139" s="28" t="str">
        <f>IF(VLOOKUP($A139,Sheet!$A$7:$DG$148,'TN01-10'!BZ$9,0)="","",VLOOKUP($A139,Sheet!$A$7:$DG$148,'TN01-10'!BZ$9,0))</f>
        <v/>
      </c>
      <c r="CA139" s="28">
        <f>IF(VLOOKUP($A139,Sheet!$A$7:$DG$148,'TN01-10'!CA$9,0)="","",VLOOKUP($A139,Sheet!$A$7:$DG$148,'TN01-10'!CA$9,0))</f>
        <v>7.2</v>
      </c>
      <c r="CB139" s="28">
        <f>IF(VLOOKUP($A139,Sheet!$A$7:$DG$148,'TN01-10'!CB$9,0)="","",VLOOKUP($A139,Sheet!$A$7:$DG$148,'TN01-10'!CB$9,0))</f>
        <v>8.4</v>
      </c>
      <c r="CC139" s="28" t="str">
        <f>IF(VLOOKUP($A139,Sheet!$A$7:$DG$148,'TN01-10'!CC$9,0)="","",VLOOKUP($A139,Sheet!$A$7:$DG$148,'TN01-10'!CC$9,0))</f>
        <v/>
      </c>
      <c r="CD139" s="28">
        <f>IF(VLOOKUP($A139,Sheet!$A$7:$DG$148,'TN01-10'!CD$9,0)="","",VLOOKUP($A139,Sheet!$A$7:$DG$148,'TN01-10'!CD$9,0))</f>
        <v>7.1</v>
      </c>
      <c r="CE139" s="28">
        <f>IF(VLOOKUP($A139,Sheet!$A$7:$DG$148,'TN01-10'!CE$9,0)="","",VLOOKUP($A139,Sheet!$A$7:$DG$148,'TN01-10'!CE$9,0))</f>
        <v>8.5</v>
      </c>
      <c r="CF139" s="28">
        <f>IF(VLOOKUP($A139,Sheet!$A$7:$DG$148,'TN01-10'!CF$9,0)="","",VLOOKUP($A139,Sheet!$A$7:$DG$148,'TN01-10'!CF$9,0))</f>
        <v>9.1999999999999993</v>
      </c>
      <c r="CG139" s="28">
        <f>IF(VLOOKUP($A139,Sheet!$A$7:$DG$148,'TN01-10'!CG$9,0)="","",VLOOKUP($A139,Sheet!$A$7:$DG$148,'TN01-10'!CG$9,0))</f>
        <v>6.9</v>
      </c>
      <c r="CH139" s="28" t="str">
        <f>IF(VLOOKUP($A139,Sheet!$A$7:$DG$148,'TN01-10'!CH$9,0)="","",VLOOKUP($A139,Sheet!$A$7:$DG$148,'TN01-10'!CH$9,0))</f>
        <v/>
      </c>
      <c r="CI139" s="28" t="str">
        <f>IF(VLOOKUP($A139,Sheet!$A$7:$DG$148,'TN01-10'!CI$9,0)="","",VLOOKUP($A139,Sheet!$A$7:$DG$148,'TN01-10'!CI$9,0))</f>
        <v/>
      </c>
      <c r="CJ139" s="28" t="str">
        <f>IF(VLOOKUP($A139,Sheet!$A$7:$DG$148,'TN01-10'!CJ$9,0)="","",VLOOKUP($A139,Sheet!$A$7:$DG$148,'TN01-10'!CJ$9,0))</f>
        <v/>
      </c>
      <c r="CK139" s="28" t="str">
        <f>IF(VLOOKUP($A139,Sheet!$A$7:$DG$148,'TN01-10'!CK$9,0)="","",VLOOKUP($A139,Sheet!$A$7:$DG$148,'TN01-10'!CK$9,0))</f>
        <v/>
      </c>
      <c r="CL139" s="28" t="str">
        <f>IF(VLOOKUP($A139,Sheet!$A$7:$DG$148,'TN01-10'!CL$9,0)="","",VLOOKUP($A139,Sheet!$A$7:$DG$148,'TN01-10'!CL$9,0))</f>
        <v/>
      </c>
      <c r="CM139" s="28">
        <f>IF(VLOOKUP($A139,Sheet!$A$7:$DG$148,'TN01-10'!CM$9,0)="","",VLOOKUP($A139,Sheet!$A$7:$DG$148,'TN01-10'!CM$9,0))</f>
        <v>8.8000000000000007</v>
      </c>
      <c r="CN139" s="28">
        <f>IF(VLOOKUP($A139,Sheet!$A$7:$DG$148,'TN01-10'!CN$9,0)="","",VLOOKUP($A139,Sheet!$A$7:$DG$148,'TN01-10'!CN$9,0))</f>
        <v>7.5</v>
      </c>
      <c r="CO139" s="28">
        <f>IF(VLOOKUP($A139,Sheet!$A$7:$DG$148,'TN01-10'!CO$9,0)="","",VLOOKUP($A139,Sheet!$A$7:$DG$148,'TN01-10'!CO$9,0))</f>
        <v>7.9</v>
      </c>
      <c r="CP139" s="28">
        <f>IF(VLOOKUP($A139,Sheet!$A$7:$DG$148,'TN01-10'!CP$9,0)="","",VLOOKUP($A139,Sheet!$A$7:$DG$148,'TN01-10'!CP$9,0))</f>
        <v>8.6999999999999993</v>
      </c>
      <c r="CQ139" s="28">
        <f>IF(VLOOKUP($A139,Sheet!$A$7:$DG$148,'TN01-10'!CQ$9,0)="","",VLOOKUP($A139,Sheet!$A$7:$DG$148,'TN01-10'!CQ$9,0))</f>
        <v>8.4</v>
      </c>
      <c r="CR139" s="28">
        <f>IF(VLOOKUP($A139,Sheet!$A$7:$DG$148,'TN01-10'!CR$9,0)="","",VLOOKUP($A139,Sheet!$A$7:$DG$148,'TN01-10'!CR$9,0))</f>
        <v>7.9</v>
      </c>
      <c r="CS139" s="33">
        <f>IF(VLOOKUP($A139,Sheet!$A$7:$DG$148,'TN01-10'!CS$9,0)="","",VLOOKUP($A139,Sheet!$A$7:$DG$148,'TN01-10'!CS$9,0))</f>
        <v>27</v>
      </c>
      <c r="CT139" s="36">
        <f>IF(VLOOKUP($A139,Sheet!$A$7:$DG$148,'TN01-10'!CT$9,0)="","",VLOOKUP($A139,Sheet!$A$7:$DG$148,'TN01-10'!CT$9,0))</f>
        <v>0</v>
      </c>
      <c r="CU139" s="38">
        <f t="shared" si="17"/>
        <v>128</v>
      </c>
      <c r="CV139" s="38">
        <f t="shared" si="18"/>
        <v>0</v>
      </c>
      <c r="CW139" s="38">
        <f t="shared" si="19"/>
        <v>0</v>
      </c>
      <c r="CX139" s="38">
        <f t="shared" si="20"/>
        <v>128</v>
      </c>
      <c r="CY139" s="38">
        <f t="shared" si="21"/>
        <v>7.64</v>
      </c>
      <c r="CZ139" s="38">
        <f>VLOOKUP($A139,'TN01-04'!$A$13:$DL$166,103,0)</f>
        <v>3.25</v>
      </c>
      <c r="DA139" s="28" t="str">
        <f>IF(VLOOKUP($A139,Sheet!$A$7:$DG$148,'TN01-10'!DA$9,0)="","",VLOOKUP($A139,Sheet!$A$7:$DG$148,'TN01-10'!DA$9,0))</f>
        <v/>
      </c>
      <c r="DB139" s="28" t="str">
        <f>IF(VLOOKUP($A139,Sheet!$A$7:$DG$148,'TN01-10'!DB$9,0)="","",VLOOKUP($A139,Sheet!$A$7:$DG$148,'TN01-10'!DB$9,0))</f>
        <v/>
      </c>
      <c r="DC139" s="28" t="str">
        <f>IF(VLOOKUP($A139,Sheet!$A$7:$DG$148,'TN01-10'!DC$9,0)="","",VLOOKUP($A139,Sheet!$A$7:$DG$148,'TN01-10'!DC$9,0))</f>
        <v/>
      </c>
      <c r="DD139" s="28">
        <f>IF(VLOOKUP($A139,Sheet!$A$7:$DG$148,'TN01-10'!DD$9,0)="","",VLOOKUP($A139,Sheet!$A$7:$DG$148,'TN01-10'!DD$9,0))</f>
        <v>8.6999999999999993</v>
      </c>
      <c r="DE139" s="38"/>
      <c r="DF139" s="38">
        <f t="shared" si="22"/>
        <v>8.6999999999999993</v>
      </c>
      <c r="DG139" s="38">
        <f>VLOOKUP($A139,'TN01-04'!$A$13:$DL$166,110,0)</f>
        <v>4</v>
      </c>
      <c r="DH139" s="33">
        <f>IF(VLOOKUP($A139,Sheet!$A$7:$DG$148,'TN01-10'!DH$9,0)="","",VLOOKUP($A139,Sheet!$A$7:$DG$148,'TN01-10'!DH$9,0))</f>
        <v>5</v>
      </c>
      <c r="DI139" s="36">
        <f>IF(VLOOKUP($A139,Sheet!$A$7:$DG$148,'TN01-10'!DI$9,0)="","",VLOOKUP($A139,Sheet!$A$7:$DG$148,'TN01-10'!DI$9,0))</f>
        <v>0</v>
      </c>
      <c r="DJ139" s="38">
        <f t="shared" si="23"/>
        <v>133</v>
      </c>
      <c r="DK139" s="38">
        <f t="shared" si="24"/>
        <v>0</v>
      </c>
      <c r="DL139" s="38">
        <f t="shared" si="25"/>
        <v>7.68</v>
      </c>
      <c r="DM139" s="38">
        <f>VLOOKUP($A139,'TN01-04'!$A$13:$DL$166,116,0)</f>
        <v>3.27</v>
      </c>
      <c r="DN139" s="33">
        <f>IF(VLOOKUP($A139,Sheet!$A$7:$DG$148,'TN01-10'!DN$9,0)="","",VLOOKUP($A139,Sheet!$A$7:$DG$148,'TN01-10'!DN$9,0))</f>
        <v>138</v>
      </c>
      <c r="DO139" s="36">
        <f>IF(VLOOKUP($A139,Sheet!$A$7:$DG$148,'TN01-10'!DO$9,0)="","",VLOOKUP($A139,Sheet!$A$7:$DG$148,'TN01-10'!DO$9,0))</f>
        <v>0</v>
      </c>
      <c r="DP139" s="28">
        <f>IF(VLOOKUP($A139,Sheet!$A$7:$DG$148,'TN01-10'!DP$9,0)="","",VLOOKUP($A139,Sheet!$A$7:$DG$148,'TN01-10'!DP$9,0))</f>
        <v>137</v>
      </c>
      <c r="DQ139" s="28">
        <f>IF(VLOOKUP($A139,Sheet!$A$7:$DG$148,'TN01-10'!DQ$9,0)="","",VLOOKUP($A139,Sheet!$A$7:$DG$148,'TN01-10'!DQ$9,0))</f>
        <v>138</v>
      </c>
      <c r="DR139" s="28">
        <f>IF(VLOOKUP($A139,Sheet!$A$7:$DG$148,'TN01-10'!DR$9,0)="","",VLOOKUP($A139,Sheet!$A$7:$DG$148,'TN01-10'!DR$9,0))</f>
        <v>7.68</v>
      </c>
      <c r="DS139" s="28">
        <f>IF(VLOOKUP($A139,Sheet!$A$7:$DG$148,'TN01-10'!DS$9,0)="","",VLOOKUP($A139,Sheet!$A$7:$DG$148,'TN01-10'!DS$9,0))</f>
        <v>3.27</v>
      </c>
      <c r="DT139" s="28" t="str">
        <f>IF(VLOOKUP($A139,Sheet!$A$7:$DG$148,'TN01-10'!DT$9,0)="","",VLOOKUP($A139,Sheet!$A$7:$DG$148,'TN01-10'!DT$9,0))</f>
        <v>ENG 118</v>
      </c>
      <c r="DU139" s="168">
        <f t="shared" si="26"/>
        <v>0</v>
      </c>
      <c r="DV139" s="315" t="s">
        <v>4798</v>
      </c>
      <c r="DW139" s="315" t="s">
        <v>4798</v>
      </c>
      <c r="DX139" s="315" t="s">
        <v>4798</v>
      </c>
      <c r="DY139" s="315" t="s">
        <v>4798</v>
      </c>
      <c r="DZ139" s="315" t="s">
        <v>4832</v>
      </c>
      <c r="EA139" s="315"/>
      <c r="EB139" s="216">
        <v>8.6999999999999993</v>
      </c>
      <c r="EC139" s="216"/>
      <c r="ED139" s="216"/>
      <c r="EE139" s="216"/>
      <c r="EF139" s="216">
        <f t="shared" si="27"/>
        <v>8.6999999999999993</v>
      </c>
      <c r="EG139" s="216">
        <v>0</v>
      </c>
      <c r="EH139" s="216">
        <v>0</v>
      </c>
      <c r="EI139" s="216"/>
      <c r="EJ139" s="216"/>
      <c r="EK139" s="216">
        <f t="shared" si="28"/>
        <v>0</v>
      </c>
      <c r="EL139" s="216"/>
      <c r="EM139" s="216">
        <v>0</v>
      </c>
      <c r="EN139" s="216"/>
      <c r="EO139" s="216"/>
      <c r="EP139" s="216">
        <f t="shared" si="29"/>
        <v>0</v>
      </c>
      <c r="EQ139" s="216"/>
      <c r="ER139" s="216">
        <v>0</v>
      </c>
      <c r="ES139" s="216"/>
      <c r="ET139" s="216"/>
      <c r="EU139" s="216">
        <f t="shared" si="30"/>
        <v>0</v>
      </c>
      <c r="EV139" s="216">
        <f t="shared" si="31"/>
        <v>0</v>
      </c>
    </row>
    <row r="140" spans="1:152" ht="15.95" customHeight="1" x14ac:dyDescent="0.2">
      <c r="A140" s="25">
        <v>2220729639</v>
      </c>
      <c r="B140" s="26" t="s">
        <v>6</v>
      </c>
      <c r="C140" s="26" t="s">
        <v>110</v>
      </c>
      <c r="D140" s="26" t="s">
        <v>187</v>
      </c>
      <c r="E140" s="27">
        <v>36077</v>
      </c>
      <c r="F140" s="26" t="s">
        <v>209</v>
      </c>
      <c r="G140" s="26" t="s">
        <v>212</v>
      </c>
      <c r="H140" s="28">
        <f>IF(VLOOKUP($A140,Sheet!$A$7:$DG$148,'TN01-10'!H$9,0)="","",VLOOKUP($A140,Sheet!$A$7:$DG$148,'TN01-10'!H$9,0))</f>
        <v>6.5</v>
      </c>
      <c r="I140" s="28">
        <f>IF(VLOOKUP($A140,Sheet!$A$7:$DG$148,'TN01-10'!I$9,0)="","",VLOOKUP($A140,Sheet!$A$7:$DG$148,'TN01-10'!I$9,0))</f>
        <v>7.2</v>
      </c>
      <c r="J140" s="28">
        <f>IF(VLOOKUP($A140,Sheet!$A$7:$DG$148,'TN01-10'!J$9,0)="","",VLOOKUP($A140,Sheet!$A$7:$DG$148,'TN01-10'!J$9,0))</f>
        <v>6.3</v>
      </c>
      <c r="K140" s="28">
        <f>IF(VLOOKUP($A140,Sheet!$A$7:$DG$148,'TN01-10'!K$9,0)="","",VLOOKUP($A140,Sheet!$A$7:$DG$148,'TN01-10'!K$9,0))</f>
        <v>6.4</v>
      </c>
      <c r="L140" s="28">
        <f>IF(VLOOKUP($A140,Sheet!$A$7:$DG$148,'TN01-10'!L$9,0)="","",VLOOKUP($A140,Sheet!$A$7:$DG$148,'TN01-10'!L$9,0))</f>
        <v>4.8</v>
      </c>
      <c r="M140" s="28">
        <f>IF(VLOOKUP($A140,Sheet!$A$7:$DG$148,'TN01-10'!M$9,0)="","",VLOOKUP($A140,Sheet!$A$7:$DG$148,'TN01-10'!M$9,0))</f>
        <v>4.8</v>
      </c>
      <c r="N140" s="28">
        <f>IF(VLOOKUP($A140,Sheet!$A$7:$DG$148,'TN01-10'!N$9,0)="","",VLOOKUP($A140,Sheet!$A$7:$DG$148,'TN01-10'!N$9,0))</f>
        <v>5.2</v>
      </c>
      <c r="O140" s="28" t="str">
        <f>IF(VLOOKUP($A140,Sheet!$A$7:$DG$148,'TN01-10'!O$9,0)="","",VLOOKUP($A140,Sheet!$A$7:$DG$148,'TN01-10'!O$9,0))</f>
        <v/>
      </c>
      <c r="P140" s="28">
        <f>IF(VLOOKUP($A140,Sheet!$A$7:$DG$148,'TN01-10'!P$9,0)="","",VLOOKUP($A140,Sheet!$A$7:$DG$148,'TN01-10'!P$9,0))</f>
        <v>5.9</v>
      </c>
      <c r="Q140" s="28" t="str">
        <f>IF(VLOOKUP($A140,Sheet!$A$7:$DG$148,'TN01-10'!Q$9,0)="","",VLOOKUP($A140,Sheet!$A$7:$DG$148,'TN01-10'!Q$9,0))</f>
        <v/>
      </c>
      <c r="R140" s="28" t="str">
        <f>IF(VLOOKUP($A140,Sheet!$A$7:$DG$148,'TN01-10'!R$9,0)="","",VLOOKUP($A140,Sheet!$A$7:$DG$148,'TN01-10'!R$9,0))</f>
        <v/>
      </c>
      <c r="S140" s="28" t="str">
        <f>IF(VLOOKUP($A140,Sheet!$A$7:$DG$148,'TN01-10'!S$9,0)="","",VLOOKUP($A140,Sheet!$A$7:$DG$148,'TN01-10'!S$9,0))</f>
        <v/>
      </c>
      <c r="T140" s="28" t="str">
        <f>IF(VLOOKUP($A140,Sheet!$A$7:$DG$148,'TN01-10'!T$9,0)="","",VLOOKUP($A140,Sheet!$A$7:$DG$148,'TN01-10'!T$9,0))</f>
        <v/>
      </c>
      <c r="U140" s="28">
        <f>IF(VLOOKUP($A140,Sheet!$A$7:$DG$148,'TN01-10'!U$9,0)="","",VLOOKUP($A140,Sheet!$A$7:$DG$148,'TN01-10'!U$9,0))</f>
        <v>8</v>
      </c>
      <c r="V140" s="28">
        <f>IF(VLOOKUP($A140,Sheet!$A$7:$DG$148,'TN01-10'!V$9,0)="","",VLOOKUP($A140,Sheet!$A$7:$DG$148,'TN01-10'!V$9,0))</f>
        <v>8.3000000000000007</v>
      </c>
      <c r="W140" s="28">
        <f>IF(VLOOKUP($A140,Sheet!$A$7:$DG$148,'TN01-10'!W$9,0)="","",VLOOKUP($A140,Sheet!$A$7:$DG$148,'TN01-10'!W$9,0))</f>
        <v>7.3</v>
      </c>
      <c r="X140" s="28">
        <f>IF(VLOOKUP($A140,Sheet!$A$7:$DG$148,'TN01-10'!X$9,0)="","",VLOOKUP($A140,Sheet!$A$7:$DG$148,'TN01-10'!X$9,0))</f>
        <v>9.1</v>
      </c>
      <c r="Y140" s="28">
        <f>IF(VLOOKUP($A140,Sheet!$A$7:$DG$148,'TN01-10'!Y$9,0)="","",VLOOKUP($A140,Sheet!$A$7:$DG$148,'TN01-10'!Y$9,0))</f>
        <v>7.4</v>
      </c>
      <c r="Z140" s="28">
        <f>IF(VLOOKUP($A140,Sheet!$A$7:$DG$148,'TN01-10'!Z$9,0)="","",VLOOKUP($A140,Sheet!$A$7:$DG$148,'TN01-10'!Z$9,0))</f>
        <v>6.3</v>
      </c>
      <c r="AA140" s="28">
        <f>IF(VLOOKUP($A140,Sheet!$A$7:$DG$148,'TN01-10'!AA$9,0)="","",VLOOKUP($A140,Sheet!$A$7:$DG$148,'TN01-10'!AA$9,0))</f>
        <v>4.2</v>
      </c>
      <c r="AB140" s="28">
        <f>IF(VLOOKUP($A140,Sheet!$A$7:$DG$148,'TN01-10'!AB$9,0)="","",VLOOKUP($A140,Sheet!$A$7:$DG$148,'TN01-10'!AB$9,0))</f>
        <v>7.7</v>
      </c>
      <c r="AC140" s="28">
        <f>IF(VLOOKUP($A140,Sheet!$A$7:$DG$148,'TN01-10'!AC$9,0)="","",VLOOKUP($A140,Sheet!$A$7:$DG$148,'TN01-10'!AC$9,0))</f>
        <v>6.1</v>
      </c>
      <c r="AD140" s="28">
        <f>IF(VLOOKUP($A140,Sheet!$A$7:$DG$148,'TN01-10'!AD$9,0)="","",VLOOKUP($A140,Sheet!$A$7:$DG$148,'TN01-10'!AD$9,0))</f>
        <v>6.7</v>
      </c>
      <c r="AE140" s="28">
        <f>IF(VLOOKUP($A140,Sheet!$A$7:$DG$148,'TN01-10'!AE$9,0)="","",VLOOKUP($A140,Sheet!$A$7:$DG$148,'TN01-10'!AE$9,0))</f>
        <v>6.1</v>
      </c>
      <c r="AF140" s="28">
        <f>IF(VLOOKUP($A140,Sheet!$A$7:$DG$148,'TN01-10'!AF$9,0)="","",VLOOKUP($A140,Sheet!$A$7:$DG$148,'TN01-10'!AF$9,0))</f>
        <v>6.6</v>
      </c>
      <c r="AG140" s="28">
        <f>IF(VLOOKUP($A140,Sheet!$A$7:$DG$148,'TN01-10'!AG$9,0)="","",VLOOKUP($A140,Sheet!$A$7:$DG$148,'TN01-10'!AG$9,0))</f>
        <v>6.2</v>
      </c>
      <c r="AH140" s="28">
        <f>IF(VLOOKUP($A140,Sheet!$A$7:$DG$148,'TN01-10'!AH$9,0)="","",VLOOKUP($A140,Sheet!$A$7:$DG$148,'TN01-10'!AH$9,0))</f>
        <v>5.5</v>
      </c>
      <c r="AI140" s="28">
        <f>IF(VLOOKUP($A140,Sheet!$A$7:$DG$148,'TN01-10'!AI$9,0)="","",VLOOKUP($A140,Sheet!$A$7:$DG$148,'TN01-10'!AI$9,0))</f>
        <v>6.7</v>
      </c>
      <c r="AJ140" s="28">
        <f>IF(VLOOKUP($A140,Sheet!$A$7:$DG$148,'TN01-10'!AJ$9,0)="","",VLOOKUP($A140,Sheet!$A$7:$DG$148,'TN01-10'!AJ$9,0))</f>
        <v>7.4</v>
      </c>
      <c r="AK140" s="33">
        <f>IF(VLOOKUP($A140,Sheet!$A$7:$DG$148,'TN01-10'!AK$9,0)="","",VLOOKUP($A140,Sheet!$A$7:$DG$148,'TN01-10'!AK$9,0))</f>
        <v>51</v>
      </c>
      <c r="AL140" s="36">
        <f>IF(VLOOKUP($A140,Sheet!$A$7:$DG$148,'TN01-10'!AL$9,0)="","",VLOOKUP($A140,Sheet!$A$7:$DG$148,'TN01-10'!AL$9,0))</f>
        <v>0</v>
      </c>
      <c r="AM140" s="32">
        <f>IF(VLOOKUP($A140,Sheet!$A$7:$DG$148,'TN01-10'!AM$9,0)="","",VLOOKUP($A140,Sheet!$A$7:$DG$148,'TN01-10'!AM$9,0))</f>
        <v>6.2</v>
      </c>
      <c r="AN140" s="32">
        <f>IF(VLOOKUP($A140,Sheet!$A$7:$DG$148,'TN01-10'!AN$9,0)="","",VLOOKUP($A140,Sheet!$A$7:$DG$148,'TN01-10'!AN$9,0))</f>
        <v>5.7</v>
      </c>
      <c r="AO140" s="32">
        <f>IF(VLOOKUP($A140,Sheet!$A$7:$DG$148,'TN01-10'!AO$9,0)="","",VLOOKUP($A140,Sheet!$A$7:$DG$148,'TN01-10'!AO$9,0))</f>
        <v>7.6</v>
      </c>
      <c r="AP140" s="32" t="str">
        <f>IF(VLOOKUP($A140,Sheet!$A$7:$DG$148,'TN01-10'!AP$9,0)="","",VLOOKUP($A140,Sheet!$A$7:$DG$148,'TN01-10'!AP$9,0))</f>
        <v/>
      </c>
      <c r="AQ140" s="32">
        <f>IF(VLOOKUP($A140,Sheet!$A$7:$DG$148,'TN01-10'!AQ$9,0)="","",VLOOKUP($A140,Sheet!$A$7:$DG$148,'TN01-10'!AQ$9,0))</f>
        <v>4.5</v>
      </c>
      <c r="AR140" s="32" t="str">
        <f>IF(VLOOKUP($A140,Sheet!$A$7:$DG$148,'TN01-10'!AR$9,0)="","",VLOOKUP($A140,Sheet!$A$7:$DG$148,'TN01-10'!AR$9,0))</f>
        <v/>
      </c>
      <c r="AS140" s="32" t="str">
        <f>IF(VLOOKUP($A140,Sheet!$A$7:$DG$148,'TN01-10'!AS$9,0)="","",VLOOKUP($A140,Sheet!$A$7:$DG$148,'TN01-10'!AS$9,0))</f>
        <v/>
      </c>
      <c r="AT140" s="32" t="str">
        <f>IF(VLOOKUP($A140,Sheet!$A$7:$DG$148,'TN01-10'!AT$9,0)="","",VLOOKUP($A140,Sheet!$A$7:$DG$148,'TN01-10'!AT$9,0))</f>
        <v/>
      </c>
      <c r="AU140" s="32">
        <f>IF(VLOOKUP($A140,Sheet!$A$7:$DG$148,'TN01-10'!AU$9,0)="","",VLOOKUP($A140,Sheet!$A$7:$DG$148,'TN01-10'!AU$9,0))</f>
        <v>5.6</v>
      </c>
      <c r="AV140" s="32" t="str">
        <f>IF(VLOOKUP($A140,Sheet!$A$7:$DG$148,'TN01-10'!AV$9,0)="","",VLOOKUP($A140,Sheet!$A$7:$DG$148,'TN01-10'!AV$9,0))</f>
        <v/>
      </c>
      <c r="AW140" s="32">
        <f>IF(VLOOKUP($A140,Sheet!$A$7:$DG$148,'TN01-10'!AW$9,0)="","",VLOOKUP($A140,Sheet!$A$7:$DG$148,'TN01-10'!AW$9,0))</f>
        <v>4.5999999999999996</v>
      </c>
      <c r="AX140" s="32" t="str">
        <f>IF(VLOOKUP($A140,Sheet!$A$7:$DG$148,'TN01-10'!AX$9,0)="","",VLOOKUP($A140,Sheet!$A$7:$DG$148,'TN01-10'!AX$9,0))</f>
        <v/>
      </c>
      <c r="AY140" s="32" t="str">
        <f>IF(VLOOKUP($A140,Sheet!$A$7:$DG$148,'TN01-10'!AY$9,0)="","",VLOOKUP($A140,Sheet!$A$7:$DG$148,'TN01-10'!AY$9,0))</f>
        <v/>
      </c>
      <c r="AZ140" s="32" t="str">
        <f>IF(VLOOKUP($A140,Sheet!$A$7:$DG$148,'TN01-10'!AZ$9,0)="","",VLOOKUP($A140,Sheet!$A$7:$DG$148,'TN01-10'!AZ$9,0))</f>
        <v/>
      </c>
      <c r="BA140" s="32">
        <f>IF(VLOOKUP($A140,Sheet!$A$7:$DG$148,'TN01-10'!BA$9,0)="","",VLOOKUP($A140,Sheet!$A$7:$DG$148,'TN01-10'!BA$9,0))</f>
        <v>5.4</v>
      </c>
      <c r="BB140" s="33">
        <f>IF(VLOOKUP($A140,Sheet!$A$7:$DG$148,'TN01-10'!BB$9,0)="","",VLOOKUP($A140,Sheet!$A$7:$DG$148,'TN01-10'!BB$9,0))</f>
        <v>7</v>
      </c>
      <c r="BC140" s="36">
        <f>IF(VLOOKUP($A140,Sheet!$A$7:$DG$148,'TN01-10'!BC$9,0)="","",VLOOKUP($A140,Sheet!$A$7:$DG$148,'TN01-10'!BC$9,0))</f>
        <v>0</v>
      </c>
      <c r="BD140" s="28">
        <f>IF(VLOOKUP($A140,Sheet!$A$7:$DG$148,'TN01-10'!BD$9,0)="","",VLOOKUP($A140,Sheet!$A$7:$DG$148,'TN01-10'!BD$9,0))</f>
        <v>5.4</v>
      </c>
      <c r="BE140" s="28">
        <f>IF(VLOOKUP($A140,Sheet!$A$7:$DG$148,'TN01-10'!BE$9,0)="","",VLOOKUP($A140,Sheet!$A$7:$DG$148,'TN01-10'!BE$9,0))</f>
        <v>4.0999999999999996</v>
      </c>
      <c r="BF140" s="28">
        <f>IF(VLOOKUP($A140,Sheet!$A$7:$DG$148,'TN01-10'!BF$9,0)="","",VLOOKUP($A140,Sheet!$A$7:$DG$148,'TN01-10'!BF$9,0))</f>
        <v>4.5999999999999996</v>
      </c>
      <c r="BG140" s="28">
        <f>IF(VLOOKUP($A140,Sheet!$A$7:$DG$148,'TN01-10'!BG$9,0)="","",VLOOKUP($A140,Sheet!$A$7:$DG$148,'TN01-10'!BG$9,0))</f>
        <v>7.1</v>
      </c>
      <c r="BH140" s="28">
        <f>IF(VLOOKUP($A140,Sheet!$A$7:$DG$148,'TN01-10'!BH$9,0)="","",VLOOKUP($A140,Sheet!$A$7:$DG$148,'TN01-10'!BH$9,0))</f>
        <v>5.7</v>
      </c>
      <c r="BI140" s="28">
        <f>IF(VLOOKUP($A140,Sheet!$A$7:$DG$148,'TN01-10'!BI$9,0)="","",VLOOKUP($A140,Sheet!$A$7:$DG$148,'TN01-10'!BI$9,0))</f>
        <v>6.4</v>
      </c>
      <c r="BJ140" s="28">
        <f>IF(VLOOKUP($A140,Sheet!$A$7:$DG$148,'TN01-10'!BJ$9,0)="","",VLOOKUP($A140,Sheet!$A$7:$DG$148,'TN01-10'!BJ$9,0))</f>
        <v>6.9</v>
      </c>
      <c r="BK140" s="28">
        <f>IF(VLOOKUP($A140,Sheet!$A$7:$DG$148,'TN01-10'!BK$9,0)="","",VLOOKUP($A140,Sheet!$A$7:$DG$148,'TN01-10'!BK$9,0))</f>
        <v>5.7</v>
      </c>
      <c r="BL140" s="28">
        <f>IF(VLOOKUP($A140,Sheet!$A$7:$DG$148,'TN01-10'!BL$9,0)="","",VLOOKUP($A140,Sheet!$A$7:$DG$148,'TN01-10'!BL$9,0))</f>
        <v>7.2</v>
      </c>
      <c r="BM140" s="28">
        <f>IF(VLOOKUP($A140,Sheet!$A$7:$DG$148,'TN01-10'!BM$9,0)="","",VLOOKUP($A140,Sheet!$A$7:$DG$148,'TN01-10'!BM$9,0))</f>
        <v>5.0999999999999996</v>
      </c>
      <c r="BN140" s="28">
        <f>IF(VLOOKUP($A140,Sheet!$A$7:$DG$148,'TN01-10'!BN$9,0)="","",VLOOKUP($A140,Sheet!$A$7:$DG$148,'TN01-10'!BN$9,0))</f>
        <v>6.7</v>
      </c>
      <c r="BO140" s="28">
        <f>IF(VLOOKUP($A140,Sheet!$A$7:$DG$148,'TN01-10'!BO$9,0)="","",VLOOKUP($A140,Sheet!$A$7:$DG$148,'TN01-10'!BO$9,0))</f>
        <v>5.6</v>
      </c>
      <c r="BP140" s="28">
        <f>IF(VLOOKUP($A140,Sheet!$A$7:$DG$148,'TN01-10'!BP$9,0)="","",VLOOKUP($A140,Sheet!$A$7:$DG$148,'TN01-10'!BP$9,0))</f>
        <v>5.4</v>
      </c>
      <c r="BQ140" s="28" t="str">
        <f>IF(VLOOKUP($A140,Sheet!$A$7:$DG$148,'TN01-10'!BQ$9,0)="","",VLOOKUP($A140,Sheet!$A$7:$DG$148,'TN01-10'!BQ$9,0))</f>
        <v/>
      </c>
      <c r="BR140" s="28">
        <f>IF(VLOOKUP($A140,Sheet!$A$7:$DG$148,'TN01-10'!BR$9,0)="","",VLOOKUP($A140,Sheet!$A$7:$DG$148,'TN01-10'!BR$9,0))</f>
        <v>6.1</v>
      </c>
      <c r="BS140" s="28">
        <f>IF(VLOOKUP($A140,Sheet!$A$7:$DG$148,'TN01-10'!BS$9,0)="","",VLOOKUP($A140,Sheet!$A$7:$DG$148,'TN01-10'!BS$9,0))</f>
        <v>5.0999999999999996</v>
      </c>
      <c r="BT140" s="28">
        <f>IF(VLOOKUP($A140,Sheet!$A$7:$DG$148,'TN01-10'!BT$9,0)="","",VLOOKUP($A140,Sheet!$A$7:$DG$148,'TN01-10'!BT$9,0))</f>
        <v>5.7</v>
      </c>
      <c r="BU140" s="28">
        <f>IF(VLOOKUP($A140,Sheet!$A$7:$DG$148,'TN01-10'!BU$9,0)="","",VLOOKUP($A140,Sheet!$A$7:$DG$148,'TN01-10'!BU$9,0))</f>
        <v>5.5</v>
      </c>
      <c r="BV140" s="28">
        <f>IF(VLOOKUP($A140,Sheet!$A$7:$DG$148,'TN01-10'!BV$9,0)="","",VLOOKUP($A140,Sheet!$A$7:$DG$148,'TN01-10'!BV$9,0))</f>
        <v>5.4</v>
      </c>
      <c r="BW140" s="28">
        <f>IF(VLOOKUP($A140,Sheet!$A$7:$DG$148,'TN01-10'!BW$9,0)="","",VLOOKUP($A140,Sheet!$A$7:$DG$148,'TN01-10'!BW$9,0))</f>
        <v>8.6999999999999993</v>
      </c>
      <c r="BX140" s="33">
        <f>IF(VLOOKUP($A140,Sheet!$A$7:$DG$148,'TN01-10'!BX$9,0)="","",VLOOKUP($A140,Sheet!$A$7:$DG$148,'TN01-10'!BX$9,0))</f>
        <v>50</v>
      </c>
      <c r="BY140" s="36">
        <f>IF(VLOOKUP($A140,Sheet!$A$7:$DG$148,'TN01-10'!BY$9,0)="","",VLOOKUP($A140,Sheet!$A$7:$DG$148,'TN01-10'!BY$9,0))</f>
        <v>0</v>
      </c>
      <c r="BZ140" s="28" t="str">
        <f>IF(VLOOKUP($A140,Sheet!$A$7:$DG$148,'TN01-10'!BZ$9,0)="","",VLOOKUP($A140,Sheet!$A$7:$DG$148,'TN01-10'!BZ$9,0))</f>
        <v/>
      </c>
      <c r="CA140" s="28">
        <f>IF(VLOOKUP($A140,Sheet!$A$7:$DG$148,'TN01-10'!CA$9,0)="","",VLOOKUP($A140,Sheet!$A$7:$DG$148,'TN01-10'!CA$9,0))</f>
        <v>7.8</v>
      </c>
      <c r="CB140" s="28">
        <f>IF(VLOOKUP($A140,Sheet!$A$7:$DG$148,'TN01-10'!CB$9,0)="","",VLOOKUP($A140,Sheet!$A$7:$DG$148,'TN01-10'!CB$9,0))</f>
        <v>6.6</v>
      </c>
      <c r="CC140" s="28" t="str">
        <f>IF(VLOOKUP($A140,Sheet!$A$7:$DG$148,'TN01-10'!CC$9,0)="","",VLOOKUP($A140,Sheet!$A$7:$DG$148,'TN01-10'!CC$9,0))</f>
        <v/>
      </c>
      <c r="CD140" s="28">
        <f>IF(VLOOKUP($A140,Sheet!$A$7:$DG$148,'TN01-10'!CD$9,0)="","",VLOOKUP($A140,Sheet!$A$7:$DG$148,'TN01-10'!CD$9,0))</f>
        <v>7.1</v>
      </c>
      <c r="CE140" s="28">
        <f>IF(VLOOKUP($A140,Sheet!$A$7:$DG$148,'TN01-10'!CE$9,0)="","",VLOOKUP($A140,Sheet!$A$7:$DG$148,'TN01-10'!CE$9,0))</f>
        <v>6.1</v>
      </c>
      <c r="CF140" s="28">
        <f>IF(VLOOKUP($A140,Sheet!$A$7:$DG$148,'TN01-10'!CF$9,0)="","",VLOOKUP($A140,Sheet!$A$7:$DG$148,'TN01-10'!CF$9,0))</f>
        <v>7.1</v>
      </c>
      <c r="CG140" s="28">
        <f>IF(VLOOKUP($A140,Sheet!$A$7:$DG$148,'TN01-10'!CG$9,0)="","",VLOOKUP($A140,Sheet!$A$7:$DG$148,'TN01-10'!CG$9,0))</f>
        <v>5.2</v>
      </c>
      <c r="CH140" s="28" t="str">
        <f>IF(VLOOKUP($A140,Sheet!$A$7:$DG$148,'TN01-10'!CH$9,0)="","",VLOOKUP($A140,Sheet!$A$7:$DG$148,'TN01-10'!CH$9,0))</f>
        <v/>
      </c>
      <c r="CI140" s="28" t="str">
        <f>IF(VLOOKUP($A140,Sheet!$A$7:$DG$148,'TN01-10'!CI$9,0)="","",VLOOKUP($A140,Sheet!$A$7:$DG$148,'TN01-10'!CI$9,0))</f>
        <v/>
      </c>
      <c r="CJ140" s="28" t="str">
        <f>IF(VLOOKUP($A140,Sheet!$A$7:$DG$148,'TN01-10'!CJ$9,0)="","",VLOOKUP($A140,Sheet!$A$7:$DG$148,'TN01-10'!CJ$9,0))</f>
        <v/>
      </c>
      <c r="CK140" s="28">
        <f>IF(VLOOKUP($A140,Sheet!$A$7:$DG$148,'TN01-10'!CK$9,0)="","",VLOOKUP($A140,Sheet!$A$7:$DG$148,'TN01-10'!CK$9,0))</f>
        <v>4.8</v>
      </c>
      <c r="CL140" s="28" t="str">
        <f>IF(VLOOKUP($A140,Sheet!$A$7:$DG$148,'TN01-10'!CL$9,0)="","",VLOOKUP($A140,Sheet!$A$7:$DG$148,'TN01-10'!CL$9,0))</f>
        <v/>
      </c>
      <c r="CM140" s="28" t="str">
        <f>IF(VLOOKUP($A140,Sheet!$A$7:$DG$148,'TN01-10'!CM$9,0)="","",VLOOKUP($A140,Sheet!$A$7:$DG$148,'TN01-10'!CM$9,0))</f>
        <v/>
      </c>
      <c r="CN140" s="28">
        <f>IF(VLOOKUP($A140,Sheet!$A$7:$DG$148,'TN01-10'!CN$9,0)="","",VLOOKUP($A140,Sheet!$A$7:$DG$148,'TN01-10'!CN$9,0))</f>
        <v>6.2</v>
      </c>
      <c r="CO140" s="28">
        <f>IF(VLOOKUP($A140,Sheet!$A$7:$DG$148,'TN01-10'!CO$9,0)="","",VLOOKUP($A140,Sheet!$A$7:$DG$148,'TN01-10'!CO$9,0))</f>
        <v>7.1</v>
      </c>
      <c r="CP140" s="28">
        <f>IF(VLOOKUP($A140,Sheet!$A$7:$DG$148,'TN01-10'!CP$9,0)="","",VLOOKUP($A140,Sheet!$A$7:$DG$148,'TN01-10'!CP$9,0))</f>
        <v>8</v>
      </c>
      <c r="CQ140" s="28">
        <f>IF(VLOOKUP($A140,Sheet!$A$7:$DG$148,'TN01-10'!CQ$9,0)="","",VLOOKUP($A140,Sheet!$A$7:$DG$148,'TN01-10'!CQ$9,0))</f>
        <v>7.1</v>
      </c>
      <c r="CR140" s="28">
        <f>IF(VLOOKUP($A140,Sheet!$A$7:$DG$148,'TN01-10'!CR$9,0)="","",VLOOKUP($A140,Sheet!$A$7:$DG$148,'TN01-10'!CR$9,0))</f>
        <v>7.3</v>
      </c>
      <c r="CS140" s="33">
        <f>IF(VLOOKUP($A140,Sheet!$A$7:$DG$148,'TN01-10'!CS$9,0)="","",VLOOKUP($A140,Sheet!$A$7:$DG$148,'TN01-10'!CS$9,0))</f>
        <v>27</v>
      </c>
      <c r="CT140" s="36">
        <f>IF(VLOOKUP($A140,Sheet!$A$7:$DG$148,'TN01-10'!CT$9,0)="","",VLOOKUP($A140,Sheet!$A$7:$DG$148,'TN01-10'!CT$9,0))</f>
        <v>0</v>
      </c>
      <c r="CU140" s="38">
        <f t="shared" ref="CU140:CU164" si="32">AK140+BX140+CS140</f>
        <v>128</v>
      </c>
      <c r="CV140" s="38">
        <f t="shared" ref="CV140:CV164" si="33">AL140+BY140+CT140</f>
        <v>0</v>
      </c>
      <c r="CW140" s="38">
        <f t="shared" ref="CW140:CW164" si="34">SUMIF(H140:CT140,"P",$H$10:$CT$10)+SUMIF(H140:CT140,"P (P/F)",$H$10:$CT$10)</f>
        <v>0</v>
      </c>
      <c r="CX140" s="38">
        <f t="shared" ref="CX140:CX164" si="35">CU140+CV140-CW140</f>
        <v>128</v>
      </c>
      <c r="CY140" s="38">
        <f t="shared" ref="CY140:CY164" si="36">ROUND(SUMPRODUCT($H$10:$CT$10,H140:CT140)/CX140,2)</f>
        <v>6.2</v>
      </c>
      <c r="CZ140" s="38">
        <f>VLOOKUP($A140,'TN01-04'!$A$13:$DL$166,103,0)</f>
        <v>2.35</v>
      </c>
      <c r="DA140" s="28" t="str">
        <f>IF(VLOOKUP($A140,Sheet!$A$7:$DG$148,'TN01-10'!DA$9,0)="","",VLOOKUP($A140,Sheet!$A$7:$DG$148,'TN01-10'!DA$9,0))</f>
        <v/>
      </c>
      <c r="DB140" s="28" t="str">
        <f>IF(VLOOKUP($A140,Sheet!$A$7:$DG$148,'TN01-10'!DB$9,0)="","",VLOOKUP($A140,Sheet!$A$7:$DG$148,'TN01-10'!DB$9,0))</f>
        <v/>
      </c>
      <c r="DC140" s="28">
        <f>IF(VLOOKUP($A140,Sheet!$A$7:$DG$148,'TN01-10'!DC$9,0)="","",VLOOKUP($A140,Sheet!$A$7:$DG$148,'TN01-10'!DC$9,0))</f>
        <v>8.1999999999999993</v>
      </c>
      <c r="DD140" s="28" t="str">
        <f>IF(VLOOKUP($A140,Sheet!$A$7:$DG$148,'TN01-10'!DD$9,0)="","",VLOOKUP($A140,Sheet!$A$7:$DG$148,'TN01-10'!DD$9,0))</f>
        <v/>
      </c>
      <c r="DE140" s="38"/>
      <c r="DF140" s="38">
        <f t="shared" ref="DF140:DF164" si="37">ROUND(SUMPRODUCT(DA140:DD140,$DA$10:$DD$10)/5,2)</f>
        <v>8.1999999999999993</v>
      </c>
      <c r="DG140" s="38">
        <f>VLOOKUP($A140,'TN01-04'!$A$13:$DL$166,110,0)</f>
        <v>3.65</v>
      </c>
      <c r="DH140" s="33">
        <f>IF(VLOOKUP($A140,Sheet!$A$7:$DG$148,'TN01-10'!DH$9,0)="","",VLOOKUP($A140,Sheet!$A$7:$DG$148,'TN01-10'!DH$9,0))</f>
        <v>5</v>
      </c>
      <c r="DI140" s="36">
        <f>IF(VLOOKUP($A140,Sheet!$A$7:$DG$148,'TN01-10'!DI$9,0)="","",VLOOKUP($A140,Sheet!$A$7:$DG$148,'TN01-10'!DI$9,0))</f>
        <v>0</v>
      </c>
      <c r="DJ140" s="38">
        <f t="shared" ref="DJ140:DJ164" si="38">CU140+DH140-CW140</f>
        <v>133</v>
      </c>
      <c r="DK140" s="38">
        <f t="shared" ref="DK140:DK164" si="39">CV140+DI140</f>
        <v>0</v>
      </c>
      <c r="DL140" s="38">
        <f t="shared" ref="DL140:DL164" si="40">ROUND(SUMPRODUCT(H140:DI140,$H$10:$DI$10)/(DJ140+DK140),2)</f>
        <v>6.28</v>
      </c>
      <c r="DM140" s="38">
        <f>VLOOKUP($A140,'TN01-04'!$A$13:$DL$166,116,0)</f>
        <v>2.4</v>
      </c>
      <c r="DN140" s="33">
        <f>IF(VLOOKUP($A140,Sheet!$A$7:$DG$148,'TN01-10'!DN$9,0)="","",VLOOKUP($A140,Sheet!$A$7:$DG$148,'TN01-10'!DN$9,0))</f>
        <v>140</v>
      </c>
      <c r="DO140" s="36">
        <f>IF(VLOOKUP($A140,Sheet!$A$7:$DG$148,'TN01-10'!DO$9,0)="","",VLOOKUP($A140,Sheet!$A$7:$DG$148,'TN01-10'!DO$9,0))</f>
        <v>0</v>
      </c>
      <c r="DP140" s="28">
        <f>IF(VLOOKUP($A140,Sheet!$A$7:$DG$148,'TN01-10'!DP$9,0)="","",VLOOKUP($A140,Sheet!$A$7:$DG$148,'TN01-10'!DP$9,0))</f>
        <v>137</v>
      </c>
      <c r="DQ140" s="28">
        <f>IF(VLOOKUP($A140,Sheet!$A$7:$DG$148,'TN01-10'!DQ$9,0)="","",VLOOKUP($A140,Sheet!$A$7:$DG$148,'TN01-10'!DQ$9,0))</f>
        <v>140</v>
      </c>
      <c r="DR140" s="28">
        <f>IF(VLOOKUP($A140,Sheet!$A$7:$DG$148,'TN01-10'!DR$9,0)="","",VLOOKUP($A140,Sheet!$A$7:$DG$148,'TN01-10'!DR$9,0))</f>
        <v>6.28</v>
      </c>
      <c r="DS140" s="28">
        <f>IF(VLOOKUP($A140,Sheet!$A$7:$DG$148,'TN01-10'!DS$9,0)="","",VLOOKUP($A140,Sheet!$A$7:$DG$148,'TN01-10'!DS$9,0))</f>
        <v>2.4</v>
      </c>
      <c r="DT140" s="28" t="str">
        <f>IF(VLOOKUP($A140,Sheet!$A$7:$DG$148,'TN01-10'!DT$9,0)="","",VLOOKUP($A140,Sheet!$A$7:$DG$148,'TN01-10'!DT$9,0))</f>
        <v/>
      </c>
      <c r="DU140" s="168">
        <f t="shared" ref="DU140:DU164" si="41">CV140/(CV140+CU140)</f>
        <v>0</v>
      </c>
      <c r="DV140" s="315" t="s">
        <v>4798</v>
      </c>
      <c r="DW140" s="315" t="s">
        <v>4798</v>
      </c>
      <c r="DX140" s="315" t="s">
        <v>4798</v>
      </c>
      <c r="DY140" s="315" t="s">
        <v>4798</v>
      </c>
      <c r="DZ140" s="315" t="s">
        <v>4832</v>
      </c>
      <c r="EA140" s="315"/>
      <c r="EB140" s="216"/>
      <c r="EC140" s="216"/>
      <c r="ED140" s="216"/>
      <c r="EE140" s="216"/>
      <c r="EF140" s="216">
        <f t="shared" ref="EF140:EF164" si="42">MAX(EB140:EE140)</f>
        <v>0</v>
      </c>
      <c r="EG140" s="216">
        <v>8</v>
      </c>
      <c r="EH140" s="216">
        <v>0</v>
      </c>
      <c r="EI140" s="216"/>
      <c r="EJ140" s="216"/>
      <c r="EK140" s="216">
        <f t="shared" ref="EK140:EK164" si="43">MAX(EG140:EJ140)</f>
        <v>8</v>
      </c>
      <c r="EL140" s="216">
        <v>7</v>
      </c>
      <c r="EM140" s="216">
        <v>0</v>
      </c>
      <c r="EN140" s="216"/>
      <c r="EO140" s="216"/>
      <c r="EP140" s="216">
        <f t="shared" ref="EP140:EP164" si="44">MAX(EL140:EO140)</f>
        <v>7</v>
      </c>
      <c r="EQ140" s="216">
        <v>8.9</v>
      </c>
      <c r="ER140" s="216">
        <v>0</v>
      </c>
      <c r="ES140" s="216"/>
      <c r="ET140" s="216"/>
      <c r="EU140" s="216">
        <f t="shared" ref="EU140:EU164" si="45">MAX(EQ140:ET140)</f>
        <v>8.9</v>
      </c>
      <c r="EV140" s="216">
        <f t="shared" ref="EV140:EV164" si="46">IF(OR(EK140&lt;5.5,EP140&lt;5.5,EU140&lt;5.5),0,ROUND(SUMPRODUCT($EK$10:$EU$10,EK140:EU140)/5,1))</f>
        <v>8.1999999999999993</v>
      </c>
    </row>
    <row r="141" spans="1:152" ht="15.95" customHeight="1" x14ac:dyDescent="0.2">
      <c r="A141" s="25">
        <v>2220717077</v>
      </c>
      <c r="B141" s="26" t="s">
        <v>6</v>
      </c>
      <c r="C141" s="26" t="s">
        <v>111</v>
      </c>
      <c r="D141" s="26" t="s">
        <v>188</v>
      </c>
      <c r="E141" s="27">
        <v>36028</v>
      </c>
      <c r="F141" s="26" t="s">
        <v>209</v>
      </c>
      <c r="G141" s="26" t="s">
        <v>213</v>
      </c>
      <c r="H141" s="28" t="e">
        <f>IF(VLOOKUP($A141,Sheet!$A$7:$DG$148,'TN01-10'!H$9,0)="","",VLOOKUP($A141,Sheet!$A$7:$DG$148,'TN01-10'!H$9,0))</f>
        <v>#N/A</v>
      </c>
      <c r="I141" s="28" t="e">
        <f>IF(VLOOKUP($A141,Sheet!$A$7:$DG$148,'TN01-10'!I$9,0)="","",VLOOKUP($A141,Sheet!$A$7:$DG$148,'TN01-10'!I$9,0))</f>
        <v>#N/A</v>
      </c>
      <c r="J141" s="28" t="e">
        <f>IF(VLOOKUP($A141,Sheet!$A$7:$DG$148,'TN01-10'!J$9,0)="","",VLOOKUP($A141,Sheet!$A$7:$DG$148,'TN01-10'!J$9,0))</f>
        <v>#N/A</v>
      </c>
      <c r="K141" s="28" t="e">
        <f>IF(VLOOKUP($A141,Sheet!$A$7:$DG$148,'TN01-10'!K$9,0)="","",VLOOKUP($A141,Sheet!$A$7:$DG$148,'TN01-10'!K$9,0))</f>
        <v>#N/A</v>
      </c>
      <c r="L141" s="28" t="e">
        <f>IF(VLOOKUP($A141,Sheet!$A$7:$DG$148,'TN01-10'!L$9,0)="","",VLOOKUP($A141,Sheet!$A$7:$DG$148,'TN01-10'!L$9,0))</f>
        <v>#N/A</v>
      </c>
      <c r="M141" s="28" t="e">
        <f>IF(VLOOKUP($A141,Sheet!$A$7:$DG$148,'TN01-10'!M$9,0)="","",VLOOKUP($A141,Sheet!$A$7:$DG$148,'TN01-10'!M$9,0))</f>
        <v>#N/A</v>
      </c>
      <c r="N141" s="28" t="e">
        <f>IF(VLOOKUP($A141,Sheet!$A$7:$DG$148,'TN01-10'!N$9,0)="","",VLOOKUP($A141,Sheet!$A$7:$DG$148,'TN01-10'!N$9,0))</f>
        <v>#N/A</v>
      </c>
      <c r="O141" s="28" t="e">
        <f>IF(VLOOKUP($A141,Sheet!$A$7:$DG$148,'TN01-10'!O$9,0)="","",VLOOKUP($A141,Sheet!$A$7:$DG$148,'TN01-10'!O$9,0))</f>
        <v>#N/A</v>
      </c>
      <c r="P141" s="28" t="e">
        <f>IF(VLOOKUP($A141,Sheet!$A$7:$DG$148,'TN01-10'!P$9,0)="","",VLOOKUP($A141,Sheet!$A$7:$DG$148,'TN01-10'!P$9,0))</f>
        <v>#N/A</v>
      </c>
      <c r="Q141" s="28" t="e">
        <f>IF(VLOOKUP($A141,Sheet!$A$7:$DG$148,'TN01-10'!Q$9,0)="","",VLOOKUP($A141,Sheet!$A$7:$DG$148,'TN01-10'!Q$9,0))</f>
        <v>#N/A</v>
      </c>
      <c r="R141" s="28" t="e">
        <f>IF(VLOOKUP($A141,Sheet!$A$7:$DG$148,'TN01-10'!R$9,0)="","",VLOOKUP($A141,Sheet!$A$7:$DG$148,'TN01-10'!R$9,0))</f>
        <v>#N/A</v>
      </c>
      <c r="S141" s="28" t="e">
        <f>IF(VLOOKUP($A141,Sheet!$A$7:$DG$148,'TN01-10'!S$9,0)="","",VLOOKUP($A141,Sheet!$A$7:$DG$148,'TN01-10'!S$9,0))</f>
        <v>#N/A</v>
      </c>
      <c r="T141" s="28" t="e">
        <f>IF(VLOOKUP($A141,Sheet!$A$7:$DG$148,'TN01-10'!T$9,0)="","",VLOOKUP($A141,Sheet!$A$7:$DG$148,'TN01-10'!T$9,0))</f>
        <v>#N/A</v>
      </c>
      <c r="U141" s="28" t="e">
        <f>IF(VLOOKUP($A141,Sheet!$A$7:$DG$148,'TN01-10'!U$9,0)="","",VLOOKUP($A141,Sheet!$A$7:$DG$148,'TN01-10'!U$9,0))</f>
        <v>#N/A</v>
      </c>
      <c r="V141" s="28" t="e">
        <f>IF(VLOOKUP($A141,Sheet!$A$7:$DG$148,'TN01-10'!V$9,0)="","",VLOOKUP($A141,Sheet!$A$7:$DG$148,'TN01-10'!V$9,0))</f>
        <v>#N/A</v>
      </c>
      <c r="W141" s="28" t="e">
        <f>IF(VLOOKUP($A141,Sheet!$A$7:$DG$148,'TN01-10'!W$9,0)="","",VLOOKUP($A141,Sheet!$A$7:$DG$148,'TN01-10'!W$9,0))</f>
        <v>#N/A</v>
      </c>
      <c r="X141" s="28" t="e">
        <f>IF(VLOOKUP($A141,Sheet!$A$7:$DG$148,'TN01-10'!X$9,0)="","",VLOOKUP($A141,Sheet!$A$7:$DG$148,'TN01-10'!X$9,0))</f>
        <v>#N/A</v>
      </c>
      <c r="Y141" s="28" t="e">
        <f>IF(VLOOKUP($A141,Sheet!$A$7:$DG$148,'TN01-10'!Y$9,0)="","",VLOOKUP($A141,Sheet!$A$7:$DG$148,'TN01-10'!Y$9,0))</f>
        <v>#N/A</v>
      </c>
      <c r="Z141" s="28" t="e">
        <f>IF(VLOOKUP($A141,Sheet!$A$7:$DG$148,'TN01-10'!Z$9,0)="","",VLOOKUP($A141,Sheet!$A$7:$DG$148,'TN01-10'!Z$9,0))</f>
        <v>#N/A</v>
      </c>
      <c r="AA141" s="28" t="e">
        <f>IF(VLOOKUP($A141,Sheet!$A$7:$DG$148,'TN01-10'!AA$9,0)="","",VLOOKUP($A141,Sheet!$A$7:$DG$148,'TN01-10'!AA$9,0))</f>
        <v>#N/A</v>
      </c>
      <c r="AB141" s="28" t="e">
        <f>IF(VLOOKUP($A141,Sheet!$A$7:$DG$148,'TN01-10'!AB$9,0)="","",VLOOKUP($A141,Sheet!$A$7:$DG$148,'TN01-10'!AB$9,0))</f>
        <v>#N/A</v>
      </c>
      <c r="AC141" s="28" t="e">
        <f>IF(VLOOKUP($A141,Sheet!$A$7:$DG$148,'TN01-10'!AC$9,0)="","",VLOOKUP($A141,Sheet!$A$7:$DG$148,'TN01-10'!AC$9,0))</f>
        <v>#N/A</v>
      </c>
      <c r="AD141" s="28" t="e">
        <f>IF(VLOOKUP($A141,Sheet!$A$7:$DG$148,'TN01-10'!AD$9,0)="","",VLOOKUP($A141,Sheet!$A$7:$DG$148,'TN01-10'!AD$9,0))</f>
        <v>#N/A</v>
      </c>
      <c r="AE141" s="28" t="e">
        <f>IF(VLOOKUP($A141,Sheet!$A$7:$DG$148,'TN01-10'!AE$9,0)="","",VLOOKUP($A141,Sheet!$A$7:$DG$148,'TN01-10'!AE$9,0))</f>
        <v>#N/A</v>
      </c>
      <c r="AF141" s="28" t="e">
        <f>IF(VLOOKUP($A141,Sheet!$A$7:$DG$148,'TN01-10'!AF$9,0)="","",VLOOKUP($A141,Sheet!$A$7:$DG$148,'TN01-10'!AF$9,0))</f>
        <v>#N/A</v>
      </c>
      <c r="AG141" s="28" t="e">
        <f>IF(VLOOKUP($A141,Sheet!$A$7:$DG$148,'TN01-10'!AG$9,0)="","",VLOOKUP($A141,Sheet!$A$7:$DG$148,'TN01-10'!AG$9,0))</f>
        <v>#N/A</v>
      </c>
      <c r="AH141" s="28" t="e">
        <f>IF(VLOOKUP($A141,Sheet!$A$7:$DG$148,'TN01-10'!AH$9,0)="","",VLOOKUP($A141,Sheet!$A$7:$DG$148,'TN01-10'!AH$9,0))</f>
        <v>#N/A</v>
      </c>
      <c r="AI141" s="28" t="e">
        <f>IF(VLOOKUP($A141,Sheet!$A$7:$DG$148,'TN01-10'!AI$9,0)="","",VLOOKUP($A141,Sheet!$A$7:$DG$148,'TN01-10'!AI$9,0))</f>
        <v>#N/A</v>
      </c>
      <c r="AJ141" s="28" t="e">
        <f>IF(VLOOKUP($A141,Sheet!$A$7:$DG$148,'TN01-10'!AJ$9,0)="","",VLOOKUP($A141,Sheet!$A$7:$DG$148,'TN01-10'!AJ$9,0))</f>
        <v>#N/A</v>
      </c>
      <c r="AK141" s="33" t="e">
        <f>IF(VLOOKUP($A141,Sheet!$A$7:$DG$148,'TN01-10'!AK$9,0)="","",VLOOKUP($A141,Sheet!$A$7:$DG$148,'TN01-10'!AK$9,0))</f>
        <v>#N/A</v>
      </c>
      <c r="AL141" s="36" t="e">
        <f>IF(VLOOKUP($A141,Sheet!$A$7:$DG$148,'TN01-10'!AL$9,0)="","",VLOOKUP($A141,Sheet!$A$7:$DG$148,'TN01-10'!AL$9,0))</f>
        <v>#N/A</v>
      </c>
      <c r="AM141" s="32" t="e">
        <f>IF(VLOOKUP($A141,Sheet!$A$7:$DG$148,'TN01-10'!AM$9,0)="","",VLOOKUP($A141,Sheet!$A$7:$DG$148,'TN01-10'!AM$9,0))</f>
        <v>#N/A</v>
      </c>
      <c r="AN141" s="32" t="e">
        <f>IF(VLOOKUP($A141,Sheet!$A$7:$DG$148,'TN01-10'!AN$9,0)="","",VLOOKUP($A141,Sheet!$A$7:$DG$148,'TN01-10'!AN$9,0))</f>
        <v>#N/A</v>
      </c>
      <c r="AO141" s="32" t="e">
        <f>IF(VLOOKUP($A141,Sheet!$A$7:$DG$148,'TN01-10'!AO$9,0)="","",VLOOKUP($A141,Sheet!$A$7:$DG$148,'TN01-10'!AO$9,0))</f>
        <v>#N/A</v>
      </c>
      <c r="AP141" s="32" t="e">
        <f>IF(VLOOKUP($A141,Sheet!$A$7:$DG$148,'TN01-10'!AP$9,0)="","",VLOOKUP($A141,Sheet!$A$7:$DG$148,'TN01-10'!AP$9,0))</f>
        <v>#N/A</v>
      </c>
      <c r="AQ141" s="32" t="e">
        <f>IF(VLOOKUP($A141,Sheet!$A$7:$DG$148,'TN01-10'!AQ$9,0)="","",VLOOKUP($A141,Sheet!$A$7:$DG$148,'TN01-10'!AQ$9,0))</f>
        <v>#N/A</v>
      </c>
      <c r="AR141" s="32" t="e">
        <f>IF(VLOOKUP($A141,Sheet!$A$7:$DG$148,'TN01-10'!AR$9,0)="","",VLOOKUP($A141,Sheet!$A$7:$DG$148,'TN01-10'!AR$9,0))</f>
        <v>#N/A</v>
      </c>
      <c r="AS141" s="32" t="e">
        <f>IF(VLOOKUP($A141,Sheet!$A$7:$DG$148,'TN01-10'!AS$9,0)="","",VLOOKUP($A141,Sheet!$A$7:$DG$148,'TN01-10'!AS$9,0))</f>
        <v>#N/A</v>
      </c>
      <c r="AT141" s="32" t="e">
        <f>IF(VLOOKUP($A141,Sheet!$A$7:$DG$148,'TN01-10'!AT$9,0)="","",VLOOKUP($A141,Sheet!$A$7:$DG$148,'TN01-10'!AT$9,0))</f>
        <v>#N/A</v>
      </c>
      <c r="AU141" s="32" t="e">
        <f>IF(VLOOKUP($A141,Sheet!$A$7:$DG$148,'TN01-10'!AU$9,0)="","",VLOOKUP($A141,Sheet!$A$7:$DG$148,'TN01-10'!AU$9,0))</f>
        <v>#N/A</v>
      </c>
      <c r="AV141" s="32" t="e">
        <f>IF(VLOOKUP($A141,Sheet!$A$7:$DG$148,'TN01-10'!AV$9,0)="","",VLOOKUP($A141,Sheet!$A$7:$DG$148,'TN01-10'!AV$9,0))</f>
        <v>#N/A</v>
      </c>
      <c r="AW141" s="32" t="e">
        <f>IF(VLOOKUP($A141,Sheet!$A$7:$DG$148,'TN01-10'!AW$9,0)="","",VLOOKUP($A141,Sheet!$A$7:$DG$148,'TN01-10'!AW$9,0))</f>
        <v>#N/A</v>
      </c>
      <c r="AX141" s="32" t="e">
        <f>IF(VLOOKUP($A141,Sheet!$A$7:$DG$148,'TN01-10'!AX$9,0)="","",VLOOKUP($A141,Sheet!$A$7:$DG$148,'TN01-10'!AX$9,0))</f>
        <v>#N/A</v>
      </c>
      <c r="AY141" s="32" t="e">
        <f>IF(VLOOKUP($A141,Sheet!$A$7:$DG$148,'TN01-10'!AY$9,0)="","",VLOOKUP($A141,Sheet!$A$7:$DG$148,'TN01-10'!AY$9,0))</f>
        <v>#N/A</v>
      </c>
      <c r="AZ141" s="32" t="e">
        <f>IF(VLOOKUP($A141,Sheet!$A$7:$DG$148,'TN01-10'!AZ$9,0)="","",VLOOKUP($A141,Sheet!$A$7:$DG$148,'TN01-10'!AZ$9,0))</f>
        <v>#N/A</v>
      </c>
      <c r="BA141" s="32" t="e">
        <f>IF(VLOOKUP($A141,Sheet!$A$7:$DG$148,'TN01-10'!BA$9,0)="","",VLOOKUP($A141,Sheet!$A$7:$DG$148,'TN01-10'!BA$9,0))</f>
        <v>#N/A</v>
      </c>
      <c r="BB141" s="33" t="e">
        <f>IF(VLOOKUP($A141,Sheet!$A$7:$DG$148,'TN01-10'!BB$9,0)="","",VLOOKUP($A141,Sheet!$A$7:$DG$148,'TN01-10'!BB$9,0))</f>
        <v>#N/A</v>
      </c>
      <c r="BC141" s="36" t="e">
        <f>IF(VLOOKUP($A141,Sheet!$A$7:$DG$148,'TN01-10'!BC$9,0)="","",VLOOKUP($A141,Sheet!$A$7:$DG$148,'TN01-10'!BC$9,0))</f>
        <v>#N/A</v>
      </c>
      <c r="BD141" s="28" t="e">
        <f>IF(VLOOKUP($A141,Sheet!$A$7:$DG$148,'TN01-10'!BD$9,0)="","",VLOOKUP($A141,Sheet!$A$7:$DG$148,'TN01-10'!BD$9,0))</f>
        <v>#N/A</v>
      </c>
      <c r="BE141" s="28" t="e">
        <f>IF(VLOOKUP($A141,Sheet!$A$7:$DG$148,'TN01-10'!BE$9,0)="","",VLOOKUP($A141,Sheet!$A$7:$DG$148,'TN01-10'!BE$9,0))</f>
        <v>#N/A</v>
      </c>
      <c r="BF141" s="28" t="e">
        <f>IF(VLOOKUP($A141,Sheet!$A$7:$DG$148,'TN01-10'!BF$9,0)="","",VLOOKUP($A141,Sheet!$A$7:$DG$148,'TN01-10'!BF$9,0))</f>
        <v>#N/A</v>
      </c>
      <c r="BG141" s="28" t="e">
        <f>IF(VLOOKUP($A141,Sheet!$A$7:$DG$148,'TN01-10'!BG$9,0)="","",VLOOKUP($A141,Sheet!$A$7:$DG$148,'TN01-10'!BG$9,0))</f>
        <v>#N/A</v>
      </c>
      <c r="BH141" s="28" t="e">
        <f>IF(VLOOKUP($A141,Sheet!$A$7:$DG$148,'TN01-10'!BH$9,0)="","",VLOOKUP($A141,Sheet!$A$7:$DG$148,'TN01-10'!BH$9,0))</f>
        <v>#N/A</v>
      </c>
      <c r="BI141" s="28" t="e">
        <f>IF(VLOOKUP($A141,Sheet!$A$7:$DG$148,'TN01-10'!BI$9,0)="","",VLOOKUP($A141,Sheet!$A$7:$DG$148,'TN01-10'!BI$9,0))</f>
        <v>#N/A</v>
      </c>
      <c r="BJ141" s="28" t="e">
        <f>IF(VLOOKUP($A141,Sheet!$A$7:$DG$148,'TN01-10'!BJ$9,0)="","",VLOOKUP($A141,Sheet!$A$7:$DG$148,'TN01-10'!BJ$9,0))</f>
        <v>#N/A</v>
      </c>
      <c r="BK141" s="28" t="e">
        <f>IF(VLOOKUP($A141,Sheet!$A$7:$DG$148,'TN01-10'!BK$9,0)="","",VLOOKUP($A141,Sheet!$A$7:$DG$148,'TN01-10'!BK$9,0))</f>
        <v>#N/A</v>
      </c>
      <c r="BL141" s="28" t="e">
        <f>IF(VLOOKUP($A141,Sheet!$A$7:$DG$148,'TN01-10'!BL$9,0)="","",VLOOKUP($A141,Sheet!$A$7:$DG$148,'TN01-10'!BL$9,0))</f>
        <v>#N/A</v>
      </c>
      <c r="BM141" s="28" t="e">
        <f>IF(VLOOKUP($A141,Sheet!$A$7:$DG$148,'TN01-10'!BM$9,0)="","",VLOOKUP($A141,Sheet!$A$7:$DG$148,'TN01-10'!BM$9,0))</f>
        <v>#N/A</v>
      </c>
      <c r="BN141" s="28" t="e">
        <f>IF(VLOOKUP($A141,Sheet!$A$7:$DG$148,'TN01-10'!BN$9,0)="","",VLOOKUP($A141,Sheet!$A$7:$DG$148,'TN01-10'!BN$9,0))</f>
        <v>#N/A</v>
      </c>
      <c r="BO141" s="28" t="e">
        <f>IF(VLOOKUP($A141,Sheet!$A$7:$DG$148,'TN01-10'!BO$9,0)="","",VLOOKUP($A141,Sheet!$A$7:$DG$148,'TN01-10'!BO$9,0))</f>
        <v>#N/A</v>
      </c>
      <c r="BP141" s="28" t="e">
        <f>IF(VLOOKUP($A141,Sheet!$A$7:$DG$148,'TN01-10'!BP$9,0)="","",VLOOKUP($A141,Sheet!$A$7:$DG$148,'TN01-10'!BP$9,0))</f>
        <v>#N/A</v>
      </c>
      <c r="BQ141" s="28" t="e">
        <f>IF(VLOOKUP($A141,Sheet!$A$7:$DG$148,'TN01-10'!BQ$9,0)="","",VLOOKUP($A141,Sheet!$A$7:$DG$148,'TN01-10'!BQ$9,0))</f>
        <v>#N/A</v>
      </c>
      <c r="BR141" s="28" t="e">
        <f>IF(VLOOKUP($A141,Sheet!$A$7:$DG$148,'TN01-10'!BR$9,0)="","",VLOOKUP($A141,Sheet!$A$7:$DG$148,'TN01-10'!BR$9,0))</f>
        <v>#N/A</v>
      </c>
      <c r="BS141" s="28" t="e">
        <f>IF(VLOOKUP($A141,Sheet!$A$7:$DG$148,'TN01-10'!BS$9,0)="","",VLOOKUP($A141,Sheet!$A$7:$DG$148,'TN01-10'!BS$9,0))</f>
        <v>#N/A</v>
      </c>
      <c r="BT141" s="28" t="e">
        <f>IF(VLOOKUP($A141,Sheet!$A$7:$DG$148,'TN01-10'!BT$9,0)="","",VLOOKUP($A141,Sheet!$A$7:$DG$148,'TN01-10'!BT$9,0))</f>
        <v>#N/A</v>
      </c>
      <c r="BU141" s="28" t="e">
        <f>IF(VLOOKUP($A141,Sheet!$A$7:$DG$148,'TN01-10'!BU$9,0)="","",VLOOKUP($A141,Sheet!$A$7:$DG$148,'TN01-10'!BU$9,0))</f>
        <v>#N/A</v>
      </c>
      <c r="BV141" s="28" t="e">
        <f>IF(VLOOKUP($A141,Sheet!$A$7:$DG$148,'TN01-10'!BV$9,0)="","",VLOOKUP($A141,Sheet!$A$7:$DG$148,'TN01-10'!BV$9,0))</f>
        <v>#N/A</v>
      </c>
      <c r="BW141" s="28" t="e">
        <f>IF(VLOOKUP($A141,Sheet!$A$7:$DG$148,'TN01-10'!BW$9,0)="","",VLOOKUP($A141,Sheet!$A$7:$DG$148,'TN01-10'!BW$9,0))</f>
        <v>#N/A</v>
      </c>
      <c r="BX141" s="33" t="e">
        <f>IF(VLOOKUP($A141,Sheet!$A$7:$DG$148,'TN01-10'!BX$9,0)="","",VLOOKUP($A141,Sheet!$A$7:$DG$148,'TN01-10'!BX$9,0))</f>
        <v>#N/A</v>
      </c>
      <c r="BY141" s="36" t="e">
        <f>IF(VLOOKUP($A141,Sheet!$A$7:$DG$148,'TN01-10'!BY$9,0)="","",VLOOKUP($A141,Sheet!$A$7:$DG$148,'TN01-10'!BY$9,0))</f>
        <v>#N/A</v>
      </c>
      <c r="BZ141" s="28" t="e">
        <f>IF(VLOOKUP($A141,Sheet!$A$7:$DG$148,'TN01-10'!BZ$9,0)="","",VLOOKUP($A141,Sheet!$A$7:$DG$148,'TN01-10'!BZ$9,0))</f>
        <v>#N/A</v>
      </c>
      <c r="CA141" s="28" t="e">
        <f>IF(VLOOKUP($A141,Sheet!$A$7:$DG$148,'TN01-10'!CA$9,0)="","",VLOOKUP($A141,Sheet!$A$7:$DG$148,'TN01-10'!CA$9,0))</f>
        <v>#N/A</v>
      </c>
      <c r="CB141" s="28" t="e">
        <f>IF(VLOOKUP($A141,Sheet!$A$7:$DG$148,'TN01-10'!CB$9,0)="","",VLOOKUP($A141,Sheet!$A$7:$DG$148,'TN01-10'!CB$9,0))</f>
        <v>#N/A</v>
      </c>
      <c r="CC141" s="28" t="e">
        <f>IF(VLOOKUP($A141,Sheet!$A$7:$DG$148,'TN01-10'!CC$9,0)="","",VLOOKUP($A141,Sheet!$A$7:$DG$148,'TN01-10'!CC$9,0))</f>
        <v>#N/A</v>
      </c>
      <c r="CD141" s="28" t="e">
        <f>IF(VLOOKUP($A141,Sheet!$A$7:$DG$148,'TN01-10'!CD$9,0)="","",VLOOKUP($A141,Sheet!$A$7:$DG$148,'TN01-10'!CD$9,0))</f>
        <v>#N/A</v>
      </c>
      <c r="CE141" s="28" t="e">
        <f>IF(VLOOKUP($A141,Sheet!$A$7:$DG$148,'TN01-10'!CE$9,0)="","",VLOOKUP($A141,Sheet!$A$7:$DG$148,'TN01-10'!CE$9,0))</f>
        <v>#N/A</v>
      </c>
      <c r="CF141" s="28" t="e">
        <f>IF(VLOOKUP($A141,Sheet!$A$7:$DG$148,'TN01-10'!CF$9,0)="","",VLOOKUP($A141,Sheet!$A$7:$DG$148,'TN01-10'!CF$9,0))</f>
        <v>#N/A</v>
      </c>
      <c r="CG141" s="28" t="e">
        <f>IF(VLOOKUP($A141,Sheet!$A$7:$DG$148,'TN01-10'!CG$9,0)="","",VLOOKUP($A141,Sheet!$A$7:$DG$148,'TN01-10'!CG$9,0))</f>
        <v>#N/A</v>
      </c>
      <c r="CH141" s="28" t="e">
        <f>IF(VLOOKUP($A141,Sheet!$A$7:$DG$148,'TN01-10'!CH$9,0)="","",VLOOKUP($A141,Sheet!$A$7:$DG$148,'TN01-10'!CH$9,0))</f>
        <v>#N/A</v>
      </c>
      <c r="CI141" s="28" t="e">
        <f>IF(VLOOKUP($A141,Sheet!$A$7:$DG$148,'TN01-10'!CI$9,0)="","",VLOOKUP($A141,Sheet!$A$7:$DG$148,'TN01-10'!CI$9,0))</f>
        <v>#N/A</v>
      </c>
      <c r="CJ141" s="28" t="e">
        <f>IF(VLOOKUP($A141,Sheet!$A$7:$DG$148,'TN01-10'!CJ$9,0)="","",VLOOKUP($A141,Sheet!$A$7:$DG$148,'TN01-10'!CJ$9,0))</f>
        <v>#N/A</v>
      </c>
      <c r="CK141" s="28" t="e">
        <f>IF(VLOOKUP($A141,Sheet!$A$7:$DG$148,'TN01-10'!CK$9,0)="","",VLOOKUP($A141,Sheet!$A$7:$DG$148,'TN01-10'!CK$9,0))</f>
        <v>#N/A</v>
      </c>
      <c r="CL141" s="28" t="e">
        <f>IF(VLOOKUP($A141,Sheet!$A$7:$DG$148,'TN01-10'!CL$9,0)="","",VLOOKUP($A141,Sheet!$A$7:$DG$148,'TN01-10'!CL$9,0))</f>
        <v>#N/A</v>
      </c>
      <c r="CM141" s="28" t="e">
        <f>IF(VLOOKUP($A141,Sheet!$A$7:$DG$148,'TN01-10'!CM$9,0)="","",VLOOKUP($A141,Sheet!$A$7:$DG$148,'TN01-10'!CM$9,0))</f>
        <v>#N/A</v>
      </c>
      <c r="CN141" s="28" t="e">
        <f>IF(VLOOKUP($A141,Sheet!$A$7:$DG$148,'TN01-10'!CN$9,0)="","",VLOOKUP($A141,Sheet!$A$7:$DG$148,'TN01-10'!CN$9,0))</f>
        <v>#N/A</v>
      </c>
      <c r="CO141" s="28" t="e">
        <f>IF(VLOOKUP($A141,Sheet!$A$7:$DG$148,'TN01-10'!CO$9,0)="","",VLOOKUP($A141,Sheet!$A$7:$DG$148,'TN01-10'!CO$9,0))</f>
        <v>#N/A</v>
      </c>
      <c r="CP141" s="28" t="e">
        <f>IF(VLOOKUP($A141,Sheet!$A$7:$DG$148,'TN01-10'!CP$9,0)="","",VLOOKUP($A141,Sheet!$A$7:$DG$148,'TN01-10'!CP$9,0))</f>
        <v>#N/A</v>
      </c>
      <c r="CQ141" s="28" t="e">
        <f>IF(VLOOKUP($A141,Sheet!$A$7:$DG$148,'TN01-10'!CQ$9,0)="","",VLOOKUP($A141,Sheet!$A$7:$DG$148,'TN01-10'!CQ$9,0))</f>
        <v>#N/A</v>
      </c>
      <c r="CR141" s="28" t="e">
        <f>IF(VLOOKUP($A141,Sheet!$A$7:$DG$148,'TN01-10'!CR$9,0)="","",VLOOKUP($A141,Sheet!$A$7:$DG$148,'TN01-10'!CR$9,0))</f>
        <v>#N/A</v>
      </c>
      <c r="CS141" s="33" t="e">
        <f>IF(VLOOKUP($A141,Sheet!$A$7:$DG$148,'TN01-10'!CS$9,0)="","",VLOOKUP($A141,Sheet!$A$7:$DG$148,'TN01-10'!CS$9,0))</f>
        <v>#N/A</v>
      </c>
      <c r="CT141" s="36" t="e">
        <f>IF(VLOOKUP($A141,Sheet!$A$7:$DG$148,'TN01-10'!CT$9,0)="","",VLOOKUP($A141,Sheet!$A$7:$DG$148,'TN01-10'!CT$9,0))</f>
        <v>#N/A</v>
      </c>
      <c r="CU141" s="38" t="e">
        <f t="shared" si="32"/>
        <v>#N/A</v>
      </c>
      <c r="CV141" s="38" t="e">
        <f t="shared" si="33"/>
        <v>#N/A</v>
      </c>
      <c r="CW141" s="38">
        <f t="shared" si="34"/>
        <v>0</v>
      </c>
      <c r="CX141" s="38" t="e">
        <f t="shared" si="35"/>
        <v>#N/A</v>
      </c>
      <c r="CY141" s="38" t="e">
        <f t="shared" si="36"/>
        <v>#N/A</v>
      </c>
      <c r="CZ141" s="38" t="e">
        <f>VLOOKUP($A141,'TN01-04'!$A$13:$DL$166,103,0)</f>
        <v>#N/A</v>
      </c>
      <c r="DA141" s="28" t="e">
        <f>IF(VLOOKUP($A141,Sheet!$A$7:$DG$148,'TN01-10'!DA$9,0)="","",VLOOKUP($A141,Sheet!$A$7:$DG$148,'TN01-10'!DA$9,0))</f>
        <v>#N/A</v>
      </c>
      <c r="DB141" s="28" t="e">
        <f>IF(VLOOKUP($A141,Sheet!$A$7:$DG$148,'TN01-10'!DB$9,0)="","",VLOOKUP($A141,Sheet!$A$7:$DG$148,'TN01-10'!DB$9,0))</f>
        <v>#N/A</v>
      </c>
      <c r="DC141" s="28" t="e">
        <f>IF(VLOOKUP($A141,Sheet!$A$7:$DG$148,'TN01-10'!DC$9,0)="","",VLOOKUP($A141,Sheet!$A$7:$DG$148,'TN01-10'!DC$9,0))</f>
        <v>#N/A</v>
      </c>
      <c r="DD141" s="28" t="e">
        <f>IF(VLOOKUP($A141,Sheet!$A$7:$DG$148,'TN01-10'!DD$9,0)="","",VLOOKUP($A141,Sheet!$A$7:$DG$148,'TN01-10'!DD$9,0))</f>
        <v>#N/A</v>
      </c>
      <c r="DE141" s="38"/>
      <c r="DF141" s="38" t="e">
        <f t="shared" si="37"/>
        <v>#N/A</v>
      </c>
      <c r="DG141" s="38" t="e">
        <f>VLOOKUP($A141,'TN01-04'!$A$13:$DL$166,110,0)</f>
        <v>#N/A</v>
      </c>
      <c r="DH141" s="33" t="e">
        <f>IF(VLOOKUP($A141,Sheet!$A$7:$DG$148,'TN01-10'!DH$9,0)="","",VLOOKUP($A141,Sheet!$A$7:$DG$148,'TN01-10'!DH$9,0))</f>
        <v>#N/A</v>
      </c>
      <c r="DI141" s="36" t="e">
        <f>IF(VLOOKUP($A141,Sheet!$A$7:$DG$148,'TN01-10'!DI$9,0)="","",VLOOKUP($A141,Sheet!$A$7:$DG$148,'TN01-10'!DI$9,0))</f>
        <v>#N/A</v>
      </c>
      <c r="DJ141" s="38" t="e">
        <f t="shared" si="38"/>
        <v>#N/A</v>
      </c>
      <c r="DK141" s="38" t="e">
        <f t="shared" si="39"/>
        <v>#N/A</v>
      </c>
      <c r="DL141" s="38" t="e">
        <f t="shared" si="40"/>
        <v>#N/A</v>
      </c>
      <c r="DM141" s="38" t="e">
        <f>VLOOKUP($A141,'TN01-04'!$A$13:$DL$166,116,0)</f>
        <v>#N/A</v>
      </c>
      <c r="DN141" s="33" t="e">
        <f>IF(VLOOKUP($A141,Sheet!$A$7:$DG$148,'TN01-10'!DN$9,0)="","",VLOOKUP($A141,Sheet!$A$7:$DG$148,'TN01-10'!DN$9,0))</f>
        <v>#N/A</v>
      </c>
      <c r="DO141" s="36" t="e">
        <f>IF(VLOOKUP($A141,Sheet!$A$7:$DG$148,'TN01-10'!DO$9,0)="","",VLOOKUP($A141,Sheet!$A$7:$DG$148,'TN01-10'!DO$9,0))</f>
        <v>#N/A</v>
      </c>
      <c r="DP141" s="28" t="e">
        <f>IF(VLOOKUP($A141,Sheet!$A$7:$DG$148,'TN01-10'!DP$9,0)="","",VLOOKUP($A141,Sheet!$A$7:$DG$148,'TN01-10'!DP$9,0))</f>
        <v>#N/A</v>
      </c>
      <c r="DQ141" s="28" t="e">
        <f>IF(VLOOKUP($A141,Sheet!$A$7:$DG$148,'TN01-10'!DQ$9,0)="","",VLOOKUP($A141,Sheet!$A$7:$DG$148,'TN01-10'!DQ$9,0))</f>
        <v>#N/A</v>
      </c>
      <c r="DR141" s="28" t="e">
        <f>IF(VLOOKUP($A141,Sheet!$A$7:$DG$148,'TN01-10'!DR$9,0)="","",VLOOKUP($A141,Sheet!$A$7:$DG$148,'TN01-10'!DR$9,0))</f>
        <v>#N/A</v>
      </c>
      <c r="DS141" s="28" t="e">
        <f>IF(VLOOKUP($A141,Sheet!$A$7:$DG$148,'TN01-10'!DS$9,0)="","",VLOOKUP($A141,Sheet!$A$7:$DG$148,'TN01-10'!DS$9,0))</f>
        <v>#N/A</v>
      </c>
      <c r="DT141" s="28" t="e">
        <f>IF(VLOOKUP($A141,Sheet!$A$7:$DG$148,'TN01-10'!DT$9,0)="","",VLOOKUP($A141,Sheet!$A$7:$DG$148,'TN01-10'!DT$9,0))</f>
        <v>#N/A</v>
      </c>
      <c r="DU141" s="168" t="e">
        <f t="shared" si="41"/>
        <v>#N/A</v>
      </c>
      <c r="DV141" s="315"/>
      <c r="DW141" s="315"/>
      <c r="DX141" s="315" t="s">
        <v>4798</v>
      </c>
      <c r="DY141" s="315" t="s">
        <v>4798</v>
      </c>
      <c r="DZ141" s="315" t="e">
        <v>#N/A</v>
      </c>
      <c r="EA141" s="315"/>
      <c r="EB141" s="216"/>
      <c r="EC141" s="216"/>
      <c r="ED141" s="216"/>
      <c r="EE141" s="216"/>
      <c r="EF141" s="216">
        <f t="shared" si="42"/>
        <v>0</v>
      </c>
      <c r="EG141" s="216">
        <v>0</v>
      </c>
      <c r="EH141" s="216">
        <v>0</v>
      </c>
      <c r="EI141" s="216"/>
      <c r="EJ141" s="216"/>
      <c r="EK141" s="216">
        <f t="shared" si="43"/>
        <v>0</v>
      </c>
      <c r="EL141" s="216"/>
      <c r="EM141" s="216">
        <v>0</v>
      </c>
      <c r="EN141" s="216"/>
      <c r="EO141" s="216"/>
      <c r="EP141" s="216">
        <f t="shared" si="44"/>
        <v>0</v>
      </c>
      <c r="EQ141" s="216"/>
      <c r="ER141" s="216">
        <v>0</v>
      </c>
      <c r="ES141" s="216"/>
      <c r="ET141" s="216"/>
      <c r="EU141" s="216">
        <f t="shared" si="45"/>
        <v>0</v>
      </c>
      <c r="EV141" s="216">
        <f t="shared" si="46"/>
        <v>0</v>
      </c>
    </row>
    <row r="142" spans="1:152" ht="15.95" customHeight="1" x14ac:dyDescent="0.2">
      <c r="A142" s="25">
        <v>2220718233</v>
      </c>
      <c r="B142" s="26" t="s">
        <v>6</v>
      </c>
      <c r="C142" s="26" t="s">
        <v>51</v>
      </c>
      <c r="D142" s="26" t="s">
        <v>189</v>
      </c>
      <c r="E142" s="27">
        <v>36090</v>
      </c>
      <c r="F142" s="26" t="s">
        <v>209</v>
      </c>
      <c r="G142" s="26" t="s">
        <v>212</v>
      </c>
      <c r="H142" s="28">
        <f>IF(VLOOKUP($A142,Sheet!$A$7:$DG$148,'TN01-10'!H$9,0)="","",VLOOKUP($A142,Sheet!$A$7:$DG$148,'TN01-10'!H$9,0))</f>
        <v>8.9</v>
      </c>
      <c r="I142" s="28">
        <f>IF(VLOOKUP($A142,Sheet!$A$7:$DG$148,'TN01-10'!I$9,0)="","",VLOOKUP($A142,Sheet!$A$7:$DG$148,'TN01-10'!I$9,0))</f>
        <v>8</v>
      </c>
      <c r="J142" s="28">
        <f>IF(VLOOKUP($A142,Sheet!$A$7:$DG$148,'TN01-10'!J$9,0)="","",VLOOKUP($A142,Sheet!$A$7:$DG$148,'TN01-10'!J$9,0))</f>
        <v>6.2</v>
      </c>
      <c r="K142" s="28">
        <f>IF(VLOOKUP($A142,Sheet!$A$7:$DG$148,'TN01-10'!K$9,0)="","",VLOOKUP($A142,Sheet!$A$7:$DG$148,'TN01-10'!K$9,0))</f>
        <v>7.1</v>
      </c>
      <c r="L142" s="28">
        <f>IF(VLOOKUP($A142,Sheet!$A$7:$DG$148,'TN01-10'!L$9,0)="","",VLOOKUP($A142,Sheet!$A$7:$DG$148,'TN01-10'!L$9,0))</f>
        <v>7.3</v>
      </c>
      <c r="M142" s="28">
        <f>IF(VLOOKUP($A142,Sheet!$A$7:$DG$148,'TN01-10'!M$9,0)="","",VLOOKUP($A142,Sheet!$A$7:$DG$148,'TN01-10'!M$9,0))</f>
        <v>9.1</v>
      </c>
      <c r="N142" s="28">
        <f>IF(VLOOKUP($A142,Sheet!$A$7:$DG$148,'TN01-10'!N$9,0)="","",VLOOKUP($A142,Sheet!$A$7:$DG$148,'TN01-10'!N$9,0))</f>
        <v>4.5999999999999996</v>
      </c>
      <c r="O142" s="28" t="str">
        <f>IF(VLOOKUP($A142,Sheet!$A$7:$DG$148,'TN01-10'!O$9,0)="","",VLOOKUP($A142,Sheet!$A$7:$DG$148,'TN01-10'!O$9,0))</f>
        <v/>
      </c>
      <c r="P142" s="28">
        <f>IF(VLOOKUP($A142,Sheet!$A$7:$DG$148,'TN01-10'!P$9,0)="","",VLOOKUP($A142,Sheet!$A$7:$DG$148,'TN01-10'!P$9,0))</f>
        <v>8.4</v>
      </c>
      <c r="Q142" s="28" t="str">
        <f>IF(VLOOKUP($A142,Sheet!$A$7:$DG$148,'TN01-10'!Q$9,0)="","",VLOOKUP($A142,Sheet!$A$7:$DG$148,'TN01-10'!Q$9,0))</f>
        <v/>
      </c>
      <c r="R142" s="28">
        <f>IF(VLOOKUP($A142,Sheet!$A$7:$DG$148,'TN01-10'!R$9,0)="","",VLOOKUP($A142,Sheet!$A$7:$DG$148,'TN01-10'!R$9,0))</f>
        <v>8.1</v>
      </c>
      <c r="S142" s="28" t="str">
        <f>IF(VLOOKUP($A142,Sheet!$A$7:$DG$148,'TN01-10'!S$9,0)="","",VLOOKUP($A142,Sheet!$A$7:$DG$148,'TN01-10'!S$9,0))</f>
        <v/>
      </c>
      <c r="T142" s="28" t="str">
        <f>IF(VLOOKUP($A142,Sheet!$A$7:$DG$148,'TN01-10'!T$9,0)="","",VLOOKUP($A142,Sheet!$A$7:$DG$148,'TN01-10'!T$9,0))</f>
        <v/>
      </c>
      <c r="U142" s="28">
        <f>IF(VLOOKUP($A142,Sheet!$A$7:$DG$148,'TN01-10'!U$9,0)="","",VLOOKUP($A142,Sheet!$A$7:$DG$148,'TN01-10'!U$9,0))</f>
        <v>8.1999999999999993</v>
      </c>
      <c r="V142" s="28" t="str">
        <f>IF(VLOOKUP($A142,Sheet!$A$7:$DG$148,'TN01-10'!V$9,0)="","",VLOOKUP($A142,Sheet!$A$7:$DG$148,'TN01-10'!V$9,0))</f>
        <v/>
      </c>
      <c r="W142" s="28">
        <f>IF(VLOOKUP($A142,Sheet!$A$7:$DG$148,'TN01-10'!W$9,0)="","",VLOOKUP($A142,Sheet!$A$7:$DG$148,'TN01-10'!W$9,0))</f>
        <v>8.3000000000000007</v>
      </c>
      <c r="X142" s="28">
        <f>IF(VLOOKUP($A142,Sheet!$A$7:$DG$148,'TN01-10'!X$9,0)="","",VLOOKUP($A142,Sheet!$A$7:$DG$148,'TN01-10'!X$9,0))</f>
        <v>9.1999999999999993</v>
      </c>
      <c r="Y142" s="28">
        <f>IF(VLOOKUP($A142,Sheet!$A$7:$DG$148,'TN01-10'!Y$9,0)="","",VLOOKUP($A142,Sheet!$A$7:$DG$148,'TN01-10'!Y$9,0))</f>
        <v>7.5</v>
      </c>
      <c r="Z142" s="28">
        <f>IF(VLOOKUP($A142,Sheet!$A$7:$DG$148,'TN01-10'!Z$9,0)="","",VLOOKUP($A142,Sheet!$A$7:$DG$148,'TN01-10'!Z$9,0))</f>
        <v>7.7</v>
      </c>
      <c r="AA142" s="28">
        <f>IF(VLOOKUP($A142,Sheet!$A$7:$DG$148,'TN01-10'!AA$9,0)="","",VLOOKUP($A142,Sheet!$A$7:$DG$148,'TN01-10'!AA$9,0))</f>
        <v>6.2</v>
      </c>
      <c r="AB142" s="28">
        <f>IF(VLOOKUP($A142,Sheet!$A$7:$DG$148,'TN01-10'!AB$9,0)="","",VLOOKUP($A142,Sheet!$A$7:$DG$148,'TN01-10'!AB$9,0))</f>
        <v>8.6</v>
      </c>
      <c r="AC142" s="28">
        <f>IF(VLOOKUP($A142,Sheet!$A$7:$DG$148,'TN01-10'!AC$9,0)="","",VLOOKUP($A142,Sheet!$A$7:$DG$148,'TN01-10'!AC$9,0))</f>
        <v>5.4</v>
      </c>
      <c r="AD142" s="28">
        <f>IF(VLOOKUP($A142,Sheet!$A$7:$DG$148,'TN01-10'!AD$9,0)="","",VLOOKUP($A142,Sheet!$A$7:$DG$148,'TN01-10'!AD$9,0))</f>
        <v>8</v>
      </c>
      <c r="AE142" s="28">
        <f>IF(VLOOKUP($A142,Sheet!$A$7:$DG$148,'TN01-10'!AE$9,0)="","",VLOOKUP($A142,Sheet!$A$7:$DG$148,'TN01-10'!AE$9,0))</f>
        <v>6.4</v>
      </c>
      <c r="AF142" s="28">
        <f>IF(VLOOKUP($A142,Sheet!$A$7:$DG$148,'TN01-10'!AF$9,0)="","",VLOOKUP($A142,Sheet!$A$7:$DG$148,'TN01-10'!AF$9,0))</f>
        <v>7.8</v>
      </c>
      <c r="AG142" s="28">
        <f>IF(VLOOKUP($A142,Sheet!$A$7:$DG$148,'TN01-10'!AG$9,0)="","",VLOOKUP($A142,Sheet!$A$7:$DG$148,'TN01-10'!AG$9,0))</f>
        <v>6</v>
      </c>
      <c r="AH142" s="28">
        <f>IF(VLOOKUP($A142,Sheet!$A$7:$DG$148,'TN01-10'!AH$9,0)="","",VLOOKUP($A142,Sheet!$A$7:$DG$148,'TN01-10'!AH$9,0))</f>
        <v>7.2</v>
      </c>
      <c r="AI142" s="28">
        <f>IF(VLOOKUP($A142,Sheet!$A$7:$DG$148,'TN01-10'!AI$9,0)="","",VLOOKUP($A142,Sheet!$A$7:$DG$148,'TN01-10'!AI$9,0))</f>
        <v>5.8</v>
      </c>
      <c r="AJ142" s="28">
        <f>IF(VLOOKUP($A142,Sheet!$A$7:$DG$148,'TN01-10'!AJ$9,0)="","",VLOOKUP($A142,Sheet!$A$7:$DG$148,'TN01-10'!AJ$9,0))</f>
        <v>8.5</v>
      </c>
      <c r="AK142" s="33">
        <f>IF(VLOOKUP($A142,Sheet!$A$7:$DG$148,'TN01-10'!AK$9,0)="","",VLOOKUP($A142,Sheet!$A$7:$DG$148,'TN01-10'!AK$9,0))</f>
        <v>51</v>
      </c>
      <c r="AL142" s="36">
        <f>IF(VLOOKUP($A142,Sheet!$A$7:$DG$148,'TN01-10'!AL$9,0)="","",VLOOKUP($A142,Sheet!$A$7:$DG$148,'TN01-10'!AL$9,0))</f>
        <v>0</v>
      </c>
      <c r="AM142" s="32">
        <f>IF(VLOOKUP($A142,Sheet!$A$7:$DG$148,'TN01-10'!AM$9,0)="","",VLOOKUP($A142,Sheet!$A$7:$DG$148,'TN01-10'!AM$9,0))</f>
        <v>7.5</v>
      </c>
      <c r="AN142" s="32">
        <f>IF(VLOOKUP($A142,Sheet!$A$7:$DG$148,'TN01-10'!AN$9,0)="","",VLOOKUP($A142,Sheet!$A$7:$DG$148,'TN01-10'!AN$9,0))</f>
        <v>6.5</v>
      </c>
      <c r="AO142" s="32" t="str">
        <f>IF(VLOOKUP($A142,Sheet!$A$7:$DG$148,'TN01-10'!AO$9,0)="","",VLOOKUP($A142,Sheet!$A$7:$DG$148,'TN01-10'!AO$9,0))</f>
        <v/>
      </c>
      <c r="AP142" s="32" t="str">
        <f>IF(VLOOKUP($A142,Sheet!$A$7:$DG$148,'TN01-10'!AP$9,0)="","",VLOOKUP($A142,Sheet!$A$7:$DG$148,'TN01-10'!AP$9,0))</f>
        <v/>
      </c>
      <c r="AQ142" s="32" t="str">
        <f>IF(VLOOKUP($A142,Sheet!$A$7:$DG$148,'TN01-10'!AQ$9,0)="","",VLOOKUP($A142,Sheet!$A$7:$DG$148,'TN01-10'!AQ$9,0))</f>
        <v/>
      </c>
      <c r="AR142" s="32" t="str">
        <f>IF(VLOOKUP($A142,Sheet!$A$7:$DG$148,'TN01-10'!AR$9,0)="","",VLOOKUP($A142,Sheet!$A$7:$DG$148,'TN01-10'!AR$9,0))</f>
        <v/>
      </c>
      <c r="AS142" s="32">
        <f>IF(VLOOKUP($A142,Sheet!$A$7:$DG$148,'TN01-10'!AS$9,0)="","",VLOOKUP($A142,Sheet!$A$7:$DG$148,'TN01-10'!AS$9,0))</f>
        <v>10</v>
      </c>
      <c r="AT142" s="32" t="str">
        <f>IF(VLOOKUP($A142,Sheet!$A$7:$DG$148,'TN01-10'!AT$9,0)="","",VLOOKUP($A142,Sheet!$A$7:$DG$148,'TN01-10'!AT$9,0))</f>
        <v/>
      </c>
      <c r="AU142" s="32" t="str">
        <f>IF(VLOOKUP($A142,Sheet!$A$7:$DG$148,'TN01-10'!AU$9,0)="","",VLOOKUP($A142,Sheet!$A$7:$DG$148,'TN01-10'!AU$9,0))</f>
        <v/>
      </c>
      <c r="AV142" s="32" t="str">
        <f>IF(VLOOKUP($A142,Sheet!$A$7:$DG$148,'TN01-10'!AV$9,0)="","",VLOOKUP($A142,Sheet!$A$7:$DG$148,'TN01-10'!AV$9,0))</f>
        <v/>
      </c>
      <c r="AW142" s="32" t="str">
        <f>IF(VLOOKUP($A142,Sheet!$A$7:$DG$148,'TN01-10'!AW$9,0)="","",VLOOKUP($A142,Sheet!$A$7:$DG$148,'TN01-10'!AW$9,0))</f>
        <v/>
      </c>
      <c r="AX142" s="32" t="str">
        <f>IF(VLOOKUP($A142,Sheet!$A$7:$DG$148,'TN01-10'!AX$9,0)="","",VLOOKUP($A142,Sheet!$A$7:$DG$148,'TN01-10'!AX$9,0))</f>
        <v/>
      </c>
      <c r="AY142" s="32">
        <f>IF(VLOOKUP($A142,Sheet!$A$7:$DG$148,'TN01-10'!AY$9,0)="","",VLOOKUP($A142,Sheet!$A$7:$DG$148,'TN01-10'!AY$9,0))</f>
        <v>5</v>
      </c>
      <c r="AZ142" s="32" t="str">
        <f>IF(VLOOKUP($A142,Sheet!$A$7:$DG$148,'TN01-10'!AZ$9,0)="","",VLOOKUP($A142,Sheet!$A$7:$DG$148,'TN01-10'!AZ$9,0))</f>
        <v/>
      </c>
      <c r="BA142" s="32">
        <f>IF(VLOOKUP($A142,Sheet!$A$7:$DG$148,'TN01-10'!BA$9,0)="","",VLOOKUP($A142,Sheet!$A$7:$DG$148,'TN01-10'!BA$9,0))</f>
        <v>7.6</v>
      </c>
      <c r="BB142" s="33">
        <f>IF(VLOOKUP($A142,Sheet!$A$7:$DG$148,'TN01-10'!BB$9,0)="","",VLOOKUP($A142,Sheet!$A$7:$DG$148,'TN01-10'!BB$9,0))</f>
        <v>5</v>
      </c>
      <c r="BC142" s="36">
        <f>IF(VLOOKUP($A142,Sheet!$A$7:$DG$148,'TN01-10'!BC$9,0)="","",VLOOKUP($A142,Sheet!$A$7:$DG$148,'TN01-10'!BC$9,0))</f>
        <v>0</v>
      </c>
      <c r="BD142" s="28">
        <f>IF(VLOOKUP($A142,Sheet!$A$7:$DG$148,'TN01-10'!BD$9,0)="","",VLOOKUP($A142,Sheet!$A$7:$DG$148,'TN01-10'!BD$9,0))</f>
        <v>7.5</v>
      </c>
      <c r="BE142" s="28">
        <f>IF(VLOOKUP($A142,Sheet!$A$7:$DG$148,'TN01-10'!BE$9,0)="","",VLOOKUP($A142,Sheet!$A$7:$DG$148,'TN01-10'!BE$9,0))</f>
        <v>8</v>
      </c>
      <c r="BF142" s="28">
        <f>IF(VLOOKUP($A142,Sheet!$A$7:$DG$148,'TN01-10'!BF$9,0)="","",VLOOKUP($A142,Sheet!$A$7:$DG$148,'TN01-10'!BF$9,0))</f>
        <v>8.6999999999999993</v>
      </c>
      <c r="BG142" s="28">
        <f>IF(VLOOKUP($A142,Sheet!$A$7:$DG$148,'TN01-10'!BG$9,0)="","",VLOOKUP($A142,Sheet!$A$7:$DG$148,'TN01-10'!BG$9,0))</f>
        <v>9.1999999999999993</v>
      </c>
      <c r="BH142" s="28">
        <f>IF(VLOOKUP($A142,Sheet!$A$7:$DG$148,'TN01-10'!BH$9,0)="","",VLOOKUP($A142,Sheet!$A$7:$DG$148,'TN01-10'!BH$9,0))</f>
        <v>6.9</v>
      </c>
      <c r="BI142" s="28">
        <f>IF(VLOOKUP($A142,Sheet!$A$7:$DG$148,'TN01-10'!BI$9,0)="","",VLOOKUP($A142,Sheet!$A$7:$DG$148,'TN01-10'!BI$9,0))</f>
        <v>7.5</v>
      </c>
      <c r="BJ142" s="28">
        <f>IF(VLOOKUP($A142,Sheet!$A$7:$DG$148,'TN01-10'!BJ$9,0)="","",VLOOKUP($A142,Sheet!$A$7:$DG$148,'TN01-10'!BJ$9,0))</f>
        <v>7.9</v>
      </c>
      <c r="BK142" s="28">
        <f>IF(VLOOKUP($A142,Sheet!$A$7:$DG$148,'TN01-10'!BK$9,0)="","",VLOOKUP($A142,Sheet!$A$7:$DG$148,'TN01-10'!BK$9,0))</f>
        <v>7</v>
      </c>
      <c r="BL142" s="28">
        <f>IF(VLOOKUP($A142,Sheet!$A$7:$DG$148,'TN01-10'!BL$9,0)="","",VLOOKUP($A142,Sheet!$A$7:$DG$148,'TN01-10'!BL$9,0))</f>
        <v>7</v>
      </c>
      <c r="BM142" s="28">
        <f>IF(VLOOKUP($A142,Sheet!$A$7:$DG$148,'TN01-10'!BM$9,0)="","",VLOOKUP($A142,Sheet!$A$7:$DG$148,'TN01-10'!BM$9,0))</f>
        <v>7</v>
      </c>
      <c r="BN142" s="28">
        <f>IF(VLOOKUP($A142,Sheet!$A$7:$DG$148,'TN01-10'!BN$9,0)="","",VLOOKUP($A142,Sheet!$A$7:$DG$148,'TN01-10'!BN$9,0))</f>
        <v>6.2</v>
      </c>
      <c r="BO142" s="28">
        <f>IF(VLOOKUP($A142,Sheet!$A$7:$DG$148,'TN01-10'!BO$9,0)="","",VLOOKUP($A142,Sheet!$A$7:$DG$148,'TN01-10'!BO$9,0))</f>
        <v>7.2</v>
      </c>
      <c r="BP142" s="28">
        <f>IF(VLOOKUP($A142,Sheet!$A$7:$DG$148,'TN01-10'!BP$9,0)="","",VLOOKUP($A142,Sheet!$A$7:$DG$148,'TN01-10'!BP$9,0))</f>
        <v>7.3</v>
      </c>
      <c r="BQ142" s="28" t="str">
        <f>IF(VLOOKUP($A142,Sheet!$A$7:$DG$148,'TN01-10'!BQ$9,0)="","",VLOOKUP($A142,Sheet!$A$7:$DG$148,'TN01-10'!BQ$9,0))</f>
        <v/>
      </c>
      <c r="BR142" s="28">
        <f>IF(VLOOKUP($A142,Sheet!$A$7:$DG$148,'TN01-10'!BR$9,0)="","",VLOOKUP($A142,Sheet!$A$7:$DG$148,'TN01-10'!BR$9,0))</f>
        <v>9.3000000000000007</v>
      </c>
      <c r="BS142" s="28">
        <f>IF(VLOOKUP($A142,Sheet!$A$7:$DG$148,'TN01-10'!BS$9,0)="","",VLOOKUP($A142,Sheet!$A$7:$DG$148,'TN01-10'!BS$9,0))</f>
        <v>5.3</v>
      </c>
      <c r="BT142" s="28">
        <f>IF(VLOOKUP($A142,Sheet!$A$7:$DG$148,'TN01-10'!BT$9,0)="","",VLOOKUP($A142,Sheet!$A$7:$DG$148,'TN01-10'!BT$9,0))</f>
        <v>6.5</v>
      </c>
      <c r="BU142" s="28">
        <f>IF(VLOOKUP($A142,Sheet!$A$7:$DG$148,'TN01-10'!BU$9,0)="","",VLOOKUP($A142,Sheet!$A$7:$DG$148,'TN01-10'!BU$9,0))</f>
        <v>7</v>
      </c>
      <c r="BV142" s="28">
        <f>IF(VLOOKUP($A142,Sheet!$A$7:$DG$148,'TN01-10'!BV$9,0)="","",VLOOKUP($A142,Sheet!$A$7:$DG$148,'TN01-10'!BV$9,0))</f>
        <v>8.1999999999999993</v>
      </c>
      <c r="BW142" s="28">
        <f>IF(VLOOKUP($A142,Sheet!$A$7:$DG$148,'TN01-10'!BW$9,0)="","",VLOOKUP($A142,Sheet!$A$7:$DG$148,'TN01-10'!BW$9,0))</f>
        <v>8.6</v>
      </c>
      <c r="BX142" s="33">
        <f>IF(VLOOKUP($A142,Sheet!$A$7:$DG$148,'TN01-10'!BX$9,0)="","",VLOOKUP($A142,Sheet!$A$7:$DG$148,'TN01-10'!BX$9,0))</f>
        <v>50</v>
      </c>
      <c r="BY142" s="36">
        <f>IF(VLOOKUP($A142,Sheet!$A$7:$DG$148,'TN01-10'!BY$9,0)="","",VLOOKUP($A142,Sheet!$A$7:$DG$148,'TN01-10'!BY$9,0))</f>
        <v>0</v>
      </c>
      <c r="BZ142" s="28" t="str">
        <f>IF(VLOOKUP($A142,Sheet!$A$7:$DG$148,'TN01-10'!BZ$9,0)="","",VLOOKUP($A142,Sheet!$A$7:$DG$148,'TN01-10'!BZ$9,0))</f>
        <v/>
      </c>
      <c r="CA142" s="28">
        <f>IF(VLOOKUP($A142,Sheet!$A$7:$DG$148,'TN01-10'!CA$9,0)="","",VLOOKUP($A142,Sheet!$A$7:$DG$148,'TN01-10'!CA$9,0))</f>
        <v>7.6</v>
      </c>
      <c r="CB142" s="28">
        <f>IF(VLOOKUP($A142,Sheet!$A$7:$DG$148,'TN01-10'!CB$9,0)="","",VLOOKUP($A142,Sheet!$A$7:$DG$148,'TN01-10'!CB$9,0))</f>
        <v>8.6</v>
      </c>
      <c r="CC142" s="28" t="str">
        <f>IF(VLOOKUP($A142,Sheet!$A$7:$DG$148,'TN01-10'!CC$9,0)="","",VLOOKUP($A142,Sheet!$A$7:$DG$148,'TN01-10'!CC$9,0))</f>
        <v/>
      </c>
      <c r="CD142" s="28">
        <f>IF(VLOOKUP($A142,Sheet!$A$7:$DG$148,'TN01-10'!CD$9,0)="","",VLOOKUP($A142,Sheet!$A$7:$DG$148,'TN01-10'!CD$9,0))</f>
        <v>7.3</v>
      </c>
      <c r="CE142" s="28">
        <f>IF(VLOOKUP($A142,Sheet!$A$7:$DG$148,'TN01-10'!CE$9,0)="","",VLOOKUP($A142,Sheet!$A$7:$DG$148,'TN01-10'!CE$9,0))</f>
        <v>8.1999999999999993</v>
      </c>
      <c r="CF142" s="28">
        <f>IF(VLOOKUP($A142,Sheet!$A$7:$DG$148,'TN01-10'!CF$9,0)="","",VLOOKUP($A142,Sheet!$A$7:$DG$148,'TN01-10'!CF$9,0))</f>
        <v>8.1</v>
      </c>
      <c r="CG142" s="28">
        <f>IF(VLOOKUP($A142,Sheet!$A$7:$DG$148,'TN01-10'!CG$9,0)="","",VLOOKUP($A142,Sheet!$A$7:$DG$148,'TN01-10'!CG$9,0))</f>
        <v>7.5</v>
      </c>
      <c r="CH142" s="28" t="str">
        <f>IF(VLOOKUP($A142,Sheet!$A$7:$DG$148,'TN01-10'!CH$9,0)="","",VLOOKUP($A142,Sheet!$A$7:$DG$148,'TN01-10'!CH$9,0))</f>
        <v/>
      </c>
      <c r="CI142" s="28" t="str">
        <f>IF(VLOOKUP($A142,Sheet!$A$7:$DG$148,'TN01-10'!CI$9,0)="","",VLOOKUP($A142,Sheet!$A$7:$DG$148,'TN01-10'!CI$9,0))</f>
        <v/>
      </c>
      <c r="CJ142" s="28" t="str">
        <f>IF(VLOOKUP($A142,Sheet!$A$7:$DG$148,'TN01-10'!CJ$9,0)="","",VLOOKUP($A142,Sheet!$A$7:$DG$148,'TN01-10'!CJ$9,0))</f>
        <v/>
      </c>
      <c r="CK142" s="28" t="str">
        <f>IF(VLOOKUP($A142,Sheet!$A$7:$DG$148,'TN01-10'!CK$9,0)="","",VLOOKUP($A142,Sheet!$A$7:$DG$148,'TN01-10'!CK$9,0))</f>
        <v/>
      </c>
      <c r="CL142" s="28" t="str">
        <f>IF(VLOOKUP($A142,Sheet!$A$7:$DG$148,'TN01-10'!CL$9,0)="","",VLOOKUP($A142,Sheet!$A$7:$DG$148,'TN01-10'!CL$9,0))</f>
        <v/>
      </c>
      <c r="CM142" s="28">
        <f>IF(VLOOKUP($A142,Sheet!$A$7:$DG$148,'TN01-10'!CM$9,0)="","",VLOOKUP($A142,Sheet!$A$7:$DG$148,'TN01-10'!CM$9,0))</f>
        <v>8.1</v>
      </c>
      <c r="CN142" s="28">
        <f>IF(VLOOKUP($A142,Sheet!$A$7:$DG$148,'TN01-10'!CN$9,0)="","",VLOOKUP($A142,Sheet!$A$7:$DG$148,'TN01-10'!CN$9,0))</f>
        <v>5.6</v>
      </c>
      <c r="CO142" s="28">
        <f>IF(VLOOKUP($A142,Sheet!$A$7:$DG$148,'TN01-10'!CO$9,0)="","",VLOOKUP($A142,Sheet!$A$7:$DG$148,'TN01-10'!CO$9,0))</f>
        <v>6.9</v>
      </c>
      <c r="CP142" s="28">
        <f>IF(VLOOKUP($A142,Sheet!$A$7:$DG$148,'TN01-10'!CP$9,0)="","",VLOOKUP($A142,Sheet!$A$7:$DG$148,'TN01-10'!CP$9,0))</f>
        <v>9</v>
      </c>
      <c r="CQ142" s="28">
        <f>IF(VLOOKUP($A142,Sheet!$A$7:$DG$148,'TN01-10'!CQ$9,0)="","",VLOOKUP($A142,Sheet!$A$7:$DG$148,'TN01-10'!CQ$9,0))</f>
        <v>7.7</v>
      </c>
      <c r="CR142" s="28">
        <f>IF(VLOOKUP($A142,Sheet!$A$7:$DG$148,'TN01-10'!CR$9,0)="","",VLOOKUP($A142,Sheet!$A$7:$DG$148,'TN01-10'!CR$9,0))</f>
        <v>8.1999999999999993</v>
      </c>
      <c r="CS142" s="33">
        <f>IF(VLOOKUP($A142,Sheet!$A$7:$DG$148,'TN01-10'!CS$9,0)="","",VLOOKUP($A142,Sheet!$A$7:$DG$148,'TN01-10'!CS$9,0))</f>
        <v>27</v>
      </c>
      <c r="CT142" s="36">
        <f>IF(VLOOKUP($A142,Sheet!$A$7:$DG$148,'TN01-10'!CT$9,0)="","",VLOOKUP($A142,Sheet!$A$7:$DG$148,'TN01-10'!CT$9,0))</f>
        <v>0</v>
      </c>
      <c r="CU142" s="38">
        <f t="shared" si="32"/>
        <v>128</v>
      </c>
      <c r="CV142" s="38">
        <f t="shared" si="33"/>
        <v>0</v>
      </c>
      <c r="CW142" s="38">
        <f t="shared" si="34"/>
        <v>0</v>
      </c>
      <c r="CX142" s="38">
        <f t="shared" si="35"/>
        <v>128</v>
      </c>
      <c r="CY142" s="38">
        <f t="shared" si="36"/>
        <v>7.45</v>
      </c>
      <c r="CZ142" s="38">
        <f>VLOOKUP($A142,'TN01-04'!$A$13:$DL$166,103,0)</f>
        <v>3.16</v>
      </c>
      <c r="DA142" s="28" t="str">
        <f>IF(VLOOKUP($A142,Sheet!$A$7:$DG$148,'TN01-10'!DA$9,0)="","",VLOOKUP($A142,Sheet!$A$7:$DG$148,'TN01-10'!DA$9,0))</f>
        <v/>
      </c>
      <c r="DB142" s="28" t="str">
        <f>IF(VLOOKUP($A142,Sheet!$A$7:$DG$148,'TN01-10'!DB$9,0)="","",VLOOKUP($A142,Sheet!$A$7:$DG$148,'TN01-10'!DB$9,0))</f>
        <v/>
      </c>
      <c r="DC142" s="28">
        <f>IF(VLOOKUP($A142,Sheet!$A$7:$DG$148,'TN01-10'!DC$9,0)="","",VLOOKUP($A142,Sheet!$A$7:$DG$148,'TN01-10'!DC$9,0))</f>
        <v>6.9</v>
      </c>
      <c r="DD142" s="28" t="str">
        <f>IF(VLOOKUP($A142,Sheet!$A$7:$DG$148,'TN01-10'!DD$9,0)="","",VLOOKUP($A142,Sheet!$A$7:$DG$148,'TN01-10'!DD$9,0))</f>
        <v/>
      </c>
      <c r="DE142" s="38"/>
      <c r="DF142" s="38">
        <f t="shared" si="37"/>
        <v>6.9</v>
      </c>
      <c r="DG142" s="38">
        <f>VLOOKUP($A142,'TN01-04'!$A$13:$DL$166,110,0)</f>
        <v>2.65</v>
      </c>
      <c r="DH142" s="33">
        <f>IF(VLOOKUP($A142,Sheet!$A$7:$DG$148,'TN01-10'!DH$9,0)="","",VLOOKUP($A142,Sheet!$A$7:$DG$148,'TN01-10'!DH$9,0))</f>
        <v>5</v>
      </c>
      <c r="DI142" s="36">
        <f>IF(VLOOKUP($A142,Sheet!$A$7:$DG$148,'TN01-10'!DI$9,0)="","",VLOOKUP($A142,Sheet!$A$7:$DG$148,'TN01-10'!DI$9,0))</f>
        <v>0</v>
      </c>
      <c r="DJ142" s="38">
        <f t="shared" si="38"/>
        <v>133</v>
      </c>
      <c r="DK142" s="38">
        <f t="shared" si="39"/>
        <v>0</v>
      </c>
      <c r="DL142" s="38">
        <f t="shared" si="40"/>
        <v>7.43</v>
      </c>
      <c r="DM142" s="38">
        <f>VLOOKUP($A142,'TN01-04'!$A$13:$DL$166,116,0)</f>
        <v>3.14</v>
      </c>
      <c r="DN142" s="33">
        <f>IF(VLOOKUP($A142,Sheet!$A$7:$DG$148,'TN01-10'!DN$9,0)="","",VLOOKUP($A142,Sheet!$A$7:$DG$148,'TN01-10'!DN$9,0))</f>
        <v>138</v>
      </c>
      <c r="DO142" s="36">
        <f>IF(VLOOKUP($A142,Sheet!$A$7:$DG$148,'TN01-10'!DO$9,0)="","",VLOOKUP($A142,Sheet!$A$7:$DG$148,'TN01-10'!DO$9,0))</f>
        <v>0</v>
      </c>
      <c r="DP142" s="28">
        <f>IF(VLOOKUP($A142,Sheet!$A$7:$DG$148,'TN01-10'!DP$9,0)="","",VLOOKUP($A142,Sheet!$A$7:$DG$148,'TN01-10'!DP$9,0))</f>
        <v>137</v>
      </c>
      <c r="DQ142" s="28">
        <f>IF(VLOOKUP($A142,Sheet!$A$7:$DG$148,'TN01-10'!DQ$9,0)="","",VLOOKUP($A142,Sheet!$A$7:$DG$148,'TN01-10'!DQ$9,0))</f>
        <v>138</v>
      </c>
      <c r="DR142" s="28">
        <f>IF(VLOOKUP($A142,Sheet!$A$7:$DG$148,'TN01-10'!DR$9,0)="","",VLOOKUP($A142,Sheet!$A$7:$DG$148,'TN01-10'!DR$9,0))</f>
        <v>7.43</v>
      </c>
      <c r="DS142" s="28">
        <f>IF(VLOOKUP($A142,Sheet!$A$7:$DG$148,'TN01-10'!DS$9,0)="","",VLOOKUP($A142,Sheet!$A$7:$DG$148,'TN01-10'!DS$9,0))</f>
        <v>3.14</v>
      </c>
      <c r="DT142" s="28" t="str">
        <f>IF(VLOOKUP($A142,Sheet!$A$7:$DG$148,'TN01-10'!DT$9,0)="","",VLOOKUP($A142,Sheet!$A$7:$DG$148,'TN01-10'!DT$9,0))</f>
        <v>ENG 118</v>
      </c>
      <c r="DU142" s="168">
        <f t="shared" si="41"/>
        <v>0</v>
      </c>
      <c r="DV142" s="315" t="s">
        <v>4798</v>
      </c>
      <c r="DW142" s="315" t="s">
        <v>4798</v>
      </c>
      <c r="DX142" s="315" t="s">
        <v>4798</v>
      </c>
      <c r="DY142" s="315" t="s">
        <v>4798</v>
      </c>
      <c r="DZ142" s="315" t="s">
        <v>4832</v>
      </c>
      <c r="EA142" s="315"/>
      <c r="EB142" s="216"/>
      <c r="EC142" s="216"/>
      <c r="ED142" s="216"/>
      <c r="EE142" s="216"/>
      <c r="EF142" s="216">
        <f t="shared" si="42"/>
        <v>0</v>
      </c>
      <c r="EG142" s="216">
        <v>8</v>
      </c>
      <c r="EH142" s="216">
        <v>0</v>
      </c>
      <c r="EI142" s="216"/>
      <c r="EJ142" s="216"/>
      <c r="EK142" s="216">
        <f t="shared" si="43"/>
        <v>8</v>
      </c>
      <c r="EL142" s="216">
        <v>7</v>
      </c>
      <c r="EM142" s="216">
        <v>0</v>
      </c>
      <c r="EN142" s="216"/>
      <c r="EO142" s="216"/>
      <c r="EP142" s="216">
        <f t="shared" si="44"/>
        <v>7</v>
      </c>
      <c r="EQ142" s="216">
        <v>5.7</v>
      </c>
      <c r="ER142" s="216">
        <v>0</v>
      </c>
      <c r="ES142" s="216"/>
      <c r="ET142" s="216"/>
      <c r="EU142" s="216">
        <f t="shared" si="45"/>
        <v>5.7</v>
      </c>
      <c r="EV142" s="216">
        <f t="shared" si="46"/>
        <v>6.9</v>
      </c>
    </row>
    <row r="143" spans="1:152" ht="15.95" customHeight="1" x14ac:dyDescent="0.2">
      <c r="A143" s="25">
        <v>2221728745</v>
      </c>
      <c r="B143" s="26" t="s">
        <v>6</v>
      </c>
      <c r="C143" s="26" t="s">
        <v>107</v>
      </c>
      <c r="D143" s="26" t="s">
        <v>190</v>
      </c>
      <c r="E143" s="27">
        <v>36145</v>
      </c>
      <c r="F143" s="26" t="s">
        <v>210</v>
      </c>
      <c r="G143" s="26" t="s">
        <v>213</v>
      </c>
      <c r="H143" s="28" t="e">
        <f>IF(VLOOKUP($A143,Sheet!$A$7:$DG$148,'TN01-10'!H$9,0)="","",VLOOKUP($A143,Sheet!$A$7:$DG$148,'TN01-10'!H$9,0))</f>
        <v>#N/A</v>
      </c>
      <c r="I143" s="28" t="e">
        <f>IF(VLOOKUP($A143,Sheet!$A$7:$DG$148,'TN01-10'!I$9,0)="","",VLOOKUP($A143,Sheet!$A$7:$DG$148,'TN01-10'!I$9,0))</f>
        <v>#N/A</v>
      </c>
      <c r="J143" s="28" t="e">
        <f>IF(VLOOKUP($A143,Sheet!$A$7:$DG$148,'TN01-10'!J$9,0)="","",VLOOKUP($A143,Sheet!$A$7:$DG$148,'TN01-10'!J$9,0))</f>
        <v>#N/A</v>
      </c>
      <c r="K143" s="28" t="e">
        <f>IF(VLOOKUP($A143,Sheet!$A$7:$DG$148,'TN01-10'!K$9,0)="","",VLOOKUP($A143,Sheet!$A$7:$DG$148,'TN01-10'!K$9,0))</f>
        <v>#N/A</v>
      </c>
      <c r="L143" s="28" t="e">
        <f>IF(VLOOKUP($A143,Sheet!$A$7:$DG$148,'TN01-10'!L$9,0)="","",VLOOKUP($A143,Sheet!$A$7:$DG$148,'TN01-10'!L$9,0))</f>
        <v>#N/A</v>
      </c>
      <c r="M143" s="28" t="e">
        <f>IF(VLOOKUP($A143,Sheet!$A$7:$DG$148,'TN01-10'!M$9,0)="","",VLOOKUP($A143,Sheet!$A$7:$DG$148,'TN01-10'!M$9,0))</f>
        <v>#N/A</v>
      </c>
      <c r="N143" s="28" t="e">
        <f>IF(VLOOKUP($A143,Sheet!$A$7:$DG$148,'TN01-10'!N$9,0)="","",VLOOKUP($A143,Sheet!$A$7:$DG$148,'TN01-10'!N$9,0))</f>
        <v>#N/A</v>
      </c>
      <c r="O143" s="28" t="e">
        <f>IF(VLOOKUP($A143,Sheet!$A$7:$DG$148,'TN01-10'!O$9,0)="","",VLOOKUP($A143,Sheet!$A$7:$DG$148,'TN01-10'!O$9,0))</f>
        <v>#N/A</v>
      </c>
      <c r="P143" s="28" t="e">
        <f>IF(VLOOKUP($A143,Sheet!$A$7:$DG$148,'TN01-10'!P$9,0)="","",VLOOKUP($A143,Sheet!$A$7:$DG$148,'TN01-10'!P$9,0))</f>
        <v>#N/A</v>
      </c>
      <c r="Q143" s="28" t="e">
        <f>IF(VLOOKUP($A143,Sheet!$A$7:$DG$148,'TN01-10'!Q$9,0)="","",VLOOKUP($A143,Sheet!$A$7:$DG$148,'TN01-10'!Q$9,0))</f>
        <v>#N/A</v>
      </c>
      <c r="R143" s="28" t="e">
        <f>IF(VLOOKUP($A143,Sheet!$A$7:$DG$148,'TN01-10'!R$9,0)="","",VLOOKUP($A143,Sheet!$A$7:$DG$148,'TN01-10'!R$9,0))</f>
        <v>#N/A</v>
      </c>
      <c r="S143" s="28" t="e">
        <f>IF(VLOOKUP($A143,Sheet!$A$7:$DG$148,'TN01-10'!S$9,0)="","",VLOOKUP($A143,Sheet!$A$7:$DG$148,'TN01-10'!S$9,0))</f>
        <v>#N/A</v>
      </c>
      <c r="T143" s="28" t="e">
        <f>IF(VLOOKUP($A143,Sheet!$A$7:$DG$148,'TN01-10'!T$9,0)="","",VLOOKUP($A143,Sheet!$A$7:$DG$148,'TN01-10'!T$9,0))</f>
        <v>#N/A</v>
      </c>
      <c r="U143" s="28" t="e">
        <f>IF(VLOOKUP($A143,Sheet!$A$7:$DG$148,'TN01-10'!U$9,0)="","",VLOOKUP($A143,Sheet!$A$7:$DG$148,'TN01-10'!U$9,0))</f>
        <v>#N/A</v>
      </c>
      <c r="V143" s="28" t="e">
        <f>IF(VLOOKUP($A143,Sheet!$A$7:$DG$148,'TN01-10'!V$9,0)="","",VLOOKUP($A143,Sheet!$A$7:$DG$148,'TN01-10'!V$9,0))</f>
        <v>#N/A</v>
      </c>
      <c r="W143" s="28" t="e">
        <f>IF(VLOOKUP($A143,Sheet!$A$7:$DG$148,'TN01-10'!W$9,0)="","",VLOOKUP($A143,Sheet!$A$7:$DG$148,'TN01-10'!W$9,0))</f>
        <v>#N/A</v>
      </c>
      <c r="X143" s="28" t="e">
        <f>IF(VLOOKUP($A143,Sheet!$A$7:$DG$148,'TN01-10'!X$9,0)="","",VLOOKUP($A143,Sheet!$A$7:$DG$148,'TN01-10'!X$9,0))</f>
        <v>#N/A</v>
      </c>
      <c r="Y143" s="28" t="e">
        <f>IF(VLOOKUP($A143,Sheet!$A$7:$DG$148,'TN01-10'!Y$9,0)="","",VLOOKUP($A143,Sheet!$A$7:$DG$148,'TN01-10'!Y$9,0))</f>
        <v>#N/A</v>
      </c>
      <c r="Z143" s="28" t="e">
        <f>IF(VLOOKUP($A143,Sheet!$A$7:$DG$148,'TN01-10'!Z$9,0)="","",VLOOKUP($A143,Sheet!$A$7:$DG$148,'TN01-10'!Z$9,0))</f>
        <v>#N/A</v>
      </c>
      <c r="AA143" s="28" t="e">
        <f>IF(VLOOKUP($A143,Sheet!$A$7:$DG$148,'TN01-10'!AA$9,0)="","",VLOOKUP($A143,Sheet!$A$7:$DG$148,'TN01-10'!AA$9,0))</f>
        <v>#N/A</v>
      </c>
      <c r="AB143" s="28" t="e">
        <f>IF(VLOOKUP($A143,Sheet!$A$7:$DG$148,'TN01-10'!AB$9,0)="","",VLOOKUP($A143,Sheet!$A$7:$DG$148,'TN01-10'!AB$9,0))</f>
        <v>#N/A</v>
      </c>
      <c r="AC143" s="28" t="e">
        <f>IF(VLOOKUP($A143,Sheet!$A$7:$DG$148,'TN01-10'!AC$9,0)="","",VLOOKUP($A143,Sheet!$A$7:$DG$148,'TN01-10'!AC$9,0))</f>
        <v>#N/A</v>
      </c>
      <c r="AD143" s="28" t="e">
        <f>IF(VLOOKUP($A143,Sheet!$A$7:$DG$148,'TN01-10'!AD$9,0)="","",VLOOKUP($A143,Sheet!$A$7:$DG$148,'TN01-10'!AD$9,0))</f>
        <v>#N/A</v>
      </c>
      <c r="AE143" s="28" t="e">
        <f>IF(VLOOKUP($A143,Sheet!$A$7:$DG$148,'TN01-10'!AE$9,0)="","",VLOOKUP($A143,Sheet!$A$7:$DG$148,'TN01-10'!AE$9,0))</f>
        <v>#N/A</v>
      </c>
      <c r="AF143" s="28" t="e">
        <f>IF(VLOOKUP($A143,Sheet!$A$7:$DG$148,'TN01-10'!AF$9,0)="","",VLOOKUP($A143,Sheet!$A$7:$DG$148,'TN01-10'!AF$9,0))</f>
        <v>#N/A</v>
      </c>
      <c r="AG143" s="28" t="e">
        <f>IF(VLOOKUP($A143,Sheet!$A$7:$DG$148,'TN01-10'!AG$9,0)="","",VLOOKUP($A143,Sheet!$A$7:$DG$148,'TN01-10'!AG$9,0))</f>
        <v>#N/A</v>
      </c>
      <c r="AH143" s="28" t="e">
        <f>IF(VLOOKUP($A143,Sheet!$A$7:$DG$148,'TN01-10'!AH$9,0)="","",VLOOKUP($A143,Sheet!$A$7:$DG$148,'TN01-10'!AH$9,0))</f>
        <v>#N/A</v>
      </c>
      <c r="AI143" s="28" t="e">
        <f>IF(VLOOKUP($A143,Sheet!$A$7:$DG$148,'TN01-10'!AI$9,0)="","",VLOOKUP($A143,Sheet!$A$7:$DG$148,'TN01-10'!AI$9,0))</f>
        <v>#N/A</v>
      </c>
      <c r="AJ143" s="28" t="e">
        <f>IF(VLOOKUP($A143,Sheet!$A$7:$DG$148,'TN01-10'!AJ$9,0)="","",VLOOKUP($A143,Sheet!$A$7:$DG$148,'TN01-10'!AJ$9,0))</f>
        <v>#N/A</v>
      </c>
      <c r="AK143" s="33" t="e">
        <f>IF(VLOOKUP($A143,Sheet!$A$7:$DG$148,'TN01-10'!AK$9,0)="","",VLOOKUP($A143,Sheet!$A$7:$DG$148,'TN01-10'!AK$9,0))</f>
        <v>#N/A</v>
      </c>
      <c r="AL143" s="36" t="e">
        <f>IF(VLOOKUP($A143,Sheet!$A$7:$DG$148,'TN01-10'!AL$9,0)="","",VLOOKUP($A143,Sheet!$A$7:$DG$148,'TN01-10'!AL$9,0))</f>
        <v>#N/A</v>
      </c>
      <c r="AM143" s="32" t="e">
        <f>IF(VLOOKUP($A143,Sheet!$A$7:$DG$148,'TN01-10'!AM$9,0)="","",VLOOKUP($A143,Sheet!$A$7:$DG$148,'TN01-10'!AM$9,0))</f>
        <v>#N/A</v>
      </c>
      <c r="AN143" s="32" t="e">
        <f>IF(VLOOKUP($A143,Sheet!$A$7:$DG$148,'TN01-10'!AN$9,0)="","",VLOOKUP($A143,Sheet!$A$7:$DG$148,'TN01-10'!AN$9,0))</f>
        <v>#N/A</v>
      </c>
      <c r="AO143" s="32" t="e">
        <f>IF(VLOOKUP($A143,Sheet!$A$7:$DG$148,'TN01-10'!AO$9,0)="","",VLOOKUP($A143,Sheet!$A$7:$DG$148,'TN01-10'!AO$9,0))</f>
        <v>#N/A</v>
      </c>
      <c r="AP143" s="32" t="e">
        <f>IF(VLOOKUP($A143,Sheet!$A$7:$DG$148,'TN01-10'!AP$9,0)="","",VLOOKUP($A143,Sheet!$A$7:$DG$148,'TN01-10'!AP$9,0))</f>
        <v>#N/A</v>
      </c>
      <c r="AQ143" s="32" t="e">
        <f>IF(VLOOKUP($A143,Sheet!$A$7:$DG$148,'TN01-10'!AQ$9,0)="","",VLOOKUP($A143,Sheet!$A$7:$DG$148,'TN01-10'!AQ$9,0))</f>
        <v>#N/A</v>
      </c>
      <c r="AR143" s="32" t="e">
        <f>IF(VLOOKUP($A143,Sheet!$A$7:$DG$148,'TN01-10'!AR$9,0)="","",VLOOKUP($A143,Sheet!$A$7:$DG$148,'TN01-10'!AR$9,0))</f>
        <v>#N/A</v>
      </c>
      <c r="AS143" s="32" t="e">
        <f>IF(VLOOKUP($A143,Sheet!$A$7:$DG$148,'TN01-10'!AS$9,0)="","",VLOOKUP($A143,Sheet!$A$7:$DG$148,'TN01-10'!AS$9,0))</f>
        <v>#N/A</v>
      </c>
      <c r="AT143" s="32" t="e">
        <f>IF(VLOOKUP($A143,Sheet!$A$7:$DG$148,'TN01-10'!AT$9,0)="","",VLOOKUP($A143,Sheet!$A$7:$DG$148,'TN01-10'!AT$9,0))</f>
        <v>#N/A</v>
      </c>
      <c r="AU143" s="32" t="e">
        <f>IF(VLOOKUP($A143,Sheet!$A$7:$DG$148,'TN01-10'!AU$9,0)="","",VLOOKUP($A143,Sheet!$A$7:$DG$148,'TN01-10'!AU$9,0))</f>
        <v>#N/A</v>
      </c>
      <c r="AV143" s="32" t="e">
        <f>IF(VLOOKUP($A143,Sheet!$A$7:$DG$148,'TN01-10'!AV$9,0)="","",VLOOKUP($A143,Sheet!$A$7:$DG$148,'TN01-10'!AV$9,0))</f>
        <v>#N/A</v>
      </c>
      <c r="AW143" s="32" t="e">
        <f>IF(VLOOKUP($A143,Sheet!$A$7:$DG$148,'TN01-10'!AW$9,0)="","",VLOOKUP($A143,Sheet!$A$7:$DG$148,'TN01-10'!AW$9,0))</f>
        <v>#N/A</v>
      </c>
      <c r="AX143" s="32" t="e">
        <f>IF(VLOOKUP($A143,Sheet!$A$7:$DG$148,'TN01-10'!AX$9,0)="","",VLOOKUP($A143,Sheet!$A$7:$DG$148,'TN01-10'!AX$9,0))</f>
        <v>#N/A</v>
      </c>
      <c r="AY143" s="32" t="e">
        <f>IF(VLOOKUP($A143,Sheet!$A$7:$DG$148,'TN01-10'!AY$9,0)="","",VLOOKUP($A143,Sheet!$A$7:$DG$148,'TN01-10'!AY$9,0))</f>
        <v>#N/A</v>
      </c>
      <c r="AZ143" s="32" t="e">
        <f>IF(VLOOKUP($A143,Sheet!$A$7:$DG$148,'TN01-10'!AZ$9,0)="","",VLOOKUP($A143,Sheet!$A$7:$DG$148,'TN01-10'!AZ$9,0))</f>
        <v>#N/A</v>
      </c>
      <c r="BA143" s="32" t="e">
        <f>IF(VLOOKUP($A143,Sheet!$A$7:$DG$148,'TN01-10'!BA$9,0)="","",VLOOKUP($A143,Sheet!$A$7:$DG$148,'TN01-10'!BA$9,0))</f>
        <v>#N/A</v>
      </c>
      <c r="BB143" s="33" t="e">
        <f>IF(VLOOKUP($A143,Sheet!$A$7:$DG$148,'TN01-10'!BB$9,0)="","",VLOOKUP($A143,Sheet!$A$7:$DG$148,'TN01-10'!BB$9,0))</f>
        <v>#N/A</v>
      </c>
      <c r="BC143" s="36" t="e">
        <f>IF(VLOOKUP($A143,Sheet!$A$7:$DG$148,'TN01-10'!BC$9,0)="","",VLOOKUP($A143,Sheet!$A$7:$DG$148,'TN01-10'!BC$9,0))</f>
        <v>#N/A</v>
      </c>
      <c r="BD143" s="28" t="e">
        <f>IF(VLOOKUP($A143,Sheet!$A$7:$DG$148,'TN01-10'!BD$9,0)="","",VLOOKUP($A143,Sheet!$A$7:$DG$148,'TN01-10'!BD$9,0))</f>
        <v>#N/A</v>
      </c>
      <c r="BE143" s="28" t="e">
        <f>IF(VLOOKUP($A143,Sheet!$A$7:$DG$148,'TN01-10'!BE$9,0)="","",VLOOKUP($A143,Sheet!$A$7:$DG$148,'TN01-10'!BE$9,0))</f>
        <v>#N/A</v>
      </c>
      <c r="BF143" s="28" t="e">
        <f>IF(VLOOKUP($A143,Sheet!$A$7:$DG$148,'TN01-10'!BF$9,0)="","",VLOOKUP($A143,Sheet!$A$7:$DG$148,'TN01-10'!BF$9,0))</f>
        <v>#N/A</v>
      </c>
      <c r="BG143" s="28" t="e">
        <f>IF(VLOOKUP($A143,Sheet!$A$7:$DG$148,'TN01-10'!BG$9,0)="","",VLOOKUP($A143,Sheet!$A$7:$DG$148,'TN01-10'!BG$9,0))</f>
        <v>#N/A</v>
      </c>
      <c r="BH143" s="28" t="e">
        <f>IF(VLOOKUP($A143,Sheet!$A$7:$DG$148,'TN01-10'!BH$9,0)="","",VLOOKUP($A143,Sheet!$A$7:$DG$148,'TN01-10'!BH$9,0))</f>
        <v>#N/A</v>
      </c>
      <c r="BI143" s="28" t="e">
        <f>IF(VLOOKUP($A143,Sheet!$A$7:$DG$148,'TN01-10'!BI$9,0)="","",VLOOKUP($A143,Sheet!$A$7:$DG$148,'TN01-10'!BI$9,0))</f>
        <v>#N/A</v>
      </c>
      <c r="BJ143" s="28" t="e">
        <f>IF(VLOOKUP($A143,Sheet!$A$7:$DG$148,'TN01-10'!BJ$9,0)="","",VLOOKUP($A143,Sheet!$A$7:$DG$148,'TN01-10'!BJ$9,0))</f>
        <v>#N/A</v>
      </c>
      <c r="BK143" s="28" t="e">
        <f>IF(VLOOKUP($A143,Sheet!$A$7:$DG$148,'TN01-10'!BK$9,0)="","",VLOOKUP($A143,Sheet!$A$7:$DG$148,'TN01-10'!BK$9,0))</f>
        <v>#N/A</v>
      </c>
      <c r="BL143" s="28" t="e">
        <f>IF(VLOOKUP($A143,Sheet!$A$7:$DG$148,'TN01-10'!BL$9,0)="","",VLOOKUP($A143,Sheet!$A$7:$DG$148,'TN01-10'!BL$9,0))</f>
        <v>#N/A</v>
      </c>
      <c r="BM143" s="28" t="e">
        <f>IF(VLOOKUP($A143,Sheet!$A$7:$DG$148,'TN01-10'!BM$9,0)="","",VLOOKUP($A143,Sheet!$A$7:$DG$148,'TN01-10'!BM$9,0))</f>
        <v>#N/A</v>
      </c>
      <c r="BN143" s="28" t="e">
        <f>IF(VLOOKUP($A143,Sheet!$A$7:$DG$148,'TN01-10'!BN$9,0)="","",VLOOKUP($A143,Sheet!$A$7:$DG$148,'TN01-10'!BN$9,0))</f>
        <v>#N/A</v>
      </c>
      <c r="BO143" s="28" t="e">
        <f>IF(VLOOKUP($A143,Sheet!$A$7:$DG$148,'TN01-10'!BO$9,0)="","",VLOOKUP($A143,Sheet!$A$7:$DG$148,'TN01-10'!BO$9,0))</f>
        <v>#N/A</v>
      </c>
      <c r="BP143" s="28" t="e">
        <f>IF(VLOOKUP($A143,Sheet!$A$7:$DG$148,'TN01-10'!BP$9,0)="","",VLOOKUP($A143,Sheet!$A$7:$DG$148,'TN01-10'!BP$9,0))</f>
        <v>#N/A</v>
      </c>
      <c r="BQ143" s="28" t="e">
        <f>IF(VLOOKUP($A143,Sheet!$A$7:$DG$148,'TN01-10'!BQ$9,0)="","",VLOOKUP($A143,Sheet!$A$7:$DG$148,'TN01-10'!BQ$9,0))</f>
        <v>#N/A</v>
      </c>
      <c r="BR143" s="28" t="e">
        <f>IF(VLOOKUP($A143,Sheet!$A$7:$DG$148,'TN01-10'!BR$9,0)="","",VLOOKUP($A143,Sheet!$A$7:$DG$148,'TN01-10'!BR$9,0))</f>
        <v>#N/A</v>
      </c>
      <c r="BS143" s="28" t="e">
        <f>IF(VLOOKUP($A143,Sheet!$A$7:$DG$148,'TN01-10'!BS$9,0)="","",VLOOKUP($A143,Sheet!$A$7:$DG$148,'TN01-10'!BS$9,0))</f>
        <v>#N/A</v>
      </c>
      <c r="BT143" s="28" t="e">
        <f>IF(VLOOKUP($A143,Sheet!$A$7:$DG$148,'TN01-10'!BT$9,0)="","",VLOOKUP($A143,Sheet!$A$7:$DG$148,'TN01-10'!BT$9,0))</f>
        <v>#N/A</v>
      </c>
      <c r="BU143" s="28" t="e">
        <f>IF(VLOOKUP($A143,Sheet!$A$7:$DG$148,'TN01-10'!BU$9,0)="","",VLOOKUP($A143,Sheet!$A$7:$DG$148,'TN01-10'!BU$9,0))</f>
        <v>#N/A</v>
      </c>
      <c r="BV143" s="28" t="e">
        <f>IF(VLOOKUP($A143,Sheet!$A$7:$DG$148,'TN01-10'!BV$9,0)="","",VLOOKUP($A143,Sheet!$A$7:$DG$148,'TN01-10'!BV$9,0))</f>
        <v>#N/A</v>
      </c>
      <c r="BW143" s="28" t="e">
        <f>IF(VLOOKUP($A143,Sheet!$A$7:$DG$148,'TN01-10'!BW$9,0)="","",VLOOKUP($A143,Sheet!$A$7:$DG$148,'TN01-10'!BW$9,0))</f>
        <v>#N/A</v>
      </c>
      <c r="BX143" s="33" t="e">
        <f>IF(VLOOKUP($A143,Sheet!$A$7:$DG$148,'TN01-10'!BX$9,0)="","",VLOOKUP($A143,Sheet!$A$7:$DG$148,'TN01-10'!BX$9,0))</f>
        <v>#N/A</v>
      </c>
      <c r="BY143" s="36" t="e">
        <f>IF(VLOOKUP($A143,Sheet!$A$7:$DG$148,'TN01-10'!BY$9,0)="","",VLOOKUP($A143,Sheet!$A$7:$DG$148,'TN01-10'!BY$9,0))</f>
        <v>#N/A</v>
      </c>
      <c r="BZ143" s="28" t="e">
        <f>IF(VLOOKUP($A143,Sheet!$A$7:$DG$148,'TN01-10'!BZ$9,0)="","",VLOOKUP($A143,Sheet!$A$7:$DG$148,'TN01-10'!BZ$9,0))</f>
        <v>#N/A</v>
      </c>
      <c r="CA143" s="28" t="e">
        <f>IF(VLOOKUP($A143,Sheet!$A$7:$DG$148,'TN01-10'!CA$9,0)="","",VLOOKUP($A143,Sheet!$A$7:$DG$148,'TN01-10'!CA$9,0))</f>
        <v>#N/A</v>
      </c>
      <c r="CB143" s="28" t="e">
        <f>IF(VLOOKUP($A143,Sheet!$A$7:$DG$148,'TN01-10'!CB$9,0)="","",VLOOKUP($A143,Sheet!$A$7:$DG$148,'TN01-10'!CB$9,0))</f>
        <v>#N/A</v>
      </c>
      <c r="CC143" s="28" t="e">
        <f>IF(VLOOKUP($A143,Sheet!$A$7:$DG$148,'TN01-10'!CC$9,0)="","",VLOOKUP($A143,Sheet!$A$7:$DG$148,'TN01-10'!CC$9,0))</f>
        <v>#N/A</v>
      </c>
      <c r="CD143" s="28" t="e">
        <f>IF(VLOOKUP($A143,Sheet!$A$7:$DG$148,'TN01-10'!CD$9,0)="","",VLOOKUP($A143,Sheet!$A$7:$DG$148,'TN01-10'!CD$9,0))</f>
        <v>#N/A</v>
      </c>
      <c r="CE143" s="28" t="e">
        <f>IF(VLOOKUP($A143,Sheet!$A$7:$DG$148,'TN01-10'!CE$9,0)="","",VLOOKUP($A143,Sheet!$A$7:$DG$148,'TN01-10'!CE$9,0))</f>
        <v>#N/A</v>
      </c>
      <c r="CF143" s="28" t="e">
        <f>IF(VLOOKUP($A143,Sheet!$A$7:$DG$148,'TN01-10'!CF$9,0)="","",VLOOKUP($A143,Sheet!$A$7:$DG$148,'TN01-10'!CF$9,0))</f>
        <v>#N/A</v>
      </c>
      <c r="CG143" s="28" t="e">
        <f>IF(VLOOKUP($A143,Sheet!$A$7:$DG$148,'TN01-10'!CG$9,0)="","",VLOOKUP($A143,Sheet!$A$7:$DG$148,'TN01-10'!CG$9,0))</f>
        <v>#N/A</v>
      </c>
      <c r="CH143" s="28" t="e">
        <f>IF(VLOOKUP($A143,Sheet!$A$7:$DG$148,'TN01-10'!CH$9,0)="","",VLOOKUP($A143,Sheet!$A$7:$DG$148,'TN01-10'!CH$9,0))</f>
        <v>#N/A</v>
      </c>
      <c r="CI143" s="28" t="e">
        <f>IF(VLOOKUP($A143,Sheet!$A$7:$DG$148,'TN01-10'!CI$9,0)="","",VLOOKUP($A143,Sheet!$A$7:$DG$148,'TN01-10'!CI$9,0))</f>
        <v>#N/A</v>
      </c>
      <c r="CJ143" s="28" t="e">
        <f>IF(VLOOKUP($A143,Sheet!$A$7:$DG$148,'TN01-10'!CJ$9,0)="","",VLOOKUP($A143,Sheet!$A$7:$DG$148,'TN01-10'!CJ$9,0))</f>
        <v>#N/A</v>
      </c>
      <c r="CK143" s="28" t="e">
        <f>IF(VLOOKUP($A143,Sheet!$A$7:$DG$148,'TN01-10'!CK$9,0)="","",VLOOKUP($A143,Sheet!$A$7:$DG$148,'TN01-10'!CK$9,0))</f>
        <v>#N/A</v>
      </c>
      <c r="CL143" s="28" t="e">
        <f>IF(VLOOKUP($A143,Sheet!$A$7:$DG$148,'TN01-10'!CL$9,0)="","",VLOOKUP($A143,Sheet!$A$7:$DG$148,'TN01-10'!CL$9,0))</f>
        <v>#N/A</v>
      </c>
      <c r="CM143" s="28" t="e">
        <f>IF(VLOOKUP($A143,Sheet!$A$7:$DG$148,'TN01-10'!CM$9,0)="","",VLOOKUP($A143,Sheet!$A$7:$DG$148,'TN01-10'!CM$9,0))</f>
        <v>#N/A</v>
      </c>
      <c r="CN143" s="28" t="e">
        <f>IF(VLOOKUP($A143,Sheet!$A$7:$DG$148,'TN01-10'!CN$9,0)="","",VLOOKUP($A143,Sheet!$A$7:$DG$148,'TN01-10'!CN$9,0))</f>
        <v>#N/A</v>
      </c>
      <c r="CO143" s="28" t="e">
        <f>IF(VLOOKUP($A143,Sheet!$A$7:$DG$148,'TN01-10'!CO$9,0)="","",VLOOKUP($A143,Sheet!$A$7:$DG$148,'TN01-10'!CO$9,0))</f>
        <v>#N/A</v>
      </c>
      <c r="CP143" s="28" t="e">
        <f>IF(VLOOKUP($A143,Sheet!$A$7:$DG$148,'TN01-10'!CP$9,0)="","",VLOOKUP($A143,Sheet!$A$7:$DG$148,'TN01-10'!CP$9,0))</f>
        <v>#N/A</v>
      </c>
      <c r="CQ143" s="28" t="e">
        <f>IF(VLOOKUP($A143,Sheet!$A$7:$DG$148,'TN01-10'!CQ$9,0)="","",VLOOKUP($A143,Sheet!$A$7:$DG$148,'TN01-10'!CQ$9,0))</f>
        <v>#N/A</v>
      </c>
      <c r="CR143" s="28" t="e">
        <f>IF(VLOOKUP($A143,Sheet!$A$7:$DG$148,'TN01-10'!CR$9,0)="","",VLOOKUP($A143,Sheet!$A$7:$DG$148,'TN01-10'!CR$9,0))</f>
        <v>#N/A</v>
      </c>
      <c r="CS143" s="33" t="e">
        <f>IF(VLOOKUP($A143,Sheet!$A$7:$DG$148,'TN01-10'!CS$9,0)="","",VLOOKUP($A143,Sheet!$A$7:$DG$148,'TN01-10'!CS$9,0))</f>
        <v>#N/A</v>
      </c>
      <c r="CT143" s="36" t="e">
        <f>IF(VLOOKUP($A143,Sheet!$A$7:$DG$148,'TN01-10'!CT$9,0)="","",VLOOKUP($A143,Sheet!$A$7:$DG$148,'TN01-10'!CT$9,0))</f>
        <v>#N/A</v>
      </c>
      <c r="CU143" s="38" t="e">
        <f t="shared" si="32"/>
        <v>#N/A</v>
      </c>
      <c r="CV143" s="38" t="e">
        <f t="shared" si="33"/>
        <v>#N/A</v>
      </c>
      <c r="CW143" s="38">
        <f t="shared" si="34"/>
        <v>0</v>
      </c>
      <c r="CX143" s="38" t="e">
        <f t="shared" si="35"/>
        <v>#N/A</v>
      </c>
      <c r="CY143" s="38" t="e">
        <f t="shared" si="36"/>
        <v>#N/A</v>
      </c>
      <c r="CZ143" s="38" t="e">
        <f>VLOOKUP($A143,'TN01-04'!$A$13:$DL$166,103,0)</f>
        <v>#N/A</v>
      </c>
      <c r="DA143" s="28" t="e">
        <f>IF(VLOOKUP($A143,Sheet!$A$7:$DG$148,'TN01-10'!DA$9,0)="","",VLOOKUP($A143,Sheet!$A$7:$DG$148,'TN01-10'!DA$9,0))</f>
        <v>#N/A</v>
      </c>
      <c r="DB143" s="28" t="e">
        <f>IF(VLOOKUP($A143,Sheet!$A$7:$DG$148,'TN01-10'!DB$9,0)="","",VLOOKUP($A143,Sheet!$A$7:$DG$148,'TN01-10'!DB$9,0))</f>
        <v>#N/A</v>
      </c>
      <c r="DC143" s="28" t="e">
        <f>IF(VLOOKUP($A143,Sheet!$A$7:$DG$148,'TN01-10'!DC$9,0)="","",VLOOKUP($A143,Sheet!$A$7:$DG$148,'TN01-10'!DC$9,0))</f>
        <v>#N/A</v>
      </c>
      <c r="DD143" s="28" t="e">
        <f>IF(VLOOKUP($A143,Sheet!$A$7:$DG$148,'TN01-10'!DD$9,0)="","",VLOOKUP($A143,Sheet!$A$7:$DG$148,'TN01-10'!DD$9,0))</f>
        <v>#N/A</v>
      </c>
      <c r="DE143" s="38"/>
      <c r="DF143" s="38" t="e">
        <f t="shared" si="37"/>
        <v>#N/A</v>
      </c>
      <c r="DG143" s="38" t="e">
        <f>VLOOKUP($A143,'TN01-04'!$A$13:$DL$166,110,0)</f>
        <v>#N/A</v>
      </c>
      <c r="DH143" s="33" t="e">
        <f>IF(VLOOKUP($A143,Sheet!$A$7:$DG$148,'TN01-10'!DH$9,0)="","",VLOOKUP($A143,Sheet!$A$7:$DG$148,'TN01-10'!DH$9,0))</f>
        <v>#N/A</v>
      </c>
      <c r="DI143" s="36" t="e">
        <f>IF(VLOOKUP($A143,Sheet!$A$7:$DG$148,'TN01-10'!DI$9,0)="","",VLOOKUP($A143,Sheet!$A$7:$DG$148,'TN01-10'!DI$9,0))</f>
        <v>#N/A</v>
      </c>
      <c r="DJ143" s="38" t="e">
        <f t="shared" si="38"/>
        <v>#N/A</v>
      </c>
      <c r="DK143" s="38" t="e">
        <f t="shared" si="39"/>
        <v>#N/A</v>
      </c>
      <c r="DL143" s="38" t="e">
        <f t="shared" si="40"/>
        <v>#N/A</v>
      </c>
      <c r="DM143" s="38" t="e">
        <f>VLOOKUP($A143,'TN01-04'!$A$13:$DL$166,116,0)</f>
        <v>#N/A</v>
      </c>
      <c r="DN143" s="33" t="e">
        <f>IF(VLOOKUP($A143,Sheet!$A$7:$DG$148,'TN01-10'!DN$9,0)="","",VLOOKUP($A143,Sheet!$A$7:$DG$148,'TN01-10'!DN$9,0))</f>
        <v>#N/A</v>
      </c>
      <c r="DO143" s="36" t="e">
        <f>IF(VLOOKUP($A143,Sheet!$A$7:$DG$148,'TN01-10'!DO$9,0)="","",VLOOKUP($A143,Sheet!$A$7:$DG$148,'TN01-10'!DO$9,0))</f>
        <v>#N/A</v>
      </c>
      <c r="DP143" s="28" t="e">
        <f>IF(VLOOKUP($A143,Sheet!$A$7:$DG$148,'TN01-10'!DP$9,0)="","",VLOOKUP($A143,Sheet!$A$7:$DG$148,'TN01-10'!DP$9,0))</f>
        <v>#N/A</v>
      </c>
      <c r="DQ143" s="28" t="e">
        <f>IF(VLOOKUP($A143,Sheet!$A$7:$DG$148,'TN01-10'!DQ$9,0)="","",VLOOKUP($A143,Sheet!$A$7:$DG$148,'TN01-10'!DQ$9,0))</f>
        <v>#N/A</v>
      </c>
      <c r="DR143" s="28" t="e">
        <f>IF(VLOOKUP($A143,Sheet!$A$7:$DG$148,'TN01-10'!DR$9,0)="","",VLOOKUP($A143,Sheet!$A$7:$DG$148,'TN01-10'!DR$9,0))</f>
        <v>#N/A</v>
      </c>
      <c r="DS143" s="28" t="e">
        <f>IF(VLOOKUP($A143,Sheet!$A$7:$DG$148,'TN01-10'!DS$9,0)="","",VLOOKUP($A143,Sheet!$A$7:$DG$148,'TN01-10'!DS$9,0))</f>
        <v>#N/A</v>
      </c>
      <c r="DT143" s="28" t="e">
        <f>IF(VLOOKUP($A143,Sheet!$A$7:$DG$148,'TN01-10'!DT$9,0)="","",VLOOKUP($A143,Sheet!$A$7:$DG$148,'TN01-10'!DT$9,0))</f>
        <v>#N/A</v>
      </c>
      <c r="DU143" s="168" t="e">
        <f t="shared" si="41"/>
        <v>#N/A</v>
      </c>
      <c r="DV143" s="315"/>
      <c r="DW143" s="315"/>
      <c r="DX143" s="315"/>
      <c r="DY143" s="315" t="s">
        <v>4798</v>
      </c>
      <c r="DZ143" s="315" t="e">
        <v>#N/A</v>
      </c>
      <c r="EA143" s="315"/>
      <c r="EB143" s="216"/>
      <c r="EC143" s="216"/>
      <c r="ED143" s="216"/>
      <c r="EE143" s="216"/>
      <c r="EF143" s="216">
        <f t="shared" si="42"/>
        <v>0</v>
      </c>
      <c r="EG143" s="216">
        <v>0</v>
      </c>
      <c r="EH143" s="216">
        <v>0</v>
      </c>
      <c r="EI143" s="216"/>
      <c r="EJ143" s="216"/>
      <c r="EK143" s="216">
        <f t="shared" si="43"/>
        <v>0</v>
      </c>
      <c r="EL143" s="216"/>
      <c r="EM143" s="216">
        <v>0</v>
      </c>
      <c r="EN143" s="216"/>
      <c r="EO143" s="216"/>
      <c r="EP143" s="216">
        <f t="shared" si="44"/>
        <v>0</v>
      </c>
      <c r="EQ143" s="216"/>
      <c r="ER143" s="216">
        <v>0</v>
      </c>
      <c r="ES143" s="216"/>
      <c r="ET143" s="216"/>
      <c r="EU143" s="216">
        <f t="shared" si="45"/>
        <v>0</v>
      </c>
      <c r="EV143" s="216">
        <f t="shared" si="46"/>
        <v>0</v>
      </c>
    </row>
    <row r="144" spans="1:152" ht="15.95" customHeight="1" x14ac:dyDescent="0.2">
      <c r="A144" s="25">
        <v>2220727418</v>
      </c>
      <c r="B144" s="26" t="s">
        <v>12</v>
      </c>
      <c r="C144" s="26" t="s">
        <v>89</v>
      </c>
      <c r="D144" s="26" t="s">
        <v>191</v>
      </c>
      <c r="E144" s="27">
        <v>35936</v>
      </c>
      <c r="F144" s="26" t="s">
        <v>209</v>
      </c>
      <c r="G144" s="26" t="s">
        <v>212</v>
      </c>
      <c r="H144" s="28">
        <f>IF(VLOOKUP($A144,Sheet!$A$7:$DG$148,'TN01-10'!H$9,0)="","",VLOOKUP($A144,Sheet!$A$7:$DG$148,'TN01-10'!H$9,0))</f>
        <v>9.1999999999999993</v>
      </c>
      <c r="I144" s="28">
        <f>IF(VLOOKUP($A144,Sheet!$A$7:$DG$148,'TN01-10'!I$9,0)="","",VLOOKUP($A144,Sheet!$A$7:$DG$148,'TN01-10'!I$9,0))</f>
        <v>8.6999999999999993</v>
      </c>
      <c r="J144" s="28">
        <f>IF(VLOOKUP($A144,Sheet!$A$7:$DG$148,'TN01-10'!J$9,0)="","",VLOOKUP($A144,Sheet!$A$7:$DG$148,'TN01-10'!J$9,0))</f>
        <v>8.3000000000000007</v>
      </c>
      <c r="K144" s="28">
        <f>IF(VLOOKUP($A144,Sheet!$A$7:$DG$148,'TN01-10'!K$9,0)="","",VLOOKUP($A144,Sheet!$A$7:$DG$148,'TN01-10'!K$9,0))</f>
        <v>9</v>
      </c>
      <c r="L144" s="28">
        <f>IF(VLOOKUP($A144,Sheet!$A$7:$DG$148,'TN01-10'!L$9,0)="","",VLOOKUP($A144,Sheet!$A$7:$DG$148,'TN01-10'!L$9,0))</f>
        <v>9.9</v>
      </c>
      <c r="M144" s="28">
        <f>IF(VLOOKUP($A144,Sheet!$A$7:$DG$148,'TN01-10'!M$9,0)="","",VLOOKUP($A144,Sheet!$A$7:$DG$148,'TN01-10'!M$9,0))</f>
        <v>8.1</v>
      </c>
      <c r="N144" s="28">
        <f>IF(VLOOKUP($A144,Sheet!$A$7:$DG$148,'TN01-10'!N$9,0)="","",VLOOKUP($A144,Sheet!$A$7:$DG$148,'TN01-10'!N$9,0))</f>
        <v>8</v>
      </c>
      <c r="O144" s="28" t="str">
        <f>IF(VLOOKUP($A144,Sheet!$A$7:$DG$148,'TN01-10'!O$9,0)="","",VLOOKUP($A144,Sheet!$A$7:$DG$148,'TN01-10'!O$9,0))</f>
        <v/>
      </c>
      <c r="P144" s="28">
        <f>IF(VLOOKUP($A144,Sheet!$A$7:$DG$148,'TN01-10'!P$9,0)="","",VLOOKUP($A144,Sheet!$A$7:$DG$148,'TN01-10'!P$9,0))</f>
        <v>9.4</v>
      </c>
      <c r="Q144" s="28" t="str">
        <f>IF(VLOOKUP($A144,Sheet!$A$7:$DG$148,'TN01-10'!Q$9,0)="","",VLOOKUP($A144,Sheet!$A$7:$DG$148,'TN01-10'!Q$9,0))</f>
        <v/>
      </c>
      <c r="R144" s="28" t="str">
        <f>IF(VLOOKUP($A144,Sheet!$A$7:$DG$148,'TN01-10'!R$9,0)="","",VLOOKUP($A144,Sheet!$A$7:$DG$148,'TN01-10'!R$9,0))</f>
        <v/>
      </c>
      <c r="S144" s="28" t="str">
        <f>IF(VLOOKUP($A144,Sheet!$A$7:$DG$148,'TN01-10'!S$9,0)="","",VLOOKUP($A144,Sheet!$A$7:$DG$148,'TN01-10'!S$9,0))</f>
        <v/>
      </c>
      <c r="T144" s="28" t="str">
        <f>IF(VLOOKUP($A144,Sheet!$A$7:$DG$148,'TN01-10'!T$9,0)="","",VLOOKUP($A144,Sheet!$A$7:$DG$148,'TN01-10'!T$9,0))</f>
        <v/>
      </c>
      <c r="U144" s="28">
        <f>IF(VLOOKUP($A144,Sheet!$A$7:$DG$148,'TN01-10'!U$9,0)="","",VLOOKUP($A144,Sheet!$A$7:$DG$148,'TN01-10'!U$9,0))</f>
        <v>8.3000000000000007</v>
      </c>
      <c r="V144" s="28">
        <f>IF(VLOOKUP($A144,Sheet!$A$7:$DG$148,'TN01-10'!V$9,0)="","",VLOOKUP($A144,Sheet!$A$7:$DG$148,'TN01-10'!V$9,0))</f>
        <v>7.6</v>
      </c>
      <c r="W144" s="28">
        <f>IF(VLOOKUP($A144,Sheet!$A$7:$DG$148,'TN01-10'!W$9,0)="","",VLOOKUP($A144,Sheet!$A$7:$DG$148,'TN01-10'!W$9,0))</f>
        <v>8.4</v>
      </c>
      <c r="X144" s="28">
        <f>IF(VLOOKUP($A144,Sheet!$A$7:$DG$148,'TN01-10'!X$9,0)="","",VLOOKUP($A144,Sheet!$A$7:$DG$148,'TN01-10'!X$9,0))</f>
        <v>9.1</v>
      </c>
      <c r="Y144" s="28">
        <f>IF(VLOOKUP($A144,Sheet!$A$7:$DG$148,'TN01-10'!Y$9,0)="","",VLOOKUP($A144,Sheet!$A$7:$DG$148,'TN01-10'!Y$9,0))</f>
        <v>8</v>
      </c>
      <c r="Z144" s="28">
        <f>IF(VLOOKUP($A144,Sheet!$A$7:$DG$148,'TN01-10'!Z$9,0)="","",VLOOKUP($A144,Sheet!$A$7:$DG$148,'TN01-10'!Z$9,0))</f>
        <v>8.1999999999999993</v>
      </c>
      <c r="AA144" s="28">
        <f>IF(VLOOKUP($A144,Sheet!$A$7:$DG$148,'TN01-10'!AA$9,0)="","",VLOOKUP($A144,Sheet!$A$7:$DG$148,'TN01-10'!AA$9,0))</f>
        <v>8.1</v>
      </c>
      <c r="AB144" s="28">
        <f>IF(VLOOKUP($A144,Sheet!$A$7:$DG$148,'TN01-10'!AB$9,0)="","",VLOOKUP($A144,Sheet!$A$7:$DG$148,'TN01-10'!AB$9,0))</f>
        <v>6.4</v>
      </c>
      <c r="AC144" s="28">
        <f>IF(VLOOKUP($A144,Sheet!$A$7:$DG$148,'TN01-10'!AC$9,0)="","",VLOOKUP($A144,Sheet!$A$7:$DG$148,'TN01-10'!AC$9,0))</f>
        <v>7.7</v>
      </c>
      <c r="AD144" s="28">
        <f>IF(VLOOKUP($A144,Sheet!$A$7:$DG$148,'TN01-10'!AD$9,0)="","",VLOOKUP($A144,Sheet!$A$7:$DG$148,'TN01-10'!AD$9,0))</f>
        <v>7.4</v>
      </c>
      <c r="AE144" s="28">
        <f>IF(VLOOKUP($A144,Sheet!$A$7:$DG$148,'TN01-10'!AE$9,0)="","",VLOOKUP($A144,Sheet!$A$7:$DG$148,'TN01-10'!AE$9,0))</f>
        <v>8</v>
      </c>
      <c r="AF144" s="28">
        <f>IF(VLOOKUP($A144,Sheet!$A$7:$DG$148,'TN01-10'!AF$9,0)="","",VLOOKUP($A144,Sheet!$A$7:$DG$148,'TN01-10'!AF$9,0))</f>
        <v>7</v>
      </c>
      <c r="AG144" s="28">
        <f>IF(VLOOKUP($A144,Sheet!$A$7:$DG$148,'TN01-10'!AG$9,0)="","",VLOOKUP($A144,Sheet!$A$7:$DG$148,'TN01-10'!AG$9,0))</f>
        <v>7.4</v>
      </c>
      <c r="AH144" s="28">
        <f>IF(VLOOKUP($A144,Sheet!$A$7:$DG$148,'TN01-10'!AH$9,0)="","",VLOOKUP($A144,Sheet!$A$7:$DG$148,'TN01-10'!AH$9,0))</f>
        <v>7.6</v>
      </c>
      <c r="AI144" s="28">
        <f>IF(VLOOKUP($A144,Sheet!$A$7:$DG$148,'TN01-10'!AI$9,0)="","",VLOOKUP($A144,Sheet!$A$7:$DG$148,'TN01-10'!AI$9,0))</f>
        <v>7.5</v>
      </c>
      <c r="AJ144" s="28">
        <f>IF(VLOOKUP($A144,Sheet!$A$7:$DG$148,'TN01-10'!AJ$9,0)="","",VLOOKUP($A144,Sheet!$A$7:$DG$148,'TN01-10'!AJ$9,0))</f>
        <v>7.6</v>
      </c>
      <c r="AK144" s="33">
        <f>IF(VLOOKUP($A144,Sheet!$A$7:$DG$148,'TN01-10'!AK$9,0)="","",VLOOKUP($A144,Sheet!$A$7:$DG$148,'TN01-10'!AK$9,0))</f>
        <v>51</v>
      </c>
      <c r="AL144" s="36">
        <f>IF(VLOOKUP($A144,Sheet!$A$7:$DG$148,'TN01-10'!AL$9,0)="","",VLOOKUP($A144,Sheet!$A$7:$DG$148,'TN01-10'!AL$9,0))</f>
        <v>0</v>
      </c>
      <c r="AM144" s="32">
        <f>IF(VLOOKUP($A144,Sheet!$A$7:$DG$148,'TN01-10'!AM$9,0)="","",VLOOKUP($A144,Sheet!$A$7:$DG$148,'TN01-10'!AM$9,0))</f>
        <v>5.8</v>
      </c>
      <c r="AN144" s="32">
        <f>IF(VLOOKUP($A144,Sheet!$A$7:$DG$148,'TN01-10'!AN$9,0)="","",VLOOKUP($A144,Sheet!$A$7:$DG$148,'TN01-10'!AN$9,0))</f>
        <v>6.3</v>
      </c>
      <c r="AO144" s="32" t="str">
        <f>IF(VLOOKUP($A144,Sheet!$A$7:$DG$148,'TN01-10'!AO$9,0)="","",VLOOKUP($A144,Sheet!$A$7:$DG$148,'TN01-10'!AO$9,0))</f>
        <v/>
      </c>
      <c r="AP144" s="32" t="str">
        <f>IF(VLOOKUP($A144,Sheet!$A$7:$DG$148,'TN01-10'!AP$9,0)="","",VLOOKUP($A144,Sheet!$A$7:$DG$148,'TN01-10'!AP$9,0))</f>
        <v/>
      </c>
      <c r="AQ144" s="32" t="str">
        <f>IF(VLOOKUP($A144,Sheet!$A$7:$DG$148,'TN01-10'!AQ$9,0)="","",VLOOKUP($A144,Sheet!$A$7:$DG$148,'TN01-10'!AQ$9,0))</f>
        <v/>
      </c>
      <c r="AR144" s="32" t="str">
        <f>IF(VLOOKUP($A144,Sheet!$A$7:$DG$148,'TN01-10'!AR$9,0)="","",VLOOKUP($A144,Sheet!$A$7:$DG$148,'TN01-10'!AR$9,0))</f>
        <v/>
      </c>
      <c r="AS144" s="32" t="str">
        <f>IF(VLOOKUP($A144,Sheet!$A$7:$DG$148,'TN01-10'!AS$9,0)="","",VLOOKUP($A144,Sheet!$A$7:$DG$148,'TN01-10'!AS$9,0))</f>
        <v/>
      </c>
      <c r="AT144" s="32">
        <f>IF(VLOOKUP($A144,Sheet!$A$7:$DG$148,'TN01-10'!AT$9,0)="","",VLOOKUP($A144,Sheet!$A$7:$DG$148,'TN01-10'!AT$9,0))</f>
        <v>8.1999999999999993</v>
      </c>
      <c r="AU144" s="32" t="str">
        <f>IF(VLOOKUP($A144,Sheet!$A$7:$DG$148,'TN01-10'!AU$9,0)="","",VLOOKUP($A144,Sheet!$A$7:$DG$148,'TN01-10'!AU$9,0))</f>
        <v/>
      </c>
      <c r="AV144" s="32" t="str">
        <f>IF(VLOOKUP($A144,Sheet!$A$7:$DG$148,'TN01-10'!AV$9,0)="","",VLOOKUP($A144,Sheet!$A$7:$DG$148,'TN01-10'!AV$9,0))</f>
        <v/>
      </c>
      <c r="AW144" s="32" t="str">
        <f>IF(VLOOKUP($A144,Sheet!$A$7:$DG$148,'TN01-10'!AW$9,0)="","",VLOOKUP($A144,Sheet!$A$7:$DG$148,'TN01-10'!AW$9,0))</f>
        <v/>
      </c>
      <c r="AX144" s="32" t="str">
        <f>IF(VLOOKUP($A144,Sheet!$A$7:$DG$148,'TN01-10'!AX$9,0)="","",VLOOKUP($A144,Sheet!$A$7:$DG$148,'TN01-10'!AX$9,0))</f>
        <v/>
      </c>
      <c r="AY144" s="32" t="str">
        <f>IF(VLOOKUP($A144,Sheet!$A$7:$DG$148,'TN01-10'!AY$9,0)="","",VLOOKUP($A144,Sheet!$A$7:$DG$148,'TN01-10'!AY$9,0))</f>
        <v/>
      </c>
      <c r="AZ144" s="32">
        <f>IF(VLOOKUP($A144,Sheet!$A$7:$DG$148,'TN01-10'!AZ$9,0)="","",VLOOKUP($A144,Sheet!$A$7:$DG$148,'TN01-10'!AZ$9,0))</f>
        <v>7.4</v>
      </c>
      <c r="BA144" s="32">
        <f>IF(VLOOKUP($A144,Sheet!$A$7:$DG$148,'TN01-10'!BA$9,0)="","",VLOOKUP($A144,Sheet!$A$7:$DG$148,'TN01-10'!BA$9,0))</f>
        <v>7</v>
      </c>
      <c r="BB144" s="33">
        <f>IF(VLOOKUP($A144,Sheet!$A$7:$DG$148,'TN01-10'!BB$9,0)="","",VLOOKUP($A144,Sheet!$A$7:$DG$148,'TN01-10'!BB$9,0))</f>
        <v>5</v>
      </c>
      <c r="BC144" s="36">
        <f>IF(VLOOKUP($A144,Sheet!$A$7:$DG$148,'TN01-10'!BC$9,0)="","",VLOOKUP($A144,Sheet!$A$7:$DG$148,'TN01-10'!BC$9,0))</f>
        <v>0</v>
      </c>
      <c r="BD144" s="28">
        <f>IF(VLOOKUP($A144,Sheet!$A$7:$DG$148,'TN01-10'!BD$9,0)="","",VLOOKUP($A144,Sheet!$A$7:$DG$148,'TN01-10'!BD$9,0))</f>
        <v>7.4</v>
      </c>
      <c r="BE144" s="28">
        <f>IF(VLOOKUP($A144,Sheet!$A$7:$DG$148,'TN01-10'!BE$9,0)="","",VLOOKUP($A144,Sheet!$A$7:$DG$148,'TN01-10'!BE$9,0))</f>
        <v>7.7</v>
      </c>
      <c r="BF144" s="28">
        <f>IF(VLOOKUP($A144,Sheet!$A$7:$DG$148,'TN01-10'!BF$9,0)="","",VLOOKUP($A144,Sheet!$A$7:$DG$148,'TN01-10'!BF$9,0))</f>
        <v>6</v>
      </c>
      <c r="BG144" s="28">
        <f>IF(VLOOKUP($A144,Sheet!$A$7:$DG$148,'TN01-10'!BG$9,0)="","",VLOOKUP($A144,Sheet!$A$7:$DG$148,'TN01-10'!BG$9,0))</f>
        <v>9.3000000000000007</v>
      </c>
      <c r="BH144" s="28">
        <f>IF(VLOOKUP($A144,Sheet!$A$7:$DG$148,'TN01-10'!BH$9,0)="","",VLOOKUP($A144,Sheet!$A$7:$DG$148,'TN01-10'!BH$9,0))</f>
        <v>8.1999999999999993</v>
      </c>
      <c r="BI144" s="28">
        <f>IF(VLOOKUP($A144,Sheet!$A$7:$DG$148,'TN01-10'!BI$9,0)="","",VLOOKUP($A144,Sheet!$A$7:$DG$148,'TN01-10'!BI$9,0))</f>
        <v>6.7</v>
      </c>
      <c r="BJ144" s="28">
        <f>IF(VLOOKUP($A144,Sheet!$A$7:$DG$148,'TN01-10'!BJ$9,0)="","",VLOOKUP($A144,Sheet!$A$7:$DG$148,'TN01-10'!BJ$9,0))</f>
        <v>8.1999999999999993</v>
      </c>
      <c r="BK144" s="28">
        <f>IF(VLOOKUP($A144,Sheet!$A$7:$DG$148,'TN01-10'!BK$9,0)="","",VLOOKUP($A144,Sheet!$A$7:$DG$148,'TN01-10'!BK$9,0))</f>
        <v>6.9</v>
      </c>
      <c r="BL144" s="28">
        <f>IF(VLOOKUP($A144,Sheet!$A$7:$DG$148,'TN01-10'!BL$9,0)="","",VLOOKUP($A144,Sheet!$A$7:$DG$148,'TN01-10'!BL$9,0))</f>
        <v>6.9</v>
      </c>
      <c r="BM144" s="28">
        <f>IF(VLOOKUP($A144,Sheet!$A$7:$DG$148,'TN01-10'!BM$9,0)="","",VLOOKUP($A144,Sheet!$A$7:$DG$148,'TN01-10'!BM$9,0))</f>
        <v>8.6999999999999993</v>
      </c>
      <c r="BN144" s="28">
        <f>IF(VLOOKUP($A144,Sheet!$A$7:$DG$148,'TN01-10'!BN$9,0)="","",VLOOKUP($A144,Sheet!$A$7:$DG$148,'TN01-10'!BN$9,0))</f>
        <v>7.3</v>
      </c>
      <c r="BO144" s="28">
        <f>IF(VLOOKUP($A144,Sheet!$A$7:$DG$148,'TN01-10'!BO$9,0)="","",VLOOKUP($A144,Sheet!$A$7:$DG$148,'TN01-10'!BO$9,0))</f>
        <v>6.3</v>
      </c>
      <c r="BP144" s="28">
        <f>IF(VLOOKUP($A144,Sheet!$A$7:$DG$148,'TN01-10'!BP$9,0)="","",VLOOKUP($A144,Sheet!$A$7:$DG$148,'TN01-10'!BP$9,0))</f>
        <v>8.1</v>
      </c>
      <c r="BQ144" s="28" t="str">
        <f>IF(VLOOKUP($A144,Sheet!$A$7:$DG$148,'TN01-10'!BQ$9,0)="","",VLOOKUP($A144,Sheet!$A$7:$DG$148,'TN01-10'!BQ$9,0))</f>
        <v/>
      </c>
      <c r="BR144" s="28">
        <f>IF(VLOOKUP($A144,Sheet!$A$7:$DG$148,'TN01-10'!BR$9,0)="","",VLOOKUP($A144,Sheet!$A$7:$DG$148,'TN01-10'!BR$9,0))</f>
        <v>9.1999999999999993</v>
      </c>
      <c r="BS144" s="28">
        <f>IF(VLOOKUP($A144,Sheet!$A$7:$DG$148,'TN01-10'!BS$9,0)="","",VLOOKUP($A144,Sheet!$A$7:$DG$148,'TN01-10'!BS$9,0))</f>
        <v>7.4</v>
      </c>
      <c r="BT144" s="28">
        <f>IF(VLOOKUP($A144,Sheet!$A$7:$DG$148,'TN01-10'!BT$9,0)="","",VLOOKUP($A144,Sheet!$A$7:$DG$148,'TN01-10'!BT$9,0))</f>
        <v>7.6</v>
      </c>
      <c r="BU144" s="28">
        <f>IF(VLOOKUP($A144,Sheet!$A$7:$DG$148,'TN01-10'!BU$9,0)="","",VLOOKUP($A144,Sheet!$A$7:$DG$148,'TN01-10'!BU$9,0))</f>
        <v>5.9</v>
      </c>
      <c r="BV144" s="28">
        <f>IF(VLOOKUP($A144,Sheet!$A$7:$DG$148,'TN01-10'!BV$9,0)="","",VLOOKUP($A144,Sheet!$A$7:$DG$148,'TN01-10'!BV$9,0))</f>
        <v>8.4</v>
      </c>
      <c r="BW144" s="28">
        <f>IF(VLOOKUP($A144,Sheet!$A$7:$DG$148,'TN01-10'!BW$9,0)="","",VLOOKUP($A144,Sheet!$A$7:$DG$148,'TN01-10'!BW$9,0))</f>
        <v>8.1999999999999993</v>
      </c>
      <c r="BX144" s="33">
        <f>IF(VLOOKUP($A144,Sheet!$A$7:$DG$148,'TN01-10'!BX$9,0)="","",VLOOKUP($A144,Sheet!$A$7:$DG$148,'TN01-10'!BX$9,0))</f>
        <v>50</v>
      </c>
      <c r="BY144" s="36">
        <f>IF(VLOOKUP($A144,Sheet!$A$7:$DG$148,'TN01-10'!BY$9,0)="","",VLOOKUP($A144,Sheet!$A$7:$DG$148,'TN01-10'!BY$9,0))</f>
        <v>0</v>
      </c>
      <c r="BZ144" s="28">
        <f>IF(VLOOKUP($A144,Sheet!$A$7:$DG$148,'TN01-10'!BZ$9,0)="","",VLOOKUP($A144,Sheet!$A$7:$DG$148,'TN01-10'!BZ$9,0))</f>
        <v>9.5</v>
      </c>
      <c r="CA144" s="28" t="str">
        <f>IF(VLOOKUP($A144,Sheet!$A$7:$DG$148,'TN01-10'!CA$9,0)="","",VLOOKUP($A144,Sheet!$A$7:$DG$148,'TN01-10'!CA$9,0))</f>
        <v/>
      </c>
      <c r="CB144" s="28">
        <f>IF(VLOOKUP($A144,Sheet!$A$7:$DG$148,'TN01-10'!CB$9,0)="","",VLOOKUP($A144,Sheet!$A$7:$DG$148,'TN01-10'!CB$9,0))</f>
        <v>7.6</v>
      </c>
      <c r="CC144" s="28" t="str">
        <f>IF(VLOOKUP($A144,Sheet!$A$7:$DG$148,'TN01-10'!CC$9,0)="","",VLOOKUP($A144,Sheet!$A$7:$DG$148,'TN01-10'!CC$9,0))</f>
        <v/>
      </c>
      <c r="CD144" s="28">
        <f>IF(VLOOKUP($A144,Sheet!$A$7:$DG$148,'TN01-10'!CD$9,0)="","",VLOOKUP($A144,Sheet!$A$7:$DG$148,'TN01-10'!CD$9,0))</f>
        <v>6.9</v>
      </c>
      <c r="CE144" s="28">
        <f>IF(VLOOKUP($A144,Sheet!$A$7:$DG$148,'TN01-10'!CE$9,0)="","",VLOOKUP($A144,Sheet!$A$7:$DG$148,'TN01-10'!CE$9,0))</f>
        <v>7.2</v>
      </c>
      <c r="CF144" s="28">
        <f>IF(VLOOKUP($A144,Sheet!$A$7:$DG$148,'TN01-10'!CF$9,0)="","",VLOOKUP($A144,Sheet!$A$7:$DG$148,'TN01-10'!CF$9,0))</f>
        <v>7</v>
      </c>
      <c r="CG144" s="28">
        <f>IF(VLOOKUP($A144,Sheet!$A$7:$DG$148,'TN01-10'!CG$9,0)="","",VLOOKUP($A144,Sheet!$A$7:$DG$148,'TN01-10'!CG$9,0))</f>
        <v>8.1</v>
      </c>
      <c r="CH144" s="28" t="str">
        <f>IF(VLOOKUP($A144,Sheet!$A$7:$DG$148,'TN01-10'!CH$9,0)="","",VLOOKUP($A144,Sheet!$A$7:$DG$148,'TN01-10'!CH$9,0))</f>
        <v/>
      </c>
      <c r="CI144" s="28" t="str">
        <f>IF(VLOOKUP($A144,Sheet!$A$7:$DG$148,'TN01-10'!CI$9,0)="","",VLOOKUP($A144,Sheet!$A$7:$DG$148,'TN01-10'!CI$9,0))</f>
        <v/>
      </c>
      <c r="CJ144" s="28" t="str">
        <f>IF(VLOOKUP($A144,Sheet!$A$7:$DG$148,'TN01-10'!CJ$9,0)="","",VLOOKUP($A144,Sheet!$A$7:$DG$148,'TN01-10'!CJ$9,0))</f>
        <v/>
      </c>
      <c r="CK144" s="28">
        <f>IF(VLOOKUP($A144,Sheet!$A$7:$DG$148,'TN01-10'!CK$9,0)="","",VLOOKUP($A144,Sheet!$A$7:$DG$148,'TN01-10'!CK$9,0))</f>
        <v>7.9</v>
      </c>
      <c r="CL144" s="28" t="str">
        <f>IF(VLOOKUP($A144,Sheet!$A$7:$DG$148,'TN01-10'!CL$9,0)="","",VLOOKUP($A144,Sheet!$A$7:$DG$148,'TN01-10'!CL$9,0))</f>
        <v/>
      </c>
      <c r="CM144" s="28" t="str">
        <f>IF(VLOOKUP($A144,Sheet!$A$7:$DG$148,'TN01-10'!CM$9,0)="","",VLOOKUP($A144,Sheet!$A$7:$DG$148,'TN01-10'!CM$9,0))</f>
        <v/>
      </c>
      <c r="CN144" s="28">
        <f>IF(VLOOKUP($A144,Sheet!$A$7:$DG$148,'TN01-10'!CN$9,0)="","",VLOOKUP($A144,Sheet!$A$7:$DG$148,'TN01-10'!CN$9,0))</f>
        <v>7.4</v>
      </c>
      <c r="CO144" s="28">
        <f>IF(VLOOKUP($A144,Sheet!$A$7:$DG$148,'TN01-10'!CO$9,0)="","",VLOOKUP($A144,Sheet!$A$7:$DG$148,'TN01-10'!CO$9,0))</f>
        <v>7.5</v>
      </c>
      <c r="CP144" s="28">
        <f>IF(VLOOKUP($A144,Sheet!$A$7:$DG$148,'TN01-10'!CP$9,0)="","",VLOOKUP($A144,Sheet!$A$7:$DG$148,'TN01-10'!CP$9,0))</f>
        <v>8.4</v>
      </c>
      <c r="CQ144" s="28">
        <f>IF(VLOOKUP($A144,Sheet!$A$7:$DG$148,'TN01-10'!CQ$9,0)="","",VLOOKUP($A144,Sheet!$A$7:$DG$148,'TN01-10'!CQ$9,0))</f>
        <v>8.4</v>
      </c>
      <c r="CR144" s="28">
        <f>IF(VLOOKUP($A144,Sheet!$A$7:$DG$148,'TN01-10'!CR$9,0)="","",VLOOKUP($A144,Sheet!$A$7:$DG$148,'TN01-10'!CR$9,0))</f>
        <v>9.6</v>
      </c>
      <c r="CS144" s="33">
        <f>IF(VLOOKUP($A144,Sheet!$A$7:$DG$148,'TN01-10'!CS$9,0)="","",VLOOKUP($A144,Sheet!$A$7:$DG$148,'TN01-10'!CS$9,0))</f>
        <v>27</v>
      </c>
      <c r="CT144" s="36">
        <f>IF(VLOOKUP($A144,Sheet!$A$7:$DG$148,'TN01-10'!CT$9,0)="","",VLOOKUP($A144,Sheet!$A$7:$DG$148,'TN01-10'!CT$9,0))</f>
        <v>0</v>
      </c>
      <c r="CU144" s="38">
        <f t="shared" si="32"/>
        <v>128</v>
      </c>
      <c r="CV144" s="38">
        <f t="shared" si="33"/>
        <v>0</v>
      </c>
      <c r="CW144" s="38">
        <f t="shared" si="34"/>
        <v>0</v>
      </c>
      <c r="CX144" s="38">
        <f t="shared" si="35"/>
        <v>128</v>
      </c>
      <c r="CY144" s="38">
        <f t="shared" si="36"/>
        <v>7.86</v>
      </c>
      <c r="CZ144" s="38">
        <f>VLOOKUP($A144,'TN01-04'!$A$13:$DL$166,103,0)</f>
        <v>3.36</v>
      </c>
      <c r="DA144" s="28" t="str">
        <f>IF(VLOOKUP($A144,Sheet!$A$7:$DG$148,'TN01-10'!DA$9,0)="","",VLOOKUP($A144,Sheet!$A$7:$DG$148,'TN01-10'!DA$9,0))</f>
        <v/>
      </c>
      <c r="DB144" s="28" t="str">
        <f>IF(VLOOKUP($A144,Sheet!$A$7:$DG$148,'TN01-10'!DB$9,0)="","",VLOOKUP($A144,Sheet!$A$7:$DG$148,'TN01-10'!DB$9,0))</f>
        <v/>
      </c>
      <c r="DC144" s="28" t="str">
        <f>IF(VLOOKUP($A144,Sheet!$A$7:$DG$148,'TN01-10'!DC$9,0)="","",VLOOKUP($A144,Sheet!$A$7:$DG$148,'TN01-10'!DC$9,0))</f>
        <v/>
      </c>
      <c r="DD144" s="28">
        <f>IF(VLOOKUP($A144,Sheet!$A$7:$DG$148,'TN01-10'!DD$9,0)="","",VLOOKUP($A144,Sheet!$A$7:$DG$148,'TN01-10'!DD$9,0))</f>
        <v>7.8</v>
      </c>
      <c r="DE144" s="38"/>
      <c r="DF144" s="38">
        <f t="shared" si="37"/>
        <v>7.8</v>
      </c>
      <c r="DG144" s="38">
        <f>VLOOKUP($A144,'TN01-04'!$A$13:$DL$166,110,0)</f>
        <v>3.33</v>
      </c>
      <c r="DH144" s="33">
        <f>IF(VLOOKUP($A144,Sheet!$A$7:$DG$148,'TN01-10'!DH$9,0)="","",VLOOKUP($A144,Sheet!$A$7:$DG$148,'TN01-10'!DH$9,0))</f>
        <v>5</v>
      </c>
      <c r="DI144" s="36">
        <f>IF(VLOOKUP($A144,Sheet!$A$7:$DG$148,'TN01-10'!DI$9,0)="","",VLOOKUP($A144,Sheet!$A$7:$DG$148,'TN01-10'!DI$9,0))</f>
        <v>0</v>
      </c>
      <c r="DJ144" s="38">
        <f t="shared" si="38"/>
        <v>133</v>
      </c>
      <c r="DK144" s="38">
        <f t="shared" si="39"/>
        <v>0</v>
      </c>
      <c r="DL144" s="38">
        <f t="shared" si="40"/>
        <v>7.86</v>
      </c>
      <c r="DM144" s="38">
        <f>VLOOKUP($A144,'TN01-04'!$A$13:$DL$166,116,0)</f>
        <v>3.36</v>
      </c>
      <c r="DN144" s="33">
        <f>IF(VLOOKUP($A144,Sheet!$A$7:$DG$148,'TN01-10'!DN$9,0)="","",VLOOKUP($A144,Sheet!$A$7:$DG$148,'TN01-10'!DN$9,0))</f>
        <v>138</v>
      </c>
      <c r="DO144" s="36">
        <f>IF(VLOOKUP($A144,Sheet!$A$7:$DG$148,'TN01-10'!DO$9,0)="","",VLOOKUP($A144,Sheet!$A$7:$DG$148,'TN01-10'!DO$9,0))</f>
        <v>0</v>
      </c>
      <c r="DP144" s="28">
        <f>IF(VLOOKUP($A144,Sheet!$A$7:$DG$148,'TN01-10'!DP$9,0)="","",VLOOKUP($A144,Sheet!$A$7:$DG$148,'TN01-10'!DP$9,0))</f>
        <v>137</v>
      </c>
      <c r="DQ144" s="28">
        <f>IF(VLOOKUP($A144,Sheet!$A$7:$DG$148,'TN01-10'!DQ$9,0)="","",VLOOKUP($A144,Sheet!$A$7:$DG$148,'TN01-10'!DQ$9,0))</f>
        <v>138</v>
      </c>
      <c r="DR144" s="28">
        <f>IF(VLOOKUP($A144,Sheet!$A$7:$DG$148,'TN01-10'!DR$9,0)="","",VLOOKUP($A144,Sheet!$A$7:$DG$148,'TN01-10'!DR$9,0))</f>
        <v>7.86</v>
      </c>
      <c r="DS144" s="28">
        <f>IF(VLOOKUP($A144,Sheet!$A$7:$DG$148,'TN01-10'!DS$9,0)="","",VLOOKUP($A144,Sheet!$A$7:$DG$148,'TN01-10'!DS$9,0))</f>
        <v>3.36</v>
      </c>
      <c r="DT144" s="28" t="str">
        <f>IF(VLOOKUP($A144,Sheet!$A$7:$DG$148,'TN01-10'!DT$9,0)="","",VLOOKUP($A144,Sheet!$A$7:$DG$148,'TN01-10'!DT$9,0))</f>
        <v/>
      </c>
      <c r="DU144" s="168">
        <f t="shared" si="41"/>
        <v>0</v>
      </c>
      <c r="DV144" s="315" t="s">
        <v>4798</v>
      </c>
      <c r="DW144" s="315" t="s">
        <v>4798</v>
      </c>
      <c r="DX144" s="315" t="s">
        <v>4798</v>
      </c>
      <c r="DY144" s="315" t="s">
        <v>4798</v>
      </c>
      <c r="DZ144" s="315" t="s">
        <v>4832</v>
      </c>
      <c r="EA144" s="315"/>
      <c r="EB144" s="216">
        <v>7.8</v>
      </c>
      <c r="EC144" s="216"/>
      <c r="ED144" s="216"/>
      <c r="EE144" s="216"/>
      <c r="EF144" s="216">
        <f t="shared" si="42"/>
        <v>7.8</v>
      </c>
      <c r="EG144" s="216">
        <v>0</v>
      </c>
      <c r="EH144" s="216">
        <v>0</v>
      </c>
      <c r="EI144" s="216"/>
      <c r="EJ144" s="216"/>
      <c r="EK144" s="216">
        <f t="shared" si="43"/>
        <v>0</v>
      </c>
      <c r="EL144" s="216"/>
      <c r="EM144" s="216">
        <v>0</v>
      </c>
      <c r="EN144" s="216"/>
      <c r="EO144" s="216"/>
      <c r="EP144" s="216">
        <f t="shared" si="44"/>
        <v>0</v>
      </c>
      <c r="EQ144" s="216"/>
      <c r="ER144" s="216">
        <v>0</v>
      </c>
      <c r="ES144" s="216"/>
      <c r="ET144" s="216"/>
      <c r="EU144" s="216">
        <f t="shared" si="45"/>
        <v>0</v>
      </c>
      <c r="EV144" s="216">
        <f t="shared" si="46"/>
        <v>0</v>
      </c>
    </row>
    <row r="145" spans="1:152" ht="15.95" customHeight="1" x14ac:dyDescent="0.2">
      <c r="A145" s="25">
        <v>2221729505</v>
      </c>
      <c r="B145" s="26" t="s">
        <v>6</v>
      </c>
      <c r="C145" s="26" t="s">
        <v>20</v>
      </c>
      <c r="D145" s="26" t="s">
        <v>118</v>
      </c>
      <c r="E145" s="27">
        <v>35796</v>
      </c>
      <c r="F145" s="26" t="s">
        <v>210</v>
      </c>
      <c r="G145" s="26" t="s">
        <v>212</v>
      </c>
      <c r="H145" s="28">
        <f>IF(VLOOKUP($A145,Sheet!$A$7:$DG$148,'TN01-10'!H$9,0)="","",VLOOKUP($A145,Sheet!$A$7:$DG$148,'TN01-10'!H$9,0))</f>
        <v>8.1999999999999993</v>
      </c>
      <c r="I145" s="28">
        <f>IF(VLOOKUP($A145,Sheet!$A$7:$DG$148,'TN01-10'!I$9,0)="","",VLOOKUP($A145,Sheet!$A$7:$DG$148,'TN01-10'!I$9,0))</f>
        <v>6.6</v>
      </c>
      <c r="J145" s="28">
        <f>IF(VLOOKUP($A145,Sheet!$A$7:$DG$148,'TN01-10'!J$9,0)="","",VLOOKUP($A145,Sheet!$A$7:$DG$148,'TN01-10'!J$9,0))</f>
        <v>7.8</v>
      </c>
      <c r="K145" s="28">
        <f>IF(VLOOKUP($A145,Sheet!$A$7:$DG$148,'TN01-10'!K$9,0)="","",VLOOKUP($A145,Sheet!$A$7:$DG$148,'TN01-10'!K$9,0))</f>
        <v>6.6</v>
      </c>
      <c r="L145" s="28">
        <f>IF(VLOOKUP($A145,Sheet!$A$7:$DG$148,'TN01-10'!L$9,0)="","",VLOOKUP($A145,Sheet!$A$7:$DG$148,'TN01-10'!L$9,0))</f>
        <v>6.8</v>
      </c>
      <c r="M145" s="28">
        <f>IF(VLOOKUP($A145,Sheet!$A$7:$DG$148,'TN01-10'!M$9,0)="","",VLOOKUP($A145,Sheet!$A$7:$DG$148,'TN01-10'!M$9,0))</f>
        <v>4.4000000000000004</v>
      </c>
      <c r="N145" s="28">
        <f>IF(VLOOKUP($A145,Sheet!$A$7:$DG$148,'TN01-10'!N$9,0)="","",VLOOKUP($A145,Sheet!$A$7:$DG$148,'TN01-10'!N$9,0))</f>
        <v>5.5</v>
      </c>
      <c r="O145" s="28" t="str">
        <f>IF(VLOOKUP($A145,Sheet!$A$7:$DG$148,'TN01-10'!O$9,0)="","",VLOOKUP($A145,Sheet!$A$7:$DG$148,'TN01-10'!O$9,0))</f>
        <v/>
      </c>
      <c r="P145" s="28">
        <f>IF(VLOOKUP($A145,Sheet!$A$7:$DG$148,'TN01-10'!P$9,0)="","",VLOOKUP($A145,Sheet!$A$7:$DG$148,'TN01-10'!P$9,0))</f>
        <v>7.7</v>
      </c>
      <c r="Q145" s="28" t="str">
        <f>IF(VLOOKUP($A145,Sheet!$A$7:$DG$148,'TN01-10'!Q$9,0)="","",VLOOKUP($A145,Sheet!$A$7:$DG$148,'TN01-10'!Q$9,0))</f>
        <v/>
      </c>
      <c r="R145" s="28" t="str">
        <f>IF(VLOOKUP($A145,Sheet!$A$7:$DG$148,'TN01-10'!R$9,0)="","",VLOOKUP($A145,Sheet!$A$7:$DG$148,'TN01-10'!R$9,0))</f>
        <v/>
      </c>
      <c r="S145" s="28" t="str">
        <f>IF(VLOOKUP($A145,Sheet!$A$7:$DG$148,'TN01-10'!S$9,0)="","",VLOOKUP($A145,Sheet!$A$7:$DG$148,'TN01-10'!S$9,0))</f>
        <v/>
      </c>
      <c r="T145" s="28" t="str">
        <f>IF(VLOOKUP($A145,Sheet!$A$7:$DG$148,'TN01-10'!T$9,0)="","",VLOOKUP($A145,Sheet!$A$7:$DG$148,'TN01-10'!T$9,0))</f>
        <v/>
      </c>
      <c r="U145" s="28">
        <f>IF(VLOOKUP($A145,Sheet!$A$7:$DG$148,'TN01-10'!U$9,0)="","",VLOOKUP($A145,Sheet!$A$7:$DG$148,'TN01-10'!U$9,0))</f>
        <v>7.8</v>
      </c>
      <c r="V145" s="28">
        <f>IF(VLOOKUP($A145,Sheet!$A$7:$DG$148,'TN01-10'!V$9,0)="","",VLOOKUP($A145,Sheet!$A$7:$DG$148,'TN01-10'!V$9,0))</f>
        <v>6.9</v>
      </c>
      <c r="W145" s="28">
        <f>IF(VLOOKUP($A145,Sheet!$A$7:$DG$148,'TN01-10'!W$9,0)="","",VLOOKUP($A145,Sheet!$A$7:$DG$148,'TN01-10'!W$9,0))</f>
        <v>8.6999999999999993</v>
      </c>
      <c r="X145" s="28">
        <f>IF(VLOOKUP($A145,Sheet!$A$7:$DG$148,'TN01-10'!X$9,0)="","",VLOOKUP($A145,Sheet!$A$7:$DG$148,'TN01-10'!X$9,0))</f>
        <v>7.6</v>
      </c>
      <c r="Y145" s="28">
        <f>IF(VLOOKUP($A145,Sheet!$A$7:$DG$148,'TN01-10'!Y$9,0)="","",VLOOKUP($A145,Sheet!$A$7:$DG$148,'TN01-10'!Y$9,0))</f>
        <v>6.9</v>
      </c>
      <c r="Z145" s="28">
        <f>IF(VLOOKUP($A145,Sheet!$A$7:$DG$148,'TN01-10'!Z$9,0)="","",VLOOKUP($A145,Sheet!$A$7:$DG$148,'TN01-10'!Z$9,0))</f>
        <v>7</v>
      </c>
      <c r="AA145" s="28">
        <f>IF(VLOOKUP($A145,Sheet!$A$7:$DG$148,'TN01-10'!AA$9,0)="","",VLOOKUP($A145,Sheet!$A$7:$DG$148,'TN01-10'!AA$9,0))</f>
        <v>5.5</v>
      </c>
      <c r="AB145" s="28">
        <f>IF(VLOOKUP($A145,Sheet!$A$7:$DG$148,'TN01-10'!AB$9,0)="","",VLOOKUP($A145,Sheet!$A$7:$DG$148,'TN01-10'!AB$9,0))</f>
        <v>7.3</v>
      </c>
      <c r="AC145" s="28">
        <f>IF(VLOOKUP($A145,Sheet!$A$7:$DG$148,'TN01-10'!AC$9,0)="","",VLOOKUP($A145,Sheet!$A$7:$DG$148,'TN01-10'!AC$9,0))</f>
        <v>5.3</v>
      </c>
      <c r="AD145" s="28">
        <f>IF(VLOOKUP($A145,Sheet!$A$7:$DG$148,'TN01-10'!AD$9,0)="","",VLOOKUP($A145,Sheet!$A$7:$DG$148,'TN01-10'!AD$9,0))</f>
        <v>5.8</v>
      </c>
      <c r="AE145" s="28">
        <f>IF(VLOOKUP($A145,Sheet!$A$7:$DG$148,'TN01-10'!AE$9,0)="","",VLOOKUP($A145,Sheet!$A$7:$DG$148,'TN01-10'!AE$9,0))</f>
        <v>5.0999999999999996</v>
      </c>
      <c r="AF145" s="28">
        <f>IF(VLOOKUP($A145,Sheet!$A$7:$DG$148,'TN01-10'!AF$9,0)="","",VLOOKUP($A145,Sheet!$A$7:$DG$148,'TN01-10'!AF$9,0))</f>
        <v>5.6</v>
      </c>
      <c r="AG145" s="28">
        <f>IF(VLOOKUP($A145,Sheet!$A$7:$DG$148,'TN01-10'!AG$9,0)="","",VLOOKUP($A145,Sheet!$A$7:$DG$148,'TN01-10'!AG$9,0))</f>
        <v>5.7</v>
      </c>
      <c r="AH145" s="28">
        <f>IF(VLOOKUP($A145,Sheet!$A$7:$DG$148,'TN01-10'!AH$9,0)="","",VLOOKUP($A145,Sheet!$A$7:$DG$148,'TN01-10'!AH$9,0))</f>
        <v>5.7</v>
      </c>
      <c r="AI145" s="28">
        <f>IF(VLOOKUP($A145,Sheet!$A$7:$DG$148,'TN01-10'!AI$9,0)="","",VLOOKUP($A145,Sheet!$A$7:$DG$148,'TN01-10'!AI$9,0))</f>
        <v>6.5</v>
      </c>
      <c r="AJ145" s="28">
        <f>IF(VLOOKUP($A145,Sheet!$A$7:$DG$148,'TN01-10'!AJ$9,0)="","",VLOOKUP($A145,Sheet!$A$7:$DG$148,'TN01-10'!AJ$9,0))</f>
        <v>5.8</v>
      </c>
      <c r="AK145" s="33">
        <f>IF(VLOOKUP($A145,Sheet!$A$7:$DG$148,'TN01-10'!AK$9,0)="","",VLOOKUP($A145,Sheet!$A$7:$DG$148,'TN01-10'!AK$9,0))</f>
        <v>51</v>
      </c>
      <c r="AL145" s="36">
        <f>IF(VLOOKUP($A145,Sheet!$A$7:$DG$148,'TN01-10'!AL$9,0)="","",VLOOKUP($A145,Sheet!$A$7:$DG$148,'TN01-10'!AL$9,0))</f>
        <v>0</v>
      </c>
      <c r="AM145" s="32">
        <f>IF(VLOOKUP($A145,Sheet!$A$7:$DG$148,'TN01-10'!AM$9,0)="","",VLOOKUP($A145,Sheet!$A$7:$DG$148,'TN01-10'!AM$9,0))</f>
        <v>6.6</v>
      </c>
      <c r="AN145" s="32">
        <f>IF(VLOOKUP($A145,Sheet!$A$7:$DG$148,'TN01-10'!AN$9,0)="","",VLOOKUP($A145,Sheet!$A$7:$DG$148,'TN01-10'!AN$9,0))</f>
        <v>8.5</v>
      </c>
      <c r="AO145" s="32">
        <f>IF(VLOOKUP($A145,Sheet!$A$7:$DG$148,'TN01-10'!AO$9,0)="","",VLOOKUP($A145,Sheet!$A$7:$DG$148,'TN01-10'!AO$9,0))</f>
        <v>8.4</v>
      </c>
      <c r="AP145" s="32" t="str">
        <f>IF(VLOOKUP($A145,Sheet!$A$7:$DG$148,'TN01-10'!AP$9,0)="","",VLOOKUP($A145,Sheet!$A$7:$DG$148,'TN01-10'!AP$9,0))</f>
        <v/>
      </c>
      <c r="AQ145" s="32" t="str">
        <f>IF(VLOOKUP($A145,Sheet!$A$7:$DG$148,'TN01-10'!AQ$9,0)="","",VLOOKUP($A145,Sheet!$A$7:$DG$148,'TN01-10'!AQ$9,0))</f>
        <v/>
      </c>
      <c r="AR145" s="32" t="str">
        <f>IF(VLOOKUP($A145,Sheet!$A$7:$DG$148,'TN01-10'!AR$9,0)="","",VLOOKUP($A145,Sheet!$A$7:$DG$148,'TN01-10'!AR$9,0))</f>
        <v/>
      </c>
      <c r="AS145" s="32" t="str">
        <f>IF(VLOOKUP($A145,Sheet!$A$7:$DG$148,'TN01-10'!AS$9,0)="","",VLOOKUP($A145,Sheet!$A$7:$DG$148,'TN01-10'!AS$9,0))</f>
        <v/>
      </c>
      <c r="AT145" s="32" t="str">
        <f>IF(VLOOKUP($A145,Sheet!$A$7:$DG$148,'TN01-10'!AT$9,0)="","",VLOOKUP($A145,Sheet!$A$7:$DG$148,'TN01-10'!AT$9,0))</f>
        <v/>
      </c>
      <c r="AU145" s="32">
        <f>IF(VLOOKUP($A145,Sheet!$A$7:$DG$148,'TN01-10'!AU$9,0)="","",VLOOKUP($A145,Sheet!$A$7:$DG$148,'TN01-10'!AU$9,0))</f>
        <v>7.9</v>
      </c>
      <c r="AV145" s="32" t="str">
        <f>IF(VLOOKUP($A145,Sheet!$A$7:$DG$148,'TN01-10'!AV$9,0)="","",VLOOKUP($A145,Sheet!$A$7:$DG$148,'TN01-10'!AV$9,0))</f>
        <v/>
      </c>
      <c r="AW145" s="32" t="str">
        <f>IF(VLOOKUP($A145,Sheet!$A$7:$DG$148,'TN01-10'!AW$9,0)="","",VLOOKUP($A145,Sheet!$A$7:$DG$148,'TN01-10'!AW$9,0))</f>
        <v/>
      </c>
      <c r="AX145" s="32" t="str">
        <f>IF(VLOOKUP($A145,Sheet!$A$7:$DG$148,'TN01-10'!AX$9,0)="","",VLOOKUP($A145,Sheet!$A$7:$DG$148,'TN01-10'!AX$9,0))</f>
        <v/>
      </c>
      <c r="AY145" s="32" t="str">
        <f>IF(VLOOKUP($A145,Sheet!$A$7:$DG$148,'TN01-10'!AY$9,0)="","",VLOOKUP($A145,Sheet!$A$7:$DG$148,'TN01-10'!AY$9,0))</f>
        <v/>
      </c>
      <c r="AZ145" s="32" t="str">
        <f>IF(VLOOKUP($A145,Sheet!$A$7:$DG$148,'TN01-10'!AZ$9,0)="","",VLOOKUP($A145,Sheet!$A$7:$DG$148,'TN01-10'!AZ$9,0))</f>
        <v/>
      </c>
      <c r="BA145" s="32">
        <f>IF(VLOOKUP($A145,Sheet!$A$7:$DG$148,'TN01-10'!BA$9,0)="","",VLOOKUP($A145,Sheet!$A$7:$DG$148,'TN01-10'!BA$9,0))</f>
        <v>5.5</v>
      </c>
      <c r="BB145" s="33">
        <f>IF(VLOOKUP($A145,Sheet!$A$7:$DG$148,'TN01-10'!BB$9,0)="","",VLOOKUP($A145,Sheet!$A$7:$DG$148,'TN01-10'!BB$9,0))</f>
        <v>5</v>
      </c>
      <c r="BC145" s="36">
        <f>IF(VLOOKUP($A145,Sheet!$A$7:$DG$148,'TN01-10'!BC$9,0)="","",VLOOKUP($A145,Sheet!$A$7:$DG$148,'TN01-10'!BC$9,0))</f>
        <v>0</v>
      </c>
      <c r="BD145" s="28">
        <f>IF(VLOOKUP($A145,Sheet!$A$7:$DG$148,'TN01-10'!BD$9,0)="","",VLOOKUP($A145,Sheet!$A$7:$DG$148,'TN01-10'!BD$9,0))</f>
        <v>6</v>
      </c>
      <c r="BE145" s="28">
        <f>IF(VLOOKUP($A145,Sheet!$A$7:$DG$148,'TN01-10'!BE$9,0)="","",VLOOKUP($A145,Sheet!$A$7:$DG$148,'TN01-10'!BE$9,0))</f>
        <v>4.7</v>
      </c>
      <c r="BF145" s="28">
        <f>IF(VLOOKUP($A145,Sheet!$A$7:$DG$148,'TN01-10'!BF$9,0)="","",VLOOKUP($A145,Sheet!$A$7:$DG$148,'TN01-10'!BF$9,0))</f>
        <v>7.5</v>
      </c>
      <c r="BG145" s="28">
        <f>IF(VLOOKUP($A145,Sheet!$A$7:$DG$148,'TN01-10'!BG$9,0)="","",VLOOKUP($A145,Sheet!$A$7:$DG$148,'TN01-10'!BG$9,0))</f>
        <v>4.9000000000000004</v>
      </c>
      <c r="BH145" s="28">
        <f>IF(VLOOKUP($A145,Sheet!$A$7:$DG$148,'TN01-10'!BH$9,0)="","",VLOOKUP($A145,Sheet!$A$7:$DG$148,'TN01-10'!BH$9,0))</f>
        <v>6.2</v>
      </c>
      <c r="BI145" s="28">
        <f>IF(VLOOKUP($A145,Sheet!$A$7:$DG$148,'TN01-10'!BI$9,0)="","",VLOOKUP($A145,Sheet!$A$7:$DG$148,'TN01-10'!BI$9,0))</f>
        <v>7.5</v>
      </c>
      <c r="BJ145" s="28">
        <f>IF(VLOOKUP($A145,Sheet!$A$7:$DG$148,'TN01-10'!BJ$9,0)="","",VLOOKUP($A145,Sheet!$A$7:$DG$148,'TN01-10'!BJ$9,0))</f>
        <v>6.4</v>
      </c>
      <c r="BK145" s="28">
        <f>IF(VLOOKUP($A145,Sheet!$A$7:$DG$148,'TN01-10'!BK$9,0)="","",VLOOKUP($A145,Sheet!$A$7:$DG$148,'TN01-10'!BK$9,0))</f>
        <v>5.5</v>
      </c>
      <c r="BL145" s="28">
        <f>IF(VLOOKUP($A145,Sheet!$A$7:$DG$148,'TN01-10'!BL$9,0)="","",VLOOKUP($A145,Sheet!$A$7:$DG$148,'TN01-10'!BL$9,0))</f>
        <v>6.2</v>
      </c>
      <c r="BM145" s="28">
        <f>IF(VLOOKUP($A145,Sheet!$A$7:$DG$148,'TN01-10'!BM$9,0)="","",VLOOKUP($A145,Sheet!$A$7:$DG$148,'TN01-10'!BM$9,0))</f>
        <v>4.3</v>
      </c>
      <c r="BN145" s="28">
        <f>IF(VLOOKUP($A145,Sheet!$A$7:$DG$148,'TN01-10'!BN$9,0)="","",VLOOKUP($A145,Sheet!$A$7:$DG$148,'TN01-10'!BN$9,0))</f>
        <v>5.2</v>
      </c>
      <c r="BO145" s="28">
        <f>IF(VLOOKUP($A145,Sheet!$A$7:$DG$148,'TN01-10'!BO$9,0)="","",VLOOKUP($A145,Sheet!$A$7:$DG$148,'TN01-10'!BO$9,0))</f>
        <v>5.7</v>
      </c>
      <c r="BP145" s="28">
        <f>IF(VLOOKUP($A145,Sheet!$A$7:$DG$148,'TN01-10'!BP$9,0)="","",VLOOKUP($A145,Sheet!$A$7:$DG$148,'TN01-10'!BP$9,0))</f>
        <v>6.6</v>
      </c>
      <c r="BQ145" s="28" t="str">
        <f>IF(VLOOKUP($A145,Sheet!$A$7:$DG$148,'TN01-10'!BQ$9,0)="","",VLOOKUP($A145,Sheet!$A$7:$DG$148,'TN01-10'!BQ$9,0))</f>
        <v/>
      </c>
      <c r="BR145" s="28">
        <f>IF(VLOOKUP($A145,Sheet!$A$7:$DG$148,'TN01-10'!BR$9,0)="","",VLOOKUP($A145,Sheet!$A$7:$DG$148,'TN01-10'!BR$9,0))</f>
        <v>6.8</v>
      </c>
      <c r="BS145" s="28">
        <f>IF(VLOOKUP($A145,Sheet!$A$7:$DG$148,'TN01-10'!BS$9,0)="","",VLOOKUP($A145,Sheet!$A$7:$DG$148,'TN01-10'!BS$9,0))</f>
        <v>5.8</v>
      </c>
      <c r="BT145" s="28">
        <f>IF(VLOOKUP($A145,Sheet!$A$7:$DG$148,'TN01-10'!BT$9,0)="","",VLOOKUP($A145,Sheet!$A$7:$DG$148,'TN01-10'!BT$9,0))</f>
        <v>6</v>
      </c>
      <c r="BU145" s="28">
        <f>IF(VLOOKUP($A145,Sheet!$A$7:$DG$148,'TN01-10'!BU$9,0)="","",VLOOKUP($A145,Sheet!$A$7:$DG$148,'TN01-10'!BU$9,0))</f>
        <v>6</v>
      </c>
      <c r="BV145" s="28">
        <f>IF(VLOOKUP($A145,Sheet!$A$7:$DG$148,'TN01-10'!BV$9,0)="","",VLOOKUP($A145,Sheet!$A$7:$DG$148,'TN01-10'!BV$9,0))</f>
        <v>7</v>
      </c>
      <c r="BW145" s="28">
        <f>IF(VLOOKUP($A145,Sheet!$A$7:$DG$148,'TN01-10'!BW$9,0)="","",VLOOKUP($A145,Sheet!$A$7:$DG$148,'TN01-10'!BW$9,0))</f>
        <v>8.5</v>
      </c>
      <c r="BX145" s="33">
        <f>IF(VLOOKUP($A145,Sheet!$A$7:$DG$148,'TN01-10'!BX$9,0)="","",VLOOKUP($A145,Sheet!$A$7:$DG$148,'TN01-10'!BX$9,0))</f>
        <v>50</v>
      </c>
      <c r="BY145" s="36">
        <f>IF(VLOOKUP($A145,Sheet!$A$7:$DG$148,'TN01-10'!BY$9,0)="","",VLOOKUP($A145,Sheet!$A$7:$DG$148,'TN01-10'!BY$9,0))</f>
        <v>0</v>
      </c>
      <c r="BZ145" s="28" t="str">
        <f>IF(VLOOKUP($A145,Sheet!$A$7:$DG$148,'TN01-10'!BZ$9,0)="","",VLOOKUP($A145,Sheet!$A$7:$DG$148,'TN01-10'!BZ$9,0))</f>
        <v/>
      </c>
      <c r="CA145" s="28">
        <f>IF(VLOOKUP($A145,Sheet!$A$7:$DG$148,'TN01-10'!CA$9,0)="","",VLOOKUP($A145,Sheet!$A$7:$DG$148,'TN01-10'!CA$9,0))</f>
        <v>6.8</v>
      </c>
      <c r="CB145" s="28">
        <f>IF(VLOOKUP($A145,Sheet!$A$7:$DG$148,'TN01-10'!CB$9,0)="","",VLOOKUP($A145,Sheet!$A$7:$DG$148,'TN01-10'!CB$9,0))</f>
        <v>6.4</v>
      </c>
      <c r="CC145" s="28" t="str">
        <f>IF(VLOOKUP($A145,Sheet!$A$7:$DG$148,'TN01-10'!CC$9,0)="","",VLOOKUP($A145,Sheet!$A$7:$DG$148,'TN01-10'!CC$9,0))</f>
        <v/>
      </c>
      <c r="CD145" s="28">
        <f>IF(VLOOKUP($A145,Sheet!$A$7:$DG$148,'TN01-10'!CD$9,0)="","",VLOOKUP($A145,Sheet!$A$7:$DG$148,'TN01-10'!CD$9,0))</f>
        <v>8.4</v>
      </c>
      <c r="CE145" s="28">
        <f>IF(VLOOKUP($A145,Sheet!$A$7:$DG$148,'TN01-10'!CE$9,0)="","",VLOOKUP($A145,Sheet!$A$7:$DG$148,'TN01-10'!CE$9,0))</f>
        <v>5.5</v>
      </c>
      <c r="CF145" s="28">
        <f>IF(VLOOKUP($A145,Sheet!$A$7:$DG$148,'TN01-10'!CF$9,0)="","",VLOOKUP($A145,Sheet!$A$7:$DG$148,'TN01-10'!CF$9,0))</f>
        <v>7.2</v>
      </c>
      <c r="CG145" s="28">
        <f>IF(VLOOKUP($A145,Sheet!$A$7:$DG$148,'TN01-10'!CG$9,0)="","",VLOOKUP($A145,Sheet!$A$7:$DG$148,'TN01-10'!CG$9,0))</f>
        <v>6.3</v>
      </c>
      <c r="CH145" s="28" t="str">
        <f>IF(VLOOKUP($A145,Sheet!$A$7:$DG$148,'TN01-10'!CH$9,0)="","",VLOOKUP($A145,Sheet!$A$7:$DG$148,'TN01-10'!CH$9,0))</f>
        <v/>
      </c>
      <c r="CI145" s="28">
        <f>IF(VLOOKUP($A145,Sheet!$A$7:$DG$148,'TN01-10'!CI$9,0)="","",VLOOKUP($A145,Sheet!$A$7:$DG$148,'TN01-10'!CI$9,0))</f>
        <v>7.9</v>
      </c>
      <c r="CJ145" s="28" t="str">
        <f>IF(VLOOKUP($A145,Sheet!$A$7:$DG$148,'TN01-10'!CJ$9,0)="","",VLOOKUP($A145,Sheet!$A$7:$DG$148,'TN01-10'!CJ$9,0))</f>
        <v/>
      </c>
      <c r="CK145" s="28" t="str">
        <f>IF(VLOOKUP($A145,Sheet!$A$7:$DG$148,'TN01-10'!CK$9,0)="","",VLOOKUP($A145,Sheet!$A$7:$DG$148,'TN01-10'!CK$9,0))</f>
        <v/>
      </c>
      <c r="CL145" s="28" t="str">
        <f>IF(VLOOKUP($A145,Sheet!$A$7:$DG$148,'TN01-10'!CL$9,0)="","",VLOOKUP($A145,Sheet!$A$7:$DG$148,'TN01-10'!CL$9,0))</f>
        <v/>
      </c>
      <c r="CM145" s="28" t="str">
        <f>IF(VLOOKUP($A145,Sheet!$A$7:$DG$148,'TN01-10'!CM$9,0)="","",VLOOKUP($A145,Sheet!$A$7:$DG$148,'TN01-10'!CM$9,0))</f>
        <v/>
      </c>
      <c r="CN145" s="28">
        <f>IF(VLOOKUP($A145,Sheet!$A$7:$DG$148,'TN01-10'!CN$9,0)="","",VLOOKUP($A145,Sheet!$A$7:$DG$148,'TN01-10'!CN$9,0))</f>
        <v>5.2</v>
      </c>
      <c r="CO145" s="28">
        <f>IF(VLOOKUP($A145,Sheet!$A$7:$DG$148,'TN01-10'!CO$9,0)="","",VLOOKUP($A145,Sheet!$A$7:$DG$148,'TN01-10'!CO$9,0))</f>
        <v>6.6</v>
      </c>
      <c r="CP145" s="28">
        <f>IF(VLOOKUP($A145,Sheet!$A$7:$DG$148,'TN01-10'!CP$9,0)="","",VLOOKUP($A145,Sheet!$A$7:$DG$148,'TN01-10'!CP$9,0))</f>
        <v>7.2</v>
      </c>
      <c r="CQ145" s="28">
        <f>IF(VLOOKUP($A145,Sheet!$A$7:$DG$148,'TN01-10'!CQ$9,0)="","",VLOOKUP($A145,Sheet!$A$7:$DG$148,'TN01-10'!CQ$9,0))</f>
        <v>8.4</v>
      </c>
      <c r="CR145" s="28">
        <f>IF(VLOOKUP($A145,Sheet!$A$7:$DG$148,'TN01-10'!CR$9,0)="","",VLOOKUP($A145,Sheet!$A$7:$DG$148,'TN01-10'!CR$9,0))</f>
        <v>7</v>
      </c>
      <c r="CS145" s="33">
        <f>IF(VLOOKUP($A145,Sheet!$A$7:$DG$148,'TN01-10'!CS$9,0)="","",VLOOKUP($A145,Sheet!$A$7:$DG$148,'TN01-10'!CS$9,0))</f>
        <v>27</v>
      </c>
      <c r="CT145" s="36">
        <f>IF(VLOOKUP($A145,Sheet!$A$7:$DG$148,'TN01-10'!CT$9,0)="","",VLOOKUP($A145,Sheet!$A$7:$DG$148,'TN01-10'!CT$9,0))</f>
        <v>0</v>
      </c>
      <c r="CU145" s="38">
        <f t="shared" si="32"/>
        <v>128</v>
      </c>
      <c r="CV145" s="38">
        <f t="shared" si="33"/>
        <v>0</v>
      </c>
      <c r="CW145" s="38">
        <f t="shared" si="34"/>
        <v>0</v>
      </c>
      <c r="CX145" s="38">
        <f t="shared" si="35"/>
        <v>128</v>
      </c>
      <c r="CY145" s="38">
        <f t="shared" si="36"/>
        <v>6.34</v>
      </c>
      <c r="CZ145" s="38">
        <f>VLOOKUP($A145,'TN01-04'!$A$13:$DL$166,103,0)</f>
        <v>2.44</v>
      </c>
      <c r="DA145" s="28" t="str">
        <f>IF(VLOOKUP($A145,Sheet!$A$7:$DG$148,'TN01-10'!DA$9,0)="","",VLOOKUP($A145,Sheet!$A$7:$DG$148,'TN01-10'!DA$9,0))</f>
        <v/>
      </c>
      <c r="DB145" s="28" t="str">
        <f>IF(VLOOKUP($A145,Sheet!$A$7:$DG$148,'TN01-10'!DB$9,0)="","",VLOOKUP($A145,Sheet!$A$7:$DG$148,'TN01-10'!DB$9,0))</f>
        <v/>
      </c>
      <c r="DC145" s="28">
        <f>IF(VLOOKUP($A145,Sheet!$A$7:$DG$148,'TN01-10'!DC$9,0)="","",VLOOKUP($A145,Sheet!$A$7:$DG$148,'TN01-10'!DC$9,0))</f>
        <v>7.2</v>
      </c>
      <c r="DD145" s="28" t="str">
        <f>IF(VLOOKUP($A145,Sheet!$A$7:$DG$148,'TN01-10'!DD$9,0)="","",VLOOKUP($A145,Sheet!$A$7:$DG$148,'TN01-10'!DD$9,0))</f>
        <v/>
      </c>
      <c r="DE145" s="38"/>
      <c r="DF145" s="38">
        <f t="shared" si="37"/>
        <v>7.2</v>
      </c>
      <c r="DG145" s="38">
        <f>VLOOKUP($A145,'TN01-04'!$A$13:$DL$166,110,0)</f>
        <v>3</v>
      </c>
      <c r="DH145" s="33">
        <f>IF(VLOOKUP($A145,Sheet!$A$7:$DG$148,'TN01-10'!DH$9,0)="","",VLOOKUP($A145,Sheet!$A$7:$DG$148,'TN01-10'!DH$9,0))</f>
        <v>5</v>
      </c>
      <c r="DI145" s="36">
        <f>IF(VLOOKUP($A145,Sheet!$A$7:$DG$148,'TN01-10'!DI$9,0)="","",VLOOKUP($A145,Sheet!$A$7:$DG$148,'TN01-10'!DI$9,0))</f>
        <v>0</v>
      </c>
      <c r="DJ145" s="38">
        <f t="shared" si="38"/>
        <v>133</v>
      </c>
      <c r="DK145" s="38">
        <f t="shared" si="39"/>
        <v>0</v>
      </c>
      <c r="DL145" s="38">
        <f t="shared" si="40"/>
        <v>6.38</v>
      </c>
      <c r="DM145" s="38">
        <f>VLOOKUP($A145,'TN01-04'!$A$13:$DL$166,116,0)</f>
        <v>2.46</v>
      </c>
      <c r="DN145" s="33">
        <f>IF(VLOOKUP($A145,Sheet!$A$7:$DG$148,'TN01-10'!DN$9,0)="","",VLOOKUP($A145,Sheet!$A$7:$DG$148,'TN01-10'!DN$9,0))</f>
        <v>138</v>
      </c>
      <c r="DO145" s="36">
        <f>IF(VLOOKUP($A145,Sheet!$A$7:$DG$148,'TN01-10'!DO$9,0)="","",VLOOKUP($A145,Sheet!$A$7:$DG$148,'TN01-10'!DO$9,0))</f>
        <v>0</v>
      </c>
      <c r="DP145" s="28">
        <f>IF(VLOOKUP($A145,Sheet!$A$7:$DG$148,'TN01-10'!DP$9,0)="","",VLOOKUP($A145,Sheet!$A$7:$DG$148,'TN01-10'!DP$9,0))</f>
        <v>137</v>
      </c>
      <c r="DQ145" s="28">
        <f>IF(VLOOKUP($A145,Sheet!$A$7:$DG$148,'TN01-10'!DQ$9,0)="","",VLOOKUP($A145,Sheet!$A$7:$DG$148,'TN01-10'!DQ$9,0))</f>
        <v>138</v>
      </c>
      <c r="DR145" s="28">
        <f>IF(VLOOKUP($A145,Sheet!$A$7:$DG$148,'TN01-10'!DR$9,0)="","",VLOOKUP($A145,Sheet!$A$7:$DG$148,'TN01-10'!DR$9,0))</f>
        <v>6.38</v>
      </c>
      <c r="DS145" s="28">
        <f>IF(VLOOKUP($A145,Sheet!$A$7:$DG$148,'TN01-10'!DS$9,0)="","",VLOOKUP($A145,Sheet!$A$7:$DG$148,'TN01-10'!DS$9,0))</f>
        <v>2.46</v>
      </c>
      <c r="DT145" s="28" t="str">
        <f>IF(VLOOKUP($A145,Sheet!$A$7:$DG$148,'TN01-10'!DT$9,0)="","",VLOOKUP($A145,Sheet!$A$7:$DG$148,'TN01-10'!DT$9,0))</f>
        <v/>
      </c>
      <c r="DU145" s="168">
        <f t="shared" si="41"/>
        <v>0</v>
      </c>
      <c r="DV145" s="315" t="s">
        <v>4798</v>
      </c>
      <c r="DW145" s="315" t="s">
        <v>4798</v>
      </c>
      <c r="DX145" s="315" t="s">
        <v>4798</v>
      </c>
      <c r="DY145" s="315" t="s">
        <v>4798</v>
      </c>
      <c r="DZ145" s="315" t="s">
        <v>4832</v>
      </c>
      <c r="EA145" s="315"/>
      <c r="EB145" s="216"/>
      <c r="EC145" s="216"/>
      <c r="ED145" s="216"/>
      <c r="EE145" s="216"/>
      <c r="EF145" s="216">
        <f t="shared" si="42"/>
        <v>0</v>
      </c>
      <c r="EG145" s="216">
        <v>8.3000000000000007</v>
      </c>
      <c r="EH145" s="216">
        <v>0</v>
      </c>
      <c r="EI145" s="216"/>
      <c r="EJ145" s="216"/>
      <c r="EK145" s="216">
        <f t="shared" si="43"/>
        <v>8.3000000000000007</v>
      </c>
      <c r="EL145" s="216">
        <v>7</v>
      </c>
      <c r="EM145" s="216">
        <v>0</v>
      </c>
      <c r="EN145" s="216"/>
      <c r="EO145" s="216"/>
      <c r="EP145" s="216">
        <f t="shared" si="44"/>
        <v>7</v>
      </c>
      <c r="EQ145" s="216">
        <v>6.3</v>
      </c>
      <c r="ER145" s="216">
        <v>0</v>
      </c>
      <c r="ES145" s="216"/>
      <c r="ET145" s="216"/>
      <c r="EU145" s="216">
        <f t="shared" si="45"/>
        <v>6.3</v>
      </c>
      <c r="EV145" s="216">
        <f t="shared" si="46"/>
        <v>7.2</v>
      </c>
    </row>
    <row r="146" spans="1:152" ht="15.95" customHeight="1" x14ac:dyDescent="0.2">
      <c r="A146" s="25">
        <v>2220727419</v>
      </c>
      <c r="B146" s="26" t="s">
        <v>21</v>
      </c>
      <c r="C146" s="26" t="s">
        <v>106</v>
      </c>
      <c r="D146" s="26" t="s">
        <v>192</v>
      </c>
      <c r="E146" s="27">
        <v>35942</v>
      </c>
      <c r="F146" s="26" t="s">
        <v>209</v>
      </c>
      <c r="G146" s="26" t="s">
        <v>212</v>
      </c>
      <c r="H146" s="28">
        <f>IF(VLOOKUP($A146,Sheet!$A$7:$DG$148,'TN01-10'!H$9,0)="","",VLOOKUP($A146,Sheet!$A$7:$DG$148,'TN01-10'!H$9,0))</f>
        <v>8.8000000000000007</v>
      </c>
      <c r="I146" s="28">
        <f>IF(VLOOKUP($A146,Sheet!$A$7:$DG$148,'TN01-10'!I$9,0)="","",VLOOKUP($A146,Sheet!$A$7:$DG$148,'TN01-10'!I$9,0))</f>
        <v>7.5</v>
      </c>
      <c r="J146" s="28">
        <f>IF(VLOOKUP($A146,Sheet!$A$7:$DG$148,'TN01-10'!J$9,0)="","",VLOOKUP($A146,Sheet!$A$7:$DG$148,'TN01-10'!J$9,0))</f>
        <v>8.1999999999999993</v>
      </c>
      <c r="K146" s="28">
        <f>IF(VLOOKUP($A146,Sheet!$A$7:$DG$148,'TN01-10'!K$9,0)="","",VLOOKUP($A146,Sheet!$A$7:$DG$148,'TN01-10'!K$9,0))</f>
        <v>6.8</v>
      </c>
      <c r="L146" s="28">
        <f>IF(VLOOKUP($A146,Sheet!$A$7:$DG$148,'TN01-10'!L$9,0)="","",VLOOKUP($A146,Sheet!$A$7:$DG$148,'TN01-10'!L$9,0))</f>
        <v>7.7</v>
      </c>
      <c r="M146" s="28">
        <f>IF(VLOOKUP($A146,Sheet!$A$7:$DG$148,'TN01-10'!M$9,0)="","",VLOOKUP($A146,Sheet!$A$7:$DG$148,'TN01-10'!M$9,0))</f>
        <v>6.8</v>
      </c>
      <c r="N146" s="28">
        <f>IF(VLOOKUP($A146,Sheet!$A$7:$DG$148,'TN01-10'!N$9,0)="","",VLOOKUP($A146,Sheet!$A$7:$DG$148,'TN01-10'!N$9,0))</f>
        <v>6</v>
      </c>
      <c r="O146" s="28" t="str">
        <f>IF(VLOOKUP($A146,Sheet!$A$7:$DG$148,'TN01-10'!O$9,0)="","",VLOOKUP($A146,Sheet!$A$7:$DG$148,'TN01-10'!O$9,0))</f>
        <v/>
      </c>
      <c r="P146" s="28">
        <f>IF(VLOOKUP($A146,Sheet!$A$7:$DG$148,'TN01-10'!P$9,0)="","",VLOOKUP($A146,Sheet!$A$7:$DG$148,'TN01-10'!P$9,0))</f>
        <v>5.9</v>
      </c>
      <c r="Q146" s="28" t="str">
        <f>IF(VLOOKUP($A146,Sheet!$A$7:$DG$148,'TN01-10'!Q$9,0)="","",VLOOKUP($A146,Sheet!$A$7:$DG$148,'TN01-10'!Q$9,0))</f>
        <v/>
      </c>
      <c r="R146" s="28" t="str">
        <f>IF(VLOOKUP($A146,Sheet!$A$7:$DG$148,'TN01-10'!R$9,0)="","",VLOOKUP($A146,Sheet!$A$7:$DG$148,'TN01-10'!R$9,0))</f>
        <v/>
      </c>
      <c r="S146" s="28" t="str">
        <f>IF(VLOOKUP($A146,Sheet!$A$7:$DG$148,'TN01-10'!S$9,0)="","",VLOOKUP($A146,Sheet!$A$7:$DG$148,'TN01-10'!S$9,0))</f>
        <v/>
      </c>
      <c r="T146" s="28">
        <f>IF(VLOOKUP($A146,Sheet!$A$7:$DG$148,'TN01-10'!T$9,0)="","",VLOOKUP($A146,Sheet!$A$7:$DG$148,'TN01-10'!T$9,0))</f>
        <v>7.4</v>
      </c>
      <c r="U146" s="28">
        <f>IF(VLOOKUP($A146,Sheet!$A$7:$DG$148,'TN01-10'!U$9,0)="","",VLOOKUP($A146,Sheet!$A$7:$DG$148,'TN01-10'!U$9,0))</f>
        <v>8.3000000000000007</v>
      </c>
      <c r="V146" s="28" t="str">
        <f>IF(VLOOKUP($A146,Sheet!$A$7:$DG$148,'TN01-10'!V$9,0)="","",VLOOKUP($A146,Sheet!$A$7:$DG$148,'TN01-10'!V$9,0))</f>
        <v/>
      </c>
      <c r="W146" s="28">
        <f>IF(VLOOKUP($A146,Sheet!$A$7:$DG$148,'TN01-10'!W$9,0)="","",VLOOKUP($A146,Sheet!$A$7:$DG$148,'TN01-10'!W$9,0))</f>
        <v>8.5</v>
      </c>
      <c r="X146" s="28">
        <f>IF(VLOOKUP($A146,Sheet!$A$7:$DG$148,'TN01-10'!X$9,0)="","",VLOOKUP($A146,Sheet!$A$7:$DG$148,'TN01-10'!X$9,0))</f>
        <v>8.9</v>
      </c>
      <c r="Y146" s="28">
        <f>IF(VLOOKUP($A146,Sheet!$A$7:$DG$148,'TN01-10'!Y$9,0)="","",VLOOKUP($A146,Sheet!$A$7:$DG$148,'TN01-10'!Y$9,0))</f>
        <v>7.8</v>
      </c>
      <c r="Z146" s="28">
        <f>IF(VLOOKUP($A146,Sheet!$A$7:$DG$148,'TN01-10'!Z$9,0)="","",VLOOKUP($A146,Sheet!$A$7:$DG$148,'TN01-10'!Z$9,0))</f>
        <v>8.8000000000000007</v>
      </c>
      <c r="AA146" s="28">
        <f>IF(VLOOKUP($A146,Sheet!$A$7:$DG$148,'TN01-10'!AA$9,0)="","",VLOOKUP($A146,Sheet!$A$7:$DG$148,'TN01-10'!AA$9,0))</f>
        <v>7</v>
      </c>
      <c r="AB146" s="28">
        <f>IF(VLOOKUP($A146,Sheet!$A$7:$DG$148,'TN01-10'!AB$9,0)="","",VLOOKUP($A146,Sheet!$A$7:$DG$148,'TN01-10'!AB$9,0))</f>
        <v>6.3</v>
      </c>
      <c r="AC146" s="28">
        <f>IF(VLOOKUP($A146,Sheet!$A$7:$DG$148,'TN01-10'!AC$9,0)="","",VLOOKUP($A146,Sheet!$A$7:$DG$148,'TN01-10'!AC$9,0))</f>
        <v>6</v>
      </c>
      <c r="AD146" s="28">
        <f>IF(VLOOKUP($A146,Sheet!$A$7:$DG$148,'TN01-10'!AD$9,0)="","",VLOOKUP($A146,Sheet!$A$7:$DG$148,'TN01-10'!AD$9,0))</f>
        <v>6.6</v>
      </c>
      <c r="AE146" s="28">
        <f>IF(VLOOKUP($A146,Sheet!$A$7:$DG$148,'TN01-10'!AE$9,0)="","",VLOOKUP($A146,Sheet!$A$7:$DG$148,'TN01-10'!AE$9,0))</f>
        <v>6.5</v>
      </c>
      <c r="AF146" s="28">
        <f>IF(VLOOKUP($A146,Sheet!$A$7:$DG$148,'TN01-10'!AF$9,0)="","",VLOOKUP($A146,Sheet!$A$7:$DG$148,'TN01-10'!AF$9,0))</f>
        <v>7.5</v>
      </c>
      <c r="AG146" s="28">
        <f>IF(VLOOKUP($A146,Sheet!$A$7:$DG$148,'TN01-10'!AG$9,0)="","",VLOOKUP($A146,Sheet!$A$7:$DG$148,'TN01-10'!AG$9,0))</f>
        <v>5.9</v>
      </c>
      <c r="AH146" s="28">
        <f>IF(VLOOKUP($A146,Sheet!$A$7:$DG$148,'TN01-10'!AH$9,0)="","",VLOOKUP($A146,Sheet!$A$7:$DG$148,'TN01-10'!AH$9,0))</f>
        <v>6.5</v>
      </c>
      <c r="AI146" s="28">
        <f>IF(VLOOKUP($A146,Sheet!$A$7:$DG$148,'TN01-10'!AI$9,0)="","",VLOOKUP($A146,Sheet!$A$7:$DG$148,'TN01-10'!AI$9,0))</f>
        <v>7</v>
      </c>
      <c r="AJ146" s="28">
        <f>IF(VLOOKUP($A146,Sheet!$A$7:$DG$148,'TN01-10'!AJ$9,0)="","",VLOOKUP($A146,Sheet!$A$7:$DG$148,'TN01-10'!AJ$9,0))</f>
        <v>7.6</v>
      </c>
      <c r="AK146" s="33">
        <f>IF(VLOOKUP($A146,Sheet!$A$7:$DG$148,'TN01-10'!AK$9,0)="","",VLOOKUP($A146,Sheet!$A$7:$DG$148,'TN01-10'!AK$9,0))</f>
        <v>51</v>
      </c>
      <c r="AL146" s="36">
        <f>IF(VLOOKUP($A146,Sheet!$A$7:$DG$148,'TN01-10'!AL$9,0)="","",VLOOKUP($A146,Sheet!$A$7:$DG$148,'TN01-10'!AL$9,0))</f>
        <v>0</v>
      </c>
      <c r="AM146" s="32">
        <f>IF(VLOOKUP($A146,Sheet!$A$7:$DG$148,'TN01-10'!AM$9,0)="","",VLOOKUP($A146,Sheet!$A$7:$DG$148,'TN01-10'!AM$9,0))</f>
        <v>7.1</v>
      </c>
      <c r="AN146" s="32">
        <f>IF(VLOOKUP($A146,Sheet!$A$7:$DG$148,'TN01-10'!AN$9,0)="","",VLOOKUP($A146,Sheet!$A$7:$DG$148,'TN01-10'!AN$9,0))</f>
        <v>7.2</v>
      </c>
      <c r="AO146" s="32">
        <f>IF(VLOOKUP($A146,Sheet!$A$7:$DG$148,'TN01-10'!AO$9,0)="","",VLOOKUP($A146,Sheet!$A$7:$DG$148,'TN01-10'!AO$9,0))</f>
        <v>9.5</v>
      </c>
      <c r="AP146" s="32" t="str">
        <f>IF(VLOOKUP($A146,Sheet!$A$7:$DG$148,'TN01-10'!AP$9,0)="","",VLOOKUP($A146,Sheet!$A$7:$DG$148,'TN01-10'!AP$9,0))</f>
        <v/>
      </c>
      <c r="AQ146" s="32" t="str">
        <f>IF(VLOOKUP($A146,Sheet!$A$7:$DG$148,'TN01-10'!AQ$9,0)="","",VLOOKUP($A146,Sheet!$A$7:$DG$148,'TN01-10'!AQ$9,0))</f>
        <v/>
      </c>
      <c r="AR146" s="32" t="str">
        <f>IF(VLOOKUP($A146,Sheet!$A$7:$DG$148,'TN01-10'!AR$9,0)="","",VLOOKUP($A146,Sheet!$A$7:$DG$148,'TN01-10'!AR$9,0))</f>
        <v/>
      </c>
      <c r="AS146" s="32" t="str">
        <f>IF(VLOOKUP($A146,Sheet!$A$7:$DG$148,'TN01-10'!AS$9,0)="","",VLOOKUP($A146,Sheet!$A$7:$DG$148,'TN01-10'!AS$9,0))</f>
        <v/>
      </c>
      <c r="AT146" s="32" t="str">
        <f>IF(VLOOKUP($A146,Sheet!$A$7:$DG$148,'TN01-10'!AT$9,0)="","",VLOOKUP($A146,Sheet!$A$7:$DG$148,'TN01-10'!AT$9,0))</f>
        <v/>
      </c>
      <c r="AU146" s="32">
        <f>IF(VLOOKUP($A146,Sheet!$A$7:$DG$148,'TN01-10'!AU$9,0)="","",VLOOKUP($A146,Sheet!$A$7:$DG$148,'TN01-10'!AU$9,0))</f>
        <v>7.8</v>
      </c>
      <c r="AV146" s="32" t="str">
        <f>IF(VLOOKUP($A146,Sheet!$A$7:$DG$148,'TN01-10'!AV$9,0)="","",VLOOKUP($A146,Sheet!$A$7:$DG$148,'TN01-10'!AV$9,0))</f>
        <v/>
      </c>
      <c r="AW146" s="32" t="str">
        <f>IF(VLOOKUP($A146,Sheet!$A$7:$DG$148,'TN01-10'!AW$9,0)="","",VLOOKUP($A146,Sheet!$A$7:$DG$148,'TN01-10'!AW$9,0))</f>
        <v/>
      </c>
      <c r="AX146" s="32" t="str">
        <f>IF(VLOOKUP($A146,Sheet!$A$7:$DG$148,'TN01-10'!AX$9,0)="","",VLOOKUP($A146,Sheet!$A$7:$DG$148,'TN01-10'!AX$9,0))</f>
        <v/>
      </c>
      <c r="AY146" s="32" t="str">
        <f>IF(VLOOKUP($A146,Sheet!$A$7:$DG$148,'TN01-10'!AY$9,0)="","",VLOOKUP($A146,Sheet!$A$7:$DG$148,'TN01-10'!AY$9,0))</f>
        <v/>
      </c>
      <c r="AZ146" s="32" t="str">
        <f>IF(VLOOKUP($A146,Sheet!$A$7:$DG$148,'TN01-10'!AZ$9,0)="","",VLOOKUP($A146,Sheet!$A$7:$DG$148,'TN01-10'!AZ$9,0))</f>
        <v/>
      </c>
      <c r="BA146" s="32">
        <f>IF(VLOOKUP($A146,Sheet!$A$7:$DG$148,'TN01-10'!BA$9,0)="","",VLOOKUP($A146,Sheet!$A$7:$DG$148,'TN01-10'!BA$9,0))</f>
        <v>7.2</v>
      </c>
      <c r="BB146" s="33">
        <f>IF(VLOOKUP($A146,Sheet!$A$7:$DG$148,'TN01-10'!BB$9,0)="","",VLOOKUP($A146,Sheet!$A$7:$DG$148,'TN01-10'!BB$9,0))</f>
        <v>5</v>
      </c>
      <c r="BC146" s="36">
        <f>IF(VLOOKUP($A146,Sheet!$A$7:$DG$148,'TN01-10'!BC$9,0)="","",VLOOKUP($A146,Sheet!$A$7:$DG$148,'TN01-10'!BC$9,0))</f>
        <v>0</v>
      </c>
      <c r="BD146" s="28">
        <f>IF(VLOOKUP($A146,Sheet!$A$7:$DG$148,'TN01-10'!BD$9,0)="","",VLOOKUP($A146,Sheet!$A$7:$DG$148,'TN01-10'!BD$9,0))</f>
        <v>5.2</v>
      </c>
      <c r="BE146" s="28">
        <f>IF(VLOOKUP($A146,Sheet!$A$7:$DG$148,'TN01-10'!BE$9,0)="","",VLOOKUP($A146,Sheet!$A$7:$DG$148,'TN01-10'!BE$9,0))</f>
        <v>5.3</v>
      </c>
      <c r="BF146" s="28">
        <f>IF(VLOOKUP($A146,Sheet!$A$7:$DG$148,'TN01-10'!BF$9,0)="","",VLOOKUP($A146,Sheet!$A$7:$DG$148,'TN01-10'!BF$9,0))</f>
        <v>7.3</v>
      </c>
      <c r="BG146" s="28">
        <f>IF(VLOOKUP($A146,Sheet!$A$7:$DG$148,'TN01-10'!BG$9,0)="","",VLOOKUP($A146,Sheet!$A$7:$DG$148,'TN01-10'!BG$9,0))</f>
        <v>6.9</v>
      </c>
      <c r="BH146" s="28">
        <f>IF(VLOOKUP($A146,Sheet!$A$7:$DG$148,'TN01-10'!BH$9,0)="","",VLOOKUP($A146,Sheet!$A$7:$DG$148,'TN01-10'!BH$9,0))</f>
        <v>6.7</v>
      </c>
      <c r="BI146" s="28">
        <f>IF(VLOOKUP($A146,Sheet!$A$7:$DG$148,'TN01-10'!BI$9,0)="","",VLOOKUP($A146,Sheet!$A$7:$DG$148,'TN01-10'!BI$9,0))</f>
        <v>5.6</v>
      </c>
      <c r="BJ146" s="28">
        <f>IF(VLOOKUP($A146,Sheet!$A$7:$DG$148,'TN01-10'!BJ$9,0)="","",VLOOKUP($A146,Sheet!$A$7:$DG$148,'TN01-10'!BJ$9,0))</f>
        <v>8.4</v>
      </c>
      <c r="BK146" s="28">
        <f>IF(VLOOKUP($A146,Sheet!$A$7:$DG$148,'TN01-10'!BK$9,0)="","",VLOOKUP($A146,Sheet!$A$7:$DG$148,'TN01-10'!BK$9,0))</f>
        <v>6</v>
      </c>
      <c r="BL146" s="28">
        <f>IF(VLOOKUP($A146,Sheet!$A$7:$DG$148,'TN01-10'!BL$9,0)="","",VLOOKUP($A146,Sheet!$A$7:$DG$148,'TN01-10'!BL$9,0))</f>
        <v>6.3</v>
      </c>
      <c r="BM146" s="28">
        <f>IF(VLOOKUP($A146,Sheet!$A$7:$DG$148,'TN01-10'!BM$9,0)="","",VLOOKUP($A146,Sheet!$A$7:$DG$148,'TN01-10'!BM$9,0))</f>
        <v>5.9</v>
      </c>
      <c r="BN146" s="28">
        <f>IF(VLOOKUP($A146,Sheet!$A$7:$DG$148,'TN01-10'!BN$9,0)="","",VLOOKUP($A146,Sheet!$A$7:$DG$148,'TN01-10'!BN$9,0))</f>
        <v>6</v>
      </c>
      <c r="BO146" s="28">
        <f>IF(VLOOKUP($A146,Sheet!$A$7:$DG$148,'TN01-10'!BO$9,0)="","",VLOOKUP($A146,Sheet!$A$7:$DG$148,'TN01-10'!BO$9,0))</f>
        <v>5.5</v>
      </c>
      <c r="BP146" s="28">
        <f>IF(VLOOKUP($A146,Sheet!$A$7:$DG$148,'TN01-10'!BP$9,0)="","",VLOOKUP($A146,Sheet!$A$7:$DG$148,'TN01-10'!BP$9,0))</f>
        <v>7</v>
      </c>
      <c r="BQ146" s="28" t="str">
        <f>IF(VLOOKUP($A146,Sheet!$A$7:$DG$148,'TN01-10'!BQ$9,0)="","",VLOOKUP($A146,Sheet!$A$7:$DG$148,'TN01-10'!BQ$9,0))</f>
        <v/>
      </c>
      <c r="BR146" s="28">
        <f>IF(VLOOKUP($A146,Sheet!$A$7:$DG$148,'TN01-10'!BR$9,0)="","",VLOOKUP($A146,Sheet!$A$7:$DG$148,'TN01-10'!BR$9,0))</f>
        <v>5.4</v>
      </c>
      <c r="BS146" s="28">
        <f>IF(VLOOKUP($A146,Sheet!$A$7:$DG$148,'TN01-10'!BS$9,0)="","",VLOOKUP($A146,Sheet!$A$7:$DG$148,'TN01-10'!BS$9,0))</f>
        <v>5.9</v>
      </c>
      <c r="BT146" s="28">
        <f>IF(VLOOKUP($A146,Sheet!$A$7:$DG$148,'TN01-10'!BT$9,0)="","",VLOOKUP($A146,Sheet!$A$7:$DG$148,'TN01-10'!BT$9,0))</f>
        <v>6.2</v>
      </c>
      <c r="BU146" s="28">
        <f>IF(VLOOKUP($A146,Sheet!$A$7:$DG$148,'TN01-10'!BU$9,0)="","",VLOOKUP($A146,Sheet!$A$7:$DG$148,'TN01-10'!BU$9,0))</f>
        <v>4.8</v>
      </c>
      <c r="BV146" s="28">
        <f>IF(VLOOKUP($A146,Sheet!$A$7:$DG$148,'TN01-10'!BV$9,0)="","",VLOOKUP($A146,Sheet!$A$7:$DG$148,'TN01-10'!BV$9,0))</f>
        <v>6.1</v>
      </c>
      <c r="BW146" s="28">
        <f>IF(VLOOKUP($A146,Sheet!$A$7:$DG$148,'TN01-10'!BW$9,0)="","",VLOOKUP($A146,Sheet!$A$7:$DG$148,'TN01-10'!BW$9,0))</f>
        <v>8.3000000000000007</v>
      </c>
      <c r="BX146" s="33">
        <f>IF(VLOOKUP($A146,Sheet!$A$7:$DG$148,'TN01-10'!BX$9,0)="","",VLOOKUP($A146,Sheet!$A$7:$DG$148,'TN01-10'!BX$9,0))</f>
        <v>50</v>
      </c>
      <c r="BY146" s="36">
        <f>IF(VLOOKUP($A146,Sheet!$A$7:$DG$148,'TN01-10'!BY$9,0)="","",VLOOKUP($A146,Sheet!$A$7:$DG$148,'TN01-10'!BY$9,0))</f>
        <v>0</v>
      </c>
      <c r="BZ146" s="28" t="str">
        <f>IF(VLOOKUP($A146,Sheet!$A$7:$DG$148,'TN01-10'!BZ$9,0)="","",VLOOKUP($A146,Sheet!$A$7:$DG$148,'TN01-10'!BZ$9,0))</f>
        <v/>
      </c>
      <c r="CA146" s="28">
        <f>IF(VLOOKUP($A146,Sheet!$A$7:$DG$148,'TN01-10'!CA$9,0)="","",VLOOKUP($A146,Sheet!$A$7:$DG$148,'TN01-10'!CA$9,0))</f>
        <v>7.8</v>
      </c>
      <c r="CB146" s="28">
        <f>IF(VLOOKUP($A146,Sheet!$A$7:$DG$148,'TN01-10'!CB$9,0)="","",VLOOKUP($A146,Sheet!$A$7:$DG$148,'TN01-10'!CB$9,0))</f>
        <v>7.1</v>
      </c>
      <c r="CC146" s="28" t="str">
        <f>IF(VLOOKUP($A146,Sheet!$A$7:$DG$148,'TN01-10'!CC$9,0)="","",VLOOKUP($A146,Sheet!$A$7:$DG$148,'TN01-10'!CC$9,0))</f>
        <v/>
      </c>
      <c r="CD146" s="28">
        <f>IF(VLOOKUP($A146,Sheet!$A$7:$DG$148,'TN01-10'!CD$9,0)="","",VLOOKUP($A146,Sheet!$A$7:$DG$148,'TN01-10'!CD$9,0))</f>
        <v>7.7</v>
      </c>
      <c r="CE146" s="28">
        <f>IF(VLOOKUP($A146,Sheet!$A$7:$DG$148,'TN01-10'!CE$9,0)="","",VLOOKUP($A146,Sheet!$A$7:$DG$148,'TN01-10'!CE$9,0))</f>
        <v>6.8</v>
      </c>
      <c r="CF146" s="28">
        <f>IF(VLOOKUP($A146,Sheet!$A$7:$DG$148,'TN01-10'!CF$9,0)="","",VLOOKUP($A146,Sheet!$A$7:$DG$148,'TN01-10'!CF$9,0))</f>
        <v>9.1</v>
      </c>
      <c r="CG146" s="28">
        <f>IF(VLOOKUP($A146,Sheet!$A$7:$DG$148,'TN01-10'!CG$9,0)="","",VLOOKUP($A146,Sheet!$A$7:$DG$148,'TN01-10'!CG$9,0))</f>
        <v>7.2</v>
      </c>
      <c r="CH146" s="28" t="str">
        <f>IF(VLOOKUP($A146,Sheet!$A$7:$DG$148,'TN01-10'!CH$9,0)="","",VLOOKUP($A146,Sheet!$A$7:$DG$148,'TN01-10'!CH$9,0))</f>
        <v/>
      </c>
      <c r="CI146" s="28">
        <f>IF(VLOOKUP($A146,Sheet!$A$7:$DG$148,'TN01-10'!CI$9,0)="","",VLOOKUP($A146,Sheet!$A$7:$DG$148,'TN01-10'!CI$9,0))</f>
        <v>7.2</v>
      </c>
      <c r="CJ146" s="28" t="str">
        <f>IF(VLOOKUP($A146,Sheet!$A$7:$DG$148,'TN01-10'!CJ$9,0)="","",VLOOKUP($A146,Sheet!$A$7:$DG$148,'TN01-10'!CJ$9,0))</f>
        <v/>
      </c>
      <c r="CK146" s="28" t="str">
        <f>IF(VLOOKUP($A146,Sheet!$A$7:$DG$148,'TN01-10'!CK$9,0)="","",VLOOKUP($A146,Sheet!$A$7:$DG$148,'TN01-10'!CK$9,0))</f>
        <v/>
      </c>
      <c r="CL146" s="28" t="str">
        <f>IF(VLOOKUP($A146,Sheet!$A$7:$DG$148,'TN01-10'!CL$9,0)="","",VLOOKUP($A146,Sheet!$A$7:$DG$148,'TN01-10'!CL$9,0))</f>
        <v/>
      </c>
      <c r="CM146" s="28" t="str">
        <f>IF(VLOOKUP($A146,Sheet!$A$7:$DG$148,'TN01-10'!CM$9,0)="","",VLOOKUP($A146,Sheet!$A$7:$DG$148,'TN01-10'!CM$9,0))</f>
        <v/>
      </c>
      <c r="CN146" s="28">
        <f>IF(VLOOKUP($A146,Sheet!$A$7:$DG$148,'TN01-10'!CN$9,0)="","",VLOOKUP($A146,Sheet!$A$7:$DG$148,'TN01-10'!CN$9,0))</f>
        <v>5.4</v>
      </c>
      <c r="CO146" s="28">
        <f>IF(VLOOKUP($A146,Sheet!$A$7:$DG$148,'TN01-10'!CO$9,0)="","",VLOOKUP($A146,Sheet!$A$7:$DG$148,'TN01-10'!CO$9,0))</f>
        <v>6.4</v>
      </c>
      <c r="CP146" s="28">
        <f>IF(VLOOKUP($A146,Sheet!$A$7:$DG$148,'TN01-10'!CP$9,0)="","",VLOOKUP($A146,Sheet!$A$7:$DG$148,'TN01-10'!CP$9,0))</f>
        <v>7.4</v>
      </c>
      <c r="CQ146" s="28">
        <f>IF(VLOOKUP($A146,Sheet!$A$7:$DG$148,'TN01-10'!CQ$9,0)="","",VLOOKUP($A146,Sheet!$A$7:$DG$148,'TN01-10'!CQ$9,0))</f>
        <v>8.4</v>
      </c>
      <c r="CR146" s="28">
        <f>IF(VLOOKUP($A146,Sheet!$A$7:$DG$148,'TN01-10'!CR$9,0)="","",VLOOKUP($A146,Sheet!$A$7:$DG$148,'TN01-10'!CR$9,0))</f>
        <v>6.4</v>
      </c>
      <c r="CS146" s="33">
        <f>IF(VLOOKUP($A146,Sheet!$A$7:$DG$148,'TN01-10'!CS$9,0)="","",VLOOKUP($A146,Sheet!$A$7:$DG$148,'TN01-10'!CS$9,0))</f>
        <v>27</v>
      </c>
      <c r="CT146" s="36">
        <f>IF(VLOOKUP($A146,Sheet!$A$7:$DG$148,'TN01-10'!CT$9,0)="","",VLOOKUP($A146,Sheet!$A$7:$DG$148,'TN01-10'!CT$9,0))</f>
        <v>0</v>
      </c>
      <c r="CU146" s="38">
        <f t="shared" si="32"/>
        <v>128</v>
      </c>
      <c r="CV146" s="38">
        <f t="shared" si="33"/>
        <v>0</v>
      </c>
      <c r="CW146" s="38">
        <f t="shared" si="34"/>
        <v>0</v>
      </c>
      <c r="CX146" s="38">
        <f t="shared" si="35"/>
        <v>128</v>
      </c>
      <c r="CY146" s="38">
        <f t="shared" si="36"/>
        <v>6.76</v>
      </c>
      <c r="CZ146" s="38">
        <f>VLOOKUP($A146,'TN01-04'!$A$13:$DL$166,103,0)</f>
        <v>2.69</v>
      </c>
      <c r="DA146" s="28" t="str">
        <f>IF(VLOOKUP($A146,Sheet!$A$7:$DG$148,'TN01-10'!DA$9,0)="","",VLOOKUP($A146,Sheet!$A$7:$DG$148,'TN01-10'!DA$9,0))</f>
        <v/>
      </c>
      <c r="DB146" s="28" t="str">
        <f>IF(VLOOKUP($A146,Sheet!$A$7:$DG$148,'TN01-10'!DB$9,0)="","",VLOOKUP($A146,Sheet!$A$7:$DG$148,'TN01-10'!DB$9,0))</f>
        <v/>
      </c>
      <c r="DC146" s="28">
        <f>IF(VLOOKUP($A146,Sheet!$A$7:$DG$148,'TN01-10'!DC$9,0)="","",VLOOKUP($A146,Sheet!$A$7:$DG$148,'TN01-10'!DC$9,0))</f>
        <v>8.6</v>
      </c>
      <c r="DD146" s="28" t="str">
        <f>IF(VLOOKUP($A146,Sheet!$A$7:$DG$148,'TN01-10'!DD$9,0)="","",VLOOKUP($A146,Sheet!$A$7:$DG$148,'TN01-10'!DD$9,0))</f>
        <v/>
      </c>
      <c r="DE146" s="38"/>
      <c r="DF146" s="38">
        <f t="shared" si="37"/>
        <v>8.6</v>
      </c>
      <c r="DG146" s="38">
        <f>VLOOKUP($A146,'TN01-04'!$A$13:$DL$166,110,0)</f>
        <v>4</v>
      </c>
      <c r="DH146" s="33">
        <f>IF(VLOOKUP($A146,Sheet!$A$7:$DG$148,'TN01-10'!DH$9,0)="","",VLOOKUP($A146,Sheet!$A$7:$DG$148,'TN01-10'!DH$9,0))</f>
        <v>5</v>
      </c>
      <c r="DI146" s="36">
        <f>IF(VLOOKUP($A146,Sheet!$A$7:$DG$148,'TN01-10'!DI$9,0)="","",VLOOKUP($A146,Sheet!$A$7:$DG$148,'TN01-10'!DI$9,0))</f>
        <v>0</v>
      </c>
      <c r="DJ146" s="38">
        <f t="shared" si="38"/>
        <v>133</v>
      </c>
      <c r="DK146" s="38">
        <f t="shared" si="39"/>
        <v>0</v>
      </c>
      <c r="DL146" s="38">
        <f t="shared" si="40"/>
        <v>6.83</v>
      </c>
      <c r="DM146" s="38">
        <f>VLOOKUP($A146,'TN01-04'!$A$13:$DL$166,116,0)</f>
        <v>2.74</v>
      </c>
      <c r="DN146" s="33">
        <f>IF(VLOOKUP($A146,Sheet!$A$7:$DG$148,'TN01-10'!DN$9,0)="","",VLOOKUP($A146,Sheet!$A$7:$DG$148,'TN01-10'!DN$9,0))</f>
        <v>138</v>
      </c>
      <c r="DO146" s="36">
        <f>IF(VLOOKUP($A146,Sheet!$A$7:$DG$148,'TN01-10'!DO$9,0)="","",VLOOKUP($A146,Sheet!$A$7:$DG$148,'TN01-10'!DO$9,0))</f>
        <v>0</v>
      </c>
      <c r="DP146" s="28">
        <f>IF(VLOOKUP($A146,Sheet!$A$7:$DG$148,'TN01-10'!DP$9,0)="","",VLOOKUP($A146,Sheet!$A$7:$DG$148,'TN01-10'!DP$9,0))</f>
        <v>137</v>
      </c>
      <c r="DQ146" s="28">
        <f>IF(VLOOKUP($A146,Sheet!$A$7:$DG$148,'TN01-10'!DQ$9,0)="","",VLOOKUP($A146,Sheet!$A$7:$DG$148,'TN01-10'!DQ$9,0))</f>
        <v>138</v>
      </c>
      <c r="DR146" s="28">
        <f>IF(VLOOKUP($A146,Sheet!$A$7:$DG$148,'TN01-10'!DR$9,0)="","",VLOOKUP($A146,Sheet!$A$7:$DG$148,'TN01-10'!DR$9,0))</f>
        <v>6.83</v>
      </c>
      <c r="DS146" s="28">
        <f>IF(VLOOKUP($A146,Sheet!$A$7:$DG$148,'TN01-10'!DS$9,0)="","",VLOOKUP($A146,Sheet!$A$7:$DG$148,'TN01-10'!DS$9,0))</f>
        <v>2.74</v>
      </c>
      <c r="DT146" s="28" t="str">
        <f>IF(VLOOKUP($A146,Sheet!$A$7:$DG$148,'TN01-10'!DT$9,0)="","",VLOOKUP($A146,Sheet!$A$7:$DG$148,'TN01-10'!DT$9,0))</f>
        <v/>
      </c>
      <c r="DU146" s="168">
        <f t="shared" si="41"/>
        <v>0</v>
      </c>
      <c r="DV146" s="315" t="s">
        <v>4798</v>
      </c>
      <c r="DW146" s="315" t="s">
        <v>4798</v>
      </c>
      <c r="DX146" s="315" t="s">
        <v>4798</v>
      </c>
      <c r="DY146" s="315" t="s">
        <v>4798</v>
      </c>
      <c r="DZ146" s="315" t="s">
        <v>4832</v>
      </c>
      <c r="EA146" s="315"/>
      <c r="EB146" s="216"/>
      <c r="EC146" s="216"/>
      <c r="ED146" s="216"/>
      <c r="EE146" s="216"/>
      <c r="EF146" s="216">
        <f t="shared" si="42"/>
        <v>0</v>
      </c>
      <c r="EG146" s="216">
        <v>8.5</v>
      </c>
      <c r="EH146" s="216">
        <v>0</v>
      </c>
      <c r="EI146" s="216"/>
      <c r="EJ146" s="216"/>
      <c r="EK146" s="216">
        <f t="shared" si="43"/>
        <v>8.5</v>
      </c>
      <c r="EL146" s="216">
        <v>8.5</v>
      </c>
      <c r="EM146" s="216">
        <v>0</v>
      </c>
      <c r="EN146" s="216"/>
      <c r="EO146" s="216"/>
      <c r="EP146" s="216">
        <f t="shared" si="44"/>
        <v>8.5</v>
      </c>
      <c r="EQ146" s="216">
        <v>8.6999999999999993</v>
      </c>
      <c r="ER146" s="216">
        <v>0</v>
      </c>
      <c r="ES146" s="216"/>
      <c r="ET146" s="216"/>
      <c r="EU146" s="216">
        <f t="shared" si="45"/>
        <v>8.6999999999999993</v>
      </c>
      <c r="EV146" s="216">
        <f t="shared" si="46"/>
        <v>8.6</v>
      </c>
    </row>
    <row r="147" spans="1:152" ht="15.95" customHeight="1" x14ac:dyDescent="0.2">
      <c r="A147" s="25">
        <v>2220727422</v>
      </c>
      <c r="B147" s="26" t="s">
        <v>6</v>
      </c>
      <c r="C147" s="26" t="s">
        <v>60</v>
      </c>
      <c r="D147" s="26" t="s">
        <v>193</v>
      </c>
      <c r="E147" s="27">
        <v>35870</v>
      </c>
      <c r="F147" s="26" t="s">
        <v>209</v>
      </c>
      <c r="G147" s="26" t="s">
        <v>212</v>
      </c>
      <c r="H147" s="28" t="e">
        <f>IF(VLOOKUP($A147,Sheet!$A$7:$DG$148,'TN01-10'!H$9,0)="","",VLOOKUP($A147,Sheet!$A$7:$DG$148,'TN01-10'!H$9,0))</f>
        <v>#N/A</v>
      </c>
      <c r="I147" s="28" t="e">
        <f>IF(VLOOKUP($A147,Sheet!$A$7:$DG$148,'TN01-10'!I$9,0)="","",VLOOKUP($A147,Sheet!$A$7:$DG$148,'TN01-10'!I$9,0))</f>
        <v>#N/A</v>
      </c>
      <c r="J147" s="28" t="e">
        <f>IF(VLOOKUP($A147,Sheet!$A$7:$DG$148,'TN01-10'!J$9,0)="","",VLOOKUP($A147,Sheet!$A$7:$DG$148,'TN01-10'!J$9,0))</f>
        <v>#N/A</v>
      </c>
      <c r="K147" s="28" t="e">
        <f>IF(VLOOKUP($A147,Sheet!$A$7:$DG$148,'TN01-10'!K$9,0)="","",VLOOKUP($A147,Sheet!$A$7:$DG$148,'TN01-10'!K$9,0))</f>
        <v>#N/A</v>
      </c>
      <c r="L147" s="28" t="e">
        <f>IF(VLOOKUP($A147,Sheet!$A$7:$DG$148,'TN01-10'!L$9,0)="","",VLOOKUP($A147,Sheet!$A$7:$DG$148,'TN01-10'!L$9,0))</f>
        <v>#N/A</v>
      </c>
      <c r="M147" s="28" t="e">
        <f>IF(VLOOKUP($A147,Sheet!$A$7:$DG$148,'TN01-10'!M$9,0)="","",VLOOKUP($A147,Sheet!$A$7:$DG$148,'TN01-10'!M$9,0))</f>
        <v>#N/A</v>
      </c>
      <c r="N147" s="28" t="e">
        <f>IF(VLOOKUP($A147,Sheet!$A$7:$DG$148,'TN01-10'!N$9,0)="","",VLOOKUP($A147,Sheet!$A$7:$DG$148,'TN01-10'!N$9,0))</f>
        <v>#N/A</v>
      </c>
      <c r="O147" s="28" t="e">
        <f>IF(VLOOKUP($A147,Sheet!$A$7:$DG$148,'TN01-10'!O$9,0)="","",VLOOKUP($A147,Sheet!$A$7:$DG$148,'TN01-10'!O$9,0))</f>
        <v>#N/A</v>
      </c>
      <c r="P147" s="28" t="e">
        <f>IF(VLOOKUP($A147,Sheet!$A$7:$DG$148,'TN01-10'!P$9,0)="","",VLOOKUP($A147,Sheet!$A$7:$DG$148,'TN01-10'!P$9,0))</f>
        <v>#N/A</v>
      </c>
      <c r="Q147" s="28" t="e">
        <f>IF(VLOOKUP($A147,Sheet!$A$7:$DG$148,'TN01-10'!Q$9,0)="","",VLOOKUP($A147,Sheet!$A$7:$DG$148,'TN01-10'!Q$9,0))</f>
        <v>#N/A</v>
      </c>
      <c r="R147" s="28" t="e">
        <f>IF(VLOOKUP($A147,Sheet!$A$7:$DG$148,'TN01-10'!R$9,0)="","",VLOOKUP($A147,Sheet!$A$7:$DG$148,'TN01-10'!R$9,0))</f>
        <v>#N/A</v>
      </c>
      <c r="S147" s="28" t="e">
        <f>IF(VLOOKUP($A147,Sheet!$A$7:$DG$148,'TN01-10'!S$9,0)="","",VLOOKUP($A147,Sheet!$A$7:$DG$148,'TN01-10'!S$9,0))</f>
        <v>#N/A</v>
      </c>
      <c r="T147" s="28" t="e">
        <f>IF(VLOOKUP($A147,Sheet!$A$7:$DG$148,'TN01-10'!T$9,0)="","",VLOOKUP($A147,Sheet!$A$7:$DG$148,'TN01-10'!T$9,0))</f>
        <v>#N/A</v>
      </c>
      <c r="U147" s="28" t="e">
        <f>IF(VLOOKUP($A147,Sheet!$A$7:$DG$148,'TN01-10'!U$9,0)="","",VLOOKUP($A147,Sheet!$A$7:$DG$148,'TN01-10'!U$9,0))</f>
        <v>#N/A</v>
      </c>
      <c r="V147" s="28" t="e">
        <f>IF(VLOOKUP($A147,Sheet!$A$7:$DG$148,'TN01-10'!V$9,0)="","",VLOOKUP($A147,Sheet!$A$7:$DG$148,'TN01-10'!V$9,0))</f>
        <v>#N/A</v>
      </c>
      <c r="W147" s="28" t="e">
        <f>IF(VLOOKUP($A147,Sheet!$A$7:$DG$148,'TN01-10'!W$9,0)="","",VLOOKUP($A147,Sheet!$A$7:$DG$148,'TN01-10'!W$9,0))</f>
        <v>#N/A</v>
      </c>
      <c r="X147" s="28" t="e">
        <f>IF(VLOOKUP($A147,Sheet!$A$7:$DG$148,'TN01-10'!X$9,0)="","",VLOOKUP($A147,Sheet!$A$7:$DG$148,'TN01-10'!X$9,0))</f>
        <v>#N/A</v>
      </c>
      <c r="Y147" s="28" t="e">
        <f>IF(VLOOKUP($A147,Sheet!$A$7:$DG$148,'TN01-10'!Y$9,0)="","",VLOOKUP($A147,Sheet!$A$7:$DG$148,'TN01-10'!Y$9,0))</f>
        <v>#N/A</v>
      </c>
      <c r="Z147" s="28" t="e">
        <f>IF(VLOOKUP($A147,Sheet!$A$7:$DG$148,'TN01-10'!Z$9,0)="","",VLOOKUP($A147,Sheet!$A$7:$DG$148,'TN01-10'!Z$9,0))</f>
        <v>#N/A</v>
      </c>
      <c r="AA147" s="28" t="e">
        <f>IF(VLOOKUP($A147,Sheet!$A$7:$DG$148,'TN01-10'!AA$9,0)="","",VLOOKUP($A147,Sheet!$A$7:$DG$148,'TN01-10'!AA$9,0))</f>
        <v>#N/A</v>
      </c>
      <c r="AB147" s="28" t="e">
        <f>IF(VLOOKUP($A147,Sheet!$A$7:$DG$148,'TN01-10'!AB$9,0)="","",VLOOKUP($A147,Sheet!$A$7:$DG$148,'TN01-10'!AB$9,0))</f>
        <v>#N/A</v>
      </c>
      <c r="AC147" s="28" t="e">
        <f>IF(VLOOKUP($A147,Sheet!$A$7:$DG$148,'TN01-10'!AC$9,0)="","",VLOOKUP($A147,Sheet!$A$7:$DG$148,'TN01-10'!AC$9,0))</f>
        <v>#N/A</v>
      </c>
      <c r="AD147" s="28" t="e">
        <f>IF(VLOOKUP($A147,Sheet!$A$7:$DG$148,'TN01-10'!AD$9,0)="","",VLOOKUP($A147,Sheet!$A$7:$DG$148,'TN01-10'!AD$9,0))</f>
        <v>#N/A</v>
      </c>
      <c r="AE147" s="28" t="e">
        <f>IF(VLOOKUP($A147,Sheet!$A$7:$DG$148,'TN01-10'!AE$9,0)="","",VLOOKUP($A147,Sheet!$A$7:$DG$148,'TN01-10'!AE$9,0))</f>
        <v>#N/A</v>
      </c>
      <c r="AF147" s="28" t="e">
        <f>IF(VLOOKUP($A147,Sheet!$A$7:$DG$148,'TN01-10'!AF$9,0)="","",VLOOKUP($A147,Sheet!$A$7:$DG$148,'TN01-10'!AF$9,0))</f>
        <v>#N/A</v>
      </c>
      <c r="AG147" s="28" t="e">
        <f>IF(VLOOKUP($A147,Sheet!$A$7:$DG$148,'TN01-10'!AG$9,0)="","",VLOOKUP($A147,Sheet!$A$7:$DG$148,'TN01-10'!AG$9,0))</f>
        <v>#N/A</v>
      </c>
      <c r="AH147" s="28" t="e">
        <f>IF(VLOOKUP($A147,Sheet!$A$7:$DG$148,'TN01-10'!AH$9,0)="","",VLOOKUP($A147,Sheet!$A$7:$DG$148,'TN01-10'!AH$9,0))</f>
        <v>#N/A</v>
      </c>
      <c r="AI147" s="28" t="e">
        <f>IF(VLOOKUP($A147,Sheet!$A$7:$DG$148,'TN01-10'!AI$9,0)="","",VLOOKUP($A147,Sheet!$A$7:$DG$148,'TN01-10'!AI$9,0))</f>
        <v>#N/A</v>
      </c>
      <c r="AJ147" s="28" t="e">
        <f>IF(VLOOKUP($A147,Sheet!$A$7:$DG$148,'TN01-10'!AJ$9,0)="","",VLOOKUP($A147,Sheet!$A$7:$DG$148,'TN01-10'!AJ$9,0))</f>
        <v>#N/A</v>
      </c>
      <c r="AK147" s="33" t="e">
        <f>IF(VLOOKUP($A147,Sheet!$A$7:$DG$148,'TN01-10'!AK$9,0)="","",VLOOKUP($A147,Sheet!$A$7:$DG$148,'TN01-10'!AK$9,0))</f>
        <v>#N/A</v>
      </c>
      <c r="AL147" s="36" t="e">
        <f>IF(VLOOKUP($A147,Sheet!$A$7:$DG$148,'TN01-10'!AL$9,0)="","",VLOOKUP($A147,Sheet!$A$7:$DG$148,'TN01-10'!AL$9,0))</f>
        <v>#N/A</v>
      </c>
      <c r="AM147" s="32" t="e">
        <f>IF(VLOOKUP($A147,Sheet!$A$7:$DG$148,'TN01-10'!AM$9,0)="","",VLOOKUP($A147,Sheet!$A$7:$DG$148,'TN01-10'!AM$9,0))</f>
        <v>#N/A</v>
      </c>
      <c r="AN147" s="32" t="e">
        <f>IF(VLOOKUP($A147,Sheet!$A$7:$DG$148,'TN01-10'!AN$9,0)="","",VLOOKUP($A147,Sheet!$A$7:$DG$148,'TN01-10'!AN$9,0))</f>
        <v>#N/A</v>
      </c>
      <c r="AO147" s="32" t="e">
        <f>IF(VLOOKUP($A147,Sheet!$A$7:$DG$148,'TN01-10'!AO$9,0)="","",VLOOKUP($A147,Sheet!$A$7:$DG$148,'TN01-10'!AO$9,0))</f>
        <v>#N/A</v>
      </c>
      <c r="AP147" s="32" t="e">
        <f>IF(VLOOKUP($A147,Sheet!$A$7:$DG$148,'TN01-10'!AP$9,0)="","",VLOOKUP($A147,Sheet!$A$7:$DG$148,'TN01-10'!AP$9,0))</f>
        <v>#N/A</v>
      </c>
      <c r="AQ147" s="32" t="e">
        <f>IF(VLOOKUP($A147,Sheet!$A$7:$DG$148,'TN01-10'!AQ$9,0)="","",VLOOKUP($A147,Sheet!$A$7:$DG$148,'TN01-10'!AQ$9,0))</f>
        <v>#N/A</v>
      </c>
      <c r="AR147" s="32" t="e">
        <f>IF(VLOOKUP($A147,Sheet!$A$7:$DG$148,'TN01-10'!AR$9,0)="","",VLOOKUP($A147,Sheet!$A$7:$DG$148,'TN01-10'!AR$9,0))</f>
        <v>#N/A</v>
      </c>
      <c r="AS147" s="32" t="e">
        <f>IF(VLOOKUP($A147,Sheet!$A$7:$DG$148,'TN01-10'!AS$9,0)="","",VLOOKUP($A147,Sheet!$A$7:$DG$148,'TN01-10'!AS$9,0))</f>
        <v>#N/A</v>
      </c>
      <c r="AT147" s="32" t="e">
        <f>IF(VLOOKUP($A147,Sheet!$A$7:$DG$148,'TN01-10'!AT$9,0)="","",VLOOKUP($A147,Sheet!$A$7:$DG$148,'TN01-10'!AT$9,0))</f>
        <v>#N/A</v>
      </c>
      <c r="AU147" s="32" t="e">
        <f>IF(VLOOKUP($A147,Sheet!$A$7:$DG$148,'TN01-10'!AU$9,0)="","",VLOOKUP($A147,Sheet!$A$7:$DG$148,'TN01-10'!AU$9,0))</f>
        <v>#N/A</v>
      </c>
      <c r="AV147" s="32" t="e">
        <f>IF(VLOOKUP($A147,Sheet!$A$7:$DG$148,'TN01-10'!AV$9,0)="","",VLOOKUP($A147,Sheet!$A$7:$DG$148,'TN01-10'!AV$9,0))</f>
        <v>#N/A</v>
      </c>
      <c r="AW147" s="32" t="e">
        <f>IF(VLOOKUP($A147,Sheet!$A$7:$DG$148,'TN01-10'!AW$9,0)="","",VLOOKUP($A147,Sheet!$A$7:$DG$148,'TN01-10'!AW$9,0))</f>
        <v>#N/A</v>
      </c>
      <c r="AX147" s="32" t="e">
        <f>IF(VLOOKUP($A147,Sheet!$A$7:$DG$148,'TN01-10'!AX$9,0)="","",VLOOKUP($A147,Sheet!$A$7:$DG$148,'TN01-10'!AX$9,0))</f>
        <v>#N/A</v>
      </c>
      <c r="AY147" s="32" t="e">
        <f>IF(VLOOKUP($A147,Sheet!$A$7:$DG$148,'TN01-10'!AY$9,0)="","",VLOOKUP($A147,Sheet!$A$7:$DG$148,'TN01-10'!AY$9,0))</f>
        <v>#N/A</v>
      </c>
      <c r="AZ147" s="32" t="e">
        <f>IF(VLOOKUP($A147,Sheet!$A$7:$DG$148,'TN01-10'!AZ$9,0)="","",VLOOKUP($A147,Sheet!$A$7:$DG$148,'TN01-10'!AZ$9,0))</f>
        <v>#N/A</v>
      </c>
      <c r="BA147" s="32" t="e">
        <f>IF(VLOOKUP($A147,Sheet!$A$7:$DG$148,'TN01-10'!BA$9,0)="","",VLOOKUP($A147,Sheet!$A$7:$DG$148,'TN01-10'!BA$9,0))</f>
        <v>#N/A</v>
      </c>
      <c r="BB147" s="33" t="e">
        <f>IF(VLOOKUP($A147,Sheet!$A$7:$DG$148,'TN01-10'!BB$9,0)="","",VLOOKUP($A147,Sheet!$A$7:$DG$148,'TN01-10'!BB$9,0))</f>
        <v>#N/A</v>
      </c>
      <c r="BC147" s="36" t="e">
        <f>IF(VLOOKUP($A147,Sheet!$A$7:$DG$148,'TN01-10'!BC$9,0)="","",VLOOKUP($A147,Sheet!$A$7:$DG$148,'TN01-10'!BC$9,0))</f>
        <v>#N/A</v>
      </c>
      <c r="BD147" s="28" t="e">
        <f>IF(VLOOKUP($A147,Sheet!$A$7:$DG$148,'TN01-10'!BD$9,0)="","",VLOOKUP($A147,Sheet!$A$7:$DG$148,'TN01-10'!BD$9,0))</f>
        <v>#N/A</v>
      </c>
      <c r="BE147" s="28" t="e">
        <f>IF(VLOOKUP($A147,Sheet!$A$7:$DG$148,'TN01-10'!BE$9,0)="","",VLOOKUP($A147,Sheet!$A$7:$DG$148,'TN01-10'!BE$9,0))</f>
        <v>#N/A</v>
      </c>
      <c r="BF147" s="28" t="e">
        <f>IF(VLOOKUP($A147,Sheet!$A$7:$DG$148,'TN01-10'!BF$9,0)="","",VLOOKUP($A147,Sheet!$A$7:$DG$148,'TN01-10'!BF$9,0))</f>
        <v>#N/A</v>
      </c>
      <c r="BG147" s="28" t="e">
        <f>IF(VLOOKUP($A147,Sheet!$A$7:$DG$148,'TN01-10'!BG$9,0)="","",VLOOKUP($A147,Sheet!$A$7:$DG$148,'TN01-10'!BG$9,0))</f>
        <v>#N/A</v>
      </c>
      <c r="BH147" s="28" t="e">
        <f>IF(VLOOKUP($A147,Sheet!$A$7:$DG$148,'TN01-10'!BH$9,0)="","",VLOOKUP($A147,Sheet!$A$7:$DG$148,'TN01-10'!BH$9,0))</f>
        <v>#N/A</v>
      </c>
      <c r="BI147" s="28" t="e">
        <f>IF(VLOOKUP($A147,Sheet!$A$7:$DG$148,'TN01-10'!BI$9,0)="","",VLOOKUP($A147,Sheet!$A$7:$DG$148,'TN01-10'!BI$9,0))</f>
        <v>#N/A</v>
      </c>
      <c r="BJ147" s="28" t="e">
        <f>IF(VLOOKUP($A147,Sheet!$A$7:$DG$148,'TN01-10'!BJ$9,0)="","",VLOOKUP($A147,Sheet!$A$7:$DG$148,'TN01-10'!BJ$9,0))</f>
        <v>#N/A</v>
      </c>
      <c r="BK147" s="28" t="e">
        <f>IF(VLOOKUP($A147,Sheet!$A$7:$DG$148,'TN01-10'!BK$9,0)="","",VLOOKUP($A147,Sheet!$A$7:$DG$148,'TN01-10'!BK$9,0))</f>
        <v>#N/A</v>
      </c>
      <c r="BL147" s="28" t="e">
        <f>IF(VLOOKUP($A147,Sheet!$A$7:$DG$148,'TN01-10'!BL$9,0)="","",VLOOKUP($A147,Sheet!$A$7:$DG$148,'TN01-10'!BL$9,0))</f>
        <v>#N/A</v>
      </c>
      <c r="BM147" s="28" t="e">
        <f>IF(VLOOKUP($A147,Sheet!$A$7:$DG$148,'TN01-10'!BM$9,0)="","",VLOOKUP($A147,Sheet!$A$7:$DG$148,'TN01-10'!BM$9,0))</f>
        <v>#N/A</v>
      </c>
      <c r="BN147" s="28" t="e">
        <f>IF(VLOOKUP($A147,Sheet!$A$7:$DG$148,'TN01-10'!BN$9,0)="","",VLOOKUP($A147,Sheet!$A$7:$DG$148,'TN01-10'!BN$9,0))</f>
        <v>#N/A</v>
      </c>
      <c r="BO147" s="28" t="e">
        <f>IF(VLOOKUP($A147,Sheet!$A$7:$DG$148,'TN01-10'!BO$9,0)="","",VLOOKUP($A147,Sheet!$A$7:$DG$148,'TN01-10'!BO$9,0))</f>
        <v>#N/A</v>
      </c>
      <c r="BP147" s="28" t="e">
        <f>IF(VLOOKUP($A147,Sheet!$A$7:$DG$148,'TN01-10'!BP$9,0)="","",VLOOKUP($A147,Sheet!$A$7:$DG$148,'TN01-10'!BP$9,0))</f>
        <v>#N/A</v>
      </c>
      <c r="BQ147" s="28" t="e">
        <f>IF(VLOOKUP($A147,Sheet!$A$7:$DG$148,'TN01-10'!BQ$9,0)="","",VLOOKUP($A147,Sheet!$A$7:$DG$148,'TN01-10'!BQ$9,0))</f>
        <v>#N/A</v>
      </c>
      <c r="BR147" s="28" t="e">
        <f>IF(VLOOKUP($A147,Sheet!$A$7:$DG$148,'TN01-10'!BR$9,0)="","",VLOOKUP($A147,Sheet!$A$7:$DG$148,'TN01-10'!BR$9,0))</f>
        <v>#N/A</v>
      </c>
      <c r="BS147" s="28" t="e">
        <f>IF(VLOOKUP($A147,Sheet!$A$7:$DG$148,'TN01-10'!BS$9,0)="","",VLOOKUP($A147,Sheet!$A$7:$DG$148,'TN01-10'!BS$9,0))</f>
        <v>#N/A</v>
      </c>
      <c r="BT147" s="28" t="e">
        <f>IF(VLOOKUP($A147,Sheet!$A$7:$DG$148,'TN01-10'!BT$9,0)="","",VLOOKUP($A147,Sheet!$A$7:$DG$148,'TN01-10'!BT$9,0))</f>
        <v>#N/A</v>
      </c>
      <c r="BU147" s="28" t="e">
        <f>IF(VLOOKUP($A147,Sheet!$A$7:$DG$148,'TN01-10'!BU$9,0)="","",VLOOKUP($A147,Sheet!$A$7:$DG$148,'TN01-10'!BU$9,0))</f>
        <v>#N/A</v>
      </c>
      <c r="BV147" s="28" t="e">
        <f>IF(VLOOKUP($A147,Sheet!$A$7:$DG$148,'TN01-10'!BV$9,0)="","",VLOOKUP($A147,Sheet!$A$7:$DG$148,'TN01-10'!BV$9,0))</f>
        <v>#N/A</v>
      </c>
      <c r="BW147" s="28" t="e">
        <f>IF(VLOOKUP($A147,Sheet!$A$7:$DG$148,'TN01-10'!BW$9,0)="","",VLOOKUP($A147,Sheet!$A$7:$DG$148,'TN01-10'!BW$9,0))</f>
        <v>#N/A</v>
      </c>
      <c r="BX147" s="33" t="e">
        <f>IF(VLOOKUP($A147,Sheet!$A$7:$DG$148,'TN01-10'!BX$9,0)="","",VLOOKUP($A147,Sheet!$A$7:$DG$148,'TN01-10'!BX$9,0))</f>
        <v>#N/A</v>
      </c>
      <c r="BY147" s="36" t="e">
        <f>IF(VLOOKUP($A147,Sheet!$A$7:$DG$148,'TN01-10'!BY$9,0)="","",VLOOKUP($A147,Sheet!$A$7:$DG$148,'TN01-10'!BY$9,0))</f>
        <v>#N/A</v>
      </c>
      <c r="BZ147" s="28" t="e">
        <f>IF(VLOOKUP($A147,Sheet!$A$7:$DG$148,'TN01-10'!BZ$9,0)="","",VLOOKUP($A147,Sheet!$A$7:$DG$148,'TN01-10'!BZ$9,0))</f>
        <v>#N/A</v>
      </c>
      <c r="CA147" s="28" t="e">
        <f>IF(VLOOKUP($A147,Sheet!$A$7:$DG$148,'TN01-10'!CA$9,0)="","",VLOOKUP($A147,Sheet!$A$7:$DG$148,'TN01-10'!CA$9,0))</f>
        <v>#N/A</v>
      </c>
      <c r="CB147" s="28" t="e">
        <f>IF(VLOOKUP($A147,Sheet!$A$7:$DG$148,'TN01-10'!CB$9,0)="","",VLOOKUP($A147,Sheet!$A$7:$DG$148,'TN01-10'!CB$9,0))</f>
        <v>#N/A</v>
      </c>
      <c r="CC147" s="28" t="e">
        <f>IF(VLOOKUP($A147,Sheet!$A$7:$DG$148,'TN01-10'!CC$9,0)="","",VLOOKUP($A147,Sheet!$A$7:$DG$148,'TN01-10'!CC$9,0))</f>
        <v>#N/A</v>
      </c>
      <c r="CD147" s="28" t="e">
        <f>IF(VLOOKUP($A147,Sheet!$A$7:$DG$148,'TN01-10'!CD$9,0)="","",VLOOKUP($A147,Sheet!$A$7:$DG$148,'TN01-10'!CD$9,0))</f>
        <v>#N/A</v>
      </c>
      <c r="CE147" s="28" t="e">
        <f>IF(VLOOKUP($A147,Sheet!$A$7:$DG$148,'TN01-10'!CE$9,0)="","",VLOOKUP($A147,Sheet!$A$7:$DG$148,'TN01-10'!CE$9,0))</f>
        <v>#N/A</v>
      </c>
      <c r="CF147" s="28" t="e">
        <f>IF(VLOOKUP($A147,Sheet!$A$7:$DG$148,'TN01-10'!CF$9,0)="","",VLOOKUP($A147,Sheet!$A$7:$DG$148,'TN01-10'!CF$9,0))</f>
        <v>#N/A</v>
      </c>
      <c r="CG147" s="28" t="e">
        <f>IF(VLOOKUP($A147,Sheet!$A$7:$DG$148,'TN01-10'!CG$9,0)="","",VLOOKUP($A147,Sheet!$A$7:$DG$148,'TN01-10'!CG$9,0))</f>
        <v>#N/A</v>
      </c>
      <c r="CH147" s="28" t="e">
        <f>IF(VLOOKUP($A147,Sheet!$A$7:$DG$148,'TN01-10'!CH$9,0)="","",VLOOKUP($A147,Sheet!$A$7:$DG$148,'TN01-10'!CH$9,0))</f>
        <v>#N/A</v>
      </c>
      <c r="CI147" s="28" t="e">
        <f>IF(VLOOKUP($A147,Sheet!$A$7:$DG$148,'TN01-10'!CI$9,0)="","",VLOOKUP($A147,Sheet!$A$7:$DG$148,'TN01-10'!CI$9,0))</f>
        <v>#N/A</v>
      </c>
      <c r="CJ147" s="28" t="e">
        <f>IF(VLOOKUP($A147,Sheet!$A$7:$DG$148,'TN01-10'!CJ$9,0)="","",VLOOKUP($A147,Sheet!$A$7:$DG$148,'TN01-10'!CJ$9,0))</f>
        <v>#N/A</v>
      </c>
      <c r="CK147" s="28" t="e">
        <f>IF(VLOOKUP($A147,Sheet!$A$7:$DG$148,'TN01-10'!CK$9,0)="","",VLOOKUP($A147,Sheet!$A$7:$DG$148,'TN01-10'!CK$9,0))</f>
        <v>#N/A</v>
      </c>
      <c r="CL147" s="28" t="e">
        <f>IF(VLOOKUP($A147,Sheet!$A$7:$DG$148,'TN01-10'!CL$9,0)="","",VLOOKUP($A147,Sheet!$A$7:$DG$148,'TN01-10'!CL$9,0))</f>
        <v>#N/A</v>
      </c>
      <c r="CM147" s="28" t="e">
        <f>IF(VLOOKUP($A147,Sheet!$A$7:$DG$148,'TN01-10'!CM$9,0)="","",VLOOKUP($A147,Sheet!$A$7:$DG$148,'TN01-10'!CM$9,0))</f>
        <v>#N/A</v>
      </c>
      <c r="CN147" s="28" t="e">
        <f>IF(VLOOKUP($A147,Sheet!$A$7:$DG$148,'TN01-10'!CN$9,0)="","",VLOOKUP($A147,Sheet!$A$7:$DG$148,'TN01-10'!CN$9,0))</f>
        <v>#N/A</v>
      </c>
      <c r="CO147" s="28" t="e">
        <f>IF(VLOOKUP($A147,Sheet!$A$7:$DG$148,'TN01-10'!CO$9,0)="","",VLOOKUP($A147,Sheet!$A$7:$DG$148,'TN01-10'!CO$9,0))</f>
        <v>#N/A</v>
      </c>
      <c r="CP147" s="28" t="e">
        <f>IF(VLOOKUP($A147,Sheet!$A$7:$DG$148,'TN01-10'!CP$9,0)="","",VLOOKUP($A147,Sheet!$A$7:$DG$148,'TN01-10'!CP$9,0))</f>
        <v>#N/A</v>
      </c>
      <c r="CQ147" s="28" t="e">
        <f>IF(VLOOKUP($A147,Sheet!$A$7:$DG$148,'TN01-10'!CQ$9,0)="","",VLOOKUP($A147,Sheet!$A$7:$DG$148,'TN01-10'!CQ$9,0))</f>
        <v>#N/A</v>
      </c>
      <c r="CR147" s="28" t="e">
        <f>IF(VLOOKUP($A147,Sheet!$A$7:$DG$148,'TN01-10'!CR$9,0)="","",VLOOKUP($A147,Sheet!$A$7:$DG$148,'TN01-10'!CR$9,0))</f>
        <v>#N/A</v>
      </c>
      <c r="CS147" s="33" t="e">
        <f>IF(VLOOKUP($A147,Sheet!$A$7:$DG$148,'TN01-10'!CS$9,0)="","",VLOOKUP($A147,Sheet!$A$7:$DG$148,'TN01-10'!CS$9,0))</f>
        <v>#N/A</v>
      </c>
      <c r="CT147" s="36" t="e">
        <f>IF(VLOOKUP($A147,Sheet!$A$7:$DG$148,'TN01-10'!CT$9,0)="","",VLOOKUP($A147,Sheet!$A$7:$DG$148,'TN01-10'!CT$9,0))</f>
        <v>#N/A</v>
      </c>
      <c r="CU147" s="38" t="e">
        <f t="shared" si="32"/>
        <v>#N/A</v>
      </c>
      <c r="CV147" s="38" t="e">
        <f t="shared" si="33"/>
        <v>#N/A</v>
      </c>
      <c r="CW147" s="38">
        <f t="shared" si="34"/>
        <v>0</v>
      </c>
      <c r="CX147" s="38" t="e">
        <f t="shared" si="35"/>
        <v>#N/A</v>
      </c>
      <c r="CY147" s="38" t="e">
        <f t="shared" si="36"/>
        <v>#N/A</v>
      </c>
      <c r="CZ147" s="38" t="e">
        <f>VLOOKUP($A147,'TN01-04'!$A$13:$DL$166,103,0)</f>
        <v>#N/A</v>
      </c>
      <c r="DA147" s="28" t="e">
        <f>IF(VLOOKUP($A147,Sheet!$A$7:$DG$148,'TN01-10'!DA$9,0)="","",VLOOKUP($A147,Sheet!$A$7:$DG$148,'TN01-10'!DA$9,0))</f>
        <v>#N/A</v>
      </c>
      <c r="DB147" s="28" t="e">
        <f>IF(VLOOKUP($A147,Sheet!$A$7:$DG$148,'TN01-10'!DB$9,0)="","",VLOOKUP($A147,Sheet!$A$7:$DG$148,'TN01-10'!DB$9,0))</f>
        <v>#N/A</v>
      </c>
      <c r="DC147" s="28" t="e">
        <f>IF(VLOOKUP($A147,Sheet!$A$7:$DG$148,'TN01-10'!DC$9,0)="","",VLOOKUP($A147,Sheet!$A$7:$DG$148,'TN01-10'!DC$9,0))</f>
        <v>#N/A</v>
      </c>
      <c r="DD147" s="28" t="e">
        <f>IF(VLOOKUP($A147,Sheet!$A$7:$DG$148,'TN01-10'!DD$9,0)="","",VLOOKUP($A147,Sheet!$A$7:$DG$148,'TN01-10'!DD$9,0))</f>
        <v>#N/A</v>
      </c>
      <c r="DE147" s="38"/>
      <c r="DF147" s="38" t="e">
        <f t="shared" si="37"/>
        <v>#N/A</v>
      </c>
      <c r="DG147" s="38" t="e">
        <f>VLOOKUP($A147,'TN01-04'!$A$13:$DL$166,110,0)</f>
        <v>#N/A</v>
      </c>
      <c r="DH147" s="33" t="e">
        <f>IF(VLOOKUP($A147,Sheet!$A$7:$DG$148,'TN01-10'!DH$9,0)="","",VLOOKUP($A147,Sheet!$A$7:$DG$148,'TN01-10'!DH$9,0))</f>
        <v>#N/A</v>
      </c>
      <c r="DI147" s="36" t="e">
        <f>IF(VLOOKUP($A147,Sheet!$A$7:$DG$148,'TN01-10'!DI$9,0)="","",VLOOKUP($A147,Sheet!$A$7:$DG$148,'TN01-10'!DI$9,0))</f>
        <v>#N/A</v>
      </c>
      <c r="DJ147" s="38" t="e">
        <f t="shared" si="38"/>
        <v>#N/A</v>
      </c>
      <c r="DK147" s="38" t="e">
        <f t="shared" si="39"/>
        <v>#N/A</v>
      </c>
      <c r="DL147" s="38" t="e">
        <f t="shared" si="40"/>
        <v>#N/A</v>
      </c>
      <c r="DM147" s="38" t="e">
        <f>VLOOKUP($A147,'TN01-04'!$A$13:$DL$166,116,0)</f>
        <v>#N/A</v>
      </c>
      <c r="DN147" s="33" t="e">
        <f>IF(VLOOKUP($A147,Sheet!$A$7:$DG$148,'TN01-10'!DN$9,0)="","",VLOOKUP($A147,Sheet!$A$7:$DG$148,'TN01-10'!DN$9,0))</f>
        <v>#N/A</v>
      </c>
      <c r="DO147" s="36" t="e">
        <f>IF(VLOOKUP($A147,Sheet!$A$7:$DG$148,'TN01-10'!DO$9,0)="","",VLOOKUP($A147,Sheet!$A$7:$DG$148,'TN01-10'!DO$9,0))</f>
        <v>#N/A</v>
      </c>
      <c r="DP147" s="28" t="e">
        <f>IF(VLOOKUP($A147,Sheet!$A$7:$DG$148,'TN01-10'!DP$9,0)="","",VLOOKUP($A147,Sheet!$A$7:$DG$148,'TN01-10'!DP$9,0))</f>
        <v>#N/A</v>
      </c>
      <c r="DQ147" s="28" t="e">
        <f>IF(VLOOKUP($A147,Sheet!$A$7:$DG$148,'TN01-10'!DQ$9,0)="","",VLOOKUP($A147,Sheet!$A$7:$DG$148,'TN01-10'!DQ$9,0))</f>
        <v>#N/A</v>
      </c>
      <c r="DR147" s="28" t="e">
        <f>IF(VLOOKUP($A147,Sheet!$A$7:$DG$148,'TN01-10'!DR$9,0)="","",VLOOKUP($A147,Sheet!$A$7:$DG$148,'TN01-10'!DR$9,0))</f>
        <v>#N/A</v>
      </c>
      <c r="DS147" s="28" t="e">
        <f>IF(VLOOKUP($A147,Sheet!$A$7:$DG$148,'TN01-10'!DS$9,0)="","",VLOOKUP($A147,Sheet!$A$7:$DG$148,'TN01-10'!DS$9,0))</f>
        <v>#N/A</v>
      </c>
      <c r="DT147" s="28" t="e">
        <f>IF(VLOOKUP($A147,Sheet!$A$7:$DG$148,'TN01-10'!DT$9,0)="","",VLOOKUP($A147,Sheet!$A$7:$DG$148,'TN01-10'!DT$9,0))</f>
        <v>#N/A</v>
      </c>
      <c r="DU147" s="168" t="e">
        <f t="shared" si="41"/>
        <v>#N/A</v>
      </c>
      <c r="DV147" s="315"/>
      <c r="DW147" s="315"/>
      <c r="DX147" s="315"/>
      <c r="DY147" s="315" t="s">
        <v>4798</v>
      </c>
      <c r="DZ147" s="315" t="e">
        <v>#N/A</v>
      </c>
      <c r="EA147" s="315"/>
      <c r="EB147" s="216"/>
      <c r="EC147" s="216"/>
      <c r="ED147" s="216"/>
      <c r="EE147" s="216"/>
      <c r="EF147" s="216">
        <f t="shared" si="42"/>
        <v>0</v>
      </c>
      <c r="EG147" s="216">
        <v>0</v>
      </c>
      <c r="EH147" s="216">
        <v>0</v>
      </c>
      <c r="EI147" s="216"/>
      <c r="EJ147" s="216"/>
      <c r="EK147" s="216">
        <f t="shared" si="43"/>
        <v>0</v>
      </c>
      <c r="EL147" s="216"/>
      <c r="EM147" s="216">
        <v>0</v>
      </c>
      <c r="EN147" s="216"/>
      <c r="EO147" s="216"/>
      <c r="EP147" s="216">
        <f t="shared" si="44"/>
        <v>0</v>
      </c>
      <c r="EQ147" s="216"/>
      <c r="ER147" s="216">
        <v>0</v>
      </c>
      <c r="ES147" s="216"/>
      <c r="ET147" s="216"/>
      <c r="EU147" s="216">
        <f t="shared" si="45"/>
        <v>0</v>
      </c>
      <c r="EV147" s="216">
        <f t="shared" si="46"/>
        <v>0</v>
      </c>
    </row>
    <row r="148" spans="1:152" ht="15.95" customHeight="1" x14ac:dyDescent="0.2">
      <c r="A148" s="25">
        <v>2221728915</v>
      </c>
      <c r="B148" s="26" t="s">
        <v>6</v>
      </c>
      <c r="C148" s="26" t="s">
        <v>112</v>
      </c>
      <c r="D148" s="26" t="s">
        <v>194</v>
      </c>
      <c r="E148" s="27">
        <v>35838</v>
      </c>
      <c r="F148" s="26" t="s">
        <v>210</v>
      </c>
      <c r="G148" s="26" t="s">
        <v>212</v>
      </c>
      <c r="H148" s="28">
        <f>IF(VLOOKUP($A148,Sheet!$A$7:$DG$148,'TN01-10'!H$9,0)="","",VLOOKUP($A148,Sheet!$A$7:$DG$148,'TN01-10'!H$9,0))</f>
        <v>8.5</v>
      </c>
      <c r="I148" s="28">
        <f>IF(VLOOKUP($A148,Sheet!$A$7:$DG$148,'TN01-10'!I$9,0)="","",VLOOKUP($A148,Sheet!$A$7:$DG$148,'TN01-10'!I$9,0))</f>
        <v>7</v>
      </c>
      <c r="J148" s="28">
        <f>IF(VLOOKUP($A148,Sheet!$A$7:$DG$148,'TN01-10'!J$9,0)="","",VLOOKUP($A148,Sheet!$A$7:$DG$148,'TN01-10'!J$9,0))</f>
        <v>8</v>
      </c>
      <c r="K148" s="28">
        <f>IF(VLOOKUP($A148,Sheet!$A$7:$DG$148,'TN01-10'!K$9,0)="","",VLOOKUP($A148,Sheet!$A$7:$DG$148,'TN01-10'!K$9,0))</f>
        <v>9</v>
      </c>
      <c r="L148" s="28">
        <f>IF(VLOOKUP($A148,Sheet!$A$7:$DG$148,'TN01-10'!L$9,0)="","",VLOOKUP($A148,Sheet!$A$7:$DG$148,'TN01-10'!L$9,0))</f>
        <v>5.4</v>
      </c>
      <c r="M148" s="28">
        <f>IF(VLOOKUP($A148,Sheet!$A$7:$DG$148,'TN01-10'!M$9,0)="","",VLOOKUP($A148,Sheet!$A$7:$DG$148,'TN01-10'!M$9,0))</f>
        <v>8.4</v>
      </c>
      <c r="N148" s="28">
        <f>IF(VLOOKUP($A148,Sheet!$A$7:$DG$148,'TN01-10'!N$9,0)="","",VLOOKUP($A148,Sheet!$A$7:$DG$148,'TN01-10'!N$9,0))</f>
        <v>7</v>
      </c>
      <c r="O148" s="28" t="str">
        <f>IF(VLOOKUP($A148,Sheet!$A$7:$DG$148,'TN01-10'!O$9,0)="","",VLOOKUP($A148,Sheet!$A$7:$DG$148,'TN01-10'!O$9,0))</f>
        <v/>
      </c>
      <c r="P148" s="28">
        <f>IF(VLOOKUP($A148,Sheet!$A$7:$DG$148,'TN01-10'!P$9,0)="","",VLOOKUP($A148,Sheet!$A$7:$DG$148,'TN01-10'!P$9,0))</f>
        <v>7.6</v>
      </c>
      <c r="Q148" s="28" t="str">
        <f>IF(VLOOKUP($A148,Sheet!$A$7:$DG$148,'TN01-10'!Q$9,0)="","",VLOOKUP($A148,Sheet!$A$7:$DG$148,'TN01-10'!Q$9,0))</f>
        <v/>
      </c>
      <c r="R148" s="28" t="str">
        <f>IF(VLOOKUP($A148,Sheet!$A$7:$DG$148,'TN01-10'!R$9,0)="","",VLOOKUP($A148,Sheet!$A$7:$DG$148,'TN01-10'!R$9,0))</f>
        <v/>
      </c>
      <c r="S148" s="28" t="str">
        <f>IF(VLOOKUP($A148,Sheet!$A$7:$DG$148,'TN01-10'!S$9,0)="","",VLOOKUP($A148,Sheet!$A$7:$DG$148,'TN01-10'!S$9,0))</f>
        <v/>
      </c>
      <c r="T148" s="28" t="str">
        <f>IF(VLOOKUP($A148,Sheet!$A$7:$DG$148,'TN01-10'!T$9,0)="","",VLOOKUP($A148,Sheet!$A$7:$DG$148,'TN01-10'!T$9,0))</f>
        <v/>
      </c>
      <c r="U148" s="28">
        <f>IF(VLOOKUP($A148,Sheet!$A$7:$DG$148,'TN01-10'!U$9,0)="","",VLOOKUP($A148,Sheet!$A$7:$DG$148,'TN01-10'!U$9,0))</f>
        <v>7.5</v>
      </c>
      <c r="V148" s="28">
        <f>IF(VLOOKUP($A148,Sheet!$A$7:$DG$148,'TN01-10'!V$9,0)="","",VLOOKUP($A148,Sheet!$A$7:$DG$148,'TN01-10'!V$9,0))</f>
        <v>8.1</v>
      </c>
      <c r="W148" s="28">
        <f>IF(VLOOKUP($A148,Sheet!$A$7:$DG$148,'TN01-10'!W$9,0)="","",VLOOKUP($A148,Sheet!$A$7:$DG$148,'TN01-10'!W$9,0))</f>
        <v>8.6</v>
      </c>
      <c r="X148" s="28">
        <f>IF(VLOOKUP($A148,Sheet!$A$7:$DG$148,'TN01-10'!X$9,0)="","",VLOOKUP($A148,Sheet!$A$7:$DG$148,'TN01-10'!X$9,0))</f>
        <v>8.5</v>
      </c>
      <c r="Y148" s="28">
        <f>IF(VLOOKUP($A148,Sheet!$A$7:$DG$148,'TN01-10'!Y$9,0)="","",VLOOKUP($A148,Sheet!$A$7:$DG$148,'TN01-10'!Y$9,0))</f>
        <v>8</v>
      </c>
      <c r="Z148" s="28">
        <f>IF(VLOOKUP($A148,Sheet!$A$7:$DG$148,'TN01-10'!Z$9,0)="","",VLOOKUP($A148,Sheet!$A$7:$DG$148,'TN01-10'!Z$9,0))</f>
        <v>7.1</v>
      </c>
      <c r="AA148" s="28">
        <f>IF(VLOOKUP($A148,Sheet!$A$7:$DG$148,'TN01-10'!AA$9,0)="","",VLOOKUP($A148,Sheet!$A$7:$DG$148,'TN01-10'!AA$9,0))</f>
        <v>4.7</v>
      </c>
      <c r="AB148" s="28">
        <f>IF(VLOOKUP($A148,Sheet!$A$7:$DG$148,'TN01-10'!AB$9,0)="","",VLOOKUP($A148,Sheet!$A$7:$DG$148,'TN01-10'!AB$9,0))</f>
        <v>5.5</v>
      </c>
      <c r="AC148" s="28">
        <f>IF(VLOOKUP($A148,Sheet!$A$7:$DG$148,'TN01-10'!AC$9,0)="","",VLOOKUP($A148,Sheet!$A$7:$DG$148,'TN01-10'!AC$9,0))</f>
        <v>7.3</v>
      </c>
      <c r="AD148" s="28">
        <f>IF(VLOOKUP($A148,Sheet!$A$7:$DG$148,'TN01-10'!AD$9,0)="","",VLOOKUP($A148,Sheet!$A$7:$DG$148,'TN01-10'!AD$9,0))</f>
        <v>5.7</v>
      </c>
      <c r="AE148" s="28">
        <f>IF(VLOOKUP($A148,Sheet!$A$7:$DG$148,'TN01-10'!AE$9,0)="","",VLOOKUP($A148,Sheet!$A$7:$DG$148,'TN01-10'!AE$9,0))</f>
        <v>4.7</v>
      </c>
      <c r="AF148" s="28">
        <f>IF(VLOOKUP($A148,Sheet!$A$7:$DG$148,'TN01-10'!AF$9,0)="","",VLOOKUP($A148,Sheet!$A$7:$DG$148,'TN01-10'!AF$9,0))</f>
        <v>7</v>
      </c>
      <c r="AG148" s="28">
        <f>IF(VLOOKUP($A148,Sheet!$A$7:$DG$148,'TN01-10'!AG$9,0)="","",VLOOKUP($A148,Sheet!$A$7:$DG$148,'TN01-10'!AG$9,0))</f>
        <v>5.7</v>
      </c>
      <c r="AH148" s="28">
        <f>IF(VLOOKUP($A148,Sheet!$A$7:$DG$148,'TN01-10'!AH$9,0)="","",VLOOKUP($A148,Sheet!$A$7:$DG$148,'TN01-10'!AH$9,0))</f>
        <v>6.7</v>
      </c>
      <c r="AI148" s="28">
        <f>IF(VLOOKUP($A148,Sheet!$A$7:$DG$148,'TN01-10'!AI$9,0)="","",VLOOKUP($A148,Sheet!$A$7:$DG$148,'TN01-10'!AI$9,0))</f>
        <v>5</v>
      </c>
      <c r="AJ148" s="28">
        <f>IF(VLOOKUP($A148,Sheet!$A$7:$DG$148,'TN01-10'!AJ$9,0)="","",VLOOKUP($A148,Sheet!$A$7:$DG$148,'TN01-10'!AJ$9,0))</f>
        <v>6.8</v>
      </c>
      <c r="AK148" s="33">
        <f>IF(VLOOKUP($A148,Sheet!$A$7:$DG$148,'TN01-10'!AK$9,0)="","",VLOOKUP($A148,Sheet!$A$7:$DG$148,'TN01-10'!AK$9,0))</f>
        <v>51</v>
      </c>
      <c r="AL148" s="36">
        <f>IF(VLOOKUP($A148,Sheet!$A$7:$DG$148,'TN01-10'!AL$9,0)="","",VLOOKUP($A148,Sheet!$A$7:$DG$148,'TN01-10'!AL$9,0))</f>
        <v>0</v>
      </c>
      <c r="AM148" s="32">
        <f>IF(VLOOKUP($A148,Sheet!$A$7:$DG$148,'TN01-10'!AM$9,0)="","",VLOOKUP($A148,Sheet!$A$7:$DG$148,'TN01-10'!AM$9,0))</f>
        <v>8.1</v>
      </c>
      <c r="AN148" s="32">
        <f>IF(VLOOKUP($A148,Sheet!$A$7:$DG$148,'TN01-10'!AN$9,0)="","",VLOOKUP($A148,Sheet!$A$7:$DG$148,'TN01-10'!AN$9,0))</f>
        <v>6.9</v>
      </c>
      <c r="AO148" s="32" t="str">
        <f>IF(VLOOKUP($A148,Sheet!$A$7:$DG$148,'TN01-10'!AO$9,0)="","",VLOOKUP($A148,Sheet!$A$7:$DG$148,'TN01-10'!AO$9,0))</f>
        <v/>
      </c>
      <c r="AP148" s="32" t="str">
        <f>IF(VLOOKUP($A148,Sheet!$A$7:$DG$148,'TN01-10'!AP$9,0)="","",VLOOKUP($A148,Sheet!$A$7:$DG$148,'TN01-10'!AP$9,0))</f>
        <v/>
      </c>
      <c r="AQ148" s="32">
        <f>IF(VLOOKUP($A148,Sheet!$A$7:$DG$148,'TN01-10'!AQ$9,0)="","",VLOOKUP($A148,Sheet!$A$7:$DG$148,'TN01-10'!AQ$9,0))</f>
        <v>5.7</v>
      </c>
      <c r="AR148" s="32" t="str">
        <f>IF(VLOOKUP($A148,Sheet!$A$7:$DG$148,'TN01-10'!AR$9,0)="","",VLOOKUP($A148,Sheet!$A$7:$DG$148,'TN01-10'!AR$9,0))</f>
        <v/>
      </c>
      <c r="AS148" s="32" t="str">
        <f>IF(VLOOKUP($A148,Sheet!$A$7:$DG$148,'TN01-10'!AS$9,0)="","",VLOOKUP($A148,Sheet!$A$7:$DG$148,'TN01-10'!AS$9,0))</f>
        <v/>
      </c>
      <c r="AT148" s="32" t="str">
        <f>IF(VLOOKUP($A148,Sheet!$A$7:$DG$148,'TN01-10'!AT$9,0)="","",VLOOKUP($A148,Sheet!$A$7:$DG$148,'TN01-10'!AT$9,0))</f>
        <v/>
      </c>
      <c r="AU148" s="32" t="str">
        <f>IF(VLOOKUP($A148,Sheet!$A$7:$DG$148,'TN01-10'!AU$9,0)="","",VLOOKUP($A148,Sheet!$A$7:$DG$148,'TN01-10'!AU$9,0))</f>
        <v/>
      </c>
      <c r="AV148" s="32">
        <f>IF(VLOOKUP($A148,Sheet!$A$7:$DG$148,'TN01-10'!AV$9,0)="","",VLOOKUP($A148,Sheet!$A$7:$DG$148,'TN01-10'!AV$9,0))</f>
        <v>8.6</v>
      </c>
      <c r="AW148" s="32" t="str">
        <f>IF(VLOOKUP($A148,Sheet!$A$7:$DG$148,'TN01-10'!AW$9,0)="","",VLOOKUP($A148,Sheet!$A$7:$DG$148,'TN01-10'!AW$9,0))</f>
        <v/>
      </c>
      <c r="AX148" s="32" t="str">
        <f>IF(VLOOKUP($A148,Sheet!$A$7:$DG$148,'TN01-10'!AX$9,0)="","",VLOOKUP($A148,Sheet!$A$7:$DG$148,'TN01-10'!AX$9,0))</f>
        <v/>
      </c>
      <c r="AY148" s="32" t="str">
        <f>IF(VLOOKUP($A148,Sheet!$A$7:$DG$148,'TN01-10'!AY$9,0)="","",VLOOKUP($A148,Sheet!$A$7:$DG$148,'TN01-10'!AY$9,0))</f>
        <v/>
      </c>
      <c r="AZ148" s="32" t="str">
        <f>IF(VLOOKUP($A148,Sheet!$A$7:$DG$148,'TN01-10'!AZ$9,0)="","",VLOOKUP($A148,Sheet!$A$7:$DG$148,'TN01-10'!AZ$9,0))</f>
        <v/>
      </c>
      <c r="BA148" s="32">
        <f>IF(VLOOKUP($A148,Sheet!$A$7:$DG$148,'TN01-10'!BA$9,0)="","",VLOOKUP($A148,Sheet!$A$7:$DG$148,'TN01-10'!BA$9,0))</f>
        <v>7.4</v>
      </c>
      <c r="BB148" s="33">
        <f>IF(VLOOKUP($A148,Sheet!$A$7:$DG$148,'TN01-10'!BB$9,0)="","",VLOOKUP($A148,Sheet!$A$7:$DG$148,'TN01-10'!BB$9,0))</f>
        <v>5</v>
      </c>
      <c r="BC148" s="36">
        <f>IF(VLOOKUP($A148,Sheet!$A$7:$DG$148,'TN01-10'!BC$9,0)="","",VLOOKUP($A148,Sheet!$A$7:$DG$148,'TN01-10'!BC$9,0))</f>
        <v>0</v>
      </c>
      <c r="BD148" s="28">
        <f>IF(VLOOKUP($A148,Sheet!$A$7:$DG$148,'TN01-10'!BD$9,0)="","",VLOOKUP($A148,Sheet!$A$7:$DG$148,'TN01-10'!BD$9,0))</f>
        <v>4.7</v>
      </c>
      <c r="BE148" s="28">
        <f>IF(VLOOKUP($A148,Sheet!$A$7:$DG$148,'TN01-10'!BE$9,0)="","",VLOOKUP($A148,Sheet!$A$7:$DG$148,'TN01-10'!BE$9,0))</f>
        <v>5.2</v>
      </c>
      <c r="BF148" s="28">
        <f>IF(VLOOKUP($A148,Sheet!$A$7:$DG$148,'TN01-10'!BF$9,0)="","",VLOOKUP($A148,Sheet!$A$7:$DG$148,'TN01-10'!BF$9,0))</f>
        <v>7.5</v>
      </c>
      <c r="BG148" s="28">
        <f>IF(VLOOKUP($A148,Sheet!$A$7:$DG$148,'TN01-10'!BG$9,0)="","",VLOOKUP($A148,Sheet!$A$7:$DG$148,'TN01-10'!BG$9,0))</f>
        <v>7.7</v>
      </c>
      <c r="BH148" s="28">
        <f>IF(VLOOKUP($A148,Sheet!$A$7:$DG$148,'TN01-10'!BH$9,0)="","",VLOOKUP($A148,Sheet!$A$7:$DG$148,'TN01-10'!BH$9,0))</f>
        <v>6.6</v>
      </c>
      <c r="BI148" s="28">
        <f>IF(VLOOKUP($A148,Sheet!$A$7:$DG$148,'TN01-10'!BI$9,0)="","",VLOOKUP($A148,Sheet!$A$7:$DG$148,'TN01-10'!BI$9,0))</f>
        <v>4.4000000000000004</v>
      </c>
      <c r="BJ148" s="28">
        <f>IF(VLOOKUP($A148,Sheet!$A$7:$DG$148,'TN01-10'!BJ$9,0)="","",VLOOKUP($A148,Sheet!$A$7:$DG$148,'TN01-10'!BJ$9,0))</f>
        <v>7.9</v>
      </c>
      <c r="BK148" s="28">
        <f>IF(VLOOKUP($A148,Sheet!$A$7:$DG$148,'TN01-10'!BK$9,0)="","",VLOOKUP($A148,Sheet!$A$7:$DG$148,'TN01-10'!BK$9,0))</f>
        <v>6.9</v>
      </c>
      <c r="BL148" s="28">
        <f>IF(VLOOKUP($A148,Sheet!$A$7:$DG$148,'TN01-10'!BL$9,0)="","",VLOOKUP($A148,Sheet!$A$7:$DG$148,'TN01-10'!BL$9,0))</f>
        <v>5.2</v>
      </c>
      <c r="BM148" s="28">
        <f>IF(VLOOKUP($A148,Sheet!$A$7:$DG$148,'TN01-10'!BM$9,0)="","",VLOOKUP($A148,Sheet!$A$7:$DG$148,'TN01-10'!BM$9,0))</f>
        <v>4.5</v>
      </c>
      <c r="BN148" s="28">
        <f>IF(VLOOKUP($A148,Sheet!$A$7:$DG$148,'TN01-10'!BN$9,0)="","",VLOOKUP($A148,Sheet!$A$7:$DG$148,'TN01-10'!BN$9,0))</f>
        <v>5.3</v>
      </c>
      <c r="BO148" s="28">
        <f>IF(VLOOKUP($A148,Sheet!$A$7:$DG$148,'TN01-10'!BO$9,0)="","",VLOOKUP($A148,Sheet!$A$7:$DG$148,'TN01-10'!BO$9,0))</f>
        <v>4.7</v>
      </c>
      <c r="BP148" s="28">
        <f>IF(VLOOKUP($A148,Sheet!$A$7:$DG$148,'TN01-10'!BP$9,0)="","",VLOOKUP($A148,Sheet!$A$7:$DG$148,'TN01-10'!BP$9,0))</f>
        <v>6.5</v>
      </c>
      <c r="BQ148" s="28" t="str">
        <f>IF(VLOOKUP($A148,Sheet!$A$7:$DG$148,'TN01-10'!BQ$9,0)="","",VLOOKUP($A148,Sheet!$A$7:$DG$148,'TN01-10'!BQ$9,0))</f>
        <v/>
      </c>
      <c r="BR148" s="28">
        <f>IF(VLOOKUP($A148,Sheet!$A$7:$DG$148,'TN01-10'!BR$9,0)="","",VLOOKUP($A148,Sheet!$A$7:$DG$148,'TN01-10'!BR$9,0))</f>
        <v>5.4</v>
      </c>
      <c r="BS148" s="28">
        <f>IF(VLOOKUP($A148,Sheet!$A$7:$DG$148,'TN01-10'!BS$9,0)="","",VLOOKUP($A148,Sheet!$A$7:$DG$148,'TN01-10'!BS$9,0))</f>
        <v>4.5999999999999996</v>
      </c>
      <c r="BT148" s="28">
        <f>IF(VLOOKUP($A148,Sheet!$A$7:$DG$148,'TN01-10'!BT$9,0)="","",VLOOKUP($A148,Sheet!$A$7:$DG$148,'TN01-10'!BT$9,0))</f>
        <v>4.5999999999999996</v>
      </c>
      <c r="BU148" s="28">
        <f>IF(VLOOKUP($A148,Sheet!$A$7:$DG$148,'TN01-10'!BU$9,0)="","",VLOOKUP($A148,Sheet!$A$7:$DG$148,'TN01-10'!BU$9,0))</f>
        <v>5.7</v>
      </c>
      <c r="BV148" s="28">
        <f>IF(VLOOKUP($A148,Sheet!$A$7:$DG$148,'TN01-10'!BV$9,0)="","",VLOOKUP($A148,Sheet!$A$7:$DG$148,'TN01-10'!BV$9,0))</f>
        <v>5.7</v>
      </c>
      <c r="BW148" s="28">
        <f>IF(VLOOKUP($A148,Sheet!$A$7:$DG$148,'TN01-10'!BW$9,0)="","",VLOOKUP($A148,Sheet!$A$7:$DG$148,'TN01-10'!BW$9,0))</f>
        <v>8</v>
      </c>
      <c r="BX148" s="33">
        <f>IF(VLOOKUP($A148,Sheet!$A$7:$DG$148,'TN01-10'!BX$9,0)="","",VLOOKUP($A148,Sheet!$A$7:$DG$148,'TN01-10'!BX$9,0))</f>
        <v>50</v>
      </c>
      <c r="BY148" s="36">
        <f>IF(VLOOKUP($A148,Sheet!$A$7:$DG$148,'TN01-10'!BY$9,0)="","",VLOOKUP($A148,Sheet!$A$7:$DG$148,'TN01-10'!BY$9,0))</f>
        <v>0</v>
      </c>
      <c r="BZ148" s="28">
        <f>IF(VLOOKUP($A148,Sheet!$A$7:$DG$148,'TN01-10'!BZ$9,0)="","",VLOOKUP($A148,Sheet!$A$7:$DG$148,'TN01-10'!BZ$9,0))</f>
        <v>7.2</v>
      </c>
      <c r="CA148" s="28" t="str">
        <f>IF(VLOOKUP($A148,Sheet!$A$7:$DG$148,'TN01-10'!CA$9,0)="","",VLOOKUP($A148,Sheet!$A$7:$DG$148,'TN01-10'!CA$9,0))</f>
        <v/>
      </c>
      <c r="CB148" s="28">
        <f>IF(VLOOKUP($A148,Sheet!$A$7:$DG$148,'TN01-10'!CB$9,0)="","",VLOOKUP($A148,Sheet!$A$7:$DG$148,'TN01-10'!CB$9,0))</f>
        <v>6</v>
      </c>
      <c r="CC148" s="28" t="str">
        <f>IF(VLOOKUP($A148,Sheet!$A$7:$DG$148,'TN01-10'!CC$9,0)="","",VLOOKUP($A148,Sheet!$A$7:$DG$148,'TN01-10'!CC$9,0))</f>
        <v/>
      </c>
      <c r="CD148" s="28">
        <f>IF(VLOOKUP($A148,Sheet!$A$7:$DG$148,'TN01-10'!CD$9,0)="","",VLOOKUP($A148,Sheet!$A$7:$DG$148,'TN01-10'!CD$9,0))</f>
        <v>6.1</v>
      </c>
      <c r="CE148" s="28">
        <f>IF(VLOOKUP($A148,Sheet!$A$7:$DG$148,'TN01-10'!CE$9,0)="","",VLOOKUP($A148,Sheet!$A$7:$DG$148,'TN01-10'!CE$9,0))</f>
        <v>5.3</v>
      </c>
      <c r="CF148" s="28">
        <f>IF(VLOOKUP($A148,Sheet!$A$7:$DG$148,'TN01-10'!CF$9,0)="","",VLOOKUP($A148,Sheet!$A$7:$DG$148,'TN01-10'!CF$9,0))</f>
        <v>7.5</v>
      </c>
      <c r="CG148" s="28">
        <f>IF(VLOOKUP($A148,Sheet!$A$7:$DG$148,'TN01-10'!CG$9,0)="","",VLOOKUP($A148,Sheet!$A$7:$DG$148,'TN01-10'!CG$9,0))</f>
        <v>6.1</v>
      </c>
      <c r="CH148" s="28" t="str">
        <f>IF(VLOOKUP($A148,Sheet!$A$7:$DG$148,'TN01-10'!CH$9,0)="","",VLOOKUP($A148,Sheet!$A$7:$DG$148,'TN01-10'!CH$9,0))</f>
        <v/>
      </c>
      <c r="CI148" s="28">
        <f>IF(VLOOKUP($A148,Sheet!$A$7:$DG$148,'TN01-10'!CI$9,0)="","",VLOOKUP($A148,Sheet!$A$7:$DG$148,'TN01-10'!CI$9,0))</f>
        <v>5.7</v>
      </c>
      <c r="CJ148" s="28" t="str">
        <f>IF(VLOOKUP($A148,Sheet!$A$7:$DG$148,'TN01-10'!CJ$9,0)="","",VLOOKUP($A148,Sheet!$A$7:$DG$148,'TN01-10'!CJ$9,0))</f>
        <v/>
      </c>
      <c r="CK148" s="28" t="str">
        <f>IF(VLOOKUP($A148,Sheet!$A$7:$DG$148,'TN01-10'!CK$9,0)="","",VLOOKUP($A148,Sheet!$A$7:$DG$148,'TN01-10'!CK$9,0))</f>
        <v/>
      </c>
      <c r="CL148" s="28" t="str">
        <f>IF(VLOOKUP($A148,Sheet!$A$7:$DG$148,'TN01-10'!CL$9,0)="","",VLOOKUP($A148,Sheet!$A$7:$DG$148,'TN01-10'!CL$9,0))</f>
        <v/>
      </c>
      <c r="CM148" s="28" t="str">
        <f>IF(VLOOKUP($A148,Sheet!$A$7:$DG$148,'TN01-10'!CM$9,0)="","",VLOOKUP($A148,Sheet!$A$7:$DG$148,'TN01-10'!CM$9,0))</f>
        <v/>
      </c>
      <c r="CN148" s="28">
        <f>IF(VLOOKUP($A148,Sheet!$A$7:$DG$148,'TN01-10'!CN$9,0)="","",VLOOKUP($A148,Sheet!$A$7:$DG$148,'TN01-10'!CN$9,0))</f>
        <v>4.2</v>
      </c>
      <c r="CO148" s="28">
        <f>IF(VLOOKUP($A148,Sheet!$A$7:$DG$148,'TN01-10'!CO$9,0)="","",VLOOKUP($A148,Sheet!$A$7:$DG$148,'TN01-10'!CO$9,0))</f>
        <v>7</v>
      </c>
      <c r="CP148" s="28">
        <f>IF(VLOOKUP($A148,Sheet!$A$7:$DG$148,'TN01-10'!CP$9,0)="","",VLOOKUP($A148,Sheet!$A$7:$DG$148,'TN01-10'!CP$9,0))</f>
        <v>7.5</v>
      </c>
      <c r="CQ148" s="28">
        <f>IF(VLOOKUP($A148,Sheet!$A$7:$DG$148,'TN01-10'!CQ$9,0)="","",VLOOKUP($A148,Sheet!$A$7:$DG$148,'TN01-10'!CQ$9,0))</f>
        <v>7.6</v>
      </c>
      <c r="CR148" s="28">
        <f>IF(VLOOKUP($A148,Sheet!$A$7:$DG$148,'TN01-10'!CR$9,0)="","",VLOOKUP($A148,Sheet!$A$7:$DG$148,'TN01-10'!CR$9,0))</f>
        <v>7.3</v>
      </c>
      <c r="CS148" s="33">
        <f>IF(VLOOKUP($A148,Sheet!$A$7:$DG$148,'TN01-10'!CS$9,0)="","",VLOOKUP($A148,Sheet!$A$7:$DG$148,'TN01-10'!CS$9,0))</f>
        <v>27</v>
      </c>
      <c r="CT148" s="36">
        <f>IF(VLOOKUP($A148,Sheet!$A$7:$DG$148,'TN01-10'!CT$9,0)="","",VLOOKUP($A148,Sheet!$A$7:$DG$148,'TN01-10'!CT$9,0))</f>
        <v>0</v>
      </c>
      <c r="CU148" s="38">
        <f t="shared" si="32"/>
        <v>128</v>
      </c>
      <c r="CV148" s="38">
        <f t="shared" si="33"/>
        <v>0</v>
      </c>
      <c r="CW148" s="38">
        <f t="shared" si="34"/>
        <v>0</v>
      </c>
      <c r="CX148" s="38">
        <f t="shared" si="35"/>
        <v>128</v>
      </c>
      <c r="CY148" s="38">
        <f t="shared" si="36"/>
        <v>6.3</v>
      </c>
      <c r="CZ148" s="38">
        <f>VLOOKUP($A148,'TN01-04'!$A$13:$DL$166,103,0)</f>
        <v>2.4700000000000002</v>
      </c>
      <c r="DA148" s="28" t="str">
        <f>IF(VLOOKUP($A148,Sheet!$A$7:$DG$148,'TN01-10'!DA$9,0)="","",VLOOKUP($A148,Sheet!$A$7:$DG$148,'TN01-10'!DA$9,0))</f>
        <v/>
      </c>
      <c r="DB148" s="28" t="str">
        <f>IF(VLOOKUP($A148,Sheet!$A$7:$DG$148,'TN01-10'!DB$9,0)="","",VLOOKUP($A148,Sheet!$A$7:$DG$148,'TN01-10'!DB$9,0))</f>
        <v/>
      </c>
      <c r="DC148" s="28" t="str">
        <f>IF(VLOOKUP($A148,Sheet!$A$7:$DG$148,'TN01-10'!DC$9,0)="","",VLOOKUP($A148,Sheet!$A$7:$DG$148,'TN01-10'!DC$9,0))</f>
        <v/>
      </c>
      <c r="DD148" s="28" t="str">
        <f>IF(VLOOKUP($A148,Sheet!$A$7:$DG$148,'TN01-10'!DD$9,0)="","",VLOOKUP($A148,Sheet!$A$7:$DG$148,'TN01-10'!DD$9,0))</f>
        <v/>
      </c>
      <c r="DE148" s="38"/>
      <c r="DF148" s="38">
        <f t="shared" si="37"/>
        <v>0</v>
      </c>
      <c r="DG148" s="38">
        <f>VLOOKUP($A148,'TN01-04'!$A$13:$DL$166,110,0)</f>
        <v>0</v>
      </c>
      <c r="DH148" s="33">
        <f>IF(VLOOKUP($A148,Sheet!$A$7:$DG$148,'TN01-10'!DH$9,0)="","",VLOOKUP($A148,Sheet!$A$7:$DG$148,'TN01-10'!DH$9,0))</f>
        <v>0</v>
      </c>
      <c r="DI148" s="36">
        <f>IF(VLOOKUP($A148,Sheet!$A$7:$DG$148,'TN01-10'!DI$9,0)="","",VLOOKUP($A148,Sheet!$A$7:$DG$148,'TN01-10'!DI$9,0))</f>
        <v>5</v>
      </c>
      <c r="DJ148" s="38">
        <f t="shared" si="38"/>
        <v>128</v>
      </c>
      <c r="DK148" s="38">
        <f t="shared" si="39"/>
        <v>5</v>
      </c>
      <c r="DL148" s="38">
        <f t="shared" si="40"/>
        <v>6.06</v>
      </c>
      <c r="DM148" s="38">
        <f>VLOOKUP($A148,'TN01-04'!$A$13:$DL$166,116,0)</f>
        <v>2.37</v>
      </c>
      <c r="DN148" s="33">
        <f>IF(VLOOKUP($A148,Sheet!$A$7:$DG$148,'TN01-10'!DN$9,0)="","",VLOOKUP($A148,Sheet!$A$7:$DG$148,'TN01-10'!DN$9,0))</f>
        <v>133</v>
      </c>
      <c r="DO148" s="36">
        <f>IF(VLOOKUP($A148,Sheet!$A$7:$DG$148,'TN01-10'!DO$9,0)="","",VLOOKUP($A148,Sheet!$A$7:$DG$148,'TN01-10'!DO$9,0))</f>
        <v>5</v>
      </c>
      <c r="DP148" s="28">
        <f>IF(VLOOKUP($A148,Sheet!$A$7:$DG$148,'TN01-10'!DP$9,0)="","",VLOOKUP($A148,Sheet!$A$7:$DG$148,'TN01-10'!DP$9,0))</f>
        <v>137</v>
      </c>
      <c r="DQ148" s="28">
        <f>IF(VLOOKUP($A148,Sheet!$A$7:$DG$148,'TN01-10'!DQ$9,0)="","",VLOOKUP($A148,Sheet!$A$7:$DG$148,'TN01-10'!DQ$9,0))</f>
        <v>133</v>
      </c>
      <c r="DR148" s="28">
        <f>IF(VLOOKUP($A148,Sheet!$A$7:$DG$148,'TN01-10'!DR$9,0)="","",VLOOKUP($A148,Sheet!$A$7:$DG$148,'TN01-10'!DR$9,0))</f>
        <v>6.3</v>
      </c>
      <c r="DS148" s="28">
        <f>IF(VLOOKUP($A148,Sheet!$A$7:$DG$148,'TN01-10'!DS$9,0)="","",VLOOKUP($A148,Sheet!$A$7:$DG$148,'TN01-10'!DS$9,0))</f>
        <v>2.4700000000000002</v>
      </c>
      <c r="DT148" s="28" t="str">
        <f>IF(VLOOKUP($A148,Sheet!$A$7:$DG$148,'TN01-10'!DT$9,0)="","",VLOOKUP($A148,Sheet!$A$7:$DG$148,'TN01-10'!DT$9,0))</f>
        <v/>
      </c>
      <c r="DU148" s="168">
        <f t="shared" si="41"/>
        <v>0</v>
      </c>
      <c r="DV148" s="315"/>
      <c r="DW148" s="315"/>
      <c r="DX148" s="315" t="s">
        <v>4798</v>
      </c>
      <c r="DY148" s="315" t="s">
        <v>4798</v>
      </c>
      <c r="DZ148" s="315" t="s">
        <v>4833</v>
      </c>
      <c r="EA148" s="315"/>
      <c r="EB148" s="216"/>
      <c r="EC148" s="216"/>
      <c r="ED148" s="216"/>
      <c r="EE148" s="216"/>
      <c r="EF148" s="216">
        <f t="shared" si="42"/>
        <v>0</v>
      </c>
      <c r="EG148" s="216">
        <v>0</v>
      </c>
      <c r="EH148" s="216">
        <v>0</v>
      </c>
      <c r="EI148" s="216"/>
      <c r="EJ148" s="216"/>
      <c r="EK148" s="216">
        <f t="shared" si="43"/>
        <v>0</v>
      </c>
      <c r="EL148" s="216"/>
      <c r="EM148" s="216">
        <v>0</v>
      </c>
      <c r="EN148" s="216"/>
      <c r="EO148" s="216"/>
      <c r="EP148" s="216">
        <f t="shared" si="44"/>
        <v>0</v>
      </c>
      <c r="EQ148" s="216"/>
      <c r="ER148" s="216">
        <v>0</v>
      </c>
      <c r="ES148" s="216"/>
      <c r="ET148" s="216"/>
      <c r="EU148" s="216">
        <f t="shared" si="45"/>
        <v>0</v>
      </c>
      <c r="EV148" s="216">
        <f t="shared" si="46"/>
        <v>0</v>
      </c>
    </row>
    <row r="149" spans="1:152" ht="15.95" customHeight="1" x14ac:dyDescent="0.2">
      <c r="A149" s="25">
        <v>2221728649</v>
      </c>
      <c r="B149" s="26" t="s">
        <v>6</v>
      </c>
      <c r="C149" s="26" t="s">
        <v>113</v>
      </c>
      <c r="D149" s="26" t="s">
        <v>195</v>
      </c>
      <c r="E149" s="27">
        <v>36120</v>
      </c>
      <c r="F149" s="26" t="s">
        <v>210</v>
      </c>
      <c r="G149" s="26" t="s">
        <v>213</v>
      </c>
      <c r="H149" s="28" t="e">
        <f>IF(VLOOKUP($A149,Sheet!$A$7:$DG$148,'TN01-10'!H$9,0)="","",VLOOKUP($A149,Sheet!$A$7:$DG$148,'TN01-10'!H$9,0))</f>
        <v>#N/A</v>
      </c>
      <c r="I149" s="28" t="e">
        <f>IF(VLOOKUP($A149,Sheet!$A$7:$DG$148,'TN01-10'!I$9,0)="","",VLOOKUP($A149,Sheet!$A$7:$DG$148,'TN01-10'!I$9,0))</f>
        <v>#N/A</v>
      </c>
      <c r="J149" s="28" t="e">
        <f>IF(VLOOKUP($A149,Sheet!$A$7:$DG$148,'TN01-10'!J$9,0)="","",VLOOKUP($A149,Sheet!$A$7:$DG$148,'TN01-10'!J$9,0))</f>
        <v>#N/A</v>
      </c>
      <c r="K149" s="28" t="e">
        <f>IF(VLOOKUP($A149,Sheet!$A$7:$DG$148,'TN01-10'!K$9,0)="","",VLOOKUP($A149,Sheet!$A$7:$DG$148,'TN01-10'!K$9,0))</f>
        <v>#N/A</v>
      </c>
      <c r="L149" s="28" t="e">
        <f>IF(VLOOKUP($A149,Sheet!$A$7:$DG$148,'TN01-10'!L$9,0)="","",VLOOKUP($A149,Sheet!$A$7:$DG$148,'TN01-10'!L$9,0))</f>
        <v>#N/A</v>
      </c>
      <c r="M149" s="28" t="e">
        <f>IF(VLOOKUP($A149,Sheet!$A$7:$DG$148,'TN01-10'!M$9,0)="","",VLOOKUP($A149,Sheet!$A$7:$DG$148,'TN01-10'!M$9,0))</f>
        <v>#N/A</v>
      </c>
      <c r="N149" s="28" t="e">
        <f>IF(VLOOKUP($A149,Sheet!$A$7:$DG$148,'TN01-10'!N$9,0)="","",VLOOKUP($A149,Sheet!$A$7:$DG$148,'TN01-10'!N$9,0))</f>
        <v>#N/A</v>
      </c>
      <c r="O149" s="28" t="e">
        <f>IF(VLOOKUP($A149,Sheet!$A$7:$DG$148,'TN01-10'!O$9,0)="","",VLOOKUP($A149,Sheet!$A$7:$DG$148,'TN01-10'!O$9,0))</f>
        <v>#N/A</v>
      </c>
      <c r="P149" s="28" t="e">
        <f>IF(VLOOKUP($A149,Sheet!$A$7:$DG$148,'TN01-10'!P$9,0)="","",VLOOKUP($A149,Sheet!$A$7:$DG$148,'TN01-10'!P$9,0))</f>
        <v>#N/A</v>
      </c>
      <c r="Q149" s="28" t="e">
        <f>IF(VLOOKUP($A149,Sheet!$A$7:$DG$148,'TN01-10'!Q$9,0)="","",VLOOKUP($A149,Sheet!$A$7:$DG$148,'TN01-10'!Q$9,0))</f>
        <v>#N/A</v>
      </c>
      <c r="R149" s="28" t="e">
        <f>IF(VLOOKUP($A149,Sheet!$A$7:$DG$148,'TN01-10'!R$9,0)="","",VLOOKUP($A149,Sheet!$A$7:$DG$148,'TN01-10'!R$9,0))</f>
        <v>#N/A</v>
      </c>
      <c r="S149" s="28" t="e">
        <f>IF(VLOOKUP($A149,Sheet!$A$7:$DG$148,'TN01-10'!S$9,0)="","",VLOOKUP($A149,Sheet!$A$7:$DG$148,'TN01-10'!S$9,0))</f>
        <v>#N/A</v>
      </c>
      <c r="T149" s="28" t="e">
        <f>IF(VLOOKUP($A149,Sheet!$A$7:$DG$148,'TN01-10'!T$9,0)="","",VLOOKUP($A149,Sheet!$A$7:$DG$148,'TN01-10'!T$9,0))</f>
        <v>#N/A</v>
      </c>
      <c r="U149" s="28" t="e">
        <f>IF(VLOOKUP($A149,Sheet!$A$7:$DG$148,'TN01-10'!U$9,0)="","",VLOOKUP($A149,Sheet!$A$7:$DG$148,'TN01-10'!U$9,0))</f>
        <v>#N/A</v>
      </c>
      <c r="V149" s="28" t="e">
        <f>IF(VLOOKUP($A149,Sheet!$A$7:$DG$148,'TN01-10'!V$9,0)="","",VLOOKUP($A149,Sheet!$A$7:$DG$148,'TN01-10'!V$9,0))</f>
        <v>#N/A</v>
      </c>
      <c r="W149" s="28" t="e">
        <f>IF(VLOOKUP($A149,Sheet!$A$7:$DG$148,'TN01-10'!W$9,0)="","",VLOOKUP($A149,Sheet!$A$7:$DG$148,'TN01-10'!W$9,0))</f>
        <v>#N/A</v>
      </c>
      <c r="X149" s="28" t="e">
        <f>IF(VLOOKUP($A149,Sheet!$A$7:$DG$148,'TN01-10'!X$9,0)="","",VLOOKUP($A149,Sheet!$A$7:$DG$148,'TN01-10'!X$9,0))</f>
        <v>#N/A</v>
      </c>
      <c r="Y149" s="28" t="e">
        <f>IF(VLOOKUP($A149,Sheet!$A$7:$DG$148,'TN01-10'!Y$9,0)="","",VLOOKUP($A149,Sheet!$A$7:$DG$148,'TN01-10'!Y$9,0))</f>
        <v>#N/A</v>
      </c>
      <c r="Z149" s="28" t="e">
        <f>IF(VLOOKUP($A149,Sheet!$A$7:$DG$148,'TN01-10'!Z$9,0)="","",VLOOKUP($A149,Sheet!$A$7:$DG$148,'TN01-10'!Z$9,0))</f>
        <v>#N/A</v>
      </c>
      <c r="AA149" s="28" t="e">
        <f>IF(VLOOKUP($A149,Sheet!$A$7:$DG$148,'TN01-10'!AA$9,0)="","",VLOOKUP($A149,Sheet!$A$7:$DG$148,'TN01-10'!AA$9,0))</f>
        <v>#N/A</v>
      </c>
      <c r="AB149" s="28" t="e">
        <f>IF(VLOOKUP($A149,Sheet!$A$7:$DG$148,'TN01-10'!AB$9,0)="","",VLOOKUP($A149,Sheet!$A$7:$DG$148,'TN01-10'!AB$9,0))</f>
        <v>#N/A</v>
      </c>
      <c r="AC149" s="28" t="e">
        <f>IF(VLOOKUP($A149,Sheet!$A$7:$DG$148,'TN01-10'!AC$9,0)="","",VLOOKUP($A149,Sheet!$A$7:$DG$148,'TN01-10'!AC$9,0))</f>
        <v>#N/A</v>
      </c>
      <c r="AD149" s="28" t="e">
        <f>IF(VLOOKUP($A149,Sheet!$A$7:$DG$148,'TN01-10'!AD$9,0)="","",VLOOKUP($A149,Sheet!$A$7:$DG$148,'TN01-10'!AD$9,0))</f>
        <v>#N/A</v>
      </c>
      <c r="AE149" s="28" t="e">
        <f>IF(VLOOKUP($A149,Sheet!$A$7:$DG$148,'TN01-10'!AE$9,0)="","",VLOOKUP($A149,Sheet!$A$7:$DG$148,'TN01-10'!AE$9,0))</f>
        <v>#N/A</v>
      </c>
      <c r="AF149" s="28" t="e">
        <f>IF(VLOOKUP($A149,Sheet!$A$7:$DG$148,'TN01-10'!AF$9,0)="","",VLOOKUP($A149,Sheet!$A$7:$DG$148,'TN01-10'!AF$9,0))</f>
        <v>#N/A</v>
      </c>
      <c r="AG149" s="28" t="e">
        <f>IF(VLOOKUP($A149,Sheet!$A$7:$DG$148,'TN01-10'!AG$9,0)="","",VLOOKUP($A149,Sheet!$A$7:$DG$148,'TN01-10'!AG$9,0))</f>
        <v>#N/A</v>
      </c>
      <c r="AH149" s="28" t="e">
        <f>IF(VLOOKUP($A149,Sheet!$A$7:$DG$148,'TN01-10'!AH$9,0)="","",VLOOKUP($A149,Sheet!$A$7:$DG$148,'TN01-10'!AH$9,0))</f>
        <v>#N/A</v>
      </c>
      <c r="AI149" s="28" t="e">
        <f>IF(VLOOKUP($A149,Sheet!$A$7:$DG$148,'TN01-10'!AI$9,0)="","",VLOOKUP($A149,Sheet!$A$7:$DG$148,'TN01-10'!AI$9,0))</f>
        <v>#N/A</v>
      </c>
      <c r="AJ149" s="28" t="e">
        <f>IF(VLOOKUP($A149,Sheet!$A$7:$DG$148,'TN01-10'!AJ$9,0)="","",VLOOKUP($A149,Sheet!$A$7:$DG$148,'TN01-10'!AJ$9,0))</f>
        <v>#N/A</v>
      </c>
      <c r="AK149" s="33" t="e">
        <f>IF(VLOOKUP($A149,Sheet!$A$7:$DG$148,'TN01-10'!AK$9,0)="","",VLOOKUP($A149,Sheet!$A$7:$DG$148,'TN01-10'!AK$9,0))</f>
        <v>#N/A</v>
      </c>
      <c r="AL149" s="36" t="e">
        <f>IF(VLOOKUP($A149,Sheet!$A$7:$DG$148,'TN01-10'!AL$9,0)="","",VLOOKUP($A149,Sheet!$A$7:$DG$148,'TN01-10'!AL$9,0))</f>
        <v>#N/A</v>
      </c>
      <c r="AM149" s="32" t="e">
        <f>IF(VLOOKUP($A149,Sheet!$A$7:$DG$148,'TN01-10'!AM$9,0)="","",VLOOKUP($A149,Sheet!$A$7:$DG$148,'TN01-10'!AM$9,0))</f>
        <v>#N/A</v>
      </c>
      <c r="AN149" s="32" t="e">
        <f>IF(VLOOKUP($A149,Sheet!$A$7:$DG$148,'TN01-10'!AN$9,0)="","",VLOOKUP($A149,Sheet!$A$7:$DG$148,'TN01-10'!AN$9,0))</f>
        <v>#N/A</v>
      </c>
      <c r="AO149" s="32" t="e">
        <f>IF(VLOOKUP($A149,Sheet!$A$7:$DG$148,'TN01-10'!AO$9,0)="","",VLOOKUP($A149,Sheet!$A$7:$DG$148,'TN01-10'!AO$9,0))</f>
        <v>#N/A</v>
      </c>
      <c r="AP149" s="32" t="e">
        <f>IF(VLOOKUP($A149,Sheet!$A$7:$DG$148,'TN01-10'!AP$9,0)="","",VLOOKUP($A149,Sheet!$A$7:$DG$148,'TN01-10'!AP$9,0))</f>
        <v>#N/A</v>
      </c>
      <c r="AQ149" s="32" t="e">
        <f>IF(VLOOKUP($A149,Sheet!$A$7:$DG$148,'TN01-10'!AQ$9,0)="","",VLOOKUP($A149,Sheet!$A$7:$DG$148,'TN01-10'!AQ$9,0))</f>
        <v>#N/A</v>
      </c>
      <c r="AR149" s="32" t="e">
        <f>IF(VLOOKUP($A149,Sheet!$A$7:$DG$148,'TN01-10'!AR$9,0)="","",VLOOKUP($A149,Sheet!$A$7:$DG$148,'TN01-10'!AR$9,0))</f>
        <v>#N/A</v>
      </c>
      <c r="AS149" s="32" t="e">
        <f>IF(VLOOKUP($A149,Sheet!$A$7:$DG$148,'TN01-10'!AS$9,0)="","",VLOOKUP($A149,Sheet!$A$7:$DG$148,'TN01-10'!AS$9,0))</f>
        <v>#N/A</v>
      </c>
      <c r="AT149" s="32" t="e">
        <f>IF(VLOOKUP($A149,Sheet!$A$7:$DG$148,'TN01-10'!AT$9,0)="","",VLOOKUP($A149,Sheet!$A$7:$DG$148,'TN01-10'!AT$9,0))</f>
        <v>#N/A</v>
      </c>
      <c r="AU149" s="32" t="e">
        <f>IF(VLOOKUP($A149,Sheet!$A$7:$DG$148,'TN01-10'!AU$9,0)="","",VLOOKUP($A149,Sheet!$A$7:$DG$148,'TN01-10'!AU$9,0))</f>
        <v>#N/A</v>
      </c>
      <c r="AV149" s="32" t="e">
        <f>IF(VLOOKUP($A149,Sheet!$A$7:$DG$148,'TN01-10'!AV$9,0)="","",VLOOKUP($A149,Sheet!$A$7:$DG$148,'TN01-10'!AV$9,0))</f>
        <v>#N/A</v>
      </c>
      <c r="AW149" s="32" t="e">
        <f>IF(VLOOKUP($A149,Sheet!$A$7:$DG$148,'TN01-10'!AW$9,0)="","",VLOOKUP($A149,Sheet!$A$7:$DG$148,'TN01-10'!AW$9,0))</f>
        <v>#N/A</v>
      </c>
      <c r="AX149" s="32" t="e">
        <f>IF(VLOOKUP($A149,Sheet!$A$7:$DG$148,'TN01-10'!AX$9,0)="","",VLOOKUP($A149,Sheet!$A$7:$DG$148,'TN01-10'!AX$9,0))</f>
        <v>#N/A</v>
      </c>
      <c r="AY149" s="32" t="e">
        <f>IF(VLOOKUP($A149,Sheet!$A$7:$DG$148,'TN01-10'!AY$9,0)="","",VLOOKUP($A149,Sheet!$A$7:$DG$148,'TN01-10'!AY$9,0))</f>
        <v>#N/A</v>
      </c>
      <c r="AZ149" s="32" t="e">
        <f>IF(VLOOKUP($A149,Sheet!$A$7:$DG$148,'TN01-10'!AZ$9,0)="","",VLOOKUP($A149,Sheet!$A$7:$DG$148,'TN01-10'!AZ$9,0))</f>
        <v>#N/A</v>
      </c>
      <c r="BA149" s="32" t="e">
        <f>IF(VLOOKUP($A149,Sheet!$A$7:$DG$148,'TN01-10'!BA$9,0)="","",VLOOKUP($A149,Sheet!$A$7:$DG$148,'TN01-10'!BA$9,0))</f>
        <v>#N/A</v>
      </c>
      <c r="BB149" s="33" t="e">
        <f>IF(VLOOKUP($A149,Sheet!$A$7:$DG$148,'TN01-10'!BB$9,0)="","",VLOOKUP($A149,Sheet!$A$7:$DG$148,'TN01-10'!BB$9,0))</f>
        <v>#N/A</v>
      </c>
      <c r="BC149" s="36" t="e">
        <f>IF(VLOOKUP($A149,Sheet!$A$7:$DG$148,'TN01-10'!BC$9,0)="","",VLOOKUP($A149,Sheet!$A$7:$DG$148,'TN01-10'!BC$9,0))</f>
        <v>#N/A</v>
      </c>
      <c r="BD149" s="28" t="e">
        <f>IF(VLOOKUP($A149,Sheet!$A$7:$DG$148,'TN01-10'!BD$9,0)="","",VLOOKUP($A149,Sheet!$A$7:$DG$148,'TN01-10'!BD$9,0))</f>
        <v>#N/A</v>
      </c>
      <c r="BE149" s="28" t="e">
        <f>IF(VLOOKUP($A149,Sheet!$A$7:$DG$148,'TN01-10'!BE$9,0)="","",VLOOKUP($A149,Sheet!$A$7:$DG$148,'TN01-10'!BE$9,0))</f>
        <v>#N/A</v>
      </c>
      <c r="BF149" s="28" t="e">
        <f>IF(VLOOKUP($A149,Sheet!$A$7:$DG$148,'TN01-10'!BF$9,0)="","",VLOOKUP($A149,Sheet!$A$7:$DG$148,'TN01-10'!BF$9,0))</f>
        <v>#N/A</v>
      </c>
      <c r="BG149" s="28" t="e">
        <f>IF(VLOOKUP($A149,Sheet!$A$7:$DG$148,'TN01-10'!BG$9,0)="","",VLOOKUP($A149,Sheet!$A$7:$DG$148,'TN01-10'!BG$9,0))</f>
        <v>#N/A</v>
      </c>
      <c r="BH149" s="28" t="e">
        <f>IF(VLOOKUP($A149,Sheet!$A$7:$DG$148,'TN01-10'!BH$9,0)="","",VLOOKUP($A149,Sheet!$A$7:$DG$148,'TN01-10'!BH$9,0))</f>
        <v>#N/A</v>
      </c>
      <c r="BI149" s="28" t="e">
        <f>IF(VLOOKUP($A149,Sheet!$A$7:$DG$148,'TN01-10'!BI$9,0)="","",VLOOKUP($A149,Sheet!$A$7:$DG$148,'TN01-10'!BI$9,0))</f>
        <v>#N/A</v>
      </c>
      <c r="BJ149" s="28" t="e">
        <f>IF(VLOOKUP($A149,Sheet!$A$7:$DG$148,'TN01-10'!BJ$9,0)="","",VLOOKUP($A149,Sheet!$A$7:$DG$148,'TN01-10'!BJ$9,0))</f>
        <v>#N/A</v>
      </c>
      <c r="BK149" s="28" t="e">
        <f>IF(VLOOKUP($A149,Sheet!$A$7:$DG$148,'TN01-10'!BK$9,0)="","",VLOOKUP($A149,Sheet!$A$7:$DG$148,'TN01-10'!BK$9,0))</f>
        <v>#N/A</v>
      </c>
      <c r="BL149" s="28" t="e">
        <f>IF(VLOOKUP($A149,Sheet!$A$7:$DG$148,'TN01-10'!BL$9,0)="","",VLOOKUP($A149,Sheet!$A$7:$DG$148,'TN01-10'!BL$9,0))</f>
        <v>#N/A</v>
      </c>
      <c r="BM149" s="28" t="e">
        <f>IF(VLOOKUP($A149,Sheet!$A$7:$DG$148,'TN01-10'!BM$9,0)="","",VLOOKUP($A149,Sheet!$A$7:$DG$148,'TN01-10'!BM$9,0))</f>
        <v>#N/A</v>
      </c>
      <c r="BN149" s="28" t="e">
        <f>IF(VLOOKUP($A149,Sheet!$A$7:$DG$148,'TN01-10'!BN$9,0)="","",VLOOKUP($A149,Sheet!$A$7:$DG$148,'TN01-10'!BN$9,0))</f>
        <v>#N/A</v>
      </c>
      <c r="BO149" s="28" t="e">
        <f>IF(VLOOKUP($A149,Sheet!$A$7:$DG$148,'TN01-10'!BO$9,0)="","",VLOOKUP($A149,Sheet!$A$7:$DG$148,'TN01-10'!BO$9,0))</f>
        <v>#N/A</v>
      </c>
      <c r="BP149" s="28" t="e">
        <f>IF(VLOOKUP($A149,Sheet!$A$7:$DG$148,'TN01-10'!BP$9,0)="","",VLOOKUP($A149,Sheet!$A$7:$DG$148,'TN01-10'!BP$9,0))</f>
        <v>#N/A</v>
      </c>
      <c r="BQ149" s="28" t="e">
        <f>IF(VLOOKUP($A149,Sheet!$A$7:$DG$148,'TN01-10'!BQ$9,0)="","",VLOOKUP($A149,Sheet!$A$7:$DG$148,'TN01-10'!BQ$9,0))</f>
        <v>#N/A</v>
      </c>
      <c r="BR149" s="28" t="e">
        <f>IF(VLOOKUP($A149,Sheet!$A$7:$DG$148,'TN01-10'!BR$9,0)="","",VLOOKUP($A149,Sheet!$A$7:$DG$148,'TN01-10'!BR$9,0))</f>
        <v>#N/A</v>
      </c>
      <c r="BS149" s="28" t="e">
        <f>IF(VLOOKUP($A149,Sheet!$A$7:$DG$148,'TN01-10'!BS$9,0)="","",VLOOKUP($A149,Sheet!$A$7:$DG$148,'TN01-10'!BS$9,0))</f>
        <v>#N/A</v>
      </c>
      <c r="BT149" s="28" t="e">
        <f>IF(VLOOKUP($A149,Sheet!$A$7:$DG$148,'TN01-10'!BT$9,0)="","",VLOOKUP($A149,Sheet!$A$7:$DG$148,'TN01-10'!BT$9,0))</f>
        <v>#N/A</v>
      </c>
      <c r="BU149" s="28" t="e">
        <f>IF(VLOOKUP($A149,Sheet!$A$7:$DG$148,'TN01-10'!BU$9,0)="","",VLOOKUP($A149,Sheet!$A$7:$DG$148,'TN01-10'!BU$9,0))</f>
        <v>#N/A</v>
      </c>
      <c r="BV149" s="28" t="e">
        <f>IF(VLOOKUP($A149,Sheet!$A$7:$DG$148,'TN01-10'!BV$9,0)="","",VLOOKUP($A149,Sheet!$A$7:$DG$148,'TN01-10'!BV$9,0))</f>
        <v>#N/A</v>
      </c>
      <c r="BW149" s="28" t="e">
        <f>IF(VLOOKUP($A149,Sheet!$A$7:$DG$148,'TN01-10'!BW$9,0)="","",VLOOKUP($A149,Sheet!$A$7:$DG$148,'TN01-10'!BW$9,0))</f>
        <v>#N/A</v>
      </c>
      <c r="BX149" s="33" t="e">
        <f>IF(VLOOKUP($A149,Sheet!$A$7:$DG$148,'TN01-10'!BX$9,0)="","",VLOOKUP($A149,Sheet!$A$7:$DG$148,'TN01-10'!BX$9,0))</f>
        <v>#N/A</v>
      </c>
      <c r="BY149" s="36" t="e">
        <f>IF(VLOOKUP($A149,Sheet!$A$7:$DG$148,'TN01-10'!BY$9,0)="","",VLOOKUP($A149,Sheet!$A$7:$DG$148,'TN01-10'!BY$9,0))</f>
        <v>#N/A</v>
      </c>
      <c r="BZ149" s="28" t="e">
        <f>IF(VLOOKUP($A149,Sheet!$A$7:$DG$148,'TN01-10'!BZ$9,0)="","",VLOOKUP($A149,Sheet!$A$7:$DG$148,'TN01-10'!BZ$9,0))</f>
        <v>#N/A</v>
      </c>
      <c r="CA149" s="28" t="e">
        <f>IF(VLOOKUP($A149,Sheet!$A$7:$DG$148,'TN01-10'!CA$9,0)="","",VLOOKUP($A149,Sheet!$A$7:$DG$148,'TN01-10'!CA$9,0))</f>
        <v>#N/A</v>
      </c>
      <c r="CB149" s="28" t="e">
        <f>IF(VLOOKUP($A149,Sheet!$A$7:$DG$148,'TN01-10'!CB$9,0)="","",VLOOKUP($A149,Sheet!$A$7:$DG$148,'TN01-10'!CB$9,0))</f>
        <v>#N/A</v>
      </c>
      <c r="CC149" s="28" t="e">
        <f>IF(VLOOKUP($A149,Sheet!$A$7:$DG$148,'TN01-10'!CC$9,0)="","",VLOOKUP($A149,Sheet!$A$7:$DG$148,'TN01-10'!CC$9,0))</f>
        <v>#N/A</v>
      </c>
      <c r="CD149" s="28" t="e">
        <f>IF(VLOOKUP($A149,Sheet!$A$7:$DG$148,'TN01-10'!CD$9,0)="","",VLOOKUP($A149,Sheet!$A$7:$DG$148,'TN01-10'!CD$9,0))</f>
        <v>#N/A</v>
      </c>
      <c r="CE149" s="28" t="e">
        <f>IF(VLOOKUP($A149,Sheet!$A$7:$DG$148,'TN01-10'!CE$9,0)="","",VLOOKUP($A149,Sheet!$A$7:$DG$148,'TN01-10'!CE$9,0))</f>
        <v>#N/A</v>
      </c>
      <c r="CF149" s="28" t="e">
        <f>IF(VLOOKUP($A149,Sheet!$A$7:$DG$148,'TN01-10'!CF$9,0)="","",VLOOKUP($A149,Sheet!$A$7:$DG$148,'TN01-10'!CF$9,0))</f>
        <v>#N/A</v>
      </c>
      <c r="CG149" s="28" t="e">
        <f>IF(VLOOKUP($A149,Sheet!$A$7:$DG$148,'TN01-10'!CG$9,0)="","",VLOOKUP($A149,Sheet!$A$7:$DG$148,'TN01-10'!CG$9,0))</f>
        <v>#N/A</v>
      </c>
      <c r="CH149" s="28" t="e">
        <f>IF(VLOOKUP($A149,Sheet!$A$7:$DG$148,'TN01-10'!CH$9,0)="","",VLOOKUP($A149,Sheet!$A$7:$DG$148,'TN01-10'!CH$9,0))</f>
        <v>#N/A</v>
      </c>
      <c r="CI149" s="28" t="e">
        <f>IF(VLOOKUP($A149,Sheet!$A$7:$DG$148,'TN01-10'!CI$9,0)="","",VLOOKUP($A149,Sheet!$A$7:$DG$148,'TN01-10'!CI$9,0))</f>
        <v>#N/A</v>
      </c>
      <c r="CJ149" s="28" t="e">
        <f>IF(VLOOKUP($A149,Sheet!$A$7:$DG$148,'TN01-10'!CJ$9,0)="","",VLOOKUP($A149,Sheet!$A$7:$DG$148,'TN01-10'!CJ$9,0))</f>
        <v>#N/A</v>
      </c>
      <c r="CK149" s="28" t="e">
        <f>IF(VLOOKUP($A149,Sheet!$A$7:$DG$148,'TN01-10'!CK$9,0)="","",VLOOKUP($A149,Sheet!$A$7:$DG$148,'TN01-10'!CK$9,0))</f>
        <v>#N/A</v>
      </c>
      <c r="CL149" s="28" t="e">
        <f>IF(VLOOKUP($A149,Sheet!$A$7:$DG$148,'TN01-10'!CL$9,0)="","",VLOOKUP($A149,Sheet!$A$7:$DG$148,'TN01-10'!CL$9,0))</f>
        <v>#N/A</v>
      </c>
      <c r="CM149" s="28" t="e">
        <f>IF(VLOOKUP($A149,Sheet!$A$7:$DG$148,'TN01-10'!CM$9,0)="","",VLOOKUP($A149,Sheet!$A$7:$DG$148,'TN01-10'!CM$9,0))</f>
        <v>#N/A</v>
      </c>
      <c r="CN149" s="28" t="e">
        <f>IF(VLOOKUP($A149,Sheet!$A$7:$DG$148,'TN01-10'!CN$9,0)="","",VLOOKUP($A149,Sheet!$A$7:$DG$148,'TN01-10'!CN$9,0))</f>
        <v>#N/A</v>
      </c>
      <c r="CO149" s="28" t="e">
        <f>IF(VLOOKUP($A149,Sheet!$A$7:$DG$148,'TN01-10'!CO$9,0)="","",VLOOKUP($A149,Sheet!$A$7:$DG$148,'TN01-10'!CO$9,0))</f>
        <v>#N/A</v>
      </c>
      <c r="CP149" s="28" t="e">
        <f>IF(VLOOKUP($A149,Sheet!$A$7:$DG$148,'TN01-10'!CP$9,0)="","",VLOOKUP($A149,Sheet!$A$7:$DG$148,'TN01-10'!CP$9,0))</f>
        <v>#N/A</v>
      </c>
      <c r="CQ149" s="28" t="e">
        <f>IF(VLOOKUP($A149,Sheet!$A$7:$DG$148,'TN01-10'!CQ$9,0)="","",VLOOKUP($A149,Sheet!$A$7:$DG$148,'TN01-10'!CQ$9,0))</f>
        <v>#N/A</v>
      </c>
      <c r="CR149" s="28" t="e">
        <f>IF(VLOOKUP($A149,Sheet!$A$7:$DG$148,'TN01-10'!CR$9,0)="","",VLOOKUP($A149,Sheet!$A$7:$DG$148,'TN01-10'!CR$9,0))</f>
        <v>#N/A</v>
      </c>
      <c r="CS149" s="33" t="e">
        <f>IF(VLOOKUP($A149,Sheet!$A$7:$DG$148,'TN01-10'!CS$9,0)="","",VLOOKUP($A149,Sheet!$A$7:$DG$148,'TN01-10'!CS$9,0))</f>
        <v>#N/A</v>
      </c>
      <c r="CT149" s="36" t="e">
        <f>IF(VLOOKUP($A149,Sheet!$A$7:$DG$148,'TN01-10'!CT$9,0)="","",VLOOKUP($A149,Sheet!$A$7:$DG$148,'TN01-10'!CT$9,0))</f>
        <v>#N/A</v>
      </c>
      <c r="CU149" s="38" t="e">
        <f t="shared" si="32"/>
        <v>#N/A</v>
      </c>
      <c r="CV149" s="38" t="e">
        <f t="shared" si="33"/>
        <v>#N/A</v>
      </c>
      <c r="CW149" s="38">
        <f t="shared" si="34"/>
        <v>0</v>
      </c>
      <c r="CX149" s="38" t="e">
        <f t="shared" si="35"/>
        <v>#N/A</v>
      </c>
      <c r="CY149" s="38" t="e">
        <f t="shared" si="36"/>
        <v>#N/A</v>
      </c>
      <c r="CZ149" s="38" t="e">
        <f>VLOOKUP($A149,'TN01-04'!$A$13:$DL$166,103,0)</f>
        <v>#N/A</v>
      </c>
      <c r="DA149" s="28" t="e">
        <f>IF(VLOOKUP($A149,Sheet!$A$7:$DG$148,'TN01-10'!DA$9,0)="","",VLOOKUP($A149,Sheet!$A$7:$DG$148,'TN01-10'!DA$9,0))</f>
        <v>#N/A</v>
      </c>
      <c r="DB149" s="28" t="e">
        <f>IF(VLOOKUP($A149,Sheet!$A$7:$DG$148,'TN01-10'!DB$9,0)="","",VLOOKUP($A149,Sheet!$A$7:$DG$148,'TN01-10'!DB$9,0))</f>
        <v>#N/A</v>
      </c>
      <c r="DC149" s="28" t="e">
        <f>IF(VLOOKUP($A149,Sheet!$A$7:$DG$148,'TN01-10'!DC$9,0)="","",VLOOKUP($A149,Sheet!$A$7:$DG$148,'TN01-10'!DC$9,0))</f>
        <v>#N/A</v>
      </c>
      <c r="DD149" s="28" t="e">
        <f>IF(VLOOKUP($A149,Sheet!$A$7:$DG$148,'TN01-10'!DD$9,0)="","",VLOOKUP($A149,Sheet!$A$7:$DG$148,'TN01-10'!DD$9,0))</f>
        <v>#N/A</v>
      </c>
      <c r="DE149" s="38"/>
      <c r="DF149" s="38" t="e">
        <f t="shared" si="37"/>
        <v>#N/A</v>
      </c>
      <c r="DG149" s="38" t="e">
        <f>VLOOKUP($A149,'TN01-04'!$A$13:$DL$166,110,0)</f>
        <v>#N/A</v>
      </c>
      <c r="DH149" s="33" t="e">
        <f>IF(VLOOKUP($A149,Sheet!$A$7:$DG$148,'TN01-10'!DH$9,0)="","",VLOOKUP($A149,Sheet!$A$7:$DG$148,'TN01-10'!DH$9,0))</f>
        <v>#N/A</v>
      </c>
      <c r="DI149" s="36" t="e">
        <f>IF(VLOOKUP($A149,Sheet!$A$7:$DG$148,'TN01-10'!DI$9,0)="","",VLOOKUP($A149,Sheet!$A$7:$DG$148,'TN01-10'!DI$9,0))</f>
        <v>#N/A</v>
      </c>
      <c r="DJ149" s="38" t="e">
        <f t="shared" si="38"/>
        <v>#N/A</v>
      </c>
      <c r="DK149" s="38" t="e">
        <f t="shared" si="39"/>
        <v>#N/A</v>
      </c>
      <c r="DL149" s="38" t="e">
        <f t="shared" si="40"/>
        <v>#N/A</v>
      </c>
      <c r="DM149" s="38" t="e">
        <f>VLOOKUP($A149,'TN01-04'!$A$13:$DL$166,116,0)</f>
        <v>#N/A</v>
      </c>
      <c r="DN149" s="33" t="e">
        <f>IF(VLOOKUP($A149,Sheet!$A$7:$DG$148,'TN01-10'!DN$9,0)="","",VLOOKUP($A149,Sheet!$A$7:$DG$148,'TN01-10'!DN$9,0))</f>
        <v>#N/A</v>
      </c>
      <c r="DO149" s="36" t="e">
        <f>IF(VLOOKUP($A149,Sheet!$A$7:$DG$148,'TN01-10'!DO$9,0)="","",VLOOKUP($A149,Sheet!$A$7:$DG$148,'TN01-10'!DO$9,0))</f>
        <v>#N/A</v>
      </c>
      <c r="DP149" s="28" t="e">
        <f>IF(VLOOKUP($A149,Sheet!$A$7:$DG$148,'TN01-10'!DP$9,0)="","",VLOOKUP($A149,Sheet!$A$7:$DG$148,'TN01-10'!DP$9,0))</f>
        <v>#N/A</v>
      </c>
      <c r="DQ149" s="28" t="e">
        <f>IF(VLOOKUP($A149,Sheet!$A$7:$DG$148,'TN01-10'!DQ$9,0)="","",VLOOKUP($A149,Sheet!$A$7:$DG$148,'TN01-10'!DQ$9,0))</f>
        <v>#N/A</v>
      </c>
      <c r="DR149" s="28" t="e">
        <f>IF(VLOOKUP($A149,Sheet!$A$7:$DG$148,'TN01-10'!DR$9,0)="","",VLOOKUP($A149,Sheet!$A$7:$DG$148,'TN01-10'!DR$9,0))</f>
        <v>#N/A</v>
      </c>
      <c r="DS149" s="28" t="e">
        <f>IF(VLOOKUP($A149,Sheet!$A$7:$DG$148,'TN01-10'!DS$9,0)="","",VLOOKUP($A149,Sheet!$A$7:$DG$148,'TN01-10'!DS$9,0))</f>
        <v>#N/A</v>
      </c>
      <c r="DT149" s="28" t="e">
        <f>IF(VLOOKUP($A149,Sheet!$A$7:$DG$148,'TN01-10'!DT$9,0)="","",VLOOKUP($A149,Sheet!$A$7:$DG$148,'TN01-10'!DT$9,0))</f>
        <v>#N/A</v>
      </c>
      <c r="DU149" s="168" t="e">
        <f t="shared" si="41"/>
        <v>#N/A</v>
      </c>
      <c r="DV149" s="315"/>
      <c r="DW149" s="315"/>
      <c r="DX149" s="315"/>
      <c r="DY149" s="315"/>
      <c r="DZ149" s="315" t="e">
        <v>#N/A</v>
      </c>
      <c r="EA149" s="315"/>
      <c r="EB149" s="216"/>
      <c r="EC149" s="216"/>
      <c r="ED149" s="216"/>
      <c r="EE149" s="216"/>
      <c r="EF149" s="216">
        <f t="shared" si="42"/>
        <v>0</v>
      </c>
      <c r="EG149" s="216">
        <v>0</v>
      </c>
      <c r="EH149" s="216">
        <v>0</v>
      </c>
      <c r="EI149" s="216"/>
      <c r="EJ149" s="216"/>
      <c r="EK149" s="216">
        <f t="shared" si="43"/>
        <v>0</v>
      </c>
      <c r="EL149" s="216"/>
      <c r="EM149" s="216">
        <v>0</v>
      </c>
      <c r="EN149" s="216"/>
      <c r="EO149" s="216"/>
      <c r="EP149" s="216">
        <f t="shared" si="44"/>
        <v>0</v>
      </c>
      <c r="EQ149" s="216"/>
      <c r="ER149" s="216">
        <v>0</v>
      </c>
      <c r="ES149" s="216"/>
      <c r="ET149" s="216"/>
      <c r="EU149" s="216">
        <f t="shared" si="45"/>
        <v>0</v>
      </c>
      <c r="EV149" s="216">
        <f t="shared" si="46"/>
        <v>0</v>
      </c>
    </row>
    <row r="150" spans="1:152" ht="15.95" customHeight="1" x14ac:dyDescent="0.2">
      <c r="A150" s="25">
        <v>2220728722</v>
      </c>
      <c r="B150" s="26" t="s">
        <v>6</v>
      </c>
      <c r="C150" s="26" t="s">
        <v>114</v>
      </c>
      <c r="D150" s="26" t="s">
        <v>196</v>
      </c>
      <c r="E150" s="27">
        <v>35854</v>
      </c>
      <c r="F150" s="26" t="s">
        <v>209</v>
      </c>
      <c r="G150" s="26" t="s">
        <v>212</v>
      </c>
      <c r="H150" s="28">
        <f>IF(VLOOKUP($A150,Sheet!$A$7:$DG$148,'TN01-10'!H$9,0)="","",VLOOKUP($A150,Sheet!$A$7:$DG$148,'TN01-10'!H$9,0))</f>
        <v>8</v>
      </c>
      <c r="I150" s="28">
        <f>IF(VLOOKUP($A150,Sheet!$A$7:$DG$148,'TN01-10'!I$9,0)="","",VLOOKUP($A150,Sheet!$A$7:$DG$148,'TN01-10'!I$9,0))</f>
        <v>7.7</v>
      </c>
      <c r="J150" s="28">
        <f>IF(VLOOKUP($A150,Sheet!$A$7:$DG$148,'TN01-10'!J$9,0)="","",VLOOKUP($A150,Sheet!$A$7:$DG$148,'TN01-10'!J$9,0))</f>
        <v>8.1999999999999993</v>
      </c>
      <c r="K150" s="28">
        <f>IF(VLOOKUP($A150,Sheet!$A$7:$DG$148,'TN01-10'!K$9,0)="","",VLOOKUP($A150,Sheet!$A$7:$DG$148,'TN01-10'!K$9,0))</f>
        <v>6.6</v>
      </c>
      <c r="L150" s="28">
        <f>IF(VLOOKUP($A150,Sheet!$A$7:$DG$148,'TN01-10'!L$9,0)="","",VLOOKUP($A150,Sheet!$A$7:$DG$148,'TN01-10'!L$9,0))</f>
        <v>7.2</v>
      </c>
      <c r="M150" s="28">
        <f>IF(VLOOKUP($A150,Sheet!$A$7:$DG$148,'TN01-10'!M$9,0)="","",VLOOKUP($A150,Sheet!$A$7:$DG$148,'TN01-10'!M$9,0))</f>
        <v>5.9</v>
      </c>
      <c r="N150" s="28">
        <f>IF(VLOOKUP($A150,Sheet!$A$7:$DG$148,'TN01-10'!N$9,0)="","",VLOOKUP($A150,Sheet!$A$7:$DG$148,'TN01-10'!N$9,0))</f>
        <v>5.5</v>
      </c>
      <c r="O150" s="28" t="str">
        <f>IF(VLOOKUP($A150,Sheet!$A$7:$DG$148,'TN01-10'!O$9,0)="","",VLOOKUP($A150,Sheet!$A$7:$DG$148,'TN01-10'!O$9,0))</f>
        <v/>
      </c>
      <c r="P150" s="28">
        <f>IF(VLOOKUP($A150,Sheet!$A$7:$DG$148,'TN01-10'!P$9,0)="","",VLOOKUP($A150,Sheet!$A$7:$DG$148,'TN01-10'!P$9,0))</f>
        <v>6.4</v>
      </c>
      <c r="Q150" s="28" t="str">
        <f>IF(VLOOKUP($A150,Sheet!$A$7:$DG$148,'TN01-10'!Q$9,0)="","",VLOOKUP($A150,Sheet!$A$7:$DG$148,'TN01-10'!Q$9,0))</f>
        <v/>
      </c>
      <c r="R150" s="28" t="str">
        <f>IF(VLOOKUP($A150,Sheet!$A$7:$DG$148,'TN01-10'!R$9,0)="","",VLOOKUP($A150,Sheet!$A$7:$DG$148,'TN01-10'!R$9,0))</f>
        <v/>
      </c>
      <c r="S150" s="28" t="str">
        <f>IF(VLOOKUP($A150,Sheet!$A$7:$DG$148,'TN01-10'!S$9,0)="","",VLOOKUP($A150,Sheet!$A$7:$DG$148,'TN01-10'!S$9,0))</f>
        <v/>
      </c>
      <c r="T150" s="28">
        <f>IF(VLOOKUP($A150,Sheet!$A$7:$DG$148,'TN01-10'!T$9,0)="","",VLOOKUP($A150,Sheet!$A$7:$DG$148,'TN01-10'!T$9,0))</f>
        <v>8.6999999999999993</v>
      </c>
      <c r="U150" s="28">
        <f>IF(VLOOKUP($A150,Sheet!$A$7:$DG$148,'TN01-10'!U$9,0)="","",VLOOKUP($A150,Sheet!$A$7:$DG$148,'TN01-10'!U$9,0))</f>
        <v>8.3000000000000007</v>
      </c>
      <c r="V150" s="28" t="str">
        <f>IF(VLOOKUP($A150,Sheet!$A$7:$DG$148,'TN01-10'!V$9,0)="","",VLOOKUP($A150,Sheet!$A$7:$DG$148,'TN01-10'!V$9,0))</f>
        <v/>
      </c>
      <c r="W150" s="28">
        <f>IF(VLOOKUP($A150,Sheet!$A$7:$DG$148,'TN01-10'!W$9,0)="","",VLOOKUP($A150,Sheet!$A$7:$DG$148,'TN01-10'!W$9,0))</f>
        <v>9</v>
      </c>
      <c r="X150" s="28">
        <f>IF(VLOOKUP($A150,Sheet!$A$7:$DG$148,'TN01-10'!X$9,0)="","",VLOOKUP($A150,Sheet!$A$7:$DG$148,'TN01-10'!X$9,0))</f>
        <v>7.9</v>
      </c>
      <c r="Y150" s="28">
        <f>IF(VLOOKUP($A150,Sheet!$A$7:$DG$148,'TN01-10'!Y$9,0)="","",VLOOKUP($A150,Sheet!$A$7:$DG$148,'TN01-10'!Y$9,0))</f>
        <v>6.8</v>
      </c>
      <c r="Z150" s="28">
        <f>IF(VLOOKUP($A150,Sheet!$A$7:$DG$148,'TN01-10'!Z$9,0)="","",VLOOKUP($A150,Sheet!$A$7:$DG$148,'TN01-10'!Z$9,0))</f>
        <v>7.1</v>
      </c>
      <c r="AA150" s="28">
        <f>IF(VLOOKUP($A150,Sheet!$A$7:$DG$148,'TN01-10'!AA$9,0)="","",VLOOKUP($A150,Sheet!$A$7:$DG$148,'TN01-10'!AA$9,0))</f>
        <v>6.8</v>
      </c>
      <c r="AB150" s="28">
        <f>IF(VLOOKUP($A150,Sheet!$A$7:$DG$148,'TN01-10'!AB$9,0)="","",VLOOKUP($A150,Sheet!$A$7:$DG$148,'TN01-10'!AB$9,0))</f>
        <v>7.2</v>
      </c>
      <c r="AC150" s="28">
        <f>IF(VLOOKUP($A150,Sheet!$A$7:$DG$148,'TN01-10'!AC$9,0)="","",VLOOKUP($A150,Sheet!$A$7:$DG$148,'TN01-10'!AC$9,0))</f>
        <v>5.4</v>
      </c>
      <c r="AD150" s="28">
        <f>IF(VLOOKUP($A150,Sheet!$A$7:$DG$148,'TN01-10'!AD$9,0)="","",VLOOKUP($A150,Sheet!$A$7:$DG$148,'TN01-10'!AD$9,0))</f>
        <v>7.4</v>
      </c>
      <c r="AE150" s="28">
        <f>IF(VLOOKUP($A150,Sheet!$A$7:$DG$148,'TN01-10'!AE$9,0)="","",VLOOKUP($A150,Sheet!$A$7:$DG$148,'TN01-10'!AE$9,0))</f>
        <v>4.0999999999999996</v>
      </c>
      <c r="AF150" s="28">
        <f>IF(VLOOKUP($A150,Sheet!$A$7:$DG$148,'TN01-10'!AF$9,0)="","",VLOOKUP($A150,Sheet!$A$7:$DG$148,'TN01-10'!AF$9,0))</f>
        <v>5.6</v>
      </c>
      <c r="AG150" s="28">
        <f>IF(VLOOKUP($A150,Sheet!$A$7:$DG$148,'TN01-10'!AG$9,0)="","",VLOOKUP($A150,Sheet!$A$7:$DG$148,'TN01-10'!AG$9,0))</f>
        <v>5.2</v>
      </c>
      <c r="AH150" s="28">
        <f>IF(VLOOKUP($A150,Sheet!$A$7:$DG$148,'TN01-10'!AH$9,0)="","",VLOOKUP($A150,Sheet!$A$7:$DG$148,'TN01-10'!AH$9,0))</f>
        <v>6.2</v>
      </c>
      <c r="AI150" s="28">
        <f>IF(VLOOKUP($A150,Sheet!$A$7:$DG$148,'TN01-10'!AI$9,0)="","",VLOOKUP($A150,Sheet!$A$7:$DG$148,'TN01-10'!AI$9,0))</f>
        <v>6.4</v>
      </c>
      <c r="AJ150" s="28">
        <f>IF(VLOOKUP($A150,Sheet!$A$7:$DG$148,'TN01-10'!AJ$9,0)="","",VLOOKUP($A150,Sheet!$A$7:$DG$148,'TN01-10'!AJ$9,0))</f>
        <v>6.1</v>
      </c>
      <c r="AK150" s="33">
        <f>IF(VLOOKUP($A150,Sheet!$A$7:$DG$148,'TN01-10'!AK$9,0)="","",VLOOKUP($A150,Sheet!$A$7:$DG$148,'TN01-10'!AK$9,0))</f>
        <v>51</v>
      </c>
      <c r="AL150" s="36">
        <f>IF(VLOOKUP($A150,Sheet!$A$7:$DG$148,'TN01-10'!AL$9,0)="","",VLOOKUP($A150,Sheet!$A$7:$DG$148,'TN01-10'!AL$9,0))</f>
        <v>0</v>
      </c>
      <c r="AM150" s="32">
        <f>IF(VLOOKUP($A150,Sheet!$A$7:$DG$148,'TN01-10'!AM$9,0)="","",VLOOKUP($A150,Sheet!$A$7:$DG$148,'TN01-10'!AM$9,0))</f>
        <v>5.8</v>
      </c>
      <c r="AN150" s="32">
        <f>IF(VLOOKUP($A150,Sheet!$A$7:$DG$148,'TN01-10'!AN$9,0)="","",VLOOKUP($A150,Sheet!$A$7:$DG$148,'TN01-10'!AN$9,0))</f>
        <v>5.5</v>
      </c>
      <c r="AO150" s="32" t="str">
        <f>IF(VLOOKUP($A150,Sheet!$A$7:$DG$148,'TN01-10'!AO$9,0)="","",VLOOKUP($A150,Sheet!$A$7:$DG$148,'TN01-10'!AO$9,0))</f>
        <v/>
      </c>
      <c r="AP150" s="32" t="str">
        <f>IF(VLOOKUP($A150,Sheet!$A$7:$DG$148,'TN01-10'!AP$9,0)="","",VLOOKUP($A150,Sheet!$A$7:$DG$148,'TN01-10'!AP$9,0))</f>
        <v/>
      </c>
      <c r="AQ150" s="32" t="str">
        <f>IF(VLOOKUP($A150,Sheet!$A$7:$DG$148,'TN01-10'!AQ$9,0)="","",VLOOKUP($A150,Sheet!$A$7:$DG$148,'TN01-10'!AQ$9,0))</f>
        <v/>
      </c>
      <c r="AR150" s="32" t="str">
        <f>IF(VLOOKUP($A150,Sheet!$A$7:$DG$148,'TN01-10'!AR$9,0)="","",VLOOKUP($A150,Sheet!$A$7:$DG$148,'TN01-10'!AR$9,0))</f>
        <v/>
      </c>
      <c r="AS150" s="32" t="str">
        <f>IF(VLOOKUP($A150,Sheet!$A$7:$DG$148,'TN01-10'!AS$9,0)="","",VLOOKUP($A150,Sheet!$A$7:$DG$148,'TN01-10'!AS$9,0))</f>
        <v/>
      </c>
      <c r="AT150" s="32">
        <f>IF(VLOOKUP($A150,Sheet!$A$7:$DG$148,'TN01-10'!AT$9,0)="","",VLOOKUP($A150,Sheet!$A$7:$DG$148,'TN01-10'!AT$9,0))</f>
        <v>5.9</v>
      </c>
      <c r="AU150" s="32" t="str">
        <f>IF(VLOOKUP($A150,Sheet!$A$7:$DG$148,'TN01-10'!AU$9,0)="","",VLOOKUP($A150,Sheet!$A$7:$DG$148,'TN01-10'!AU$9,0))</f>
        <v/>
      </c>
      <c r="AV150" s="32" t="str">
        <f>IF(VLOOKUP($A150,Sheet!$A$7:$DG$148,'TN01-10'!AV$9,0)="","",VLOOKUP($A150,Sheet!$A$7:$DG$148,'TN01-10'!AV$9,0))</f>
        <v/>
      </c>
      <c r="AW150" s="32" t="str">
        <f>IF(VLOOKUP($A150,Sheet!$A$7:$DG$148,'TN01-10'!AW$9,0)="","",VLOOKUP($A150,Sheet!$A$7:$DG$148,'TN01-10'!AW$9,0))</f>
        <v/>
      </c>
      <c r="AX150" s="32" t="str">
        <f>IF(VLOOKUP($A150,Sheet!$A$7:$DG$148,'TN01-10'!AX$9,0)="","",VLOOKUP($A150,Sheet!$A$7:$DG$148,'TN01-10'!AX$9,0))</f>
        <v/>
      </c>
      <c r="AY150" s="32" t="str">
        <f>IF(VLOOKUP($A150,Sheet!$A$7:$DG$148,'TN01-10'!AY$9,0)="","",VLOOKUP($A150,Sheet!$A$7:$DG$148,'TN01-10'!AY$9,0))</f>
        <v/>
      </c>
      <c r="AZ150" s="32">
        <f>IF(VLOOKUP($A150,Sheet!$A$7:$DG$148,'TN01-10'!AZ$9,0)="","",VLOOKUP($A150,Sheet!$A$7:$DG$148,'TN01-10'!AZ$9,0))</f>
        <v>6.5</v>
      </c>
      <c r="BA150" s="32">
        <f>IF(VLOOKUP($A150,Sheet!$A$7:$DG$148,'TN01-10'!BA$9,0)="","",VLOOKUP($A150,Sheet!$A$7:$DG$148,'TN01-10'!BA$9,0))</f>
        <v>6.2</v>
      </c>
      <c r="BB150" s="33">
        <f>IF(VLOOKUP($A150,Sheet!$A$7:$DG$148,'TN01-10'!BB$9,0)="","",VLOOKUP($A150,Sheet!$A$7:$DG$148,'TN01-10'!BB$9,0))</f>
        <v>5</v>
      </c>
      <c r="BC150" s="36">
        <f>IF(VLOOKUP($A150,Sheet!$A$7:$DG$148,'TN01-10'!BC$9,0)="","",VLOOKUP($A150,Sheet!$A$7:$DG$148,'TN01-10'!BC$9,0))</f>
        <v>0</v>
      </c>
      <c r="BD150" s="28">
        <f>IF(VLOOKUP($A150,Sheet!$A$7:$DG$148,'TN01-10'!BD$9,0)="","",VLOOKUP($A150,Sheet!$A$7:$DG$148,'TN01-10'!BD$9,0))</f>
        <v>4.5999999999999996</v>
      </c>
      <c r="BE150" s="28">
        <f>IF(VLOOKUP($A150,Sheet!$A$7:$DG$148,'TN01-10'!BE$9,0)="","",VLOOKUP($A150,Sheet!$A$7:$DG$148,'TN01-10'!BE$9,0))</f>
        <v>4.8</v>
      </c>
      <c r="BF150" s="28">
        <f>IF(VLOOKUP($A150,Sheet!$A$7:$DG$148,'TN01-10'!BF$9,0)="","",VLOOKUP($A150,Sheet!$A$7:$DG$148,'TN01-10'!BF$9,0))</f>
        <v>6.1</v>
      </c>
      <c r="BG150" s="28">
        <f>IF(VLOOKUP($A150,Sheet!$A$7:$DG$148,'TN01-10'!BG$9,0)="","",VLOOKUP($A150,Sheet!$A$7:$DG$148,'TN01-10'!BG$9,0))</f>
        <v>4.2</v>
      </c>
      <c r="BH150" s="28">
        <f>IF(VLOOKUP($A150,Sheet!$A$7:$DG$148,'TN01-10'!BH$9,0)="","",VLOOKUP($A150,Sheet!$A$7:$DG$148,'TN01-10'!BH$9,0))</f>
        <v>6.2</v>
      </c>
      <c r="BI150" s="28">
        <f>IF(VLOOKUP($A150,Sheet!$A$7:$DG$148,'TN01-10'!BI$9,0)="","",VLOOKUP($A150,Sheet!$A$7:$DG$148,'TN01-10'!BI$9,0))</f>
        <v>6.2</v>
      </c>
      <c r="BJ150" s="28">
        <f>IF(VLOOKUP($A150,Sheet!$A$7:$DG$148,'TN01-10'!BJ$9,0)="","",VLOOKUP($A150,Sheet!$A$7:$DG$148,'TN01-10'!BJ$9,0))</f>
        <v>8.5</v>
      </c>
      <c r="BK150" s="28">
        <f>IF(VLOOKUP($A150,Sheet!$A$7:$DG$148,'TN01-10'!BK$9,0)="","",VLOOKUP($A150,Sheet!$A$7:$DG$148,'TN01-10'!BK$9,0))</f>
        <v>6.1</v>
      </c>
      <c r="BL150" s="28">
        <f>IF(VLOOKUP($A150,Sheet!$A$7:$DG$148,'TN01-10'!BL$9,0)="","",VLOOKUP($A150,Sheet!$A$7:$DG$148,'TN01-10'!BL$9,0))</f>
        <v>5.8</v>
      </c>
      <c r="BM150" s="28">
        <f>IF(VLOOKUP($A150,Sheet!$A$7:$DG$148,'TN01-10'!BM$9,0)="","",VLOOKUP($A150,Sheet!$A$7:$DG$148,'TN01-10'!BM$9,0))</f>
        <v>4.9000000000000004</v>
      </c>
      <c r="BN150" s="28">
        <f>IF(VLOOKUP($A150,Sheet!$A$7:$DG$148,'TN01-10'!BN$9,0)="","",VLOOKUP($A150,Sheet!$A$7:$DG$148,'TN01-10'!BN$9,0))</f>
        <v>6.2</v>
      </c>
      <c r="BO150" s="28">
        <f>IF(VLOOKUP($A150,Sheet!$A$7:$DG$148,'TN01-10'!BO$9,0)="","",VLOOKUP($A150,Sheet!$A$7:$DG$148,'TN01-10'!BO$9,0))</f>
        <v>7.4</v>
      </c>
      <c r="BP150" s="28">
        <f>IF(VLOOKUP($A150,Sheet!$A$7:$DG$148,'TN01-10'!BP$9,0)="","",VLOOKUP($A150,Sheet!$A$7:$DG$148,'TN01-10'!BP$9,0))</f>
        <v>6</v>
      </c>
      <c r="BQ150" s="28" t="str">
        <f>IF(VLOOKUP($A150,Sheet!$A$7:$DG$148,'TN01-10'!BQ$9,0)="","",VLOOKUP($A150,Sheet!$A$7:$DG$148,'TN01-10'!BQ$9,0))</f>
        <v/>
      </c>
      <c r="BR150" s="28">
        <f>IF(VLOOKUP($A150,Sheet!$A$7:$DG$148,'TN01-10'!BR$9,0)="","",VLOOKUP($A150,Sheet!$A$7:$DG$148,'TN01-10'!BR$9,0))</f>
        <v>6.4</v>
      </c>
      <c r="BS150" s="28">
        <f>IF(VLOOKUP($A150,Sheet!$A$7:$DG$148,'TN01-10'!BS$9,0)="","",VLOOKUP($A150,Sheet!$A$7:$DG$148,'TN01-10'!BS$9,0))</f>
        <v>6.5</v>
      </c>
      <c r="BT150" s="28">
        <f>IF(VLOOKUP($A150,Sheet!$A$7:$DG$148,'TN01-10'!BT$9,0)="","",VLOOKUP($A150,Sheet!$A$7:$DG$148,'TN01-10'!BT$9,0))</f>
        <v>4.7</v>
      </c>
      <c r="BU150" s="28">
        <f>IF(VLOOKUP($A150,Sheet!$A$7:$DG$148,'TN01-10'!BU$9,0)="","",VLOOKUP($A150,Sheet!$A$7:$DG$148,'TN01-10'!BU$9,0))</f>
        <v>5.2</v>
      </c>
      <c r="BV150" s="28">
        <f>IF(VLOOKUP($A150,Sheet!$A$7:$DG$148,'TN01-10'!BV$9,0)="","",VLOOKUP($A150,Sheet!$A$7:$DG$148,'TN01-10'!BV$9,0))</f>
        <v>8.8000000000000007</v>
      </c>
      <c r="BW150" s="28">
        <f>IF(VLOOKUP($A150,Sheet!$A$7:$DG$148,'TN01-10'!BW$9,0)="","",VLOOKUP($A150,Sheet!$A$7:$DG$148,'TN01-10'!BW$9,0))</f>
        <v>7.5</v>
      </c>
      <c r="BX150" s="33">
        <f>IF(VLOOKUP($A150,Sheet!$A$7:$DG$148,'TN01-10'!BX$9,0)="","",VLOOKUP($A150,Sheet!$A$7:$DG$148,'TN01-10'!BX$9,0))</f>
        <v>50</v>
      </c>
      <c r="BY150" s="36">
        <f>IF(VLOOKUP($A150,Sheet!$A$7:$DG$148,'TN01-10'!BY$9,0)="","",VLOOKUP($A150,Sheet!$A$7:$DG$148,'TN01-10'!BY$9,0))</f>
        <v>0</v>
      </c>
      <c r="BZ150" s="28">
        <f>IF(VLOOKUP($A150,Sheet!$A$7:$DG$148,'TN01-10'!BZ$9,0)="","",VLOOKUP($A150,Sheet!$A$7:$DG$148,'TN01-10'!BZ$9,0))</f>
        <v>6.4</v>
      </c>
      <c r="CA150" s="28" t="str">
        <f>IF(VLOOKUP($A150,Sheet!$A$7:$DG$148,'TN01-10'!CA$9,0)="","",VLOOKUP($A150,Sheet!$A$7:$DG$148,'TN01-10'!CA$9,0))</f>
        <v/>
      </c>
      <c r="CB150" s="28">
        <f>IF(VLOOKUP($A150,Sheet!$A$7:$DG$148,'TN01-10'!CB$9,0)="","",VLOOKUP($A150,Sheet!$A$7:$DG$148,'TN01-10'!CB$9,0))</f>
        <v>5.9</v>
      </c>
      <c r="CC150" s="28" t="str">
        <f>IF(VLOOKUP($A150,Sheet!$A$7:$DG$148,'TN01-10'!CC$9,0)="","",VLOOKUP($A150,Sheet!$A$7:$DG$148,'TN01-10'!CC$9,0))</f>
        <v/>
      </c>
      <c r="CD150" s="28">
        <f>IF(VLOOKUP($A150,Sheet!$A$7:$DG$148,'TN01-10'!CD$9,0)="","",VLOOKUP($A150,Sheet!$A$7:$DG$148,'TN01-10'!CD$9,0))</f>
        <v>5.8</v>
      </c>
      <c r="CE150" s="28">
        <f>IF(VLOOKUP($A150,Sheet!$A$7:$DG$148,'TN01-10'!CE$9,0)="","",VLOOKUP($A150,Sheet!$A$7:$DG$148,'TN01-10'!CE$9,0))</f>
        <v>8.1</v>
      </c>
      <c r="CF150" s="28">
        <f>IF(VLOOKUP($A150,Sheet!$A$7:$DG$148,'TN01-10'!CF$9,0)="","",VLOOKUP($A150,Sheet!$A$7:$DG$148,'TN01-10'!CF$9,0))</f>
        <v>5.4</v>
      </c>
      <c r="CG150" s="28">
        <f>IF(VLOOKUP($A150,Sheet!$A$7:$DG$148,'TN01-10'!CG$9,0)="","",VLOOKUP($A150,Sheet!$A$7:$DG$148,'TN01-10'!CG$9,0))</f>
        <v>5</v>
      </c>
      <c r="CH150" s="28" t="str">
        <f>IF(VLOOKUP($A150,Sheet!$A$7:$DG$148,'TN01-10'!CH$9,0)="","",VLOOKUP($A150,Sheet!$A$7:$DG$148,'TN01-10'!CH$9,0))</f>
        <v/>
      </c>
      <c r="CI150" s="28" t="str">
        <f>IF(VLOOKUP($A150,Sheet!$A$7:$DG$148,'TN01-10'!CI$9,0)="","",VLOOKUP($A150,Sheet!$A$7:$DG$148,'TN01-10'!CI$9,0))</f>
        <v/>
      </c>
      <c r="CJ150" s="28" t="str">
        <f>IF(VLOOKUP($A150,Sheet!$A$7:$DG$148,'TN01-10'!CJ$9,0)="","",VLOOKUP($A150,Sheet!$A$7:$DG$148,'TN01-10'!CJ$9,0))</f>
        <v/>
      </c>
      <c r="CK150" s="28" t="str">
        <f>IF(VLOOKUP($A150,Sheet!$A$7:$DG$148,'TN01-10'!CK$9,0)="","",VLOOKUP($A150,Sheet!$A$7:$DG$148,'TN01-10'!CK$9,0))</f>
        <v/>
      </c>
      <c r="CL150" s="28" t="str">
        <f>IF(VLOOKUP($A150,Sheet!$A$7:$DG$148,'TN01-10'!CL$9,0)="","",VLOOKUP($A150,Sheet!$A$7:$DG$148,'TN01-10'!CL$9,0))</f>
        <v/>
      </c>
      <c r="CM150" s="28">
        <f>IF(VLOOKUP($A150,Sheet!$A$7:$DG$148,'TN01-10'!CM$9,0)="","",VLOOKUP($A150,Sheet!$A$7:$DG$148,'TN01-10'!CM$9,0))</f>
        <v>8.1999999999999993</v>
      </c>
      <c r="CN150" s="28">
        <f>IF(VLOOKUP($A150,Sheet!$A$7:$DG$148,'TN01-10'!CN$9,0)="","",VLOOKUP($A150,Sheet!$A$7:$DG$148,'TN01-10'!CN$9,0))</f>
        <v>6.6</v>
      </c>
      <c r="CO150" s="28">
        <f>IF(VLOOKUP($A150,Sheet!$A$7:$DG$148,'TN01-10'!CO$9,0)="","",VLOOKUP($A150,Sheet!$A$7:$DG$148,'TN01-10'!CO$9,0))</f>
        <v>8.1999999999999993</v>
      </c>
      <c r="CP150" s="28">
        <f>IF(VLOOKUP($A150,Sheet!$A$7:$DG$148,'TN01-10'!CP$9,0)="","",VLOOKUP($A150,Sheet!$A$7:$DG$148,'TN01-10'!CP$9,0))</f>
        <v>7.6</v>
      </c>
      <c r="CQ150" s="28">
        <f>IF(VLOOKUP($A150,Sheet!$A$7:$DG$148,'TN01-10'!CQ$9,0)="","",VLOOKUP($A150,Sheet!$A$7:$DG$148,'TN01-10'!CQ$9,0))</f>
        <v>5.3</v>
      </c>
      <c r="CR150" s="28">
        <f>IF(VLOOKUP($A150,Sheet!$A$7:$DG$148,'TN01-10'!CR$9,0)="","",VLOOKUP($A150,Sheet!$A$7:$DG$148,'TN01-10'!CR$9,0))</f>
        <v>6.4</v>
      </c>
      <c r="CS150" s="33">
        <f>IF(VLOOKUP($A150,Sheet!$A$7:$DG$148,'TN01-10'!CS$9,0)="","",VLOOKUP($A150,Sheet!$A$7:$DG$148,'TN01-10'!CS$9,0))</f>
        <v>27</v>
      </c>
      <c r="CT150" s="36">
        <f>IF(VLOOKUP($A150,Sheet!$A$7:$DG$148,'TN01-10'!CT$9,0)="","",VLOOKUP($A150,Sheet!$A$7:$DG$148,'TN01-10'!CT$9,0))</f>
        <v>0</v>
      </c>
      <c r="CU150" s="38">
        <f t="shared" si="32"/>
        <v>128</v>
      </c>
      <c r="CV150" s="38">
        <f t="shared" si="33"/>
        <v>0</v>
      </c>
      <c r="CW150" s="38">
        <f t="shared" si="34"/>
        <v>0</v>
      </c>
      <c r="CX150" s="38">
        <f t="shared" si="35"/>
        <v>128</v>
      </c>
      <c r="CY150" s="38">
        <f t="shared" si="36"/>
        <v>6.43</v>
      </c>
      <c r="CZ150" s="38">
        <f>VLOOKUP($A150,'TN01-04'!$A$13:$DL$166,103,0)</f>
        <v>2.5</v>
      </c>
      <c r="DA150" s="28" t="str">
        <f>IF(VLOOKUP($A150,Sheet!$A$7:$DG$148,'TN01-10'!DA$9,0)="","",VLOOKUP($A150,Sheet!$A$7:$DG$148,'TN01-10'!DA$9,0))</f>
        <v/>
      </c>
      <c r="DB150" s="28" t="str">
        <f>IF(VLOOKUP($A150,Sheet!$A$7:$DG$148,'TN01-10'!DB$9,0)="","",VLOOKUP($A150,Sheet!$A$7:$DG$148,'TN01-10'!DB$9,0))</f>
        <v/>
      </c>
      <c r="DC150" s="28">
        <f>IF(VLOOKUP($A150,Sheet!$A$7:$DG$148,'TN01-10'!DC$9,0)="","",VLOOKUP($A150,Sheet!$A$7:$DG$148,'TN01-10'!DC$9,0))</f>
        <v>7.6</v>
      </c>
      <c r="DD150" s="28" t="str">
        <f>IF(VLOOKUP($A150,Sheet!$A$7:$DG$148,'TN01-10'!DD$9,0)="","",VLOOKUP($A150,Sheet!$A$7:$DG$148,'TN01-10'!DD$9,0))</f>
        <v/>
      </c>
      <c r="DE150" s="38"/>
      <c r="DF150" s="38">
        <f t="shared" si="37"/>
        <v>7.6</v>
      </c>
      <c r="DG150" s="38">
        <f>VLOOKUP($A150,'TN01-04'!$A$13:$DL$166,110,0)</f>
        <v>3.33</v>
      </c>
      <c r="DH150" s="33">
        <f>IF(VLOOKUP($A150,Sheet!$A$7:$DG$148,'TN01-10'!DH$9,0)="","",VLOOKUP($A150,Sheet!$A$7:$DG$148,'TN01-10'!DH$9,0))</f>
        <v>5</v>
      </c>
      <c r="DI150" s="36">
        <f>IF(VLOOKUP($A150,Sheet!$A$7:$DG$148,'TN01-10'!DI$9,0)="","",VLOOKUP($A150,Sheet!$A$7:$DG$148,'TN01-10'!DI$9,0))</f>
        <v>0</v>
      </c>
      <c r="DJ150" s="38">
        <f t="shared" si="38"/>
        <v>133</v>
      </c>
      <c r="DK150" s="38">
        <f t="shared" si="39"/>
        <v>0</v>
      </c>
      <c r="DL150" s="38">
        <f t="shared" si="40"/>
        <v>6.47</v>
      </c>
      <c r="DM150" s="38">
        <f>VLOOKUP($A150,'TN01-04'!$A$13:$DL$166,116,0)</f>
        <v>2.5299999999999998</v>
      </c>
      <c r="DN150" s="33">
        <f>IF(VLOOKUP($A150,Sheet!$A$7:$DG$148,'TN01-10'!DN$9,0)="","",VLOOKUP($A150,Sheet!$A$7:$DG$148,'TN01-10'!DN$9,0))</f>
        <v>138</v>
      </c>
      <c r="DO150" s="36">
        <f>IF(VLOOKUP($A150,Sheet!$A$7:$DG$148,'TN01-10'!DO$9,0)="","",VLOOKUP($A150,Sheet!$A$7:$DG$148,'TN01-10'!DO$9,0))</f>
        <v>0</v>
      </c>
      <c r="DP150" s="28">
        <f>IF(VLOOKUP($A150,Sheet!$A$7:$DG$148,'TN01-10'!DP$9,0)="","",VLOOKUP($A150,Sheet!$A$7:$DG$148,'TN01-10'!DP$9,0))</f>
        <v>137</v>
      </c>
      <c r="DQ150" s="28">
        <f>IF(VLOOKUP($A150,Sheet!$A$7:$DG$148,'TN01-10'!DQ$9,0)="","",VLOOKUP($A150,Sheet!$A$7:$DG$148,'TN01-10'!DQ$9,0))</f>
        <v>138</v>
      </c>
      <c r="DR150" s="28">
        <f>IF(VLOOKUP($A150,Sheet!$A$7:$DG$148,'TN01-10'!DR$9,0)="","",VLOOKUP($A150,Sheet!$A$7:$DG$148,'TN01-10'!DR$9,0))</f>
        <v>6.47</v>
      </c>
      <c r="DS150" s="28">
        <f>IF(VLOOKUP($A150,Sheet!$A$7:$DG$148,'TN01-10'!DS$9,0)="","",VLOOKUP($A150,Sheet!$A$7:$DG$148,'TN01-10'!DS$9,0))</f>
        <v>2.5299999999999998</v>
      </c>
      <c r="DT150" s="28" t="str">
        <f>IF(VLOOKUP($A150,Sheet!$A$7:$DG$148,'TN01-10'!DT$9,0)="","",VLOOKUP($A150,Sheet!$A$7:$DG$148,'TN01-10'!DT$9,0))</f>
        <v/>
      </c>
      <c r="DU150" s="168">
        <f t="shared" si="41"/>
        <v>0</v>
      </c>
      <c r="DV150" s="315" t="s">
        <v>4798</v>
      </c>
      <c r="DW150" s="315"/>
      <c r="DX150" s="315" t="s">
        <v>4798</v>
      </c>
      <c r="DY150" s="315" t="s">
        <v>4798</v>
      </c>
      <c r="DZ150" s="315" t="s">
        <v>4832</v>
      </c>
      <c r="EA150" s="315"/>
      <c r="EB150" s="216"/>
      <c r="EC150" s="216"/>
      <c r="ED150" s="216"/>
      <c r="EE150" s="216"/>
      <c r="EF150" s="216">
        <f t="shared" si="42"/>
        <v>0</v>
      </c>
      <c r="EG150" s="216">
        <v>8.5</v>
      </c>
      <c r="EH150" s="216">
        <v>0</v>
      </c>
      <c r="EI150" s="216"/>
      <c r="EJ150" s="216"/>
      <c r="EK150" s="216">
        <f t="shared" si="43"/>
        <v>8.5</v>
      </c>
      <c r="EL150" s="216">
        <v>6.5</v>
      </c>
      <c r="EM150" s="216">
        <v>0</v>
      </c>
      <c r="EN150" s="216"/>
      <c r="EO150" s="216"/>
      <c r="EP150" s="216">
        <f t="shared" si="44"/>
        <v>6.5</v>
      </c>
      <c r="EQ150" s="216">
        <v>7.2</v>
      </c>
      <c r="ER150" s="216">
        <v>0</v>
      </c>
      <c r="ES150" s="216"/>
      <c r="ET150" s="216"/>
      <c r="EU150" s="216">
        <f t="shared" si="45"/>
        <v>7.2</v>
      </c>
      <c r="EV150" s="216">
        <f t="shared" si="46"/>
        <v>7.6</v>
      </c>
    </row>
    <row r="151" spans="1:152" ht="15.95" customHeight="1" x14ac:dyDescent="0.2">
      <c r="A151" s="25">
        <v>2220313885</v>
      </c>
      <c r="B151" s="26" t="s">
        <v>26</v>
      </c>
      <c r="C151" s="26" t="s">
        <v>115</v>
      </c>
      <c r="D151" s="26" t="s">
        <v>197</v>
      </c>
      <c r="E151" s="27">
        <v>35915</v>
      </c>
      <c r="F151" s="26" t="s">
        <v>209</v>
      </c>
      <c r="G151" s="26" t="s">
        <v>212</v>
      </c>
      <c r="H151" s="28">
        <f>IF(VLOOKUP($A151,Sheet!$A$7:$DG$148,'TN01-10'!H$9,0)="","",VLOOKUP($A151,Sheet!$A$7:$DG$148,'TN01-10'!H$9,0))</f>
        <v>8.8000000000000007</v>
      </c>
      <c r="I151" s="28">
        <f>IF(VLOOKUP($A151,Sheet!$A$7:$DG$148,'TN01-10'!I$9,0)="","",VLOOKUP($A151,Sheet!$A$7:$DG$148,'TN01-10'!I$9,0))</f>
        <v>8</v>
      </c>
      <c r="J151" s="28">
        <f>IF(VLOOKUP($A151,Sheet!$A$7:$DG$148,'TN01-10'!J$9,0)="","",VLOOKUP($A151,Sheet!$A$7:$DG$148,'TN01-10'!J$9,0))</f>
        <v>8.5</v>
      </c>
      <c r="K151" s="28">
        <f>IF(VLOOKUP($A151,Sheet!$A$7:$DG$148,'TN01-10'!K$9,0)="","",VLOOKUP($A151,Sheet!$A$7:$DG$148,'TN01-10'!K$9,0))</f>
        <v>9.1</v>
      </c>
      <c r="L151" s="28">
        <f>IF(VLOOKUP($A151,Sheet!$A$7:$DG$148,'TN01-10'!L$9,0)="","",VLOOKUP($A151,Sheet!$A$7:$DG$148,'TN01-10'!L$9,0))</f>
        <v>7.8</v>
      </c>
      <c r="M151" s="28">
        <f>IF(VLOOKUP($A151,Sheet!$A$7:$DG$148,'TN01-10'!M$9,0)="","",VLOOKUP($A151,Sheet!$A$7:$DG$148,'TN01-10'!M$9,0))</f>
        <v>9.8000000000000007</v>
      </c>
      <c r="N151" s="28">
        <f>IF(VLOOKUP($A151,Sheet!$A$7:$DG$148,'TN01-10'!N$9,0)="","",VLOOKUP($A151,Sheet!$A$7:$DG$148,'TN01-10'!N$9,0))</f>
        <v>8.6</v>
      </c>
      <c r="O151" s="28" t="str">
        <f>IF(VLOOKUP($A151,Sheet!$A$7:$DG$148,'TN01-10'!O$9,0)="","",VLOOKUP($A151,Sheet!$A$7:$DG$148,'TN01-10'!O$9,0))</f>
        <v/>
      </c>
      <c r="P151" s="28">
        <f>IF(VLOOKUP($A151,Sheet!$A$7:$DG$148,'TN01-10'!P$9,0)="","",VLOOKUP($A151,Sheet!$A$7:$DG$148,'TN01-10'!P$9,0))</f>
        <v>9.1</v>
      </c>
      <c r="Q151" s="28" t="str">
        <f>IF(VLOOKUP($A151,Sheet!$A$7:$DG$148,'TN01-10'!Q$9,0)="","",VLOOKUP($A151,Sheet!$A$7:$DG$148,'TN01-10'!Q$9,0))</f>
        <v/>
      </c>
      <c r="R151" s="28" t="str">
        <f>IF(VLOOKUP($A151,Sheet!$A$7:$DG$148,'TN01-10'!R$9,0)="","",VLOOKUP($A151,Sheet!$A$7:$DG$148,'TN01-10'!R$9,0))</f>
        <v/>
      </c>
      <c r="S151" s="28" t="str">
        <f>IF(VLOOKUP($A151,Sheet!$A$7:$DG$148,'TN01-10'!S$9,0)="","",VLOOKUP($A151,Sheet!$A$7:$DG$148,'TN01-10'!S$9,0))</f>
        <v/>
      </c>
      <c r="T151" s="28" t="str">
        <f>IF(VLOOKUP($A151,Sheet!$A$7:$DG$148,'TN01-10'!T$9,0)="","",VLOOKUP($A151,Sheet!$A$7:$DG$148,'TN01-10'!T$9,0))</f>
        <v/>
      </c>
      <c r="U151" s="28">
        <f>IF(VLOOKUP($A151,Sheet!$A$7:$DG$148,'TN01-10'!U$9,0)="","",VLOOKUP($A151,Sheet!$A$7:$DG$148,'TN01-10'!U$9,0))</f>
        <v>6.7</v>
      </c>
      <c r="V151" s="28">
        <f>IF(VLOOKUP($A151,Sheet!$A$7:$DG$148,'TN01-10'!V$9,0)="","",VLOOKUP($A151,Sheet!$A$7:$DG$148,'TN01-10'!V$9,0))</f>
        <v>9.1999999999999993</v>
      </c>
      <c r="W151" s="28">
        <f>IF(VLOOKUP($A151,Sheet!$A$7:$DG$148,'TN01-10'!W$9,0)="","",VLOOKUP($A151,Sheet!$A$7:$DG$148,'TN01-10'!W$9,0))</f>
        <v>9.3000000000000007</v>
      </c>
      <c r="X151" s="28">
        <f>IF(VLOOKUP($A151,Sheet!$A$7:$DG$148,'TN01-10'!X$9,0)="","",VLOOKUP($A151,Sheet!$A$7:$DG$148,'TN01-10'!X$9,0))</f>
        <v>8.3000000000000007</v>
      </c>
      <c r="Y151" s="28">
        <f>IF(VLOOKUP($A151,Sheet!$A$7:$DG$148,'TN01-10'!Y$9,0)="","",VLOOKUP($A151,Sheet!$A$7:$DG$148,'TN01-10'!Y$9,0))</f>
        <v>8.1999999999999993</v>
      </c>
      <c r="Z151" s="28">
        <f>IF(VLOOKUP($A151,Sheet!$A$7:$DG$148,'TN01-10'!Z$9,0)="","",VLOOKUP($A151,Sheet!$A$7:$DG$148,'TN01-10'!Z$9,0))</f>
        <v>8.8000000000000007</v>
      </c>
      <c r="AA151" s="28">
        <f>IF(VLOOKUP($A151,Sheet!$A$7:$DG$148,'TN01-10'!AA$9,0)="","",VLOOKUP($A151,Sheet!$A$7:$DG$148,'TN01-10'!AA$9,0))</f>
        <v>7.5</v>
      </c>
      <c r="AB151" s="28">
        <f>IF(VLOOKUP($A151,Sheet!$A$7:$DG$148,'TN01-10'!AB$9,0)="","",VLOOKUP($A151,Sheet!$A$7:$DG$148,'TN01-10'!AB$9,0))</f>
        <v>8.6</v>
      </c>
      <c r="AC151" s="28">
        <f>IF(VLOOKUP($A151,Sheet!$A$7:$DG$148,'TN01-10'!AC$9,0)="","",VLOOKUP($A151,Sheet!$A$7:$DG$148,'TN01-10'!AC$9,0))</f>
        <v>8.1</v>
      </c>
      <c r="AD151" s="28">
        <f>IF(VLOOKUP($A151,Sheet!$A$7:$DG$148,'TN01-10'!AD$9,0)="","",VLOOKUP($A151,Sheet!$A$7:$DG$148,'TN01-10'!AD$9,0))</f>
        <v>8.4</v>
      </c>
      <c r="AE151" s="28">
        <f>IF(VLOOKUP($A151,Sheet!$A$7:$DG$148,'TN01-10'!AE$9,0)="","",VLOOKUP($A151,Sheet!$A$7:$DG$148,'TN01-10'!AE$9,0))</f>
        <v>5.9</v>
      </c>
      <c r="AF151" s="28">
        <f>IF(VLOOKUP($A151,Sheet!$A$7:$DG$148,'TN01-10'!AF$9,0)="","",VLOOKUP($A151,Sheet!$A$7:$DG$148,'TN01-10'!AF$9,0))</f>
        <v>8.3000000000000007</v>
      </c>
      <c r="AG151" s="28">
        <f>IF(VLOOKUP($A151,Sheet!$A$7:$DG$148,'TN01-10'!AG$9,0)="","",VLOOKUP($A151,Sheet!$A$7:$DG$148,'TN01-10'!AG$9,0))</f>
        <v>7.3</v>
      </c>
      <c r="AH151" s="28">
        <f>IF(VLOOKUP($A151,Sheet!$A$7:$DG$148,'TN01-10'!AH$9,0)="","",VLOOKUP($A151,Sheet!$A$7:$DG$148,'TN01-10'!AH$9,0))</f>
        <v>6.8</v>
      </c>
      <c r="AI151" s="28">
        <f>IF(VLOOKUP($A151,Sheet!$A$7:$DG$148,'TN01-10'!AI$9,0)="","",VLOOKUP($A151,Sheet!$A$7:$DG$148,'TN01-10'!AI$9,0))</f>
        <v>8.6999999999999993</v>
      </c>
      <c r="AJ151" s="28">
        <f>IF(VLOOKUP($A151,Sheet!$A$7:$DG$148,'TN01-10'!AJ$9,0)="","",VLOOKUP($A151,Sheet!$A$7:$DG$148,'TN01-10'!AJ$9,0))</f>
        <v>8.3000000000000007</v>
      </c>
      <c r="AK151" s="33">
        <f>IF(VLOOKUP($A151,Sheet!$A$7:$DG$148,'TN01-10'!AK$9,0)="","",VLOOKUP($A151,Sheet!$A$7:$DG$148,'TN01-10'!AK$9,0))</f>
        <v>51</v>
      </c>
      <c r="AL151" s="36">
        <f>IF(VLOOKUP($A151,Sheet!$A$7:$DG$148,'TN01-10'!AL$9,0)="","",VLOOKUP($A151,Sheet!$A$7:$DG$148,'TN01-10'!AL$9,0))</f>
        <v>0</v>
      </c>
      <c r="AM151" s="32">
        <f>IF(VLOOKUP($A151,Sheet!$A$7:$DG$148,'TN01-10'!AM$9,0)="","",VLOOKUP($A151,Sheet!$A$7:$DG$148,'TN01-10'!AM$9,0))</f>
        <v>7.6</v>
      </c>
      <c r="AN151" s="32">
        <f>IF(VLOOKUP($A151,Sheet!$A$7:$DG$148,'TN01-10'!AN$9,0)="","",VLOOKUP($A151,Sheet!$A$7:$DG$148,'TN01-10'!AN$9,0))</f>
        <v>6.5</v>
      </c>
      <c r="AO151" s="32">
        <f>IF(VLOOKUP($A151,Sheet!$A$7:$DG$148,'TN01-10'!AO$9,0)="","",VLOOKUP($A151,Sheet!$A$7:$DG$148,'TN01-10'!AO$9,0))</f>
        <v>6.7</v>
      </c>
      <c r="AP151" s="32" t="str">
        <f>IF(VLOOKUP($A151,Sheet!$A$7:$DG$148,'TN01-10'!AP$9,0)="","",VLOOKUP($A151,Sheet!$A$7:$DG$148,'TN01-10'!AP$9,0))</f>
        <v/>
      </c>
      <c r="AQ151" s="32" t="str">
        <f>IF(VLOOKUP($A151,Sheet!$A$7:$DG$148,'TN01-10'!AQ$9,0)="","",VLOOKUP($A151,Sheet!$A$7:$DG$148,'TN01-10'!AQ$9,0))</f>
        <v/>
      </c>
      <c r="AR151" s="32" t="str">
        <f>IF(VLOOKUP($A151,Sheet!$A$7:$DG$148,'TN01-10'!AR$9,0)="","",VLOOKUP($A151,Sheet!$A$7:$DG$148,'TN01-10'!AR$9,0))</f>
        <v/>
      </c>
      <c r="AS151" s="32" t="str">
        <f>IF(VLOOKUP($A151,Sheet!$A$7:$DG$148,'TN01-10'!AS$9,0)="","",VLOOKUP($A151,Sheet!$A$7:$DG$148,'TN01-10'!AS$9,0))</f>
        <v/>
      </c>
      <c r="AT151" s="32" t="str">
        <f>IF(VLOOKUP($A151,Sheet!$A$7:$DG$148,'TN01-10'!AT$9,0)="","",VLOOKUP($A151,Sheet!$A$7:$DG$148,'TN01-10'!AT$9,0))</f>
        <v/>
      </c>
      <c r="AU151" s="32" t="str">
        <f>IF(VLOOKUP($A151,Sheet!$A$7:$DG$148,'TN01-10'!AU$9,0)="","",VLOOKUP($A151,Sheet!$A$7:$DG$148,'TN01-10'!AU$9,0))</f>
        <v/>
      </c>
      <c r="AV151" s="32" t="str">
        <f>IF(VLOOKUP($A151,Sheet!$A$7:$DG$148,'TN01-10'!AV$9,0)="","",VLOOKUP($A151,Sheet!$A$7:$DG$148,'TN01-10'!AV$9,0))</f>
        <v/>
      </c>
      <c r="AW151" s="32" t="str">
        <f>IF(VLOOKUP($A151,Sheet!$A$7:$DG$148,'TN01-10'!AW$9,0)="","",VLOOKUP($A151,Sheet!$A$7:$DG$148,'TN01-10'!AW$9,0))</f>
        <v/>
      </c>
      <c r="AX151" s="32" t="str">
        <f>IF(VLOOKUP($A151,Sheet!$A$7:$DG$148,'TN01-10'!AX$9,0)="","",VLOOKUP($A151,Sheet!$A$7:$DG$148,'TN01-10'!AX$9,0))</f>
        <v/>
      </c>
      <c r="AY151" s="32">
        <f>IF(VLOOKUP($A151,Sheet!$A$7:$DG$148,'TN01-10'!AY$9,0)="","",VLOOKUP($A151,Sheet!$A$7:$DG$148,'TN01-10'!AY$9,0))</f>
        <v>6.9</v>
      </c>
      <c r="AZ151" s="32" t="str">
        <f>IF(VLOOKUP($A151,Sheet!$A$7:$DG$148,'TN01-10'!AZ$9,0)="","",VLOOKUP($A151,Sheet!$A$7:$DG$148,'TN01-10'!AZ$9,0))</f>
        <v/>
      </c>
      <c r="BA151" s="32">
        <f>IF(VLOOKUP($A151,Sheet!$A$7:$DG$148,'TN01-10'!BA$9,0)="","",VLOOKUP($A151,Sheet!$A$7:$DG$148,'TN01-10'!BA$9,0))</f>
        <v>7.9</v>
      </c>
      <c r="BB151" s="33">
        <f>IF(VLOOKUP($A151,Sheet!$A$7:$DG$148,'TN01-10'!BB$9,0)="","",VLOOKUP($A151,Sheet!$A$7:$DG$148,'TN01-10'!BB$9,0))</f>
        <v>5</v>
      </c>
      <c r="BC151" s="36">
        <f>IF(VLOOKUP($A151,Sheet!$A$7:$DG$148,'TN01-10'!BC$9,0)="","",VLOOKUP($A151,Sheet!$A$7:$DG$148,'TN01-10'!BC$9,0))</f>
        <v>0</v>
      </c>
      <c r="BD151" s="28">
        <f>IF(VLOOKUP($A151,Sheet!$A$7:$DG$148,'TN01-10'!BD$9,0)="","",VLOOKUP($A151,Sheet!$A$7:$DG$148,'TN01-10'!BD$9,0))</f>
        <v>6.8</v>
      </c>
      <c r="BE151" s="28">
        <f>IF(VLOOKUP($A151,Sheet!$A$7:$DG$148,'TN01-10'!BE$9,0)="","",VLOOKUP($A151,Sheet!$A$7:$DG$148,'TN01-10'!BE$9,0))</f>
        <v>7.5</v>
      </c>
      <c r="BF151" s="28">
        <f>IF(VLOOKUP($A151,Sheet!$A$7:$DG$148,'TN01-10'!BF$9,0)="","",VLOOKUP($A151,Sheet!$A$7:$DG$148,'TN01-10'!BF$9,0))</f>
        <v>8.9</v>
      </c>
      <c r="BG151" s="28">
        <f>IF(VLOOKUP($A151,Sheet!$A$7:$DG$148,'TN01-10'!BG$9,0)="","",VLOOKUP($A151,Sheet!$A$7:$DG$148,'TN01-10'!BG$9,0))</f>
        <v>7</v>
      </c>
      <c r="BH151" s="28">
        <f>IF(VLOOKUP($A151,Sheet!$A$7:$DG$148,'TN01-10'!BH$9,0)="","",VLOOKUP($A151,Sheet!$A$7:$DG$148,'TN01-10'!BH$9,0))</f>
        <v>8.6</v>
      </c>
      <c r="BI151" s="28">
        <f>IF(VLOOKUP($A151,Sheet!$A$7:$DG$148,'TN01-10'!BI$9,0)="","",VLOOKUP($A151,Sheet!$A$7:$DG$148,'TN01-10'!BI$9,0))</f>
        <v>8.3000000000000007</v>
      </c>
      <c r="BJ151" s="28">
        <f>IF(VLOOKUP($A151,Sheet!$A$7:$DG$148,'TN01-10'!BJ$9,0)="","",VLOOKUP($A151,Sheet!$A$7:$DG$148,'TN01-10'!BJ$9,0))</f>
        <v>8.6</v>
      </c>
      <c r="BK151" s="28">
        <f>IF(VLOOKUP($A151,Sheet!$A$7:$DG$148,'TN01-10'!BK$9,0)="","",VLOOKUP($A151,Sheet!$A$7:$DG$148,'TN01-10'!BK$9,0))</f>
        <v>7.7</v>
      </c>
      <c r="BL151" s="28">
        <f>IF(VLOOKUP($A151,Sheet!$A$7:$DG$148,'TN01-10'!BL$9,0)="","",VLOOKUP($A151,Sheet!$A$7:$DG$148,'TN01-10'!BL$9,0))</f>
        <v>7.6</v>
      </c>
      <c r="BM151" s="28">
        <f>IF(VLOOKUP($A151,Sheet!$A$7:$DG$148,'TN01-10'!BM$9,0)="","",VLOOKUP($A151,Sheet!$A$7:$DG$148,'TN01-10'!BM$9,0))</f>
        <v>8</v>
      </c>
      <c r="BN151" s="28">
        <f>IF(VLOOKUP($A151,Sheet!$A$7:$DG$148,'TN01-10'!BN$9,0)="","",VLOOKUP($A151,Sheet!$A$7:$DG$148,'TN01-10'!BN$9,0))</f>
        <v>7.8</v>
      </c>
      <c r="BO151" s="28">
        <f>IF(VLOOKUP($A151,Sheet!$A$7:$DG$148,'TN01-10'!BO$9,0)="","",VLOOKUP($A151,Sheet!$A$7:$DG$148,'TN01-10'!BO$9,0))</f>
        <v>7.1</v>
      </c>
      <c r="BP151" s="28">
        <f>IF(VLOOKUP($A151,Sheet!$A$7:$DG$148,'TN01-10'!BP$9,0)="","",VLOOKUP($A151,Sheet!$A$7:$DG$148,'TN01-10'!BP$9,0))</f>
        <v>8</v>
      </c>
      <c r="BQ151" s="28" t="str">
        <f>IF(VLOOKUP($A151,Sheet!$A$7:$DG$148,'TN01-10'!BQ$9,0)="","",VLOOKUP($A151,Sheet!$A$7:$DG$148,'TN01-10'!BQ$9,0))</f>
        <v/>
      </c>
      <c r="BR151" s="28">
        <f>IF(VLOOKUP($A151,Sheet!$A$7:$DG$148,'TN01-10'!BR$9,0)="","",VLOOKUP($A151,Sheet!$A$7:$DG$148,'TN01-10'!BR$9,0))</f>
        <v>5.7</v>
      </c>
      <c r="BS151" s="28">
        <f>IF(VLOOKUP($A151,Sheet!$A$7:$DG$148,'TN01-10'!BS$9,0)="","",VLOOKUP($A151,Sheet!$A$7:$DG$148,'TN01-10'!BS$9,0))</f>
        <v>6.3</v>
      </c>
      <c r="BT151" s="28">
        <f>IF(VLOOKUP($A151,Sheet!$A$7:$DG$148,'TN01-10'!BT$9,0)="","",VLOOKUP($A151,Sheet!$A$7:$DG$148,'TN01-10'!BT$9,0))</f>
        <v>7.5</v>
      </c>
      <c r="BU151" s="28">
        <f>IF(VLOOKUP($A151,Sheet!$A$7:$DG$148,'TN01-10'!BU$9,0)="","",VLOOKUP($A151,Sheet!$A$7:$DG$148,'TN01-10'!BU$9,0))</f>
        <v>7.4</v>
      </c>
      <c r="BV151" s="28">
        <f>IF(VLOOKUP($A151,Sheet!$A$7:$DG$148,'TN01-10'!BV$9,0)="","",VLOOKUP($A151,Sheet!$A$7:$DG$148,'TN01-10'!BV$9,0))</f>
        <v>8.5</v>
      </c>
      <c r="BW151" s="28">
        <f>IF(VLOOKUP($A151,Sheet!$A$7:$DG$148,'TN01-10'!BW$9,0)="","",VLOOKUP($A151,Sheet!$A$7:$DG$148,'TN01-10'!BW$9,0))</f>
        <v>8.1999999999999993</v>
      </c>
      <c r="BX151" s="33">
        <f>IF(VLOOKUP($A151,Sheet!$A$7:$DG$148,'TN01-10'!BX$9,0)="","",VLOOKUP($A151,Sheet!$A$7:$DG$148,'TN01-10'!BX$9,0))</f>
        <v>50</v>
      </c>
      <c r="BY151" s="36">
        <f>IF(VLOOKUP($A151,Sheet!$A$7:$DG$148,'TN01-10'!BY$9,0)="","",VLOOKUP($A151,Sheet!$A$7:$DG$148,'TN01-10'!BY$9,0))</f>
        <v>0</v>
      </c>
      <c r="BZ151" s="28" t="str">
        <f>IF(VLOOKUP($A151,Sheet!$A$7:$DG$148,'TN01-10'!BZ$9,0)="","",VLOOKUP($A151,Sheet!$A$7:$DG$148,'TN01-10'!BZ$9,0))</f>
        <v/>
      </c>
      <c r="CA151" s="28">
        <f>IF(VLOOKUP($A151,Sheet!$A$7:$DG$148,'TN01-10'!CA$9,0)="","",VLOOKUP($A151,Sheet!$A$7:$DG$148,'TN01-10'!CA$9,0))</f>
        <v>6.9</v>
      </c>
      <c r="CB151" s="28">
        <f>IF(VLOOKUP($A151,Sheet!$A$7:$DG$148,'TN01-10'!CB$9,0)="","",VLOOKUP($A151,Sheet!$A$7:$DG$148,'TN01-10'!CB$9,0))</f>
        <v>8.1</v>
      </c>
      <c r="CC151" s="28" t="str">
        <f>IF(VLOOKUP($A151,Sheet!$A$7:$DG$148,'TN01-10'!CC$9,0)="","",VLOOKUP($A151,Sheet!$A$7:$DG$148,'TN01-10'!CC$9,0))</f>
        <v/>
      </c>
      <c r="CD151" s="28">
        <f>IF(VLOOKUP($A151,Sheet!$A$7:$DG$148,'TN01-10'!CD$9,0)="","",VLOOKUP($A151,Sheet!$A$7:$DG$148,'TN01-10'!CD$9,0))</f>
        <v>8.4</v>
      </c>
      <c r="CE151" s="28">
        <f>IF(VLOOKUP($A151,Sheet!$A$7:$DG$148,'TN01-10'!CE$9,0)="","",VLOOKUP($A151,Sheet!$A$7:$DG$148,'TN01-10'!CE$9,0))</f>
        <v>8.1999999999999993</v>
      </c>
      <c r="CF151" s="28">
        <f>IF(VLOOKUP($A151,Sheet!$A$7:$DG$148,'TN01-10'!CF$9,0)="","",VLOOKUP($A151,Sheet!$A$7:$DG$148,'TN01-10'!CF$9,0))</f>
        <v>9.1999999999999993</v>
      </c>
      <c r="CG151" s="28">
        <f>IF(VLOOKUP($A151,Sheet!$A$7:$DG$148,'TN01-10'!CG$9,0)="","",VLOOKUP($A151,Sheet!$A$7:$DG$148,'TN01-10'!CG$9,0))</f>
        <v>6.6</v>
      </c>
      <c r="CH151" s="28" t="str">
        <f>IF(VLOOKUP($A151,Sheet!$A$7:$DG$148,'TN01-10'!CH$9,0)="","",VLOOKUP($A151,Sheet!$A$7:$DG$148,'TN01-10'!CH$9,0))</f>
        <v/>
      </c>
      <c r="CI151" s="28">
        <f>IF(VLOOKUP($A151,Sheet!$A$7:$DG$148,'TN01-10'!CI$9,0)="","",VLOOKUP($A151,Sheet!$A$7:$DG$148,'TN01-10'!CI$9,0))</f>
        <v>9</v>
      </c>
      <c r="CJ151" s="28" t="str">
        <f>IF(VLOOKUP($A151,Sheet!$A$7:$DG$148,'TN01-10'!CJ$9,0)="","",VLOOKUP($A151,Sheet!$A$7:$DG$148,'TN01-10'!CJ$9,0))</f>
        <v/>
      </c>
      <c r="CK151" s="28" t="str">
        <f>IF(VLOOKUP($A151,Sheet!$A$7:$DG$148,'TN01-10'!CK$9,0)="","",VLOOKUP($A151,Sheet!$A$7:$DG$148,'TN01-10'!CK$9,0))</f>
        <v/>
      </c>
      <c r="CL151" s="28" t="str">
        <f>IF(VLOOKUP($A151,Sheet!$A$7:$DG$148,'TN01-10'!CL$9,0)="","",VLOOKUP($A151,Sheet!$A$7:$DG$148,'TN01-10'!CL$9,0))</f>
        <v/>
      </c>
      <c r="CM151" s="28" t="str">
        <f>IF(VLOOKUP($A151,Sheet!$A$7:$DG$148,'TN01-10'!CM$9,0)="","",VLOOKUP($A151,Sheet!$A$7:$DG$148,'TN01-10'!CM$9,0))</f>
        <v/>
      </c>
      <c r="CN151" s="28">
        <f>IF(VLOOKUP($A151,Sheet!$A$7:$DG$148,'TN01-10'!CN$9,0)="","",VLOOKUP($A151,Sheet!$A$7:$DG$148,'TN01-10'!CN$9,0))</f>
        <v>8</v>
      </c>
      <c r="CO151" s="28">
        <f>IF(VLOOKUP($A151,Sheet!$A$7:$DG$148,'TN01-10'!CO$9,0)="","",VLOOKUP($A151,Sheet!$A$7:$DG$148,'TN01-10'!CO$9,0))</f>
        <v>7.5</v>
      </c>
      <c r="CP151" s="28">
        <f>IF(VLOOKUP($A151,Sheet!$A$7:$DG$148,'TN01-10'!CP$9,0)="","",VLOOKUP($A151,Sheet!$A$7:$DG$148,'TN01-10'!CP$9,0))</f>
        <v>8.1999999999999993</v>
      </c>
      <c r="CQ151" s="28">
        <f>IF(VLOOKUP($A151,Sheet!$A$7:$DG$148,'TN01-10'!CQ$9,0)="","",VLOOKUP($A151,Sheet!$A$7:$DG$148,'TN01-10'!CQ$9,0))</f>
        <v>8.3000000000000007</v>
      </c>
      <c r="CR151" s="28">
        <f>IF(VLOOKUP($A151,Sheet!$A$7:$DG$148,'TN01-10'!CR$9,0)="","",VLOOKUP($A151,Sheet!$A$7:$DG$148,'TN01-10'!CR$9,0))</f>
        <v>7.3</v>
      </c>
      <c r="CS151" s="33">
        <f>IF(VLOOKUP($A151,Sheet!$A$7:$DG$148,'TN01-10'!CS$9,0)="","",VLOOKUP($A151,Sheet!$A$7:$DG$148,'TN01-10'!CS$9,0))</f>
        <v>27</v>
      </c>
      <c r="CT151" s="36">
        <f>IF(VLOOKUP($A151,Sheet!$A$7:$DG$148,'TN01-10'!CT$9,0)="","",VLOOKUP($A151,Sheet!$A$7:$DG$148,'TN01-10'!CT$9,0))</f>
        <v>0</v>
      </c>
      <c r="CU151" s="38">
        <f t="shared" si="32"/>
        <v>128</v>
      </c>
      <c r="CV151" s="38">
        <f t="shared" si="33"/>
        <v>0</v>
      </c>
      <c r="CW151" s="38">
        <f t="shared" si="34"/>
        <v>0</v>
      </c>
      <c r="CX151" s="38">
        <f t="shared" si="35"/>
        <v>128</v>
      </c>
      <c r="CY151" s="38">
        <f t="shared" si="36"/>
        <v>7.93</v>
      </c>
      <c r="CZ151" s="38">
        <f>VLOOKUP($A151,'TN01-04'!$A$13:$DL$166,103,0)</f>
        <v>3.45</v>
      </c>
      <c r="DA151" s="28" t="str">
        <f>IF(VLOOKUP($A151,Sheet!$A$7:$DG$148,'TN01-10'!DA$9,0)="","",VLOOKUP($A151,Sheet!$A$7:$DG$148,'TN01-10'!DA$9,0))</f>
        <v/>
      </c>
      <c r="DB151" s="28" t="str">
        <f>IF(VLOOKUP($A151,Sheet!$A$7:$DG$148,'TN01-10'!DB$9,0)="","",VLOOKUP($A151,Sheet!$A$7:$DG$148,'TN01-10'!DB$9,0))</f>
        <v/>
      </c>
      <c r="DC151" s="28" t="str">
        <f>IF(VLOOKUP($A151,Sheet!$A$7:$DG$148,'TN01-10'!DC$9,0)="","",VLOOKUP($A151,Sheet!$A$7:$DG$148,'TN01-10'!DC$9,0))</f>
        <v/>
      </c>
      <c r="DD151" s="28">
        <f>IF(VLOOKUP($A151,Sheet!$A$7:$DG$148,'TN01-10'!DD$9,0)="","",VLOOKUP($A151,Sheet!$A$7:$DG$148,'TN01-10'!DD$9,0))</f>
        <v>8.6999999999999993</v>
      </c>
      <c r="DE151" s="38"/>
      <c r="DF151" s="38">
        <f t="shared" si="37"/>
        <v>8.6999999999999993</v>
      </c>
      <c r="DG151" s="38">
        <f>VLOOKUP($A151,'TN01-04'!$A$13:$DL$166,110,0)</f>
        <v>4</v>
      </c>
      <c r="DH151" s="33">
        <f>IF(VLOOKUP($A151,Sheet!$A$7:$DG$148,'TN01-10'!DH$9,0)="","",VLOOKUP($A151,Sheet!$A$7:$DG$148,'TN01-10'!DH$9,0))</f>
        <v>5</v>
      </c>
      <c r="DI151" s="36">
        <f>IF(VLOOKUP($A151,Sheet!$A$7:$DG$148,'TN01-10'!DI$9,0)="","",VLOOKUP($A151,Sheet!$A$7:$DG$148,'TN01-10'!DI$9,0))</f>
        <v>0</v>
      </c>
      <c r="DJ151" s="38">
        <f t="shared" si="38"/>
        <v>133</v>
      </c>
      <c r="DK151" s="38">
        <f t="shared" si="39"/>
        <v>0</v>
      </c>
      <c r="DL151" s="38">
        <f t="shared" si="40"/>
        <v>7.96</v>
      </c>
      <c r="DM151" s="38">
        <f>VLOOKUP($A151,'TN01-04'!$A$13:$DL$166,116,0)</f>
        <v>3.47</v>
      </c>
      <c r="DN151" s="33">
        <f>IF(VLOOKUP($A151,Sheet!$A$7:$DG$148,'TN01-10'!DN$9,0)="","",VLOOKUP($A151,Sheet!$A$7:$DG$148,'TN01-10'!DN$9,0))</f>
        <v>138</v>
      </c>
      <c r="DO151" s="36">
        <f>IF(VLOOKUP($A151,Sheet!$A$7:$DG$148,'TN01-10'!DO$9,0)="","",VLOOKUP($A151,Sheet!$A$7:$DG$148,'TN01-10'!DO$9,0))</f>
        <v>0</v>
      </c>
      <c r="DP151" s="28">
        <f>IF(VLOOKUP($A151,Sheet!$A$7:$DG$148,'TN01-10'!DP$9,0)="","",VLOOKUP($A151,Sheet!$A$7:$DG$148,'TN01-10'!DP$9,0))</f>
        <v>137</v>
      </c>
      <c r="DQ151" s="28">
        <f>IF(VLOOKUP($A151,Sheet!$A$7:$DG$148,'TN01-10'!DQ$9,0)="","",VLOOKUP($A151,Sheet!$A$7:$DG$148,'TN01-10'!DQ$9,0))</f>
        <v>138</v>
      </c>
      <c r="DR151" s="28">
        <f>IF(VLOOKUP($A151,Sheet!$A$7:$DG$148,'TN01-10'!DR$9,0)="","",VLOOKUP($A151,Sheet!$A$7:$DG$148,'TN01-10'!DR$9,0))</f>
        <v>7.96</v>
      </c>
      <c r="DS151" s="28">
        <f>IF(VLOOKUP($A151,Sheet!$A$7:$DG$148,'TN01-10'!DS$9,0)="","",VLOOKUP($A151,Sheet!$A$7:$DG$148,'TN01-10'!DS$9,0))</f>
        <v>3.47</v>
      </c>
      <c r="DT151" s="28" t="str">
        <f>IF(VLOOKUP($A151,Sheet!$A$7:$DG$148,'TN01-10'!DT$9,0)="","",VLOOKUP($A151,Sheet!$A$7:$DG$148,'TN01-10'!DT$9,0))</f>
        <v/>
      </c>
      <c r="DU151" s="168">
        <f t="shared" si="41"/>
        <v>0</v>
      </c>
      <c r="DV151" s="315" t="s">
        <v>4798</v>
      </c>
      <c r="DW151" s="315" t="s">
        <v>4798</v>
      </c>
      <c r="DX151" s="315" t="s">
        <v>4798</v>
      </c>
      <c r="DY151" s="315" t="s">
        <v>4798</v>
      </c>
      <c r="DZ151" s="315" t="s">
        <v>4832</v>
      </c>
      <c r="EA151" s="315"/>
      <c r="EB151" s="216">
        <v>8.6999999999999993</v>
      </c>
      <c r="EC151" s="216"/>
      <c r="ED151" s="216"/>
      <c r="EE151" s="216"/>
      <c r="EF151" s="216">
        <f t="shared" si="42"/>
        <v>8.6999999999999993</v>
      </c>
      <c r="EG151" s="216">
        <v>0</v>
      </c>
      <c r="EH151" s="216">
        <v>0</v>
      </c>
      <c r="EI151" s="216"/>
      <c r="EJ151" s="216"/>
      <c r="EK151" s="216">
        <f t="shared" si="43"/>
        <v>0</v>
      </c>
      <c r="EL151" s="216"/>
      <c r="EM151" s="216">
        <v>0</v>
      </c>
      <c r="EN151" s="216"/>
      <c r="EO151" s="216"/>
      <c r="EP151" s="216">
        <f t="shared" si="44"/>
        <v>0</v>
      </c>
      <c r="EQ151" s="216"/>
      <c r="ER151" s="216">
        <v>0</v>
      </c>
      <c r="ES151" s="216"/>
      <c r="ET151" s="216"/>
      <c r="EU151" s="216">
        <f t="shared" si="45"/>
        <v>0</v>
      </c>
      <c r="EV151" s="216">
        <f t="shared" si="46"/>
        <v>0</v>
      </c>
    </row>
    <row r="152" spans="1:152" ht="15.95" customHeight="1" x14ac:dyDescent="0.2">
      <c r="A152" s="25">
        <v>2221717159</v>
      </c>
      <c r="B152" s="26" t="s">
        <v>12</v>
      </c>
      <c r="C152" s="26" t="s">
        <v>116</v>
      </c>
      <c r="D152" s="26" t="s">
        <v>198</v>
      </c>
      <c r="E152" s="27">
        <v>35797</v>
      </c>
      <c r="F152" s="26" t="s">
        <v>210</v>
      </c>
      <c r="G152" s="26" t="s">
        <v>212</v>
      </c>
      <c r="H152" s="28">
        <f>IF(VLOOKUP($A152,Sheet!$A$7:$DG$148,'TN01-10'!H$9,0)="","",VLOOKUP($A152,Sheet!$A$7:$DG$148,'TN01-10'!H$9,0))</f>
        <v>9.5</v>
      </c>
      <c r="I152" s="28">
        <f>IF(VLOOKUP($A152,Sheet!$A$7:$DG$148,'TN01-10'!I$9,0)="","",VLOOKUP($A152,Sheet!$A$7:$DG$148,'TN01-10'!I$9,0))</f>
        <v>9.6999999999999993</v>
      </c>
      <c r="J152" s="28">
        <f>IF(VLOOKUP($A152,Sheet!$A$7:$DG$148,'TN01-10'!J$9,0)="","",VLOOKUP($A152,Sheet!$A$7:$DG$148,'TN01-10'!J$9,0))</f>
        <v>8.1999999999999993</v>
      </c>
      <c r="K152" s="28">
        <f>IF(VLOOKUP($A152,Sheet!$A$7:$DG$148,'TN01-10'!K$9,0)="","",VLOOKUP($A152,Sheet!$A$7:$DG$148,'TN01-10'!K$9,0))</f>
        <v>7.6</v>
      </c>
      <c r="L152" s="28">
        <f>IF(VLOOKUP($A152,Sheet!$A$7:$DG$148,'TN01-10'!L$9,0)="","",VLOOKUP($A152,Sheet!$A$7:$DG$148,'TN01-10'!L$9,0))</f>
        <v>7.4</v>
      </c>
      <c r="M152" s="28">
        <f>IF(VLOOKUP($A152,Sheet!$A$7:$DG$148,'TN01-10'!M$9,0)="","",VLOOKUP($A152,Sheet!$A$7:$DG$148,'TN01-10'!M$9,0))</f>
        <v>6.6</v>
      </c>
      <c r="N152" s="28">
        <f>IF(VLOOKUP($A152,Sheet!$A$7:$DG$148,'TN01-10'!N$9,0)="","",VLOOKUP($A152,Sheet!$A$7:$DG$148,'TN01-10'!N$9,0))</f>
        <v>5.7</v>
      </c>
      <c r="O152" s="28" t="str">
        <f>IF(VLOOKUP($A152,Sheet!$A$7:$DG$148,'TN01-10'!O$9,0)="","",VLOOKUP($A152,Sheet!$A$7:$DG$148,'TN01-10'!O$9,0))</f>
        <v/>
      </c>
      <c r="P152" s="28">
        <f>IF(VLOOKUP($A152,Sheet!$A$7:$DG$148,'TN01-10'!P$9,0)="","",VLOOKUP($A152,Sheet!$A$7:$DG$148,'TN01-10'!P$9,0))</f>
        <v>8.4</v>
      </c>
      <c r="Q152" s="28" t="str">
        <f>IF(VLOOKUP($A152,Sheet!$A$7:$DG$148,'TN01-10'!Q$9,0)="","",VLOOKUP($A152,Sheet!$A$7:$DG$148,'TN01-10'!Q$9,0))</f>
        <v/>
      </c>
      <c r="R152" s="28" t="str">
        <f>IF(VLOOKUP($A152,Sheet!$A$7:$DG$148,'TN01-10'!R$9,0)="","",VLOOKUP($A152,Sheet!$A$7:$DG$148,'TN01-10'!R$9,0))</f>
        <v/>
      </c>
      <c r="S152" s="28" t="str">
        <f>IF(VLOOKUP($A152,Sheet!$A$7:$DG$148,'TN01-10'!S$9,0)="","",VLOOKUP($A152,Sheet!$A$7:$DG$148,'TN01-10'!S$9,0))</f>
        <v/>
      </c>
      <c r="T152" s="28">
        <f>IF(VLOOKUP($A152,Sheet!$A$7:$DG$148,'TN01-10'!T$9,0)="","",VLOOKUP($A152,Sheet!$A$7:$DG$148,'TN01-10'!T$9,0))</f>
        <v>9</v>
      </c>
      <c r="U152" s="28">
        <f>IF(VLOOKUP($A152,Sheet!$A$7:$DG$148,'TN01-10'!U$9,0)="","",VLOOKUP($A152,Sheet!$A$7:$DG$148,'TN01-10'!U$9,0))</f>
        <v>8.5</v>
      </c>
      <c r="V152" s="28" t="str">
        <f>IF(VLOOKUP($A152,Sheet!$A$7:$DG$148,'TN01-10'!V$9,0)="","",VLOOKUP($A152,Sheet!$A$7:$DG$148,'TN01-10'!V$9,0))</f>
        <v/>
      </c>
      <c r="W152" s="28">
        <f>IF(VLOOKUP($A152,Sheet!$A$7:$DG$148,'TN01-10'!W$9,0)="","",VLOOKUP($A152,Sheet!$A$7:$DG$148,'TN01-10'!W$9,0))</f>
        <v>9.4</v>
      </c>
      <c r="X152" s="28">
        <f>IF(VLOOKUP($A152,Sheet!$A$7:$DG$148,'TN01-10'!X$9,0)="","",VLOOKUP($A152,Sheet!$A$7:$DG$148,'TN01-10'!X$9,0))</f>
        <v>9.5</v>
      </c>
      <c r="Y152" s="28">
        <f>IF(VLOOKUP($A152,Sheet!$A$7:$DG$148,'TN01-10'!Y$9,0)="","",VLOOKUP($A152,Sheet!$A$7:$DG$148,'TN01-10'!Y$9,0))</f>
        <v>7.5</v>
      </c>
      <c r="Z152" s="28">
        <f>IF(VLOOKUP($A152,Sheet!$A$7:$DG$148,'TN01-10'!Z$9,0)="","",VLOOKUP($A152,Sheet!$A$7:$DG$148,'TN01-10'!Z$9,0))</f>
        <v>8.1999999999999993</v>
      </c>
      <c r="AA152" s="28">
        <f>IF(VLOOKUP($A152,Sheet!$A$7:$DG$148,'TN01-10'!AA$9,0)="","",VLOOKUP($A152,Sheet!$A$7:$DG$148,'TN01-10'!AA$9,0))</f>
        <v>5.4</v>
      </c>
      <c r="AB152" s="28">
        <f>IF(VLOOKUP($A152,Sheet!$A$7:$DG$148,'TN01-10'!AB$9,0)="","",VLOOKUP($A152,Sheet!$A$7:$DG$148,'TN01-10'!AB$9,0))</f>
        <v>5.7</v>
      </c>
      <c r="AC152" s="28">
        <f>IF(VLOOKUP($A152,Sheet!$A$7:$DG$148,'TN01-10'!AC$9,0)="","",VLOOKUP($A152,Sheet!$A$7:$DG$148,'TN01-10'!AC$9,0))</f>
        <v>8.9</v>
      </c>
      <c r="AD152" s="28">
        <f>IF(VLOOKUP($A152,Sheet!$A$7:$DG$148,'TN01-10'!AD$9,0)="","",VLOOKUP($A152,Sheet!$A$7:$DG$148,'TN01-10'!AD$9,0))</f>
        <v>8.9</v>
      </c>
      <c r="AE152" s="28">
        <f>IF(VLOOKUP($A152,Sheet!$A$7:$DG$148,'TN01-10'!AE$9,0)="","",VLOOKUP($A152,Sheet!$A$7:$DG$148,'TN01-10'!AE$9,0))</f>
        <v>6.7</v>
      </c>
      <c r="AF152" s="28">
        <f>IF(VLOOKUP($A152,Sheet!$A$7:$DG$148,'TN01-10'!AF$9,0)="","",VLOOKUP($A152,Sheet!$A$7:$DG$148,'TN01-10'!AF$9,0))</f>
        <v>8.9</v>
      </c>
      <c r="AG152" s="28">
        <f>IF(VLOOKUP($A152,Sheet!$A$7:$DG$148,'TN01-10'!AG$9,0)="","",VLOOKUP($A152,Sheet!$A$7:$DG$148,'TN01-10'!AG$9,0))</f>
        <v>5.5</v>
      </c>
      <c r="AH152" s="28">
        <f>IF(VLOOKUP($A152,Sheet!$A$7:$DG$148,'TN01-10'!AH$9,0)="","",VLOOKUP($A152,Sheet!$A$7:$DG$148,'TN01-10'!AH$9,0))</f>
        <v>5.0999999999999996</v>
      </c>
      <c r="AI152" s="28">
        <f>IF(VLOOKUP($A152,Sheet!$A$7:$DG$148,'TN01-10'!AI$9,0)="","",VLOOKUP($A152,Sheet!$A$7:$DG$148,'TN01-10'!AI$9,0))</f>
        <v>6.2</v>
      </c>
      <c r="AJ152" s="28">
        <f>IF(VLOOKUP($A152,Sheet!$A$7:$DG$148,'TN01-10'!AJ$9,0)="","",VLOOKUP($A152,Sheet!$A$7:$DG$148,'TN01-10'!AJ$9,0))</f>
        <v>5.4</v>
      </c>
      <c r="AK152" s="33">
        <f>IF(VLOOKUP($A152,Sheet!$A$7:$DG$148,'TN01-10'!AK$9,0)="","",VLOOKUP($A152,Sheet!$A$7:$DG$148,'TN01-10'!AK$9,0))</f>
        <v>51</v>
      </c>
      <c r="AL152" s="36">
        <f>IF(VLOOKUP($A152,Sheet!$A$7:$DG$148,'TN01-10'!AL$9,0)="","",VLOOKUP($A152,Sheet!$A$7:$DG$148,'TN01-10'!AL$9,0))</f>
        <v>0</v>
      </c>
      <c r="AM152" s="32">
        <f>IF(VLOOKUP($A152,Sheet!$A$7:$DG$148,'TN01-10'!AM$9,0)="","",VLOOKUP($A152,Sheet!$A$7:$DG$148,'TN01-10'!AM$9,0))</f>
        <v>6.2</v>
      </c>
      <c r="AN152" s="32">
        <f>IF(VLOOKUP($A152,Sheet!$A$7:$DG$148,'TN01-10'!AN$9,0)="","",VLOOKUP($A152,Sheet!$A$7:$DG$148,'TN01-10'!AN$9,0))</f>
        <v>7.1</v>
      </c>
      <c r="AO152" s="32" t="str">
        <f>IF(VLOOKUP($A152,Sheet!$A$7:$DG$148,'TN01-10'!AO$9,0)="","",VLOOKUP($A152,Sheet!$A$7:$DG$148,'TN01-10'!AO$9,0))</f>
        <v/>
      </c>
      <c r="AP152" s="32" t="str">
        <f>IF(VLOOKUP($A152,Sheet!$A$7:$DG$148,'TN01-10'!AP$9,0)="","",VLOOKUP($A152,Sheet!$A$7:$DG$148,'TN01-10'!AP$9,0))</f>
        <v/>
      </c>
      <c r="AQ152" s="32" t="str">
        <f>IF(VLOOKUP($A152,Sheet!$A$7:$DG$148,'TN01-10'!AQ$9,0)="","",VLOOKUP($A152,Sheet!$A$7:$DG$148,'TN01-10'!AQ$9,0))</f>
        <v/>
      </c>
      <c r="AR152" s="32" t="str">
        <f>IF(VLOOKUP($A152,Sheet!$A$7:$DG$148,'TN01-10'!AR$9,0)="","",VLOOKUP($A152,Sheet!$A$7:$DG$148,'TN01-10'!AR$9,0))</f>
        <v/>
      </c>
      <c r="AS152" s="32" t="str">
        <f>IF(VLOOKUP($A152,Sheet!$A$7:$DG$148,'TN01-10'!AS$9,0)="","",VLOOKUP($A152,Sheet!$A$7:$DG$148,'TN01-10'!AS$9,0))</f>
        <v/>
      </c>
      <c r="AT152" s="32">
        <f>IF(VLOOKUP($A152,Sheet!$A$7:$DG$148,'TN01-10'!AT$9,0)="","",VLOOKUP($A152,Sheet!$A$7:$DG$148,'TN01-10'!AT$9,0))</f>
        <v>7.6</v>
      </c>
      <c r="AU152" s="32" t="str">
        <f>IF(VLOOKUP($A152,Sheet!$A$7:$DG$148,'TN01-10'!AU$9,0)="","",VLOOKUP($A152,Sheet!$A$7:$DG$148,'TN01-10'!AU$9,0))</f>
        <v/>
      </c>
      <c r="AV152" s="32" t="str">
        <f>IF(VLOOKUP($A152,Sheet!$A$7:$DG$148,'TN01-10'!AV$9,0)="","",VLOOKUP($A152,Sheet!$A$7:$DG$148,'TN01-10'!AV$9,0))</f>
        <v/>
      </c>
      <c r="AW152" s="32" t="str">
        <f>IF(VLOOKUP($A152,Sheet!$A$7:$DG$148,'TN01-10'!AW$9,0)="","",VLOOKUP($A152,Sheet!$A$7:$DG$148,'TN01-10'!AW$9,0))</f>
        <v/>
      </c>
      <c r="AX152" s="32" t="str">
        <f>IF(VLOOKUP($A152,Sheet!$A$7:$DG$148,'TN01-10'!AX$9,0)="","",VLOOKUP($A152,Sheet!$A$7:$DG$148,'TN01-10'!AX$9,0))</f>
        <v/>
      </c>
      <c r="AY152" s="32" t="str">
        <f>IF(VLOOKUP($A152,Sheet!$A$7:$DG$148,'TN01-10'!AY$9,0)="","",VLOOKUP($A152,Sheet!$A$7:$DG$148,'TN01-10'!AY$9,0))</f>
        <v/>
      </c>
      <c r="AZ152" s="32">
        <f>IF(VLOOKUP($A152,Sheet!$A$7:$DG$148,'TN01-10'!AZ$9,0)="","",VLOOKUP($A152,Sheet!$A$7:$DG$148,'TN01-10'!AZ$9,0))</f>
        <v>6.8</v>
      </c>
      <c r="BA152" s="32">
        <f>IF(VLOOKUP($A152,Sheet!$A$7:$DG$148,'TN01-10'!BA$9,0)="","",VLOOKUP($A152,Sheet!$A$7:$DG$148,'TN01-10'!BA$9,0))</f>
        <v>4.5</v>
      </c>
      <c r="BB152" s="33">
        <f>IF(VLOOKUP($A152,Sheet!$A$7:$DG$148,'TN01-10'!BB$9,0)="","",VLOOKUP($A152,Sheet!$A$7:$DG$148,'TN01-10'!BB$9,0))</f>
        <v>5</v>
      </c>
      <c r="BC152" s="36">
        <f>IF(VLOOKUP($A152,Sheet!$A$7:$DG$148,'TN01-10'!BC$9,0)="","",VLOOKUP($A152,Sheet!$A$7:$DG$148,'TN01-10'!BC$9,0))</f>
        <v>0</v>
      </c>
      <c r="BD152" s="28">
        <f>IF(VLOOKUP($A152,Sheet!$A$7:$DG$148,'TN01-10'!BD$9,0)="","",VLOOKUP($A152,Sheet!$A$7:$DG$148,'TN01-10'!BD$9,0))</f>
        <v>5.8</v>
      </c>
      <c r="BE152" s="28">
        <f>IF(VLOOKUP($A152,Sheet!$A$7:$DG$148,'TN01-10'!BE$9,0)="","",VLOOKUP($A152,Sheet!$A$7:$DG$148,'TN01-10'!BE$9,0))</f>
        <v>5.6</v>
      </c>
      <c r="BF152" s="28">
        <f>IF(VLOOKUP($A152,Sheet!$A$7:$DG$148,'TN01-10'!BF$9,0)="","",VLOOKUP($A152,Sheet!$A$7:$DG$148,'TN01-10'!BF$9,0))</f>
        <v>4</v>
      </c>
      <c r="BG152" s="28">
        <f>IF(VLOOKUP($A152,Sheet!$A$7:$DG$148,'TN01-10'!BG$9,0)="","",VLOOKUP($A152,Sheet!$A$7:$DG$148,'TN01-10'!BG$9,0))</f>
        <v>6.6</v>
      </c>
      <c r="BH152" s="28">
        <f>IF(VLOOKUP($A152,Sheet!$A$7:$DG$148,'TN01-10'!BH$9,0)="","",VLOOKUP($A152,Sheet!$A$7:$DG$148,'TN01-10'!BH$9,0))</f>
        <v>7.1</v>
      </c>
      <c r="BI152" s="28">
        <f>IF(VLOOKUP($A152,Sheet!$A$7:$DG$148,'TN01-10'!BI$9,0)="","",VLOOKUP($A152,Sheet!$A$7:$DG$148,'TN01-10'!BI$9,0))</f>
        <v>8.1999999999999993</v>
      </c>
      <c r="BJ152" s="28">
        <f>IF(VLOOKUP($A152,Sheet!$A$7:$DG$148,'TN01-10'!BJ$9,0)="","",VLOOKUP($A152,Sheet!$A$7:$DG$148,'TN01-10'!BJ$9,0))</f>
        <v>8.6</v>
      </c>
      <c r="BK152" s="28">
        <f>IF(VLOOKUP($A152,Sheet!$A$7:$DG$148,'TN01-10'!BK$9,0)="","",VLOOKUP($A152,Sheet!$A$7:$DG$148,'TN01-10'!BK$9,0))</f>
        <v>5.4</v>
      </c>
      <c r="BL152" s="28">
        <f>IF(VLOOKUP($A152,Sheet!$A$7:$DG$148,'TN01-10'!BL$9,0)="","",VLOOKUP($A152,Sheet!$A$7:$DG$148,'TN01-10'!BL$9,0))</f>
        <v>4.7</v>
      </c>
      <c r="BM152" s="28">
        <f>IF(VLOOKUP($A152,Sheet!$A$7:$DG$148,'TN01-10'!BM$9,0)="","",VLOOKUP($A152,Sheet!$A$7:$DG$148,'TN01-10'!BM$9,0))</f>
        <v>6.5</v>
      </c>
      <c r="BN152" s="28">
        <f>IF(VLOOKUP($A152,Sheet!$A$7:$DG$148,'TN01-10'!BN$9,0)="","",VLOOKUP($A152,Sheet!$A$7:$DG$148,'TN01-10'!BN$9,0))</f>
        <v>5.2</v>
      </c>
      <c r="BO152" s="28">
        <f>IF(VLOOKUP($A152,Sheet!$A$7:$DG$148,'TN01-10'!BO$9,0)="","",VLOOKUP($A152,Sheet!$A$7:$DG$148,'TN01-10'!BO$9,0))</f>
        <v>6.1</v>
      </c>
      <c r="BP152" s="28">
        <f>IF(VLOOKUP($A152,Sheet!$A$7:$DG$148,'TN01-10'!BP$9,0)="","",VLOOKUP($A152,Sheet!$A$7:$DG$148,'TN01-10'!BP$9,0))</f>
        <v>7.8</v>
      </c>
      <c r="BQ152" s="28" t="str">
        <f>IF(VLOOKUP($A152,Sheet!$A$7:$DG$148,'TN01-10'!BQ$9,0)="","",VLOOKUP($A152,Sheet!$A$7:$DG$148,'TN01-10'!BQ$9,0))</f>
        <v/>
      </c>
      <c r="BR152" s="28">
        <f>IF(VLOOKUP($A152,Sheet!$A$7:$DG$148,'TN01-10'!BR$9,0)="","",VLOOKUP($A152,Sheet!$A$7:$DG$148,'TN01-10'!BR$9,0))</f>
        <v>7.9</v>
      </c>
      <c r="BS152" s="28">
        <f>IF(VLOOKUP($A152,Sheet!$A$7:$DG$148,'TN01-10'!BS$9,0)="","",VLOOKUP($A152,Sheet!$A$7:$DG$148,'TN01-10'!BS$9,0))</f>
        <v>5.9</v>
      </c>
      <c r="BT152" s="28">
        <f>IF(VLOOKUP($A152,Sheet!$A$7:$DG$148,'TN01-10'!BT$9,0)="","",VLOOKUP($A152,Sheet!$A$7:$DG$148,'TN01-10'!BT$9,0))</f>
        <v>5.7</v>
      </c>
      <c r="BU152" s="28">
        <f>IF(VLOOKUP($A152,Sheet!$A$7:$DG$148,'TN01-10'!BU$9,0)="","",VLOOKUP($A152,Sheet!$A$7:$DG$148,'TN01-10'!BU$9,0))</f>
        <v>4.3</v>
      </c>
      <c r="BV152" s="28">
        <f>IF(VLOOKUP($A152,Sheet!$A$7:$DG$148,'TN01-10'!BV$9,0)="","",VLOOKUP($A152,Sheet!$A$7:$DG$148,'TN01-10'!BV$9,0))</f>
        <v>8.1999999999999993</v>
      </c>
      <c r="BW152" s="28">
        <f>IF(VLOOKUP($A152,Sheet!$A$7:$DG$148,'TN01-10'!BW$9,0)="","",VLOOKUP($A152,Sheet!$A$7:$DG$148,'TN01-10'!BW$9,0))</f>
        <v>7.8</v>
      </c>
      <c r="BX152" s="33">
        <f>IF(VLOOKUP($A152,Sheet!$A$7:$DG$148,'TN01-10'!BX$9,0)="","",VLOOKUP($A152,Sheet!$A$7:$DG$148,'TN01-10'!BX$9,0))</f>
        <v>50</v>
      </c>
      <c r="BY152" s="36">
        <f>IF(VLOOKUP($A152,Sheet!$A$7:$DG$148,'TN01-10'!BY$9,0)="","",VLOOKUP($A152,Sheet!$A$7:$DG$148,'TN01-10'!BY$9,0))</f>
        <v>0</v>
      </c>
      <c r="BZ152" s="28">
        <f>IF(VLOOKUP($A152,Sheet!$A$7:$DG$148,'TN01-10'!BZ$9,0)="","",VLOOKUP($A152,Sheet!$A$7:$DG$148,'TN01-10'!BZ$9,0))</f>
        <v>9.6999999999999993</v>
      </c>
      <c r="CA152" s="28" t="str">
        <f>IF(VLOOKUP($A152,Sheet!$A$7:$DG$148,'TN01-10'!CA$9,0)="","",VLOOKUP($A152,Sheet!$A$7:$DG$148,'TN01-10'!CA$9,0))</f>
        <v/>
      </c>
      <c r="CB152" s="28">
        <f>IF(VLOOKUP($A152,Sheet!$A$7:$DG$148,'TN01-10'!CB$9,0)="","",VLOOKUP($A152,Sheet!$A$7:$DG$148,'TN01-10'!CB$9,0))</f>
        <v>9.1999999999999993</v>
      </c>
      <c r="CC152" s="28" t="str">
        <f>IF(VLOOKUP($A152,Sheet!$A$7:$DG$148,'TN01-10'!CC$9,0)="","",VLOOKUP($A152,Sheet!$A$7:$DG$148,'TN01-10'!CC$9,0))</f>
        <v/>
      </c>
      <c r="CD152" s="28">
        <f>IF(VLOOKUP($A152,Sheet!$A$7:$DG$148,'TN01-10'!CD$9,0)="","",VLOOKUP($A152,Sheet!$A$7:$DG$148,'TN01-10'!CD$9,0))</f>
        <v>7.4</v>
      </c>
      <c r="CE152" s="28">
        <f>IF(VLOOKUP($A152,Sheet!$A$7:$DG$148,'TN01-10'!CE$9,0)="","",VLOOKUP($A152,Sheet!$A$7:$DG$148,'TN01-10'!CE$9,0))</f>
        <v>5.8</v>
      </c>
      <c r="CF152" s="28">
        <f>IF(VLOOKUP($A152,Sheet!$A$7:$DG$148,'TN01-10'!CF$9,0)="","",VLOOKUP($A152,Sheet!$A$7:$DG$148,'TN01-10'!CF$9,0))</f>
        <v>6.7</v>
      </c>
      <c r="CG152" s="28">
        <f>IF(VLOOKUP($A152,Sheet!$A$7:$DG$148,'TN01-10'!CG$9,0)="","",VLOOKUP($A152,Sheet!$A$7:$DG$148,'TN01-10'!CG$9,0))</f>
        <v>5.0999999999999996</v>
      </c>
      <c r="CH152" s="28" t="str">
        <f>IF(VLOOKUP($A152,Sheet!$A$7:$DG$148,'TN01-10'!CH$9,0)="","",VLOOKUP($A152,Sheet!$A$7:$DG$148,'TN01-10'!CH$9,0))</f>
        <v/>
      </c>
      <c r="CI152" s="28" t="str">
        <f>IF(VLOOKUP($A152,Sheet!$A$7:$DG$148,'TN01-10'!CI$9,0)="","",VLOOKUP($A152,Sheet!$A$7:$DG$148,'TN01-10'!CI$9,0))</f>
        <v/>
      </c>
      <c r="CJ152" s="28" t="str">
        <f>IF(VLOOKUP($A152,Sheet!$A$7:$DG$148,'TN01-10'!CJ$9,0)="","",VLOOKUP($A152,Sheet!$A$7:$DG$148,'TN01-10'!CJ$9,0))</f>
        <v/>
      </c>
      <c r="CK152" s="28" t="str">
        <f>IF(VLOOKUP($A152,Sheet!$A$7:$DG$148,'TN01-10'!CK$9,0)="","",VLOOKUP($A152,Sheet!$A$7:$DG$148,'TN01-10'!CK$9,0))</f>
        <v/>
      </c>
      <c r="CL152" s="28" t="str">
        <f>IF(VLOOKUP($A152,Sheet!$A$7:$DG$148,'TN01-10'!CL$9,0)="","",VLOOKUP($A152,Sheet!$A$7:$DG$148,'TN01-10'!CL$9,0))</f>
        <v/>
      </c>
      <c r="CM152" s="28">
        <f>IF(VLOOKUP($A152,Sheet!$A$7:$DG$148,'TN01-10'!CM$9,0)="","",VLOOKUP($A152,Sheet!$A$7:$DG$148,'TN01-10'!CM$9,0))</f>
        <v>8.4</v>
      </c>
      <c r="CN152" s="28">
        <f>IF(VLOOKUP($A152,Sheet!$A$7:$DG$148,'TN01-10'!CN$9,0)="","",VLOOKUP($A152,Sheet!$A$7:$DG$148,'TN01-10'!CN$9,0))</f>
        <v>5.8</v>
      </c>
      <c r="CO152" s="28">
        <f>IF(VLOOKUP($A152,Sheet!$A$7:$DG$148,'TN01-10'!CO$9,0)="","",VLOOKUP($A152,Sheet!$A$7:$DG$148,'TN01-10'!CO$9,0))</f>
        <v>6.6</v>
      </c>
      <c r="CP152" s="28">
        <f>IF(VLOOKUP($A152,Sheet!$A$7:$DG$148,'TN01-10'!CP$9,0)="","",VLOOKUP($A152,Sheet!$A$7:$DG$148,'TN01-10'!CP$9,0))</f>
        <v>8.6999999999999993</v>
      </c>
      <c r="CQ152" s="28">
        <f>IF(VLOOKUP($A152,Sheet!$A$7:$DG$148,'TN01-10'!CQ$9,0)="","",VLOOKUP($A152,Sheet!$A$7:$DG$148,'TN01-10'!CQ$9,0))</f>
        <v>5.2</v>
      </c>
      <c r="CR152" s="28">
        <f>IF(VLOOKUP($A152,Sheet!$A$7:$DG$148,'TN01-10'!CR$9,0)="","",VLOOKUP($A152,Sheet!$A$7:$DG$148,'TN01-10'!CR$9,0))</f>
        <v>6.4</v>
      </c>
      <c r="CS152" s="33">
        <f>IF(VLOOKUP($A152,Sheet!$A$7:$DG$148,'TN01-10'!CS$9,0)="","",VLOOKUP($A152,Sheet!$A$7:$DG$148,'TN01-10'!CS$9,0))</f>
        <v>27</v>
      </c>
      <c r="CT152" s="36">
        <f>IF(VLOOKUP($A152,Sheet!$A$7:$DG$148,'TN01-10'!CT$9,0)="","",VLOOKUP($A152,Sheet!$A$7:$DG$148,'TN01-10'!CT$9,0))</f>
        <v>0</v>
      </c>
      <c r="CU152" s="38">
        <f t="shared" si="32"/>
        <v>128</v>
      </c>
      <c r="CV152" s="38">
        <f t="shared" si="33"/>
        <v>0</v>
      </c>
      <c r="CW152" s="38">
        <f t="shared" si="34"/>
        <v>0</v>
      </c>
      <c r="CX152" s="38">
        <f t="shared" si="35"/>
        <v>128</v>
      </c>
      <c r="CY152" s="38">
        <f t="shared" si="36"/>
        <v>6.92</v>
      </c>
      <c r="CZ152" s="38">
        <f>VLOOKUP($A152,'TN01-04'!$A$13:$DL$166,103,0)</f>
        <v>2.76</v>
      </c>
      <c r="DA152" s="28" t="str">
        <f>IF(VLOOKUP($A152,Sheet!$A$7:$DG$148,'TN01-10'!DA$9,0)="","",VLOOKUP($A152,Sheet!$A$7:$DG$148,'TN01-10'!DA$9,0))</f>
        <v/>
      </c>
      <c r="DB152" s="28" t="str">
        <f>IF(VLOOKUP($A152,Sheet!$A$7:$DG$148,'TN01-10'!DB$9,0)="","",VLOOKUP($A152,Sheet!$A$7:$DG$148,'TN01-10'!DB$9,0))</f>
        <v/>
      </c>
      <c r="DC152" s="28">
        <f>IF(VLOOKUP($A152,Sheet!$A$7:$DG$148,'TN01-10'!DC$9,0)="","",VLOOKUP($A152,Sheet!$A$7:$DG$148,'TN01-10'!DC$9,0))</f>
        <v>7</v>
      </c>
      <c r="DD152" s="28" t="str">
        <f>IF(VLOOKUP($A152,Sheet!$A$7:$DG$148,'TN01-10'!DD$9,0)="","",VLOOKUP($A152,Sheet!$A$7:$DG$148,'TN01-10'!DD$9,0))</f>
        <v/>
      </c>
      <c r="DE152" s="38"/>
      <c r="DF152" s="38">
        <f t="shared" si="37"/>
        <v>7</v>
      </c>
      <c r="DG152" s="38">
        <f>VLOOKUP($A152,'TN01-04'!$A$13:$DL$166,110,0)</f>
        <v>3</v>
      </c>
      <c r="DH152" s="33">
        <f>IF(VLOOKUP($A152,Sheet!$A$7:$DG$148,'TN01-10'!DH$9,0)="","",VLOOKUP($A152,Sheet!$A$7:$DG$148,'TN01-10'!DH$9,0))</f>
        <v>5</v>
      </c>
      <c r="DI152" s="36">
        <f>IF(VLOOKUP($A152,Sheet!$A$7:$DG$148,'TN01-10'!DI$9,0)="","",VLOOKUP($A152,Sheet!$A$7:$DG$148,'TN01-10'!DI$9,0))</f>
        <v>0</v>
      </c>
      <c r="DJ152" s="38">
        <f t="shared" si="38"/>
        <v>133</v>
      </c>
      <c r="DK152" s="38">
        <f t="shared" si="39"/>
        <v>0</v>
      </c>
      <c r="DL152" s="38">
        <f t="shared" si="40"/>
        <v>6.92</v>
      </c>
      <c r="DM152" s="38">
        <f>VLOOKUP($A152,'TN01-04'!$A$13:$DL$166,116,0)</f>
        <v>2.77</v>
      </c>
      <c r="DN152" s="33">
        <f>IF(VLOOKUP($A152,Sheet!$A$7:$DG$148,'TN01-10'!DN$9,0)="","",VLOOKUP($A152,Sheet!$A$7:$DG$148,'TN01-10'!DN$9,0))</f>
        <v>138</v>
      </c>
      <c r="DO152" s="36">
        <f>IF(VLOOKUP($A152,Sheet!$A$7:$DG$148,'TN01-10'!DO$9,0)="","",VLOOKUP($A152,Sheet!$A$7:$DG$148,'TN01-10'!DO$9,0))</f>
        <v>0</v>
      </c>
      <c r="DP152" s="28">
        <f>IF(VLOOKUP($A152,Sheet!$A$7:$DG$148,'TN01-10'!DP$9,0)="","",VLOOKUP($A152,Sheet!$A$7:$DG$148,'TN01-10'!DP$9,0))</f>
        <v>137</v>
      </c>
      <c r="DQ152" s="28">
        <f>IF(VLOOKUP($A152,Sheet!$A$7:$DG$148,'TN01-10'!DQ$9,0)="","",VLOOKUP($A152,Sheet!$A$7:$DG$148,'TN01-10'!DQ$9,0))</f>
        <v>138</v>
      </c>
      <c r="DR152" s="28">
        <f>IF(VLOOKUP($A152,Sheet!$A$7:$DG$148,'TN01-10'!DR$9,0)="","",VLOOKUP($A152,Sheet!$A$7:$DG$148,'TN01-10'!DR$9,0))</f>
        <v>6.92</v>
      </c>
      <c r="DS152" s="28">
        <f>IF(VLOOKUP($A152,Sheet!$A$7:$DG$148,'TN01-10'!DS$9,0)="","",VLOOKUP($A152,Sheet!$A$7:$DG$148,'TN01-10'!DS$9,0))</f>
        <v>2.77</v>
      </c>
      <c r="DT152" s="28" t="str">
        <f>IF(VLOOKUP($A152,Sheet!$A$7:$DG$148,'TN01-10'!DT$9,0)="","",VLOOKUP($A152,Sheet!$A$7:$DG$148,'TN01-10'!DT$9,0))</f>
        <v/>
      </c>
      <c r="DU152" s="168">
        <f t="shared" si="41"/>
        <v>0</v>
      </c>
      <c r="DV152" s="315" t="s">
        <v>4798</v>
      </c>
      <c r="DW152" s="315" t="s">
        <v>4798</v>
      </c>
      <c r="DX152" s="315" t="s">
        <v>4798</v>
      </c>
      <c r="DY152" s="315" t="s">
        <v>4798</v>
      </c>
      <c r="DZ152" s="315" t="s">
        <v>4833</v>
      </c>
      <c r="EA152" s="315"/>
      <c r="EB152" s="216"/>
      <c r="EC152" s="216"/>
      <c r="ED152" s="216"/>
      <c r="EE152" s="216"/>
      <c r="EF152" s="216">
        <f t="shared" si="42"/>
        <v>0</v>
      </c>
      <c r="EG152" s="216">
        <v>7.8</v>
      </c>
      <c r="EH152" s="216">
        <v>0</v>
      </c>
      <c r="EI152" s="216"/>
      <c r="EJ152" s="216"/>
      <c r="EK152" s="216">
        <f t="shared" si="43"/>
        <v>7.8</v>
      </c>
      <c r="EL152" s="216">
        <v>5.5</v>
      </c>
      <c r="EM152" s="216">
        <v>0</v>
      </c>
      <c r="EN152" s="216"/>
      <c r="EO152" s="216"/>
      <c r="EP152" s="216">
        <f t="shared" si="44"/>
        <v>5.5</v>
      </c>
      <c r="EQ152" s="216">
        <v>6.9</v>
      </c>
      <c r="ER152" s="216">
        <v>0</v>
      </c>
      <c r="ES152" s="216"/>
      <c r="ET152" s="216"/>
      <c r="EU152" s="216">
        <f t="shared" si="45"/>
        <v>6.9</v>
      </c>
      <c r="EV152" s="216">
        <f t="shared" si="46"/>
        <v>7</v>
      </c>
    </row>
    <row r="153" spans="1:152" ht="15.95" customHeight="1" x14ac:dyDescent="0.2">
      <c r="A153" s="25">
        <v>2121725927</v>
      </c>
      <c r="B153" s="26" t="s">
        <v>6</v>
      </c>
      <c r="C153" s="26" t="s">
        <v>117</v>
      </c>
      <c r="D153" s="26" t="s">
        <v>199</v>
      </c>
      <c r="E153" s="27">
        <v>35628</v>
      </c>
      <c r="F153" s="26" t="s">
        <v>210</v>
      </c>
      <c r="G153" s="26" t="s">
        <v>214</v>
      </c>
      <c r="H153" s="28">
        <f>IF(VLOOKUP($A153,Sheet!$A$7:$DG$148,'TN01-10'!H$9,0)="","",VLOOKUP($A153,Sheet!$A$7:$DG$148,'TN01-10'!H$9,0))</f>
        <v>9.6</v>
      </c>
      <c r="I153" s="28">
        <f>IF(VLOOKUP($A153,Sheet!$A$7:$DG$148,'TN01-10'!I$9,0)="","",VLOOKUP($A153,Sheet!$A$7:$DG$148,'TN01-10'!I$9,0))</f>
        <v>5.9</v>
      </c>
      <c r="J153" s="28">
        <f>IF(VLOOKUP($A153,Sheet!$A$7:$DG$148,'TN01-10'!J$9,0)="","",VLOOKUP($A153,Sheet!$A$7:$DG$148,'TN01-10'!J$9,0))</f>
        <v>8</v>
      </c>
      <c r="K153" s="28">
        <f>IF(VLOOKUP($A153,Sheet!$A$7:$DG$148,'TN01-10'!K$9,0)="","",VLOOKUP($A153,Sheet!$A$7:$DG$148,'TN01-10'!K$9,0))</f>
        <v>7.3</v>
      </c>
      <c r="L153" s="28">
        <f>IF(VLOOKUP($A153,Sheet!$A$7:$DG$148,'TN01-10'!L$9,0)="","",VLOOKUP($A153,Sheet!$A$7:$DG$148,'TN01-10'!L$9,0))</f>
        <v>6.4</v>
      </c>
      <c r="M153" s="28">
        <f>IF(VLOOKUP($A153,Sheet!$A$7:$DG$148,'TN01-10'!M$9,0)="","",VLOOKUP($A153,Sheet!$A$7:$DG$148,'TN01-10'!M$9,0))</f>
        <v>5.8</v>
      </c>
      <c r="N153" s="28">
        <f>IF(VLOOKUP($A153,Sheet!$A$7:$DG$148,'TN01-10'!N$9,0)="","",VLOOKUP($A153,Sheet!$A$7:$DG$148,'TN01-10'!N$9,0))</f>
        <v>5.2</v>
      </c>
      <c r="O153" s="28" t="str">
        <f>IF(VLOOKUP($A153,Sheet!$A$7:$DG$148,'TN01-10'!O$9,0)="","",VLOOKUP($A153,Sheet!$A$7:$DG$148,'TN01-10'!O$9,0))</f>
        <v/>
      </c>
      <c r="P153" s="28">
        <f>IF(VLOOKUP($A153,Sheet!$A$7:$DG$148,'TN01-10'!P$9,0)="","",VLOOKUP($A153,Sheet!$A$7:$DG$148,'TN01-10'!P$9,0))</f>
        <v>5.9</v>
      </c>
      <c r="Q153" s="28" t="str">
        <f>IF(VLOOKUP($A153,Sheet!$A$7:$DG$148,'TN01-10'!Q$9,0)="","",VLOOKUP($A153,Sheet!$A$7:$DG$148,'TN01-10'!Q$9,0))</f>
        <v/>
      </c>
      <c r="R153" s="28" t="str">
        <f>IF(VLOOKUP($A153,Sheet!$A$7:$DG$148,'TN01-10'!R$9,0)="","",VLOOKUP($A153,Sheet!$A$7:$DG$148,'TN01-10'!R$9,0))</f>
        <v/>
      </c>
      <c r="S153" s="28" t="str">
        <f>IF(VLOOKUP($A153,Sheet!$A$7:$DG$148,'TN01-10'!S$9,0)="","",VLOOKUP($A153,Sheet!$A$7:$DG$148,'TN01-10'!S$9,0))</f>
        <v/>
      </c>
      <c r="T153" s="28" t="str">
        <f>IF(VLOOKUP($A153,Sheet!$A$7:$DG$148,'TN01-10'!T$9,0)="","",VLOOKUP($A153,Sheet!$A$7:$DG$148,'TN01-10'!T$9,0))</f>
        <v/>
      </c>
      <c r="U153" s="28">
        <f>IF(VLOOKUP($A153,Sheet!$A$7:$DG$148,'TN01-10'!U$9,0)="","",VLOOKUP($A153,Sheet!$A$7:$DG$148,'TN01-10'!U$9,0))</f>
        <v>5.8</v>
      </c>
      <c r="V153" s="28">
        <f>IF(VLOOKUP($A153,Sheet!$A$7:$DG$148,'TN01-10'!V$9,0)="","",VLOOKUP($A153,Sheet!$A$7:$DG$148,'TN01-10'!V$9,0))</f>
        <v>5.5</v>
      </c>
      <c r="W153" s="28">
        <f>IF(VLOOKUP($A153,Sheet!$A$7:$DG$148,'TN01-10'!W$9,0)="","",VLOOKUP($A153,Sheet!$A$7:$DG$148,'TN01-10'!W$9,0))</f>
        <v>7.4</v>
      </c>
      <c r="X153" s="28">
        <f>IF(VLOOKUP($A153,Sheet!$A$7:$DG$148,'TN01-10'!X$9,0)="","",VLOOKUP($A153,Sheet!$A$7:$DG$148,'TN01-10'!X$9,0))</f>
        <v>5.5</v>
      </c>
      <c r="Y153" s="28">
        <f>IF(VLOOKUP($A153,Sheet!$A$7:$DG$148,'TN01-10'!Y$9,0)="","",VLOOKUP($A153,Sheet!$A$7:$DG$148,'TN01-10'!Y$9,0))</f>
        <v>5.2</v>
      </c>
      <c r="Z153" s="28">
        <f>IF(VLOOKUP($A153,Sheet!$A$7:$DG$148,'TN01-10'!Z$9,0)="","",VLOOKUP($A153,Sheet!$A$7:$DG$148,'TN01-10'!Z$9,0))</f>
        <v>4.9000000000000004</v>
      </c>
      <c r="AA153" s="28">
        <f>IF(VLOOKUP($A153,Sheet!$A$7:$DG$148,'TN01-10'!AA$9,0)="","",VLOOKUP($A153,Sheet!$A$7:$DG$148,'TN01-10'!AA$9,0))</f>
        <v>4</v>
      </c>
      <c r="AB153" s="28">
        <f>IF(VLOOKUP($A153,Sheet!$A$7:$DG$148,'TN01-10'!AB$9,0)="","",VLOOKUP($A153,Sheet!$A$7:$DG$148,'TN01-10'!AB$9,0))</f>
        <v>7</v>
      </c>
      <c r="AC153" s="28">
        <f>IF(VLOOKUP($A153,Sheet!$A$7:$DG$148,'TN01-10'!AC$9,0)="","",VLOOKUP($A153,Sheet!$A$7:$DG$148,'TN01-10'!AC$9,0))</f>
        <v>6.7</v>
      </c>
      <c r="AD153" s="28">
        <f>IF(VLOOKUP($A153,Sheet!$A$7:$DG$148,'TN01-10'!AD$9,0)="","",VLOOKUP($A153,Sheet!$A$7:$DG$148,'TN01-10'!AD$9,0))</f>
        <v>5.5</v>
      </c>
      <c r="AE153" s="28">
        <f>IF(VLOOKUP($A153,Sheet!$A$7:$DG$148,'TN01-10'!AE$9,0)="","",VLOOKUP($A153,Sheet!$A$7:$DG$148,'TN01-10'!AE$9,0))</f>
        <v>6.6</v>
      </c>
      <c r="AF153" s="28">
        <f>IF(VLOOKUP($A153,Sheet!$A$7:$DG$148,'TN01-10'!AF$9,0)="","",VLOOKUP($A153,Sheet!$A$7:$DG$148,'TN01-10'!AF$9,0))</f>
        <v>6</v>
      </c>
      <c r="AG153" s="28" t="str">
        <f>IF(VLOOKUP($A153,Sheet!$A$7:$DG$148,'TN01-10'!AG$9,0)="","",VLOOKUP($A153,Sheet!$A$7:$DG$148,'TN01-10'!AG$9,0))</f>
        <v>X</v>
      </c>
      <c r="AH153" s="28">
        <f>IF(VLOOKUP($A153,Sheet!$A$7:$DG$148,'TN01-10'!AH$9,0)="","",VLOOKUP($A153,Sheet!$A$7:$DG$148,'TN01-10'!AH$9,0))</f>
        <v>4.2</v>
      </c>
      <c r="AI153" s="28">
        <f>IF(VLOOKUP($A153,Sheet!$A$7:$DG$148,'TN01-10'!AI$9,0)="","",VLOOKUP($A153,Sheet!$A$7:$DG$148,'TN01-10'!AI$9,0))</f>
        <v>6.3</v>
      </c>
      <c r="AJ153" s="28">
        <f>IF(VLOOKUP($A153,Sheet!$A$7:$DG$148,'TN01-10'!AJ$9,0)="","",VLOOKUP($A153,Sheet!$A$7:$DG$148,'TN01-10'!AJ$9,0))</f>
        <v>6.9</v>
      </c>
      <c r="AK153" s="33">
        <f>IF(VLOOKUP($A153,Sheet!$A$7:$DG$148,'TN01-10'!AK$9,0)="","",VLOOKUP($A153,Sheet!$A$7:$DG$148,'TN01-10'!AK$9,0))</f>
        <v>49</v>
      </c>
      <c r="AL153" s="36">
        <f>IF(VLOOKUP($A153,Sheet!$A$7:$DG$148,'TN01-10'!AL$9,0)="","",VLOOKUP($A153,Sheet!$A$7:$DG$148,'TN01-10'!AL$9,0))</f>
        <v>2</v>
      </c>
      <c r="AM153" s="32">
        <f>IF(VLOOKUP($A153,Sheet!$A$7:$DG$148,'TN01-10'!AM$9,0)="","",VLOOKUP($A153,Sheet!$A$7:$DG$148,'TN01-10'!AM$9,0))</f>
        <v>4.5</v>
      </c>
      <c r="AN153" s="32">
        <f>IF(VLOOKUP($A153,Sheet!$A$7:$DG$148,'TN01-10'!AN$9,0)="","",VLOOKUP($A153,Sheet!$A$7:$DG$148,'TN01-10'!AN$9,0))</f>
        <v>6</v>
      </c>
      <c r="AO153" s="32" t="str">
        <f>IF(VLOOKUP($A153,Sheet!$A$7:$DG$148,'TN01-10'!AO$9,0)="","",VLOOKUP($A153,Sheet!$A$7:$DG$148,'TN01-10'!AO$9,0))</f>
        <v/>
      </c>
      <c r="AP153" s="32" t="str">
        <f>IF(VLOOKUP($A153,Sheet!$A$7:$DG$148,'TN01-10'!AP$9,0)="","",VLOOKUP($A153,Sheet!$A$7:$DG$148,'TN01-10'!AP$9,0))</f>
        <v/>
      </c>
      <c r="AQ153" s="32" t="str">
        <f>IF(VLOOKUP($A153,Sheet!$A$7:$DG$148,'TN01-10'!AQ$9,0)="","",VLOOKUP($A153,Sheet!$A$7:$DG$148,'TN01-10'!AQ$9,0))</f>
        <v/>
      </c>
      <c r="AR153" s="32" t="str">
        <f>IF(VLOOKUP($A153,Sheet!$A$7:$DG$148,'TN01-10'!AR$9,0)="","",VLOOKUP($A153,Sheet!$A$7:$DG$148,'TN01-10'!AR$9,0))</f>
        <v/>
      </c>
      <c r="AS153" s="32" t="str">
        <f>IF(VLOOKUP($A153,Sheet!$A$7:$DG$148,'TN01-10'!AS$9,0)="","",VLOOKUP($A153,Sheet!$A$7:$DG$148,'TN01-10'!AS$9,0))</f>
        <v/>
      </c>
      <c r="AT153" s="32">
        <f>IF(VLOOKUP($A153,Sheet!$A$7:$DG$148,'TN01-10'!AT$9,0)="","",VLOOKUP($A153,Sheet!$A$7:$DG$148,'TN01-10'!AT$9,0))</f>
        <v>9.1</v>
      </c>
      <c r="AU153" s="32" t="str">
        <f>IF(VLOOKUP($A153,Sheet!$A$7:$DG$148,'TN01-10'!AU$9,0)="","",VLOOKUP($A153,Sheet!$A$7:$DG$148,'TN01-10'!AU$9,0))</f>
        <v/>
      </c>
      <c r="AV153" s="32" t="str">
        <f>IF(VLOOKUP($A153,Sheet!$A$7:$DG$148,'TN01-10'!AV$9,0)="","",VLOOKUP($A153,Sheet!$A$7:$DG$148,'TN01-10'!AV$9,0))</f>
        <v/>
      </c>
      <c r="AW153" s="32" t="str">
        <f>IF(VLOOKUP($A153,Sheet!$A$7:$DG$148,'TN01-10'!AW$9,0)="","",VLOOKUP($A153,Sheet!$A$7:$DG$148,'TN01-10'!AW$9,0))</f>
        <v/>
      </c>
      <c r="AX153" s="32" t="str">
        <f>IF(VLOOKUP($A153,Sheet!$A$7:$DG$148,'TN01-10'!AX$9,0)="","",VLOOKUP($A153,Sheet!$A$7:$DG$148,'TN01-10'!AX$9,0))</f>
        <v/>
      </c>
      <c r="AY153" s="32" t="str">
        <f>IF(VLOOKUP($A153,Sheet!$A$7:$DG$148,'TN01-10'!AY$9,0)="","",VLOOKUP($A153,Sheet!$A$7:$DG$148,'TN01-10'!AY$9,0))</f>
        <v/>
      </c>
      <c r="AZ153" s="32">
        <f>IF(VLOOKUP($A153,Sheet!$A$7:$DG$148,'TN01-10'!AZ$9,0)="","",VLOOKUP($A153,Sheet!$A$7:$DG$148,'TN01-10'!AZ$9,0))</f>
        <v>9.8000000000000007</v>
      </c>
      <c r="BA153" s="32">
        <f>IF(VLOOKUP($A153,Sheet!$A$7:$DG$148,'TN01-10'!BA$9,0)="","",VLOOKUP($A153,Sheet!$A$7:$DG$148,'TN01-10'!BA$9,0))</f>
        <v>7.7</v>
      </c>
      <c r="BB153" s="33">
        <f>IF(VLOOKUP($A153,Sheet!$A$7:$DG$148,'TN01-10'!BB$9,0)="","",VLOOKUP($A153,Sheet!$A$7:$DG$148,'TN01-10'!BB$9,0))</f>
        <v>5</v>
      </c>
      <c r="BC153" s="36">
        <f>IF(VLOOKUP($A153,Sheet!$A$7:$DG$148,'TN01-10'!BC$9,0)="","",VLOOKUP($A153,Sheet!$A$7:$DG$148,'TN01-10'!BC$9,0))</f>
        <v>0</v>
      </c>
      <c r="BD153" s="28">
        <f>IF(VLOOKUP($A153,Sheet!$A$7:$DG$148,'TN01-10'!BD$9,0)="","",VLOOKUP($A153,Sheet!$A$7:$DG$148,'TN01-10'!BD$9,0))</f>
        <v>5.7</v>
      </c>
      <c r="BE153" s="28">
        <f>IF(VLOOKUP($A153,Sheet!$A$7:$DG$148,'TN01-10'!BE$9,0)="","",VLOOKUP($A153,Sheet!$A$7:$DG$148,'TN01-10'!BE$9,0))</f>
        <v>4.7</v>
      </c>
      <c r="BF153" s="28">
        <f>IF(VLOOKUP($A153,Sheet!$A$7:$DG$148,'TN01-10'!BF$9,0)="","",VLOOKUP($A153,Sheet!$A$7:$DG$148,'TN01-10'!BF$9,0))</f>
        <v>6.8</v>
      </c>
      <c r="BG153" s="28">
        <f>IF(VLOOKUP($A153,Sheet!$A$7:$DG$148,'TN01-10'!BG$9,0)="","",VLOOKUP($A153,Sheet!$A$7:$DG$148,'TN01-10'!BG$9,0))</f>
        <v>4.5999999999999996</v>
      </c>
      <c r="BH153" s="28">
        <f>IF(VLOOKUP($A153,Sheet!$A$7:$DG$148,'TN01-10'!BH$9,0)="","",VLOOKUP($A153,Sheet!$A$7:$DG$148,'TN01-10'!BH$9,0))</f>
        <v>5.9</v>
      </c>
      <c r="BI153" s="28">
        <f>IF(VLOOKUP($A153,Sheet!$A$7:$DG$148,'TN01-10'!BI$9,0)="","",VLOOKUP($A153,Sheet!$A$7:$DG$148,'TN01-10'!BI$9,0))</f>
        <v>4.2</v>
      </c>
      <c r="BJ153" s="28">
        <f>IF(VLOOKUP($A153,Sheet!$A$7:$DG$148,'TN01-10'!BJ$9,0)="","",VLOOKUP($A153,Sheet!$A$7:$DG$148,'TN01-10'!BJ$9,0))</f>
        <v>6.4</v>
      </c>
      <c r="BK153" s="28">
        <f>IF(VLOOKUP($A153,Sheet!$A$7:$DG$148,'TN01-10'!BK$9,0)="","",VLOOKUP($A153,Sheet!$A$7:$DG$148,'TN01-10'!BK$9,0))</f>
        <v>6.4</v>
      </c>
      <c r="BL153" s="28">
        <f>IF(VLOOKUP($A153,Sheet!$A$7:$DG$148,'TN01-10'!BL$9,0)="","",VLOOKUP($A153,Sheet!$A$7:$DG$148,'TN01-10'!BL$9,0))</f>
        <v>5.2</v>
      </c>
      <c r="BM153" s="28">
        <f>IF(VLOOKUP($A153,Sheet!$A$7:$DG$148,'TN01-10'!BM$9,0)="","",VLOOKUP($A153,Sheet!$A$7:$DG$148,'TN01-10'!BM$9,0))</f>
        <v>4</v>
      </c>
      <c r="BN153" s="28">
        <f>IF(VLOOKUP($A153,Sheet!$A$7:$DG$148,'TN01-10'!BN$9,0)="","",VLOOKUP($A153,Sheet!$A$7:$DG$148,'TN01-10'!BN$9,0))</f>
        <v>5.0999999999999996</v>
      </c>
      <c r="BO153" s="28">
        <f>IF(VLOOKUP($A153,Sheet!$A$7:$DG$148,'TN01-10'!BO$9,0)="","",VLOOKUP($A153,Sheet!$A$7:$DG$148,'TN01-10'!BO$9,0))</f>
        <v>4.8</v>
      </c>
      <c r="BP153" s="28">
        <f>IF(VLOOKUP($A153,Sheet!$A$7:$DG$148,'TN01-10'!BP$9,0)="","",VLOOKUP($A153,Sheet!$A$7:$DG$148,'TN01-10'!BP$9,0))</f>
        <v>4.5999999999999996</v>
      </c>
      <c r="BQ153" s="28" t="str">
        <f>IF(VLOOKUP($A153,Sheet!$A$7:$DG$148,'TN01-10'!BQ$9,0)="","",VLOOKUP($A153,Sheet!$A$7:$DG$148,'TN01-10'!BQ$9,0))</f>
        <v/>
      </c>
      <c r="BR153" s="28">
        <f>IF(VLOOKUP($A153,Sheet!$A$7:$DG$148,'TN01-10'!BR$9,0)="","",VLOOKUP($A153,Sheet!$A$7:$DG$148,'TN01-10'!BR$9,0))</f>
        <v>6.4</v>
      </c>
      <c r="BS153" s="28">
        <f>IF(VLOOKUP($A153,Sheet!$A$7:$DG$148,'TN01-10'!BS$9,0)="","",VLOOKUP($A153,Sheet!$A$7:$DG$148,'TN01-10'!BS$9,0))</f>
        <v>8.1999999999999993</v>
      </c>
      <c r="BT153" s="28">
        <f>IF(VLOOKUP($A153,Sheet!$A$7:$DG$148,'TN01-10'!BT$9,0)="","",VLOOKUP($A153,Sheet!$A$7:$DG$148,'TN01-10'!BT$9,0))</f>
        <v>6.1</v>
      </c>
      <c r="BU153" s="28">
        <f>IF(VLOOKUP($A153,Sheet!$A$7:$DG$148,'TN01-10'!BU$9,0)="","",VLOOKUP($A153,Sheet!$A$7:$DG$148,'TN01-10'!BU$9,0))</f>
        <v>6.6</v>
      </c>
      <c r="BV153" s="28">
        <f>IF(VLOOKUP($A153,Sheet!$A$7:$DG$148,'TN01-10'!BV$9,0)="","",VLOOKUP($A153,Sheet!$A$7:$DG$148,'TN01-10'!BV$9,0))</f>
        <v>6.6</v>
      </c>
      <c r="BW153" s="28">
        <f>IF(VLOOKUP($A153,Sheet!$A$7:$DG$148,'TN01-10'!BW$9,0)="","",VLOOKUP($A153,Sheet!$A$7:$DG$148,'TN01-10'!BW$9,0))</f>
        <v>8.6999999999999993</v>
      </c>
      <c r="BX153" s="33">
        <f>IF(VLOOKUP($A153,Sheet!$A$7:$DG$148,'TN01-10'!BX$9,0)="","",VLOOKUP($A153,Sheet!$A$7:$DG$148,'TN01-10'!BX$9,0))</f>
        <v>50</v>
      </c>
      <c r="BY153" s="36">
        <f>IF(VLOOKUP($A153,Sheet!$A$7:$DG$148,'TN01-10'!BY$9,0)="","",VLOOKUP($A153,Sheet!$A$7:$DG$148,'TN01-10'!BY$9,0))</f>
        <v>0</v>
      </c>
      <c r="BZ153" s="28">
        <f>IF(VLOOKUP($A153,Sheet!$A$7:$DG$148,'TN01-10'!BZ$9,0)="","",VLOOKUP($A153,Sheet!$A$7:$DG$148,'TN01-10'!BZ$9,0))</f>
        <v>8.1999999999999993</v>
      </c>
      <c r="CA153" s="28" t="str">
        <f>IF(VLOOKUP($A153,Sheet!$A$7:$DG$148,'TN01-10'!CA$9,0)="","",VLOOKUP($A153,Sheet!$A$7:$DG$148,'TN01-10'!CA$9,0))</f>
        <v/>
      </c>
      <c r="CB153" s="28">
        <f>IF(VLOOKUP($A153,Sheet!$A$7:$DG$148,'TN01-10'!CB$9,0)="","",VLOOKUP($A153,Sheet!$A$7:$DG$148,'TN01-10'!CB$9,0))</f>
        <v>5.2</v>
      </c>
      <c r="CC153" s="28" t="str">
        <f>IF(VLOOKUP($A153,Sheet!$A$7:$DG$148,'TN01-10'!CC$9,0)="","",VLOOKUP($A153,Sheet!$A$7:$DG$148,'TN01-10'!CC$9,0))</f>
        <v/>
      </c>
      <c r="CD153" s="28">
        <f>IF(VLOOKUP($A153,Sheet!$A$7:$DG$148,'TN01-10'!CD$9,0)="","",VLOOKUP($A153,Sheet!$A$7:$DG$148,'TN01-10'!CD$9,0))</f>
        <v>6.6</v>
      </c>
      <c r="CE153" s="28">
        <f>IF(VLOOKUP($A153,Sheet!$A$7:$DG$148,'TN01-10'!CE$9,0)="","",VLOOKUP($A153,Sheet!$A$7:$DG$148,'TN01-10'!CE$9,0))</f>
        <v>7.1</v>
      </c>
      <c r="CF153" s="28">
        <f>IF(VLOOKUP($A153,Sheet!$A$7:$DG$148,'TN01-10'!CF$9,0)="","",VLOOKUP($A153,Sheet!$A$7:$DG$148,'TN01-10'!CF$9,0))</f>
        <v>7.3</v>
      </c>
      <c r="CG153" s="28">
        <f>IF(VLOOKUP($A153,Sheet!$A$7:$DG$148,'TN01-10'!CG$9,0)="","",VLOOKUP($A153,Sheet!$A$7:$DG$148,'TN01-10'!CG$9,0))</f>
        <v>4.8</v>
      </c>
      <c r="CH153" s="28" t="str">
        <f>IF(VLOOKUP($A153,Sheet!$A$7:$DG$148,'TN01-10'!CH$9,0)="","",VLOOKUP($A153,Sheet!$A$7:$DG$148,'TN01-10'!CH$9,0))</f>
        <v/>
      </c>
      <c r="CI153" s="28">
        <f>IF(VLOOKUP($A153,Sheet!$A$7:$DG$148,'TN01-10'!CI$9,0)="","",VLOOKUP($A153,Sheet!$A$7:$DG$148,'TN01-10'!CI$9,0))</f>
        <v>6.2</v>
      </c>
      <c r="CJ153" s="28" t="str">
        <f>IF(VLOOKUP($A153,Sheet!$A$7:$DG$148,'TN01-10'!CJ$9,0)="","",VLOOKUP($A153,Sheet!$A$7:$DG$148,'TN01-10'!CJ$9,0))</f>
        <v/>
      </c>
      <c r="CK153" s="28" t="str">
        <f>IF(VLOOKUP($A153,Sheet!$A$7:$DG$148,'TN01-10'!CK$9,0)="","",VLOOKUP($A153,Sheet!$A$7:$DG$148,'TN01-10'!CK$9,0))</f>
        <v/>
      </c>
      <c r="CL153" s="28" t="str">
        <f>IF(VLOOKUP($A153,Sheet!$A$7:$DG$148,'TN01-10'!CL$9,0)="","",VLOOKUP($A153,Sheet!$A$7:$DG$148,'TN01-10'!CL$9,0))</f>
        <v/>
      </c>
      <c r="CM153" s="28" t="str">
        <f>IF(VLOOKUP($A153,Sheet!$A$7:$DG$148,'TN01-10'!CM$9,0)="","",VLOOKUP($A153,Sheet!$A$7:$DG$148,'TN01-10'!CM$9,0))</f>
        <v/>
      </c>
      <c r="CN153" s="28">
        <f>IF(VLOOKUP($A153,Sheet!$A$7:$DG$148,'TN01-10'!CN$9,0)="","",VLOOKUP($A153,Sheet!$A$7:$DG$148,'TN01-10'!CN$9,0))</f>
        <v>5.6</v>
      </c>
      <c r="CO153" s="28" t="str">
        <f>IF(VLOOKUP($A153,Sheet!$A$7:$DG$148,'TN01-10'!CO$9,0)="","",VLOOKUP($A153,Sheet!$A$7:$DG$148,'TN01-10'!CO$9,0))</f>
        <v/>
      </c>
      <c r="CP153" s="28">
        <f>IF(VLOOKUP($A153,Sheet!$A$7:$DG$148,'TN01-10'!CP$9,0)="","",VLOOKUP($A153,Sheet!$A$7:$DG$148,'TN01-10'!CP$9,0))</f>
        <v>6</v>
      </c>
      <c r="CQ153" s="28">
        <f>IF(VLOOKUP($A153,Sheet!$A$7:$DG$148,'TN01-10'!CQ$9,0)="","",VLOOKUP($A153,Sheet!$A$7:$DG$148,'TN01-10'!CQ$9,0))</f>
        <v>5.8</v>
      </c>
      <c r="CR153" s="28">
        <f>IF(VLOOKUP($A153,Sheet!$A$7:$DG$148,'TN01-10'!CR$9,0)="","",VLOOKUP($A153,Sheet!$A$7:$DG$148,'TN01-10'!CR$9,0))</f>
        <v>7.6</v>
      </c>
      <c r="CS153" s="33">
        <f>IF(VLOOKUP($A153,Sheet!$A$7:$DG$148,'TN01-10'!CS$9,0)="","",VLOOKUP($A153,Sheet!$A$7:$DG$148,'TN01-10'!CS$9,0))</f>
        <v>24</v>
      </c>
      <c r="CT153" s="36">
        <f>IF(VLOOKUP($A153,Sheet!$A$7:$DG$148,'TN01-10'!CT$9,0)="","",VLOOKUP($A153,Sheet!$A$7:$DG$148,'TN01-10'!CT$9,0))</f>
        <v>3</v>
      </c>
      <c r="CU153" s="38">
        <f t="shared" si="32"/>
        <v>123</v>
      </c>
      <c r="CV153" s="38">
        <f t="shared" si="33"/>
        <v>5</v>
      </c>
      <c r="CW153" s="38">
        <f t="shared" si="34"/>
        <v>0</v>
      </c>
      <c r="CX153" s="38">
        <f t="shared" si="35"/>
        <v>128</v>
      </c>
      <c r="CY153" s="38">
        <f t="shared" si="36"/>
        <v>5.75</v>
      </c>
      <c r="CZ153" s="38">
        <f>VLOOKUP($A153,'TN01-04'!$A$13:$DL$166,103,0)</f>
        <v>2.13</v>
      </c>
      <c r="DA153" s="28" t="str">
        <f>IF(VLOOKUP($A153,Sheet!$A$7:$DG$148,'TN01-10'!DA$9,0)="","",VLOOKUP($A153,Sheet!$A$7:$DG$148,'TN01-10'!DA$9,0))</f>
        <v/>
      </c>
      <c r="DB153" s="28" t="str">
        <f>IF(VLOOKUP($A153,Sheet!$A$7:$DG$148,'TN01-10'!DB$9,0)="","",VLOOKUP($A153,Sheet!$A$7:$DG$148,'TN01-10'!DB$9,0))</f>
        <v/>
      </c>
      <c r="DC153" s="28" t="str">
        <f>IF(VLOOKUP($A153,Sheet!$A$7:$DG$148,'TN01-10'!DC$9,0)="","",VLOOKUP($A153,Sheet!$A$7:$DG$148,'TN01-10'!DC$9,0))</f>
        <v/>
      </c>
      <c r="DD153" s="28" t="str">
        <f>IF(VLOOKUP($A153,Sheet!$A$7:$DG$148,'TN01-10'!DD$9,0)="","",VLOOKUP($A153,Sheet!$A$7:$DG$148,'TN01-10'!DD$9,0))</f>
        <v/>
      </c>
      <c r="DE153" s="38"/>
      <c r="DF153" s="38">
        <f t="shared" si="37"/>
        <v>0</v>
      </c>
      <c r="DG153" s="38">
        <f>VLOOKUP($A153,'TN01-04'!$A$13:$DL$166,110,0)</f>
        <v>0</v>
      </c>
      <c r="DH153" s="33">
        <f>IF(VLOOKUP($A153,Sheet!$A$7:$DG$148,'TN01-10'!DH$9,0)="","",VLOOKUP($A153,Sheet!$A$7:$DG$148,'TN01-10'!DH$9,0))</f>
        <v>0</v>
      </c>
      <c r="DI153" s="36">
        <f>IF(VLOOKUP($A153,Sheet!$A$7:$DG$148,'TN01-10'!DI$9,0)="","",VLOOKUP($A153,Sheet!$A$7:$DG$148,'TN01-10'!DI$9,0))</f>
        <v>5</v>
      </c>
      <c r="DJ153" s="38">
        <f t="shared" si="38"/>
        <v>123</v>
      </c>
      <c r="DK153" s="38">
        <f t="shared" si="39"/>
        <v>10</v>
      </c>
      <c r="DL153" s="38">
        <f t="shared" si="40"/>
        <v>5.53</v>
      </c>
      <c r="DM153" s="38">
        <f>VLOOKUP($A153,'TN01-04'!$A$13:$DL$166,116,0)</f>
        <v>2.0499999999999998</v>
      </c>
      <c r="DN153" s="33">
        <f>IF(VLOOKUP($A153,Sheet!$A$7:$DG$148,'TN01-10'!DN$9,0)="","",VLOOKUP($A153,Sheet!$A$7:$DG$148,'TN01-10'!DN$9,0))</f>
        <v>128</v>
      </c>
      <c r="DO153" s="36">
        <f>IF(VLOOKUP($A153,Sheet!$A$7:$DG$148,'TN01-10'!DO$9,0)="","",VLOOKUP($A153,Sheet!$A$7:$DG$148,'TN01-10'!DO$9,0))</f>
        <v>10</v>
      </c>
      <c r="DP153" s="28">
        <f>IF(VLOOKUP($A153,Sheet!$A$7:$DG$148,'TN01-10'!DP$9,0)="","",VLOOKUP($A153,Sheet!$A$7:$DG$148,'TN01-10'!DP$9,0))</f>
        <v>137</v>
      </c>
      <c r="DQ153" s="28">
        <f>IF(VLOOKUP($A153,Sheet!$A$7:$DG$148,'TN01-10'!DQ$9,0)="","",VLOOKUP($A153,Sheet!$A$7:$DG$148,'TN01-10'!DQ$9,0))</f>
        <v>128</v>
      </c>
      <c r="DR153" s="28">
        <f>IF(VLOOKUP($A153,Sheet!$A$7:$DG$148,'TN01-10'!DR$9,0)="","",VLOOKUP($A153,Sheet!$A$7:$DG$148,'TN01-10'!DR$9,0))</f>
        <v>5.98</v>
      </c>
      <c r="DS153" s="28">
        <f>IF(VLOOKUP($A153,Sheet!$A$7:$DG$148,'TN01-10'!DS$9,0)="","",VLOOKUP($A153,Sheet!$A$7:$DG$148,'TN01-10'!DS$9,0))</f>
        <v>2.2200000000000002</v>
      </c>
      <c r="DT153" s="28" t="str">
        <f>IF(VLOOKUP($A153,Sheet!$A$7:$DG$148,'TN01-10'!DT$9,0)="","",VLOOKUP($A153,Sheet!$A$7:$DG$148,'TN01-10'!DT$9,0))</f>
        <v>DTE-HT 202</v>
      </c>
      <c r="DU153" s="168">
        <f t="shared" si="41"/>
        <v>3.90625E-2</v>
      </c>
      <c r="DV153" s="315"/>
      <c r="DW153" s="315"/>
      <c r="DX153" s="315" t="s">
        <v>4798</v>
      </c>
      <c r="DY153" s="315" t="s">
        <v>4798</v>
      </c>
      <c r="DZ153" s="315" t="s">
        <v>4831</v>
      </c>
      <c r="EA153" s="315"/>
      <c r="EB153" s="216"/>
      <c r="EC153" s="216"/>
      <c r="ED153" s="216"/>
      <c r="EE153" s="216"/>
      <c r="EF153" s="216">
        <f t="shared" si="42"/>
        <v>0</v>
      </c>
      <c r="EG153" s="216">
        <v>0</v>
      </c>
      <c r="EH153" s="216">
        <v>0</v>
      </c>
      <c r="EI153" s="216"/>
      <c r="EJ153" s="216"/>
      <c r="EK153" s="216">
        <f t="shared" si="43"/>
        <v>0</v>
      </c>
      <c r="EL153" s="216"/>
      <c r="EM153" s="216">
        <v>0</v>
      </c>
      <c r="EN153" s="216"/>
      <c r="EO153" s="216"/>
      <c r="EP153" s="216">
        <f t="shared" si="44"/>
        <v>0</v>
      </c>
      <c r="EQ153" s="216"/>
      <c r="ER153" s="216">
        <v>0</v>
      </c>
      <c r="ES153" s="216"/>
      <c r="ET153" s="216"/>
      <c r="EU153" s="216">
        <f t="shared" si="45"/>
        <v>0</v>
      </c>
      <c r="EV153" s="216">
        <f t="shared" si="46"/>
        <v>0</v>
      </c>
    </row>
    <row r="154" spans="1:152" ht="15.95" customHeight="1" x14ac:dyDescent="0.2">
      <c r="A154" s="25">
        <v>2220313929</v>
      </c>
      <c r="B154" s="26" t="s">
        <v>21</v>
      </c>
      <c r="C154" s="26" t="s">
        <v>59</v>
      </c>
      <c r="D154" s="26" t="s">
        <v>200</v>
      </c>
      <c r="E154" s="27">
        <v>35847</v>
      </c>
      <c r="F154" s="26" t="s">
        <v>209</v>
      </c>
      <c r="G154" s="26" t="s">
        <v>212</v>
      </c>
      <c r="H154" s="28">
        <f>IF(VLOOKUP($A154,Sheet!$A$7:$DG$148,'TN01-10'!H$9,0)="","",VLOOKUP($A154,Sheet!$A$7:$DG$148,'TN01-10'!H$9,0))</f>
        <v>8.6</v>
      </c>
      <c r="I154" s="28">
        <f>IF(VLOOKUP($A154,Sheet!$A$7:$DG$148,'TN01-10'!I$9,0)="","",VLOOKUP($A154,Sheet!$A$7:$DG$148,'TN01-10'!I$9,0))</f>
        <v>8.5</v>
      </c>
      <c r="J154" s="28">
        <f>IF(VLOOKUP($A154,Sheet!$A$7:$DG$148,'TN01-10'!J$9,0)="","",VLOOKUP($A154,Sheet!$A$7:$DG$148,'TN01-10'!J$9,0))</f>
        <v>8.1999999999999993</v>
      </c>
      <c r="K154" s="28">
        <f>IF(VLOOKUP($A154,Sheet!$A$7:$DG$148,'TN01-10'!K$9,0)="","",VLOOKUP($A154,Sheet!$A$7:$DG$148,'TN01-10'!K$9,0))</f>
        <v>8.9</v>
      </c>
      <c r="L154" s="28">
        <f>IF(VLOOKUP($A154,Sheet!$A$7:$DG$148,'TN01-10'!L$9,0)="","",VLOOKUP($A154,Sheet!$A$7:$DG$148,'TN01-10'!L$9,0))</f>
        <v>8.6</v>
      </c>
      <c r="M154" s="28">
        <f>IF(VLOOKUP($A154,Sheet!$A$7:$DG$148,'TN01-10'!M$9,0)="","",VLOOKUP($A154,Sheet!$A$7:$DG$148,'TN01-10'!M$9,0))</f>
        <v>9</v>
      </c>
      <c r="N154" s="28">
        <f>IF(VLOOKUP($A154,Sheet!$A$7:$DG$148,'TN01-10'!N$9,0)="","",VLOOKUP($A154,Sheet!$A$7:$DG$148,'TN01-10'!N$9,0))</f>
        <v>9.1999999999999993</v>
      </c>
      <c r="O154" s="28" t="str">
        <f>IF(VLOOKUP($A154,Sheet!$A$7:$DG$148,'TN01-10'!O$9,0)="","",VLOOKUP($A154,Sheet!$A$7:$DG$148,'TN01-10'!O$9,0))</f>
        <v/>
      </c>
      <c r="P154" s="28">
        <f>IF(VLOOKUP($A154,Sheet!$A$7:$DG$148,'TN01-10'!P$9,0)="","",VLOOKUP($A154,Sheet!$A$7:$DG$148,'TN01-10'!P$9,0))</f>
        <v>8.5</v>
      </c>
      <c r="Q154" s="28" t="str">
        <f>IF(VLOOKUP($A154,Sheet!$A$7:$DG$148,'TN01-10'!Q$9,0)="","",VLOOKUP($A154,Sheet!$A$7:$DG$148,'TN01-10'!Q$9,0))</f>
        <v/>
      </c>
      <c r="R154" s="28">
        <f>IF(VLOOKUP($A154,Sheet!$A$7:$DG$148,'TN01-10'!R$9,0)="","",VLOOKUP($A154,Sheet!$A$7:$DG$148,'TN01-10'!R$9,0))</f>
        <v>7.5</v>
      </c>
      <c r="S154" s="28" t="str">
        <f>IF(VLOOKUP($A154,Sheet!$A$7:$DG$148,'TN01-10'!S$9,0)="","",VLOOKUP($A154,Sheet!$A$7:$DG$148,'TN01-10'!S$9,0))</f>
        <v/>
      </c>
      <c r="T154" s="28">
        <f>IF(VLOOKUP($A154,Sheet!$A$7:$DG$148,'TN01-10'!T$9,0)="","",VLOOKUP($A154,Sheet!$A$7:$DG$148,'TN01-10'!T$9,0))</f>
        <v>9.5</v>
      </c>
      <c r="U154" s="28" t="str">
        <f>IF(VLOOKUP($A154,Sheet!$A$7:$DG$148,'TN01-10'!U$9,0)="","",VLOOKUP($A154,Sheet!$A$7:$DG$148,'TN01-10'!U$9,0))</f>
        <v/>
      </c>
      <c r="V154" s="28" t="str">
        <f>IF(VLOOKUP($A154,Sheet!$A$7:$DG$148,'TN01-10'!V$9,0)="","",VLOOKUP($A154,Sheet!$A$7:$DG$148,'TN01-10'!V$9,0))</f>
        <v/>
      </c>
      <c r="W154" s="28">
        <f>IF(VLOOKUP($A154,Sheet!$A$7:$DG$148,'TN01-10'!W$9,0)="","",VLOOKUP($A154,Sheet!$A$7:$DG$148,'TN01-10'!W$9,0))</f>
        <v>9.4</v>
      </c>
      <c r="X154" s="28">
        <f>IF(VLOOKUP($A154,Sheet!$A$7:$DG$148,'TN01-10'!X$9,0)="","",VLOOKUP($A154,Sheet!$A$7:$DG$148,'TN01-10'!X$9,0))</f>
        <v>8</v>
      </c>
      <c r="Y154" s="28">
        <f>IF(VLOOKUP($A154,Sheet!$A$7:$DG$148,'TN01-10'!Y$9,0)="","",VLOOKUP($A154,Sheet!$A$7:$DG$148,'TN01-10'!Y$9,0))</f>
        <v>9</v>
      </c>
      <c r="Z154" s="28">
        <f>IF(VLOOKUP($A154,Sheet!$A$7:$DG$148,'TN01-10'!Z$9,0)="","",VLOOKUP($A154,Sheet!$A$7:$DG$148,'TN01-10'!Z$9,0))</f>
        <v>7.7</v>
      </c>
      <c r="AA154" s="28">
        <f>IF(VLOOKUP($A154,Sheet!$A$7:$DG$148,'TN01-10'!AA$9,0)="","",VLOOKUP($A154,Sheet!$A$7:$DG$148,'TN01-10'!AA$9,0))</f>
        <v>9.3000000000000007</v>
      </c>
      <c r="AB154" s="28">
        <f>IF(VLOOKUP($A154,Sheet!$A$7:$DG$148,'TN01-10'!AB$9,0)="","",VLOOKUP($A154,Sheet!$A$7:$DG$148,'TN01-10'!AB$9,0))</f>
        <v>9.1999999999999993</v>
      </c>
      <c r="AC154" s="28">
        <f>IF(VLOOKUP($A154,Sheet!$A$7:$DG$148,'TN01-10'!AC$9,0)="","",VLOOKUP($A154,Sheet!$A$7:$DG$148,'TN01-10'!AC$9,0))</f>
        <v>7.2</v>
      </c>
      <c r="AD154" s="28">
        <f>IF(VLOOKUP($A154,Sheet!$A$7:$DG$148,'TN01-10'!AD$9,0)="","",VLOOKUP($A154,Sheet!$A$7:$DG$148,'TN01-10'!AD$9,0))</f>
        <v>7.6</v>
      </c>
      <c r="AE154" s="28">
        <f>IF(VLOOKUP($A154,Sheet!$A$7:$DG$148,'TN01-10'!AE$9,0)="","",VLOOKUP($A154,Sheet!$A$7:$DG$148,'TN01-10'!AE$9,0))</f>
        <v>7.4</v>
      </c>
      <c r="AF154" s="28">
        <f>IF(VLOOKUP($A154,Sheet!$A$7:$DG$148,'TN01-10'!AF$9,0)="","",VLOOKUP($A154,Sheet!$A$7:$DG$148,'TN01-10'!AF$9,0))</f>
        <v>7.5</v>
      </c>
      <c r="AG154" s="28">
        <f>IF(VLOOKUP($A154,Sheet!$A$7:$DG$148,'TN01-10'!AG$9,0)="","",VLOOKUP($A154,Sheet!$A$7:$DG$148,'TN01-10'!AG$9,0))</f>
        <v>7</v>
      </c>
      <c r="AH154" s="28">
        <f>IF(VLOOKUP($A154,Sheet!$A$7:$DG$148,'TN01-10'!AH$9,0)="","",VLOOKUP($A154,Sheet!$A$7:$DG$148,'TN01-10'!AH$9,0))</f>
        <v>8.6</v>
      </c>
      <c r="AI154" s="28">
        <f>IF(VLOOKUP($A154,Sheet!$A$7:$DG$148,'TN01-10'!AI$9,0)="","",VLOOKUP($A154,Sheet!$A$7:$DG$148,'TN01-10'!AI$9,0))</f>
        <v>7.3</v>
      </c>
      <c r="AJ154" s="28">
        <f>IF(VLOOKUP($A154,Sheet!$A$7:$DG$148,'TN01-10'!AJ$9,0)="","",VLOOKUP($A154,Sheet!$A$7:$DG$148,'TN01-10'!AJ$9,0))</f>
        <v>8.4</v>
      </c>
      <c r="AK154" s="33">
        <f>IF(VLOOKUP($A154,Sheet!$A$7:$DG$148,'TN01-10'!AK$9,0)="","",VLOOKUP($A154,Sheet!$A$7:$DG$148,'TN01-10'!AK$9,0))</f>
        <v>51</v>
      </c>
      <c r="AL154" s="36">
        <f>IF(VLOOKUP($A154,Sheet!$A$7:$DG$148,'TN01-10'!AL$9,0)="","",VLOOKUP($A154,Sheet!$A$7:$DG$148,'TN01-10'!AL$9,0))</f>
        <v>0</v>
      </c>
      <c r="AM154" s="32">
        <f>IF(VLOOKUP($A154,Sheet!$A$7:$DG$148,'TN01-10'!AM$9,0)="","",VLOOKUP($A154,Sheet!$A$7:$DG$148,'TN01-10'!AM$9,0))</f>
        <v>6.8</v>
      </c>
      <c r="AN154" s="32">
        <f>IF(VLOOKUP($A154,Sheet!$A$7:$DG$148,'TN01-10'!AN$9,0)="","",VLOOKUP($A154,Sheet!$A$7:$DG$148,'TN01-10'!AN$9,0))</f>
        <v>6.7</v>
      </c>
      <c r="AO154" s="32" t="str">
        <f>IF(VLOOKUP($A154,Sheet!$A$7:$DG$148,'TN01-10'!AO$9,0)="","",VLOOKUP($A154,Sheet!$A$7:$DG$148,'TN01-10'!AO$9,0))</f>
        <v/>
      </c>
      <c r="AP154" s="32" t="str">
        <f>IF(VLOOKUP($A154,Sheet!$A$7:$DG$148,'TN01-10'!AP$9,0)="","",VLOOKUP($A154,Sheet!$A$7:$DG$148,'TN01-10'!AP$9,0))</f>
        <v/>
      </c>
      <c r="AQ154" s="32" t="str">
        <f>IF(VLOOKUP($A154,Sheet!$A$7:$DG$148,'TN01-10'!AQ$9,0)="","",VLOOKUP($A154,Sheet!$A$7:$DG$148,'TN01-10'!AQ$9,0))</f>
        <v/>
      </c>
      <c r="AR154" s="32" t="str">
        <f>IF(VLOOKUP($A154,Sheet!$A$7:$DG$148,'TN01-10'!AR$9,0)="","",VLOOKUP($A154,Sheet!$A$7:$DG$148,'TN01-10'!AR$9,0))</f>
        <v/>
      </c>
      <c r="AS154" s="32">
        <f>IF(VLOOKUP($A154,Sheet!$A$7:$DG$148,'TN01-10'!AS$9,0)="","",VLOOKUP($A154,Sheet!$A$7:$DG$148,'TN01-10'!AS$9,0))</f>
        <v>5.7</v>
      </c>
      <c r="AT154" s="32" t="str">
        <f>IF(VLOOKUP($A154,Sheet!$A$7:$DG$148,'TN01-10'!AT$9,0)="","",VLOOKUP($A154,Sheet!$A$7:$DG$148,'TN01-10'!AT$9,0))</f>
        <v/>
      </c>
      <c r="AU154" s="32">
        <f>IF(VLOOKUP($A154,Sheet!$A$7:$DG$148,'TN01-10'!AU$9,0)="","",VLOOKUP($A154,Sheet!$A$7:$DG$148,'TN01-10'!AU$9,0))</f>
        <v>5.7</v>
      </c>
      <c r="AV154" s="32" t="str">
        <f>IF(VLOOKUP($A154,Sheet!$A$7:$DG$148,'TN01-10'!AV$9,0)="","",VLOOKUP($A154,Sheet!$A$7:$DG$148,'TN01-10'!AV$9,0))</f>
        <v/>
      </c>
      <c r="AW154" s="32" t="str">
        <f>IF(VLOOKUP($A154,Sheet!$A$7:$DG$148,'TN01-10'!AW$9,0)="","",VLOOKUP($A154,Sheet!$A$7:$DG$148,'TN01-10'!AW$9,0))</f>
        <v/>
      </c>
      <c r="AX154" s="32" t="str">
        <f>IF(VLOOKUP($A154,Sheet!$A$7:$DG$148,'TN01-10'!AX$9,0)="","",VLOOKUP($A154,Sheet!$A$7:$DG$148,'TN01-10'!AX$9,0))</f>
        <v/>
      </c>
      <c r="AY154" s="32" t="str">
        <f>IF(VLOOKUP($A154,Sheet!$A$7:$DG$148,'TN01-10'!AY$9,0)="","",VLOOKUP($A154,Sheet!$A$7:$DG$148,'TN01-10'!AY$9,0))</f>
        <v/>
      </c>
      <c r="AZ154" s="32" t="str">
        <f>IF(VLOOKUP($A154,Sheet!$A$7:$DG$148,'TN01-10'!AZ$9,0)="","",VLOOKUP($A154,Sheet!$A$7:$DG$148,'TN01-10'!AZ$9,0))</f>
        <v/>
      </c>
      <c r="BA154" s="32">
        <f>IF(VLOOKUP($A154,Sheet!$A$7:$DG$148,'TN01-10'!BA$9,0)="","",VLOOKUP($A154,Sheet!$A$7:$DG$148,'TN01-10'!BA$9,0))</f>
        <v>7.9</v>
      </c>
      <c r="BB154" s="33">
        <f>IF(VLOOKUP($A154,Sheet!$A$7:$DG$148,'TN01-10'!BB$9,0)="","",VLOOKUP($A154,Sheet!$A$7:$DG$148,'TN01-10'!BB$9,0))</f>
        <v>5</v>
      </c>
      <c r="BC154" s="36">
        <f>IF(VLOOKUP($A154,Sheet!$A$7:$DG$148,'TN01-10'!BC$9,0)="","",VLOOKUP($A154,Sheet!$A$7:$DG$148,'TN01-10'!BC$9,0))</f>
        <v>0</v>
      </c>
      <c r="BD154" s="28">
        <f>IF(VLOOKUP($A154,Sheet!$A$7:$DG$148,'TN01-10'!BD$9,0)="","",VLOOKUP($A154,Sheet!$A$7:$DG$148,'TN01-10'!BD$9,0))</f>
        <v>6.4</v>
      </c>
      <c r="BE154" s="28">
        <f>IF(VLOOKUP($A154,Sheet!$A$7:$DG$148,'TN01-10'!BE$9,0)="","",VLOOKUP($A154,Sheet!$A$7:$DG$148,'TN01-10'!BE$9,0))</f>
        <v>6.9</v>
      </c>
      <c r="BF154" s="28">
        <f>IF(VLOOKUP($A154,Sheet!$A$7:$DG$148,'TN01-10'!BF$9,0)="","",VLOOKUP($A154,Sheet!$A$7:$DG$148,'TN01-10'!BF$9,0))</f>
        <v>9.3000000000000007</v>
      </c>
      <c r="BG154" s="28">
        <f>IF(VLOOKUP($A154,Sheet!$A$7:$DG$148,'TN01-10'!BG$9,0)="","",VLOOKUP($A154,Sheet!$A$7:$DG$148,'TN01-10'!BG$9,0))</f>
        <v>8.9</v>
      </c>
      <c r="BH154" s="28">
        <f>IF(VLOOKUP($A154,Sheet!$A$7:$DG$148,'TN01-10'!BH$9,0)="","",VLOOKUP($A154,Sheet!$A$7:$DG$148,'TN01-10'!BH$9,0))</f>
        <v>9</v>
      </c>
      <c r="BI154" s="28">
        <f>IF(VLOOKUP($A154,Sheet!$A$7:$DG$148,'TN01-10'!BI$9,0)="","",VLOOKUP($A154,Sheet!$A$7:$DG$148,'TN01-10'!BI$9,0))</f>
        <v>8.3000000000000007</v>
      </c>
      <c r="BJ154" s="28">
        <f>IF(VLOOKUP($A154,Sheet!$A$7:$DG$148,'TN01-10'!BJ$9,0)="","",VLOOKUP($A154,Sheet!$A$7:$DG$148,'TN01-10'!BJ$9,0))</f>
        <v>8.3000000000000007</v>
      </c>
      <c r="BK154" s="28">
        <f>IF(VLOOKUP($A154,Sheet!$A$7:$DG$148,'TN01-10'!BK$9,0)="","",VLOOKUP($A154,Sheet!$A$7:$DG$148,'TN01-10'!BK$9,0))</f>
        <v>7.2</v>
      </c>
      <c r="BL154" s="28">
        <f>IF(VLOOKUP($A154,Sheet!$A$7:$DG$148,'TN01-10'!BL$9,0)="","",VLOOKUP($A154,Sheet!$A$7:$DG$148,'TN01-10'!BL$9,0))</f>
        <v>6.7</v>
      </c>
      <c r="BM154" s="28">
        <f>IF(VLOOKUP($A154,Sheet!$A$7:$DG$148,'TN01-10'!BM$9,0)="","",VLOOKUP($A154,Sheet!$A$7:$DG$148,'TN01-10'!BM$9,0))</f>
        <v>7.5</v>
      </c>
      <c r="BN154" s="28">
        <f>IF(VLOOKUP($A154,Sheet!$A$7:$DG$148,'TN01-10'!BN$9,0)="","",VLOOKUP($A154,Sheet!$A$7:$DG$148,'TN01-10'!BN$9,0))</f>
        <v>7.6</v>
      </c>
      <c r="BO154" s="28">
        <f>IF(VLOOKUP($A154,Sheet!$A$7:$DG$148,'TN01-10'!BO$9,0)="","",VLOOKUP($A154,Sheet!$A$7:$DG$148,'TN01-10'!BO$9,0))</f>
        <v>6.8</v>
      </c>
      <c r="BP154" s="28">
        <f>IF(VLOOKUP($A154,Sheet!$A$7:$DG$148,'TN01-10'!BP$9,0)="","",VLOOKUP($A154,Sheet!$A$7:$DG$148,'TN01-10'!BP$9,0))</f>
        <v>9.1999999999999993</v>
      </c>
      <c r="BQ154" s="28" t="str">
        <f>IF(VLOOKUP($A154,Sheet!$A$7:$DG$148,'TN01-10'!BQ$9,0)="","",VLOOKUP($A154,Sheet!$A$7:$DG$148,'TN01-10'!BQ$9,0))</f>
        <v/>
      </c>
      <c r="BR154" s="28">
        <f>IF(VLOOKUP($A154,Sheet!$A$7:$DG$148,'TN01-10'!BR$9,0)="","",VLOOKUP($A154,Sheet!$A$7:$DG$148,'TN01-10'!BR$9,0))</f>
        <v>7.5</v>
      </c>
      <c r="BS154" s="28">
        <f>IF(VLOOKUP($A154,Sheet!$A$7:$DG$148,'TN01-10'!BS$9,0)="","",VLOOKUP($A154,Sheet!$A$7:$DG$148,'TN01-10'!BS$9,0))</f>
        <v>7</v>
      </c>
      <c r="BT154" s="28">
        <f>IF(VLOOKUP($A154,Sheet!$A$7:$DG$148,'TN01-10'!BT$9,0)="","",VLOOKUP($A154,Sheet!$A$7:$DG$148,'TN01-10'!BT$9,0))</f>
        <v>6.9</v>
      </c>
      <c r="BU154" s="28">
        <f>IF(VLOOKUP($A154,Sheet!$A$7:$DG$148,'TN01-10'!BU$9,0)="","",VLOOKUP($A154,Sheet!$A$7:$DG$148,'TN01-10'!BU$9,0))</f>
        <v>8.1999999999999993</v>
      </c>
      <c r="BV154" s="28">
        <f>IF(VLOOKUP($A154,Sheet!$A$7:$DG$148,'TN01-10'!BV$9,0)="","",VLOOKUP($A154,Sheet!$A$7:$DG$148,'TN01-10'!BV$9,0))</f>
        <v>9</v>
      </c>
      <c r="BW154" s="28">
        <f>IF(VLOOKUP($A154,Sheet!$A$7:$DG$148,'TN01-10'!BW$9,0)="","",VLOOKUP($A154,Sheet!$A$7:$DG$148,'TN01-10'!BW$9,0))</f>
        <v>8</v>
      </c>
      <c r="BX154" s="33">
        <f>IF(VLOOKUP($A154,Sheet!$A$7:$DG$148,'TN01-10'!BX$9,0)="","",VLOOKUP($A154,Sheet!$A$7:$DG$148,'TN01-10'!BX$9,0))</f>
        <v>50</v>
      </c>
      <c r="BY154" s="36">
        <f>IF(VLOOKUP($A154,Sheet!$A$7:$DG$148,'TN01-10'!BY$9,0)="","",VLOOKUP($A154,Sheet!$A$7:$DG$148,'TN01-10'!BY$9,0))</f>
        <v>0</v>
      </c>
      <c r="BZ154" s="28">
        <f>IF(VLOOKUP($A154,Sheet!$A$7:$DG$148,'TN01-10'!BZ$9,0)="","",VLOOKUP($A154,Sheet!$A$7:$DG$148,'TN01-10'!BZ$9,0))</f>
        <v>9.6999999999999993</v>
      </c>
      <c r="CA154" s="28" t="str">
        <f>IF(VLOOKUP($A154,Sheet!$A$7:$DG$148,'TN01-10'!CA$9,0)="","",VLOOKUP($A154,Sheet!$A$7:$DG$148,'TN01-10'!CA$9,0))</f>
        <v/>
      </c>
      <c r="CB154" s="28">
        <f>IF(VLOOKUP($A154,Sheet!$A$7:$DG$148,'TN01-10'!CB$9,0)="","",VLOOKUP($A154,Sheet!$A$7:$DG$148,'TN01-10'!CB$9,0))</f>
        <v>8.3000000000000007</v>
      </c>
      <c r="CC154" s="28" t="str">
        <f>IF(VLOOKUP($A154,Sheet!$A$7:$DG$148,'TN01-10'!CC$9,0)="","",VLOOKUP($A154,Sheet!$A$7:$DG$148,'TN01-10'!CC$9,0))</f>
        <v/>
      </c>
      <c r="CD154" s="28">
        <f>IF(VLOOKUP($A154,Sheet!$A$7:$DG$148,'TN01-10'!CD$9,0)="","",VLOOKUP($A154,Sheet!$A$7:$DG$148,'TN01-10'!CD$9,0))</f>
        <v>7.6</v>
      </c>
      <c r="CE154" s="28">
        <f>IF(VLOOKUP($A154,Sheet!$A$7:$DG$148,'TN01-10'!CE$9,0)="","",VLOOKUP($A154,Sheet!$A$7:$DG$148,'TN01-10'!CE$9,0))</f>
        <v>9</v>
      </c>
      <c r="CF154" s="28">
        <f>IF(VLOOKUP($A154,Sheet!$A$7:$DG$148,'TN01-10'!CF$9,0)="","",VLOOKUP($A154,Sheet!$A$7:$DG$148,'TN01-10'!CF$9,0))</f>
        <v>9.4</v>
      </c>
      <c r="CG154" s="28">
        <f>IF(VLOOKUP($A154,Sheet!$A$7:$DG$148,'TN01-10'!CG$9,0)="","",VLOOKUP($A154,Sheet!$A$7:$DG$148,'TN01-10'!CG$9,0))</f>
        <v>6.4</v>
      </c>
      <c r="CH154" s="28" t="str">
        <f>IF(VLOOKUP($A154,Sheet!$A$7:$DG$148,'TN01-10'!CH$9,0)="","",VLOOKUP($A154,Sheet!$A$7:$DG$148,'TN01-10'!CH$9,0))</f>
        <v/>
      </c>
      <c r="CI154" s="28">
        <f>IF(VLOOKUP($A154,Sheet!$A$7:$DG$148,'TN01-10'!CI$9,0)="","",VLOOKUP($A154,Sheet!$A$7:$DG$148,'TN01-10'!CI$9,0))</f>
        <v>8.1</v>
      </c>
      <c r="CJ154" s="28" t="str">
        <f>IF(VLOOKUP($A154,Sheet!$A$7:$DG$148,'TN01-10'!CJ$9,0)="","",VLOOKUP($A154,Sheet!$A$7:$DG$148,'TN01-10'!CJ$9,0))</f>
        <v/>
      </c>
      <c r="CK154" s="28" t="str">
        <f>IF(VLOOKUP($A154,Sheet!$A$7:$DG$148,'TN01-10'!CK$9,0)="","",VLOOKUP($A154,Sheet!$A$7:$DG$148,'TN01-10'!CK$9,0))</f>
        <v/>
      </c>
      <c r="CL154" s="28" t="str">
        <f>IF(VLOOKUP($A154,Sheet!$A$7:$DG$148,'TN01-10'!CL$9,0)="","",VLOOKUP($A154,Sheet!$A$7:$DG$148,'TN01-10'!CL$9,0))</f>
        <v/>
      </c>
      <c r="CM154" s="28" t="str">
        <f>IF(VLOOKUP($A154,Sheet!$A$7:$DG$148,'TN01-10'!CM$9,0)="","",VLOOKUP($A154,Sheet!$A$7:$DG$148,'TN01-10'!CM$9,0))</f>
        <v/>
      </c>
      <c r="CN154" s="28">
        <f>IF(VLOOKUP($A154,Sheet!$A$7:$DG$148,'TN01-10'!CN$9,0)="","",VLOOKUP($A154,Sheet!$A$7:$DG$148,'TN01-10'!CN$9,0))</f>
        <v>8.4</v>
      </c>
      <c r="CO154" s="28">
        <f>IF(VLOOKUP($A154,Sheet!$A$7:$DG$148,'TN01-10'!CO$9,0)="","",VLOOKUP($A154,Sheet!$A$7:$DG$148,'TN01-10'!CO$9,0))</f>
        <v>7.7</v>
      </c>
      <c r="CP154" s="28">
        <f>IF(VLOOKUP($A154,Sheet!$A$7:$DG$148,'TN01-10'!CP$9,0)="","",VLOOKUP($A154,Sheet!$A$7:$DG$148,'TN01-10'!CP$9,0))</f>
        <v>9</v>
      </c>
      <c r="CQ154" s="28">
        <f>IF(VLOOKUP($A154,Sheet!$A$7:$DG$148,'TN01-10'!CQ$9,0)="","",VLOOKUP($A154,Sheet!$A$7:$DG$148,'TN01-10'!CQ$9,0))</f>
        <v>9.6</v>
      </c>
      <c r="CR154" s="28">
        <f>IF(VLOOKUP($A154,Sheet!$A$7:$DG$148,'TN01-10'!CR$9,0)="","",VLOOKUP($A154,Sheet!$A$7:$DG$148,'TN01-10'!CR$9,0))</f>
        <v>9.1</v>
      </c>
      <c r="CS154" s="33">
        <f>IF(VLOOKUP($A154,Sheet!$A$7:$DG$148,'TN01-10'!CS$9,0)="","",VLOOKUP($A154,Sheet!$A$7:$DG$148,'TN01-10'!CS$9,0))</f>
        <v>27</v>
      </c>
      <c r="CT154" s="36">
        <f>IF(VLOOKUP($A154,Sheet!$A$7:$DG$148,'TN01-10'!CT$9,0)="","",VLOOKUP($A154,Sheet!$A$7:$DG$148,'TN01-10'!CT$9,0))</f>
        <v>0</v>
      </c>
      <c r="CU154" s="38">
        <f t="shared" si="32"/>
        <v>128</v>
      </c>
      <c r="CV154" s="38">
        <f t="shared" si="33"/>
        <v>0</v>
      </c>
      <c r="CW154" s="38">
        <f t="shared" si="34"/>
        <v>0</v>
      </c>
      <c r="CX154" s="38">
        <f t="shared" si="35"/>
        <v>128</v>
      </c>
      <c r="CY154" s="38">
        <f t="shared" si="36"/>
        <v>8.14</v>
      </c>
      <c r="CZ154" s="38">
        <f>VLOOKUP($A154,'TN01-04'!$A$13:$DL$166,103,0)</f>
        <v>3.53</v>
      </c>
      <c r="DA154" s="28" t="str">
        <f>IF(VLOOKUP($A154,Sheet!$A$7:$DG$148,'TN01-10'!DA$9,0)="","",VLOOKUP($A154,Sheet!$A$7:$DG$148,'TN01-10'!DA$9,0))</f>
        <v/>
      </c>
      <c r="DB154" s="28" t="str">
        <f>IF(VLOOKUP($A154,Sheet!$A$7:$DG$148,'TN01-10'!DB$9,0)="","",VLOOKUP($A154,Sheet!$A$7:$DG$148,'TN01-10'!DB$9,0))</f>
        <v/>
      </c>
      <c r="DC154" s="28" t="str">
        <f>IF(VLOOKUP($A154,Sheet!$A$7:$DG$148,'TN01-10'!DC$9,0)="","",VLOOKUP($A154,Sheet!$A$7:$DG$148,'TN01-10'!DC$9,0))</f>
        <v/>
      </c>
      <c r="DD154" s="28">
        <f>IF(VLOOKUP($A154,Sheet!$A$7:$DG$148,'TN01-10'!DD$9,0)="","",VLOOKUP($A154,Sheet!$A$7:$DG$148,'TN01-10'!DD$9,0))</f>
        <v>9.1</v>
      </c>
      <c r="DE154" s="38"/>
      <c r="DF154" s="38">
        <f t="shared" si="37"/>
        <v>9.1</v>
      </c>
      <c r="DG154" s="38">
        <f>VLOOKUP($A154,'TN01-04'!$A$13:$DL$166,110,0)</f>
        <v>4</v>
      </c>
      <c r="DH154" s="33">
        <f>IF(VLOOKUP($A154,Sheet!$A$7:$DG$148,'TN01-10'!DH$9,0)="","",VLOOKUP($A154,Sheet!$A$7:$DG$148,'TN01-10'!DH$9,0))</f>
        <v>5</v>
      </c>
      <c r="DI154" s="36">
        <f>IF(VLOOKUP($A154,Sheet!$A$7:$DG$148,'TN01-10'!DI$9,0)="","",VLOOKUP($A154,Sheet!$A$7:$DG$148,'TN01-10'!DI$9,0))</f>
        <v>0</v>
      </c>
      <c r="DJ154" s="38">
        <f t="shared" si="38"/>
        <v>133</v>
      </c>
      <c r="DK154" s="38">
        <f t="shared" si="39"/>
        <v>0</v>
      </c>
      <c r="DL154" s="38">
        <f t="shared" si="40"/>
        <v>8.18</v>
      </c>
      <c r="DM154" s="38">
        <f>VLOOKUP($A154,'TN01-04'!$A$13:$DL$166,116,0)</f>
        <v>3.54</v>
      </c>
      <c r="DN154" s="33">
        <f>IF(VLOOKUP($A154,Sheet!$A$7:$DG$148,'TN01-10'!DN$9,0)="","",VLOOKUP($A154,Sheet!$A$7:$DG$148,'TN01-10'!DN$9,0))</f>
        <v>138</v>
      </c>
      <c r="DO154" s="36">
        <f>IF(VLOOKUP($A154,Sheet!$A$7:$DG$148,'TN01-10'!DO$9,0)="","",VLOOKUP($A154,Sheet!$A$7:$DG$148,'TN01-10'!DO$9,0))</f>
        <v>0</v>
      </c>
      <c r="DP154" s="28">
        <f>IF(VLOOKUP($A154,Sheet!$A$7:$DG$148,'TN01-10'!DP$9,0)="","",VLOOKUP($A154,Sheet!$A$7:$DG$148,'TN01-10'!DP$9,0))</f>
        <v>137</v>
      </c>
      <c r="DQ154" s="28">
        <f>IF(VLOOKUP($A154,Sheet!$A$7:$DG$148,'TN01-10'!DQ$9,0)="","",VLOOKUP($A154,Sheet!$A$7:$DG$148,'TN01-10'!DQ$9,0))</f>
        <v>138</v>
      </c>
      <c r="DR154" s="28">
        <f>IF(VLOOKUP($A154,Sheet!$A$7:$DG$148,'TN01-10'!DR$9,0)="","",VLOOKUP($A154,Sheet!$A$7:$DG$148,'TN01-10'!DR$9,0))</f>
        <v>8.18</v>
      </c>
      <c r="DS154" s="28">
        <f>IF(VLOOKUP($A154,Sheet!$A$7:$DG$148,'TN01-10'!DS$9,0)="","",VLOOKUP($A154,Sheet!$A$7:$DG$148,'TN01-10'!DS$9,0))</f>
        <v>3.54</v>
      </c>
      <c r="DT154" s="28" t="str">
        <f>IF(VLOOKUP($A154,Sheet!$A$7:$DG$148,'TN01-10'!DT$9,0)="","",VLOOKUP($A154,Sheet!$A$7:$DG$148,'TN01-10'!DT$9,0))</f>
        <v>CHI 101; ENG 104; ENG 105; ENG 106; ENG 107; MTH 100</v>
      </c>
      <c r="DU154" s="168">
        <f t="shared" si="41"/>
        <v>0</v>
      </c>
      <c r="DV154" s="315" t="s">
        <v>4798</v>
      </c>
      <c r="DW154" s="315" t="s">
        <v>4798</v>
      </c>
      <c r="DX154" s="315" t="s">
        <v>4798</v>
      </c>
      <c r="DY154" s="315" t="s">
        <v>4798</v>
      </c>
      <c r="DZ154" s="315" t="s">
        <v>4833</v>
      </c>
      <c r="EA154" s="315"/>
      <c r="EB154" s="216">
        <v>9.1</v>
      </c>
      <c r="EC154" s="216"/>
      <c r="ED154" s="216"/>
      <c r="EE154" s="216"/>
      <c r="EF154" s="216">
        <f t="shared" si="42"/>
        <v>9.1</v>
      </c>
      <c r="EG154" s="216">
        <v>0</v>
      </c>
      <c r="EH154" s="216">
        <v>0</v>
      </c>
      <c r="EI154" s="216"/>
      <c r="EJ154" s="216"/>
      <c r="EK154" s="216">
        <f t="shared" si="43"/>
        <v>0</v>
      </c>
      <c r="EL154" s="216"/>
      <c r="EM154" s="216">
        <v>0</v>
      </c>
      <c r="EN154" s="216"/>
      <c r="EO154" s="216"/>
      <c r="EP154" s="216">
        <f t="shared" si="44"/>
        <v>0</v>
      </c>
      <c r="EQ154" s="216"/>
      <c r="ER154" s="216">
        <v>0</v>
      </c>
      <c r="ES154" s="216"/>
      <c r="ET154" s="216"/>
      <c r="EU154" s="216">
        <f t="shared" si="45"/>
        <v>0</v>
      </c>
      <c r="EV154" s="216">
        <f t="shared" si="46"/>
        <v>0</v>
      </c>
    </row>
    <row r="155" spans="1:152" ht="15.95" customHeight="1" x14ac:dyDescent="0.2">
      <c r="A155" s="25">
        <v>2221727438</v>
      </c>
      <c r="B155" s="26" t="s">
        <v>26</v>
      </c>
      <c r="C155" s="26" t="s">
        <v>118</v>
      </c>
      <c r="D155" s="26" t="s">
        <v>201</v>
      </c>
      <c r="E155" s="27">
        <v>36079</v>
      </c>
      <c r="F155" s="26" t="s">
        <v>210</v>
      </c>
      <c r="G155" s="26" t="s">
        <v>212</v>
      </c>
      <c r="H155" s="28">
        <f>IF(VLOOKUP($A155,Sheet!$A$7:$DG$148,'TN01-10'!H$9,0)="","",VLOOKUP($A155,Sheet!$A$7:$DG$148,'TN01-10'!H$9,0))</f>
        <v>8.5</v>
      </c>
      <c r="I155" s="28">
        <f>IF(VLOOKUP($A155,Sheet!$A$7:$DG$148,'TN01-10'!I$9,0)="","",VLOOKUP($A155,Sheet!$A$7:$DG$148,'TN01-10'!I$9,0))</f>
        <v>6.4</v>
      </c>
      <c r="J155" s="28">
        <f>IF(VLOOKUP($A155,Sheet!$A$7:$DG$148,'TN01-10'!J$9,0)="","",VLOOKUP($A155,Sheet!$A$7:$DG$148,'TN01-10'!J$9,0))</f>
        <v>5.8</v>
      </c>
      <c r="K155" s="28">
        <f>IF(VLOOKUP($A155,Sheet!$A$7:$DG$148,'TN01-10'!K$9,0)="","",VLOOKUP($A155,Sheet!$A$7:$DG$148,'TN01-10'!K$9,0))</f>
        <v>7.1</v>
      </c>
      <c r="L155" s="28">
        <f>IF(VLOOKUP($A155,Sheet!$A$7:$DG$148,'TN01-10'!L$9,0)="","",VLOOKUP($A155,Sheet!$A$7:$DG$148,'TN01-10'!L$9,0))</f>
        <v>5.0999999999999996</v>
      </c>
      <c r="M155" s="28">
        <f>IF(VLOOKUP($A155,Sheet!$A$7:$DG$148,'TN01-10'!M$9,0)="","",VLOOKUP($A155,Sheet!$A$7:$DG$148,'TN01-10'!M$9,0))</f>
        <v>7.9</v>
      </c>
      <c r="N155" s="28">
        <f>IF(VLOOKUP($A155,Sheet!$A$7:$DG$148,'TN01-10'!N$9,0)="","",VLOOKUP($A155,Sheet!$A$7:$DG$148,'TN01-10'!N$9,0))</f>
        <v>4.8</v>
      </c>
      <c r="O155" s="28" t="str">
        <f>IF(VLOOKUP($A155,Sheet!$A$7:$DG$148,'TN01-10'!O$9,0)="","",VLOOKUP($A155,Sheet!$A$7:$DG$148,'TN01-10'!O$9,0))</f>
        <v/>
      </c>
      <c r="P155" s="28">
        <f>IF(VLOOKUP($A155,Sheet!$A$7:$DG$148,'TN01-10'!P$9,0)="","",VLOOKUP($A155,Sheet!$A$7:$DG$148,'TN01-10'!P$9,0))</f>
        <v>6.5</v>
      </c>
      <c r="Q155" s="28" t="str">
        <f>IF(VLOOKUP($A155,Sheet!$A$7:$DG$148,'TN01-10'!Q$9,0)="","",VLOOKUP($A155,Sheet!$A$7:$DG$148,'TN01-10'!Q$9,0))</f>
        <v/>
      </c>
      <c r="R155" s="28" t="str">
        <f>IF(VLOOKUP($A155,Sheet!$A$7:$DG$148,'TN01-10'!R$9,0)="","",VLOOKUP($A155,Sheet!$A$7:$DG$148,'TN01-10'!R$9,0))</f>
        <v/>
      </c>
      <c r="S155" s="28" t="str">
        <f>IF(VLOOKUP($A155,Sheet!$A$7:$DG$148,'TN01-10'!S$9,0)="","",VLOOKUP($A155,Sheet!$A$7:$DG$148,'TN01-10'!S$9,0))</f>
        <v/>
      </c>
      <c r="T155" s="28" t="str">
        <f>IF(VLOOKUP($A155,Sheet!$A$7:$DG$148,'TN01-10'!T$9,0)="","",VLOOKUP($A155,Sheet!$A$7:$DG$148,'TN01-10'!T$9,0))</f>
        <v/>
      </c>
      <c r="U155" s="28">
        <f>IF(VLOOKUP($A155,Sheet!$A$7:$DG$148,'TN01-10'!U$9,0)="","",VLOOKUP($A155,Sheet!$A$7:$DG$148,'TN01-10'!U$9,0))</f>
        <v>7.3</v>
      </c>
      <c r="V155" s="28">
        <f>IF(VLOOKUP($A155,Sheet!$A$7:$DG$148,'TN01-10'!V$9,0)="","",VLOOKUP($A155,Sheet!$A$7:$DG$148,'TN01-10'!V$9,0))</f>
        <v>4.8</v>
      </c>
      <c r="W155" s="28">
        <f>IF(VLOOKUP($A155,Sheet!$A$7:$DG$148,'TN01-10'!W$9,0)="","",VLOOKUP($A155,Sheet!$A$7:$DG$148,'TN01-10'!W$9,0))</f>
        <v>8.3000000000000007</v>
      </c>
      <c r="X155" s="28">
        <f>IF(VLOOKUP($A155,Sheet!$A$7:$DG$148,'TN01-10'!X$9,0)="","",VLOOKUP($A155,Sheet!$A$7:$DG$148,'TN01-10'!X$9,0))</f>
        <v>7.8</v>
      </c>
      <c r="Y155" s="28">
        <f>IF(VLOOKUP($A155,Sheet!$A$7:$DG$148,'TN01-10'!Y$9,0)="","",VLOOKUP($A155,Sheet!$A$7:$DG$148,'TN01-10'!Y$9,0))</f>
        <v>7.6</v>
      </c>
      <c r="Z155" s="28">
        <f>IF(VLOOKUP($A155,Sheet!$A$7:$DG$148,'TN01-10'!Z$9,0)="","",VLOOKUP($A155,Sheet!$A$7:$DG$148,'TN01-10'!Z$9,0))</f>
        <v>6.7</v>
      </c>
      <c r="AA155" s="28">
        <f>IF(VLOOKUP($A155,Sheet!$A$7:$DG$148,'TN01-10'!AA$9,0)="","",VLOOKUP($A155,Sheet!$A$7:$DG$148,'TN01-10'!AA$9,0))</f>
        <v>7.4</v>
      </c>
      <c r="AB155" s="28">
        <f>IF(VLOOKUP($A155,Sheet!$A$7:$DG$148,'TN01-10'!AB$9,0)="","",VLOOKUP($A155,Sheet!$A$7:$DG$148,'TN01-10'!AB$9,0))</f>
        <v>4.2</v>
      </c>
      <c r="AC155" s="28">
        <f>IF(VLOOKUP($A155,Sheet!$A$7:$DG$148,'TN01-10'!AC$9,0)="","",VLOOKUP($A155,Sheet!$A$7:$DG$148,'TN01-10'!AC$9,0))</f>
        <v>5.8</v>
      </c>
      <c r="AD155" s="28">
        <f>IF(VLOOKUP($A155,Sheet!$A$7:$DG$148,'TN01-10'!AD$9,0)="","",VLOOKUP($A155,Sheet!$A$7:$DG$148,'TN01-10'!AD$9,0))</f>
        <v>6</v>
      </c>
      <c r="AE155" s="28">
        <f>IF(VLOOKUP($A155,Sheet!$A$7:$DG$148,'TN01-10'!AE$9,0)="","",VLOOKUP($A155,Sheet!$A$7:$DG$148,'TN01-10'!AE$9,0))</f>
        <v>6.1</v>
      </c>
      <c r="AF155" s="28">
        <f>IF(VLOOKUP($A155,Sheet!$A$7:$DG$148,'TN01-10'!AF$9,0)="","",VLOOKUP($A155,Sheet!$A$7:$DG$148,'TN01-10'!AF$9,0))</f>
        <v>7.2</v>
      </c>
      <c r="AG155" s="28">
        <f>IF(VLOOKUP($A155,Sheet!$A$7:$DG$148,'TN01-10'!AG$9,0)="","",VLOOKUP($A155,Sheet!$A$7:$DG$148,'TN01-10'!AG$9,0))</f>
        <v>6.1</v>
      </c>
      <c r="AH155" s="28">
        <f>IF(VLOOKUP($A155,Sheet!$A$7:$DG$148,'TN01-10'!AH$9,0)="","",VLOOKUP($A155,Sheet!$A$7:$DG$148,'TN01-10'!AH$9,0))</f>
        <v>5.4</v>
      </c>
      <c r="AI155" s="28">
        <f>IF(VLOOKUP($A155,Sheet!$A$7:$DG$148,'TN01-10'!AI$9,0)="","",VLOOKUP($A155,Sheet!$A$7:$DG$148,'TN01-10'!AI$9,0))</f>
        <v>5.4</v>
      </c>
      <c r="AJ155" s="28">
        <f>IF(VLOOKUP($A155,Sheet!$A$7:$DG$148,'TN01-10'!AJ$9,0)="","",VLOOKUP($A155,Sheet!$A$7:$DG$148,'TN01-10'!AJ$9,0))</f>
        <v>7.6</v>
      </c>
      <c r="AK155" s="33">
        <f>IF(VLOOKUP($A155,Sheet!$A$7:$DG$148,'TN01-10'!AK$9,0)="","",VLOOKUP($A155,Sheet!$A$7:$DG$148,'TN01-10'!AK$9,0))</f>
        <v>51</v>
      </c>
      <c r="AL155" s="36">
        <f>IF(VLOOKUP($A155,Sheet!$A$7:$DG$148,'TN01-10'!AL$9,0)="","",VLOOKUP($A155,Sheet!$A$7:$DG$148,'TN01-10'!AL$9,0))</f>
        <v>0</v>
      </c>
      <c r="AM155" s="32">
        <f>IF(VLOOKUP($A155,Sheet!$A$7:$DG$148,'TN01-10'!AM$9,0)="","",VLOOKUP($A155,Sheet!$A$7:$DG$148,'TN01-10'!AM$9,0))</f>
        <v>8.6</v>
      </c>
      <c r="AN155" s="32">
        <f>IF(VLOOKUP($A155,Sheet!$A$7:$DG$148,'TN01-10'!AN$9,0)="","",VLOOKUP($A155,Sheet!$A$7:$DG$148,'TN01-10'!AN$9,0))</f>
        <v>8</v>
      </c>
      <c r="AO155" s="32">
        <f>IF(VLOOKUP($A155,Sheet!$A$7:$DG$148,'TN01-10'!AO$9,0)="","",VLOOKUP($A155,Sheet!$A$7:$DG$148,'TN01-10'!AO$9,0))</f>
        <v>8.1</v>
      </c>
      <c r="AP155" s="32" t="str">
        <f>IF(VLOOKUP($A155,Sheet!$A$7:$DG$148,'TN01-10'!AP$9,0)="","",VLOOKUP($A155,Sheet!$A$7:$DG$148,'TN01-10'!AP$9,0))</f>
        <v/>
      </c>
      <c r="AQ155" s="32" t="str">
        <f>IF(VLOOKUP($A155,Sheet!$A$7:$DG$148,'TN01-10'!AQ$9,0)="","",VLOOKUP($A155,Sheet!$A$7:$DG$148,'TN01-10'!AQ$9,0))</f>
        <v/>
      </c>
      <c r="AR155" s="32" t="str">
        <f>IF(VLOOKUP($A155,Sheet!$A$7:$DG$148,'TN01-10'!AR$9,0)="","",VLOOKUP($A155,Sheet!$A$7:$DG$148,'TN01-10'!AR$9,0))</f>
        <v/>
      </c>
      <c r="AS155" s="32" t="str">
        <f>IF(VLOOKUP($A155,Sheet!$A$7:$DG$148,'TN01-10'!AS$9,0)="","",VLOOKUP($A155,Sheet!$A$7:$DG$148,'TN01-10'!AS$9,0))</f>
        <v/>
      </c>
      <c r="AT155" s="32" t="str">
        <f>IF(VLOOKUP($A155,Sheet!$A$7:$DG$148,'TN01-10'!AT$9,0)="","",VLOOKUP($A155,Sheet!$A$7:$DG$148,'TN01-10'!AT$9,0))</f>
        <v/>
      </c>
      <c r="AU155" s="32">
        <f>IF(VLOOKUP($A155,Sheet!$A$7:$DG$148,'TN01-10'!AU$9,0)="","",VLOOKUP($A155,Sheet!$A$7:$DG$148,'TN01-10'!AU$9,0))</f>
        <v>8.5</v>
      </c>
      <c r="AV155" s="32" t="str">
        <f>IF(VLOOKUP($A155,Sheet!$A$7:$DG$148,'TN01-10'!AV$9,0)="","",VLOOKUP($A155,Sheet!$A$7:$DG$148,'TN01-10'!AV$9,0))</f>
        <v/>
      </c>
      <c r="AW155" s="32" t="str">
        <f>IF(VLOOKUP($A155,Sheet!$A$7:$DG$148,'TN01-10'!AW$9,0)="","",VLOOKUP($A155,Sheet!$A$7:$DG$148,'TN01-10'!AW$9,0))</f>
        <v/>
      </c>
      <c r="AX155" s="32" t="str">
        <f>IF(VLOOKUP($A155,Sheet!$A$7:$DG$148,'TN01-10'!AX$9,0)="","",VLOOKUP($A155,Sheet!$A$7:$DG$148,'TN01-10'!AX$9,0))</f>
        <v/>
      </c>
      <c r="AY155" s="32" t="str">
        <f>IF(VLOOKUP($A155,Sheet!$A$7:$DG$148,'TN01-10'!AY$9,0)="","",VLOOKUP($A155,Sheet!$A$7:$DG$148,'TN01-10'!AY$9,0))</f>
        <v/>
      </c>
      <c r="AZ155" s="32" t="str">
        <f>IF(VLOOKUP($A155,Sheet!$A$7:$DG$148,'TN01-10'!AZ$9,0)="","",VLOOKUP($A155,Sheet!$A$7:$DG$148,'TN01-10'!AZ$9,0))</f>
        <v/>
      </c>
      <c r="BA155" s="32">
        <f>IF(VLOOKUP($A155,Sheet!$A$7:$DG$148,'TN01-10'!BA$9,0)="","",VLOOKUP($A155,Sheet!$A$7:$DG$148,'TN01-10'!BA$9,0))</f>
        <v>6.6</v>
      </c>
      <c r="BB155" s="33">
        <f>IF(VLOOKUP($A155,Sheet!$A$7:$DG$148,'TN01-10'!BB$9,0)="","",VLOOKUP($A155,Sheet!$A$7:$DG$148,'TN01-10'!BB$9,0))</f>
        <v>5</v>
      </c>
      <c r="BC155" s="36">
        <f>IF(VLOOKUP($A155,Sheet!$A$7:$DG$148,'TN01-10'!BC$9,0)="","",VLOOKUP($A155,Sheet!$A$7:$DG$148,'TN01-10'!BC$9,0))</f>
        <v>0</v>
      </c>
      <c r="BD155" s="28">
        <f>IF(VLOOKUP($A155,Sheet!$A$7:$DG$148,'TN01-10'!BD$9,0)="","",VLOOKUP($A155,Sheet!$A$7:$DG$148,'TN01-10'!BD$9,0))</f>
        <v>7</v>
      </c>
      <c r="BE155" s="28">
        <f>IF(VLOOKUP($A155,Sheet!$A$7:$DG$148,'TN01-10'!BE$9,0)="","",VLOOKUP($A155,Sheet!$A$7:$DG$148,'TN01-10'!BE$9,0))</f>
        <v>5</v>
      </c>
      <c r="BF155" s="28">
        <f>IF(VLOOKUP($A155,Sheet!$A$7:$DG$148,'TN01-10'!BF$9,0)="","",VLOOKUP($A155,Sheet!$A$7:$DG$148,'TN01-10'!BF$9,0))</f>
        <v>7.1</v>
      </c>
      <c r="BG155" s="28">
        <f>IF(VLOOKUP($A155,Sheet!$A$7:$DG$148,'TN01-10'!BG$9,0)="","",VLOOKUP($A155,Sheet!$A$7:$DG$148,'TN01-10'!BG$9,0))</f>
        <v>5</v>
      </c>
      <c r="BH155" s="28">
        <f>IF(VLOOKUP($A155,Sheet!$A$7:$DG$148,'TN01-10'!BH$9,0)="","",VLOOKUP($A155,Sheet!$A$7:$DG$148,'TN01-10'!BH$9,0))</f>
        <v>6</v>
      </c>
      <c r="BI155" s="28">
        <f>IF(VLOOKUP($A155,Sheet!$A$7:$DG$148,'TN01-10'!BI$9,0)="","",VLOOKUP($A155,Sheet!$A$7:$DG$148,'TN01-10'!BI$9,0))</f>
        <v>5.0999999999999996</v>
      </c>
      <c r="BJ155" s="28">
        <f>IF(VLOOKUP($A155,Sheet!$A$7:$DG$148,'TN01-10'!BJ$9,0)="","",VLOOKUP($A155,Sheet!$A$7:$DG$148,'TN01-10'!BJ$9,0))</f>
        <v>7.5</v>
      </c>
      <c r="BK155" s="28">
        <f>IF(VLOOKUP($A155,Sheet!$A$7:$DG$148,'TN01-10'!BK$9,0)="","",VLOOKUP($A155,Sheet!$A$7:$DG$148,'TN01-10'!BK$9,0))</f>
        <v>5.4</v>
      </c>
      <c r="BL155" s="28">
        <f>IF(VLOOKUP($A155,Sheet!$A$7:$DG$148,'TN01-10'!BL$9,0)="","",VLOOKUP($A155,Sheet!$A$7:$DG$148,'TN01-10'!BL$9,0))</f>
        <v>5.7</v>
      </c>
      <c r="BM155" s="28">
        <f>IF(VLOOKUP($A155,Sheet!$A$7:$DG$148,'TN01-10'!BM$9,0)="","",VLOOKUP($A155,Sheet!$A$7:$DG$148,'TN01-10'!BM$9,0))</f>
        <v>4.3</v>
      </c>
      <c r="BN155" s="28">
        <f>IF(VLOOKUP($A155,Sheet!$A$7:$DG$148,'TN01-10'!BN$9,0)="","",VLOOKUP($A155,Sheet!$A$7:$DG$148,'TN01-10'!BN$9,0))</f>
        <v>4.7</v>
      </c>
      <c r="BO155" s="28" t="str">
        <f>IF(VLOOKUP($A155,Sheet!$A$7:$DG$148,'TN01-10'!BO$9,0)="","",VLOOKUP($A155,Sheet!$A$7:$DG$148,'TN01-10'!BO$9,0))</f>
        <v>X</v>
      </c>
      <c r="BP155" s="28" t="str">
        <f>IF(VLOOKUP($A155,Sheet!$A$7:$DG$148,'TN01-10'!BP$9,0)="","",VLOOKUP($A155,Sheet!$A$7:$DG$148,'TN01-10'!BP$9,0))</f>
        <v>X</v>
      </c>
      <c r="BQ155" s="28" t="str">
        <f>IF(VLOOKUP($A155,Sheet!$A$7:$DG$148,'TN01-10'!BQ$9,0)="","",VLOOKUP($A155,Sheet!$A$7:$DG$148,'TN01-10'!BQ$9,0))</f>
        <v/>
      </c>
      <c r="BR155" s="28">
        <f>IF(VLOOKUP($A155,Sheet!$A$7:$DG$148,'TN01-10'!BR$9,0)="","",VLOOKUP($A155,Sheet!$A$7:$DG$148,'TN01-10'!BR$9,0))</f>
        <v>7.9</v>
      </c>
      <c r="BS155" s="28">
        <f>IF(VLOOKUP($A155,Sheet!$A$7:$DG$148,'TN01-10'!BS$9,0)="","",VLOOKUP($A155,Sheet!$A$7:$DG$148,'TN01-10'!BS$9,0))</f>
        <v>7.1</v>
      </c>
      <c r="BT155" s="28">
        <f>IF(VLOOKUP($A155,Sheet!$A$7:$DG$148,'TN01-10'!BT$9,0)="","",VLOOKUP($A155,Sheet!$A$7:$DG$148,'TN01-10'!BT$9,0))</f>
        <v>4.2</v>
      </c>
      <c r="BU155" s="28">
        <f>IF(VLOOKUP($A155,Sheet!$A$7:$DG$148,'TN01-10'!BU$9,0)="","",VLOOKUP($A155,Sheet!$A$7:$DG$148,'TN01-10'!BU$9,0))</f>
        <v>5</v>
      </c>
      <c r="BV155" s="28">
        <f>IF(VLOOKUP($A155,Sheet!$A$7:$DG$148,'TN01-10'!BV$9,0)="","",VLOOKUP($A155,Sheet!$A$7:$DG$148,'TN01-10'!BV$9,0))</f>
        <v>5.8</v>
      </c>
      <c r="BW155" s="28">
        <f>IF(VLOOKUP($A155,Sheet!$A$7:$DG$148,'TN01-10'!BW$9,0)="","",VLOOKUP($A155,Sheet!$A$7:$DG$148,'TN01-10'!BW$9,0))</f>
        <v>5.5</v>
      </c>
      <c r="BX155" s="33">
        <f>IF(VLOOKUP($A155,Sheet!$A$7:$DG$148,'TN01-10'!BX$9,0)="","",VLOOKUP($A155,Sheet!$A$7:$DG$148,'TN01-10'!BX$9,0))</f>
        <v>45</v>
      </c>
      <c r="BY155" s="36">
        <f>IF(VLOOKUP($A155,Sheet!$A$7:$DG$148,'TN01-10'!BY$9,0)="","",VLOOKUP($A155,Sheet!$A$7:$DG$148,'TN01-10'!BY$9,0))</f>
        <v>5</v>
      </c>
      <c r="BZ155" s="28">
        <f>IF(VLOOKUP($A155,Sheet!$A$7:$DG$148,'TN01-10'!BZ$9,0)="","",VLOOKUP($A155,Sheet!$A$7:$DG$148,'TN01-10'!BZ$9,0))</f>
        <v>8.1999999999999993</v>
      </c>
      <c r="CA155" s="28" t="str">
        <f>IF(VLOOKUP($A155,Sheet!$A$7:$DG$148,'TN01-10'!CA$9,0)="","",VLOOKUP($A155,Sheet!$A$7:$DG$148,'TN01-10'!CA$9,0))</f>
        <v/>
      </c>
      <c r="CB155" s="28">
        <f>IF(VLOOKUP($A155,Sheet!$A$7:$DG$148,'TN01-10'!CB$9,0)="","",VLOOKUP($A155,Sheet!$A$7:$DG$148,'TN01-10'!CB$9,0))</f>
        <v>7.5</v>
      </c>
      <c r="CC155" s="28" t="str">
        <f>IF(VLOOKUP($A155,Sheet!$A$7:$DG$148,'TN01-10'!CC$9,0)="","",VLOOKUP($A155,Sheet!$A$7:$DG$148,'TN01-10'!CC$9,0))</f>
        <v/>
      </c>
      <c r="CD155" s="28">
        <f>IF(VLOOKUP($A155,Sheet!$A$7:$DG$148,'TN01-10'!CD$9,0)="","",VLOOKUP($A155,Sheet!$A$7:$DG$148,'TN01-10'!CD$9,0))</f>
        <v>5.3</v>
      </c>
      <c r="CE155" s="28">
        <f>IF(VLOOKUP($A155,Sheet!$A$7:$DG$148,'TN01-10'!CE$9,0)="","",VLOOKUP($A155,Sheet!$A$7:$DG$148,'TN01-10'!CE$9,0))</f>
        <v>7.8</v>
      </c>
      <c r="CF155" s="28">
        <f>IF(VLOOKUP($A155,Sheet!$A$7:$DG$148,'TN01-10'!CF$9,0)="","",VLOOKUP($A155,Sheet!$A$7:$DG$148,'TN01-10'!CF$9,0))</f>
        <v>0</v>
      </c>
      <c r="CG155" s="28">
        <f>IF(VLOOKUP($A155,Sheet!$A$7:$DG$148,'TN01-10'!CG$9,0)="","",VLOOKUP($A155,Sheet!$A$7:$DG$148,'TN01-10'!CG$9,0))</f>
        <v>5.7</v>
      </c>
      <c r="CH155" s="28" t="str">
        <f>IF(VLOOKUP($A155,Sheet!$A$7:$DG$148,'TN01-10'!CH$9,0)="","",VLOOKUP($A155,Sheet!$A$7:$DG$148,'TN01-10'!CH$9,0))</f>
        <v/>
      </c>
      <c r="CI155" s="28">
        <f>IF(VLOOKUP($A155,Sheet!$A$7:$DG$148,'TN01-10'!CI$9,0)="","",VLOOKUP($A155,Sheet!$A$7:$DG$148,'TN01-10'!CI$9,0))</f>
        <v>6.5</v>
      </c>
      <c r="CJ155" s="28" t="str">
        <f>IF(VLOOKUP($A155,Sheet!$A$7:$DG$148,'TN01-10'!CJ$9,0)="","",VLOOKUP($A155,Sheet!$A$7:$DG$148,'TN01-10'!CJ$9,0))</f>
        <v/>
      </c>
      <c r="CK155" s="28" t="str">
        <f>IF(VLOOKUP($A155,Sheet!$A$7:$DG$148,'TN01-10'!CK$9,0)="","",VLOOKUP($A155,Sheet!$A$7:$DG$148,'TN01-10'!CK$9,0))</f>
        <v/>
      </c>
      <c r="CL155" s="28" t="str">
        <f>IF(VLOOKUP($A155,Sheet!$A$7:$DG$148,'TN01-10'!CL$9,0)="","",VLOOKUP($A155,Sheet!$A$7:$DG$148,'TN01-10'!CL$9,0))</f>
        <v/>
      </c>
      <c r="CM155" s="28" t="str">
        <f>IF(VLOOKUP($A155,Sheet!$A$7:$DG$148,'TN01-10'!CM$9,0)="","",VLOOKUP($A155,Sheet!$A$7:$DG$148,'TN01-10'!CM$9,0))</f>
        <v/>
      </c>
      <c r="CN155" s="28">
        <f>IF(VLOOKUP($A155,Sheet!$A$7:$DG$148,'TN01-10'!CN$9,0)="","",VLOOKUP($A155,Sheet!$A$7:$DG$148,'TN01-10'!CN$9,0))</f>
        <v>4.9000000000000004</v>
      </c>
      <c r="CO155" s="28" t="str">
        <f>IF(VLOOKUP($A155,Sheet!$A$7:$DG$148,'TN01-10'!CO$9,0)="","",VLOOKUP($A155,Sheet!$A$7:$DG$148,'TN01-10'!CO$9,0))</f>
        <v/>
      </c>
      <c r="CP155" s="28" t="str">
        <f>IF(VLOOKUP($A155,Sheet!$A$7:$DG$148,'TN01-10'!CP$9,0)="","",VLOOKUP($A155,Sheet!$A$7:$DG$148,'TN01-10'!CP$9,0))</f>
        <v/>
      </c>
      <c r="CQ155" s="28">
        <f>IF(VLOOKUP($A155,Sheet!$A$7:$DG$148,'TN01-10'!CQ$9,0)="","",VLOOKUP($A155,Sheet!$A$7:$DG$148,'TN01-10'!CQ$9,0))</f>
        <v>7.6</v>
      </c>
      <c r="CR155" s="28">
        <f>IF(VLOOKUP($A155,Sheet!$A$7:$DG$148,'TN01-10'!CR$9,0)="","",VLOOKUP($A155,Sheet!$A$7:$DG$148,'TN01-10'!CR$9,0))</f>
        <v>6.4</v>
      </c>
      <c r="CS155" s="33">
        <f>IF(VLOOKUP($A155,Sheet!$A$7:$DG$148,'TN01-10'!CS$9,0)="","",VLOOKUP($A155,Sheet!$A$7:$DG$148,'TN01-10'!CS$9,0))</f>
        <v>20</v>
      </c>
      <c r="CT155" s="36">
        <f>IF(VLOOKUP($A155,Sheet!$A$7:$DG$148,'TN01-10'!CT$9,0)="","",VLOOKUP($A155,Sheet!$A$7:$DG$148,'TN01-10'!CT$9,0))</f>
        <v>7</v>
      </c>
      <c r="CU155" s="38">
        <f t="shared" si="32"/>
        <v>116</v>
      </c>
      <c r="CV155" s="38">
        <f t="shared" si="33"/>
        <v>12</v>
      </c>
      <c r="CW155" s="38">
        <f t="shared" si="34"/>
        <v>0</v>
      </c>
      <c r="CX155" s="38">
        <f t="shared" si="35"/>
        <v>128</v>
      </c>
      <c r="CY155" s="38">
        <f t="shared" si="36"/>
        <v>5.61</v>
      </c>
      <c r="CZ155" s="38">
        <f>VLOOKUP($A155,'TN01-04'!$A$13:$DL$166,103,0)</f>
        <v>2.13</v>
      </c>
      <c r="DA155" s="28" t="str">
        <f>IF(VLOOKUP($A155,Sheet!$A$7:$DG$148,'TN01-10'!DA$9,0)="","",VLOOKUP($A155,Sheet!$A$7:$DG$148,'TN01-10'!DA$9,0))</f>
        <v/>
      </c>
      <c r="DB155" s="28" t="str">
        <f>IF(VLOOKUP($A155,Sheet!$A$7:$DG$148,'TN01-10'!DB$9,0)="","",VLOOKUP($A155,Sheet!$A$7:$DG$148,'TN01-10'!DB$9,0))</f>
        <v/>
      </c>
      <c r="DC155" s="28" t="str">
        <f>IF(VLOOKUP($A155,Sheet!$A$7:$DG$148,'TN01-10'!DC$9,0)="","",VLOOKUP($A155,Sheet!$A$7:$DG$148,'TN01-10'!DC$9,0))</f>
        <v/>
      </c>
      <c r="DD155" s="28" t="str">
        <f>IF(VLOOKUP($A155,Sheet!$A$7:$DG$148,'TN01-10'!DD$9,0)="","",VLOOKUP($A155,Sheet!$A$7:$DG$148,'TN01-10'!DD$9,0))</f>
        <v/>
      </c>
      <c r="DE155" s="38"/>
      <c r="DF155" s="38">
        <f t="shared" si="37"/>
        <v>0</v>
      </c>
      <c r="DG155" s="38">
        <f>VLOOKUP($A155,'TN01-04'!$A$13:$DL$166,110,0)</f>
        <v>0</v>
      </c>
      <c r="DH155" s="33">
        <f>IF(VLOOKUP($A155,Sheet!$A$7:$DG$148,'TN01-10'!DH$9,0)="","",VLOOKUP($A155,Sheet!$A$7:$DG$148,'TN01-10'!DH$9,0))</f>
        <v>0</v>
      </c>
      <c r="DI155" s="36">
        <f>IF(VLOOKUP($A155,Sheet!$A$7:$DG$148,'TN01-10'!DI$9,0)="","",VLOOKUP($A155,Sheet!$A$7:$DG$148,'TN01-10'!DI$9,0))</f>
        <v>5</v>
      </c>
      <c r="DJ155" s="38">
        <f t="shared" si="38"/>
        <v>116</v>
      </c>
      <c r="DK155" s="38">
        <f t="shared" si="39"/>
        <v>17</v>
      </c>
      <c r="DL155" s="38">
        <f t="shared" si="40"/>
        <v>5.4</v>
      </c>
      <c r="DM155" s="38">
        <f>VLOOKUP($A155,'TN01-04'!$A$13:$DL$166,116,0)</f>
        <v>2.0499999999999998</v>
      </c>
      <c r="DN155" s="33">
        <f>IF(VLOOKUP($A155,Sheet!$A$7:$DG$148,'TN01-10'!DN$9,0)="","",VLOOKUP($A155,Sheet!$A$7:$DG$148,'TN01-10'!DN$9,0))</f>
        <v>121</v>
      </c>
      <c r="DO155" s="36">
        <f>IF(VLOOKUP($A155,Sheet!$A$7:$DG$148,'TN01-10'!DO$9,0)="","",VLOOKUP($A155,Sheet!$A$7:$DG$148,'TN01-10'!DO$9,0))</f>
        <v>17</v>
      </c>
      <c r="DP155" s="28">
        <f>IF(VLOOKUP($A155,Sheet!$A$7:$DG$148,'TN01-10'!DP$9,0)="","",VLOOKUP($A155,Sheet!$A$7:$DG$148,'TN01-10'!DP$9,0))</f>
        <v>137</v>
      </c>
      <c r="DQ155" s="28">
        <f>IF(VLOOKUP($A155,Sheet!$A$7:$DG$148,'TN01-10'!DQ$9,0)="","",VLOOKUP($A155,Sheet!$A$7:$DG$148,'TN01-10'!DQ$9,0))</f>
        <v>123</v>
      </c>
      <c r="DR155" s="28">
        <f>IF(VLOOKUP($A155,Sheet!$A$7:$DG$148,'TN01-10'!DR$9,0)="","",VLOOKUP($A155,Sheet!$A$7:$DG$148,'TN01-10'!DR$9,0))</f>
        <v>6.08</v>
      </c>
      <c r="DS155" s="28">
        <f>IF(VLOOKUP($A155,Sheet!$A$7:$DG$148,'TN01-10'!DS$9,0)="","",VLOOKUP($A155,Sheet!$A$7:$DG$148,'TN01-10'!DS$9,0))</f>
        <v>2.3199999999999998</v>
      </c>
      <c r="DT155" s="28" t="str">
        <f>IF(VLOOKUP($A155,Sheet!$A$7:$DG$148,'TN01-10'!DT$9,0)="","",VLOOKUP($A155,Sheet!$A$7:$DG$148,'TN01-10'!DT$9,0))</f>
        <v/>
      </c>
      <c r="DU155" s="168">
        <f t="shared" si="41"/>
        <v>9.375E-2</v>
      </c>
      <c r="DV155" s="315"/>
      <c r="DW155" s="315"/>
      <c r="DX155" s="315" t="s">
        <v>4798</v>
      </c>
      <c r="DY155" s="315" t="s">
        <v>4798</v>
      </c>
      <c r="DZ155" s="315" t="s">
        <v>4833</v>
      </c>
      <c r="EA155" s="315"/>
      <c r="EB155" s="216"/>
      <c r="EC155" s="216"/>
      <c r="ED155" s="216"/>
      <c r="EE155" s="216"/>
      <c r="EF155" s="216">
        <f t="shared" si="42"/>
        <v>0</v>
      </c>
      <c r="EG155" s="216">
        <v>0</v>
      </c>
      <c r="EH155" s="216">
        <v>0</v>
      </c>
      <c r="EI155" s="216"/>
      <c r="EJ155" s="216"/>
      <c r="EK155" s="216">
        <f t="shared" si="43"/>
        <v>0</v>
      </c>
      <c r="EL155" s="216"/>
      <c r="EM155" s="216">
        <v>0</v>
      </c>
      <c r="EN155" s="216"/>
      <c r="EO155" s="216"/>
      <c r="EP155" s="216">
        <f t="shared" si="44"/>
        <v>0</v>
      </c>
      <c r="EQ155" s="216"/>
      <c r="ER155" s="216">
        <v>0</v>
      </c>
      <c r="ES155" s="216"/>
      <c r="ET155" s="216"/>
      <c r="EU155" s="216">
        <f t="shared" si="45"/>
        <v>0</v>
      </c>
      <c r="EV155" s="216">
        <f t="shared" si="46"/>
        <v>0</v>
      </c>
    </row>
    <row r="156" spans="1:152" ht="15.95" customHeight="1" x14ac:dyDescent="0.2">
      <c r="A156" s="25">
        <v>2221724201</v>
      </c>
      <c r="B156" s="26" t="s">
        <v>7</v>
      </c>
      <c r="C156" s="26" t="s">
        <v>119</v>
      </c>
      <c r="D156" s="26" t="s">
        <v>16</v>
      </c>
      <c r="E156" s="27">
        <v>35796</v>
      </c>
      <c r="F156" s="26" t="s">
        <v>210</v>
      </c>
      <c r="G156" s="26" t="s">
        <v>212</v>
      </c>
      <c r="H156" s="28">
        <f>IF(VLOOKUP($A156,Sheet!$A$7:$DG$148,'TN01-10'!H$9,0)="","",VLOOKUP($A156,Sheet!$A$7:$DG$148,'TN01-10'!H$9,0))</f>
        <v>6.6</v>
      </c>
      <c r="I156" s="28">
        <f>IF(VLOOKUP($A156,Sheet!$A$7:$DG$148,'TN01-10'!I$9,0)="","",VLOOKUP($A156,Sheet!$A$7:$DG$148,'TN01-10'!I$9,0))</f>
        <v>6.1</v>
      </c>
      <c r="J156" s="28">
        <f>IF(VLOOKUP($A156,Sheet!$A$7:$DG$148,'TN01-10'!J$9,0)="","",VLOOKUP($A156,Sheet!$A$7:$DG$148,'TN01-10'!J$9,0))</f>
        <v>4.0999999999999996</v>
      </c>
      <c r="K156" s="28">
        <f>IF(VLOOKUP($A156,Sheet!$A$7:$DG$148,'TN01-10'!K$9,0)="","",VLOOKUP($A156,Sheet!$A$7:$DG$148,'TN01-10'!K$9,0))</f>
        <v>7.2</v>
      </c>
      <c r="L156" s="28">
        <f>IF(VLOOKUP($A156,Sheet!$A$7:$DG$148,'TN01-10'!L$9,0)="","",VLOOKUP($A156,Sheet!$A$7:$DG$148,'TN01-10'!L$9,0))</f>
        <v>4.5999999999999996</v>
      </c>
      <c r="M156" s="28">
        <f>IF(VLOOKUP($A156,Sheet!$A$7:$DG$148,'TN01-10'!M$9,0)="","",VLOOKUP($A156,Sheet!$A$7:$DG$148,'TN01-10'!M$9,0))</f>
        <v>6</v>
      </c>
      <c r="N156" s="28">
        <f>IF(VLOOKUP($A156,Sheet!$A$7:$DG$148,'TN01-10'!N$9,0)="","",VLOOKUP($A156,Sheet!$A$7:$DG$148,'TN01-10'!N$9,0))</f>
        <v>7.2</v>
      </c>
      <c r="O156" s="28" t="str">
        <f>IF(VLOOKUP($A156,Sheet!$A$7:$DG$148,'TN01-10'!O$9,0)="","",VLOOKUP($A156,Sheet!$A$7:$DG$148,'TN01-10'!O$9,0))</f>
        <v/>
      </c>
      <c r="P156" s="28">
        <f>IF(VLOOKUP($A156,Sheet!$A$7:$DG$148,'TN01-10'!P$9,0)="","",VLOOKUP($A156,Sheet!$A$7:$DG$148,'TN01-10'!P$9,0))</f>
        <v>6</v>
      </c>
      <c r="Q156" s="28" t="str">
        <f>IF(VLOOKUP($A156,Sheet!$A$7:$DG$148,'TN01-10'!Q$9,0)="","",VLOOKUP($A156,Sheet!$A$7:$DG$148,'TN01-10'!Q$9,0))</f>
        <v/>
      </c>
      <c r="R156" s="28" t="str">
        <f>IF(VLOOKUP($A156,Sheet!$A$7:$DG$148,'TN01-10'!R$9,0)="","",VLOOKUP($A156,Sheet!$A$7:$DG$148,'TN01-10'!R$9,0))</f>
        <v/>
      </c>
      <c r="S156" s="28" t="str">
        <f>IF(VLOOKUP($A156,Sheet!$A$7:$DG$148,'TN01-10'!S$9,0)="","",VLOOKUP($A156,Sheet!$A$7:$DG$148,'TN01-10'!S$9,0))</f>
        <v/>
      </c>
      <c r="T156" s="28" t="str">
        <f>IF(VLOOKUP($A156,Sheet!$A$7:$DG$148,'TN01-10'!T$9,0)="","",VLOOKUP($A156,Sheet!$A$7:$DG$148,'TN01-10'!T$9,0))</f>
        <v/>
      </c>
      <c r="U156" s="28">
        <f>IF(VLOOKUP($A156,Sheet!$A$7:$DG$148,'TN01-10'!U$9,0)="","",VLOOKUP($A156,Sheet!$A$7:$DG$148,'TN01-10'!U$9,0))</f>
        <v>6.7</v>
      </c>
      <c r="V156" s="28">
        <f>IF(VLOOKUP($A156,Sheet!$A$7:$DG$148,'TN01-10'!V$9,0)="","",VLOOKUP($A156,Sheet!$A$7:$DG$148,'TN01-10'!V$9,0))</f>
        <v>4.3</v>
      </c>
      <c r="W156" s="28">
        <f>IF(VLOOKUP($A156,Sheet!$A$7:$DG$148,'TN01-10'!W$9,0)="","",VLOOKUP($A156,Sheet!$A$7:$DG$148,'TN01-10'!W$9,0))</f>
        <v>7.5</v>
      </c>
      <c r="X156" s="28">
        <f>IF(VLOOKUP($A156,Sheet!$A$7:$DG$148,'TN01-10'!X$9,0)="","",VLOOKUP($A156,Sheet!$A$7:$DG$148,'TN01-10'!X$9,0))</f>
        <v>8</v>
      </c>
      <c r="Y156" s="28">
        <f>IF(VLOOKUP($A156,Sheet!$A$7:$DG$148,'TN01-10'!Y$9,0)="","",VLOOKUP($A156,Sheet!$A$7:$DG$148,'TN01-10'!Y$9,0))</f>
        <v>4.8</v>
      </c>
      <c r="Z156" s="28">
        <f>IF(VLOOKUP($A156,Sheet!$A$7:$DG$148,'TN01-10'!Z$9,0)="","",VLOOKUP($A156,Sheet!$A$7:$DG$148,'TN01-10'!Z$9,0))</f>
        <v>5.2</v>
      </c>
      <c r="AA156" s="28">
        <f>IF(VLOOKUP($A156,Sheet!$A$7:$DG$148,'TN01-10'!AA$9,0)="","",VLOOKUP($A156,Sheet!$A$7:$DG$148,'TN01-10'!AA$9,0))</f>
        <v>5.0999999999999996</v>
      </c>
      <c r="AB156" s="28">
        <f>IF(VLOOKUP($A156,Sheet!$A$7:$DG$148,'TN01-10'!AB$9,0)="","",VLOOKUP($A156,Sheet!$A$7:$DG$148,'TN01-10'!AB$9,0))</f>
        <v>7.7</v>
      </c>
      <c r="AC156" s="28">
        <f>IF(VLOOKUP($A156,Sheet!$A$7:$DG$148,'TN01-10'!AC$9,0)="","",VLOOKUP($A156,Sheet!$A$7:$DG$148,'TN01-10'!AC$9,0))</f>
        <v>5</v>
      </c>
      <c r="AD156" s="28">
        <f>IF(VLOOKUP($A156,Sheet!$A$7:$DG$148,'TN01-10'!AD$9,0)="","",VLOOKUP($A156,Sheet!$A$7:$DG$148,'TN01-10'!AD$9,0))</f>
        <v>5.3</v>
      </c>
      <c r="AE156" s="28">
        <f>IF(VLOOKUP($A156,Sheet!$A$7:$DG$148,'TN01-10'!AE$9,0)="","",VLOOKUP($A156,Sheet!$A$7:$DG$148,'TN01-10'!AE$9,0))</f>
        <v>5</v>
      </c>
      <c r="AF156" s="28">
        <f>IF(VLOOKUP($A156,Sheet!$A$7:$DG$148,'TN01-10'!AF$9,0)="","",VLOOKUP($A156,Sheet!$A$7:$DG$148,'TN01-10'!AF$9,0))</f>
        <v>5.8</v>
      </c>
      <c r="AG156" s="28">
        <f>IF(VLOOKUP($A156,Sheet!$A$7:$DG$148,'TN01-10'!AG$9,0)="","",VLOOKUP($A156,Sheet!$A$7:$DG$148,'TN01-10'!AG$9,0))</f>
        <v>5.0999999999999996</v>
      </c>
      <c r="AH156" s="28">
        <f>IF(VLOOKUP($A156,Sheet!$A$7:$DG$148,'TN01-10'!AH$9,0)="","",VLOOKUP($A156,Sheet!$A$7:$DG$148,'TN01-10'!AH$9,0))</f>
        <v>5.7</v>
      </c>
      <c r="AI156" s="28">
        <f>IF(VLOOKUP($A156,Sheet!$A$7:$DG$148,'TN01-10'!AI$9,0)="","",VLOOKUP($A156,Sheet!$A$7:$DG$148,'TN01-10'!AI$9,0))</f>
        <v>6.2</v>
      </c>
      <c r="AJ156" s="28">
        <f>IF(VLOOKUP($A156,Sheet!$A$7:$DG$148,'TN01-10'!AJ$9,0)="","",VLOOKUP($A156,Sheet!$A$7:$DG$148,'TN01-10'!AJ$9,0))</f>
        <v>6</v>
      </c>
      <c r="AK156" s="33">
        <f>IF(VLOOKUP($A156,Sheet!$A$7:$DG$148,'TN01-10'!AK$9,0)="","",VLOOKUP($A156,Sheet!$A$7:$DG$148,'TN01-10'!AK$9,0))</f>
        <v>51</v>
      </c>
      <c r="AL156" s="36">
        <f>IF(VLOOKUP($A156,Sheet!$A$7:$DG$148,'TN01-10'!AL$9,0)="","",VLOOKUP($A156,Sheet!$A$7:$DG$148,'TN01-10'!AL$9,0))</f>
        <v>0</v>
      </c>
      <c r="AM156" s="32">
        <f>IF(VLOOKUP($A156,Sheet!$A$7:$DG$148,'TN01-10'!AM$9,0)="","",VLOOKUP($A156,Sheet!$A$7:$DG$148,'TN01-10'!AM$9,0))</f>
        <v>6.5</v>
      </c>
      <c r="AN156" s="32">
        <f>IF(VLOOKUP($A156,Sheet!$A$7:$DG$148,'TN01-10'!AN$9,0)="","",VLOOKUP($A156,Sheet!$A$7:$DG$148,'TN01-10'!AN$9,0))</f>
        <v>6</v>
      </c>
      <c r="AO156" s="32" t="str">
        <f>IF(VLOOKUP($A156,Sheet!$A$7:$DG$148,'TN01-10'!AO$9,0)="","",VLOOKUP($A156,Sheet!$A$7:$DG$148,'TN01-10'!AO$9,0))</f>
        <v/>
      </c>
      <c r="AP156" s="32">
        <f>IF(VLOOKUP($A156,Sheet!$A$7:$DG$148,'TN01-10'!AP$9,0)="","",VLOOKUP($A156,Sheet!$A$7:$DG$148,'TN01-10'!AP$9,0))</f>
        <v>6</v>
      </c>
      <c r="AQ156" s="32" t="str">
        <f>IF(VLOOKUP($A156,Sheet!$A$7:$DG$148,'TN01-10'!AQ$9,0)="","",VLOOKUP($A156,Sheet!$A$7:$DG$148,'TN01-10'!AQ$9,0))</f>
        <v/>
      </c>
      <c r="AR156" s="32" t="str">
        <f>IF(VLOOKUP($A156,Sheet!$A$7:$DG$148,'TN01-10'!AR$9,0)="","",VLOOKUP($A156,Sheet!$A$7:$DG$148,'TN01-10'!AR$9,0))</f>
        <v/>
      </c>
      <c r="AS156" s="32" t="str">
        <f>IF(VLOOKUP($A156,Sheet!$A$7:$DG$148,'TN01-10'!AS$9,0)="","",VLOOKUP($A156,Sheet!$A$7:$DG$148,'TN01-10'!AS$9,0))</f>
        <v/>
      </c>
      <c r="AT156" s="32" t="str">
        <f>IF(VLOOKUP($A156,Sheet!$A$7:$DG$148,'TN01-10'!AT$9,0)="","",VLOOKUP($A156,Sheet!$A$7:$DG$148,'TN01-10'!AT$9,0))</f>
        <v/>
      </c>
      <c r="AU156" s="32">
        <f>IF(VLOOKUP($A156,Sheet!$A$7:$DG$148,'TN01-10'!AU$9,0)="","",VLOOKUP($A156,Sheet!$A$7:$DG$148,'TN01-10'!AU$9,0))</f>
        <v>7.6</v>
      </c>
      <c r="AV156" s="32" t="str">
        <f>IF(VLOOKUP($A156,Sheet!$A$7:$DG$148,'TN01-10'!AV$9,0)="","",VLOOKUP($A156,Sheet!$A$7:$DG$148,'TN01-10'!AV$9,0))</f>
        <v/>
      </c>
      <c r="AW156" s="32" t="str">
        <f>IF(VLOOKUP($A156,Sheet!$A$7:$DG$148,'TN01-10'!AW$9,0)="","",VLOOKUP($A156,Sheet!$A$7:$DG$148,'TN01-10'!AW$9,0))</f>
        <v/>
      </c>
      <c r="AX156" s="32" t="str">
        <f>IF(VLOOKUP($A156,Sheet!$A$7:$DG$148,'TN01-10'!AX$9,0)="","",VLOOKUP($A156,Sheet!$A$7:$DG$148,'TN01-10'!AX$9,0))</f>
        <v/>
      </c>
      <c r="AY156" s="32" t="str">
        <f>IF(VLOOKUP($A156,Sheet!$A$7:$DG$148,'TN01-10'!AY$9,0)="","",VLOOKUP($A156,Sheet!$A$7:$DG$148,'TN01-10'!AY$9,0))</f>
        <v/>
      </c>
      <c r="AZ156" s="32" t="str">
        <f>IF(VLOOKUP($A156,Sheet!$A$7:$DG$148,'TN01-10'!AZ$9,0)="","",VLOOKUP($A156,Sheet!$A$7:$DG$148,'TN01-10'!AZ$9,0))</f>
        <v/>
      </c>
      <c r="BA156" s="32">
        <f>IF(VLOOKUP($A156,Sheet!$A$7:$DG$148,'TN01-10'!BA$9,0)="","",VLOOKUP($A156,Sheet!$A$7:$DG$148,'TN01-10'!BA$9,0))</f>
        <v>6.9</v>
      </c>
      <c r="BB156" s="33">
        <f>IF(VLOOKUP($A156,Sheet!$A$7:$DG$148,'TN01-10'!BB$9,0)="","",VLOOKUP($A156,Sheet!$A$7:$DG$148,'TN01-10'!BB$9,0))</f>
        <v>5</v>
      </c>
      <c r="BC156" s="36">
        <f>IF(VLOOKUP($A156,Sheet!$A$7:$DG$148,'TN01-10'!BC$9,0)="","",VLOOKUP($A156,Sheet!$A$7:$DG$148,'TN01-10'!BC$9,0))</f>
        <v>0</v>
      </c>
      <c r="BD156" s="28">
        <f>IF(VLOOKUP($A156,Sheet!$A$7:$DG$148,'TN01-10'!BD$9,0)="","",VLOOKUP($A156,Sheet!$A$7:$DG$148,'TN01-10'!BD$9,0))</f>
        <v>5.2</v>
      </c>
      <c r="BE156" s="28">
        <f>IF(VLOOKUP($A156,Sheet!$A$7:$DG$148,'TN01-10'!BE$9,0)="","",VLOOKUP($A156,Sheet!$A$7:$DG$148,'TN01-10'!BE$9,0))</f>
        <v>4.5999999999999996</v>
      </c>
      <c r="BF156" s="28">
        <f>IF(VLOOKUP($A156,Sheet!$A$7:$DG$148,'TN01-10'!BF$9,0)="","",VLOOKUP($A156,Sheet!$A$7:$DG$148,'TN01-10'!BF$9,0))</f>
        <v>9</v>
      </c>
      <c r="BG156" s="28">
        <f>IF(VLOOKUP($A156,Sheet!$A$7:$DG$148,'TN01-10'!BG$9,0)="","",VLOOKUP($A156,Sheet!$A$7:$DG$148,'TN01-10'!BG$9,0))</f>
        <v>6.1</v>
      </c>
      <c r="BH156" s="28">
        <f>IF(VLOOKUP($A156,Sheet!$A$7:$DG$148,'TN01-10'!BH$9,0)="","",VLOOKUP($A156,Sheet!$A$7:$DG$148,'TN01-10'!BH$9,0))</f>
        <v>6.6</v>
      </c>
      <c r="BI156" s="28">
        <f>IF(VLOOKUP($A156,Sheet!$A$7:$DG$148,'TN01-10'!BI$9,0)="","",VLOOKUP($A156,Sheet!$A$7:$DG$148,'TN01-10'!BI$9,0))</f>
        <v>5.4</v>
      </c>
      <c r="BJ156" s="28">
        <f>IF(VLOOKUP($A156,Sheet!$A$7:$DG$148,'TN01-10'!BJ$9,0)="","",VLOOKUP($A156,Sheet!$A$7:$DG$148,'TN01-10'!BJ$9,0))</f>
        <v>8.1</v>
      </c>
      <c r="BK156" s="28">
        <f>IF(VLOOKUP($A156,Sheet!$A$7:$DG$148,'TN01-10'!BK$9,0)="","",VLOOKUP($A156,Sheet!$A$7:$DG$148,'TN01-10'!BK$9,0))</f>
        <v>6</v>
      </c>
      <c r="BL156" s="28">
        <f>IF(VLOOKUP($A156,Sheet!$A$7:$DG$148,'TN01-10'!BL$9,0)="","",VLOOKUP($A156,Sheet!$A$7:$DG$148,'TN01-10'!BL$9,0))</f>
        <v>6.7</v>
      </c>
      <c r="BM156" s="28">
        <f>IF(VLOOKUP($A156,Sheet!$A$7:$DG$148,'TN01-10'!BM$9,0)="","",VLOOKUP($A156,Sheet!$A$7:$DG$148,'TN01-10'!BM$9,0))</f>
        <v>6.2</v>
      </c>
      <c r="BN156" s="28">
        <f>IF(VLOOKUP($A156,Sheet!$A$7:$DG$148,'TN01-10'!BN$9,0)="","",VLOOKUP($A156,Sheet!$A$7:$DG$148,'TN01-10'!BN$9,0))</f>
        <v>4.5999999999999996</v>
      </c>
      <c r="BO156" s="28">
        <f>IF(VLOOKUP($A156,Sheet!$A$7:$DG$148,'TN01-10'!BO$9,0)="","",VLOOKUP($A156,Sheet!$A$7:$DG$148,'TN01-10'!BO$9,0))</f>
        <v>5.9</v>
      </c>
      <c r="BP156" s="28">
        <f>IF(VLOOKUP($A156,Sheet!$A$7:$DG$148,'TN01-10'!BP$9,0)="","",VLOOKUP($A156,Sheet!$A$7:$DG$148,'TN01-10'!BP$9,0))</f>
        <v>4.8</v>
      </c>
      <c r="BQ156" s="28" t="str">
        <f>IF(VLOOKUP($A156,Sheet!$A$7:$DG$148,'TN01-10'!BQ$9,0)="","",VLOOKUP($A156,Sheet!$A$7:$DG$148,'TN01-10'!BQ$9,0))</f>
        <v/>
      </c>
      <c r="BR156" s="28">
        <f>IF(VLOOKUP($A156,Sheet!$A$7:$DG$148,'TN01-10'!BR$9,0)="","",VLOOKUP($A156,Sheet!$A$7:$DG$148,'TN01-10'!BR$9,0))</f>
        <v>4.5</v>
      </c>
      <c r="BS156" s="28">
        <f>IF(VLOOKUP($A156,Sheet!$A$7:$DG$148,'TN01-10'!BS$9,0)="","",VLOOKUP($A156,Sheet!$A$7:$DG$148,'TN01-10'!BS$9,0))</f>
        <v>6.5</v>
      </c>
      <c r="BT156" s="28">
        <f>IF(VLOOKUP($A156,Sheet!$A$7:$DG$148,'TN01-10'!BT$9,0)="","",VLOOKUP($A156,Sheet!$A$7:$DG$148,'TN01-10'!BT$9,0))</f>
        <v>5.0999999999999996</v>
      </c>
      <c r="BU156" s="28">
        <f>IF(VLOOKUP($A156,Sheet!$A$7:$DG$148,'TN01-10'!BU$9,0)="","",VLOOKUP($A156,Sheet!$A$7:$DG$148,'TN01-10'!BU$9,0))</f>
        <v>5</v>
      </c>
      <c r="BV156" s="28">
        <f>IF(VLOOKUP($A156,Sheet!$A$7:$DG$148,'TN01-10'!BV$9,0)="","",VLOOKUP($A156,Sheet!$A$7:$DG$148,'TN01-10'!BV$9,0))</f>
        <v>5.2</v>
      </c>
      <c r="BW156" s="28">
        <f>IF(VLOOKUP($A156,Sheet!$A$7:$DG$148,'TN01-10'!BW$9,0)="","",VLOOKUP($A156,Sheet!$A$7:$DG$148,'TN01-10'!BW$9,0))</f>
        <v>7.8</v>
      </c>
      <c r="BX156" s="33">
        <f>IF(VLOOKUP($A156,Sheet!$A$7:$DG$148,'TN01-10'!BX$9,0)="","",VLOOKUP($A156,Sheet!$A$7:$DG$148,'TN01-10'!BX$9,0))</f>
        <v>50</v>
      </c>
      <c r="BY156" s="36">
        <f>IF(VLOOKUP($A156,Sheet!$A$7:$DG$148,'TN01-10'!BY$9,0)="","",VLOOKUP($A156,Sheet!$A$7:$DG$148,'TN01-10'!BY$9,0))</f>
        <v>0</v>
      </c>
      <c r="BZ156" s="28">
        <f>IF(VLOOKUP($A156,Sheet!$A$7:$DG$148,'TN01-10'!BZ$9,0)="","",VLOOKUP($A156,Sheet!$A$7:$DG$148,'TN01-10'!BZ$9,0))</f>
        <v>7.8</v>
      </c>
      <c r="CA156" s="28" t="str">
        <f>IF(VLOOKUP($A156,Sheet!$A$7:$DG$148,'TN01-10'!CA$9,0)="","",VLOOKUP($A156,Sheet!$A$7:$DG$148,'TN01-10'!CA$9,0))</f>
        <v/>
      </c>
      <c r="CB156" s="28">
        <f>IF(VLOOKUP($A156,Sheet!$A$7:$DG$148,'TN01-10'!CB$9,0)="","",VLOOKUP($A156,Sheet!$A$7:$DG$148,'TN01-10'!CB$9,0))</f>
        <v>6.8</v>
      </c>
      <c r="CC156" s="28" t="str">
        <f>IF(VLOOKUP($A156,Sheet!$A$7:$DG$148,'TN01-10'!CC$9,0)="","",VLOOKUP($A156,Sheet!$A$7:$DG$148,'TN01-10'!CC$9,0))</f>
        <v/>
      </c>
      <c r="CD156" s="28">
        <f>IF(VLOOKUP($A156,Sheet!$A$7:$DG$148,'TN01-10'!CD$9,0)="","",VLOOKUP($A156,Sheet!$A$7:$DG$148,'TN01-10'!CD$9,0))</f>
        <v>5.3</v>
      </c>
      <c r="CE156" s="28">
        <f>IF(VLOOKUP($A156,Sheet!$A$7:$DG$148,'TN01-10'!CE$9,0)="","",VLOOKUP($A156,Sheet!$A$7:$DG$148,'TN01-10'!CE$9,0))</f>
        <v>7.8</v>
      </c>
      <c r="CF156" s="28">
        <f>IF(VLOOKUP($A156,Sheet!$A$7:$DG$148,'TN01-10'!CF$9,0)="","",VLOOKUP($A156,Sheet!$A$7:$DG$148,'TN01-10'!CF$9,0))</f>
        <v>7.8</v>
      </c>
      <c r="CG156" s="28">
        <f>IF(VLOOKUP($A156,Sheet!$A$7:$DG$148,'TN01-10'!CG$9,0)="","",VLOOKUP($A156,Sheet!$A$7:$DG$148,'TN01-10'!CG$9,0))</f>
        <v>5.2</v>
      </c>
      <c r="CH156" s="28" t="str">
        <f>IF(VLOOKUP($A156,Sheet!$A$7:$DG$148,'TN01-10'!CH$9,0)="","",VLOOKUP($A156,Sheet!$A$7:$DG$148,'TN01-10'!CH$9,0))</f>
        <v/>
      </c>
      <c r="CI156" s="28">
        <f>IF(VLOOKUP($A156,Sheet!$A$7:$DG$148,'TN01-10'!CI$9,0)="","",VLOOKUP($A156,Sheet!$A$7:$DG$148,'TN01-10'!CI$9,0))</f>
        <v>4.8</v>
      </c>
      <c r="CJ156" s="28" t="str">
        <f>IF(VLOOKUP($A156,Sheet!$A$7:$DG$148,'TN01-10'!CJ$9,0)="","",VLOOKUP($A156,Sheet!$A$7:$DG$148,'TN01-10'!CJ$9,0))</f>
        <v/>
      </c>
      <c r="CK156" s="28" t="str">
        <f>IF(VLOOKUP($A156,Sheet!$A$7:$DG$148,'TN01-10'!CK$9,0)="","",VLOOKUP($A156,Sheet!$A$7:$DG$148,'TN01-10'!CK$9,0))</f>
        <v/>
      </c>
      <c r="CL156" s="28" t="str">
        <f>IF(VLOOKUP($A156,Sheet!$A$7:$DG$148,'TN01-10'!CL$9,0)="","",VLOOKUP($A156,Sheet!$A$7:$DG$148,'TN01-10'!CL$9,0))</f>
        <v/>
      </c>
      <c r="CM156" s="28" t="str">
        <f>IF(VLOOKUP($A156,Sheet!$A$7:$DG$148,'TN01-10'!CM$9,0)="","",VLOOKUP($A156,Sheet!$A$7:$DG$148,'TN01-10'!CM$9,0))</f>
        <v/>
      </c>
      <c r="CN156" s="28">
        <f>IF(VLOOKUP($A156,Sheet!$A$7:$DG$148,'TN01-10'!CN$9,0)="","",VLOOKUP($A156,Sheet!$A$7:$DG$148,'TN01-10'!CN$9,0))</f>
        <v>5.4</v>
      </c>
      <c r="CO156" s="28">
        <f>IF(VLOOKUP($A156,Sheet!$A$7:$DG$148,'TN01-10'!CO$9,0)="","",VLOOKUP($A156,Sheet!$A$7:$DG$148,'TN01-10'!CO$9,0))</f>
        <v>7</v>
      </c>
      <c r="CP156" s="28">
        <f>IF(VLOOKUP($A156,Sheet!$A$7:$DG$148,'TN01-10'!CP$9,0)="","",VLOOKUP($A156,Sheet!$A$7:$DG$148,'TN01-10'!CP$9,0))</f>
        <v>7.4</v>
      </c>
      <c r="CQ156" s="28">
        <f>IF(VLOOKUP($A156,Sheet!$A$7:$DG$148,'TN01-10'!CQ$9,0)="","",VLOOKUP($A156,Sheet!$A$7:$DG$148,'TN01-10'!CQ$9,0))</f>
        <v>7</v>
      </c>
      <c r="CR156" s="28">
        <f>IF(VLOOKUP($A156,Sheet!$A$7:$DG$148,'TN01-10'!CR$9,0)="","",VLOOKUP($A156,Sheet!$A$7:$DG$148,'TN01-10'!CR$9,0))</f>
        <v>6.2</v>
      </c>
      <c r="CS156" s="33">
        <f>IF(VLOOKUP($A156,Sheet!$A$7:$DG$148,'TN01-10'!CS$9,0)="","",VLOOKUP($A156,Sheet!$A$7:$DG$148,'TN01-10'!CS$9,0))</f>
        <v>27</v>
      </c>
      <c r="CT156" s="36">
        <f>IF(VLOOKUP($A156,Sheet!$A$7:$DG$148,'TN01-10'!CT$9,0)="","",VLOOKUP($A156,Sheet!$A$7:$DG$148,'TN01-10'!CT$9,0))</f>
        <v>0</v>
      </c>
      <c r="CU156" s="38">
        <f t="shared" si="32"/>
        <v>128</v>
      </c>
      <c r="CV156" s="38">
        <f t="shared" si="33"/>
        <v>0</v>
      </c>
      <c r="CW156" s="38">
        <f t="shared" si="34"/>
        <v>0</v>
      </c>
      <c r="CX156" s="38">
        <f t="shared" si="35"/>
        <v>128</v>
      </c>
      <c r="CY156" s="38">
        <f t="shared" si="36"/>
        <v>5.92</v>
      </c>
      <c r="CZ156" s="38">
        <f>VLOOKUP($A156,'TN01-04'!$A$13:$DL$166,103,0)</f>
        <v>2.21</v>
      </c>
      <c r="DA156" s="28" t="str">
        <f>IF(VLOOKUP($A156,Sheet!$A$7:$DG$148,'TN01-10'!DA$9,0)="","",VLOOKUP($A156,Sheet!$A$7:$DG$148,'TN01-10'!DA$9,0))</f>
        <v/>
      </c>
      <c r="DB156" s="28" t="str">
        <f>IF(VLOOKUP($A156,Sheet!$A$7:$DG$148,'TN01-10'!DB$9,0)="","",VLOOKUP($A156,Sheet!$A$7:$DG$148,'TN01-10'!DB$9,0))</f>
        <v/>
      </c>
      <c r="DC156" s="28" t="str">
        <f>IF(VLOOKUP($A156,Sheet!$A$7:$DG$148,'TN01-10'!DC$9,0)="","",VLOOKUP($A156,Sheet!$A$7:$DG$148,'TN01-10'!DC$9,0))</f>
        <v/>
      </c>
      <c r="DD156" s="28" t="str">
        <f>IF(VLOOKUP($A156,Sheet!$A$7:$DG$148,'TN01-10'!DD$9,0)="","",VLOOKUP($A156,Sheet!$A$7:$DG$148,'TN01-10'!DD$9,0))</f>
        <v/>
      </c>
      <c r="DE156" s="38"/>
      <c r="DF156" s="38">
        <f t="shared" si="37"/>
        <v>0</v>
      </c>
      <c r="DG156" s="38">
        <f>VLOOKUP($A156,'TN01-04'!$A$13:$DL$166,110,0)</f>
        <v>0</v>
      </c>
      <c r="DH156" s="33">
        <f>IF(VLOOKUP($A156,Sheet!$A$7:$DG$148,'TN01-10'!DH$9,0)="","",VLOOKUP($A156,Sheet!$A$7:$DG$148,'TN01-10'!DH$9,0))</f>
        <v>0</v>
      </c>
      <c r="DI156" s="36">
        <f>IF(VLOOKUP($A156,Sheet!$A$7:$DG$148,'TN01-10'!DI$9,0)="","",VLOOKUP($A156,Sheet!$A$7:$DG$148,'TN01-10'!DI$9,0))</f>
        <v>5</v>
      </c>
      <c r="DJ156" s="38">
        <f t="shared" si="38"/>
        <v>128</v>
      </c>
      <c r="DK156" s="38">
        <f t="shared" si="39"/>
        <v>5</v>
      </c>
      <c r="DL156" s="38">
        <f t="shared" si="40"/>
        <v>5.7</v>
      </c>
      <c r="DM156" s="38">
        <f>VLOOKUP($A156,'TN01-04'!$A$13:$DL$166,116,0)</f>
        <v>2.12</v>
      </c>
      <c r="DN156" s="33">
        <f>IF(VLOOKUP($A156,Sheet!$A$7:$DG$148,'TN01-10'!DN$9,0)="","",VLOOKUP($A156,Sheet!$A$7:$DG$148,'TN01-10'!DN$9,0))</f>
        <v>133</v>
      </c>
      <c r="DO156" s="36">
        <f>IF(VLOOKUP($A156,Sheet!$A$7:$DG$148,'TN01-10'!DO$9,0)="","",VLOOKUP($A156,Sheet!$A$7:$DG$148,'TN01-10'!DO$9,0))</f>
        <v>5</v>
      </c>
      <c r="DP156" s="28">
        <f>IF(VLOOKUP($A156,Sheet!$A$7:$DG$148,'TN01-10'!DP$9,0)="","",VLOOKUP($A156,Sheet!$A$7:$DG$148,'TN01-10'!DP$9,0))</f>
        <v>137</v>
      </c>
      <c r="DQ156" s="28">
        <f>IF(VLOOKUP($A156,Sheet!$A$7:$DG$148,'TN01-10'!DQ$9,0)="","",VLOOKUP($A156,Sheet!$A$7:$DG$148,'TN01-10'!DQ$9,0))</f>
        <v>133</v>
      </c>
      <c r="DR156" s="28">
        <f>IF(VLOOKUP($A156,Sheet!$A$7:$DG$148,'TN01-10'!DR$9,0)="","",VLOOKUP($A156,Sheet!$A$7:$DG$148,'TN01-10'!DR$9,0))</f>
        <v>5.92</v>
      </c>
      <c r="DS156" s="28">
        <f>IF(VLOOKUP($A156,Sheet!$A$7:$DG$148,'TN01-10'!DS$9,0)="","",VLOOKUP($A156,Sheet!$A$7:$DG$148,'TN01-10'!DS$9,0))</f>
        <v>2.21</v>
      </c>
      <c r="DT156" s="28" t="str">
        <f>IF(VLOOKUP($A156,Sheet!$A$7:$DG$148,'TN01-10'!DT$9,0)="","",VLOOKUP($A156,Sheet!$A$7:$DG$148,'TN01-10'!DT$9,0))</f>
        <v>HRM 301</v>
      </c>
      <c r="DU156" s="168">
        <f t="shared" si="41"/>
        <v>0</v>
      </c>
      <c r="DV156" s="315"/>
      <c r="DW156" s="315" t="s">
        <v>4798</v>
      </c>
      <c r="DX156" s="315" t="s">
        <v>4798</v>
      </c>
      <c r="DY156" s="315" t="s">
        <v>4798</v>
      </c>
      <c r="DZ156" s="315" t="s">
        <v>4831</v>
      </c>
      <c r="EA156" s="315"/>
      <c r="EB156" s="216"/>
      <c r="EC156" s="216"/>
      <c r="ED156" s="216"/>
      <c r="EE156" s="216"/>
      <c r="EF156" s="216">
        <f t="shared" si="42"/>
        <v>0</v>
      </c>
      <c r="EG156" s="216">
        <v>0</v>
      </c>
      <c r="EH156" s="216">
        <v>0</v>
      </c>
      <c r="EI156" s="216"/>
      <c r="EJ156" s="216"/>
      <c r="EK156" s="216">
        <f t="shared" si="43"/>
        <v>0</v>
      </c>
      <c r="EL156" s="216"/>
      <c r="EM156" s="216">
        <v>0</v>
      </c>
      <c r="EN156" s="216"/>
      <c r="EO156" s="216"/>
      <c r="EP156" s="216">
        <f t="shared" si="44"/>
        <v>0</v>
      </c>
      <c r="EQ156" s="216"/>
      <c r="ER156" s="216">
        <v>0</v>
      </c>
      <c r="ES156" s="216"/>
      <c r="ET156" s="216"/>
      <c r="EU156" s="216">
        <f t="shared" si="45"/>
        <v>0</v>
      </c>
      <c r="EV156" s="216">
        <f t="shared" si="46"/>
        <v>0</v>
      </c>
    </row>
    <row r="157" spans="1:152" ht="15.95" customHeight="1" x14ac:dyDescent="0.2">
      <c r="A157" s="25">
        <v>2221727440</v>
      </c>
      <c r="B157" s="26" t="s">
        <v>37</v>
      </c>
      <c r="C157" s="26" t="s">
        <v>120</v>
      </c>
      <c r="D157" s="26" t="s">
        <v>16</v>
      </c>
      <c r="E157" s="27">
        <v>35952</v>
      </c>
      <c r="F157" s="26" t="s">
        <v>210</v>
      </c>
      <c r="G157" s="26" t="s">
        <v>212</v>
      </c>
      <c r="H157" s="28" t="e">
        <f>IF(VLOOKUP($A157,Sheet!$A$7:$DG$148,'TN01-10'!H$9,0)="","",VLOOKUP($A157,Sheet!$A$7:$DG$148,'TN01-10'!H$9,0))</f>
        <v>#N/A</v>
      </c>
      <c r="I157" s="28" t="e">
        <f>IF(VLOOKUP($A157,Sheet!$A$7:$DG$148,'TN01-10'!I$9,0)="","",VLOOKUP($A157,Sheet!$A$7:$DG$148,'TN01-10'!I$9,0))</f>
        <v>#N/A</v>
      </c>
      <c r="J157" s="28" t="e">
        <f>IF(VLOOKUP($A157,Sheet!$A$7:$DG$148,'TN01-10'!J$9,0)="","",VLOOKUP($A157,Sheet!$A$7:$DG$148,'TN01-10'!J$9,0))</f>
        <v>#N/A</v>
      </c>
      <c r="K157" s="28" t="e">
        <f>IF(VLOOKUP($A157,Sheet!$A$7:$DG$148,'TN01-10'!K$9,0)="","",VLOOKUP($A157,Sheet!$A$7:$DG$148,'TN01-10'!K$9,0))</f>
        <v>#N/A</v>
      </c>
      <c r="L157" s="28" t="e">
        <f>IF(VLOOKUP($A157,Sheet!$A$7:$DG$148,'TN01-10'!L$9,0)="","",VLOOKUP($A157,Sheet!$A$7:$DG$148,'TN01-10'!L$9,0))</f>
        <v>#N/A</v>
      </c>
      <c r="M157" s="28" t="e">
        <f>IF(VLOOKUP($A157,Sheet!$A$7:$DG$148,'TN01-10'!M$9,0)="","",VLOOKUP($A157,Sheet!$A$7:$DG$148,'TN01-10'!M$9,0))</f>
        <v>#N/A</v>
      </c>
      <c r="N157" s="28" t="e">
        <f>IF(VLOOKUP($A157,Sheet!$A$7:$DG$148,'TN01-10'!N$9,0)="","",VLOOKUP($A157,Sheet!$A$7:$DG$148,'TN01-10'!N$9,0))</f>
        <v>#N/A</v>
      </c>
      <c r="O157" s="28" t="e">
        <f>IF(VLOOKUP($A157,Sheet!$A$7:$DG$148,'TN01-10'!O$9,0)="","",VLOOKUP($A157,Sheet!$A$7:$DG$148,'TN01-10'!O$9,0))</f>
        <v>#N/A</v>
      </c>
      <c r="P157" s="28" t="e">
        <f>IF(VLOOKUP($A157,Sheet!$A$7:$DG$148,'TN01-10'!P$9,0)="","",VLOOKUP($A157,Sheet!$A$7:$DG$148,'TN01-10'!P$9,0))</f>
        <v>#N/A</v>
      </c>
      <c r="Q157" s="28" t="e">
        <f>IF(VLOOKUP($A157,Sheet!$A$7:$DG$148,'TN01-10'!Q$9,0)="","",VLOOKUP($A157,Sheet!$A$7:$DG$148,'TN01-10'!Q$9,0))</f>
        <v>#N/A</v>
      </c>
      <c r="R157" s="28" t="e">
        <f>IF(VLOOKUP($A157,Sheet!$A$7:$DG$148,'TN01-10'!R$9,0)="","",VLOOKUP($A157,Sheet!$A$7:$DG$148,'TN01-10'!R$9,0))</f>
        <v>#N/A</v>
      </c>
      <c r="S157" s="28" t="e">
        <f>IF(VLOOKUP($A157,Sheet!$A$7:$DG$148,'TN01-10'!S$9,0)="","",VLOOKUP($A157,Sheet!$A$7:$DG$148,'TN01-10'!S$9,0))</f>
        <v>#N/A</v>
      </c>
      <c r="T157" s="28" t="e">
        <f>IF(VLOOKUP($A157,Sheet!$A$7:$DG$148,'TN01-10'!T$9,0)="","",VLOOKUP($A157,Sheet!$A$7:$DG$148,'TN01-10'!T$9,0))</f>
        <v>#N/A</v>
      </c>
      <c r="U157" s="28" t="e">
        <f>IF(VLOOKUP($A157,Sheet!$A$7:$DG$148,'TN01-10'!U$9,0)="","",VLOOKUP($A157,Sheet!$A$7:$DG$148,'TN01-10'!U$9,0))</f>
        <v>#N/A</v>
      </c>
      <c r="V157" s="28" t="e">
        <f>IF(VLOOKUP($A157,Sheet!$A$7:$DG$148,'TN01-10'!V$9,0)="","",VLOOKUP($A157,Sheet!$A$7:$DG$148,'TN01-10'!V$9,0))</f>
        <v>#N/A</v>
      </c>
      <c r="W157" s="28" t="e">
        <f>IF(VLOOKUP($A157,Sheet!$A$7:$DG$148,'TN01-10'!W$9,0)="","",VLOOKUP($A157,Sheet!$A$7:$DG$148,'TN01-10'!W$9,0))</f>
        <v>#N/A</v>
      </c>
      <c r="X157" s="28" t="e">
        <f>IF(VLOOKUP($A157,Sheet!$A$7:$DG$148,'TN01-10'!X$9,0)="","",VLOOKUP($A157,Sheet!$A$7:$DG$148,'TN01-10'!X$9,0))</f>
        <v>#N/A</v>
      </c>
      <c r="Y157" s="28" t="e">
        <f>IF(VLOOKUP($A157,Sheet!$A$7:$DG$148,'TN01-10'!Y$9,0)="","",VLOOKUP($A157,Sheet!$A$7:$DG$148,'TN01-10'!Y$9,0))</f>
        <v>#N/A</v>
      </c>
      <c r="Z157" s="28" t="e">
        <f>IF(VLOOKUP($A157,Sheet!$A$7:$DG$148,'TN01-10'!Z$9,0)="","",VLOOKUP($A157,Sheet!$A$7:$DG$148,'TN01-10'!Z$9,0))</f>
        <v>#N/A</v>
      </c>
      <c r="AA157" s="28" t="e">
        <f>IF(VLOOKUP($A157,Sheet!$A$7:$DG$148,'TN01-10'!AA$9,0)="","",VLOOKUP($A157,Sheet!$A$7:$DG$148,'TN01-10'!AA$9,0))</f>
        <v>#N/A</v>
      </c>
      <c r="AB157" s="28" t="e">
        <f>IF(VLOOKUP($A157,Sheet!$A$7:$DG$148,'TN01-10'!AB$9,0)="","",VLOOKUP($A157,Sheet!$A$7:$DG$148,'TN01-10'!AB$9,0))</f>
        <v>#N/A</v>
      </c>
      <c r="AC157" s="28" t="e">
        <f>IF(VLOOKUP($A157,Sheet!$A$7:$DG$148,'TN01-10'!AC$9,0)="","",VLOOKUP($A157,Sheet!$A$7:$DG$148,'TN01-10'!AC$9,0))</f>
        <v>#N/A</v>
      </c>
      <c r="AD157" s="28" t="e">
        <f>IF(VLOOKUP($A157,Sheet!$A$7:$DG$148,'TN01-10'!AD$9,0)="","",VLOOKUP($A157,Sheet!$A$7:$DG$148,'TN01-10'!AD$9,0))</f>
        <v>#N/A</v>
      </c>
      <c r="AE157" s="28" t="e">
        <f>IF(VLOOKUP($A157,Sheet!$A$7:$DG$148,'TN01-10'!AE$9,0)="","",VLOOKUP($A157,Sheet!$A$7:$DG$148,'TN01-10'!AE$9,0))</f>
        <v>#N/A</v>
      </c>
      <c r="AF157" s="28" t="e">
        <f>IF(VLOOKUP($A157,Sheet!$A$7:$DG$148,'TN01-10'!AF$9,0)="","",VLOOKUP($A157,Sheet!$A$7:$DG$148,'TN01-10'!AF$9,0))</f>
        <v>#N/A</v>
      </c>
      <c r="AG157" s="28" t="e">
        <f>IF(VLOOKUP($A157,Sheet!$A$7:$DG$148,'TN01-10'!AG$9,0)="","",VLOOKUP($A157,Sheet!$A$7:$DG$148,'TN01-10'!AG$9,0))</f>
        <v>#N/A</v>
      </c>
      <c r="AH157" s="28" t="e">
        <f>IF(VLOOKUP($A157,Sheet!$A$7:$DG$148,'TN01-10'!AH$9,0)="","",VLOOKUP($A157,Sheet!$A$7:$DG$148,'TN01-10'!AH$9,0))</f>
        <v>#N/A</v>
      </c>
      <c r="AI157" s="28" t="e">
        <f>IF(VLOOKUP($A157,Sheet!$A$7:$DG$148,'TN01-10'!AI$9,0)="","",VLOOKUP($A157,Sheet!$A$7:$DG$148,'TN01-10'!AI$9,0))</f>
        <v>#N/A</v>
      </c>
      <c r="AJ157" s="28" t="e">
        <f>IF(VLOOKUP($A157,Sheet!$A$7:$DG$148,'TN01-10'!AJ$9,0)="","",VLOOKUP($A157,Sheet!$A$7:$DG$148,'TN01-10'!AJ$9,0))</f>
        <v>#N/A</v>
      </c>
      <c r="AK157" s="33" t="e">
        <f>IF(VLOOKUP($A157,Sheet!$A$7:$DG$148,'TN01-10'!AK$9,0)="","",VLOOKUP($A157,Sheet!$A$7:$DG$148,'TN01-10'!AK$9,0))</f>
        <v>#N/A</v>
      </c>
      <c r="AL157" s="36" t="e">
        <f>IF(VLOOKUP($A157,Sheet!$A$7:$DG$148,'TN01-10'!AL$9,0)="","",VLOOKUP($A157,Sheet!$A$7:$DG$148,'TN01-10'!AL$9,0))</f>
        <v>#N/A</v>
      </c>
      <c r="AM157" s="32" t="e">
        <f>IF(VLOOKUP($A157,Sheet!$A$7:$DG$148,'TN01-10'!AM$9,0)="","",VLOOKUP($A157,Sheet!$A$7:$DG$148,'TN01-10'!AM$9,0))</f>
        <v>#N/A</v>
      </c>
      <c r="AN157" s="32" t="e">
        <f>IF(VLOOKUP($A157,Sheet!$A$7:$DG$148,'TN01-10'!AN$9,0)="","",VLOOKUP($A157,Sheet!$A$7:$DG$148,'TN01-10'!AN$9,0))</f>
        <v>#N/A</v>
      </c>
      <c r="AO157" s="32" t="e">
        <f>IF(VLOOKUP($A157,Sheet!$A$7:$DG$148,'TN01-10'!AO$9,0)="","",VLOOKUP($A157,Sheet!$A$7:$DG$148,'TN01-10'!AO$9,0))</f>
        <v>#N/A</v>
      </c>
      <c r="AP157" s="32" t="e">
        <f>IF(VLOOKUP($A157,Sheet!$A$7:$DG$148,'TN01-10'!AP$9,0)="","",VLOOKUP($A157,Sheet!$A$7:$DG$148,'TN01-10'!AP$9,0))</f>
        <v>#N/A</v>
      </c>
      <c r="AQ157" s="32" t="e">
        <f>IF(VLOOKUP($A157,Sheet!$A$7:$DG$148,'TN01-10'!AQ$9,0)="","",VLOOKUP($A157,Sheet!$A$7:$DG$148,'TN01-10'!AQ$9,0))</f>
        <v>#N/A</v>
      </c>
      <c r="AR157" s="32" t="e">
        <f>IF(VLOOKUP($A157,Sheet!$A$7:$DG$148,'TN01-10'!AR$9,0)="","",VLOOKUP($A157,Sheet!$A$7:$DG$148,'TN01-10'!AR$9,0))</f>
        <v>#N/A</v>
      </c>
      <c r="AS157" s="32" t="e">
        <f>IF(VLOOKUP($A157,Sheet!$A$7:$DG$148,'TN01-10'!AS$9,0)="","",VLOOKUP($A157,Sheet!$A$7:$DG$148,'TN01-10'!AS$9,0))</f>
        <v>#N/A</v>
      </c>
      <c r="AT157" s="32" t="e">
        <f>IF(VLOOKUP($A157,Sheet!$A$7:$DG$148,'TN01-10'!AT$9,0)="","",VLOOKUP($A157,Sheet!$A$7:$DG$148,'TN01-10'!AT$9,0))</f>
        <v>#N/A</v>
      </c>
      <c r="AU157" s="32" t="e">
        <f>IF(VLOOKUP($A157,Sheet!$A$7:$DG$148,'TN01-10'!AU$9,0)="","",VLOOKUP($A157,Sheet!$A$7:$DG$148,'TN01-10'!AU$9,0))</f>
        <v>#N/A</v>
      </c>
      <c r="AV157" s="32" t="e">
        <f>IF(VLOOKUP($A157,Sheet!$A$7:$DG$148,'TN01-10'!AV$9,0)="","",VLOOKUP($A157,Sheet!$A$7:$DG$148,'TN01-10'!AV$9,0))</f>
        <v>#N/A</v>
      </c>
      <c r="AW157" s="32" t="e">
        <f>IF(VLOOKUP($A157,Sheet!$A$7:$DG$148,'TN01-10'!AW$9,0)="","",VLOOKUP($A157,Sheet!$A$7:$DG$148,'TN01-10'!AW$9,0))</f>
        <v>#N/A</v>
      </c>
      <c r="AX157" s="32" t="e">
        <f>IF(VLOOKUP($A157,Sheet!$A$7:$DG$148,'TN01-10'!AX$9,0)="","",VLOOKUP($A157,Sheet!$A$7:$DG$148,'TN01-10'!AX$9,0))</f>
        <v>#N/A</v>
      </c>
      <c r="AY157" s="32" t="e">
        <f>IF(VLOOKUP($A157,Sheet!$A$7:$DG$148,'TN01-10'!AY$9,0)="","",VLOOKUP($A157,Sheet!$A$7:$DG$148,'TN01-10'!AY$9,0))</f>
        <v>#N/A</v>
      </c>
      <c r="AZ157" s="32" t="e">
        <f>IF(VLOOKUP($A157,Sheet!$A$7:$DG$148,'TN01-10'!AZ$9,0)="","",VLOOKUP($A157,Sheet!$A$7:$DG$148,'TN01-10'!AZ$9,0))</f>
        <v>#N/A</v>
      </c>
      <c r="BA157" s="32" t="e">
        <f>IF(VLOOKUP($A157,Sheet!$A$7:$DG$148,'TN01-10'!BA$9,0)="","",VLOOKUP($A157,Sheet!$A$7:$DG$148,'TN01-10'!BA$9,0))</f>
        <v>#N/A</v>
      </c>
      <c r="BB157" s="33" t="e">
        <f>IF(VLOOKUP($A157,Sheet!$A$7:$DG$148,'TN01-10'!BB$9,0)="","",VLOOKUP($A157,Sheet!$A$7:$DG$148,'TN01-10'!BB$9,0))</f>
        <v>#N/A</v>
      </c>
      <c r="BC157" s="36" t="e">
        <f>IF(VLOOKUP($A157,Sheet!$A$7:$DG$148,'TN01-10'!BC$9,0)="","",VLOOKUP($A157,Sheet!$A$7:$DG$148,'TN01-10'!BC$9,0))</f>
        <v>#N/A</v>
      </c>
      <c r="BD157" s="28" t="e">
        <f>IF(VLOOKUP($A157,Sheet!$A$7:$DG$148,'TN01-10'!BD$9,0)="","",VLOOKUP($A157,Sheet!$A$7:$DG$148,'TN01-10'!BD$9,0))</f>
        <v>#N/A</v>
      </c>
      <c r="BE157" s="28" t="e">
        <f>IF(VLOOKUP($A157,Sheet!$A$7:$DG$148,'TN01-10'!BE$9,0)="","",VLOOKUP($A157,Sheet!$A$7:$DG$148,'TN01-10'!BE$9,0))</f>
        <v>#N/A</v>
      </c>
      <c r="BF157" s="28" t="e">
        <f>IF(VLOOKUP($A157,Sheet!$A$7:$DG$148,'TN01-10'!BF$9,0)="","",VLOOKUP($A157,Sheet!$A$7:$DG$148,'TN01-10'!BF$9,0))</f>
        <v>#N/A</v>
      </c>
      <c r="BG157" s="28" t="e">
        <f>IF(VLOOKUP($A157,Sheet!$A$7:$DG$148,'TN01-10'!BG$9,0)="","",VLOOKUP($A157,Sheet!$A$7:$DG$148,'TN01-10'!BG$9,0))</f>
        <v>#N/A</v>
      </c>
      <c r="BH157" s="28" t="e">
        <f>IF(VLOOKUP($A157,Sheet!$A$7:$DG$148,'TN01-10'!BH$9,0)="","",VLOOKUP($A157,Sheet!$A$7:$DG$148,'TN01-10'!BH$9,0))</f>
        <v>#N/A</v>
      </c>
      <c r="BI157" s="28" t="e">
        <f>IF(VLOOKUP($A157,Sheet!$A$7:$DG$148,'TN01-10'!BI$9,0)="","",VLOOKUP($A157,Sheet!$A$7:$DG$148,'TN01-10'!BI$9,0))</f>
        <v>#N/A</v>
      </c>
      <c r="BJ157" s="28" t="e">
        <f>IF(VLOOKUP($A157,Sheet!$A$7:$DG$148,'TN01-10'!BJ$9,0)="","",VLOOKUP($A157,Sheet!$A$7:$DG$148,'TN01-10'!BJ$9,0))</f>
        <v>#N/A</v>
      </c>
      <c r="BK157" s="28" t="e">
        <f>IF(VLOOKUP($A157,Sheet!$A$7:$DG$148,'TN01-10'!BK$9,0)="","",VLOOKUP($A157,Sheet!$A$7:$DG$148,'TN01-10'!BK$9,0))</f>
        <v>#N/A</v>
      </c>
      <c r="BL157" s="28" t="e">
        <f>IF(VLOOKUP($A157,Sheet!$A$7:$DG$148,'TN01-10'!BL$9,0)="","",VLOOKUP($A157,Sheet!$A$7:$DG$148,'TN01-10'!BL$9,0))</f>
        <v>#N/A</v>
      </c>
      <c r="BM157" s="28" t="e">
        <f>IF(VLOOKUP($A157,Sheet!$A$7:$DG$148,'TN01-10'!BM$9,0)="","",VLOOKUP($A157,Sheet!$A$7:$DG$148,'TN01-10'!BM$9,0))</f>
        <v>#N/A</v>
      </c>
      <c r="BN157" s="28" t="e">
        <f>IF(VLOOKUP($A157,Sheet!$A$7:$DG$148,'TN01-10'!BN$9,0)="","",VLOOKUP($A157,Sheet!$A$7:$DG$148,'TN01-10'!BN$9,0))</f>
        <v>#N/A</v>
      </c>
      <c r="BO157" s="28" t="e">
        <f>IF(VLOOKUP($A157,Sheet!$A$7:$DG$148,'TN01-10'!BO$9,0)="","",VLOOKUP($A157,Sheet!$A$7:$DG$148,'TN01-10'!BO$9,0))</f>
        <v>#N/A</v>
      </c>
      <c r="BP157" s="28" t="e">
        <f>IF(VLOOKUP($A157,Sheet!$A$7:$DG$148,'TN01-10'!BP$9,0)="","",VLOOKUP($A157,Sheet!$A$7:$DG$148,'TN01-10'!BP$9,0))</f>
        <v>#N/A</v>
      </c>
      <c r="BQ157" s="28" t="e">
        <f>IF(VLOOKUP($A157,Sheet!$A$7:$DG$148,'TN01-10'!BQ$9,0)="","",VLOOKUP($A157,Sheet!$A$7:$DG$148,'TN01-10'!BQ$9,0))</f>
        <v>#N/A</v>
      </c>
      <c r="BR157" s="28" t="e">
        <f>IF(VLOOKUP($A157,Sheet!$A$7:$DG$148,'TN01-10'!BR$9,0)="","",VLOOKUP($A157,Sheet!$A$7:$DG$148,'TN01-10'!BR$9,0))</f>
        <v>#N/A</v>
      </c>
      <c r="BS157" s="28" t="e">
        <f>IF(VLOOKUP($A157,Sheet!$A$7:$DG$148,'TN01-10'!BS$9,0)="","",VLOOKUP($A157,Sheet!$A$7:$DG$148,'TN01-10'!BS$9,0))</f>
        <v>#N/A</v>
      </c>
      <c r="BT157" s="28" t="e">
        <f>IF(VLOOKUP($A157,Sheet!$A$7:$DG$148,'TN01-10'!BT$9,0)="","",VLOOKUP($A157,Sheet!$A$7:$DG$148,'TN01-10'!BT$9,0))</f>
        <v>#N/A</v>
      </c>
      <c r="BU157" s="28" t="e">
        <f>IF(VLOOKUP($A157,Sheet!$A$7:$DG$148,'TN01-10'!BU$9,0)="","",VLOOKUP($A157,Sheet!$A$7:$DG$148,'TN01-10'!BU$9,0))</f>
        <v>#N/A</v>
      </c>
      <c r="BV157" s="28" t="e">
        <f>IF(VLOOKUP($A157,Sheet!$A$7:$DG$148,'TN01-10'!BV$9,0)="","",VLOOKUP($A157,Sheet!$A$7:$DG$148,'TN01-10'!BV$9,0))</f>
        <v>#N/A</v>
      </c>
      <c r="BW157" s="28" t="e">
        <f>IF(VLOOKUP($A157,Sheet!$A$7:$DG$148,'TN01-10'!BW$9,0)="","",VLOOKUP($A157,Sheet!$A$7:$DG$148,'TN01-10'!BW$9,0))</f>
        <v>#N/A</v>
      </c>
      <c r="BX157" s="33" t="e">
        <f>IF(VLOOKUP($A157,Sheet!$A$7:$DG$148,'TN01-10'!BX$9,0)="","",VLOOKUP($A157,Sheet!$A$7:$DG$148,'TN01-10'!BX$9,0))</f>
        <v>#N/A</v>
      </c>
      <c r="BY157" s="36" t="e">
        <f>IF(VLOOKUP($A157,Sheet!$A$7:$DG$148,'TN01-10'!BY$9,0)="","",VLOOKUP($A157,Sheet!$A$7:$DG$148,'TN01-10'!BY$9,0))</f>
        <v>#N/A</v>
      </c>
      <c r="BZ157" s="28" t="e">
        <f>IF(VLOOKUP($A157,Sheet!$A$7:$DG$148,'TN01-10'!BZ$9,0)="","",VLOOKUP($A157,Sheet!$A$7:$DG$148,'TN01-10'!BZ$9,0))</f>
        <v>#N/A</v>
      </c>
      <c r="CA157" s="28" t="e">
        <f>IF(VLOOKUP($A157,Sheet!$A$7:$DG$148,'TN01-10'!CA$9,0)="","",VLOOKUP($A157,Sheet!$A$7:$DG$148,'TN01-10'!CA$9,0))</f>
        <v>#N/A</v>
      </c>
      <c r="CB157" s="28" t="e">
        <f>IF(VLOOKUP($A157,Sheet!$A$7:$DG$148,'TN01-10'!CB$9,0)="","",VLOOKUP($A157,Sheet!$A$7:$DG$148,'TN01-10'!CB$9,0))</f>
        <v>#N/A</v>
      </c>
      <c r="CC157" s="28" t="e">
        <f>IF(VLOOKUP($A157,Sheet!$A$7:$DG$148,'TN01-10'!CC$9,0)="","",VLOOKUP($A157,Sheet!$A$7:$DG$148,'TN01-10'!CC$9,0))</f>
        <v>#N/A</v>
      </c>
      <c r="CD157" s="28" t="e">
        <f>IF(VLOOKUP($A157,Sheet!$A$7:$DG$148,'TN01-10'!CD$9,0)="","",VLOOKUP($A157,Sheet!$A$7:$DG$148,'TN01-10'!CD$9,0))</f>
        <v>#N/A</v>
      </c>
      <c r="CE157" s="28" t="e">
        <f>IF(VLOOKUP($A157,Sheet!$A$7:$DG$148,'TN01-10'!CE$9,0)="","",VLOOKUP($A157,Sheet!$A$7:$DG$148,'TN01-10'!CE$9,0))</f>
        <v>#N/A</v>
      </c>
      <c r="CF157" s="28" t="e">
        <f>IF(VLOOKUP($A157,Sheet!$A$7:$DG$148,'TN01-10'!CF$9,0)="","",VLOOKUP($A157,Sheet!$A$7:$DG$148,'TN01-10'!CF$9,0))</f>
        <v>#N/A</v>
      </c>
      <c r="CG157" s="28" t="e">
        <f>IF(VLOOKUP($A157,Sheet!$A$7:$DG$148,'TN01-10'!CG$9,0)="","",VLOOKUP($A157,Sheet!$A$7:$DG$148,'TN01-10'!CG$9,0))</f>
        <v>#N/A</v>
      </c>
      <c r="CH157" s="28" t="e">
        <f>IF(VLOOKUP($A157,Sheet!$A$7:$DG$148,'TN01-10'!CH$9,0)="","",VLOOKUP($A157,Sheet!$A$7:$DG$148,'TN01-10'!CH$9,0))</f>
        <v>#N/A</v>
      </c>
      <c r="CI157" s="28" t="e">
        <f>IF(VLOOKUP($A157,Sheet!$A$7:$DG$148,'TN01-10'!CI$9,0)="","",VLOOKUP($A157,Sheet!$A$7:$DG$148,'TN01-10'!CI$9,0))</f>
        <v>#N/A</v>
      </c>
      <c r="CJ157" s="28" t="e">
        <f>IF(VLOOKUP($A157,Sheet!$A$7:$DG$148,'TN01-10'!CJ$9,0)="","",VLOOKUP($A157,Sheet!$A$7:$DG$148,'TN01-10'!CJ$9,0))</f>
        <v>#N/A</v>
      </c>
      <c r="CK157" s="28" t="e">
        <f>IF(VLOOKUP($A157,Sheet!$A$7:$DG$148,'TN01-10'!CK$9,0)="","",VLOOKUP($A157,Sheet!$A$7:$DG$148,'TN01-10'!CK$9,0))</f>
        <v>#N/A</v>
      </c>
      <c r="CL157" s="28" t="e">
        <f>IF(VLOOKUP($A157,Sheet!$A$7:$DG$148,'TN01-10'!CL$9,0)="","",VLOOKUP($A157,Sheet!$A$7:$DG$148,'TN01-10'!CL$9,0))</f>
        <v>#N/A</v>
      </c>
      <c r="CM157" s="28" t="e">
        <f>IF(VLOOKUP($A157,Sheet!$A$7:$DG$148,'TN01-10'!CM$9,0)="","",VLOOKUP($A157,Sheet!$A$7:$DG$148,'TN01-10'!CM$9,0))</f>
        <v>#N/A</v>
      </c>
      <c r="CN157" s="28" t="e">
        <f>IF(VLOOKUP($A157,Sheet!$A$7:$DG$148,'TN01-10'!CN$9,0)="","",VLOOKUP($A157,Sheet!$A$7:$DG$148,'TN01-10'!CN$9,0))</f>
        <v>#N/A</v>
      </c>
      <c r="CO157" s="28" t="e">
        <f>IF(VLOOKUP($A157,Sheet!$A$7:$DG$148,'TN01-10'!CO$9,0)="","",VLOOKUP($A157,Sheet!$A$7:$DG$148,'TN01-10'!CO$9,0))</f>
        <v>#N/A</v>
      </c>
      <c r="CP157" s="28" t="e">
        <f>IF(VLOOKUP($A157,Sheet!$A$7:$DG$148,'TN01-10'!CP$9,0)="","",VLOOKUP($A157,Sheet!$A$7:$DG$148,'TN01-10'!CP$9,0))</f>
        <v>#N/A</v>
      </c>
      <c r="CQ157" s="28" t="e">
        <f>IF(VLOOKUP($A157,Sheet!$A$7:$DG$148,'TN01-10'!CQ$9,0)="","",VLOOKUP($A157,Sheet!$A$7:$DG$148,'TN01-10'!CQ$9,0))</f>
        <v>#N/A</v>
      </c>
      <c r="CR157" s="28" t="e">
        <f>IF(VLOOKUP($A157,Sheet!$A$7:$DG$148,'TN01-10'!CR$9,0)="","",VLOOKUP($A157,Sheet!$A$7:$DG$148,'TN01-10'!CR$9,0))</f>
        <v>#N/A</v>
      </c>
      <c r="CS157" s="33" t="e">
        <f>IF(VLOOKUP($A157,Sheet!$A$7:$DG$148,'TN01-10'!CS$9,0)="","",VLOOKUP($A157,Sheet!$A$7:$DG$148,'TN01-10'!CS$9,0))</f>
        <v>#N/A</v>
      </c>
      <c r="CT157" s="36" t="e">
        <f>IF(VLOOKUP($A157,Sheet!$A$7:$DG$148,'TN01-10'!CT$9,0)="","",VLOOKUP($A157,Sheet!$A$7:$DG$148,'TN01-10'!CT$9,0))</f>
        <v>#N/A</v>
      </c>
      <c r="CU157" s="38" t="e">
        <f t="shared" si="32"/>
        <v>#N/A</v>
      </c>
      <c r="CV157" s="38" t="e">
        <f t="shared" si="33"/>
        <v>#N/A</v>
      </c>
      <c r="CW157" s="38">
        <f t="shared" si="34"/>
        <v>0</v>
      </c>
      <c r="CX157" s="38" t="e">
        <f t="shared" si="35"/>
        <v>#N/A</v>
      </c>
      <c r="CY157" s="38" t="e">
        <f t="shared" si="36"/>
        <v>#N/A</v>
      </c>
      <c r="CZ157" s="38" t="e">
        <f>VLOOKUP($A157,'TN01-04'!$A$13:$DL$166,103,0)</f>
        <v>#N/A</v>
      </c>
      <c r="DA157" s="28" t="e">
        <f>IF(VLOOKUP($A157,Sheet!$A$7:$DG$148,'TN01-10'!DA$9,0)="","",VLOOKUP($A157,Sheet!$A$7:$DG$148,'TN01-10'!DA$9,0))</f>
        <v>#N/A</v>
      </c>
      <c r="DB157" s="28" t="e">
        <f>IF(VLOOKUP($A157,Sheet!$A$7:$DG$148,'TN01-10'!DB$9,0)="","",VLOOKUP($A157,Sheet!$A$7:$DG$148,'TN01-10'!DB$9,0))</f>
        <v>#N/A</v>
      </c>
      <c r="DC157" s="28" t="e">
        <f>IF(VLOOKUP($A157,Sheet!$A$7:$DG$148,'TN01-10'!DC$9,0)="","",VLOOKUP($A157,Sheet!$A$7:$DG$148,'TN01-10'!DC$9,0))</f>
        <v>#N/A</v>
      </c>
      <c r="DD157" s="28" t="e">
        <f>IF(VLOOKUP($A157,Sheet!$A$7:$DG$148,'TN01-10'!DD$9,0)="","",VLOOKUP($A157,Sheet!$A$7:$DG$148,'TN01-10'!DD$9,0))</f>
        <v>#N/A</v>
      </c>
      <c r="DE157" s="38"/>
      <c r="DF157" s="38" t="e">
        <f t="shared" si="37"/>
        <v>#N/A</v>
      </c>
      <c r="DG157" s="38" t="e">
        <f>VLOOKUP($A157,'TN01-04'!$A$13:$DL$166,110,0)</f>
        <v>#N/A</v>
      </c>
      <c r="DH157" s="33" t="e">
        <f>IF(VLOOKUP($A157,Sheet!$A$7:$DG$148,'TN01-10'!DH$9,0)="","",VLOOKUP($A157,Sheet!$A$7:$DG$148,'TN01-10'!DH$9,0))</f>
        <v>#N/A</v>
      </c>
      <c r="DI157" s="36" t="e">
        <f>IF(VLOOKUP($A157,Sheet!$A$7:$DG$148,'TN01-10'!DI$9,0)="","",VLOOKUP($A157,Sheet!$A$7:$DG$148,'TN01-10'!DI$9,0))</f>
        <v>#N/A</v>
      </c>
      <c r="DJ157" s="38" t="e">
        <f t="shared" si="38"/>
        <v>#N/A</v>
      </c>
      <c r="DK157" s="38" t="e">
        <f t="shared" si="39"/>
        <v>#N/A</v>
      </c>
      <c r="DL157" s="38" t="e">
        <f t="shared" si="40"/>
        <v>#N/A</v>
      </c>
      <c r="DM157" s="38" t="e">
        <f>VLOOKUP($A157,'TN01-04'!$A$13:$DL$166,116,0)</f>
        <v>#N/A</v>
      </c>
      <c r="DN157" s="33" t="e">
        <f>IF(VLOOKUP($A157,Sheet!$A$7:$DG$148,'TN01-10'!DN$9,0)="","",VLOOKUP($A157,Sheet!$A$7:$DG$148,'TN01-10'!DN$9,0))</f>
        <v>#N/A</v>
      </c>
      <c r="DO157" s="36" t="e">
        <f>IF(VLOOKUP($A157,Sheet!$A$7:$DG$148,'TN01-10'!DO$9,0)="","",VLOOKUP($A157,Sheet!$A$7:$DG$148,'TN01-10'!DO$9,0))</f>
        <v>#N/A</v>
      </c>
      <c r="DP157" s="28" t="e">
        <f>IF(VLOOKUP($A157,Sheet!$A$7:$DG$148,'TN01-10'!DP$9,0)="","",VLOOKUP($A157,Sheet!$A$7:$DG$148,'TN01-10'!DP$9,0))</f>
        <v>#N/A</v>
      </c>
      <c r="DQ157" s="28" t="e">
        <f>IF(VLOOKUP($A157,Sheet!$A$7:$DG$148,'TN01-10'!DQ$9,0)="","",VLOOKUP($A157,Sheet!$A$7:$DG$148,'TN01-10'!DQ$9,0))</f>
        <v>#N/A</v>
      </c>
      <c r="DR157" s="28" t="e">
        <f>IF(VLOOKUP($A157,Sheet!$A$7:$DG$148,'TN01-10'!DR$9,0)="","",VLOOKUP($A157,Sheet!$A$7:$DG$148,'TN01-10'!DR$9,0))</f>
        <v>#N/A</v>
      </c>
      <c r="DS157" s="28" t="e">
        <f>IF(VLOOKUP($A157,Sheet!$A$7:$DG$148,'TN01-10'!DS$9,0)="","",VLOOKUP($A157,Sheet!$A$7:$DG$148,'TN01-10'!DS$9,0))</f>
        <v>#N/A</v>
      </c>
      <c r="DT157" s="28" t="e">
        <f>IF(VLOOKUP($A157,Sheet!$A$7:$DG$148,'TN01-10'!DT$9,0)="","",VLOOKUP($A157,Sheet!$A$7:$DG$148,'TN01-10'!DT$9,0))</f>
        <v>#N/A</v>
      </c>
      <c r="DU157" s="168" t="e">
        <f t="shared" si="41"/>
        <v>#N/A</v>
      </c>
      <c r="DV157" s="315"/>
      <c r="DW157" s="315"/>
      <c r="DX157" s="315" t="s">
        <v>4798</v>
      </c>
      <c r="DY157" s="315" t="s">
        <v>4798</v>
      </c>
      <c r="DZ157" s="315" t="s">
        <v>4831</v>
      </c>
      <c r="EA157" s="315"/>
      <c r="EB157" s="216"/>
      <c r="EC157" s="216"/>
      <c r="ED157" s="216"/>
      <c r="EE157" s="216"/>
      <c r="EF157" s="216">
        <f t="shared" si="42"/>
        <v>0</v>
      </c>
      <c r="EG157" s="216">
        <v>0</v>
      </c>
      <c r="EH157" s="216">
        <v>0</v>
      </c>
      <c r="EI157" s="216"/>
      <c r="EJ157" s="216"/>
      <c r="EK157" s="216">
        <f t="shared" si="43"/>
        <v>0</v>
      </c>
      <c r="EL157" s="216"/>
      <c r="EM157" s="216">
        <v>0</v>
      </c>
      <c r="EN157" s="216"/>
      <c r="EO157" s="216"/>
      <c r="EP157" s="216">
        <f t="shared" si="44"/>
        <v>0</v>
      </c>
      <c r="EQ157" s="216"/>
      <c r="ER157" s="216">
        <v>0</v>
      </c>
      <c r="ES157" s="216"/>
      <c r="ET157" s="216"/>
      <c r="EU157" s="216">
        <f t="shared" si="45"/>
        <v>0</v>
      </c>
      <c r="EV157" s="216">
        <f t="shared" si="46"/>
        <v>0</v>
      </c>
    </row>
    <row r="158" spans="1:152" ht="15.95" customHeight="1" x14ac:dyDescent="0.2">
      <c r="A158" s="25">
        <v>2221724270</v>
      </c>
      <c r="B158" s="26" t="s">
        <v>7</v>
      </c>
      <c r="C158" s="26" t="s">
        <v>20</v>
      </c>
      <c r="D158" s="26" t="s">
        <v>202</v>
      </c>
      <c r="E158" s="27">
        <v>36107</v>
      </c>
      <c r="F158" s="26" t="s">
        <v>210</v>
      </c>
      <c r="G158" s="26" t="s">
        <v>213</v>
      </c>
      <c r="H158" s="28" t="e">
        <f>IF(VLOOKUP($A158,Sheet!$A$7:$DG$148,'TN01-10'!H$9,0)="","",VLOOKUP($A158,Sheet!$A$7:$DG$148,'TN01-10'!H$9,0))</f>
        <v>#N/A</v>
      </c>
      <c r="I158" s="28" t="e">
        <f>IF(VLOOKUP($A158,Sheet!$A$7:$DG$148,'TN01-10'!I$9,0)="","",VLOOKUP($A158,Sheet!$A$7:$DG$148,'TN01-10'!I$9,0))</f>
        <v>#N/A</v>
      </c>
      <c r="J158" s="28" t="e">
        <f>IF(VLOOKUP($A158,Sheet!$A$7:$DG$148,'TN01-10'!J$9,0)="","",VLOOKUP($A158,Sheet!$A$7:$DG$148,'TN01-10'!J$9,0))</f>
        <v>#N/A</v>
      </c>
      <c r="K158" s="28" t="e">
        <f>IF(VLOOKUP($A158,Sheet!$A$7:$DG$148,'TN01-10'!K$9,0)="","",VLOOKUP($A158,Sheet!$A$7:$DG$148,'TN01-10'!K$9,0))</f>
        <v>#N/A</v>
      </c>
      <c r="L158" s="28" t="e">
        <f>IF(VLOOKUP($A158,Sheet!$A$7:$DG$148,'TN01-10'!L$9,0)="","",VLOOKUP($A158,Sheet!$A$7:$DG$148,'TN01-10'!L$9,0))</f>
        <v>#N/A</v>
      </c>
      <c r="M158" s="28" t="e">
        <f>IF(VLOOKUP($A158,Sheet!$A$7:$DG$148,'TN01-10'!M$9,0)="","",VLOOKUP($A158,Sheet!$A$7:$DG$148,'TN01-10'!M$9,0))</f>
        <v>#N/A</v>
      </c>
      <c r="N158" s="28" t="e">
        <f>IF(VLOOKUP($A158,Sheet!$A$7:$DG$148,'TN01-10'!N$9,0)="","",VLOOKUP($A158,Sheet!$A$7:$DG$148,'TN01-10'!N$9,0))</f>
        <v>#N/A</v>
      </c>
      <c r="O158" s="28" t="e">
        <f>IF(VLOOKUP($A158,Sheet!$A$7:$DG$148,'TN01-10'!O$9,0)="","",VLOOKUP($A158,Sheet!$A$7:$DG$148,'TN01-10'!O$9,0))</f>
        <v>#N/A</v>
      </c>
      <c r="P158" s="28" t="e">
        <f>IF(VLOOKUP($A158,Sheet!$A$7:$DG$148,'TN01-10'!P$9,0)="","",VLOOKUP($A158,Sheet!$A$7:$DG$148,'TN01-10'!P$9,0))</f>
        <v>#N/A</v>
      </c>
      <c r="Q158" s="28" t="e">
        <f>IF(VLOOKUP($A158,Sheet!$A$7:$DG$148,'TN01-10'!Q$9,0)="","",VLOOKUP($A158,Sheet!$A$7:$DG$148,'TN01-10'!Q$9,0))</f>
        <v>#N/A</v>
      </c>
      <c r="R158" s="28" t="e">
        <f>IF(VLOOKUP($A158,Sheet!$A$7:$DG$148,'TN01-10'!R$9,0)="","",VLOOKUP($A158,Sheet!$A$7:$DG$148,'TN01-10'!R$9,0))</f>
        <v>#N/A</v>
      </c>
      <c r="S158" s="28" t="e">
        <f>IF(VLOOKUP($A158,Sheet!$A$7:$DG$148,'TN01-10'!S$9,0)="","",VLOOKUP($A158,Sheet!$A$7:$DG$148,'TN01-10'!S$9,0))</f>
        <v>#N/A</v>
      </c>
      <c r="T158" s="28" t="e">
        <f>IF(VLOOKUP($A158,Sheet!$A$7:$DG$148,'TN01-10'!T$9,0)="","",VLOOKUP($A158,Sheet!$A$7:$DG$148,'TN01-10'!T$9,0))</f>
        <v>#N/A</v>
      </c>
      <c r="U158" s="28" t="e">
        <f>IF(VLOOKUP($A158,Sheet!$A$7:$DG$148,'TN01-10'!U$9,0)="","",VLOOKUP($A158,Sheet!$A$7:$DG$148,'TN01-10'!U$9,0))</f>
        <v>#N/A</v>
      </c>
      <c r="V158" s="28" t="e">
        <f>IF(VLOOKUP($A158,Sheet!$A$7:$DG$148,'TN01-10'!V$9,0)="","",VLOOKUP($A158,Sheet!$A$7:$DG$148,'TN01-10'!V$9,0))</f>
        <v>#N/A</v>
      </c>
      <c r="W158" s="28" t="e">
        <f>IF(VLOOKUP($A158,Sheet!$A$7:$DG$148,'TN01-10'!W$9,0)="","",VLOOKUP($A158,Sheet!$A$7:$DG$148,'TN01-10'!W$9,0))</f>
        <v>#N/A</v>
      </c>
      <c r="X158" s="28" t="e">
        <f>IF(VLOOKUP($A158,Sheet!$A$7:$DG$148,'TN01-10'!X$9,0)="","",VLOOKUP($A158,Sheet!$A$7:$DG$148,'TN01-10'!X$9,0))</f>
        <v>#N/A</v>
      </c>
      <c r="Y158" s="28" t="e">
        <f>IF(VLOOKUP($A158,Sheet!$A$7:$DG$148,'TN01-10'!Y$9,0)="","",VLOOKUP($A158,Sheet!$A$7:$DG$148,'TN01-10'!Y$9,0))</f>
        <v>#N/A</v>
      </c>
      <c r="Z158" s="28" t="e">
        <f>IF(VLOOKUP($A158,Sheet!$A$7:$DG$148,'TN01-10'!Z$9,0)="","",VLOOKUP($A158,Sheet!$A$7:$DG$148,'TN01-10'!Z$9,0))</f>
        <v>#N/A</v>
      </c>
      <c r="AA158" s="28" t="e">
        <f>IF(VLOOKUP($A158,Sheet!$A$7:$DG$148,'TN01-10'!AA$9,0)="","",VLOOKUP($A158,Sheet!$A$7:$DG$148,'TN01-10'!AA$9,0))</f>
        <v>#N/A</v>
      </c>
      <c r="AB158" s="28" t="e">
        <f>IF(VLOOKUP($A158,Sheet!$A$7:$DG$148,'TN01-10'!AB$9,0)="","",VLOOKUP($A158,Sheet!$A$7:$DG$148,'TN01-10'!AB$9,0))</f>
        <v>#N/A</v>
      </c>
      <c r="AC158" s="28" t="e">
        <f>IF(VLOOKUP($A158,Sheet!$A$7:$DG$148,'TN01-10'!AC$9,0)="","",VLOOKUP($A158,Sheet!$A$7:$DG$148,'TN01-10'!AC$9,0))</f>
        <v>#N/A</v>
      </c>
      <c r="AD158" s="28" t="e">
        <f>IF(VLOOKUP($A158,Sheet!$A$7:$DG$148,'TN01-10'!AD$9,0)="","",VLOOKUP($A158,Sheet!$A$7:$DG$148,'TN01-10'!AD$9,0))</f>
        <v>#N/A</v>
      </c>
      <c r="AE158" s="28" t="e">
        <f>IF(VLOOKUP($A158,Sheet!$A$7:$DG$148,'TN01-10'!AE$9,0)="","",VLOOKUP($A158,Sheet!$A$7:$DG$148,'TN01-10'!AE$9,0))</f>
        <v>#N/A</v>
      </c>
      <c r="AF158" s="28" t="e">
        <f>IF(VLOOKUP($A158,Sheet!$A$7:$DG$148,'TN01-10'!AF$9,0)="","",VLOOKUP($A158,Sheet!$A$7:$DG$148,'TN01-10'!AF$9,0))</f>
        <v>#N/A</v>
      </c>
      <c r="AG158" s="28" t="e">
        <f>IF(VLOOKUP($A158,Sheet!$A$7:$DG$148,'TN01-10'!AG$9,0)="","",VLOOKUP($A158,Sheet!$A$7:$DG$148,'TN01-10'!AG$9,0))</f>
        <v>#N/A</v>
      </c>
      <c r="AH158" s="28" t="e">
        <f>IF(VLOOKUP($A158,Sheet!$A$7:$DG$148,'TN01-10'!AH$9,0)="","",VLOOKUP($A158,Sheet!$A$7:$DG$148,'TN01-10'!AH$9,0))</f>
        <v>#N/A</v>
      </c>
      <c r="AI158" s="28" t="e">
        <f>IF(VLOOKUP($A158,Sheet!$A$7:$DG$148,'TN01-10'!AI$9,0)="","",VLOOKUP($A158,Sheet!$A$7:$DG$148,'TN01-10'!AI$9,0))</f>
        <v>#N/A</v>
      </c>
      <c r="AJ158" s="28" t="e">
        <f>IF(VLOOKUP($A158,Sheet!$A$7:$DG$148,'TN01-10'!AJ$9,0)="","",VLOOKUP($A158,Sheet!$A$7:$DG$148,'TN01-10'!AJ$9,0))</f>
        <v>#N/A</v>
      </c>
      <c r="AK158" s="33" t="e">
        <f>IF(VLOOKUP($A158,Sheet!$A$7:$DG$148,'TN01-10'!AK$9,0)="","",VLOOKUP($A158,Sheet!$A$7:$DG$148,'TN01-10'!AK$9,0))</f>
        <v>#N/A</v>
      </c>
      <c r="AL158" s="36" t="e">
        <f>IF(VLOOKUP($A158,Sheet!$A$7:$DG$148,'TN01-10'!AL$9,0)="","",VLOOKUP($A158,Sheet!$A$7:$DG$148,'TN01-10'!AL$9,0))</f>
        <v>#N/A</v>
      </c>
      <c r="AM158" s="32" t="e">
        <f>IF(VLOOKUP($A158,Sheet!$A$7:$DG$148,'TN01-10'!AM$9,0)="","",VLOOKUP($A158,Sheet!$A$7:$DG$148,'TN01-10'!AM$9,0))</f>
        <v>#N/A</v>
      </c>
      <c r="AN158" s="32" t="e">
        <f>IF(VLOOKUP($A158,Sheet!$A$7:$DG$148,'TN01-10'!AN$9,0)="","",VLOOKUP($A158,Sheet!$A$7:$DG$148,'TN01-10'!AN$9,0))</f>
        <v>#N/A</v>
      </c>
      <c r="AO158" s="32" t="e">
        <f>IF(VLOOKUP($A158,Sheet!$A$7:$DG$148,'TN01-10'!AO$9,0)="","",VLOOKUP($A158,Sheet!$A$7:$DG$148,'TN01-10'!AO$9,0))</f>
        <v>#N/A</v>
      </c>
      <c r="AP158" s="32" t="e">
        <f>IF(VLOOKUP($A158,Sheet!$A$7:$DG$148,'TN01-10'!AP$9,0)="","",VLOOKUP($A158,Sheet!$A$7:$DG$148,'TN01-10'!AP$9,0))</f>
        <v>#N/A</v>
      </c>
      <c r="AQ158" s="32" t="e">
        <f>IF(VLOOKUP($A158,Sheet!$A$7:$DG$148,'TN01-10'!AQ$9,0)="","",VLOOKUP($A158,Sheet!$A$7:$DG$148,'TN01-10'!AQ$9,0))</f>
        <v>#N/A</v>
      </c>
      <c r="AR158" s="32" t="e">
        <f>IF(VLOOKUP($A158,Sheet!$A$7:$DG$148,'TN01-10'!AR$9,0)="","",VLOOKUP($A158,Sheet!$A$7:$DG$148,'TN01-10'!AR$9,0))</f>
        <v>#N/A</v>
      </c>
      <c r="AS158" s="32" t="e">
        <f>IF(VLOOKUP($A158,Sheet!$A$7:$DG$148,'TN01-10'!AS$9,0)="","",VLOOKUP($A158,Sheet!$A$7:$DG$148,'TN01-10'!AS$9,0))</f>
        <v>#N/A</v>
      </c>
      <c r="AT158" s="32" t="e">
        <f>IF(VLOOKUP($A158,Sheet!$A$7:$DG$148,'TN01-10'!AT$9,0)="","",VLOOKUP($A158,Sheet!$A$7:$DG$148,'TN01-10'!AT$9,0))</f>
        <v>#N/A</v>
      </c>
      <c r="AU158" s="32" t="e">
        <f>IF(VLOOKUP($A158,Sheet!$A$7:$DG$148,'TN01-10'!AU$9,0)="","",VLOOKUP($A158,Sheet!$A$7:$DG$148,'TN01-10'!AU$9,0))</f>
        <v>#N/A</v>
      </c>
      <c r="AV158" s="32" t="e">
        <f>IF(VLOOKUP($A158,Sheet!$A$7:$DG$148,'TN01-10'!AV$9,0)="","",VLOOKUP($A158,Sheet!$A$7:$DG$148,'TN01-10'!AV$9,0))</f>
        <v>#N/A</v>
      </c>
      <c r="AW158" s="32" t="e">
        <f>IF(VLOOKUP($A158,Sheet!$A$7:$DG$148,'TN01-10'!AW$9,0)="","",VLOOKUP($A158,Sheet!$A$7:$DG$148,'TN01-10'!AW$9,0))</f>
        <v>#N/A</v>
      </c>
      <c r="AX158" s="32" t="e">
        <f>IF(VLOOKUP($A158,Sheet!$A$7:$DG$148,'TN01-10'!AX$9,0)="","",VLOOKUP($A158,Sheet!$A$7:$DG$148,'TN01-10'!AX$9,0))</f>
        <v>#N/A</v>
      </c>
      <c r="AY158" s="32" t="e">
        <f>IF(VLOOKUP($A158,Sheet!$A$7:$DG$148,'TN01-10'!AY$9,0)="","",VLOOKUP($A158,Sheet!$A$7:$DG$148,'TN01-10'!AY$9,0))</f>
        <v>#N/A</v>
      </c>
      <c r="AZ158" s="32" t="e">
        <f>IF(VLOOKUP($A158,Sheet!$A$7:$DG$148,'TN01-10'!AZ$9,0)="","",VLOOKUP($A158,Sheet!$A$7:$DG$148,'TN01-10'!AZ$9,0))</f>
        <v>#N/A</v>
      </c>
      <c r="BA158" s="32" t="e">
        <f>IF(VLOOKUP($A158,Sheet!$A$7:$DG$148,'TN01-10'!BA$9,0)="","",VLOOKUP($A158,Sheet!$A$7:$DG$148,'TN01-10'!BA$9,0))</f>
        <v>#N/A</v>
      </c>
      <c r="BB158" s="33" t="e">
        <f>IF(VLOOKUP($A158,Sheet!$A$7:$DG$148,'TN01-10'!BB$9,0)="","",VLOOKUP($A158,Sheet!$A$7:$DG$148,'TN01-10'!BB$9,0))</f>
        <v>#N/A</v>
      </c>
      <c r="BC158" s="36" t="e">
        <f>IF(VLOOKUP($A158,Sheet!$A$7:$DG$148,'TN01-10'!BC$9,0)="","",VLOOKUP($A158,Sheet!$A$7:$DG$148,'TN01-10'!BC$9,0))</f>
        <v>#N/A</v>
      </c>
      <c r="BD158" s="28" t="e">
        <f>IF(VLOOKUP($A158,Sheet!$A$7:$DG$148,'TN01-10'!BD$9,0)="","",VLOOKUP($A158,Sheet!$A$7:$DG$148,'TN01-10'!BD$9,0))</f>
        <v>#N/A</v>
      </c>
      <c r="BE158" s="28" t="e">
        <f>IF(VLOOKUP($A158,Sheet!$A$7:$DG$148,'TN01-10'!BE$9,0)="","",VLOOKUP($A158,Sheet!$A$7:$DG$148,'TN01-10'!BE$9,0))</f>
        <v>#N/A</v>
      </c>
      <c r="BF158" s="28" t="e">
        <f>IF(VLOOKUP($A158,Sheet!$A$7:$DG$148,'TN01-10'!BF$9,0)="","",VLOOKUP($A158,Sheet!$A$7:$DG$148,'TN01-10'!BF$9,0))</f>
        <v>#N/A</v>
      </c>
      <c r="BG158" s="28" t="e">
        <f>IF(VLOOKUP($A158,Sheet!$A$7:$DG$148,'TN01-10'!BG$9,0)="","",VLOOKUP($A158,Sheet!$A$7:$DG$148,'TN01-10'!BG$9,0))</f>
        <v>#N/A</v>
      </c>
      <c r="BH158" s="28" t="e">
        <f>IF(VLOOKUP($A158,Sheet!$A$7:$DG$148,'TN01-10'!BH$9,0)="","",VLOOKUP($A158,Sheet!$A$7:$DG$148,'TN01-10'!BH$9,0))</f>
        <v>#N/A</v>
      </c>
      <c r="BI158" s="28" t="e">
        <f>IF(VLOOKUP($A158,Sheet!$A$7:$DG$148,'TN01-10'!BI$9,0)="","",VLOOKUP($A158,Sheet!$A$7:$DG$148,'TN01-10'!BI$9,0))</f>
        <v>#N/A</v>
      </c>
      <c r="BJ158" s="28" t="e">
        <f>IF(VLOOKUP($A158,Sheet!$A$7:$DG$148,'TN01-10'!BJ$9,0)="","",VLOOKUP($A158,Sheet!$A$7:$DG$148,'TN01-10'!BJ$9,0))</f>
        <v>#N/A</v>
      </c>
      <c r="BK158" s="28" t="e">
        <f>IF(VLOOKUP($A158,Sheet!$A$7:$DG$148,'TN01-10'!BK$9,0)="","",VLOOKUP($A158,Sheet!$A$7:$DG$148,'TN01-10'!BK$9,0))</f>
        <v>#N/A</v>
      </c>
      <c r="BL158" s="28" t="e">
        <f>IF(VLOOKUP($A158,Sheet!$A$7:$DG$148,'TN01-10'!BL$9,0)="","",VLOOKUP($A158,Sheet!$A$7:$DG$148,'TN01-10'!BL$9,0))</f>
        <v>#N/A</v>
      </c>
      <c r="BM158" s="28" t="e">
        <f>IF(VLOOKUP($A158,Sheet!$A$7:$DG$148,'TN01-10'!BM$9,0)="","",VLOOKUP($A158,Sheet!$A$7:$DG$148,'TN01-10'!BM$9,0))</f>
        <v>#N/A</v>
      </c>
      <c r="BN158" s="28" t="e">
        <f>IF(VLOOKUP($A158,Sheet!$A$7:$DG$148,'TN01-10'!BN$9,0)="","",VLOOKUP($A158,Sheet!$A$7:$DG$148,'TN01-10'!BN$9,0))</f>
        <v>#N/A</v>
      </c>
      <c r="BO158" s="28" t="e">
        <f>IF(VLOOKUP($A158,Sheet!$A$7:$DG$148,'TN01-10'!BO$9,0)="","",VLOOKUP($A158,Sheet!$A$7:$DG$148,'TN01-10'!BO$9,0))</f>
        <v>#N/A</v>
      </c>
      <c r="BP158" s="28" t="e">
        <f>IF(VLOOKUP($A158,Sheet!$A$7:$DG$148,'TN01-10'!BP$9,0)="","",VLOOKUP($A158,Sheet!$A$7:$DG$148,'TN01-10'!BP$9,0))</f>
        <v>#N/A</v>
      </c>
      <c r="BQ158" s="28" t="e">
        <f>IF(VLOOKUP($A158,Sheet!$A$7:$DG$148,'TN01-10'!BQ$9,0)="","",VLOOKUP($A158,Sheet!$A$7:$DG$148,'TN01-10'!BQ$9,0))</f>
        <v>#N/A</v>
      </c>
      <c r="BR158" s="28" t="e">
        <f>IF(VLOOKUP($A158,Sheet!$A$7:$DG$148,'TN01-10'!BR$9,0)="","",VLOOKUP($A158,Sheet!$A$7:$DG$148,'TN01-10'!BR$9,0))</f>
        <v>#N/A</v>
      </c>
      <c r="BS158" s="28" t="e">
        <f>IF(VLOOKUP($A158,Sheet!$A$7:$DG$148,'TN01-10'!BS$9,0)="","",VLOOKUP($A158,Sheet!$A$7:$DG$148,'TN01-10'!BS$9,0))</f>
        <v>#N/A</v>
      </c>
      <c r="BT158" s="28" t="e">
        <f>IF(VLOOKUP($A158,Sheet!$A$7:$DG$148,'TN01-10'!BT$9,0)="","",VLOOKUP($A158,Sheet!$A$7:$DG$148,'TN01-10'!BT$9,0))</f>
        <v>#N/A</v>
      </c>
      <c r="BU158" s="28" t="e">
        <f>IF(VLOOKUP($A158,Sheet!$A$7:$DG$148,'TN01-10'!BU$9,0)="","",VLOOKUP($A158,Sheet!$A$7:$DG$148,'TN01-10'!BU$9,0))</f>
        <v>#N/A</v>
      </c>
      <c r="BV158" s="28" t="e">
        <f>IF(VLOOKUP($A158,Sheet!$A$7:$DG$148,'TN01-10'!BV$9,0)="","",VLOOKUP($A158,Sheet!$A$7:$DG$148,'TN01-10'!BV$9,0))</f>
        <v>#N/A</v>
      </c>
      <c r="BW158" s="28" t="e">
        <f>IF(VLOOKUP($A158,Sheet!$A$7:$DG$148,'TN01-10'!BW$9,0)="","",VLOOKUP($A158,Sheet!$A$7:$DG$148,'TN01-10'!BW$9,0))</f>
        <v>#N/A</v>
      </c>
      <c r="BX158" s="33" t="e">
        <f>IF(VLOOKUP($A158,Sheet!$A$7:$DG$148,'TN01-10'!BX$9,0)="","",VLOOKUP($A158,Sheet!$A$7:$DG$148,'TN01-10'!BX$9,0))</f>
        <v>#N/A</v>
      </c>
      <c r="BY158" s="36" t="e">
        <f>IF(VLOOKUP($A158,Sheet!$A$7:$DG$148,'TN01-10'!BY$9,0)="","",VLOOKUP($A158,Sheet!$A$7:$DG$148,'TN01-10'!BY$9,0))</f>
        <v>#N/A</v>
      </c>
      <c r="BZ158" s="28" t="e">
        <f>IF(VLOOKUP($A158,Sheet!$A$7:$DG$148,'TN01-10'!BZ$9,0)="","",VLOOKUP($A158,Sheet!$A$7:$DG$148,'TN01-10'!BZ$9,0))</f>
        <v>#N/A</v>
      </c>
      <c r="CA158" s="28" t="e">
        <f>IF(VLOOKUP($A158,Sheet!$A$7:$DG$148,'TN01-10'!CA$9,0)="","",VLOOKUP($A158,Sheet!$A$7:$DG$148,'TN01-10'!CA$9,0))</f>
        <v>#N/A</v>
      </c>
      <c r="CB158" s="28" t="e">
        <f>IF(VLOOKUP($A158,Sheet!$A$7:$DG$148,'TN01-10'!CB$9,0)="","",VLOOKUP($A158,Sheet!$A$7:$DG$148,'TN01-10'!CB$9,0))</f>
        <v>#N/A</v>
      </c>
      <c r="CC158" s="28" t="e">
        <f>IF(VLOOKUP($A158,Sheet!$A$7:$DG$148,'TN01-10'!CC$9,0)="","",VLOOKUP($A158,Sheet!$A$7:$DG$148,'TN01-10'!CC$9,0))</f>
        <v>#N/A</v>
      </c>
      <c r="CD158" s="28" t="e">
        <f>IF(VLOOKUP($A158,Sheet!$A$7:$DG$148,'TN01-10'!CD$9,0)="","",VLOOKUP($A158,Sheet!$A$7:$DG$148,'TN01-10'!CD$9,0))</f>
        <v>#N/A</v>
      </c>
      <c r="CE158" s="28" t="e">
        <f>IF(VLOOKUP($A158,Sheet!$A$7:$DG$148,'TN01-10'!CE$9,0)="","",VLOOKUP($A158,Sheet!$A$7:$DG$148,'TN01-10'!CE$9,0))</f>
        <v>#N/A</v>
      </c>
      <c r="CF158" s="28" t="e">
        <f>IF(VLOOKUP($A158,Sheet!$A$7:$DG$148,'TN01-10'!CF$9,0)="","",VLOOKUP($A158,Sheet!$A$7:$DG$148,'TN01-10'!CF$9,0))</f>
        <v>#N/A</v>
      </c>
      <c r="CG158" s="28" t="e">
        <f>IF(VLOOKUP($A158,Sheet!$A$7:$DG$148,'TN01-10'!CG$9,0)="","",VLOOKUP($A158,Sheet!$A$7:$DG$148,'TN01-10'!CG$9,0))</f>
        <v>#N/A</v>
      </c>
      <c r="CH158" s="28" t="e">
        <f>IF(VLOOKUP($A158,Sheet!$A$7:$DG$148,'TN01-10'!CH$9,0)="","",VLOOKUP($A158,Sheet!$A$7:$DG$148,'TN01-10'!CH$9,0))</f>
        <v>#N/A</v>
      </c>
      <c r="CI158" s="28" t="e">
        <f>IF(VLOOKUP($A158,Sheet!$A$7:$DG$148,'TN01-10'!CI$9,0)="","",VLOOKUP($A158,Sheet!$A$7:$DG$148,'TN01-10'!CI$9,0))</f>
        <v>#N/A</v>
      </c>
      <c r="CJ158" s="28" t="e">
        <f>IF(VLOOKUP($A158,Sheet!$A$7:$DG$148,'TN01-10'!CJ$9,0)="","",VLOOKUP($A158,Sheet!$A$7:$DG$148,'TN01-10'!CJ$9,0))</f>
        <v>#N/A</v>
      </c>
      <c r="CK158" s="28" t="e">
        <f>IF(VLOOKUP($A158,Sheet!$A$7:$DG$148,'TN01-10'!CK$9,0)="","",VLOOKUP($A158,Sheet!$A$7:$DG$148,'TN01-10'!CK$9,0))</f>
        <v>#N/A</v>
      </c>
      <c r="CL158" s="28" t="e">
        <f>IF(VLOOKUP($A158,Sheet!$A$7:$DG$148,'TN01-10'!CL$9,0)="","",VLOOKUP($A158,Sheet!$A$7:$DG$148,'TN01-10'!CL$9,0))</f>
        <v>#N/A</v>
      </c>
      <c r="CM158" s="28" t="e">
        <f>IF(VLOOKUP($A158,Sheet!$A$7:$DG$148,'TN01-10'!CM$9,0)="","",VLOOKUP($A158,Sheet!$A$7:$DG$148,'TN01-10'!CM$9,0))</f>
        <v>#N/A</v>
      </c>
      <c r="CN158" s="28" t="e">
        <f>IF(VLOOKUP($A158,Sheet!$A$7:$DG$148,'TN01-10'!CN$9,0)="","",VLOOKUP($A158,Sheet!$A$7:$DG$148,'TN01-10'!CN$9,0))</f>
        <v>#N/A</v>
      </c>
      <c r="CO158" s="28" t="e">
        <f>IF(VLOOKUP($A158,Sheet!$A$7:$DG$148,'TN01-10'!CO$9,0)="","",VLOOKUP($A158,Sheet!$A$7:$DG$148,'TN01-10'!CO$9,0))</f>
        <v>#N/A</v>
      </c>
      <c r="CP158" s="28" t="e">
        <f>IF(VLOOKUP($A158,Sheet!$A$7:$DG$148,'TN01-10'!CP$9,0)="","",VLOOKUP($A158,Sheet!$A$7:$DG$148,'TN01-10'!CP$9,0))</f>
        <v>#N/A</v>
      </c>
      <c r="CQ158" s="28" t="e">
        <f>IF(VLOOKUP($A158,Sheet!$A$7:$DG$148,'TN01-10'!CQ$9,0)="","",VLOOKUP($A158,Sheet!$A$7:$DG$148,'TN01-10'!CQ$9,0))</f>
        <v>#N/A</v>
      </c>
      <c r="CR158" s="28" t="e">
        <f>IF(VLOOKUP($A158,Sheet!$A$7:$DG$148,'TN01-10'!CR$9,0)="","",VLOOKUP($A158,Sheet!$A$7:$DG$148,'TN01-10'!CR$9,0))</f>
        <v>#N/A</v>
      </c>
      <c r="CS158" s="33" t="e">
        <f>IF(VLOOKUP($A158,Sheet!$A$7:$DG$148,'TN01-10'!CS$9,0)="","",VLOOKUP($A158,Sheet!$A$7:$DG$148,'TN01-10'!CS$9,0))</f>
        <v>#N/A</v>
      </c>
      <c r="CT158" s="36" t="e">
        <f>IF(VLOOKUP($A158,Sheet!$A$7:$DG$148,'TN01-10'!CT$9,0)="","",VLOOKUP($A158,Sheet!$A$7:$DG$148,'TN01-10'!CT$9,0))</f>
        <v>#N/A</v>
      </c>
      <c r="CU158" s="38" t="e">
        <f t="shared" si="32"/>
        <v>#N/A</v>
      </c>
      <c r="CV158" s="38" t="e">
        <f t="shared" si="33"/>
        <v>#N/A</v>
      </c>
      <c r="CW158" s="38">
        <f t="shared" si="34"/>
        <v>0</v>
      </c>
      <c r="CX158" s="38" t="e">
        <f t="shared" si="35"/>
        <v>#N/A</v>
      </c>
      <c r="CY158" s="38" t="e">
        <f t="shared" si="36"/>
        <v>#N/A</v>
      </c>
      <c r="CZ158" s="38" t="e">
        <f>VLOOKUP($A158,'TN01-04'!$A$13:$DL$166,103,0)</f>
        <v>#N/A</v>
      </c>
      <c r="DA158" s="28" t="e">
        <f>IF(VLOOKUP($A158,Sheet!$A$7:$DG$148,'TN01-10'!DA$9,0)="","",VLOOKUP($A158,Sheet!$A$7:$DG$148,'TN01-10'!DA$9,0))</f>
        <v>#N/A</v>
      </c>
      <c r="DB158" s="28" t="e">
        <f>IF(VLOOKUP($A158,Sheet!$A$7:$DG$148,'TN01-10'!DB$9,0)="","",VLOOKUP($A158,Sheet!$A$7:$DG$148,'TN01-10'!DB$9,0))</f>
        <v>#N/A</v>
      </c>
      <c r="DC158" s="28" t="e">
        <f>IF(VLOOKUP($A158,Sheet!$A$7:$DG$148,'TN01-10'!DC$9,0)="","",VLOOKUP($A158,Sheet!$A$7:$DG$148,'TN01-10'!DC$9,0))</f>
        <v>#N/A</v>
      </c>
      <c r="DD158" s="28" t="e">
        <f>IF(VLOOKUP($A158,Sheet!$A$7:$DG$148,'TN01-10'!DD$9,0)="","",VLOOKUP($A158,Sheet!$A$7:$DG$148,'TN01-10'!DD$9,0))</f>
        <v>#N/A</v>
      </c>
      <c r="DE158" s="38"/>
      <c r="DF158" s="38" t="e">
        <f t="shared" si="37"/>
        <v>#N/A</v>
      </c>
      <c r="DG158" s="38" t="e">
        <f>VLOOKUP($A158,'TN01-04'!$A$13:$DL$166,110,0)</f>
        <v>#N/A</v>
      </c>
      <c r="DH158" s="33" t="e">
        <f>IF(VLOOKUP($A158,Sheet!$A$7:$DG$148,'TN01-10'!DH$9,0)="","",VLOOKUP($A158,Sheet!$A$7:$DG$148,'TN01-10'!DH$9,0))</f>
        <v>#N/A</v>
      </c>
      <c r="DI158" s="36" t="e">
        <f>IF(VLOOKUP($A158,Sheet!$A$7:$DG$148,'TN01-10'!DI$9,0)="","",VLOOKUP($A158,Sheet!$A$7:$DG$148,'TN01-10'!DI$9,0))</f>
        <v>#N/A</v>
      </c>
      <c r="DJ158" s="38" t="e">
        <f t="shared" si="38"/>
        <v>#N/A</v>
      </c>
      <c r="DK158" s="38" t="e">
        <f t="shared" si="39"/>
        <v>#N/A</v>
      </c>
      <c r="DL158" s="38" t="e">
        <f t="shared" si="40"/>
        <v>#N/A</v>
      </c>
      <c r="DM158" s="38" t="e">
        <f>VLOOKUP($A158,'TN01-04'!$A$13:$DL$166,116,0)</f>
        <v>#N/A</v>
      </c>
      <c r="DN158" s="33" t="e">
        <f>IF(VLOOKUP($A158,Sheet!$A$7:$DG$148,'TN01-10'!DN$9,0)="","",VLOOKUP($A158,Sheet!$A$7:$DG$148,'TN01-10'!DN$9,0))</f>
        <v>#N/A</v>
      </c>
      <c r="DO158" s="36" t="e">
        <f>IF(VLOOKUP($A158,Sheet!$A$7:$DG$148,'TN01-10'!DO$9,0)="","",VLOOKUP($A158,Sheet!$A$7:$DG$148,'TN01-10'!DO$9,0))</f>
        <v>#N/A</v>
      </c>
      <c r="DP158" s="28" t="e">
        <f>IF(VLOOKUP($A158,Sheet!$A$7:$DG$148,'TN01-10'!DP$9,0)="","",VLOOKUP($A158,Sheet!$A$7:$DG$148,'TN01-10'!DP$9,0))</f>
        <v>#N/A</v>
      </c>
      <c r="DQ158" s="28" t="e">
        <f>IF(VLOOKUP($A158,Sheet!$A$7:$DG$148,'TN01-10'!DQ$9,0)="","",VLOOKUP($A158,Sheet!$A$7:$DG$148,'TN01-10'!DQ$9,0))</f>
        <v>#N/A</v>
      </c>
      <c r="DR158" s="28" t="e">
        <f>IF(VLOOKUP($A158,Sheet!$A$7:$DG$148,'TN01-10'!DR$9,0)="","",VLOOKUP($A158,Sheet!$A$7:$DG$148,'TN01-10'!DR$9,0))</f>
        <v>#N/A</v>
      </c>
      <c r="DS158" s="28" t="e">
        <f>IF(VLOOKUP($A158,Sheet!$A$7:$DG$148,'TN01-10'!DS$9,0)="","",VLOOKUP($A158,Sheet!$A$7:$DG$148,'TN01-10'!DS$9,0))</f>
        <v>#N/A</v>
      </c>
      <c r="DT158" s="28" t="e">
        <f>IF(VLOOKUP($A158,Sheet!$A$7:$DG$148,'TN01-10'!DT$9,0)="","",VLOOKUP($A158,Sheet!$A$7:$DG$148,'TN01-10'!DT$9,0))</f>
        <v>#N/A</v>
      </c>
      <c r="DU158" s="168" t="e">
        <f t="shared" si="41"/>
        <v>#N/A</v>
      </c>
      <c r="DV158" s="315"/>
      <c r="DW158" s="315"/>
      <c r="DX158" s="315"/>
      <c r="DY158" s="315"/>
      <c r="DZ158" s="315" t="e">
        <v>#N/A</v>
      </c>
      <c r="EA158" s="315"/>
      <c r="EB158" s="216"/>
      <c r="EC158" s="216"/>
      <c r="ED158" s="216"/>
      <c r="EE158" s="216"/>
      <c r="EF158" s="216">
        <f t="shared" si="42"/>
        <v>0</v>
      </c>
      <c r="EG158" s="216">
        <v>0</v>
      </c>
      <c r="EH158" s="216">
        <v>0</v>
      </c>
      <c r="EI158" s="216"/>
      <c r="EJ158" s="216"/>
      <c r="EK158" s="216">
        <f t="shared" si="43"/>
        <v>0</v>
      </c>
      <c r="EL158" s="216"/>
      <c r="EM158" s="216">
        <v>0</v>
      </c>
      <c r="EN158" s="216"/>
      <c r="EO158" s="216"/>
      <c r="EP158" s="216">
        <f t="shared" si="44"/>
        <v>0</v>
      </c>
      <c r="EQ158" s="216"/>
      <c r="ER158" s="216">
        <v>0</v>
      </c>
      <c r="ES158" s="216"/>
      <c r="ET158" s="216"/>
      <c r="EU158" s="216">
        <f t="shared" si="45"/>
        <v>0</v>
      </c>
      <c r="EV158" s="216">
        <f t="shared" si="46"/>
        <v>0</v>
      </c>
    </row>
    <row r="159" spans="1:152" ht="15.95" customHeight="1" x14ac:dyDescent="0.2">
      <c r="A159" s="25">
        <v>2220717168</v>
      </c>
      <c r="B159" s="26" t="s">
        <v>6</v>
      </c>
      <c r="C159" s="26" t="s">
        <v>90</v>
      </c>
      <c r="D159" s="26" t="s">
        <v>203</v>
      </c>
      <c r="E159" s="27">
        <v>35937</v>
      </c>
      <c r="F159" s="26" t="s">
        <v>209</v>
      </c>
      <c r="G159" s="26" t="s">
        <v>212</v>
      </c>
      <c r="H159" s="28">
        <f>IF(VLOOKUP($A159,Sheet!$A$7:$DG$148,'TN01-10'!H$9,0)="","",VLOOKUP($A159,Sheet!$A$7:$DG$148,'TN01-10'!H$9,0))</f>
        <v>8.1999999999999993</v>
      </c>
      <c r="I159" s="28">
        <f>IF(VLOOKUP($A159,Sheet!$A$7:$DG$148,'TN01-10'!I$9,0)="","",VLOOKUP($A159,Sheet!$A$7:$DG$148,'TN01-10'!I$9,0))</f>
        <v>6.7</v>
      </c>
      <c r="J159" s="28">
        <f>IF(VLOOKUP($A159,Sheet!$A$7:$DG$148,'TN01-10'!J$9,0)="","",VLOOKUP($A159,Sheet!$A$7:$DG$148,'TN01-10'!J$9,0))</f>
        <v>6.4</v>
      </c>
      <c r="K159" s="28">
        <f>IF(VLOOKUP($A159,Sheet!$A$7:$DG$148,'TN01-10'!K$9,0)="","",VLOOKUP($A159,Sheet!$A$7:$DG$148,'TN01-10'!K$9,0))</f>
        <v>6.1</v>
      </c>
      <c r="L159" s="28">
        <f>IF(VLOOKUP($A159,Sheet!$A$7:$DG$148,'TN01-10'!L$9,0)="","",VLOOKUP($A159,Sheet!$A$7:$DG$148,'TN01-10'!L$9,0))</f>
        <v>8.9</v>
      </c>
      <c r="M159" s="28">
        <f>IF(VLOOKUP($A159,Sheet!$A$7:$DG$148,'TN01-10'!M$9,0)="","",VLOOKUP($A159,Sheet!$A$7:$DG$148,'TN01-10'!M$9,0))</f>
        <v>5.5</v>
      </c>
      <c r="N159" s="28">
        <f>IF(VLOOKUP($A159,Sheet!$A$7:$DG$148,'TN01-10'!N$9,0)="","",VLOOKUP($A159,Sheet!$A$7:$DG$148,'TN01-10'!N$9,0))</f>
        <v>5.2</v>
      </c>
      <c r="O159" s="28" t="str">
        <f>IF(VLOOKUP($A159,Sheet!$A$7:$DG$148,'TN01-10'!O$9,0)="","",VLOOKUP($A159,Sheet!$A$7:$DG$148,'TN01-10'!O$9,0))</f>
        <v/>
      </c>
      <c r="P159" s="28">
        <f>IF(VLOOKUP($A159,Sheet!$A$7:$DG$148,'TN01-10'!P$9,0)="","",VLOOKUP($A159,Sheet!$A$7:$DG$148,'TN01-10'!P$9,0))</f>
        <v>5.4</v>
      </c>
      <c r="Q159" s="28" t="str">
        <f>IF(VLOOKUP($A159,Sheet!$A$7:$DG$148,'TN01-10'!Q$9,0)="","",VLOOKUP($A159,Sheet!$A$7:$DG$148,'TN01-10'!Q$9,0))</f>
        <v/>
      </c>
      <c r="R159" s="28" t="str">
        <f>IF(VLOOKUP($A159,Sheet!$A$7:$DG$148,'TN01-10'!R$9,0)="","",VLOOKUP($A159,Sheet!$A$7:$DG$148,'TN01-10'!R$9,0))</f>
        <v/>
      </c>
      <c r="S159" s="28" t="str">
        <f>IF(VLOOKUP($A159,Sheet!$A$7:$DG$148,'TN01-10'!S$9,0)="","",VLOOKUP($A159,Sheet!$A$7:$DG$148,'TN01-10'!S$9,0))</f>
        <v/>
      </c>
      <c r="T159" s="28">
        <f>IF(VLOOKUP($A159,Sheet!$A$7:$DG$148,'TN01-10'!T$9,0)="","",VLOOKUP($A159,Sheet!$A$7:$DG$148,'TN01-10'!T$9,0))</f>
        <v>7.8</v>
      </c>
      <c r="U159" s="28">
        <f>IF(VLOOKUP($A159,Sheet!$A$7:$DG$148,'TN01-10'!U$9,0)="","",VLOOKUP($A159,Sheet!$A$7:$DG$148,'TN01-10'!U$9,0))</f>
        <v>9</v>
      </c>
      <c r="V159" s="28" t="str">
        <f>IF(VLOOKUP($A159,Sheet!$A$7:$DG$148,'TN01-10'!V$9,0)="","",VLOOKUP($A159,Sheet!$A$7:$DG$148,'TN01-10'!V$9,0))</f>
        <v/>
      </c>
      <c r="W159" s="28">
        <f>IF(VLOOKUP($A159,Sheet!$A$7:$DG$148,'TN01-10'!W$9,0)="","",VLOOKUP($A159,Sheet!$A$7:$DG$148,'TN01-10'!W$9,0))</f>
        <v>8.3000000000000007</v>
      </c>
      <c r="X159" s="28">
        <f>IF(VLOOKUP($A159,Sheet!$A$7:$DG$148,'TN01-10'!X$9,0)="","",VLOOKUP($A159,Sheet!$A$7:$DG$148,'TN01-10'!X$9,0))</f>
        <v>7.1</v>
      </c>
      <c r="Y159" s="28">
        <f>IF(VLOOKUP($A159,Sheet!$A$7:$DG$148,'TN01-10'!Y$9,0)="","",VLOOKUP($A159,Sheet!$A$7:$DG$148,'TN01-10'!Y$9,0))</f>
        <v>5.5</v>
      </c>
      <c r="Z159" s="28">
        <f>IF(VLOOKUP($A159,Sheet!$A$7:$DG$148,'TN01-10'!Z$9,0)="","",VLOOKUP($A159,Sheet!$A$7:$DG$148,'TN01-10'!Z$9,0))</f>
        <v>5.8</v>
      </c>
      <c r="AA159" s="28">
        <f>IF(VLOOKUP($A159,Sheet!$A$7:$DG$148,'TN01-10'!AA$9,0)="","",VLOOKUP($A159,Sheet!$A$7:$DG$148,'TN01-10'!AA$9,0))</f>
        <v>4.5</v>
      </c>
      <c r="AB159" s="28">
        <f>IF(VLOOKUP($A159,Sheet!$A$7:$DG$148,'TN01-10'!AB$9,0)="","",VLOOKUP($A159,Sheet!$A$7:$DG$148,'TN01-10'!AB$9,0))</f>
        <v>7.3</v>
      </c>
      <c r="AC159" s="28">
        <f>IF(VLOOKUP($A159,Sheet!$A$7:$DG$148,'TN01-10'!AC$9,0)="","",VLOOKUP($A159,Sheet!$A$7:$DG$148,'TN01-10'!AC$9,0))</f>
        <v>7.1</v>
      </c>
      <c r="AD159" s="28">
        <f>IF(VLOOKUP($A159,Sheet!$A$7:$DG$148,'TN01-10'!AD$9,0)="","",VLOOKUP($A159,Sheet!$A$7:$DG$148,'TN01-10'!AD$9,0))</f>
        <v>8.8000000000000007</v>
      </c>
      <c r="AE159" s="28">
        <f>IF(VLOOKUP($A159,Sheet!$A$7:$DG$148,'TN01-10'!AE$9,0)="","",VLOOKUP($A159,Sheet!$A$7:$DG$148,'TN01-10'!AE$9,0))</f>
        <v>7.2</v>
      </c>
      <c r="AF159" s="28">
        <f>IF(VLOOKUP($A159,Sheet!$A$7:$DG$148,'TN01-10'!AF$9,0)="","",VLOOKUP($A159,Sheet!$A$7:$DG$148,'TN01-10'!AF$9,0))</f>
        <v>8.4</v>
      </c>
      <c r="AG159" s="28">
        <f>IF(VLOOKUP($A159,Sheet!$A$7:$DG$148,'TN01-10'!AG$9,0)="","",VLOOKUP($A159,Sheet!$A$7:$DG$148,'TN01-10'!AG$9,0))</f>
        <v>6.6</v>
      </c>
      <c r="AH159" s="28">
        <f>IF(VLOOKUP($A159,Sheet!$A$7:$DG$148,'TN01-10'!AH$9,0)="","",VLOOKUP($A159,Sheet!$A$7:$DG$148,'TN01-10'!AH$9,0))</f>
        <v>6.7</v>
      </c>
      <c r="AI159" s="28">
        <f>IF(VLOOKUP($A159,Sheet!$A$7:$DG$148,'TN01-10'!AI$9,0)="","",VLOOKUP($A159,Sheet!$A$7:$DG$148,'TN01-10'!AI$9,0))</f>
        <v>7.7</v>
      </c>
      <c r="AJ159" s="28">
        <f>IF(VLOOKUP($A159,Sheet!$A$7:$DG$148,'TN01-10'!AJ$9,0)="","",VLOOKUP($A159,Sheet!$A$7:$DG$148,'TN01-10'!AJ$9,0))</f>
        <v>5.8</v>
      </c>
      <c r="AK159" s="33">
        <f>IF(VLOOKUP($A159,Sheet!$A$7:$DG$148,'TN01-10'!AK$9,0)="","",VLOOKUP($A159,Sheet!$A$7:$DG$148,'TN01-10'!AK$9,0))</f>
        <v>51</v>
      </c>
      <c r="AL159" s="36">
        <f>IF(VLOOKUP($A159,Sheet!$A$7:$DG$148,'TN01-10'!AL$9,0)="","",VLOOKUP($A159,Sheet!$A$7:$DG$148,'TN01-10'!AL$9,0))</f>
        <v>0</v>
      </c>
      <c r="AM159" s="32">
        <f>IF(VLOOKUP($A159,Sheet!$A$7:$DG$148,'TN01-10'!AM$9,0)="","",VLOOKUP($A159,Sheet!$A$7:$DG$148,'TN01-10'!AM$9,0))</f>
        <v>6.4</v>
      </c>
      <c r="AN159" s="32">
        <f>IF(VLOOKUP($A159,Sheet!$A$7:$DG$148,'TN01-10'!AN$9,0)="","",VLOOKUP($A159,Sheet!$A$7:$DG$148,'TN01-10'!AN$9,0))</f>
        <v>7.3</v>
      </c>
      <c r="AO159" s="32">
        <f>IF(VLOOKUP($A159,Sheet!$A$7:$DG$148,'TN01-10'!AO$9,0)="","",VLOOKUP($A159,Sheet!$A$7:$DG$148,'TN01-10'!AO$9,0))</f>
        <v>8.9</v>
      </c>
      <c r="AP159" s="32" t="str">
        <f>IF(VLOOKUP($A159,Sheet!$A$7:$DG$148,'TN01-10'!AP$9,0)="","",VLOOKUP($A159,Sheet!$A$7:$DG$148,'TN01-10'!AP$9,0))</f>
        <v/>
      </c>
      <c r="AQ159" s="32" t="str">
        <f>IF(VLOOKUP($A159,Sheet!$A$7:$DG$148,'TN01-10'!AQ$9,0)="","",VLOOKUP($A159,Sheet!$A$7:$DG$148,'TN01-10'!AQ$9,0))</f>
        <v/>
      </c>
      <c r="AR159" s="32" t="str">
        <f>IF(VLOOKUP($A159,Sheet!$A$7:$DG$148,'TN01-10'!AR$9,0)="","",VLOOKUP($A159,Sheet!$A$7:$DG$148,'TN01-10'!AR$9,0))</f>
        <v/>
      </c>
      <c r="AS159" s="32" t="str">
        <f>IF(VLOOKUP($A159,Sheet!$A$7:$DG$148,'TN01-10'!AS$9,0)="","",VLOOKUP($A159,Sheet!$A$7:$DG$148,'TN01-10'!AS$9,0))</f>
        <v/>
      </c>
      <c r="AT159" s="32" t="str">
        <f>IF(VLOOKUP($A159,Sheet!$A$7:$DG$148,'TN01-10'!AT$9,0)="","",VLOOKUP($A159,Sheet!$A$7:$DG$148,'TN01-10'!AT$9,0))</f>
        <v/>
      </c>
      <c r="AU159" s="32">
        <f>IF(VLOOKUP($A159,Sheet!$A$7:$DG$148,'TN01-10'!AU$9,0)="","",VLOOKUP($A159,Sheet!$A$7:$DG$148,'TN01-10'!AU$9,0))</f>
        <v>7.3</v>
      </c>
      <c r="AV159" s="32" t="str">
        <f>IF(VLOOKUP($A159,Sheet!$A$7:$DG$148,'TN01-10'!AV$9,0)="","",VLOOKUP($A159,Sheet!$A$7:$DG$148,'TN01-10'!AV$9,0))</f>
        <v/>
      </c>
      <c r="AW159" s="32" t="str">
        <f>IF(VLOOKUP($A159,Sheet!$A$7:$DG$148,'TN01-10'!AW$9,0)="","",VLOOKUP($A159,Sheet!$A$7:$DG$148,'TN01-10'!AW$9,0))</f>
        <v/>
      </c>
      <c r="AX159" s="32" t="str">
        <f>IF(VLOOKUP($A159,Sheet!$A$7:$DG$148,'TN01-10'!AX$9,0)="","",VLOOKUP($A159,Sheet!$A$7:$DG$148,'TN01-10'!AX$9,0))</f>
        <v/>
      </c>
      <c r="AY159" s="32" t="str">
        <f>IF(VLOOKUP($A159,Sheet!$A$7:$DG$148,'TN01-10'!AY$9,0)="","",VLOOKUP($A159,Sheet!$A$7:$DG$148,'TN01-10'!AY$9,0))</f>
        <v/>
      </c>
      <c r="AZ159" s="32" t="str">
        <f>IF(VLOOKUP($A159,Sheet!$A$7:$DG$148,'TN01-10'!AZ$9,0)="","",VLOOKUP($A159,Sheet!$A$7:$DG$148,'TN01-10'!AZ$9,0))</f>
        <v/>
      </c>
      <c r="BA159" s="32">
        <f>IF(VLOOKUP($A159,Sheet!$A$7:$DG$148,'TN01-10'!BA$9,0)="","",VLOOKUP($A159,Sheet!$A$7:$DG$148,'TN01-10'!BA$9,0))</f>
        <v>6.7</v>
      </c>
      <c r="BB159" s="33">
        <f>IF(VLOOKUP($A159,Sheet!$A$7:$DG$148,'TN01-10'!BB$9,0)="","",VLOOKUP($A159,Sheet!$A$7:$DG$148,'TN01-10'!BB$9,0))</f>
        <v>5</v>
      </c>
      <c r="BC159" s="36">
        <f>IF(VLOOKUP($A159,Sheet!$A$7:$DG$148,'TN01-10'!BC$9,0)="","",VLOOKUP($A159,Sheet!$A$7:$DG$148,'TN01-10'!BC$9,0))</f>
        <v>0</v>
      </c>
      <c r="BD159" s="28">
        <f>IF(VLOOKUP($A159,Sheet!$A$7:$DG$148,'TN01-10'!BD$9,0)="","",VLOOKUP($A159,Sheet!$A$7:$DG$148,'TN01-10'!BD$9,0))</f>
        <v>5.9</v>
      </c>
      <c r="BE159" s="28">
        <f>IF(VLOOKUP($A159,Sheet!$A$7:$DG$148,'TN01-10'!BE$9,0)="","",VLOOKUP($A159,Sheet!$A$7:$DG$148,'TN01-10'!BE$9,0))</f>
        <v>5.6</v>
      </c>
      <c r="BF159" s="28">
        <f>IF(VLOOKUP($A159,Sheet!$A$7:$DG$148,'TN01-10'!BF$9,0)="","",VLOOKUP($A159,Sheet!$A$7:$DG$148,'TN01-10'!BF$9,0))</f>
        <v>4.4000000000000004</v>
      </c>
      <c r="BG159" s="28">
        <f>IF(VLOOKUP($A159,Sheet!$A$7:$DG$148,'TN01-10'!BG$9,0)="","",VLOOKUP($A159,Sheet!$A$7:$DG$148,'TN01-10'!BG$9,0))</f>
        <v>7.5</v>
      </c>
      <c r="BH159" s="28">
        <f>IF(VLOOKUP($A159,Sheet!$A$7:$DG$148,'TN01-10'!BH$9,0)="","",VLOOKUP($A159,Sheet!$A$7:$DG$148,'TN01-10'!BH$9,0))</f>
        <v>6.9</v>
      </c>
      <c r="BI159" s="28">
        <f>IF(VLOOKUP($A159,Sheet!$A$7:$DG$148,'TN01-10'!BI$9,0)="","",VLOOKUP($A159,Sheet!$A$7:$DG$148,'TN01-10'!BI$9,0))</f>
        <v>4.9000000000000004</v>
      </c>
      <c r="BJ159" s="28">
        <f>IF(VLOOKUP($A159,Sheet!$A$7:$DG$148,'TN01-10'!BJ$9,0)="","",VLOOKUP($A159,Sheet!$A$7:$DG$148,'TN01-10'!BJ$9,0))</f>
        <v>7</v>
      </c>
      <c r="BK159" s="28">
        <f>IF(VLOOKUP($A159,Sheet!$A$7:$DG$148,'TN01-10'!BK$9,0)="","",VLOOKUP($A159,Sheet!$A$7:$DG$148,'TN01-10'!BK$9,0))</f>
        <v>5.6</v>
      </c>
      <c r="BL159" s="28">
        <f>IF(VLOOKUP($A159,Sheet!$A$7:$DG$148,'TN01-10'!BL$9,0)="","",VLOOKUP($A159,Sheet!$A$7:$DG$148,'TN01-10'!BL$9,0))</f>
        <v>5.7</v>
      </c>
      <c r="BM159" s="28">
        <f>IF(VLOOKUP($A159,Sheet!$A$7:$DG$148,'TN01-10'!BM$9,0)="","",VLOOKUP($A159,Sheet!$A$7:$DG$148,'TN01-10'!BM$9,0))</f>
        <v>5.6</v>
      </c>
      <c r="BN159" s="28">
        <f>IF(VLOOKUP($A159,Sheet!$A$7:$DG$148,'TN01-10'!BN$9,0)="","",VLOOKUP($A159,Sheet!$A$7:$DG$148,'TN01-10'!BN$9,0))</f>
        <v>5.5</v>
      </c>
      <c r="BO159" s="28">
        <f>IF(VLOOKUP($A159,Sheet!$A$7:$DG$148,'TN01-10'!BO$9,0)="","",VLOOKUP($A159,Sheet!$A$7:$DG$148,'TN01-10'!BO$9,0))</f>
        <v>6.9</v>
      </c>
      <c r="BP159" s="28">
        <f>IF(VLOOKUP($A159,Sheet!$A$7:$DG$148,'TN01-10'!BP$9,0)="","",VLOOKUP($A159,Sheet!$A$7:$DG$148,'TN01-10'!BP$9,0))</f>
        <v>6.1</v>
      </c>
      <c r="BQ159" s="28" t="str">
        <f>IF(VLOOKUP($A159,Sheet!$A$7:$DG$148,'TN01-10'!BQ$9,0)="","",VLOOKUP($A159,Sheet!$A$7:$DG$148,'TN01-10'!BQ$9,0))</f>
        <v/>
      </c>
      <c r="BR159" s="28">
        <f>IF(VLOOKUP($A159,Sheet!$A$7:$DG$148,'TN01-10'!BR$9,0)="","",VLOOKUP($A159,Sheet!$A$7:$DG$148,'TN01-10'!BR$9,0))</f>
        <v>6.3</v>
      </c>
      <c r="BS159" s="28">
        <f>IF(VLOOKUP($A159,Sheet!$A$7:$DG$148,'TN01-10'!BS$9,0)="","",VLOOKUP($A159,Sheet!$A$7:$DG$148,'TN01-10'!BS$9,0))</f>
        <v>5.8</v>
      </c>
      <c r="BT159" s="28">
        <f>IF(VLOOKUP($A159,Sheet!$A$7:$DG$148,'TN01-10'!BT$9,0)="","",VLOOKUP($A159,Sheet!$A$7:$DG$148,'TN01-10'!BT$9,0))</f>
        <v>6.7</v>
      </c>
      <c r="BU159" s="28">
        <f>IF(VLOOKUP($A159,Sheet!$A$7:$DG$148,'TN01-10'!BU$9,0)="","",VLOOKUP($A159,Sheet!$A$7:$DG$148,'TN01-10'!BU$9,0))</f>
        <v>5.5</v>
      </c>
      <c r="BV159" s="28">
        <f>IF(VLOOKUP($A159,Sheet!$A$7:$DG$148,'TN01-10'!BV$9,0)="","",VLOOKUP($A159,Sheet!$A$7:$DG$148,'TN01-10'!BV$9,0))</f>
        <v>6.7</v>
      </c>
      <c r="BW159" s="28">
        <f>IF(VLOOKUP($A159,Sheet!$A$7:$DG$148,'TN01-10'!BW$9,0)="","",VLOOKUP($A159,Sheet!$A$7:$DG$148,'TN01-10'!BW$9,0))</f>
        <v>7.1</v>
      </c>
      <c r="BX159" s="33">
        <f>IF(VLOOKUP($A159,Sheet!$A$7:$DG$148,'TN01-10'!BX$9,0)="","",VLOOKUP($A159,Sheet!$A$7:$DG$148,'TN01-10'!BX$9,0))</f>
        <v>50</v>
      </c>
      <c r="BY159" s="36">
        <f>IF(VLOOKUP($A159,Sheet!$A$7:$DG$148,'TN01-10'!BY$9,0)="","",VLOOKUP($A159,Sheet!$A$7:$DG$148,'TN01-10'!BY$9,0))</f>
        <v>0</v>
      </c>
      <c r="BZ159" s="28">
        <f>IF(VLOOKUP($A159,Sheet!$A$7:$DG$148,'TN01-10'!BZ$9,0)="","",VLOOKUP($A159,Sheet!$A$7:$DG$148,'TN01-10'!BZ$9,0))</f>
        <v>8.6</v>
      </c>
      <c r="CA159" s="28" t="str">
        <f>IF(VLOOKUP($A159,Sheet!$A$7:$DG$148,'TN01-10'!CA$9,0)="","",VLOOKUP($A159,Sheet!$A$7:$DG$148,'TN01-10'!CA$9,0))</f>
        <v/>
      </c>
      <c r="CB159" s="28">
        <f>IF(VLOOKUP($A159,Sheet!$A$7:$DG$148,'TN01-10'!CB$9,0)="","",VLOOKUP($A159,Sheet!$A$7:$DG$148,'TN01-10'!CB$9,0))</f>
        <v>7.1</v>
      </c>
      <c r="CC159" s="28" t="str">
        <f>IF(VLOOKUP($A159,Sheet!$A$7:$DG$148,'TN01-10'!CC$9,0)="","",VLOOKUP($A159,Sheet!$A$7:$DG$148,'TN01-10'!CC$9,0))</f>
        <v/>
      </c>
      <c r="CD159" s="28">
        <f>IF(VLOOKUP($A159,Sheet!$A$7:$DG$148,'TN01-10'!CD$9,0)="","",VLOOKUP($A159,Sheet!$A$7:$DG$148,'TN01-10'!CD$9,0))</f>
        <v>5.9</v>
      </c>
      <c r="CE159" s="28">
        <f>IF(VLOOKUP($A159,Sheet!$A$7:$DG$148,'TN01-10'!CE$9,0)="","",VLOOKUP($A159,Sheet!$A$7:$DG$148,'TN01-10'!CE$9,0))</f>
        <v>6</v>
      </c>
      <c r="CF159" s="28">
        <f>IF(VLOOKUP($A159,Sheet!$A$7:$DG$148,'TN01-10'!CF$9,0)="","",VLOOKUP($A159,Sheet!$A$7:$DG$148,'TN01-10'!CF$9,0))</f>
        <v>6</v>
      </c>
      <c r="CG159" s="28">
        <f>IF(VLOOKUP($A159,Sheet!$A$7:$DG$148,'TN01-10'!CG$9,0)="","",VLOOKUP($A159,Sheet!$A$7:$DG$148,'TN01-10'!CG$9,0))</f>
        <v>7.5</v>
      </c>
      <c r="CH159" s="28" t="str">
        <f>IF(VLOOKUP($A159,Sheet!$A$7:$DG$148,'TN01-10'!CH$9,0)="","",VLOOKUP($A159,Sheet!$A$7:$DG$148,'TN01-10'!CH$9,0))</f>
        <v/>
      </c>
      <c r="CI159" s="28">
        <f>IF(VLOOKUP($A159,Sheet!$A$7:$DG$148,'TN01-10'!CI$9,0)="","",VLOOKUP($A159,Sheet!$A$7:$DG$148,'TN01-10'!CI$9,0))</f>
        <v>6.4</v>
      </c>
      <c r="CJ159" s="28" t="str">
        <f>IF(VLOOKUP($A159,Sheet!$A$7:$DG$148,'TN01-10'!CJ$9,0)="","",VLOOKUP($A159,Sheet!$A$7:$DG$148,'TN01-10'!CJ$9,0))</f>
        <v/>
      </c>
      <c r="CK159" s="28" t="str">
        <f>IF(VLOOKUP($A159,Sheet!$A$7:$DG$148,'TN01-10'!CK$9,0)="","",VLOOKUP($A159,Sheet!$A$7:$DG$148,'TN01-10'!CK$9,0))</f>
        <v/>
      </c>
      <c r="CL159" s="28" t="str">
        <f>IF(VLOOKUP($A159,Sheet!$A$7:$DG$148,'TN01-10'!CL$9,0)="","",VLOOKUP($A159,Sheet!$A$7:$DG$148,'TN01-10'!CL$9,0))</f>
        <v/>
      </c>
      <c r="CM159" s="28" t="str">
        <f>IF(VLOOKUP($A159,Sheet!$A$7:$DG$148,'TN01-10'!CM$9,0)="","",VLOOKUP($A159,Sheet!$A$7:$DG$148,'TN01-10'!CM$9,0))</f>
        <v/>
      </c>
      <c r="CN159" s="28">
        <f>IF(VLOOKUP($A159,Sheet!$A$7:$DG$148,'TN01-10'!CN$9,0)="","",VLOOKUP($A159,Sheet!$A$7:$DG$148,'TN01-10'!CN$9,0))</f>
        <v>5.5</v>
      </c>
      <c r="CO159" s="28">
        <f>IF(VLOOKUP($A159,Sheet!$A$7:$DG$148,'TN01-10'!CO$9,0)="","",VLOOKUP($A159,Sheet!$A$7:$DG$148,'TN01-10'!CO$9,0))</f>
        <v>5</v>
      </c>
      <c r="CP159" s="28">
        <f>IF(VLOOKUP($A159,Sheet!$A$7:$DG$148,'TN01-10'!CP$9,0)="","",VLOOKUP($A159,Sheet!$A$7:$DG$148,'TN01-10'!CP$9,0))</f>
        <v>6</v>
      </c>
      <c r="CQ159" s="28">
        <f>IF(VLOOKUP($A159,Sheet!$A$7:$DG$148,'TN01-10'!CQ$9,0)="","",VLOOKUP($A159,Sheet!$A$7:$DG$148,'TN01-10'!CQ$9,0))</f>
        <v>8.1</v>
      </c>
      <c r="CR159" s="28">
        <f>IF(VLOOKUP($A159,Sheet!$A$7:$DG$148,'TN01-10'!CR$9,0)="","",VLOOKUP($A159,Sheet!$A$7:$DG$148,'TN01-10'!CR$9,0))</f>
        <v>7.1</v>
      </c>
      <c r="CS159" s="33">
        <f>IF(VLOOKUP($A159,Sheet!$A$7:$DG$148,'TN01-10'!CS$9,0)="","",VLOOKUP($A159,Sheet!$A$7:$DG$148,'TN01-10'!CS$9,0))</f>
        <v>27</v>
      </c>
      <c r="CT159" s="36">
        <f>IF(VLOOKUP($A159,Sheet!$A$7:$DG$148,'TN01-10'!CT$9,0)="","",VLOOKUP($A159,Sheet!$A$7:$DG$148,'TN01-10'!CT$9,0))</f>
        <v>0</v>
      </c>
      <c r="CU159" s="38">
        <f t="shared" si="32"/>
        <v>128</v>
      </c>
      <c r="CV159" s="38">
        <f t="shared" si="33"/>
        <v>0</v>
      </c>
      <c r="CW159" s="38">
        <f t="shared" si="34"/>
        <v>0</v>
      </c>
      <c r="CX159" s="38">
        <f t="shared" si="35"/>
        <v>128</v>
      </c>
      <c r="CY159" s="38">
        <f t="shared" si="36"/>
        <v>6.42</v>
      </c>
      <c r="CZ159" s="38">
        <f>VLOOKUP($A159,'TN01-04'!$A$13:$DL$166,103,0)</f>
        <v>2.5099999999999998</v>
      </c>
      <c r="DA159" s="28" t="str">
        <f>IF(VLOOKUP($A159,Sheet!$A$7:$DG$148,'TN01-10'!DA$9,0)="","",VLOOKUP($A159,Sheet!$A$7:$DG$148,'TN01-10'!DA$9,0))</f>
        <v/>
      </c>
      <c r="DB159" s="28" t="str">
        <f>IF(VLOOKUP($A159,Sheet!$A$7:$DG$148,'TN01-10'!DB$9,0)="","",VLOOKUP($A159,Sheet!$A$7:$DG$148,'TN01-10'!DB$9,0))</f>
        <v/>
      </c>
      <c r="DC159" s="28">
        <f>IF(VLOOKUP($A159,Sheet!$A$7:$DG$148,'TN01-10'!DC$9,0)="","",VLOOKUP($A159,Sheet!$A$7:$DG$148,'TN01-10'!DC$9,0))</f>
        <v>8</v>
      </c>
      <c r="DD159" s="28" t="str">
        <f>IF(VLOOKUP($A159,Sheet!$A$7:$DG$148,'TN01-10'!DD$9,0)="","",VLOOKUP($A159,Sheet!$A$7:$DG$148,'TN01-10'!DD$9,0))</f>
        <v/>
      </c>
      <c r="DE159" s="38"/>
      <c r="DF159" s="38">
        <f t="shared" si="37"/>
        <v>8</v>
      </c>
      <c r="DG159" s="38">
        <f>VLOOKUP($A159,'TN01-04'!$A$13:$DL$166,110,0)</f>
        <v>3.65</v>
      </c>
      <c r="DH159" s="33">
        <f>IF(VLOOKUP($A159,Sheet!$A$7:$DG$148,'TN01-10'!DH$9,0)="","",VLOOKUP($A159,Sheet!$A$7:$DG$148,'TN01-10'!DH$9,0))</f>
        <v>5</v>
      </c>
      <c r="DI159" s="36">
        <f>IF(VLOOKUP($A159,Sheet!$A$7:$DG$148,'TN01-10'!DI$9,0)="","",VLOOKUP($A159,Sheet!$A$7:$DG$148,'TN01-10'!DI$9,0))</f>
        <v>0</v>
      </c>
      <c r="DJ159" s="38">
        <f t="shared" si="38"/>
        <v>133</v>
      </c>
      <c r="DK159" s="38">
        <f t="shared" si="39"/>
        <v>0</v>
      </c>
      <c r="DL159" s="38">
        <f t="shared" si="40"/>
        <v>6.48</v>
      </c>
      <c r="DM159" s="38">
        <f>VLOOKUP($A159,'TN01-04'!$A$13:$DL$166,116,0)</f>
        <v>2.5499999999999998</v>
      </c>
      <c r="DN159" s="33">
        <f>IF(VLOOKUP($A159,Sheet!$A$7:$DG$148,'TN01-10'!DN$9,0)="","",VLOOKUP($A159,Sheet!$A$7:$DG$148,'TN01-10'!DN$9,0))</f>
        <v>138</v>
      </c>
      <c r="DO159" s="36">
        <f>IF(VLOOKUP($A159,Sheet!$A$7:$DG$148,'TN01-10'!DO$9,0)="","",VLOOKUP($A159,Sheet!$A$7:$DG$148,'TN01-10'!DO$9,0))</f>
        <v>0</v>
      </c>
      <c r="DP159" s="28">
        <f>IF(VLOOKUP($A159,Sheet!$A$7:$DG$148,'TN01-10'!DP$9,0)="","",VLOOKUP($A159,Sheet!$A$7:$DG$148,'TN01-10'!DP$9,0))</f>
        <v>137</v>
      </c>
      <c r="DQ159" s="28">
        <f>IF(VLOOKUP($A159,Sheet!$A$7:$DG$148,'TN01-10'!DQ$9,0)="","",VLOOKUP($A159,Sheet!$A$7:$DG$148,'TN01-10'!DQ$9,0))</f>
        <v>138</v>
      </c>
      <c r="DR159" s="28">
        <f>IF(VLOOKUP($A159,Sheet!$A$7:$DG$148,'TN01-10'!DR$9,0)="","",VLOOKUP($A159,Sheet!$A$7:$DG$148,'TN01-10'!DR$9,0))</f>
        <v>6.48</v>
      </c>
      <c r="DS159" s="28">
        <f>IF(VLOOKUP($A159,Sheet!$A$7:$DG$148,'TN01-10'!DS$9,0)="","",VLOOKUP($A159,Sheet!$A$7:$DG$148,'TN01-10'!DS$9,0))</f>
        <v>2.5499999999999998</v>
      </c>
      <c r="DT159" s="28" t="str">
        <f>IF(VLOOKUP($A159,Sheet!$A$7:$DG$148,'TN01-10'!DT$9,0)="","",VLOOKUP($A159,Sheet!$A$7:$DG$148,'TN01-10'!DT$9,0))</f>
        <v/>
      </c>
      <c r="DU159" s="168">
        <f t="shared" si="41"/>
        <v>0</v>
      </c>
      <c r="DV159" s="315" t="s">
        <v>4798</v>
      </c>
      <c r="DW159" s="315" t="s">
        <v>4798</v>
      </c>
      <c r="DX159" s="315" t="s">
        <v>4798</v>
      </c>
      <c r="DY159" s="315" t="s">
        <v>4798</v>
      </c>
      <c r="DZ159" s="315" t="s">
        <v>4833</v>
      </c>
      <c r="EA159" s="315"/>
      <c r="EB159" s="216"/>
      <c r="EC159" s="216"/>
      <c r="ED159" s="216"/>
      <c r="EE159" s="216"/>
      <c r="EF159" s="216">
        <f t="shared" si="42"/>
        <v>0</v>
      </c>
      <c r="EG159" s="216">
        <v>8.3000000000000007</v>
      </c>
      <c r="EH159" s="216">
        <v>8.3000000000000007</v>
      </c>
      <c r="EI159" s="216"/>
      <c r="EJ159" s="216"/>
      <c r="EK159" s="216">
        <f t="shared" si="43"/>
        <v>8.3000000000000007</v>
      </c>
      <c r="EL159" s="216">
        <v>3.4</v>
      </c>
      <c r="EM159" s="216">
        <v>8.1999999999999993</v>
      </c>
      <c r="EN159" s="216"/>
      <c r="EO159" s="216"/>
      <c r="EP159" s="216">
        <f t="shared" si="44"/>
        <v>8.1999999999999993</v>
      </c>
      <c r="EQ159" s="216">
        <v>7.7</v>
      </c>
      <c r="ER159" s="216">
        <v>0</v>
      </c>
      <c r="ES159" s="216"/>
      <c r="ET159" s="216"/>
      <c r="EU159" s="216">
        <f t="shared" si="45"/>
        <v>7.7</v>
      </c>
      <c r="EV159" s="216">
        <f t="shared" si="46"/>
        <v>8</v>
      </c>
    </row>
    <row r="160" spans="1:152" ht="15.95" customHeight="1" x14ac:dyDescent="0.2">
      <c r="A160" s="25">
        <v>2220717174</v>
      </c>
      <c r="B160" s="26" t="s">
        <v>18</v>
      </c>
      <c r="C160" s="26" t="s">
        <v>121</v>
      </c>
      <c r="D160" s="26" t="s">
        <v>203</v>
      </c>
      <c r="E160" s="27">
        <v>36138</v>
      </c>
      <c r="F160" s="26" t="s">
        <v>209</v>
      </c>
      <c r="G160" s="26" t="s">
        <v>212</v>
      </c>
      <c r="H160" s="28" t="e">
        <f>IF(VLOOKUP($A160,Sheet!$A$7:$DG$148,'TN01-10'!H$9,0)="","",VLOOKUP($A160,Sheet!$A$7:$DG$148,'TN01-10'!H$9,0))</f>
        <v>#N/A</v>
      </c>
      <c r="I160" s="28" t="e">
        <f>IF(VLOOKUP($A160,Sheet!$A$7:$DG$148,'TN01-10'!I$9,0)="","",VLOOKUP($A160,Sheet!$A$7:$DG$148,'TN01-10'!I$9,0))</f>
        <v>#N/A</v>
      </c>
      <c r="J160" s="28" t="e">
        <f>IF(VLOOKUP($A160,Sheet!$A$7:$DG$148,'TN01-10'!J$9,0)="","",VLOOKUP($A160,Sheet!$A$7:$DG$148,'TN01-10'!J$9,0))</f>
        <v>#N/A</v>
      </c>
      <c r="K160" s="28" t="e">
        <f>IF(VLOOKUP($A160,Sheet!$A$7:$DG$148,'TN01-10'!K$9,0)="","",VLOOKUP($A160,Sheet!$A$7:$DG$148,'TN01-10'!K$9,0))</f>
        <v>#N/A</v>
      </c>
      <c r="L160" s="28" t="e">
        <f>IF(VLOOKUP($A160,Sheet!$A$7:$DG$148,'TN01-10'!L$9,0)="","",VLOOKUP($A160,Sheet!$A$7:$DG$148,'TN01-10'!L$9,0))</f>
        <v>#N/A</v>
      </c>
      <c r="M160" s="28" t="e">
        <f>IF(VLOOKUP($A160,Sheet!$A$7:$DG$148,'TN01-10'!M$9,0)="","",VLOOKUP($A160,Sheet!$A$7:$DG$148,'TN01-10'!M$9,0))</f>
        <v>#N/A</v>
      </c>
      <c r="N160" s="28" t="e">
        <f>IF(VLOOKUP($A160,Sheet!$A$7:$DG$148,'TN01-10'!N$9,0)="","",VLOOKUP($A160,Sheet!$A$7:$DG$148,'TN01-10'!N$9,0))</f>
        <v>#N/A</v>
      </c>
      <c r="O160" s="28" t="e">
        <f>IF(VLOOKUP($A160,Sheet!$A$7:$DG$148,'TN01-10'!O$9,0)="","",VLOOKUP($A160,Sheet!$A$7:$DG$148,'TN01-10'!O$9,0))</f>
        <v>#N/A</v>
      </c>
      <c r="P160" s="28" t="e">
        <f>IF(VLOOKUP($A160,Sheet!$A$7:$DG$148,'TN01-10'!P$9,0)="","",VLOOKUP($A160,Sheet!$A$7:$DG$148,'TN01-10'!P$9,0))</f>
        <v>#N/A</v>
      </c>
      <c r="Q160" s="28" t="e">
        <f>IF(VLOOKUP($A160,Sheet!$A$7:$DG$148,'TN01-10'!Q$9,0)="","",VLOOKUP($A160,Sheet!$A$7:$DG$148,'TN01-10'!Q$9,0))</f>
        <v>#N/A</v>
      </c>
      <c r="R160" s="28" t="e">
        <f>IF(VLOOKUP($A160,Sheet!$A$7:$DG$148,'TN01-10'!R$9,0)="","",VLOOKUP($A160,Sheet!$A$7:$DG$148,'TN01-10'!R$9,0))</f>
        <v>#N/A</v>
      </c>
      <c r="S160" s="28" t="e">
        <f>IF(VLOOKUP($A160,Sheet!$A$7:$DG$148,'TN01-10'!S$9,0)="","",VLOOKUP($A160,Sheet!$A$7:$DG$148,'TN01-10'!S$9,0))</f>
        <v>#N/A</v>
      </c>
      <c r="T160" s="28" t="e">
        <f>IF(VLOOKUP($A160,Sheet!$A$7:$DG$148,'TN01-10'!T$9,0)="","",VLOOKUP($A160,Sheet!$A$7:$DG$148,'TN01-10'!T$9,0))</f>
        <v>#N/A</v>
      </c>
      <c r="U160" s="28" t="e">
        <f>IF(VLOOKUP($A160,Sheet!$A$7:$DG$148,'TN01-10'!U$9,0)="","",VLOOKUP($A160,Sheet!$A$7:$DG$148,'TN01-10'!U$9,0))</f>
        <v>#N/A</v>
      </c>
      <c r="V160" s="28" t="e">
        <f>IF(VLOOKUP($A160,Sheet!$A$7:$DG$148,'TN01-10'!V$9,0)="","",VLOOKUP($A160,Sheet!$A$7:$DG$148,'TN01-10'!V$9,0))</f>
        <v>#N/A</v>
      </c>
      <c r="W160" s="28" t="e">
        <f>IF(VLOOKUP($A160,Sheet!$A$7:$DG$148,'TN01-10'!W$9,0)="","",VLOOKUP($A160,Sheet!$A$7:$DG$148,'TN01-10'!W$9,0))</f>
        <v>#N/A</v>
      </c>
      <c r="X160" s="28" t="e">
        <f>IF(VLOOKUP($A160,Sheet!$A$7:$DG$148,'TN01-10'!X$9,0)="","",VLOOKUP($A160,Sheet!$A$7:$DG$148,'TN01-10'!X$9,0))</f>
        <v>#N/A</v>
      </c>
      <c r="Y160" s="28" t="e">
        <f>IF(VLOOKUP($A160,Sheet!$A$7:$DG$148,'TN01-10'!Y$9,0)="","",VLOOKUP($A160,Sheet!$A$7:$DG$148,'TN01-10'!Y$9,0))</f>
        <v>#N/A</v>
      </c>
      <c r="Z160" s="28" t="e">
        <f>IF(VLOOKUP($A160,Sheet!$A$7:$DG$148,'TN01-10'!Z$9,0)="","",VLOOKUP($A160,Sheet!$A$7:$DG$148,'TN01-10'!Z$9,0))</f>
        <v>#N/A</v>
      </c>
      <c r="AA160" s="28" t="e">
        <f>IF(VLOOKUP($A160,Sheet!$A$7:$DG$148,'TN01-10'!AA$9,0)="","",VLOOKUP($A160,Sheet!$A$7:$DG$148,'TN01-10'!AA$9,0))</f>
        <v>#N/A</v>
      </c>
      <c r="AB160" s="28" t="e">
        <f>IF(VLOOKUP($A160,Sheet!$A$7:$DG$148,'TN01-10'!AB$9,0)="","",VLOOKUP($A160,Sheet!$A$7:$DG$148,'TN01-10'!AB$9,0))</f>
        <v>#N/A</v>
      </c>
      <c r="AC160" s="28" t="e">
        <f>IF(VLOOKUP($A160,Sheet!$A$7:$DG$148,'TN01-10'!AC$9,0)="","",VLOOKUP($A160,Sheet!$A$7:$DG$148,'TN01-10'!AC$9,0))</f>
        <v>#N/A</v>
      </c>
      <c r="AD160" s="28" t="e">
        <f>IF(VLOOKUP($A160,Sheet!$A$7:$DG$148,'TN01-10'!AD$9,0)="","",VLOOKUP($A160,Sheet!$A$7:$DG$148,'TN01-10'!AD$9,0))</f>
        <v>#N/A</v>
      </c>
      <c r="AE160" s="28" t="e">
        <f>IF(VLOOKUP($A160,Sheet!$A$7:$DG$148,'TN01-10'!AE$9,0)="","",VLOOKUP($A160,Sheet!$A$7:$DG$148,'TN01-10'!AE$9,0))</f>
        <v>#N/A</v>
      </c>
      <c r="AF160" s="28" t="e">
        <f>IF(VLOOKUP($A160,Sheet!$A$7:$DG$148,'TN01-10'!AF$9,0)="","",VLOOKUP($A160,Sheet!$A$7:$DG$148,'TN01-10'!AF$9,0))</f>
        <v>#N/A</v>
      </c>
      <c r="AG160" s="28" t="e">
        <f>IF(VLOOKUP($A160,Sheet!$A$7:$DG$148,'TN01-10'!AG$9,0)="","",VLOOKUP($A160,Sheet!$A$7:$DG$148,'TN01-10'!AG$9,0))</f>
        <v>#N/A</v>
      </c>
      <c r="AH160" s="28" t="e">
        <f>IF(VLOOKUP($A160,Sheet!$A$7:$DG$148,'TN01-10'!AH$9,0)="","",VLOOKUP($A160,Sheet!$A$7:$DG$148,'TN01-10'!AH$9,0))</f>
        <v>#N/A</v>
      </c>
      <c r="AI160" s="28" t="e">
        <f>IF(VLOOKUP($A160,Sheet!$A$7:$DG$148,'TN01-10'!AI$9,0)="","",VLOOKUP($A160,Sheet!$A$7:$DG$148,'TN01-10'!AI$9,0))</f>
        <v>#N/A</v>
      </c>
      <c r="AJ160" s="28" t="e">
        <f>IF(VLOOKUP($A160,Sheet!$A$7:$DG$148,'TN01-10'!AJ$9,0)="","",VLOOKUP($A160,Sheet!$A$7:$DG$148,'TN01-10'!AJ$9,0))</f>
        <v>#N/A</v>
      </c>
      <c r="AK160" s="33" t="e">
        <f>IF(VLOOKUP($A160,Sheet!$A$7:$DG$148,'TN01-10'!AK$9,0)="","",VLOOKUP($A160,Sheet!$A$7:$DG$148,'TN01-10'!AK$9,0))</f>
        <v>#N/A</v>
      </c>
      <c r="AL160" s="36" t="e">
        <f>IF(VLOOKUP($A160,Sheet!$A$7:$DG$148,'TN01-10'!AL$9,0)="","",VLOOKUP($A160,Sheet!$A$7:$DG$148,'TN01-10'!AL$9,0))</f>
        <v>#N/A</v>
      </c>
      <c r="AM160" s="32" t="e">
        <f>IF(VLOOKUP($A160,Sheet!$A$7:$DG$148,'TN01-10'!AM$9,0)="","",VLOOKUP($A160,Sheet!$A$7:$DG$148,'TN01-10'!AM$9,0))</f>
        <v>#N/A</v>
      </c>
      <c r="AN160" s="32" t="e">
        <f>IF(VLOOKUP($A160,Sheet!$A$7:$DG$148,'TN01-10'!AN$9,0)="","",VLOOKUP($A160,Sheet!$A$7:$DG$148,'TN01-10'!AN$9,0))</f>
        <v>#N/A</v>
      </c>
      <c r="AO160" s="32" t="e">
        <f>IF(VLOOKUP($A160,Sheet!$A$7:$DG$148,'TN01-10'!AO$9,0)="","",VLOOKUP($A160,Sheet!$A$7:$DG$148,'TN01-10'!AO$9,0))</f>
        <v>#N/A</v>
      </c>
      <c r="AP160" s="32" t="e">
        <f>IF(VLOOKUP($A160,Sheet!$A$7:$DG$148,'TN01-10'!AP$9,0)="","",VLOOKUP($A160,Sheet!$A$7:$DG$148,'TN01-10'!AP$9,0))</f>
        <v>#N/A</v>
      </c>
      <c r="AQ160" s="32" t="e">
        <f>IF(VLOOKUP($A160,Sheet!$A$7:$DG$148,'TN01-10'!AQ$9,0)="","",VLOOKUP($A160,Sheet!$A$7:$DG$148,'TN01-10'!AQ$9,0))</f>
        <v>#N/A</v>
      </c>
      <c r="AR160" s="32" t="e">
        <f>IF(VLOOKUP($A160,Sheet!$A$7:$DG$148,'TN01-10'!AR$9,0)="","",VLOOKUP($A160,Sheet!$A$7:$DG$148,'TN01-10'!AR$9,0))</f>
        <v>#N/A</v>
      </c>
      <c r="AS160" s="32" t="e">
        <f>IF(VLOOKUP($A160,Sheet!$A$7:$DG$148,'TN01-10'!AS$9,0)="","",VLOOKUP($A160,Sheet!$A$7:$DG$148,'TN01-10'!AS$9,0))</f>
        <v>#N/A</v>
      </c>
      <c r="AT160" s="32" t="e">
        <f>IF(VLOOKUP($A160,Sheet!$A$7:$DG$148,'TN01-10'!AT$9,0)="","",VLOOKUP($A160,Sheet!$A$7:$DG$148,'TN01-10'!AT$9,0))</f>
        <v>#N/A</v>
      </c>
      <c r="AU160" s="32" t="e">
        <f>IF(VLOOKUP($A160,Sheet!$A$7:$DG$148,'TN01-10'!AU$9,0)="","",VLOOKUP($A160,Sheet!$A$7:$DG$148,'TN01-10'!AU$9,0))</f>
        <v>#N/A</v>
      </c>
      <c r="AV160" s="32" t="e">
        <f>IF(VLOOKUP($A160,Sheet!$A$7:$DG$148,'TN01-10'!AV$9,0)="","",VLOOKUP($A160,Sheet!$A$7:$DG$148,'TN01-10'!AV$9,0))</f>
        <v>#N/A</v>
      </c>
      <c r="AW160" s="32" t="e">
        <f>IF(VLOOKUP($A160,Sheet!$A$7:$DG$148,'TN01-10'!AW$9,0)="","",VLOOKUP($A160,Sheet!$A$7:$DG$148,'TN01-10'!AW$9,0))</f>
        <v>#N/A</v>
      </c>
      <c r="AX160" s="32" t="e">
        <f>IF(VLOOKUP($A160,Sheet!$A$7:$DG$148,'TN01-10'!AX$9,0)="","",VLOOKUP($A160,Sheet!$A$7:$DG$148,'TN01-10'!AX$9,0))</f>
        <v>#N/A</v>
      </c>
      <c r="AY160" s="32" t="e">
        <f>IF(VLOOKUP($A160,Sheet!$A$7:$DG$148,'TN01-10'!AY$9,0)="","",VLOOKUP($A160,Sheet!$A$7:$DG$148,'TN01-10'!AY$9,0))</f>
        <v>#N/A</v>
      </c>
      <c r="AZ160" s="32" t="e">
        <f>IF(VLOOKUP($A160,Sheet!$A$7:$DG$148,'TN01-10'!AZ$9,0)="","",VLOOKUP($A160,Sheet!$A$7:$DG$148,'TN01-10'!AZ$9,0))</f>
        <v>#N/A</v>
      </c>
      <c r="BA160" s="32" t="e">
        <f>IF(VLOOKUP($A160,Sheet!$A$7:$DG$148,'TN01-10'!BA$9,0)="","",VLOOKUP($A160,Sheet!$A$7:$DG$148,'TN01-10'!BA$9,0))</f>
        <v>#N/A</v>
      </c>
      <c r="BB160" s="33" t="e">
        <f>IF(VLOOKUP($A160,Sheet!$A$7:$DG$148,'TN01-10'!BB$9,0)="","",VLOOKUP($A160,Sheet!$A$7:$DG$148,'TN01-10'!BB$9,0))</f>
        <v>#N/A</v>
      </c>
      <c r="BC160" s="36" t="e">
        <f>IF(VLOOKUP($A160,Sheet!$A$7:$DG$148,'TN01-10'!BC$9,0)="","",VLOOKUP($A160,Sheet!$A$7:$DG$148,'TN01-10'!BC$9,0))</f>
        <v>#N/A</v>
      </c>
      <c r="BD160" s="28" t="e">
        <f>IF(VLOOKUP($A160,Sheet!$A$7:$DG$148,'TN01-10'!BD$9,0)="","",VLOOKUP($A160,Sheet!$A$7:$DG$148,'TN01-10'!BD$9,0))</f>
        <v>#N/A</v>
      </c>
      <c r="BE160" s="28" t="e">
        <f>IF(VLOOKUP($A160,Sheet!$A$7:$DG$148,'TN01-10'!BE$9,0)="","",VLOOKUP($A160,Sheet!$A$7:$DG$148,'TN01-10'!BE$9,0))</f>
        <v>#N/A</v>
      </c>
      <c r="BF160" s="28" t="e">
        <f>IF(VLOOKUP($A160,Sheet!$A$7:$DG$148,'TN01-10'!BF$9,0)="","",VLOOKUP($A160,Sheet!$A$7:$DG$148,'TN01-10'!BF$9,0))</f>
        <v>#N/A</v>
      </c>
      <c r="BG160" s="28" t="e">
        <f>IF(VLOOKUP($A160,Sheet!$A$7:$DG$148,'TN01-10'!BG$9,0)="","",VLOOKUP($A160,Sheet!$A$7:$DG$148,'TN01-10'!BG$9,0))</f>
        <v>#N/A</v>
      </c>
      <c r="BH160" s="28" t="e">
        <f>IF(VLOOKUP($A160,Sheet!$A$7:$DG$148,'TN01-10'!BH$9,0)="","",VLOOKUP($A160,Sheet!$A$7:$DG$148,'TN01-10'!BH$9,0))</f>
        <v>#N/A</v>
      </c>
      <c r="BI160" s="28" t="e">
        <f>IF(VLOOKUP($A160,Sheet!$A$7:$DG$148,'TN01-10'!BI$9,0)="","",VLOOKUP($A160,Sheet!$A$7:$DG$148,'TN01-10'!BI$9,0))</f>
        <v>#N/A</v>
      </c>
      <c r="BJ160" s="28" t="e">
        <f>IF(VLOOKUP($A160,Sheet!$A$7:$DG$148,'TN01-10'!BJ$9,0)="","",VLOOKUP($A160,Sheet!$A$7:$DG$148,'TN01-10'!BJ$9,0))</f>
        <v>#N/A</v>
      </c>
      <c r="BK160" s="28" t="e">
        <f>IF(VLOOKUP($A160,Sheet!$A$7:$DG$148,'TN01-10'!BK$9,0)="","",VLOOKUP($A160,Sheet!$A$7:$DG$148,'TN01-10'!BK$9,0))</f>
        <v>#N/A</v>
      </c>
      <c r="BL160" s="28" t="e">
        <f>IF(VLOOKUP($A160,Sheet!$A$7:$DG$148,'TN01-10'!BL$9,0)="","",VLOOKUP($A160,Sheet!$A$7:$DG$148,'TN01-10'!BL$9,0))</f>
        <v>#N/A</v>
      </c>
      <c r="BM160" s="28" t="e">
        <f>IF(VLOOKUP($A160,Sheet!$A$7:$DG$148,'TN01-10'!BM$9,0)="","",VLOOKUP($A160,Sheet!$A$7:$DG$148,'TN01-10'!BM$9,0))</f>
        <v>#N/A</v>
      </c>
      <c r="BN160" s="28" t="e">
        <f>IF(VLOOKUP($A160,Sheet!$A$7:$DG$148,'TN01-10'!BN$9,0)="","",VLOOKUP($A160,Sheet!$A$7:$DG$148,'TN01-10'!BN$9,0))</f>
        <v>#N/A</v>
      </c>
      <c r="BO160" s="28" t="e">
        <f>IF(VLOOKUP($A160,Sheet!$A$7:$DG$148,'TN01-10'!BO$9,0)="","",VLOOKUP($A160,Sheet!$A$7:$DG$148,'TN01-10'!BO$9,0))</f>
        <v>#N/A</v>
      </c>
      <c r="BP160" s="28" t="e">
        <f>IF(VLOOKUP($A160,Sheet!$A$7:$DG$148,'TN01-10'!BP$9,0)="","",VLOOKUP($A160,Sheet!$A$7:$DG$148,'TN01-10'!BP$9,0))</f>
        <v>#N/A</v>
      </c>
      <c r="BQ160" s="28" t="e">
        <f>IF(VLOOKUP($A160,Sheet!$A$7:$DG$148,'TN01-10'!BQ$9,0)="","",VLOOKUP($A160,Sheet!$A$7:$DG$148,'TN01-10'!BQ$9,0))</f>
        <v>#N/A</v>
      </c>
      <c r="BR160" s="28" t="e">
        <f>IF(VLOOKUP($A160,Sheet!$A$7:$DG$148,'TN01-10'!BR$9,0)="","",VLOOKUP($A160,Sheet!$A$7:$DG$148,'TN01-10'!BR$9,0))</f>
        <v>#N/A</v>
      </c>
      <c r="BS160" s="28" t="e">
        <f>IF(VLOOKUP($A160,Sheet!$A$7:$DG$148,'TN01-10'!BS$9,0)="","",VLOOKUP($A160,Sheet!$A$7:$DG$148,'TN01-10'!BS$9,0))</f>
        <v>#N/A</v>
      </c>
      <c r="BT160" s="28" t="e">
        <f>IF(VLOOKUP($A160,Sheet!$A$7:$DG$148,'TN01-10'!BT$9,0)="","",VLOOKUP($A160,Sheet!$A$7:$DG$148,'TN01-10'!BT$9,0))</f>
        <v>#N/A</v>
      </c>
      <c r="BU160" s="28" t="e">
        <f>IF(VLOOKUP($A160,Sheet!$A$7:$DG$148,'TN01-10'!BU$9,0)="","",VLOOKUP($A160,Sheet!$A$7:$DG$148,'TN01-10'!BU$9,0))</f>
        <v>#N/A</v>
      </c>
      <c r="BV160" s="28" t="e">
        <f>IF(VLOOKUP($A160,Sheet!$A$7:$DG$148,'TN01-10'!BV$9,0)="","",VLOOKUP($A160,Sheet!$A$7:$DG$148,'TN01-10'!BV$9,0))</f>
        <v>#N/A</v>
      </c>
      <c r="BW160" s="28" t="e">
        <f>IF(VLOOKUP($A160,Sheet!$A$7:$DG$148,'TN01-10'!BW$9,0)="","",VLOOKUP($A160,Sheet!$A$7:$DG$148,'TN01-10'!BW$9,0))</f>
        <v>#N/A</v>
      </c>
      <c r="BX160" s="33" t="e">
        <f>IF(VLOOKUP($A160,Sheet!$A$7:$DG$148,'TN01-10'!BX$9,0)="","",VLOOKUP($A160,Sheet!$A$7:$DG$148,'TN01-10'!BX$9,0))</f>
        <v>#N/A</v>
      </c>
      <c r="BY160" s="36" t="e">
        <f>IF(VLOOKUP($A160,Sheet!$A$7:$DG$148,'TN01-10'!BY$9,0)="","",VLOOKUP($A160,Sheet!$A$7:$DG$148,'TN01-10'!BY$9,0))</f>
        <v>#N/A</v>
      </c>
      <c r="BZ160" s="28" t="e">
        <f>IF(VLOOKUP($A160,Sheet!$A$7:$DG$148,'TN01-10'!BZ$9,0)="","",VLOOKUP($A160,Sheet!$A$7:$DG$148,'TN01-10'!BZ$9,0))</f>
        <v>#N/A</v>
      </c>
      <c r="CA160" s="28" t="e">
        <f>IF(VLOOKUP($A160,Sheet!$A$7:$DG$148,'TN01-10'!CA$9,0)="","",VLOOKUP($A160,Sheet!$A$7:$DG$148,'TN01-10'!CA$9,0))</f>
        <v>#N/A</v>
      </c>
      <c r="CB160" s="28" t="e">
        <f>IF(VLOOKUP($A160,Sheet!$A$7:$DG$148,'TN01-10'!CB$9,0)="","",VLOOKUP($A160,Sheet!$A$7:$DG$148,'TN01-10'!CB$9,0))</f>
        <v>#N/A</v>
      </c>
      <c r="CC160" s="28" t="e">
        <f>IF(VLOOKUP($A160,Sheet!$A$7:$DG$148,'TN01-10'!CC$9,0)="","",VLOOKUP($A160,Sheet!$A$7:$DG$148,'TN01-10'!CC$9,0))</f>
        <v>#N/A</v>
      </c>
      <c r="CD160" s="28" t="e">
        <f>IF(VLOOKUP($A160,Sheet!$A$7:$DG$148,'TN01-10'!CD$9,0)="","",VLOOKUP($A160,Sheet!$A$7:$DG$148,'TN01-10'!CD$9,0))</f>
        <v>#N/A</v>
      </c>
      <c r="CE160" s="28" t="e">
        <f>IF(VLOOKUP($A160,Sheet!$A$7:$DG$148,'TN01-10'!CE$9,0)="","",VLOOKUP($A160,Sheet!$A$7:$DG$148,'TN01-10'!CE$9,0))</f>
        <v>#N/A</v>
      </c>
      <c r="CF160" s="28" t="e">
        <f>IF(VLOOKUP($A160,Sheet!$A$7:$DG$148,'TN01-10'!CF$9,0)="","",VLOOKUP($A160,Sheet!$A$7:$DG$148,'TN01-10'!CF$9,0))</f>
        <v>#N/A</v>
      </c>
      <c r="CG160" s="28" t="e">
        <f>IF(VLOOKUP($A160,Sheet!$A$7:$DG$148,'TN01-10'!CG$9,0)="","",VLOOKUP($A160,Sheet!$A$7:$DG$148,'TN01-10'!CG$9,0))</f>
        <v>#N/A</v>
      </c>
      <c r="CH160" s="28" t="e">
        <f>IF(VLOOKUP($A160,Sheet!$A$7:$DG$148,'TN01-10'!CH$9,0)="","",VLOOKUP($A160,Sheet!$A$7:$DG$148,'TN01-10'!CH$9,0))</f>
        <v>#N/A</v>
      </c>
      <c r="CI160" s="28" t="e">
        <f>IF(VLOOKUP($A160,Sheet!$A$7:$DG$148,'TN01-10'!CI$9,0)="","",VLOOKUP($A160,Sheet!$A$7:$DG$148,'TN01-10'!CI$9,0))</f>
        <v>#N/A</v>
      </c>
      <c r="CJ160" s="28" t="e">
        <f>IF(VLOOKUP($A160,Sheet!$A$7:$DG$148,'TN01-10'!CJ$9,0)="","",VLOOKUP($A160,Sheet!$A$7:$DG$148,'TN01-10'!CJ$9,0))</f>
        <v>#N/A</v>
      </c>
      <c r="CK160" s="28" t="e">
        <f>IF(VLOOKUP($A160,Sheet!$A$7:$DG$148,'TN01-10'!CK$9,0)="","",VLOOKUP($A160,Sheet!$A$7:$DG$148,'TN01-10'!CK$9,0))</f>
        <v>#N/A</v>
      </c>
      <c r="CL160" s="28" t="e">
        <f>IF(VLOOKUP($A160,Sheet!$A$7:$DG$148,'TN01-10'!CL$9,0)="","",VLOOKUP($A160,Sheet!$A$7:$DG$148,'TN01-10'!CL$9,0))</f>
        <v>#N/A</v>
      </c>
      <c r="CM160" s="28" t="e">
        <f>IF(VLOOKUP($A160,Sheet!$A$7:$DG$148,'TN01-10'!CM$9,0)="","",VLOOKUP($A160,Sheet!$A$7:$DG$148,'TN01-10'!CM$9,0))</f>
        <v>#N/A</v>
      </c>
      <c r="CN160" s="28" t="e">
        <f>IF(VLOOKUP($A160,Sheet!$A$7:$DG$148,'TN01-10'!CN$9,0)="","",VLOOKUP($A160,Sheet!$A$7:$DG$148,'TN01-10'!CN$9,0))</f>
        <v>#N/A</v>
      </c>
      <c r="CO160" s="28" t="e">
        <f>IF(VLOOKUP($A160,Sheet!$A$7:$DG$148,'TN01-10'!CO$9,0)="","",VLOOKUP($A160,Sheet!$A$7:$DG$148,'TN01-10'!CO$9,0))</f>
        <v>#N/A</v>
      </c>
      <c r="CP160" s="28" t="e">
        <f>IF(VLOOKUP($A160,Sheet!$A$7:$DG$148,'TN01-10'!CP$9,0)="","",VLOOKUP($A160,Sheet!$A$7:$DG$148,'TN01-10'!CP$9,0))</f>
        <v>#N/A</v>
      </c>
      <c r="CQ160" s="28" t="e">
        <f>IF(VLOOKUP($A160,Sheet!$A$7:$DG$148,'TN01-10'!CQ$9,0)="","",VLOOKUP($A160,Sheet!$A$7:$DG$148,'TN01-10'!CQ$9,0))</f>
        <v>#N/A</v>
      </c>
      <c r="CR160" s="28" t="e">
        <f>IF(VLOOKUP($A160,Sheet!$A$7:$DG$148,'TN01-10'!CR$9,0)="","",VLOOKUP($A160,Sheet!$A$7:$DG$148,'TN01-10'!CR$9,0))</f>
        <v>#N/A</v>
      </c>
      <c r="CS160" s="33" t="e">
        <f>IF(VLOOKUP($A160,Sheet!$A$7:$DG$148,'TN01-10'!CS$9,0)="","",VLOOKUP($A160,Sheet!$A$7:$DG$148,'TN01-10'!CS$9,0))</f>
        <v>#N/A</v>
      </c>
      <c r="CT160" s="36" t="e">
        <f>IF(VLOOKUP($A160,Sheet!$A$7:$DG$148,'TN01-10'!CT$9,0)="","",VLOOKUP($A160,Sheet!$A$7:$DG$148,'TN01-10'!CT$9,0))</f>
        <v>#N/A</v>
      </c>
      <c r="CU160" s="38" t="e">
        <f t="shared" si="32"/>
        <v>#N/A</v>
      </c>
      <c r="CV160" s="38" t="e">
        <f t="shared" si="33"/>
        <v>#N/A</v>
      </c>
      <c r="CW160" s="38">
        <f t="shared" si="34"/>
        <v>0</v>
      </c>
      <c r="CX160" s="38" t="e">
        <f t="shared" si="35"/>
        <v>#N/A</v>
      </c>
      <c r="CY160" s="38" t="e">
        <f t="shared" si="36"/>
        <v>#N/A</v>
      </c>
      <c r="CZ160" s="38" t="e">
        <f>VLOOKUP($A160,'TN01-04'!$A$13:$DL$166,103,0)</f>
        <v>#N/A</v>
      </c>
      <c r="DA160" s="28" t="e">
        <f>IF(VLOOKUP($A160,Sheet!$A$7:$DG$148,'TN01-10'!DA$9,0)="","",VLOOKUP($A160,Sheet!$A$7:$DG$148,'TN01-10'!DA$9,0))</f>
        <v>#N/A</v>
      </c>
      <c r="DB160" s="28" t="e">
        <f>IF(VLOOKUP($A160,Sheet!$A$7:$DG$148,'TN01-10'!DB$9,0)="","",VLOOKUP($A160,Sheet!$A$7:$DG$148,'TN01-10'!DB$9,0))</f>
        <v>#N/A</v>
      </c>
      <c r="DC160" s="28" t="e">
        <f>IF(VLOOKUP($A160,Sheet!$A$7:$DG$148,'TN01-10'!DC$9,0)="","",VLOOKUP($A160,Sheet!$A$7:$DG$148,'TN01-10'!DC$9,0))</f>
        <v>#N/A</v>
      </c>
      <c r="DD160" s="28" t="e">
        <f>IF(VLOOKUP($A160,Sheet!$A$7:$DG$148,'TN01-10'!DD$9,0)="","",VLOOKUP($A160,Sheet!$A$7:$DG$148,'TN01-10'!DD$9,0))</f>
        <v>#N/A</v>
      </c>
      <c r="DE160" s="38"/>
      <c r="DF160" s="38" t="e">
        <f t="shared" si="37"/>
        <v>#N/A</v>
      </c>
      <c r="DG160" s="38" t="e">
        <f>VLOOKUP($A160,'TN01-04'!$A$13:$DL$166,110,0)</f>
        <v>#N/A</v>
      </c>
      <c r="DH160" s="33" t="e">
        <f>IF(VLOOKUP($A160,Sheet!$A$7:$DG$148,'TN01-10'!DH$9,0)="","",VLOOKUP($A160,Sheet!$A$7:$DG$148,'TN01-10'!DH$9,0))</f>
        <v>#N/A</v>
      </c>
      <c r="DI160" s="36" t="e">
        <f>IF(VLOOKUP($A160,Sheet!$A$7:$DG$148,'TN01-10'!DI$9,0)="","",VLOOKUP($A160,Sheet!$A$7:$DG$148,'TN01-10'!DI$9,0))</f>
        <v>#N/A</v>
      </c>
      <c r="DJ160" s="38" t="e">
        <f t="shared" si="38"/>
        <v>#N/A</v>
      </c>
      <c r="DK160" s="38" t="e">
        <f t="shared" si="39"/>
        <v>#N/A</v>
      </c>
      <c r="DL160" s="38" t="e">
        <f t="shared" si="40"/>
        <v>#N/A</v>
      </c>
      <c r="DM160" s="38" t="e">
        <f>VLOOKUP($A160,'TN01-04'!$A$13:$DL$166,116,0)</f>
        <v>#N/A</v>
      </c>
      <c r="DN160" s="33" t="e">
        <f>IF(VLOOKUP($A160,Sheet!$A$7:$DG$148,'TN01-10'!DN$9,0)="","",VLOOKUP($A160,Sheet!$A$7:$DG$148,'TN01-10'!DN$9,0))</f>
        <v>#N/A</v>
      </c>
      <c r="DO160" s="36" t="e">
        <f>IF(VLOOKUP($A160,Sheet!$A$7:$DG$148,'TN01-10'!DO$9,0)="","",VLOOKUP($A160,Sheet!$A$7:$DG$148,'TN01-10'!DO$9,0))</f>
        <v>#N/A</v>
      </c>
      <c r="DP160" s="28" t="e">
        <f>IF(VLOOKUP($A160,Sheet!$A$7:$DG$148,'TN01-10'!DP$9,0)="","",VLOOKUP($A160,Sheet!$A$7:$DG$148,'TN01-10'!DP$9,0))</f>
        <v>#N/A</v>
      </c>
      <c r="DQ160" s="28" t="e">
        <f>IF(VLOOKUP($A160,Sheet!$A$7:$DG$148,'TN01-10'!DQ$9,0)="","",VLOOKUP($A160,Sheet!$A$7:$DG$148,'TN01-10'!DQ$9,0))</f>
        <v>#N/A</v>
      </c>
      <c r="DR160" s="28" t="e">
        <f>IF(VLOOKUP($A160,Sheet!$A$7:$DG$148,'TN01-10'!DR$9,0)="","",VLOOKUP($A160,Sheet!$A$7:$DG$148,'TN01-10'!DR$9,0))</f>
        <v>#N/A</v>
      </c>
      <c r="DS160" s="28" t="e">
        <f>IF(VLOOKUP($A160,Sheet!$A$7:$DG$148,'TN01-10'!DS$9,0)="","",VLOOKUP($A160,Sheet!$A$7:$DG$148,'TN01-10'!DS$9,0))</f>
        <v>#N/A</v>
      </c>
      <c r="DT160" s="28" t="e">
        <f>IF(VLOOKUP($A160,Sheet!$A$7:$DG$148,'TN01-10'!DT$9,0)="","",VLOOKUP($A160,Sheet!$A$7:$DG$148,'TN01-10'!DT$9,0))</f>
        <v>#N/A</v>
      </c>
      <c r="DU160" s="168" t="e">
        <f t="shared" si="41"/>
        <v>#N/A</v>
      </c>
      <c r="DV160" s="315"/>
      <c r="DW160" s="315"/>
      <c r="DX160" s="315" t="s">
        <v>4798</v>
      </c>
      <c r="DY160" s="315" t="s">
        <v>4798</v>
      </c>
      <c r="DZ160" s="315" t="s">
        <v>4831</v>
      </c>
      <c r="EA160" s="315"/>
      <c r="EB160" s="216"/>
      <c r="EC160" s="216"/>
      <c r="ED160" s="216"/>
      <c r="EE160" s="216"/>
      <c r="EF160" s="216">
        <f t="shared" si="42"/>
        <v>0</v>
      </c>
      <c r="EG160" s="216">
        <v>0</v>
      </c>
      <c r="EH160" s="216">
        <v>0</v>
      </c>
      <c r="EI160" s="216"/>
      <c r="EJ160" s="216"/>
      <c r="EK160" s="216">
        <f t="shared" si="43"/>
        <v>0</v>
      </c>
      <c r="EL160" s="216"/>
      <c r="EM160" s="216">
        <v>0</v>
      </c>
      <c r="EN160" s="216"/>
      <c r="EO160" s="216"/>
      <c r="EP160" s="216">
        <f t="shared" si="44"/>
        <v>0</v>
      </c>
      <c r="EQ160" s="216"/>
      <c r="ER160" s="216">
        <v>0</v>
      </c>
      <c r="ES160" s="216"/>
      <c r="ET160" s="216"/>
      <c r="EU160" s="216">
        <f t="shared" si="45"/>
        <v>0</v>
      </c>
      <c r="EV160" s="216">
        <f t="shared" si="46"/>
        <v>0</v>
      </c>
    </row>
    <row r="161" spans="1:152" ht="15.95" customHeight="1" x14ac:dyDescent="0.2">
      <c r="A161" s="25">
        <v>2220729637</v>
      </c>
      <c r="B161" s="26" t="s">
        <v>6</v>
      </c>
      <c r="C161" s="26" t="s">
        <v>64</v>
      </c>
      <c r="D161" s="26" t="s">
        <v>203</v>
      </c>
      <c r="E161" s="27">
        <v>35874</v>
      </c>
      <c r="F161" s="26" t="s">
        <v>209</v>
      </c>
      <c r="G161" s="26" t="s">
        <v>212</v>
      </c>
      <c r="H161" s="28">
        <f>IF(VLOOKUP($A161,Sheet!$A$7:$DG$148,'TN01-10'!H$9,0)="","",VLOOKUP($A161,Sheet!$A$7:$DG$148,'TN01-10'!H$9,0))</f>
        <v>8</v>
      </c>
      <c r="I161" s="28">
        <f>IF(VLOOKUP($A161,Sheet!$A$7:$DG$148,'TN01-10'!I$9,0)="","",VLOOKUP($A161,Sheet!$A$7:$DG$148,'TN01-10'!I$9,0))</f>
        <v>7.8</v>
      </c>
      <c r="J161" s="28">
        <f>IF(VLOOKUP($A161,Sheet!$A$7:$DG$148,'TN01-10'!J$9,0)="","",VLOOKUP($A161,Sheet!$A$7:$DG$148,'TN01-10'!J$9,0))</f>
        <v>7.9</v>
      </c>
      <c r="K161" s="28">
        <f>IF(VLOOKUP($A161,Sheet!$A$7:$DG$148,'TN01-10'!K$9,0)="","",VLOOKUP($A161,Sheet!$A$7:$DG$148,'TN01-10'!K$9,0))</f>
        <v>8.5</v>
      </c>
      <c r="L161" s="28">
        <f>IF(VLOOKUP($A161,Sheet!$A$7:$DG$148,'TN01-10'!L$9,0)="","",VLOOKUP($A161,Sheet!$A$7:$DG$148,'TN01-10'!L$9,0))</f>
        <v>4.5</v>
      </c>
      <c r="M161" s="28">
        <f>IF(VLOOKUP($A161,Sheet!$A$7:$DG$148,'TN01-10'!M$9,0)="","",VLOOKUP($A161,Sheet!$A$7:$DG$148,'TN01-10'!M$9,0))</f>
        <v>9.3000000000000007</v>
      </c>
      <c r="N161" s="28">
        <f>IF(VLOOKUP($A161,Sheet!$A$7:$DG$148,'TN01-10'!N$9,0)="","",VLOOKUP($A161,Sheet!$A$7:$DG$148,'TN01-10'!N$9,0))</f>
        <v>4.9000000000000004</v>
      </c>
      <c r="O161" s="28" t="str">
        <f>IF(VLOOKUP($A161,Sheet!$A$7:$DG$148,'TN01-10'!O$9,0)="","",VLOOKUP($A161,Sheet!$A$7:$DG$148,'TN01-10'!O$9,0))</f>
        <v/>
      </c>
      <c r="P161" s="28">
        <f>IF(VLOOKUP($A161,Sheet!$A$7:$DG$148,'TN01-10'!P$9,0)="","",VLOOKUP($A161,Sheet!$A$7:$DG$148,'TN01-10'!P$9,0))</f>
        <v>7.2</v>
      </c>
      <c r="Q161" s="28" t="str">
        <f>IF(VLOOKUP($A161,Sheet!$A$7:$DG$148,'TN01-10'!Q$9,0)="","",VLOOKUP($A161,Sheet!$A$7:$DG$148,'TN01-10'!Q$9,0))</f>
        <v/>
      </c>
      <c r="R161" s="28" t="str">
        <f>IF(VLOOKUP($A161,Sheet!$A$7:$DG$148,'TN01-10'!R$9,0)="","",VLOOKUP($A161,Sheet!$A$7:$DG$148,'TN01-10'!R$9,0))</f>
        <v/>
      </c>
      <c r="S161" s="28" t="str">
        <f>IF(VLOOKUP($A161,Sheet!$A$7:$DG$148,'TN01-10'!S$9,0)="","",VLOOKUP($A161,Sheet!$A$7:$DG$148,'TN01-10'!S$9,0))</f>
        <v/>
      </c>
      <c r="T161" s="28">
        <f>IF(VLOOKUP($A161,Sheet!$A$7:$DG$148,'TN01-10'!T$9,0)="","",VLOOKUP($A161,Sheet!$A$7:$DG$148,'TN01-10'!T$9,0))</f>
        <v>7.8</v>
      </c>
      <c r="U161" s="28">
        <f>IF(VLOOKUP($A161,Sheet!$A$7:$DG$148,'TN01-10'!U$9,0)="","",VLOOKUP($A161,Sheet!$A$7:$DG$148,'TN01-10'!U$9,0))</f>
        <v>8.1999999999999993</v>
      </c>
      <c r="V161" s="28" t="str">
        <f>IF(VLOOKUP($A161,Sheet!$A$7:$DG$148,'TN01-10'!V$9,0)="","",VLOOKUP($A161,Sheet!$A$7:$DG$148,'TN01-10'!V$9,0))</f>
        <v/>
      </c>
      <c r="W161" s="28">
        <f>IF(VLOOKUP($A161,Sheet!$A$7:$DG$148,'TN01-10'!W$9,0)="","",VLOOKUP($A161,Sheet!$A$7:$DG$148,'TN01-10'!W$9,0))</f>
        <v>7.8</v>
      </c>
      <c r="X161" s="28">
        <f>IF(VLOOKUP($A161,Sheet!$A$7:$DG$148,'TN01-10'!X$9,0)="","",VLOOKUP($A161,Sheet!$A$7:$DG$148,'TN01-10'!X$9,0))</f>
        <v>8.3000000000000007</v>
      </c>
      <c r="Y161" s="28">
        <f>IF(VLOOKUP($A161,Sheet!$A$7:$DG$148,'TN01-10'!Y$9,0)="","",VLOOKUP($A161,Sheet!$A$7:$DG$148,'TN01-10'!Y$9,0))</f>
        <v>8.4</v>
      </c>
      <c r="Z161" s="28">
        <f>IF(VLOOKUP($A161,Sheet!$A$7:$DG$148,'TN01-10'!Z$9,0)="","",VLOOKUP($A161,Sheet!$A$7:$DG$148,'TN01-10'!Z$9,0))</f>
        <v>8.1999999999999993</v>
      </c>
      <c r="AA161" s="28">
        <f>IF(VLOOKUP($A161,Sheet!$A$7:$DG$148,'TN01-10'!AA$9,0)="","",VLOOKUP($A161,Sheet!$A$7:$DG$148,'TN01-10'!AA$9,0))</f>
        <v>4.9000000000000004</v>
      </c>
      <c r="AB161" s="28">
        <f>IF(VLOOKUP($A161,Sheet!$A$7:$DG$148,'TN01-10'!AB$9,0)="","",VLOOKUP($A161,Sheet!$A$7:$DG$148,'TN01-10'!AB$9,0))</f>
        <v>8.9</v>
      </c>
      <c r="AC161" s="28">
        <f>IF(VLOOKUP($A161,Sheet!$A$7:$DG$148,'TN01-10'!AC$9,0)="","",VLOOKUP($A161,Sheet!$A$7:$DG$148,'TN01-10'!AC$9,0))</f>
        <v>6.1</v>
      </c>
      <c r="AD161" s="28">
        <f>IF(VLOOKUP($A161,Sheet!$A$7:$DG$148,'TN01-10'!AD$9,0)="","",VLOOKUP($A161,Sheet!$A$7:$DG$148,'TN01-10'!AD$9,0))</f>
        <v>5.6</v>
      </c>
      <c r="AE161" s="28">
        <f>IF(VLOOKUP($A161,Sheet!$A$7:$DG$148,'TN01-10'!AE$9,0)="","",VLOOKUP($A161,Sheet!$A$7:$DG$148,'TN01-10'!AE$9,0))</f>
        <v>6.2</v>
      </c>
      <c r="AF161" s="28">
        <f>IF(VLOOKUP($A161,Sheet!$A$7:$DG$148,'TN01-10'!AF$9,0)="","",VLOOKUP($A161,Sheet!$A$7:$DG$148,'TN01-10'!AF$9,0))</f>
        <v>7.4</v>
      </c>
      <c r="AG161" s="28">
        <f>IF(VLOOKUP($A161,Sheet!$A$7:$DG$148,'TN01-10'!AG$9,0)="","",VLOOKUP($A161,Sheet!$A$7:$DG$148,'TN01-10'!AG$9,0))</f>
        <v>5</v>
      </c>
      <c r="AH161" s="28">
        <f>IF(VLOOKUP($A161,Sheet!$A$7:$DG$148,'TN01-10'!AH$9,0)="","",VLOOKUP($A161,Sheet!$A$7:$DG$148,'TN01-10'!AH$9,0))</f>
        <v>8.4</v>
      </c>
      <c r="AI161" s="28">
        <f>IF(VLOOKUP($A161,Sheet!$A$7:$DG$148,'TN01-10'!AI$9,0)="","",VLOOKUP($A161,Sheet!$A$7:$DG$148,'TN01-10'!AI$9,0))</f>
        <v>6.7</v>
      </c>
      <c r="AJ161" s="28">
        <f>IF(VLOOKUP($A161,Sheet!$A$7:$DG$148,'TN01-10'!AJ$9,0)="","",VLOOKUP($A161,Sheet!$A$7:$DG$148,'TN01-10'!AJ$9,0))</f>
        <v>9.3000000000000007</v>
      </c>
      <c r="AK161" s="33">
        <f>IF(VLOOKUP($A161,Sheet!$A$7:$DG$148,'TN01-10'!AK$9,0)="","",VLOOKUP($A161,Sheet!$A$7:$DG$148,'TN01-10'!AK$9,0))</f>
        <v>51</v>
      </c>
      <c r="AL161" s="36">
        <f>IF(VLOOKUP($A161,Sheet!$A$7:$DG$148,'TN01-10'!AL$9,0)="","",VLOOKUP($A161,Sheet!$A$7:$DG$148,'TN01-10'!AL$9,0))</f>
        <v>0</v>
      </c>
      <c r="AM161" s="32">
        <f>IF(VLOOKUP($A161,Sheet!$A$7:$DG$148,'TN01-10'!AM$9,0)="","",VLOOKUP($A161,Sheet!$A$7:$DG$148,'TN01-10'!AM$9,0))</f>
        <v>6</v>
      </c>
      <c r="AN161" s="32">
        <f>IF(VLOOKUP($A161,Sheet!$A$7:$DG$148,'TN01-10'!AN$9,0)="","",VLOOKUP($A161,Sheet!$A$7:$DG$148,'TN01-10'!AN$9,0))</f>
        <v>6.9</v>
      </c>
      <c r="AO161" s="32">
        <f>IF(VLOOKUP($A161,Sheet!$A$7:$DG$148,'TN01-10'!AO$9,0)="","",VLOOKUP($A161,Sheet!$A$7:$DG$148,'TN01-10'!AO$9,0))</f>
        <v>5.7</v>
      </c>
      <c r="AP161" s="32" t="str">
        <f>IF(VLOOKUP($A161,Sheet!$A$7:$DG$148,'TN01-10'!AP$9,0)="","",VLOOKUP($A161,Sheet!$A$7:$DG$148,'TN01-10'!AP$9,0))</f>
        <v/>
      </c>
      <c r="AQ161" s="32" t="str">
        <f>IF(VLOOKUP($A161,Sheet!$A$7:$DG$148,'TN01-10'!AQ$9,0)="","",VLOOKUP($A161,Sheet!$A$7:$DG$148,'TN01-10'!AQ$9,0))</f>
        <v/>
      </c>
      <c r="AR161" s="32" t="str">
        <f>IF(VLOOKUP($A161,Sheet!$A$7:$DG$148,'TN01-10'!AR$9,0)="","",VLOOKUP($A161,Sheet!$A$7:$DG$148,'TN01-10'!AR$9,0))</f>
        <v/>
      </c>
      <c r="AS161" s="32" t="str">
        <f>IF(VLOOKUP($A161,Sheet!$A$7:$DG$148,'TN01-10'!AS$9,0)="","",VLOOKUP($A161,Sheet!$A$7:$DG$148,'TN01-10'!AS$9,0))</f>
        <v/>
      </c>
      <c r="AT161" s="32" t="str">
        <f>IF(VLOOKUP($A161,Sheet!$A$7:$DG$148,'TN01-10'!AT$9,0)="","",VLOOKUP($A161,Sheet!$A$7:$DG$148,'TN01-10'!AT$9,0))</f>
        <v/>
      </c>
      <c r="AU161" s="32">
        <f>IF(VLOOKUP($A161,Sheet!$A$7:$DG$148,'TN01-10'!AU$9,0)="","",VLOOKUP($A161,Sheet!$A$7:$DG$148,'TN01-10'!AU$9,0))</f>
        <v>4.2</v>
      </c>
      <c r="AV161" s="32" t="str">
        <f>IF(VLOOKUP($A161,Sheet!$A$7:$DG$148,'TN01-10'!AV$9,0)="","",VLOOKUP($A161,Sheet!$A$7:$DG$148,'TN01-10'!AV$9,0))</f>
        <v/>
      </c>
      <c r="AW161" s="32" t="str">
        <f>IF(VLOOKUP($A161,Sheet!$A$7:$DG$148,'TN01-10'!AW$9,0)="","",VLOOKUP($A161,Sheet!$A$7:$DG$148,'TN01-10'!AW$9,0))</f>
        <v/>
      </c>
      <c r="AX161" s="32" t="str">
        <f>IF(VLOOKUP($A161,Sheet!$A$7:$DG$148,'TN01-10'!AX$9,0)="","",VLOOKUP($A161,Sheet!$A$7:$DG$148,'TN01-10'!AX$9,0))</f>
        <v/>
      </c>
      <c r="AY161" s="32" t="str">
        <f>IF(VLOOKUP($A161,Sheet!$A$7:$DG$148,'TN01-10'!AY$9,0)="","",VLOOKUP($A161,Sheet!$A$7:$DG$148,'TN01-10'!AY$9,0))</f>
        <v/>
      </c>
      <c r="AZ161" s="32" t="str">
        <f>IF(VLOOKUP($A161,Sheet!$A$7:$DG$148,'TN01-10'!AZ$9,0)="","",VLOOKUP($A161,Sheet!$A$7:$DG$148,'TN01-10'!AZ$9,0))</f>
        <v/>
      </c>
      <c r="BA161" s="32">
        <f>IF(VLOOKUP($A161,Sheet!$A$7:$DG$148,'TN01-10'!BA$9,0)="","",VLOOKUP($A161,Sheet!$A$7:$DG$148,'TN01-10'!BA$9,0))</f>
        <v>4.8</v>
      </c>
      <c r="BB161" s="33">
        <f>IF(VLOOKUP($A161,Sheet!$A$7:$DG$148,'TN01-10'!BB$9,0)="","",VLOOKUP($A161,Sheet!$A$7:$DG$148,'TN01-10'!BB$9,0))</f>
        <v>5</v>
      </c>
      <c r="BC161" s="36">
        <f>IF(VLOOKUP($A161,Sheet!$A$7:$DG$148,'TN01-10'!BC$9,0)="","",VLOOKUP($A161,Sheet!$A$7:$DG$148,'TN01-10'!BC$9,0))</f>
        <v>0</v>
      </c>
      <c r="BD161" s="28">
        <f>IF(VLOOKUP($A161,Sheet!$A$7:$DG$148,'TN01-10'!BD$9,0)="","",VLOOKUP($A161,Sheet!$A$7:$DG$148,'TN01-10'!BD$9,0))</f>
        <v>7.6</v>
      </c>
      <c r="BE161" s="28">
        <f>IF(VLOOKUP($A161,Sheet!$A$7:$DG$148,'TN01-10'!BE$9,0)="","",VLOOKUP($A161,Sheet!$A$7:$DG$148,'TN01-10'!BE$9,0))</f>
        <v>5.4</v>
      </c>
      <c r="BF161" s="28">
        <f>IF(VLOOKUP($A161,Sheet!$A$7:$DG$148,'TN01-10'!BF$9,0)="","",VLOOKUP($A161,Sheet!$A$7:$DG$148,'TN01-10'!BF$9,0))</f>
        <v>6.6</v>
      </c>
      <c r="BG161" s="28">
        <f>IF(VLOOKUP($A161,Sheet!$A$7:$DG$148,'TN01-10'!BG$9,0)="","",VLOOKUP($A161,Sheet!$A$7:$DG$148,'TN01-10'!BG$9,0))</f>
        <v>5.9</v>
      </c>
      <c r="BH161" s="28">
        <f>IF(VLOOKUP($A161,Sheet!$A$7:$DG$148,'TN01-10'!BH$9,0)="","",VLOOKUP($A161,Sheet!$A$7:$DG$148,'TN01-10'!BH$9,0))</f>
        <v>7</v>
      </c>
      <c r="BI161" s="28">
        <f>IF(VLOOKUP($A161,Sheet!$A$7:$DG$148,'TN01-10'!BI$9,0)="","",VLOOKUP($A161,Sheet!$A$7:$DG$148,'TN01-10'!BI$9,0))</f>
        <v>7.1</v>
      </c>
      <c r="BJ161" s="28">
        <f>IF(VLOOKUP($A161,Sheet!$A$7:$DG$148,'TN01-10'!BJ$9,0)="","",VLOOKUP($A161,Sheet!$A$7:$DG$148,'TN01-10'!BJ$9,0))</f>
        <v>7.1</v>
      </c>
      <c r="BK161" s="28">
        <f>IF(VLOOKUP($A161,Sheet!$A$7:$DG$148,'TN01-10'!BK$9,0)="","",VLOOKUP($A161,Sheet!$A$7:$DG$148,'TN01-10'!BK$9,0))</f>
        <v>5.5</v>
      </c>
      <c r="BL161" s="28">
        <f>IF(VLOOKUP($A161,Sheet!$A$7:$DG$148,'TN01-10'!BL$9,0)="","",VLOOKUP($A161,Sheet!$A$7:$DG$148,'TN01-10'!BL$9,0))</f>
        <v>6.1</v>
      </c>
      <c r="BM161" s="28">
        <f>IF(VLOOKUP($A161,Sheet!$A$7:$DG$148,'TN01-10'!BM$9,0)="","",VLOOKUP($A161,Sheet!$A$7:$DG$148,'TN01-10'!BM$9,0))</f>
        <v>6.1</v>
      </c>
      <c r="BN161" s="28">
        <f>IF(VLOOKUP($A161,Sheet!$A$7:$DG$148,'TN01-10'!BN$9,0)="","",VLOOKUP($A161,Sheet!$A$7:$DG$148,'TN01-10'!BN$9,0))</f>
        <v>5.2</v>
      </c>
      <c r="BO161" s="28">
        <f>IF(VLOOKUP($A161,Sheet!$A$7:$DG$148,'TN01-10'!BO$9,0)="","",VLOOKUP($A161,Sheet!$A$7:$DG$148,'TN01-10'!BO$9,0))</f>
        <v>8</v>
      </c>
      <c r="BP161" s="28">
        <f>IF(VLOOKUP($A161,Sheet!$A$7:$DG$148,'TN01-10'!BP$9,0)="","",VLOOKUP($A161,Sheet!$A$7:$DG$148,'TN01-10'!BP$9,0))</f>
        <v>6.9</v>
      </c>
      <c r="BQ161" s="28">
        <f>IF(VLOOKUP($A161,Sheet!$A$7:$DG$148,'TN01-10'!BQ$9,0)="","",VLOOKUP($A161,Sheet!$A$7:$DG$148,'TN01-10'!BQ$9,0))</f>
        <v>6.4</v>
      </c>
      <c r="BR161" s="28">
        <f>IF(VLOOKUP($A161,Sheet!$A$7:$DG$148,'TN01-10'!BR$9,0)="","",VLOOKUP($A161,Sheet!$A$7:$DG$148,'TN01-10'!BR$9,0))</f>
        <v>0</v>
      </c>
      <c r="BS161" s="28">
        <f>IF(VLOOKUP($A161,Sheet!$A$7:$DG$148,'TN01-10'!BS$9,0)="","",VLOOKUP($A161,Sheet!$A$7:$DG$148,'TN01-10'!BS$9,0))</f>
        <v>7.3</v>
      </c>
      <c r="BT161" s="28">
        <f>IF(VLOOKUP($A161,Sheet!$A$7:$DG$148,'TN01-10'!BT$9,0)="","",VLOOKUP($A161,Sheet!$A$7:$DG$148,'TN01-10'!BT$9,0))</f>
        <v>6.5</v>
      </c>
      <c r="BU161" s="28">
        <f>IF(VLOOKUP($A161,Sheet!$A$7:$DG$148,'TN01-10'!BU$9,0)="","",VLOOKUP($A161,Sheet!$A$7:$DG$148,'TN01-10'!BU$9,0))</f>
        <v>6.2</v>
      </c>
      <c r="BV161" s="28">
        <f>IF(VLOOKUP($A161,Sheet!$A$7:$DG$148,'TN01-10'!BV$9,0)="","",VLOOKUP($A161,Sheet!$A$7:$DG$148,'TN01-10'!BV$9,0))</f>
        <v>6.3</v>
      </c>
      <c r="BW161" s="28">
        <f>IF(VLOOKUP($A161,Sheet!$A$7:$DG$148,'TN01-10'!BW$9,0)="","",VLOOKUP($A161,Sheet!$A$7:$DG$148,'TN01-10'!BW$9,0))</f>
        <v>7.5</v>
      </c>
      <c r="BX161" s="33">
        <f>IF(VLOOKUP($A161,Sheet!$A$7:$DG$148,'TN01-10'!BX$9,0)="","",VLOOKUP($A161,Sheet!$A$7:$DG$148,'TN01-10'!BX$9,0))</f>
        <v>50</v>
      </c>
      <c r="BY161" s="36">
        <f>IF(VLOOKUP($A161,Sheet!$A$7:$DG$148,'TN01-10'!BY$9,0)="","",VLOOKUP($A161,Sheet!$A$7:$DG$148,'TN01-10'!BY$9,0))</f>
        <v>0</v>
      </c>
      <c r="BZ161" s="28">
        <f>IF(VLOOKUP($A161,Sheet!$A$7:$DG$148,'TN01-10'!BZ$9,0)="","",VLOOKUP($A161,Sheet!$A$7:$DG$148,'TN01-10'!BZ$9,0))</f>
        <v>8.4</v>
      </c>
      <c r="CA161" s="28" t="str">
        <f>IF(VLOOKUP($A161,Sheet!$A$7:$DG$148,'TN01-10'!CA$9,0)="","",VLOOKUP($A161,Sheet!$A$7:$DG$148,'TN01-10'!CA$9,0))</f>
        <v/>
      </c>
      <c r="CB161" s="28">
        <f>IF(VLOOKUP($A161,Sheet!$A$7:$DG$148,'TN01-10'!CB$9,0)="","",VLOOKUP($A161,Sheet!$A$7:$DG$148,'TN01-10'!CB$9,0))</f>
        <v>7.7</v>
      </c>
      <c r="CC161" s="28" t="str">
        <f>IF(VLOOKUP($A161,Sheet!$A$7:$DG$148,'TN01-10'!CC$9,0)="","",VLOOKUP($A161,Sheet!$A$7:$DG$148,'TN01-10'!CC$9,0))</f>
        <v/>
      </c>
      <c r="CD161" s="28">
        <f>IF(VLOOKUP($A161,Sheet!$A$7:$DG$148,'TN01-10'!CD$9,0)="","",VLOOKUP($A161,Sheet!$A$7:$DG$148,'TN01-10'!CD$9,0))</f>
        <v>6.7</v>
      </c>
      <c r="CE161" s="28">
        <f>IF(VLOOKUP($A161,Sheet!$A$7:$DG$148,'TN01-10'!CE$9,0)="","",VLOOKUP($A161,Sheet!$A$7:$DG$148,'TN01-10'!CE$9,0))</f>
        <v>5.8</v>
      </c>
      <c r="CF161" s="28">
        <f>IF(VLOOKUP($A161,Sheet!$A$7:$DG$148,'TN01-10'!CF$9,0)="","",VLOOKUP($A161,Sheet!$A$7:$DG$148,'TN01-10'!CF$9,0))</f>
        <v>8.9</v>
      </c>
      <c r="CG161" s="28">
        <f>IF(VLOOKUP($A161,Sheet!$A$7:$DG$148,'TN01-10'!CG$9,0)="","",VLOOKUP($A161,Sheet!$A$7:$DG$148,'TN01-10'!CG$9,0))</f>
        <v>6.6</v>
      </c>
      <c r="CH161" s="28" t="str">
        <f>IF(VLOOKUP($A161,Sheet!$A$7:$DG$148,'TN01-10'!CH$9,0)="","",VLOOKUP($A161,Sheet!$A$7:$DG$148,'TN01-10'!CH$9,0))</f>
        <v/>
      </c>
      <c r="CI161" s="28">
        <f>IF(VLOOKUP($A161,Sheet!$A$7:$DG$148,'TN01-10'!CI$9,0)="","",VLOOKUP($A161,Sheet!$A$7:$DG$148,'TN01-10'!CI$9,0))</f>
        <v>4.4000000000000004</v>
      </c>
      <c r="CJ161" s="28" t="str">
        <f>IF(VLOOKUP($A161,Sheet!$A$7:$DG$148,'TN01-10'!CJ$9,0)="","",VLOOKUP($A161,Sheet!$A$7:$DG$148,'TN01-10'!CJ$9,0))</f>
        <v/>
      </c>
      <c r="CK161" s="28" t="str">
        <f>IF(VLOOKUP($A161,Sheet!$A$7:$DG$148,'TN01-10'!CK$9,0)="","",VLOOKUP($A161,Sheet!$A$7:$DG$148,'TN01-10'!CK$9,0))</f>
        <v/>
      </c>
      <c r="CL161" s="28" t="str">
        <f>IF(VLOOKUP($A161,Sheet!$A$7:$DG$148,'TN01-10'!CL$9,0)="","",VLOOKUP($A161,Sheet!$A$7:$DG$148,'TN01-10'!CL$9,0))</f>
        <v/>
      </c>
      <c r="CM161" s="28" t="str">
        <f>IF(VLOOKUP($A161,Sheet!$A$7:$DG$148,'TN01-10'!CM$9,0)="","",VLOOKUP($A161,Sheet!$A$7:$DG$148,'TN01-10'!CM$9,0))</f>
        <v/>
      </c>
      <c r="CN161" s="28">
        <f>IF(VLOOKUP($A161,Sheet!$A$7:$DG$148,'TN01-10'!CN$9,0)="","",VLOOKUP($A161,Sheet!$A$7:$DG$148,'TN01-10'!CN$9,0))</f>
        <v>7.6</v>
      </c>
      <c r="CO161" s="28">
        <f>IF(VLOOKUP($A161,Sheet!$A$7:$DG$148,'TN01-10'!CO$9,0)="","",VLOOKUP($A161,Sheet!$A$7:$DG$148,'TN01-10'!CO$9,0))</f>
        <v>7.4</v>
      </c>
      <c r="CP161" s="28">
        <f>IF(VLOOKUP($A161,Sheet!$A$7:$DG$148,'TN01-10'!CP$9,0)="","",VLOOKUP($A161,Sheet!$A$7:$DG$148,'TN01-10'!CP$9,0))</f>
        <v>5.9</v>
      </c>
      <c r="CQ161" s="28">
        <f>IF(VLOOKUP($A161,Sheet!$A$7:$DG$148,'TN01-10'!CQ$9,0)="","",VLOOKUP($A161,Sheet!$A$7:$DG$148,'TN01-10'!CQ$9,0))</f>
        <v>7.6</v>
      </c>
      <c r="CR161" s="28">
        <f>IF(VLOOKUP($A161,Sheet!$A$7:$DG$148,'TN01-10'!CR$9,0)="","",VLOOKUP($A161,Sheet!$A$7:$DG$148,'TN01-10'!CR$9,0))</f>
        <v>6.4</v>
      </c>
      <c r="CS161" s="33">
        <f>IF(VLOOKUP($A161,Sheet!$A$7:$DG$148,'TN01-10'!CS$9,0)="","",VLOOKUP($A161,Sheet!$A$7:$DG$148,'TN01-10'!CS$9,0))</f>
        <v>27</v>
      </c>
      <c r="CT161" s="36">
        <f>IF(VLOOKUP($A161,Sheet!$A$7:$DG$148,'TN01-10'!CT$9,0)="","",VLOOKUP($A161,Sheet!$A$7:$DG$148,'TN01-10'!CT$9,0))</f>
        <v>0</v>
      </c>
      <c r="CU161" s="38">
        <f t="shared" si="32"/>
        <v>128</v>
      </c>
      <c r="CV161" s="38">
        <f t="shared" si="33"/>
        <v>0</v>
      </c>
      <c r="CW161" s="38">
        <f t="shared" si="34"/>
        <v>0</v>
      </c>
      <c r="CX161" s="38">
        <f t="shared" si="35"/>
        <v>128</v>
      </c>
      <c r="CY161" s="38">
        <f t="shared" si="36"/>
        <v>6.89</v>
      </c>
      <c r="CZ161" s="38">
        <f>VLOOKUP($A161,'TN01-04'!$A$13:$DL$166,103,0)</f>
        <v>2.78</v>
      </c>
      <c r="DA161" s="28" t="str">
        <f>IF(VLOOKUP($A161,Sheet!$A$7:$DG$148,'TN01-10'!DA$9,0)="","",VLOOKUP($A161,Sheet!$A$7:$DG$148,'TN01-10'!DA$9,0))</f>
        <v/>
      </c>
      <c r="DB161" s="28" t="str">
        <f>IF(VLOOKUP($A161,Sheet!$A$7:$DG$148,'TN01-10'!DB$9,0)="","",VLOOKUP($A161,Sheet!$A$7:$DG$148,'TN01-10'!DB$9,0))</f>
        <v/>
      </c>
      <c r="DC161" s="28">
        <f>IF(VLOOKUP($A161,Sheet!$A$7:$DG$148,'TN01-10'!DC$9,0)="","",VLOOKUP($A161,Sheet!$A$7:$DG$148,'TN01-10'!DC$9,0))</f>
        <v>7.7</v>
      </c>
      <c r="DD161" s="28" t="str">
        <f>IF(VLOOKUP($A161,Sheet!$A$7:$DG$148,'TN01-10'!DD$9,0)="","",VLOOKUP($A161,Sheet!$A$7:$DG$148,'TN01-10'!DD$9,0))</f>
        <v/>
      </c>
      <c r="DE161" s="38"/>
      <c r="DF161" s="38">
        <f t="shared" si="37"/>
        <v>7.7</v>
      </c>
      <c r="DG161" s="38">
        <f>VLOOKUP($A161,'TN01-04'!$A$13:$DL$166,110,0)</f>
        <v>3.33</v>
      </c>
      <c r="DH161" s="33">
        <f>IF(VLOOKUP($A161,Sheet!$A$7:$DG$148,'TN01-10'!DH$9,0)="","",VLOOKUP($A161,Sheet!$A$7:$DG$148,'TN01-10'!DH$9,0))</f>
        <v>5</v>
      </c>
      <c r="DI161" s="36">
        <f>IF(VLOOKUP($A161,Sheet!$A$7:$DG$148,'TN01-10'!DI$9,0)="","",VLOOKUP($A161,Sheet!$A$7:$DG$148,'TN01-10'!DI$9,0))</f>
        <v>0</v>
      </c>
      <c r="DJ161" s="38">
        <f t="shared" si="38"/>
        <v>133</v>
      </c>
      <c r="DK161" s="38">
        <f t="shared" si="39"/>
        <v>0</v>
      </c>
      <c r="DL161" s="38">
        <f t="shared" si="40"/>
        <v>6.92</v>
      </c>
      <c r="DM161" s="38">
        <f>VLOOKUP($A161,'TN01-04'!$A$13:$DL$166,116,0)</f>
        <v>2.8</v>
      </c>
      <c r="DN161" s="33">
        <f>IF(VLOOKUP($A161,Sheet!$A$7:$DG$148,'TN01-10'!DN$9,0)="","",VLOOKUP($A161,Sheet!$A$7:$DG$148,'TN01-10'!DN$9,0))</f>
        <v>138</v>
      </c>
      <c r="DO161" s="36">
        <f>IF(VLOOKUP($A161,Sheet!$A$7:$DG$148,'TN01-10'!DO$9,0)="","",VLOOKUP($A161,Sheet!$A$7:$DG$148,'TN01-10'!DO$9,0))</f>
        <v>0</v>
      </c>
      <c r="DP161" s="28">
        <f>IF(VLOOKUP($A161,Sheet!$A$7:$DG$148,'TN01-10'!DP$9,0)="","",VLOOKUP($A161,Sheet!$A$7:$DG$148,'TN01-10'!DP$9,0))</f>
        <v>137</v>
      </c>
      <c r="DQ161" s="28">
        <f>IF(VLOOKUP($A161,Sheet!$A$7:$DG$148,'TN01-10'!DQ$9,0)="","",VLOOKUP($A161,Sheet!$A$7:$DG$148,'TN01-10'!DQ$9,0))</f>
        <v>141</v>
      </c>
      <c r="DR161" s="28">
        <f>IF(VLOOKUP($A161,Sheet!$A$7:$DG$148,'TN01-10'!DR$9,0)="","",VLOOKUP($A161,Sheet!$A$7:$DG$148,'TN01-10'!DR$9,0))</f>
        <v>6.77</v>
      </c>
      <c r="DS161" s="28">
        <f>IF(VLOOKUP($A161,Sheet!$A$7:$DG$148,'TN01-10'!DS$9,0)="","",VLOOKUP($A161,Sheet!$A$7:$DG$148,'TN01-10'!DS$9,0))</f>
        <v>2.74</v>
      </c>
      <c r="DT161" s="28" t="str">
        <f>IF(VLOOKUP($A161,Sheet!$A$7:$DG$148,'TN01-10'!DT$9,0)="","",VLOOKUP($A161,Sheet!$A$7:$DG$148,'TN01-10'!DT$9,0))</f>
        <v/>
      </c>
      <c r="DU161" s="168">
        <f t="shared" si="41"/>
        <v>0</v>
      </c>
      <c r="DV161" s="315" t="s">
        <v>4798</v>
      </c>
      <c r="DW161" s="315"/>
      <c r="DX161" s="315"/>
      <c r="DY161" s="315" t="s">
        <v>4798</v>
      </c>
      <c r="DZ161" s="315" t="s">
        <v>4833</v>
      </c>
      <c r="EA161" s="315"/>
      <c r="EB161" s="216"/>
      <c r="EC161" s="216"/>
      <c r="ED161" s="216"/>
      <c r="EE161" s="216"/>
      <c r="EF161" s="216">
        <f t="shared" si="42"/>
        <v>0</v>
      </c>
      <c r="EG161" s="216">
        <v>0</v>
      </c>
      <c r="EH161" s="216">
        <v>9.3000000000000007</v>
      </c>
      <c r="EI161" s="216"/>
      <c r="EJ161" s="216"/>
      <c r="EK161" s="216">
        <f t="shared" si="43"/>
        <v>9.3000000000000007</v>
      </c>
      <c r="EL161" s="216"/>
      <c r="EM161" s="216">
        <v>8.5</v>
      </c>
      <c r="EN161" s="216"/>
      <c r="EO161" s="216"/>
      <c r="EP161" s="216">
        <f t="shared" si="44"/>
        <v>8.5</v>
      </c>
      <c r="EQ161" s="216"/>
      <c r="ER161" s="216">
        <v>5.8</v>
      </c>
      <c r="ES161" s="216"/>
      <c r="ET161" s="216"/>
      <c r="EU161" s="216">
        <f t="shared" si="45"/>
        <v>5.8</v>
      </c>
      <c r="EV161" s="216">
        <f t="shared" si="46"/>
        <v>7.7</v>
      </c>
    </row>
    <row r="162" spans="1:152" ht="15.95" customHeight="1" x14ac:dyDescent="0.2">
      <c r="A162" s="25">
        <v>2221724195</v>
      </c>
      <c r="B162" s="26" t="s">
        <v>7</v>
      </c>
      <c r="C162" s="26" t="s">
        <v>20</v>
      </c>
      <c r="D162" s="26" t="s">
        <v>204</v>
      </c>
      <c r="E162" s="27">
        <v>35917</v>
      </c>
      <c r="F162" s="26" t="s">
        <v>210</v>
      </c>
      <c r="G162" s="26" t="s">
        <v>212</v>
      </c>
      <c r="H162" s="28">
        <f>IF(VLOOKUP($A162,Sheet!$A$7:$DG$148,'TN01-10'!H$9,0)="","",VLOOKUP($A162,Sheet!$A$7:$DG$148,'TN01-10'!H$9,0))</f>
        <v>8.1</v>
      </c>
      <c r="I162" s="28">
        <f>IF(VLOOKUP($A162,Sheet!$A$7:$DG$148,'TN01-10'!I$9,0)="","",VLOOKUP($A162,Sheet!$A$7:$DG$148,'TN01-10'!I$9,0))</f>
        <v>5.9</v>
      </c>
      <c r="J162" s="28">
        <f>IF(VLOOKUP($A162,Sheet!$A$7:$DG$148,'TN01-10'!J$9,0)="","",VLOOKUP($A162,Sheet!$A$7:$DG$148,'TN01-10'!J$9,0))</f>
        <v>4</v>
      </c>
      <c r="K162" s="28">
        <f>IF(VLOOKUP($A162,Sheet!$A$7:$DG$148,'TN01-10'!K$9,0)="","",VLOOKUP($A162,Sheet!$A$7:$DG$148,'TN01-10'!K$9,0))</f>
        <v>6.4</v>
      </c>
      <c r="L162" s="28">
        <f>IF(VLOOKUP($A162,Sheet!$A$7:$DG$148,'TN01-10'!L$9,0)="","",VLOOKUP($A162,Sheet!$A$7:$DG$148,'TN01-10'!L$9,0))</f>
        <v>7.4</v>
      </c>
      <c r="M162" s="28">
        <f>IF(VLOOKUP($A162,Sheet!$A$7:$DG$148,'TN01-10'!M$9,0)="","",VLOOKUP($A162,Sheet!$A$7:$DG$148,'TN01-10'!M$9,0))</f>
        <v>6.4</v>
      </c>
      <c r="N162" s="28">
        <f>IF(VLOOKUP($A162,Sheet!$A$7:$DG$148,'TN01-10'!N$9,0)="","",VLOOKUP($A162,Sheet!$A$7:$DG$148,'TN01-10'!N$9,0))</f>
        <v>5</v>
      </c>
      <c r="O162" s="28" t="str">
        <f>IF(VLOOKUP($A162,Sheet!$A$7:$DG$148,'TN01-10'!O$9,0)="","",VLOOKUP($A162,Sheet!$A$7:$DG$148,'TN01-10'!O$9,0))</f>
        <v/>
      </c>
      <c r="P162" s="28">
        <f>IF(VLOOKUP($A162,Sheet!$A$7:$DG$148,'TN01-10'!P$9,0)="","",VLOOKUP($A162,Sheet!$A$7:$DG$148,'TN01-10'!P$9,0))</f>
        <v>7.9</v>
      </c>
      <c r="Q162" s="28" t="str">
        <f>IF(VLOOKUP($A162,Sheet!$A$7:$DG$148,'TN01-10'!Q$9,0)="","",VLOOKUP($A162,Sheet!$A$7:$DG$148,'TN01-10'!Q$9,0))</f>
        <v/>
      </c>
      <c r="R162" s="28">
        <f>IF(VLOOKUP($A162,Sheet!$A$7:$DG$148,'TN01-10'!R$9,0)="","",VLOOKUP($A162,Sheet!$A$7:$DG$148,'TN01-10'!R$9,0))</f>
        <v>5.9</v>
      </c>
      <c r="S162" s="28" t="str">
        <f>IF(VLOOKUP($A162,Sheet!$A$7:$DG$148,'TN01-10'!S$9,0)="","",VLOOKUP($A162,Sheet!$A$7:$DG$148,'TN01-10'!S$9,0))</f>
        <v/>
      </c>
      <c r="T162" s="28" t="str">
        <f>IF(VLOOKUP($A162,Sheet!$A$7:$DG$148,'TN01-10'!T$9,0)="","",VLOOKUP($A162,Sheet!$A$7:$DG$148,'TN01-10'!T$9,0))</f>
        <v/>
      </c>
      <c r="U162" s="28">
        <f>IF(VLOOKUP($A162,Sheet!$A$7:$DG$148,'TN01-10'!U$9,0)="","",VLOOKUP($A162,Sheet!$A$7:$DG$148,'TN01-10'!U$9,0))</f>
        <v>7.5</v>
      </c>
      <c r="V162" s="28" t="str">
        <f>IF(VLOOKUP($A162,Sheet!$A$7:$DG$148,'TN01-10'!V$9,0)="","",VLOOKUP($A162,Sheet!$A$7:$DG$148,'TN01-10'!V$9,0))</f>
        <v/>
      </c>
      <c r="W162" s="28">
        <f>IF(VLOOKUP($A162,Sheet!$A$7:$DG$148,'TN01-10'!W$9,0)="","",VLOOKUP($A162,Sheet!$A$7:$DG$148,'TN01-10'!W$9,0))</f>
        <v>9.1</v>
      </c>
      <c r="X162" s="28">
        <f>IF(VLOOKUP($A162,Sheet!$A$7:$DG$148,'TN01-10'!X$9,0)="","",VLOOKUP($A162,Sheet!$A$7:$DG$148,'TN01-10'!X$9,0))</f>
        <v>7.9</v>
      </c>
      <c r="Y162" s="28">
        <f>IF(VLOOKUP($A162,Sheet!$A$7:$DG$148,'TN01-10'!Y$9,0)="","",VLOOKUP($A162,Sheet!$A$7:$DG$148,'TN01-10'!Y$9,0))</f>
        <v>7.8</v>
      </c>
      <c r="Z162" s="28">
        <f>IF(VLOOKUP($A162,Sheet!$A$7:$DG$148,'TN01-10'!Z$9,0)="","",VLOOKUP($A162,Sheet!$A$7:$DG$148,'TN01-10'!Z$9,0))</f>
        <v>6.2</v>
      </c>
      <c r="AA162" s="28">
        <f>IF(VLOOKUP($A162,Sheet!$A$7:$DG$148,'TN01-10'!AA$9,0)="","",VLOOKUP($A162,Sheet!$A$7:$DG$148,'TN01-10'!AA$9,0))</f>
        <v>7.6</v>
      </c>
      <c r="AB162" s="28">
        <f>IF(VLOOKUP($A162,Sheet!$A$7:$DG$148,'TN01-10'!AB$9,0)="","",VLOOKUP($A162,Sheet!$A$7:$DG$148,'TN01-10'!AB$9,0))</f>
        <v>7</v>
      </c>
      <c r="AC162" s="28">
        <f>IF(VLOOKUP($A162,Sheet!$A$7:$DG$148,'TN01-10'!AC$9,0)="","",VLOOKUP($A162,Sheet!$A$7:$DG$148,'TN01-10'!AC$9,0))</f>
        <v>6.6</v>
      </c>
      <c r="AD162" s="28">
        <f>IF(VLOOKUP($A162,Sheet!$A$7:$DG$148,'TN01-10'!AD$9,0)="","",VLOOKUP($A162,Sheet!$A$7:$DG$148,'TN01-10'!AD$9,0))</f>
        <v>6.2</v>
      </c>
      <c r="AE162" s="28">
        <f>IF(VLOOKUP($A162,Sheet!$A$7:$DG$148,'TN01-10'!AE$9,0)="","",VLOOKUP($A162,Sheet!$A$7:$DG$148,'TN01-10'!AE$9,0))</f>
        <v>6.2</v>
      </c>
      <c r="AF162" s="28">
        <f>IF(VLOOKUP($A162,Sheet!$A$7:$DG$148,'TN01-10'!AF$9,0)="","",VLOOKUP($A162,Sheet!$A$7:$DG$148,'TN01-10'!AF$9,0))</f>
        <v>7.6</v>
      </c>
      <c r="AG162" s="28">
        <f>IF(VLOOKUP($A162,Sheet!$A$7:$DG$148,'TN01-10'!AG$9,0)="","",VLOOKUP($A162,Sheet!$A$7:$DG$148,'TN01-10'!AG$9,0))</f>
        <v>5.8</v>
      </c>
      <c r="AH162" s="28">
        <f>IF(VLOOKUP($A162,Sheet!$A$7:$DG$148,'TN01-10'!AH$9,0)="","",VLOOKUP($A162,Sheet!$A$7:$DG$148,'TN01-10'!AH$9,0))</f>
        <v>8</v>
      </c>
      <c r="AI162" s="28">
        <f>IF(VLOOKUP($A162,Sheet!$A$7:$DG$148,'TN01-10'!AI$9,0)="","",VLOOKUP($A162,Sheet!$A$7:$DG$148,'TN01-10'!AI$9,0))</f>
        <v>6.6</v>
      </c>
      <c r="AJ162" s="28">
        <f>IF(VLOOKUP($A162,Sheet!$A$7:$DG$148,'TN01-10'!AJ$9,0)="","",VLOOKUP($A162,Sheet!$A$7:$DG$148,'TN01-10'!AJ$9,0))</f>
        <v>6.6</v>
      </c>
      <c r="AK162" s="33">
        <f>IF(VLOOKUP($A162,Sheet!$A$7:$DG$148,'TN01-10'!AK$9,0)="","",VLOOKUP($A162,Sheet!$A$7:$DG$148,'TN01-10'!AK$9,0))</f>
        <v>51</v>
      </c>
      <c r="AL162" s="36">
        <f>IF(VLOOKUP($A162,Sheet!$A$7:$DG$148,'TN01-10'!AL$9,0)="","",VLOOKUP($A162,Sheet!$A$7:$DG$148,'TN01-10'!AL$9,0))</f>
        <v>0</v>
      </c>
      <c r="AM162" s="32">
        <f>IF(VLOOKUP($A162,Sheet!$A$7:$DG$148,'TN01-10'!AM$9,0)="","",VLOOKUP($A162,Sheet!$A$7:$DG$148,'TN01-10'!AM$9,0))</f>
        <v>7.8</v>
      </c>
      <c r="AN162" s="32">
        <f>IF(VLOOKUP($A162,Sheet!$A$7:$DG$148,'TN01-10'!AN$9,0)="","",VLOOKUP($A162,Sheet!$A$7:$DG$148,'TN01-10'!AN$9,0))</f>
        <v>5.5</v>
      </c>
      <c r="AO162" s="32" t="str">
        <f>IF(VLOOKUP($A162,Sheet!$A$7:$DG$148,'TN01-10'!AO$9,0)="","",VLOOKUP($A162,Sheet!$A$7:$DG$148,'TN01-10'!AO$9,0))</f>
        <v/>
      </c>
      <c r="AP162" s="32" t="str">
        <f>IF(VLOOKUP($A162,Sheet!$A$7:$DG$148,'TN01-10'!AP$9,0)="","",VLOOKUP($A162,Sheet!$A$7:$DG$148,'TN01-10'!AP$9,0))</f>
        <v/>
      </c>
      <c r="AQ162" s="32">
        <f>IF(VLOOKUP($A162,Sheet!$A$7:$DG$148,'TN01-10'!AQ$9,0)="","",VLOOKUP($A162,Sheet!$A$7:$DG$148,'TN01-10'!AQ$9,0))</f>
        <v>4.2</v>
      </c>
      <c r="AR162" s="32" t="str">
        <f>IF(VLOOKUP($A162,Sheet!$A$7:$DG$148,'TN01-10'!AR$9,0)="","",VLOOKUP($A162,Sheet!$A$7:$DG$148,'TN01-10'!AR$9,0))</f>
        <v/>
      </c>
      <c r="AS162" s="32" t="str">
        <f>IF(VLOOKUP($A162,Sheet!$A$7:$DG$148,'TN01-10'!AS$9,0)="","",VLOOKUP($A162,Sheet!$A$7:$DG$148,'TN01-10'!AS$9,0))</f>
        <v/>
      </c>
      <c r="AT162" s="32" t="str">
        <f>IF(VLOOKUP($A162,Sheet!$A$7:$DG$148,'TN01-10'!AT$9,0)="","",VLOOKUP($A162,Sheet!$A$7:$DG$148,'TN01-10'!AT$9,0))</f>
        <v/>
      </c>
      <c r="AU162" s="32" t="str">
        <f>IF(VLOOKUP($A162,Sheet!$A$7:$DG$148,'TN01-10'!AU$9,0)="","",VLOOKUP($A162,Sheet!$A$7:$DG$148,'TN01-10'!AU$9,0))</f>
        <v/>
      </c>
      <c r="AV162" s="32" t="str">
        <f>IF(VLOOKUP($A162,Sheet!$A$7:$DG$148,'TN01-10'!AV$9,0)="","",VLOOKUP($A162,Sheet!$A$7:$DG$148,'TN01-10'!AV$9,0))</f>
        <v/>
      </c>
      <c r="AW162" s="32">
        <f>IF(VLOOKUP($A162,Sheet!$A$7:$DG$148,'TN01-10'!AW$9,0)="","",VLOOKUP($A162,Sheet!$A$7:$DG$148,'TN01-10'!AW$9,0))</f>
        <v>5.5</v>
      </c>
      <c r="AX162" s="32" t="str">
        <f>IF(VLOOKUP($A162,Sheet!$A$7:$DG$148,'TN01-10'!AX$9,0)="","",VLOOKUP($A162,Sheet!$A$7:$DG$148,'TN01-10'!AX$9,0))</f>
        <v/>
      </c>
      <c r="AY162" s="32" t="str">
        <f>IF(VLOOKUP($A162,Sheet!$A$7:$DG$148,'TN01-10'!AY$9,0)="","",VLOOKUP($A162,Sheet!$A$7:$DG$148,'TN01-10'!AY$9,0))</f>
        <v/>
      </c>
      <c r="AZ162" s="32" t="str">
        <f>IF(VLOOKUP($A162,Sheet!$A$7:$DG$148,'TN01-10'!AZ$9,0)="","",VLOOKUP($A162,Sheet!$A$7:$DG$148,'TN01-10'!AZ$9,0))</f>
        <v/>
      </c>
      <c r="BA162" s="32">
        <f>IF(VLOOKUP($A162,Sheet!$A$7:$DG$148,'TN01-10'!BA$9,0)="","",VLOOKUP($A162,Sheet!$A$7:$DG$148,'TN01-10'!BA$9,0))</f>
        <v>4.5</v>
      </c>
      <c r="BB162" s="33">
        <f>IF(VLOOKUP($A162,Sheet!$A$7:$DG$148,'TN01-10'!BB$9,0)="","",VLOOKUP($A162,Sheet!$A$7:$DG$148,'TN01-10'!BB$9,0))</f>
        <v>5</v>
      </c>
      <c r="BC162" s="36">
        <f>IF(VLOOKUP($A162,Sheet!$A$7:$DG$148,'TN01-10'!BC$9,0)="","",VLOOKUP($A162,Sheet!$A$7:$DG$148,'TN01-10'!BC$9,0))</f>
        <v>0</v>
      </c>
      <c r="BD162" s="28">
        <f>IF(VLOOKUP($A162,Sheet!$A$7:$DG$148,'TN01-10'!BD$9,0)="","",VLOOKUP($A162,Sheet!$A$7:$DG$148,'TN01-10'!BD$9,0))</f>
        <v>5.9</v>
      </c>
      <c r="BE162" s="28">
        <f>IF(VLOOKUP($A162,Sheet!$A$7:$DG$148,'TN01-10'!BE$9,0)="","",VLOOKUP($A162,Sheet!$A$7:$DG$148,'TN01-10'!BE$9,0))</f>
        <v>5.5</v>
      </c>
      <c r="BF162" s="28">
        <f>IF(VLOOKUP($A162,Sheet!$A$7:$DG$148,'TN01-10'!BF$9,0)="","",VLOOKUP($A162,Sheet!$A$7:$DG$148,'TN01-10'!BF$9,0))</f>
        <v>7.4</v>
      </c>
      <c r="BG162" s="28">
        <f>IF(VLOOKUP($A162,Sheet!$A$7:$DG$148,'TN01-10'!BG$9,0)="","",VLOOKUP($A162,Sheet!$A$7:$DG$148,'TN01-10'!BG$9,0))</f>
        <v>6.1</v>
      </c>
      <c r="BH162" s="28">
        <f>IF(VLOOKUP($A162,Sheet!$A$7:$DG$148,'TN01-10'!BH$9,0)="","",VLOOKUP($A162,Sheet!$A$7:$DG$148,'TN01-10'!BH$9,0))</f>
        <v>6.1</v>
      </c>
      <c r="BI162" s="28">
        <f>IF(VLOOKUP($A162,Sheet!$A$7:$DG$148,'TN01-10'!BI$9,0)="","",VLOOKUP($A162,Sheet!$A$7:$DG$148,'TN01-10'!BI$9,0))</f>
        <v>7.3</v>
      </c>
      <c r="BJ162" s="28">
        <f>IF(VLOOKUP($A162,Sheet!$A$7:$DG$148,'TN01-10'!BJ$9,0)="","",VLOOKUP($A162,Sheet!$A$7:$DG$148,'TN01-10'!BJ$9,0))</f>
        <v>8.1</v>
      </c>
      <c r="BK162" s="28">
        <f>IF(VLOOKUP($A162,Sheet!$A$7:$DG$148,'TN01-10'!BK$9,0)="","",VLOOKUP($A162,Sheet!$A$7:$DG$148,'TN01-10'!BK$9,0))</f>
        <v>6.5</v>
      </c>
      <c r="BL162" s="28">
        <f>IF(VLOOKUP($A162,Sheet!$A$7:$DG$148,'TN01-10'!BL$9,0)="","",VLOOKUP($A162,Sheet!$A$7:$DG$148,'TN01-10'!BL$9,0))</f>
        <v>6.3</v>
      </c>
      <c r="BM162" s="28">
        <f>IF(VLOOKUP($A162,Sheet!$A$7:$DG$148,'TN01-10'!BM$9,0)="","",VLOOKUP($A162,Sheet!$A$7:$DG$148,'TN01-10'!BM$9,0))</f>
        <v>5.0999999999999996</v>
      </c>
      <c r="BN162" s="28">
        <f>IF(VLOOKUP($A162,Sheet!$A$7:$DG$148,'TN01-10'!BN$9,0)="","",VLOOKUP($A162,Sheet!$A$7:$DG$148,'TN01-10'!BN$9,0))</f>
        <v>5</v>
      </c>
      <c r="BO162" s="28">
        <f>IF(VLOOKUP($A162,Sheet!$A$7:$DG$148,'TN01-10'!BO$9,0)="","",VLOOKUP($A162,Sheet!$A$7:$DG$148,'TN01-10'!BO$9,0))</f>
        <v>4.9000000000000004</v>
      </c>
      <c r="BP162" s="28">
        <f>IF(VLOOKUP($A162,Sheet!$A$7:$DG$148,'TN01-10'!BP$9,0)="","",VLOOKUP($A162,Sheet!$A$7:$DG$148,'TN01-10'!BP$9,0))</f>
        <v>8.3000000000000007</v>
      </c>
      <c r="BQ162" s="28" t="str">
        <f>IF(VLOOKUP($A162,Sheet!$A$7:$DG$148,'TN01-10'!BQ$9,0)="","",VLOOKUP($A162,Sheet!$A$7:$DG$148,'TN01-10'!BQ$9,0))</f>
        <v/>
      </c>
      <c r="BR162" s="28">
        <f>IF(VLOOKUP($A162,Sheet!$A$7:$DG$148,'TN01-10'!BR$9,0)="","",VLOOKUP($A162,Sheet!$A$7:$DG$148,'TN01-10'!BR$9,0))</f>
        <v>6</v>
      </c>
      <c r="BS162" s="28">
        <f>IF(VLOOKUP($A162,Sheet!$A$7:$DG$148,'TN01-10'!BS$9,0)="","",VLOOKUP($A162,Sheet!$A$7:$DG$148,'TN01-10'!BS$9,0))</f>
        <v>6.6</v>
      </c>
      <c r="BT162" s="28">
        <f>IF(VLOOKUP($A162,Sheet!$A$7:$DG$148,'TN01-10'!BT$9,0)="","",VLOOKUP($A162,Sheet!$A$7:$DG$148,'TN01-10'!BT$9,0))</f>
        <v>6.3</v>
      </c>
      <c r="BU162" s="28">
        <f>IF(VLOOKUP($A162,Sheet!$A$7:$DG$148,'TN01-10'!BU$9,0)="","",VLOOKUP($A162,Sheet!$A$7:$DG$148,'TN01-10'!BU$9,0))</f>
        <v>5.4</v>
      </c>
      <c r="BV162" s="28">
        <f>IF(VLOOKUP($A162,Sheet!$A$7:$DG$148,'TN01-10'!BV$9,0)="","",VLOOKUP($A162,Sheet!$A$7:$DG$148,'TN01-10'!BV$9,0))</f>
        <v>6.8</v>
      </c>
      <c r="BW162" s="28">
        <f>IF(VLOOKUP($A162,Sheet!$A$7:$DG$148,'TN01-10'!BW$9,0)="","",VLOOKUP($A162,Sheet!$A$7:$DG$148,'TN01-10'!BW$9,0))</f>
        <v>8.1999999999999993</v>
      </c>
      <c r="BX162" s="33">
        <f>IF(VLOOKUP($A162,Sheet!$A$7:$DG$148,'TN01-10'!BX$9,0)="","",VLOOKUP($A162,Sheet!$A$7:$DG$148,'TN01-10'!BX$9,0))</f>
        <v>50</v>
      </c>
      <c r="BY162" s="36">
        <f>IF(VLOOKUP($A162,Sheet!$A$7:$DG$148,'TN01-10'!BY$9,0)="","",VLOOKUP($A162,Sheet!$A$7:$DG$148,'TN01-10'!BY$9,0))</f>
        <v>0</v>
      </c>
      <c r="BZ162" s="28">
        <f>IF(VLOOKUP($A162,Sheet!$A$7:$DG$148,'TN01-10'!BZ$9,0)="","",VLOOKUP($A162,Sheet!$A$7:$DG$148,'TN01-10'!BZ$9,0))</f>
        <v>8.5</v>
      </c>
      <c r="CA162" s="28" t="str">
        <f>IF(VLOOKUP($A162,Sheet!$A$7:$DG$148,'TN01-10'!CA$9,0)="","",VLOOKUP($A162,Sheet!$A$7:$DG$148,'TN01-10'!CA$9,0))</f>
        <v/>
      </c>
      <c r="CB162" s="28">
        <f>IF(VLOOKUP($A162,Sheet!$A$7:$DG$148,'TN01-10'!CB$9,0)="","",VLOOKUP($A162,Sheet!$A$7:$DG$148,'TN01-10'!CB$9,0))</f>
        <v>8.8000000000000007</v>
      </c>
      <c r="CC162" s="28" t="str">
        <f>IF(VLOOKUP($A162,Sheet!$A$7:$DG$148,'TN01-10'!CC$9,0)="","",VLOOKUP($A162,Sheet!$A$7:$DG$148,'TN01-10'!CC$9,0))</f>
        <v/>
      </c>
      <c r="CD162" s="28">
        <f>IF(VLOOKUP($A162,Sheet!$A$7:$DG$148,'TN01-10'!CD$9,0)="","",VLOOKUP($A162,Sheet!$A$7:$DG$148,'TN01-10'!CD$9,0))</f>
        <v>7.1</v>
      </c>
      <c r="CE162" s="28">
        <f>IF(VLOOKUP($A162,Sheet!$A$7:$DG$148,'TN01-10'!CE$9,0)="","",VLOOKUP($A162,Sheet!$A$7:$DG$148,'TN01-10'!CE$9,0))</f>
        <v>6.2</v>
      </c>
      <c r="CF162" s="28">
        <f>IF(VLOOKUP($A162,Sheet!$A$7:$DG$148,'TN01-10'!CF$9,0)="","",VLOOKUP($A162,Sheet!$A$7:$DG$148,'TN01-10'!CF$9,0))</f>
        <v>7.6</v>
      </c>
      <c r="CG162" s="28">
        <f>IF(VLOOKUP($A162,Sheet!$A$7:$DG$148,'TN01-10'!CG$9,0)="","",VLOOKUP($A162,Sheet!$A$7:$DG$148,'TN01-10'!CG$9,0))</f>
        <v>5.5</v>
      </c>
      <c r="CH162" s="28" t="str">
        <f>IF(VLOOKUP($A162,Sheet!$A$7:$DG$148,'TN01-10'!CH$9,0)="","",VLOOKUP($A162,Sheet!$A$7:$DG$148,'TN01-10'!CH$9,0))</f>
        <v/>
      </c>
      <c r="CI162" s="28">
        <f>IF(VLOOKUP($A162,Sheet!$A$7:$DG$148,'TN01-10'!CI$9,0)="","",VLOOKUP($A162,Sheet!$A$7:$DG$148,'TN01-10'!CI$9,0))</f>
        <v>4.7</v>
      </c>
      <c r="CJ162" s="28" t="str">
        <f>IF(VLOOKUP($A162,Sheet!$A$7:$DG$148,'TN01-10'!CJ$9,0)="","",VLOOKUP($A162,Sheet!$A$7:$DG$148,'TN01-10'!CJ$9,0))</f>
        <v/>
      </c>
      <c r="CK162" s="28" t="str">
        <f>IF(VLOOKUP($A162,Sheet!$A$7:$DG$148,'TN01-10'!CK$9,0)="","",VLOOKUP($A162,Sheet!$A$7:$DG$148,'TN01-10'!CK$9,0))</f>
        <v/>
      </c>
      <c r="CL162" s="28" t="str">
        <f>IF(VLOOKUP($A162,Sheet!$A$7:$DG$148,'TN01-10'!CL$9,0)="","",VLOOKUP($A162,Sheet!$A$7:$DG$148,'TN01-10'!CL$9,0))</f>
        <v/>
      </c>
      <c r="CM162" s="28" t="str">
        <f>IF(VLOOKUP($A162,Sheet!$A$7:$DG$148,'TN01-10'!CM$9,0)="","",VLOOKUP($A162,Sheet!$A$7:$DG$148,'TN01-10'!CM$9,0))</f>
        <v/>
      </c>
      <c r="CN162" s="28">
        <f>IF(VLOOKUP($A162,Sheet!$A$7:$DG$148,'TN01-10'!CN$9,0)="","",VLOOKUP($A162,Sheet!$A$7:$DG$148,'TN01-10'!CN$9,0))</f>
        <v>6.2</v>
      </c>
      <c r="CO162" s="28">
        <f>IF(VLOOKUP($A162,Sheet!$A$7:$DG$148,'TN01-10'!CO$9,0)="","",VLOOKUP($A162,Sheet!$A$7:$DG$148,'TN01-10'!CO$9,0))</f>
        <v>8.1</v>
      </c>
      <c r="CP162" s="28">
        <f>IF(VLOOKUP($A162,Sheet!$A$7:$DG$148,'TN01-10'!CP$9,0)="","",VLOOKUP($A162,Sheet!$A$7:$DG$148,'TN01-10'!CP$9,0))</f>
        <v>8.9</v>
      </c>
      <c r="CQ162" s="28">
        <f>IF(VLOOKUP($A162,Sheet!$A$7:$DG$148,'TN01-10'!CQ$9,0)="","",VLOOKUP($A162,Sheet!$A$7:$DG$148,'TN01-10'!CQ$9,0))</f>
        <v>8.4</v>
      </c>
      <c r="CR162" s="28">
        <f>IF(VLOOKUP($A162,Sheet!$A$7:$DG$148,'TN01-10'!CR$9,0)="","",VLOOKUP($A162,Sheet!$A$7:$DG$148,'TN01-10'!CR$9,0))</f>
        <v>7.6</v>
      </c>
      <c r="CS162" s="33">
        <f>IF(VLOOKUP($A162,Sheet!$A$7:$DG$148,'TN01-10'!CS$9,0)="","",VLOOKUP($A162,Sheet!$A$7:$DG$148,'TN01-10'!CS$9,0))</f>
        <v>27</v>
      </c>
      <c r="CT162" s="36">
        <f>IF(VLOOKUP($A162,Sheet!$A$7:$DG$148,'TN01-10'!CT$9,0)="","",VLOOKUP($A162,Sheet!$A$7:$DG$148,'TN01-10'!CT$9,0))</f>
        <v>0</v>
      </c>
      <c r="CU162" s="38">
        <f t="shared" si="32"/>
        <v>128</v>
      </c>
      <c r="CV162" s="38">
        <f t="shared" si="33"/>
        <v>0</v>
      </c>
      <c r="CW162" s="38">
        <f t="shared" si="34"/>
        <v>0</v>
      </c>
      <c r="CX162" s="38">
        <f t="shared" si="35"/>
        <v>128</v>
      </c>
      <c r="CY162" s="38">
        <f t="shared" si="36"/>
        <v>6.67</v>
      </c>
      <c r="CZ162" s="38">
        <f>VLOOKUP($A162,'TN01-04'!$A$13:$DL$166,103,0)</f>
        <v>2.65</v>
      </c>
      <c r="DA162" s="28" t="str">
        <f>IF(VLOOKUP($A162,Sheet!$A$7:$DG$148,'TN01-10'!DA$9,0)="","",VLOOKUP($A162,Sheet!$A$7:$DG$148,'TN01-10'!DA$9,0))</f>
        <v/>
      </c>
      <c r="DB162" s="28" t="str">
        <f>IF(VLOOKUP($A162,Sheet!$A$7:$DG$148,'TN01-10'!DB$9,0)="","",VLOOKUP($A162,Sheet!$A$7:$DG$148,'TN01-10'!DB$9,0))</f>
        <v/>
      </c>
      <c r="DC162" s="28">
        <f>IF(VLOOKUP($A162,Sheet!$A$7:$DG$148,'TN01-10'!DC$9,0)="","",VLOOKUP($A162,Sheet!$A$7:$DG$148,'TN01-10'!DC$9,0))</f>
        <v>8.3000000000000007</v>
      </c>
      <c r="DD162" s="28" t="str">
        <f>IF(VLOOKUP($A162,Sheet!$A$7:$DG$148,'TN01-10'!DD$9,0)="","",VLOOKUP($A162,Sheet!$A$7:$DG$148,'TN01-10'!DD$9,0))</f>
        <v/>
      </c>
      <c r="DE162" s="38"/>
      <c r="DF162" s="38">
        <f t="shared" si="37"/>
        <v>8.3000000000000007</v>
      </c>
      <c r="DG162" s="38">
        <f>VLOOKUP($A162,'TN01-04'!$A$13:$DL$166,110,0)</f>
        <v>3.65</v>
      </c>
      <c r="DH162" s="33">
        <f>IF(VLOOKUP($A162,Sheet!$A$7:$DG$148,'TN01-10'!DH$9,0)="","",VLOOKUP($A162,Sheet!$A$7:$DG$148,'TN01-10'!DH$9,0))</f>
        <v>5</v>
      </c>
      <c r="DI162" s="36">
        <f>IF(VLOOKUP($A162,Sheet!$A$7:$DG$148,'TN01-10'!DI$9,0)="","",VLOOKUP($A162,Sheet!$A$7:$DG$148,'TN01-10'!DI$9,0))</f>
        <v>0</v>
      </c>
      <c r="DJ162" s="38">
        <f t="shared" si="38"/>
        <v>133</v>
      </c>
      <c r="DK162" s="38">
        <f t="shared" si="39"/>
        <v>0</v>
      </c>
      <c r="DL162" s="38">
        <f t="shared" si="40"/>
        <v>6.74</v>
      </c>
      <c r="DM162" s="38">
        <f>VLOOKUP($A162,'TN01-04'!$A$13:$DL$166,116,0)</f>
        <v>2.69</v>
      </c>
      <c r="DN162" s="33">
        <f>IF(VLOOKUP($A162,Sheet!$A$7:$DG$148,'TN01-10'!DN$9,0)="","",VLOOKUP($A162,Sheet!$A$7:$DG$148,'TN01-10'!DN$9,0))</f>
        <v>138</v>
      </c>
      <c r="DO162" s="36">
        <f>IF(VLOOKUP($A162,Sheet!$A$7:$DG$148,'TN01-10'!DO$9,0)="","",VLOOKUP($A162,Sheet!$A$7:$DG$148,'TN01-10'!DO$9,0))</f>
        <v>0</v>
      </c>
      <c r="DP162" s="28">
        <f>IF(VLOOKUP($A162,Sheet!$A$7:$DG$148,'TN01-10'!DP$9,0)="","",VLOOKUP($A162,Sheet!$A$7:$DG$148,'TN01-10'!DP$9,0))</f>
        <v>137</v>
      </c>
      <c r="DQ162" s="28">
        <f>IF(VLOOKUP($A162,Sheet!$A$7:$DG$148,'TN01-10'!DQ$9,0)="","",VLOOKUP($A162,Sheet!$A$7:$DG$148,'TN01-10'!DQ$9,0))</f>
        <v>138</v>
      </c>
      <c r="DR162" s="28">
        <f>IF(VLOOKUP($A162,Sheet!$A$7:$DG$148,'TN01-10'!DR$9,0)="","",VLOOKUP($A162,Sheet!$A$7:$DG$148,'TN01-10'!DR$9,0))</f>
        <v>6.74</v>
      </c>
      <c r="DS162" s="28">
        <f>IF(VLOOKUP($A162,Sheet!$A$7:$DG$148,'TN01-10'!DS$9,0)="","",VLOOKUP($A162,Sheet!$A$7:$DG$148,'TN01-10'!DS$9,0))</f>
        <v>2.69</v>
      </c>
      <c r="DT162" s="28" t="str">
        <f>IF(VLOOKUP($A162,Sheet!$A$7:$DG$148,'TN01-10'!DT$9,0)="","",VLOOKUP($A162,Sheet!$A$7:$DG$148,'TN01-10'!DT$9,0))</f>
        <v/>
      </c>
      <c r="DU162" s="168">
        <f t="shared" si="41"/>
        <v>0</v>
      </c>
      <c r="DV162" s="315" t="s">
        <v>4798</v>
      </c>
      <c r="DW162" s="315" t="s">
        <v>4798</v>
      </c>
      <c r="DX162" s="315" t="s">
        <v>4798</v>
      </c>
      <c r="DY162" s="315" t="s">
        <v>4798</v>
      </c>
      <c r="DZ162" s="315" t="s">
        <v>4832</v>
      </c>
      <c r="EA162" s="315"/>
      <c r="EB162" s="216"/>
      <c r="EC162" s="216"/>
      <c r="ED162" s="216"/>
      <c r="EE162" s="216"/>
      <c r="EF162" s="216">
        <f t="shared" si="42"/>
        <v>0</v>
      </c>
      <c r="EG162" s="216">
        <v>0</v>
      </c>
      <c r="EH162" s="216">
        <v>8.5</v>
      </c>
      <c r="EI162" s="216"/>
      <c r="EJ162" s="216"/>
      <c r="EK162" s="216">
        <f t="shared" si="43"/>
        <v>8.5</v>
      </c>
      <c r="EL162" s="216"/>
      <c r="EM162" s="216">
        <v>8.3000000000000007</v>
      </c>
      <c r="EN162" s="216"/>
      <c r="EO162" s="216"/>
      <c r="EP162" s="216">
        <f t="shared" si="44"/>
        <v>8.3000000000000007</v>
      </c>
      <c r="EQ162" s="216"/>
      <c r="ER162" s="216">
        <v>8</v>
      </c>
      <c r="ES162" s="216"/>
      <c r="ET162" s="216"/>
      <c r="EU162" s="216">
        <f t="shared" si="45"/>
        <v>8</v>
      </c>
      <c r="EV162" s="216">
        <f t="shared" si="46"/>
        <v>8.3000000000000007</v>
      </c>
    </row>
    <row r="163" spans="1:152" ht="15.95" customHeight="1" x14ac:dyDescent="0.2">
      <c r="A163" s="25">
        <v>2220727448</v>
      </c>
      <c r="B163" s="26" t="s">
        <v>6</v>
      </c>
      <c r="C163" s="26" t="s">
        <v>121</v>
      </c>
      <c r="D163" s="26" t="s">
        <v>205</v>
      </c>
      <c r="E163" s="27">
        <v>35821</v>
      </c>
      <c r="F163" s="26" t="s">
        <v>209</v>
      </c>
      <c r="G163" s="26" t="s">
        <v>212</v>
      </c>
      <c r="H163" s="28">
        <f>IF(VLOOKUP($A163,Sheet!$A$7:$DG$148,'TN01-10'!H$9,0)="","",VLOOKUP($A163,Sheet!$A$7:$DG$148,'TN01-10'!H$9,0))</f>
        <v>7.2</v>
      </c>
      <c r="I163" s="28">
        <f>IF(VLOOKUP($A163,Sheet!$A$7:$DG$148,'TN01-10'!I$9,0)="","",VLOOKUP($A163,Sheet!$A$7:$DG$148,'TN01-10'!I$9,0))</f>
        <v>7.6</v>
      </c>
      <c r="J163" s="28">
        <f>IF(VLOOKUP($A163,Sheet!$A$7:$DG$148,'TN01-10'!J$9,0)="","",VLOOKUP($A163,Sheet!$A$7:$DG$148,'TN01-10'!J$9,0))</f>
        <v>7.6</v>
      </c>
      <c r="K163" s="28">
        <f>IF(VLOOKUP($A163,Sheet!$A$7:$DG$148,'TN01-10'!K$9,0)="","",VLOOKUP($A163,Sheet!$A$7:$DG$148,'TN01-10'!K$9,0))</f>
        <v>7.2</v>
      </c>
      <c r="L163" s="28">
        <f>IF(VLOOKUP($A163,Sheet!$A$7:$DG$148,'TN01-10'!L$9,0)="","",VLOOKUP($A163,Sheet!$A$7:$DG$148,'TN01-10'!L$9,0))</f>
        <v>7.8</v>
      </c>
      <c r="M163" s="28">
        <f>IF(VLOOKUP($A163,Sheet!$A$7:$DG$148,'TN01-10'!M$9,0)="","",VLOOKUP($A163,Sheet!$A$7:$DG$148,'TN01-10'!M$9,0))</f>
        <v>8.3000000000000007</v>
      </c>
      <c r="N163" s="28">
        <f>IF(VLOOKUP($A163,Sheet!$A$7:$DG$148,'TN01-10'!N$9,0)="","",VLOOKUP($A163,Sheet!$A$7:$DG$148,'TN01-10'!N$9,0))</f>
        <v>6.2</v>
      </c>
      <c r="O163" s="28" t="str">
        <f>IF(VLOOKUP($A163,Sheet!$A$7:$DG$148,'TN01-10'!O$9,0)="","",VLOOKUP($A163,Sheet!$A$7:$DG$148,'TN01-10'!O$9,0))</f>
        <v/>
      </c>
      <c r="P163" s="28">
        <f>IF(VLOOKUP($A163,Sheet!$A$7:$DG$148,'TN01-10'!P$9,0)="","",VLOOKUP($A163,Sheet!$A$7:$DG$148,'TN01-10'!P$9,0))</f>
        <v>6.9</v>
      </c>
      <c r="Q163" s="28" t="str">
        <f>IF(VLOOKUP($A163,Sheet!$A$7:$DG$148,'TN01-10'!Q$9,0)="","",VLOOKUP($A163,Sheet!$A$7:$DG$148,'TN01-10'!Q$9,0))</f>
        <v/>
      </c>
      <c r="R163" s="28" t="str">
        <f>IF(VLOOKUP($A163,Sheet!$A$7:$DG$148,'TN01-10'!R$9,0)="","",VLOOKUP($A163,Sheet!$A$7:$DG$148,'TN01-10'!R$9,0))</f>
        <v/>
      </c>
      <c r="S163" s="28" t="str">
        <f>IF(VLOOKUP($A163,Sheet!$A$7:$DG$148,'TN01-10'!S$9,0)="","",VLOOKUP($A163,Sheet!$A$7:$DG$148,'TN01-10'!S$9,0))</f>
        <v/>
      </c>
      <c r="T163" s="28" t="str">
        <f>IF(VLOOKUP($A163,Sheet!$A$7:$DG$148,'TN01-10'!T$9,0)="","",VLOOKUP($A163,Sheet!$A$7:$DG$148,'TN01-10'!T$9,0))</f>
        <v/>
      </c>
      <c r="U163" s="28">
        <f>IF(VLOOKUP($A163,Sheet!$A$7:$DG$148,'TN01-10'!U$9,0)="","",VLOOKUP($A163,Sheet!$A$7:$DG$148,'TN01-10'!U$9,0))</f>
        <v>8.1</v>
      </c>
      <c r="V163" s="28">
        <f>IF(VLOOKUP($A163,Sheet!$A$7:$DG$148,'TN01-10'!V$9,0)="","",VLOOKUP($A163,Sheet!$A$7:$DG$148,'TN01-10'!V$9,0))</f>
        <v>7.8</v>
      </c>
      <c r="W163" s="28">
        <f>IF(VLOOKUP($A163,Sheet!$A$7:$DG$148,'TN01-10'!W$9,0)="","",VLOOKUP($A163,Sheet!$A$7:$DG$148,'TN01-10'!W$9,0))</f>
        <v>8.6</v>
      </c>
      <c r="X163" s="28">
        <f>IF(VLOOKUP($A163,Sheet!$A$7:$DG$148,'TN01-10'!X$9,0)="","",VLOOKUP($A163,Sheet!$A$7:$DG$148,'TN01-10'!X$9,0))</f>
        <v>8.8000000000000007</v>
      </c>
      <c r="Y163" s="28">
        <f>IF(VLOOKUP($A163,Sheet!$A$7:$DG$148,'TN01-10'!Y$9,0)="","",VLOOKUP($A163,Sheet!$A$7:$DG$148,'TN01-10'!Y$9,0))</f>
        <v>8.1999999999999993</v>
      </c>
      <c r="Z163" s="28">
        <f>IF(VLOOKUP($A163,Sheet!$A$7:$DG$148,'TN01-10'!Z$9,0)="","",VLOOKUP($A163,Sheet!$A$7:$DG$148,'TN01-10'!Z$9,0))</f>
        <v>7.7</v>
      </c>
      <c r="AA163" s="28">
        <f>IF(VLOOKUP($A163,Sheet!$A$7:$DG$148,'TN01-10'!AA$9,0)="","",VLOOKUP($A163,Sheet!$A$7:$DG$148,'TN01-10'!AA$9,0))</f>
        <v>6.2</v>
      </c>
      <c r="AB163" s="28">
        <f>IF(VLOOKUP($A163,Sheet!$A$7:$DG$148,'TN01-10'!AB$9,0)="","",VLOOKUP($A163,Sheet!$A$7:$DG$148,'TN01-10'!AB$9,0))</f>
        <v>7.8</v>
      </c>
      <c r="AC163" s="28">
        <f>IF(VLOOKUP($A163,Sheet!$A$7:$DG$148,'TN01-10'!AC$9,0)="","",VLOOKUP($A163,Sheet!$A$7:$DG$148,'TN01-10'!AC$9,0))</f>
        <v>6.6</v>
      </c>
      <c r="AD163" s="28">
        <f>IF(VLOOKUP($A163,Sheet!$A$7:$DG$148,'TN01-10'!AD$9,0)="","",VLOOKUP($A163,Sheet!$A$7:$DG$148,'TN01-10'!AD$9,0))</f>
        <v>6.9</v>
      </c>
      <c r="AE163" s="28">
        <f>IF(VLOOKUP($A163,Sheet!$A$7:$DG$148,'TN01-10'!AE$9,0)="","",VLOOKUP($A163,Sheet!$A$7:$DG$148,'TN01-10'!AE$9,0))</f>
        <v>4.8</v>
      </c>
      <c r="AF163" s="28">
        <f>IF(VLOOKUP($A163,Sheet!$A$7:$DG$148,'TN01-10'!AF$9,0)="","",VLOOKUP($A163,Sheet!$A$7:$DG$148,'TN01-10'!AF$9,0))</f>
        <v>5.9</v>
      </c>
      <c r="AG163" s="28">
        <f>IF(VLOOKUP($A163,Sheet!$A$7:$DG$148,'TN01-10'!AG$9,0)="","",VLOOKUP($A163,Sheet!$A$7:$DG$148,'TN01-10'!AG$9,0))</f>
        <v>6.5</v>
      </c>
      <c r="AH163" s="28">
        <f>IF(VLOOKUP($A163,Sheet!$A$7:$DG$148,'TN01-10'!AH$9,0)="","",VLOOKUP($A163,Sheet!$A$7:$DG$148,'TN01-10'!AH$9,0))</f>
        <v>5.4</v>
      </c>
      <c r="AI163" s="28">
        <f>IF(VLOOKUP($A163,Sheet!$A$7:$DG$148,'TN01-10'!AI$9,0)="","",VLOOKUP($A163,Sheet!$A$7:$DG$148,'TN01-10'!AI$9,0))</f>
        <v>5.3</v>
      </c>
      <c r="AJ163" s="28">
        <f>IF(VLOOKUP($A163,Sheet!$A$7:$DG$148,'TN01-10'!AJ$9,0)="","",VLOOKUP($A163,Sheet!$A$7:$DG$148,'TN01-10'!AJ$9,0))</f>
        <v>6.4</v>
      </c>
      <c r="AK163" s="33">
        <f>IF(VLOOKUP($A163,Sheet!$A$7:$DG$148,'TN01-10'!AK$9,0)="","",VLOOKUP($A163,Sheet!$A$7:$DG$148,'TN01-10'!AK$9,0))</f>
        <v>51</v>
      </c>
      <c r="AL163" s="36">
        <f>IF(VLOOKUP($A163,Sheet!$A$7:$DG$148,'TN01-10'!AL$9,0)="","",VLOOKUP($A163,Sheet!$A$7:$DG$148,'TN01-10'!AL$9,0))</f>
        <v>0</v>
      </c>
      <c r="AM163" s="32">
        <f>IF(VLOOKUP($A163,Sheet!$A$7:$DG$148,'TN01-10'!AM$9,0)="","",VLOOKUP($A163,Sheet!$A$7:$DG$148,'TN01-10'!AM$9,0))</f>
        <v>7.3</v>
      </c>
      <c r="AN163" s="32">
        <f>IF(VLOOKUP($A163,Sheet!$A$7:$DG$148,'TN01-10'!AN$9,0)="","",VLOOKUP($A163,Sheet!$A$7:$DG$148,'TN01-10'!AN$9,0))</f>
        <v>7.2</v>
      </c>
      <c r="AO163" s="32">
        <f>IF(VLOOKUP($A163,Sheet!$A$7:$DG$148,'TN01-10'!AO$9,0)="","",VLOOKUP($A163,Sheet!$A$7:$DG$148,'TN01-10'!AO$9,0))</f>
        <v>7.4</v>
      </c>
      <c r="AP163" s="32" t="str">
        <f>IF(VLOOKUP($A163,Sheet!$A$7:$DG$148,'TN01-10'!AP$9,0)="","",VLOOKUP($A163,Sheet!$A$7:$DG$148,'TN01-10'!AP$9,0))</f>
        <v/>
      </c>
      <c r="AQ163" s="32" t="str">
        <f>IF(VLOOKUP($A163,Sheet!$A$7:$DG$148,'TN01-10'!AQ$9,0)="","",VLOOKUP($A163,Sheet!$A$7:$DG$148,'TN01-10'!AQ$9,0))</f>
        <v/>
      </c>
      <c r="AR163" s="32" t="str">
        <f>IF(VLOOKUP($A163,Sheet!$A$7:$DG$148,'TN01-10'!AR$9,0)="","",VLOOKUP($A163,Sheet!$A$7:$DG$148,'TN01-10'!AR$9,0))</f>
        <v/>
      </c>
      <c r="AS163" s="32" t="str">
        <f>IF(VLOOKUP($A163,Sheet!$A$7:$DG$148,'TN01-10'!AS$9,0)="","",VLOOKUP($A163,Sheet!$A$7:$DG$148,'TN01-10'!AS$9,0))</f>
        <v/>
      </c>
      <c r="AT163" s="32" t="str">
        <f>IF(VLOOKUP($A163,Sheet!$A$7:$DG$148,'TN01-10'!AT$9,0)="","",VLOOKUP($A163,Sheet!$A$7:$DG$148,'TN01-10'!AT$9,0))</f>
        <v/>
      </c>
      <c r="AU163" s="32">
        <f>IF(VLOOKUP($A163,Sheet!$A$7:$DG$148,'TN01-10'!AU$9,0)="","",VLOOKUP($A163,Sheet!$A$7:$DG$148,'TN01-10'!AU$9,0))</f>
        <v>7.5</v>
      </c>
      <c r="AV163" s="32" t="str">
        <f>IF(VLOOKUP($A163,Sheet!$A$7:$DG$148,'TN01-10'!AV$9,0)="","",VLOOKUP($A163,Sheet!$A$7:$DG$148,'TN01-10'!AV$9,0))</f>
        <v/>
      </c>
      <c r="AW163" s="32" t="str">
        <f>IF(VLOOKUP($A163,Sheet!$A$7:$DG$148,'TN01-10'!AW$9,0)="","",VLOOKUP($A163,Sheet!$A$7:$DG$148,'TN01-10'!AW$9,0))</f>
        <v/>
      </c>
      <c r="AX163" s="32" t="str">
        <f>IF(VLOOKUP($A163,Sheet!$A$7:$DG$148,'TN01-10'!AX$9,0)="","",VLOOKUP($A163,Sheet!$A$7:$DG$148,'TN01-10'!AX$9,0))</f>
        <v/>
      </c>
      <c r="AY163" s="32" t="str">
        <f>IF(VLOOKUP($A163,Sheet!$A$7:$DG$148,'TN01-10'!AY$9,0)="","",VLOOKUP($A163,Sheet!$A$7:$DG$148,'TN01-10'!AY$9,0))</f>
        <v/>
      </c>
      <c r="AZ163" s="32" t="str">
        <f>IF(VLOOKUP($A163,Sheet!$A$7:$DG$148,'TN01-10'!AZ$9,0)="","",VLOOKUP($A163,Sheet!$A$7:$DG$148,'TN01-10'!AZ$9,0))</f>
        <v/>
      </c>
      <c r="BA163" s="32">
        <f>IF(VLOOKUP($A163,Sheet!$A$7:$DG$148,'TN01-10'!BA$9,0)="","",VLOOKUP($A163,Sheet!$A$7:$DG$148,'TN01-10'!BA$9,0))</f>
        <v>7.1</v>
      </c>
      <c r="BB163" s="33">
        <f>IF(VLOOKUP($A163,Sheet!$A$7:$DG$148,'TN01-10'!BB$9,0)="","",VLOOKUP($A163,Sheet!$A$7:$DG$148,'TN01-10'!BB$9,0))</f>
        <v>5</v>
      </c>
      <c r="BC163" s="36">
        <f>IF(VLOOKUP($A163,Sheet!$A$7:$DG$148,'TN01-10'!BC$9,0)="","",VLOOKUP($A163,Sheet!$A$7:$DG$148,'TN01-10'!BC$9,0))</f>
        <v>0</v>
      </c>
      <c r="BD163" s="28">
        <f>IF(VLOOKUP($A163,Sheet!$A$7:$DG$148,'TN01-10'!BD$9,0)="","",VLOOKUP($A163,Sheet!$A$7:$DG$148,'TN01-10'!BD$9,0))</f>
        <v>5.7</v>
      </c>
      <c r="BE163" s="28">
        <f>IF(VLOOKUP($A163,Sheet!$A$7:$DG$148,'TN01-10'!BE$9,0)="","",VLOOKUP($A163,Sheet!$A$7:$DG$148,'TN01-10'!BE$9,0))</f>
        <v>6.6</v>
      </c>
      <c r="BF163" s="28">
        <f>IF(VLOOKUP($A163,Sheet!$A$7:$DG$148,'TN01-10'!BF$9,0)="","",VLOOKUP($A163,Sheet!$A$7:$DG$148,'TN01-10'!BF$9,0))</f>
        <v>6.5</v>
      </c>
      <c r="BG163" s="28">
        <f>IF(VLOOKUP($A163,Sheet!$A$7:$DG$148,'TN01-10'!BG$9,0)="","",VLOOKUP($A163,Sheet!$A$7:$DG$148,'TN01-10'!BG$9,0))</f>
        <v>4.5</v>
      </c>
      <c r="BH163" s="28">
        <f>IF(VLOOKUP($A163,Sheet!$A$7:$DG$148,'TN01-10'!BH$9,0)="","",VLOOKUP($A163,Sheet!$A$7:$DG$148,'TN01-10'!BH$9,0))</f>
        <v>6.6</v>
      </c>
      <c r="BI163" s="28">
        <f>IF(VLOOKUP($A163,Sheet!$A$7:$DG$148,'TN01-10'!BI$9,0)="","",VLOOKUP($A163,Sheet!$A$7:$DG$148,'TN01-10'!BI$9,0))</f>
        <v>7.1</v>
      </c>
      <c r="BJ163" s="28">
        <f>IF(VLOOKUP($A163,Sheet!$A$7:$DG$148,'TN01-10'!BJ$9,0)="","",VLOOKUP($A163,Sheet!$A$7:$DG$148,'TN01-10'!BJ$9,0))</f>
        <v>8.6999999999999993</v>
      </c>
      <c r="BK163" s="28">
        <f>IF(VLOOKUP($A163,Sheet!$A$7:$DG$148,'TN01-10'!BK$9,0)="","",VLOOKUP($A163,Sheet!$A$7:$DG$148,'TN01-10'!BK$9,0))</f>
        <v>4.9000000000000004</v>
      </c>
      <c r="BL163" s="28">
        <f>IF(VLOOKUP($A163,Sheet!$A$7:$DG$148,'TN01-10'!BL$9,0)="","",VLOOKUP($A163,Sheet!$A$7:$DG$148,'TN01-10'!BL$9,0))</f>
        <v>4.4000000000000004</v>
      </c>
      <c r="BM163" s="28">
        <f>IF(VLOOKUP($A163,Sheet!$A$7:$DG$148,'TN01-10'!BM$9,0)="","",VLOOKUP($A163,Sheet!$A$7:$DG$148,'TN01-10'!BM$9,0))</f>
        <v>7.9</v>
      </c>
      <c r="BN163" s="28">
        <f>IF(VLOOKUP($A163,Sheet!$A$7:$DG$148,'TN01-10'!BN$9,0)="","",VLOOKUP($A163,Sheet!$A$7:$DG$148,'TN01-10'!BN$9,0))</f>
        <v>4.9000000000000004</v>
      </c>
      <c r="BO163" s="28">
        <f>IF(VLOOKUP($A163,Sheet!$A$7:$DG$148,'TN01-10'!BO$9,0)="","",VLOOKUP($A163,Sheet!$A$7:$DG$148,'TN01-10'!BO$9,0))</f>
        <v>5.4</v>
      </c>
      <c r="BP163" s="28">
        <f>IF(VLOOKUP($A163,Sheet!$A$7:$DG$148,'TN01-10'!BP$9,0)="","",VLOOKUP($A163,Sheet!$A$7:$DG$148,'TN01-10'!BP$9,0))</f>
        <v>7.3</v>
      </c>
      <c r="BQ163" s="28" t="str">
        <f>IF(VLOOKUP($A163,Sheet!$A$7:$DG$148,'TN01-10'!BQ$9,0)="","",VLOOKUP($A163,Sheet!$A$7:$DG$148,'TN01-10'!BQ$9,0))</f>
        <v/>
      </c>
      <c r="BR163" s="28">
        <f>IF(VLOOKUP($A163,Sheet!$A$7:$DG$148,'TN01-10'!BR$9,0)="","",VLOOKUP($A163,Sheet!$A$7:$DG$148,'TN01-10'!BR$9,0))</f>
        <v>6</v>
      </c>
      <c r="BS163" s="28">
        <f>IF(VLOOKUP($A163,Sheet!$A$7:$DG$148,'TN01-10'!BS$9,0)="","",VLOOKUP($A163,Sheet!$A$7:$DG$148,'TN01-10'!BS$9,0))</f>
        <v>6.8</v>
      </c>
      <c r="BT163" s="28">
        <f>IF(VLOOKUP($A163,Sheet!$A$7:$DG$148,'TN01-10'!BT$9,0)="","",VLOOKUP($A163,Sheet!$A$7:$DG$148,'TN01-10'!BT$9,0))</f>
        <v>6.4</v>
      </c>
      <c r="BU163" s="28">
        <f>IF(VLOOKUP($A163,Sheet!$A$7:$DG$148,'TN01-10'!BU$9,0)="","",VLOOKUP($A163,Sheet!$A$7:$DG$148,'TN01-10'!BU$9,0))</f>
        <v>6.1</v>
      </c>
      <c r="BV163" s="28">
        <f>IF(VLOOKUP($A163,Sheet!$A$7:$DG$148,'TN01-10'!BV$9,0)="","",VLOOKUP($A163,Sheet!$A$7:$DG$148,'TN01-10'!BV$9,0))</f>
        <v>7</v>
      </c>
      <c r="BW163" s="28">
        <f>IF(VLOOKUP($A163,Sheet!$A$7:$DG$148,'TN01-10'!BW$9,0)="","",VLOOKUP($A163,Sheet!$A$7:$DG$148,'TN01-10'!BW$9,0))</f>
        <v>8.3000000000000007</v>
      </c>
      <c r="BX163" s="33">
        <f>IF(VLOOKUP($A163,Sheet!$A$7:$DG$148,'TN01-10'!BX$9,0)="","",VLOOKUP($A163,Sheet!$A$7:$DG$148,'TN01-10'!BX$9,0))</f>
        <v>50</v>
      </c>
      <c r="BY163" s="36">
        <f>IF(VLOOKUP($A163,Sheet!$A$7:$DG$148,'TN01-10'!BY$9,0)="","",VLOOKUP($A163,Sheet!$A$7:$DG$148,'TN01-10'!BY$9,0))</f>
        <v>0</v>
      </c>
      <c r="BZ163" s="28" t="str">
        <f>IF(VLOOKUP($A163,Sheet!$A$7:$DG$148,'TN01-10'!BZ$9,0)="","",VLOOKUP($A163,Sheet!$A$7:$DG$148,'TN01-10'!BZ$9,0))</f>
        <v/>
      </c>
      <c r="CA163" s="28">
        <f>IF(VLOOKUP($A163,Sheet!$A$7:$DG$148,'TN01-10'!CA$9,0)="","",VLOOKUP($A163,Sheet!$A$7:$DG$148,'TN01-10'!CA$9,0))</f>
        <v>7</v>
      </c>
      <c r="CB163" s="28">
        <f>IF(VLOOKUP($A163,Sheet!$A$7:$DG$148,'TN01-10'!CB$9,0)="","",VLOOKUP($A163,Sheet!$A$7:$DG$148,'TN01-10'!CB$9,0))</f>
        <v>6.6</v>
      </c>
      <c r="CC163" s="28" t="str">
        <f>IF(VLOOKUP($A163,Sheet!$A$7:$DG$148,'TN01-10'!CC$9,0)="","",VLOOKUP($A163,Sheet!$A$7:$DG$148,'TN01-10'!CC$9,0))</f>
        <v/>
      </c>
      <c r="CD163" s="28">
        <f>IF(VLOOKUP($A163,Sheet!$A$7:$DG$148,'TN01-10'!CD$9,0)="","",VLOOKUP($A163,Sheet!$A$7:$DG$148,'TN01-10'!CD$9,0))</f>
        <v>6.6</v>
      </c>
      <c r="CE163" s="28">
        <f>IF(VLOOKUP($A163,Sheet!$A$7:$DG$148,'TN01-10'!CE$9,0)="","",VLOOKUP($A163,Sheet!$A$7:$DG$148,'TN01-10'!CE$9,0))</f>
        <v>5.6</v>
      </c>
      <c r="CF163" s="28">
        <f>IF(VLOOKUP($A163,Sheet!$A$7:$DG$148,'TN01-10'!CF$9,0)="","",VLOOKUP($A163,Sheet!$A$7:$DG$148,'TN01-10'!CF$9,0))</f>
        <v>9.1</v>
      </c>
      <c r="CG163" s="28">
        <f>IF(VLOOKUP($A163,Sheet!$A$7:$DG$148,'TN01-10'!CG$9,0)="","",VLOOKUP($A163,Sheet!$A$7:$DG$148,'TN01-10'!CG$9,0))</f>
        <v>8.6</v>
      </c>
      <c r="CH163" s="28" t="str">
        <f>IF(VLOOKUP($A163,Sheet!$A$7:$DG$148,'TN01-10'!CH$9,0)="","",VLOOKUP($A163,Sheet!$A$7:$DG$148,'TN01-10'!CH$9,0))</f>
        <v/>
      </c>
      <c r="CI163" s="28">
        <f>IF(VLOOKUP($A163,Sheet!$A$7:$DG$148,'TN01-10'!CI$9,0)="","",VLOOKUP($A163,Sheet!$A$7:$DG$148,'TN01-10'!CI$9,0))</f>
        <v>7.8</v>
      </c>
      <c r="CJ163" s="28" t="str">
        <f>IF(VLOOKUP($A163,Sheet!$A$7:$DG$148,'TN01-10'!CJ$9,0)="","",VLOOKUP($A163,Sheet!$A$7:$DG$148,'TN01-10'!CJ$9,0))</f>
        <v/>
      </c>
      <c r="CK163" s="28" t="str">
        <f>IF(VLOOKUP($A163,Sheet!$A$7:$DG$148,'TN01-10'!CK$9,0)="","",VLOOKUP($A163,Sheet!$A$7:$DG$148,'TN01-10'!CK$9,0))</f>
        <v/>
      </c>
      <c r="CL163" s="28" t="str">
        <f>IF(VLOOKUP($A163,Sheet!$A$7:$DG$148,'TN01-10'!CL$9,0)="","",VLOOKUP($A163,Sheet!$A$7:$DG$148,'TN01-10'!CL$9,0))</f>
        <v/>
      </c>
      <c r="CM163" s="28" t="str">
        <f>IF(VLOOKUP($A163,Sheet!$A$7:$DG$148,'TN01-10'!CM$9,0)="","",VLOOKUP($A163,Sheet!$A$7:$DG$148,'TN01-10'!CM$9,0))</f>
        <v/>
      </c>
      <c r="CN163" s="28">
        <f>IF(VLOOKUP($A163,Sheet!$A$7:$DG$148,'TN01-10'!CN$9,0)="","",VLOOKUP($A163,Sheet!$A$7:$DG$148,'TN01-10'!CN$9,0))</f>
        <v>5.8</v>
      </c>
      <c r="CO163" s="28">
        <f>IF(VLOOKUP($A163,Sheet!$A$7:$DG$148,'TN01-10'!CO$9,0)="","",VLOOKUP($A163,Sheet!$A$7:$DG$148,'TN01-10'!CO$9,0))</f>
        <v>6.8</v>
      </c>
      <c r="CP163" s="28">
        <f>IF(VLOOKUP($A163,Sheet!$A$7:$DG$148,'TN01-10'!CP$9,0)="","",VLOOKUP($A163,Sheet!$A$7:$DG$148,'TN01-10'!CP$9,0))</f>
        <v>8.1999999999999993</v>
      </c>
      <c r="CQ163" s="28">
        <f>IF(VLOOKUP($A163,Sheet!$A$7:$DG$148,'TN01-10'!CQ$9,0)="","",VLOOKUP($A163,Sheet!$A$7:$DG$148,'TN01-10'!CQ$9,0))</f>
        <v>8.6999999999999993</v>
      </c>
      <c r="CR163" s="28">
        <f>IF(VLOOKUP($A163,Sheet!$A$7:$DG$148,'TN01-10'!CR$9,0)="","",VLOOKUP($A163,Sheet!$A$7:$DG$148,'TN01-10'!CR$9,0))</f>
        <v>6.4</v>
      </c>
      <c r="CS163" s="33">
        <f>IF(VLOOKUP($A163,Sheet!$A$7:$DG$148,'TN01-10'!CS$9,0)="","",VLOOKUP($A163,Sheet!$A$7:$DG$148,'TN01-10'!CS$9,0))</f>
        <v>27</v>
      </c>
      <c r="CT163" s="36">
        <f>IF(VLOOKUP($A163,Sheet!$A$7:$DG$148,'TN01-10'!CT$9,0)="","",VLOOKUP($A163,Sheet!$A$7:$DG$148,'TN01-10'!CT$9,0))</f>
        <v>0</v>
      </c>
      <c r="CU163" s="38">
        <f t="shared" si="32"/>
        <v>128</v>
      </c>
      <c r="CV163" s="38">
        <f t="shared" si="33"/>
        <v>0</v>
      </c>
      <c r="CW163" s="38">
        <f t="shared" si="34"/>
        <v>0</v>
      </c>
      <c r="CX163" s="38">
        <f t="shared" si="35"/>
        <v>128</v>
      </c>
      <c r="CY163" s="38">
        <f t="shared" si="36"/>
        <v>6.78</v>
      </c>
      <c r="CZ163" s="38">
        <f>VLOOKUP($A163,'TN01-04'!$A$13:$DL$166,103,0)</f>
        <v>2.72</v>
      </c>
      <c r="DA163" s="28" t="str">
        <f>IF(VLOOKUP($A163,Sheet!$A$7:$DG$148,'TN01-10'!DA$9,0)="","",VLOOKUP($A163,Sheet!$A$7:$DG$148,'TN01-10'!DA$9,0))</f>
        <v/>
      </c>
      <c r="DB163" s="28" t="str">
        <f>IF(VLOOKUP($A163,Sheet!$A$7:$DG$148,'TN01-10'!DB$9,0)="","",VLOOKUP($A163,Sheet!$A$7:$DG$148,'TN01-10'!DB$9,0))</f>
        <v/>
      </c>
      <c r="DC163" s="28">
        <f>IF(VLOOKUP($A163,Sheet!$A$7:$DG$148,'TN01-10'!DC$9,0)="","",VLOOKUP($A163,Sheet!$A$7:$DG$148,'TN01-10'!DC$9,0))</f>
        <v>6.6</v>
      </c>
      <c r="DD163" s="28" t="str">
        <f>IF(VLOOKUP($A163,Sheet!$A$7:$DG$148,'TN01-10'!DD$9,0)="","",VLOOKUP($A163,Sheet!$A$7:$DG$148,'TN01-10'!DD$9,0))</f>
        <v/>
      </c>
      <c r="DE163" s="38"/>
      <c r="DF163" s="38">
        <f t="shared" si="37"/>
        <v>6.6</v>
      </c>
      <c r="DG163" s="38">
        <f>VLOOKUP($A163,'TN01-04'!$A$13:$DL$166,110,0)</f>
        <v>2.65</v>
      </c>
      <c r="DH163" s="33">
        <f>IF(VLOOKUP($A163,Sheet!$A$7:$DG$148,'TN01-10'!DH$9,0)="","",VLOOKUP($A163,Sheet!$A$7:$DG$148,'TN01-10'!DH$9,0))</f>
        <v>5</v>
      </c>
      <c r="DI163" s="36">
        <f>IF(VLOOKUP($A163,Sheet!$A$7:$DG$148,'TN01-10'!DI$9,0)="","",VLOOKUP($A163,Sheet!$A$7:$DG$148,'TN01-10'!DI$9,0))</f>
        <v>0</v>
      </c>
      <c r="DJ163" s="38">
        <f t="shared" si="38"/>
        <v>133</v>
      </c>
      <c r="DK163" s="38">
        <f t="shared" si="39"/>
        <v>0</v>
      </c>
      <c r="DL163" s="38">
        <f t="shared" si="40"/>
        <v>6.77</v>
      </c>
      <c r="DM163" s="38">
        <f>VLOOKUP($A163,'TN01-04'!$A$13:$DL$166,116,0)</f>
        <v>2.72</v>
      </c>
      <c r="DN163" s="33">
        <f>IF(VLOOKUP($A163,Sheet!$A$7:$DG$148,'TN01-10'!DN$9,0)="","",VLOOKUP($A163,Sheet!$A$7:$DG$148,'TN01-10'!DN$9,0))</f>
        <v>138</v>
      </c>
      <c r="DO163" s="36">
        <f>IF(VLOOKUP($A163,Sheet!$A$7:$DG$148,'TN01-10'!DO$9,0)="","",VLOOKUP($A163,Sheet!$A$7:$DG$148,'TN01-10'!DO$9,0))</f>
        <v>0</v>
      </c>
      <c r="DP163" s="28">
        <f>IF(VLOOKUP($A163,Sheet!$A$7:$DG$148,'TN01-10'!DP$9,0)="","",VLOOKUP($A163,Sheet!$A$7:$DG$148,'TN01-10'!DP$9,0))</f>
        <v>137</v>
      </c>
      <c r="DQ163" s="28">
        <f>IF(VLOOKUP($A163,Sheet!$A$7:$DG$148,'TN01-10'!DQ$9,0)="","",VLOOKUP($A163,Sheet!$A$7:$DG$148,'TN01-10'!DQ$9,0))</f>
        <v>138</v>
      </c>
      <c r="DR163" s="28">
        <f>IF(VLOOKUP($A163,Sheet!$A$7:$DG$148,'TN01-10'!DR$9,0)="","",VLOOKUP($A163,Sheet!$A$7:$DG$148,'TN01-10'!DR$9,0))</f>
        <v>6.77</v>
      </c>
      <c r="DS163" s="28">
        <f>IF(VLOOKUP($A163,Sheet!$A$7:$DG$148,'TN01-10'!DS$9,0)="","",VLOOKUP($A163,Sheet!$A$7:$DG$148,'TN01-10'!DS$9,0))</f>
        <v>2.72</v>
      </c>
      <c r="DT163" s="28" t="str">
        <f>IF(VLOOKUP($A163,Sheet!$A$7:$DG$148,'TN01-10'!DT$9,0)="","",VLOOKUP($A163,Sheet!$A$7:$DG$148,'TN01-10'!DT$9,0))</f>
        <v/>
      </c>
      <c r="DU163" s="168">
        <f t="shared" si="41"/>
        <v>0</v>
      </c>
      <c r="DV163" s="315" t="s">
        <v>4798</v>
      </c>
      <c r="DW163" s="315" t="s">
        <v>4798</v>
      </c>
      <c r="DX163" s="315" t="s">
        <v>4798</v>
      </c>
      <c r="DY163" s="315" t="s">
        <v>4798</v>
      </c>
      <c r="DZ163" s="315" t="s">
        <v>4833</v>
      </c>
      <c r="EA163" s="315"/>
      <c r="EB163" s="216"/>
      <c r="EC163" s="216"/>
      <c r="ED163" s="216"/>
      <c r="EE163" s="216"/>
      <c r="EF163" s="216">
        <f t="shared" si="42"/>
        <v>0</v>
      </c>
      <c r="EG163" s="216">
        <v>8</v>
      </c>
      <c r="EH163" s="216">
        <v>0</v>
      </c>
      <c r="EI163" s="216"/>
      <c r="EJ163" s="216"/>
      <c r="EK163" s="216">
        <f t="shared" si="43"/>
        <v>8</v>
      </c>
      <c r="EL163" s="216">
        <v>6</v>
      </c>
      <c r="EM163" s="216">
        <v>0</v>
      </c>
      <c r="EN163" s="216"/>
      <c r="EO163" s="216"/>
      <c r="EP163" s="216">
        <f t="shared" si="44"/>
        <v>6</v>
      </c>
      <c r="EQ163" s="216">
        <v>5.5</v>
      </c>
      <c r="ER163" s="216">
        <v>0</v>
      </c>
      <c r="ES163" s="216"/>
      <c r="ET163" s="216"/>
      <c r="EU163" s="216">
        <f t="shared" si="45"/>
        <v>5.5</v>
      </c>
      <c r="EV163" s="216">
        <f t="shared" si="46"/>
        <v>6.6</v>
      </c>
    </row>
    <row r="164" spans="1:152" ht="15.95" customHeight="1" x14ac:dyDescent="0.2">
      <c r="A164" s="25">
        <v>2220727450</v>
      </c>
      <c r="B164" s="26" t="s">
        <v>17</v>
      </c>
      <c r="C164" s="26" t="s">
        <v>60</v>
      </c>
      <c r="D164" s="26" t="s">
        <v>206</v>
      </c>
      <c r="E164" s="27">
        <v>35879</v>
      </c>
      <c r="F164" s="26" t="s">
        <v>209</v>
      </c>
      <c r="G164" s="26" t="s">
        <v>212</v>
      </c>
      <c r="H164" s="28">
        <f>IF(VLOOKUP($A164,Sheet!$A$7:$DG$148,'TN01-10'!H$9,0)="","",VLOOKUP($A164,Sheet!$A$7:$DG$148,'TN01-10'!H$9,0))</f>
        <v>7.9</v>
      </c>
      <c r="I164" s="28">
        <f>IF(VLOOKUP($A164,Sheet!$A$7:$DG$148,'TN01-10'!I$9,0)="","",VLOOKUP($A164,Sheet!$A$7:$DG$148,'TN01-10'!I$9,0))</f>
        <v>6.4</v>
      </c>
      <c r="J164" s="28">
        <f>IF(VLOOKUP($A164,Sheet!$A$7:$DG$148,'TN01-10'!J$9,0)="","",VLOOKUP($A164,Sheet!$A$7:$DG$148,'TN01-10'!J$9,0))</f>
        <v>8.4</v>
      </c>
      <c r="K164" s="28">
        <f>IF(VLOOKUP($A164,Sheet!$A$7:$DG$148,'TN01-10'!K$9,0)="","",VLOOKUP($A164,Sheet!$A$7:$DG$148,'TN01-10'!K$9,0))</f>
        <v>5.8</v>
      </c>
      <c r="L164" s="28">
        <f>IF(VLOOKUP($A164,Sheet!$A$7:$DG$148,'TN01-10'!L$9,0)="","",VLOOKUP($A164,Sheet!$A$7:$DG$148,'TN01-10'!L$9,0))</f>
        <v>5.2</v>
      </c>
      <c r="M164" s="28">
        <f>IF(VLOOKUP($A164,Sheet!$A$7:$DG$148,'TN01-10'!M$9,0)="","",VLOOKUP($A164,Sheet!$A$7:$DG$148,'TN01-10'!M$9,0))</f>
        <v>4.5</v>
      </c>
      <c r="N164" s="28">
        <f>IF(VLOOKUP($A164,Sheet!$A$7:$DG$148,'TN01-10'!N$9,0)="","",VLOOKUP($A164,Sheet!$A$7:$DG$148,'TN01-10'!N$9,0))</f>
        <v>4.9000000000000004</v>
      </c>
      <c r="O164" s="28" t="str">
        <f>IF(VLOOKUP($A164,Sheet!$A$7:$DG$148,'TN01-10'!O$9,0)="","",VLOOKUP($A164,Sheet!$A$7:$DG$148,'TN01-10'!O$9,0))</f>
        <v/>
      </c>
      <c r="P164" s="28">
        <f>IF(VLOOKUP($A164,Sheet!$A$7:$DG$148,'TN01-10'!P$9,0)="","",VLOOKUP($A164,Sheet!$A$7:$DG$148,'TN01-10'!P$9,0))</f>
        <v>6</v>
      </c>
      <c r="Q164" s="28" t="str">
        <f>IF(VLOOKUP($A164,Sheet!$A$7:$DG$148,'TN01-10'!Q$9,0)="","",VLOOKUP($A164,Sheet!$A$7:$DG$148,'TN01-10'!Q$9,0))</f>
        <v/>
      </c>
      <c r="R164" s="28" t="str">
        <f>IF(VLOOKUP($A164,Sheet!$A$7:$DG$148,'TN01-10'!R$9,0)="","",VLOOKUP($A164,Sheet!$A$7:$DG$148,'TN01-10'!R$9,0))</f>
        <v/>
      </c>
      <c r="S164" s="28" t="str">
        <f>IF(VLOOKUP($A164,Sheet!$A$7:$DG$148,'TN01-10'!S$9,0)="","",VLOOKUP($A164,Sheet!$A$7:$DG$148,'TN01-10'!S$9,0))</f>
        <v/>
      </c>
      <c r="T164" s="28">
        <f>IF(VLOOKUP($A164,Sheet!$A$7:$DG$148,'TN01-10'!T$9,0)="","",VLOOKUP($A164,Sheet!$A$7:$DG$148,'TN01-10'!T$9,0))</f>
        <v>7.2</v>
      </c>
      <c r="U164" s="28">
        <f>IF(VLOOKUP($A164,Sheet!$A$7:$DG$148,'TN01-10'!U$9,0)="","",VLOOKUP($A164,Sheet!$A$7:$DG$148,'TN01-10'!U$9,0))</f>
        <v>8.3000000000000007</v>
      </c>
      <c r="V164" s="28" t="str">
        <f>IF(VLOOKUP($A164,Sheet!$A$7:$DG$148,'TN01-10'!V$9,0)="","",VLOOKUP($A164,Sheet!$A$7:$DG$148,'TN01-10'!V$9,0))</f>
        <v/>
      </c>
      <c r="W164" s="28">
        <f>IF(VLOOKUP($A164,Sheet!$A$7:$DG$148,'TN01-10'!W$9,0)="","",VLOOKUP($A164,Sheet!$A$7:$DG$148,'TN01-10'!W$9,0))</f>
        <v>7.7</v>
      </c>
      <c r="X164" s="28">
        <f>IF(VLOOKUP($A164,Sheet!$A$7:$DG$148,'TN01-10'!X$9,0)="","",VLOOKUP($A164,Sheet!$A$7:$DG$148,'TN01-10'!X$9,0))</f>
        <v>7.6</v>
      </c>
      <c r="Y164" s="28">
        <f>IF(VLOOKUP($A164,Sheet!$A$7:$DG$148,'TN01-10'!Y$9,0)="","",VLOOKUP($A164,Sheet!$A$7:$DG$148,'TN01-10'!Y$9,0))</f>
        <v>7</v>
      </c>
      <c r="Z164" s="28">
        <f>IF(VLOOKUP($A164,Sheet!$A$7:$DG$148,'TN01-10'!Z$9,0)="","",VLOOKUP($A164,Sheet!$A$7:$DG$148,'TN01-10'!Z$9,0))</f>
        <v>6</v>
      </c>
      <c r="AA164" s="28">
        <f>IF(VLOOKUP($A164,Sheet!$A$7:$DG$148,'TN01-10'!AA$9,0)="","",VLOOKUP($A164,Sheet!$A$7:$DG$148,'TN01-10'!AA$9,0))</f>
        <v>6.5</v>
      </c>
      <c r="AB164" s="28">
        <f>IF(VLOOKUP($A164,Sheet!$A$7:$DG$148,'TN01-10'!AB$9,0)="","",VLOOKUP($A164,Sheet!$A$7:$DG$148,'TN01-10'!AB$9,0))</f>
        <v>7</v>
      </c>
      <c r="AC164" s="28">
        <f>IF(VLOOKUP($A164,Sheet!$A$7:$DG$148,'TN01-10'!AC$9,0)="","",VLOOKUP($A164,Sheet!$A$7:$DG$148,'TN01-10'!AC$9,0))</f>
        <v>7</v>
      </c>
      <c r="AD164" s="28">
        <f>IF(VLOOKUP($A164,Sheet!$A$7:$DG$148,'TN01-10'!AD$9,0)="","",VLOOKUP($A164,Sheet!$A$7:$DG$148,'TN01-10'!AD$9,0))</f>
        <v>6</v>
      </c>
      <c r="AE164" s="28">
        <f>IF(VLOOKUP($A164,Sheet!$A$7:$DG$148,'TN01-10'!AE$9,0)="","",VLOOKUP($A164,Sheet!$A$7:$DG$148,'TN01-10'!AE$9,0))</f>
        <v>5</v>
      </c>
      <c r="AF164" s="28">
        <f>IF(VLOOKUP($A164,Sheet!$A$7:$DG$148,'TN01-10'!AF$9,0)="","",VLOOKUP($A164,Sheet!$A$7:$DG$148,'TN01-10'!AF$9,0))</f>
        <v>6.7</v>
      </c>
      <c r="AG164" s="28">
        <f>IF(VLOOKUP($A164,Sheet!$A$7:$DG$148,'TN01-10'!AG$9,0)="","",VLOOKUP($A164,Sheet!$A$7:$DG$148,'TN01-10'!AG$9,0))</f>
        <v>6</v>
      </c>
      <c r="AH164" s="28">
        <f>IF(VLOOKUP($A164,Sheet!$A$7:$DG$148,'TN01-10'!AH$9,0)="","",VLOOKUP($A164,Sheet!$A$7:$DG$148,'TN01-10'!AH$9,0))</f>
        <v>5.2</v>
      </c>
      <c r="AI164" s="28">
        <f>IF(VLOOKUP($A164,Sheet!$A$7:$DG$148,'TN01-10'!AI$9,0)="","",VLOOKUP($A164,Sheet!$A$7:$DG$148,'TN01-10'!AI$9,0))</f>
        <v>5.4</v>
      </c>
      <c r="AJ164" s="28">
        <f>IF(VLOOKUP($A164,Sheet!$A$7:$DG$148,'TN01-10'!AJ$9,0)="","",VLOOKUP($A164,Sheet!$A$7:$DG$148,'TN01-10'!AJ$9,0))</f>
        <v>6.1</v>
      </c>
      <c r="AK164" s="33">
        <f>IF(VLOOKUP($A164,Sheet!$A$7:$DG$148,'TN01-10'!AK$9,0)="","",VLOOKUP($A164,Sheet!$A$7:$DG$148,'TN01-10'!AK$9,0))</f>
        <v>51</v>
      </c>
      <c r="AL164" s="36">
        <f>IF(VLOOKUP($A164,Sheet!$A$7:$DG$148,'TN01-10'!AL$9,0)="","",VLOOKUP($A164,Sheet!$A$7:$DG$148,'TN01-10'!AL$9,0))</f>
        <v>0</v>
      </c>
      <c r="AM164" s="32">
        <f>IF(VLOOKUP($A164,Sheet!$A$7:$DG$148,'TN01-10'!AM$9,0)="","",VLOOKUP($A164,Sheet!$A$7:$DG$148,'TN01-10'!AM$9,0))</f>
        <v>7</v>
      </c>
      <c r="AN164" s="32">
        <f>IF(VLOOKUP($A164,Sheet!$A$7:$DG$148,'TN01-10'!AN$9,0)="","",VLOOKUP($A164,Sheet!$A$7:$DG$148,'TN01-10'!AN$9,0))</f>
        <v>6.5</v>
      </c>
      <c r="AO164" s="32" t="str">
        <f>IF(VLOOKUP($A164,Sheet!$A$7:$DG$148,'TN01-10'!AO$9,0)="","",VLOOKUP($A164,Sheet!$A$7:$DG$148,'TN01-10'!AO$9,0))</f>
        <v/>
      </c>
      <c r="AP164" s="32" t="str">
        <f>IF(VLOOKUP($A164,Sheet!$A$7:$DG$148,'TN01-10'!AP$9,0)="","",VLOOKUP($A164,Sheet!$A$7:$DG$148,'TN01-10'!AP$9,0))</f>
        <v/>
      </c>
      <c r="AQ164" s="32">
        <f>IF(VLOOKUP($A164,Sheet!$A$7:$DG$148,'TN01-10'!AQ$9,0)="","",VLOOKUP($A164,Sheet!$A$7:$DG$148,'TN01-10'!AQ$9,0))</f>
        <v>6.3</v>
      </c>
      <c r="AR164" s="32" t="str">
        <f>IF(VLOOKUP($A164,Sheet!$A$7:$DG$148,'TN01-10'!AR$9,0)="","",VLOOKUP($A164,Sheet!$A$7:$DG$148,'TN01-10'!AR$9,0))</f>
        <v/>
      </c>
      <c r="AS164" s="32" t="str">
        <f>IF(VLOOKUP($A164,Sheet!$A$7:$DG$148,'TN01-10'!AS$9,0)="","",VLOOKUP($A164,Sheet!$A$7:$DG$148,'TN01-10'!AS$9,0))</f>
        <v/>
      </c>
      <c r="AT164" s="32" t="str">
        <f>IF(VLOOKUP($A164,Sheet!$A$7:$DG$148,'TN01-10'!AT$9,0)="","",VLOOKUP($A164,Sheet!$A$7:$DG$148,'TN01-10'!AT$9,0))</f>
        <v/>
      </c>
      <c r="AU164" s="32" t="str">
        <f>IF(VLOOKUP($A164,Sheet!$A$7:$DG$148,'TN01-10'!AU$9,0)="","",VLOOKUP($A164,Sheet!$A$7:$DG$148,'TN01-10'!AU$9,0))</f>
        <v/>
      </c>
      <c r="AV164" s="32" t="str">
        <f>IF(VLOOKUP($A164,Sheet!$A$7:$DG$148,'TN01-10'!AV$9,0)="","",VLOOKUP($A164,Sheet!$A$7:$DG$148,'TN01-10'!AV$9,0))</f>
        <v/>
      </c>
      <c r="AW164" s="32">
        <f>IF(VLOOKUP($A164,Sheet!$A$7:$DG$148,'TN01-10'!AW$9,0)="","",VLOOKUP($A164,Sheet!$A$7:$DG$148,'TN01-10'!AW$9,0))</f>
        <v>6.8</v>
      </c>
      <c r="AX164" s="32" t="str">
        <f>IF(VLOOKUP($A164,Sheet!$A$7:$DG$148,'TN01-10'!AX$9,0)="","",VLOOKUP($A164,Sheet!$A$7:$DG$148,'TN01-10'!AX$9,0))</f>
        <v/>
      </c>
      <c r="AY164" s="32" t="str">
        <f>IF(VLOOKUP($A164,Sheet!$A$7:$DG$148,'TN01-10'!AY$9,0)="","",VLOOKUP($A164,Sheet!$A$7:$DG$148,'TN01-10'!AY$9,0))</f>
        <v/>
      </c>
      <c r="AZ164" s="32" t="str">
        <f>IF(VLOOKUP($A164,Sheet!$A$7:$DG$148,'TN01-10'!AZ$9,0)="","",VLOOKUP($A164,Sheet!$A$7:$DG$148,'TN01-10'!AZ$9,0))</f>
        <v/>
      </c>
      <c r="BA164" s="32">
        <f>IF(VLOOKUP($A164,Sheet!$A$7:$DG$148,'TN01-10'!BA$9,0)="","",VLOOKUP($A164,Sheet!$A$7:$DG$148,'TN01-10'!BA$9,0))</f>
        <v>7.6</v>
      </c>
      <c r="BB164" s="33">
        <f>IF(VLOOKUP($A164,Sheet!$A$7:$DG$148,'TN01-10'!BB$9,0)="","",VLOOKUP($A164,Sheet!$A$7:$DG$148,'TN01-10'!BB$9,0))</f>
        <v>5</v>
      </c>
      <c r="BC164" s="36">
        <f>IF(VLOOKUP($A164,Sheet!$A$7:$DG$148,'TN01-10'!BC$9,0)="","",VLOOKUP($A164,Sheet!$A$7:$DG$148,'TN01-10'!BC$9,0))</f>
        <v>0</v>
      </c>
      <c r="BD164" s="28">
        <f>IF(VLOOKUP($A164,Sheet!$A$7:$DG$148,'TN01-10'!BD$9,0)="","",VLOOKUP($A164,Sheet!$A$7:$DG$148,'TN01-10'!BD$9,0))</f>
        <v>5.4</v>
      </c>
      <c r="BE164" s="28">
        <f>IF(VLOOKUP($A164,Sheet!$A$7:$DG$148,'TN01-10'!BE$9,0)="","",VLOOKUP($A164,Sheet!$A$7:$DG$148,'TN01-10'!BE$9,0))</f>
        <v>5.8</v>
      </c>
      <c r="BF164" s="28">
        <f>IF(VLOOKUP($A164,Sheet!$A$7:$DG$148,'TN01-10'!BF$9,0)="","",VLOOKUP($A164,Sheet!$A$7:$DG$148,'TN01-10'!BF$9,0))</f>
        <v>4.7</v>
      </c>
      <c r="BG164" s="28">
        <f>IF(VLOOKUP($A164,Sheet!$A$7:$DG$148,'TN01-10'!BG$9,0)="","",VLOOKUP($A164,Sheet!$A$7:$DG$148,'TN01-10'!BG$9,0))</f>
        <v>5.6</v>
      </c>
      <c r="BH164" s="28">
        <f>IF(VLOOKUP($A164,Sheet!$A$7:$DG$148,'TN01-10'!BH$9,0)="","",VLOOKUP($A164,Sheet!$A$7:$DG$148,'TN01-10'!BH$9,0))</f>
        <v>5.6</v>
      </c>
      <c r="BI164" s="28">
        <f>IF(VLOOKUP($A164,Sheet!$A$7:$DG$148,'TN01-10'!BI$9,0)="","",VLOOKUP($A164,Sheet!$A$7:$DG$148,'TN01-10'!BI$9,0))</f>
        <v>5</v>
      </c>
      <c r="BJ164" s="28">
        <f>IF(VLOOKUP($A164,Sheet!$A$7:$DG$148,'TN01-10'!BJ$9,0)="","",VLOOKUP($A164,Sheet!$A$7:$DG$148,'TN01-10'!BJ$9,0))</f>
        <v>8</v>
      </c>
      <c r="BK164" s="28">
        <f>IF(VLOOKUP($A164,Sheet!$A$7:$DG$148,'TN01-10'!BK$9,0)="","",VLOOKUP($A164,Sheet!$A$7:$DG$148,'TN01-10'!BK$9,0))</f>
        <v>6.4</v>
      </c>
      <c r="BL164" s="28">
        <f>IF(VLOOKUP($A164,Sheet!$A$7:$DG$148,'TN01-10'!BL$9,0)="","",VLOOKUP($A164,Sheet!$A$7:$DG$148,'TN01-10'!BL$9,0))</f>
        <v>6.9</v>
      </c>
      <c r="BM164" s="28">
        <f>IF(VLOOKUP($A164,Sheet!$A$7:$DG$148,'TN01-10'!BM$9,0)="","",VLOOKUP($A164,Sheet!$A$7:$DG$148,'TN01-10'!BM$9,0))</f>
        <v>5.3</v>
      </c>
      <c r="BN164" s="28">
        <f>IF(VLOOKUP($A164,Sheet!$A$7:$DG$148,'TN01-10'!BN$9,0)="","",VLOOKUP($A164,Sheet!$A$7:$DG$148,'TN01-10'!BN$9,0))</f>
        <v>4.4000000000000004</v>
      </c>
      <c r="BO164" s="28">
        <f>IF(VLOOKUP($A164,Sheet!$A$7:$DG$148,'TN01-10'!BO$9,0)="","",VLOOKUP($A164,Sheet!$A$7:$DG$148,'TN01-10'!BO$9,0))</f>
        <v>6.5</v>
      </c>
      <c r="BP164" s="28">
        <f>IF(VLOOKUP($A164,Sheet!$A$7:$DG$148,'TN01-10'!BP$9,0)="","",VLOOKUP($A164,Sheet!$A$7:$DG$148,'TN01-10'!BP$9,0))</f>
        <v>6</v>
      </c>
      <c r="BQ164" s="28" t="str">
        <f>IF(VLOOKUP($A164,Sheet!$A$7:$DG$148,'TN01-10'!BQ$9,0)="","",VLOOKUP($A164,Sheet!$A$7:$DG$148,'TN01-10'!BQ$9,0))</f>
        <v/>
      </c>
      <c r="BR164" s="28">
        <f>IF(VLOOKUP($A164,Sheet!$A$7:$DG$148,'TN01-10'!BR$9,0)="","",VLOOKUP($A164,Sheet!$A$7:$DG$148,'TN01-10'!BR$9,0))</f>
        <v>7.1</v>
      </c>
      <c r="BS164" s="28">
        <f>IF(VLOOKUP($A164,Sheet!$A$7:$DG$148,'TN01-10'!BS$9,0)="","",VLOOKUP($A164,Sheet!$A$7:$DG$148,'TN01-10'!BS$9,0))</f>
        <v>5.5</v>
      </c>
      <c r="BT164" s="28">
        <f>IF(VLOOKUP($A164,Sheet!$A$7:$DG$148,'TN01-10'!BT$9,0)="","",VLOOKUP($A164,Sheet!$A$7:$DG$148,'TN01-10'!BT$9,0))</f>
        <v>5.7</v>
      </c>
      <c r="BU164" s="28">
        <f>IF(VLOOKUP($A164,Sheet!$A$7:$DG$148,'TN01-10'!BU$9,0)="","",VLOOKUP($A164,Sheet!$A$7:$DG$148,'TN01-10'!BU$9,0))</f>
        <v>6.5</v>
      </c>
      <c r="BV164" s="28">
        <f>IF(VLOOKUP($A164,Sheet!$A$7:$DG$148,'TN01-10'!BV$9,0)="","",VLOOKUP($A164,Sheet!$A$7:$DG$148,'TN01-10'!BV$9,0))</f>
        <v>6</v>
      </c>
      <c r="BW164" s="28">
        <f>IF(VLOOKUP($A164,Sheet!$A$7:$DG$148,'TN01-10'!BW$9,0)="","",VLOOKUP($A164,Sheet!$A$7:$DG$148,'TN01-10'!BW$9,0))</f>
        <v>7.8</v>
      </c>
      <c r="BX164" s="33">
        <f>IF(VLOOKUP($A164,Sheet!$A$7:$DG$148,'TN01-10'!BX$9,0)="","",VLOOKUP($A164,Sheet!$A$7:$DG$148,'TN01-10'!BX$9,0))</f>
        <v>50</v>
      </c>
      <c r="BY164" s="36">
        <f>IF(VLOOKUP($A164,Sheet!$A$7:$DG$148,'TN01-10'!BY$9,0)="","",VLOOKUP($A164,Sheet!$A$7:$DG$148,'TN01-10'!BY$9,0))</f>
        <v>0</v>
      </c>
      <c r="BZ164" s="28">
        <f>IF(VLOOKUP($A164,Sheet!$A$7:$DG$148,'TN01-10'!BZ$9,0)="","",VLOOKUP($A164,Sheet!$A$7:$DG$148,'TN01-10'!BZ$9,0))</f>
        <v>6.5</v>
      </c>
      <c r="CA164" s="28" t="str">
        <f>IF(VLOOKUP($A164,Sheet!$A$7:$DG$148,'TN01-10'!CA$9,0)="","",VLOOKUP($A164,Sheet!$A$7:$DG$148,'TN01-10'!CA$9,0))</f>
        <v/>
      </c>
      <c r="CB164" s="28">
        <f>IF(VLOOKUP($A164,Sheet!$A$7:$DG$148,'TN01-10'!CB$9,0)="","",VLOOKUP($A164,Sheet!$A$7:$DG$148,'TN01-10'!CB$9,0))</f>
        <v>6.5</v>
      </c>
      <c r="CC164" s="28" t="str">
        <f>IF(VLOOKUP($A164,Sheet!$A$7:$DG$148,'TN01-10'!CC$9,0)="","",VLOOKUP($A164,Sheet!$A$7:$DG$148,'TN01-10'!CC$9,0))</f>
        <v/>
      </c>
      <c r="CD164" s="28">
        <f>IF(VLOOKUP($A164,Sheet!$A$7:$DG$148,'TN01-10'!CD$9,0)="","",VLOOKUP($A164,Sheet!$A$7:$DG$148,'TN01-10'!CD$9,0))</f>
        <v>6.7</v>
      </c>
      <c r="CE164" s="28">
        <f>IF(VLOOKUP($A164,Sheet!$A$7:$DG$148,'TN01-10'!CE$9,0)="","",VLOOKUP($A164,Sheet!$A$7:$DG$148,'TN01-10'!CE$9,0))</f>
        <v>5.9</v>
      </c>
      <c r="CF164" s="28">
        <f>IF(VLOOKUP($A164,Sheet!$A$7:$DG$148,'TN01-10'!CF$9,0)="","",VLOOKUP($A164,Sheet!$A$7:$DG$148,'TN01-10'!CF$9,0))</f>
        <v>5.9</v>
      </c>
      <c r="CG164" s="28">
        <f>IF(VLOOKUP($A164,Sheet!$A$7:$DG$148,'TN01-10'!CG$9,0)="","",VLOOKUP($A164,Sheet!$A$7:$DG$148,'TN01-10'!CG$9,0))</f>
        <v>4.4000000000000004</v>
      </c>
      <c r="CH164" s="28" t="str">
        <f>IF(VLOOKUP($A164,Sheet!$A$7:$DG$148,'TN01-10'!CH$9,0)="","",VLOOKUP($A164,Sheet!$A$7:$DG$148,'TN01-10'!CH$9,0))</f>
        <v/>
      </c>
      <c r="CI164" s="28">
        <f>IF(VLOOKUP($A164,Sheet!$A$7:$DG$148,'TN01-10'!CI$9,0)="","",VLOOKUP($A164,Sheet!$A$7:$DG$148,'TN01-10'!CI$9,0))</f>
        <v>5.5</v>
      </c>
      <c r="CJ164" s="28" t="str">
        <f>IF(VLOOKUP($A164,Sheet!$A$7:$DG$148,'TN01-10'!CJ$9,0)="","",VLOOKUP($A164,Sheet!$A$7:$DG$148,'TN01-10'!CJ$9,0))</f>
        <v/>
      </c>
      <c r="CK164" s="28" t="str">
        <f>IF(VLOOKUP($A164,Sheet!$A$7:$DG$148,'TN01-10'!CK$9,0)="","",VLOOKUP($A164,Sheet!$A$7:$DG$148,'TN01-10'!CK$9,0))</f>
        <v/>
      </c>
      <c r="CL164" s="28" t="str">
        <f>IF(VLOOKUP($A164,Sheet!$A$7:$DG$148,'TN01-10'!CL$9,0)="","",VLOOKUP($A164,Sheet!$A$7:$DG$148,'TN01-10'!CL$9,0))</f>
        <v/>
      </c>
      <c r="CM164" s="28" t="str">
        <f>IF(VLOOKUP($A164,Sheet!$A$7:$DG$148,'TN01-10'!CM$9,0)="","",VLOOKUP($A164,Sheet!$A$7:$DG$148,'TN01-10'!CM$9,0))</f>
        <v/>
      </c>
      <c r="CN164" s="28">
        <f>IF(VLOOKUP($A164,Sheet!$A$7:$DG$148,'TN01-10'!CN$9,0)="","",VLOOKUP($A164,Sheet!$A$7:$DG$148,'TN01-10'!CN$9,0))</f>
        <v>6</v>
      </c>
      <c r="CO164" s="28">
        <f>IF(VLOOKUP($A164,Sheet!$A$7:$DG$148,'TN01-10'!CO$9,0)="","",VLOOKUP($A164,Sheet!$A$7:$DG$148,'TN01-10'!CO$9,0))</f>
        <v>6.8</v>
      </c>
      <c r="CP164" s="28">
        <f>IF(VLOOKUP($A164,Sheet!$A$7:$DG$148,'TN01-10'!CP$9,0)="","",VLOOKUP($A164,Sheet!$A$7:$DG$148,'TN01-10'!CP$9,0))</f>
        <v>7</v>
      </c>
      <c r="CQ164" s="28">
        <f>IF(VLOOKUP($A164,Sheet!$A$7:$DG$148,'TN01-10'!CQ$9,0)="","",VLOOKUP($A164,Sheet!$A$7:$DG$148,'TN01-10'!CQ$9,0))</f>
        <v>5.2</v>
      </c>
      <c r="CR164" s="28">
        <f>IF(VLOOKUP($A164,Sheet!$A$7:$DG$148,'TN01-10'!CR$9,0)="","",VLOOKUP($A164,Sheet!$A$7:$DG$148,'TN01-10'!CR$9,0))</f>
        <v>6.4</v>
      </c>
      <c r="CS164" s="33">
        <f>IF(VLOOKUP($A164,Sheet!$A$7:$DG$148,'TN01-10'!CS$9,0)="","",VLOOKUP($A164,Sheet!$A$7:$DG$148,'TN01-10'!CS$9,0))</f>
        <v>27</v>
      </c>
      <c r="CT164" s="36">
        <f>IF(VLOOKUP($A164,Sheet!$A$7:$DG$148,'TN01-10'!CT$9,0)="","",VLOOKUP($A164,Sheet!$A$7:$DG$148,'TN01-10'!CT$9,0))</f>
        <v>0</v>
      </c>
      <c r="CU164" s="38">
        <f t="shared" si="32"/>
        <v>128</v>
      </c>
      <c r="CV164" s="38">
        <f t="shared" si="33"/>
        <v>0</v>
      </c>
      <c r="CW164" s="38">
        <f t="shared" si="34"/>
        <v>0</v>
      </c>
      <c r="CX164" s="38">
        <f t="shared" si="35"/>
        <v>128</v>
      </c>
      <c r="CY164" s="38">
        <f t="shared" si="36"/>
        <v>6.1</v>
      </c>
      <c r="CZ164" s="38">
        <f>VLOOKUP($A164,'TN01-04'!$A$13:$DL$166,103,0)</f>
        <v>2.2999999999999998</v>
      </c>
      <c r="DA164" s="28" t="str">
        <f>IF(VLOOKUP($A164,Sheet!$A$7:$DG$148,'TN01-10'!DA$9,0)="","",VLOOKUP($A164,Sheet!$A$7:$DG$148,'TN01-10'!DA$9,0))</f>
        <v/>
      </c>
      <c r="DB164" s="28" t="str">
        <f>IF(VLOOKUP($A164,Sheet!$A$7:$DG$148,'TN01-10'!DB$9,0)="","",VLOOKUP($A164,Sheet!$A$7:$DG$148,'TN01-10'!DB$9,0))</f>
        <v/>
      </c>
      <c r="DC164" s="28">
        <f>IF(VLOOKUP($A164,Sheet!$A$7:$DG$148,'TN01-10'!DC$9,0)="","",VLOOKUP($A164,Sheet!$A$7:$DG$148,'TN01-10'!DC$9,0))</f>
        <v>6.7</v>
      </c>
      <c r="DD164" s="28" t="str">
        <f>IF(VLOOKUP($A164,Sheet!$A$7:$DG$148,'TN01-10'!DD$9,0)="","",VLOOKUP($A164,Sheet!$A$7:$DG$148,'TN01-10'!DD$9,0))</f>
        <v/>
      </c>
      <c r="DE164" s="38"/>
      <c r="DF164" s="38">
        <f t="shared" si="37"/>
        <v>6.7</v>
      </c>
      <c r="DG164" s="38">
        <f>VLOOKUP($A164,'TN01-04'!$A$13:$DL$166,110,0)</f>
        <v>2.65</v>
      </c>
      <c r="DH164" s="33">
        <f>IF(VLOOKUP($A164,Sheet!$A$7:$DG$148,'TN01-10'!DH$9,0)="","",VLOOKUP($A164,Sheet!$A$7:$DG$148,'TN01-10'!DH$9,0))</f>
        <v>5</v>
      </c>
      <c r="DI164" s="36">
        <f>IF(VLOOKUP($A164,Sheet!$A$7:$DG$148,'TN01-10'!DI$9,0)="","",VLOOKUP($A164,Sheet!$A$7:$DG$148,'TN01-10'!DI$9,0))</f>
        <v>0</v>
      </c>
      <c r="DJ164" s="38">
        <f t="shared" si="38"/>
        <v>133</v>
      </c>
      <c r="DK164" s="38">
        <f t="shared" si="39"/>
        <v>0</v>
      </c>
      <c r="DL164" s="38">
        <f t="shared" si="40"/>
        <v>6.12</v>
      </c>
      <c r="DM164" s="38">
        <f>VLOOKUP($A164,'TN01-04'!$A$13:$DL$166,116,0)</f>
        <v>2.31</v>
      </c>
      <c r="DN164" s="33">
        <f>IF(VLOOKUP($A164,Sheet!$A$7:$DG$148,'TN01-10'!DN$9,0)="","",VLOOKUP($A164,Sheet!$A$7:$DG$148,'TN01-10'!DN$9,0))</f>
        <v>138</v>
      </c>
      <c r="DO164" s="36">
        <f>IF(VLOOKUP($A164,Sheet!$A$7:$DG$148,'TN01-10'!DO$9,0)="","",VLOOKUP($A164,Sheet!$A$7:$DG$148,'TN01-10'!DO$9,0))</f>
        <v>0</v>
      </c>
      <c r="DP164" s="28">
        <f>IF(VLOOKUP($A164,Sheet!$A$7:$DG$148,'TN01-10'!DP$9,0)="","",VLOOKUP($A164,Sheet!$A$7:$DG$148,'TN01-10'!DP$9,0))</f>
        <v>137</v>
      </c>
      <c r="DQ164" s="28">
        <f>IF(VLOOKUP($A164,Sheet!$A$7:$DG$148,'TN01-10'!DQ$9,0)="","",VLOOKUP($A164,Sheet!$A$7:$DG$148,'TN01-10'!DQ$9,0))</f>
        <v>138</v>
      </c>
      <c r="DR164" s="28">
        <f>IF(VLOOKUP($A164,Sheet!$A$7:$DG$148,'TN01-10'!DR$9,0)="","",VLOOKUP($A164,Sheet!$A$7:$DG$148,'TN01-10'!DR$9,0))</f>
        <v>6.12</v>
      </c>
      <c r="DS164" s="28">
        <f>IF(VLOOKUP($A164,Sheet!$A$7:$DG$148,'TN01-10'!DS$9,0)="","",VLOOKUP($A164,Sheet!$A$7:$DG$148,'TN01-10'!DS$9,0))</f>
        <v>2.31</v>
      </c>
      <c r="DT164" s="28" t="str">
        <f>IF(VLOOKUP($A164,Sheet!$A$7:$DG$148,'TN01-10'!DT$9,0)="","",VLOOKUP($A164,Sheet!$A$7:$DG$148,'TN01-10'!DT$9,0))</f>
        <v/>
      </c>
      <c r="DU164" s="168">
        <f t="shared" si="41"/>
        <v>0</v>
      </c>
      <c r="DV164" s="315" t="s">
        <v>4798</v>
      </c>
      <c r="DW164" s="315" t="s">
        <v>4798</v>
      </c>
      <c r="DX164" s="315" t="s">
        <v>4798</v>
      </c>
      <c r="DY164" s="315" t="s">
        <v>4798</v>
      </c>
      <c r="DZ164" s="315" t="s">
        <v>4832</v>
      </c>
      <c r="EA164" s="315"/>
      <c r="EB164" s="216"/>
      <c r="EC164" s="216"/>
      <c r="ED164" s="216"/>
      <c r="EE164" s="216"/>
      <c r="EF164" s="216">
        <f t="shared" si="42"/>
        <v>0</v>
      </c>
      <c r="EG164" s="216">
        <v>8.3000000000000007</v>
      </c>
      <c r="EH164" s="216">
        <v>0</v>
      </c>
      <c r="EI164" s="216"/>
      <c r="EJ164" s="216"/>
      <c r="EK164" s="216">
        <f t="shared" si="43"/>
        <v>8.3000000000000007</v>
      </c>
      <c r="EL164" s="216">
        <v>5.5</v>
      </c>
      <c r="EM164" s="216">
        <v>0</v>
      </c>
      <c r="EN164" s="216"/>
      <c r="EO164" s="216"/>
      <c r="EP164" s="216">
        <f t="shared" si="44"/>
        <v>5.5</v>
      </c>
      <c r="EQ164" s="216">
        <v>5.6</v>
      </c>
      <c r="ER164" s="216">
        <v>0</v>
      </c>
      <c r="ES164" s="216"/>
      <c r="ET164" s="216"/>
      <c r="EU164" s="216">
        <f t="shared" si="45"/>
        <v>5.6</v>
      </c>
      <c r="EV164" s="216">
        <f t="shared" si="46"/>
        <v>6.7</v>
      </c>
    </row>
    <row r="165" spans="1:152" ht="13.7" customHeight="1" x14ac:dyDescent="0.2">
      <c r="A165" s="563"/>
      <c r="B165" s="563"/>
      <c r="C165" s="563"/>
      <c r="D165" s="563"/>
      <c r="E165" s="563"/>
      <c r="F165" s="563"/>
      <c r="G165" s="29" t="s">
        <v>215</v>
      </c>
      <c r="H165" s="562"/>
      <c r="I165" s="562"/>
      <c r="J165" s="562"/>
      <c r="K165" s="562"/>
      <c r="L165" s="562"/>
      <c r="M165" s="562"/>
      <c r="N165" s="562"/>
      <c r="O165" s="562"/>
      <c r="P165" s="562"/>
      <c r="Q165" s="562"/>
      <c r="R165" s="562"/>
      <c r="S165" s="562"/>
      <c r="T165" s="562"/>
      <c r="U165" s="562"/>
      <c r="V165" s="562"/>
      <c r="W165" s="562"/>
      <c r="X165" s="562"/>
      <c r="Y165" s="562"/>
      <c r="Z165" s="562"/>
      <c r="AA165" s="562"/>
      <c r="AB165" s="562"/>
      <c r="AC165" s="562"/>
      <c r="AD165" s="562"/>
      <c r="AE165" s="562"/>
      <c r="AF165" s="562"/>
      <c r="AG165" s="562"/>
      <c r="AH165" s="562"/>
      <c r="AI165" s="562"/>
      <c r="AJ165" s="562"/>
      <c r="AK165" s="562"/>
      <c r="AL165" s="30">
        <v>37</v>
      </c>
      <c r="AM165" s="562"/>
      <c r="AN165" s="562"/>
      <c r="AO165" s="562"/>
      <c r="AP165" s="562"/>
      <c r="AQ165" s="562"/>
      <c r="AR165" s="562"/>
      <c r="AS165" s="562"/>
      <c r="AT165" s="562"/>
      <c r="AU165" s="562"/>
      <c r="AV165" s="562"/>
      <c r="AW165" s="562"/>
      <c r="AX165" s="562"/>
      <c r="AY165" s="562"/>
      <c r="AZ165" s="562"/>
      <c r="BA165" s="562"/>
      <c r="BB165" s="562"/>
      <c r="BC165" s="30">
        <v>106</v>
      </c>
      <c r="BD165" s="562"/>
      <c r="BE165" s="562"/>
      <c r="BF165" s="562"/>
      <c r="BG165" s="562"/>
      <c r="BH165" s="562"/>
      <c r="BI165" s="562"/>
      <c r="BJ165" s="562"/>
      <c r="BK165" s="562"/>
      <c r="BL165" s="562"/>
      <c r="BM165" s="562"/>
      <c r="BN165" s="562"/>
      <c r="BO165" s="562"/>
      <c r="BP165" s="562"/>
      <c r="BQ165" s="562"/>
      <c r="BR165" s="562"/>
      <c r="BS165" s="562"/>
      <c r="BT165" s="562"/>
      <c r="BU165" s="562"/>
      <c r="BV165" s="562"/>
      <c r="BW165" s="562"/>
      <c r="BX165" s="562"/>
      <c r="BY165" s="30">
        <v>23</v>
      </c>
      <c r="BZ165" s="562"/>
      <c r="CA165" s="562"/>
      <c r="CB165" s="562"/>
      <c r="CC165" s="562"/>
      <c r="CD165" s="562"/>
      <c r="CE165" s="562"/>
      <c r="CF165" s="562"/>
      <c r="CG165" s="562"/>
      <c r="CH165" s="562"/>
      <c r="CI165" s="562"/>
      <c r="CJ165" s="562"/>
      <c r="CK165" s="562"/>
      <c r="CL165" s="562"/>
      <c r="CM165" s="562"/>
      <c r="CN165" s="562"/>
      <c r="CO165" s="562"/>
      <c r="CP165" s="562"/>
      <c r="CQ165" s="562"/>
      <c r="CR165" s="562"/>
      <c r="CS165" s="562"/>
      <c r="CT165" s="30">
        <v>1</v>
      </c>
      <c r="CU165" s="31"/>
      <c r="CV165" s="31"/>
      <c r="CW165" s="31"/>
      <c r="CX165" s="31"/>
      <c r="CY165" s="31"/>
      <c r="CZ165" s="31"/>
      <c r="DA165" s="562"/>
      <c r="DB165" s="562"/>
      <c r="DC165" s="562"/>
      <c r="DD165" s="562"/>
      <c r="DE165" s="562"/>
      <c r="DF165" s="562"/>
      <c r="DG165" s="562"/>
      <c r="DH165" s="562"/>
      <c r="DI165" s="30">
        <v>0</v>
      </c>
      <c r="DJ165" s="31"/>
      <c r="DK165" s="31"/>
      <c r="DL165" s="31"/>
      <c r="DM165" s="31"/>
      <c r="DN165" s="31"/>
      <c r="DO165" s="30">
        <v>0</v>
      </c>
      <c r="DP165" s="561"/>
      <c r="DQ165" s="561"/>
      <c r="DR165" s="561"/>
      <c r="DS165" s="561"/>
      <c r="DT165" s="561"/>
    </row>
  </sheetData>
  <autoFilter ref="A8:EV165"/>
  <mergeCells count="125">
    <mergeCell ref="A1:G4"/>
    <mergeCell ref="H1:AL1"/>
    <mergeCell ref="AM1:BC1"/>
    <mergeCell ref="BD1:BY1"/>
    <mergeCell ref="BZ1:CT1"/>
    <mergeCell ref="DA1:DI1"/>
    <mergeCell ref="AK2:AK4"/>
    <mergeCell ref="AL2:AL4"/>
    <mergeCell ref="AM2:AN2"/>
    <mergeCell ref="AO2:AT2"/>
    <mergeCell ref="BX2:BX4"/>
    <mergeCell ref="BY2:BY4"/>
    <mergeCell ref="BZ2:CA2"/>
    <mergeCell ref="CB2:CE2"/>
    <mergeCell ref="BQ3:BQ4"/>
    <mergeCell ref="BR3:BR4"/>
    <mergeCell ref="BS3:BS4"/>
    <mergeCell ref="BT3:BT4"/>
    <mergeCell ref="Y3:Y4"/>
    <mergeCell ref="Z3:Z4"/>
    <mergeCell ref="AA3:AA4"/>
    <mergeCell ref="AB3:AB4"/>
    <mergeCell ref="AC3:AC4"/>
    <mergeCell ref="AD3:AD4"/>
    <mergeCell ref="DN1:DN4"/>
    <mergeCell ref="DO1:DO4"/>
    <mergeCell ref="DP1:DP4"/>
    <mergeCell ref="DQ1:DT4"/>
    <mergeCell ref="H2:J2"/>
    <mergeCell ref="K2:L2"/>
    <mergeCell ref="M2:N2"/>
    <mergeCell ref="O2:X2"/>
    <mergeCell ref="Y2:AB2"/>
    <mergeCell ref="AC2:AJ2"/>
    <mergeCell ref="AU2:AZ2"/>
    <mergeCell ref="BB2:BB4"/>
    <mergeCell ref="BC2:BC4"/>
    <mergeCell ref="BD2:BF2"/>
    <mergeCell ref="BH2:BJ2"/>
    <mergeCell ref="BK2:BL2"/>
    <mergeCell ref="AY3:AY4"/>
    <mergeCell ref="AZ3:AZ4"/>
    <mergeCell ref="BA3:BA4"/>
    <mergeCell ref="BD3:BD4"/>
    <mergeCell ref="DA3:DA4"/>
    <mergeCell ref="DB3:DB4"/>
    <mergeCell ref="BM2:BO2"/>
    <mergeCell ref="BQ2:BR2"/>
    <mergeCell ref="DI2:DI4"/>
    <mergeCell ref="H3:H4"/>
    <mergeCell ref="I3:I4"/>
    <mergeCell ref="J3:J4"/>
    <mergeCell ref="K3:K4"/>
    <mergeCell ref="L3:L4"/>
    <mergeCell ref="M3:N3"/>
    <mergeCell ref="O3:Q3"/>
    <mergeCell ref="R3:V3"/>
    <mergeCell ref="W3:X3"/>
    <mergeCell ref="CH2:CN2"/>
    <mergeCell ref="CQ2:CR2"/>
    <mergeCell ref="CS2:CS4"/>
    <mergeCell ref="CT2:CT4"/>
    <mergeCell ref="DA2:DD2"/>
    <mergeCell ref="DH2:DH4"/>
    <mergeCell ref="CQ3:CQ4"/>
    <mergeCell ref="CR3:CR4"/>
    <mergeCell ref="AM3:AM4"/>
    <mergeCell ref="AN3:AN4"/>
    <mergeCell ref="AO3:AO4"/>
    <mergeCell ref="AP3:AP4"/>
    <mergeCell ref="AQ3:AQ4"/>
    <mergeCell ref="AR3:AR4"/>
    <mergeCell ref="AE3:AE4"/>
    <mergeCell ref="AF3:AF4"/>
    <mergeCell ref="AG3:AG4"/>
    <mergeCell ref="AH3:AH4"/>
    <mergeCell ref="AI3:AI4"/>
    <mergeCell ref="AJ3:AJ4"/>
    <mergeCell ref="BO3:BO4"/>
    <mergeCell ref="BP3:BP4"/>
    <mergeCell ref="BE3:BE4"/>
    <mergeCell ref="BF3:BF4"/>
    <mergeCell ref="BG3:BG4"/>
    <mergeCell ref="BH3:BH4"/>
    <mergeCell ref="BI3:BI4"/>
    <mergeCell ref="BJ3:BJ4"/>
    <mergeCell ref="AS3:AS4"/>
    <mergeCell ref="AT3:AT4"/>
    <mergeCell ref="AU3:AU4"/>
    <mergeCell ref="AV3:AV4"/>
    <mergeCell ref="AW3:AW4"/>
    <mergeCell ref="AX3:AX4"/>
    <mergeCell ref="DC3:DC4"/>
    <mergeCell ref="DD3:DD4"/>
    <mergeCell ref="A165:F165"/>
    <mergeCell ref="H165:AK165"/>
    <mergeCell ref="AM165:BB165"/>
    <mergeCell ref="BD165:BX165"/>
    <mergeCell ref="BZ165:CS165"/>
    <mergeCell ref="DA165:DH165"/>
    <mergeCell ref="CF3:CF4"/>
    <mergeCell ref="CG3:CG4"/>
    <mergeCell ref="CH3:CM3"/>
    <mergeCell ref="CN3:CN4"/>
    <mergeCell ref="CO3:CO4"/>
    <mergeCell ref="CP3:CP4"/>
    <mergeCell ref="BU3:BU4"/>
    <mergeCell ref="BV3:BV4"/>
    <mergeCell ref="BW3:BW4"/>
    <mergeCell ref="BZ3:BZ4"/>
    <mergeCell ref="CA3:CA4"/>
    <mergeCell ref="CB3:CE3"/>
    <mergeCell ref="BK3:BK4"/>
    <mergeCell ref="BL3:BL4"/>
    <mergeCell ref="BM3:BM4"/>
    <mergeCell ref="BN3:BN4"/>
    <mergeCell ref="DP165:DT165"/>
    <mergeCell ref="O7:Q7"/>
    <mergeCell ref="R7:V7"/>
    <mergeCell ref="AO7:AT7"/>
    <mergeCell ref="AU7:AZ7"/>
    <mergeCell ref="BQ7:BR7"/>
    <mergeCell ref="CB7:CE7"/>
    <mergeCell ref="CH7:CM7"/>
    <mergeCell ref="DA7:DD7"/>
  </mergeCells>
  <pageMargins left="0.75" right="0.75" top="1" bottom="1" header="0.5" footer="0.5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4"/>
  <sheetViews>
    <sheetView workbookViewId="0">
      <pane ySplit="4" topLeftCell="A5" activePane="bottomLeft" state="frozen"/>
      <selection pane="bottomLeft" activeCell="G119" sqref="G119"/>
    </sheetView>
  </sheetViews>
  <sheetFormatPr defaultColWidth="9.140625" defaultRowHeight="12.75" x14ac:dyDescent="0.2"/>
  <cols>
    <col min="1" max="1" width="4.140625" style="151" customWidth="1"/>
    <col min="2" max="2" width="11.5703125" style="151" customWidth="1"/>
    <col min="3" max="3" width="14.140625" style="121" customWidth="1"/>
    <col min="4" max="4" width="7.7109375" style="121" customWidth="1"/>
    <col min="5" max="5" width="8.7109375" style="121" customWidth="1"/>
    <col min="6" max="6" width="9.28515625" style="156" customWidth="1"/>
    <col min="7" max="7" width="10.85546875" style="158" customWidth="1"/>
    <col min="8" max="8" width="5.28515625" style="151" customWidth="1"/>
    <col min="9" max="9" width="6.85546875" style="151" customWidth="1"/>
    <col min="10" max="11" width="7.42578125" style="151" customWidth="1"/>
    <col min="12" max="12" width="5.85546875" style="151" hidden="1" customWidth="1"/>
    <col min="13" max="13" width="7.42578125" style="151" customWidth="1"/>
    <col min="14" max="14" width="9.5703125" style="117" bestFit="1" customWidth="1"/>
    <col min="15" max="16384" width="9.140625" style="117"/>
  </cols>
  <sheetData>
    <row r="1" spans="1:13" ht="15.75" x14ac:dyDescent="0.2">
      <c r="A1" s="116" t="s">
        <v>4770</v>
      </c>
      <c r="B1" s="116"/>
      <c r="C1" s="116"/>
      <c r="D1" s="567" t="s">
        <v>4858</v>
      </c>
      <c r="E1" s="567"/>
      <c r="F1" s="567"/>
      <c r="G1" s="567"/>
      <c r="H1" s="567"/>
      <c r="I1" s="567"/>
      <c r="J1" s="567"/>
      <c r="K1" s="567"/>
      <c r="L1" s="567"/>
      <c r="M1" s="567"/>
    </row>
    <row r="2" spans="1:13" ht="15.75" x14ac:dyDescent="0.2">
      <c r="A2" s="118" t="s">
        <v>4771</v>
      </c>
      <c r="B2" s="118"/>
      <c r="C2" s="118"/>
      <c r="D2" s="119"/>
      <c r="E2" s="568" t="s">
        <v>4772</v>
      </c>
      <c r="F2" s="568"/>
      <c r="G2" s="568"/>
      <c r="H2" s="568"/>
      <c r="I2" s="568"/>
      <c r="J2" s="568"/>
      <c r="K2" s="568"/>
      <c r="L2" s="568"/>
      <c r="M2" s="568"/>
    </row>
    <row r="3" spans="1:13" ht="20.25" customHeight="1" x14ac:dyDescent="0.2">
      <c r="A3" s="120"/>
      <c r="B3" s="120"/>
      <c r="C3" s="120"/>
      <c r="E3" s="569" t="s">
        <v>4786</v>
      </c>
      <c r="F3" s="569"/>
      <c r="G3" s="569"/>
      <c r="H3" s="569"/>
      <c r="I3" s="569"/>
      <c r="J3" s="569"/>
      <c r="K3" s="569"/>
      <c r="L3" s="569"/>
      <c r="M3" s="569"/>
    </row>
    <row r="4" spans="1:13" ht="25.5" x14ac:dyDescent="0.2">
      <c r="A4" s="122" t="s">
        <v>4589</v>
      </c>
      <c r="B4" s="122" t="s">
        <v>4773</v>
      </c>
      <c r="C4" s="123" t="s">
        <v>4774</v>
      </c>
      <c r="D4" s="124" t="s">
        <v>4611</v>
      </c>
      <c r="E4" s="125" t="s">
        <v>4775</v>
      </c>
      <c r="F4" s="126" t="s">
        <v>4615</v>
      </c>
      <c r="G4" s="127" t="s">
        <v>4614</v>
      </c>
      <c r="H4" s="127" t="s">
        <v>4776</v>
      </c>
      <c r="I4" s="127" t="s">
        <v>4777</v>
      </c>
      <c r="J4" s="128" t="s">
        <v>4778</v>
      </c>
      <c r="K4" s="128" t="s">
        <v>4779</v>
      </c>
      <c r="L4" s="128" t="s">
        <v>4780</v>
      </c>
      <c r="M4" s="127" t="s">
        <v>4781</v>
      </c>
    </row>
    <row r="5" spans="1:13" ht="21" hidden="1" customHeight="1" x14ac:dyDescent="0.2">
      <c r="A5" s="129" t="s">
        <v>4605</v>
      </c>
      <c r="B5" s="130"/>
      <c r="C5" s="130"/>
      <c r="D5" s="129"/>
      <c r="E5" s="130"/>
      <c r="F5" s="131"/>
      <c r="G5" s="132"/>
      <c r="H5" s="132"/>
      <c r="I5" s="132"/>
      <c r="J5" s="133"/>
      <c r="K5" s="133"/>
      <c r="L5" s="133"/>
      <c r="M5" s="132"/>
    </row>
    <row r="6" spans="1:13" ht="18" hidden="1" customHeight="1" x14ac:dyDescent="0.2">
      <c r="A6" s="169">
        <v>1</v>
      </c>
      <c r="B6" s="160">
        <v>2220724232</v>
      </c>
      <c r="C6" s="161" t="s">
        <v>4626</v>
      </c>
      <c r="D6" s="165" t="s">
        <v>125</v>
      </c>
      <c r="E6" s="162" t="s">
        <v>4616</v>
      </c>
      <c r="F6" s="177">
        <v>35804</v>
      </c>
      <c r="G6" s="161" t="s">
        <v>4627</v>
      </c>
      <c r="H6" s="161" t="s">
        <v>209</v>
      </c>
      <c r="I6" s="163" t="s">
        <v>219</v>
      </c>
      <c r="J6" s="163"/>
      <c r="K6" s="163"/>
      <c r="L6" s="163"/>
      <c r="M6" s="164"/>
    </row>
    <row r="7" spans="1:13" ht="18" hidden="1" customHeight="1" x14ac:dyDescent="0.2">
      <c r="A7" s="170">
        <v>2</v>
      </c>
      <c r="B7" s="134">
        <v>2220727265</v>
      </c>
      <c r="C7" s="135" t="s">
        <v>4628</v>
      </c>
      <c r="D7" s="166" t="s">
        <v>126</v>
      </c>
      <c r="E7" s="136" t="s">
        <v>4616</v>
      </c>
      <c r="F7" s="178">
        <v>36010</v>
      </c>
      <c r="G7" s="135" t="s">
        <v>4618</v>
      </c>
      <c r="H7" s="135" t="s">
        <v>209</v>
      </c>
      <c r="I7" s="137" t="s">
        <v>219</v>
      </c>
      <c r="J7" s="137"/>
      <c r="K7" s="137"/>
      <c r="L7" s="137"/>
      <c r="M7" s="138"/>
    </row>
    <row r="8" spans="1:13" ht="18" hidden="1" customHeight="1" x14ac:dyDescent="0.2">
      <c r="A8" s="170">
        <v>3</v>
      </c>
      <c r="B8" s="134">
        <v>2220727279</v>
      </c>
      <c r="C8" s="135" t="s">
        <v>4636</v>
      </c>
      <c r="D8" s="166" t="s">
        <v>132</v>
      </c>
      <c r="E8" s="136" t="s">
        <v>4616</v>
      </c>
      <c r="F8" s="178">
        <v>36062</v>
      </c>
      <c r="G8" s="135" t="s">
        <v>4637</v>
      </c>
      <c r="H8" s="135" t="s">
        <v>209</v>
      </c>
      <c r="I8" s="137" t="s">
        <v>219</v>
      </c>
      <c r="J8" s="137"/>
      <c r="K8" s="137"/>
      <c r="L8" s="137"/>
      <c r="M8" s="138"/>
    </row>
    <row r="9" spans="1:13" ht="18" hidden="1" customHeight="1" x14ac:dyDescent="0.2">
      <c r="A9" s="170">
        <v>4</v>
      </c>
      <c r="B9" s="134">
        <v>2220727294</v>
      </c>
      <c r="C9" s="135" t="s">
        <v>4653</v>
      </c>
      <c r="D9" s="166" t="s">
        <v>24</v>
      </c>
      <c r="E9" s="136" t="s">
        <v>4616</v>
      </c>
      <c r="F9" s="178">
        <v>36125</v>
      </c>
      <c r="G9" s="135" t="s">
        <v>4627</v>
      </c>
      <c r="H9" s="135" t="s">
        <v>209</v>
      </c>
      <c r="I9" s="137" t="s">
        <v>219</v>
      </c>
      <c r="J9" s="137"/>
      <c r="K9" s="137"/>
      <c r="L9" s="137"/>
      <c r="M9" s="138"/>
    </row>
    <row r="10" spans="1:13" ht="18" hidden="1" customHeight="1" x14ac:dyDescent="0.2">
      <c r="A10" s="170">
        <v>5</v>
      </c>
      <c r="B10" s="134">
        <v>2220724307</v>
      </c>
      <c r="C10" s="135" t="s">
        <v>4661</v>
      </c>
      <c r="D10" s="166" t="s">
        <v>142</v>
      </c>
      <c r="E10" s="136" t="s">
        <v>4616</v>
      </c>
      <c r="F10" s="178">
        <v>35980</v>
      </c>
      <c r="G10" s="135" t="s">
        <v>4639</v>
      </c>
      <c r="H10" s="135" t="s">
        <v>209</v>
      </c>
      <c r="I10" s="137" t="s">
        <v>219</v>
      </c>
      <c r="J10" s="137"/>
      <c r="K10" s="137"/>
      <c r="L10" s="137"/>
      <c r="M10" s="138"/>
    </row>
    <row r="11" spans="1:13" ht="18" hidden="1" customHeight="1" x14ac:dyDescent="0.2">
      <c r="A11" s="170">
        <v>6</v>
      </c>
      <c r="B11" s="134">
        <v>2220522835</v>
      </c>
      <c r="C11" s="135" t="s">
        <v>4672</v>
      </c>
      <c r="D11" s="166" t="s">
        <v>63</v>
      </c>
      <c r="E11" s="136" t="s">
        <v>4616</v>
      </c>
      <c r="F11" s="178">
        <v>35929</v>
      </c>
      <c r="G11" s="135" t="s">
        <v>4627</v>
      </c>
      <c r="H11" s="135" t="s">
        <v>209</v>
      </c>
      <c r="I11" s="137" t="s">
        <v>219</v>
      </c>
      <c r="J11" s="137"/>
      <c r="K11" s="137"/>
      <c r="L11" s="137"/>
      <c r="M11" s="138"/>
    </row>
    <row r="12" spans="1:13" ht="18" hidden="1" customHeight="1" x14ac:dyDescent="0.2">
      <c r="A12" s="170">
        <v>7</v>
      </c>
      <c r="B12" s="134">
        <v>2221727311</v>
      </c>
      <c r="C12" s="135" t="s">
        <v>4673</v>
      </c>
      <c r="D12" s="166" t="s">
        <v>86</v>
      </c>
      <c r="E12" s="136" t="s">
        <v>4616</v>
      </c>
      <c r="F12" s="178">
        <v>35864</v>
      </c>
      <c r="G12" s="135" t="s">
        <v>4674</v>
      </c>
      <c r="H12" s="135" t="s">
        <v>210</v>
      </c>
      <c r="I12" s="137" t="s">
        <v>219</v>
      </c>
      <c r="J12" s="137"/>
      <c r="K12" s="137"/>
      <c r="L12" s="137"/>
      <c r="M12" s="138"/>
    </row>
    <row r="13" spans="1:13" ht="18" hidden="1" customHeight="1" x14ac:dyDescent="0.2">
      <c r="A13" s="170">
        <v>8</v>
      </c>
      <c r="B13" s="134">
        <v>2220724251</v>
      </c>
      <c r="C13" s="135" t="s">
        <v>4701</v>
      </c>
      <c r="D13" s="166" t="s">
        <v>158</v>
      </c>
      <c r="E13" s="136" t="s">
        <v>4616</v>
      </c>
      <c r="F13" s="178">
        <v>36140</v>
      </c>
      <c r="G13" s="135" t="s">
        <v>4642</v>
      </c>
      <c r="H13" s="135" t="s">
        <v>209</v>
      </c>
      <c r="I13" s="137" t="s">
        <v>219</v>
      </c>
      <c r="J13" s="137"/>
      <c r="K13" s="137"/>
      <c r="L13" s="137"/>
      <c r="M13" s="138"/>
    </row>
    <row r="14" spans="1:13" ht="18" hidden="1" customHeight="1" x14ac:dyDescent="0.2">
      <c r="A14" s="170">
        <v>9</v>
      </c>
      <c r="B14" s="134">
        <v>2220724271</v>
      </c>
      <c r="C14" s="135" t="s">
        <v>4703</v>
      </c>
      <c r="D14" s="166" t="s">
        <v>159</v>
      </c>
      <c r="E14" s="136" t="s">
        <v>4616</v>
      </c>
      <c r="F14" s="178">
        <v>35675</v>
      </c>
      <c r="G14" s="135" t="s">
        <v>4627</v>
      </c>
      <c r="H14" s="135" t="s">
        <v>209</v>
      </c>
      <c r="I14" s="137" t="s">
        <v>219</v>
      </c>
      <c r="J14" s="137"/>
      <c r="K14" s="137"/>
      <c r="L14" s="137"/>
      <c r="M14" s="138"/>
    </row>
    <row r="15" spans="1:13" ht="18" hidden="1" customHeight="1" x14ac:dyDescent="0.2">
      <c r="A15" s="170">
        <v>10</v>
      </c>
      <c r="B15" s="134">
        <v>2221515113</v>
      </c>
      <c r="C15" s="135" t="s">
        <v>4709</v>
      </c>
      <c r="D15" s="166" t="s">
        <v>165</v>
      </c>
      <c r="E15" s="136" t="s">
        <v>4616</v>
      </c>
      <c r="F15" s="178">
        <v>35939</v>
      </c>
      <c r="G15" s="135" t="s">
        <v>4618</v>
      </c>
      <c r="H15" s="135" t="s">
        <v>210</v>
      </c>
      <c r="I15" s="137" t="s">
        <v>219</v>
      </c>
      <c r="J15" s="137"/>
      <c r="K15" s="137"/>
      <c r="L15" s="137"/>
      <c r="M15" s="138"/>
    </row>
    <row r="16" spans="1:13" ht="18" hidden="1" customHeight="1" x14ac:dyDescent="0.2">
      <c r="A16" s="170">
        <v>11</v>
      </c>
      <c r="B16" s="134">
        <v>2220727365</v>
      </c>
      <c r="C16" s="135" t="s">
        <v>4636</v>
      </c>
      <c r="D16" s="166" t="s">
        <v>166</v>
      </c>
      <c r="E16" s="136" t="s">
        <v>4616</v>
      </c>
      <c r="F16" s="178">
        <v>35913</v>
      </c>
      <c r="G16" s="135" t="s">
        <v>4634</v>
      </c>
      <c r="H16" s="135" t="s">
        <v>209</v>
      </c>
      <c r="I16" s="137" t="s">
        <v>219</v>
      </c>
      <c r="J16" s="137"/>
      <c r="K16" s="137"/>
      <c r="L16" s="137"/>
      <c r="M16" s="138"/>
    </row>
    <row r="17" spans="1:13" ht="18" hidden="1" customHeight="1" x14ac:dyDescent="0.2">
      <c r="A17" s="170">
        <v>12</v>
      </c>
      <c r="B17" s="134">
        <v>2220727381</v>
      </c>
      <c r="C17" s="135" t="s">
        <v>4723</v>
      </c>
      <c r="D17" s="166" t="s">
        <v>172</v>
      </c>
      <c r="E17" s="136" t="s">
        <v>4616</v>
      </c>
      <c r="F17" s="178">
        <v>35990</v>
      </c>
      <c r="G17" s="135" t="s">
        <v>4627</v>
      </c>
      <c r="H17" s="135" t="s">
        <v>209</v>
      </c>
      <c r="I17" s="137" t="s">
        <v>219</v>
      </c>
      <c r="J17" s="137"/>
      <c r="K17" s="137"/>
      <c r="L17" s="137"/>
      <c r="M17" s="138"/>
    </row>
    <row r="18" spans="1:13" ht="18" hidden="1" customHeight="1" x14ac:dyDescent="0.2">
      <c r="A18" s="170">
        <v>13</v>
      </c>
      <c r="B18" s="134">
        <v>2220728376</v>
      </c>
      <c r="C18" s="135" t="s">
        <v>4742</v>
      </c>
      <c r="D18" s="166" t="s">
        <v>187</v>
      </c>
      <c r="E18" s="136" t="s">
        <v>4616</v>
      </c>
      <c r="F18" s="178">
        <v>36097</v>
      </c>
      <c r="G18" s="135" t="s">
        <v>4627</v>
      </c>
      <c r="H18" s="135" t="s">
        <v>209</v>
      </c>
      <c r="I18" s="137" t="s">
        <v>219</v>
      </c>
      <c r="J18" s="137"/>
      <c r="K18" s="137"/>
      <c r="L18" s="137"/>
      <c r="M18" s="138"/>
    </row>
    <row r="19" spans="1:13" ht="18" hidden="1" customHeight="1" x14ac:dyDescent="0.2">
      <c r="A19" s="170">
        <v>14</v>
      </c>
      <c r="B19" s="134">
        <v>2220727418</v>
      </c>
      <c r="C19" s="135" t="s">
        <v>4704</v>
      </c>
      <c r="D19" s="166" t="s">
        <v>191</v>
      </c>
      <c r="E19" s="136" t="s">
        <v>4616</v>
      </c>
      <c r="F19" s="178">
        <v>35936</v>
      </c>
      <c r="G19" s="135" t="s">
        <v>4618</v>
      </c>
      <c r="H19" s="135" t="s">
        <v>209</v>
      </c>
      <c r="I19" s="137" t="s">
        <v>219</v>
      </c>
      <c r="J19" s="137"/>
      <c r="K19" s="137"/>
      <c r="L19" s="137"/>
      <c r="M19" s="138"/>
    </row>
    <row r="20" spans="1:13" ht="18" hidden="1" customHeight="1" x14ac:dyDescent="0.2">
      <c r="A20" s="170">
        <v>15</v>
      </c>
      <c r="B20" s="134">
        <v>2220313885</v>
      </c>
      <c r="C20" s="135" t="s">
        <v>4751</v>
      </c>
      <c r="D20" s="166" t="s">
        <v>197</v>
      </c>
      <c r="E20" s="136" t="s">
        <v>4616</v>
      </c>
      <c r="F20" s="178">
        <v>35915</v>
      </c>
      <c r="G20" s="135" t="s">
        <v>4627</v>
      </c>
      <c r="H20" s="135" t="s">
        <v>209</v>
      </c>
      <c r="I20" s="137" t="s">
        <v>219</v>
      </c>
      <c r="J20" s="137"/>
      <c r="K20" s="137"/>
      <c r="L20" s="137"/>
      <c r="M20" s="138"/>
    </row>
    <row r="21" spans="1:13" ht="18" hidden="1" customHeight="1" x14ac:dyDescent="0.2">
      <c r="A21" s="171">
        <v>16</v>
      </c>
      <c r="B21" s="139">
        <v>2220313929</v>
      </c>
      <c r="C21" s="140" t="s">
        <v>4753</v>
      </c>
      <c r="D21" s="167" t="s">
        <v>200</v>
      </c>
      <c r="E21" s="141" t="s">
        <v>4616</v>
      </c>
      <c r="F21" s="179">
        <v>35847</v>
      </c>
      <c r="G21" s="140" t="s">
        <v>4625</v>
      </c>
      <c r="H21" s="140" t="s">
        <v>209</v>
      </c>
      <c r="I21" s="142" t="s">
        <v>219</v>
      </c>
      <c r="J21" s="142"/>
      <c r="K21" s="142"/>
      <c r="L21" s="142"/>
      <c r="M21" s="143"/>
    </row>
    <row r="22" spans="1:13" ht="18" hidden="1" customHeight="1" x14ac:dyDescent="0.2">
      <c r="A22" s="172"/>
      <c r="B22" s="144"/>
      <c r="C22" s="145"/>
      <c r="D22" s="145"/>
      <c r="E22" s="146"/>
      <c r="F22" s="159"/>
      <c r="G22" s="145"/>
      <c r="H22" s="145"/>
      <c r="I22" s="147"/>
      <c r="J22" s="147"/>
      <c r="K22" s="147"/>
      <c r="L22" s="147"/>
      <c r="M22" s="148"/>
    </row>
    <row r="23" spans="1:13" s="121" customFormat="1" ht="23.25" hidden="1" customHeight="1" x14ac:dyDescent="0.2">
      <c r="A23" s="173"/>
      <c r="B23" s="149"/>
      <c r="C23" s="149"/>
      <c r="D23" s="149"/>
      <c r="E23" s="149"/>
      <c r="F23" s="174"/>
      <c r="G23" s="149"/>
      <c r="H23" s="150"/>
      <c r="I23" s="150"/>
      <c r="J23" s="175" t="s">
        <v>4785</v>
      </c>
      <c r="L23" s="176"/>
    </row>
    <row r="24" spans="1:13" s="151" customFormat="1" hidden="1" x14ac:dyDescent="0.2">
      <c r="A24" s="566" t="s">
        <v>4782</v>
      </c>
      <c r="B24" s="566"/>
      <c r="C24" s="566"/>
      <c r="D24" s="152"/>
      <c r="E24" s="152"/>
      <c r="F24" s="153"/>
      <c r="G24" s="154"/>
      <c r="H24" s="155"/>
      <c r="I24" s="155"/>
      <c r="J24" s="154" t="s">
        <v>4783</v>
      </c>
      <c r="L24" s="117"/>
    </row>
    <row r="25" spans="1:13" s="151" customFormat="1" hidden="1" x14ac:dyDescent="0.2">
      <c r="C25" s="121"/>
      <c r="D25" s="121"/>
      <c r="E25" s="121"/>
      <c r="F25" s="156"/>
      <c r="J25" s="157"/>
      <c r="L25" s="117"/>
    </row>
    <row r="26" spans="1:13" s="151" customFormat="1" hidden="1" x14ac:dyDescent="0.2">
      <c r="C26" s="121"/>
      <c r="D26" s="121"/>
      <c r="E26" s="121"/>
      <c r="F26" s="156"/>
      <c r="J26" s="157"/>
      <c r="L26" s="117"/>
    </row>
    <row r="27" spans="1:13" s="151" customFormat="1" hidden="1" x14ac:dyDescent="0.2">
      <c r="C27" s="121"/>
      <c r="D27" s="121"/>
      <c r="E27" s="121"/>
      <c r="F27" s="156"/>
      <c r="J27" s="157"/>
      <c r="L27" s="117"/>
    </row>
    <row r="28" spans="1:13" s="151" customFormat="1" hidden="1" x14ac:dyDescent="0.2">
      <c r="C28" s="121"/>
      <c r="D28" s="121"/>
      <c r="E28" s="121"/>
      <c r="F28" s="156"/>
      <c r="J28" s="157"/>
      <c r="L28" s="117"/>
    </row>
    <row r="29" spans="1:13" s="151" customFormat="1" hidden="1" x14ac:dyDescent="0.2">
      <c r="C29" s="121"/>
      <c r="D29" s="121"/>
      <c r="E29" s="121"/>
      <c r="F29" s="156"/>
      <c r="J29" s="157"/>
      <c r="L29" s="117"/>
    </row>
    <row r="30" spans="1:13" s="151" customFormat="1" hidden="1" x14ac:dyDescent="0.2">
      <c r="A30" s="566" t="s">
        <v>4600</v>
      </c>
      <c r="B30" s="566"/>
      <c r="C30" s="566"/>
      <c r="D30" s="121"/>
      <c r="E30" s="121"/>
      <c r="F30" s="156"/>
      <c r="J30" s="154" t="s">
        <v>4784</v>
      </c>
      <c r="L30" s="117"/>
    </row>
    <row r="31" spans="1:13" hidden="1" x14ac:dyDescent="0.2"/>
    <row r="32" spans="1:13" hidden="1" x14ac:dyDescent="0.2">
      <c r="A32" s="151" t="s">
        <v>4787</v>
      </c>
    </row>
    <row r="33" spans="1:13" ht="18" hidden="1" customHeight="1" x14ac:dyDescent="0.2">
      <c r="A33" s="183">
        <v>1</v>
      </c>
      <c r="B33" s="184">
        <v>2220718158</v>
      </c>
      <c r="C33" s="181" t="s">
        <v>4617</v>
      </c>
      <c r="D33" s="190" t="s">
        <v>123</v>
      </c>
      <c r="E33" s="182" t="s">
        <v>4616</v>
      </c>
      <c r="F33" s="185">
        <v>36013</v>
      </c>
      <c r="G33" s="181" t="s">
        <v>4618</v>
      </c>
      <c r="H33" s="181" t="s">
        <v>209</v>
      </c>
      <c r="I33" s="186"/>
      <c r="J33" s="186" t="s">
        <v>219</v>
      </c>
      <c r="K33" s="186" t="s">
        <v>219</v>
      </c>
      <c r="L33" s="186"/>
      <c r="M33" s="187"/>
    </row>
    <row r="34" spans="1:13" ht="18" hidden="1" customHeight="1" x14ac:dyDescent="0.2">
      <c r="A34" s="170">
        <v>2</v>
      </c>
      <c r="B34" s="134">
        <v>2220727257</v>
      </c>
      <c r="C34" s="135" t="s">
        <v>4620</v>
      </c>
      <c r="D34" s="166" t="s">
        <v>124</v>
      </c>
      <c r="E34" s="136" t="s">
        <v>4616</v>
      </c>
      <c r="F34" s="188">
        <v>36067</v>
      </c>
      <c r="G34" s="135" t="s">
        <v>4621</v>
      </c>
      <c r="H34" s="135" t="s">
        <v>209</v>
      </c>
      <c r="I34" s="137"/>
      <c r="J34" s="186" t="s">
        <v>219</v>
      </c>
      <c r="K34" s="186" t="s">
        <v>219</v>
      </c>
      <c r="L34" s="137"/>
      <c r="M34" s="138"/>
    </row>
    <row r="35" spans="1:13" ht="18" hidden="1" customHeight="1" x14ac:dyDescent="0.2">
      <c r="A35" s="170">
        <v>3</v>
      </c>
      <c r="B35" s="134">
        <v>2220729054</v>
      </c>
      <c r="C35" s="135" t="s">
        <v>4632</v>
      </c>
      <c r="D35" s="166" t="s">
        <v>128</v>
      </c>
      <c r="E35" s="136" t="s">
        <v>4616</v>
      </c>
      <c r="F35" s="188">
        <v>35966</v>
      </c>
      <c r="G35" s="135" t="s">
        <v>4627</v>
      </c>
      <c r="H35" s="135" t="s">
        <v>209</v>
      </c>
      <c r="I35" s="137"/>
      <c r="J35" s="186" t="s">
        <v>219</v>
      </c>
      <c r="K35" s="186" t="s">
        <v>219</v>
      </c>
      <c r="L35" s="137"/>
      <c r="M35" s="138"/>
    </row>
    <row r="36" spans="1:13" ht="18" hidden="1" customHeight="1" x14ac:dyDescent="0.2">
      <c r="A36" s="170">
        <v>4</v>
      </c>
      <c r="B36" s="134">
        <v>2220724305</v>
      </c>
      <c r="C36" s="135" t="s">
        <v>4650</v>
      </c>
      <c r="D36" s="166" t="s">
        <v>138</v>
      </c>
      <c r="E36" s="136" t="s">
        <v>4616</v>
      </c>
      <c r="F36" s="188">
        <v>35643</v>
      </c>
      <c r="G36" s="135" t="s">
        <v>4621</v>
      </c>
      <c r="H36" s="135" t="s">
        <v>209</v>
      </c>
      <c r="I36" s="137"/>
      <c r="J36" s="186" t="s">
        <v>219</v>
      </c>
      <c r="K36" s="186" t="s">
        <v>219</v>
      </c>
      <c r="L36" s="137"/>
      <c r="M36" s="138"/>
    </row>
    <row r="37" spans="1:13" ht="18" hidden="1" customHeight="1" x14ac:dyDescent="0.2">
      <c r="A37" s="170">
        <v>5</v>
      </c>
      <c r="B37" s="134">
        <v>2220729058</v>
      </c>
      <c r="C37" s="135" t="s">
        <v>4654</v>
      </c>
      <c r="D37" s="166" t="s">
        <v>24</v>
      </c>
      <c r="E37" s="136" t="s">
        <v>4616</v>
      </c>
      <c r="F37" s="188">
        <v>36104</v>
      </c>
      <c r="G37" s="135" t="s">
        <v>4618</v>
      </c>
      <c r="H37" s="135" t="s">
        <v>209</v>
      </c>
      <c r="I37" s="137"/>
      <c r="J37" s="186" t="s">
        <v>219</v>
      </c>
      <c r="K37" s="186" t="s">
        <v>219</v>
      </c>
      <c r="L37" s="137"/>
      <c r="M37" s="138"/>
    </row>
    <row r="38" spans="1:13" ht="18" hidden="1" customHeight="1" x14ac:dyDescent="0.2">
      <c r="A38" s="170">
        <v>6</v>
      </c>
      <c r="B38" s="134">
        <v>2220724335</v>
      </c>
      <c r="C38" s="135" t="s">
        <v>4652</v>
      </c>
      <c r="D38" s="166" t="s">
        <v>24</v>
      </c>
      <c r="E38" s="136" t="s">
        <v>4616</v>
      </c>
      <c r="F38" s="188">
        <v>36075</v>
      </c>
      <c r="G38" s="135" t="s">
        <v>4642</v>
      </c>
      <c r="H38" s="135" t="s">
        <v>209</v>
      </c>
      <c r="I38" s="137"/>
      <c r="J38" s="186" t="s">
        <v>219</v>
      </c>
      <c r="K38" s="186" t="s">
        <v>219</v>
      </c>
      <c r="L38" s="137"/>
      <c r="M38" s="138"/>
    </row>
    <row r="39" spans="1:13" ht="18" hidden="1" customHeight="1" x14ac:dyDescent="0.2">
      <c r="A39" s="170">
        <v>7</v>
      </c>
      <c r="B39" s="134">
        <v>2220729356</v>
      </c>
      <c r="C39" s="135" t="s">
        <v>4655</v>
      </c>
      <c r="D39" s="166" t="s">
        <v>24</v>
      </c>
      <c r="E39" s="136" t="s">
        <v>4616</v>
      </c>
      <c r="F39" s="188">
        <v>35664</v>
      </c>
      <c r="G39" s="135" t="s">
        <v>4618</v>
      </c>
      <c r="H39" s="135" t="s">
        <v>209</v>
      </c>
      <c r="I39" s="137"/>
      <c r="J39" s="186" t="s">
        <v>219</v>
      </c>
      <c r="K39" s="186" t="s">
        <v>219</v>
      </c>
      <c r="L39" s="137"/>
      <c r="M39" s="138"/>
    </row>
    <row r="40" spans="1:13" ht="18" hidden="1" customHeight="1" x14ac:dyDescent="0.2">
      <c r="A40" s="170">
        <v>8</v>
      </c>
      <c r="B40" s="134">
        <v>2221724244</v>
      </c>
      <c r="C40" s="135" t="s">
        <v>4656</v>
      </c>
      <c r="D40" s="166" t="s">
        <v>24</v>
      </c>
      <c r="E40" s="136" t="s">
        <v>4616</v>
      </c>
      <c r="F40" s="188">
        <v>36147</v>
      </c>
      <c r="G40" s="135" t="s">
        <v>4618</v>
      </c>
      <c r="H40" s="135" t="s">
        <v>210</v>
      </c>
      <c r="I40" s="137"/>
      <c r="J40" s="186" t="s">
        <v>219</v>
      </c>
      <c r="K40" s="186" t="s">
        <v>219</v>
      </c>
      <c r="L40" s="137"/>
      <c r="M40" s="138"/>
    </row>
    <row r="41" spans="1:13" ht="18" hidden="1" customHeight="1" x14ac:dyDescent="0.2">
      <c r="A41" s="170">
        <v>9</v>
      </c>
      <c r="B41" s="134">
        <v>2220728396</v>
      </c>
      <c r="C41" s="135" t="s">
        <v>4660</v>
      </c>
      <c r="D41" s="166" t="s">
        <v>141</v>
      </c>
      <c r="E41" s="136" t="s">
        <v>4616</v>
      </c>
      <c r="F41" s="188">
        <v>35979</v>
      </c>
      <c r="G41" s="135" t="s">
        <v>4618</v>
      </c>
      <c r="H41" s="135" t="s">
        <v>209</v>
      </c>
      <c r="I41" s="137"/>
      <c r="J41" s="186" t="s">
        <v>219</v>
      </c>
      <c r="K41" s="186" t="s">
        <v>219</v>
      </c>
      <c r="L41" s="137"/>
      <c r="M41" s="138"/>
    </row>
    <row r="42" spans="1:13" ht="18" hidden="1" customHeight="1" x14ac:dyDescent="0.2">
      <c r="A42" s="170">
        <v>10</v>
      </c>
      <c r="B42" s="134">
        <v>2220729536</v>
      </c>
      <c r="C42" s="135" t="s">
        <v>4762</v>
      </c>
      <c r="D42" s="166" t="s">
        <v>140</v>
      </c>
      <c r="E42" s="136" t="s">
        <v>4616</v>
      </c>
      <c r="F42" s="188">
        <v>35551</v>
      </c>
      <c r="G42" s="135" t="s">
        <v>4637</v>
      </c>
      <c r="H42" s="135" t="s">
        <v>209</v>
      </c>
      <c r="I42" s="137"/>
      <c r="J42" s="186" t="s">
        <v>219</v>
      </c>
      <c r="K42" s="186" t="s">
        <v>219</v>
      </c>
      <c r="L42" s="137"/>
      <c r="M42" s="138"/>
    </row>
    <row r="43" spans="1:13" ht="18" hidden="1" customHeight="1" x14ac:dyDescent="0.2">
      <c r="A43" s="170">
        <v>11</v>
      </c>
      <c r="B43" s="134">
        <v>2220728838</v>
      </c>
      <c r="C43" s="135" t="s">
        <v>4666</v>
      </c>
      <c r="D43" s="166" t="s">
        <v>144</v>
      </c>
      <c r="E43" s="136" t="s">
        <v>4616</v>
      </c>
      <c r="F43" s="188">
        <v>36081</v>
      </c>
      <c r="G43" s="135" t="s">
        <v>4627</v>
      </c>
      <c r="H43" s="135" t="s">
        <v>209</v>
      </c>
      <c r="I43" s="137"/>
      <c r="J43" s="186" t="s">
        <v>219</v>
      </c>
      <c r="K43" s="186" t="s">
        <v>219</v>
      </c>
      <c r="L43" s="137"/>
      <c r="M43" s="138"/>
    </row>
    <row r="44" spans="1:13" ht="18" hidden="1" customHeight="1" x14ac:dyDescent="0.2">
      <c r="A44" s="170">
        <v>12</v>
      </c>
      <c r="B44" s="134">
        <v>2221724248</v>
      </c>
      <c r="C44" s="135" t="s">
        <v>4668</v>
      </c>
      <c r="D44" s="166" t="s">
        <v>74</v>
      </c>
      <c r="E44" s="136" t="s">
        <v>4616</v>
      </c>
      <c r="F44" s="188">
        <v>35854</v>
      </c>
      <c r="G44" s="135" t="s">
        <v>4627</v>
      </c>
      <c r="H44" s="135" t="s">
        <v>210</v>
      </c>
      <c r="I44" s="137"/>
      <c r="J44" s="186" t="s">
        <v>219</v>
      </c>
      <c r="K44" s="186" t="s">
        <v>219</v>
      </c>
      <c r="L44" s="137"/>
      <c r="M44" s="138"/>
    </row>
    <row r="45" spans="1:13" ht="18" hidden="1" customHeight="1" x14ac:dyDescent="0.2">
      <c r="A45" s="170">
        <v>13</v>
      </c>
      <c r="B45" s="134">
        <v>2220326390</v>
      </c>
      <c r="C45" s="135" t="s">
        <v>4669</v>
      </c>
      <c r="D45" s="166" t="s">
        <v>21</v>
      </c>
      <c r="E45" s="136" t="s">
        <v>4616</v>
      </c>
      <c r="F45" s="188">
        <v>35778</v>
      </c>
      <c r="G45" s="135" t="s">
        <v>4627</v>
      </c>
      <c r="H45" s="135" t="s">
        <v>209</v>
      </c>
      <c r="I45" s="137"/>
      <c r="J45" s="186" t="s">
        <v>219</v>
      </c>
      <c r="K45" s="186" t="s">
        <v>219</v>
      </c>
      <c r="L45" s="137"/>
      <c r="M45" s="138"/>
    </row>
    <row r="46" spans="1:13" ht="18" hidden="1" customHeight="1" x14ac:dyDescent="0.2">
      <c r="A46" s="170">
        <v>14</v>
      </c>
      <c r="B46" s="134">
        <v>2221729533</v>
      </c>
      <c r="C46" s="135" t="s">
        <v>4682</v>
      </c>
      <c r="D46" s="166" t="s">
        <v>91</v>
      </c>
      <c r="E46" s="136" t="s">
        <v>4616</v>
      </c>
      <c r="F46" s="188">
        <v>36158</v>
      </c>
      <c r="G46" s="135" t="s">
        <v>4625</v>
      </c>
      <c r="H46" s="135" t="s">
        <v>210</v>
      </c>
      <c r="I46" s="137"/>
      <c r="J46" s="186" t="s">
        <v>219</v>
      </c>
      <c r="K46" s="186" t="s">
        <v>219</v>
      </c>
      <c r="L46" s="137"/>
      <c r="M46" s="138"/>
    </row>
    <row r="47" spans="1:13" ht="18" hidden="1" customHeight="1" x14ac:dyDescent="0.2">
      <c r="A47" s="170">
        <v>15</v>
      </c>
      <c r="B47" s="134">
        <v>2220724227</v>
      </c>
      <c r="C47" s="135" t="s">
        <v>4684</v>
      </c>
      <c r="D47" s="166" t="s">
        <v>149</v>
      </c>
      <c r="E47" s="136" t="s">
        <v>4616</v>
      </c>
      <c r="F47" s="188">
        <v>35986</v>
      </c>
      <c r="G47" s="135" t="s">
        <v>4618</v>
      </c>
      <c r="H47" s="135" t="s">
        <v>209</v>
      </c>
      <c r="I47" s="137"/>
      <c r="J47" s="186" t="s">
        <v>219</v>
      </c>
      <c r="K47" s="186" t="s">
        <v>219</v>
      </c>
      <c r="L47" s="137"/>
      <c r="M47" s="138"/>
    </row>
    <row r="48" spans="1:13" ht="18" hidden="1" customHeight="1" x14ac:dyDescent="0.2">
      <c r="A48" s="170">
        <v>16</v>
      </c>
      <c r="B48" s="134">
        <v>2220729375</v>
      </c>
      <c r="C48" s="135" t="s">
        <v>4678</v>
      </c>
      <c r="D48" s="166" t="s">
        <v>147</v>
      </c>
      <c r="E48" s="136" t="s">
        <v>4616</v>
      </c>
      <c r="F48" s="188">
        <v>35776</v>
      </c>
      <c r="G48" s="135" t="s">
        <v>4679</v>
      </c>
      <c r="H48" s="135" t="s">
        <v>209</v>
      </c>
      <c r="I48" s="137"/>
      <c r="J48" s="186" t="s">
        <v>219</v>
      </c>
      <c r="K48" s="186" t="s">
        <v>219</v>
      </c>
      <c r="L48" s="137"/>
      <c r="M48" s="138"/>
    </row>
    <row r="49" spans="1:13" ht="18" hidden="1" customHeight="1" x14ac:dyDescent="0.2">
      <c r="A49" s="170">
        <v>17</v>
      </c>
      <c r="B49" s="134">
        <v>2220727314</v>
      </c>
      <c r="C49" s="135" t="s">
        <v>4680</v>
      </c>
      <c r="D49" s="166" t="s">
        <v>148</v>
      </c>
      <c r="E49" s="136" t="s">
        <v>4616</v>
      </c>
      <c r="F49" s="188">
        <v>36094</v>
      </c>
      <c r="G49" s="135" t="s">
        <v>4618</v>
      </c>
      <c r="H49" s="135" t="s">
        <v>209</v>
      </c>
      <c r="I49" s="137"/>
      <c r="J49" s="186" t="s">
        <v>219</v>
      </c>
      <c r="K49" s="186" t="s">
        <v>219</v>
      </c>
      <c r="L49" s="137"/>
      <c r="M49" s="138"/>
    </row>
    <row r="50" spans="1:13" ht="18" hidden="1" customHeight="1" x14ac:dyDescent="0.2">
      <c r="A50" s="170">
        <v>18</v>
      </c>
      <c r="B50" s="134">
        <v>2221728803</v>
      </c>
      <c r="C50" s="135" t="s">
        <v>4687</v>
      </c>
      <c r="D50" s="166" t="s">
        <v>151</v>
      </c>
      <c r="E50" s="136" t="s">
        <v>4616</v>
      </c>
      <c r="F50" s="188">
        <v>35879</v>
      </c>
      <c r="G50" s="135" t="s">
        <v>4618</v>
      </c>
      <c r="H50" s="135" t="s">
        <v>210</v>
      </c>
      <c r="I50" s="137"/>
      <c r="J50" s="186" t="s">
        <v>219</v>
      </c>
      <c r="K50" s="186" t="s">
        <v>219</v>
      </c>
      <c r="L50" s="137"/>
      <c r="M50" s="138"/>
    </row>
    <row r="51" spans="1:13" ht="18" hidden="1" customHeight="1" x14ac:dyDescent="0.2">
      <c r="A51" s="170">
        <v>19</v>
      </c>
      <c r="B51" s="134">
        <v>2221727320</v>
      </c>
      <c r="C51" s="135" t="s">
        <v>4689</v>
      </c>
      <c r="D51" s="166" t="s">
        <v>55</v>
      </c>
      <c r="E51" s="136" t="s">
        <v>4616</v>
      </c>
      <c r="F51" s="188">
        <v>36090</v>
      </c>
      <c r="G51" s="135" t="s">
        <v>4627</v>
      </c>
      <c r="H51" s="135" t="s">
        <v>210</v>
      </c>
      <c r="I51" s="137"/>
      <c r="J51" s="186" t="s">
        <v>219</v>
      </c>
      <c r="K51" s="186" t="s">
        <v>219</v>
      </c>
      <c r="L51" s="137"/>
      <c r="M51" s="138"/>
    </row>
    <row r="52" spans="1:13" ht="18" hidden="1" customHeight="1" x14ac:dyDescent="0.2">
      <c r="A52" s="170">
        <v>20</v>
      </c>
      <c r="B52" s="134">
        <v>2220716830</v>
      </c>
      <c r="C52" s="135" t="s">
        <v>4694</v>
      </c>
      <c r="D52" s="166" t="s">
        <v>155</v>
      </c>
      <c r="E52" s="136" t="s">
        <v>4616</v>
      </c>
      <c r="F52" s="188">
        <v>36066</v>
      </c>
      <c r="G52" s="135" t="s">
        <v>4618</v>
      </c>
      <c r="H52" s="135" t="s">
        <v>209</v>
      </c>
      <c r="I52" s="137"/>
      <c r="J52" s="186" t="s">
        <v>219</v>
      </c>
      <c r="K52" s="186" t="s">
        <v>219</v>
      </c>
      <c r="L52" s="137"/>
      <c r="M52" s="138"/>
    </row>
    <row r="53" spans="1:13" ht="18" hidden="1" customHeight="1" x14ac:dyDescent="0.2">
      <c r="A53" s="170">
        <v>21</v>
      </c>
      <c r="B53" s="134">
        <v>2220716844</v>
      </c>
      <c r="C53" s="135" t="s">
        <v>4695</v>
      </c>
      <c r="D53" s="166" t="s">
        <v>156</v>
      </c>
      <c r="E53" s="136" t="s">
        <v>4616</v>
      </c>
      <c r="F53" s="188">
        <v>36064</v>
      </c>
      <c r="G53" s="135" t="s">
        <v>4618</v>
      </c>
      <c r="H53" s="135" t="s">
        <v>209</v>
      </c>
      <c r="I53" s="137"/>
      <c r="J53" s="186" t="s">
        <v>219</v>
      </c>
      <c r="K53" s="186" t="s">
        <v>219</v>
      </c>
      <c r="L53" s="137"/>
      <c r="M53" s="138"/>
    </row>
    <row r="54" spans="1:13" ht="18" hidden="1" customHeight="1" x14ac:dyDescent="0.2">
      <c r="A54" s="170">
        <v>22</v>
      </c>
      <c r="B54" s="134">
        <v>2220724223</v>
      </c>
      <c r="C54" s="135" t="s">
        <v>4659</v>
      </c>
      <c r="D54" s="166" t="s">
        <v>157</v>
      </c>
      <c r="E54" s="136" t="s">
        <v>4616</v>
      </c>
      <c r="F54" s="188">
        <v>35803</v>
      </c>
      <c r="G54" s="135" t="s">
        <v>4618</v>
      </c>
      <c r="H54" s="135" t="s">
        <v>209</v>
      </c>
      <c r="I54" s="137"/>
      <c r="J54" s="186" t="s">
        <v>219</v>
      </c>
      <c r="K54" s="186" t="s">
        <v>219</v>
      </c>
      <c r="L54" s="137"/>
      <c r="M54" s="138"/>
    </row>
    <row r="55" spans="1:13" ht="18" hidden="1" customHeight="1" x14ac:dyDescent="0.2">
      <c r="A55" s="170">
        <v>23</v>
      </c>
      <c r="B55" s="134">
        <v>2220727355</v>
      </c>
      <c r="C55" s="135" t="s">
        <v>4705</v>
      </c>
      <c r="D55" s="166" t="s">
        <v>161</v>
      </c>
      <c r="E55" s="136" t="s">
        <v>4616</v>
      </c>
      <c r="F55" s="188">
        <v>35853</v>
      </c>
      <c r="G55" s="135" t="s">
        <v>4658</v>
      </c>
      <c r="H55" s="135" t="s">
        <v>209</v>
      </c>
      <c r="I55" s="137"/>
      <c r="J55" s="186" t="s">
        <v>219</v>
      </c>
      <c r="K55" s="186" t="s">
        <v>219</v>
      </c>
      <c r="L55" s="137"/>
      <c r="M55" s="138"/>
    </row>
    <row r="56" spans="1:13" ht="18" hidden="1" customHeight="1" x14ac:dyDescent="0.2">
      <c r="A56" s="170">
        <v>24</v>
      </c>
      <c r="B56" s="134">
        <v>2221718606</v>
      </c>
      <c r="C56" s="135" t="s">
        <v>6</v>
      </c>
      <c r="D56" s="166" t="s">
        <v>71</v>
      </c>
      <c r="E56" s="136" t="s">
        <v>4616</v>
      </c>
      <c r="F56" s="188">
        <v>36062</v>
      </c>
      <c r="G56" s="135" t="s">
        <v>4618</v>
      </c>
      <c r="H56" s="135" t="s">
        <v>210</v>
      </c>
      <c r="I56" s="137"/>
      <c r="J56" s="186" t="s">
        <v>219</v>
      </c>
      <c r="K56" s="186" t="s">
        <v>219</v>
      </c>
      <c r="L56" s="137"/>
      <c r="M56" s="138"/>
    </row>
    <row r="57" spans="1:13" ht="18" hidden="1" customHeight="1" x14ac:dyDescent="0.2">
      <c r="A57" s="170">
        <v>25</v>
      </c>
      <c r="B57" s="134">
        <v>2220727364</v>
      </c>
      <c r="C57" s="135" t="s">
        <v>4713</v>
      </c>
      <c r="D57" s="166" t="s">
        <v>166</v>
      </c>
      <c r="E57" s="136" t="s">
        <v>4616</v>
      </c>
      <c r="F57" s="188">
        <v>35927</v>
      </c>
      <c r="G57" s="135" t="s">
        <v>4627</v>
      </c>
      <c r="H57" s="135" t="s">
        <v>209</v>
      </c>
      <c r="I57" s="137"/>
      <c r="J57" s="186" t="s">
        <v>219</v>
      </c>
      <c r="K57" s="186" t="s">
        <v>219</v>
      </c>
      <c r="L57" s="137"/>
      <c r="M57" s="138"/>
    </row>
    <row r="58" spans="1:13" ht="18" hidden="1" customHeight="1" x14ac:dyDescent="0.2">
      <c r="A58" s="170">
        <v>26</v>
      </c>
      <c r="B58" s="134">
        <v>2221724200</v>
      </c>
      <c r="C58" s="135" t="s">
        <v>4714</v>
      </c>
      <c r="D58" s="166" t="s">
        <v>76</v>
      </c>
      <c r="E58" s="136" t="s">
        <v>4616</v>
      </c>
      <c r="F58" s="188">
        <v>36114</v>
      </c>
      <c r="G58" s="135" t="s">
        <v>4627</v>
      </c>
      <c r="H58" s="135" t="s">
        <v>210</v>
      </c>
      <c r="I58" s="137"/>
      <c r="J58" s="186" t="s">
        <v>219</v>
      </c>
      <c r="K58" s="186" t="s">
        <v>219</v>
      </c>
      <c r="L58" s="137"/>
      <c r="M58" s="138"/>
    </row>
    <row r="59" spans="1:13" ht="18" hidden="1" customHeight="1" x14ac:dyDescent="0.2">
      <c r="A59" s="170">
        <v>27</v>
      </c>
      <c r="B59" s="134">
        <v>2220727373</v>
      </c>
      <c r="C59" s="135" t="s">
        <v>4715</v>
      </c>
      <c r="D59" s="166" t="s">
        <v>168</v>
      </c>
      <c r="E59" s="136" t="s">
        <v>4616</v>
      </c>
      <c r="F59" s="188">
        <v>36106</v>
      </c>
      <c r="G59" s="135" t="s">
        <v>4618</v>
      </c>
      <c r="H59" s="135" t="s">
        <v>209</v>
      </c>
      <c r="I59" s="137"/>
      <c r="J59" s="186" t="s">
        <v>219</v>
      </c>
      <c r="K59" s="186" t="s">
        <v>219</v>
      </c>
      <c r="L59" s="137"/>
      <c r="M59" s="138"/>
    </row>
    <row r="60" spans="1:13" ht="18" hidden="1" customHeight="1" x14ac:dyDescent="0.2">
      <c r="A60" s="170">
        <v>28</v>
      </c>
      <c r="B60" s="134">
        <v>2220326437</v>
      </c>
      <c r="C60" s="135" t="s">
        <v>4719</v>
      </c>
      <c r="D60" s="166" t="s">
        <v>171</v>
      </c>
      <c r="E60" s="136" t="s">
        <v>4616</v>
      </c>
      <c r="F60" s="188">
        <v>35951</v>
      </c>
      <c r="G60" s="135" t="s">
        <v>4618</v>
      </c>
      <c r="H60" s="135" t="s">
        <v>209</v>
      </c>
      <c r="I60" s="137"/>
      <c r="J60" s="186" t="s">
        <v>219</v>
      </c>
      <c r="K60" s="186" t="s">
        <v>219</v>
      </c>
      <c r="L60" s="137"/>
      <c r="M60" s="138"/>
    </row>
    <row r="61" spans="1:13" ht="18" hidden="1" customHeight="1" x14ac:dyDescent="0.2">
      <c r="A61" s="170">
        <v>29</v>
      </c>
      <c r="B61" s="134">
        <v>2220729441</v>
      </c>
      <c r="C61" s="135" t="s">
        <v>4737</v>
      </c>
      <c r="D61" s="166" t="s">
        <v>184</v>
      </c>
      <c r="E61" s="136" t="s">
        <v>4616</v>
      </c>
      <c r="F61" s="188">
        <v>36084</v>
      </c>
      <c r="G61" s="135" t="s">
        <v>4658</v>
      </c>
      <c r="H61" s="135" t="s">
        <v>209</v>
      </c>
      <c r="I61" s="137"/>
      <c r="J61" s="186" t="s">
        <v>219</v>
      </c>
      <c r="K61" s="186" t="s">
        <v>219</v>
      </c>
      <c r="L61" s="137"/>
      <c r="M61" s="138"/>
    </row>
    <row r="62" spans="1:13" ht="18" hidden="1" customHeight="1" x14ac:dyDescent="0.2">
      <c r="A62" s="170">
        <v>30</v>
      </c>
      <c r="B62" s="134">
        <v>2220727384</v>
      </c>
      <c r="C62" s="135" t="s">
        <v>4636</v>
      </c>
      <c r="D62" s="166" t="s">
        <v>173</v>
      </c>
      <c r="E62" s="136" t="s">
        <v>4616</v>
      </c>
      <c r="F62" s="188">
        <v>35796</v>
      </c>
      <c r="G62" s="135" t="s">
        <v>4627</v>
      </c>
      <c r="H62" s="135" t="s">
        <v>209</v>
      </c>
      <c r="I62" s="137"/>
      <c r="J62" s="186" t="s">
        <v>219</v>
      </c>
      <c r="K62" s="186" t="s">
        <v>219</v>
      </c>
      <c r="L62" s="137"/>
      <c r="M62" s="138"/>
    </row>
    <row r="63" spans="1:13" ht="18" hidden="1" customHeight="1" x14ac:dyDescent="0.2">
      <c r="A63" s="170">
        <v>31</v>
      </c>
      <c r="B63" s="134">
        <v>2220727388</v>
      </c>
      <c r="C63" s="135" t="s">
        <v>4729</v>
      </c>
      <c r="D63" s="166" t="s">
        <v>175</v>
      </c>
      <c r="E63" s="136" t="s">
        <v>4616</v>
      </c>
      <c r="F63" s="188">
        <v>36095</v>
      </c>
      <c r="G63" s="135" t="s">
        <v>4618</v>
      </c>
      <c r="H63" s="135" t="s">
        <v>209</v>
      </c>
      <c r="I63" s="137"/>
      <c r="J63" s="186" t="s">
        <v>219</v>
      </c>
      <c r="K63" s="186" t="s">
        <v>219</v>
      </c>
      <c r="L63" s="137"/>
      <c r="M63" s="138"/>
    </row>
    <row r="64" spans="1:13" ht="18" hidden="1" customHeight="1" x14ac:dyDescent="0.2">
      <c r="A64" s="170">
        <v>32</v>
      </c>
      <c r="B64" s="134">
        <v>2220724273</v>
      </c>
      <c r="C64" s="135" t="s">
        <v>4677</v>
      </c>
      <c r="D64" s="166" t="s">
        <v>110</v>
      </c>
      <c r="E64" s="136" t="s">
        <v>4616</v>
      </c>
      <c r="F64" s="188">
        <v>35942</v>
      </c>
      <c r="G64" s="135" t="s">
        <v>4642</v>
      </c>
      <c r="H64" s="135" t="s">
        <v>209</v>
      </c>
      <c r="I64" s="137"/>
      <c r="J64" s="186" t="s">
        <v>219</v>
      </c>
      <c r="K64" s="186" t="s">
        <v>219</v>
      </c>
      <c r="L64" s="137"/>
      <c r="M64" s="138"/>
    </row>
    <row r="65" spans="1:13" ht="18" hidden="1" customHeight="1" x14ac:dyDescent="0.2">
      <c r="A65" s="170">
        <v>33</v>
      </c>
      <c r="B65" s="134">
        <v>2220727402</v>
      </c>
      <c r="C65" s="135" t="s">
        <v>4733</v>
      </c>
      <c r="D65" s="166" t="s">
        <v>180</v>
      </c>
      <c r="E65" s="136" t="s">
        <v>4616</v>
      </c>
      <c r="F65" s="188">
        <v>35942</v>
      </c>
      <c r="G65" s="135" t="s">
        <v>4627</v>
      </c>
      <c r="H65" s="135" t="s">
        <v>209</v>
      </c>
      <c r="I65" s="137"/>
      <c r="J65" s="186" t="s">
        <v>219</v>
      </c>
      <c r="K65" s="186" t="s">
        <v>219</v>
      </c>
      <c r="L65" s="137"/>
      <c r="M65" s="138"/>
    </row>
    <row r="66" spans="1:13" ht="18" hidden="1" customHeight="1" x14ac:dyDescent="0.2">
      <c r="A66" s="170">
        <v>34</v>
      </c>
      <c r="B66" s="134">
        <v>2220717058</v>
      </c>
      <c r="C66" s="135" t="s">
        <v>4734</v>
      </c>
      <c r="D66" s="166" t="s">
        <v>181</v>
      </c>
      <c r="E66" s="136" t="s">
        <v>4616</v>
      </c>
      <c r="F66" s="188">
        <v>36148</v>
      </c>
      <c r="G66" s="135" t="s">
        <v>4618</v>
      </c>
      <c r="H66" s="135" t="s">
        <v>209</v>
      </c>
      <c r="I66" s="137"/>
      <c r="J66" s="186" t="s">
        <v>219</v>
      </c>
      <c r="K66" s="186" t="s">
        <v>219</v>
      </c>
      <c r="L66" s="137"/>
      <c r="M66" s="138"/>
    </row>
    <row r="67" spans="1:13" ht="18" hidden="1" customHeight="1" x14ac:dyDescent="0.2">
      <c r="A67" s="170">
        <v>35</v>
      </c>
      <c r="B67" s="134">
        <v>2220728551</v>
      </c>
      <c r="C67" s="135" t="s">
        <v>4739</v>
      </c>
      <c r="D67" s="166" t="s">
        <v>186</v>
      </c>
      <c r="E67" s="136" t="s">
        <v>4616</v>
      </c>
      <c r="F67" s="188">
        <v>36094</v>
      </c>
      <c r="G67" s="135" t="s">
        <v>4627</v>
      </c>
      <c r="H67" s="135" t="s">
        <v>209</v>
      </c>
      <c r="I67" s="137"/>
      <c r="J67" s="186" t="s">
        <v>219</v>
      </c>
      <c r="K67" s="186" t="s">
        <v>219</v>
      </c>
      <c r="L67" s="137"/>
      <c r="M67" s="138"/>
    </row>
    <row r="68" spans="1:13" ht="18" hidden="1" customHeight="1" x14ac:dyDescent="0.2">
      <c r="A68" s="170">
        <v>36</v>
      </c>
      <c r="B68" s="134">
        <v>2220718233</v>
      </c>
      <c r="C68" s="135" t="s">
        <v>4740</v>
      </c>
      <c r="D68" s="166" t="s">
        <v>189</v>
      </c>
      <c r="E68" s="136" t="s">
        <v>4616</v>
      </c>
      <c r="F68" s="188">
        <v>36090</v>
      </c>
      <c r="G68" s="135" t="s">
        <v>4618</v>
      </c>
      <c r="H68" s="135" t="s">
        <v>209</v>
      </c>
      <c r="I68" s="137"/>
      <c r="J68" s="186" t="s">
        <v>219</v>
      </c>
      <c r="K68" s="186" t="s">
        <v>219</v>
      </c>
      <c r="L68" s="137"/>
      <c r="M68" s="138"/>
    </row>
    <row r="69" spans="1:13" ht="18" hidden="1" customHeight="1" x14ac:dyDescent="0.2">
      <c r="A69" s="170">
        <v>37</v>
      </c>
      <c r="B69" s="134">
        <v>2220727410</v>
      </c>
      <c r="C69" s="135" t="s">
        <v>4741</v>
      </c>
      <c r="D69" s="166" t="s">
        <v>187</v>
      </c>
      <c r="E69" s="136" t="s">
        <v>4616</v>
      </c>
      <c r="F69" s="188">
        <v>35953</v>
      </c>
      <c r="G69" s="135" t="s">
        <v>4618</v>
      </c>
      <c r="H69" s="135" t="s">
        <v>209</v>
      </c>
      <c r="I69" s="137"/>
      <c r="J69" s="186" t="s">
        <v>219</v>
      </c>
      <c r="K69" s="186" t="s">
        <v>219</v>
      </c>
      <c r="L69" s="137"/>
      <c r="M69" s="138"/>
    </row>
    <row r="70" spans="1:13" ht="18" hidden="1" customHeight="1" x14ac:dyDescent="0.2">
      <c r="A70" s="170">
        <v>38</v>
      </c>
      <c r="B70" s="134">
        <v>2221729505</v>
      </c>
      <c r="C70" s="135" t="s">
        <v>4638</v>
      </c>
      <c r="D70" s="166" t="s">
        <v>118</v>
      </c>
      <c r="E70" s="136" t="s">
        <v>4616</v>
      </c>
      <c r="F70" s="188">
        <v>35796</v>
      </c>
      <c r="G70" s="135" t="s">
        <v>4627</v>
      </c>
      <c r="H70" s="135" t="s">
        <v>210</v>
      </c>
      <c r="I70" s="137"/>
      <c r="J70" s="186" t="s">
        <v>219</v>
      </c>
      <c r="K70" s="186" t="s">
        <v>219</v>
      </c>
      <c r="L70" s="137"/>
      <c r="M70" s="138"/>
    </row>
    <row r="71" spans="1:13" ht="18" hidden="1" customHeight="1" x14ac:dyDescent="0.2">
      <c r="A71" s="170">
        <v>39</v>
      </c>
      <c r="B71" s="134">
        <v>2220727419</v>
      </c>
      <c r="C71" s="135" t="s">
        <v>4746</v>
      </c>
      <c r="D71" s="166" t="s">
        <v>192</v>
      </c>
      <c r="E71" s="136" t="s">
        <v>4616</v>
      </c>
      <c r="F71" s="188">
        <v>35942</v>
      </c>
      <c r="G71" s="135" t="s">
        <v>4627</v>
      </c>
      <c r="H71" s="135" t="s">
        <v>209</v>
      </c>
      <c r="I71" s="137"/>
      <c r="J71" s="186" t="s">
        <v>219</v>
      </c>
      <c r="K71" s="186" t="s">
        <v>219</v>
      </c>
      <c r="L71" s="137"/>
      <c r="M71" s="138"/>
    </row>
    <row r="72" spans="1:13" ht="18" hidden="1" customHeight="1" x14ac:dyDescent="0.2">
      <c r="A72" s="170">
        <v>40</v>
      </c>
      <c r="B72" s="134">
        <v>2220727448</v>
      </c>
      <c r="C72" s="135" t="s">
        <v>4761</v>
      </c>
      <c r="D72" s="166" t="s">
        <v>205</v>
      </c>
      <c r="E72" s="136" t="s">
        <v>4616</v>
      </c>
      <c r="F72" s="188">
        <v>35821</v>
      </c>
      <c r="G72" s="135" t="s">
        <v>4679</v>
      </c>
      <c r="H72" s="135" t="s">
        <v>209</v>
      </c>
      <c r="I72" s="137"/>
      <c r="J72" s="186" t="s">
        <v>219</v>
      </c>
      <c r="K72" s="186" t="s">
        <v>219</v>
      </c>
      <c r="L72" s="137"/>
      <c r="M72" s="138"/>
    </row>
    <row r="73" spans="1:13" ht="18" hidden="1" customHeight="1" x14ac:dyDescent="0.2">
      <c r="A73" s="171">
        <v>41</v>
      </c>
      <c r="B73" s="139">
        <v>2220727450</v>
      </c>
      <c r="C73" s="140" t="s">
        <v>4654</v>
      </c>
      <c r="D73" s="167" t="s">
        <v>206</v>
      </c>
      <c r="E73" s="141" t="s">
        <v>4616</v>
      </c>
      <c r="F73" s="189">
        <v>35879</v>
      </c>
      <c r="G73" s="140" t="s">
        <v>4627</v>
      </c>
      <c r="H73" s="140" t="s">
        <v>209</v>
      </c>
      <c r="I73" s="142"/>
      <c r="J73" s="186" t="s">
        <v>219</v>
      </c>
      <c r="K73" s="186" t="s">
        <v>219</v>
      </c>
      <c r="L73" s="142"/>
      <c r="M73" s="143"/>
    </row>
    <row r="74" spans="1:13" ht="18" hidden="1" customHeight="1" x14ac:dyDescent="0.2">
      <c r="A74" s="170">
        <v>20</v>
      </c>
      <c r="B74" s="134">
        <v>2220316313</v>
      </c>
      <c r="C74" s="135" t="s">
        <v>4740</v>
      </c>
      <c r="D74" s="166" t="s">
        <v>187</v>
      </c>
      <c r="E74" s="136" t="s">
        <v>4616</v>
      </c>
      <c r="F74" s="188">
        <v>35956</v>
      </c>
      <c r="G74" s="135" t="s">
        <v>4627</v>
      </c>
      <c r="H74" s="135" t="s">
        <v>209</v>
      </c>
      <c r="I74" s="137"/>
      <c r="J74" s="186" t="s">
        <v>219</v>
      </c>
      <c r="K74" s="186" t="s">
        <v>219</v>
      </c>
      <c r="L74" s="137"/>
      <c r="M74" s="138"/>
    </row>
    <row r="75" spans="1:13" ht="18" hidden="1" customHeight="1" x14ac:dyDescent="0.2">
      <c r="A75" s="197" t="s">
        <v>4788</v>
      </c>
      <c r="B75" s="191"/>
      <c r="C75" s="192"/>
      <c r="D75" s="192"/>
      <c r="E75" s="193"/>
      <c r="F75" s="194"/>
      <c r="G75" s="192"/>
      <c r="H75" s="192"/>
      <c r="I75" s="195"/>
      <c r="J75" s="195"/>
      <c r="K75" s="195"/>
      <c r="L75" s="195"/>
      <c r="M75" s="196"/>
    </row>
    <row r="76" spans="1:13" ht="18" hidden="1" customHeight="1" x14ac:dyDescent="0.2">
      <c r="A76" s="183">
        <v>1</v>
      </c>
      <c r="B76" s="184">
        <v>2221724190</v>
      </c>
      <c r="C76" s="181" t="s">
        <v>4622</v>
      </c>
      <c r="D76" s="190" t="s">
        <v>124</v>
      </c>
      <c r="E76" s="182" t="s">
        <v>4616</v>
      </c>
      <c r="F76" s="185">
        <v>36014</v>
      </c>
      <c r="G76" s="181" t="s">
        <v>4618</v>
      </c>
      <c r="H76" s="181" t="s">
        <v>210</v>
      </c>
      <c r="I76" s="186"/>
      <c r="J76" s="186" t="s">
        <v>219</v>
      </c>
      <c r="K76" s="186" t="s">
        <v>219</v>
      </c>
      <c r="L76" s="186"/>
      <c r="M76" s="187"/>
    </row>
    <row r="77" spans="1:13" ht="18" hidden="1" customHeight="1" x14ac:dyDescent="0.2">
      <c r="A77" s="170">
        <v>2</v>
      </c>
      <c r="B77" s="134">
        <v>2220728616</v>
      </c>
      <c r="C77" s="135" t="s">
        <v>4629</v>
      </c>
      <c r="D77" s="166" t="s">
        <v>126</v>
      </c>
      <c r="E77" s="136" t="s">
        <v>4616</v>
      </c>
      <c r="F77" s="188">
        <v>35927</v>
      </c>
      <c r="G77" s="135" t="s">
        <v>4618</v>
      </c>
      <c r="H77" s="135" t="s">
        <v>209</v>
      </c>
      <c r="I77" s="137"/>
      <c r="J77" s="186" t="s">
        <v>219</v>
      </c>
      <c r="K77" s="186" t="s">
        <v>219</v>
      </c>
      <c r="L77" s="137"/>
      <c r="M77" s="138"/>
    </row>
    <row r="78" spans="1:13" ht="18" hidden="1" customHeight="1" x14ac:dyDescent="0.2">
      <c r="A78" s="170">
        <v>3</v>
      </c>
      <c r="B78" s="134">
        <v>2220727273</v>
      </c>
      <c r="C78" s="135" t="s">
        <v>4633</v>
      </c>
      <c r="D78" s="166" t="s">
        <v>129</v>
      </c>
      <c r="E78" s="136" t="s">
        <v>4616</v>
      </c>
      <c r="F78" s="188">
        <v>36023</v>
      </c>
      <c r="G78" s="135" t="s">
        <v>4634</v>
      </c>
      <c r="H78" s="135" t="s">
        <v>209</v>
      </c>
      <c r="I78" s="137"/>
      <c r="J78" s="186" t="s">
        <v>219</v>
      </c>
      <c r="K78" s="186" t="s">
        <v>219</v>
      </c>
      <c r="L78" s="137"/>
      <c r="M78" s="138"/>
    </row>
    <row r="79" spans="1:13" ht="18" hidden="1" customHeight="1" x14ac:dyDescent="0.2">
      <c r="A79" s="170">
        <v>4</v>
      </c>
      <c r="B79" s="134">
        <v>2221727275</v>
      </c>
      <c r="C79" s="135" t="s">
        <v>10</v>
      </c>
      <c r="D79" s="166" t="s">
        <v>131</v>
      </c>
      <c r="E79" s="136" t="s">
        <v>4616</v>
      </c>
      <c r="F79" s="188">
        <v>35871</v>
      </c>
      <c r="G79" s="135" t="s">
        <v>4627</v>
      </c>
      <c r="H79" s="135" t="s">
        <v>210</v>
      </c>
      <c r="I79" s="137"/>
      <c r="J79" s="186" t="s">
        <v>219</v>
      </c>
      <c r="K79" s="186" t="s">
        <v>219</v>
      </c>
      <c r="L79" s="137"/>
      <c r="M79" s="138"/>
    </row>
    <row r="80" spans="1:13" ht="18" hidden="1" customHeight="1" x14ac:dyDescent="0.2">
      <c r="A80" s="170">
        <v>5</v>
      </c>
      <c r="B80" s="134">
        <v>2220728780</v>
      </c>
      <c r="C80" s="135" t="s">
        <v>4641</v>
      </c>
      <c r="D80" s="166" t="s">
        <v>134</v>
      </c>
      <c r="E80" s="136" t="s">
        <v>4616</v>
      </c>
      <c r="F80" s="188">
        <v>35953</v>
      </c>
      <c r="G80" s="135" t="s">
        <v>4642</v>
      </c>
      <c r="H80" s="135" t="s">
        <v>209</v>
      </c>
      <c r="I80" s="137"/>
      <c r="J80" s="186" t="s">
        <v>219</v>
      </c>
      <c r="K80" s="186" t="s">
        <v>219</v>
      </c>
      <c r="L80" s="137"/>
      <c r="M80" s="138"/>
    </row>
    <row r="81" spans="1:13" ht="18" hidden="1" customHeight="1" x14ac:dyDescent="0.2">
      <c r="A81" s="170">
        <v>6</v>
      </c>
      <c r="B81" s="134">
        <v>2220727291</v>
      </c>
      <c r="C81" s="135" t="s">
        <v>4649</v>
      </c>
      <c r="D81" s="166" t="s">
        <v>137</v>
      </c>
      <c r="E81" s="136" t="s">
        <v>4616</v>
      </c>
      <c r="F81" s="188">
        <v>36034</v>
      </c>
      <c r="G81" s="135" t="s">
        <v>4627</v>
      </c>
      <c r="H81" s="135" t="s">
        <v>209</v>
      </c>
      <c r="I81" s="137"/>
      <c r="J81" s="186" t="s">
        <v>219</v>
      </c>
      <c r="K81" s="186" t="s">
        <v>219</v>
      </c>
      <c r="L81" s="137"/>
      <c r="M81" s="138"/>
    </row>
    <row r="82" spans="1:13" ht="18" hidden="1" customHeight="1" x14ac:dyDescent="0.2">
      <c r="A82" s="170">
        <v>7</v>
      </c>
      <c r="B82" s="134">
        <v>2220716656</v>
      </c>
      <c r="C82" s="135" t="s">
        <v>4647</v>
      </c>
      <c r="D82" s="166" t="s">
        <v>137</v>
      </c>
      <c r="E82" s="136" t="s">
        <v>4616</v>
      </c>
      <c r="F82" s="188">
        <v>36041</v>
      </c>
      <c r="G82" s="135" t="s">
        <v>4618</v>
      </c>
      <c r="H82" s="135" t="s">
        <v>209</v>
      </c>
      <c r="I82" s="137"/>
      <c r="J82" s="186" t="s">
        <v>219</v>
      </c>
      <c r="K82" s="186" t="s">
        <v>219</v>
      </c>
      <c r="L82" s="137"/>
      <c r="M82" s="138"/>
    </row>
    <row r="83" spans="1:13" ht="18" hidden="1" customHeight="1" x14ac:dyDescent="0.2">
      <c r="A83" s="170">
        <v>8</v>
      </c>
      <c r="B83" s="134">
        <v>2220724193</v>
      </c>
      <c r="C83" s="135" t="s">
        <v>4648</v>
      </c>
      <c r="D83" s="166" t="s">
        <v>137</v>
      </c>
      <c r="E83" s="136" t="s">
        <v>4616</v>
      </c>
      <c r="F83" s="188">
        <v>35956</v>
      </c>
      <c r="G83" s="135" t="s">
        <v>4618</v>
      </c>
      <c r="H83" s="135" t="s">
        <v>209</v>
      </c>
      <c r="I83" s="137"/>
      <c r="J83" s="186" t="s">
        <v>219</v>
      </c>
      <c r="K83" s="186" t="s">
        <v>219</v>
      </c>
      <c r="L83" s="137"/>
      <c r="M83" s="138"/>
    </row>
    <row r="84" spans="1:13" ht="18" hidden="1" customHeight="1" x14ac:dyDescent="0.2">
      <c r="A84" s="170">
        <v>9</v>
      </c>
      <c r="B84" s="134">
        <v>2220729194</v>
      </c>
      <c r="C84" s="135" t="s">
        <v>4651</v>
      </c>
      <c r="D84" s="166" t="s">
        <v>138</v>
      </c>
      <c r="E84" s="136" t="s">
        <v>4616</v>
      </c>
      <c r="F84" s="188">
        <v>36157</v>
      </c>
      <c r="G84" s="135" t="s">
        <v>4627</v>
      </c>
      <c r="H84" s="135" t="s">
        <v>209</v>
      </c>
      <c r="I84" s="137"/>
      <c r="J84" s="186" t="s">
        <v>219</v>
      </c>
      <c r="K84" s="186" t="s">
        <v>219</v>
      </c>
      <c r="L84" s="137"/>
      <c r="M84" s="138"/>
    </row>
    <row r="85" spans="1:13" ht="18" hidden="1" customHeight="1" x14ac:dyDescent="0.2">
      <c r="A85" s="170">
        <v>10</v>
      </c>
      <c r="B85" s="134">
        <v>2220716703</v>
      </c>
      <c r="C85" s="135" t="s">
        <v>4636</v>
      </c>
      <c r="D85" s="166" t="s">
        <v>143</v>
      </c>
      <c r="E85" s="136" t="s">
        <v>4616</v>
      </c>
      <c r="F85" s="188">
        <v>36022</v>
      </c>
      <c r="G85" s="135" t="s">
        <v>4663</v>
      </c>
      <c r="H85" s="135" t="s">
        <v>209</v>
      </c>
      <c r="I85" s="137"/>
      <c r="J85" s="186" t="s">
        <v>219</v>
      </c>
      <c r="K85" s="186" t="s">
        <v>219</v>
      </c>
      <c r="L85" s="137"/>
      <c r="M85" s="138"/>
    </row>
    <row r="86" spans="1:13" ht="18" hidden="1" customHeight="1" x14ac:dyDescent="0.2">
      <c r="A86" s="170">
        <v>11</v>
      </c>
      <c r="B86" s="134">
        <v>2220727302</v>
      </c>
      <c r="C86" s="135" t="s">
        <v>4665</v>
      </c>
      <c r="D86" s="166" t="s">
        <v>144</v>
      </c>
      <c r="E86" s="136" t="s">
        <v>4616</v>
      </c>
      <c r="F86" s="188">
        <v>36139</v>
      </c>
      <c r="G86" s="135" t="s">
        <v>4625</v>
      </c>
      <c r="H86" s="135" t="s">
        <v>209</v>
      </c>
      <c r="I86" s="137"/>
      <c r="J86" s="186" t="s">
        <v>219</v>
      </c>
      <c r="K86" s="186" t="s">
        <v>219</v>
      </c>
      <c r="L86" s="137"/>
      <c r="M86" s="138"/>
    </row>
    <row r="87" spans="1:13" ht="18" hidden="1" customHeight="1" x14ac:dyDescent="0.2">
      <c r="A87" s="170">
        <v>12</v>
      </c>
      <c r="B87" s="134">
        <v>2120719565</v>
      </c>
      <c r="C87" s="135" t="s">
        <v>4764</v>
      </c>
      <c r="D87" s="166" t="s">
        <v>145</v>
      </c>
      <c r="E87" s="136" t="s">
        <v>4616</v>
      </c>
      <c r="F87" s="188">
        <v>35560</v>
      </c>
      <c r="G87" s="135" t="s">
        <v>4627</v>
      </c>
      <c r="H87" s="135" t="s">
        <v>209</v>
      </c>
      <c r="I87" s="137"/>
      <c r="J87" s="186" t="s">
        <v>219</v>
      </c>
      <c r="K87" s="186" t="s">
        <v>219</v>
      </c>
      <c r="L87" s="137"/>
      <c r="M87" s="138"/>
    </row>
    <row r="88" spans="1:13" ht="18" hidden="1" customHeight="1" x14ac:dyDescent="0.2">
      <c r="A88" s="170">
        <v>13</v>
      </c>
      <c r="B88" s="134">
        <v>2220727316</v>
      </c>
      <c r="C88" s="135" t="s">
        <v>4685</v>
      </c>
      <c r="D88" s="166" t="s">
        <v>149</v>
      </c>
      <c r="E88" s="136" t="s">
        <v>4616</v>
      </c>
      <c r="F88" s="188">
        <v>35936</v>
      </c>
      <c r="G88" s="135" t="s">
        <v>4618</v>
      </c>
      <c r="H88" s="135" t="s">
        <v>209</v>
      </c>
      <c r="I88" s="137"/>
      <c r="J88" s="186" t="s">
        <v>219</v>
      </c>
      <c r="K88" s="186" t="s">
        <v>219</v>
      </c>
      <c r="L88" s="137"/>
      <c r="M88" s="138"/>
    </row>
    <row r="89" spans="1:13" ht="18" hidden="1" customHeight="1" x14ac:dyDescent="0.2">
      <c r="A89" s="170">
        <v>14</v>
      </c>
      <c r="B89" s="134">
        <v>2221727323</v>
      </c>
      <c r="C89" s="135" t="s">
        <v>4690</v>
      </c>
      <c r="D89" s="166" t="s">
        <v>153</v>
      </c>
      <c r="E89" s="136" t="s">
        <v>4616</v>
      </c>
      <c r="F89" s="188">
        <v>35871</v>
      </c>
      <c r="G89" s="135" t="s">
        <v>4618</v>
      </c>
      <c r="H89" s="135" t="s">
        <v>210</v>
      </c>
      <c r="I89" s="137"/>
      <c r="J89" s="186" t="s">
        <v>219</v>
      </c>
      <c r="K89" s="186" t="s">
        <v>219</v>
      </c>
      <c r="L89" s="137"/>
      <c r="M89" s="138"/>
    </row>
    <row r="90" spans="1:13" ht="18" hidden="1" customHeight="1" x14ac:dyDescent="0.2">
      <c r="A90" s="170">
        <v>15</v>
      </c>
      <c r="B90" s="134">
        <v>2221727336</v>
      </c>
      <c r="C90" s="135" t="s">
        <v>4698</v>
      </c>
      <c r="D90" s="166" t="s">
        <v>57</v>
      </c>
      <c r="E90" s="136" t="s">
        <v>4616</v>
      </c>
      <c r="F90" s="188">
        <v>36156</v>
      </c>
      <c r="G90" s="135" t="s">
        <v>4627</v>
      </c>
      <c r="H90" s="135" t="s">
        <v>210</v>
      </c>
      <c r="I90" s="137"/>
      <c r="J90" s="186" t="s">
        <v>219</v>
      </c>
      <c r="K90" s="186" t="s">
        <v>219</v>
      </c>
      <c r="L90" s="137"/>
      <c r="M90" s="138"/>
    </row>
    <row r="91" spans="1:13" ht="18" hidden="1" customHeight="1" x14ac:dyDescent="0.2">
      <c r="A91" s="170">
        <v>16</v>
      </c>
      <c r="B91" s="134">
        <v>2220727362</v>
      </c>
      <c r="C91" s="135" t="s">
        <v>4712</v>
      </c>
      <c r="D91" s="166" t="s">
        <v>166</v>
      </c>
      <c r="E91" s="136" t="s">
        <v>4616</v>
      </c>
      <c r="F91" s="188">
        <v>35903</v>
      </c>
      <c r="G91" s="135" t="s">
        <v>4634</v>
      </c>
      <c r="H91" s="135" t="s">
        <v>209</v>
      </c>
      <c r="I91" s="137"/>
      <c r="J91" s="186" t="s">
        <v>219</v>
      </c>
      <c r="K91" s="186" t="s">
        <v>219</v>
      </c>
      <c r="L91" s="137"/>
      <c r="M91" s="138"/>
    </row>
    <row r="92" spans="1:13" ht="18" hidden="1" customHeight="1" x14ac:dyDescent="0.2">
      <c r="A92" s="170">
        <v>17</v>
      </c>
      <c r="B92" s="134">
        <v>2220716951</v>
      </c>
      <c r="C92" s="135" t="s">
        <v>4711</v>
      </c>
      <c r="D92" s="166" t="s">
        <v>166</v>
      </c>
      <c r="E92" s="136" t="s">
        <v>4616</v>
      </c>
      <c r="F92" s="188">
        <v>35577</v>
      </c>
      <c r="G92" s="135" t="s">
        <v>4618</v>
      </c>
      <c r="H92" s="135" t="s">
        <v>209</v>
      </c>
      <c r="I92" s="137"/>
      <c r="J92" s="186" t="s">
        <v>219</v>
      </c>
      <c r="K92" s="186" t="s">
        <v>219</v>
      </c>
      <c r="L92" s="137"/>
      <c r="M92" s="138"/>
    </row>
    <row r="93" spans="1:13" ht="18" hidden="1" customHeight="1" x14ac:dyDescent="0.2">
      <c r="A93" s="170">
        <v>18</v>
      </c>
      <c r="B93" s="134">
        <v>2220728722</v>
      </c>
      <c r="C93" s="135" t="s">
        <v>4750</v>
      </c>
      <c r="D93" s="166" t="s">
        <v>196</v>
      </c>
      <c r="E93" s="136" t="s">
        <v>4616</v>
      </c>
      <c r="F93" s="188">
        <v>35854</v>
      </c>
      <c r="G93" s="135" t="s">
        <v>4618</v>
      </c>
      <c r="H93" s="135" t="s">
        <v>209</v>
      </c>
      <c r="I93" s="137"/>
      <c r="J93" s="186" t="s">
        <v>219</v>
      </c>
      <c r="K93" s="186" t="s">
        <v>219</v>
      </c>
      <c r="L93" s="137"/>
      <c r="M93" s="138"/>
    </row>
    <row r="94" spans="1:13" ht="18" hidden="1" customHeight="1" x14ac:dyDescent="0.2">
      <c r="A94" s="170">
        <v>19</v>
      </c>
      <c r="B94" s="134">
        <v>2220727394</v>
      </c>
      <c r="C94" s="135" t="s">
        <v>4662</v>
      </c>
      <c r="D94" s="166" t="s">
        <v>176</v>
      </c>
      <c r="E94" s="136" t="s">
        <v>4616</v>
      </c>
      <c r="F94" s="188">
        <v>36141</v>
      </c>
      <c r="G94" s="135" t="s">
        <v>4637</v>
      </c>
      <c r="H94" s="135" t="s">
        <v>209</v>
      </c>
      <c r="I94" s="137"/>
      <c r="J94" s="186" t="s">
        <v>219</v>
      </c>
      <c r="K94" s="186" t="s">
        <v>219</v>
      </c>
      <c r="L94" s="137"/>
      <c r="M94" s="138"/>
    </row>
    <row r="95" spans="1:13" ht="18" hidden="1" customHeight="1" x14ac:dyDescent="0.2">
      <c r="A95" s="170">
        <v>21</v>
      </c>
      <c r="B95" s="134">
        <v>2220729639</v>
      </c>
      <c r="C95" s="135" t="s">
        <v>4743</v>
      </c>
      <c r="D95" s="166" t="s">
        <v>187</v>
      </c>
      <c r="E95" s="136" t="s">
        <v>4616</v>
      </c>
      <c r="F95" s="188">
        <v>36077</v>
      </c>
      <c r="G95" s="135" t="s">
        <v>4618</v>
      </c>
      <c r="H95" s="135" t="s">
        <v>209</v>
      </c>
      <c r="I95" s="137"/>
      <c r="J95" s="186" t="s">
        <v>219</v>
      </c>
      <c r="K95" s="186" t="s">
        <v>219</v>
      </c>
      <c r="L95" s="137"/>
      <c r="M95" s="138"/>
    </row>
    <row r="96" spans="1:13" ht="18" hidden="1" customHeight="1" x14ac:dyDescent="0.2">
      <c r="A96" s="170">
        <v>22</v>
      </c>
      <c r="B96" s="134">
        <v>2221717159</v>
      </c>
      <c r="C96" s="135" t="s">
        <v>4752</v>
      </c>
      <c r="D96" s="166" t="s">
        <v>198</v>
      </c>
      <c r="E96" s="136" t="s">
        <v>4616</v>
      </c>
      <c r="F96" s="188">
        <v>35797</v>
      </c>
      <c r="G96" s="135" t="s">
        <v>4618</v>
      </c>
      <c r="H96" s="135" t="s">
        <v>210</v>
      </c>
      <c r="I96" s="137"/>
      <c r="J96" s="186" t="s">
        <v>219</v>
      </c>
      <c r="K96" s="186" t="s">
        <v>219</v>
      </c>
      <c r="L96" s="137"/>
      <c r="M96" s="138"/>
    </row>
    <row r="97" spans="1:13" ht="18" hidden="1" customHeight="1" x14ac:dyDescent="0.2">
      <c r="A97" s="171">
        <v>23</v>
      </c>
      <c r="B97" s="139">
        <v>2220717168</v>
      </c>
      <c r="C97" s="140" t="s">
        <v>4758</v>
      </c>
      <c r="D97" s="167" t="s">
        <v>203</v>
      </c>
      <c r="E97" s="141" t="s">
        <v>4616</v>
      </c>
      <c r="F97" s="189">
        <v>35937</v>
      </c>
      <c r="G97" s="140" t="s">
        <v>4618</v>
      </c>
      <c r="H97" s="140" t="s">
        <v>209</v>
      </c>
      <c r="I97" s="142"/>
      <c r="J97" s="186" t="s">
        <v>219</v>
      </c>
      <c r="K97" s="186" t="s">
        <v>219</v>
      </c>
      <c r="L97" s="142"/>
      <c r="M97" s="143"/>
    </row>
    <row r="98" spans="1:13" hidden="1" x14ac:dyDescent="0.2"/>
    <row r="99" spans="1:13" hidden="1" x14ac:dyDescent="0.2"/>
    <row r="100" spans="1:13" s="121" customFormat="1" ht="23.25" hidden="1" customHeight="1" x14ac:dyDescent="0.2">
      <c r="A100" s="173"/>
      <c r="B100" s="149"/>
      <c r="C100" s="149"/>
      <c r="D100" s="149"/>
      <c r="E100" s="149"/>
      <c r="F100" s="174"/>
      <c r="G100" s="149"/>
      <c r="H100" s="150"/>
      <c r="I100" s="150"/>
      <c r="J100" s="175" t="s">
        <v>4785</v>
      </c>
      <c r="L100" s="176"/>
    </row>
    <row r="101" spans="1:13" s="151" customFormat="1" hidden="1" x14ac:dyDescent="0.2">
      <c r="A101" s="566" t="s">
        <v>4782</v>
      </c>
      <c r="B101" s="566"/>
      <c r="C101" s="566"/>
      <c r="D101" s="152"/>
      <c r="E101" s="152"/>
      <c r="F101" s="153"/>
      <c r="G101" s="154"/>
      <c r="H101" s="155"/>
      <c r="I101" s="155"/>
      <c r="J101" s="154" t="s">
        <v>4783</v>
      </c>
      <c r="L101" s="117"/>
    </row>
    <row r="102" spans="1:13" s="151" customFormat="1" hidden="1" x14ac:dyDescent="0.2">
      <c r="C102" s="121"/>
      <c r="D102" s="121"/>
      <c r="E102" s="121"/>
      <c r="F102" s="156"/>
      <c r="J102" s="157"/>
      <c r="L102" s="117"/>
    </row>
    <row r="103" spans="1:13" s="151" customFormat="1" hidden="1" x14ac:dyDescent="0.2">
      <c r="C103" s="121"/>
      <c r="D103" s="121"/>
      <c r="E103" s="121"/>
      <c r="F103" s="156"/>
      <c r="J103" s="157"/>
      <c r="L103" s="117"/>
    </row>
    <row r="104" spans="1:13" s="151" customFormat="1" hidden="1" x14ac:dyDescent="0.2">
      <c r="C104" s="121"/>
      <c r="D104" s="121"/>
      <c r="E104" s="121"/>
      <c r="F104" s="156"/>
      <c r="J104" s="157"/>
      <c r="L104" s="117"/>
    </row>
    <row r="105" spans="1:13" s="151" customFormat="1" hidden="1" x14ac:dyDescent="0.2">
      <c r="C105" s="121"/>
      <c r="D105" s="121"/>
      <c r="E105" s="121"/>
      <c r="F105" s="156"/>
      <c r="J105" s="157"/>
      <c r="L105" s="117"/>
    </row>
    <row r="106" spans="1:13" s="151" customFormat="1" hidden="1" x14ac:dyDescent="0.2">
      <c r="C106" s="121"/>
      <c r="D106" s="121"/>
      <c r="E106" s="121"/>
      <c r="F106" s="156"/>
      <c r="J106" s="157"/>
      <c r="L106" s="117"/>
    </row>
    <row r="107" spans="1:13" s="151" customFormat="1" hidden="1" x14ac:dyDescent="0.2">
      <c r="A107" s="566" t="s">
        <v>4600</v>
      </c>
      <c r="B107" s="566"/>
      <c r="C107" s="566"/>
      <c r="D107" s="121"/>
      <c r="E107" s="121"/>
      <c r="F107" s="156"/>
      <c r="J107" s="154" t="s">
        <v>4784</v>
      </c>
      <c r="L107" s="117"/>
    </row>
    <row r="108" spans="1:13" hidden="1" x14ac:dyDescent="0.2"/>
    <row r="109" spans="1:13" hidden="1" x14ac:dyDescent="0.2"/>
    <row r="110" spans="1:13" hidden="1" x14ac:dyDescent="0.2"/>
    <row r="111" spans="1:13" hidden="1" x14ac:dyDescent="0.2"/>
    <row r="112" spans="1:13" hidden="1" x14ac:dyDescent="0.2"/>
    <row r="113" spans="1:13" s="441" customFormat="1" hidden="1" x14ac:dyDescent="0.2">
      <c r="A113" s="437"/>
      <c r="B113" s="437" t="s">
        <v>4855</v>
      </c>
      <c r="C113" s="438"/>
      <c r="D113" s="438"/>
      <c r="E113" s="438"/>
      <c r="F113" s="439"/>
      <c r="G113" s="440"/>
      <c r="H113" s="437"/>
      <c r="I113" s="437"/>
      <c r="J113" s="437"/>
      <c r="K113" s="437"/>
      <c r="L113" s="437"/>
      <c r="M113" s="437"/>
    </row>
    <row r="114" spans="1:13" ht="21" customHeight="1" x14ac:dyDescent="0.2">
      <c r="A114" s="129" t="s">
        <v>4863</v>
      </c>
      <c r="B114" s="130"/>
      <c r="C114" s="130"/>
      <c r="D114" s="129"/>
      <c r="E114" s="130"/>
      <c r="F114" s="131"/>
      <c r="G114" s="132"/>
      <c r="H114" s="132"/>
      <c r="I114" s="132"/>
      <c r="J114" s="133"/>
      <c r="K114" s="133"/>
      <c r="L114" s="133"/>
      <c r="M114" s="132"/>
    </row>
    <row r="115" spans="1:13" ht="18" customHeight="1" x14ac:dyDescent="0.2">
      <c r="A115" s="429">
        <v>1</v>
      </c>
      <c r="B115" s="430">
        <v>2220724192</v>
      </c>
      <c r="C115" s="431" t="s">
        <v>4676</v>
      </c>
      <c r="D115" s="432" t="s">
        <v>147</v>
      </c>
      <c r="E115" s="433" t="s">
        <v>4616</v>
      </c>
      <c r="F115" s="434">
        <v>36047</v>
      </c>
      <c r="G115" s="431" t="s">
        <v>4618</v>
      </c>
      <c r="H115" s="431" t="s">
        <v>209</v>
      </c>
      <c r="I115" s="435" t="s">
        <v>219</v>
      </c>
      <c r="J115" s="435"/>
      <c r="K115" s="435"/>
      <c r="L115" s="435"/>
      <c r="M115" s="436"/>
    </row>
    <row r="116" spans="1:13" ht="18" customHeight="1" x14ac:dyDescent="0.2">
      <c r="A116" s="172"/>
      <c r="B116" s="144"/>
      <c r="C116" s="145"/>
      <c r="D116" s="145"/>
      <c r="E116" s="146"/>
      <c r="F116" s="159"/>
      <c r="G116" s="145"/>
      <c r="H116" s="145"/>
      <c r="I116" s="147"/>
      <c r="J116" s="147"/>
      <c r="K116" s="147"/>
      <c r="L116" s="147"/>
      <c r="M116" s="148"/>
    </row>
    <row r="117" spans="1:13" s="121" customFormat="1" ht="23.25" customHeight="1" x14ac:dyDescent="0.2">
      <c r="A117" s="173"/>
      <c r="B117" s="149"/>
      <c r="C117" s="149"/>
      <c r="D117" s="149"/>
      <c r="E117" s="149"/>
      <c r="F117" s="174"/>
      <c r="G117" s="149"/>
      <c r="H117" s="150"/>
      <c r="I117" s="150"/>
      <c r="J117" s="175" t="s">
        <v>4785</v>
      </c>
      <c r="L117" s="176"/>
    </row>
    <row r="118" spans="1:13" s="151" customFormat="1" x14ac:dyDescent="0.2">
      <c r="A118" s="566" t="s">
        <v>4782</v>
      </c>
      <c r="B118" s="566"/>
      <c r="C118" s="566"/>
      <c r="D118" s="152"/>
      <c r="E118" s="152"/>
      <c r="F118" s="153"/>
      <c r="G118" s="154"/>
      <c r="H118" s="155"/>
      <c r="I118" s="155"/>
      <c r="J118" s="154" t="s">
        <v>4783</v>
      </c>
      <c r="L118" s="117"/>
    </row>
    <row r="119" spans="1:13" s="151" customFormat="1" x14ac:dyDescent="0.2">
      <c r="C119" s="121"/>
      <c r="D119" s="121"/>
      <c r="E119" s="121"/>
      <c r="F119" s="156"/>
      <c r="J119" s="157"/>
      <c r="L119" s="117"/>
    </row>
    <row r="120" spans="1:13" s="151" customFormat="1" x14ac:dyDescent="0.2">
      <c r="C120" s="121"/>
      <c r="D120" s="121"/>
      <c r="E120" s="121"/>
      <c r="F120" s="156"/>
      <c r="J120" s="157"/>
      <c r="L120" s="117"/>
    </row>
    <row r="121" spans="1:13" s="151" customFormat="1" x14ac:dyDescent="0.2">
      <c r="C121" s="121"/>
      <c r="D121" s="121"/>
      <c r="E121" s="121"/>
      <c r="F121" s="156"/>
      <c r="J121" s="157"/>
      <c r="L121" s="117"/>
    </row>
    <row r="122" spans="1:13" s="151" customFormat="1" x14ac:dyDescent="0.2">
      <c r="C122" s="121"/>
      <c r="D122" s="121"/>
      <c r="E122" s="121"/>
      <c r="F122" s="156"/>
      <c r="J122" s="157"/>
      <c r="L122" s="117"/>
    </row>
    <row r="123" spans="1:13" s="151" customFormat="1" x14ac:dyDescent="0.2">
      <c r="C123" s="121"/>
      <c r="D123" s="121"/>
      <c r="E123" s="121"/>
      <c r="F123" s="156"/>
      <c r="J123" s="157"/>
      <c r="L123" s="117"/>
    </row>
    <row r="124" spans="1:13" s="151" customFormat="1" x14ac:dyDescent="0.2">
      <c r="A124" s="566" t="s">
        <v>4600</v>
      </c>
      <c r="B124" s="566"/>
      <c r="C124" s="566"/>
      <c r="D124" s="121"/>
      <c r="E124" s="121"/>
      <c r="F124" s="156"/>
      <c r="J124" s="154" t="s">
        <v>4784</v>
      </c>
      <c r="L124" s="117"/>
    </row>
  </sheetData>
  <sortState ref="A34:M98">
    <sortCondition ref="D34:D98"/>
  </sortState>
  <mergeCells count="9">
    <mergeCell ref="A118:C118"/>
    <mergeCell ref="A124:C124"/>
    <mergeCell ref="A101:C101"/>
    <mergeCell ref="A107:C107"/>
    <mergeCell ref="D1:M1"/>
    <mergeCell ref="E2:M2"/>
    <mergeCell ref="E3:M3"/>
    <mergeCell ref="A24:C24"/>
    <mergeCell ref="A30:C30"/>
  </mergeCells>
  <pageMargins left="0.2" right="0.2" top="0.2" bottom="0.2" header="0.2" footer="0.2"/>
  <pageSetup paperSize="9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85"/>
  <sheetViews>
    <sheetView zoomScale="90" zoomScaleNormal="90" workbookViewId="0">
      <pane ySplit="7" topLeftCell="A163" activePane="bottomLeft" state="frozen"/>
      <selection pane="bottomLeft" activeCell="R177" sqref="R177"/>
    </sheetView>
  </sheetViews>
  <sheetFormatPr defaultRowHeight="16.5" x14ac:dyDescent="0.25"/>
  <cols>
    <col min="1" max="1" width="4.42578125" style="217" customWidth="1"/>
    <col min="2" max="2" width="12.85546875" style="217" customWidth="1"/>
    <col min="3" max="3" width="16.140625" style="217" customWidth="1"/>
    <col min="4" max="4" width="7.5703125" style="217" customWidth="1"/>
    <col min="5" max="5" width="9.85546875" style="260" customWidth="1"/>
    <col min="6" max="6" width="10.140625" style="217" customWidth="1"/>
    <col min="7" max="7" width="4.85546875" style="260" customWidth="1"/>
    <col min="8" max="9" width="6.140625" style="217" customWidth="1"/>
    <col min="10" max="12" width="6" style="217" customWidth="1"/>
    <col min="13" max="18" width="5.140625" style="217" customWidth="1"/>
    <col min="19" max="19" width="9.7109375" style="217" customWidth="1"/>
    <col min="20" max="20" width="11.7109375" style="217" customWidth="1"/>
    <col min="21" max="21" width="9.140625" style="260"/>
    <col min="22" max="22" width="10.5703125" style="217" customWidth="1"/>
    <col min="23" max="24" width="7.85546875" style="218" customWidth="1"/>
    <col min="25" max="26" width="9.140625" style="217" customWidth="1"/>
    <col min="27" max="66" width="9.140625" style="217"/>
    <col min="67" max="67" width="4.42578125" style="217" customWidth="1"/>
    <col min="68" max="68" width="12.85546875" style="217" customWidth="1"/>
    <col min="69" max="69" width="16.140625" style="217" customWidth="1"/>
    <col min="70" max="70" width="7.5703125" style="217" customWidth="1"/>
    <col min="71" max="71" width="9.85546875" style="217" customWidth="1"/>
    <col min="72" max="72" width="10.140625" style="217" customWidth="1"/>
    <col min="73" max="73" width="4.85546875" style="217" customWidth="1"/>
    <col min="74" max="75" width="6.140625" style="217" customWidth="1"/>
    <col min="76" max="79" width="6" style="217" customWidth="1"/>
    <col min="80" max="85" width="5.140625" style="217" customWidth="1"/>
    <col min="86" max="86" width="9.7109375" style="217" customWidth="1"/>
    <col min="87" max="87" width="11.7109375" style="217" customWidth="1"/>
    <col min="88" max="88" width="9.140625" style="217"/>
    <col min="89" max="89" width="9.85546875" style="217" customWidth="1"/>
    <col min="90" max="91" width="7.85546875" style="217" customWidth="1"/>
    <col min="92" max="322" width="9.140625" style="217"/>
    <col min="323" max="323" width="4.42578125" style="217" customWidth="1"/>
    <col min="324" max="324" width="12.85546875" style="217" customWidth="1"/>
    <col min="325" max="325" width="16.140625" style="217" customWidth="1"/>
    <col min="326" max="326" width="7.5703125" style="217" customWidth="1"/>
    <col min="327" max="327" width="9.85546875" style="217" customWidth="1"/>
    <col min="328" max="328" width="10.140625" style="217" customWidth="1"/>
    <col min="329" max="329" width="4.85546875" style="217" customWidth="1"/>
    <col min="330" max="331" width="6.140625" style="217" customWidth="1"/>
    <col min="332" max="335" width="6" style="217" customWidth="1"/>
    <col min="336" max="341" width="5.140625" style="217" customWidth="1"/>
    <col min="342" max="342" width="9.7109375" style="217" customWidth="1"/>
    <col min="343" max="343" width="11.7109375" style="217" customWidth="1"/>
    <col min="344" max="344" width="9.140625" style="217"/>
    <col min="345" max="345" width="9.85546875" style="217" customWidth="1"/>
    <col min="346" max="347" width="7.85546875" style="217" customWidth="1"/>
    <col min="348" max="578" width="9.140625" style="217"/>
    <col min="579" max="579" width="4.42578125" style="217" customWidth="1"/>
    <col min="580" max="580" width="12.85546875" style="217" customWidth="1"/>
    <col min="581" max="581" width="16.140625" style="217" customWidth="1"/>
    <col min="582" max="582" width="7.5703125" style="217" customWidth="1"/>
    <col min="583" max="583" width="9.85546875" style="217" customWidth="1"/>
    <col min="584" max="584" width="10.140625" style="217" customWidth="1"/>
    <col min="585" max="585" width="4.85546875" style="217" customWidth="1"/>
    <col min="586" max="587" width="6.140625" style="217" customWidth="1"/>
    <col min="588" max="591" width="6" style="217" customWidth="1"/>
    <col min="592" max="597" width="5.140625" style="217" customWidth="1"/>
    <col min="598" max="598" width="9.7109375" style="217" customWidth="1"/>
    <col min="599" max="599" width="11.7109375" style="217" customWidth="1"/>
    <col min="600" max="600" width="9.140625" style="217"/>
    <col min="601" max="601" width="9.85546875" style="217" customWidth="1"/>
    <col min="602" max="603" width="7.85546875" style="217" customWidth="1"/>
    <col min="604" max="834" width="9.140625" style="217"/>
    <col min="835" max="835" width="4.42578125" style="217" customWidth="1"/>
    <col min="836" max="836" width="12.85546875" style="217" customWidth="1"/>
    <col min="837" max="837" width="16.140625" style="217" customWidth="1"/>
    <col min="838" max="838" width="7.5703125" style="217" customWidth="1"/>
    <col min="839" max="839" width="9.85546875" style="217" customWidth="1"/>
    <col min="840" max="840" width="10.140625" style="217" customWidth="1"/>
    <col min="841" max="841" width="4.85546875" style="217" customWidth="1"/>
    <col min="842" max="843" width="6.140625" style="217" customWidth="1"/>
    <col min="844" max="847" width="6" style="217" customWidth="1"/>
    <col min="848" max="853" width="5.140625" style="217" customWidth="1"/>
    <col min="854" max="854" width="9.7109375" style="217" customWidth="1"/>
    <col min="855" max="855" width="11.7109375" style="217" customWidth="1"/>
    <col min="856" max="856" width="9.140625" style="217"/>
    <col min="857" max="857" width="9.85546875" style="217" customWidth="1"/>
    <col min="858" max="859" width="7.85546875" style="217" customWidth="1"/>
    <col min="860" max="1090" width="9.140625" style="217"/>
    <col min="1091" max="1091" width="4.42578125" style="217" customWidth="1"/>
    <col min="1092" max="1092" width="12.85546875" style="217" customWidth="1"/>
    <col min="1093" max="1093" width="16.140625" style="217" customWidth="1"/>
    <col min="1094" max="1094" width="7.5703125" style="217" customWidth="1"/>
    <col min="1095" max="1095" width="9.85546875" style="217" customWidth="1"/>
    <col min="1096" max="1096" width="10.140625" style="217" customWidth="1"/>
    <col min="1097" max="1097" width="4.85546875" style="217" customWidth="1"/>
    <col min="1098" max="1099" width="6.140625" style="217" customWidth="1"/>
    <col min="1100" max="1103" width="6" style="217" customWidth="1"/>
    <col min="1104" max="1109" width="5.140625" style="217" customWidth="1"/>
    <col min="1110" max="1110" width="9.7109375" style="217" customWidth="1"/>
    <col min="1111" max="1111" width="11.7109375" style="217" customWidth="1"/>
    <col min="1112" max="1112" width="9.140625" style="217"/>
    <col min="1113" max="1113" width="9.85546875" style="217" customWidth="1"/>
    <col min="1114" max="1115" width="7.85546875" style="217" customWidth="1"/>
    <col min="1116" max="1346" width="9.140625" style="217"/>
    <col min="1347" max="1347" width="4.42578125" style="217" customWidth="1"/>
    <col min="1348" max="1348" width="12.85546875" style="217" customWidth="1"/>
    <col min="1349" max="1349" width="16.140625" style="217" customWidth="1"/>
    <col min="1350" max="1350" width="7.5703125" style="217" customWidth="1"/>
    <col min="1351" max="1351" width="9.85546875" style="217" customWidth="1"/>
    <col min="1352" max="1352" width="10.140625" style="217" customWidth="1"/>
    <col min="1353" max="1353" width="4.85546875" style="217" customWidth="1"/>
    <col min="1354" max="1355" width="6.140625" style="217" customWidth="1"/>
    <col min="1356" max="1359" width="6" style="217" customWidth="1"/>
    <col min="1360" max="1365" width="5.140625" style="217" customWidth="1"/>
    <col min="1366" max="1366" width="9.7109375" style="217" customWidth="1"/>
    <col min="1367" max="1367" width="11.7109375" style="217" customWidth="1"/>
    <col min="1368" max="1368" width="9.140625" style="217"/>
    <col min="1369" max="1369" width="9.85546875" style="217" customWidth="1"/>
    <col min="1370" max="1371" width="7.85546875" style="217" customWidth="1"/>
    <col min="1372" max="1602" width="9.140625" style="217"/>
    <col min="1603" max="1603" width="4.42578125" style="217" customWidth="1"/>
    <col min="1604" max="1604" width="12.85546875" style="217" customWidth="1"/>
    <col min="1605" max="1605" width="16.140625" style="217" customWidth="1"/>
    <col min="1606" max="1606" width="7.5703125" style="217" customWidth="1"/>
    <col min="1607" max="1607" width="9.85546875" style="217" customWidth="1"/>
    <col min="1608" max="1608" width="10.140625" style="217" customWidth="1"/>
    <col min="1609" max="1609" width="4.85546875" style="217" customWidth="1"/>
    <col min="1610" max="1611" width="6.140625" style="217" customWidth="1"/>
    <col min="1612" max="1615" width="6" style="217" customWidth="1"/>
    <col min="1616" max="1621" width="5.140625" style="217" customWidth="1"/>
    <col min="1622" max="1622" width="9.7109375" style="217" customWidth="1"/>
    <col min="1623" max="1623" width="11.7109375" style="217" customWidth="1"/>
    <col min="1624" max="1624" width="9.140625" style="217"/>
    <col min="1625" max="1625" width="9.85546875" style="217" customWidth="1"/>
    <col min="1626" max="1627" width="7.85546875" style="217" customWidth="1"/>
    <col min="1628" max="1858" width="9.140625" style="217"/>
    <col min="1859" max="1859" width="4.42578125" style="217" customWidth="1"/>
    <col min="1860" max="1860" width="12.85546875" style="217" customWidth="1"/>
    <col min="1861" max="1861" width="16.140625" style="217" customWidth="1"/>
    <col min="1862" max="1862" width="7.5703125" style="217" customWidth="1"/>
    <col min="1863" max="1863" width="9.85546875" style="217" customWidth="1"/>
    <col min="1864" max="1864" width="10.140625" style="217" customWidth="1"/>
    <col min="1865" max="1865" width="4.85546875" style="217" customWidth="1"/>
    <col min="1866" max="1867" width="6.140625" style="217" customWidth="1"/>
    <col min="1868" max="1871" width="6" style="217" customWidth="1"/>
    <col min="1872" max="1877" width="5.140625" style="217" customWidth="1"/>
    <col min="1878" max="1878" width="9.7109375" style="217" customWidth="1"/>
    <col min="1879" max="1879" width="11.7109375" style="217" customWidth="1"/>
    <col min="1880" max="1880" width="9.140625" style="217"/>
    <col min="1881" max="1881" width="9.85546875" style="217" customWidth="1"/>
    <col min="1882" max="1883" width="7.85546875" style="217" customWidth="1"/>
    <col min="1884" max="2114" width="9.140625" style="217"/>
    <col min="2115" max="2115" width="4.42578125" style="217" customWidth="1"/>
    <col min="2116" max="2116" width="12.85546875" style="217" customWidth="1"/>
    <col min="2117" max="2117" width="16.140625" style="217" customWidth="1"/>
    <col min="2118" max="2118" width="7.5703125" style="217" customWidth="1"/>
    <col min="2119" max="2119" width="9.85546875" style="217" customWidth="1"/>
    <col min="2120" max="2120" width="10.140625" style="217" customWidth="1"/>
    <col min="2121" max="2121" width="4.85546875" style="217" customWidth="1"/>
    <col min="2122" max="2123" width="6.140625" style="217" customWidth="1"/>
    <col min="2124" max="2127" width="6" style="217" customWidth="1"/>
    <col min="2128" max="2133" width="5.140625" style="217" customWidth="1"/>
    <col min="2134" max="2134" width="9.7109375" style="217" customWidth="1"/>
    <col min="2135" max="2135" width="11.7109375" style="217" customWidth="1"/>
    <col min="2136" max="2136" width="9.140625" style="217"/>
    <col min="2137" max="2137" width="9.85546875" style="217" customWidth="1"/>
    <col min="2138" max="2139" width="7.85546875" style="217" customWidth="1"/>
    <col min="2140" max="2370" width="9.140625" style="217"/>
    <col min="2371" max="2371" width="4.42578125" style="217" customWidth="1"/>
    <col min="2372" max="2372" width="12.85546875" style="217" customWidth="1"/>
    <col min="2373" max="2373" width="16.140625" style="217" customWidth="1"/>
    <col min="2374" max="2374" width="7.5703125" style="217" customWidth="1"/>
    <col min="2375" max="2375" width="9.85546875" style="217" customWidth="1"/>
    <col min="2376" max="2376" width="10.140625" style="217" customWidth="1"/>
    <col min="2377" max="2377" width="4.85546875" style="217" customWidth="1"/>
    <col min="2378" max="2379" width="6.140625" style="217" customWidth="1"/>
    <col min="2380" max="2383" width="6" style="217" customWidth="1"/>
    <col min="2384" max="2389" width="5.140625" style="217" customWidth="1"/>
    <col min="2390" max="2390" width="9.7109375" style="217" customWidth="1"/>
    <col min="2391" max="2391" width="11.7109375" style="217" customWidth="1"/>
    <col min="2392" max="2392" width="9.140625" style="217"/>
    <col min="2393" max="2393" width="9.85546875" style="217" customWidth="1"/>
    <col min="2394" max="2395" width="7.85546875" style="217" customWidth="1"/>
    <col min="2396" max="2626" width="9.140625" style="217"/>
    <col min="2627" max="2627" width="4.42578125" style="217" customWidth="1"/>
    <col min="2628" max="2628" width="12.85546875" style="217" customWidth="1"/>
    <col min="2629" max="2629" width="16.140625" style="217" customWidth="1"/>
    <col min="2630" max="2630" width="7.5703125" style="217" customWidth="1"/>
    <col min="2631" max="2631" width="9.85546875" style="217" customWidth="1"/>
    <col min="2632" max="2632" width="10.140625" style="217" customWidth="1"/>
    <col min="2633" max="2633" width="4.85546875" style="217" customWidth="1"/>
    <col min="2634" max="2635" width="6.140625" style="217" customWidth="1"/>
    <col min="2636" max="2639" width="6" style="217" customWidth="1"/>
    <col min="2640" max="2645" width="5.140625" style="217" customWidth="1"/>
    <col min="2646" max="2646" width="9.7109375" style="217" customWidth="1"/>
    <col min="2647" max="2647" width="11.7109375" style="217" customWidth="1"/>
    <col min="2648" max="2648" width="9.140625" style="217"/>
    <col min="2649" max="2649" width="9.85546875" style="217" customWidth="1"/>
    <col min="2650" max="2651" width="7.85546875" style="217" customWidth="1"/>
    <col min="2652" max="2882" width="9.140625" style="217"/>
    <col min="2883" max="2883" width="4.42578125" style="217" customWidth="1"/>
    <col min="2884" max="2884" width="12.85546875" style="217" customWidth="1"/>
    <col min="2885" max="2885" width="16.140625" style="217" customWidth="1"/>
    <col min="2886" max="2886" width="7.5703125" style="217" customWidth="1"/>
    <col min="2887" max="2887" width="9.85546875" style="217" customWidth="1"/>
    <col min="2888" max="2888" width="10.140625" style="217" customWidth="1"/>
    <col min="2889" max="2889" width="4.85546875" style="217" customWidth="1"/>
    <col min="2890" max="2891" width="6.140625" style="217" customWidth="1"/>
    <col min="2892" max="2895" width="6" style="217" customWidth="1"/>
    <col min="2896" max="2901" width="5.140625" style="217" customWidth="1"/>
    <col min="2902" max="2902" width="9.7109375" style="217" customWidth="1"/>
    <col min="2903" max="2903" width="11.7109375" style="217" customWidth="1"/>
    <col min="2904" max="2904" width="9.140625" style="217"/>
    <col min="2905" max="2905" width="9.85546875" style="217" customWidth="1"/>
    <col min="2906" max="2907" width="7.85546875" style="217" customWidth="1"/>
    <col min="2908" max="3138" width="9.140625" style="217"/>
    <col min="3139" max="3139" width="4.42578125" style="217" customWidth="1"/>
    <col min="3140" max="3140" width="12.85546875" style="217" customWidth="1"/>
    <col min="3141" max="3141" width="16.140625" style="217" customWidth="1"/>
    <col min="3142" max="3142" width="7.5703125" style="217" customWidth="1"/>
    <col min="3143" max="3143" width="9.85546875" style="217" customWidth="1"/>
    <col min="3144" max="3144" width="10.140625" style="217" customWidth="1"/>
    <col min="3145" max="3145" width="4.85546875" style="217" customWidth="1"/>
    <col min="3146" max="3147" width="6.140625" style="217" customWidth="1"/>
    <col min="3148" max="3151" width="6" style="217" customWidth="1"/>
    <col min="3152" max="3157" width="5.140625" style="217" customWidth="1"/>
    <col min="3158" max="3158" width="9.7109375" style="217" customWidth="1"/>
    <col min="3159" max="3159" width="11.7109375" style="217" customWidth="1"/>
    <col min="3160" max="3160" width="9.140625" style="217"/>
    <col min="3161" max="3161" width="9.85546875" style="217" customWidth="1"/>
    <col min="3162" max="3163" width="7.85546875" style="217" customWidth="1"/>
    <col min="3164" max="3394" width="9.140625" style="217"/>
    <col min="3395" max="3395" width="4.42578125" style="217" customWidth="1"/>
    <col min="3396" max="3396" width="12.85546875" style="217" customWidth="1"/>
    <col min="3397" max="3397" width="16.140625" style="217" customWidth="1"/>
    <col min="3398" max="3398" width="7.5703125" style="217" customWidth="1"/>
    <col min="3399" max="3399" width="9.85546875" style="217" customWidth="1"/>
    <col min="3400" max="3400" width="10.140625" style="217" customWidth="1"/>
    <col min="3401" max="3401" width="4.85546875" style="217" customWidth="1"/>
    <col min="3402" max="3403" width="6.140625" style="217" customWidth="1"/>
    <col min="3404" max="3407" width="6" style="217" customWidth="1"/>
    <col min="3408" max="3413" width="5.140625" style="217" customWidth="1"/>
    <col min="3414" max="3414" width="9.7109375" style="217" customWidth="1"/>
    <col min="3415" max="3415" width="11.7109375" style="217" customWidth="1"/>
    <col min="3416" max="3416" width="9.140625" style="217"/>
    <col min="3417" max="3417" width="9.85546875" style="217" customWidth="1"/>
    <col min="3418" max="3419" width="7.85546875" style="217" customWidth="1"/>
    <col min="3420" max="3650" width="9.140625" style="217"/>
    <col min="3651" max="3651" width="4.42578125" style="217" customWidth="1"/>
    <col min="3652" max="3652" width="12.85546875" style="217" customWidth="1"/>
    <col min="3653" max="3653" width="16.140625" style="217" customWidth="1"/>
    <col min="3654" max="3654" width="7.5703125" style="217" customWidth="1"/>
    <col min="3655" max="3655" width="9.85546875" style="217" customWidth="1"/>
    <col min="3656" max="3656" width="10.140625" style="217" customWidth="1"/>
    <col min="3657" max="3657" width="4.85546875" style="217" customWidth="1"/>
    <col min="3658" max="3659" width="6.140625" style="217" customWidth="1"/>
    <col min="3660" max="3663" width="6" style="217" customWidth="1"/>
    <col min="3664" max="3669" width="5.140625" style="217" customWidth="1"/>
    <col min="3670" max="3670" width="9.7109375" style="217" customWidth="1"/>
    <col min="3671" max="3671" width="11.7109375" style="217" customWidth="1"/>
    <col min="3672" max="3672" width="9.140625" style="217"/>
    <col min="3673" max="3673" width="9.85546875" style="217" customWidth="1"/>
    <col min="3674" max="3675" width="7.85546875" style="217" customWidth="1"/>
    <col min="3676" max="3906" width="9.140625" style="217"/>
    <col min="3907" max="3907" width="4.42578125" style="217" customWidth="1"/>
    <col min="3908" max="3908" width="12.85546875" style="217" customWidth="1"/>
    <col min="3909" max="3909" width="16.140625" style="217" customWidth="1"/>
    <col min="3910" max="3910" width="7.5703125" style="217" customWidth="1"/>
    <col min="3911" max="3911" width="9.85546875" style="217" customWidth="1"/>
    <col min="3912" max="3912" width="10.140625" style="217" customWidth="1"/>
    <col min="3913" max="3913" width="4.85546875" style="217" customWidth="1"/>
    <col min="3914" max="3915" width="6.140625" style="217" customWidth="1"/>
    <col min="3916" max="3919" width="6" style="217" customWidth="1"/>
    <col min="3920" max="3925" width="5.140625" style="217" customWidth="1"/>
    <col min="3926" max="3926" width="9.7109375" style="217" customWidth="1"/>
    <col min="3927" max="3927" width="11.7109375" style="217" customWidth="1"/>
    <col min="3928" max="3928" width="9.140625" style="217"/>
    <col min="3929" max="3929" width="9.85546875" style="217" customWidth="1"/>
    <col min="3930" max="3931" width="7.85546875" style="217" customWidth="1"/>
    <col min="3932" max="4162" width="9.140625" style="217"/>
    <col min="4163" max="4163" width="4.42578125" style="217" customWidth="1"/>
    <col min="4164" max="4164" width="12.85546875" style="217" customWidth="1"/>
    <col min="4165" max="4165" width="16.140625" style="217" customWidth="1"/>
    <col min="4166" max="4166" width="7.5703125" style="217" customWidth="1"/>
    <col min="4167" max="4167" width="9.85546875" style="217" customWidth="1"/>
    <col min="4168" max="4168" width="10.140625" style="217" customWidth="1"/>
    <col min="4169" max="4169" width="4.85546875" style="217" customWidth="1"/>
    <col min="4170" max="4171" width="6.140625" style="217" customWidth="1"/>
    <col min="4172" max="4175" width="6" style="217" customWidth="1"/>
    <col min="4176" max="4181" width="5.140625" style="217" customWidth="1"/>
    <col min="4182" max="4182" width="9.7109375" style="217" customWidth="1"/>
    <col min="4183" max="4183" width="11.7109375" style="217" customWidth="1"/>
    <col min="4184" max="4184" width="9.140625" style="217"/>
    <col min="4185" max="4185" width="9.85546875" style="217" customWidth="1"/>
    <col min="4186" max="4187" width="7.85546875" style="217" customWidth="1"/>
    <col min="4188" max="4418" width="9.140625" style="217"/>
    <col min="4419" max="4419" width="4.42578125" style="217" customWidth="1"/>
    <col min="4420" max="4420" width="12.85546875" style="217" customWidth="1"/>
    <col min="4421" max="4421" width="16.140625" style="217" customWidth="1"/>
    <col min="4422" max="4422" width="7.5703125" style="217" customWidth="1"/>
    <col min="4423" max="4423" width="9.85546875" style="217" customWidth="1"/>
    <col min="4424" max="4424" width="10.140625" style="217" customWidth="1"/>
    <col min="4425" max="4425" width="4.85546875" style="217" customWidth="1"/>
    <col min="4426" max="4427" width="6.140625" style="217" customWidth="1"/>
    <col min="4428" max="4431" width="6" style="217" customWidth="1"/>
    <col min="4432" max="4437" width="5.140625" style="217" customWidth="1"/>
    <col min="4438" max="4438" width="9.7109375" style="217" customWidth="1"/>
    <col min="4439" max="4439" width="11.7109375" style="217" customWidth="1"/>
    <col min="4440" max="4440" width="9.140625" style="217"/>
    <col min="4441" max="4441" width="9.85546875" style="217" customWidth="1"/>
    <col min="4442" max="4443" width="7.85546875" style="217" customWidth="1"/>
    <col min="4444" max="4674" width="9.140625" style="217"/>
    <col min="4675" max="4675" width="4.42578125" style="217" customWidth="1"/>
    <col min="4676" max="4676" width="12.85546875" style="217" customWidth="1"/>
    <col min="4677" max="4677" width="16.140625" style="217" customWidth="1"/>
    <col min="4678" max="4678" width="7.5703125" style="217" customWidth="1"/>
    <col min="4679" max="4679" width="9.85546875" style="217" customWidth="1"/>
    <col min="4680" max="4680" width="10.140625" style="217" customWidth="1"/>
    <col min="4681" max="4681" width="4.85546875" style="217" customWidth="1"/>
    <col min="4682" max="4683" width="6.140625" style="217" customWidth="1"/>
    <col min="4684" max="4687" width="6" style="217" customWidth="1"/>
    <col min="4688" max="4693" width="5.140625" style="217" customWidth="1"/>
    <col min="4694" max="4694" width="9.7109375" style="217" customWidth="1"/>
    <col min="4695" max="4695" width="11.7109375" style="217" customWidth="1"/>
    <col min="4696" max="4696" width="9.140625" style="217"/>
    <col min="4697" max="4697" width="9.85546875" style="217" customWidth="1"/>
    <col min="4698" max="4699" width="7.85546875" style="217" customWidth="1"/>
    <col min="4700" max="4930" width="9.140625" style="217"/>
    <col min="4931" max="4931" width="4.42578125" style="217" customWidth="1"/>
    <col min="4932" max="4932" width="12.85546875" style="217" customWidth="1"/>
    <col min="4933" max="4933" width="16.140625" style="217" customWidth="1"/>
    <col min="4934" max="4934" width="7.5703125" style="217" customWidth="1"/>
    <col min="4935" max="4935" width="9.85546875" style="217" customWidth="1"/>
    <col min="4936" max="4936" width="10.140625" style="217" customWidth="1"/>
    <col min="4937" max="4937" width="4.85546875" style="217" customWidth="1"/>
    <col min="4938" max="4939" width="6.140625" style="217" customWidth="1"/>
    <col min="4940" max="4943" width="6" style="217" customWidth="1"/>
    <col min="4944" max="4949" width="5.140625" style="217" customWidth="1"/>
    <col min="4950" max="4950" width="9.7109375" style="217" customWidth="1"/>
    <col min="4951" max="4951" width="11.7109375" style="217" customWidth="1"/>
    <col min="4952" max="4952" width="9.140625" style="217"/>
    <col min="4953" max="4953" width="9.85546875" style="217" customWidth="1"/>
    <col min="4954" max="4955" width="7.85546875" style="217" customWidth="1"/>
    <col min="4956" max="5186" width="9.140625" style="217"/>
    <col min="5187" max="5187" width="4.42578125" style="217" customWidth="1"/>
    <col min="5188" max="5188" width="12.85546875" style="217" customWidth="1"/>
    <col min="5189" max="5189" width="16.140625" style="217" customWidth="1"/>
    <col min="5190" max="5190" width="7.5703125" style="217" customWidth="1"/>
    <col min="5191" max="5191" width="9.85546875" style="217" customWidth="1"/>
    <col min="5192" max="5192" width="10.140625" style="217" customWidth="1"/>
    <col min="5193" max="5193" width="4.85546875" style="217" customWidth="1"/>
    <col min="5194" max="5195" width="6.140625" style="217" customWidth="1"/>
    <col min="5196" max="5199" width="6" style="217" customWidth="1"/>
    <col min="5200" max="5205" width="5.140625" style="217" customWidth="1"/>
    <col min="5206" max="5206" width="9.7109375" style="217" customWidth="1"/>
    <col min="5207" max="5207" width="11.7109375" style="217" customWidth="1"/>
    <col min="5208" max="5208" width="9.140625" style="217"/>
    <col min="5209" max="5209" width="9.85546875" style="217" customWidth="1"/>
    <col min="5210" max="5211" width="7.85546875" style="217" customWidth="1"/>
    <col min="5212" max="5442" width="9.140625" style="217"/>
    <col min="5443" max="5443" width="4.42578125" style="217" customWidth="1"/>
    <col min="5444" max="5444" width="12.85546875" style="217" customWidth="1"/>
    <col min="5445" max="5445" width="16.140625" style="217" customWidth="1"/>
    <col min="5446" max="5446" width="7.5703125" style="217" customWidth="1"/>
    <col min="5447" max="5447" width="9.85546875" style="217" customWidth="1"/>
    <col min="5448" max="5448" width="10.140625" style="217" customWidth="1"/>
    <col min="5449" max="5449" width="4.85546875" style="217" customWidth="1"/>
    <col min="5450" max="5451" width="6.140625" style="217" customWidth="1"/>
    <col min="5452" max="5455" width="6" style="217" customWidth="1"/>
    <col min="5456" max="5461" width="5.140625" style="217" customWidth="1"/>
    <col min="5462" max="5462" width="9.7109375" style="217" customWidth="1"/>
    <col min="5463" max="5463" width="11.7109375" style="217" customWidth="1"/>
    <col min="5464" max="5464" width="9.140625" style="217"/>
    <col min="5465" max="5465" width="9.85546875" style="217" customWidth="1"/>
    <col min="5466" max="5467" width="7.85546875" style="217" customWidth="1"/>
    <col min="5468" max="5698" width="9.140625" style="217"/>
    <col min="5699" max="5699" width="4.42578125" style="217" customWidth="1"/>
    <col min="5700" max="5700" width="12.85546875" style="217" customWidth="1"/>
    <col min="5701" max="5701" width="16.140625" style="217" customWidth="1"/>
    <col min="5702" max="5702" width="7.5703125" style="217" customWidth="1"/>
    <col min="5703" max="5703" width="9.85546875" style="217" customWidth="1"/>
    <col min="5704" max="5704" width="10.140625" style="217" customWidth="1"/>
    <col min="5705" max="5705" width="4.85546875" style="217" customWidth="1"/>
    <col min="5706" max="5707" width="6.140625" style="217" customWidth="1"/>
    <col min="5708" max="5711" width="6" style="217" customWidth="1"/>
    <col min="5712" max="5717" width="5.140625" style="217" customWidth="1"/>
    <col min="5718" max="5718" width="9.7109375" style="217" customWidth="1"/>
    <col min="5719" max="5719" width="11.7109375" style="217" customWidth="1"/>
    <col min="5720" max="5720" width="9.140625" style="217"/>
    <col min="5721" max="5721" width="9.85546875" style="217" customWidth="1"/>
    <col min="5722" max="5723" width="7.85546875" style="217" customWidth="1"/>
    <col min="5724" max="5954" width="9.140625" style="217"/>
    <col min="5955" max="5955" width="4.42578125" style="217" customWidth="1"/>
    <col min="5956" max="5956" width="12.85546875" style="217" customWidth="1"/>
    <col min="5957" max="5957" width="16.140625" style="217" customWidth="1"/>
    <col min="5958" max="5958" width="7.5703125" style="217" customWidth="1"/>
    <col min="5959" max="5959" width="9.85546875" style="217" customWidth="1"/>
    <col min="5960" max="5960" width="10.140625" style="217" customWidth="1"/>
    <col min="5961" max="5961" width="4.85546875" style="217" customWidth="1"/>
    <col min="5962" max="5963" width="6.140625" style="217" customWidth="1"/>
    <col min="5964" max="5967" width="6" style="217" customWidth="1"/>
    <col min="5968" max="5973" width="5.140625" style="217" customWidth="1"/>
    <col min="5974" max="5974" width="9.7109375" style="217" customWidth="1"/>
    <col min="5975" max="5975" width="11.7109375" style="217" customWidth="1"/>
    <col min="5976" max="5976" width="9.140625" style="217"/>
    <col min="5977" max="5977" width="9.85546875" style="217" customWidth="1"/>
    <col min="5978" max="5979" width="7.85546875" style="217" customWidth="1"/>
    <col min="5980" max="6210" width="9.140625" style="217"/>
    <col min="6211" max="6211" width="4.42578125" style="217" customWidth="1"/>
    <col min="6212" max="6212" width="12.85546875" style="217" customWidth="1"/>
    <col min="6213" max="6213" width="16.140625" style="217" customWidth="1"/>
    <col min="6214" max="6214" width="7.5703125" style="217" customWidth="1"/>
    <col min="6215" max="6215" width="9.85546875" style="217" customWidth="1"/>
    <col min="6216" max="6216" width="10.140625" style="217" customWidth="1"/>
    <col min="6217" max="6217" width="4.85546875" style="217" customWidth="1"/>
    <col min="6218" max="6219" width="6.140625" style="217" customWidth="1"/>
    <col min="6220" max="6223" width="6" style="217" customWidth="1"/>
    <col min="6224" max="6229" width="5.140625" style="217" customWidth="1"/>
    <col min="6230" max="6230" width="9.7109375" style="217" customWidth="1"/>
    <col min="6231" max="6231" width="11.7109375" style="217" customWidth="1"/>
    <col min="6232" max="6232" width="9.140625" style="217"/>
    <col min="6233" max="6233" width="9.85546875" style="217" customWidth="1"/>
    <col min="6234" max="6235" width="7.85546875" style="217" customWidth="1"/>
    <col min="6236" max="6466" width="9.140625" style="217"/>
    <col min="6467" max="6467" width="4.42578125" style="217" customWidth="1"/>
    <col min="6468" max="6468" width="12.85546875" style="217" customWidth="1"/>
    <col min="6469" max="6469" width="16.140625" style="217" customWidth="1"/>
    <col min="6470" max="6470" width="7.5703125" style="217" customWidth="1"/>
    <col min="6471" max="6471" width="9.85546875" style="217" customWidth="1"/>
    <col min="6472" max="6472" width="10.140625" style="217" customWidth="1"/>
    <col min="6473" max="6473" width="4.85546875" style="217" customWidth="1"/>
    <col min="6474" max="6475" width="6.140625" style="217" customWidth="1"/>
    <col min="6476" max="6479" width="6" style="217" customWidth="1"/>
    <col min="6480" max="6485" width="5.140625" style="217" customWidth="1"/>
    <col min="6486" max="6486" width="9.7109375" style="217" customWidth="1"/>
    <col min="6487" max="6487" width="11.7109375" style="217" customWidth="1"/>
    <col min="6488" max="6488" width="9.140625" style="217"/>
    <col min="6489" max="6489" width="9.85546875" style="217" customWidth="1"/>
    <col min="6490" max="6491" width="7.85546875" style="217" customWidth="1"/>
    <col min="6492" max="6722" width="9.140625" style="217"/>
    <col min="6723" max="6723" width="4.42578125" style="217" customWidth="1"/>
    <col min="6724" max="6724" width="12.85546875" style="217" customWidth="1"/>
    <col min="6725" max="6725" width="16.140625" style="217" customWidth="1"/>
    <col min="6726" max="6726" width="7.5703125" style="217" customWidth="1"/>
    <col min="6727" max="6727" width="9.85546875" style="217" customWidth="1"/>
    <col min="6728" max="6728" width="10.140625" style="217" customWidth="1"/>
    <col min="6729" max="6729" width="4.85546875" style="217" customWidth="1"/>
    <col min="6730" max="6731" width="6.140625" style="217" customWidth="1"/>
    <col min="6732" max="6735" width="6" style="217" customWidth="1"/>
    <col min="6736" max="6741" width="5.140625" style="217" customWidth="1"/>
    <col min="6742" max="6742" width="9.7109375" style="217" customWidth="1"/>
    <col min="6743" max="6743" width="11.7109375" style="217" customWidth="1"/>
    <col min="6744" max="6744" width="9.140625" style="217"/>
    <col min="6745" max="6745" width="9.85546875" style="217" customWidth="1"/>
    <col min="6746" max="6747" width="7.85546875" style="217" customWidth="1"/>
    <col min="6748" max="6978" width="9.140625" style="217"/>
    <col min="6979" max="6979" width="4.42578125" style="217" customWidth="1"/>
    <col min="6980" max="6980" width="12.85546875" style="217" customWidth="1"/>
    <col min="6981" max="6981" width="16.140625" style="217" customWidth="1"/>
    <col min="6982" max="6982" width="7.5703125" style="217" customWidth="1"/>
    <col min="6983" max="6983" width="9.85546875" style="217" customWidth="1"/>
    <col min="6984" max="6984" width="10.140625" style="217" customWidth="1"/>
    <col min="6985" max="6985" width="4.85546875" style="217" customWidth="1"/>
    <col min="6986" max="6987" width="6.140625" style="217" customWidth="1"/>
    <col min="6988" max="6991" width="6" style="217" customWidth="1"/>
    <col min="6992" max="6997" width="5.140625" style="217" customWidth="1"/>
    <col min="6998" max="6998" width="9.7109375" style="217" customWidth="1"/>
    <col min="6999" max="6999" width="11.7109375" style="217" customWidth="1"/>
    <col min="7000" max="7000" width="9.140625" style="217"/>
    <col min="7001" max="7001" width="9.85546875" style="217" customWidth="1"/>
    <col min="7002" max="7003" width="7.85546875" style="217" customWidth="1"/>
    <col min="7004" max="7234" width="9.140625" style="217"/>
    <col min="7235" max="7235" width="4.42578125" style="217" customWidth="1"/>
    <col min="7236" max="7236" width="12.85546875" style="217" customWidth="1"/>
    <col min="7237" max="7237" width="16.140625" style="217" customWidth="1"/>
    <col min="7238" max="7238" width="7.5703125" style="217" customWidth="1"/>
    <col min="7239" max="7239" width="9.85546875" style="217" customWidth="1"/>
    <col min="7240" max="7240" width="10.140625" style="217" customWidth="1"/>
    <col min="7241" max="7241" width="4.85546875" style="217" customWidth="1"/>
    <col min="7242" max="7243" width="6.140625" style="217" customWidth="1"/>
    <col min="7244" max="7247" width="6" style="217" customWidth="1"/>
    <col min="7248" max="7253" width="5.140625" style="217" customWidth="1"/>
    <col min="7254" max="7254" width="9.7109375" style="217" customWidth="1"/>
    <col min="7255" max="7255" width="11.7109375" style="217" customWidth="1"/>
    <col min="7256" max="7256" width="9.140625" style="217"/>
    <col min="7257" max="7257" width="9.85546875" style="217" customWidth="1"/>
    <col min="7258" max="7259" width="7.85546875" style="217" customWidth="1"/>
    <col min="7260" max="7490" width="9.140625" style="217"/>
    <col min="7491" max="7491" width="4.42578125" style="217" customWidth="1"/>
    <col min="7492" max="7492" width="12.85546875" style="217" customWidth="1"/>
    <col min="7493" max="7493" width="16.140625" style="217" customWidth="1"/>
    <col min="7494" max="7494" width="7.5703125" style="217" customWidth="1"/>
    <col min="7495" max="7495" width="9.85546875" style="217" customWidth="1"/>
    <col min="7496" max="7496" width="10.140625" style="217" customWidth="1"/>
    <col min="7497" max="7497" width="4.85546875" style="217" customWidth="1"/>
    <col min="7498" max="7499" width="6.140625" style="217" customWidth="1"/>
    <col min="7500" max="7503" width="6" style="217" customWidth="1"/>
    <col min="7504" max="7509" width="5.140625" style="217" customWidth="1"/>
    <col min="7510" max="7510" width="9.7109375" style="217" customWidth="1"/>
    <col min="7511" max="7511" width="11.7109375" style="217" customWidth="1"/>
    <col min="7512" max="7512" width="9.140625" style="217"/>
    <col min="7513" max="7513" width="9.85546875" style="217" customWidth="1"/>
    <col min="7514" max="7515" width="7.85546875" style="217" customWidth="1"/>
    <col min="7516" max="7746" width="9.140625" style="217"/>
    <col min="7747" max="7747" width="4.42578125" style="217" customWidth="1"/>
    <col min="7748" max="7748" width="12.85546875" style="217" customWidth="1"/>
    <col min="7749" max="7749" width="16.140625" style="217" customWidth="1"/>
    <col min="7750" max="7750" width="7.5703125" style="217" customWidth="1"/>
    <col min="7751" max="7751" width="9.85546875" style="217" customWidth="1"/>
    <col min="7752" max="7752" width="10.140625" style="217" customWidth="1"/>
    <col min="7753" max="7753" width="4.85546875" style="217" customWidth="1"/>
    <col min="7754" max="7755" width="6.140625" style="217" customWidth="1"/>
    <col min="7756" max="7759" width="6" style="217" customWidth="1"/>
    <col min="7760" max="7765" width="5.140625" style="217" customWidth="1"/>
    <col min="7766" max="7766" width="9.7109375" style="217" customWidth="1"/>
    <col min="7767" max="7767" width="11.7109375" style="217" customWidth="1"/>
    <col min="7768" max="7768" width="9.140625" style="217"/>
    <col min="7769" max="7769" width="9.85546875" style="217" customWidth="1"/>
    <col min="7770" max="7771" width="7.85546875" style="217" customWidth="1"/>
    <col min="7772" max="8002" width="9.140625" style="217"/>
    <col min="8003" max="8003" width="4.42578125" style="217" customWidth="1"/>
    <col min="8004" max="8004" width="12.85546875" style="217" customWidth="1"/>
    <col min="8005" max="8005" width="16.140625" style="217" customWidth="1"/>
    <col min="8006" max="8006" width="7.5703125" style="217" customWidth="1"/>
    <col min="8007" max="8007" width="9.85546875" style="217" customWidth="1"/>
    <col min="8008" max="8008" width="10.140625" style="217" customWidth="1"/>
    <col min="8009" max="8009" width="4.85546875" style="217" customWidth="1"/>
    <col min="8010" max="8011" width="6.140625" style="217" customWidth="1"/>
    <col min="8012" max="8015" width="6" style="217" customWidth="1"/>
    <col min="8016" max="8021" width="5.140625" style="217" customWidth="1"/>
    <col min="8022" max="8022" width="9.7109375" style="217" customWidth="1"/>
    <col min="8023" max="8023" width="11.7109375" style="217" customWidth="1"/>
    <col min="8024" max="8024" width="9.140625" style="217"/>
    <col min="8025" max="8025" width="9.85546875" style="217" customWidth="1"/>
    <col min="8026" max="8027" width="7.85546875" style="217" customWidth="1"/>
    <col min="8028" max="8258" width="9.140625" style="217"/>
    <col min="8259" max="8259" width="4.42578125" style="217" customWidth="1"/>
    <col min="8260" max="8260" width="12.85546875" style="217" customWidth="1"/>
    <col min="8261" max="8261" width="16.140625" style="217" customWidth="1"/>
    <col min="8262" max="8262" width="7.5703125" style="217" customWidth="1"/>
    <col min="8263" max="8263" width="9.85546875" style="217" customWidth="1"/>
    <col min="8264" max="8264" width="10.140625" style="217" customWidth="1"/>
    <col min="8265" max="8265" width="4.85546875" style="217" customWidth="1"/>
    <col min="8266" max="8267" width="6.140625" style="217" customWidth="1"/>
    <col min="8268" max="8271" width="6" style="217" customWidth="1"/>
    <col min="8272" max="8277" width="5.140625" style="217" customWidth="1"/>
    <col min="8278" max="8278" width="9.7109375" style="217" customWidth="1"/>
    <col min="8279" max="8279" width="11.7109375" style="217" customWidth="1"/>
    <col min="8280" max="8280" width="9.140625" style="217"/>
    <col min="8281" max="8281" width="9.85546875" style="217" customWidth="1"/>
    <col min="8282" max="8283" width="7.85546875" style="217" customWidth="1"/>
    <col min="8284" max="8514" width="9.140625" style="217"/>
    <col min="8515" max="8515" width="4.42578125" style="217" customWidth="1"/>
    <col min="8516" max="8516" width="12.85546875" style="217" customWidth="1"/>
    <col min="8517" max="8517" width="16.140625" style="217" customWidth="1"/>
    <col min="8518" max="8518" width="7.5703125" style="217" customWidth="1"/>
    <col min="8519" max="8519" width="9.85546875" style="217" customWidth="1"/>
    <col min="8520" max="8520" width="10.140625" style="217" customWidth="1"/>
    <col min="8521" max="8521" width="4.85546875" style="217" customWidth="1"/>
    <col min="8522" max="8523" width="6.140625" style="217" customWidth="1"/>
    <col min="8524" max="8527" width="6" style="217" customWidth="1"/>
    <col min="8528" max="8533" width="5.140625" style="217" customWidth="1"/>
    <col min="8534" max="8534" width="9.7109375" style="217" customWidth="1"/>
    <col min="8535" max="8535" width="11.7109375" style="217" customWidth="1"/>
    <col min="8536" max="8536" width="9.140625" style="217"/>
    <col min="8537" max="8537" width="9.85546875" style="217" customWidth="1"/>
    <col min="8538" max="8539" width="7.85546875" style="217" customWidth="1"/>
    <col min="8540" max="8770" width="9.140625" style="217"/>
    <col min="8771" max="8771" width="4.42578125" style="217" customWidth="1"/>
    <col min="8772" max="8772" width="12.85546875" style="217" customWidth="1"/>
    <col min="8773" max="8773" width="16.140625" style="217" customWidth="1"/>
    <col min="8774" max="8774" width="7.5703125" style="217" customWidth="1"/>
    <col min="8775" max="8775" width="9.85546875" style="217" customWidth="1"/>
    <col min="8776" max="8776" width="10.140625" style="217" customWidth="1"/>
    <col min="8777" max="8777" width="4.85546875" style="217" customWidth="1"/>
    <col min="8778" max="8779" width="6.140625" style="217" customWidth="1"/>
    <col min="8780" max="8783" width="6" style="217" customWidth="1"/>
    <col min="8784" max="8789" width="5.140625" style="217" customWidth="1"/>
    <col min="8790" max="8790" width="9.7109375" style="217" customWidth="1"/>
    <col min="8791" max="8791" width="11.7109375" style="217" customWidth="1"/>
    <col min="8792" max="8792" width="9.140625" style="217"/>
    <col min="8793" max="8793" width="9.85546875" style="217" customWidth="1"/>
    <col min="8794" max="8795" width="7.85546875" style="217" customWidth="1"/>
    <col min="8796" max="9026" width="9.140625" style="217"/>
    <col min="9027" max="9027" width="4.42578125" style="217" customWidth="1"/>
    <col min="9028" max="9028" width="12.85546875" style="217" customWidth="1"/>
    <col min="9029" max="9029" width="16.140625" style="217" customWidth="1"/>
    <col min="9030" max="9030" width="7.5703125" style="217" customWidth="1"/>
    <col min="9031" max="9031" width="9.85546875" style="217" customWidth="1"/>
    <col min="9032" max="9032" width="10.140625" style="217" customWidth="1"/>
    <col min="9033" max="9033" width="4.85546875" style="217" customWidth="1"/>
    <col min="9034" max="9035" width="6.140625" style="217" customWidth="1"/>
    <col min="9036" max="9039" width="6" style="217" customWidth="1"/>
    <col min="9040" max="9045" width="5.140625" style="217" customWidth="1"/>
    <col min="9046" max="9046" width="9.7109375" style="217" customWidth="1"/>
    <col min="9047" max="9047" width="11.7109375" style="217" customWidth="1"/>
    <col min="9048" max="9048" width="9.140625" style="217"/>
    <col min="9049" max="9049" width="9.85546875" style="217" customWidth="1"/>
    <col min="9050" max="9051" width="7.85546875" style="217" customWidth="1"/>
    <col min="9052" max="9282" width="9.140625" style="217"/>
    <col min="9283" max="9283" width="4.42578125" style="217" customWidth="1"/>
    <col min="9284" max="9284" width="12.85546875" style="217" customWidth="1"/>
    <col min="9285" max="9285" width="16.140625" style="217" customWidth="1"/>
    <col min="9286" max="9286" width="7.5703125" style="217" customWidth="1"/>
    <col min="9287" max="9287" width="9.85546875" style="217" customWidth="1"/>
    <col min="9288" max="9288" width="10.140625" style="217" customWidth="1"/>
    <col min="9289" max="9289" width="4.85546875" style="217" customWidth="1"/>
    <col min="9290" max="9291" width="6.140625" style="217" customWidth="1"/>
    <col min="9292" max="9295" width="6" style="217" customWidth="1"/>
    <col min="9296" max="9301" width="5.140625" style="217" customWidth="1"/>
    <col min="9302" max="9302" width="9.7109375" style="217" customWidth="1"/>
    <col min="9303" max="9303" width="11.7109375" style="217" customWidth="1"/>
    <col min="9304" max="9304" width="9.140625" style="217"/>
    <col min="9305" max="9305" width="9.85546875" style="217" customWidth="1"/>
    <col min="9306" max="9307" width="7.85546875" style="217" customWidth="1"/>
    <col min="9308" max="9538" width="9.140625" style="217"/>
    <col min="9539" max="9539" width="4.42578125" style="217" customWidth="1"/>
    <col min="9540" max="9540" width="12.85546875" style="217" customWidth="1"/>
    <col min="9541" max="9541" width="16.140625" style="217" customWidth="1"/>
    <col min="9542" max="9542" width="7.5703125" style="217" customWidth="1"/>
    <col min="9543" max="9543" width="9.85546875" style="217" customWidth="1"/>
    <col min="9544" max="9544" width="10.140625" style="217" customWidth="1"/>
    <col min="9545" max="9545" width="4.85546875" style="217" customWidth="1"/>
    <col min="9546" max="9547" width="6.140625" style="217" customWidth="1"/>
    <col min="9548" max="9551" width="6" style="217" customWidth="1"/>
    <col min="9552" max="9557" width="5.140625" style="217" customWidth="1"/>
    <col min="9558" max="9558" width="9.7109375" style="217" customWidth="1"/>
    <col min="9559" max="9559" width="11.7109375" style="217" customWidth="1"/>
    <col min="9560" max="9560" width="9.140625" style="217"/>
    <col min="9561" max="9561" width="9.85546875" style="217" customWidth="1"/>
    <col min="9562" max="9563" width="7.85546875" style="217" customWidth="1"/>
    <col min="9564" max="9794" width="9.140625" style="217"/>
    <col min="9795" max="9795" width="4.42578125" style="217" customWidth="1"/>
    <col min="9796" max="9796" width="12.85546875" style="217" customWidth="1"/>
    <col min="9797" max="9797" width="16.140625" style="217" customWidth="1"/>
    <col min="9798" max="9798" width="7.5703125" style="217" customWidth="1"/>
    <col min="9799" max="9799" width="9.85546875" style="217" customWidth="1"/>
    <col min="9800" max="9800" width="10.140625" style="217" customWidth="1"/>
    <col min="9801" max="9801" width="4.85546875" style="217" customWidth="1"/>
    <col min="9802" max="9803" width="6.140625" style="217" customWidth="1"/>
    <col min="9804" max="9807" width="6" style="217" customWidth="1"/>
    <col min="9808" max="9813" width="5.140625" style="217" customWidth="1"/>
    <col min="9814" max="9814" width="9.7109375" style="217" customWidth="1"/>
    <col min="9815" max="9815" width="11.7109375" style="217" customWidth="1"/>
    <col min="9816" max="9816" width="9.140625" style="217"/>
    <col min="9817" max="9817" width="9.85546875" style="217" customWidth="1"/>
    <col min="9818" max="9819" width="7.85546875" style="217" customWidth="1"/>
    <col min="9820" max="10050" width="9.140625" style="217"/>
    <col min="10051" max="10051" width="4.42578125" style="217" customWidth="1"/>
    <col min="10052" max="10052" width="12.85546875" style="217" customWidth="1"/>
    <col min="10053" max="10053" width="16.140625" style="217" customWidth="1"/>
    <col min="10054" max="10054" width="7.5703125" style="217" customWidth="1"/>
    <col min="10055" max="10055" width="9.85546875" style="217" customWidth="1"/>
    <col min="10056" max="10056" width="10.140625" style="217" customWidth="1"/>
    <col min="10057" max="10057" width="4.85546875" style="217" customWidth="1"/>
    <col min="10058" max="10059" width="6.140625" style="217" customWidth="1"/>
    <col min="10060" max="10063" width="6" style="217" customWidth="1"/>
    <col min="10064" max="10069" width="5.140625" style="217" customWidth="1"/>
    <col min="10070" max="10070" width="9.7109375" style="217" customWidth="1"/>
    <col min="10071" max="10071" width="11.7109375" style="217" customWidth="1"/>
    <col min="10072" max="10072" width="9.140625" style="217"/>
    <col min="10073" max="10073" width="9.85546875" style="217" customWidth="1"/>
    <col min="10074" max="10075" width="7.85546875" style="217" customWidth="1"/>
    <col min="10076" max="10306" width="9.140625" style="217"/>
    <col min="10307" max="10307" width="4.42578125" style="217" customWidth="1"/>
    <col min="10308" max="10308" width="12.85546875" style="217" customWidth="1"/>
    <col min="10309" max="10309" width="16.140625" style="217" customWidth="1"/>
    <col min="10310" max="10310" width="7.5703125" style="217" customWidth="1"/>
    <col min="10311" max="10311" width="9.85546875" style="217" customWidth="1"/>
    <col min="10312" max="10312" width="10.140625" style="217" customWidth="1"/>
    <col min="10313" max="10313" width="4.85546875" style="217" customWidth="1"/>
    <col min="10314" max="10315" width="6.140625" style="217" customWidth="1"/>
    <col min="10316" max="10319" width="6" style="217" customWidth="1"/>
    <col min="10320" max="10325" width="5.140625" style="217" customWidth="1"/>
    <col min="10326" max="10326" width="9.7109375" style="217" customWidth="1"/>
    <col min="10327" max="10327" width="11.7109375" style="217" customWidth="1"/>
    <col min="10328" max="10328" width="9.140625" style="217"/>
    <col min="10329" max="10329" width="9.85546875" style="217" customWidth="1"/>
    <col min="10330" max="10331" width="7.85546875" style="217" customWidth="1"/>
    <col min="10332" max="10562" width="9.140625" style="217"/>
    <col min="10563" max="10563" width="4.42578125" style="217" customWidth="1"/>
    <col min="10564" max="10564" width="12.85546875" style="217" customWidth="1"/>
    <col min="10565" max="10565" width="16.140625" style="217" customWidth="1"/>
    <col min="10566" max="10566" width="7.5703125" style="217" customWidth="1"/>
    <col min="10567" max="10567" width="9.85546875" style="217" customWidth="1"/>
    <col min="10568" max="10568" width="10.140625" style="217" customWidth="1"/>
    <col min="10569" max="10569" width="4.85546875" style="217" customWidth="1"/>
    <col min="10570" max="10571" width="6.140625" style="217" customWidth="1"/>
    <col min="10572" max="10575" width="6" style="217" customWidth="1"/>
    <col min="10576" max="10581" width="5.140625" style="217" customWidth="1"/>
    <col min="10582" max="10582" width="9.7109375" style="217" customWidth="1"/>
    <col min="10583" max="10583" width="11.7109375" style="217" customWidth="1"/>
    <col min="10584" max="10584" width="9.140625" style="217"/>
    <col min="10585" max="10585" width="9.85546875" style="217" customWidth="1"/>
    <col min="10586" max="10587" width="7.85546875" style="217" customWidth="1"/>
    <col min="10588" max="10818" width="9.140625" style="217"/>
    <col min="10819" max="10819" width="4.42578125" style="217" customWidth="1"/>
    <col min="10820" max="10820" width="12.85546875" style="217" customWidth="1"/>
    <col min="10821" max="10821" width="16.140625" style="217" customWidth="1"/>
    <col min="10822" max="10822" width="7.5703125" style="217" customWidth="1"/>
    <col min="10823" max="10823" width="9.85546875" style="217" customWidth="1"/>
    <col min="10824" max="10824" width="10.140625" style="217" customWidth="1"/>
    <col min="10825" max="10825" width="4.85546875" style="217" customWidth="1"/>
    <col min="10826" max="10827" width="6.140625" style="217" customWidth="1"/>
    <col min="10828" max="10831" width="6" style="217" customWidth="1"/>
    <col min="10832" max="10837" width="5.140625" style="217" customWidth="1"/>
    <col min="10838" max="10838" width="9.7109375" style="217" customWidth="1"/>
    <col min="10839" max="10839" width="11.7109375" style="217" customWidth="1"/>
    <col min="10840" max="10840" width="9.140625" style="217"/>
    <col min="10841" max="10841" width="9.85546875" style="217" customWidth="1"/>
    <col min="10842" max="10843" width="7.85546875" style="217" customWidth="1"/>
    <col min="10844" max="11074" width="9.140625" style="217"/>
    <col min="11075" max="11075" width="4.42578125" style="217" customWidth="1"/>
    <col min="11076" max="11076" width="12.85546875" style="217" customWidth="1"/>
    <col min="11077" max="11077" width="16.140625" style="217" customWidth="1"/>
    <col min="11078" max="11078" width="7.5703125" style="217" customWidth="1"/>
    <col min="11079" max="11079" width="9.85546875" style="217" customWidth="1"/>
    <col min="11080" max="11080" width="10.140625" style="217" customWidth="1"/>
    <col min="11081" max="11081" width="4.85546875" style="217" customWidth="1"/>
    <col min="11082" max="11083" width="6.140625" style="217" customWidth="1"/>
    <col min="11084" max="11087" width="6" style="217" customWidth="1"/>
    <col min="11088" max="11093" width="5.140625" style="217" customWidth="1"/>
    <col min="11094" max="11094" width="9.7109375" style="217" customWidth="1"/>
    <col min="11095" max="11095" width="11.7109375" style="217" customWidth="1"/>
    <col min="11096" max="11096" width="9.140625" style="217"/>
    <col min="11097" max="11097" width="9.85546875" style="217" customWidth="1"/>
    <col min="11098" max="11099" width="7.85546875" style="217" customWidth="1"/>
    <col min="11100" max="11330" width="9.140625" style="217"/>
    <col min="11331" max="11331" width="4.42578125" style="217" customWidth="1"/>
    <col min="11332" max="11332" width="12.85546875" style="217" customWidth="1"/>
    <col min="11333" max="11333" width="16.140625" style="217" customWidth="1"/>
    <col min="11334" max="11334" width="7.5703125" style="217" customWidth="1"/>
    <col min="11335" max="11335" width="9.85546875" style="217" customWidth="1"/>
    <col min="11336" max="11336" width="10.140625" style="217" customWidth="1"/>
    <col min="11337" max="11337" width="4.85546875" style="217" customWidth="1"/>
    <col min="11338" max="11339" width="6.140625" style="217" customWidth="1"/>
    <col min="11340" max="11343" width="6" style="217" customWidth="1"/>
    <col min="11344" max="11349" width="5.140625" style="217" customWidth="1"/>
    <col min="11350" max="11350" width="9.7109375" style="217" customWidth="1"/>
    <col min="11351" max="11351" width="11.7109375" style="217" customWidth="1"/>
    <col min="11352" max="11352" width="9.140625" style="217"/>
    <col min="11353" max="11353" width="9.85546875" style="217" customWidth="1"/>
    <col min="11354" max="11355" width="7.85546875" style="217" customWidth="1"/>
    <col min="11356" max="11586" width="9.140625" style="217"/>
    <col min="11587" max="11587" width="4.42578125" style="217" customWidth="1"/>
    <col min="11588" max="11588" width="12.85546875" style="217" customWidth="1"/>
    <col min="11589" max="11589" width="16.140625" style="217" customWidth="1"/>
    <col min="11590" max="11590" width="7.5703125" style="217" customWidth="1"/>
    <col min="11591" max="11591" width="9.85546875" style="217" customWidth="1"/>
    <col min="11592" max="11592" width="10.140625" style="217" customWidth="1"/>
    <col min="11593" max="11593" width="4.85546875" style="217" customWidth="1"/>
    <col min="11594" max="11595" width="6.140625" style="217" customWidth="1"/>
    <col min="11596" max="11599" width="6" style="217" customWidth="1"/>
    <col min="11600" max="11605" width="5.140625" style="217" customWidth="1"/>
    <col min="11606" max="11606" width="9.7109375" style="217" customWidth="1"/>
    <col min="11607" max="11607" width="11.7109375" style="217" customWidth="1"/>
    <col min="11608" max="11608" width="9.140625" style="217"/>
    <col min="11609" max="11609" width="9.85546875" style="217" customWidth="1"/>
    <col min="11610" max="11611" width="7.85546875" style="217" customWidth="1"/>
    <col min="11612" max="11842" width="9.140625" style="217"/>
    <col min="11843" max="11843" width="4.42578125" style="217" customWidth="1"/>
    <col min="11844" max="11844" width="12.85546875" style="217" customWidth="1"/>
    <col min="11845" max="11845" width="16.140625" style="217" customWidth="1"/>
    <col min="11846" max="11846" width="7.5703125" style="217" customWidth="1"/>
    <col min="11847" max="11847" width="9.85546875" style="217" customWidth="1"/>
    <col min="11848" max="11848" width="10.140625" style="217" customWidth="1"/>
    <col min="11849" max="11849" width="4.85546875" style="217" customWidth="1"/>
    <col min="11850" max="11851" width="6.140625" style="217" customWidth="1"/>
    <col min="11852" max="11855" width="6" style="217" customWidth="1"/>
    <col min="11856" max="11861" width="5.140625" style="217" customWidth="1"/>
    <col min="11862" max="11862" width="9.7109375" style="217" customWidth="1"/>
    <col min="11863" max="11863" width="11.7109375" style="217" customWidth="1"/>
    <col min="11864" max="11864" width="9.140625" style="217"/>
    <col min="11865" max="11865" width="9.85546875" style="217" customWidth="1"/>
    <col min="11866" max="11867" width="7.85546875" style="217" customWidth="1"/>
    <col min="11868" max="12098" width="9.140625" style="217"/>
    <col min="12099" max="12099" width="4.42578125" style="217" customWidth="1"/>
    <col min="12100" max="12100" width="12.85546875" style="217" customWidth="1"/>
    <col min="12101" max="12101" width="16.140625" style="217" customWidth="1"/>
    <col min="12102" max="12102" width="7.5703125" style="217" customWidth="1"/>
    <col min="12103" max="12103" width="9.85546875" style="217" customWidth="1"/>
    <col min="12104" max="12104" width="10.140625" style="217" customWidth="1"/>
    <col min="12105" max="12105" width="4.85546875" style="217" customWidth="1"/>
    <col min="12106" max="12107" width="6.140625" style="217" customWidth="1"/>
    <col min="12108" max="12111" width="6" style="217" customWidth="1"/>
    <col min="12112" max="12117" width="5.140625" style="217" customWidth="1"/>
    <col min="12118" max="12118" width="9.7109375" style="217" customWidth="1"/>
    <col min="12119" max="12119" width="11.7109375" style="217" customWidth="1"/>
    <col min="12120" max="12120" width="9.140625" style="217"/>
    <col min="12121" max="12121" width="9.85546875" style="217" customWidth="1"/>
    <col min="12122" max="12123" width="7.85546875" style="217" customWidth="1"/>
    <col min="12124" max="12354" width="9.140625" style="217"/>
    <col min="12355" max="12355" width="4.42578125" style="217" customWidth="1"/>
    <col min="12356" max="12356" width="12.85546875" style="217" customWidth="1"/>
    <col min="12357" max="12357" width="16.140625" style="217" customWidth="1"/>
    <col min="12358" max="12358" width="7.5703125" style="217" customWidth="1"/>
    <col min="12359" max="12359" width="9.85546875" style="217" customWidth="1"/>
    <col min="12360" max="12360" width="10.140625" style="217" customWidth="1"/>
    <col min="12361" max="12361" width="4.85546875" style="217" customWidth="1"/>
    <col min="12362" max="12363" width="6.140625" style="217" customWidth="1"/>
    <col min="12364" max="12367" width="6" style="217" customWidth="1"/>
    <col min="12368" max="12373" width="5.140625" style="217" customWidth="1"/>
    <col min="12374" max="12374" width="9.7109375" style="217" customWidth="1"/>
    <col min="12375" max="12375" width="11.7109375" style="217" customWidth="1"/>
    <col min="12376" max="12376" width="9.140625" style="217"/>
    <col min="12377" max="12377" width="9.85546875" style="217" customWidth="1"/>
    <col min="12378" max="12379" width="7.85546875" style="217" customWidth="1"/>
    <col min="12380" max="12610" width="9.140625" style="217"/>
    <col min="12611" max="12611" width="4.42578125" style="217" customWidth="1"/>
    <col min="12612" max="12612" width="12.85546875" style="217" customWidth="1"/>
    <col min="12613" max="12613" width="16.140625" style="217" customWidth="1"/>
    <col min="12614" max="12614" width="7.5703125" style="217" customWidth="1"/>
    <col min="12615" max="12615" width="9.85546875" style="217" customWidth="1"/>
    <col min="12616" max="12616" width="10.140625" style="217" customWidth="1"/>
    <col min="12617" max="12617" width="4.85546875" style="217" customWidth="1"/>
    <col min="12618" max="12619" width="6.140625" style="217" customWidth="1"/>
    <col min="12620" max="12623" width="6" style="217" customWidth="1"/>
    <col min="12624" max="12629" width="5.140625" style="217" customWidth="1"/>
    <col min="12630" max="12630" width="9.7109375" style="217" customWidth="1"/>
    <col min="12631" max="12631" width="11.7109375" style="217" customWidth="1"/>
    <col min="12632" max="12632" width="9.140625" style="217"/>
    <col min="12633" max="12633" width="9.85546875" style="217" customWidth="1"/>
    <col min="12634" max="12635" width="7.85546875" style="217" customWidth="1"/>
    <col min="12636" max="12866" width="9.140625" style="217"/>
    <col min="12867" max="12867" width="4.42578125" style="217" customWidth="1"/>
    <col min="12868" max="12868" width="12.85546875" style="217" customWidth="1"/>
    <col min="12869" max="12869" width="16.140625" style="217" customWidth="1"/>
    <col min="12870" max="12870" width="7.5703125" style="217" customWidth="1"/>
    <col min="12871" max="12871" width="9.85546875" style="217" customWidth="1"/>
    <col min="12872" max="12872" width="10.140625" style="217" customWidth="1"/>
    <col min="12873" max="12873" width="4.85546875" style="217" customWidth="1"/>
    <col min="12874" max="12875" width="6.140625" style="217" customWidth="1"/>
    <col min="12876" max="12879" width="6" style="217" customWidth="1"/>
    <col min="12880" max="12885" width="5.140625" style="217" customWidth="1"/>
    <col min="12886" max="12886" width="9.7109375" style="217" customWidth="1"/>
    <col min="12887" max="12887" width="11.7109375" style="217" customWidth="1"/>
    <col min="12888" max="12888" width="9.140625" style="217"/>
    <col min="12889" max="12889" width="9.85546875" style="217" customWidth="1"/>
    <col min="12890" max="12891" width="7.85546875" style="217" customWidth="1"/>
    <col min="12892" max="13122" width="9.140625" style="217"/>
    <col min="13123" max="13123" width="4.42578125" style="217" customWidth="1"/>
    <col min="13124" max="13124" width="12.85546875" style="217" customWidth="1"/>
    <col min="13125" max="13125" width="16.140625" style="217" customWidth="1"/>
    <col min="13126" max="13126" width="7.5703125" style="217" customWidth="1"/>
    <col min="13127" max="13127" width="9.85546875" style="217" customWidth="1"/>
    <col min="13128" max="13128" width="10.140625" style="217" customWidth="1"/>
    <col min="13129" max="13129" width="4.85546875" style="217" customWidth="1"/>
    <col min="13130" max="13131" width="6.140625" style="217" customWidth="1"/>
    <col min="13132" max="13135" width="6" style="217" customWidth="1"/>
    <col min="13136" max="13141" width="5.140625" style="217" customWidth="1"/>
    <col min="13142" max="13142" width="9.7109375" style="217" customWidth="1"/>
    <col min="13143" max="13143" width="11.7109375" style="217" customWidth="1"/>
    <col min="13144" max="13144" width="9.140625" style="217"/>
    <col min="13145" max="13145" width="9.85546875" style="217" customWidth="1"/>
    <col min="13146" max="13147" width="7.85546875" style="217" customWidth="1"/>
    <col min="13148" max="13378" width="9.140625" style="217"/>
    <col min="13379" max="13379" width="4.42578125" style="217" customWidth="1"/>
    <col min="13380" max="13380" width="12.85546875" style="217" customWidth="1"/>
    <col min="13381" max="13381" width="16.140625" style="217" customWidth="1"/>
    <col min="13382" max="13382" width="7.5703125" style="217" customWidth="1"/>
    <col min="13383" max="13383" width="9.85546875" style="217" customWidth="1"/>
    <col min="13384" max="13384" width="10.140625" style="217" customWidth="1"/>
    <col min="13385" max="13385" width="4.85546875" style="217" customWidth="1"/>
    <col min="13386" max="13387" width="6.140625" style="217" customWidth="1"/>
    <col min="13388" max="13391" width="6" style="217" customWidth="1"/>
    <col min="13392" max="13397" width="5.140625" style="217" customWidth="1"/>
    <col min="13398" max="13398" width="9.7109375" style="217" customWidth="1"/>
    <col min="13399" max="13399" width="11.7109375" style="217" customWidth="1"/>
    <col min="13400" max="13400" width="9.140625" style="217"/>
    <col min="13401" max="13401" width="9.85546875" style="217" customWidth="1"/>
    <col min="13402" max="13403" width="7.85546875" style="217" customWidth="1"/>
    <col min="13404" max="13634" width="9.140625" style="217"/>
    <col min="13635" max="13635" width="4.42578125" style="217" customWidth="1"/>
    <col min="13636" max="13636" width="12.85546875" style="217" customWidth="1"/>
    <col min="13637" max="13637" width="16.140625" style="217" customWidth="1"/>
    <col min="13638" max="13638" width="7.5703125" style="217" customWidth="1"/>
    <col min="13639" max="13639" width="9.85546875" style="217" customWidth="1"/>
    <col min="13640" max="13640" width="10.140625" style="217" customWidth="1"/>
    <col min="13641" max="13641" width="4.85546875" style="217" customWidth="1"/>
    <col min="13642" max="13643" width="6.140625" style="217" customWidth="1"/>
    <col min="13644" max="13647" width="6" style="217" customWidth="1"/>
    <col min="13648" max="13653" width="5.140625" style="217" customWidth="1"/>
    <col min="13654" max="13654" width="9.7109375" style="217" customWidth="1"/>
    <col min="13655" max="13655" width="11.7109375" style="217" customWidth="1"/>
    <col min="13656" max="13656" width="9.140625" style="217"/>
    <col min="13657" max="13657" width="9.85546875" style="217" customWidth="1"/>
    <col min="13658" max="13659" width="7.85546875" style="217" customWidth="1"/>
    <col min="13660" max="13890" width="9.140625" style="217"/>
    <col min="13891" max="13891" width="4.42578125" style="217" customWidth="1"/>
    <col min="13892" max="13892" width="12.85546875" style="217" customWidth="1"/>
    <col min="13893" max="13893" width="16.140625" style="217" customWidth="1"/>
    <col min="13894" max="13894" width="7.5703125" style="217" customWidth="1"/>
    <col min="13895" max="13895" width="9.85546875" style="217" customWidth="1"/>
    <col min="13896" max="13896" width="10.140625" style="217" customWidth="1"/>
    <col min="13897" max="13897" width="4.85546875" style="217" customWidth="1"/>
    <col min="13898" max="13899" width="6.140625" style="217" customWidth="1"/>
    <col min="13900" max="13903" width="6" style="217" customWidth="1"/>
    <col min="13904" max="13909" width="5.140625" style="217" customWidth="1"/>
    <col min="13910" max="13910" width="9.7109375" style="217" customWidth="1"/>
    <col min="13911" max="13911" width="11.7109375" style="217" customWidth="1"/>
    <col min="13912" max="13912" width="9.140625" style="217"/>
    <col min="13913" max="13913" width="9.85546875" style="217" customWidth="1"/>
    <col min="13914" max="13915" width="7.85546875" style="217" customWidth="1"/>
    <col min="13916" max="14146" width="9.140625" style="217"/>
    <col min="14147" max="14147" width="4.42578125" style="217" customWidth="1"/>
    <col min="14148" max="14148" width="12.85546875" style="217" customWidth="1"/>
    <col min="14149" max="14149" width="16.140625" style="217" customWidth="1"/>
    <col min="14150" max="14150" width="7.5703125" style="217" customWidth="1"/>
    <col min="14151" max="14151" width="9.85546875" style="217" customWidth="1"/>
    <col min="14152" max="14152" width="10.140625" style="217" customWidth="1"/>
    <col min="14153" max="14153" width="4.85546875" style="217" customWidth="1"/>
    <col min="14154" max="14155" width="6.140625" style="217" customWidth="1"/>
    <col min="14156" max="14159" width="6" style="217" customWidth="1"/>
    <col min="14160" max="14165" width="5.140625" style="217" customWidth="1"/>
    <col min="14166" max="14166" width="9.7109375" style="217" customWidth="1"/>
    <col min="14167" max="14167" width="11.7109375" style="217" customWidth="1"/>
    <col min="14168" max="14168" width="9.140625" style="217"/>
    <col min="14169" max="14169" width="9.85546875" style="217" customWidth="1"/>
    <col min="14170" max="14171" width="7.85546875" style="217" customWidth="1"/>
    <col min="14172" max="14402" width="9.140625" style="217"/>
    <col min="14403" max="14403" width="4.42578125" style="217" customWidth="1"/>
    <col min="14404" max="14404" width="12.85546875" style="217" customWidth="1"/>
    <col min="14405" max="14405" width="16.140625" style="217" customWidth="1"/>
    <col min="14406" max="14406" width="7.5703125" style="217" customWidth="1"/>
    <col min="14407" max="14407" width="9.85546875" style="217" customWidth="1"/>
    <col min="14408" max="14408" width="10.140625" style="217" customWidth="1"/>
    <col min="14409" max="14409" width="4.85546875" style="217" customWidth="1"/>
    <col min="14410" max="14411" width="6.140625" style="217" customWidth="1"/>
    <col min="14412" max="14415" width="6" style="217" customWidth="1"/>
    <col min="14416" max="14421" width="5.140625" style="217" customWidth="1"/>
    <col min="14422" max="14422" width="9.7109375" style="217" customWidth="1"/>
    <col min="14423" max="14423" width="11.7109375" style="217" customWidth="1"/>
    <col min="14424" max="14424" width="9.140625" style="217"/>
    <col min="14425" max="14425" width="9.85546875" style="217" customWidth="1"/>
    <col min="14426" max="14427" width="7.85546875" style="217" customWidth="1"/>
    <col min="14428" max="14658" width="9.140625" style="217"/>
    <col min="14659" max="14659" width="4.42578125" style="217" customWidth="1"/>
    <col min="14660" max="14660" width="12.85546875" style="217" customWidth="1"/>
    <col min="14661" max="14661" width="16.140625" style="217" customWidth="1"/>
    <col min="14662" max="14662" width="7.5703125" style="217" customWidth="1"/>
    <col min="14663" max="14663" width="9.85546875" style="217" customWidth="1"/>
    <col min="14664" max="14664" width="10.140625" style="217" customWidth="1"/>
    <col min="14665" max="14665" width="4.85546875" style="217" customWidth="1"/>
    <col min="14666" max="14667" width="6.140625" style="217" customWidth="1"/>
    <col min="14668" max="14671" width="6" style="217" customWidth="1"/>
    <col min="14672" max="14677" width="5.140625" style="217" customWidth="1"/>
    <col min="14678" max="14678" width="9.7109375" style="217" customWidth="1"/>
    <col min="14679" max="14679" width="11.7109375" style="217" customWidth="1"/>
    <col min="14680" max="14680" width="9.140625" style="217"/>
    <col min="14681" max="14681" width="9.85546875" style="217" customWidth="1"/>
    <col min="14682" max="14683" width="7.85546875" style="217" customWidth="1"/>
    <col min="14684" max="14914" width="9.140625" style="217"/>
    <col min="14915" max="14915" width="4.42578125" style="217" customWidth="1"/>
    <col min="14916" max="14916" width="12.85546875" style="217" customWidth="1"/>
    <col min="14917" max="14917" width="16.140625" style="217" customWidth="1"/>
    <col min="14918" max="14918" width="7.5703125" style="217" customWidth="1"/>
    <col min="14919" max="14919" width="9.85546875" style="217" customWidth="1"/>
    <col min="14920" max="14920" width="10.140625" style="217" customWidth="1"/>
    <col min="14921" max="14921" width="4.85546875" style="217" customWidth="1"/>
    <col min="14922" max="14923" width="6.140625" style="217" customWidth="1"/>
    <col min="14924" max="14927" width="6" style="217" customWidth="1"/>
    <col min="14928" max="14933" width="5.140625" style="217" customWidth="1"/>
    <col min="14934" max="14934" width="9.7109375" style="217" customWidth="1"/>
    <col min="14935" max="14935" width="11.7109375" style="217" customWidth="1"/>
    <col min="14936" max="14936" width="9.140625" style="217"/>
    <col min="14937" max="14937" width="9.85546875" style="217" customWidth="1"/>
    <col min="14938" max="14939" width="7.85546875" style="217" customWidth="1"/>
    <col min="14940" max="15170" width="9.140625" style="217"/>
    <col min="15171" max="15171" width="4.42578125" style="217" customWidth="1"/>
    <col min="15172" max="15172" width="12.85546875" style="217" customWidth="1"/>
    <col min="15173" max="15173" width="16.140625" style="217" customWidth="1"/>
    <col min="15174" max="15174" width="7.5703125" style="217" customWidth="1"/>
    <col min="15175" max="15175" width="9.85546875" style="217" customWidth="1"/>
    <col min="15176" max="15176" width="10.140625" style="217" customWidth="1"/>
    <col min="15177" max="15177" width="4.85546875" style="217" customWidth="1"/>
    <col min="15178" max="15179" width="6.140625" style="217" customWidth="1"/>
    <col min="15180" max="15183" width="6" style="217" customWidth="1"/>
    <col min="15184" max="15189" width="5.140625" style="217" customWidth="1"/>
    <col min="15190" max="15190" width="9.7109375" style="217" customWidth="1"/>
    <col min="15191" max="15191" width="11.7109375" style="217" customWidth="1"/>
    <col min="15192" max="15192" width="9.140625" style="217"/>
    <col min="15193" max="15193" width="9.85546875" style="217" customWidth="1"/>
    <col min="15194" max="15195" width="7.85546875" style="217" customWidth="1"/>
    <col min="15196" max="15426" width="9.140625" style="217"/>
    <col min="15427" max="15427" width="4.42578125" style="217" customWidth="1"/>
    <col min="15428" max="15428" width="12.85546875" style="217" customWidth="1"/>
    <col min="15429" max="15429" width="16.140625" style="217" customWidth="1"/>
    <col min="15430" max="15430" width="7.5703125" style="217" customWidth="1"/>
    <col min="15431" max="15431" width="9.85546875" style="217" customWidth="1"/>
    <col min="15432" max="15432" width="10.140625" style="217" customWidth="1"/>
    <col min="15433" max="15433" width="4.85546875" style="217" customWidth="1"/>
    <col min="15434" max="15435" width="6.140625" style="217" customWidth="1"/>
    <col min="15436" max="15439" width="6" style="217" customWidth="1"/>
    <col min="15440" max="15445" width="5.140625" style="217" customWidth="1"/>
    <col min="15446" max="15446" width="9.7109375" style="217" customWidth="1"/>
    <col min="15447" max="15447" width="11.7109375" style="217" customWidth="1"/>
    <col min="15448" max="15448" width="9.140625" style="217"/>
    <col min="15449" max="15449" width="9.85546875" style="217" customWidth="1"/>
    <col min="15450" max="15451" width="7.85546875" style="217" customWidth="1"/>
    <col min="15452" max="15682" width="9.140625" style="217"/>
    <col min="15683" max="15683" width="4.42578125" style="217" customWidth="1"/>
    <col min="15684" max="15684" width="12.85546875" style="217" customWidth="1"/>
    <col min="15685" max="15685" width="16.140625" style="217" customWidth="1"/>
    <col min="15686" max="15686" width="7.5703125" style="217" customWidth="1"/>
    <col min="15687" max="15687" width="9.85546875" style="217" customWidth="1"/>
    <col min="15688" max="15688" width="10.140625" style="217" customWidth="1"/>
    <col min="15689" max="15689" width="4.85546875" style="217" customWidth="1"/>
    <col min="15690" max="15691" width="6.140625" style="217" customWidth="1"/>
    <col min="15692" max="15695" width="6" style="217" customWidth="1"/>
    <col min="15696" max="15701" width="5.140625" style="217" customWidth="1"/>
    <col min="15702" max="15702" width="9.7109375" style="217" customWidth="1"/>
    <col min="15703" max="15703" width="11.7109375" style="217" customWidth="1"/>
    <col min="15704" max="15704" width="9.140625" style="217"/>
    <col min="15705" max="15705" width="9.85546875" style="217" customWidth="1"/>
    <col min="15706" max="15707" width="7.85546875" style="217" customWidth="1"/>
    <col min="15708" max="15938" width="9.140625" style="217"/>
    <col min="15939" max="15939" width="4.42578125" style="217" customWidth="1"/>
    <col min="15940" max="15940" width="12.85546875" style="217" customWidth="1"/>
    <col min="15941" max="15941" width="16.140625" style="217" customWidth="1"/>
    <col min="15942" max="15942" width="7.5703125" style="217" customWidth="1"/>
    <col min="15943" max="15943" width="9.85546875" style="217" customWidth="1"/>
    <col min="15944" max="15944" width="10.140625" style="217" customWidth="1"/>
    <col min="15945" max="15945" width="4.85546875" style="217" customWidth="1"/>
    <col min="15946" max="15947" width="6.140625" style="217" customWidth="1"/>
    <col min="15948" max="15951" width="6" style="217" customWidth="1"/>
    <col min="15952" max="15957" width="5.140625" style="217" customWidth="1"/>
    <col min="15958" max="15958" width="9.7109375" style="217" customWidth="1"/>
    <col min="15959" max="15959" width="11.7109375" style="217" customWidth="1"/>
    <col min="15960" max="15960" width="9.140625" style="217"/>
    <col min="15961" max="15961" width="9.85546875" style="217" customWidth="1"/>
    <col min="15962" max="15963" width="7.85546875" style="217" customWidth="1"/>
    <col min="15964" max="16384" width="9.140625" style="217"/>
  </cols>
  <sheetData>
    <row r="1" spans="1:27" x14ac:dyDescent="0.25">
      <c r="A1" s="586" t="s">
        <v>4799</v>
      </c>
      <c r="B1" s="586"/>
      <c r="C1" s="586"/>
      <c r="D1" s="586"/>
      <c r="E1" s="586" t="s">
        <v>4825</v>
      </c>
      <c r="F1" s="586"/>
      <c r="G1" s="586"/>
      <c r="H1" s="586"/>
      <c r="I1" s="586"/>
      <c r="J1" s="586"/>
      <c r="K1" s="586"/>
      <c r="L1" s="586"/>
      <c r="M1" s="586"/>
      <c r="N1" s="586"/>
      <c r="O1" s="586"/>
      <c r="P1" s="586"/>
      <c r="Q1" s="586"/>
      <c r="R1" s="586"/>
      <c r="S1" s="586"/>
      <c r="T1" s="586"/>
      <c r="U1" s="586"/>
    </row>
    <row r="2" spans="1:27" x14ac:dyDescent="0.25">
      <c r="A2" s="586" t="s">
        <v>4771</v>
      </c>
      <c r="B2" s="586"/>
      <c r="C2" s="586"/>
      <c r="D2" s="586"/>
      <c r="E2" s="586" t="s">
        <v>4824</v>
      </c>
      <c r="F2" s="586"/>
      <c r="G2" s="586"/>
      <c r="H2" s="586"/>
      <c r="I2" s="586"/>
      <c r="J2" s="586"/>
      <c r="K2" s="586"/>
      <c r="L2" s="586"/>
      <c r="M2" s="586"/>
      <c r="N2" s="586"/>
      <c r="O2" s="586"/>
      <c r="P2" s="586"/>
      <c r="Q2" s="586"/>
      <c r="R2" s="586"/>
      <c r="S2" s="586"/>
      <c r="T2" s="586"/>
      <c r="U2" s="586"/>
    </row>
    <row r="3" spans="1:27" x14ac:dyDescent="0.25">
      <c r="A3" s="219"/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19"/>
    </row>
    <row r="4" spans="1:27" s="224" customFormat="1" ht="18" hidden="1" customHeight="1" x14ac:dyDescent="0.2">
      <c r="A4" s="220"/>
      <c r="B4" s="221"/>
      <c r="C4" s="221">
        <v>2</v>
      </c>
      <c r="D4" s="221">
        <v>3</v>
      </c>
      <c r="E4" s="222">
        <v>4</v>
      </c>
      <c r="F4" s="221">
        <v>5</v>
      </c>
      <c r="G4" s="221">
        <v>6</v>
      </c>
      <c r="H4" s="221"/>
      <c r="I4" s="221"/>
      <c r="J4" s="221"/>
      <c r="K4" s="221"/>
      <c r="L4" s="221"/>
      <c r="M4" s="221"/>
      <c r="N4" s="221"/>
      <c r="O4" s="221"/>
      <c r="P4" s="221"/>
      <c r="Q4" s="221"/>
      <c r="R4" s="221"/>
      <c r="S4" s="221"/>
      <c r="T4" s="221"/>
      <c r="U4" s="223"/>
      <c r="W4" s="225"/>
      <c r="X4" s="225"/>
    </row>
    <row r="5" spans="1:27" ht="15.75" customHeight="1" x14ac:dyDescent="0.25">
      <c r="A5" s="587" t="s">
        <v>4589</v>
      </c>
      <c r="B5" s="590" t="s">
        <v>4609</v>
      </c>
      <c r="C5" s="593" t="s">
        <v>4800</v>
      </c>
      <c r="D5" s="596" t="s">
        <v>4611</v>
      </c>
      <c r="E5" s="587" t="s">
        <v>4801</v>
      </c>
      <c r="F5" s="587" t="s">
        <v>4802</v>
      </c>
      <c r="G5" s="571" t="s">
        <v>4803</v>
      </c>
      <c r="H5" s="574" t="s">
        <v>4804</v>
      </c>
      <c r="I5" s="577" t="s">
        <v>4805</v>
      </c>
      <c r="J5" s="577"/>
      <c r="K5" s="577"/>
      <c r="L5" s="577"/>
      <c r="M5" s="578" t="s">
        <v>4806</v>
      </c>
      <c r="N5" s="570" t="s">
        <v>4807</v>
      </c>
      <c r="O5" s="570" t="s">
        <v>4808</v>
      </c>
      <c r="P5" s="570" t="s">
        <v>4809</v>
      </c>
      <c r="Q5" s="570" t="s">
        <v>4791</v>
      </c>
      <c r="R5" s="570" t="s">
        <v>4792</v>
      </c>
      <c r="S5" s="578" t="s">
        <v>4793</v>
      </c>
      <c r="T5" s="599" t="s">
        <v>4810</v>
      </c>
      <c r="U5" s="602" t="s">
        <v>4811</v>
      </c>
    </row>
    <row r="6" spans="1:27" ht="16.5" customHeight="1" x14ac:dyDescent="0.25">
      <c r="A6" s="588"/>
      <c r="B6" s="591"/>
      <c r="C6" s="594"/>
      <c r="D6" s="597"/>
      <c r="E6" s="588"/>
      <c r="F6" s="588"/>
      <c r="G6" s="572"/>
      <c r="H6" s="575"/>
      <c r="I6" s="581" t="s">
        <v>4812</v>
      </c>
      <c r="J6" s="582" t="s">
        <v>4813</v>
      </c>
      <c r="K6" s="582" t="s">
        <v>4814</v>
      </c>
      <c r="L6" s="584" t="s">
        <v>4815</v>
      </c>
      <c r="M6" s="579"/>
      <c r="N6" s="570" t="s">
        <v>4816</v>
      </c>
      <c r="O6" s="570" t="s">
        <v>4808</v>
      </c>
      <c r="P6" s="570" t="s">
        <v>4809</v>
      </c>
      <c r="Q6" s="570" t="s">
        <v>4791</v>
      </c>
      <c r="R6" s="570" t="s">
        <v>4792</v>
      </c>
      <c r="S6" s="579"/>
      <c r="T6" s="600"/>
      <c r="U6" s="602" t="s">
        <v>4817</v>
      </c>
    </row>
    <row r="7" spans="1:27" ht="47.25" customHeight="1" x14ac:dyDescent="0.25">
      <c r="A7" s="589"/>
      <c r="B7" s="592"/>
      <c r="C7" s="595"/>
      <c r="D7" s="598"/>
      <c r="E7" s="589"/>
      <c r="F7" s="589"/>
      <c r="G7" s="573"/>
      <c r="H7" s="576"/>
      <c r="I7" s="573"/>
      <c r="J7" s="583"/>
      <c r="K7" s="583"/>
      <c r="L7" s="585"/>
      <c r="M7" s="580"/>
      <c r="N7" s="570"/>
      <c r="O7" s="570"/>
      <c r="P7" s="570"/>
      <c r="Q7" s="570"/>
      <c r="R7" s="570"/>
      <c r="S7" s="580"/>
      <c r="T7" s="601"/>
      <c r="U7" s="602"/>
      <c r="W7" s="226" t="s">
        <v>4818</v>
      </c>
      <c r="X7" s="226" t="s">
        <v>4819</v>
      </c>
    </row>
    <row r="8" spans="1:27" ht="13.5" customHeight="1" thickBot="1" x14ac:dyDescent="0.3">
      <c r="A8" s="227"/>
      <c r="B8" s="228"/>
      <c r="C8" s="229"/>
      <c r="D8" s="230"/>
      <c r="E8" s="228"/>
      <c r="F8" s="231"/>
      <c r="G8" s="232"/>
      <c r="H8" s="228"/>
      <c r="I8" s="229"/>
      <c r="J8" s="230"/>
      <c r="K8" s="228"/>
      <c r="L8" s="230"/>
      <c r="M8" s="228"/>
      <c r="N8" s="229"/>
      <c r="O8" s="230"/>
      <c r="P8" s="228"/>
      <c r="Q8" s="229"/>
      <c r="R8" s="230"/>
      <c r="S8" s="230"/>
      <c r="T8" s="228"/>
      <c r="U8" s="227"/>
    </row>
    <row r="9" spans="1:27" ht="20.25" customHeight="1" thickBot="1" x14ac:dyDescent="0.3">
      <c r="A9" s="233" t="s">
        <v>4605</v>
      </c>
      <c r="B9" s="234"/>
      <c r="C9" s="234"/>
      <c r="D9" s="235"/>
      <c r="E9" s="236"/>
      <c r="F9" s="237"/>
      <c r="G9" s="236"/>
      <c r="H9" s="234"/>
      <c r="I9" s="238"/>
      <c r="J9" s="236"/>
      <c r="K9" s="236"/>
      <c r="L9" s="236"/>
      <c r="M9" s="236"/>
      <c r="N9" s="236"/>
      <c r="O9" s="234"/>
      <c r="P9" s="234"/>
      <c r="Q9" s="234"/>
      <c r="R9" s="234"/>
      <c r="S9" s="234"/>
      <c r="T9" s="239"/>
      <c r="U9" s="238"/>
      <c r="V9" s="240"/>
    </row>
    <row r="10" spans="1:27" s="240" customFormat="1" ht="20.25" customHeight="1" x14ac:dyDescent="0.25">
      <c r="A10" s="241">
        <v>1</v>
      </c>
      <c r="B10" s="242">
        <v>2220724232</v>
      </c>
      <c r="C10" s="243" t="str">
        <f>VLOOKUP($B10,TTCN!$B$6:$H$159,2,0)</f>
        <v>Mai Thị Kim</v>
      </c>
      <c r="D10" s="244" t="str">
        <f>VLOOKUP($B10,TTCN!$B$6:$H$159,3,0)</f>
        <v>Biên</v>
      </c>
      <c r="E10" s="245">
        <f>VLOOKUP($B10,TTCN!$B$6:$H$159,5,0)</f>
        <v>35804</v>
      </c>
      <c r="F10" s="246" t="str">
        <f>VLOOKUP($B10,TTCN!$B$6:$H$159,7,0)</f>
        <v>Quảng Nam</v>
      </c>
      <c r="G10" s="247" t="str">
        <f>VLOOKUP($B10,TTCN!$B$6:$H$159,6,0)</f>
        <v>Nữ</v>
      </c>
      <c r="H10" s="248">
        <f>VLOOKUP($B10,'TN01-10'!$A$11:$EU$200,103,0)</f>
        <v>7.78</v>
      </c>
      <c r="I10" s="249">
        <f>VLOOKUP($B10,'TN01-10'!$A$11:$EU$200,136,0)</f>
        <v>9</v>
      </c>
      <c r="J10" s="250"/>
      <c r="K10" s="250"/>
      <c r="L10" s="248">
        <f>VLOOKUP($B10,'TN01-10'!$A$11:$EU$200,110,0)</f>
        <v>9</v>
      </c>
      <c r="M10" s="248">
        <f>VLOOKUP($B10,'TN01-10'!$A$11:$EU$200,116,0)</f>
        <v>7.83</v>
      </c>
      <c r="N10" s="248">
        <f>VLOOKUP($B10,'TN01-10'!$A$11:$EU$200,117,0)</f>
        <v>3.37</v>
      </c>
      <c r="O10" s="251" t="str">
        <f>VLOOKUP($B10,'TN01-10'!$A$11:$EU$200,126,0)</f>
        <v>Đạt</v>
      </c>
      <c r="P10" s="251" t="str">
        <f>VLOOKUP($B10,'TN01-10'!$A$11:$EU$200,127,0)</f>
        <v>Đạt</v>
      </c>
      <c r="Q10" s="251" t="str">
        <f>VLOOKUP($B10,'TN01-10'!$A$11:$EU$200,128,0)</f>
        <v>Đạt</v>
      </c>
      <c r="R10" s="251" t="str">
        <f>VLOOKUP($B10,'TN01-10'!$A$11:$EU$200,129,0)</f>
        <v>Đạt</v>
      </c>
      <c r="S10" s="251" t="str">
        <f>VLOOKUP($B10,'TN01-10'!$A$11:$EU$200,130,0)</f>
        <v>Tốt</v>
      </c>
      <c r="T10" s="252"/>
      <c r="U10" s="253" t="str">
        <f>IF(AND(I10&gt;=5.5,L10&gt;=5.5,N10&gt;=2,O10="Đạt",P10="Đạt",Q10="Đạt",R10="Đạt",AND(W10=0,X10=0)),"CNTN",IF(OR(I10&lt;5.5,L10&lt;5.5),"HỎNG","HOÃN"))</f>
        <v>CNTN</v>
      </c>
      <c r="V10" s="240" t="s">
        <v>4852</v>
      </c>
      <c r="W10" s="254">
        <f>VLOOKUP($B10,'TN01-10'!$A$11:$EU$200,119,0)</f>
        <v>0</v>
      </c>
      <c r="X10" s="254">
        <v>0</v>
      </c>
      <c r="Z10" s="255">
        <f>VLOOKUP($B10,Sheet!$A$7:$DF$132,110,0)</f>
        <v>3.37</v>
      </c>
      <c r="AA10" s="255">
        <f>Z10-N10</f>
        <v>0</v>
      </c>
    </row>
    <row r="11" spans="1:27" s="240" customFormat="1" ht="20.25" customHeight="1" x14ac:dyDescent="0.25">
      <c r="A11" s="241">
        <v>2</v>
      </c>
      <c r="B11" s="256">
        <v>2220727265</v>
      </c>
      <c r="C11" s="243" t="str">
        <f>VLOOKUP($B11,TTCN!$B$6:$H$159,2,0)</f>
        <v>Tăng Thị Bích</v>
      </c>
      <c r="D11" s="244" t="str">
        <f>VLOOKUP($B11,TTCN!$B$6:$H$159,3,0)</f>
        <v>Bình</v>
      </c>
      <c r="E11" s="245">
        <f>VLOOKUP($B11,TTCN!$B$6:$H$159,5,0)</f>
        <v>36010</v>
      </c>
      <c r="F11" s="246" t="str">
        <f>VLOOKUP($B11,TTCN!$B$6:$H$159,7,0)</f>
        <v>Đà Nẵng</v>
      </c>
      <c r="G11" s="247" t="str">
        <f>VLOOKUP($B11,TTCN!$B$6:$H$159,6,0)</f>
        <v>Nữ</v>
      </c>
      <c r="H11" s="248">
        <f>VLOOKUP($B11,'TN01-10'!$A$11:$EU$200,103,0)</f>
        <v>8.19</v>
      </c>
      <c r="I11" s="249">
        <f>VLOOKUP($B11,'TN01-10'!$A$11:$EU$200,136,0)</f>
        <v>8.8000000000000007</v>
      </c>
      <c r="J11" s="250"/>
      <c r="K11" s="250"/>
      <c r="L11" s="248">
        <f>VLOOKUP($B11,'TN01-10'!$A$11:$EU$200,110,0)</f>
        <v>8.8000000000000007</v>
      </c>
      <c r="M11" s="248">
        <f>VLOOKUP($B11,'TN01-10'!$A$11:$EU$200,116,0)</f>
        <v>8.2100000000000009</v>
      </c>
      <c r="N11" s="248">
        <f>VLOOKUP($B11,'TN01-10'!$A$11:$EU$200,117,0)</f>
        <v>3.57</v>
      </c>
      <c r="O11" s="251" t="str">
        <f>VLOOKUP($B11,'TN01-10'!$A$11:$EU$200,126,0)</f>
        <v>Đạt</v>
      </c>
      <c r="P11" s="251" t="str">
        <f>VLOOKUP($B11,'TN01-10'!$A$11:$EU$200,127,0)</f>
        <v>Đạt</v>
      </c>
      <c r="Q11" s="251" t="str">
        <f>VLOOKUP($B11,'TN01-10'!$A$11:$EU$200,128,0)</f>
        <v>Đạt</v>
      </c>
      <c r="R11" s="251" t="str">
        <f>VLOOKUP($B11,'TN01-10'!$A$11:$EU$200,129,0)</f>
        <v>Đạt</v>
      </c>
      <c r="S11" s="251" t="str">
        <f>VLOOKUP($B11,'TN01-10'!$A$11:$EU$200,130,0)</f>
        <v>Xuất Sắc</v>
      </c>
      <c r="T11" s="252"/>
      <c r="U11" s="253" t="str">
        <f t="shared" ref="U11:U25" si="0">IF(AND(I11&gt;=5.5,L11&gt;=5.5,N11&gt;=2,O11="Đạt",P11="Đạt",Q11="Đạt",R11="Đạt",AND(W11=0,X11=0)),"CNTN",IF(OR(I11&lt;5.5,L11&lt;5.5),"HỎNG","HOÃN"))</f>
        <v>CNTN</v>
      </c>
      <c r="V11" s="421"/>
      <c r="W11" s="254">
        <f>VLOOKUP($B11,'TN01-10'!$A$11:$EU$200,119,0)</f>
        <v>0</v>
      </c>
      <c r="X11" s="254">
        <v>0</v>
      </c>
      <c r="Z11" s="255">
        <f>VLOOKUP($B11,Sheet!$A$7:$DF$132,110,0)</f>
        <v>3.57</v>
      </c>
      <c r="AA11" s="255">
        <f t="shared" ref="AA11:AA74" si="1">Z11-N11</f>
        <v>0</v>
      </c>
    </row>
    <row r="12" spans="1:27" s="240" customFormat="1" ht="20.25" customHeight="1" x14ac:dyDescent="0.25">
      <c r="A12" s="241">
        <v>3</v>
      </c>
      <c r="B12" s="256">
        <v>2220727279</v>
      </c>
      <c r="C12" s="243" t="str">
        <f>VLOOKUP($B12,TTCN!$B$6:$H$159,2,0)</f>
        <v>Nguyễn Thị</v>
      </c>
      <c r="D12" s="244" t="str">
        <f>VLOOKUP($B12,TTCN!$B$6:$H$159,3,0)</f>
        <v>Diễm</v>
      </c>
      <c r="E12" s="245">
        <f>VLOOKUP($B12,TTCN!$B$6:$H$159,5,0)</f>
        <v>36062</v>
      </c>
      <c r="F12" s="246" t="str">
        <f>VLOOKUP($B12,TTCN!$B$6:$H$159,7,0)</f>
        <v>Bình Định</v>
      </c>
      <c r="G12" s="247" t="str">
        <f>VLOOKUP($B12,TTCN!$B$6:$H$159,6,0)</f>
        <v>Nữ</v>
      </c>
      <c r="H12" s="248">
        <f>VLOOKUP($B12,'TN01-10'!$A$11:$EU$200,103,0)</f>
        <v>7.83</v>
      </c>
      <c r="I12" s="249">
        <f>VLOOKUP($B12,'TN01-10'!$A$11:$EU$200,136,0)</f>
        <v>8.8000000000000007</v>
      </c>
      <c r="J12" s="250"/>
      <c r="K12" s="250"/>
      <c r="L12" s="248">
        <f>VLOOKUP($B12,'TN01-10'!$A$11:$EU$200,110,0)</f>
        <v>8.8000000000000007</v>
      </c>
      <c r="M12" s="248">
        <f>VLOOKUP($B12,'TN01-10'!$A$11:$EU$200,116,0)</f>
        <v>7.86</v>
      </c>
      <c r="N12" s="248">
        <f>VLOOKUP($B12,'TN01-10'!$A$11:$EU$200,117,0)</f>
        <v>3.34</v>
      </c>
      <c r="O12" s="251" t="str">
        <f>VLOOKUP($B12,'TN01-10'!$A$11:$EU$200,126,0)</f>
        <v>Đạt</v>
      </c>
      <c r="P12" s="251" t="str">
        <f>VLOOKUP($B12,'TN01-10'!$A$11:$EU$200,127,0)</f>
        <v>Đạt</v>
      </c>
      <c r="Q12" s="251" t="str">
        <f>VLOOKUP($B12,'TN01-10'!$A$11:$EU$200,128,0)</f>
        <v>Đạt</v>
      </c>
      <c r="R12" s="251" t="str">
        <f>VLOOKUP($B12,'TN01-10'!$A$11:$EU$200,129,0)</f>
        <v>Đạt</v>
      </c>
      <c r="S12" s="251" t="str">
        <f>VLOOKUP($B12,'TN01-10'!$A$11:$EU$200,130,0)</f>
        <v>Tốt</v>
      </c>
      <c r="T12" s="252"/>
      <c r="U12" s="253" t="str">
        <f t="shared" si="0"/>
        <v>CNTN</v>
      </c>
      <c r="V12" s="240" t="s">
        <v>4852</v>
      </c>
      <c r="W12" s="254">
        <f>VLOOKUP($B12,'TN01-10'!$A$11:$EU$200,119,0)</f>
        <v>0</v>
      </c>
      <c r="X12" s="254">
        <v>0</v>
      </c>
      <c r="Z12" s="255">
        <f>VLOOKUP($B12,Sheet!$A$7:$DF$132,110,0)</f>
        <v>3.34</v>
      </c>
      <c r="AA12" s="255">
        <f t="shared" si="1"/>
        <v>0</v>
      </c>
    </row>
    <row r="13" spans="1:27" s="240" customFormat="1" ht="20.25" customHeight="1" x14ac:dyDescent="0.25">
      <c r="A13" s="241">
        <v>4</v>
      </c>
      <c r="B13" s="256">
        <v>2220727294</v>
      </c>
      <c r="C13" s="243" t="str">
        <f>VLOOKUP($B13,TTCN!$B$6:$H$159,2,0)</f>
        <v>Trần Thị Thanh</v>
      </c>
      <c r="D13" s="244" t="str">
        <f>VLOOKUP($B13,TTCN!$B$6:$H$159,3,0)</f>
        <v>Hà</v>
      </c>
      <c r="E13" s="245">
        <f>VLOOKUP($B13,TTCN!$B$6:$H$159,5,0)</f>
        <v>36125</v>
      </c>
      <c r="F13" s="246" t="str">
        <f>VLOOKUP($B13,TTCN!$B$6:$H$159,7,0)</f>
        <v>Quảng Nam</v>
      </c>
      <c r="G13" s="247" t="str">
        <f>VLOOKUP($B13,TTCN!$B$6:$H$159,6,0)</f>
        <v>Nữ</v>
      </c>
      <c r="H13" s="248">
        <f>VLOOKUP($B13,'TN01-10'!$A$11:$EU$200,103,0)</f>
        <v>8.11</v>
      </c>
      <c r="I13" s="249">
        <f>VLOOKUP($B13,'TN01-10'!$A$11:$EU$200,136,0)</f>
        <v>8.1</v>
      </c>
      <c r="J13" s="250"/>
      <c r="K13" s="250"/>
      <c r="L13" s="248">
        <f>VLOOKUP($B13,'TN01-10'!$A$11:$EU$200,110,0)</f>
        <v>8.1</v>
      </c>
      <c r="M13" s="248">
        <f>VLOOKUP($B13,'TN01-10'!$A$11:$EU$200,116,0)</f>
        <v>8.11</v>
      </c>
      <c r="N13" s="248">
        <f>VLOOKUP($B13,'TN01-10'!$A$11:$EU$200,117,0)</f>
        <v>3.53</v>
      </c>
      <c r="O13" s="251" t="str">
        <f>VLOOKUP($B13,'TN01-10'!$A$11:$EU$200,126,0)</f>
        <v>Đạt</v>
      </c>
      <c r="P13" s="251" t="str">
        <f>VLOOKUP($B13,'TN01-10'!$A$11:$EU$200,127,0)</f>
        <v>Đạt</v>
      </c>
      <c r="Q13" s="251" t="str">
        <f>VLOOKUP($B13,'TN01-10'!$A$11:$EU$200,128,0)</f>
        <v>Đạt</v>
      </c>
      <c r="R13" s="251" t="str">
        <f>VLOOKUP($B13,'TN01-10'!$A$11:$EU$200,129,0)</f>
        <v>Đạt</v>
      </c>
      <c r="S13" s="251" t="str">
        <f>VLOOKUP($B13,'TN01-10'!$A$11:$EU$200,130,0)</f>
        <v>Tốt</v>
      </c>
      <c r="T13" s="252"/>
      <c r="U13" s="253" t="str">
        <f t="shared" si="0"/>
        <v>CNTN</v>
      </c>
      <c r="V13" s="240" t="s">
        <v>4852</v>
      </c>
      <c r="W13" s="254">
        <f>VLOOKUP($B13,'TN01-10'!$A$11:$EU$200,119,0)</f>
        <v>0</v>
      </c>
      <c r="X13" s="254">
        <v>0</v>
      </c>
      <c r="Z13" s="255">
        <f>VLOOKUP($B13,Sheet!$A$7:$DF$132,110,0)</f>
        <v>3.53</v>
      </c>
      <c r="AA13" s="255">
        <f t="shared" si="1"/>
        <v>0</v>
      </c>
    </row>
    <row r="14" spans="1:27" s="240" customFormat="1" ht="20.25" customHeight="1" x14ac:dyDescent="0.25">
      <c r="A14" s="241">
        <v>5</v>
      </c>
      <c r="B14" s="256">
        <v>2220724307</v>
      </c>
      <c r="C14" s="243" t="str">
        <f>VLOOKUP($B14,TTCN!$B$6:$H$159,2,0)</f>
        <v>Lê Thị Kim</v>
      </c>
      <c r="D14" s="244" t="str">
        <f>VLOOKUP($B14,TTCN!$B$6:$H$159,3,0)</f>
        <v>Hạnh</v>
      </c>
      <c r="E14" s="245">
        <f>VLOOKUP($B14,TTCN!$B$6:$H$159,5,0)</f>
        <v>35980</v>
      </c>
      <c r="F14" s="246" t="str">
        <f>VLOOKUP($B14,TTCN!$B$6:$H$159,7,0)</f>
        <v>Đăk Lăk</v>
      </c>
      <c r="G14" s="247" t="str">
        <f>VLOOKUP($B14,TTCN!$B$6:$H$159,6,0)</f>
        <v>Nữ</v>
      </c>
      <c r="H14" s="248">
        <f>VLOOKUP($B14,'TN01-10'!$A$11:$EU$200,103,0)</f>
        <v>8.6300000000000008</v>
      </c>
      <c r="I14" s="249">
        <f>VLOOKUP($B14,'TN01-10'!$A$11:$EU$200,136,0)</f>
        <v>9.1999999999999993</v>
      </c>
      <c r="J14" s="250"/>
      <c r="K14" s="250"/>
      <c r="L14" s="248">
        <f>VLOOKUP($B14,'TN01-10'!$A$11:$EU$200,110,0)</f>
        <v>9.1999999999999993</v>
      </c>
      <c r="M14" s="248">
        <f>VLOOKUP($B14,'TN01-10'!$A$11:$EU$200,116,0)</f>
        <v>8.66</v>
      </c>
      <c r="N14" s="248">
        <f>VLOOKUP($B14,'TN01-10'!$A$11:$EU$200,117,0)</f>
        <v>3.74</v>
      </c>
      <c r="O14" s="251" t="str">
        <f>VLOOKUP($B14,'TN01-10'!$A$11:$EU$200,126,0)</f>
        <v>Đạt</v>
      </c>
      <c r="P14" s="251" t="str">
        <f>VLOOKUP($B14,'TN01-10'!$A$11:$EU$200,127,0)</f>
        <v>Đạt</v>
      </c>
      <c r="Q14" s="251" t="str">
        <f>VLOOKUP($B14,'TN01-10'!$A$11:$EU$200,128,0)</f>
        <v>Đạt</v>
      </c>
      <c r="R14" s="251" t="str">
        <f>VLOOKUP($B14,'TN01-10'!$A$11:$EU$200,129,0)</f>
        <v>Đạt</v>
      </c>
      <c r="S14" s="251" t="str">
        <f>VLOOKUP($B14,'TN01-10'!$A$11:$EU$200,130,0)</f>
        <v>Xuất Sắc</v>
      </c>
      <c r="T14" s="252"/>
      <c r="U14" s="253" t="str">
        <f t="shared" si="0"/>
        <v>CNTN</v>
      </c>
      <c r="V14" s="240" t="s">
        <v>4852</v>
      </c>
      <c r="W14" s="254">
        <f>VLOOKUP($B14,'TN01-10'!$A$11:$EU$200,119,0)</f>
        <v>0</v>
      </c>
      <c r="X14" s="254">
        <v>0</v>
      </c>
      <c r="Z14" s="255">
        <f>VLOOKUP($B14,Sheet!$A$7:$DF$132,110,0)</f>
        <v>3.74</v>
      </c>
      <c r="AA14" s="255">
        <f t="shared" si="1"/>
        <v>0</v>
      </c>
    </row>
    <row r="15" spans="1:27" s="240" customFormat="1" ht="20.25" customHeight="1" x14ac:dyDescent="0.25">
      <c r="A15" s="241">
        <v>6</v>
      </c>
      <c r="B15" s="256">
        <v>2220522835</v>
      </c>
      <c r="C15" s="243" t="str">
        <f>VLOOKUP($B15,TTCN!$B$6:$H$159,2,0)</f>
        <v>Phạm Thị Kim</v>
      </c>
      <c r="D15" s="244" t="str">
        <f>VLOOKUP($B15,TTCN!$B$6:$H$159,3,0)</f>
        <v>Hồng</v>
      </c>
      <c r="E15" s="245">
        <f>VLOOKUP($B15,TTCN!$B$6:$H$159,5,0)</f>
        <v>35929</v>
      </c>
      <c r="F15" s="246" t="str">
        <f>VLOOKUP($B15,TTCN!$B$6:$H$159,7,0)</f>
        <v>Quảng Nam</v>
      </c>
      <c r="G15" s="247" t="str">
        <f>VLOOKUP($B15,TTCN!$B$6:$H$159,6,0)</f>
        <v>Nữ</v>
      </c>
      <c r="H15" s="248">
        <f>VLOOKUP($B15,'TN01-10'!$A$11:$EU$200,103,0)</f>
        <v>8.2200000000000006</v>
      </c>
      <c r="I15" s="249">
        <f>VLOOKUP($B15,'TN01-10'!$A$11:$EU$200,136,0)</f>
        <v>8.6999999999999993</v>
      </c>
      <c r="J15" s="250"/>
      <c r="K15" s="250"/>
      <c r="L15" s="248">
        <f>VLOOKUP($B15,'TN01-10'!$A$11:$EU$200,110,0)</f>
        <v>8.6999999999999993</v>
      </c>
      <c r="M15" s="248">
        <f>VLOOKUP($B15,'TN01-10'!$A$11:$EU$200,116,0)</f>
        <v>8.24</v>
      </c>
      <c r="N15" s="248">
        <f>VLOOKUP($B15,'TN01-10'!$A$11:$EU$200,117,0)</f>
        <v>3.57</v>
      </c>
      <c r="O15" s="251" t="str">
        <f>VLOOKUP($B15,'TN01-10'!$A$11:$EU$200,126,0)</f>
        <v>Đạt</v>
      </c>
      <c r="P15" s="251" t="str">
        <f>VLOOKUP($B15,'TN01-10'!$A$11:$EU$200,127,0)</f>
        <v>Đạt</v>
      </c>
      <c r="Q15" s="251" t="str">
        <f>VLOOKUP($B15,'TN01-10'!$A$11:$EU$200,128,0)</f>
        <v>Đạt</v>
      </c>
      <c r="R15" s="251" t="str">
        <f>VLOOKUP($B15,'TN01-10'!$A$11:$EU$200,129,0)</f>
        <v>Đạt</v>
      </c>
      <c r="S15" s="251" t="str">
        <f>VLOOKUP($B15,'TN01-10'!$A$11:$EU$200,130,0)</f>
        <v>Xuất Sắc</v>
      </c>
      <c r="T15" s="252"/>
      <c r="U15" s="253" t="str">
        <f t="shared" si="0"/>
        <v>CNTN</v>
      </c>
      <c r="V15" s="240" t="s">
        <v>4852</v>
      </c>
      <c r="W15" s="254">
        <f>VLOOKUP($B15,'TN01-10'!$A$11:$EU$200,119,0)</f>
        <v>0</v>
      </c>
      <c r="X15" s="254">
        <v>0</v>
      </c>
      <c r="Z15" s="255">
        <f>VLOOKUP($B15,Sheet!$A$7:$DF$132,110,0)</f>
        <v>3.57</v>
      </c>
      <c r="AA15" s="255">
        <f t="shared" si="1"/>
        <v>0</v>
      </c>
    </row>
    <row r="16" spans="1:27" s="240" customFormat="1" ht="20.25" customHeight="1" x14ac:dyDescent="0.25">
      <c r="A16" s="241">
        <v>7</v>
      </c>
      <c r="B16" s="256">
        <v>2221727311</v>
      </c>
      <c r="C16" s="243" t="str">
        <f>VLOOKUP($B16,TTCN!$B$6:$H$159,2,0)</f>
        <v>Trần Ngọc</v>
      </c>
      <c r="D16" s="244" t="str">
        <f>VLOOKUP($B16,TTCN!$B$6:$H$159,3,0)</f>
        <v>Hùng</v>
      </c>
      <c r="E16" s="245">
        <f>VLOOKUP($B16,TTCN!$B$6:$H$159,5,0)</f>
        <v>35864</v>
      </c>
      <c r="F16" s="246" t="str">
        <f>VLOOKUP($B16,TTCN!$B$6:$H$159,7,0)</f>
        <v>Khánh Hòa</v>
      </c>
      <c r="G16" s="247" t="str">
        <f>VLOOKUP($B16,TTCN!$B$6:$H$159,6,0)</f>
        <v>Nam</v>
      </c>
      <c r="H16" s="248">
        <f>VLOOKUP($B16,'TN01-10'!$A$11:$EU$200,103,0)</f>
        <v>7.92</v>
      </c>
      <c r="I16" s="249">
        <f>VLOOKUP($B16,'TN01-10'!$A$11:$EU$200,136,0)</f>
        <v>8</v>
      </c>
      <c r="J16" s="250"/>
      <c r="K16" s="250"/>
      <c r="L16" s="248">
        <f>VLOOKUP($B16,'TN01-10'!$A$11:$EU$200,110,0)</f>
        <v>8</v>
      </c>
      <c r="M16" s="248">
        <f>VLOOKUP($B16,'TN01-10'!$A$11:$EU$200,116,0)</f>
        <v>7.92</v>
      </c>
      <c r="N16" s="248">
        <f>VLOOKUP($B16,'TN01-10'!$A$11:$EU$200,117,0)</f>
        <v>3.41</v>
      </c>
      <c r="O16" s="251" t="str">
        <f>VLOOKUP($B16,'TN01-10'!$A$11:$EU$200,126,0)</f>
        <v>Đạt</v>
      </c>
      <c r="P16" s="251" t="str">
        <f>VLOOKUP($B16,'TN01-10'!$A$11:$EU$200,127,0)</f>
        <v>Đạt</v>
      </c>
      <c r="Q16" s="251" t="str">
        <f>VLOOKUP($B16,'TN01-10'!$A$11:$EU$200,128,0)</f>
        <v>Đạt</v>
      </c>
      <c r="R16" s="251" t="str">
        <f>VLOOKUP($B16,'TN01-10'!$A$11:$EU$200,129,0)</f>
        <v>Đạt</v>
      </c>
      <c r="S16" s="251" t="str">
        <f>VLOOKUP($B16,'TN01-10'!$A$11:$EU$200,130,0)</f>
        <v>Tốt</v>
      </c>
      <c r="T16" s="252"/>
      <c r="U16" s="253" t="str">
        <f t="shared" si="0"/>
        <v>CNTN</v>
      </c>
      <c r="V16" s="240" t="s">
        <v>4852</v>
      </c>
      <c r="W16" s="254">
        <f>VLOOKUP($B16,'TN01-10'!$A$11:$EU$200,119,0)</f>
        <v>0</v>
      </c>
      <c r="X16" s="254">
        <v>0</v>
      </c>
      <c r="Z16" s="255">
        <f>VLOOKUP($B16,Sheet!$A$7:$DF$132,110,0)</f>
        <v>3.41</v>
      </c>
      <c r="AA16" s="255">
        <f t="shared" si="1"/>
        <v>0</v>
      </c>
    </row>
    <row r="17" spans="1:27" s="240" customFormat="1" ht="20.25" customHeight="1" x14ac:dyDescent="0.25">
      <c r="A17" s="241">
        <v>8</v>
      </c>
      <c r="B17" s="256">
        <v>2220724251</v>
      </c>
      <c r="C17" s="243" t="str">
        <f>VLOOKUP($B17,TTCN!$B$6:$H$159,2,0)</f>
        <v>Bùi Thị Bích</v>
      </c>
      <c r="D17" s="244" t="str">
        <f>VLOOKUP($B17,TTCN!$B$6:$H$159,3,0)</f>
        <v>Nga</v>
      </c>
      <c r="E17" s="245">
        <f>VLOOKUP($B17,TTCN!$B$6:$H$159,5,0)</f>
        <v>36140</v>
      </c>
      <c r="F17" s="246" t="str">
        <f>VLOOKUP($B17,TTCN!$B$6:$H$159,7,0)</f>
        <v>Gia Lai</v>
      </c>
      <c r="G17" s="247" t="str">
        <f>VLOOKUP($B17,TTCN!$B$6:$H$159,6,0)</f>
        <v>Nữ</v>
      </c>
      <c r="H17" s="248">
        <f>VLOOKUP($B17,'TN01-10'!$A$11:$EU$200,103,0)</f>
        <v>8.19</v>
      </c>
      <c r="I17" s="249">
        <f>VLOOKUP($B17,'TN01-10'!$A$11:$EU$200,136,0)</f>
        <v>8.1999999999999993</v>
      </c>
      <c r="J17" s="250"/>
      <c r="K17" s="250"/>
      <c r="L17" s="248">
        <f>VLOOKUP($B17,'TN01-10'!$A$11:$EU$200,110,0)</f>
        <v>8.1999999999999993</v>
      </c>
      <c r="M17" s="248">
        <f>VLOOKUP($B17,'TN01-10'!$A$11:$EU$200,116,0)</f>
        <v>8.19</v>
      </c>
      <c r="N17" s="248">
        <f>VLOOKUP($B17,'TN01-10'!$A$11:$EU$200,117,0)</f>
        <v>3.56</v>
      </c>
      <c r="O17" s="251" t="str">
        <f>VLOOKUP($B17,'TN01-10'!$A$11:$EU$200,126,0)</f>
        <v>Đạt</v>
      </c>
      <c r="P17" s="251" t="str">
        <f>VLOOKUP($B17,'TN01-10'!$A$11:$EU$200,127,0)</f>
        <v>Đạt</v>
      </c>
      <c r="Q17" s="251" t="str">
        <f>VLOOKUP($B17,'TN01-10'!$A$11:$EU$200,128,0)</f>
        <v>Đạt</v>
      </c>
      <c r="R17" s="251" t="str">
        <f>VLOOKUP($B17,'TN01-10'!$A$11:$EU$200,129,0)</f>
        <v>Đạt</v>
      </c>
      <c r="S17" s="251" t="str">
        <f>VLOOKUP($B17,'TN01-10'!$A$11:$EU$200,130,0)</f>
        <v>Tốt</v>
      </c>
      <c r="T17" s="252"/>
      <c r="U17" s="253" t="str">
        <f t="shared" si="0"/>
        <v>CNTN</v>
      </c>
      <c r="V17" s="240" t="s">
        <v>4852</v>
      </c>
      <c r="W17" s="254">
        <f>VLOOKUP($B17,'TN01-10'!$A$11:$EU$200,119,0)</f>
        <v>0</v>
      </c>
      <c r="X17" s="254">
        <v>0</v>
      </c>
      <c r="Z17" s="255">
        <f>VLOOKUP($B17,Sheet!$A$7:$DF$132,110,0)</f>
        <v>3.56</v>
      </c>
      <c r="AA17" s="255">
        <f t="shared" si="1"/>
        <v>0</v>
      </c>
    </row>
    <row r="18" spans="1:27" s="240" customFormat="1" ht="20.25" customHeight="1" x14ac:dyDescent="0.25">
      <c r="A18" s="241">
        <v>9</v>
      </c>
      <c r="B18" s="256">
        <v>2220724271</v>
      </c>
      <c r="C18" s="243" t="str">
        <f>VLOOKUP($B18,TTCN!$B$6:$H$159,2,0)</f>
        <v>Lê Nhật Yến</v>
      </c>
      <c r="D18" s="244" t="str">
        <f>VLOOKUP($B18,TTCN!$B$6:$H$159,3,0)</f>
        <v>Ngân</v>
      </c>
      <c r="E18" s="245">
        <f>VLOOKUP($B18,TTCN!$B$6:$H$159,5,0)</f>
        <v>35675</v>
      </c>
      <c r="F18" s="246" t="str">
        <f>VLOOKUP($B18,TTCN!$B$6:$H$159,7,0)</f>
        <v>Quảng Nam</v>
      </c>
      <c r="G18" s="247" t="str">
        <f>VLOOKUP($B18,TTCN!$B$6:$H$159,6,0)</f>
        <v>Nữ</v>
      </c>
      <c r="H18" s="248">
        <f>VLOOKUP($B18,'TN01-10'!$A$11:$EU$200,103,0)</f>
        <v>7.91</v>
      </c>
      <c r="I18" s="249">
        <f>VLOOKUP($B18,'TN01-10'!$A$11:$EU$200,136,0)</f>
        <v>9.1</v>
      </c>
      <c r="J18" s="250"/>
      <c r="K18" s="250"/>
      <c r="L18" s="248">
        <f>VLOOKUP($B18,'TN01-10'!$A$11:$EU$200,110,0)</f>
        <v>9.1</v>
      </c>
      <c r="M18" s="248">
        <f>VLOOKUP($B18,'TN01-10'!$A$11:$EU$200,116,0)</f>
        <v>7.95</v>
      </c>
      <c r="N18" s="248">
        <f>VLOOKUP($B18,'TN01-10'!$A$11:$EU$200,117,0)</f>
        <v>3.43</v>
      </c>
      <c r="O18" s="251" t="str">
        <f>VLOOKUP($B18,'TN01-10'!$A$11:$EU$200,126,0)</f>
        <v>Đạt</v>
      </c>
      <c r="P18" s="251" t="str">
        <f>VLOOKUP($B18,'TN01-10'!$A$11:$EU$200,127,0)</f>
        <v>Đạt</v>
      </c>
      <c r="Q18" s="251" t="str">
        <f>VLOOKUP($B18,'TN01-10'!$A$11:$EU$200,128,0)</f>
        <v>Đạt</v>
      </c>
      <c r="R18" s="251" t="str">
        <f>VLOOKUP($B18,'TN01-10'!$A$11:$EU$200,129,0)</f>
        <v>Đạt</v>
      </c>
      <c r="S18" s="251" t="str">
        <f>VLOOKUP($B18,'TN01-10'!$A$11:$EU$200,130,0)</f>
        <v>Tốt</v>
      </c>
      <c r="T18" s="252"/>
      <c r="U18" s="253" t="str">
        <f t="shared" si="0"/>
        <v>CNTN</v>
      </c>
      <c r="V18" s="240" t="s">
        <v>4852</v>
      </c>
      <c r="W18" s="254">
        <f>VLOOKUP($B18,'TN01-10'!$A$11:$EU$200,119,0)</f>
        <v>0</v>
      </c>
      <c r="X18" s="254">
        <v>0</v>
      </c>
      <c r="Z18" s="255">
        <f>VLOOKUP($B18,Sheet!$A$7:$DF$132,110,0)</f>
        <v>3.43</v>
      </c>
      <c r="AA18" s="255">
        <f t="shared" si="1"/>
        <v>0</v>
      </c>
    </row>
    <row r="19" spans="1:27" s="240" customFormat="1" ht="20.25" customHeight="1" x14ac:dyDescent="0.25">
      <c r="A19" s="241">
        <v>10</v>
      </c>
      <c r="B19" s="256">
        <v>2221515113</v>
      </c>
      <c r="C19" s="243" t="str">
        <f>VLOOKUP($B19,TTCN!$B$6:$H$159,2,0)</f>
        <v>Đoàn Bùi Văn Hữu</v>
      </c>
      <c r="D19" s="244" t="str">
        <f>VLOOKUP($B19,TTCN!$B$6:$H$159,3,0)</f>
        <v>Phước</v>
      </c>
      <c r="E19" s="245">
        <f>VLOOKUP($B19,TTCN!$B$6:$H$159,5,0)</f>
        <v>35939</v>
      </c>
      <c r="F19" s="246" t="str">
        <f>VLOOKUP($B19,TTCN!$B$6:$H$159,7,0)</f>
        <v>Đà Nẵng</v>
      </c>
      <c r="G19" s="247" t="str">
        <f>VLOOKUP($B19,TTCN!$B$6:$H$159,6,0)</f>
        <v>Nam</v>
      </c>
      <c r="H19" s="248">
        <f>VLOOKUP($B19,'TN01-10'!$A$11:$EU$200,103,0)</f>
        <v>7.76</v>
      </c>
      <c r="I19" s="249">
        <f>VLOOKUP($B19,'TN01-10'!$A$11:$EU$200,136,0)</f>
        <v>8.9</v>
      </c>
      <c r="J19" s="250"/>
      <c r="K19" s="250"/>
      <c r="L19" s="248">
        <f>VLOOKUP($B19,'TN01-10'!$A$11:$EU$200,110,0)</f>
        <v>8.9</v>
      </c>
      <c r="M19" s="248">
        <f>VLOOKUP($B19,'TN01-10'!$A$11:$EU$200,116,0)</f>
        <v>7.8</v>
      </c>
      <c r="N19" s="248">
        <f>VLOOKUP($B19,'TN01-10'!$A$11:$EU$200,117,0)</f>
        <v>3.34</v>
      </c>
      <c r="O19" s="251" t="str">
        <f>VLOOKUP($B19,'TN01-10'!$A$11:$EU$200,126,0)</f>
        <v>Đạt</v>
      </c>
      <c r="P19" s="251" t="str">
        <f>VLOOKUP($B19,'TN01-10'!$A$11:$EU$200,127,0)</f>
        <v>Đạt</v>
      </c>
      <c r="Q19" s="251" t="str">
        <f>VLOOKUP($B19,'TN01-10'!$A$11:$EU$200,128,0)</f>
        <v>Đạt</v>
      </c>
      <c r="R19" s="251" t="str">
        <f>VLOOKUP($B19,'TN01-10'!$A$11:$EU$200,129,0)</f>
        <v>Đạt</v>
      </c>
      <c r="S19" s="251" t="str">
        <f>VLOOKUP($B19,'TN01-10'!$A$11:$EU$200,130,0)</f>
        <v>Tốt</v>
      </c>
      <c r="T19" s="252"/>
      <c r="U19" s="253" t="str">
        <f t="shared" si="0"/>
        <v>CNTN</v>
      </c>
      <c r="V19" s="240" t="s">
        <v>4852</v>
      </c>
      <c r="W19" s="254">
        <f>VLOOKUP($B19,'TN01-10'!$A$11:$EU$200,119,0)</f>
        <v>0</v>
      </c>
      <c r="X19" s="254">
        <v>0</v>
      </c>
      <c r="Z19" s="255">
        <f>VLOOKUP($B19,Sheet!$A$7:$DF$132,110,0)</f>
        <v>3.34</v>
      </c>
      <c r="AA19" s="255">
        <f t="shared" si="1"/>
        <v>0</v>
      </c>
    </row>
    <row r="20" spans="1:27" s="240" customFormat="1" ht="20.25" customHeight="1" x14ac:dyDescent="0.25">
      <c r="A20" s="241">
        <v>11</v>
      </c>
      <c r="B20" s="256">
        <v>2220727365</v>
      </c>
      <c r="C20" s="243" t="str">
        <f>VLOOKUP($B20,TTCN!$B$6:$H$159,2,0)</f>
        <v>Nguyễn Thị</v>
      </c>
      <c r="D20" s="244" t="str">
        <f>VLOOKUP($B20,TTCN!$B$6:$H$159,3,0)</f>
        <v>Phương</v>
      </c>
      <c r="E20" s="245">
        <f>VLOOKUP($B20,TTCN!$B$6:$H$159,5,0)</f>
        <v>35913</v>
      </c>
      <c r="F20" s="246" t="str">
        <f>VLOOKUP($B20,TTCN!$B$6:$H$159,7,0)</f>
        <v>Kon Tum</v>
      </c>
      <c r="G20" s="247" t="str">
        <f>VLOOKUP($B20,TTCN!$B$6:$H$159,6,0)</f>
        <v>Nữ</v>
      </c>
      <c r="H20" s="248">
        <f>VLOOKUP($B20,'TN01-10'!$A$11:$EU$200,103,0)</f>
        <v>8.76</v>
      </c>
      <c r="I20" s="249">
        <f>VLOOKUP($B20,'TN01-10'!$A$11:$EU$200,136,0)</f>
        <v>9</v>
      </c>
      <c r="J20" s="250"/>
      <c r="K20" s="250"/>
      <c r="L20" s="248">
        <f>VLOOKUP($B20,'TN01-10'!$A$11:$EU$200,110,0)</f>
        <v>9</v>
      </c>
      <c r="M20" s="248">
        <f>VLOOKUP($B20,'TN01-10'!$A$11:$EU$200,116,0)</f>
        <v>8.77</v>
      </c>
      <c r="N20" s="248">
        <f>VLOOKUP($B20,'TN01-10'!$A$11:$EU$200,117,0)</f>
        <v>3.8</v>
      </c>
      <c r="O20" s="251" t="str">
        <f>VLOOKUP($B20,'TN01-10'!$A$11:$EU$200,126,0)</f>
        <v>Đạt</v>
      </c>
      <c r="P20" s="251" t="str">
        <f>VLOOKUP($B20,'TN01-10'!$A$11:$EU$200,127,0)</f>
        <v>Đạt</v>
      </c>
      <c r="Q20" s="251" t="str">
        <f>VLOOKUP($B20,'TN01-10'!$A$11:$EU$200,128,0)</f>
        <v>Đạt</v>
      </c>
      <c r="R20" s="251" t="str">
        <f>VLOOKUP($B20,'TN01-10'!$A$11:$EU$200,129,0)</f>
        <v>Đạt</v>
      </c>
      <c r="S20" s="251" t="str">
        <f>VLOOKUP($B20,'TN01-10'!$A$11:$EU$200,130,0)</f>
        <v>Xuất Sắc</v>
      </c>
      <c r="T20" s="252"/>
      <c r="U20" s="253" t="str">
        <f t="shared" si="0"/>
        <v>CNTN</v>
      </c>
      <c r="V20" s="240" t="s">
        <v>4852</v>
      </c>
      <c r="W20" s="254">
        <f>VLOOKUP($B20,'TN01-10'!$A$11:$EU$200,119,0)</f>
        <v>0</v>
      </c>
      <c r="X20" s="254">
        <v>0</v>
      </c>
      <c r="Z20" s="255">
        <f>VLOOKUP($B20,Sheet!$A$7:$DF$132,110,0)</f>
        <v>3.8</v>
      </c>
      <c r="AA20" s="255">
        <f t="shared" si="1"/>
        <v>0</v>
      </c>
    </row>
    <row r="21" spans="1:27" s="240" customFormat="1" ht="20.25" customHeight="1" x14ac:dyDescent="0.25">
      <c r="A21" s="241">
        <v>12</v>
      </c>
      <c r="B21" s="256">
        <v>2220727381</v>
      </c>
      <c r="C21" s="243" t="str">
        <f>VLOOKUP($B21,TTCN!$B$6:$H$159,2,0)</f>
        <v>Nguyễn Thị Minh</v>
      </c>
      <c r="D21" s="244" t="str">
        <f>VLOOKUP($B21,TTCN!$B$6:$H$159,3,0)</f>
        <v>Tâm</v>
      </c>
      <c r="E21" s="245">
        <f>VLOOKUP($B21,TTCN!$B$6:$H$159,5,0)</f>
        <v>35990</v>
      </c>
      <c r="F21" s="246" t="str">
        <f>VLOOKUP($B21,TTCN!$B$6:$H$159,7,0)</f>
        <v>Quảng Nam</v>
      </c>
      <c r="G21" s="247" t="str">
        <f>VLOOKUP($B21,TTCN!$B$6:$H$159,6,0)</f>
        <v>Nữ</v>
      </c>
      <c r="H21" s="248">
        <f>VLOOKUP($B21,'TN01-10'!$A$11:$EU$200,103,0)</f>
        <v>7.64</v>
      </c>
      <c r="I21" s="249">
        <f>VLOOKUP($B21,'TN01-10'!$A$11:$EU$200,136,0)</f>
        <v>8</v>
      </c>
      <c r="J21" s="250"/>
      <c r="K21" s="250"/>
      <c r="L21" s="248">
        <f>VLOOKUP($B21,'TN01-10'!$A$11:$EU$200,110,0)</f>
        <v>8</v>
      </c>
      <c r="M21" s="248">
        <f>VLOOKUP($B21,'TN01-10'!$A$11:$EU$200,116,0)</f>
        <v>7.65</v>
      </c>
      <c r="N21" s="248">
        <f>VLOOKUP($B21,'TN01-10'!$A$11:$EU$200,117,0)</f>
        <v>3.26</v>
      </c>
      <c r="O21" s="251" t="str">
        <f>VLOOKUP($B21,'TN01-10'!$A$11:$EU$200,126,0)</f>
        <v>Đạt</v>
      </c>
      <c r="P21" s="251" t="str">
        <f>VLOOKUP($B21,'TN01-10'!$A$11:$EU$200,127,0)</f>
        <v>Đạt</v>
      </c>
      <c r="Q21" s="251" t="str">
        <f>VLOOKUP($B21,'TN01-10'!$A$11:$EU$200,128,0)</f>
        <v>Đạt</v>
      </c>
      <c r="R21" s="251" t="str">
        <f>VLOOKUP($B21,'TN01-10'!$A$11:$EU$200,129,0)</f>
        <v>Đạt</v>
      </c>
      <c r="S21" s="251" t="str">
        <f>VLOOKUP($B21,'TN01-10'!$A$11:$EU$200,130,0)</f>
        <v>Khá</v>
      </c>
      <c r="T21" s="252"/>
      <c r="U21" s="253" t="str">
        <f t="shared" si="0"/>
        <v>CNTN</v>
      </c>
      <c r="V21" s="240" t="s">
        <v>4852</v>
      </c>
      <c r="W21" s="254">
        <f>VLOOKUP($B21,'TN01-10'!$A$11:$EU$200,119,0)</f>
        <v>0</v>
      </c>
      <c r="X21" s="254">
        <v>0</v>
      </c>
      <c r="Z21" s="255">
        <f>VLOOKUP($B21,Sheet!$A$7:$DF$132,110,0)</f>
        <v>3.26</v>
      </c>
      <c r="AA21" s="255">
        <f t="shared" si="1"/>
        <v>0</v>
      </c>
    </row>
    <row r="22" spans="1:27" s="240" customFormat="1" ht="20.25" customHeight="1" x14ac:dyDescent="0.25">
      <c r="A22" s="241">
        <v>13</v>
      </c>
      <c r="B22" s="256">
        <v>2220728376</v>
      </c>
      <c r="C22" s="243" t="str">
        <f>VLOOKUP($B22,TTCN!$B$6:$H$159,2,0)</f>
        <v>Lê Thị Bích</v>
      </c>
      <c r="D22" s="244" t="str">
        <f>VLOOKUP($B22,TTCN!$B$6:$H$159,3,0)</f>
        <v>Trâm</v>
      </c>
      <c r="E22" s="245">
        <f>VLOOKUP($B22,TTCN!$B$6:$H$159,5,0)</f>
        <v>36097</v>
      </c>
      <c r="F22" s="246" t="str">
        <f>VLOOKUP($B22,TTCN!$B$6:$H$159,7,0)</f>
        <v>Quảng Nam</v>
      </c>
      <c r="G22" s="247" t="str">
        <f>VLOOKUP($B22,TTCN!$B$6:$H$159,6,0)</f>
        <v>Nữ</v>
      </c>
      <c r="H22" s="248">
        <f>VLOOKUP($B22,'TN01-10'!$A$11:$EU$200,103,0)</f>
        <v>7.64</v>
      </c>
      <c r="I22" s="249">
        <f>VLOOKUP($B22,'TN01-10'!$A$11:$EU$200,136,0)</f>
        <v>8.6999999999999993</v>
      </c>
      <c r="J22" s="250"/>
      <c r="K22" s="250"/>
      <c r="L22" s="248">
        <f>VLOOKUP($B22,'TN01-10'!$A$11:$EU$200,110,0)</f>
        <v>8.6999999999999993</v>
      </c>
      <c r="M22" s="248">
        <f>VLOOKUP($B22,'TN01-10'!$A$11:$EU$200,116,0)</f>
        <v>7.68</v>
      </c>
      <c r="N22" s="248">
        <f>VLOOKUP($B22,'TN01-10'!$A$11:$EU$200,117,0)</f>
        <v>3.27</v>
      </c>
      <c r="O22" s="251" t="str">
        <f>VLOOKUP($B22,'TN01-10'!$A$11:$EU$200,126,0)</f>
        <v>Đạt</v>
      </c>
      <c r="P22" s="251" t="str">
        <f>VLOOKUP($B22,'TN01-10'!$A$11:$EU$200,127,0)</f>
        <v>Đạt</v>
      </c>
      <c r="Q22" s="251" t="str">
        <f>VLOOKUP($B22,'TN01-10'!$A$11:$EU$200,128,0)</f>
        <v>Đạt</v>
      </c>
      <c r="R22" s="251" t="str">
        <f>VLOOKUP($B22,'TN01-10'!$A$11:$EU$200,129,0)</f>
        <v>Đạt</v>
      </c>
      <c r="S22" s="251" t="str">
        <f>VLOOKUP($B22,'TN01-10'!$A$11:$EU$200,130,0)</f>
        <v>Tốt</v>
      </c>
      <c r="T22" s="252"/>
      <c r="U22" s="253" t="str">
        <f t="shared" si="0"/>
        <v>CNTN</v>
      </c>
      <c r="V22" s="240" t="s">
        <v>4852</v>
      </c>
      <c r="W22" s="254">
        <f>VLOOKUP($B22,'TN01-10'!$A$11:$EU$200,119,0)</f>
        <v>0</v>
      </c>
      <c r="X22" s="254">
        <v>0</v>
      </c>
      <c r="Z22" s="255">
        <f>VLOOKUP($B22,Sheet!$A$7:$DF$132,110,0)</f>
        <v>3.27</v>
      </c>
      <c r="AA22" s="255">
        <f t="shared" si="1"/>
        <v>0</v>
      </c>
    </row>
    <row r="23" spans="1:27" s="240" customFormat="1" ht="20.25" customHeight="1" x14ac:dyDescent="0.25">
      <c r="A23" s="241">
        <v>14</v>
      </c>
      <c r="B23" s="256">
        <v>2220727418</v>
      </c>
      <c r="C23" s="243" t="str">
        <f>VLOOKUP($B23,TTCN!$B$6:$H$159,2,0)</f>
        <v>Trần Thị Tuyết</v>
      </c>
      <c r="D23" s="244" t="str">
        <f>VLOOKUP($B23,TTCN!$B$6:$H$159,3,0)</f>
        <v>Trinh</v>
      </c>
      <c r="E23" s="245">
        <f>VLOOKUP($B23,TTCN!$B$6:$H$159,5,0)</f>
        <v>35936</v>
      </c>
      <c r="F23" s="246" t="str">
        <f>VLOOKUP($B23,TTCN!$B$6:$H$159,7,0)</f>
        <v>Đà Nẵng</v>
      </c>
      <c r="G23" s="247" t="str">
        <f>VLOOKUP($B23,TTCN!$B$6:$H$159,6,0)</f>
        <v>Nữ</v>
      </c>
      <c r="H23" s="248">
        <f>VLOOKUP($B23,'TN01-10'!$A$11:$EU$200,103,0)</f>
        <v>7.86</v>
      </c>
      <c r="I23" s="249">
        <f>VLOOKUP($B23,'TN01-10'!$A$11:$EU$200,136,0)</f>
        <v>7.8</v>
      </c>
      <c r="J23" s="250"/>
      <c r="K23" s="250"/>
      <c r="L23" s="248">
        <f>VLOOKUP($B23,'TN01-10'!$A$11:$EU$200,110,0)</f>
        <v>7.8</v>
      </c>
      <c r="M23" s="248">
        <f>VLOOKUP($B23,'TN01-10'!$A$11:$EU$200,116,0)</f>
        <v>7.86</v>
      </c>
      <c r="N23" s="248">
        <f>VLOOKUP($B23,'TN01-10'!$A$11:$EU$200,117,0)</f>
        <v>3.36</v>
      </c>
      <c r="O23" s="251" t="str">
        <f>VLOOKUP($B23,'TN01-10'!$A$11:$EU$200,126,0)</f>
        <v>Đạt</v>
      </c>
      <c r="P23" s="251" t="str">
        <f>VLOOKUP($B23,'TN01-10'!$A$11:$EU$200,127,0)</f>
        <v>Đạt</v>
      </c>
      <c r="Q23" s="251" t="str">
        <f>VLOOKUP($B23,'TN01-10'!$A$11:$EU$200,128,0)</f>
        <v>Đạt</v>
      </c>
      <c r="R23" s="251" t="str">
        <f>VLOOKUP($B23,'TN01-10'!$A$11:$EU$200,129,0)</f>
        <v>Đạt</v>
      </c>
      <c r="S23" s="251" t="str">
        <f>VLOOKUP($B23,'TN01-10'!$A$11:$EU$200,130,0)</f>
        <v>Tốt</v>
      </c>
      <c r="T23" s="252"/>
      <c r="U23" s="253" t="str">
        <f t="shared" si="0"/>
        <v>CNTN</v>
      </c>
      <c r="V23" s="421"/>
      <c r="W23" s="254">
        <f>VLOOKUP($B23,'TN01-10'!$A$11:$EU$200,119,0)</f>
        <v>0</v>
      </c>
      <c r="X23" s="254">
        <v>0</v>
      </c>
      <c r="Z23" s="255">
        <f>VLOOKUP($B23,Sheet!$A$7:$DF$132,110,0)</f>
        <v>3.36</v>
      </c>
      <c r="AA23" s="255">
        <f t="shared" si="1"/>
        <v>0</v>
      </c>
    </row>
    <row r="24" spans="1:27" s="240" customFormat="1" ht="20.25" customHeight="1" x14ac:dyDescent="0.25">
      <c r="A24" s="241">
        <v>15</v>
      </c>
      <c r="B24" s="256">
        <v>2220313885</v>
      </c>
      <c r="C24" s="243" t="str">
        <f>VLOOKUP($B24,TTCN!$B$6:$H$159,2,0)</f>
        <v>Phan Vũ Tường</v>
      </c>
      <c r="D24" s="244" t="str">
        <f>VLOOKUP($B24,TTCN!$B$6:$H$159,3,0)</f>
        <v>Vi</v>
      </c>
      <c r="E24" s="245">
        <f>VLOOKUP($B24,TTCN!$B$6:$H$159,5,0)</f>
        <v>35915</v>
      </c>
      <c r="F24" s="246" t="str">
        <f>VLOOKUP($B24,TTCN!$B$6:$H$159,7,0)</f>
        <v>Quảng Nam</v>
      </c>
      <c r="G24" s="247" t="str">
        <f>VLOOKUP($B24,TTCN!$B$6:$H$159,6,0)</f>
        <v>Nữ</v>
      </c>
      <c r="H24" s="248">
        <f>VLOOKUP($B24,'TN01-10'!$A$11:$EU$200,103,0)</f>
        <v>7.93</v>
      </c>
      <c r="I24" s="249">
        <f>VLOOKUP($B24,'TN01-10'!$A$11:$EU$200,136,0)</f>
        <v>8.6999999999999993</v>
      </c>
      <c r="J24" s="250"/>
      <c r="K24" s="250"/>
      <c r="L24" s="248">
        <f>VLOOKUP($B24,'TN01-10'!$A$11:$EU$200,110,0)</f>
        <v>8.6999999999999993</v>
      </c>
      <c r="M24" s="248">
        <f>VLOOKUP($B24,'TN01-10'!$A$11:$EU$200,116,0)</f>
        <v>7.96</v>
      </c>
      <c r="N24" s="248">
        <f>VLOOKUP($B24,'TN01-10'!$A$11:$EU$200,117,0)</f>
        <v>3.47</v>
      </c>
      <c r="O24" s="251" t="str">
        <f>VLOOKUP($B24,'TN01-10'!$A$11:$EU$200,126,0)</f>
        <v>Đạt</v>
      </c>
      <c r="P24" s="251" t="str">
        <f>VLOOKUP($B24,'TN01-10'!$A$11:$EU$200,127,0)</f>
        <v>Đạt</v>
      </c>
      <c r="Q24" s="251" t="str">
        <f>VLOOKUP($B24,'TN01-10'!$A$11:$EU$200,128,0)</f>
        <v>Đạt</v>
      </c>
      <c r="R24" s="251" t="str">
        <f>VLOOKUP($B24,'TN01-10'!$A$11:$EU$200,129,0)</f>
        <v>Đạt</v>
      </c>
      <c r="S24" s="251" t="str">
        <f>VLOOKUP($B24,'TN01-10'!$A$11:$EU$200,130,0)</f>
        <v>Tốt</v>
      </c>
      <c r="T24" s="252"/>
      <c r="U24" s="253" t="str">
        <f t="shared" si="0"/>
        <v>CNTN</v>
      </c>
      <c r="V24" s="240" t="s">
        <v>4852</v>
      </c>
      <c r="W24" s="254">
        <f>VLOOKUP($B24,'TN01-10'!$A$11:$EU$200,119,0)</f>
        <v>0</v>
      </c>
      <c r="X24" s="254">
        <v>0</v>
      </c>
      <c r="Z24" s="255">
        <f>VLOOKUP($B24,Sheet!$A$7:$DF$132,110,0)</f>
        <v>3.47</v>
      </c>
      <c r="AA24" s="255">
        <f t="shared" si="1"/>
        <v>0</v>
      </c>
    </row>
    <row r="25" spans="1:27" s="240" customFormat="1" ht="20.25" customHeight="1" thickBot="1" x14ac:dyDescent="0.3">
      <c r="A25" s="241">
        <v>16</v>
      </c>
      <c r="B25" s="257">
        <v>2220313929</v>
      </c>
      <c r="C25" s="243" t="str">
        <f>VLOOKUP($B25,TTCN!$B$6:$H$159,2,0)</f>
        <v>Hoàng Thị Thái</v>
      </c>
      <c r="D25" s="244" t="str">
        <f>VLOOKUP($B25,TTCN!$B$6:$H$159,3,0)</f>
        <v>Việt</v>
      </c>
      <c r="E25" s="245">
        <f>VLOOKUP($B25,TTCN!$B$6:$H$159,5,0)</f>
        <v>35847</v>
      </c>
      <c r="F25" s="246" t="str">
        <f>VLOOKUP($B25,TTCN!$B$6:$H$159,7,0)</f>
        <v>Quảng Bình</v>
      </c>
      <c r="G25" s="247" t="str">
        <f>VLOOKUP($B25,TTCN!$B$6:$H$159,6,0)</f>
        <v>Nữ</v>
      </c>
      <c r="H25" s="248">
        <f>VLOOKUP($B25,'TN01-10'!$A$11:$EU$200,103,0)</f>
        <v>8.14</v>
      </c>
      <c r="I25" s="249">
        <f>VLOOKUP($B25,'TN01-10'!$A$11:$EU$200,136,0)</f>
        <v>9.1</v>
      </c>
      <c r="J25" s="250"/>
      <c r="K25" s="250"/>
      <c r="L25" s="248">
        <f>VLOOKUP($B25,'TN01-10'!$A$11:$EU$200,110,0)</f>
        <v>9.1</v>
      </c>
      <c r="M25" s="248">
        <f>VLOOKUP($B25,'TN01-10'!$A$11:$EU$200,116,0)</f>
        <v>8.18</v>
      </c>
      <c r="N25" s="248">
        <f>VLOOKUP($B25,'TN01-10'!$A$11:$EU$200,117,0)</f>
        <v>3.54</v>
      </c>
      <c r="O25" s="251" t="str">
        <f>VLOOKUP($B25,'TN01-10'!$A$11:$EU$200,126,0)</f>
        <v>Đạt</v>
      </c>
      <c r="P25" s="251" t="str">
        <f>VLOOKUP($B25,'TN01-10'!$A$11:$EU$200,127,0)</f>
        <v>Đạt</v>
      </c>
      <c r="Q25" s="251" t="str">
        <f>VLOOKUP($B25,'TN01-10'!$A$11:$EU$200,128,0)</f>
        <v>Đạt</v>
      </c>
      <c r="R25" s="251" t="str">
        <f>VLOOKUP($B25,'TN01-10'!$A$11:$EU$200,129,0)</f>
        <v>Đạt</v>
      </c>
      <c r="S25" s="251" t="str">
        <f>VLOOKUP($B25,'TN01-10'!$A$11:$EU$200,130,0)</f>
        <v>Khá</v>
      </c>
      <c r="T25" s="252"/>
      <c r="U25" s="253" t="str">
        <f t="shared" si="0"/>
        <v>CNTN</v>
      </c>
      <c r="V25" s="240" t="s">
        <v>4852</v>
      </c>
      <c r="W25" s="254">
        <f>VLOOKUP($B25,'TN01-10'!$A$11:$EU$200,119,0)</f>
        <v>0</v>
      </c>
      <c r="X25" s="254">
        <v>0</v>
      </c>
      <c r="Z25" s="255">
        <f>VLOOKUP($B25,Sheet!$A$7:$DF$132,110,0)</f>
        <v>3.54</v>
      </c>
      <c r="AA25" s="255">
        <f t="shared" si="1"/>
        <v>0</v>
      </c>
    </row>
    <row r="26" spans="1:27" ht="20.25" customHeight="1" thickBot="1" x14ac:dyDescent="0.3">
      <c r="A26" s="233" t="s">
        <v>4787</v>
      </c>
      <c r="B26" s="234"/>
      <c r="C26" s="234"/>
      <c r="D26" s="235"/>
      <c r="E26" s="258"/>
      <c r="F26" s="237"/>
      <c r="G26" s="236"/>
      <c r="H26" s="234"/>
      <c r="I26" s="236"/>
      <c r="J26" s="236"/>
      <c r="K26" s="236"/>
      <c r="L26" s="236"/>
      <c r="M26" s="236"/>
      <c r="N26" s="236"/>
      <c r="O26" s="236"/>
      <c r="P26" s="236"/>
      <c r="Q26" s="236"/>
      <c r="R26" s="234"/>
      <c r="S26" s="234"/>
      <c r="T26" s="239"/>
      <c r="U26" s="238"/>
      <c r="V26" s="240"/>
      <c r="W26" s="254"/>
      <c r="X26" s="254"/>
      <c r="Y26" s="240"/>
      <c r="Z26" s="255"/>
      <c r="AA26" s="255"/>
    </row>
    <row r="27" spans="1:27" s="240" customFormat="1" ht="20.25" customHeight="1" x14ac:dyDescent="0.25">
      <c r="A27" s="375">
        <v>1</v>
      </c>
      <c r="B27" s="376">
        <v>2220718158</v>
      </c>
      <c r="C27" s="377" t="str">
        <f>VLOOKUP($B27,TTCN!$B$6:$H$159,2,0)</f>
        <v>Nguyễn Hồ Phương</v>
      </c>
      <c r="D27" s="378" t="str">
        <f>VLOOKUP($B27,TTCN!$B$6:$H$159,3,0)</f>
        <v>An</v>
      </c>
      <c r="E27" s="379">
        <f>VLOOKUP($B27,TTCN!$B$6:$H$159,5,0)</f>
        <v>36013</v>
      </c>
      <c r="F27" s="380" t="str">
        <f>VLOOKUP($B27,TTCN!$B$6:$H$159,7,0)</f>
        <v>Đà Nẵng</v>
      </c>
      <c r="G27" s="381" t="str">
        <f>VLOOKUP($B27,TTCN!$B$6:$H$159,6,0)</f>
        <v>Nữ</v>
      </c>
      <c r="H27" s="382">
        <f>VLOOKUP($B27,'TN01-10'!$A$11:$EU$200,103,0)</f>
        <v>6.27</v>
      </c>
      <c r="I27" s="383">
        <f>VLOOKUP($B27,'TN01-10'!$A$11:$EU$200,141,0)</f>
        <v>8.5</v>
      </c>
      <c r="J27" s="384">
        <f>VLOOKUP($B27,'TN01-10'!$A$11:$EU$200,146,0)</f>
        <v>7.1</v>
      </c>
      <c r="K27" s="384">
        <f>VLOOKUP($B27,'TN01-10'!$A$11:$EU$200,151,0)</f>
        <v>7.4</v>
      </c>
      <c r="L27" s="382">
        <f>VLOOKUP($B27,'TN01-10'!$A$11:$EV$200,152,0)</f>
        <v>7.8</v>
      </c>
      <c r="M27" s="382">
        <f>VLOOKUP($B27,'TN01-10'!$A$11:$EU$200,116,0)</f>
        <v>6.33</v>
      </c>
      <c r="N27" s="382">
        <f>VLOOKUP($B27,'TN01-10'!$A$11:$EU$200,117,0)</f>
        <v>2.4500000000000002</v>
      </c>
      <c r="O27" s="385" t="str">
        <f>VLOOKUP($B27,'TN01-10'!$A$11:$EU$200,126,0)</f>
        <v>Đạt</v>
      </c>
      <c r="P27" s="385" t="str">
        <f>VLOOKUP($B27,'TN01-10'!$A$11:$EU$200,127,0)</f>
        <v>Đạt</v>
      </c>
      <c r="Q27" s="385" t="str">
        <f>VLOOKUP($B27,'TN01-10'!$A$11:$EU$200,128,0)</f>
        <v>Đạt</v>
      </c>
      <c r="R27" s="385" t="str">
        <f>VLOOKUP($B27,'TN01-10'!$A$11:$EU$200,129,0)</f>
        <v>Đạt</v>
      </c>
      <c r="S27" s="385" t="str">
        <f>VLOOKUP($B27,'TN01-10'!$A$11:$EU$200,130,0)</f>
        <v xml:space="preserve">TB </v>
      </c>
      <c r="T27" s="386"/>
      <c r="U27" s="387" t="str">
        <f>IF(AND(I27&gt;=5.5,L27&gt;=5.5,N27&gt;=2,O27="Đạt",P27="Đạt",Q27="Đạt",R27="Đạt",AND(W27=0,X27=0)),"CNTN",IF(OR(I27&lt;5.5,,J27&lt;5.5,K27&lt;5.5,L27&lt;5.5),"HỎNG","HOÃN"))</f>
        <v>CNTN</v>
      </c>
      <c r="V27" s="240" t="s">
        <v>4852</v>
      </c>
      <c r="W27" s="254">
        <f>VLOOKUP($B27,'TN01-10'!$A$11:$EU$200,119,0)</f>
        <v>0</v>
      </c>
      <c r="X27" s="254">
        <v>0</v>
      </c>
      <c r="Z27" s="255">
        <f>VLOOKUP($B27,Sheet!$A$7:$DF$132,110,0)</f>
        <v>2.4500000000000002</v>
      </c>
      <c r="AA27" s="255">
        <f t="shared" si="1"/>
        <v>0</v>
      </c>
    </row>
    <row r="28" spans="1:27" s="240" customFormat="1" ht="20.25" customHeight="1" x14ac:dyDescent="0.25">
      <c r="A28" s="241">
        <v>2</v>
      </c>
      <c r="B28" s="259">
        <v>2220727257</v>
      </c>
      <c r="C28" s="292" t="str">
        <f>VLOOKUP($B28,TTCN!$B$6:$H$159,2,0)</f>
        <v>Nguyễn Võ Minh</v>
      </c>
      <c r="D28" s="293" t="str">
        <f>VLOOKUP($B28,TTCN!$B$6:$H$159,3,0)</f>
        <v>Anh</v>
      </c>
      <c r="E28" s="294">
        <f>VLOOKUP($B28,TTCN!$B$6:$H$159,5,0)</f>
        <v>36067</v>
      </c>
      <c r="F28" s="295" t="str">
        <f>VLOOKUP($B28,TTCN!$B$6:$H$159,7,0)</f>
        <v>Quảng Trị</v>
      </c>
      <c r="G28" s="247" t="str">
        <f>VLOOKUP($B28,TTCN!$B$6:$H$159,6,0)</f>
        <v>Nữ</v>
      </c>
      <c r="H28" s="296">
        <f>VLOOKUP($B28,'TN01-10'!$A$11:$EU$200,103,0)</f>
        <v>6.54</v>
      </c>
      <c r="I28" s="297">
        <f>VLOOKUP($B28,'TN01-10'!$A$11:$EU$200,141,0)</f>
        <v>9.3000000000000007</v>
      </c>
      <c r="J28" s="250">
        <f>VLOOKUP($B28,'TN01-10'!$A$11:$EU$200,146,0)</f>
        <v>8.3000000000000007</v>
      </c>
      <c r="K28" s="250">
        <f>VLOOKUP($B28,'TN01-10'!$A$11:$EU$200,151,0)</f>
        <v>8.6</v>
      </c>
      <c r="L28" s="296">
        <f>VLOOKUP($B28,'TN01-10'!$A$11:$EV$200,152,0)</f>
        <v>8.8000000000000007</v>
      </c>
      <c r="M28" s="296">
        <f>VLOOKUP($B28,'TN01-10'!$A$11:$EU$200,116,0)</f>
        <v>6.62</v>
      </c>
      <c r="N28" s="296">
        <f>VLOOKUP($B28,'TN01-10'!$A$11:$EU$200,117,0)</f>
        <v>2.62</v>
      </c>
      <c r="O28" s="298" t="str">
        <f>VLOOKUP($B28,'TN01-10'!$A$11:$EU$200,126,0)</f>
        <v>Đạt</v>
      </c>
      <c r="P28" s="298" t="str">
        <f>VLOOKUP($B28,'TN01-10'!$A$11:$EU$200,127,0)</f>
        <v>Đạt</v>
      </c>
      <c r="Q28" s="298" t="str">
        <f>VLOOKUP($B28,'TN01-10'!$A$11:$EU$200,128,0)</f>
        <v>Đạt</v>
      </c>
      <c r="R28" s="298" t="str">
        <f>VLOOKUP($B28,'TN01-10'!$A$11:$EU$200,129,0)</f>
        <v>Đạt</v>
      </c>
      <c r="S28" s="298" t="str">
        <f>VLOOKUP($B28,'TN01-10'!$A$11:$EU$200,130,0)</f>
        <v>Khá</v>
      </c>
      <c r="T28" s="252"/>
      <c r="U28" s="299" t="str">
        <f t="shared" ref="U28:U68" si="2">IF(AND(I28&gt;=5.5,L28&gt;=5.5,N28&gt;=2,O28="Đạt",P28="Đạt",Q28="Đạt",R28="Đạt",AND(W28=0,X28=0)),"CNTN",IF(OR(I28&lt;5.5,,J28&lt;5.5,K28&lt;5.5,L28&lt;5.5),"HỎNG","HOÃN"))</f>
        <v>CNTN</v>
      </c>
      <c r="V28" s="240" t="s">
        <v>4852</v>
      </c>
      <c r="W28" s="254">
        <f>VLOOKUP($B28,'TN01-10'!$A$11:$EU$200,119,0)</f>
        <v>0</v>
      </c>
      <c r="X28" s="254">
        <v>0</v>
      </c>
      <c r="Z28" s="255">
        <f>VLOOKUP($B28,Sheet!$A$7:$DF$132,110,0)</f>
        <v>2.62</v>
      </c>
      <c r="AA28" s="255">
        <f t="shared" si="1"/>
        <v>0</v>
      </c>
    </row>
    <row r="29" spans="1:27" s="240" customFormat="1" ht="20.25" customHeight="1" x14ac:dyDescent="0.25">
      <c r="A29" s="241">
        <v>3</v>
      </c>
      <c r="B29" s="259">
        <v>2220729054</v>
      </c>
      <c r="C29" s="292" t="str">
        <f>VLOOKUP($B29,TTCN!$B$6:$H$159,2,0)</f>
        <v>Nguyễn Thị Kim</v>
      </c>
      <c r="D29" s="293" t="str">
        <f>VLOOKUP($B29,TTCN!$B$6:$H$159,3,0)</f>
        <v>Chi</v>
      </c>
      <c r="E29" s="294">
        <f>VLOOKUP($B29,TTCN!$B$6:$H$159,5,0)</f>
        <v>35966</v>
      </c>
      <c r="F29" s="295" t="str">
        <f>VLOOKUP($B29,TTCN!$B$6:$H$159,7,0)</f>
        <v>Quảng Nam</v>
      </c>
      <c r="G29" s="247" t="str">
        <f>VLOOKUP($B29,TTCN!$B$6:$H$159,6,0)</f>
        <v>Nữ</v>
      </c>
      <c r="H29" s="296">
        <f>VLOOKUP($B29,'TN01-10'!$A$11:$EU$200,103,0)</f>
        <v>7.1</v>
      </c>
      <c r="I29" s="297">
        <f>VLOOKUP($B29,'TN01-10'!$A$11:$EU$200,141,0)</f>
        <v>8.3000000000000007</v>
      </c>
      <c r="J29" s="250">
        <f>VLOOKUP($B29,'TN01-10'!$A$11:$EU$200,146,0)</f>
        <v>8</v>
      </c>
      <c r="K29" s="250">
        <f>VLOOKUP($B29,'TN01-10'!$A$11:$EU$200,151,0)</f>
        <v>8.4</v>
      </c>
      <c r="L29" s="296">
        <f>VLOOKUP($B29,'TN01-10'!$A$11:$EV$200,152,0)</f>
        <v>8.3000000000000007</v>
      </c>
      <c r="M29" s="296">
        <f>VLOOKUP($B29,'TN01-10'!$A$11:$EU$200,116,0)</f>
        <v>7.14</v>
      </c>
      <c r="N29" s="296">
        <f>VLOOKUP($B29,'TN01-10'!$A$11:$EU$200,117,0)</f>
        <v>2.94</v>
      </c>
      <c r="O29" s="298" t="str">
        <f>VLOOKUP($B29,'TN01-10'!$A$11:$EU$200,126,0)</f>
        <v>Đạt</v>
      </c>
      <c r="P29" s="298" t="str">
        <f>VLOOKUP($B29,'TN01-10'!$A$11:$EU$200,127,0)</f>
        <v>Đạt</v>
      </c>
      <c r="Q29" s="298" t="str">
        <f>VLOOKUP($B29,'TN01-10'!$A$11:$EU$200,128,0)</f>
        <v>Đạt</v>
      </c>
      <c r="R29" s="298" t="str">
        <f>VLOOKUP($B29,'TN01-10'!$A$11:$EU$200,129,0)</f>
        <v>Đạt</v>
      </c>
      <c r="S29" s="298" t="str">
        <f>VLOOKUP($B29,'TN01-10'!$A$11:$EU$200,130,0)</f>
        <v>Tốt</v>
      </c>
      <c r="T29" s="252"/>
      <c r="U29" s="299" t="str">
        <f t="shared" si="2"/>
        <v>CNTN</v>
      </c>
      <c r="V29" s="240" t="s">
        <v>4852</v>
      </c>
      <c r="W29" s="254">
        <f>VLOOKUP($B29,'TN01-10'!$A$11:$EU$200,119,0)</f>
        <v>0</v>
      </c>
      <c r="X29" s="254">
        <v>0</v>
      </c>
      <c r="Z29" s="255">
        <f>VLOOKUP($B29,Sheet!$A$7:$DF$132,110,0)</f>
        <v>2.94</v>
      </c>
      <c r="AA29" s="255">
        <f t="shared" si="1"/>
        <v>0</v>
      </c>
    </row>
    <row r="30" spans="1:27" s="240" customFormat="1" ht="20.25" customHeight="1" x14ac:dyDescent="0.25">
      <c r="A30" s="241">
        <v>4</v>
      </c>
      <c r="B30" s="259">
        <v>2220724305</v>
      </c>
      <c r="C30" s="292" t="str">
        <f>VLOOKUP($B30,TTCN!$B$6:$H$159,2,0)</f>
        <v>Nguyễn Thị Kiều</v>
      </c>
      <c r="D30" s="293" t="str">
        <f>VLOOKUP($B30,TTCN!$B$6:$H$159,3,0)</f>
        <v>Giang</v>
      </c>
      <c r="E30" s="294">
        <f>VLOOKUP($B30,TTCN!$B$6:$H$159,5,0)</f>
        <v>35643</v>
      </c>
      <c r="F30" s="295" t="str">
        <f>VLOOKUP($B30,TTCN!$B$6:$H$159,7,0)</f>
        <v>Quảng Trị</v>
      </c>
      <c r="G30" s="247" t="str">
        <f>VLOOKUP($B30,TTCN!$B$6:$H$159,6,0)</f>
        <v>Nữ</v>
      </c>
      <c r="H30" s="296">
        <f>VLOOKUP($B30,'TN01-10'!$A$11:$EU$200,103,0)</f>
        <v>7.38</v>
      </c>
      <c r="I30" s="297">
        <f>VLOOKUP($B30,'TN01-10'!$A$11:$EU$200,141,0)</f>
        <v>9.4</v>
      </c>
      <c r="J30" s="250">
        <f>VLOOKUP($B30,'TN01-10'!$A$11:$EU$200,146,0)</f>
        <v>8.8000000000000007</v>
      </c>
      <c r="K30" s="250">
        <f>VLOOKUP($B30,'TN01-10'!$A$11:$EU$200,151,0)</f>
        <v>8.4</v>
      </c>
      <c r="L30" s="296">
        <f>VLOOKUP($B30,'TN01-10'!$A$11:$EV$200,152,0)</f>
        <v>8.9</v>
      </c>
      <c r="M30" s="296">
        <f>VLOOKUP($B30,'TN01-10'!$A$11:$EU$200,116,0)</f>
        <v>7.44</v>
      </c>
      <c r="N30" s="296">
        <f>VLOOKUP($B30,'TN01-10'!$A$11:$EU$200,117,0)</f>
        <v>3.15</v>
      </c>
      <c r="O30" s="298" t="str">
        <f>VLOOKUP($B30,'TN01-10'!$A$11:$EU$200,126,0)</f>
        <v>Đạt</v>
      </c>
      <c r="P30" s="298" t="str">
        <f>VLOOKUP($B30,'TN01-10'!$A$11:$EU$200,127,0)</f>
        <v>Đạt</v>
      </c>
      <c r="Q30" s="298" t="str">
        <f>VLOOKUP($B30,'TN01-10'!$A$11:$EU$200,128,0)</f>
        <v>Đạt</v>
      </c>
      <c r="R30" s="298" t="str">
        <f>VLOOKUP($B30,'TN01-10'!$A$11:$EU$200,129,0)</f>
        <v>Đạt</v>
      </c>
      <c r="S30" s="298" t="str">
        <f>VLOOKUP($B30,'TN01-10'!$A$11:$EU$200,130,0)</f>
        <v>Xuất Sắc</v>
      </c>
      <c r="T30" s="252"/>
      <c r="U30" s="299" t="str">
        <f t="shared" si="2"/>
        <v>CNTN</v>
      </c>
      <c r="V30" s="240" t="s">
        <v>4852</v>
      </c>
      <c r="W30" s="254">
        <f>VLOOKUP($B30,'TN01-10'!$A$11:$EU$200,119,0)</f>
        <v>0</v>
      </c>
      <c r="X30" s="254">
        <v>0</v>
      </c>
      <c r="Z30" s="255">
        <f>VLOOKUP($B30,Sheet!$A$7:$DF$132,110,0)</f>
        <v>3.15</v>
      </c>
      <c r="AA30" s="255">
        <f t="shared" si="1"/>
        <v>0</v>
      </c>
    </row>
    <row r="31" spans="1:27" s="240" customFormat="1" ht="20.25" customHeight="1" x14ac:dyDescent="0.25">
      <c r="A31" s="241">
        <v>5</v>
      </c>
      <c r="B31" s="259">
        <v>2220729058</v>
      </c>
      <c r="C31" s="292" t="str">
        <f>VLOOKUP($B31,TTCN!$B$6:$H$159,2,0)</f>
        <v>Đặng Thị Ngọc</v>
      </c>
      <c r="D31" s="293" t="str">
        <f>VLOOKUP($B31,TTCN!$B$6:$H$159,3,0)</f>
        <v>Hà</v>
      </c>
      <c r="E31" s="294">
        <f>VLOOKUP($B31,TTCN!$B$6:$H$159,5,0)</f>
        <v>36104</v>
      </c>
      <c r="F31" s="295" t="str">
        <f>VLOOKUP($B31,TTCN!$B$6:$H$159,7,0)</f>
        <v>Đà Nẵng</v>
      </c>
      <c r="G31" s="247" t="str">
        <f>VLOOKUP($B31,TTCN!$B$6:$H$159,6,0)</f>
        <v>Nữ</v>
      </c>
      <c r="H31" s="296">
        <f>VLOOKUP($B31,'TN01-10'!$A$11:$EU$200,103,0)</f>
        <v>6.68</v>
      </c>
      <c r="I31" s="297">
        <f>VLOOKUP($B31,'TN01-10'!$A$11:$EU$200,141,0)</f>
        <v>8.6</v>
      </c>
      <c r="J31" s="250">
        <f>VLOOKUP($B31,'TN01-10'!$A$11:$EU$200,146,0)</f>
        <v>7.1</v>
      </c>
      <c r="K31" s="250">
        <f>VLOOKUP($B31,'TN01-10'!$A$11:$EU$200,151,0)</f>
        <v>7</v>
      </c>
      <c r="L31" s="296">
        <f>VLOOKUP($B31,'TN01-10'!$A$11:$EV$200,152,0)</f>
        <v>7.7</v>
      </c>
      <c r="M31" s="296">
        <f>VLOOKUP($B31,'TN01-10'!$A$11:$EU$200,116,0)</f>
        <v>6.72</v>
      </c>
      <c r="N31" s="296">
        <f>VLOOKUP($B31,'TN01-10'!$A$11:$EU$200,117,0)</f>
        <v>2.67</v>
      </c>
      <c r="O31" s="298" t="str">
        <f>VLOOKUP($B31,'TN01-10'!$A$11:$EU$200,126,0)</f>
        <v>Đạt</v>
      </c>
      <c r="P31" s="298" t="str">
        <f>VLOOKUP($B31,'TN01-10'!$A$11:$EU$200,127,0)</f>
        <v>Đạt</v>
      </c>
      <c r="Q31" s="298" t="str">
        <f>VLOOKUP($B31,'TN01-10'!$A$11:$EU$200,128,0)</f>
        <v>Đạt</v>
      </c>
      <c r="R31" s="298" t="str">
        <f>VLOOKUP($B31,'TN01-10'!$A$11:$EU$200,129,0)</f>
        <v>Đạt</v>
      </c>
      <c r="S31" s="298" t="str">
        <f>VLOOKUP($B31,'TN01-10'!$A$11:$EU$200,130,0)</f>
        <v>Tốt</v>
      </c>
      <c r="T31" s="252"/>
      <c r="U31" s="299" t="str">
        <f t="shared" si="2"/>
        <v>CNTN</v>
      </c>
      <c r="V31" s="240" t="s">
        <v>4852</v>
      </c>
      <c r="W31" s="254">
        <f>VLOOKUP($B31,'TN01-10'!$A$11:$EU$200,119,0)</f>
        <v>0</v>
      </c>
      <c r="X31" s="254">
        <v>0</v>
      </c>
      <c r="Z31" s="255">
        <f>VLOOKUP($B31,Sheet!$A$7:$DF$132,110,0)</f>
        <v>2.67</v>
      </c>
      <c r="AA31" s="255">
        <f t="shared" si="1"/>
        <v>0</v>
      </c>
    </row>
    <row r="32" spans="1:27" s="240" customFormat="1" ht="20.25" customHeight="1" x14ac:dyDescent="0.25">
      <c r="A32" s="241">
        <v>6</v>
      </c>
      <c r="B32" s="259">
        <v>2220724335</v>
      </c>
      <c r="C32" s="292" t="str">
        <f>VLOOKUP($B32,TTCN!$B$6:$H$159,2,0)</f>
        <v>Vũ Thị Thái</v>
      </c>
      <c r="D32" s="293" t="str">
        <f>VLOOKUP($B32,TTCN!$B$6:$H$159,3,0)</f>
        <v>Hà</v>
      </c>
      <c r="E32" s="294">
        <f>VLOOKUP($B32,TTCN!$B$6:$H$159,5,0)</f>
        <v>36075</v>
      </c>
      <c r="F32" s="295" t="str">
        <f>VLOOKUP($B32,TTCN!$B$6:$H$159,7,0)</f>
        <v>Gia Lai</v>
      </c>
      <c r="G32" s="247" t="str">
        <f>VLOOKUP($B32,TTCN!$B$6:$H$159,6,0)</f>
        <v>Nữ</v>
      </c>
      <c r="H32" s="296">
        <f>VLOOKUP($B32,'TN01-10'!$A$11:$EU$200,103,0)</f>
        <v>6.82</v>
      </c>
      <c r="I32" s="297">
        <f>VLOOKUP($B32,'TN01-10'!$A$11:$EU$200,141,0)</f>
        <v>8.8000000000000007</v>
      </c>
      <c r="J32" s="250">
        <f>VLOOKUP($B32,'TN01-10'!$A$11:$EU$200,146,0)</f>
        <v>8.1</v>
      </c>
      <c r="K32" s="250">
        <f>VLOOKUP($B32,'TN01-10'!$A$11:$EU$200,151,0)</f>
        <v>7</v>
      </c>
      <c r="L32" s="296">
        <f>VLOOKUP($B32,'TN01-10'!$A$11:$EV$200,152,0)</f>
        <v>7.9</v>
      </c>
      <c r="M32" s="296">
        <f>VLOOKUP($B32,'TN01-10'!$A$11:$EU$200,116,0)</f>
        <v>6.86</v>
      </c>
      <c r="N32" s="296">
        <f>VLOOKUP($B32,'TN01-10'!$A$11:$EU$200,117,0)</f>
        <v>2.78</v>
      </c>
      <c r="O32" s="298" t="str">
        <f>VLOOKUP($B32,'TN01-10'!$A$11:$EU$200,126,0)</f>
        <v>Đạt</v>
      </c>
      <c r="P32" s="298" t="str">
        <f>VLOOKUP($B32,'TN01-10'!$A$11:$EU$200,127,0)</f>
        <v>Đạt</v>
      </c>
      <c r="Q32" s="298" t="str">
        <f>VLOOKUP($B32,'TN01-10'!$A$11:$EU$200,128,0)</f>
        <v>Đạt</v>
      </c>
      <c r="R32" s="298" t="str">
        <f>VLOOKUP($B32,'TN01-10'!$A$11:$EU$200,129,0)</f>
        <v>Đạt</v>
      </c>
      <c r="S32" s="298" t="str">
        <f>VLOOKUP($B32,'TN01-10'!$A$11:$EU$200,130,0)</f>
        <v>Tốt</v>
      </c>
      <c r="T32" s="252"/>
      <c r="U32" s="299" t="str">
        <f t="shared" si="2"/>
        <v>CNTN</v>
      </c>
      <c r="W32" s="254">
        <f>VLOOKUP($B32,'TN01-10'!$A$11:$EU$200,119,0)</f>
        <v>0</v>
      </c>
      <c r="X32" s="254">
        <v>0</v>
      </c>
      <c r="Z32" s="255">
        <f>VLOOKUP($B32,Sheet!$A$7:$DF$132,110,0)</f>
        <v>2.78</v>
      </c>
      <c r="AA32" s="255">
        <f t="shared" si="1"/>
        <v>0</v>
      </c>
    </row>
    <row r="33" spans="1:27" s="240" customFormat="1" ht="20.25" customHeight="1" x14ac:dyDescent="0.25">
      <c r="A33" s="241">
        <v>7</v>
      </c>
      <c r="B33" s="259">
        <v>2220729356</v>
      </c>
      <c r="C33" s="292" t="str">
        <f>VLOOKUP($B33,TTCN!$B$6:$H$159,2,0)</f>
        <v>Nguyễn Thị Thu</v>
      </c>
      <c r="D33" s="293" t="str">
        <f>VLOOKUP($B33,TTCN!$B$6:$H$159,3,0)</f>
        <v>Hà</v>
      </c>
      <c r="E33" s="294">
        <f>VLOOKUP($B33,TTCN!$B$6:$H$159,5,0)</f>
        <v>35664</v>
      </c>
      <c r="F33" s="295" t="str">
        <f>VLOOKUP($B33,TTCN!$B$6:$H$159,7,0)</f>
        <v>Đà Nẵng</v>
      </c>
      <c r="G33" s="247" t="str">
        <f>VLOOKUP($B33,TTCN!$B$6:$H$159,6,0)</f>
        <v>Nữ</v>
      </c>
      <c r="H33" s="296">
        <f>VLOOKUP($B33,'TN01-10'!$A$11:$EU$200,103,0)</f>
        <v>7.13</v>
      </c>
      <c r="I33" s="297">
        <f>VLOOKUP($B33,'TN01-10'!$A$11:$EU$200,141,0)</f>
        <v>9.5</v>
      </c>
      <c r="J33" s="250">
        <f>VLOOKUP($B33,'TN01-10'!$A$11:$EU$200,146,0)</f>
        <v>8</v>
      </c>
      <c r="K33" s="250">
        <f>VLOOKUP($B33,'TN01-10'!$A$11:$EU$200,151,0)</f>
        <v>8.6</v>
      </c>
      <c r="L33" s="296">
        <f>VLOOKUP($B33,'TN01-10'!$A$11:$EV$200,152,0)</f>
        <v>8.8000000000000007</v>
      </c>
      <c r="M33" s="296">
        <f>VLOOKUP($B33,'TN01-10'!$A$11:$EU$200,116,0)</f>
        <v>7.19</v>
      </c>
      <c r="N33" s="296">
        <f>VLOOKUP($B33,'TN01-10'!$A$11:$EU$200,117,0)</f>
        <v>2.98</v>
      </c>
      <c r="O33" s="298" t="str">
        <f>VLOOKUP($B33,'TN01-10'!$A$11:$EU$200,126,0)</f>
        <v>Đạt</v>
      </c>
      <c r="P33" s="298" t="str">
        <f>VLOOKUP($B33,'TN01-10'!$A$11:$EU$200,127,0)</f>
        <v>Đạt</v>
      </c>
      <c r="Q33" s="298" t="str">
        <f>VLOOKUP($B33,'TN01-10'!$A$11:$EU$200,128,0)</f>
        <v>Đạt</v>
      </c>
      <c r="R33" s="298" t="str">
        <f>VLOOKUP($B33,'TN01-10'!$A$11:$EU$200,129,0)</f>
        <v>Đạt</v>
      </c>
      <c r="S33" s="298" t="str">
        <f>VLOOKUP($B33,'TN01-10'!$A$11:$EU$200,130,0)</f>
        <v>Tốt</v>
      </c>
      <c r="T33" s="252"/>
      <c r="U33" s="299" t="str">
        <f t="shared" si="2"/>
        <v>CNTN</v>
      </c>
      <c r="V33" s="240" t="s">
        <v>4852</v>
      </c>
      <c r="W33" s="254">
        <f>VLOOKUP($B33,'TN01-10'!$A$11:$EU$200,119,0)</f>
        <v>0</v>
      </c>
      <c r="X33" s="254">
        <v>0</v>
      </c>
      <c r="Z33" s="255">
        <f>VLOOKUP($B33,Sheet!$A$7:$DF$132,110,0)</f>
        <v>2.98</v>
      </c>
      <c r="AA33" s="255">
        <f t="shared" si="1"/>
        <v>0</v>
      </c>
    </row>
    <row r="34" spans="1:27" s="240" customFormat="1" ht="20.25" customHeight="1" x14ac:dyDescent="0.25">
      <c r="A34" s="241">
        <v>8</v>
      </c>
      <c r="B34" s="259">
        <v>2221724244</v>
      </c>
      <c r="C34" s="292" t="str">
        <f>VLOOKUP($B34,TTCN!$B$6:$H$159,2,0)</f>
        <v>Huỳnh Đặng Ngọc</v>
      </c>
      <c r="D34" s="293" t="str">
        <f>VLOOKUP($B34,TTCN!$B$6:$H$159,3,0)</f>
        <v>Hà</v>
      </c>
      <c r="E34" s="294">
        <f>VLOOKUP($B34,TTCN!$B$6:$H$159,5,0)</f>
        <v>36147</v>
      </c>
      <c r="F34" s="295" t="str">
        <f>VLOOKUP($B34,TTCN!$B$6:$H$159,7,0)</f>
        <v>Đà Nẵng</v>
      </c>
      <c r="G34" s="247" t="str">
        <f>VLOOKUP($B34,TTCN!$B$6:$H$159,6,0)</f>
        <v>Nam</v>
      </c>
      <c r="H34" s="296">
        <f>VLOOKUP($B34,'TN01-10'!$A$11:$EU$200,103,0)</f>
        <v>6.58</v>
      </c>
      <c r="I34" s="297">
        <f>VLOOKUP($B34,'TN01-10'!$A$11:$EU$200,141,0)</f>
        <v>8.9</v>
      </c>
      <c r="J34" s="250">
        <f>VLOOKUP($B34,'TN01-10'!$A$11:$EU$200,146,0)</f>
        <v>7.8</v>
      </c>
      <c r="K34" s="250">
        <f>VLOOKUP($B34,'TN01-10'!$A$11:$EU$200,151,0)</f>
        <v>5.7</v>
      </c>
      <c r="L34" s="296">
        <f>VLOOKUP($B34,'TN01-10'!$A$11:$EV$200,152,0)</f>
        <v>7.4</v>
      </c>
      <c r="M34" s="296">
        <f>VLOOKUP($B34,'TN01-10'!$A$11:$EU$200,116,0)</f>
        <v>6.61</v>
      </c>
      <c r="N34" s="296">
        <f>VLOOKUP($B34,'TN01-10'!$A$11:$EU$200,117,0)</f>
        <v>2.6</v>
      </c>
      <c r="O34" s="298" t="str">
        <f>VLOOKUP($B34,'TN01-10'!$A$11:$EU$200,126,0)</f>
        <v>Đạt</v>
      </c>
      <c r="P34" s="298" t="str">
        <f>VLOOKUP($B34,'TN01-10'!$A$11:$EU$200,127,0)</f>
        <v>Đạt</v>
      </c>
      <c r="Q34" s="298" t="str">
        <f>VLOOKUP($B34,'TN01-10'!$A$11:$EU$200,128,0)</f>
        <v>Đạt</v>
      </c>
      <c r="R34" s="298" t="str">
        <f>VLOOKUP($B34,'TN01-10'!$A$11:$EU$200,129,0)</f>
        <v>Đạt</v>
      </c>
      <c r="S34" s="298" t="str">
        <f>VLOOKUP($B34,'TN01-10'!$A$11:$EU$200,130,0)</f>
        <v>Tốt</v>
      </c>
      <c r="T34" s="252"/>
      <c r="U34" s="299" t="str">
        <f t="shared" si="2"/>
        <v>CNTN</v>
      </c>
      <c r="W34" s="254">
        <f>VLOOKUP($B34,'TN01-10'!$A$11:$EU$200,119,0)</f>
        <v>0</v>
      </c>
      <c r="X34" s="254">
        <v>0</v>
      </c>
      <c r="Z34" s="255">
        <f>VLOOKUP($B34,Sheet!$A$7:$DF$132,110,0)</f>
        <v>2.6</v>
      </c>
      <c r="AA34" s="255">
        <f t="shared" si="1"/>
        <v>0</v>
      </c>
    </row>
    <row r="35" spans="1:27" s="240" customFormat="1" ht="20.25" customHeight="1" x14ac:dyDescent="0.25">
      <c r="A35" s="241">
        <v>9</v>
      </c>
      <c r="B35" s="259">
        <v>2220728396</v>
      </c>
      <c r="C35" s="292" t="str">
        <f>VLOOKUP($B35,TTCN!$B$6:$H$159,2,0)</f>
        <v>Sử Thị Thanh</v>
      </c>
      <c r="D35" s="293" t="str">
        <f>VLOOKUP($B35,TTCN!$B$6:$H$159,3,0)</f>
        <v>Hằng</v>
      </c>
      <c r="E35" s="294">
        <f>VLOOKUP($B35,TTCN!$B$6:$H$159,5,0)</f>
        <v>35979</v>
      </c>
      <c r="F35" s="295" t="str">
        <f>VLOOKUP($B35,TTCN!$B$6:$H$159,7,0)</f>
        <v>Đà Nẵng</v>
      </c>
      <c r="G35" s="247" t="str">
        <f>VLOOKUP($B35,TTCN!$B$6:$H$159,6,0)</f>
        <v>Nữ</v>
      </c>
      <c r="H35" s="296" t="e">
        <f>VLOOKUP($B35,'TN01-10'!$A$11:$EU$200,103,0)</f>
        <v>#N/A</v>
      </c>
      <c r="I35" s="297">
        <f>VLOOKUP($B35,'TN01-10'!$A$11:$EU$200,141,0)</f>
        <v>0</v>
      </c>
      <c r="J35" s="250">
        <f>VLOOKUP($B35,'TN01-10'!$A$11:$EU$200,146,0)</f>
        <v>0</v>
      </c>
      <c r="K35" s="250">
        <f>VLOOKUP($B35,'TN01-10'!$A$11:$EU$200,151,0)</f>
        <v>0</v>
      </c>
      <c r="L35" s="296">
        <f>VLOOKUP($B35,'TN01-10'!$A$11:$EV$200,152,0)</f>
        <v>0</v>
      </c>
      <c r="M35" s="296" t="e">
        <f>VLOOKUP($B35,'TN01-10'!$A$11:$EU$200,116,0)</f>
        <v>#N/A</v>
      </c>
      <c r="N35" s="296" t="e">
        <f>VLOOKUP($B35,'TN01-10'!$A$11:$EU$200,117,0)</f>
        <v>#N/A</v>
      </c>
      <c r="O35" s="298">
        <f>VLOOKUP($B35,'TN01-10'!$A$11:$EU$200,126,0)</f>
        <v>0</v>
      </c>
      <c r="P35" s="298">
        <f>VLOOKUP($B35,'TN01-10'!$A$11:$EU$200,127,0)</f>
        <v>0</v>
      </c>
      <c r="Q35" s="298" t="str">
        <f>VLOOKUP($B35,'TN01-10'!$A$11:$EU$200,128,0)</f>
        <v>Đạt</v>
      </c>
      <c r="R35" s="298" t="str">
        <f>VLOOKUP($B35,'TN01-10'!$A$11:$EU$200,129,0)</f>
        <v>Đạt</v>
      </c>
      <c r="S35" s="298" t="str">
        <f>VLOOKUP($B35,'TN01-10'!$A$11:$EU$200,130,0)</f>
        <v>Tốt</v>
      </c>
      <c r="T35" s="252"/>
      <c r="U35" s="299" t="e">
        <f t="shared" si="2"/>
        <v>#N/A</v>
      </c>
      <c r="W35" s="254" t="e">
        <f>VLOOKUP($B35,'TN01-10'!$A$11:$EU$200,119,0)</f>
        <v>#N/A</v>
      </c>
      <c r="X35" s="254">
        <v>0</v>
      </c>
      <c r="Z35" s="255" t="e">
        <f>VLOOKUP($B35,Sheet!$A$7:$DF$132,110,0)</f>
        <v>#N/A</v>
      </c>
      <c r="AA35" s="255" t="e">
        <f t="shared" si="1"/>
        <v>#N/A</v>
      </c>
    </row>
    <row r="36" spans="1:27" s="240" customFormat="1" ht="20.25" customHeight="1" x14ac:dyDescent="0.25">
      <c r="A36" s="241">
        <v>10</v>
      </c>
      <c r="B36" s="259">
        <v>2220729536</v>
      </c>
      <c r="C36" s="292" t="str">
        <f>VLOOKUP($B36,TTCN!$B$6:$H$159,2,0)</f>
        <v>Đặng Thị Kiều</v>
      </c>
      <c r="D36" s="293" t="str">
        <f>VLOOKUP($B36,TTCN!$B$6:$H$159,3,0)</f>
        <v>Hân</v>
      </c>
      <c r="E36" s="294">
        <f>VLOOKUP($B36,TTCN!$B$6:$H$159,5,0)</f>
        <v>35551</v>
      </c>
      <c r="F36" s="295" t="str">
        <f>VLOOKUP($B36,TTCN!$B$6:$H$159,7,0)</f>
        <v>Bình Định</v>
      </c>
      <c r="G36" s="247" t="str">
        <f>VLOOKUP($B36,TTCN!$B$6:$H$159,6,0)</f>
        <v>Nữ</v>
      </c>
      <c r="H36" s="296" t="e">
        <f>VLOOKUP($B36,'TN01-10'!$A$11:$EU$200,103,0)</f>
        <v>#N/A</v>
      </c>
      <c r="I36" s="297">
        <f>VLOOKUP($B36,'TN01-10'!$A$11:$EU$200,141,0)</f>
        <v>0</v>
      </c>
      <c r="J36" s="250">
        <f>VLOOKUP($B36,'TN01-10'!$A$11:$EU$200,146,0)</f>
        <v>0</v>
      </c>
      <c r="K36" s="250">
        <f>VLOOKUP($B36,'TN01-10'!$A$11:$EU$200,151,0)</f>
        <v>0</v>
      </c>
      <c r="L36" s="296">
        <f>VLOOKUP($B36,'TN01-10'!$A$11:$EV$200,152,0)</f>
        <v>0</v>
      </c>
      <c r="M36" s="296" t="e">
        <f>VLOOKUP($B36,'TN01-10'!$A$11:$EU$200,116,0)</f>
        <v>#N/A</v>
      </c>
      <c r="N36" s="296" t="e">
        <f>VLOOKUP($B36,'TN01-10'!$A$11:$EU$200,117,0)</f>
        <v>#N/A</v>
      </c>
      <c r="O36" s="298">
        <f>VLOOKUP($B36,'TN01-10'!$A$11:$EU$200,126,0)</f>
        <v>0</v>
      </c>
      <c r="P36" s="298">
        <f>VLOOKUP($B36,'TN01-10'!$A$11:$EU$200,127,0)</f>
        <v>0</v>
      </c>
      <c r="Q36" s="298" t="str">
        <f>VLOOKUP($B36,'TN01-10'!$A$11:$EU$200,128,0)</f>
        <v>Đạt</v>
      </c>
      <c r="R36" s="298" t="str">
        <f>VLOOKUP($B36,'TN01-10'!$A$11:$EU$200,129,0)</f>
        <v>Đạt</v>
      </c>
      <c r="S36" s="298" t="str">
        <f>VLOOKUP($B36,'TN01-10'!$A$11:$EU$200,130,0)</f>
        <v>Tốt</v>
      </c>
      <c r="T36" s="252"/>
      <c r="U36" s="299" t="e">
        <f t="shared" si="2"/>
        <v>#N/A</v>
      </c>
      <c r="W36" s="254" t="e">
        <f>VLOOKUP($B36,'TN01-10'!$A$11:$EU$200,119,0)</f>
        <v>#N/A</v>
      </c>
      <c r="X36" s="254">
        <v>0</v>
      </c>
      <c r="Z36" s="255" t="e">
        <f>VLOOKUP($B36,Sheet!$A$7:$DF$132,110,0)</f>
        <v>#N/A</v>
      </c>
      <c r="AA36" s="255" t="e">
        <f t="shared" si="1"/>
        <v>#N/A</v>
      </c>
    </row>
    <row r="37" spans="1:27" s="240" customFormat="1" ht="20.25" customHeight="1" x14ac:dyDescent="0.25">
      <c r="A37" s="241">
        <v>11</v>
      </c>
      <c r="B37" s="259">
        <v>2220728838</v>
      </c>
      <c r="C37" s="292" t="str">
        <f>VLOOKUP($B37,TTCN!$B$6:$H$159,2,0)</f>
        <v>Ngô Thị Bích</v>
      </c>
      <c r="D37" s="293" t="str">
        <f>VLOOKUP($B37,TTCN!$B$6:$H$159,3,0)</f>
        <v>Hiền</v>
      </c>
      <c r="E37" s="294">
        <f>VLOOKUP($B37,TTCN!$B$6:$H$159,5,0)</f>
        <v>36081</v>
      </c>
      <c r="F37" s="295" t="str">
        <f>VLOOKUP($B37,TTCN!$B$6:$H$159,7,0)</f>
        <v>Quảng Nam</v>
      </c>
      <c r="G37" s="247" t="str">
        <f>VLOOKUP($B37,TTCN!$B$6:$H$159,6,0)</f>
        <v>Nữ</v>
      </c>
      <c r="H37" s="296">
        <f>VLOOKUP($B37,'TN01-10'!$A$11:$EU$200,103,0)</f>
        <v>6.52</v>
      </c>
      <c r="I37" s="297">
        <f>VLOOKUP($B37,'TN01-10'!$A$11:$EU$200,141,0)</f>
        <v>9</v>
      </c>
      <c r="J37" s="250">
        <f>VLOOKUP($B37,'TN01-10'!$A$11:$EU$200,146,0)</f>
        <v>6.8</v>
      </c>
      <c r="K37" s="250">
        <f>VLOOKUP($B37,'TN01-10'!$A$11:$EU$200,151,0)</f>
        <v>5.9</v>
      </c>
      <c r="L37" s="296">
        <f>VLOOKUP($B37,'TN01-10'!$A$11:$EV$200,152,0)</f>
        <v>7.3</v>
      </c>
      <c r="M37" s="296">
        <f>VLOOKUP($B37,'TN01-10'!$A$11:$EU$200,116,0)</f>
        <v>6.55</v>
      </c>
      <c r="N37" s="296">
        <f>VLOOKUP($B37,'TN01-10'!$A$11:$EU$200,117,0)</f>
        <v>2.57</v>
      </c>
      <c r="O37" s="298" t="str">
        <f>VLOOKUP($B37,'TN01-10'!$A$11:$EU$200,126,0)</f>
        <v>Đạt</v>
      </c>
      <c r="P37" s="298" t="str">
        <f>VLOOKUP($B37,'TN01-10'!$A$11:$EU$200,127,0)</f>
        <v>Đạt</v>
      </c>
      <c r="Q37" s="298" t="str">
        <f>VLOOKUP($B37,'TN01-10'!$A$11:$EU$200,128,0)</f>
        <v>Đạt</v>
      </c>
      <c r="R37" s="298" t="str">
        <f>VLOOKUP($B37,'TN01-10'!$A$11:$EU$200,129,0)</f>
        <v>Đạt</v>
      </c>
      <c r="S37" s="298" t="str">
        <f>VLOOKUP($B37,'TN01-10'!$A$11:$EU$200,130,0)</f>
        <v>Xuất Sắc</v>
      </c>
      <c r="T37" s="252"/>
      <c r="U37" s="299" t="str">
        <f t="shared" si="2"/>
        <v>CNTN</v>
      </c>
      <c r="W37" s="254">
        <f>VLOOKUP($B37,'TN01-10'!$A$11:$EU$200,119,0)</f>
        <v>0</v>
      </c>
      <c r="X37" s="254">
        <v>0</v>
      </c>
      <c r="Z37" s="255">
        <f>VLOOKUP($B37,Sheet!$A$7:$DF$132,110,0)</f>
        <v>2.57</v>
      </c>
      <c r="AA37" s="255">
        <f t="shared" si="1"/>
        <v>0</v>
      </c>
    </row>
    <row r="38" spans="1:27" s="240" customFormat="1" ht="20.25" customHeight="1" x14ac:dyDescent="0.25">
      <c r="A38" s="241">
        <v>12</v>
      </c>
      <c r="B38" s="259">
        <v>2221724248</v>
      </c>
      <c r="C38" s="292" t="str">
        <f>VLOOKUP($B38,TTCN!$B$6:$H$159,2,0)</f>
        <v>Vũ Đình</v>
      </c>
      <c r="D38" s="293" t="str">
        <f>VLOOKUP($B38,TTCN!$B$6:$H$159,3,0)</f>
        <v>Hoài</v>
      </c>
      <c r="E38" s="294">
        <f>VLOOKUP($B38,TTCN!$B$6:$H$159,5,0)</f>
        <v>35854</v>
      </c>
      <c r="F38" s="295" t="str">
        <f>VLOOKUP($B38,TTCN!$B$6:$H$159,7,0)</f>
        <v>Quảng Nam</v>
      </c>
      <c r="G38" s="247" t="str">
        <f>VLOOKUP($B38,TTCN!$B$6:$H$159,6,0)</f>
        <v>Nam</v>
      </c>
      <c r="H38" s="296">
        <f>VLOOKUP($B38,'TN01-10'!$A$11:$EU$200,103,0)</f>
        <v>6.88</v>
      </c>
      <c r="I38" s="297">
        <f>VLOOKUP($B38,'TN01-10'!$A$11:$EU$200,141,0)</f>
        <v>8.4</v>
      </c>
      <c r="J38" s="250">
        <f>VLOOKUP($B38,'TN01-10'!$A$11:$EU$200,146,0)</f>
        <v>7.1</v>
      </c>
      <c r="K38" s="250">
        <f>VLOOKUP($B38,'TN01-10'!$A$11:$EU$200,151,0)</f>
        <v>7.4</v>
      </c>
      <c r="L38" s="296">
        <f>VLOOKUP($B38,'TN01-10'!$A$11:$EV$200,152,0)</f>
        <v>7.7</v>
      </c>
      <c r="M38" s="296">
        <f>VLOOKUP($B38,'TN01-10'!$A$11:$EU$200,116,0)</f>
        <v>6.91</v>
      </c>
      <c r="N38" s="296">
        <f>VLOOKUP($B38,'TN01-10'!$A$11:$EU$200,117,0)</f>
        <v>2.83</v>
      </c>
      <c r="O38" s="298" t="str">
        <f>VLOOKUP($B38,'TN01-10'!$A$11:$EU$200,126,0)</f>
        <v>Đạt</v>
      </c>
      <c r="P38" s="298" t="str">
        <f>VLOOKUP($B38,'TN01-10'!$A$11:$EU$200,127,0)</f>
        <v>Đạt</v>
      </c>
      <c r="Q38" s="298" t="str">
        <f>VLOOKUP($B38,'TN01-10'!$A$11:$EU$200,128,0)</f>
        <v>Đạt</v>
      </c>
      <c r="R38" s="298" t="str">
        <f>VLOOKUP($B38,'TN01-10'!$A$11:$EU$200,129,0)</f>
        <v>Đạt</v>
      </c>
      <c r="S38" s="298" t="str">
        <f>VLOOKUP($B38,'TN01-10'!$A$11:$EU$200,130,0)</f>
        <v>Tốt</v>
      </c>
      <c r="T38" s="252"/>
      <c r="U38" s="299" t="str">
        <f t="shared" si="2"/>
        <v>CNTN</v>
      </c>
      <c r="V38" s="240" t="s">
        <v>4852</v>
      </c>
      <c r="W38" s="254">
        <f>VLOOKUP($B38,'TN01-10'!$A$11:$EU$200,119,0)</f>
        <v>0</v>
      </c>
      <c r="X38" s="254">
        <v>0</v>
      </c>
      <c r="Z38" s="255">
        <f>VLOOKUP($B38,Sheet!$A$7:$DF$132,110,0)</f>
        <v>2.83</v>
      </c>
      <c r="AA38" s="255">
        <f t="shared" si="1"/>
        <v>0</v>
      </c>
    </row>
    <row r="39" spans="1:27" s="240" customFormat="1" ht="20.25" customHeight="1" x14ac:dyDescent="0.25">
      <c r="A39" s="241">
        <v>13</v>
      </c>
      <c r="B39" s="259">
        <v>2220326390</v>
      </c>
      <c r="C39" s="292" t="str">
        <f>VLOOKUP($B39,TTCN!$B$6:$H$159,2,0)</f>
        <v>Võ Thị</v>
      </c>
      <c r="D39" s="293" t="str">
        <f>VLOOKUP($B39,TTCN!$B$6:$H$159,3,0)</f>
        <v>Hoàng</v>
      </c>
      <c r="E39" s="294">
        <f>VLOOKUP($B39,TTCN!$B$6:$H$159,5,0)</f>
        <v>35778</v>
      </c>
      <c r="F39" s="295" t="str">
        <f>VLOOKUP($B39,TTCN!$B$6:$H$159,7,0)</f>
        <v>Quảng Nam</v>
      </c>
      <c r="G39" s="247" t="str">
        <f>VLOOKUP($B39,TTCN!$B$6:$H$159,6,0)</f>
        <v>Nữ</v>
      </c>
      <c r="H39" s="296">
        <f>VLOOKUP($B39,'TN01-10'!$A$11:$EU$200,103,0)</f>
        <v>7.22</v>
      </c>
      <c r="I39" s="297">
        <f>VLOOKUP($B39,'TN01-10'!$A$11:$EU$200,141,0)</f>
        <v>8</v>
      </c>
      <c r="J39" s="250">
        <f>VLOOKUP($B39,'TN01-10'!$A$11:$EU$200,146,0)</f>
        <v>8.6</v>
      </c>
      <c r="K39" s="250">
        <f>VLOOKUP($B39,'TN01-10'!$A$11:$EU$200,151,0)</f>
        <v>7.7</v>
      </c>
      <c r="L39" s="296">
        <f>VLOOKUP($B39,'TN01-10'!$A$11:$EV$200,152,0)</f>
        <v>8</v>
      </c>
      <c r="M39" s="296">
        <f>VLOOKUP($B39,'TN01-10'!$A$11:$EU$200,116,0)</f>
        <v>7.25</v>
      </c>
      <c r="N39" s="296">
        <f>VLOOKUP($B39,'TN01-10'!$A$11:$EU$200,117,0)</f>
        <v>3.01</v>
      </c>
      <c r="O39" s="298" t="str">
        <f>VLOOKUP($B39,'TN01-10'!$A$11:$EU$200,126,0)</f>
        <v>Đạt</v>
      </c>
      <c r="P39" s="298" t="str">
        <f>VLOOKUP($B39,'TN01-10'!$A$11:$EU$200,127,0)</f>
        <v>Đạt</v>
      </c>
      <c r="Q39" s="298" t="str">
        <f>VLOOKUP($B39,'TN01-10'!$A$11:$EU$200,128,0)</f>
        <v>Đạt</v>
      </c>
      <c r="R39" s="298" t="str">
        <f>VLOOKUP($B39,'TN01-10'!$A$11:$EU$200,129,0)</f>
        <v>Đạt</v>
      </c>
      <c r="S39" s="298" t="str">
        <f>VLOOKUP($B39,'TN01-10'!$A$11:$EU$200,130,0)</f>
        <v>Khá</v>
      </c>
      <c r="T39" s="252"/>
      <c r="U39" s="299" t="str">
        <f t="shared" si="2"/>
        <v>CNTN</v>
      </c>
      <c r="V39" s="240" t="s">
        <v>4852</v>
      </c>
      <c r="W39" s="254">
        <f>VLOOKUP($B39,'TN01-10'!$A$11:$EU$200,119,0)</f>
        <v>0</v>
      </c>
      <c r="X39" s="254">
        <v>0</v>
      </c>
      <c r="Z39" s="255">
        <f>VLOOKUP($B39,Sheet!$A$7:$DF$132,110,0)</f>
        <v>3.01</v>
      </c>
      <c r="AA39" s="255">
        <f t="shared" si="1"/>
        <v>0</v>
      </c>
    </row>
    <row r="40" spans="1:27" s="240" customFormat="1" ht="20.25" customHeight="1" x14ac:dyDescent="0.25">
      <c r="A40" s="241">
        <v>14</v>
      </c>
      <c r="B40" s="259">
        <v>2221729533</v>
      </c>
      <c r="C40" s="292" t="str">
        <f>VLOOKUP($B40,TTCN!$B$6:$H$159,2,0)</f>
        <v>Nguyễn Quang</v>
      </c>
      <c r="D40" s="293" t="str">
        <f>VLOOKUP($B40,TTCN!$B$6:$H$159,3,0)</f>
        <v>Huy</v>
      </c>
      <c r="E40" s="294">
        <f>VLOOKUP($B40,TTCN!$B$6:$H$159,5,0)</f>
        <v>36158</v>
      </c>
      <c r="F40" s="295" t="str">
        <f>VLOOKUP($B40,TTCN!$B$6:$H$159,7,0)</f>
        <v>Quảng Bình</v>
      </c>
      <c r="G40" s="247" t="str">
        <f>VLOOKUP($B40,TTCN!$B$6:$H$159,6,0)</f>
        <v>Nam</v>
      </c>
      <c r="H40" s="296">
        <f>VLOOKUP($B40,'TN01-10'!$A$11:$EU$200,103,0)</f>
        <v>7.07</v>
      </c>
      <c r="I40" s="297">
        <f>VLOOKUP($B40,'TN01-10'!$A$11:$EU$200,141,0)</f>
        <v>8.6999999999999993</v>
      </c>
      <c r="J40" s="250">
        <f>VLOOKUP($B40,'TN01-10'!$A$11:$EU$200,146,0)</f>
        <v>8.3000000000000007</v>
      </c>
      <c r="K40" s="250">
        <f>VLOOKUP($B40,'TN01-10'!$A$11:$EU$200,151,0)</f>
        <v>6.5</v>
      </c>
      <c r="L40" s="296">
        <f>VLOOKUP($B40,'TN01-10'!$A$11:$EV$200,152,0)</f>
        <v>7.7</v>
      </c>
      <c r="M40" s="296">
        <f>VLOOKUP($B40,'TN01-10'!$A$11:$EU$200,116,0)</f>
        <v>7.09</v>
      </c>
      <c r="N40" s="296">
        <f>VLOOKUP($B40,'TN01-10'!$A$11:$EU$200,117,0)</f>
        <v>2.93</v>
      </c>
      <c r="O40" s="298" t="str">
        <f>VLOOKUP($B40,'TN01-10'!$A$11:$EU$200,126,0)</f>
        <v>Đạt</v>
      </c>
      <c r="P40" s="298" t="str">
        <f>VLOOKUP($B40,'TN01-10'!$A$11:$EU$200,127,0)</f>
        <v>Đạt</v>
      </c>
      <c r="Q40" s="298" t="str">
        <f>VLOOKUP($B40,'TN01-10'!$A$11:$EU$200,128,0)</f>
        <v>Đạt</v>
      </c>
      <c r="R40" s="298" t="str">
        <f>VLOOKUP($B40,'TN01-10'!$A$11:$EU$200,129,0)</f>
        <v>Đạt</v>
      </c>
      <c r="S40" s="298" t="str">
        <f>VLOOKUP($B40,'TN01-10'!$A$11:$EU$200,130,0)</f>
        <v>Khá</v>
      </c>
      <c r="T40" s="252"/>
      <c r="U40" s="299" t="str">
        <f t="shared" si="2"/>
        <v>CNTN</v>
      </c>
      <c r="V40" s="240" t="s">
        <v>4852</v>
      </c>
      <c r="W40" s="254">
        <f>VLOOKUP($B40,'TN01-10'!$A$11:$EU$200,119,0)</f>
        <v>0</v>
      </c>
      <c r="X40" s="254">
        <v>0</v>
      </c>
      <c r="Z40" s="255">
        <f>VLOOKUP($B40,Sheet!$A$7:$DF$132,110,0)</f>
        <v>2.93</v>
      </c>
      <c r="AA40" s="255">
        <f t="shared" si="1"/>
        <v>0</v>
      </c>
    </row>
    <row r="41" spans="1:27" s="240" customFormat="1" ht="20.25" customHeight="1" x14ac:dyDescent="0.25">
      <c r="A41" s="241">
        <v>15</v>
      </c>
      <c r="B41" s="259">
        <v>2220724227</v>
      </c>
      <c r="C41" s="292" t="str">
        <f>VLOOKUP($B41,TTCN!$B$6:$H$159,2,0)</f>
        <v>Nguyễn Nguyễn Thu</v>
      </c>
      <c r="D41" s="293" t="str">
        <f>VLOOKUP($B41,TTCN!$B$6:$H$159,3,0)</f>
        <v>Huyền</v>
      </c>
      <c r="E41" s="294">
        <f>VLOOKUP($B41,TTCN!$B$6:$H$159,5,0)</f>
        <v>35986</v>
      </c>
      <c r="F41" s="295" t="str">
        <f>VLOOKUP($B41,TTCN!$B$6:$H$159,7,0)</f>
        <v>Đà Nẵng</v>
      </c>
      <c r="G41" s="247" t="str">
        <f>VLOOKUP($B41,TTCN!$B$6:$H$159,6,0)</f>
        <v>Nữ</v>
      </c>
      <c r="H41" s="296">
        <f>VLOOKUP($B41,'TN01-10'!$A$11:$EU$200,103,0)</f>
        <v>6.86</v>
      </c>
      <c r="I41" s="297">
        <f>VLOOKUP($B41,'TN01-10'!$A$11:$EU$200,141,0)</f>
        <v>8.6</v>
      </c>
      <c r="J41" s="250">
        <f>VLOOKUP($B41,'TN01-10'!$A$11:$EU$200,146,0)</f>
        <v>6.6</v>
      </c>
      <c r="K41" s="250">
        <f>VLOOKUP($B41,'TN01-10'!$A$11:$EU$200,151,0)</f>
        <v>6.4</v>
      </c>
      <c r="L41" s="296">
        <f>VLOOKUP($B41,'TN01-10'!$A$11:$EV$200,152,0)</f>
        <v>7.3</v>
      </c>
      <c r="M41" s="296">
        <f>VLOOKUP($B41,'TN01-10'!$A$11:$EU$200,116,0)</f>
        <v>6.88</v>
      </c>
      <c r="N41" s="296">
        <f>VLOOKUP($B41,'TN01-10'!$A$11:$EU$200,117,0)</f>
        <v>2.78</v>
      </c>
      <c r="O41" s="298" t="str">
        <f>VLOOKUP($B41,'TN01-10'!$A$11:$EU$200,126,0)</f>
        <v>Đạt</v>
      </c>
      <c r="P41" s="298" t="str">
        <f>VLOOKUP($B41,'TN01-10'!$A$11:$EU$200,127,0)</f>
        <v>Đạt</v>
      </c>
      <c r="Q41" s="298" t="str">
        <f>VLOOKUP($B41,'TN01-10'!$A$11:$EU$200,128,0)</f>
        <v>Đạt</v>
      </c>
      <c r="R41" s="298" t="str">
        <f>VLOOKUP($B41,'TN01-10'!$A$11:$EU$200,129,0)</f>
        <v>Đạt</v>
      </c>
      <c r="S41" s="298" t="str">
        <f>VLOOKUP($B41,'TN01-10'!$A$11:$EU$200,130,0)</f>
        <v>Tốt</v>
      </c>
      <c r="T41" s="252"/>
      <c r="U41" s="299" t="str">
        <f t="shared" si="2"/>
        <v>CNTN</v>
      </c>
      <c r="V41" s="240" t="s">
        <v>4852</v>
      </c>
      <c r="W41" s="254">
        <f>VLOOKUP($B41,'TN01-10'!$A$11:$EU$200,119,0)</f>
        <v>0</v>
      </c>
      <c r="X41" s="254">
        <v>0</v>
      </c>
      <c r="Z41" s="255">
        <f>VLOOKUP($B41,Sheet!$A$7:$DF$132,110,0)</f>
        <v>2.78</v>
      </c>
      <c r="AA41" s="255">
        <f t="shared" si="1"/>
        <v>0</v>
      </c>
    </row>
    <row r="42" spans="1:27" s="240" customFormat="1" ht="20.25" customHeight="1" x14ac:dyDescent="0.25">
      <c r="A42" s="241">
        <v>16</v>
      </c>
      <c r="B42" s="259">
        <v>2220729375</v>
      </c>
      <c r="C42" s="292" t="str">
        <f>VLOOKUP($B42,TTCN!$B$6:$H$159,2,0)</f>
        <v>Phạm Thị Lan</v>
      </c>
      <c r="D42" s="293" t="str">
        <f>VLOOKUP($B42,TTCN!$B$6:$H$159,3,0)</f>
        <v>Hương</v>
      </c>
      <c r="E42" s="294">
        <f>VLOOKUP($B42,TTCN!$B$6:$H$159,5,0)</f>
        <v>35776</v>
      </c>
      <c r="F42" s="295" t="str">
        <f>VLOOKUP($B42,TTCN!$B$6:$H$159,7,0)</f>
        <v>Quảng Ngãi</v>
      </c>
      <c r="G42" s="247" t="str">
        <f>VLOOKUP($B42,TTCN!$B$6:$H$159,6,0)</f>
        <v>Nữ</v>
      </c>
      <c r="H42" s="296">
        <f>VLOOKUP($B42,'TN01-10'!$A$11:$EU$200,103,0)</f>
        <v>7.5</v>
      </c>
      <c r="I42" s="297">
        <f>VLOOKUP($B42,'TN01-10'!$A$11:$EU$200,141,0)</f>
        <v>7.5</v>
      </c>
      <c r="J42" s="250">
        <f>VLOOKUP($B42,'TN01-10'!$A$11:$EU$200,146,0)</f>
        <v>8</v>
      </c>
      <c r="K42" s="250">
        <f>VLOOKUP($B42,'TN01-10'!$A$11:$EU$200,151,0)</f>
        <v>7.9</v>
      </c>
      <c r="L42" s="296">
        <f>VLOOKUP($B42,'TN01-10'!$A$11:$EV$200,152,0)</f>
        <v>7.8</v>
      </c>
      <c r="M42" s="296">
        <f>VLOOKUP($B42,'TN01-10'!$A$11:$EU$200,116,0)</f>
        <v>7.51</v>
      </c>
      <c r="N42" s="296">
        <f>VLOOKUP($B42,'TN01-10'!$A$11:$EU$200,117,0)</f>
        <v>3.16</v>
      </c>
      <c r="O42" s="298">
        <f>VLOOKUP($B42,'TN01-10'!$A$11:$EU$200,126,0)</f>
        <v>0</v>
      </c>
      <c r="P42" s="298" t="str">
        <f>VLOOKUP($B42,'TN01-10'!$A$11:$EU$200,127,0)</f>
        <v>Đạt</v>
      </c>
      <c r="Q42" s="298" t="str">
        <f>VLOOKUP($B42,'TN01-10'!$A$11:$EU$200,128,0)</f>
        <v>Đạt</v>
      </c>
      <c r="R42" s="298" t="str">
        <f>VLOOKUP($B42,'TN01-10'!$A$11:$EU$200,129,0)</f>
        <v>Đạt</v>
      </c>
      <c r="S42" s="298" t="str">
        <f>VLOOKUP($B42,'TN01-10'!$A$11:$EU$200,130,0)</f>
        <v>Tốt</v>
      </c>
      <c r="T42" s="252"/>
      <c r="U42" s="299" t="str">
        <f t="shared" si="2"/>
        <v>HOÃN</v>
      </c>
      <c r="W42" s="254">
        <f>VLOOKUP($B42,'TN01-10'!$A$11:$EU$200,119,0)</f>
        <v>0</v>
      </c>
      <c r="X42" s="254">
        <v>0</v>
      </c>
      <c r="Z42" s="255">
        <f>VLOOKUP($B42,Sheet!$A$7:$DF$132,110,0)</f>
        <v>3.16</v>
      </c>
      <c r="AA42" s="255">
        <f t="shared" si="1"/>
        <v>0</v>
      </c>
    </row>
    <row r="43" spans="1:27" s="240" customFormat="1" ht="20.25" customHeight="1" x14ac:dyDescent="0.25">
      <c r="A43" s="241">
        <v>17</v>
      </c>
      <c r="B43" s="259">
        <v>2220727314</v>
      </c>
      <c r="C43" s="292" t="str">
        <f>VLOOKUP($B43,TTCN!$B$6:$H$159,2,0)</f>
        <v>Phạm Thị Ngọc</v>
      </c>
      <c r="D43" s="293" t="str">
        <f>VLOOKUP($B43,TTCN!$B$6:$H$159,3,0)</f>
        <v>Hường</v>
      </c>
      <c r="E43" s="294">
        <f>VLOOKUP($B43,TTCN!$B$6:$H$159,5,0)</f>
        <v>36094</v>
      </c>
      <c r="F43" s="295" t="str">
        <f>VLOOKUP($B43,TTCN!$B$6:$H$159,7,0)</f>
        <v>Đà Nẵng</v>
      </c>
      <c r="G43" s="247" t="str">
        <f>VLOOKUP($B43,TTCN!$B$6:$H$159,6,0)</f>
        <v>Nữ</v>
      </c>
      <c r="H43" s="296">
        <f>VLOOKUP($B43,'TN01-10'!$A$11:$EU$200,103,0)</f>
        <v>6.57</v>
      </c>
      <c r="I43" s="297">
        <f>VLOOKUP($B43,'TN01-10'!$A$11:$EU$200,141,0)</f>
        <v>8.3000000000000007</v>
      </c>
      <c r="J43" s="250">
        <f>VLOOKUP($B43,'TN01-10'!$A$11:$EU$200,146,0)</f>
        <v>7.6</v>
      </c>
      <c r="K43" s="250">
        <f>VLOOKUP($B43,'TN01-10'!$A$11:$EU$200,151,0)</f>
        <v>5.9</v>
      </c>
      <c r="L43" s="296">
        <f>VLOOKUP($B43,'TN01-10'!$A$11:$EV$200,152,0)</f>
        <v>7.2</v>
      </c>
      <c r="M43" s="296">
        <f>VLOOKUP($B43,'TN01-10'!$A$11:$EU$200,116,0)</f>
        <v>6.59</v>
      </c>
      <c r="N43" s="296">
        <f>VLOOKUP($B43,'TN01-10'!$A$11:$EU$200,117,0)</f>
        <v>2.57</v>
      </c>
      <c r="O43" s="298" t="str">
        <f>VLOOKUP($B43,'TN01-10'!$A$11:$EU$200,126,0)</f>
        <v>Đạt</v>
      </c>
      <c r="P43" s="298" t="str">
        <f>VLOOKUP($B43,'TN01-10'!$A$11:$EU$200,127,0)</f>
        <v>Đạt</v>
      </c>
      <c r="Q43" s="298" t="str">
        <f>VLOOKUP($B43,'TN01-10'!$A$11:$EU$200,128,0)</f>
        <v>Đạt</v>
      </c>
      <c r="R43" s="298" t="str">
        <f>VLOOKUP($B43,'TN01-10'!$A$11:$EU$200,129,0)</f>
        <v>Đạt</v>
      </c>
      <c r="S43" s="298" t="str">
        <f>VLOOKUP($B43,'TN01-10'!$A$11:$EU$200,130,0)</f>
        <v>Tốt</v>
      </c>
      <c r="T43" s="252"/>
      <c r="U43" s="299" t="str">
        <f t="shared" si="2"/>
        <v>CNTN</v>
      </c>
      <c r="V43" s="240" t="s">
        <v>4852</v>
      </c>
      <c r="W43" s="254">
        <f>VLOOKUP($B43,'TN01-10'!$A$11:$EU$200,119,0)</f>
        <v>0</v>
      </c>
      <c r="X43" s="254">
        <v>0</v>
      </c>
      <c r="Z43" s="255">
        <f>VLOOKUP($B43,Sheet!$A$7:$DF$132,110,0)</f>
        <v>2.57</v>
      </c>
      <c r="AA43" s="255">
        <f t="shared" si="1"/>
        <v>0</v>
      </c>
    </row>
    <row r="44" spans="1:27" s="240" customFormat="1" ht="20.25" customHeight="1" x14ac:dyDescent="0.25">
      <c r="A44" s="241">
        <v>18</v>
      </c>
      <c r="B44" s="259">
        <v>2221728803</v>
      </c>
      <c r="C44" s="292" t="str">
        <f>VLOOKUP($B44,TTCN!$B$6:$H$159,2,0)</f>
        <v>Ông Văn</v>
      </c>
      <c r="D44" s="293" t="str">
        <f>VLOOKUP($B44,TTCN!$B$6:$H$159,3,0)</f>
        <v>Khải</v>
      </c>
      <c r="E44" s="294">
        <f>VLOOKUP($B44,TTCN!$B$6:$H$159,5,0)</f>
        <v>35879</v>
      </c>
      <c r="F44" s="295" t="str">
        <f>VLOOKUP($B44,TTCN!$B$6:$H$159,7,0)</f>
        <v>Đà Nẵng</v>
      </c>
      <c r="G44" s="247" t="str">
        <f>VLOOKUP($B44,TTCN!$B$6:$H$159,6,0)</f>
        <v>Nam</v>
      </c>
      <c r="H44" s="296">
        <f>VLOOKUP($B44,'TN01-10'!$A$11:$EU$200,103,0)</f>
        <v>7.38</v>
      </c>
      <c r="I44" s="297">
        <f>VLOOKUP($B44,'TN01-10'!$A$11:$EU$200,141,0)</f>
        <v>8</v>
      </c>
      <c r="J44" s="250">
        <f>VLOOKUP($B44,'TN01-10'!$A$11:$EU$200,146,0)</f>
        <v>6.3</v>
      </c>
      <c r="K44" s="250">
        <f>VLOOKUP($B44,'TN01-10'!$A$11:$EU$200,151,0)</f>
        <v>5.6</v>
      </c>
      <c r="L44" s="296">
        <f>VLOOKUP($B44,'TN01-10'!$A$11:$EV$200,152,0)</f>
        <v>6.7</v>
      </c>
      <c r="M44" s="296">
        <f>VLOOKUP($B44,'TN01-10'!$A$11:$EU$200,116,0)</f>
        <v>7.35</v>
      </c>
      <c r="N44" s="296">
        <f>VLOOKUP($B44,'TN01-10'!$A$11:$EU$200,117,0)</f>
        <v>3.11</v>
      </c>
      <c r="O44" s="298" t="str">
        <f>VLOOKUP($B44,'TN01-10'!$A$11:$EU$200,126,0)</f>
        <v>Đạt</v>
      </c>
      <c r="P44" s="298" t="str">
        <f>VLOOKUP($B44,'TN01-10'!$A$11:$EU$200,127,0)</f>
        <v>Đạt</v>
      </c>
      <c r="Q44" s="298" t="str">
        <f>VLOOKUP($B44,'TN01-10'!$A$11:$EU$200,128,0)</f>
        <v>Đạt</v>
      </c>
      <c r="R44" s="298" t="str">
        <f>VLOOKUP($B44,'TN01-10'!$A$11:$EU$200,129,0)</f>
        <v>Đạt</v>
      </c>
      <c r="S44" s="298" t="str">
        <f>VLOOKUP($B44,'TN01-10'!$A$11:$EU$200,130,0)</f>
        <v>Tốt</v>
      </c>
      <c r="T44" s="252"/>
      <c r="U44" s="299" t="str">
        <f t="shared" si="2"/>
        <v>CNTN</v>
      </c>
      <c r="W44" s="254">
        <f>VLOOKUP($B44,'TN01-10'!$A$11:$EU$200,119,0)</f>
        <v>0</v>
      </c>
      <c r="X44" s="254">
        <v>0</v>
      </c>
      <c r="Z44" s="255">
        <f>VLOOKUP($B44,Sheet!$A$7:$DF$132,110,0)</f>
        <v>3.11</v>
      </c>
      <c r="AA44" s="255">
        <f t="shared" si="1"/>
        <v>0</v>
      </c>
    </row>
    <row r="45" spans="1:27" s="240" customFormat="1" ht="20.25" customHeight="1" x14ac:dyDescent="0.25">
      <c r="A45" s="241">
        <v>19</v>
      </c>
      <c r="B45" s="259">
        <v>2221727320</v>
      </c>
      <c r="C45" s="292" t="str">
        <f>VLOOKUP($B45,TTCN!$B$6:$H$159,2,0)</f>
        <v>Ngô Tấn</v>
      </c>
      <c r="D45" s="293" t="str">
        <f>VLOOKUP($B45,TTCN!$B$6:$H$159,3,0)</f>
        <v>Khánh</v>
      </c>
      <c r="E45" s="294">
        <f>VLOOKUP($B45,TTCN!$B$6:$H$159,5,0)</f>
        <v>36090</v>
      </c>
      <c r="F45" s="295" t="str">
        <f>VLOOKUP($B45,TTCN!$B$6:$H$159,7,0)</f>
        <v>Quảng Nam</v>
      </c>
      <c r="G45" s="247" t="str">
        <f>VLOOKUP($B45,TTCN!$B$6:$H$159,6,0)</f>
        <v>Nam</v>
      </c>
      <c r="H45" s="296">
        <f>VLOOKUP($B45,'TN01-10'!$A$11:$EU$200,103,0)</f>
        <v>7.14</v>
      </c>
      <c r="I45" s="297">
        <f>VLOOKUP($B45,'TN01-10'!$A$11:$EU$200,141,0)</f>
        <v>9.3000000000000007</v>
      </c>
      <c r="J45" s="250">
        <f>VLOOKUP($B45,'TN01-10'!$A$11:$EU$200,146,0)</f>
        <v>8.5</v>
      </c>
      <c r="K45" s="250">
        <f>VLOOKUP($B45,'TN01-10'!$A$11:$EU$200,151,0)</f>
        <v>6.6</v>
      </c>
      <c r="L45" s="296">
        <f>VLOOKUP($B45,'TN01-10'!$A$11:$EV$200,152,0)</f>
        <v>8.1</v>
      </c>
      <c r="M45" s="296">
        <f>VLOOKUP($B45,'TN01-10'!$A$11:$EU$200,116,0)</f>
        <v>7.18</v>
      </c>
      <c r="N45" s="296">
        <f>VLOOKUP($B45,'TN01-10'!$A$11:$EU$200,117,0)</f>
        <v>2.97</v>
      </c>
      <c r="O45" s="298" t="str">
        <f>VLOOKUP($B45,'TN01-10'!$A$11:$EU$200,126,0)</f>
        <v>Đạt</v>
      </c>
      <c r="P45" s="298" t="str">
        <f>VLOOKUP($B45,'TN01-10'!$A$11:$EU$200,127,0)</f>
        <v>Đạt</v>
      </c>
      <c r="Q45" s="298" t="str">
        <f>VLOOKUP($B45,'TN01-10'!$A$11:$EU$200,128,0)</f>
        <v>Đạt</v>
      </c>
      <c r="R45" s="298" t="str">
        <f>VLOOKUP($B45,'TN01-10'!$A$11:$EU$200,129,0)</f>
        <v>Đạt</v>
      </c>
      <c r="S45" s="298" t="str">
        <f>VLOOKUP($B45,'TN01-10'!$A$11:$EU$200,130,0)</f>
        <v>Tốt</v>
      </c>
      <c r="T45" s="252"/>
      <c r="U45" s="299" t="str">
        <f t="shared" si="2"/>
        <v>CNTN</v>
      </c>
      <c r="W45" s="254">
        <f>VLOOKUP($B45,'TN01-10'!$A$11:$EU$200,119,0)</f>
        <v>0</v>
      </c>
      <c r="X45" s="254">
        <v>0</v>
      </c>
      <c r="Z45" s="255">
        <f>VLOOKUP($B45,Sheet!$A$7:$DF$132,110,0)</f>
        <v>2.97</v>
      </c>
      <c r="AA45" s="255">
        <f t="shared" si="1"/>
        <v>0</v>
      </c>
    </row>
    <row r="46" spans="1:27" s="240" customFormat="1" ht="20.25" customHeight="1" x14ac:dyDescent="0.25">
      <c r="A46" s="241">
        <v>20</v>
      </c>
      <c r="B46" s="259">
        <v>2220716830</v>
      </c>
      <c r="C46" s="292" t="str">
        <f>VLOOKUP($B46,TTCN!$B$6:$H$159,2,0)</f>
        <v>Võ Nguyễn Phương</v>
      </c>
      <c r="D46" s="293" t="str">
        <f>VLOOKUP($B46,TTCN!$B$6:$H$159,3,0)</f>
        <v>Ly</v>
      </c>
      <c r="E46" s="294">
        <f>VLOOKUP($B46,TTCN!$B$6:$H$159,5,0)</f>
        <v>36066</v>
      </c>
      <c r="F46" s="295" t="str">
        <f>VLOOKUP($B46,TTCN!$B$6:$H$159,7,0)</f>
        <v>Quảng Nam</v>
      </c>
      <c r="G46" s="247" t="str">
        <f>VLOOKUP($B46,TTCN!$B$6:$H$159,6,0)</f>
        <v>Nữ</v>
      </c>
      <c r="H46" s="296">
        <f>VLOOKUP($B46,'TN01-10'!$A$11:$EU$200,103,0)</f>
        <v>5.97</v>
      </c>
      <c r="I46" s="297">
        <f>VLOOKUP($B46,'TN01-10'!$A$11:$EU$200,141,0)</f>
        <v>8.3000000000000007</v>
      </c>
      <c r="J46" s="250">
        <f>VLOOKUP($B46,'TN01-10'!$A$11:$EU$200,146,0)</f>
        <v>7.1</v>
      </c>
      <c r="K46" s="250">
        <f>VLOOKUP($B46,'TN01-10'!$A$11:$EU$200,151,0)</f>
        <v>6.8</v>
      </c>
      <c r="L46" s="296">
        <f>VLOOKUP($B46,'TN01-10'!$A$11:$EV$200,152,0)</f>
        <v>7.5</v>
      </c>
      <c r="M46" s="296">
        <f>VLOOKUP($B46,'TN01-10'!$A$11:$EU$200,116,0)</f>
        <v>6.03</v>
      </c>
      <c r="N46" s="296">
        <f>VLOOKUP($B46,'TN01-10'!$A$11:$EU$200,117,0)</f>
        <v>2.2599999999999998</v>
      </c>
      <c r="O46" s="298" t="str">
        <f>VLOOKUP($B46,'TN01-10'!$A$11:$EU$200,126,0)</f>
        <v>Đạt</v>
      </c>
      <c r="P46" s="298" t="str">
        <f>VLOOKUP($B46,'TN01-10'!$A$11:$EU$200,127,0)</f>
        <v>Đạt</v>
      </c>
      <c r="Q46" s="298" t="str">
        <f>VLOOKUP($B46,'TN01-10'!$A$11:$EU$200,128,0)</f>
        <v>Đạt</v>
      </c>
      <c r="R46" s="298" t="str">
        <f>VLOOKUP($B46,'TN01-10'!$A$11:$EU$200,129,0)</f>
        <v>Đạt</v>
      </c>
      <c r="S46" s="298" t="str">
        <f>VLOOKUP($B46,'TN01-10'!$A$11:$EU$200,130,0)</f>
        <v>Tốt</v>
      </c>
      <c r="T46" s="252"/>
      <c r="U46" s="299" t="str">
        <f t="shared" si="2"/>
        <v>CNTN</v>
      </c>
      <c r="W46" s="254">
        <f>VLOOKUP($B46,'TN01-10'!$A$11:$EU$200,119,0)</f>
        <v>0</v>
      </c>
      <c r="X46" s="254">
        <v>0</v>
      </c>
      <c r="Z46" s="255">
        <f>VLOOKUP($B46,Sheet!$A$7:$DF$132,110,0)</f>
        <v>2.2599999999999998</v>
      </c>
      <c r="AA46" s="255">
        <f t="shared" si="1"/>
        <v>0</v>
      </c>
    </row>
    <row r="47" spans="1:27" s="240" customFormat="1" ht="20.25" customHeight="1" x14ac:dyDescent="0.25">
      <c r="A47" s="241">
        <v>21</v>
      </c>
      <c r="B47" s="259">
        <v>2220716844</v>
      </c>
      <c r="C47" s="292" t="str">
        <f>VLOOKUP($B47,TTCN!$B$6:$H$159,2,0)</f>
        <v>Nguyễn Gia</v>
      </c>
      <c r="D47" s="293" t="str">
        <f>VLOOKUP($B47,TTCN!$B$6:$H$159,3,0)</f>
        <v>Mẫn</v>
      </c>
      <c r="E47" s="294">
        <f>VLOOKUP($B47,TTCN!$B$6:$H$159,5,0)</f>
        <v>36064</v>
      </c>
      <c r="F47" s="295" t="str">
        <f>VLOOKUP($B47,TTCN!$B$6:$H$159,7,0)</f>
        <v>Đà Nẵng</v>
      </c>
      <c r="G47" s="247" t="str">
        <f>VLOOKUP($B47,TTCN!$B$6:$H$159,6,0)</f>
        <v>Nữ</v>
      </c>
      <c r="H47" s="296">
        <f>VLOOKUP($B47,'TN01-10'!$A$11:$EU$200,103,0)</f>
        <v>6.82</v>
      </c>
      <c r="I47" s="297">
        <f>VLOOKUP($B47,'TN01-10'!$A$11:$EU$200,141,0)</f>
        <v>8.8000000000000007</v>
      </c>
      <c r="J47" s="250">
        <f>VLOOKUP($B47,'TN01-10'!$A$11:$EU$200,146,0)</f>
        <v>6.6</v>
      </c>
      <c r="K47" s="250">
        <f>VLOOKUP($B47,'TN01-10'!$A$11:$EU$200,151,0)</f>
        <v>7.1</v>
      </c>
      <c r="L47" s="296">
        <f>VLOOKUP($B47,'TN01-10'!$A$11:$EV$200,152,0)</f>
        <v>7.7</v>
      </c>
      <c r="M47" s="296">
        <f>VLOOKUP($B47,'TN01-10'!$A$11:$EU$200,116,0)</f>
        <v>6.85</v>
      </c>
      <c r="N47" s="296">
        <f>VLOOKUP($B47,'TN01-10'!$A$11:$EU$200,117,0)</f>
        <v>2.77</v>
      </c>
      <c r="O47" s="298" t="str">
        <f>VLOOKUP($B47,'TN01-10'!$A$11:$EU$200,126,0)</f>
        <v>Đạt</v>
      </c>
      <c r="P47" s="298" t="str">
        <f>VLOOKUP($B47,'TN01-10'!$A$11:$EU$200,127,0)</f>
        <v>Đạt</v>
      </c>
      <c r="Q47" s="298" t="str">
        <f>VLOOKUP($B47,'TN01-10'!$A$11:$EU$200,128,0)</f>
        <v>Đạt</v>
      </c>
      <c r="R47" s="298" t="str">
        <f>VLOOKUP($B47,'TN01-10'!$A$11:$EU$200,129,0)</f>
        <v>Đạt</v>
      </c>
      <c r="S47" s="298" t="str">
        <f>VLOOKUP($B47,'TN01-10'!$A$11:$EU$200,130,0)</f>
        <v>Tốt</v>
      </c>
      <c r="T47" s="252"/>
      <c r="U47" s="299" t="str">
        <f t="shared" si="2"/>
        <v>CNTN</v>
      </c>
      <c r="V47" s="240" t="s">
        <v>4852</v>
      </c>
      <c r="W47" s="254">
        <f>VLOOKUP($B47,'TN01-10'!$A$11:$EU$200,119,0)</f>
        <v>0</v>
      </c>
      <c r="X47" s="254">
        <v>0</v>
      </c>
      <c r="Z47" s="255">
        <f>VLOOKUP($B47,Sheet!$A$7:$DF$132,110,0)</f>
        <v>2.77</v>
      </c>
      <c r="AA47" s="255">
        <f t="shared" si="1"/>
        <v>0</v>
      </c>
    </row>
    <row r="48" spans="1:27" s="240" customFormat="1" ht="20.25" customHeight="1" x14ac:dyDescent="0.25">
      <c r="A48" s="241">
        <v>22</v>
      </c>
      <c r="B48" s="259">
        <v>2220724223</v>
      </c>
      <c r="C48" s="292" t="str">
        <f>VLOOKUP($B48,TTCN!$B$6:$H$159,2,0)</f>
        <v>Lê Thị Thúy</v>
      </c>
      <c r="D48" s="293" t="str">
        <f>VLOOKUP($B48,TTCN!$B$6:$H$159,3,0)</f>
        <v>Na</v>
      </c>
      <c r="E48" s="294">
        <f>VLOOKUP($B48,TTCN!$B$6:$H$159,5,0)</f>
        <v>35803</v>
      </c>
      <c r="F48" s="295" t="str">
        <f>VLOOKUP($B48,TTCN!$B$6:$H$159,7,0)</f>
        <v>Đà Nẵng</v>
      </c>
      <c r="G48" s="247" t="str">
        <f>VLOOKUP($B48,TTCN!$B$6:$H$159,6,0)</f>
        <v>Nữ</v>
      </c>
      <c r="H48" s="296">
        <f>VLOOKUP($B48,'TN01-10'!$A$11:$EU$200,103,0)</f>
        <v>6.61</v>
      </c>
      <c r="I48" s="297">
        <f>VLOOKUP($B48,'TN01-10'!$A$11:$EU$200,141,0)</f>
        <v>9</v>
      </c>
      <c r="J48" s="250">
        <f>VLOOKUP($B48,'TN01-10'!$A$11:$EU$200,146,0)</f>
        <v>8.9</v>
      </c>
      <c r="K48" s="250">
        <f>VLOOKUP($B48,'TN01-10'!$A$11:$EU$200,151,0)</f>
        <v>8.6999999999999993</v>
      </c>
      <c r="L48" s="296">
        <f>VLOOKUP($B48,'TN01-10'!$A$11:$EV$200,152,0)</f>
        <v>8.9</v>
      </c>
      <c r="M48" s="296">
        <f>VLOOKUP($B48,'TN01-10'!$A$11:$EU$200,116,0)</f>
        <v>6.7</v>
      </c>
      <c r="N48" s="296">
        <f>VLOOKUP($B48,'TN01-10'!$A$11:$EU$200,117,0)</f>
        <v>2.67</v>
      </c>
      <c r="O48" s="298" t="str">
        <f>VLOOKUP($B48,'TN01-10'!$A$11:$EU$200,126,0)</f>
        <v>Đạt</v>
      </c>
      <c r="P48" s="298" t="str">
        <f>VLOOKUP($B48,'TN01-10'!$A$11:$EU$200,127,0)</f>
        <v>Đạt</v>
      </c>
      <c r="Q48" s="298" t="str">
        <f>VLOOKUP($B48,'TN01-10'!$A$11:$EU$200,128,0)</f>
        <v>Đạt</v>
      </c>
      <c r="R48" s="298" t="str">
        <f>VLOOKUP($B48,'TN01-10'!$A$11:$EU$200,129,0)</f>
        <v>Đạt</v>
      </c>
      <c r="S48" s="298" t="str">
        <f>VLOOKUP($B48,'TN01-10'!$A$11:$EU$200,130,0)</f>
        <v>Tốt</v>
      </c>
      <c r="T48" s="252"/>
      <c r="U48" s="299" t="str">
        <f t="shared" si="2"/>
        <v>CNTN</v>
      </c>
      <c r="V48" s="240" t="s">
        <v>4852</v>
      </c>
      <c r="W48" s="254">
        <f>VLOOKUP($B48,'TN01-10'!$A$11:$EU$200,119,0)</f>
        <v>0</v>
      </c>
      <c r="X48" s="254">
        <v>0</v>
      </c>
      <c r="Z48" s="255">
        <f>VLOOKUP($B48,Sheet!$A$7:$DF$132,110,0)</f>
        <v>2.67</v>
      </c>
      <c r="AA48" s="255">
        <f t="shared" si="1"/>
        <v>0</v>
      </c>
    </row>
    <row r="49" spans="1:27" s="240" customFormat="1" ht="20.25" customHeight="1" x14ac:dyDescent="0.25">
      <c r="A49" s="241">
        <v>23</v>
      </c>
      <c r="B49" s="259">
        <v>2220727355</v>
      </c>
      <c r="C49" s="292" t="str">
        <f>VLOOKUP($B49,TTCN!$B$6:$H$159,2,0)</f>
        <v>Huỳnh Thị Thảo</v>
      </c>
      <c r="D49" s="293" t="str">
        <f>VLOOKUP($B49,TTCN!$B$6:$H$159,3,0)</f>
        <v>Ni</v>
      </c>
      <c r="E49" s="294">
        <f>VLOOKUP($B49,TTCN!$B$6:$H$159,5,0)</f>
        <v>35853</v>
      </c>
      <c r="F49" s="295" t="str">
        <f>VLOOKUP($B49,TTCN!$B$6:$H$159,7,0)</f>
        <v>DakLak</v>
      </c>
      <c r="G49" s="247" t="str">
        <f>VLOOKUP($B49,TTCN!$B$6:$H$159,6,0)</f>
        <v>Nữ</v>
      </c>
      <c r="H49" s="296">
        <f>VLOOKUP($B49,'TN01-10'!$A$11:$EU$200,103,0)</f>
        <v>7.37</v>
      </c>
      <c r="I49" s="297">
        <f>VLOOKUP($B49,'TN01-10'!$A$11:$EU$200,141,0)</f>
        <v>9.1</v>
      </c>
      <c r="J49" s="250">
        <f>VLOOKUP($B49,'TN01-10'!$A$11:$EU$200,146,0)</f>
        <v>8.9</v>
      </c>
      <c r="K49" s="250">
        <f>VLOOKUP($B49,'TN01-10'!$A$11:$EU$200,151,0)</f>
        <v>9.4</v>
      </c>
      <c r="L49" s="296">
        <f>VLOOKUP($B49,'TN01-10'!$A$11:$EV$200,152,0)</f>
        <v>9.1999999999999993</v>
      </c>
      <c r="M49" s="296">
        <f>VLOOKUP($B49,'TN01-10'!$A$11:$EU$200,116,0)</f>
        <v>7.44</v>
      </c>
      <c r="N49" s="296">
        <f>VLOOKUP($B49,'TN01-10'!$A$11:$EU$200,117,0)</f>
        <v>3.11</v>
      </c>
      <c r="O49" s="298" t="str">
        <f>VLOOKUP($B49,'TN01-10'!$A$11:$EU$200,126,0)</f>
        <v>Đạt</v>
      </c>
      <c r="P49" s="298" t="str">
        <f>VLOOKUP($B49,'TN01-10'!$A$11:$EU$200,127,0)</f>
        <v>Đạt</v>
      </c>
      <c r="Q49" s="298" t="str">
        <f>VLOOKUP($B49,'TN01-10'!$A$11:$EU$200,128,0)</f>
        <v>Đạt</v>
      </c>
      <c r="R49" s="298" t="str">
        <f>VLOOKUP($B49,'TN01-10'!$A$11:$EU$200,129,0)</f>
        <v>Đạt</v>
      </c>
      <c r="S49" s="298" t="str">
        <f>VLOOKUP($B49,'TN01-10'!$A$11:$EU$200,130,0)</f>
        <v>Tốt</v>
      </c>
      <c r="T49" s="252"/>
      <c r="U49" s="299" t="str">
        <f t="shared" si="2"/>
        <v>CNTN</v>
      </c>
      <c r="V49" s="240" t="s">
        <v>4852</v>
      </c>
      <c r="W49" s="254">
        <f>VLOOKUP($B49,'TN01-10'!$A$11:$EU$200,119,0)</f>
        <v>0</v>
      </c>
      <c r="X49" s="254">
        <v>0</v>
      </c>
      <c r="Z49" s="255">
        <f>VLOOKUP($B49,Sheet!$A$7:$DF$132,110,0)</f>
        <v>3.11</v>
      </c>
      <c r="AA49" s="255">
        <f t="shared" si="1"/>
        <v>0</v>
      </c>
    </row>
    <row r="50" spans="1:27" s="240" customFormat="1" ht="20.25" customHeight="1" x14ac:dyDescent="0.25">
      <c r="A50" s="241">
        <v>24</v>
      </c>
      <c r="B50" s="259">
        <v>2221718606</v>
      </c>
      <c r="C50" s="292" t="str">
        <f>VLOOKUP($B50,TTCN!$B$6:$H$159,2,0)</f>
        <v>Nguyễn</v>
      </c>
      <c r="D50" s="293" t="str">
        <f>VLOOKUP($B50,TTCN!$B$6:$H$159,3,0)</f>
        <v>Nhật</v>
      </c>
      <c r="E50" s="294">
        <f>VLOOKUP($B50,TTCN!$B$6:$H$159,5,0)</f>
        <v>36062</v>
      </c>
      <c r="F50" s="295" t="str">
        <f>VLOOKUP($B50,TTCN!$B$6:$H$159,7,0)</f>
        <v>Đà Nẵng</v>
      </c>
      <c r="G50" s="247" t="str">
        <f>VLOOKUP($B50,TTCN!$B$6:$H$159,6,0)</f>
        <v>Nam</v>
      </c>
      <c r="H50" s="296">
        <f>VLOOKUP($B50,'TN01-10'!$A$11:$EU$200,103,0)</f>
        <v>6.35</v>
      </c>
      <c r="I50" s="297">
        <f>VLOOKUP($B50,'TN01-10'!$A$11:$EU$200,141,0)</f>
        <v>7.5</v>
      </c>
      <c r="J50" s="250">
        <f>VLOOKUP($B50,'TN01-10'!$A$11:$EU$200,146,0)</f>
        <v>9.6</v>
      </c>
      <c r="K50" s="250">
        <f>VLOOKUP($B50,'TN01-10'!$A$11:$EU$200,151,0)</f>
        <v>6.5</v>
      </c>
      <c r="L50" s="296">
        <f>VLOOKUP($B50,'TN01-10'!$A$11:$EV$200,152,0)</f>
        <v>7.5</v>
      </c>
      <c r="M50" s="296">
        <f>VLOOKUP($B50,'TN01-10'!$A$11:$EU$200,116,0)</f>
        <v>6.39</v>
      </c>
      <c r="N50" s="296">
        <f>VLOOKUP($B50,'TN01-10'!$A$11:$EU$200,117,0)</f>
        <v>2.4900000000000002</v>
      </c>
      <c r="O50" s="298" t="str">
        <f>VLOOKUP($B50,'TN01-10'!$A$11:$EU$200,126,0)</f>
        <v>Đạt</v>
      </c>
      <c r="P50" s="298" t="str">
        <f>VLOOKUP($B50,'TN01-10'!$A$11:$EU$200,127,0)</f>
        <v>Đạt</v>
      </c>
      <c r="Q50" s="298" t="str">
        <f>VLOOKUP($B50,'TN01-10'!$A$11:$EU$200,128,0)</f>
        <v>Đạt</v>
      </c>
      <c r="R50" s="298" t="str">
        <f>VLOOKUP($B50,'TN01-10'!$A$11:$EU$200,129,0)</f>
        <v>Đạt</v>
      </c>
      <c r="S50" s="298" t="str">
        <f>VLOOKUP($B50,'TN01-10'!$A$11:$EU$200,130,0)</f>
        <v>Tốt</v>
      </c>
      <c r="T50" s="252"/>
      <c r="U50" s="299" t="str">
        <f t="shared" si="2"/>
        <v>CNTN</v>
      </c>
      <c r="V50" s="240" t="s">
        <v>4852</v>
      </c>
      <c r="W50" s="254">
        <f>VLOOKUP($B50,'TN01-10'!$A$11:$EU$200,119,0)</f>
        <v>0</v>
      </c>
      <c r="X50" s="254">
        <v>0</v>
      </c>
      <c r="Z50" s="255">
        <f>VLOOKUP($B50,Sheet!$A$7:$DF$132,110,0)</f>
        <v>2.4900000000000002</v>
      </c>
      <c r="AA50" s="255">
        <f t="shared" si="1"/>
        <v>0</v>
      </c>
    </row>
    <row r="51" spans="1:27" s="240" customFormat="1" ht="20.25" customHeight="1" x14ac:dyDescent="0.25">
      <c r="A51" s="241">
        <v>25</v>
      </c>
      <c r="B51" s="259">
        <v>2220727364</v>
      </c>
      <c r="C51" s="292" t="str">
        <f>VLOOKUP($B51,TTCN!$B$6:$H$159,2,0)</f>
        <v>Huỳnh Thị Vi</v>
      </c>
      <c r="D51" s="293" t="str">
        <f>VLOOKUP($B51,TTCN!$B$6:$H$159,3,0)</f>
        <v>Phương</v>
      </c>
      <c r="E51" s="294">
        <f>VLOOKUP($B51,TTCN!$B$6:$H$159,5,0)</f>
        <v>35927</v>
      </c>
      <c r="F51" s="295" t="str">
        <f>VLOOKUP($B51,TTCN!$B$6:$H$159,7,0)</f>
        <v>Quảng Nam</v>
      </c>
      <c r="G51" s="247" t="str">
        <f>VLOOKUP($B51,TTCN!$B$6:$H$159,6,0)</f>
        <v>Nữ</v>
      </c>
      <c r="H51" s="296">
        <f>VLOOKUP($B51,'TN01-10'!$A$11:$EU$200,103,0)</f>
        <v>7.24</v>
      </c>
      <c r="I51" s="297">
        <f>VLOOKUP($B51,'TN01-10'!$A$11:$EU$200,141,0)</f>
        <v>8.8000000000000007</v>
      </c>
      <c r="J51" s="250">
        <f>VLOOKUP($B51,'TN01-10'!$A$11:$EU$200,146,0)</f>
        <v>8.1</v>
      </c>
      <c r="K51" s="250">
        <f>VLOOKUP($B51,'TN01-10'!$A$11:$EU$200,151,0)</f>
        <v>8.9</v>
      </c>
      <c r="L51" s="296">
        <f>VLOOKUP($B51,'TN01-10'!$A$11:$EV$200,152,0)</f>
        <v>8.6999999999999993</v>
      </c>
      <c r="M51" s="296">
        <f>VLOOKUP($B51,'TN01-10'!$A$11:$EU$200,116,0)</f>
        <v>7.3</v>
      </c>
      <c r="N51" s="296">
        <f>VLOOKUP($B51,'TN01-10'!$A$11:$EU$200,117,0)</f>
        <v>3.08</v>
      </c>
      <c r="O51" s="298" t="str">
        <f>VLOOKUP($B51,'TN01-10'!$A$11:$EU$200,126,0)</f>
        <v>Đạt</v>
      </c>
      <c r="P51" s="298" t="str">
        <f>VLOOKUP($B51,'TN01-10'!$A$11:$EU$200,127,0)</f>
        <v>Đạt</v>
      </c>
      <c r="Q51" s="298" t="str">
        <f>VLOOKUP($B51,'TN01-10'!$A$11:$EU$200,128,0)</f>
        <v>Đạt</v>
      </c>
      <c r="R51" s="298" t="str">
        <f>VLOOKUP($B51,'TN01-10'!$A$11:$EU$200,129,0)</f>
        <v>Đạt</v>
      </c>
      <c r="S51" s="298" t="str">
        <f>VLOOKUP($B51,'TN01-10'!$A$11:$EU$200,130,0)</f>
        <v>Tốt</v>
      </c>
      <c r="T51" s="252"/>
      <c r="U51" s="299" t="str">
        <f t="shared" si="2"/>
        <v>CNTN</v>
      </c>
      <c r="V51" s="240" t="s">
        <v>4852</v>
      </c>
      <c r="W51" s="254">
        <f>VLOOKUP($B51,'TN01-10'!$A$11:$EU$200,119,0)</f>
        <v>0</v>
      </c>
      <c r="X51" s="254">
        <v>0</v>
      </c>
      <c r="Z51" s="255">
        <f>VLOOKUP($B51,Sheet!$A$7:$DF$132,110,0)</f>
        <v>3.08</v>
      </c>
      <c r="AA51" s="255">
        <f t="shared" si="1"/>
        <v>0</v>
      </c>
    </row>
    <row r="52" spans="1:27" s="240" customFormat="1" ht="20.25" customHeight="1" x14ac:dyDescent="0.25">
      <c r="A52" s="241">
        <v>26</v>
      </c>
      <c r="B52" s="259">
        <v>2221724200</v>
      </c>
      <c r="C52" s="292" t="str">
        <f>VLOOKUP($B52,TTCN!$B$6:$H$159,2,0)</f>
        <v>Đinh Phú</v>
      </c>
      <c r="D52" s="293" t="str">
        <f>VLOOKUP($B52,TTCN!$B$6:$H$159,3,0)</f>
        <v>Quang</v>
      </c>
      <c r="E52" s="294">
        <f>VLOOKUP($B52,TTCN!$B$6:$H$159,5,0)</f>
        <v>36114</v>
      </c>
      <c r="F52" s="295" t="str">
        <f>VLOOKUP($B52,TTCN!$B$6:$H$159,7,0)</f>
        <v>Đà Nẵng</v>
      </c>
      <c r="G52" s="247" t="str">
        <f>VLOOKUP($B52,TTCN!$B$6:$H$159,6,0)</f>
        <v>Nam</v>
      </c>
      <c r="H52" s="296">
        <f>VLOOKUP($B52,'TN01-10'!$A$11:$EU$200,103,0)</f>
        <v>7.56</v>
      </c>
      <c r="I52" s="297">
        <f>VLOOKUP($B52,'TN01-10'!$A$11:$EU$200,141,0)</f>
        <v>9.3000000000000007</v>
      </c>
      <c r="J52" s="250">
        <f>VLOOKUP($B52,'TN01-10'!$A$11:$EU$200,146,0)</f>
        <v>8.4</v>
      </c>
      <c r="K52" s="250">
        <f>VLOOKUP($B52,'TN01-10'!$A$11:$EU$200,151,0)</f>
        <v>8</v>
      </c>
      <c r="L52" s="296">
        <f>VLOOKUP($B52,'TN01-10'!$A$11:$EV$200,152,0)</f>
        <v>8.6</v>
      </c>
      <c r="M52" s="296">
        <f>VLOOKUP($B52,'TN01-10'!$A$11:$EU$200,116,0)</f>
        <v>7.6</v>
      </c>
      <c r="N52" s="296">
        <f>VLOOKUP($B52,'TN01-10'!$A$11:$EU$200,117,0)</f>
        <v>3.21</v>
      </c>
      <c r="O52" s="298" t="str">
        <f>VLOOKUP($B52,'TN01-10'!$A$11:$EU$200,126,0)</f>
        <v>Đạt</v>
      </c>
      <c r="P52" s="298" t="str">
        <f>VLOOKUP($B52,'TN01-10'!$A$11:$EU$200,127,0)</f>
        <v>Đạt</v>
      </c>
      <c r="Q52" s="298" t="str">
        <f>VLOOKUP($B52,'TN01-10'!$A$11:$EU$200,128,0)</f>
        <v>Đạt</v>
      </c>
      <c r="R52" s="298" t="str">
        <f>VLOOKUP($B52,'TN01-10'!$A$11:$EU$200,129,0)</f>
        <v>Đạt</v>
      </c>
      <c r="S52" s="298" t="str">
        <f>VLOOKUP($B52,'TN01-10'!$A$11:$EU$200,130,0)</f>
        <v>Tốt</v>
      </c>
      <c r="T52" s="252"/>
      <c r="U52" s="299" t="str">
        <f t="shared" si="2"/>
        <v>CNTN</v>
      </c>
      <c r="V52" s="421"/>
      <c r="W52" s="254">
        <f>VLOOKUP($B52,'TN01-10'!$A$11:$EU$200,119,0)</f>
        <v>0</v>
      </c>
      <c r="X52" s="254">
        <v>0</v>
      </c>
      <c r="Y52" s="240" t="s">
        <v>4851</v>
      </c>
      <c r="Z52" s="255">
        <f>VLOOKUP($B52,Sheet!$A$7:$DF$132,110,0)</f>
        <v>3.21</v>
      </c>
      <c r="AA52" s="255">
        <f t="shared" si="1"/>
        <v>0</v>
      </c>
    </row>
    <row r="53" spans="1:27" s="240" customFormat="1" ht="20.25" customHeight="1" x14ac:dyDescent="0.25">
      <c r="A53" s="241">
        <v>27</v>
      </c>
      <c r="B53" s="259">
        <v>2220727373</v>
      </c>
      <c r="C53" s="292" t="str">
        <f>VLOOKUP($B53,TTCN!$B$6:$H$159,2,0)</f>
        <v>Huỳnh Đỗ Thục</v>
      </c>
      <c r="D53" s="293" t="str">
        <f>VLOOKUP($B53,TTCN!$B$6:$H$159,3,0)</f>
        <v>Quyên</v>
      </c>
      <c r="E53" s="294">
        <f>VLOOKUP($B53,TTCN!$B$6:$H$159,5,0)</f>
        <v>36106</v>
      </c>
      <c r="F53" s="295" t="str">
        <f>VLOOKUP($B53,TTCN!$B$6:$H$159,7,0)</f>
        <v>Đà Nẵng</v>
      </c>
      <c r="G53" s="247" t="str">
        <f>VLOOKUP($B53,TTCN!$B$6:$H$159,6,0)</f>
        <v>Nữ</v>
      </c>
      <c r="H53" s="296">
        <f>VLOOKUP($B53,'TN01-10'!$A$11:$EU$200,103,0)</f>
        <v>6.87</v>
      </c>
      <c r="I53" s="297">
        <f>VLOOKUP($B53,'TN01-10'!$A$11:$EU$200,141,0)</f>
        <v>8.8000000000000007</v>
      </c>
      <c r="J53" s="250">
        <f>VLOOKUP($B53,'TN01-10'!$A$11:$EU$200,146,0)</f>
        <v>7.8</v>
      </c>
      <c r="K53" s="250">
        <f>VLOOKUP($B53,'TN01-10'!$A$11:$EU$200,151,0)</f>
        <v>7.2</v>
      </c>
      <c r="L53" s="296">
        <f>VLOOKUP($B53,'TN01-10'!$A$11:$EV$200,152,0)</f>
        <v>8</v>
      </c>
      <c r="M53" s="296">
        <f>VLOOKUP($B53,'TN01-10'!$A$11:$EU$200,116,0)</f>
        <v>6.91</v>
      </c>
      <c r="N53" s="296">
        <f>VLOOKUP($B53,'TN01-10'!$A$11:$EU$200,117,0)</f>
        <v>2.82</v>
      </c>
      <c r="O53" s="298" t="str">
        <f>VLOOKUP($B53,'TN01-10'!$A$11:$EU$200,126,0)</f>
        <v>Đạt</v>
      </c>
      <c r="P53" s="298" t="str">
        <f>VLOOKUP($B53,'TN01-10'!$A$11:$EU$200,127,0)</f>
        <v>Đạt</v>
      </c>
      <c r="Q53" s="298" t="str">
        <f>VLOOKUP($B53,'TN01-10'!$A$11:$EU$200,128,0)</f>
        <v>Đạt</v>
      </c>
      <c r="R53" s="298" t="str">
        <f>VLOOKUP($B53,'TN01-10'!$A$11:$EU$200,129,0)</f>
        <v>Đạt</v>
      </c>
      <c r="S53" s="298" t="str">
        <f>VLOOKUP($B53,'TN01-10'!$A$11:$EU$200,130,0)</f>
        <v>Tốt</v>
      </c>
      <c r="T53" s="252"/>
      <c r="U53" s="299" t="str">
        <f t="shared" si="2"/>
        <v>CNTN</v>
      </c>
      <c r="V53" s="240" t="s">
        <v>4852</v>
      </c>
      <c r="W53" s="254">
        <f>VLOOKUP($B53,'TN01-10'!$A$11:$EU$200,119,0)</f>
        <v>0</v>
      </c>
      <c r="X53" s="254">
        <v>0</v>
      </c>
      <c r="Z53" s="255">
        <f>VLOOKUP($B53,Sheet!$A$7:$DF$132,110,0)</f>
        <v>2.82</v>
      </c>
      <c r="AA53" s="255">
        <f t="shared" si="1"/>
        <v>0</v>
      </c>
    </row>
    <row r="54" spans="1:27" s="240" customFormat="1" ht="20.25" customHeight="1" x14ac:dyDescent="0.25">
      <c r="A54" s="241">
        <v>28</v>
      </c>
      <c r="B54" s="259">
        <v>2220326437</v>
      </c>
      <c r="C54" s="292" t="str">
        <f>VLOOKUP($B54,TTCN!$B$6:$H$159,2,0)</f>
        <v>Đinh Thị Thu</v>
      </c>
      <c r="D54" s="293" t="str">
        <f>VLOOKUP($B54,TTCN!$B$6:$H$159,3,0)</f>
        <v>Sơn</v>
      </c>
      <c r="E54" s="294">
        <f>VLOOKUP($B54,TTCN!$B$6:$H$159,5,0)</f>
        <v>35951</v>
      </c>
      <c r="F54" s="295" t="str">
        <f>VLOOKUP($B54,TTCN!$B$6:$H$159,7,0)</f>
        <v>Đà Nẵng</v>
      </c>
      <c r="G54" s="247" t="str">
        <f>VLOOKUP($B54,TTCN!$B$6:$H$159,6,0)</f>
        <v>Nữ</v>
      </c>
      <c r="H54" s="296">
        <f>VLOOKUP($B54,'TN01-10'!$A$11:$EU$200,103,0)</f>
        <v>7.49</v>
      </c>
      <c r="I54" s="297">
        <f>VLOOKUP($B54,'TN01-10'!$A$11:$EU$200,141,0)</f>
        <v>8.9</v>
      </c>
      <c r="J54" s="250">
        <f>VLOOKUP($B54,'TN01-10'!$A$11:$EU$200,146,0)</f>
        <v>6.6</v>
      </c>
      <c r="K54" s="250">
        <f>VLOOKUP($B54,'TN01-10'!$A$11:$EU$200,151,0)</f>
        <v>9.3000000000000007</v>
      </c>
      <c r="L54" s="296">
        <f>VLOOKUP($B54,'TN01-10'!$A$11:$EV$200,152,0)</f>
        <v>8.6</v>
      </c>
      <c r="M54" s="296">
        <f>VLOOKUP($B54,'TN01-10'!$A$11:$EU$200,116,0)</f>
        <v>7.53</v>
      </c>
      <c r="N54" s="296">
        <f>VLOOKUP($B54,'TN01-10'!$A$11:$EU$200,117,0)</f>
        <v>3.21</v>
      </c>
      <c r="O54" s="298" t="str">
        <f>VLOOKUP($B54,'TN01-10'!$A$11:$EU$200,126,0)</f>
        <v>Đạt</v>
      </c>
      <c r="P54" s="298" t="str">
        <f>VLOOKUP($B54,'TN01-10'!$A$11:$EU$200,127,0)</f>
        <v>Đạt</v>
      </c>
      <c r="Q54" s="298" t="str">
        <f>VLOOKUP($B54,'TN01-10'!$A$11:$EU$200,128,0)</f>
        <v>Đạt</v>
      </c>
      <c r="R54" s="298" t="str">
        <f>VLOOKUP($B54,'TN01-10'!$A$11:$EU$200,129,0)</f>
        <v>Đạt</v>
      </c>
      <c r="S54" s="298" t="str">
        <f>VLOOKUP($B54,'TN01-10'!$A$11:$EU$200,130,0)</f>
        <v>Tốt</v>
      </c>
      <c r="T54" s="252"/>
      <c r="U54" s="299" t="str">
        <f t="shared" si="2"/>
        <v>CNTN</v>
      </c>
      <c r="V54" s="240" t="s">
        <v>4852</v>
      </c>
      <c r="W54" s="254">
        <f>VLOOKUP($B54,'TN01-10'!$A$11:$EU$200,119,0)</f>
        <v>0</v>
      </c>
      <c r="X54" s="254">
        <v>0</v>
      </c>
      <c r="Z54" s="255">
        <f>VLOOKUP($B54,Sheet!$A$7:$DF$132,110,0)</f>
        <v>3.21</v>
      </c>
      <c r="AA54" s="255">
        <f t="shared" si="1"/>
        <v>0</v>
      </c>
    </row>
    <row r="55" spans="1:27" s="240" customFormat="1" ht="20.25" customHeight="1" x14ac:dyDescent="0.25">
      <c r="A55" s="241">
        <v>29</v>
      </c>
      <c r="B55" s="259">
        <v>2220729441</v>
      </c>
      <c r="C55" s="292" t="str">
        <f>VLOOKUP($B55,TTCN!$B$6:$H$159,2,0)</f>
        <v>Hoàng Thị</v>
      </c>
      <c r="D55" s="293" t="str">
        <f>VLOOKUP($B55,TTCN!$B$6:$H$159,3,0)</f>
        <v>Tình</v>
      </c>
      <c r="E55" s="294">
        <f>VLOOKUP($B55,TTCN!$B$6:$H$159,5,0)</f>
        <v>36084</v>
      </c>
      <c r="F55" s="295" t="str">
        <f>VLOOKUP($B55,TTCN!$B$6:$H$159,7,0)</f>
        <v>DakLak</v>
      </c>
      <c r="G55" s="247" t="str">
        <f>VLOOKUP($B55,TTCN!$B$6:$H$159,6,0)</f>
        <v>Nữ</v>
      </c>
      <c r="H55" s="296">
        <f>VLOOKUP($B55,'TN01-10'!$A$11:$EU$200,103,0)</f>
        <v>7.24</v>
      </c>
      <c r="I55" s="297">
        <f>VLOOKUP($B55,'TN01-10'!$A$11:$EU$200,141,0)</f>
        <v>8.1</v>
      </c>
      <c r="J55" s="250">
        <f>VLOOKUP($B55,'TN01-10'!$A$11:$EU$200,146,0)</f>
        <v>8</v>
      </c>
      <c r="K55" s="250">
        <f>VLOOKUP($B55,'TN01-10'!$A$11:$EU$200,151,0)</f>
        <v>8.1999999999999993</v>
      </c>
      <c r="L55" s="296">
        <f>VLOOKUP($B55,'TN01-10'!$A$11:$EV$200,152,0)</f>
        <v>8.1</v>
      </c>
      <c r="M55" s="296">
        <f>VLOOKUP($B55,'TN01-10'!$A$11:$EU$200,116,0)</f>
        <v>7.27</v>
      </c>
      <c r="N55" s="296">
        <f>VLOOKUP($B55,'TN01-10'!$A$11:$EU$200,117,0)</f>
        <v>3.04</v>
      </c>
      <c r="O55" s="298" t="str">
        <f>VLOOKUP($B55,'TN01-10'!$A$11:$EU$200,126,0)</f>
        <v>Đạt</v>
      </c>
      <c r="P55" s="298" t="str">
        <f>VLOOKUP($B55,'TN01-10'!$A$11:$EU$200,127,0)</f>
        <v>Đạt</v>
      </c>
      <c r="Q55" s="298" t="str">
        <f>VLOOKUP($B55,'TN01-10'!$A$11:$EU$200,128,0)</f>
        <v>Đạt</v>
      </c>
      <c r="R55" s="298" t="str">
        <f>VLOOKUP($B55,'TN01-10'!$A$11:$EU$200,129,0)</f>
        <v>Đạt</v>
      </c>
      <c r="S55" s="298" t="str">
        <f>VLOOKUP($B55,'TN01-10'!$A$11:$EU$200,130,0)</f>
        <v>Tốt</v>
      </c>
      <c r="T55" s="252"/>
      <c r="U55" s="299" t="str">
        <f t="shared" si="2"/>
        <v>CNTN</v>
      </c>
      <c r="V55" s="240" t="s">
        <v>4852</v>
      </c>
      <c r="W55" s="254">
        <f>VLOOKUP($B55,'TN01-10'!$A$11:$EU$200,119,0)</f>
        <v>0</v>
      </c>
      <c r="X55" s="254">
        <v>0</v>
      </c>
      <c r="Z55" s="255">
        <f>VLOOKUP($B55,Sheet!$A$7:$DF$132,110,0)</f>
        <v>3.04</v>
      </c>
      <c r="AA55" s="255">
        <f t="shared" si="1"/>
        <v>0</v>
      </c>
    </row>
    <row r="56" spans="1:27" s="240" customFormat="1" ht="20.25" customHeight="1" x14ac:dyDescent="0.25">
      <c r="A56" s="241">
        <v>30</v>
      </c>
      <c r="B56" s="259">
        <v>2220727384</v>
      </c>
      <c r="C56" s="292" t="str">
        <f>VLOOKUP($B56,TTCN!$B$6:$H$159,2,0)</f>
        <v>Nguyễn Thị</v>
      </c>
      <c r="D56" s="293" t="str">
        <f>VLOOKUP($B56,TTCN!$B$6:$H$159,3,0)</f>
        <v>Tha</v>
      </c>
      <c r="E56" s="294">
        <f>VLOOKUP($B56,TTCN!$B$6:$H$159,5,0)</f>
        <v>35796</v>
      </c>
      <c r="F56" s="295" t="str">
        <f>VLOOKUP($B56,TTCN!$B$6:$H$159,7,0)</f>
        <v>Quảng Nam</v>
      </c>
      <c r="G56" s="247" t="str">
        <f>VLOOKUP($B56,TTCN!$B$6:$H$159,6,0)</f>
        <v>Nữ</v>
      </c>
      <c r="H56" s="296">
        <f>VLOOKUP($B56,'TN01-10'!$A$11:$EU$200,103,0)</f>
        <v>7.33</v>
      </c>
      <c r="I56" s="297">
        <f>VLOOKUP($B56,'TN01-10'!$A$11:$EU$200,141,0)</f>
        <v>8.8000000000000007</v>
      </c>
      <c r="J56" s="250">
        <f>VLOOKUP($B56,'TN01-10'!$A$11:$EU$200,146,0)</f>
        <v>9</v>
      </c>
      <c r="K56" s="250">
        <f>VLOOKUP($B56,'TN01-10'!$A$11:$EU$200,151,0)</f>
        <v>7.2</v>
      </c>
      <c r="L56" s="296">
        <f>VLOOKUP($B56,'TN01-10'!$A$11:$EV$200,152,0)</f>
        <v>8.1999999999999993</v>
      </c>
      <c r="M56" s="296">
        <f>VLOOKUP($B56,'TN01-10'!$A$11:$EU$200,116,0)</f>
        <v>7.37</v>
      </c>
      <c r="N56" s="296">
        <f>VLOOKUP($B56,'TN01-10'!$A$11:$EU$200,117,0)</f>
        <v>3.07</v>
      </c>
      <c r="O56" s="298" t="str">
        <f>VLOOKUP($B56,'TN01-10'!$A$11:$EU$200,126,0)</f>
        <v>Đạt</v>
      </c>
      <c r="P56" s="298" t="str">
        <f>VLOOKUP($B56,'TN01-10'!$A$11:$EU$200,127,0)</f>
        <v>Đạt</v>
      </c>
      <c r="Q56" s="298" t="str">
        <f>VLOOKUP($B56,'TN01-10'!$A$11:$EU$200,128,0)</f>
        <v>Đạt</v>
      </c>
      <c r="R56" s="298" t="str">
        <f>VLOOKUP($B56,'TN01-10'!$A$11:$EU$200,129,0)</f>
        <v>Đạt</v>
      </c>
      <c r="S56" s="298" t="str">
        <f>VLOOKUP($B56,'TN01-10'!$A$11:$EU$200,130,0)</f>
        <v>Tốt</v>
      </c>
      <c r="T56" s="252"/>
      <c r="U56" s="299" t="str">
        <f t="shared" si="2"/>
        <v>CNTN</v>
      </c>
      <c r="V56" s="240" t="s">
        <v>4852</v>
      </c>
      <c r="W56" s="254">
        <f>VLOOKUP($B56,'TN01-10'!$A$11:$EU$200,119,0)</f>
        <v>0</v>
      </c>
      <c r="X56" s="254">
        <v>0</v>
      </c>
      <c r="Z56" s="255">
        <f>VLOOKUP($B56,Sheet!$A$7:$DF$132,110,0)</f>
        <v>3.07</v>
      </c>
      <c r="AA56" s="255">
        <f t="shared" si="1"/>
        <v>0</v>
      </c>
    </row>
    <row r="57" spans="1:27" s="240" customFormat="1" ht="20.25" customHeight="1" x14ac:dyDescent="0.25">
      <c r="A57" s="241">
        <v>31</v>
      </c>
      <c r="B57" s="259">
        <v>2220727388</v>
      </c>
      <c r="C57" s="292" t="str">
        <f>VLOOKUP($B57,TTCN!$B$6:$H$159,2,0)</f>
        <v>Nguyễn Thị Thanh</v>
      </c>
      <c r="D57" s="293" t="str">
        <f>VLOOKUP($B57,TTCN!$B$6:$H$159,3,0)</f>
        <v>Thảo</v>
      </c>
      <c r="E57" s="294">
        <f>VLOOKUP($B57,TTCN!$B$6:$H$159,5,0)</f>
        <v>36095</v>
      </c>
      <c r="F57" s="295" t="str">
        <f>VLOOKUP($B57,TTCN!$B$6:$H$159,7,0)</f>
        <v>Đà Nẵng</v>
      </c>
      <c r="G57" s="247" t="str">
        <f>VLOOKUP($B57,TTCN!$B$6:$H$159,6,0)</f>
        <v>Nữ</v>
      </c>
      <c r="H57" s="296">
        <f>VLOOKUP($B57,'TN01-10'!$A$11:$EU$200,103,0)</f>
        <v>7.22</v>
      </c>
      <c r="I57" s="297">
        <f>VLOOKUP($B57,'TN01-10'!$A$11:$EU$200,141,0)</f>
        <v>8.9</v>
      </c>
      <c r="J57" s="250">
        <f>VLOOKUP($B57,'TN01-10'!$A$11:$EU$200,146,0)</f>
        <v>6.5</v>
      </c>
      <c r="K57" s="250">
        <f>VLOOKUP($B57,'TN01-10'!$A$11:$EU$200,151,0)</f>
        <v>6.1</v>
      </c>
      <c r="L57" s="296">
        <f>VLOOKUP($B57,'TN01-10'!$A$11:$EV$200,152,0)</f>
        <v>7.3</v>
      </c>
      <c r="M57" s="296">
        <f>VLOOKUP($B57,'TN01-10'!$A$11:$EU$200,116,0)</f>
        <v>7.22</v>
      </c>
      <c r="N57" s="296">
        <f>VLOOKUP($B57,'TN01-10'!$A$11:$EU$200,117,0)</f>
        <v>3</v>
      </c>
      <c r="O57" s="298" t="str">
        <f>VLOOKUP($B57,'TN01-10'!$A$11:$EU$200,126,0)</f>
        <v>Đạt</v>
      </c>
      <c r="P57" s="298" t="str">
        <f>VLOOKUP($B57,'TN01-10'!$A$11:$EU$200,127,0)</f>
        <v>Đạt</v>
      </c>
      <c r="Q57" s="298" t="str">
        <f>VLOOKUP($B57,'TN01-10'!$A$11:$EU$200,128,0)</f>
        <v>Đạt</v>
      </c>
      <c r="R57" s="298" t="str">
        <f>VLOOKUP($B57,'TN01-10'!$A$11:$EU$200,129,0)</f>
        <v>Đạt</v>
      </c>
      <c r="S57" s="298" t="str">
        <f>VLOOKUP($B57,'TN01-10'!$A$11:$EU$200,130,0)</f>
        <v>Tốt</v>
      </c>
      <c r="T57" s="252"/>
      <c r="U57" s="299" t="str">
        <f t="shared" si="2"/>
        <v>CNTN</v>
      </c>
      <c r="V57" s="240" t="s">
        <v>4852</v>
      </c>
      <c r="W57" s="254">
        <f>VLOOKUP($B57,'TN01-10'!$A$11:$EU$200,119,0)</f>
        <v>0</v>
      </c>
      <c r="X57" s="254">
        <v>0</v>
      </c>
      <c r="Z57" s="255">
        <f>VLOOKUP($B57,Sheet!$A$7:$DF$132,110,0)</f>
        <v>3</v>
      </c>
      <c r="AA57" s="255">
        <f t="shared" si="1"/>
        <v>0</v>
      </c>
    </row>
    <row r="58" spans="1:27" s="240" customFormat="1" ht="20.25" customHeight="1" x14ac:dyDescent="0.25">
      <c r="A58" s="241">
        <v>32</v>
      </c>
      <c r="B58" s="259">
        <v>2220724273</v>
      </c>
      <c r="C58" s="292" t="str">
        <f>VLOOKUP($B58,TTCN!$B$6:$H$159,2,0)</f>
        <v>Hồ Thị Thanh</v>
      </c>
      <c r="D58" s="293" t="str">
        <f>VLOOKUP($B58,TTCN!$B$6:$H$159,3,0)</f>
        <v>Thùy</v>
      </c>
      <c r="E58" s="294">
        <f>VLOOKUP($B58,TTCN!$B$6:$H$159,5,0)</f>
        <v>35942</v>
      </c>
      <c r="F58" s="295" t="str">
        <f>VLOOKUP($B58,TTCN!$B$6:$H$159,7,0)</f>
        <v>Nghệ An</v>
      </c>
      <c r="G58" s="247" t="str">
        <f>VLOOKUP($B58,TTCN!$B$6:$H$159,6,0)</f>
        <v>Nữ</v>
      </c>
      <c r="H58" s="296">
        <f>VLOOKUP($B58,'TN01-10'!$A$11:$EU$200,103,0)</f>
        <v>6.75</v>
      </c>
      <c r="I58" s="297">
        <f>VLOOKUP($B58,'TN01-10'!$A$11:$EU$200,141,0)</f>
        <v>8.8000000000000007</v>
      </c>
      <c r="J58" s="250">
        <f>VLOOKUP($B58,'TN01-10'!$A$11:$EU$200,146,0)</f>
        <v>6.6</v>
      </c>
      <c r="K58" s="250">
        <f>VLOOKUP($B58,'TN01-10'!$A$11:$EU$200,151,0)</f>
        <v>7.2</v>
      </c>
      <c r="L58" s="296">
        <f>VLOOKUP($B58,'TN01-10'!$A$11:$EV$200,152,0)</f>
        <v>7.7</v>
      </c>
      <c r="M58" s="296">
        <f>VLOOKUP($B58,'TN01-10'!$A$11:$EU$200,116,0)</f>
        <v>6.79</v>
      </c>
      <c r="N58" s="296">
        <f>VLOOKUP($B58,'TN01-10'!$A$11:$EU$200,117,0)</f>
        <v>2.73</v>
      </c>
      <c r="O58" s="298" t="str">
        <f>VLOOKUP($B58,'TN01-10'!$A$11:$EU$200,126,0)</f>
        <v>Đạt</v>
      </c>
      <c r="P58" s="298" t="str">
        <f>VLOOKUP($B58,'TN01-10'!$A$11:$EU$200,127,0)</f>
        <v>Đạt</v>
      </c>
      <c r="Q58" s="298" t="str">
        <f>VLOOKUP($B58,'TN01-10'!$A$11:$EU$200,128,0)</f>
        <v>Đạt</v>
      </c>
      <c r="R58" s="298" t="str">
        <f>VLOOKUP($B58,'TN01-10'!$A$11:$EU$200,129,0)</f>
        <v>Đạt</v>
      </c>
      <c r="S58" s="298" t="str">
        <f>VLOOKUP($B58,'TN01-10'!$A$11:$EU$200,130,0)</f>
        <v>Tốt</v>
      </c>
      <c r="T58" s="252"/>
      <c r="U58" s="299" t="str">
        <f t="shared" si="2"/>
        <v>CNTN</v>
      </c>
      <c r="V58" s="240" t="s">
        <v>4852</v>
      </c>
      <c r="W58" s="254">
        <f>VLOOKUP($B58,'TN01-10'!$A$11:$EU$200,119,0)</f>
        <v>0</v>
      </c>
      <c r="X58" s="254">
        <v>0</v>
      </c>
      <c r="Z58" s="255">
        <f>VLOOKUP($B58,Sheet!$A$7:$DF$132,110,0)</f>
        <v>2.73</v>
      </c>
      <c r="AA58" s="255">
        <f t="shared" si="1"/>
        <v>0</v>
      </c>
    </row>
    <row r="59" spans="1:27" s="240" customFormat="1" ht="20.25" customHeight="1" x14ac:dyDescent="0.25">
      <c r="A59" s="241">
        <v>33</v>
      </c>
      <c r="B59" s="259">
        <v>2220727402</v>
      </c>
      <c r="C59" s="292" t="str">
        <f>VLOOKUP($B59,TTCN!$B$6:$H$159,2,0)</f>
        <v>Nguyễn Phan Thanh</v>
      </c>
      <c r="D59" s="293" t="str">
        <f>VLOOKUP($B59,TTCN!$B$6:$H$159,3,0)</f>
        <v>Thủy</v>
      </c>
      <c r="E59" s="294">
        <f>VLOOKUP($B59,TTCN!$B$6:$H$159,5,0)</f>
        <v>35942</v>
      </c>
      <c r="F59" s="295" t="str">
        <f>VLOOKUP($B59,TTCN!$B$6:$H$159,7,0)</f>
        <v>Quảng Nam</v>
      </c>
      <c r="G59" s="247" t="str">
        <f>VLOOKUP($B59,TTCN!$B$6:$H$159,6,0)</f>
        <v>Nữ</v>
      </c>
      <c r="H59" s="296">
        <f>VLOOKUP($B59,'TN01-10'!$A$11:$EU$200,103,0)</f>
        <v>6.16</v>
      </c>
      <c r="I59" s="297">
        <f>VLOOKUP($B59,'TN01-10'!$A$11:$EU$200,141,0)</f>
        <v>8.8000000000000007</v>
      </c>
      <c r="J59" s="250">
        <f>VLOOKUP($B59,'TN01-10'!$A$11:$EU$200,146,0)</f>
        <v>7</v>
      </c>
      <c r="K59" s="250">
        <f>VLOOKUP($B59,'TN01-10'!$A$11:$EU$200,151,0)</f>
        <v>5.6</v>
      </c>
      <c r="L59" s="296">
        <f>VLOOKUP($B59,'TN01-10'!$A$11:$EV$200,152,0)</f>
        <v>7.2</v>
      </c>
      <c r="M59" s="296">
        <f>VLOOKUP($B59,'TN01-10'!$A$11:$EU$200,116,0)</f>
        <v>6.2</v>
      </c>
      <c r="N59" s="296">
        <f>VLOOKUP($B59,'TN01-10'!$A$11:$EU$200,117,0)</f>
        <v>2.37</v>
      </c>
      <c r="O59" s="298" t="str">
        <f>VLOOKUP($B59,'TN01-10'!$A$11:$EU$200,126,0)</f>
        <v>Đạt</v>
      </c>
      <c r="P59" s="298" t="str">
        <f>VLOOKUP($B59,'TN01-10'!$A$11:$EU$200,127,0)</f>
        <v>Đạt</v>
      </c>
      <c r="Q59" s="298" t="str">
        <f>VLOOKUP($B59,'TN01-10'!$A$11:$EU$200,128,0)</f>
        <v>Đạt</v>
      </c>
      <c r="R59" s="298" t="str">
        <f>VLOOKUP($B59,'TN01-10'!$A$11:$EU$200,129,0)</f>
        <v>Đạt</v>
      </c>
      <c r="S59" s="298" t="str">
        <f>VLOOKUP($B59,'TN01-10'!$A$11:$EU$200,130,0)</f>
        <v>Tốt</v>
      </c>
      <c r="T59" s="252"/>
      <c r="U59" s="299" t="str">
        <f t="shared" si="2"/>
        <v>CNTN</v>
      </c>
      <c r="W59" s="254">
        <f>VLOOKUP($B59,'TN01-10'!$A$11:$EU$200,119,0)</f>
        <v>0</v>
      </c>
      <c r="X59" s="254">
        <v>0</v>
      </c>
      <c r="Z59" s="255">
        <f>VLOOKUP($B59,Sheet!$A$7:$DF$132,110,0)</f>
        <v>2.37</v>
      </c>
      <c r="AA59" s="255">
        <f t="shared" si="1"/>
        <v>0</v>
      </c>
    </row>
    <row r="60" spans="1:27" s="240" customFormat="1" ht="20.25" customHeight="1" x14ac:dyDescent="0.25">
      <c r="A60" s="241">
        <v>34</v>
      </c>
      <c r="B60" s="259">
        <v>2220717058</v>
      </c>
      <c r="C60" s="292" t="str">
        <f>VLOOKUP($B60,TTCN!$B$6:$H$159,2,0)</f>
        <v>Trần Vân</v>
      </c>
      <c r="D60" s="293" t="str">
        <f>VLOOKUP($B60,TTCN!$B$6:$H$159,3,0)</f>
        <v>Thy</v>
      </c>
      <c r="E60" s="294">
        <f>VLOOKUP($B60,TTCN!$B$6:$H$159,5,0)</f>
        <v>36148</v>
      </c>
      <c r="F60" s="295" t="str">
        <f>VLOOKUP($B60,TTCN!$B$6:$H$159,7,0)</f>
        <v>Đà Nẵng</v>
      </c>
      <c r="G60" s="247" t="str">
        <f>VLOOKUP($B60,TTCN!$B$6:$H$159,6,0)</f>
        <v>Nữ</v>
      </c>
      <c r="H60" s="296">
        <f>VLOOKUP($B60,'TN01-10'!$A$11:$EU$200,103,0)</f>
        <v>6.46</v>
      </c>
      <c r="I60" s="297">
        <f>VLOOKUP($B60,'TN01-10'!$A$11:$EU$200,141,0)</f>
        <v>8</v>
      </c>
      <c r="J60" s="250">
        <f>VLOOKUP($B60,'TN01-10'!$A$11:$EU$200,146,0)</f>
        <v>8.8000000000000007</v>
      </c>
      <c r="K60" s="250">
        <f>VLOOKUP($B60,'TN01-10'!$A$11:$EU$200,151,0)</f>
        <v>6.3</v>
      </c>
      <c r="L60" s="296">
        <f>VLOOKUP($B60,'TN01-10'!$A$11:$EV$200,152,0)</f>
        <v>7.5</v>
      </c>
      <c r="M60" s="296">
        <f>VLOOKUP($B60,'TN01-10'!$A$11:$EU$200,116,0)</f>
        <v>6.5</v>
      </c>
      <c r="N60" s="296">
        <f>VLOOKUP($B60,'TN01-10'!$A$11:$EU$200,117,0)</f>
        <v>2.58</v>
      </c>
      <c r="O60" s="298" t="str">
        <f>VLOOKUP($B60,'TN01-10'!$A$11:$EU$200,126,0)</f>
        <v>Đạt</v>
      </c>
      <c r="P60" s="298" t="str">
        <f>VLOOKUP($B60,'TN01-10'!$A$11:$EU$200,127,0)</f>
        <v>Đạt</v>
      </c>
      <c r="Q60" s="298" t="str">
        <f>VLOOKUP($B60,'TN01-10'!$A$11:$EU$200,128,0)</f>
        <v>Đạt</v>
      </c>
      <c r="R60" s="298" t="str">
        <f>VLOOKUP($B60,'TN01-10'!$A$11:$EU$200,129,0)</f>
        <v>Đạt</v>
      </c>
      <c r="S60" s="298" t="str">
        <f>VLOOKUP($B60,'TN01-10'!$A$11:$EU$200,130,0)</f>
        <v>Tốt</v>
      </c>
      <c r="T60" s="252"/>
      <c r="U60" s="299" t="str">
        <f t="shared" si="2"/>
        <v>CNTN</v>
      </c>
      <c r="V60" s="240" t="s">
        <v>4852</v>
      </c>
      <c r="W60" s="254">
        <f>VLOOKUP($B60,'TN01-10'!$A$11:$EU$200,119,0)</f>
        <v>0</v>
      </c>
      <c r="X60" s="254">
        <v>0</v>
      </c>
      <c r="Z60" s="255">
        <f>VLOOKUP($B60,Sheet!$A$7:$DF$132,110,0)</f>
        <v>2.58</v>
      </c>
      <c r="AA60" s="255">
        <f t="shared" si="1"/>
        <v>0</v>
      </c>
    </row>
    <row r="61" spans="1:27" s="240" customFormat="1" ht="20.25" customHeight="1" x14ac:dyDescent="0.25">
      <c r="A61" s="241">
        <v>35</v>
      </c>
      <c r="B61" s="259">
        <v>2220728551</v>
      </c>
      <c r="C61" s="292" t="str">
        <f>VLOOKUP($B61,TTCN!$B$6:$H$159,2,0)</f>
        <v>Võ Ngọc</v>
      </c>
      <c r="D61" s="293" t="str">
        <f>VLOOKUP($B61,TTCN!$B$6:$H$159,3,0)</f>
        <v>Trà</v>
      </c>
      <c r="E61" s="294">
        <f>VLOOKUP($B61,TTCN!$B$6:$H$159,5,0)</f>
        <v>36094</v>
      </c>
      <c r="F61" s="295" t="str">
        <f>VLOOKUP($B61,TTCN!$B$6:$H$159,7,0)</f>
        <v>Quảng Nam</v>
      </c>
      <c r="G61" s="247" t="str">
        <f>VLOOKUP($B61,TTCN!$B$6:$H$159,6,0)</f>
        <v>Nữ</v>
      </c>
      <c r="H61" s="296">
        <f>VLOOKUP($B61,'TN01-10'!$A$11:$EU$200,103,0)</f>
        <v>7.34</v>
      </c>
      <c r="I61" s="297">
        <f>VLOOKUP($B61,'TN01-10'!$A$11:$EU$200,141,0)</f>
        <v>8</v>
      </c>
      <c r="J61" s="250">
        <f>VLOOKUP($B61,'TN01-10'!$A$11:$EU$200,146,0)</f>
        <v>8.6</v>
      </c>
      <c r="K61" s="250">
        <f>VLOOKUP($B61,'TN01-10'!$A$11:$EU$200,151,0)</f>
        <v>8</v>
      </c>
      <c r="L61" s="296">
        <f>VLOOKUP($B61,'TN01-10'!$A$11:$EV$200,152,0)</f>
        <v>8.1</v>
      </c>
      <c r="M61" s="296">
        <f>VLOOKUP($B61,'TN01-10'!$A$11:$EU$200,116,0)</f>
        <v>7.37</v>
      </c>
      <c r="N61" s="296">
        <f>VLOOKUP($B61,'TN01-10'!$A$11:$EU$200,117,0)</f>
        <v>3.09</v>
      </c>
      <c r="O61" s="298" t="str">
        <f>VLOOKUP($B61,'TN01-10'!$A$11:$EU$200,126,0)</f>
        <v>Đạt</v>
      </c>
      <c r="P61" s="298" t="str">
        <f>VLOOKUP($B61,'TN01-10'!$A$11:$EU$200,127,0)</f>
        <v>Đạt</v>
      </c>
      <c r="Q61" s="298" t="str">
        <f>VLOOKUP($B61,'TN01-10'!$A$11:$EU$200,128,0)</f>
        <v>Đạt</v>
      </c>
      <c r="R61" s="298" t="str">
        <f>VLOOKUP($B61,'TN01-10'!$A$11:$EU$200,129,0)</f>
        <v>Đạt</v>
      </c>
      <c r="S61" s="298" t="str">
        <f>VLOOKUP($B61,'TN01-10'!$A$11:$EU$200,130,0)</f>
        <v>Tốt</v>
      </c>
      <c r="T61" s="252"/>
      <c r="U61" s="299" t="str">
        <f t="shared" si="2"/>
        <v>CNTN</v>
      </c>
      <c r="V61" s="240" t="s">
        <v>4852</v>
      </c>
      <c r="W61" s="254">
        <f>VLOOKUP($B61,'TN01-10'!$A$11:$EU$200,119,0)</f>
        <v>0</v>
      </c>
      <c r="X61" s="254">
        <v>0</v>
      </c>
      <c r="Z61" s="255">
        <f>VLOOKUP($B61,Sheet!$A$7:$DF$132,110,0)</f>
        <v>3.09</v>
      </c>
      <c r="AA61" s="255">
        <f t="shared" si="1"/>
        <v>0</v>
      </c>
    </row>
    <row r="62" spans="1:27" s="240" customFormat="1" ht="20.25" customHeight="1" x14ac:dyDescent="0.25">
      <c r="A62" s="241">
        <v>36</v>
      </c>
      <c r="B62" s="259">
        <v>2220718233</v>
      </c>
      <c r="C62" s="292" t="str">
        <f>VLOOKUP($B62,TTCN!$B$6:$H$159,2,0)</f>
        <v>Nguyễn Thị Thùy</v>
      </c>
      <c r="D62" s="293" t="str">
        <f>VLOOKUP($B62,TTCN!$B$6:$H$159,3,0)</f>
        <v>Trang</v>
      </c>
      <c r="E62" s="294">
        <f>VLOOKUP($B62,TTCN!$B$6:$H$159,5,0)</f>
        <v>36090</v>
      </c>
      <c r="F62" s="295" t="str">
        <f>VLOOKUP($B62,TTCN!$B$6:$H$159,7,0)</f>
        <v>Đà Nẵng</v>
      </c>
      <c r="G62" s="247" t="str">
        <f>VLOOKUP($B62,TTCN!$B$6:$H$159,6,0)</f>
        <v>Nữ</v>
      </c>
      <c r="H62" s="296">
        <f>VLOOKUP($B62,'TN01-10'!$A$11:$EU$200,103,0)</f>
        <v>7.45</v>
      </c>
      <c r="I62" s="297">
        <f>VLOOKUP($B62,'TN01-10'!$A$11:$EU$200,141,0)</f>
        <v>8</v>
      </c>
      <c r="J62" s="250">
        <f>VLOOKUP($B62,'TN01-10'!$A$11:$EU$200,146,0)</f>
        <v>7</v>
      </c>
      <c r="K62" s="250">
        <f>VLOOKUP($B62,'TN01-10'!$A$11:$EU$200,151,0)</f>
        <v>5.7</v>
      </c>
      <c r="L62" s="296">
        <f>VLOOKUP($B62,'TN01-10'!$A$11:$EV$200,152,0)</f>
        <v>6.9</v>
      </c>
      <c r="M62" s="296">
        <f>VLOOKUP($B62,'TN01-10'!$A$11:$EU$200,116,0)</f>
        <v>7.43</v>
      </c>
      <c r="N62" s="296">
        <f>VLOOKUP($B62,'TN01-10'!$A$11:$EU$200,117,0)</f>
        <v>3.14</v>
      </c>
      <c r="O62" s="298" t="str">
        <f>VLOOKUP($B62,'TN01-10'!$A$11:$EU$200,126,0)</f>
        <v>Đạt</v>
      </c>
      <c r="P62" s="298" t="str">
        <f>VLOOKUP($B62,'TN01-10'!$A$11:$EU$200,127,0)</f>
        <v>Đạt</v>
      </c>
      <c r="Q62" s="298" t="str">
        <f>VLOOKUP($B62,'TN01-10'!$A$11:$EU$200,128,0)</f>
        <v>Đạt</v>
      </c>
      <c r="R62" s="298" t="str">
        <f>VLOOKUP($B62,'TN01-10'!$A$11:$EU$200,129,0)</f>
        <v>Đạt</v>
      </c>
      <c r="S62" s="298" t="str">
        <f>VLOOKUP($B62,'TN01-10'!$A$11:$EU$200,130,0)</f>
        <v>Tốt</v>
      </c>
      <c r="T62" s="252"/>
      <c r="U62" s="299" t="str">
        <f t="shared" si="2"/>
        <v>CNTN</v>
      </c>
      <c r="V62" s="240" t="s">
        <v>4852</v>
      </c>
      <c r="W62" s="254">
        <f>VLOOKUP($B62,'TN01-10'!$A$11:$EU$200,119,0)</f>
        <v>0</v>
      </c>
      <c r="X62" s="254">
        <v>0</v>
      </c>
      <c r="Z62" s="255">
        <f>VLOOKUP($B62,Sheet!$A$7:$DF$132,110,0)</f>
        <v>3.14</v>
      </c>
      <c r="AA62" s="255">
        <f t="shared" si="1"/>
        <v>0</v>
      </c>
    </row>
    <row r="63" spans="1:27" s="240" customFormat="1" ht="20.25" customHeight="1" x14ac:dyDescent="0.25">
      <c r="A63" s="241">
        <v>37</v>
      </c>
      <c r="B63" s="259">
        <v>2220316313</v>
      </c>
      <c r="C63" s="292" t="str">
        <f>VLOOKUP($B63,TTCN!$B$6:$H$159,2,0)</f>
        <v>Nguyễn Thị Thùy</v>
      </c>
      <c r="D63" s="293" t="str">
        <f>VLOOKUP($B63,TTCN!$B$6:$H$159,3,0)</f>
        <v>Trâm</v>
      </c>
      <c r="E63" s="294">
        <f>VLOOKUP($B63,TTCN!$B$6:$H$159,5,0)</f>
        <v>35956</v>
      </c>
      <c r="F63" s="295" t="str">
        <f>VLOOKUP($B63,TTCN!$B$6:$H$159,7,0)</f>
        <v>Quảng Nam</v>
      </c>
      <c r="G63" s="247" t="str">
        <f>VLOOKUP($B63,TTCN!$B$6:$H$159,6,0)</f>
        <v>Nữ</v>
      </c>
      <c r="H63" s="296">
        <f>VLOOKUP($B63,'TN01-10'!$A$11:$EU$200,103,0)</f>
        <v>6.76</v>
      </c>
      <c r="I63" s="297">
        <f>VLOOKUP($B63,'TN01-10'!$A$11:$EU$200,141,0)</f>
        <v>8.9</v>
      </c>
      <c r="J63" s="250">
        <f>VLOOKUP($B63,'TN01-10'!$A$11:$EU$200,146,0)</f>
        <v>6.4</v>
      </c>
      <c r="K63" s="250">
        <f>VLOOKUP($B63,'TN01-10'!$A$11:$EU$200,151,0)</f>
        <v>6.5</v>
      </c>
      <c r="L63" s="296">
        <f>VLOOKUP($B63,'TN01-10'!$A$11:$EV$200,152,0)</f>
        <v>7.4</v>
      </c>
      <c r="M63" s="296">
        <f>VLOOKUP($B63,'TN01-10'!$A$11:$EU$200,116,0)</f>
        <v>6.79</v>
      </c>
      <c r="N63" s="296">
        <f>VLOOKUP($B63,'TN01-10'!$A$11:$EU$200,117,0)</f>
        <v>2.74</v>
      </c>
      <c r="O63" s="298" t="str">
        <f>VLOOKUP($B63,'TN01-10'!$A$11:$EU$200,126,0)</f>
        <v>Đạt</v>
      </c>
      <c r="P63" s="298" t="str">
        <f>VLOOKUP($B63,'TN01-10'!$A$11:$EU$200,127,0)</f>
        <v>Đạt</v>
      </c>
      <c r="Q63" s="298" t="str">
        <f>VLOOKUP($B63,'TN01-10'!$A$11:$EU$200,128,0)</f>
        <v>Đạt</v>
      </c>
      <c r="R63" s="298" t="str">
        <f>VLOOKUP($B63,'TN01-10'!$A$11:$EU$200,129,0)</f>
        <v>Đạt</v>
      </c>
      <c r="S63" s="298" t="str">
        <f>VLOOKUP($B63,'TN01-10'!$A$11:$EU$200,130,0)</f>
        <v>Khá</v>
      </c>
      <c r="T63" s="252"/>
      <c r="U63" s="299" t="str">
        <f t="shared" si="2"/>
        <v>CNTN</v>
      </c>
      <c r="W63" s="254">
        <f>VLOOKUP($B63,'TN01-10'!$A$11:$EU$200,119,0)</f>
        <v>0</v>
      </c>
      <c r="X63" s="254">
        <v>0</v>
      </c>
      <c r="Z63" s="255">
        <f>VLOOKUP($B63,Sheet!$A$7:$DF$132,110,0)</f>
        <v>2.74</v>
      </c>
      <c r="AA63" s="255">
        <f t="shared" si="1"/>
        <v>0</v>
      </c>
    </row>
    <row r="64" spans="1:27" s="240" customFormat="1" ht="20.25" customHeight="1" x14ac:dyDescent="0.25">
      <c r="A64" s="241">
        <v>38</v>
      </c>
      <c r="B64" s="259">
        <v>2220727410</v>
      </c>
      <c r="C64" s="292" t="str">
        <f>VLOOKUP($B64,TTCN!$B$6:$H$159,2,0)</f>
        <v>Phạm Nguyễn Ngọc</v>
      </c>
      <c r="D64" s="293" t="str">
        <f>VLOOKUP($B64,TTCN!$B$6:$H$159,3,0)</f>
        <v>Trâm</v>
      </c>
      <c r="E64" s="294">
        <f>VLOOKUP($B64,TTCN!$B$6:$H$159,5,0)</f>
        <v>35953</v>
      </c>
      <c r="F64" s="295" t="str">
        <f>VLOOKUP($B64,TTCN!$B$6:$H$159,7,0)</f>
        <v>Đà Nẵng</v>
      </c>
      <c r="G64" s="247" t="str">
        <f>VLOOKUP($B64,TTCN!$B$6:$H$159,6,0)</f>
        <v>Nữ</v>
      </c>
      <c r="H64" s="296">
        <f>VLOOKUP($B64,'TN01-10'!$A$11:$EU$200,103,0)</f>
        <v>6.75</v>
      </c>
      <c r="I64" s="297">
        <f>VLOOKUP($B64,'TN01-10'!$A$11:$EU$200,141,0)</f>
        <v>8.1999999999999993</v>
      </c>
      <c r="J64" s="250">
        <f>VLOOKUP($B64,'TN01-10'!$A$11:$EU$200,146,0)</f>
        <v>7.8</v>
      </c>
      <c r="K64" s="250">
        <f>VLOOKUP($B64,'TN01-10'!$A$11:$EU$200,151,0)</f>
        <v>7.4</v>
      </c>
      <c r="L64" s="296">
        <f>VLOOKUP($B64,'TN01-10'!$A$11:$EV$200,152,0)</f>
        <v>7.8</v>
      </c>
      <c r="M64" s="296">
        <f>VLOOKUP($B64,'TN01-10'!$A$11:$EU$200,116,0)</f>
        <v>6.79</v>
      </c>
      <c r="N64" s="296">
        <f>VLOOKUP($B64,'TN01-10'!$A$11:$EU$200,117,0)</f>
        <v>2.73</v>
      </c>
      <c r="O64" s="298" t="str">
        <f>VLOOKUP($B64,'TN01-10'!$A$11:$EU$200,126,0)</f>
        <v>Đạt</v>
      </c>
      <c r="P64" s="298" t="str">
        <f>VLOOKUP($B64,'TN01-10'!$A$11:$EU$200,127,0)</f>
        <v>Đạt</v>
      </c>
      <c r="Q64" s="298" t="str">
        <f>VLOOKUP($B64,'TN01-10'!$A$11:$EU$200,128,0)</f>
        <v>Đạt</v>
      </c>
      <c r="R64" s="298" t="str">
        <f>VLOOKUP($B64,'TN01-10'!$A$11:$EU$200,129,0)</f>
        <v>Đạt</v>
      </c>
      <c r="S64" s="298" t="str">
        <f>VLOOKUP($B64,'TN01-10'!$A$11:$EU$200,130,0)</f>
        <v>Tốt</v>
      </c>
      <c r="T64" s="252"/>
      <c r="U64" s="299" t="str">
        <f t="shared" si="2"/>
        <v>CNTN</v>
      </c>
      <c r="W64" s="254">
        <f>VLOOKUP($B64,'TN01-10'!$A$11:$EU$200,119,0)</f>
        <v>0</v>
      </c>
      <c r="X64" s="254">
        <v>0</v>
      </c>
      <c r="Z64" s="255">
        <f>VLOOKUP($B64,Sheet!$A$7:$DF$132,110,0)</f>
        <v>2.73</v>
      </c>
      <c r="AA64" s="255">
        <f t="shared" si="1"/>
        <v>0</v>
      </c>
    </row>
    <row r="65" spans="1:27" s="240" customFormat="1" ht="20.25" customHeight="1" x14ac:dyDescent="0.25">
      <c r="A65" s="241">
        <v>39</v>
      </c>
      <c r="B65" s="259">
        <v>2221729505</v>
      </c>
      <c r="C65" s="292" t="str">
        <f>VLOOKUP($B65,TTCN!$B$6:$H$159,2,0)</f>
        <v>Nguyễn Văn</v>
      </c>
      <c r="D65" s="293" t="str">
        <f>VLOOKUP($B65,TTCN!$B$6:$H$159,3,0)</f>
        <v>Trọng</v>
      </c>
      <c r="E65" s="294">
        <f>VLOOKUP($B65,TTCN!$B$6:$H$159,5,0)</f>
        <v>35796</v>
      </c>
      <c r="F65" s="295" t="str">
        <f>VLOOKUP($B65,TTCN!$B$6:$H$159,7,0)</f>
        <v>Quảng Nam</v>
      </c>
      <c r="G65" s="247" t="str">
        <f>VLOOKUP($B65,TTCN!$B$6:$H$159,6,0)</f>
        <v>Nam</v>
      </c>
      <c r="H65" s="296">
        <f>VLOOKUP($B65,'TN01-10'!$A$11:$EU$200,103,0)</f>
        <v>6.34</v>
      </c>
      <c r="I65" s="297">
        <f>VLOOKUP($B65,'TN01-10'!$A$11:$EU$200,141,0)</f>
        <v>8.3000000000000007</v>
      </c>
      <c r="J65" s="250">
        <f>VLOOKUP($B65,'TN01-10'!$A$11:$EU$200,146,0)</f>
        <v>7</v>
      </c>
      <c r="K65" s="250">
        <f>VLOOKUP($B65,'TN01-10'!$A$11:$EU$200,151,0)</f>
        <v>6.3</v>
      </c>
      <c r="L65" s="296">
        <f>VLOOKUP($B65,'TN01-10'!$A$11:$EV$200,152,0)</f>
        <v>7.2</v>
      </c>
      <c r="M65" s="296">
        <f>VLOOKUP($B65,'TN01-10'!$A$11:$EU$200,116,0)</f>
        <v>6.38</v>
      </c>
      <c r="N65" s="296">
        <f>VLOOKUP($B65,'TN01-10'!$A$11:$EU$200,117,0)</f>
        <v>2.46</v>
      </c>
      <c r="O65" s="298" t="str">
        <f>VLOOKUP($B65,'TN01-10'!$A$11:$EU$200,126,0)</f>
        <v>Đạt</v>
      </c>
      <c r="P65" s="298" t="str">
        <f>VLOOKUP($B65,'TN01-10'!$A$11:$EU$200,127,0)</f>
        <v>Đạt</v>
      </c>
      <c r="Q65" s="298" t="str">
        <f>VLOOKUP($B65,'TN01-10'!$A$11:$EU$200,128,0)</f>
        <v>Đạt</v>
      </c>
      <c r="R65" s="298" t="str">
        <f>VLOOKUP($B65,'TN01-10'!$A$11:$EU$200,129,0)</f>
        <v>Đạt</v>
      </c>
      <c r="S65" s="298" t="str">
        <f>VLOOKUP($B65,'TN01-10'!$A$11:$EU$200,130,0)</f>
        <v>Tốt</v>
      </c>
      <c r="T65" s="252"/>
      <c r="U65" s="299" t="str">
        <f t="shared" si="2"/>
        <v>CNTN</v>
      </c>
      <c r="W65" s="254">
        <f>VLOOKUP($B65,'TN01-10'!$A$11:$EU$200,119,0)</f>
        <v>0</v>
      </c>
      <c r="X65" s="254">
        <v>0</v>
      </c>
      <c r="Z65" s="255">
        <f>VLOOKUP($B65,Sheet!$A$7:$DF$132,110,0)</f>
        <v>2.46</v>
      </c>
      <c r="AA65" s="255">
        <f t="shared" si="1"/>
        <v>0</v>
      </c>
    </row>
    <row r="66" spans="1:27" s="240" customFormat="1" ht="20.25" customHeight="1" x14ac:dyDescent="0.25">
      <c r="A66" s="241">
        <v>40</v>
      </c>
      <c r="B66" s="259">
        <v>2220727419</v>
      </c>
      <c r="C66" s="292" t="str">
        <f>VLOOKUP($B66,TTCN!$B$6:$H$159,2,0)</f>
        <v>Hoàng Thị Mỹ</v>
      </c>
      <c r="D66" s="293" t="str">
        <f>VLOOKUP($B66,TTCN!$B$6:$H$159,3,0)</f>
        <v>Trúc</v>
      </c>
      <c r="E66" s="294">
        <f>VLOOKUP($B66,TTCN!$B$6:$H$159,5,0)</f>
        <v>35942</v>
      </c>
      <c r="F66" s="295" t="str">
        <f>VLOOKUP($B66,TTCN!$B$6:$H$159,7,0)</f>
        <v>Quảng Nam</v>
      </c>
      <c r="G66" s="247" t="str">
        <f>VLOOKUP($B66,TTCN!$B$6:$H$159,6,0)</f>
        <v>Nữ</v>
      </c>
      <c r="H66" s="296">
        <f>VLOOKUP($B66,'TN01-10'!$A$11:$EU$200,103,0)</f>
        <v>6.76</v>
      </c>
      <c r="I66" s="297">
        <f>VLOOKUP($B66,'TN01-10'!$A$11:$EU$200,141,0)</f>
        <v>8.5</v>
      </c>
      <c r="J66" s="250">
        <f>VLOOKUP($B66,'TN01-10'!$A$11:$EU$200,146,0)</f>
        <v>8.5</v>
      </c>
      <c r="K66" s="250">
        <f>VLOOKUP($B66,'TN01-10'!$A$11:$EU$200,151,0)</f>
        <v>8.6999999999999993</v>
      </c>
      <c r="L66" s="296">
        <f>VLOOKUP($B66,'TN01-10'!$A$11:$EV$200,152,0)</f>
        <v>8.6</v>
      </c>
      <c r="M66" s="296">
        <f>VLOOKUP($B66,'TN01-10'!$A$11:$EU$200,116,0)</f>
        <v>6.83</v>
      </c>
      <c r="N66" s="296">
        <f>VLOOKUP($B66,'TN01-10'!$A$11:$EU$200,117,0)</f>
        <v>2.74</v>
      </c>
      <c r="O66" s="298" t="str">
        <f>VLOOKUP($B66,'TN01-10'!$A$11:$EU$200,126,0)</f>
        <v>Đạt</v>
      </c>
      <c r="P66" s="298" t="str">
        <f>VLOOKUP($B66,'TN01-10'!$A$11:$EU$200,127,0)</f>
        <v>Đạt</v>
      </c>
      <c r="Q66" s="298" t="str">
        <f>VLOOKUP($B66,'TN01-10'!$A$11:$EU$200,128,0)</f>
        <v>Đạt</v>
      </c>
      <c r="R66" s="298" t="str">
        <f>VLOOKUP($B66,'TN01-10'!$A$11:$EU$200,129,0)</f>
        <v>Đạt</v>
      </c>
      <c r="S66" s="298" t="str">
        <f>VLOOKUP($B66,'TN01-10'!$A$11:$EU$200,130,0)</f>
        <v>Tốt</v>
      </c>
      <c r="T66" s="252"/>
      <c r="U66" s="299" t="str">
        <f t="shared" si="2"/>
        <v>CNTN</v>
      </c>
      <c r="V66" s="240" t="s">
        <v>4852</v>
      </c>
      <c r="W66" s="254">
        <f>VLOOKUP($B66,'TN01-10'!$A$11:$EU$200,119,0)</f>
        <v>0</v>
      </c>
      <c r="X66" s="254">
        <v>0</v>
      </c>
      <c r="Z66" s="255">
        <f>VLOOKUP($B66,Sheet!$A$7:$DF$132,110,0)</f>
        <v>2.74</v>
      </c>
      <c r="AA66" s="255">
        <f t="shared" si="1"/>
        <v>0</v>
      </c>
    </row>
    <row r="67" spans="1:27" s="240" customFormat="1" ht="20.25" customHeight="1" x14ac:dyDescent="0.25">
      <c r="A67" s="241">
        <v>41</v>
      </c>
      <c r="B67" s="259">
        <v>2220727448</v>
      </c>
      <c r="C67" s="292" t="str">
        <f>VLOOKUP($B67,TTCN!$B$6:$H$159,2,0)</f>
        <v>Nguyễn Thị Như</v>
      </c>
      <c r="D67" s="293" t="str">
        <f>VLOOKUP($B67,TTCN!$B$6:$H$159,3,0)</f>
        <v>Ý</v>
      </c>
      <c r="E67" s="294">
        <f>VLOOKUP($B67,TTCN!$B$6:$H$159,5,0)</f>
        <v>35821</v>
      </c>
      <c r="F67" s="295" t="str">
        <f>VLOOKUP($B67,TTCN!$B$6:$H$159,7,0)</f>
        <v>Quảng Ngãi</v>
      </c>
      <c r="G67" s="247" t="str">
        <f>VLOOKUP($B67,TTCN!$B$6:$H$159,6,0)</f>
        <v>Nữ</v>
      </c>
      <c r="H67" s="296">
        <f>VLOOKUP($B67,'TN01-10'!$A$11:$EU$200,103,0)</f>
        <v>6.78</v>
      </c>
      <c r="I67" s="297">
        <f>VLOOKUP($B67,'TN01-10'!$A$11:$EU$200,141,0)</f>
        <v>8</v>
      </c>
      <c r="J67" s="250">
        <f>VLOOKUP($B67,'TN01-10'!$A$11:$EU$200,146,0)</f>
        <v>6</v>
      </c>
      <c r="K67" s="250">
        <f>VLOOKUP($B67,'TN01-10'!$A$11:$EU$200,151,0)</f>
        <v>5.5</v>
      </c>
      <c r="L67" s="296">
        <f>VLOOKUP($B67,'TN01-10'!$A$11:$EV$200,152,0)</f>
        <v>6.6</v>
      </c>
      <c r="M67" s="296">
        <f>VLOOKUP($B67,'TN01-10'!$A$11:$EU$200,116,0)</f>
        <v>6.77</v>
      </c>
      <c r="N67" s="296">
        <f>VLOOKUP($B67,'TN01-10'!$A$11:$EU$200,117,0)</f>
        <v>2.72</v>
      </c>
      <c r="O67" s="298" t="str">
        <f>VLOOKUP($B67,'TN01-10'!$A$11:$EU$200,126,0)</f>
        <v>Đạt</v>
      </c>
      <c r="P67" s="298" t="str">
        <f>VLOOKUP($B67,'TN01-10'!$A$11:$EU$200,127,0)</f>
        <v>Đạt</v>
      </c>
      <c r="Q67" s="298" t="str">
        <f>VLOOKUP($B67,'TN01-10'!$A$11:$EU$200,128,0)</f>
        <v>Đạt</v>
      </c>
      <c r="R67" s="298" t="str">
        <f>VLOOKUP($B67,'TN01-10'!$A$11:$EU$200,129,0)</f>
        <v>Đạt</v>
      </c>
      <c r="S67" s="298" t="str">
        <f>VLOOKUP($B67,'TN01-10'!$A$11:$EU$200,130,0)</f>
        <v>Khá</v>
      </c>
      <c r="T67" s="252"/>
      <c r="U67" s="299" t="str">
        <f t="shared" si="2"/>
        <v>CNTN</v>
      </c>
      <c r="V67" s="240" t="s">
        <v>4852</v>
      </c>
      <c r="W67" s="254">
        <f>VLOOKUP($B67,'TN01-10'!$A$11:$EU$200,119,0)</f>
        <v>0</v>
      </c>
      <c r="X67" s="254">
        <v>0</v>
      </c>
      <c r="Z67" s="255">
        <f>VLOOKUP($B67,Sheet!$A$7:$DF$132,110,0)</f>
        <v>2.72</v>
      </c>
      <c r="AA67" s="255">
        <f t="shared" si="1"/>
        <v>0</v>
      </c>
    </row>
    <row r="68" spans="1:27" s="240" customFormat="1" ht="20.25" customHeight="1" x14ac:dyDescent="0.25">
      <c r="A68" s="346">
        <v>42</v>
      </c>
      <c r="B68" s="388">
        <v>2220727450</v>
      </c>
      <c r="C68" s="389" t="str">
        <f>VLOOKUP($B68,TTCN!$B$6:$H$159,2,0)</f>
        <v>Đặng Thị Ngọc</v>
      </c>
      <c r="D68" s="390" t="str">
        <f>VLOOKUP($B68,TTCN!$B$6:$H$159,3,0)</f>
        <v>Yến</v>
      </c>
      <c r="E68" s="391">
        <f>VLOOKUP($B68,TTCN!$B$6:$H$159,5,0)</f>
        <v>35879</v>
      </c>
      <c r="F68" s="392" t="str">
        <f>VLOOKUP($B68,TTCN!$B$6:$H$159,7,0)</f>
        <v>Quảng Nam</v>
      </c>
      <c r="G68" s="393" t="str">
        <f>VLOOKUP($B68,TTCN!$B$6:$H$159,6,0)</f>
        <v>Nữ</v>
      </c>
      <c r="H68" s="394">
        <f>VLOOKUP($B68,'TN01-10'!$A$11:$EU$200,103,0)</f>
        <v>6.1</v>
      </c>
      <c r="I68" s="395">
        <f>VLOOKUP($B68,'TN01-10'!$A$11:$EU$200,141,0)</f>
        <v>8.3000000000000007</v>
      </c>
      <c r="J68" s="396">
        <f>VLOOKUP($B68,'TN01-10'!$A$11:$EU$200,146,0)</f>
        <v>5.5</v>
      </c>
      <c r="K68" s="396">
        <f>VLOOKUP($B68,'TN01-10'!$A$11:$EU$200,151,0)</f>
        <v>5.6</v>
      </c>
      <c r="L68" s="394">
        <f>VLOOKUP($B68,'TN01-10'!$A$11:$EV$200,152,0)</f>
        <v>6.7</v>
      </c>
      <c r="M68" s="394">
        <f>VLOOKUP($B68,'TN01-10'!$A$11:$EU$200,116,0)</f>
        <v>6.12</v>
      </c>
      <c r="N68" s="394">
        <f>VLOOKUP($B68,'TN01-10'!$A$11:$EU$200,117,0)</f>
        <v>2.31</v>
      </c>
      <c r="O68" s="397" t="str">
        <f>VLOOKUP($B68,'TN01-10'!$A$11:$EU$200,126,0)</f>
        <v>Đạt</v>
      </c>
      <c r="P68" s="397" t="str">
        <f>VLOOKUP($B68,'TN01-10'!$A$11:$EU$200,127,0)</f>
        <v>Đạt</v>
      </c>
      <c r="Q68" s="397" t="str">
        <f>VLOOKUP($B68,'TN01-10'!$A$11:$EU$200,128,0)</f>
        <v>Đạt</v>
      </c>
      <c r="R68" s="397" t="str">
        <f>VLOOKUP($B68,'TN01-10'!$A$11:$EU$200,129,0)</f>
        <v>Đạt</v>
      </c>
      <c r="S68" s="397" t="str">
        <f>VLOOKUP($B68,'TN01-10'!$A$11:$EU$200,130,0)</f>
        <v>Tốt</v>
      </c>
      <c r="T68" s="398"/>
      <c r="U68" s="347" t="str">
        <f t="shared" si="2"/>
        <v>CNTN</v>
      </c>
      <c r="W68" s="254">
        <f>VLOOKUP($B68,'TN01-10'!$A$11:$EU$200,119,0)</f>
        <v>0</v>
      </c>
      <c r="X68" s="254">
        <v>0</v>
      </c>
      <c r="Z68" s="255">
        <f>VLOOKUP($B68,Sheet!$A$7:$DF$132,110,0)</f>
        <v>2.31</v>
      </c>
      <c r="AA68" s="255">
        <f t="shared" si="1"/>
        <v>0</v>
      </c>
    </row>
    <row r="69" spans="1:27" ht="17.25" thickBot="1" x14ac:dyDescent="0.3">
      <c r="A69" s="289" t="s">
        <v>4788</v>
      </c>
      <c r="V69" s="240"/>
      <c r="Z69" s="255"/>
      <c r="AA69" s="255"/>
    </row>
    <row r="70" spans="1:27" s="240" customFormat="1" ht="20.25" customHeight="1" x14ac:dyDescent="0.25">
      <c r="A70" s="408">
        <v>1</v>
      </c>
      <c r="B70" s="409">
        <v>2221724190</v>
      </c>
      <c r="C70" s="410" t="str">
        <f>VLOOKUP($B70,TTCN!$B$6:$H$159,2,0)</f>
        <v>Nguyễn Tiến</v>
      </c>
      <c r="D70" s="411" t="str">
        <f>VLOOKUP($B70,TTCN!$B$6:$H$159,3,0)</f>
        <v>Anh</v>
      </c>
      <c r="E70" s="412">
        <f>VLOOKUP($B70,TTCN!$B$6:$H$159,5,0)</f>
        <v>36014</v>
      </c>
      <c r="F70" s="413" t="str">
        <f>VLOOKUP($B70,TTCN!$B$6:$H$159,7,0)</f>
        <v>Đà Nẵng</v>
      </c>
      <c r="G70" s="414" t="str">
        <f>VLOOKUP($B70,TTCN!$B$6:$H$159,6,0)</f>
        <v>Nam</v>
      </c>
      <c r="H70" s="415">
        <f>VLOOKUP($B70,'TN01-10'!$A$11:$EU$200,103,0)</f>
        <v>5.97</v>
      </c>
      <c r="I70" s="416">
        <f>VLOOKUP($B70,'TN01-10'!$A$11:$EU$200,141,0)</f>
        <v>8.4</v>
      </c>
      <c r="J70" s="417">
        <f>VLOOKUP($B70,'TN01-10'!$A$11:$EU$200,146,0)</f>
        <v>5.5</v>
      </c>
      <c r="K70" s="417">
        <f>VLOOKUP($B70,'TN01-10'!$A$11:$EU$200,151,0)</f>
        <v>8.8000000000000007</v>
      </c>
      <c r="L70" s="382">
        <f>VLOOKUP($B70,'TN01-10'!$A$11:$EV$200,152,0)</f>
        <v>8</v>
      </c>
      <c r="M70" s="415">
        <f>VLOOKUP($B70,'TN01-10'!$A$11:$EU$200,116,0)</f>
        <v>6.05</v>
      </c>
      <c r="N70" s="415">
        <f>VLOOKUP($B70,'TN01-10'!$A$11:$EU$200,117,0)</f>
        <v>2.25</v>
      </c>
      <c r="O70" s="418">
        <f>VLOOKUP($B70,'TN01-10'!$A$11:$EU$200,126,0)</f>
        <v>0</v>
      </c>
      <c r="P70" s="418">
        <f>VLOOKUP($B70,'TN01-10'!$A$11:$EU$200,127,0)</f>
        <v>0</v>
      </c>
      <c r="Q70" s="418" t="str">
        <f>VLOOKUP($B70,'TN01-10'!$A$11:$EU$200,128,0)</f>
        <v>Đạt</v>
      </c>
      <c r="R70" s="418" t="str">
        <f>VLOOKUP($B70,'TN01-10'!$A$11:$EU$200,129,0)</f>
        <v>Đạt</v>
      </c>
      <c r="S70" s="418" t="str">
        <f>VLOOKUP($B70,'TN01-10'!$A$11:$EU$200,130,0)</f>
        <v>Khá</v>
      </c>
      <c r="T70" s="419"/>
      <c r="U70" s="420" t="str">
        <f>IF(AND(I70&gt;=5.5,L70&gt;=5.5,N70&gt;=2,O70="Đạt",P70="Đạt",Q70="Đạt",R70="Đạt",AND(W70=0,X70=0)),"CNTN",IF(OR(I70&lt;5.5,J70&lt;5.5,K70&lt;5.5,L70&lt;5.5),"HỎNG","HOÃN"))</f>
        <v>HOÃN</v>
      </c>
      <c r="W70" s="254">
        <f>VLOOKUP($B70,'TN01-10'!$A$11:$EU$200,119,0)</f>
        <v>0</v>
      </c>
      <c r="X70" s="254">
        <v>0</v>
      </c>
      <c r="Z70" s="255">
        <f>VLOOKUP($B70,Sheet!$A$7:$DF$132,110,0)</f>
        <v>2.25</v>
      </c>
      <c r="AA70" s="255">
        <f t="shared" si="1"/>
        <v>0</v>
      </c>
    </row>
    <row r="71" spans="1:27" s="240" customFormat="1" ht="20.25" customHeight="1" x14ac:dyDescent="0.25">
      <c r="A71" s="241">
        <v>2</v>
      </c>
      <c r="B71" s="259">
        <v>2220728616</v>
      </c>
      <c r="C71" s="292" t="str">
        <f>VLOOKUP($B71,TTCN!$B$6:$H$159,2,0)</f>
        <v>Lê Thị Thanh</v>
      </c>
      <c r="D71" s="293" t="str">
        <f>VLOOKUP($B71,TTCN!$B$6:$H$159,3,0)</f>
        <v>Bình</v>
      </c>
      <c r="E71" s="294">
        <f>VLOOKUP($B71,TTCN!$B$6:$H$159,5,0)</f>
        <v>35927</v>
      </c>
      <c r="F71" s="295" t="str">
        <f>VLOOKUP($B71,TTCN!$B$6:$H$159,7,0)</f>
        <v>Đà Nẵng</v>
      </c>
      <c r="G71" s="247" t="str">
        <f>VLOOKUP($B71,TTCN!$B$6:$H$159,6,0)</f>
        <v>Nữ</v>
      </c>
      <c r="H71" s="296">
        <f>VLOOKUP($B71,'TN01-10'!$A$11:$EU$200,103,0)</f>
        <v>6.39</v>
      </c>
      <c r="I71" s="297">
        <f>VLOOKUP($B71,'TN01-10'!$A$11:$EU$200,141,0)</f>
        <v>8.8000000000000007</v>
      </c>
      <c r="J71" s="250">
        <f>VLOOKUP($B71,'TN01-10'!$A$11:$EU$200,146,0)</f>
        <v>8.5</v>
      </c>
      <c r="K71" s="250">
        <f>VLOOKUP($B71,'TN01-10'!$A$11:$EU$200,151,0)</f>
        <v>8.1999999999999993</v>
      </c>
      <c r="L71" s="296">
        <f>VLOOKUP($B71,'TN01-10'!$A$11:$EV$200,152,0)</f>
        <v>8.5</v>
      </c>
      <c r="M71" s="296">
        <f>VLOOKUP($B71,'TN01-10'!$A$11:$EU$200,116,0)</f>
        <v>6.46</v>
      </c>
      <c r="N71" s="296">
        <f>VLOOKUP($B71,'TN01-10'!$A$11:$EU$200,117,0)</f>
        <v>2.56</v>
      </c>
      <c r="O71" s="298" t="str">
        <f>VLOOKUP($B71,'TN01-10'!$A$11:$EU$200,126,0)</f>
        <v>Đạt</v>
      </c>
      <c r="P71" s="298" t="str">
        <f>VLOOKUP($B71,'TN01-10'!$A$11:$EU$200,127,0)</f>
        <v>Đạt</v>
      </c>
      <c r="Q71" s="298" t="str">
        <f>VLOOKUP($B71,'TN01-10'!$A$11:$EU$200,128,0)</f>
        <v>Đạt</v>
      </c>
      <c r="R71" s="298" t="str">
        <f>VLOOKUP($B71,'TN01-10'!$A$11:$EU$200,129,0)</f>
        <v>Đạt</v>
      </c>
      <c r="S71" s="298" t="str">
        <f>VLOOKUP($B71,'TN01-10'!$A$11:$EU$200,130,0)</f>
        <v>Tốt</v>
      </c>
      <c r="T71" s="252"/>
      <c r="U71" s="299" t="str">
        <f t="shared" ref="U71:U91" si="3">IF(AND(I71&gt;=5.5,L71&gt;=5.5,N71&gt;=2,O71="Đạt",P71="Đạt",Q71="Đạt",R71="Đạt",AND(W71=0,X71=0)),"CNTN",IF(OR(I71&lt;5.5,J71&lt;5.5,K71&lt;5.5,L71&lt;5.5),"HỎNG","HOÃN"))</f>
        <v>CNTN</v>
      </c>
      <c r="W71" s="254">
        <f>VLOOKUP($B71,'TN01-10'!$A$11:$EU$200,119,0)</f>
        <v>0</v>
      </c>
      <c r="X71" s="254">
        <v>0</v>
      </c>
      <c r="Z71" s="255">
        <f>VLOOKUP($B71,Sheet!$A$7:$DF$132,110,0)</f>
        <v>2.56</v>
      </c>
      <c r="AA71" s="255">
        <f t="shared" si="1"/>
        <v>0</v>
      </c>
    </row>
    <row r="72" spans="1:27" s="240" customFormat="1" ht="20.25" customHeight="1" x14ac:dyDescent="0.25">
      <c r="A72" s="241">
        <v>3</v>
      </c>
      <c r="B72" s="259">
        <v>2220727273</v>
      </c>
      <c r="C72" s="292" t="str">
        <f>VLOOKUP($B72,TTCN!$B$6:$H$159,2,0)</f>
        <v>Đỗ Thị</v>
      </c>
      <c r="D72" s="293" t="str">
        <f>VLOOKUP($B72,TTCN!$B$6:$H$159,3,0)</f>
        <v>Chuyên</v>
      </c>
      <c r="E72" s="294">
        <f>VLOOKUP($B72,TTCN!$B$6:$H$159,5,0)</f>
        <v>36023</v>
      </c>
      <c r="F72" s="295" t="str">
        <f>VLOOKUP($B72,TTCN!$B$6:$H$159,7,0)</f>
        <v>Kon Tum</v>
      </c>
      <c r="G72" s="247" t="str">
        <f>VLOOKUP($B72,TTCN!$B$6:$H$159,6,0)</f>
        <v>Nữ</v>
      </c>
      <c r="H72" s="296">
        <f>VLOOKUP($B72,'TN01-10'!$A$11:$EU$200,103,0)</f>
        <v>6.67</v>
      </c>
      <c r="I72" s="297">
        <f>VLOOKUP($B72,'TN01-10'!$A$11:$EU$200,141,0)</f>
        <v>9</v>
      </c>
      <c r="J72" s="250">
        <f>VLOOKUP($B72,'TN01-10'!$A$11:$EU$200,146,0)</f>
        <v>8.5</v>
      </c>
      <c r="K72" s="250">
        <f>VLOOKUP($B72,'TN01-10'!$A$11:$EU$200,151,0)</f>
        <v>8.8000000000000007</v>
      </c>
      <c r="L72" s="296">
        <f>VLOOKUP($B72,'TN01-10'!$A$11:$EV$200,152,0)</f>
        <v>8.8000000000000007</v>
      </c>
      <c r="M72" s="296">
        <f>VLOOKUP($B72,'TN01-10'!$A$11:$EU$200,116,0)</f>
        <v>6.75</v>
      </c>
      <c r="N72" s="296">
        <f>VLOOKUP($B72,'TN01-10'!$A$11:$EU$200,117,0)</f>
        <v>2.71</v>
      </c>
      <c r="O72" s="298" t="str">
        <f>VLOOKUP($B72,'TN01-10'!$A$11:$EU$200,126,0)</f>
        <v>Đạt</v>
      </c>
      <c r="P72" s="298" t="str">
        <f>VLOOKUP($B72,'TN01-10'!$A$11:$EU$200,127,0)</f>
        <v>Đạt</v>
      </c>
      <c r="Q72" s="298" t="str">
        <f>VLOOKUP($B72,'TN01-10'!$A$11:$EU$200,128,0)</f>
        <v>Đạt</v>
      </c>
      <c r="R72" s="298" t="str">
        <f>VLOOKUP($B72,'TN01-10'!$A$11:$EU$200,129,0)</f>
        <v>Đạt</v>
      </c>
      <c r="S72" s="298" t="str">
        <f>VLOOKUP($B72,'TN01-10'!$A$11:$EU$200,130,0)</f>
        <v>Khá</v>
      </c>
      <c r="T72" s="252"/>
      <c r="U72" s="299" t="str">
        <f t="shared" si="3"/>
        <v>CNTN</v>
      </c>
      <c r="W72" s="254">
        <f>VLOOKUP($B72,'TN01-10'!$A$11:$EU$200,119,0)</f>
        <v>0</v>
      </c>
      <c r="X72" s="254">
        <v>0</v>
      </c>
      <c r="Z72" s="255">
        <f>VLOOKUP($B72,Sheet!$A$7:$DF$132,110,0)</f>
        <v>2.71</v>
      </c>
      <c r="AA72" s="255">
        <f t="shared" si="1"/>
        <v>0</v>
      </c>
    </row>
    <row r="73" spans="1:27" s="240" customFormat="1" ht="20.25" customHeight="1" x14ac:dyDescent="0.25">
      <c r="A73" s="241">
        <v>4</v>
      </c>
      <c r="B73" s="259">
        <v>2221727275</v>
      </c>
      <c r="C73" s="292" t="str">
        <f>VLOOKUP($B73,TTCN!$B$6:$H$159,2,0)</f>
        <v>Mai</v>
      </c>
      <c r="D73" s="293" t="str">
        <f>VLOOKUP($B73,TTCN!$B$6:$H$159,3,0)</f>
        <v>Danh</v>
      </c>
      <c r="E73" s="294">
        <f>VLOOKUP($B73,TTCN!$B$6:$H$159,5,0)</f>
        <v>35871</v>
      </c>
      <c r="F73" s="295" t="str">
        <f>VLOOKUP($B73,TTCN!$B$6:$H$159,7,0)</f>
        <v>Quảng Nam</v>
      </c>
      <c r="G73" s="247" t="str">
        <f>VLOOKUP($B73,TTCN!$B$6:$H$159,6,0)</f>
        <v>Nam</v>
      </c>
      <c r="H73" s="296">
        <f>VLOOKUP($B73,'TN01-10'!$A$11:$EU$200,103,0)</f>
        <v>6.74</v>
      </c>
      <c r="I73" s="297">
        <f>VLOOKUP($B73,'TN01-10'!$A$11:$EU$200,141,0)</f>
        <v>9</v>
      </c>
      <c r="J73" s="250">
        <f>VLOOKUP($B73,'TN01-10'!$A$11:$EU$200,146,0)</f>
        <v>8.3000000000000007</v>
      </c>
      <c r="K73" s="250">
        <f>VLOOKUP($B73,'TN01-10'!$A$11:$EU$200,151,0)</f>
        <v>8.4</v>
      </c>
      <c r="L73" s="296">
        <f>VLOOKUP($B73,'TN01-10'!$A$11:$EV$200,152,0)</f>
        <v>8.6</v>
      </c>
      <c r="M73" s="296">
        <f>VLOOKUP($B73,'TN01-10'!$A$11:$EU$200,116,0)</f>
        <v>6.81</v>
      </c>
      <c r="N73" s="296">
        <f>VLOOKUP($B73,'TN01-10'!$A$11:$EU$200,117,0)</f>
        <v>2.72</v>
      </c>
      <c r="O73" s="298" t="str">
        <f>VLOOKUP($B73,'TN01-10'!$A$11:$EU$200,126,0)</f>
        <v>Đạt</v>
      </c>
      <c r="P73" s="298" t="str">
        <f>VLOOKUP($B73,'TN01-10'!$A$11:$EU$200,127,0)</f>
        <v>Đạt</v>
      </c>
      <c r="Q73" s="298" t="str">
        <f>VLOOKUP($B73,'TN01-10'!$A$11:$EU$200,128,0)</f>
        <v>Đạt</v>
      </c>
      <c r="R73" s="298" t="str">
        <f>VLOOKUP($B73,'TN01-10'!$A$11:$EU$200,129,0)</f>
        <v>Đạt</v>
      </c>
      <c r="S73" s="298" t="str">
        <f>VLOOKUP($B73,'TN01-10'!$A$11:$EU$200,130,0)</f>
        <v>Tốt</v>
      </c>
      <c r="T73" s="252"/>
      <c r="U73" s="299" t="str">
        <f t="shared" si="3"/>
        <v>CNTN</v>
      </c>
      <c r="W73" s="254">
        <f>VLOOKUP($B73,'TN01-10'!$A$11:$EU$200,119,0)</f>
        <v>0</v>
      </c>
      <c r="X73" s="254">
        <v>0</v>
      </c>
      <c r="Z73" s="255">
        <f>VLOOKUP($B73,Sheet!$A$7:$DF$132,110,0)</f>
        <v>2.72</v>
      </c>
      <c r="AA73" s="255">
        <f t="shared" si="1"/>
        <v>0</v>
      </c>
    </row>
    <row r="74" spans="1:27" s="240" customFormat="1" ht="20.25" customHeight="1" x14ac:dyDescent="0.25">
      <c r="A74" s="241">
        <v>5</v>
      </c>
      <c r="B74" s="259">
        <v>2220728780</v>
      </c>
      <c r="C74" s="292" t="str">
        <f>VLOOKUP($B74,TTCN!$B$6:$H$159,2,0)</f>
        <v>Phạm Thị Thùy</v>
      </c>
      <c r="D74" s="293" t="str">
        <f>VLOOKUP($B74,TTCN!$B$6:$H$159,3,0)</f>
        <v>Dung</v>
      </c>
      <c r="E74" s="294">
        <f>VLOOKUP($B74,TTCN!$B$6:$H$159,5,0)</f>
        <v>35953</v>
      </c>
      <c r="F74" s="295" t="str">
        <f>VLOOKUP($B74,TTCN!$B$6:$H$159,7,0)</f>
        <v>Gia Lai</v>
      </c>
      <c r="G74" s="247" t="str">
        <f>VLOOKUP($B74,TTCN!$B$6:$H$159,6,0)</f>
        <v>Nữ</v>
      </c>
      <c r="H74" s="296">
        <f>VLOOKUP($B74,'TN01-10'!$A$11:$EU$200,103,0)</f>
        <v>6.16</v>
      </c>
      <c r="I74" s="297">
        <f>VLOOKUP($B74,'TN01-10'!$A$11:$EU$200,141,0)</f>
        <v>8.8000000000000007</v>
      </c>
      <c r="J74" s="250">
        <f>VLOOKUP($B74,'TN01-10'!$A$11:$EU$200,146,0)</f>
        <v>5.8</v>
      </c>
      <c r="K74" s="250">
        <f>VLOOKUP($B74,'TN01-10'!$A$11:$EU$200,151,0)</f>
        <v>6.6</v>
      </c>
      <c r="L74" s="296">
        <f>VLOOKUP($B74,'TN01-10'!$A$11:$EV$200,152,0)</f>
        <v>7.3</v>
      </c>
      <c r="M74" s="296">
        <f>VLOOKUP($B74,'TN01-10'!$A$11:$EU$200,116,0)</f>
        <v>6.21</v>
      </c>
      <c r="N74" s="296">
        <f>VLOOKUP($B74,'TN01-10'!$A$11:$EU$200,117,0)</f>
        <v>2.37</v>
      </c>
      <c r="O74" s="298" t="str">
        <f>VLOOKUP($B74,'TN01-10'!$A$11:$EU$200,126,0)</f>
        <v>Đạt</v>
      </c>
      <c r="P74" s="298" t="str">
        <f>VLOOKUP($B74,'TN01-10'!$A$11:$EU$200,127,0)</f>
        <v>Đạt</v>
      </c>
      <c r="Q74" s="298" t="str">
        <f>VLOOKUP($B74,'TN01-10'!$A$11:$EU$200,128,0)</f>
        <v>Đạt</v>
      </c>
      <c r="R74" s="298" t="str">
        <f>VLOOKUP($B74,'TN01-10'!$A$11:$EU$200,129,0)</f>
        <v>Đạt</v>
      </c>
      <c r="S74" s="298" t="str">
        <f>VLOOKUP($B74,'TN01-10'!$A$11:$EU$200,130,0)</f>
        <v>Tốt</v>
      </c>
      <c r="T74" s="252"/>
      <c r="U74" s="299" t="str">
        <f t="shared" si="3"/>
        <v>CNTN</v>
      </c>
      <c r="V74" s="240" t="s">
        <v>4852</v>
      </c>
      <c r="W74" s="254">
        <f>VLOOKUP($B74,'TN01-10'!$A$11:$EU$200,119,0)</f>
        <v>0</v>
      </c>
      <c r="X74" s="254">
        <v>0</v>
      </c>
      <c r="Z74" s="255">
        <f>VLOOKUP($B74,Sheet!$A$7:$DF$132,110,0)</f>
        <v>2.37</v>
      </c>
      <c r="AA74" s="255">
        <f t="shared" si="1"/>
        <v>0</v>
      </c>
    </row>
    <row r="75" spans="1:27" s="240" customFormat="1" ht="20.25" customHeight="1" x14ac:dyDescent="0.25">
      <c r="A75" s="241">
        <v>6</v>
      </c>
      <c r="B75" s="259">
        <v>2220727291</v>
      </c>
      <c r="C75" s="292" t="str">
        <f>VLOOKUP($B75,TTCN!$B$6:$H$159,2,0)</f>
        <v>Trần Mỹ</v>
      </c>
      <c r="D75" s="293" t="str">
        <f>VLOOKUP($B75,TTCN!$B$6:$H$159,3,0)</f>
        <v>Duyên</v>
      </c>
      <c r="E75" s="294">
        <f>VLOOKUP($B75,TTCN!$B$6:$H$159,5,0)</f>
        <v>36034</v>
      </c>
      <c r="F75" s="295" t="str">
        <f>VLOOKUP($B75,TTCN!$B$6:$H$159,7,0)</f>
        <v>Quảng Nam</v>
      </c>
      <c r="G75" s="247" t="str">
        <f>VLOOKUP($B75,TTCN!$B$6:$H$159,6,0)</f>
        <v>Nữ</v>
      </c>
      <c r="H75" s="296">
        <f>VLOOKUP($B75,'TN01-10'!$A$11:$EU$200,103,0)</f>
        <v>6.99</v>
      </c>
      <c r="I75" s="297">
        <f>VLOOKUP($B75,'TN01-10'!$A$11:$EU$200,141,0)</f>
        <v>8.6</v>
      </c>
      <c r="J75" s="250">
        <f>VLOOKUP($B75,'TN01-10'!$A$11:$EU$200,146,0)</f>
        <v>9</v>
      </c>
      <c r="K75" s="250">
        <f>VLOOKUP($B75,'TN01-10'!$A$11:$EU$200,151,0)</f>
        <v>7.2</v>
      </c>
      <c r="L75" s="296">
        <f>VLOOKUP($B75,'TN01-10'!$A$11:$EV$200,152,0)</f>
        <v>8.1</v>
      </c>
      <c r="M75" s="296">
        <f>VLOOKUP($B75,'TN01-10'!$A$11:$EU$200,116,0)</f>
        <v>7.03</v>
      </c>
      <c r="N75" s="296">
        <f>VLOOKUP($B75,'TN01-10'!$A$11:$EU$200,117,0)</f>
        <v>2.87</v>
      </c>
      <c r="O75" s="298" t="str">
        <f>VLOOKUP($B75,'TN01-10'!$A$11:$EU$200,126,0)</f>
        <v>Đạt</v>
      </c>
      <c r="P75" s="298" t="str">
        <f>VLOOKUP($B75,'TN01-10'!$A$11:$EU$200,127,0)</f>
        <v>Đạt</v>
      </c>
      <c r="Q75" s="298" t="str">
        <f>VLOOKUP($B75,'TN01-10'!$A$11:$EU$200,128,0)</f>
        <v>Đạt</v>
      </c>
      <c r="R75" s="298" t="str">
        <f>VLOOKUP($B75,'TN01-10'!$A$11:$EU$200,129,0)</f>
        <v>Đạt</v>
      </c>
      <c r="S75" s="298" t="str">
        <f>VLOOKUP($B75,'TN01-10'!$A$11:$EU$200,130,0)</f>
        <v>Tốt</v>
      </c>
      <c r="T75" s="252"/>
      <c r="U75" s="299" t="str">
        <f t="shared" si="3"/>
        <v>CNTN</v>
      </c>
      <c r="W75" s="254">
        <f>VLOOKUP($B75,'TN01-10'!$A$11:$EU$200,119,0)</f>
        <v>0</v>
      </c>
      <c r="X75" s="254">
        <v>0</v>
      </c>
      <c r="Z75" s="255">
        <f>VLOOKUP($B75,Sheet!$A$7:$DF$132,110,0)</f>
        <v>2.87</v>
      </c>
      <c r="AA75" s="255">
        <f t="shared" ref="AA75:AA91" si="4">Z75-N75</f>
        <v>0</v>
      </c>
    </row>
    <row r="76" spans="1:27" s="240" customFormat="1" ht="20.25" customHeight="1" x14ac:dyDescent="0.25">
      <c r="A76" s="241">
        <v>7</v>
      </c>
      <c r="B76" s="259">
        <v>2220716656</v>
      </c>
      <c r="C76" s="292" t="str">
        <f>VLOOKUP($B76,TTCN!$B$6:$H$159,2,0)</f>
        <v>Trương Khánh</v>
      </c>
      <c r="D76" s="293" t="str">
        <f>VLOOKUP($B76,TTCN!$B$6:$H$159,3,0)</f>
        <v>Duyên</v>
      </c>
      <c r="E76" s="294">
        <f>VLOOKUP($B76,TTCN!$B$6:$H$159,5,0)</f>
        <v>36041</v>
      </c>
      <c r="F76" s="295" t="str">
        <f>VLOOKUP($B76,TTCN!$B$6:$H$159,7,0)</f>
        <v>Đà Nẵng</v>
      </c>
      <c r="G76" s="247" t="str">
        <f>VLOOKUP($B76,TTCN!$B$6:$H$159,6,0)</f>
        <v>Nữ</v>
      </c>
      <c r="H76" s="296">
        <f>VLOOKUP($B76,'TN01-10'!$A$11:$EU$200,103,0)</f>
        <v>6.88</v>
      </c>
      <c r="I76" s="297">
        <f>VLOOKUP($B76,'TN01-10'!$A$11:$EU$200,141,0)</f>
        <v>8.6999999999999993</v>
      </c>
      <c r="J76" s="250">
        <f>VLOOKUP($B76,'TN01-10'!$A$11:$EU$200,146,0)</f>
        <v>8</v>
      </c>
      <c r="K76" s="250">
        <f>VLOOKUP($B76,'TN01-10'!$A$11:$EU$200,151,0)</f>
        <v>8.1999999999999993</v>
      </c>
      <c r="L76" s="296">
        <f>VLOOKUP($B76,'TN01-10'!$A$11:$EV$200,152,0)</f>
        <v>8.4</v>
      </c>
      <c r="M76" s="296">
        <f>VLOOKUP($B76,'TN01-10'!$A$11:$EU$200,116,0)</f>
        <v>6.94</v>
      </c>
      <c r="N76" s="296">
        <f>VLOOKUP($B76,'TN01-10'!$A$11:$EU$200,117,0)</f>
        <v>2.81</v>
      </c>
      <c r="O76" s="298" t="str">
        <f>VLOOKUP($B76,'TN01-10'!$A$11:$EU$200,126,0)</f>
        <v>Đạt</v>
      </c>
      <c r="P76" s="298" t="str">
        <f>VLOOKUP($B76,'TN01-10'!$A$11:$EU$200,127,0)</f>
        <v>Đạt</v>
      </c>
      <c r="Q76" s="298" t="str">
        <f>VLOOKUP($B76,'TN01-10'!$A$11:$EU$200,128,0)</f>
        <v>Đạt</v>
      </c>
      <c r="R76" s="298" t="str">
        <f>VLOOKUP($B76,'TN01-10'!$A$11:$EU$200,129,0)</f>
        <v>Đạt</v>
      </c>
      <c r="S76" s="298" t="str">
        <f>VLOOKUP($B76,'TN01-10'!$A$11:$EU$200,130,0)</f>
        <v>Tốt</v>
      </c>
      <c r="T76" s="252"/>
      <c r="U76" s="299" t="str">
        <f t="shared" si="3"/>
        <v>CNTN</v>
      </c>
      <c r="W76" s="254">
        <f>VLOOKUP($B76,'TN01-10'!$A$11:$EU$200,119,0)</f>
        <v>0</v>
      </c>
      <c r="X76" s="254">
        <v>0</v>
      </c>
      <c r="Z76" s="255">
        <f>VLOOKUP($B76,Sheet!$A$7:$DF$132,110,0)</f>
        <v>2.81</v>
      </c>
      <c r="AA76" s="255">
        <f t="shared" si="4"/>
        <v>0</v>
      </c>
    </row>
    <row r="77" spans="1:27" s="240" customFormat="1" ht="20.25" customHeight="1" x14ac:dyDescent="0.25">
      <c r="A77" s="241">
        <v>8</v>
      </c>
      <c r="B77" s="259">
        <v>2220724193</v>
      </c>
      <c r="C77" s="292" t="str">
        <f>VLOOKUP($B77,TTCN!$B$6:$H$159,2,0)</f>
        <v>Nguyễn Thị Hạnh</v>
      </c>
      <c r="D77" s="293" t="str">
        <f>VLOOKUP($B77,TTCN!$B$6:$H$159,3,0)</f>
        <v>Duyên</v>
      </c>
      <c r="E77" s="294">
        <f>VLOOKUP($B77,TTCN!$B$6:$H$159,5,0)</f>
        <v>35956</v>
      </c>
      <c r="F77" s="295" t="str">
        <f>VLOOKUP($B77,TTCN!$B$6:$H$159,7,0)</f>
        <v>Đà Nẵng</v>
      </c>
      <c r="G77" s="247" t="str">
        <f>VLOOKUP($B77,TTCN!$B$6:$H$159,6,0)</f>
        <v>Nữ</v>
      </c>
      <c r="H77" s="296">
        <f>VLOOKUP($B77,'TN01-10'!$A$11:$EU$200,103,0)</f>
        <v>6.36</v>
      </c>
      <c r="I77" s="297">
        <f>VLOOKUP($B77,'TN01-10'!$A$11:$EU$200,141,0)</f>
        <v>0</v>
      </c>
      <c r="J77" s="250">
        <f>VLOOKUP($B77,'TN01-10'!$A$11:$EU$200,146,0)</f>
        <v>0</v>
      </c>
      <c r="K77" s="250">
        <f>VLOOKUP($B77,'TN01-10'!$A$11:$EU$200,151,0)</f>
        <v>0</v>
      </c>
      <c r="L77" s="296">
        <f>VLOOKUP($B77,'TN01-10'!$A$11:$EV$200,152,0)</f>
        <v>0</v>
      </c>
      <c r="M77" s="296">
        <f>VLOOKUP($B77,'TN01-10'!$A$11:$EU$200,116,0)</f>
        <v>6.12</v>
      </c>
      <c r="N77" s="296">
        <f>VLOOKUP($B77,'TN01-10'!$A$11:$EU$200,117,0)</f>
        <v>2.35</v>
      </c>
      <c r="O77" s="298">
        <f>VLOOKUP($B77,'TN01-10'!$A$11:$EU$200,126,0)</f>
        <v>0</v>
      </c>
      <c r="P77" s="298">
        <f>VLOOKUP($B77,'TN01-10'!$A$11:$EU$200,127,0)</f>
        <v>0</v>
      </c>
      <c r="Q77" s="298" t="str">
        <f>VLOOKUP($B77,'TN01-10'!$A$11:$EU$200,128,0)</f>
        <v>Đạt</v>
      </c>
      <c r="R77" s="298" t="str">
        <f>VLOOKUP($B77,'TN01-10'!$A$11:$EU$200,129,0)</f>
        <v>Đạt</v>
      </c>
      <c r="S77" s="298" t="str">
        <f>VLOOKUP($B77,'TN01-10'!$A$11:$EU$200,130,0)</f>
        <v>Tốt</v>
      </c>
      <c r="T77" s="252"/>
      <c r="U77" s="299" t="str">
        <f t="shared" si="3"/>
        <v>HỎNG</v>
      </c>
      <c r="W77" s="254">
        <f>VLOOKUP($B77,'TN01-10'!$A$11:$EU$200,119,0)</f>
        <v>6</v>
      </c>
      <c r="X77" s="254">
        <v>0</v>
      </c>
      <c r="Z77" s="255">
        <f>VLOOKUP($B77,Sheet!$A$7:$DF$132,110,0)</f>
        <v>2.35</v>
      </c>
      <c r="AA77" s="255">
        <f t="shared" si="4"/>
        <v>0</v>
      </c>
    </row>
    <row r="78" spans="1:27" s="240" customFormat="1" ht="20.25" customHeight="1" x14ac:dyDescent="0.25">
      <c r="A78" s="241">
        <v>9</v>
      </c>
      <c r="B78" s="259">
        <v>2220729194</v>
      </c>
      <c r="C78" s="292" t="str">
        <f>VLOOKUP($B78,TTCN!$B$6:$H$159,2,0)</f>
        <v>Trần Thị</v>
      </c>
      <c r="D78" s="293" t="str">
        <f>VLOOKUP($B78,TTCN!$B$6:$H$159,3,0)</f>
        <v>Giang</v>
      </c>
      <c r="E78" s="294">
        <f>VLOOKUP($B78,TTCN!$B$6:$H$159,5,0)</f>
        <v>36157</v>
      </c>
      <c r="F78" s="295" t="str">
        <f>VLOOKUP($B78,TTCN!$B$6:$H$159,7,0)</f>
        <v>Quảng Nam</v>
      </c>
      <c r="G78" s="247" t="str">
        <f>VLOOKUP($B78,TTCN!$B$6:$H$159,6,0)</f>
        <v>Nữ</v>
      </c>
      <c r="H78" s="296">
        <f>VLOOKUP($B78,'TN01-10'!$A$11:$EU$200,103,0)</f>
        <v>6.24</v>
      </c>
      <c r="I78" s="297">
        <f>VLOOKUP($B78,'TN01-10'!$A$11:$EU$200,141,0)</f>
        <v>5.5</v>
      </c>
      <c r="J78" s="250">
        <f>VLOOKUP($B78,'TN01-10'!$A$11:$EU$200,146,0)</f>
        <v>5.8</v>
      </c>
      <c r="K78" s="250">
        <f>VLOOKUP($B78,'TN01-10'!$A$11:$EU$200,151,0)</f>
        <v>5.5</v>
      </c>
      <c r="L78" s="296">
        <f>VLOOKUP($B78,'TN01-10'!$A$11:$EV$200,152,0)</f>
        <v>5.6</v>
      </c>
      <c r="M78" s="296">
        <f>VLOOKUP($B78,'TN01-10'!$A$11:$EU$200,116,0)</f>
        <v>6.21</v>
      </c>
      <c r="N78" s="296">
        <f>VLOOKUP($B78,'TN01-10'!$A$11:$EU$200,117,0)</f>
        <v>2.37</v>
      </c>
      <c r="O78" s="298">
        <f>VLOOKUP($B78,'TN01-10'!$A$11:$EU$200,126,0)</f>
        <v>0</v>
      </c>
      <c r="P78" s="298">
        <f>VLOOKUP($B78,'TN01-10'!$A$11:$EU$200,127,0)</f>
        <v>0</v>
      </c>
      <c r="Q78" s="298" t="str">
        <f>VLOOKUP($B78,'TN01-10'!$A$11:$EU$200,128,0)</f>
        <v>Đạt</v>
      </c>
      <c r="R78" s="298" t="str">
        <f>VLOOKUP($B78,'TN01-10'!$A$11:$EU$200,129,0)</f>
        <v>Đạt</v>
      </c>
      <c r="S78" s="298" t="str">
        <f>VLOOKUP($B78,'TN01-10'!$A$11:$EU$200,130,0)</f>
        <v xml:space="preserve">TB </v>
      </c>
      <c r="T78" s="252"/>
      <c r="U78" s="299" t="str">
        <f t="shared" si="3"/>
        <v>HOÃN</v>
      </c>
      <c r="W78" s="254">
        <f>VLOOKUP($B78,'TN01-10'!$A$11:$EU$200,119,0)</f>
        <v>0</v>
      </c>
      <c r="X78" s="254">
        <v>0</v>
      </c>
      <c r="Z78" s="255">
        <f>VLOOKUP($B78,Sheet!$A$7:$DF$132,110,0)</f>
        <v>2.37</v>
      </c>
      <c r="AA78" s="255">
        <f t="shared" si="4"/>
        <v>0</v>
      </c>
    </row>
    <row r="79" spans="1:27" s="240" customFormat="1" ht="20.25" customHeight="1" x14ac:dyDescent="0.25">
      <c r="A79" s="241">
        <v>10</v>
      </c>
      <c r="B79" s="259">
        <v>2220716703</v>
      </c>
      <c r="C79" s="292" t="str">
        <f>VLOOKUP($B79,TTCN!$B$6:$H$159,2,0)</f>
        <v>Nguyễn Thị</v>
      </c>
      <c r="D79" s="293" t="str">
        <f>VLOOKUP($B79,TTCN!$B$6:$H$159,3,0)</f>
        <v>Hậu</v>
      </c>
      <c r="E79" s="294">
        <f>VLOOKUP($B79,TTCN!$B$6:$H$159,5,0)</f>
        <v>36022</v>
      </c>
      <c r="F79" s="295" t="str">
        <f>VLOOKUP($B79,TTCN!$B$6:$H$159,7,0)</f>
        <v>Tuyên Quang</v>
      </c>
      <c r="G79" s="247" t="str">
        <f>VLOOKUP($B79,TTCN!$B$6:$H$159,6,0)</f>
        <v>Nữ</v>
      </c>
      <c r="H79" s="296">
        <f>VLOOKUP($B79,'TN01-10'!$A$11:$EU$200,103,0)</f>
        <v>6.47</v>
      </c>
      <c r="I79" s="297">
        <f>VLOOKUP($B79,'TN01-10'!$A$11:$EU$200,141,0)</f>
        <v>8.8000000000000007</v>
      </c>
      <c r="J79" s="250">
        <f>VLOOKUP($B79,'TN01-10'!$A$11:$EU$200,146,0)</f>
        <v>7.5</v>
      </c>
      <c r="K79" s="250">
        <f>VLOOKUP($B79,'TN01-10'!$A$11:$EU$200,151,0)</f>
        <v>7</v>
      </c>
      <c r="L79" s="296">
        <f>VLOOKUP($B79,'TN01-10'!$A$11:$EV$200,152,0)</f>
        <v>7.8</v>
      </c>
      <c r="M79" s="296">
        <f>VLOOKUP($B79,'TN01-10'!$A$11:$EU$200,116,0)</f>
        <v>6.52</v>
      </c>
      <c r="N79" s="296">
        <f>VLOOKUP($B79,'TN01-10'!$A$11:$EU$200,117,0)</f>
        <v>2.56</v>
      </c>
      <c r="O79" s="298" t="str">
        <f>VLOOKUP($B79,'TN01-10'!$A$11:$EU$200,126,0)</f>
        <v>Đạt</v>
      </c>
      <c r="P79" s="298" t="str">
        <f>VLOOKUP($B79,'TN01-10'!$A$11:$EU$200,127,0)</f>
        <v>Đạt</v>
      </c>
      <c r="Q79" s="298" t="str">
        <f>VLOOKUP($B79,'TN01-10'!$A$11:$EU$200,128,0)</f>
        <v>Đạt</v>
      </c>
      <c r="R79" s="298" t="str">
        <f>VLOOKUP($B79,'TN01-10'!$A$11:$EU$200,129,0)</f>
        <v>Đạt</v>
      </c>
      <c r="S79" s="298" t="str">
        <f>VLOOKUP($B79,'TN01-10'!$A$11:$EU$200,130,0)</f>
        <v>Khá</v>
      </c>
      <c r="T79" s="252"/>
      <c r="U79" s="299" t="str">
        <f t="shared" si="3"/>
        <v>CNTN</v>
      </c>
      <c r="W79" s="254">
        <f>VLOOKUP($B79,'TN01-10'!$A$11:$EU$200,119,0)</f>
        <v>0</v>
      </c>
      <c r="X79" s="254">
        <v>0</v>
      </c>
      <c r="Z79" s="255">
        <f>VLOOKUP($B79,Sheet!$A$7:$DF$132,110,0)</f>
        <v>2.56</v>
      </c>
      <c r="AA79" s="255">
        <f t="shared" si="4"/>
        <v>0</v>
      </c>
    </row>
    <row r="80" spans="1:27" s="240" customFormat="1" ht="20.25" customHeight="1" x14ac:dyDescent="0.25">
      <c r="A80" s="241">
        <v>11</v>
      </c>
      <c r="B80" s="259">
        <v>2220727302</v>
      </c>
      <c r="C80" s="292" t="str">
        <f>VLOOKUP($B80,TTCN!$B$6:$H$159,2,0)</f>
        <v>Hoàng Thị Thúy</v>
      </c>
      <c r="D80" s="293" t="str">
        <f>VLOOKUP($B80,TTCN!$B$6:$H$159,3,0)</f>
        <v>Hiền</v>
      </c>
      <c r="E80" s="294">
        <f>VLOOKUP($B80,TTCN!$B$6:$H$159,5,0)</f>
        <v>36139</v>
      </c>
      <c r="F80" s="295" t="str">
        <f>VLOOKUP($B80,TTCN!$B$6:$H$159,7,0)</f>
        <v>Quảng Bình</v>
      </c>
      <c r="G80" s="247" t="str">
        <f>VLOOKUP($B80,TTCN!$B$6:$H$159,6,0)</f>
        <v>Nữ</v>
      </c>
      <c r="H80" s="296">
        <f>VLOOKUP($B80,'TN01-10'!$A$11:$EU$200,103,0)</f>
        <v>6.27</v>
      </c>
      <c r="I80" s="297">
        <f>VLOOKUP($B80,'TN01-10'!$A$11:$EU$200,141,0)</f>
        <v>8.8000000000000007</v>
      </c>
      <c r="J80" s="250">
        <f>VLOOKUP($B80,'TN01-10'!$A$11:$EU$200,146,0)</f>
        <v>5.8</v>
      </c>
      <c r="K80" s="250">
        <f>VLOOKUP($B80,'TN01-10'!$A$11:$EU$200,151,0)</f>
        <v>5.7</v>
      </c>
      <c r="L80" s="296">
        <f>VLOOKUP($B80,'TN01-10'!$A$11:$EV$200,152,0)</f>
        <v>7</v>
      </c>
      <c r="M80" s="296">
        <f>VLOOKUP($B80,'TN01-10'!$A$11:$EU$200,116,0)</f>
        <v>6.3</v>
      </c>
      <c r="N80" s="296">
        <f>VLOOKUP($B80,'TN01-10'!$A$11:$EU$200,117,0)</f>
        <v>2.41</v>
      </c>
      <c r="O80" s="298" t="str">
        <f>VLOOKUP($B80,'TN01-10'!$A$11:$EU$200,126,0)</f>
        <v>Đạt</v>
      </c>
      <c r="P80" s="298" t="str">
        <f>VLOOKUP($B80,'TN01-10'!$A$11:$EU$200,127,0)</f>
        <v>Đạt</v>
      </c>
      <c r="Q80" s="298" t="str">
        <f>VLOOKUP($B80,'TN01-10'!$A$11:$EU$200,128,0)</f>
        <v>Đạt</v>
      </c>
      <c r="R80" s="298" t="str">
        <f>VLOOKUP($B80,'TN01-10'!$A$11:$EU$200,129,0)</f>
        <v>Đạt</v>
      </c>
      <c r="S80" s="298" t="str">
        <f>VLOOKUP($B80,'TN01-10'!$A$11:$EU$200,130,0)</f>
        <v>Khá</v>
      </c>
      <c r="T80" s="252"/>
      <c r="U80" s="299" t="str">
        <f t="shared" si="3"/>
        <v>CNTN</v>
      </c>
      <c r="W80" s="254">
        <f>VLOOKUP($B80,'TN01-10'!$A$11:$EU$200,119,0)</f>
        <v>0</v>
      </c>
      <c r="X80" s="254">
        <v>0</v>
      </c>
      <c r="Z80" s="255">
        <f>VLOOKUP($B80,Sheet!$A$7:$DF$132,110,0)</f>
        <v>2.41</v>
      </c>
      <c r="AA80" s="255">
        <f t="shared" si="4"/>
        <v>0</v>
      </c>
    </row>
    <row r="81" spans="1:27" s="240" customFormat="1" ht="20.25" customHeight="1" x14ac:dyDescent="0.25">
      <c r="A81" s="241">
        <v>12</v>
      </c>
      <c r="B81" s="259">
        <v>2120719565</v>
      </c>
      <c r="C81" s="292" t="str">
        <f>VLOOKUP($B81,TTCN!$B$6:$H$159,2,0)</f>
        <v>Đỗ Thị Thúy</v>
      </c>
      <c r="D81" s="293" t="str">
        <f>VLOOKUP($B81,TTCN!$B$6:$H$159,3,0)</f>
        <v>Hòa</v>
      </c>
      <c r="E81" s="294">
        <f>VLOOKUP($B81,TTCN!$B$6:$H$159,5,0)</f>
        <v>35560</v>
      </c>
      <c r="F81" s="295" t="str">
        <f>VLOOKUP($B81,TTCN!$B$6:$H$159,7,0)</f>
        <v>Quảng Nam</v>
      </c>
      <c r="G81" s="247" t="str">
        <f>VLOOKUP($B81,TTCN!$B$6:$H$159,6,0)</f>
        <v>Nữ</v>
      </c>
      <c r="H81" s="296">
        <f>VLOOKUP($B81,'TN01-10'!$A$11:$EU$200,103,0)</f>
        <v>7.28</v>
      </c>
      <c r="I81" s="297">
        <f>VLOOKUP($B81,'TN01-10'!$A$11:$EU$200,141,0)</f>
        <v>7.8</v>
      </c>
      <c r="J81" s="250">
        <f>VLOOKUP($B81,'TN01-10'!$A$11:$EU$200,146,0)</f>
        <v>9.1</v>
      </c>
      <c r="K81" s="250">
        <f>VLOOKUP($B81,'TN01-10'!$A$11:$EU$200,151,0)</f>
        <v>7.3</v>
      </c>
      <c r="L81" s="296">
        <f>VLOOKUP($B81,'TN01-10'!$A$11:$EV$200,152,0)</f>
        <v>7.9</v>
      </c>
      <c r="M81" s="296">
        <f>VLOOKUP($B81,'TN01-10'!$A$11:$EU$200,116,0)</f>
        <v>7.31</v>
      </c>
      <c r="N81" s="296">
        <f>VLOOKUP($B81,'TN01-10'!$A$11:$EU$200,117,0)</f>
        <v>3.03</v>
      </c>
      <c r="O81" s="298" t="str">
        <f>VLOOKUP($B81,'TN01-10'!$A$11:$EU$200,126,0)</f>
        <v>Đạt</v>
      </c>
      <c r="P81" s="298" t="str">
        <f>VLOOKUP($B81,'TN01-10'!$A$11:$EU$200,127,0)</f>
        <v>Đạt</v>
      </c>
      <c r="Q81" s="298" t="str">
        <f>VLOOKUP($B81,'TN01-10'!$A$11:$EU$200,128,0)</f>
        <v>Đạt</v>
      </c>
      <c r="R81" s="298" t="str">
        <f>VLOOKUP($B81,'TN01-10'!$A$11:$EU$200,129,0)</f>
        <v>Đạt</v>
      </c>
      <c r="S81" s="298" t="str">
        <f>VLOOKUP($B81,'TN01-10'!$A$11:$EU$200,130,0)</f>
        <v>Tốt</v>
      </c>
      <c r="T81" s="252"/>
      <c r="U81" s="299" t="str">
        <f t="shared" si="3"/>
        <v>CNTN</v>
      </c>
      <c r="V81" s="240" t="s">
        <v>4852</v>
      </c>
      <c r="W81" s="254">
        <f>VLOOKUP($B81,'TN01-10'!$A$11:$EU$200,119,0)</f>
        <v>0</v>
      </c>
      <c r="X81" s="254">
        <v>0</v>
      </c>
      <c r="Z81" s="255">
        <f>VLOOKUP($B81,Sheet!$A$7:$DF$132,110,0)</f>
        <v>3.03</v>
      </c>
      <c r="AA81" s="255">
        <f t="shared" si="4"/>
        <v>0</v>
      </c>
    </row>
    <row r="82" spans="1:27" s="240" customFormat="1" ht="20.25" customHeight="1" x14ac:dyDescent="0.25">
      <c r="A82" s="241">
        <v>13</v>
      </c>
      <c r="B82" s="259">
        <v>2220727316</v>
      </c>
      <c r="C82" s="292" t="str">
        <f>VLOOKUP($B82,TTCN!$B$6:$H$159,2,0)</f>
        <v>Đỗ Thúy</v>
      </c>
      <c r="D82" s="293" t="str">
        <f>VLOOKUP($B82,TTCN!$B$6:$H$159,3,0)</f>
        <v>Huyền</v>
      </c>
      <c r="E82" s="294">
        <f>VLOOKUP($B82,TTCN!$B$6:$H$159,5,0)</f>
        <v>35936</v>
      </c>
      <c r="F82" s="295" t="str">
        <f>VLOOKUP($B82,TTCN!$B$6:$H$159,7,0)</f>
        <v>Đà Nẵng</v>
      </c>
      <c r="G82" s="247" t="str">
        <f>VLOOKUP($B82,TTCN!$B$6:$H$159,6,0)</f>
        <v>Nữ</v>
      </c>
      <c r="H82" s="296">
        <f>VLOOKUP($B82,'TN01-10'!$A$11:$EU$200,103,0)</f>
        <v>6.57</v>
      </c>
      <c r="I82" s="297">
        <f>VLOOKUP($B82,'TN01-10'!$A$11:$EU$200,141,0)</f>
        <v>8.6</v>
      </c>
      <c r="J82" s="250">
        <f>VLOOKUP($B82,'TN01-10'!$A$11:$EU$200,146,0)</f>
        <v>6.9</v>
      </c>
      <c r="K82" s="250">
        <f>VLOOKUP($B82,'TN01-10'!$A$11:$EU$200,151,0)</f>
        <v>5.7</v>
      </c>
      <c r="L82" s="296">
        <f>VLOOKUP($B82,'TN01-10'!$A$11:$EV$200,152,0)</f>
        <v>7.1</v>
      </c>
      <c r="M82" s="296">
        <f>VLOOKUP($B82,'TN01-10'!$A$11:$EU$200,116,0)</f>
        <v>6.59</v>
      </c>
      <c r="N82" s="296">
        <f>VLOOKUP($B82,'TN01-10'!$A$11:$EU$200,117,0)</f>
        <v>2.62</v>
      </c>
      <c r="O82" s="298" t="str">
        <f>VLOOKUP($B82,'TN01-10'!$A$11:$EU$200,126,0)</f>
        <v>Đạt</v>
      </c>
      <c r="P82" s="298" t="str">
        <f>VLOOKUP($B82,'TN01-10'!$A$11:$EU$200,127,0)</f>
        <v>Đạt</v>
      </c>
      <c r="Q82" s="298" t="str">
        <f>VLOOKUP($B82,'TN01-10'!$A$11:$EU$200,128,0)</f>
        <v>Đạt</v>
      </c>
      <c r="R82" s="298" t="str">
        <f>VLOOKUP($B82,'TN01-10'!$A$11:$EU$200,129,0)</f>
        <v>Đạt</v>
      </c>
      <c r="S82" s="298" t="str">
        <f>VLOOKUP($B82,'TN01-10'!$A$11:$EU$200,130,0)</f>
        <v>Tốt</v>
      </c>
      <c r="T82" s="252"/>
      <c r="U82" s="299" t="str">
        <f t="shared" si="3"/>
        <v>CNTN</v>
      </c>
      <c r="W82" s="254">
        <f>VLOOKUP($B82,'TN01-10'!$A$11:$EU$200,119,0)</f>
        <v>0</v>
      </c>
      <c r="X82" s="254">
        <v>0</v>
      </c>
      <c r="Z82" s="255">
        <f>VLOOKUP($B82,Sheet!$A$7:$DF$132,110,0)</f>
        <v>2.62</v>
      </c>
      <c r="AA82" s="255">
        <f t="shared" si="4"/>
        <v>0</v>
      </c>
    </row>
    <row r="83" spans="1:27" s="240" customFormat="1" ht="20.25" customHeight="1" x14ac:dyDescent="0.25">
      <c r="A83" s="241">
        <v>14</v>
      </c>
      <c r="B83" s="259">
        <v>2221727323</v>
      </c>
      <c r="C83" s="292" t="str">
        <f>VLOOKUP($B83,TTCN!$B$6:$H$159,2,0)</f>
        <v>Phan Đức</v>
      </c>
      <c r="D83" s="293" t="str">
        <f>VLOOKUP($B83,TTCN!$B$6:$H$159,3,0)</f>
        <v>Lành</v>
      </c>
      <c r="E83" s="294">
        <f>VLOOKUP($B83,TTCN!$B$6:$H$159,5,0)</f>
        <v>35871</v>
      </c>
      <c r="F83" s="295" t="str">
        <f>VLOOKUP($B83,TTCN!$B$6:$H$159,7,0)</f>
        <v>Quảng Nam</v>
      </c>
      <c r="G83" s="247" t="str">
        <f>VLOOKUP($B83,TTCN!$B$6:$H$159,6,0)</f>
        <v>Nam</v>
      </c>
      <c r="H83" s="296">
        <f>VLOOKUP($B83,'TN01-10'!$A$11:$EU$200,103,0)</f>
        <v>6.53</v>
      </c>
      <c r="I83" s="297">
        <f>VLOOKUP($B83,'TN01-10'!$A$11:$EU$200,141,0)</f>
        <v>8.6999999999999993</v>
      </c>
      <c r="J83" s="250">
        <f>VLOOKUP($B83,'TN01-10'!$A$11:$EU$200,146,0)</f>
        <v>8.1999999999999993</v>
      </c>
      <c r="K83" s="250">
        <f>VLOOKUP($B83,'TN01-10'!$A$11:$EU$200,151,0)</f>
        <v>5.6</v>
      </c>
      <c r="L83" s="296">
        <f>VLOOKUP($B83,'TN01-10'!$A$11:$EV$200,152,0)</f>
        <v>7.4</v>
      </c>
      <c r="M83" s="296">
        <f>VLOOKUP($B83,'TN01-10'!$A$11:$EU$200,116,0)</f>
        <v>6.56</v>
      </c>
      <c r="N83" s="296">
        <f>VLOOKUP($B83,'TN01-10'!$A$11:$EU$200,117,0)</f>
        <v>2.56</v>
      </c>
      <c r="O83" s="298" t="str">
        <f>VLOOKUP($B83,'TN01-10'!$A$11:$EU$200,126,0)</f>
        <v>Đạt</v>
      </c>
      <c r="P83" s="298" t="str">
        <f>VLOOKUP($B83,'TN01-10'!$A$11:$EU$200,127,0)</f>
        <v>Đạt</v>
      </c>
      <c r="Q83" s="298" t="str">
        <f>VLOOKUP($B83,'TN01-10'!$A$11:$EU$200,128,0)</f>
        <v>Đạt</v>
      </c>
      <c r="R83" s="298" t="str">
        <f>VLOOKUP($B83,'TN01-10'!$A$11:$EU$200,129,0)</f>
        <v>Đạt</v>
      </c>
      <c r="S83" s="298" t="str">
        <f>VLOOKUP($B83,'TN01-10'!$A$11:$EU$200,130,0)</f>
        <v>Tốt</v>
      </c>
      <c r="T83" s="252"/>
      <c r="U83" s="299" t="str">
        <f t="shared" si="3"/>
        <v>CNTN</v>
      </c>
      <c r="W83" s="254">
        <f>VLOOKUP($B83,'TN01-10'!$A$11:$EU$200,119,0)</f>
        <v>0</v>
      </c>
      <c r="X83" s="254">
        <v>0</v>
      </c>
      <c r="Z83" s="255">
        <f>VLOOKUP($B83,Sheet!$A$7:$DF$132,110,0)</f>
        <v>2.56</v>
      </c>
      <c r="AA83" s="255">
        <f t="shared" si="4"/>
        <v>0</v>
      </c>
    </row>
    <row r="84" spans="1:27" s="240" customFormat="1" ht="20.25" customHeight="1" x14ac:dyDescent="0.25">
      <c r="A84" s="241">
        <v>15</v>
      </c>
      <c r="B84" s="259">
        <v>2221727336</v>
      </c>
      <c r="C84" s="292" t="str">
        <f>VLOOKUP($B84,TTCN!$B$6:$H$159,2,0)</f>
        <v>Ngô Hùng</v>
      </c>
      <c r="D84" s="293" t="str">
        <f>VLOOKUP($B84,TTCN!$B$6:$H$159,3,0)</f>
        <v>Mỹ</v>
      </c>
      <c r="E84" s="294">
        <f>VLOOKUP($B84,TTCN!$B$6:$H$159,5,0)</f>
        <v>36156</v>
      </c>
      <c r="F84" s="295" t="str">
        <f>VLOOKUP($B84,TTCN!$B$6:$H$159,7,0)</f>
        <v>Quảng Nam</v>
      </c>
      <c r="G84" s="247" t="str">
        <f>VLOOKUP($B84,TTCN!$B$6:$H$159,6,0)</f>
        <v>Nam</v>
      </c>
      <c r="H84" s="296">
        <f>VLOOKUP($B84,'TN01-10'!$A$11:$EU$200,103,0)</f>
        <v>6.7</v>
      </c>
      <c r="I84" s="297">
        <f>VLOOKUP($B84,'TN01-10'!$A$11:$EU$200,141,0)</f>
        <v>8.6</v>
      </c>
      <c r="J84" s="250">
        <f>VLOOKUP($B84,'TN01-10'!$A$11:$EU$200,146,0)</f>
        <v>6.3</v>
      </c>
      <c r="K84" s="250">
        <f>VLOOKUP($B84,'TN01-10'!$A$11:$EU$200,151,0)</f>
        <v>8.1</v>
      </c>
      <c r="L84" s="296">
        <f>VLOOKUP($B84,'TN01-10'!$A$11:$EV$200,152,0)</f>
        <v>7.9</v>
      </c>
      <c r="M84" s="296">
        <f>VLOOKUP($B84,'TN01-10'!$A$11:$EU$200,116,0)</f>
        <v>6.75</v>
      </c>
      <c r="N84" s="296">
        <f>VLOOKUP($B84,'TN01-10'!$A$11:$EU$200,117,0)</f>
        <v>2.69</v>
      </c>
      <c r="O84" s="298" t="str">
        <f>VLOOKUP($B84,'TN01-10'!$A$11:$EU$200,126,0)</f>
        <v>Đạt</v>
      </c>
      <c r="P84" s="298" t="str">
        <f>VLOOKUP($B84,'TN01-10'!$A$11:$EU$200,127,0)</f>
        <v>Đạt</v>
      </c>
      <c r="Q84" s="298" t="str">
        <f>VLOOKUP($B84,'TN01-10'!$A$11:$EU$200,128,0)</f>
        <v>Đạt</v>
      </c>
      <c r="R84" s="298" t="str">
        <f>VLOOKUP($B84,'TN01-10'!$A$11:$EU$200,129,0)</f>
        <v>Đạt</v>
      </c>
      <c r="S84" s="298" t="str">
        <f>VLOOKUP($B84,'TN01-10'!$A$11:$EU$200,130,0)</f>
        <v>Khá</v>
      </c>
      <c r="T84" s="252"/>
      <c r="U84" s="299" t="str">
        <f t="shared" si="3"/>
        <v>CNTN</v>
      </c>
      <c r="W84" s="254">
        <f>VLOOKUP($B84,'TN01-10'!$A$11:$EU$200,119,0)</f>
        <v>0</v>
      </c>
      <c r="X84" s="254">
        <v>0</v>
      </c>
      <c r="Z84" s="255">
        <f>VLOOKUP($B84,Sheet!$A$7:$DF$132,110,0)</f>
        <v>2.69</v>
      </c>
      <c r="AA84" s="255">
        <f t="shared" si="4"/>
        <v>0</v>
      </c>
    </row>
    <row r="85" spans="1:27" s="240" customFormat="1" ht="20.25" customHeight="1" x14ac:dyDescent="0.25">
      <c r="A85" s="241">
        <v>16</v>
      </c>
      <c r="B85" s="259">
        <v>2220727362</v>
      </c>
      <c r="C85" s="292" t="str">
        <f>VLOOKUP($B85,TTCN!$B$6:$H$159,2,0)</f>
        <v>Lê Thị</v>
      </c>
      <c r="D85" s="293" t="str">
        <f>VLOOKUP($B85,TTCN!$B$6:$H$159,3,0)</f>
        <v>Phương</v>
      </c>
      <c r="E85" s="294">
        <f>VLOOKUP($B85,TTCN!$B$6:$H$159,5,0)</f>
        <v>35903</v>
      </c>
      <c r="F85" s="295" t="str">
        <f>VLOOKUP($B85,TTCN!$B$6:$H$159,7,0)</f>
        <v>Kon Tum</v>
      </c>
      <c r="G85" s="247" t="str">
        <f>VLOOKUP($B85,TTCN!$B$6:$H$159,6,0)</f>
        <v>Nữ</v>
      </c>
      <c r="H85" s="296">
        <f>VLOOKUP($B85,'TN01-10'!$A$11:$EU$200,103,0)</f>
        <v>7.28</v>
      </c>
      <c r="I85" s="297">
        <f>VLOOKUP($B85,'TN01-10'!$A$11:$EU$200,141,0)</f>
        <v>8.8000000000000007</v>
      </c>
      <c r="J85" s="250">
        <f>VLOOKUP($B85,'TN01-10'!$A$11:$EU$200,146,0)</f>
        <v>9.4</v>
      </c>
      <c r="K85" s="250">
        <f>VLOOKUP($B85,'TN01-10'!$A$11:$EU$200,151,0)</f>
        <v>9.8000000000000007</v>
      </c>
      <c r="L85" s="296">
        <f>VLOOKUP($B85,'TN01-10'!$A$11:$EV$200,152,0)</f>
        <v>9.3000000000000007</v>
      </c>
      <c r="M85" s="296">
        <f>VLOOKUP($B85,'TN01-10'!$A$11:$EU$200,116,0)</f>
        <v>7.35</v>
      </c>
      <c r="N85" s="296">
        <f>VLOOKUP($B85,'TN01-10'!$A$11:$EU$200,117,0)</f>
        <v>3.07</v>
      </c>
      <c r="O85" s="298" t="str">
        <f>VLOOKUP($B85,'TN01-10'!$A$11:$EU$200,126,0)</f>
        <v>Đạt</v>
      </c>
      <c r="P85" s="298" t="str">
        <f>VLOOKUP($B85,'TN01-10'!$A$11:$EU$200,127,0)</f>
        <v>Đạt</v>
      </c>
      <c r="Q85" s="298" t="str">
        <f>VLOOKUP($B85,'TN01-10'!$A$11:$EU$200,128,0)</f>
        <v>Đạt</v>
      </c>
      <c r="R85" s="298" t="str">
        <f>VLOOKUP($B85,'TN01-10'!$A$11:$EU$200,129,0)</f>
        <v>Đạt</v>
      </c>
      <c r="S85" s="298" t="str">
        <f>VLOOKUP($B85,'TN01-10'!$A$11:$EU$200,130,0)</f>
        <v>Tốt</v>
      </c>
      <c r="T85" s="252"/>
      <c r="U85" s="299" t="str">
        <f t="shared" si="3"/>
        <v>CNTN</v>
      </c>
      <c r="W85" s="254">
        <f>VLOOKUP($B85,'TN01-10'!$A$11:$EU$200,119,0)</f>
        <v>0</v>
      </c>
      <c r="X85" s="254">
        <v>0</v>
      </c>
      <c r="Z85" s="255">
        <f>VLOOKUP($B85,Sheet!$A$7:$DF$132,110,0)</f>
        <v>3.07</v>
      </c>
      <c r="AA85" s="255">
        <f t="shared" si="4"/>
        <v>0</v>
      </c>
    </row>
    <row r="86" spans="1:27" s="240" customFormat="1" ht="20.25" customHeight="1" x14ac:dyDescent="0.25">
      <c r="A86" s="241">
        <v>17</v>
      </c>
      <c r="B86" s="259">
        <v>2220716951</v>
      </c>
      <c r="C86" s="292" t="str">
        <f>VLOOKUP($B86,TTCN!$B$6:$H$159,2,0)</f>
        <v>Mai Thị</v>
      </c>
      <c r="D86" s="293" t="str">
        <f>VLOOKUP($B86,TTCN!$B$6:$H$159,3,0)</f>
        <v>Phương</v>
      </c>
      <c r="E86" s="294">
        <f>VLOOKUP($B86,TTCN!$B$6:$H$159,5,0)</f>
        <v>35577</v>
      </c>
      <c r="F86" s="295" t="str">
        <f>VLOOKUP($B86,TTCN!$B$6:$H$159,7,0)</f>
        <v>Đà Nẵng</v>
      </c>
      <c r="G86" s="247" t="str">
        <f>VLOOKUP($B86,TTCN!$B$6:$H$159,6,0)</f>
        <v>Nữ</v>
      </c>
      <c r="H86" s="296">
        <f>VLOOKUP($B86,'TN01-10'!$A$11:$EU$200,103,0)</f>
        <v>6.54</v>
      </c>
      <c r="I86" s="297">
        <f>VLOOKUP($B86,'TN01-10'!$A$11:$EU$200,141,0)</f>
        <v>8.6999999999999993</v>
      </c>
      <c r="J86" s="250">
        <f>VLOOKUP($B86,'TN01-10'!$A$11:$EU$200,146,0)</f>
        <v>5.5</v>
      </c>
      <c r="K86" s="250">
        <f>VLOOKUP($B86,'TN01-10'!$A$11:$EU$200,151,0)</f>
        <v>9.6</v>
      </c>
      <c r="L86" s="296">
        <f>VLOOKUP($B86,'TN01-10'!$A$11:$EV$200,152,0)</f>
        <v>8.4</v>
      </c>
      <c r="M86" s="296">
        <f>VLOOKUP($B86,'TN01-10'!$A$11:$EU$200,116,0)</f>
        <v>6.61</v>
      </c>
      <c r="N86" s="296">
        <f>VLOOKUP($B86,'TN01-10'!$A$11:$EU$200,117,0)</f>
        <v>2.61</v>
      </c>
      <c r="O86" s="298" t="str">
        <f>VLOOKUP($B86,'TN01-10'!$A$11:$EU$200,126,0)</f>
        <v>Đạt</v>
      </c>
      <c r="P86" s="298" t="str">
        <f>VLOOKUP($B86,'TN01-10'!$A$11:$EU$200,127,0)</f>
        <v>Đạt</v>
      </c>
      <c r="Q86" s="298" t="str">
        <f>VLOOKUP($B86,'TN01-10'!$A$11:$EU$200,128,0)</f>
        <v>Đạt</v>
      </c>
      <c r="R86" s="298" t="str">
        <f>VLOOKUP($B86,'TN01-10'!$A$11:$EU$200,129,0)</f>
        <v>Đạt</v>
      </c>
      <c r="S86" s="298" t="str">
        <f>VLOOKUP($B86,'TN01-10'!$A$11:$EU$200,130,0)</f>
        <v>Tốt</v>
      </c>
      <c r="T86" s="252"/>
      <c r="U86" s="299" t="str">
        <f t="shared" si="3"/>
        <v>CNTN</v>
      </c>
      <c r="W86" s="254">
        <f>VLOOKUP($B86,'TN01-10'!$A$11:$EU$200,119,0)</f>
        <v>0</v>
      </c>
      <c r="X86" s="254">
        <v>0</v>
      </c>
      <c r="Z86" s="255">
        <f>VLOOKUP($B86,Sheet!$A$7:$DF$132,110,0)</f>
        <v>2.61</v>
      </c>
      <c r="AA86" s="255">
        <f t="shared" si="4"/>
        <v>0</v>
      </c>
    </row>
    <row r="87" spans="1:27" s="240" customFormat="1" ht="20.25" customHeight="1" x14ac:dyDescent="0.25">
      <c r="A87" s="241">
        <v>18</v>
      </c>
      <c r="B87" s="259">
        <v>2220728722</v>
      </c>
      <c r="C87" s="292" t="str">
        <f>VLOOKUP($B87,TTCN!$B$6:$H$159,2,0)</f>
        <v>Nguyễn Thị Ánh</v>
      </c>
      <c r="D87" s="293" t="str">
        <f>VLOOKUP($B87,TTCN!$B$6:$H$159,3,0)</f>
        <v>Tuyết</v>
      </c>
      <c r="E87" s="294">
        <f>VLOOKUP($B87,TTCN!$B$6:$H$159,5,0)</f>
        <v>35854</v>
      </c>
      <c r="F87" s="295" t="str">
        <f>VLOOKUP($B87,TTCN!$B$6:$H$159,7,0)</f>
        <v>Đà Nẵng</v>
      </c>
      <c r="G87" s="247" t="str">
        <f>VLOOKUP($B87,TTCN!$B$6:$H$159,6,0)</f>
        <v>Nữ</v>
      </c>
      <c r="H87" s="296">
        <f>VLOOKUP($B87,'TN01-10'!$A$11:$EU$200,103,0)</f>
        <v>6.43</v>
      </c>
      <c r="I87" s="297">
        <f>VLOOKUP($B87,'TN01-10'!$A$11:$EU$200,141,0)</f>
        <v>8.5</v>
      </c>
      <c r="J87" s="250">
        <f>VLOOKUP($B87,'TN01-10'!$A$11:$EU$200,146,0)</f>
        <v>6.5</v>
      </c>
      <c r="K87" s="250">
        <f>VLOOKUP($B87,'TN01-10'!$A$11:$EU$200,151,0)</f>
        <v>7.2</v>
      </c>
      <c r="L87" s="296">
        <f>VLOOKUP($B87,'TN01-10'!$A$11:$EV$200,152,0)</f>
        <v>7.6</v>
      </c>
      <c r="M87" s="296">
        <f>VLOOKUP($B87,'TN01-10'!$A$11:$EU$200,116,0)</f>
        <v>6.47</v>
      </c>
      <c r="N87" s="296">
        <f>VLOOKUP($B87,'TN01-10'!$A$11:$EU$200,117,0)</f>
        <v>2.5299999999999998</v>
      </c>
      <c r="O87" s="298" t="str">
        <f>VLOOKUP($B87,'TN01-10'!$A$11:$EU$200,126,0)</f>
        <v>Đạt</v>
      </c>
      <c r="P87" s="298">
        <f>VLOOKUP($B87,'TN01-10'!$A$11:$EU$200,127,0)</f>
        <v>0</v>
      </c>
      <c r="Q87" s="298" t="str">
        <f>VLOOKUP($B87,'TN01-10'!$A$11:$EU$200,128,0)</f>
        <v>Đạt</v>
      </c>
      <c r="R87" s="298" t="str">
        <f>VLOOKUP($B87,'TN01-10'!$A$11:$EU$200,129,0)</f>
        <v>Đạt</v>
      </c>
      <c r="S87" s="298" t="str">
        <f>VLOOKUP($B87,'TN01-10'!$A$11:$EU$200,130,0)</f>
        <v>Tốt</v>
      </c>
      <c r="T87" s="252"/>
      <c r="U87" s="299" t="str">
        <f t="shared" si="3"/>
        <v>HOÃN</v>
      </c>
      <c r="W87" s="254">
        <f>VLOOKUP($B87,'TN01-10'!$A$11:$EU$200,119,0)</f>
        <v>0</v>
      </c>
      <c r="X87" s="254">
        <v>0</v>
      </c>
      <c r="Z87" s="255">
        <f>VLOOKUP($B87,Sheet!$A$7:$DF$132,110,0)</f>
        <v>2.5299999999999998</v>
      </c>
      <c r="AA87" s="255">
        <f t="shared" si="4"/>
        <v>0</v>
      </c>
    </row>
    <row r="88" spans="1:27" s="240" customFormat="1" ht="20.25" customHeight="1" x14ac:dyDescent="0.25">
      <c r="A88" s="241">
        <v>19</v>
      </c>
      <c r="B88" s="259">
        <v>2220727394</v>
      </c>
      <c r="C88" s="292" t="str">
        <f>VLOOKUP($B88,TTCN!$B$6:$H$159,2,0)</f>
        <v>Lê Thị Hồng</v>
      </c>
      <c r="D88" s="293" t="str">
        <f>VLOOKUP($B88,TTCN!$B$6:$H$159,3,0)</f>
        <v>Thi</v>
      </c>
      <c r="E88" s="294">
        <f>VLOOKUP($B88,TTCN!$B$6:$H$159,5,0)</f>
        <v>36141</v>
      </c>
      <c r="F88" s="295" t="str">
        <f>VLOOKUP($B88,TTCN!$B$6:$H$159,7,0)</f>
        <v>Bình Định</v>
      </c>
      <c r="G88" s="247" t="str">
        <f>VLOOKUP($B88,TTCN!$B$6:$H$159,6,0)</f>
        <v>Nữ</v>
      </c>
      <c r="H88" s="296">
        <f>VLOOKUP($B88,'TN01-10'!$A$11:$EU$200,103,0)</f>
        <v>6.75</v>
      </c>
      <c r="I88" s="297">
        <f>VLOOKUP($B88,'TN01-10'!$A$11:$EU$200,141,0)</f>
        <v>8.8000000000000007</v>
      </c>
      <c r="J88" s="250">
        <f>VLOOKUP($B88,'TN01-10'!$A$11:$EU$200,146,0)</f>
        <v>7.9</v>
      </c>
      <c r="K88" s="250">
        <f>VLOOKUP($B88,'TN01-10'!$A$11:$EU$200,151,0)</f>
        <v>7</v>
      </c>
      <c r="L88" s="296">
        <f>VLOOKUP($B88,'TN01-10'!$A$11:$EV$200,152,0)</f>
        <v>7.9</v>
      </c>
      <c r="M88" s="296">
        <f>VLOOKUP($B88,'TN01-10'!$A$11:$EU$200,116,0)</f>
        <v>6.79</v>
      </c>
      <c r="N88" s="296">
        <f>VLOOKUP($B88,'TN01-10'!$A$11:$EU$200,117,0)</f>
        <v>2.71</v>
      </c>
      <c r="O88" s="298" t="str">
        <f>VLOOKUP($B88,'TN01-10'!$A$11:$EU$200,126,0)</f>
        <v>Đạt</v>
      </c>
      <c r="P88" s="298" t="str">
        <f>VLOOKUP($B88,'TN01-10'!$A$11:$EU$200,127,0)</f>
        <v>Đạt</v>
      </c>
      <c r="Q88" s="298" t="str">
        <f>VLOOKUP($B88,'TN01-10'!$A$11:$EU$200,128,0)</f>
        <v>Đạt</v>
      </c>
      <c r="R88" s="298" t="str">
        <f>VLOOKUP($B88,'TN01-10'!$A$11:$EU$200,129,0)</f>
        <v>Đạt</v>
      </c>
      <c r="S88" s="298" t="str">
        <f>VLOOKUP($B88,'TN01-10'!$A$11:$EU$200,130,0)</f>
        <v>Tốt</v>
      </c>
      <c r="T88" s="252"/>
      <c r="U88" s="299" t="str">
        <f t="shared" si="3"/>
        <v>CNTN</v>
      </c>
      <c r="W88" s="254">
        <f>VLOOKUP($B88,'TN01-10'!$A$11:$EU$200,119,0)</f>
        <v>0</v>
      </c>
      <c r="X88" s="254">
        <v>0</v>
      </c>
      <c r="Z88" s="255">
        <f>VLOOKUP($B88,Sheet!$A$7:$DF$132,110,0)</f>
        <v>2.71</v>
      </c>
      <c r="AA88" s="255">
        <f t="shared" si="4"/>
        <v>0</v>
      </c>
    </row>
    <row r="89" spans="1:27" s="240" customFormat="1" ht="20.25" customHeight="1" x14ac:dyDescent="0.25">
      <c r="A89" s="241">
        <v>20</v>
      </c>
      <c r="B89" s="259">
        <v>2220729639</v>
      </c>
      <c r="C89" s="292" t="str">
        <f>VLOOKUP($B89,TTCN!$B$6:$H$159,2,0)</f>
        <v>Nguyễn Thùy</v>
      </c>
      <c r="D89" s="293" t="str">
        <f>VLOOKUP($B89,TTCN!$B$6:$H$159,3,0)</f>
        <v>Trâm</v>
      </c>
      <c r="E89" s="294">
        <f>VLOOKUP($B89,TTCN!$B$6:$H$159,5,0)</f>
        <v>36077</v>
      </c>
      <c r="F89" s="295" t="str">
        <f>VLOOKUP($B89,TTCN!$B$6:$H$159,7,0)</f>
        <v>Đà Nẵng</v>
      </c>
      <c r="G89" s="247" t="str">
        <f>VLOOKUP($B89,TTCN!$B$6:$H$159,6,0)</f>
        <v>Nữ</v>
      </c>
      <c r="H89" s="296">
        <f>VLOOKUP($B89,'TN01-10'!$A$11:$EU$200,103,0)</f>
        <v>6.2</v>
      </c>
      <c r="I89" s="297">
        <f>VLOOKUP($B89,'TN01-10'!$A$11:$EU$200,141,0)</f>
        <v>8</v>
      </c>
      <c r="J89" s="250">
        <f>VLOOKUP($B89,'TN01-10'!$A$11:$EU$200,146,0)</f>
        <v>7</v>
      </c>
      <c r="K89" s="250">
        <f>VLOOKUP($B89,'TN01-10'!$A$11:$EU$200,151,0)</f>
        <v>8.9</v>
      </c>
      <c r="L89" s="296">
        <f>VLOOKUP($B89,'TN01-10'!$A$11:$EV$200,152,0)</f>
        <v>8.1999999999999993</v>
      </c>
      <c r="M89" s="296">
        <f>VLOOKUP($B89,'TN01-10'!$A$11:$EU$200,116,0)</f>
        <v>6.28</v>
      </c>
      <c r="N89" s="296">
        <f>VLOOKUP($B89,'TN01-10'!$A$11:$EU$200,117,0)</f>
        <v>2.4</v>
      </c>
      <c r="O89" s="298" t="str">
        <f>VLOOKUP($B89,'TN01-10'!$A$11:$EU$200,126,0)</f>
        <v>Đạt</v>
      </c>
      <c r="P89" s="298" t="str">
        <f>VLOOKUP($B89,'TN01-10'!$A$11:$EU$200,127,0)</f>
        <v>Đạt</v>
      </c>
      <c r="Q89" s="298" t="str">
        <f>VLOOKUP($B89,'TN01-10'!$A$11:$EU$200,128,0)</f>
        <v>Đạt</v>
      </c>
      <c r="R89" s="298" t="str">
        <f>VLOOKUP($B89,'TN01-10'!$A$11:$EU$200,129,0)</f>
        <v>Đạt</v>
      </c>
      <c r="S89" s="298" t="str">
        <f>VLOOKUP($B89,'TN01-10'!$A$11:$EU$200,130,0)</f>
        <v>Tốt</v>
      </c>
      <c r="T89" s="252"/>
      <c r="U89" s="299" t="str">
        <f t="shared" si="3"/>
        <v>CNTN</v>
      </c>
      <c r="W89" s="254">
        <f>VLOOKUP($B89,'TN01-10'!$A$11:$EU$200,119,0)</f>
        <v>0</v>
      </c>
      <c r="X89" s="254">
        <v>0</v>
      </c>
      <c r="Z89" s="255">
        <f>VLOOKUP($B89,Sheet!$A$7:$DF$132,110,0)</f>
        <v>2.4</v>
      </c>
      <c r="AA89" s="255">
        <f t="shared" si="4"/>
        <v>0</v>
      </c>
    </row>
    <row r="90" spans="1:27" s="240" customFormat="1" ht="20.25" customHeight="1" x14ac:dyDescent="0.25">
      <c r="A90" s="241">
        <v>21</v>
      </c>
      <c r="B90" s="259">
        <v>2221717159</v>
      </c>
      <c r="C90" s="292" t="str">
        <f>VLOOKUP($B90,TTCN!$B$6:$H$159,2,0)</f>
        <v>Trần Công Triệu</v>
      </c>
      <c r="D90" s="293" t="str">
        <f>VLOOKUP($B90,TTCN!$B$6:$H$159,3,0)</f>
        <v>Vĩ</v>
      </c>
      <c r="E90" s="294">
        <f>VLOOKUP($B90,TTCN!$B$6:$H$159,5,0)</f>
        <v>35797</v>
      </c>
      <c r="F90" s="295" t="str">
        <f>VLOOKUP($B90,TTCN!$B$6:$H$159,7,0)</f>
        <v>Đà Nẵng</v>
      </c>
      <c r="G90" s="247" t="str">
        <f>VLOOKUP($B90,TTCN!$B$6:$H$159,6,0)</f>
        <v>Nam</v>
      </c>
      <c r="H90" s="296">
        <f>VLOOKUP($B90,'TN01-10'!$A$11:$EU$200,103,0)</f>
        <v>6.92</v>
      </c>
      <c r="I90" s="297">
        <f>VLOOKUP($B90,'TN01-10'!$A$11:$EU$200,141,0)</f>
        <v>7.8</v>
      </c>
      <c r="J90" s="250">
        <f>VLOOKUP($B90,'TN01-10'!$A$11:$EU$200,146,0)</f>
        <v>5.5</v>
      </c>
      <c r="K90" s="250">
        <f>VLOOKUP($B90,'TN01-10'!$A$11:$EU$200,151,0)</f>
        <v>6.9</v>
      </c>
      <c r="L90" s="296">
        <f>VLOOKUP($B90,'TN01-10'!$A$11:$EV$200,152,0)</f>
        <v>7</v>
      </c>
      <c r="M90" s="296">
        <f>VLOOKUP($B90,'TN01-10'!$A$11:$EU$200,116,0)</f>
        <v>6.92</v>
      </c>
      <c r="N90" s="296">
        <f>VLOOKUP($B90,'TN01-10'!$A$11:$EU$200,117,0)</f>
        <v>2.77</v>
      </c>
      <c r="O90" s="298" t="str">
        <f>VLOOKUP($B90,'TN01-10'!$A$11:$EU$200,126,0)</f>
        <v>Đạt</v>
      </c>
      <c r="P90" s="298" t="str">
        <f>VLOOKUP($B90,'TN01-10'!$A$11:$EU$200,127,0)</f>
        <v>Đạt</v>
      </c>
      <c r="Q90" s="298" t="str">
        <f>VLOOKUP($B90,'TN01-10'!$A$11:$EU$200,128,0)</f>
        <v>Đạt</v>
      </c>
      <c r="R90" s="298" t="str">
        <f>VLOOKUP($B90,'TN01-10'!$A$11:$EU$200,129,0)</f>
        <v>Đạt</v>
      </c>
      <c r="S90" s="298" t="str">
        <f>VLOOKUP($B90,'TN01-10'!$A$11:$EU$200,130,0)</f>
        <v>Khá</v>
      </c>
      <c r="T90" s="252"/>
      <c r="U90" s="299" t="str">
        <f t="shared" si="3"/>
        <v>CNTN</v>
      </c>
      <c r="W90" s="254">
        <f>VLOOKUP($B90,'TN01-10'!$A$11:$EU$200,119,0)</f>
        <v>0</v>
      </c>
      <c r="X90" s="254">
        <v>0</v>
      </c>
      <c r="Z90" s="255">
        <f>VLOOKUP($B90,Sheet!$A$7:$DF$132,110,0)</f>
        <v>2.77</v>
      </c>
      <c r="AA90" s="255">
        <f t="shared" si="4"/>
        <v>0</v>
      </c>
    </row>
    <row r="91" spans="1:27" s="240" customFormat="1" ht="20.25" customHeight="1" thickBot="1" x14ac:dyDescent="0.3">
      <c r="A91" s="300">
        <v>22</v>
      </c>
      <c r="B91" s="301">
        <v>2220717168</v>
      </c>
      <c r="C91" s="302" t="str">
        <f>VLOOKUP($B91,TTCN!$B$6:$H$159,2,0)</f>
        <v>Nguyễn Thị Thảo</v>
      </c>
      <c r="D91" s="303" t="str">
        <f>VLOOKUP($B91,TTCN!$B$6:$H$159,3,0)</f>
        <v>Vy</v>
      </c>
      <c r="E91" s="304">
        <f>VLOOKUP($B91,TTCN!$B$6:$H$159,5,0)</f>
        <v>35937</v>
      </c>
      <c r="F91" s="305" t="str">
        <f>VLOOKUP($B91,TTCN!$B$6:$H$159,7,0)</f>
        <v>Đà Nẵng</v>
      </c>
      <c r="G91" s="306" t="str">
        <f>VLOOKUP($B91,TTCN!$B$6:$H$159,6,0)</f>
        <v>Nữ</v>
      </c>
      <c r="H91" s="307">
        <f>VLOOKUP($B91,'TN01-10'!$A$11:$EU$200,103,0)</f>
        <v>6.42</v>
      </c>
      <c r="I91" s="308">
        <f>VLOOKUP($B91,'TN01-10'!$A$11:$EU$200,141,0)</f>
        <v>8.3000000000000007</v>
      </c>
      <c r="J91" s="309">
        <f>VLOOKUP($B91,'TN01-10'!$A$11:$EU$200,146,0)</f>
        <v>8.1999999999999993</v>
      </c>
      <c r="K91" s="309">
        <f>VLOOKUP($B91,'TN01-10'!$A$11:$EU$200,151,0)</f>
        <v>7.7</v>
      </c>
      <c r="L91" s="307">
        <f>VLOOKUP($B91,'TN01-10'!$A$11:$EV$200,152,0)</f>
        <v>8</v>
      </c>
      <c r="M91" s="307">
        <f>VLOOKUP($B91,'TN01-10'!$A$11:$EU$200,116,0)</f>
        <v>6.48</v>
      </c>
      <c r="N91" s="307">
        <f>VLOOKUP($B91,'TN01-10'!$A$11:$EU$200,117,0)</f>
        <v>2.5499999999999998</v>
      </c>
      <c r="O91" s="310" t="str">
        <f>VLOOKUP($B91,'TN01-10'!$A$11:$EU$200,126,0)</f>
        <v>Đạt</v>
      </c>
      <c r="P91" s="310" t="str">
        <f>VLOOKUP($B91,'TN01-10'!$A$11:$EU$200,127,0)</f>
        <v>Đạt</v>
      </c>
      <c r="Q91" s="310" t="str">
        <f>VLOOKUP($B91,'TN01-10'!$A$11:$EU$200,128,0)</f>
        <v>Đạt</v>
      </c>
      <c r="R91" s="310" t="str">
        <f>VLOOKUP($B91,'TN01-10'!$A$11:$EU$200,129,0)</f>
        <v>Đạt</v>
      </c>
      <c r="S91" s="310" t="str">
        <f>VLOOKUP($B91,'TN01-10'!$A$11:$EU$200,130,0)</f>
        <v>Khá</v>
      </c>
      <c r="T91" s="311"/>
      <c r="U91" s="312" t="str">
        <f t="shared" si="3"/>
        <v>CNTN</v>
      </c>
      <c r="W91" s="254">
        <f>VLOOKUP($B91,'TN01-10'!$A$11:$EU$200,119,0)</f>
        <v>0</v>
      </c>
      <c r="X91" s="254">
        <v>0</v>
      </c>
      <c r="Z91" s="255">
        <f>VLOOKUP($B91,Sheet!$A$7:$DF$132,110,0)</f>
        <v>2.5499999999999998</v>
      </c>
      <c r="AA91" s="255">
        <f t="shared" si="4"/>
        <v>0</v>
      </c>
    </row>
    <row r="92" spans="1:27" s="407" customFormat="1" ht="20.25" customHeight="1" x14ac:dyDescent="0.25">
      <c r="A92" s="399"/>
      <c r="B92" s="400"/>
      <c r="C92" s="400"/>
      <c r="D92" s="401"/>
      <c r="E92" s="402"/>
      <c r="F92" s="403"/>
      <c r="G92" s="403"/>
      <c r="H92" s="403"/>
      <c r="I92" s="403"/>
      <c r="J92" s="403"/>
      <c r="K92" s="403"/>
      <c r="L92" s="403"/>
      <c r="M92" s="403"/>
      <c r="N92" s="403"/>
      <c r="O92" s="403"/>
      <c r="P92" s="403"/>
      <c r="Q92" s="403"/>
      <c r="R92" s="403"/>
      <c r="S92" s="403"/>
      <c r="T92" s="403"/>
      <c r="U92" s="403"/>
      <c r="V92" s="404"/>
      <c r="W92" s="405"/>
      <c r="X92" s="405"/>
      <c r="Y92" s="404"/>
      <c r="Z92" s="406"/>
    </row>
    <row r="93" spans="1:27" s="261" customFormat="1" ht="15.75" customHeight="1" x14ac:dyDescent="0.2">
      <c r="B93" s="262"/>
      <c r="E93" s="263"/>
      <c r="F93" s="264"/>
      <c r="G93" s="263"/>
      <c r="H93" s="265"/>
      <c r="I93" s="266"/>
      <c r="J93" s="266"/>
      <c r="K93" s="266"/>
      <c r="L93" s="267"/>
      <c r="M93" s="267"/>
      <c r="N93" s="267"/>
      <c r="Q93" s="268"/>
      <c r="R93" s="268"/>
      <c r="T93" s="269" t="str">
        <f ca="1">"Đà Nẵng, ngày"&amp;" "&amp; DAY(NOW())&amp;" tháng "&amp;MONTH(NOW())&amp;" năm "&amp;YEAR(NOW())</f>
        <v>Đà Nẵng, ngày 11 tháng 3 năm 2021</v>
      </c>
      <c r="U93" s="269"/>
      <c r="V93" s="270"/>
      <c r="W93" s="271"/>
      <c r="X93" s="272"/>
    </row>
    <row r="94" spans="1:27" s="273" customFormat="1" ht="15" customHeight="1" x14ac:dyDescent="0.2">
      <c r="B94" s="274" t="s">
        <v>4820</v>
      </c>
      <c r="D94" s="275" t="s">
        <v>4821</v>
      </c>
      <c r="H94" s="276" t="s">
        <v>4823</v>
      </c>
      <c r="I94" s="277"/>
      <c r="J94" s="276"/>
      <c r="M94" s="275" t="s">
        <v>4782</v>
      </c>
      <c r="T94" s="275" t="s">
        <v>4822</v>
      </c>
      <c r="U94" s="275"/>
      <c r="V94" s="270"/>
      <c r="W94" s="271"/>
      <c r="X94" s="278"/>
    </row>
    <row r="95" spans="1:27" s="282" customFormat="1" ht="18" customHeight="1" x14ac:dyDescent="0.3">
      <c r="A95" s="279"/>
      <c r="B95" s="280"/>
      <c r="C95" s="279"/>
      <c r="D95" s="279"/>
      <c r="E95" s="281"/>
      <c r="G95" s="283"/>
      <c r="H95" s="281"/>
      <c r="I95" s="284"/>
      <c r="J95" s="285"/>
      <c r="M95" s="285"/>
      <c r="O95" s="279"/>
      <c r="P95" s="279"/>
      <c r="Q95" s="279"/>
      <c r="R95" s="279"/>
      <c r="S95" s="279"/>
      <c r="T95" s="279"/>
      <c r="U95" s="281"/>
      <c r="V95" s="270"/>
      <c r="W95" s="271"/>
      <c r="X95" s="286"/>
    </row>
    <row r="96" spans="1:27" s="282" customFormat="1" ht="18" customHeight="1" x14ac:dyDescent="0.3">
      <c r="A96" s="279"/>
      <c r="B96" s="280"/>
      <c r="C96" s="279"/>
      <c r="D96" s="279"/>
      <c r="E96" s="281"/>
      <c r="G96" s="283"/>
      <c r="H96" s="281"/>
      <c r="I96" s="284"/>
      <c r="J96" s="285"/>
      <c r="M96" s="285"/>
      <c r="O96" s="279"/>
      <c r="P96" s="279"/>
      <c r="Q96" s="279"/>
      <c r="R96" s="279"/>
      <c r="S96" s="279"/>
      <c r="T96" s="279"/>
      <c r="U96" s="281"/>
      <c r="V96" s="270"/>
      <c r="W96" s="271"/>
      <c r="X96" s="286"/>
    </row>
    <row r="97" spans="1:27" s="282" customFormat="1" ht="18" customHeight="1" x14ac:dyDescent="0.3">
      <c r="A97" s="279"/>
      <c r="B97" s="280"/>
      <c r="C97" s="279"/>
      <c r="D97" s="279"/>
      <c r="E97" s="281"/>
      <c r="G97" s="283"/>
      <c r="H97" s="281"/>
      <c r="I97" s="284"/>
      <c r="J97" s="285"/>
      <c r="M97" s="285"/>
      <c r="O97" s="279"/>
      <c r="P97" s="279"/>
      <c r="Q97" s="279"/>
      <c r="R97" s="279"/>
      <c r="S97" s="279"/>
      <c r="T97" s="279"/>
      <c r="U97" s="281"/>
      <c r="V97" s="270"/>
      <c r="W97" s="271"/>
      <c r="X97" s="286"/>
    </row>
    <row r="98" spans="1:27" s="282" customFormat="1" ht="18" customHeight="1" x14ac:dyDescent="0.3">
      <c r="A98" s="279"/>
      <c r="B98" s="280"/>
      <c r="C98" s="279"/>
      <c r="D98" s="279"/>
      <c r="E98" s="281"/>
      <c r="G98" s="283"/>
      <c r="H98" s="281"/>
      <c r="I98" s="284"/>
      <c r="J98" s="285"/>
      <c r="M98" s="285"/>
      <c r="O98" s="279"/>
      <c r="P98" s="279"/>
      <c r="Q98" s="279"/>
      <c r="R98" s="279"/>
      <c r="S98" s="279"/>
      <c r="T98" s="279"/>
      <c r="U98" s="281"/>
      <c r="V98" s="270"/>
      <c r="W98" s="271"/>
      <c r="X98" s="286"/>
    </row>
    <row r="99" spans="1:27" s="273" customFormat="1" ht="12.75" x14ac:dyDescent="0.2">
      <c r="A99" s="287"/>
      <c r="B99" s="288" t="s">
        <v>4596</v>
      </c>
      <c r="C99" s="287"/>
      <c r="E99" s="275"/>
      <c r="G99" s="275"/>
      <c r="H99" s="275"/>
      <c r="I99" s="277"/>
      <c r="J99" s="276"/>
      <c r="M99" s="275" t="s">
        <v>4600</v>
      </c>
      <c r="U99" s="275"/>
      <c r="V99" s="270"/>
      <c r="W99" s="271"/>
      <c r="X99" s="278"/>
    </row>
    <row r="104" spans="1:27" s="480" customFormat="1" x14ac:dyDescent="0.25">
      <c r="B104" s="482" t="s">
        <v>4860</v>
      </c>
      <c r="E104" s="481"/>
      <c r="G104" s="481"/>
      <c r="U104" s="481"/>
      <c r="W104" s="481"/>
      <c r="X104" s="481"/>
    </row>
    <row r="105" spans="1:27" x14ac:dyDescent="0.25">
      <c r="B105" s="289" t="s">
        <v>4859</v>
      </c>
    </row>
    <row r="106" spans="1:27" s="240" customFormat="1" ht="20.25" customHeight="1" x14ac:dyDescent="0.25">
      <c r="A106" s="442">
        <v>1</v>
      </c>
      <c r="B106" s="443">
        <v>2220728616</v>
      </c>
      <c r="C106" s="444" t="str">
        <f>VLOOKUP($B106,TTCN!$B$6:$H$159,2,0)</f>
        <v>Lê Thị Thanh</v>
      </c>
      <c r="D106" s="445" t="str">
        <f>VLOOKUP($B106,TTCN!$B$6:$H$159,3,0)</f>
        <v>Bình</v>
      </c>
      <c r="E106" s="446">
        <f>VLOOKUP($B106,TTCN!$B$6:$H$159,5,0)</f>
        <v>35927</v>
      </c>
      <c r="F106" s="447" t="str">
        <f>VLOOKUP($B106,TTCN!$B$6:$H$159,7,0)</f>
        <v>Đà Nẵng</v>
      </c>
      <c r="G106" s="448" t="str">
        <f>VLOOKUP($B106,TTCN!$B$6:$H$159,6,0)</f>
        <v>Nữ</v>
      </c>
      <c r="H106" s="449">
        <f>VLOOKUP($B106,'TN01-10'!$A$11:$EU$200,103,0)</f>
        <v>6.39</v>
      </c>
      <c r="I106" s="450">
        <f>VLOOKUP($B106,'TN01-10'!$A$11:$EU$200,141,0)</f>
        <v>8.8000000000000007</v>
      </c>
      <c r="J106" s="451">
        <f>VLOOKUP($B106,'TN01-10'!$A$11:$EU$200,146,0)</f>
        <v>8.5</v>
      </c>
      <c r="K106" s="451">
        <f>VLOOKUP($B106,'TN01-10'!$A$11:$EU$200,151,0)</f>
        <v>8.1999999999999993</v>
      </c>
      <c r="L106" s="449">
        <f>VLOOKUP($B106,'TN01-10'!$A$11:$EV$200,152,0)</f>
        <v>8.5</v>
      </c>
      <c r="M106" s="449">
        <f>VLOOKUP($B106,'TN01-10'!$A$11:$EU$200,116,0)</f>
        <v>6.46</v>
      </c>
      <c r="N106" s="449">
        <f>VLOOKUP($B106,'TN01-10'!$A$11:$EU$200,117,0)</f>
        <v>2.56</v>
      </c>
      <c r="O106" s="452" t="str">
        <f>VLOOKUP($B106,'TN01-10'!$A$11:$EU$200,126,0)</f>
        <v>Đạt</v>
      </c>
      <c r="P106" s="452" t="str">
        <f>VLOOKUP($B106,'TN01-10'!$A$11:$EU$200,127,0)</f>
        <v>Đạt</v>
      </c>
      <c r="Q106" s="452" t="str">
        <f>VLOOKUP($B106,'TN01-10'!$A$11:$EU$200,128,0)</f>
        <v>Đạt</v>
      </c>
      <c r="R106" s="452" t="str">
        <f>VLOOKUP($B106,'TN01-10'!$A$11:$EU$200,129,0)</f>
        <v>Đạt</v>
      </c>
      <c r="S106" s="452" t="str">
        <f>VLOOKUP($B106,'TN01-10'!$A$11:$EU$200,130,0)</f>
        <v>Tốt</v>
      </c>
      <c r="T106" s="453"/>
      <c r="U106" s="454" t="str">
        <f>IF(AND(I106&gt;=5.5,L106&gt;=5.5,N106&gt;=2,O106="Đạt",P106="Đạt",Q106="Đạt",R106="Đạt",AND(W106=0,X106=0)),"CNTN",IF(OR(I106&lt;5.5,J106&lt;5.5,K106&lt;5.5,L106&lt;5.5),"HỎNG","HOÃN"))</f>
        <v>CNTN</v>
      </c>
      <c r="W106" s="254">
        <f>VLOOKUP($B106,'TN01-10'!$A$11:$EU$200,119,0)</f>
        <v>0</v>
      </c>
      <c r="X106" s="254">
        <v>0</v>
      </c>
      <c r="Z106" s="255">
        <f>VLOOKUP($B106,Sheet!$A$7:$DF$132,110,0)</f>
        <v>2.56</v>
      </c>
      <c r="AA106" s="255">
        <f t="shared" ref="AA106:AA118" si="5">Z106-N106</f>
        <v>0</v>
      </c>
    </row>
    <row r="107" spans="1:27" s="240" customFormat="1" ht="20.25" customHeight="1" x14ac:dyDescent="0.25">
      <c r="A107" s="241">
        <v>2</v>
      </c>
      <c r="B107" s="259">
        <v>2220727273</v>
      </c>
      <c r="C107" s="292" t="str">
        <f>VLOOKUP($B107,TTCN!$B$6:$H$159,2,0)</f>
        <v>Đỗ Thị</v>
      </c>
      <c r="D107" s="293" t="str">
        <f>VLOOKUP($B107,TTCN!$B$6:$H$159,3,0)</f>
        <v>Chuyên</v>
      </c>
      <c r="E107" s="294">
        <f>VLOOKUP($B107,TTCN!$B$6:$H$159,5,0)</f>
        <v>36023</v>
      </c>
      <c r="F107" s="295" t="str">
        <f>VLOOKUP($B107,TTCN!$B$6:$H$159,7,0)</f>
        <v>Kon Tum</v>
      </c>
      <c r="G107" s="247" t="str">
        <f>VLOOKUP($B107,TTCN!$B$6:$H$159,6,0)</f>
        <v>Nữ</v>
      </c>
      <c r="H107" s="296">
        <f>VLOOKUP($B107,'TN01-10'!$A$11:$EU$200,103,0)</f>
        <v>6.67</v>
      </c>
      <c r="I107" s="297">
        <f>VLOOKUP($B107,'TN01-10'!$A$11:$EU$200,141,0)</f>
        <v>9</v>
      </c>
      <c r="J107" s="250">
        <f>VLOOKUP($B107,'TN01-10'!$A$11:$EU$200,146,0)</f>
        <v>8.5</v>
      </c>
      <c r="K107" s="250">
        <f>VLOOKUP($B107,'TN01-10'!$A$11:$EU$200,151,0)</f>
        <v>8.8000000000000007</v>
      </c>
      <c r="L107" s="296">
        <f>VLOOKUP($B107,'TN01-10'!$A$11:$EV$200,152,0)</f>
        <v>8.8000000000000007</v>
      </c>
      <c r="M107" s="296">
        <f>VLOOKUP($B107,'TN01-10'!$A$11:$EU$200,116,0)</f>
        <v>6.75</v>
      </c>
      <c r="N107" s="296">
        <f>VLOOKUP($B107,'TN01-10'!$A$11:$EU$200,117,0)</f>
        <v>2.71</v>
      </c>
      <c r="O107" s="298" t="str">
        <f>VLOOKUP($B107,'TN01-10'!$A$11:$EU$200,126,0)</f>
        <v>Đạt</v>
      </c>
      <c r="P107" s="298" t="str">
        <f>VLOOKUP($B107,'TN01-10'!$A$11:$EU$200,127,0)</f>
        <v>Đạt</v>
      </c>
      <c r="Q107" s="298" t="str">
        <f>VLOOKUP($B107,'TN01-10'!$A$11:$EU$200,128,0)</f>
        <v>Đạt</v>
      </c>
      <c r="R107" s="298" t="str">
        <f>VLOOKUP($B107,'TN01-10'!$A$11:$EU$200,129,0)</f>
        <v>Đạt</v>
      </c>
      <c r="S107" s="298" t="str">
        <f>VLOOKUP($B107,'TN01-10'!$A$11:$EU$200,130,0)</f>
        <v>Khá</v>
      </c>
      <c r="T107" s="252"/>
      <c r="U107" s="299" t="str">
        <f t="shared" ref="U107:U118" si="6">IF(AND(I107&gt;=5.5,L107&gt;=5.5,N107&gt;=2,O107="Đạt",P107="Đạt",Q107="Đạt",R107="Đạt",AND(W107=0,X107=0)),"CNTN",IF(OR(I107&lt;5.5,J107&lt;5.5,K107&lt;5.5,L107&lt;5.5),"HỎNG","HOÃN"))</f>
        <v>CNTN</v>
      </c>
      <c r="W107" s="254">
        <f>VLOOKUP($B107,'TN01-10'!$A$11:$EU$200,119,0)</f>
        <v>0</v>
      </c>
      <c r="X107" s="254">
        <v>0</v>
      </c>
      <c r="Z107" s="255">
        <f>VLOOKUP($B107,Sheet!$A$7:$DF$132,110,0)</f>
        <v>2.71</v>
      </c>
      <c r="AA107" s="255">
        <f t="shared" si="5"/>
        <v>0</v>
      </c>
    </row>
    <row r="108" spans="1:27" s="240" customFormat="1" ht="20.25" customHeight="1" x14ac:dyDescent="0.25">
      <c r="A108" s="241">
        <v>3</v>
      </c>
      <c r="B108" s="259">
        <v>2221727275</v>
      </c>
      <c r="C108" s="292" t="str">
        <f>VLOOKUP($B108,TTCN!$B$6:$H$159,2,0)</f>
        <v>Mai</v>
      </c>
      <c r="D108" s="293" t="str">
        <f>VLOOKUP($B108,TTCN!$B$6:$H$159,3,0)</f>
        <v>Danh</v>
      </c>
      <c r="E108" s="294">
        <f>VLOOKUP($B108,TTCN!$B$6:$H$159,5,0)</f>
        <v>35871</v>
      </c>
      <c r="F108" s="295" t="str">
        <f>VLOOKUP($B108,TTCN!$B$6:$H$159,7,0)</f>
        <v>Quảng Nam</v>
      </c>
      <c r="G108" s="247" t="str">
        <f>VLOOKUP($B108,TTCN!$B$6:$H$159,6,0)</f>
        <v>Nam</v>
      </c>
      <c r="H108" s="296">
        <f>VLOOKUP($B108,'TN01-10'!$A$11:$EU$200,103,0)</f>
        <v>6.74</v>
      </c>
      <c r="I108" s="297">
        <f>VLOOKUP($B108,'TN01-10'!$A$11:$EU$200,141,0)</f>
        <v>9</v>
      </c>
      <c r="J108" s="250">
        <f>VLOOKUP($B108,'TN01-10'!$A$11:$EU$200,146,0)</f>
        <v>8.3000000000000007</v>
      </c>
      <c r="K108" s="250">
        <f>VLOOKUP($B108,'TN01-10'!$A$11:$EU$200,151,0)</f>
        <v>8.4</v>
      </c>
      <c r="L108" s="296">
        <f>VLOOKUP($B108,'TN01-10'!$A$11:$EV$200,152,0)</f>
        <v>8.6</v>
      </c>
      <c r="M108" s="296">
        <f>VLOOKUP($B108,'TN01-10'!$A$11:$EU$200,116,0)</f>
        <v>6.81</v>
      </c>
      <c r="N108" s="296">
        <f>VLOOKUP($B108,'TN01-10'!$A$11:$EU$200,117,0)</f>
        <v>2.72</v>
      </c>
      <c r="O108" s="298" t="str">
        <f>VLOOKUP($B108,'TN01-10'!$A$11:$EU$200,126,0)</f>
        <v>Đạt</v>
      </c>
      <c r="P108" s="298" t="str">
        <f>VLOOKUP($B108,'TN01-10'!$A$11:$EU$200,127,0)</f>
        <v>Đạt</v>
      </c>
      <c r="Q108" s="298" t="str">
        <f>VLOOKUP($B108,'TN01-10'!$A$11:$EU$200,128,0)</f>
        <v>Đạt</v>
      </c>
      <c r="R108" s="298" t="str">
        <f>VLOOKUP($B108,'TN01-10'!$A$11:$EU$200,129,0)</f>
        <v>Đạt</v>
      </c>
      <c r="S108" s="298" t="str">
        <f>VLOOKUP($B108,'TN01-10'!$A$11:$EU$200,130,0)</f>
        <v>Tốt</v>
      </c>
      <c r="T108" s="252"/>
      <c r="U108" s="299" t="str">
        <f t="shared" si="6"/>
        <v>CNTN</v>
      </c>
      <c r="W108" s="254">
        <f>VLOOKUP($B108,'TN01-10'!$A$11:$EU$200,119,0)</f>
        <v>0</v>
      </c>
      <c r="X108" s="254">
        <v>0</v>
      </c>
      <c r="Z108" s="255">
        <f>VLOOKUP($B108,Sheet!$A$7:$DF$132,110,0)</f>
        <v>2.72</v>
      </c>
      <c r="AA108" s="255">
        <f t="shared" si="5"/>
        <v>0</v>
      </c>
    </row>
    <row r="109" spans="1:27" s="240" customFormat="1" ht="20.25" customHeight="1" x14ac:dyDescent="0.25">
      <c r="A109" s="241">
        <v>4</v>
      </c>
      <c r="B109" s="259">
        <v>2220727291</v>
      </c>
      <c r="C109" s="292" t="str">
        <f>VLOOKUP($B109,TTCN!$B$6:$H$159,2,0)</f>
        <v>Trần Mỹ</v>
      </c>
      <c r="D109" s="293" t="str">
        <f>VLOOKUP($B109,TTCN!$B$6:$H$159,3,0)</f>
        <v>Duyên</v>
      </c>
      <c r="E109" s="294">
        <f>VLOOKUP($B109,TTCN!$B$6:$H$159,5,0)</f>
        <v>36034</v>
      </c>
      <c r="F109" s="295" t="str">
        <f>VLOOKUP($B109,TTCN!$B$6:$H$159,7,0)</f>
        <v>Quảng Nam</v>
      </c>
      <c r="G109" s="247" t="str">
        <f>VLOOKUP($B109,TTCN!$B$6:$H$159,6,0)</f>
        <v>Nữ</v>
      </c>
      <c r="H109" s="296">
        <f>VLOOKUP($B109,'TN01-10'!$A$11:$EU$200,103,0)</f>
        <v>6.99</v>
      </c>
      <c r="I109" s="297">
        <f>VLOOKUP($B109,'TN01-10'!$A$11:$EU$200,141,0)</f>
        <v>8.6</v>
      </c>
      <c r="J109" s="250">
        <f>VLOOKUP($B109,'TN01-10'!$A$11:$EU$200,146,0)</f>
        <v>9</v>
      </c>
      <c r="K109" s="250">
        <f>VLOOKUP($B109,'TN01-10'!$A$11:$EU$200,151,0)</f>
        <v>7.2</v>
      </c>
      <c r="L109" s="296">
        <f>VLOOKUP($B109,'TN01-10'!$A$11:$EV$200,152,0)</f>
        <v>8.1</v>
      </c>
      <c r="M109" s="296">
        <f>VLOOKUP($B109,'TN01-10'!$A$11:$EU$200,116,0)</f>
        <v>7.03</v>
      </c>
      <c r="N109" s="296">
        <f>VLOOKUP($B109,'TN01-10'!$A$11:$EU$200,117,0)</f>
        <v>2.87</v>
      </c>
      <c r="O109" s="298" t="str">
        <f>VLOOKUP($B109,'TN01-10'!$A$11:$EU$200,126,0)</f>
        <v>Đạt</v>
      </c>
      <c r="P109" s="298" t="str">
        <f>VLOOKUP($B109,'TN01-10'!$A$11:$EU$200,127,0)</f>
        <v>Đạt</v>
      </c>
      <c r="Q109" s="298" t="str">
        <f>VLOOKUP($B109,'TN01-10'!$A$11:$EU$200,128,0)</f>
        <v>Đạt</v>
      </c>
      <c r="R109" s="298" t="str">
        <f>VLOOKUP($B109,'TN01-10'!$A$11:$EU$200,129,0)</f>
        <v>Đạt</v>
      </c>
      <c r="S109" s="298" t="str">
        <f>VLOOKUP($B109,'TN01-10'!$A$11:$EU$200,130,0)</f>
        <v>Tốt</v>
      </c>
      <c r="T109" s="252"/>
      <c r="U109" s="299" t="str">
        <f t="shared" si="6"/>
        <v>CNTN</v>
      </c>
      <c r="W109" s="254">
        <f>VLOOKUP($B109,'TN01-10'!$A$11:$EU$200,119,0)</f>
        <v>0</v>
      </c>
      <c r="X109" s="254">
        <v>0</v>
      </c>
      <c r="Z109" s="255">
        <f>VLOOKUP($B109,Sheet!$A$7:$DF$132,110,0)</f>
        <v>2.87</v>
      </c>
      <c r="AA109" s="255">
        <f t="shared" si="5"/>
        <v>0</v>
      </c>
    </row>
    <row r="110" spans="1:27" s="240" customFormat="1" ht="20.25" customHeight="1" x14ac:dyDescent="0.25">
      <c r="A110" s="241">
        <v>5</v>
      </c>
      <c r="B110" s="259">
        <v>2220716656</v>
      </c>
      <c r="C110" s="292" t="str">
        <f>VLOOKUP($B110,TTCN!$B$6:$H$159,2,0)</f>
        <v>Trương Khánh</v>
      </c>
      <c r="D110" s="293" t="str">
        <f>VLOOKUP($B110,TTCN!$B$6:$H$159,3,0)</f>
        <v>Duyên</v>
      </c>
      <c r="E110" s="294">
        <f>VLOOKUP($B110,TTCN!$B$6:$H$159,5,0)</f>
        <v>36041</v>
      </c>
      <c r="F110" s="295" t="str">
        <f>VLOOKUP($B110,TTCN!$B$6:$H$159,7,0)</f>
        <v>Đà Nẵng</v>
      </c>
      <c r="G110" s="247" t="str">
        <f>VLOOKUP($B110,TTCN!$B$6:$H$159,6,0)</f>
        <v>Nữ</v>
      </c>
      <c r="H110" s="296">
        <f>VLOOKUP($B110,'TN01-10'!$A$11:$EU$200,103,0)</f>
        <v>6.88</v>
      </c>
      <c r="I110" s="297">
        <f>VLOOKUP($B110,'TN01-10'!$A$11:$EU$200,141,0)</f>
        <v>8.6999999999999993</v>
      </c>
      <c r="J110" s="250">
        <f>VLOOKUP($B110,'TN01-10'!$A$11:$EU$200,146,0)</f>
        <v>8</v>
      </c>
      <c r="K110" s="250">
        <f>VLOOKUP($B110,'TN01-10'!$A$11:$EU$200,151,0)</f>
        <v>8.1999999999999993</v>
      </c>
      <c r="L110" s="296">
        <f>VLOOKUP($B110,'TN01-10'!$A$11:$EV$200,152,0)</f>
        <v>8.4</v>
      </c>
      <c r="M110" s="296">
        <f>VLOOKUP($B110,'TN01-10'!$A$11:$EU$200,116,0)</f>
        <v>6.94</v>
      </c>
      <c r="N110" s="296">
        <f>VLOOKUP($B110,'TN01-10'!$A$11:$EU$200,117,0)</f>
        <v>2.81</v>
      </c>
      <c r="O110" s="298" t="str">
        <f>VLOOKUP($B110,'TN01-10'!$A$11:$EU$200,126,0)</f>
        <v>Đạt</v>
      </c>
      <c r="P110" s="298" t="str">
        <f>VLOOKUP($B110,'TN01-10'!$A$11:$EU$200,127,0)</f>
        <v>Đạt</v>
      </c>
      <c r="Q110" s="298" t="str">
        <f>VLOOKUP($B110,'TN01-10'!$A$11:$EU$200,128,0)</f>
        <v>Đạt</v>
      </c>
      <c r="R110" s="298" t="str">
        <f>VLOOKUP($B110,'TN01-10'!$A$11:$EU$200,129,0)</f>
        <v>Đạt</v>
      </c>
      <c r="S110" s="298" t="str">
        <f>VLOOKUP($B110,'TN01-10'!$A$11:$EU$200,130,0)</f>
        <v>Tốt</v>
      </c>
      <c r="T110" s="252"/>
      <c r="U110" s="299" t="str">
        <f t="shared" si="6"/>
        <v>CNTN</v>
      </c>
      <c r="W110" s="254">
        <f>VLOOKUP($B110,'TN01-10'!$A$11:$EU$200,119,0)</f>
        <v>0</v>
      </c>
      <c r="X110" s="254">
        <v>0</v>
      </c>
      <c r="Z110" s="255">
        <f>VLOOKUP($B110,Sheet!$A$7:$DF$132,110,0)</f>
        <v>2.81</v>
      </c>
      <c r="AA110" s="255">
        <f t="shared" si="5"/>
        <v>0</v>
      </c>
    </row>
    <row r="111" spans="1:27" s="240" customFormat="1" ht="20.25" customHeight="1" x14ac:dyDescent="0.25">
      <c r="A111" s="241">
        <v>6</v>
      </c>
      <c r="B111" s="259">
        <v>2220716703</v>
      </c>
      <c r="C111" s="292" t="str">
        <f>VLOOKUP($B111,TTCN!$B$6:$H$159,2,0)</f>
        <v>Nguyễn Thị</v>
      </c>
      <c r="D111" s="293" t="str">
        <f>VLOOKUP($B111,TTCN!$B$6:$H$159,3,0)</f>
        <v>Hậu</v>
      </c>
      <c r="E111" s="294">
        <f>VLOOKUP($B111,TTCN!$B$6:$H$159,5,0)</f>
        <v>36022</v>
      </c>
      <c r="F111" s="295" t="str">
        <f>VLOOKUP($B111,TTCN!$B$6:$H$159,7,0)</f>
        <v>Tuyên Quang</v>
      </c>
      <c r="G111" s="247" t="str">
        <f>VLOOKUP($B111,TTCN!$B$6:$H$159,6,0)</f>
        <v>Nữ</v>
      </c>
      <c r="H111" s="296">
        <f>VLOOKUP($B111,'TN01-10'!$A$11:$EU$200,103,0)</f>
        <v>6.47</v>
      </c>
      <c r="I111" s="297">
        <f>VLOOKUP($B111,'TN01-10'!$A$11:$EU$200,141,0)</f>
        <v>8.8000000000000007</v>
      </c>
      <c r="J111" s="250">
        <f>VLOOKUP($B111,'TN01-10'!$A$11:$EU$200,146,0)</f>
        <v>7.5</v>
      </c>
      <c r="K111" s="250">
        <f>VLOOKUP($B111,'TN01-10'!$A$11:$EU$200,151,0)</f>
        <v>7</v>
      </c>
      <c r="L111" s="296">
        <f>VLOOKUP($B111,'TN01-10'!$A$11:$EV$200,152,0)</f>
        <v>7.8</v>
      </c>
      <c r="M111" s="296">
        <f>VLOOKUP($B111,'TN01-10'!$A$11:$EU$200,116,0)</f>
        <v>6.52</v>
      </c>
      <c r="N111" s="296">
        <f>VLOOKUP($B111,'TN01-10'!$A$11:$EU$200,117,0)</f>
        <v>2.56</v>
      </c>
      <c r="O111" s="298" t="str">
        <f>VLOOKUP($B111,'TN01-10'!$A$11:$EU$200,126,0)</f>
        <v>Đạt</v>
      </c>
      <c r="P111" s="298" t="str">
        <f>VLOOKUP($B111,'TN01-10'!$A$11:$EU$200,127,0)</f>
        <v>Đạt</v>
      </c>
      <c r="Q111" s="298" t="str">
        <f>VLOOKUP($B111,'TN01-10'!$A$11:$EU$200,128,0)</f>
        <v>Đạt</v>
      </c>
      <c r="R111" s="298" t="str">
        <f>VLOOKUP($B111,'TN01-10'!$A$11:$EU$200,129,0)</f>
        <v>Đạt</v>
      </c>
      <c r="S111" s="298" t="str">
        <f>VLOOKUP($B111,'TN01-10'!$A$11:$EU$200,130,0)</f>
        <v>Khá</v>
      </c>
      <c r="T111" s="252"/>
      <c r="U111" s="299" t="str">
        <f t="shared" si="6"/>
        <v>CNTN</v>
      </c>
      <c r="W111" s="254">
        <f>VLOOKUP($B111,'TN01-10'!$A$11:$EU$200,119,0)</f>
        <v>0</v>
      </c>
      <c r="X111" s="254">
        <v>0</v>
      </c>
      <c r="Z111" s="255">
        <f>VLOOKUP($B111,Sheet!$A$7:$DF$132,110,0)</f>
        <v>2.56</v>
      </c>
      <c r="AA111" s="255">
        <f t="shared" si="5"/>
        <v>0</v>
      </c>
    </row>
    <row r="112" spans="1:27" s="240" customFormat="1" ht="20.25" customHeight="1" x14ac:dyDescent="0.25">
      <c r="A112" s="241">
        <v>7</v>
      </c>
      <c r="B112" s="259">
        <v>2220727302</v>
      </c>
      <c r="C112" s="292" t="str">
        <f>VLOOKUP($B112,TTCN!$B$6:$H$159,2,0)</f>
        <v>Hoàng Thị Thúy</v>
      </c>
      <c r="D112" s="293" t="str">
        <f>VLOOKUP($B112,TTCN!$B$6:$H$159,3,0)</f>
        <v>Hiền</v>
      </c>
      <c r="E112" s="294">
        <f>VLOOKUP($B112,TTCN!$B$6:$H$159,5,0)</f>
        <v>36139</v>
      </c>
      <c r="F112" s="295" t="str">
        <f>VLOOKUP($B112,TTCN!$B$6:$H$159,7,0)</f>
        <v>Quảng Bình</v>
      </c>
      <c r="G112" s="247" t="str">
        <f>VLOOKUP($B112,TTCN!$B$6:$H$159,6,0)</f>
        <v>Nữ</v>
      </c>
      <c r="H112" s="296">
        <f>VLOOKUP($B112,'TN01-10'!$A$11:$EU$200,103,0)</f>
        <v>6.27</v>
      </c>
      <c r="I112" s="297">
        <f>VLOOKUP($B112,'TN01-10'!$A$11:$EU$200,141,0)</f>
        <v>8.8000000000000007</v>
      </c>
      <c r="J112" s="250">
        <f>VLOOKUP($B112,'TN01-10'!$A$11:$EU$200,146,0)</f>
        <v>5.8</v>
      </c>
      <c r="K112" s="250">
        <f>VLOOKUP($B112,'TN01-10'!$A$11:$EU$200,151,0)</f>
        <v>5.7</v>
      </c>
      <c r="L112" s="296">
        <f>VLOOKUP($B112,'TN01-10'!$A$11:$EV$200,152,0)</f>
        <v>7</v>
      </c>
      <c r="M112" s="296">
        <f>VLOOKUP($B112,'TN01-10'!$A$11:$EU$200,116,0)</f>
        <v>6.3</v>
      </c>
      <c r="N112" s="296">
        <f>VLOOKUP($B112,'TN01-10'!$A$11:$EU$200,117,0)</f>
        <v>2.41</v>
      </c>
      <c r="O112" s="298" t="str">
        <f>VLOOKUP($B112,'TN01-10'!$A$11:$EU$200,126,0)</f>
        <v>Đạt</v>
      </c>
      <c r="P112" s="298" t="str">
        <f>VLOOKUP($B112,'TN01-10'!$A$11:$EU$200,127,0)</f>
        <v>Đạt</v>
      </c>
      <c r="Q112" s="298" t="str">
        <f>VLOOKUP($B112,'TN01-10'!$A$11:$EU$200,128,0)</f>
        <v>Đạt</v>
      </c>
      <c r="R112" s="298" t="str">
        <f>VLOOKUP($B112,'TN01-10'!$A$11:$EU$200,129,0)</f>
        <v>Đạt</v>
      </c>
      <c r="S112" s="298" t="str">
        <f>VLOOKUP($B112,'TN01-10'!$A$11:$EU$200,130,0)</f>
        <v>Khá</v>
      </c>
      <c r="T112" s="252"/>
      <c r="U112" s="299" t="str">
        <f t="shared" si="6"/>
        <v>CNTN</v>
      </c>
      <c r="W112" s="254">
        <f>VLOOKUP($B112,'TN01-10'!$A$11:$EU$200,119,0)</f>
        <v>0</v>
      </c>
      <c r="X112" s="254">
        <v>0</v>
      </c>
      <c r="Z112" s="255">
        <f>VLOOKUP($B112,Sheet!$A$7:$DF$132,110,0)</f>
        <v>2.41</v>
      </c>
      <c r="AA112" s="255">
        <f t="shared" si="5"/>
        <v>0</v>
      </c>
    </row>
    <row r="113" spans="1:27" s="240" customFormat="1" ht="20.25" customHeight="1" x14ac:dyDescent="0.25">
      <c r="A113" s="241">
        <v>8</v>
      </c>
      <c r="B113" s="259">
        <v>2221728803</v>
      </c>
      <c r="C113" s="292" t="str">
        <f>VLOOKUP($B113,TTCN!$B$6:$H$159,2,0)</f>
        <v>Ông Văn</v>
      </c>
      <c r="D113" s="293" t="str">
        <f>VLOOKUP($B113,TTCN!$B$6:$H$159,3,0)</f>
        <v>Khải</v>
      </c>
      <c r="E113" s="294">
        <f>VLOOKUP($B113,TTCN!$B$6:$H$159,5,0)</f>
        <v>35879</v>
      </c>
      <c r="F113" s="295" t="str">
        <f>VLOOKUP($B113,TTCN!$B$6:$H$159,7,0)</f>
        <v>Đà Nẵng</v>
      </c>
      <c r="G113" s="247" t="str">
        <f>VLOOKUP($B113,TTCN!$B$6:$H$159,6,0)</f>
        <v>Nam</v>
      </c>
      <c r="H113" s="296">
        <f>VLOOKUP($B113,'TN01-10'!$A$11:$EU$200,103,0)</f>
        <v>7.38</v>
      </c>
      <c r="I113" s="297">
        <f>VLOOKUP($B113,'TN01-10'!$A$11:$EU$200,141,0)</f>
        <v>8</v>
      </c>
      <c r="J113" s="250">
        <f>VLOOKUP($B113,'TN01-10'!$A$11:$EU$200,146,0)</f>
        <v>6.3</v>
      </c>
      <c r="K113" s="250">
        <f>VLOOKUP($B113,'TN01-10'!$A$11:$EU$200,151,0)</f>
        <v>5.6</v>
      </c>
      <c r="L113" s="296">
        <f>VLOOKUP($B113,'TN01-10'!$A$11:$EV$200,152,0)</f>
        <v>6.7</v>
      </c>
      <c r="M113" s="296">
        <f>VLOOKUP($B113,'TN01-10'!$A$11:$EU$200,116,0)</f>
        <v>7.35</v>
      </c>
      <c r="N113" s="296">
        <f>VLOOKUP($B113,'TN01-10'!$A$11:$EU$200,117,0)</f>
        <v>3.11</v>
      </c>
      <c r="O113" s="298" t="str">
        <f>VLOOKUP($B113,'TN01-10'!$A$11:$EU$200,126,0)</f>
        <v>Đạt</v>
      </c>
      <c r="P113" s="298" t="str">
        <f>VLOOKUP($B113,'TN01-10'!$A$11:$EU$200,127,0)</f>
        <v>Đạt</v>
      </c>
      <c r="Q113" s="298" t="str">
        <f>VLOOKUP($B113,'TN01-10'!$A$11:$EU$200,128,0)</f>
        <v>Đạt</v>
      </c>
      <c r="R113" s="298" t="str">
        <f>VLOOKUP($B113,'TN01-10'!$A$11:$EU$200,129,0)</f>
        <v>Đạt</v>
      </c>
      <c r="S113" s="298" t="str">
        <f>VLOOKUP($B113,'TN01-10'!$A$11:$EU$200,130,0)</f>
        <v>Tốt</v>
      </c>
      <c r="T113" s="252"/>
      <c r="U113" s="299" t="str">
        <f t="shared" si="6"/>
        <v>CNTN</v>
      </c>
      <c r="W113" s="254">
        <f>VLOOKUP($B113,'TN01-10'!$A$11:$EU$200,119,0)</f>
        <v>0</v>
      </c>
      <c r="X113" s="254">
        <v>0</v>
      </c>
      <c r="Z113" s="255">
        <f>VLOOKUP($B113,Sheet!$A$7:$DF$132,110,0)</f>
        <v>3.11</v>
      </c>
      <c r="AA113" s="255">
        <f t="shared" si="5"/>
        <v>0</v>
      </c>
    </row>
    <row r="114" spans="1:27" s="240" customFormat="1" ht="20.25" customHeight="1" x14ac:dyDescent="0.25">
      <c r="A114" s="241">
        <v>9</v>
      </c>
      <c r="B114" s="259">
        <v>2221727320</v>
      </c>
      <c r="C114" s="292" t="str">
        <f>VLOOKUP($B114,TTCN!$B$6:$H$159,2,0)</f>
        <v>Ngô Tấn</v>
      </c>
      <c r="D114" s="293" t="str">
        <f>VLOOKUP($B114,TTCN!$B$6:$H$159,3,0)</f>
        <v>Khánh</v>
      </c>
      <c r="E114" s="294">
        <f>VLOOKUP($B114,TTCN!$B$6:$H$159,5,0)</f>
        <v>36090</v>
      </c>
      <c r="F114" s="295" t="str">
        <f>VLOOKUP($B114,TTCN!$B$6:$H$159,7,0)</f>
        <v>Quảng Nam</v>
      </c>
      <c r="G114" s="247" t="str">
        <f>VLOOKUP($B114,TTCN!$B$6:$H$159,6,0)</f>
        <v>Nam</v>
      </c>
      <c r="H114" s="296">
        <f>VLOOKUP($B114,'TN01-10'!$A$11:$EU$200,103,0)</f>
        <v>7.14</v>
      </c>
      <c r="I114" s="297">
        <f>VLOOKUP($B114,'TN01-10'!$A$11:$EU$200,141,0)</f>
        <v>9.3000000000000007</v>
      </c>
      <c r="J114" s="250">
        <f>VLOOKUP($B114,'TN01-10'!$A$11:$EU$200,146,0)</f>
        <v>8.5</v>
      </c>
      <c r="K114" s="250">
        <f>VLOOKUP($B114,'TN01-10'!$A$11:$EU$200,151,0)</f>
        <v>6.6</v>
      </c>
      <c r="L114" s="296">
        <f>VLOOKUP($B114,'TN01-10'!$A$11:$EV$200,152,0)</f>
        <v>8.1</v>
      </c>
      <c r="M114" s="296">
        <f>VLOOKUP($B114,'TN01-10'!$A$11:$EU$200,116,0)</f>
        <v>7.18</v>
      </c>
      <c r="N114" s="296">
        <f>VLOOKUP($B114,'TN01-10'!$A$11:$EU$200,117,0)</f>
        <v>2.97</v>
      </c>
      <c r="O114" s="298" t="str">
        <f>VLOOKUP($B114,'TN01-10'!$A$11:$EU$200,126,0)</f>
        <v>Đạt</v>
      </c>
      <c r="P114" s="298" t="str">
        <f>VLOOKUP($B114,'TN01-10'!$A$11:$EU$200,127,0)</f>
        <v>Đạt</v>
      </c>
      <c r="Q114" s="298" t="str">
        <f>VLOOKUP($B114,'TN01-10'!$A$11:$EU$200,128,0)</f>
        <v>Đạt</v>
      </c>
      <c r="R114" s="298" t="str">
        <f>VLOOKUP($B114,'TN01-10'!$A$11:$EU$200,129,0)</f>
        <v>Đạt</v>
      </c>
      <c r="S114" s="298" t="str">
        <f>VLOOKUP($B114,'TN01-10'!$A$11:$EU$200,130,0)</f>
        <v>Tốt</v>
      </c>
      <c r="T114" s="252"/>
      <c r="U114" s="299" t="str">
        <f t="shared" si="6"/>
        <v>CNTN</v>
      </c>
      <c r="W114" s="254">
        <f>VLOOKUP($B114,'TN01-10'!$A$11:$EU$200,119,0)</f>
        <v>0</v>
      </c>
      <c r="X114" s="254">
        <v>0</v>
      </c>
      <c r="Z114" s="255">
        <f>VLOOKUP($B114,Sheet!$A$7:$DF$132,110,0)</f>
        <v>2.97</v>
      </c>
      <c r="AA114" s="255">
        <f t="shared" si="5"/>
        <v>0</v>
      </c>
    </row>
    <row r="115" spans="1:27" s="240" customFormat="1" ht="20.25" customHeight="1" x14ac:dyDescent="0.25">
      <c r="A115" s="241">
        <v>10</v>
      </c>
      <c r="B115" s="259">
        <v>2220716830</v>
      </c>
      <c r="C115" s="292" t="str">
        <f>VLOOKUP($B115,TTCN!$B$6:$H$159,2,0)</f>
        <v>Võ Nguyễn Phương</v>
      </c>
      <c r="D115" s="293" t="str">
        <f>VLOOKUP($B115,TTCN!$B$6:$H$159,3,0)</f>
        <v>Ly</v>
      </c>
      <c r="E115" s="294">
        <f>VLOOKUP($B115,TTCN!$B$6:$H$159,5,0)</f>
        <v>36066</v>
      </c>
      <c r="F115" s="295" t="str">
        <f>VLOOKUP($B115,TTCN!$B$6:$H$159,7,0)</f>
        <v>Quảng Nam</v>
      </c>
      <c r="G115" s="247" t="str">
        <f>VLOOKUP($B115,TTCN!$B$6:$H$159,6,0)</f>
        <v>Nữ</v>
      </c>
      <c r="H115" s="296">
        <f>VLOOKUP($B115,'TN01-10'!$A$11:$EU$200,103,0)</f>
        <v>5.97</v>
      </c>
      <c r="I115" s="297">
        <f>VLOOKUP($B115,'TN01-10'!$A$11:$EU$200,141,0)</f>
        <v>8.3000000000000007</v>
      </c>
      <c r="J115" s="250">
        <f>VLOOKUP($B115,'TN01-10'!$A$11:$EU$200,146,0)</f>
        <v>7.1</v>
      </c>
      <c r="K115" s="250">
        <f>VLOOKUP($B115,'TN01-10'!$A$11:$EU$200,151,0)</f>
        <v>6.8</v>
      </c>
      <c r="L115" s="296">
        <f>VLOOKUP($B115,'TN01-10'!$A$11:$EV$200,152,0)</f>
        <v>7.5</v>
      </c>
      <c r="M115" s="296">
        <f>VLOOKUP($B115,'TN01-10'!$A$11:$EU$200,116,0)</f>
        <v>6.03</v>
      </c>
      <c r="N115" s="296">
        <f>VLOOKUP($B115,'TN01-10'!$A$11:$EU$200,117,0)</f>
        <v>2.2599999999999998</v>
      </c>
      <c r="O115" s="298" t="str">
        <f>VLOOKUP($B115,'TN01-10'!$A$11:$EU$200,126,0)</f>
        <v>Đạt</v>
      </c>
      <c r="P115" s="298" t="str">
        <f>VLOOKUP($B115,'TN01-10'!$A$11:$EU$200,127,0)</f>
        <v>Đạt</v>
      </c>
      <c r="Q115" s="298" t="str">
        <f>VLOOKUP($B115,'TN01-10'!$A$11:$EU$200,128,0)</f>
        <v>Đạt</v>
      </c>
      <c r="R115" s="298" t="str">
        <f>VLOOKUP($B115,'TN01-10'!$A$11:$EU$200,129,0)</f>
        <v>Đạt</v>
      </c>
      <c r="S115" s="298" t="str">
        <f>VLOOKUP($B115,'TN01-10'!$A$11:$EU$200,130,0)</f>
        <v>Tốt</v>
      </c>
      <c r="T115" s="252"/>
      <c r="U115" s="299" t="str">
        <f t="shared" si="6"/>
        <v>CNTN</v>
      </c>
      <c r="W115" s="254">
        <f>VLOOKUP($B115,'TN01-10'!$A$11:$EU$200,119,0)</f>
        <v>0</v>
      </c>
      <c r="X115" s="254">
        <v>0</v>
      </c>
      <c r="Z115" s="255">
        <f>VLOOKUP($B115,Sheet!$A$7:$DF$132,110,0)</f>
        <v>2.2599999999999998</v>
      </c>
      <c r="AA115" s="255">
        <f t="shared" si="5"/>
        <v>0</v>
      </c>
    </row>
    <row r="116" spans="1:27" s="240" customFormat="1" ht="20.25" customHeight="1" x14ac:dyDescent="0.25">
      <c r="A116" s="241">
        <v>11</v>
      </c>
      <c r="B116" s="259">
        <v>2220727362</v>
      </c>
      <c r="C116" s="292" t="str">
        <f>VLOOKUP($B116,TTCN!$B$6:$H$159,2,0)</f>
        <v>Lê Thị</v>
      </c>
      <c r="D116" s="293" t="str">
        <f>VLOOKUP($B116,TTCN!$B$6:$H$159,3,0)</f>
        <v>Phương</v>
      </c>
      <c r="E116" s="294">
        <f>VLOOKUP($B116,TTCN!$B$6:$H$159,5,0)</f>
        <v>35903</v>
      </c>
      <c r="F116" s="295" t="str">
        <f>VLOOKUP($B116,TTCN!$B$6:$H$159,7,0)</f>
        <v>Kon Tum</v>
      </c>
      <c r="G116" s="247" t="str">
        <f>VLOOKUP($B116,TTCN!$B$6:$H$159,6,0)</f>
        <v>Nữ</v>
      </c>
      <c r="H116" s="296">
        <f>VLOOKUP($B116,'TN01-10'!$A$11:$EU$200,103,0)</f>
        <v>7.28</v>
      </c>
      <c r="I116" s="297">
        <f>VLOOKUP($B116,'TN01-10'!$A$11:$EU$200,141,0)</f>
        <v>8.8000000000000007</v>
      </c>
      <c r="J116" s="250">
        <f>VLOOKUP($B116,'TN01-10'!$A$11:$EU$200,146,0)</f>
        <v>9.4</v>
      </c>
      <c r="K116" s="250">
        <f>VLOOKUP($B116,'TN01-10'!$A$11:$EU$200,151,0)</f>
        <v>9.8000000000000007</v>
      </c>
      <c r="L116" s="296">
        <f>VLOOKUP($B116,'TN01-10'!$A$11:$EV$200,152,0)</f>
        <v>9.3000000000000007</v>
      </c>
      <c r="M116" s="296">
        <f>VLOOKUP($B116,'TN01-10'!$A$11:$EU$200,116,0)</f>
        <v>7.35</v>
      </c>
      <c r="N116" s="296">
        <f>VLOOKUP($B116,'TN01-10'!$A$11:$EU$200,117,0)</f>
        <v>3.07</v>
      </c>
      <c r="O116" s="298" t="str">
        <f>VLOOKUP($B116,'TN01-10'!$A$11:$EU$200,126,0)</f>
        <v>Đạt</v>
      </c>
      <c r="P116" s="298" t="str">
        <f>VLOOKUP($B116,'TN01-10'!$A$11:$EU$200,127,0)</f>
        <v>Đạt</v>
      </c>
      <c r="Q116" s="298" t="str">
        <f>VLOOKUP($B116,'TN01-10'!$A$11:$EU$200,128,0)</f>
        <v>Đạt</v>
      </c>
      <c r="R116" s="298" t="str">
        <f>VLOOKUP($B116,'TN01-10'!$A$11:$EU$200,129,0)</f>
        <v>Đạt</v>
      </c>
      <c r="S116" s="298" t="str">
        <f>VLOOKUP($B116,'TN01-10'!$A$11:$EU$200,130,0)</f>
        <v>Tốt</v>
      </c>
      <c r="T116" s="252"/>
      <c r="U116" s="299" t="str">
        <f t="shared" si="6"/>
        <v>CNTN</v>
      </c>
      <c r="W116" s="254">
        <f>VLOOKUP($B116,'TN01-10'!$A$11:$EU$200,119,0)</f>
        <v>0</v>
      </c>
      <c r="X116" s="254">
        <v>0</v>
      </c>
      <c r="Z116" s="255">
        <f>VLOOKUP($B116,Sheet!$A$7:$DF$132,110,0)</f>
        <v>3.07</v>
      </c>
      <c r="AA116" s="255">
        <f t="shared" si="5"/>
        <v>0</v>
      </c>
    </row>
    <row r="117" spans="1:27" s="240" customFormat="1" ht="20.25" customHeight="1" x14ac:dyDescent="0.25">
      <c r="A117" s="241">
        <v>12</v>
      </c>
      <c r="B117" s="259">
        <v>2220316313</v>
      </c>
      <c r="C117" s="292" t="str">
        <f>VLOOKUP($B117,TTCN!$B$6:$H$159,2,0)</f>
        <v>Nguyễn Thị Thùy</v>
      </c>
      <c r="D117" s="293" t="str">
        <f>VLOOKUP($B117,TTCN!$B$6:$H$159,3,0)</f>
        <v>Trâm</v>
      </c>
      <c r="E117" s="294">
        <f>VLOOKUP($B117,TTCN!$B$6:$H$159,5,0)</f>
        <v>35956</v>
      </c>
      <c r="F117" s="295" t="str">
        <f>VLOOKUP($B117,TTCN!$B$6:$H$159,7,0)</f>
        <v>Quảng Nam</v>
      </c>
      <c r="G117" s="247" t="str">
        <f>VLOOKUP($B117,TTCN!$B$6:$H$159,6,0)</f>
        <v>Nữ</v>
      </c>
      <c r="H117" s="296">
        <f>VLOOKUP($B117,'TN01-10'!$A$11:$EU$200,103,0)</f>
        <v>6.76</v>
      </c>
      <c r="I117" s="297">
        <f>VLOOKUP($B117,'TN01-10'!$A$11:$EU$200,141,0)</f>
        <v>8.9</v>
      </c>
      <c r="J117" s="250">
        <f>VLOOKUP($B117,'TN01-10'!$A$11:$EU$200,146,0)</f>
        <v>6.4</v>
      </c>
      <c r="K117" s="250">
        <f>VLOOKUP($B117,'TN01-10'!$A$11:$EU$200,151,0)</f>
        <v>6.5</v>
      </c>
      <c r="L117" s="296">
        <f>VLOOKUP($B117,'TN01-10'!$A$11:$EV$200,152,0)</f>
        <v>7.4</v>
      </c>
      <c r="M117" s="296">
        <f>VLOOKUP($B117,'TN01-10'!$A$11:$EU$200,116,0)</f>
        <v>6.79</v>
      </c>
      <c r="N117" s="296">
        <f>VLOOKUP($B117,'TN01-10'!$A$11:$EU$200,117,0)</f>
        <v>2.74</v>
      </c>
      <c r="O117" s="298" t="str">
        <f>VLOOKUP($B117,'TN01-10'!$A$11:$EU$200,126,0)</f>
        <v>Đạt</v>
      </c>
      <c r="P117" s="298" t="str">
        <f>VLOOKUP($B117,'TN01-10'!$A$11:$EU$200,127,0)</f>
        <v>Đạt</v>
      </c>
      <c r="Q117" s="298" t="str">
        <f>VLOOKUP($B117,'TN01-10'!$A$11:$EU$200,128,0)</f>
        <v>Đạt</v>
      </c>
      <c r="R117" s="298" t="str">
        <f>VLOOKUP($B117,'TN01-10'!$A$11:$EU$200,129,0)</f>
        <v>Đạt</v>
      </c>
      <c r="S117" s="298" t="str">
        <f>VLOOKUP($B117,'TN01-10'!$A$11:$EU$200,130,0)</f>
        <v>Khá</v>
      </c>
      <c r="T117" s="252"/>
      <c r="U117" s="299" t="str">
        <f t="shared" si="6"/>
        <v>CNTN</v>
      </c>
      <c r="W117" s="254">
        <f>VLOOKUP($B117,'TN01-10'!$A$11:$EU$200,119,0)</f>
        <v>0</v>
      </c>
      <c r="X117" s="254">
        <v>0</v>
      </c>
      <c r="Z117" s="255">
        <f>VLOOKUP($B117,Sheet!$A$7:$DF$132,110,0)</f>
        <v>2.74</v>
      </c>
      <c r="AA117" s="255">
        <f t="shared" si="5"/>
        <v>0</v>
      </c>
    </row>
    <row r="118" spans="1:27" s="240" customFormat="1" ht="20.25" customHeight="1" x14ac:dyDescent="0.25">
      <c r="A118" s="241">
        <v>13</v>
      </c>
      <c r="B118" s="259">
        <v>2221729505</v>
      </c>
      <c r="C118" s="292" t="str">
        <f>VLOOKUP($B118,TTCN!$B$6:$H$159,2,0)</f>
        <v>Nguyễn Văn</v>
      </c>
      <c r="D118" s="293" t="str">
        <f>VLOOKUP($B118,TTCN!$B$6:$H$159,3,0)</f>
        <v>Trọng</v>
      </c>
      <c r="E118" s="294">
        <f>VLOOKUP($B118,TTCN!$B$6:$H$159,5,0)</f>
        <v>35796</v>
      </c>
      <c r="F118" s="295" t="str">
        <f>VLOOKUP($B118,TTCN!$B$6:$H$159,7,0)</f>
        <v>Quảng Nam</v>
      </c>
      <c r="G118" s="247" t="str">
        <f>VLOOKUP($B118,TTCN!$B$6:$H$159,6,0)</f>
        <v>Nam</v>
      </c>
      <c r="H118" s="296">
        <f>VLOOKUP($B118,'TN01-10'!$A$11:$EU$200,103,0)</f>
        <v>6.34</v>
      </c>
      <c r="I118" s="297">
        <f>VLOOKUP($B118,'TN01-10'!$A$11:$EU$200,141,0)</f>
        <v>8.3000000000000007</v>
      </c>
      <c r="J118" s="250">
        <f>VLOOKUP($B118,'TN01-10'!$A$11:$EU$200,146,0)</f>
        <v>7</v>
      </c>
      <c r="K118" s="250">
        <f>VLOOKUP($B118,'TN01-10'!$A$11:$EU$200,151,0)</f>
        <v>6.3</v>
      </c>
      <c r="L118" s="296">
        <f>VLOOKUP($B118,'TN01-10'!$A$11:$EV$200,152,0)</f>
        <v>7.2</v>
      </c>
      <c r="M118" s="296">
        <f>VLOOKUP($B118,'TN01-10'!$A$11:$EU$200,116,0)</f>
        <v>6.38</v>
      </c>
      <c r="N118" s="296">
        <f>VLOOKUP($B118,'TN01-10'!$A$11:$EU$200,117,0)</f>
        <v>2.46</v>
      </c>
      <c r="O118" s="298" t="str">
        <f>VLOOKUP($B118,'TN01-10'!$A$11:$EU$200,126,0)</f>
        <v>Đạt</v>
      </c>
      <c r="P118" s="298" t="str">
        <f>VLOOKUP($B118,'TN01-10'!$A$11:$EU$200,127,0)</f>
        <v>Đạt</v>
      </c>
      <c r="Q118" s="298" t="str">
        <f>VLOOKUP($B118,'TN01-10'!$A$11:$EU$200,128,0)</f>
        <v>Đạt</v>
      </c>
      <c r="R118" s="298" t="str">
        <f>VLOOKUP($B118,'TN01-10'!$A$11:$EU$200,129,0)</f>
        <v>Đạt</v>
      </c>
      <c r="S118" s="298" t="str">
        <f>VLOOKUP($B118,'TN01-10'!$A$11:$EU$200,130,0)</f>
        <v>Tốt</v>
      </c>
      <c r="T118" s="252"/>
      <c r="U118" s="299" t="str">
        <f t="shared" si="6"/>
        <v>CNTN</v>
      </c>
      <c r="W118" s="254">
        <f>VLOOKUP($B118,'TN01-10'!$A$11:$EU$200,119,0)</f>
        <v>0</v>
      </c>
      <c r="X118" s="254">
        <v>0</v>
      </c>
      <c r="Z118" s="255">
        <f>VLOOKUP($B118,Sheet!$A$7:$DF$132,110,0)</f>
        <v>2.46</v>
      </c>
      <c r="AA118" s="255">
        <f t="shared" si="5"/>
        <v>0</v>
      </c>
    </row>
    <row r="119" spans="1:27" s="240" customFormat="1" ht="20.25" customHeight="1" x14ac:dyDescent="0.25">
      <c r="A119" s="241">
        <v>14</v>
      </c>
      <c r="B119" s="259">
        <v>2220727450</v>
      </c>
      <c r="C119" s="292" t="str">
        <f>VLOOKUP($B119,TTCN!$B$6:$H$159,2,0)</f>
        <v>Đặng Thị Ngọc</v>
      </c>
      <c r="D119" s="293" t="str">
        <f>VLOOKUP($B119,TTCN!$B$6:$H$159,3,0)</f>
        <v>Yến</v>
      </c>
      <c r="E119" s="294">
        <f>VLOOKUP($B119,TTCN!$B$6:$H$159,5,0)</f>
        <v>35879</v>
      </c>
      <c r="F119" s="295" t="str">
        <f>VLOOKUP($B119,TTCN!$B$6:$H$159,7,0)</f>
        <v>Quảng Nam</v>
      </c>
      <c r="G119" s="247" t="str">
        <f>VLOOKUP($B119,TTCN!$B$6:$H$159,6,0)</f>
        <v>Nữ</v>
      </c>
      <c r="H119" s="296">
        <f>VLOOKUP($B119,'TN01-10'!$A$11:$EU$200,103,0)</f>
        <v>6.1</v>
      </c>
      <c r="I119" s="297">
        <f>VLOOKUP($B119,'TN01-10'!$A$11:$EU$200,141,0)</f>
        <v>8.3000000000000007</v>
      </c>
      <c r="J119" s="250">
        <f>VLOOKUP($B119,'TN01-10'!$A$11:$EU$200,146,0)</f>
        <v>5.5</v>
      </c>
      <c r="K119" s="250">
        <f>VLOOKUP($B119,'TN01-10'!$A$11:$EU$200,151,0)</f>
        <v>5.6</v>
      </c>
      <c r="L119" s="296">
        <f>VLOOKUP($B119,'TN01-10'!$A$11:$EV$200,152,0)</f>
        <v>6.7</v>
      </c>
      <c r="M119" s="296">
        <f>VLOOKUP($B119,'TN01-10'!$A$11:$EU$200,116,0)</f>
        <v>6.12</v>
      </c>
      <c r="N119" s="296">
        <f>VLOOKUP($B119,'TN01-10'!$A$11:$EU$200,117,0)</f>
        <v>2.31</v>
      </c>
      <c r="O119" s="298" t="str">
        <f>VLOOKUP($B119,'TN01-10'!$A$11:$EU$200,126,0)</f>
        <v>Đạt</v>
      </c>
      <c r="P119" s="298" t="str">
        <f>VLOOKUP($B119,'TN01-10'!$A$11:$EU$200,127,0)</f>
        <v>Đạt</v>
      </c>
      <c r="Q119" s="298" t="str">
        <f>VLOOKUP($B119,'TN01-10'!$A$11:$EU$200,128,0)</f>
        <v>Đạt</v>
      </c>
      <c r="R119" s="298" t="str">
        <f>VLOOKUP($B119,'TN01-10'!$A$11:$EU$200,129,0)</f>
        <v>Đạt</v>
      </c>
      <c r="S119" s="298" t="str">
        <f>VLOOKUP($B119,'TN01-10'!$A$11:$EU$200,130,0)</f>
        <v>Tốt</v>
      </c>
      <c r="T119" s="252"/>
      <c r="U119" s="299" t="str">
        <f t="shared" ref="U119:U120" si="7">IF(AND(I119&gt;=5.5,L119&gt;=5.5,N119&gt;=2,O119="Đạt",P119="Đạt",Q119="Đạt",R119="Đạt",AND(W119=0,X119=0)),"CNTN",IF(OR(I119&lt;5.5,J119&lt;5.5,K119&lt;5.5,L119&lt;5.5),"HỎNG","HOÃN"))</f>
        <v>CNTN</v>
      </c>
      <c r="W119" s="254">
        <f>VLOOKUP($B119,'TN01-10'!$A$11:$EU$200,119,0)</f>
        <v>0</v>
      </c>
      <c r="X119" s="254">
        <v>0</v>
      </c>
      <c r="Z119" s="255">
        <f>VLOOKUP($B119,Sheet!$A$7:$DF$132,110,0)</f>
        <v>2.31</v>
      </c>
      <c r="AA119" s="255">
        <f t="shared" ref="AA119:AA120" si="8">Z119-N119</f>
        <v>0</v>
      </c>
    </row>
    <row r="120" spans="1:27" s="240" customFormat="1" ht="20.25" customHeight="1" x14ac:dyDescent="0.25">
      <c r="A120" s="346">
        <v>15</v>
      </c>
      <c r="B120" s="388">
        <v>2221727336</v>
      </c>
      <c r="C120" s="389" t="str">
        <f>VLOOKUP($B120,TTCN!$B$6:$H$159,2,0)</f>
        <v>Ngô Hùng</v>
      </c>
      <c r="D120" s="390" t="str">
        <f>VLOOKUP($B120,TTCN!$B$6:$H$159,3,0)</f>
        <v>Mỹ</v>
      </c>
      <c r="E120" s="391">
        <f>VLOOKUP($B120,TTCN!$B$6:$H$159,5,0)</f>
        <v>36156</v>
      </c>
      <c r="F120" s="392" t="str">
        <f>VLOOKUP($B120,TTCN!$B$6:$H$159,7,0)</f>
        <v>Quảng Nam</v>
      </c>
      <c r="G120" s="393" t="str">
        <f>VLOOKUP($B120,TTCN!$B$6:$H$159,6,0)</f>
        <v>Nam</v>
      </c>
      <c r="H120" s="394">
        <f>VLOOKUP($B120,'TN01-10'!$A$11:$EU$200,103,0)</f>
        <v>6.7</v>
      </c>
      <c r="I120" s="395">
        <f>VLOOKUP($B120,'TN01-10'!$A$11:$EU$200,141,0)</f>
        <v>8.6</v>
      </c>
      <c r="J120" s="396">
        <f>VLOOKUP($B120,'TN01-10'!$A$11:$EU$200,146,0)</f>
        <v>6.3</v>
      </c>
      <c r="K120" s="396">
        <f>VLOOKUP($B120,'TN01-10'!$A$11:$EU$200,151,0)</f>
        <v>8.1</v>
      </c>
      <c r="L120" s="394">
        <f>VLOOKUP($B120,'TN01-10'!$A$11:$EV$200,152,0)</f>
        <v>7.9</v>
      </c>
      <c r="M120" s="394">
        <f>VLOOKUP($B120,'TN01-10'!$A$11:$EU$200,116,0)</f>
        <v>6.75</v>
      </c>
      <c r="N120" s="394">
        <f>VLOOKUP($B120,'TN01-10'!$A$11:$EU$200,117,0)</f>
        <v>2.69</v>
      </c>
      <c r="O120" s="397" t="str">
        <f>VLOOKUP($B120,'TN01-10'!$A$11:$EU$200,126,0)</f>
        <v>Đạt</v>
      </c>
      <c r="P120" s="397" t="str">
        <f>VLOOKUP($B120,'TN01-10'!$A$11:$EU$200,127,0)</f>
        <v>Đạt</v>
      </c>
      <c r="Q120" s="397" t="str">
        <f>VLOOKUP($B120,'TN01-10'!$A$11:$EU$200,128,0)</f>
        <v>Đạt</v>
      </c>
      <c r="R120" s="397" t="str">
        <f>VLOOKUP($B120,'TN01-10'!$A$11:$EU$200,129,0)</f>
        <v>Đạt</v>
      </c>
      <c r="S120" s="397" t="str">
        <f>VLOOKUP($B120,'TN01-10'!$A$11:$EU$200,130,0)</f>
        <v>Khá</v>
      </c>
      <c r="T120" s="398"/>
      <c r="U120" s="347" t="str">
        <f t="shared" si="7"/>
        <v>CNTN</v>
      </c>
      <c r="W120" s="254">
        <f>VLOOKUP($B120,'TN01-10'!$A$11:$EU$200,119,0)</f>
        <v>0</v>
      </c>
      <c r="X120" s="254">
        <v>0</v>
      </c>
      <c r="Z120" s="255">
        <f>VLOOKUP($B120,Sheet!$A$7:$DF$132,110,0)</f>
        <v>2.69</v>
      </c>
      <c r="AA120" s="255">
        <f t="shared" si="8"/>
        <v>0</v>
      </c>
    </row>
    <row r="121" spans="1:27" ht="17.25" customHeight="1" x14ac:dyDescent="0.25">
      <c r="B121" s="289" t="s">
        <v>4861</v>
      </c>
    </row>
    <row r="122" spans="1:27" s="240" customFormat="1" ht="20.25" customHeight="1" x14ac:dyDescent="0.25">
      <c r="A122" s="241">
        <v>1</v>
      </c>
      <c r="B122" s="259">
        <v>2220727394</v>
      </c>
      <c r="C122" s="292" t="str">
        <f>VLOOKUP($B122,TTCN!$B$6:$H$159,2,0)</f>
        <v>Lê Thị Hồng</v>
      </c>
      <c r="D122" s="293" t="str">
        <f>VLOOKUP($B122,TTCN!$B$6:$H$159,3,0)</f>
        <v>Thi</v>
      </c>
      <c r="E122" s="294">
        <f>VLOOKUP($B122,TTCN!$B$6:$H$159,5,0)</f>
        <v>36141</v>
      </c>
      <c r="F122" s="295" t="str">
        <f>VLOOKUP($B122,TTCN!$B$6:$H$159,7,0)</f>
        <v>Bình Định</v>
      </c>
      <c r="G122" s="247" t="str">
        <f>VLOOKUP($B122,TTCN!$B$6:$H$159,6,0)</f>
        <v>Nữ</v>
      </c>
      <c r="H122" s="296">
        <f>VLOOKUP($B122,'TN01-10'!$A$11:$EU$200,103,0)</f>
        <v>6.75</v>
      </c>
      <c r="I122" s="297">
        <f>VLOOKUP($B122,'TN01-10'!$A$11:$EU$200,141,0)</f>
        <v>8.8000000000000007</v>
      </c>
      <c r="J122" s="250">
        <f>VLOOKUP($B122,'TN01-10'!$A$11:$EU$200,146,0)</f>
        <v>7.9</v>
      </c>
      <c r="K122" s="250">
        <f>VLOOKUP($B122,'TN01-10'!$A$11:$EU$200,151,0)</f>
        <v>7</v>
      </c>
      <c r="L122" s="296">
        <f>VLOOKUP($B122,'TN01-10'!$A$11:$EV$200,152,0)</f>
        <v>7.9</v>
      </c>
      <c r="M122" s="296">
        <f>VLOOKUP($B122,'TN01-10'!$A$11:$EU$200,116,0)</f>
        <v>6.79</v>
      </c>
      <c r="N122" s="296">
        <f>VLOOKUP($B122,'TN01-10'!$A$11:$EU$200,117,0)</f>
        <v>2.71</v>
      </c>
      <c r="O122" s="298" t="str">
        <f>VLOOKUP($B122,'TN01-10'!$A$11:$EU$200,126,0)</f>
        <v>Đạt</v>
      </c>
      <c r="P122" s="298" t="str">
        <f>VLOOKUP($B122,'TN01-10'!$A$11:$EU$200,127,0)</f>
        <v>Đạt</v>
      </c>
      <c r="Q122" s="298" t="str">
        <f>VLOOKUP($B122,'TN01-10'!$A$11:$EU$200,128,0)</f>
        <v>Đạt</v>
      </c>
      <c r="R122" s="298" t="str">
        <f>VLOOKUP($B122,'TN01-10'!$A$11:$EU$200,129,0)</f>
        <v>Đạt</v>
      </c>
      <c r="S122" s="298" t="str">
        <f>VLOOKUP($B122,'TN01-10'!$A$11:$EU$200,130,0)</f>
        <v>Tốt</v>
      </c>
      <c r="T122" s="252"/>
      <c r="U122" s="299" t="str">
        <f t="shared" ref="U122:U125" si="9">IF(AND(I122&gt;=5.5,L122&gt;=5.5,N122&gt;=2,O122="Đạt",P122="Đạt",Q122="Đạt",R122="Đạt",AND(W122=0,X122=0)),"CNTN",IF(OR(I122&lt;5.5,J122&lt;5.5,K122&lt;5.5,L122&lt;5.5),"HỎNG","HOÃN"))</f>
        <v>CNTN</v>
      </c>
      <c r="W122" s="254">
        <f>VLOOKUP($B122,'TN01-10'!$A$11:$EU$200,119,0)</f>
        <v>0</v>
      </c>
      <c r="X122" s="254">
        <v>0</v>
      </c>
      <c r="Z122" s="255">
        <f>VLOOKUP($B122,Sheet!$A$7:$DF$132,110,0)</f>
        <v>2.71</v>
      </c>
      <c r="AA122" s="255">
        <f t="shared" ref="AA122:AA125" si="10">Z122-N122</f>
        <v>0</v>
      </c>
    </row>
    <row r="123" spans="1:27" s="240" customFormat="1" ht="20.25" customHeight="1" x14ac:dyDescent="0.25">
      <c r="A123" s="241">
        <v>2</v>
      </c>
      <c r="B123" s="259">
        <v>2220727316</v>
      </c>
      <c r="C123" s="292" t="str">
        <f>VLOOKUP($B123,TTCN!$B$6:$H$159,2,0)</f>
        <v>Đỗ Thúy</v>
      </c>
      <c r="D123" s="293" t="str">
        <f>VLOOKUP($B123,TTCN!$B$6:$H$159,3,0)</f>
        <v>Huyền</v>
      </c>
      <c r="E123" s="294">
        <f>VLOOKUP($B123,TTCN!$B$6:$H$159,5,0)</f>
        <v>35936</v>
      </c>
      <c r="F123" s="295" t="str">
        <f>VLOOKUP($B123,TTCN!$B$6:$H$159,7,0)</f>
        <v>Đà Nẵng</v>
      </c>
      <c r="G123" s="247" t="str">
        <f>VLOOKUP($B123,TTCN!$B$6:$H$159,6,0)</f>
        <v>Nữ</v>
      </c>
      <c r="H123" s="296">
        <f>VLOOKUP($B123,'TN01-10'!$A$11:$EU$200,103,0)</f>
        <v>6.57</v>
      </c>
      <c r="I123" s="297">
        <f>VLOOKUP($B123,'TN01-10'!$A$11:$EU$200,141,0)</f>
        <v>8.6</v>
      </c>
      <c r="J123" s="250">
        <f>VLOOKUP($B123,'TN01-10'!$A$11:$EU$200,146,0)</f>
        <v>6.9</v>
      </c>
      <c r="K123" s="250">
        <f>VLOOKUP($B123,'TN01-10'!$A$11:$EU$200,151,0)</f>
        <v>5.7</v>
      </c>
      <c r="L123" s="296">
        <f>VLOOKUP($B123,'TN01-10'!$A$11:$EV$200,152,0)</f>
        <v>7.1</v>
      </c>
      <c r="M123" s="296">
        <f>VLOOKUP($B123,'TN01-10'!$A$11:$EU$200,116,0)</f>
        <v>6.59</v>
      </c>
      <c r="N123" s="296">
        <f>VLOOKUP($B123,'TN01-10'!$A$11:$EU$200,117,0)</f>
        <v>2.62</v>
      </c>
      <c r="O123" s="298" t="str">
        <f>VLOOKUP($B123,'TN01-10'!$A$11:$EU$200,126,0)</f>
        <v>Đạt</v>
      </c>
      <c r="P123" s="298" t="str">
        <f>VLOOKUP($B123,'TN01-10'!$A$11:$EU$200,127,0)</f>
        <v>Đạt</v>
      </c>
      <c r="Q123" s="298" t="str">
        <f>VLOOKUP($B123,'TN01-10'!$A$11:$EU$200,128,0)</f>
        <v>Đạt</v>
      </c>
      <c r="R123" s="298" t="str">
        <f>VLOOKUP($B123,'TN01-10'!$A$11:$EU$200,129,0)</f>
        <v>Đạt</v>
      </c>
      <c r="S123" s="298" t="str">
        <f>VLOOKUP($B123,'TN01-10'!$A$11:$EU$200,130,0)</f>
        <v>Tốt</v>
      </c>
      <c r="T123" s="252"/>
      <c r="U123" s="299" t="str">
        <f t="shared" si="9"/>
        <v>CNTN</v>
      </c>
      <c r="W123" s="254">
        <f>VLOOKUP($B123,'TN01-10'!$A$11:$EU$200,119,0)</f>
        <v>0</v>
      </c>
      <c r="X123" s="254">
        <v>0</v>
      </c>
      <c r="Z123" s="255">
        <f>VLOOKUP($B123,Sheet!$A$7:$DF$132,110,0)</f>
        <v>2.62</v>
      </c>
      <c r="AA123" s="255">
        <f t="shared" si="10"/>
        <v>0</v>
      </c>
    </row>
    <row r="124" spans="1:27" s="240" customFormat="1" ht="20.25" customHeight="1" x14ac:dyDescent="0.25">
      <c r="A124" s="241">
        <v>3</v>
      </c>
      <c r="B124" s="259">
        <v>2220716951</v>
      </c>
      <c r="C124" s="292" t="str">
        <f>VLOOKUP($B124,TTCN!$B$6:$H$159,2,0)</f>
        <v>Mai Thị</v>
      </c>
      <c r="D124" s="293" t="str">
        <f>VLOOKUP($B124,TTCN!$B$6:$H$159,3,0)</f>
        <v>Phương</v>
      </c>
      <c r="E124" s="294">
        <f>VLOOKUP($B124,TTCN!$B$6:$H$159,5,0)</f>
        <v>35577</v>
      </c>
      <c r="F124" s="295" t="str">
        <f>VLOOKUP($B124,TTCN!$B$6:$H$159,7,0)</f>
        <v>Đà Nẵng</v>
      </c>
      <c r="G124" s="247" t="str">
        <f>VLOOKUP($B124,TTCN!$B$6:$H$159,6,0)</f>
        <v>Nữ</v>
      </c>
      <c r="H124" s="296">
        <f>VLOOKUP($B124,'TN01-10'!$A$11:$EU$200,103,0)</f>
        <v>6.54</v>
      </c>
      <c r="I124" s="297">
        <f>VLOOKUP($B124,'TN01-10'!$A$11:$EU$200,141,0)</f>
        <v>8.6999999999999993</v>
      </c>
      <c r="J124" s="250">
        <f>VLOOKUP($B124,'TN01-10'!$A$11:$EU$200,146,0)</f>
        <v>5.5</v>
      </c>
      <c r="K124" s="250">
        <f>VLOOKUP($B124,'TN01-10'!$A$11:$EU$200,151,0)</f>
        <v>9.6</v>
      </c>
      <c r="L124" s="296">
        <f>VLOOKUP($B124,'TN01-10'!$A$11:$EV$200,152,0)</f>
        <v>8.4</v>
      </c>
      <c r="M124" s="296">
        <f>VLOOKUP($B124,'TN01-10'!$A$11:$EU$200,116,0)</f>
        <v>6.61</v>
      </c>
      <c r="N124" s="296">
        <f>VLOOKUP($B124,'TN01-10'!$A$11:$EU$200,117,0)</f>
        <v>2.61</v>
      </c>
      <c r="O124" s="298" t="str">
        <f>VLOOKUP($B124,'TN01-10'!$A$11:$EU$200,126,0)</f>
        <v>Đạt</v>
      </c>
      <c r="P124" s="298" t="str">
        <f>VLOOKUP($B124,'TN01-10'!$A$11:$EU$200,127,0)</f>
        <v>Đạt</v>
      </c>
      <c r="Q124" s="298" t="str">
        <f>VLOOKUP($B124,'TN01-10'!$A$11:$EU$200,128,0)</f>
        <v>Đạt</v>
      </c>
      <c r="R124" s="298" t="str">
        <f>VLOOKUP($B124,'TN01-10'!$A$11:$EU$200,129,0)</f>
        <v>Đạt</v>
      </c>
      <c r="S124" s="298" t="str">
        <f>VLOOKUP($B124,'TN01-10'!$A$11:$EU$200,130,0)</f>
        <v>Tốt</v>
      </c>
      <c r="T124" s="252"/>
      <c r="U124" s="299" t="str">
        <f t="shared" si="9"/>
        <v>CNTN</v>
      </c>
      <c r="W124" s="254">
        <f>VLOOKUP($B124,'TN01-10'!$A$11:$EU$200,119,0)</f>
        <v>0</v>
      </c>
      <c r="X124" s="254">
        <v>0</v>
      </c>
      <c r="Z124" s="255">
        <f>VLOOKUP($B124,Sheet!$A$7:$DF$132,110,0)</f>
        <v>2.61</v>
      </c>
      <c r="AA124" s="255">
        <f t="shared" si="10"/>
        <v>0</v>
      </c>
    </row>
    <row r="125" spans="1:27" s="240" customFormat="1" ht="20.25" customHeight="1" x14ac:dyDescent="0.25">
      <c r="A125" s="241">
        <v>4</v>
      </c>
      <c r="B125" s="259">
        <v>2220728838</v>
      </c>
      <c r="C125" s="292" t="str">
        <f>VLOOKUP($B125,TTCN!$B$6:$H$159,2,0)</f>
        <v>Ngô Thị Bích</v>
      </c>
      <c r="D125" s="293" t="str">
        <f>VLOOKUP($B125,TTCN!$B$6:$H$159,3,0)</f>
        <v>Hiền</v>
      </c>
      <c r="E125" s="294">
        <f>VLOOKUP($B125,TTCN!$B$6:$H$159,5,0)</f>
        <v>36081</v>
      </c>
      <c r="F125" s="295" t="str">
        <f>VLOOKUP($B125,TTCN!$B$6:$H$159,7,0)</f>
        <v>Quảng Nam</v>
      </c>
      <c r="G125" s="247" t="str">
        <f>VLOOKUP($B125,TTCN!$B$6:$H$159,6,0)</f>
        <v>Nữ</v>
      </c>
      <c r="H125" s="296">
        <f>VLOOKUP($B125,'TN01-10'!$A$11:$EU$200,103,0)</f>
        <v>6.52</v>
      </c>
      <c r="I125" s="297">
        <f>VLOOKUP($B125,'TN01-10'!$A$11:$EU$200,141,0)</f>
        <v>9</v>
      </c>
      <c r="J125" s="250">
        <f>VLOOKUP($B125,'TN01-10'!$A$11:$EU$200,146,0)</f>
        <v>6.8</v>
      </c>
      <c r="K125" s="250">
        <f>VLOOKUP($B125,'TN01-10'!$A$11:$EU$200,151,0)</f>
        <v>5.9</v>
      </c>
      <c r="L125" s="296">
        <f>VLOOKUP($B125,'TN01-10'!$A$11:$EV$200,152,0)</f>
        <v>7.3</v>
      </c>
      <c r="M125" s="296">
        <f>VLOOKUP($B125,'TN01-10'!$A$11:$EU$200,116,0)</f>
        <v>6.55</v>
      </c>
      <c r="N125" s="296">
        <f>VLOOKUP($B125,'TN01-10'!$A$11:$EU$200,117,0)</f>
        <v>2.57</v>
      </c>
      <c r="O125" s="298" t="str">
        <f>VLOOKUP($B125,'TN01-10'!$A$11:$EU$200,126,0)</f>
        <v>Đạt</v>
      </c>
      <c r="P125" s="298" t="str">
        <f>VLOOKUP($B125,'TN01-10'!$A$11:$EU$200,127,0)</f>
        <v>Đạt</v>
      </c>
      <c r="Q125" s="298" t="str">
        <f>VLOOKUP($B125,'TN01-10'!$A$11:$EU$200,128,0)</f>
        <v>Đạt</v>
      </c>
      <c r="R125" s="298" t="str">
        <f>VLOOKUP($B125,'TN01-10'!$A$11:$EU$200,129,0)</f>
        <v>Đạt</v>
      </c>
      <c r="S125" s="298" t="str">
        <f>VLOOKUP($B125,'TN01-10'!$A$11:$EU$200,130,0)</f>
        <v>Xuất Sắc</v>
      </c>
      <c r="T125" s="252"/>
      <c r="U125" s="299" t="str">
        <f t="shared" si="9"/>
        <v>CNTN</v>
      </c>
      <c r="W125" s="254">
        <f>VLOOKUP($B125,'TN01-10'!$A$11:$EU$200,119,0)</f>
        <v>0</v>
      </c>
      <c r="X125" s="254">
        <v>0</v>
      </c>
      <c r="Z125" s="255">
        <f>VLOOKUP($B125,Sheet!$A$7:$DF$132,110,0)</f>
        <v>2.57</v>
      </c>
      <c r="AA125" s="255">
        <f t="shared" si="10"/>
        <v>0</v>
      </c>
    </row>
    <row r="126" spans="1:27" ht="17.25" customHeight="1" x14ac:dyDescent="0.25"/>
    <row r="127" spans="1:27" ht="17.25" customHeight="1" x14ac:dyDescent="0.25"/>
    <row r="128" spans="1:27" ht="17.25" customHeight="1" x14ac:dyDescent="0.25"/>
    <row r="129" spans="1:24" ht="17.25" customHeight="1" x14ac:dyDescent="0.25"/>
    <row r="130" spans="1:24" s="261" customFormat="1" ht="15.75" customHeight="1" x14ac:dyDescent="0.2">
      <c r="B130" s="262"/>
      <c r="E130" s="263"/>
      <c r="F130" s="264"/>
      <c r="G130" s="263"/>
      <c r="H130" s="265"/>
      <c r="I130" s="266"/>
      <c r="J130" s="266"/>
      <c r="K130" s="266"/>
      <c r="L130" s="267"/>
      <c r="M130" s="267"/>
      <c r="N130" s="267"/>
      <c r="Q130" s="268"/>
      <c r="R130" s="268"/>
      <c r="T130" s="269" t="str">
        <f ca="1">"Đà Nẵng, ngày"&amp;" "&amp; DAY(NOW())&amp;" tháng "&amp;MONTH(NOW())&amp;" năm "&amp;YEAR(NOW())</f>
        <v>Đà Nẵng, ngày 11 tháng 3 năm 2021</v>
      </c>
      <c r="U130" s="269"/>
      <c r="V130" s="270"/>
      <c r="W130" s="271"/>
      <c r="X130" s="272"/>
    </row>
    <row r="131" spans="1:24" s="273" customFormat="1" ht="15" customHeight="1" x14ac:dyDescent="0.2">
      <c r="B131" s="274" t="s">
        <v>4820</v>
      </c>
      <c r="D131" s="428" t="s">
        <v>4821</v>
      </c>
      <c r="H131" s="276" t="s">
        <v>4823</v>
      </c>
      <c r="I131" s="277"/>
      <c r="J131" s="276"/>
      <c r="M131" s="428" t="s">
        <v>4782</v>
      </c>
      <c r="T131" s="428" t="s">
        <v>4822</v>
      </c>
      <c r="U131" s="428"/>
      <c r="V131" s="270"/>
      <c r="W131" s="271"/>
      <c r="X131" s="278"/>
    </row>
    <row r="132" spans="1:24" s="282" customFormat="1" ht="18" customHeight="1" x14ac:dyDescent="0.3">
      <c r="A132" s="279"/>
      <c r="B132" s="280"/>
      <c r="C132" s="279"/>
      <c r="D132" s="279"/>
      <c r="E132" s="281"/>
      <c r="G132" s="283"/>
      <c r="H132" s="281"/>
      <c r="I132" s="284"/>
      <c r="J132" s="285"/>
      <c r="M132" s="285"/>
      <c r="O132" s="279"/>
      <c r="P132" s="279"/>
      <c r="Q132" s="279"/>
      <c r="R132" s="279"/>
      <c r="S132" s="279"/>
      <c r="T132" s="279"/>
      <c r="U132" s="281"/>
      <c r="V132" s="270"/>
      <c r="W132" s="271"/>
      <c r="X132" s="286"/>
    </row>
    <row r="133" spans="1:24" s="282" customFormat="1" ht="18" customHeight="1" x14ac:dyDescent="0.3">
      <c r="A133" s="279"/>
      <c r="B133" s="280"/>
      <c r="C133" s="279"/>
      <c r="D133" s="279"/>
      <c r="E133" s="281"/>
      <c r="G133" s="283"/>
      <c r="H133" s="281"/>
      <c r="I133" s="284"/>
      <c r="J133" s="285"/>
      <c r="M133" s="285"/>
      <c r="O133" s="279"/>
      <c r="P133" s="279"/>
      <c r="Q133" s="279"/>
      <c r="R133" s="279"/>
      <c r="S133" s="279"/>
      <c r="T133" s="279"/>
      <c r="U133" s="281"/>
      <c r="V133" s="270"/>
      <c r="W133" s="271"/>
      <c r="X133" s="286"/>
    </row>
    <row r="134" spans="1:24" s="282" customFormat="1" ht="18" customHeight="1" x14ac:dyDescent="0.3">
      <c r="A134" s="279"/>
      <c r="B134" s="280"/>
      <c r="C134" s="279"/>
      <c r="D134" s="279"/>
      <c r="E134" s="281"/>
      <c r="G134" s="283"/>
      <c r="H134" s="281"/>
      <c r="I134" s="284"/>
      <c r="J134" s="285"/>
      <c r="M134" s="285"/>
      <c r="O134" s="279"/>
      <c r="P134" s="279"/>
      <c r="Q134" s="279"/>
      <c r="R134" s="279"/>
      <c r="S134" s="279"/>
      <c r="T134" s="279"/>
      <c r="U134" s="281"/>
      <c r="V134" s="270"/>
      <c r="W134" s="271"/>
      <c r="X134" s="286"/>
    </row>
    <row r="135" spans="1:24" s="282" customFormat="1" ht="18" customHeight="1" x14ac:dyDescent="0.3">
      <c r="A135" s="279"/>
      <c r="B135" s="280"/>
      <c r="C135" s="279"/>
      <c r="D135" s="279"/>
      <c r="E135" s="281"/>
      <c r="G135" s="283"/>
      <c r="H135" s="281"/>
      <c r="I135" s="284"/>
      <c r="J135" s="285"/>
      <c r="M135" s="285"/>
      <c r="O135" s="279"/>
      <c r="P135" s="279"/>
      <c r="Q135" s="279"/>
      <c r="R135" s="279"/>
      <c r="S135" s="279"/>
      <c r="T135" s="279"/>
      <c r="U135" s="281"/>
      <c r="V135" s="270"/>
      <c r="W135" s="271"/>
      <c r="X135" s="286"/>
    </row>
    <row r="136" spans="1:24" s="273" customFormat="1" ht="12.75" x14ac:dyDescent="0.2">
      <c r="A136" s="287"/>
      <c r="B136" s="288" t="s">
        <v>4596</v>
      </c>
      <c r="C136" s="287"/>
      <c r="E136" s="428"/>
      <c r="G136" s="428"/>
      <c r="H136" s="428"/>
      <c r="I136" s="277"/>
      <c r="J136" s="276"/>
      <c r="M136" s="428" t="s">
        <v>4600</v>
      </c>
      <c r="U136" s="428"/>
      <c r="V136" s="270"/>
      <c r="W136" s="271"/>
      <c r="X136" s="278"/>
    </row>
    <row r="143" spans="1:24" s="480" customFormat="1" ht="17.25" thickBot="1" x14ac:dyDescent="0.3">
      <c r="B143" s="482" t="s">
        <v>4855</v>
      </c>
      <c r="E143" s="481"/>
      <c r="G143" s="481"/>
      <c r="U143" s="481"/>
      <c r="W143" s="481"/>
      <c r="X143" s="481"/>
    </row>
    <row r="144" spans="1:24" ht="20.25" customHeight="1" x14ac:dyDescent="0.25">
      <c r="A144" s="399" t="s">
        <v>4866</v>
      </c>
      <c r="B144" s="400"/>
      <c r="C144" s="400"/>
      <c r="D144" s="401"/>
      <c r="E144" s="500"/>
      <c r="F144" s="403"/>
      <c r="G144" s="500"/>
      <c r="H144" s="400"/>
      <c r="I144" s="502"/>
      <c r="J144" s="500"/>
      <c r="K144" s="500"/>
      <c r="L144" s="500"/>
      <c r="M144" s="500"/>
      <c r="N144" s="500"/>
      <c r="O144" s="400"/>
      <c r="P144" s="400"/>
      <c r="Q144" s="400"/>
      <c r="R144" s="400"/>
      <c r="S144" s="400"/>
      <c r="T144" s="501"/>
      <c r="U144" s="502"/>
      <c r="V144" s="240"/>
    </row>
    <row r="145" spans="1:27" s="240" customFormat="1" ht="20.25" customHeight="1" x14ac:dyDescent="0.25">
      <c r="A145" s="512">
        <v>1</v>
      </c>
      <c r="B145" s="513">
        <v>2220724192</v>
      </c>
      <c r="C145" s="514" t="str">
        <f>VLOOKUP($B145,TTCN!$B$6:$H$159,2,0)</f>
        <v>Hà Hoài</v>
      </c>
      <c r="D145" s="515" t="str">
        <f>VLOOKUP($B145,TTCN!$B$6:$H$159,3,0)</f>
        <v>Hương</v>
      </c>
      <c r="E145" s="516">
        <f>VLOOKUP($B145,TTCN!$B$6:$H$159,5,0)</f>
        <v>36047</v>
      </c>
      <c r="F145" s="517" t="str">
        <f>VLOOKUP($B145,TTCN!$B$6:$H$159,7,0)</f>
        <v>Hồ Chí Minh</v>
      </c>
      <c r="G145" s="518" t="str">
        <f>VLOOKUP($B145,TTCN!$B$6:$H$159,6,0)</f>
        <v>Nữ</v>
      </c>
      <c r="H145" s="519">
        <f>VLOOKUP($B145,'TN01-10'!$A$11:$EU$200,103,0)</f>
        <v>7.66</v>
      </c>
      <c r="I145" s="520">
        <f>VLOOKUP($B145,'TN01-10'!$A$11:$EU$200,136,0)</f>
        <v>8.8000000000000007</v>
      </c>
      <c r="J145" s="521"/>
      <c r="K145" s="521"/>
      <c r="L145" s="519">
        <f>VLOOKUP($B145,'TN01-10'!$A$11:$EU$200,110,0)</f>
        <v>8.8000000000000007</v>
      </c>
      <c r="M145" s="519">
        <f>VLOOKUP($B145,'TN01-10'!$A$11:$EU$200,116,0)</f>
        <v>7.7</v>
      </c>
      <c r="N145" s="519">
        <f>VLOOKUP($B145,'TN01-10'!$A$11:$EU$200,117,0)</f>
        <v>3.3</v>
      </c>
      <c r="O145" s="522" t="str">
        <f>VLOOKUP($B145,'TN01-10'!$A$11:$EU$200,126,0)</f>
        <v>Đạt</v>
      </c>
      <c r="P145" s="522" t="str">
        <f>VLOOKUP($B145,'TN01-10'!$A$11:$EU$200,127,0)</f>
        <v>Đạt</v>
      </c>
      <c r="Q145" s="522" t="str">
        <f>VLOOKUP($B145,'TN01-10'!$A$11:$EU$200,128,0)</f>
        <v>Đạt</v>
      </c>
      <c r="R145" s="522" t="str">
        <f>VLOOKUP($B145,'TN01-10'!$A$11:$EU$200,129,0)</f>
        <v>Đạt</v>
      </c>
      <c r="S145" s="522" t="str">
        <f>VLOOKUP($B145,'TN01-10'!$A$11:$EU$200,130,0)</f>
        <v>Tốt</v>
      </c>
      <c r="T145" s="523"/>
      <c r="U145" s="524" t="str">
        <f>IF(AND(I145&gt;=5.5,L145&gt;=5.5,N145&gt;=2,O145="Đạt",P145="Đạt",Q145="Đạt",R145="Đạt",AND(W145=0,X145=0)),"CNTN",IF(OR(I145&lt;5.5,L145&lt;5.5),"HỎNG","HOÃN"))</f>
        <v>CNTN</v>
      </c>
      <c r="W145" s="254">
        <f>VLOOKUP($B145,'TN01-10'!$A$11:$EU$200,119,0)</f>
        <v>0</v>
      </c>
      <c r="X145" s="254">
        <v>0</v>
      </c>
      <c r="Z145" s="255">
        <f>VLOOKUP($B145,Sheet!$A$7:$DF$132,110,0)</f>
        <v>3.3</v>
      </c>
      <c r="AA145" s="255">
        <f>Z145-N145</f>
        <v>0</v>
      </c>
    </row>
    <row r="146" spans="1:27" ht="20.25" customHeight="1" x14ac:dyDescent="0.25">
      <c r="A146" s="483" t="s">
        <v>4787</v>
      </c>
      <c r="B146" s="484"/>
      <c r="C146" s="484"/>
      <c r="D146" s="485"/>
      <c r="E146" s="486"/>
      <c r="F146" s="422"/>
      <c r="G146" s="339"/>
      <c r="H146" s="484"/>
      <c r="I146" s="339"/>
      <c r="J146" s="339"/>
      <c r="K146" s="339"/>
      <c r="L146" s="339"/>
      <c r="M146" s="339"/>
      <c r="N146" s="339"/>
      <c r="O146" s="339"/>
      <c r="P146" s="339"/>
      <c r="Q146" s="339"/>
      <c r="R146" s="484"/>
      <c r="S146" s="484"/>
      <c r="T146" s="511"/>
      <c r="U146" s="354"/>
      <c r="V146" s="240"/>
      <c r="W146" s="254"/>
      <c r="X146" s="254"/>
      <c r="Y146" s="240"/>
      <c r="Z146" s="255"/>
      <c r="AA146" s="255"/>
    </row>
    <row r="147" spans="1:27" s="240" customFormat="1" ht="20.25" customHeight="1" x14ac:dyDescent="0.25">
      <c r="A147" s="487">
        <v>1</v>
      </c>
      <c r="B147" s="488">
        <v>2220724213</v>
      </c>
      <c r="C147" s="489" t="str">
        <f>VLOOKUP($B147,TTCN!$B$6:$H$159,2,0)</f>
        <v>Lê Thị Trâm</v>
      </c>
      <c r="D147" s="490" t="str">
        <f>VLOOKUP($B147,TTCN!$B$6:$H$159,3,0)</f>
        <v>Anh</v>
      </c>
      <c r="E147" s="491">
        <f>VLOOKUP($B147,TTCN!$B$6:$H$159,5,0)</f>
        <v>35449</v>
      </c>
      <c r="F147" s="492" t="str">
        <f>VLOOKUP($B147,TTCN!$B$6:$H$159,7,0)</f>
        <v>Đà Nẵng</v>
      </c>
      <c r="G147" s="493" t="str">
        <f>VLOOKUP($B147,TTCN!$B$6:$H$159,6,0)</f>
        <v>Nữ</v>
      </c>
      <c r="H147" s="494">
        <f>VLOOKUP($B147,'TN01-10'!$A$11:$EU$200,103,0)</f>
        <v>7</v>
      </c>
      <c r="I147" s="495">
        <f>VLOOKUP($B147,'TN01-10'!$A$11:$EU$200,141,0)</f>
        <v>8.3000000000000007</v>
      </c>
      <c r="J147" s="496">
        <f>VLOOKUP($B147,'TN01-10'!$A$11:$EU$200,146,0)</f>
        <v>7.5</v>
      </c>
      <c r="K147" s="496">
        <f>VLOOKUP($B147,'TN01-10'!$A$11:$EU$200,151,0)</f>
        <v>7.8</v>
      </c>
      <c r="L147" s="494">
        <f>VLOOKUP($B147,'TN01-10'!$A$11:$EV$200,152,0)</f>
        <v>7.9</v>
      </c>
      <c r="M147" s="494">
        <f>VLOOKUP($B147,'TN01-10'!$A$11:$EU$200,116,0)</f>
        <v>7.03</v>
      </c>
      <c r="N147" s="494">
        <f>VLOOKUP($B147,'TN01-10'!$A$11:$EU$200,117,0)</f>
        <v>2.86</v>
      </c>
      <c r="O147" s="497" t="str">
        <f>VLOOKUP($B147,'TN01-10'!$A$11:$EU$200,126,0)</f>
        <v>Đạt</v>
      </c>
      <c r="P147" s="497" t="str">
        <f>VLOOKUP($B147,'TN01-10'!$A$11:$EU$200,127,0)</f>
        <v>Đạt</v>
      </c>
      <c r="Q147" s="497" t="str">
        <f>VLOOKUP($B147,'TN01-10'!$A$11:$EU$200,128,0)</f>
        <v>Đạt</v>
      </c>
      <c r="R147" s="497" t="str">
        <f>VLOOKUP($B147,'TN01-10'!$A$11:$EU$200,129,0)</f>
        <v>Đạt</v>
      </c>
      <c r="S147" s="497" t="str">
        <f>VLOOKUP($B147,'TN01-10'!$A$11:$EU$200,130,0)</f>
        <v>Tốt</v>
      </c>
      <c r="T147" s="498"/>
      <c r="U147" s="499" t="str">
        <f t="shared" ref="U147:U163" si="11">IF(AND(I147&gt;=5.5,L147&gt;=5.5,N147&gt;=2,O147="Đạt",P147="Đạt",Q147="Đạt",R147="Đạt",AND(W147=0,X147=0)),"CNTN",IF(OR(I147&lt;5.5,,J147&lt;5.5,K147&lt;5.5,L147&lt;5.5),"HỎNG","HOÃN"))</f>
        <v>CNTN</v>
      </c>
      <c r="W147" s="254">
        <f>VLOOKUP($B147,'TN01-10'!$A$11:$EU$200,119,0)</f>
        <v>0</v>
      </c>
      <c r="X147" s="254">
        <v>0</v>
      </c>
      <c r="Z147" s="255">
        <f>VLOOKUP($B147,Sheet!$A$7:$DF$132,110,0)</f>
        <v>2.86</v>
      </c>
      <c r="AA147" s="255">
        <f t="shared" ref="AA147:AA163" si="12">Z147-N147</f>
        <v>0</v>
      </c>
    </row>
    <row r="148" spans="1:27" s="240" customFormat="1" ht="20.25" customHeight="1" x14ac:dyDescent="0.25">
      <c r="A148" s="241">
        <v>2</v>
      </c>
      <c r="B148" s="259">
        <v>2220247920</v>
      </c>
      <c r="C148" s="292" t="str">
        <f>VLOOKUP($B148,TTCN!$B$6:$H$159,2,0)</f>
        <v>Lê Thị Hải</v>
      </c>
      <c r="D148" s="293" t="str">
        <f>VLOOKUP($B148,TTCN!$B$6:$H$159,3,0)</f>
        <v>Cơ</v>
      </c>
      <c r="E148" s="294">
        <f>VLOOKUP($B148,TTCN!$B$6:$H$159,5,0)</f>
        <v>35860</v>
      </c>
      <c r="F148" s="295" t="str">
        <f>VLOOKUP($B148,TTCN!$B$6:$H$159,7,0)</f>
        <v>Quảng Nam</v>
      </c>
      <c r="G148" s="247" t="str">
        <f>VLOOKUP($B148,TTCN!$B$6:$H$159,6,0)</f>
        <v>Nữ</v>
      </c>
      <c r="H148" s="296">
        <f>VLOOKUP($B148,'TN01-10'!$A$11:$EU$200,103,0)</f>
        <v>6.49</v>
      </c>
      <c r="I148" s="297">
        <f>VLOOKUP($B148,'TN01-10'!$A$11:$EU$200,141,0)</f>
        <v>8.5</v>
      </c>
      <c r="J148" s="250">
        <f>VLOOKUP($B148,'TN01-10'!$A$11:$EU$200,146,0)</f>
        <v>7.9</v>
      </c>
      <c r="K148" s="250">
        <f>VLOOKUP($B148,'TN01-10'!$A$11:$EU$200,151,0)</f>
        <v>5.8</v>
      </c>
      <c r="L148" s="296">
        <f>VLOOKUP($B148,'TN01-10'!$A$11:$EV$200,152,0)</f>
        <v>7.3</v>
      </c>
      <c r="M148" s="296">
        <f>VLOOKUP($B148,'TN01-10'!$A$11:$EU$200,116,0)</f>
        <v>6.52</v>
      </c>
      <c r="N148" s="296">
        <f>VLOOKUP($B148,'TN01-10'!$A$11:$EU$200,117,0)</f>
        <v>2.54</v>
      </c>
      <c r="O148" s="298" t="str">
        <f>VLOOKUP($B148,'TN01-10'!$A$11:$EU$200,126,0)</f>
        <v>Đạt</v>
      </c>
      <c r="P148" s="298" t="str">
        <f>VLOOKUP($B148,'TN01-10'!$A$11:$EU$200,127,0)</f>
        <v>Đạt</v>
      </c>
      <c r="Q148" s="298" t="str">
        <f>VLOOKUP($B148,'TN01-10'!$A$11:$EU$200,128,0)</f>
        <v>Đạt</v>
      </c>
      <c r="R148" s="298" t="str">
        <f>VLOOKUP($B148,'TN01-10'!$A$11:$EU$200,129,0)</f>
        <v>Đạt</v>
      </c>
      <c r="S148" s="298" t="str">
        <f>VLOOKUP($B148,'TN01-10'!$A$11:$EU$200,130,0)</f>
        <v>Tốt</v>
      </c>
      <c r="T148" s="252"/>
      <c r="U148" s="299" t="str">
        <f t="shared" si="11"/>
        <v>CNTN</v>
      </c>
      <c r="W148" s="254">
        <f>VLOOKUP($B148,'TN01-10'!$A$11:$EU$200,119,0)</f>
        <v>0</v>
      </c>
      <c r="X148" s="254">
        <v>0</v>
      </c>
      <c r="Z148" s="255">
        <f>VLOOKUP($B148,Sheet!$A$7:$DF$132,110,0)</f>
        <v>2.54</v>
      </c>
      <c r="AA148" s="255">
        <f t="shared" si="12"/>
        <v>0</v>
      </c>
    </row>
    <row r="149" spans="1:27" s="240" customFormat="1" ht="20.25" customHeight="1" x14ac:dyDescent="0.25">
      <c r="A149" s="241">
        <v>3</v>
      </c>
      <c r="B149" s="259">
        <v>2221724268</v>
      </c>
      <c r="C149" s="292" t="str">
        <f>VLOOKUP($B149,TTCN!$B$6:$H$159,2,0)</f>
        <v>Nguyễn Đức</v>
      </c>
      <c r="D149" s="293" t="str">
        <f>VLOOKUP($B149,TTCN!$B$6:$H$159,3,0)</f>
        <v>Duy</v>
      </c>
      <c r="E149" s="294">
        <f>VLOOKUP($B149,TTCN!$B$6:$H$159,5,0)</f>
        <v>35926</v>
      </c>
      <c r="F149" s="295" t="str">
        <f>VLOOKUP($B149,TTCN!$B$6:$H$159,7,0)</f>
        <v>Đà Nẵng</v>
      </c>
      <c r="G149" s="247" t="str">
        <f>VLOOKUP($B149,TTCN!$B$6:$H$159,6,0)</f>
        <v>Nam</v>
      </c>
      <c r="H149" s="296">
        <f>VLOOKUP($B149,'TN01-10'!$A$11:$EU$200,103,0)</f>
        <v>6.53</v>
      </c>
      <c r="I149" s="297">
        <f>VLOOKUP($B149,'TN01-10'!$A$11:$EU$200,141,0)</f>
        <v>8.5</v>
      </c>
      <c r="J149" s="250">
        <f>VLOOKUP($B149,'TN01-10'!$A$11:$EU$200,146,0)</f>
        <v>8</v>
      </c>
      <c r="K149" s="250">
        <f>VLOOKUP($B149,'TN01-10'!$A$11:$EU$200,151,0)</f>
        <v>6.3</v>
      </c>
      <c r="L149" s="296">
        <f>VLOOKUP($B149,'TN01-10'!$A$11:$EV$200,152,0)</f>
        <v>7.5</v>
      </c>
      <c r="M149" s="296">
        <f>VLOOKUP($B149,'TN01-10'!$A$11:$EU$200,116,0)</f>
        <v>6.57</v>
      </c>
      <c r="N149" s="296">
        <f>VLOOKUP($B149,'TN01-10'!$A$11:$EU$200,117,0)</f>
        <v>2.5499999999999998</v>
      </c>
      <c r="O149" s="298" t="str">
        <f>VLOOKUP($B149,'TN01-10'!$A$11:$EU$200,126,0)</f>
        <v>Đạt</v>
      </c>
      <c r="P149" s="298" t="str">
        <f>VLOOKUP($B149,'TN01-10'!$A$11:$EU$200,127,0)</f>
        <v>Đạt</v>
      </c>
      <c r="Q149" s="298" t="str">
        <f>VLOOKUP($B149,'TN01-10'!$A$11:$EU$200,128,0)</f>
        <v>Đạt</v>
      </c>
      <c r="R149" s="298" t="str">
        <f>VLOOKUP($B149,'TN01-10'!$A$11:$EU$200,129,0)</f>
        <v>Đạt</v>
      </c>
      <c r="S149" s="298" t="str">
        <f>VLOOKUP($B149,'TN01-10'!$A$11:$EU$200,130,0)</f>
        <v>Tốt</v>
      </c>
      <c r="T149" s="252"/>
      <c r="U149" s="299" t="str">
        <f t="shared" si="11"/>
        <v>CNTN</v>
      </c>
      <c r="W149" s="254">
        <f>VLOOKUP($B149,'TN01-10'!$A$11:$EU$200,119,0)</f>
        <v>0</v>
      </c>
      <c r="X149" s="254">
        <v>0</v>
      </c>
      <c r="Z149" s="255">
        <f>VLOOKUP($B149,Sheet!$A$7:$DF$132,110,0)</f>
        <v>2.5499999999999998</v>
      </c>
      <c r="AA149" s="255">
        <f t="shared" si="12"/>
        <v>0</v>
      </c>
    </row>
    <row r="150" spans="1:27" s="240" customFormat="1" ht="20.25" customHeight="1" x14ac:dyDescent="0.25">
      <c r="A150" s="241">
        <v>4</v>
      </c>
      <c r="B150" s="259">
        <v>2221724321</v>
      </c>
      <c r="C150" s="292" t="str">
        <f>VLOOKUP($B150,TTCN!$B$6:$H$159,2,0)</f>
        <v>Nguyễn Văn</v>
      </c>
      <c r="D150" s="293" t="str">
        <f>VLOOKUP($B150,TTCN!$B$6:$H$159,3,0)</f>
        <v>Đông</v>
      </c>
      <c r="E150" s="294">
        <f>VLOOKUP($B150,TTCN!$B$6:$H$159,5,0)</f>
        <v>36019</v>
      </c>
      <c r="F150" s="295" t="str">
        <f>VLOOKUP($B150,TTCN!$B$6:$H$159,7,0)</f>
        <v>Đăk Lăk</v>
      </c>
      <c r="G150" s="247" t="str">
        <f>VLOOKUP($B150,TTCN!$B$6:$H$159,6,0)</f>
        <v>Nam</v>
      </c>
      <c r="H150" s="296">
        <f>VLOOKUP($B150,'TN01-10'!$A$11:$EU$200,103,0)</f>
        <v>6.95</v>
      </c>
      <c r="I150" s="297">
        <f>VLOOKUP($B150,'TN01-10'!$A$11:$EU$200,141,0)</f>
        <v>8.5</v>
      </c>
      <c r="J150" s="250">
        <f>VLOOKUP($B150,'TN01-10'!$A$11:$EU$200,146,0)</f>
        <v>8.9</v>
      </c>
      <c r="K150" s="250">
        <f>VLOOKUP($B150,'TN01-10'!$A$11:$EU$200,151,0)</f>
        <v>6.3</v>
      </c>
      <c r="L150" s="296">
        <f>VLOOKUP($B150,'TN01-10'!$A$11:$EV$200,152,0)</f>
        <v>7.7</v>
      </c>
      <c r="M150" s="296">
        <f>VLOOKUP($B150,'TN01-10'!$A$11:$EU$200,116,0)</f>
        <v>6.98</v>
      </c>
      <c r="N150" s="296">
        <f>VLOOKUP($B150,'TN01-10'!$A$11:$EU$200,117,0)</f>
        <v>2.85</v>
      </c>
      <c r="O150" s="298" t="str">
        <f>VLOOKUP($B150,'TN01-10'!$A$11:$EU$200,126,0)</f>
        <v>Đạt</v>
      </c>
      <c r="P150" s="298" t="str">
        <f>VLOOKUP($B150,'TN01-10'!$A$11:$EU$200,127,0)</f>
        <v>Đạt</v>
      </c>
      <c r="Q150" s="298" t="str">
        <f>VLOOKUP($B150,'TN01-10'!$A$11:$EU$200,128,0)</f>
        <v>Đạt</v>
      </c>
      <c r="R150" s="298" t="str">
        <f>VLOOKUP($B150,'TN01-10'!$A$11:$EU$200,129,0)</f>
        <v>Đạt</v>
      </c>
      <c r="S150" s="298" t="str">
        <f>VLOOKUP($B150,'TN01-10'!$A$11:$EU$200,130,0)</f>
        <v>Khá</v>
      </c>
      <c r="T150" s="252"/>
      <c r="U150" s="299" t="str">
        <f t="shared" si="11"/>
        <v>CNTN</v>
      </c>
      <c r="W150" s="254">
        <f>VLOOKUP($B150,'TN01-10'!$A$11:$EU$200,119,0)</f>
        <v>0</v>
      </c>
      <c r="X150" s="254">
        <v>0</v>
      </c>
      <c r="Z150" s="255">
        <f>VLOOKUP($B150,Sheet!$A$7:$DF$132,110,0)</f>
        <v>2.85</v>
      </c>
      <c r="AA150" s="255">
        <f t="shared" si="12"/>
        <v>0</v>
      </c>
    </row>
    <row r="151" spans="1:27" s="240" customFormat="1" ht="20.25" customHeight="1" x14ac:dyDescent="0.25">
      <c r="A151" s="241">
        <v>5</v>
      </c>
      <c r="B151" s="259">
        <v>2220724329</v>
      </c>
      <c r="C151" s="292" t="str">
        <f>VLOOKUP($B151,TTCN!$B$6:$H$159,2,0)</f>
        <v>Phạm Thương</v>
      </c>
      <c r="D151" s="293" t="str">
        <f>VLOOKUP($B151,TTCN!$B$6:$H$159,3,0)</f>
        <v>Hoài</v>
      </c>
      <c r="E151" s="294">
        <f>VLOOKUP($B151,TTCN!$B$6:$H$159,5,0)</f>
        <v>35928</v>
      </c>
      <c r="F151" s="295" t="str">
        <f>VLOOKUP($B151,TTCN!$B$6:$H$159,7,0)</f>
        <v>Đà Nẵng</v>
      </c>
      <c r="G151" s="247" t="str">
        <f>VLOOKUP($B151,TTCN!$B$6:$H$159,6,0)</f>
        <v>Nữ</v>
      </c>
      <c r="H151" s="296">
        <f>VLOOKUP($B151,'TN01-10'!$A$11:$EU$200,103,0)</f>
        <v>6.61</v>
      </c>
      <c r="I151" s="297">
        <f>VLOOKUP($B151,'TN01-10'!$A$11:$EU$200,141,0)</f>
        <v>7.8</v>
      </c>
      <c r="J151" s="250">
        <f>VLOOKUP($B151,'TN01-10'!$A$11:$EU$200,146,0)</f>
        <v>8.5</v>
      </c>
      <c r="K151" s="250">
        <f>VLOOKUP($B151,'TN01-10'!$A$11:$EU$200,151,0)</f>
        <v>6.3</v>
      </c>
      <c r="L151" s="296">
        <f>VLOOKUP($B151,'TN01-10'!$A$11:$EV$200,152,0)</f>
        <v>7.3</v>
      </c>
      <c r="M151" s="296">
        <f>VLOOKUP($B151,'TN01-10'!$A$11:$EU$200,116,0)</f>
        <v>6.64</v>
      </c>
      <c r="N151" s="296">
        <f>VLOOKUP($B151,'TN01-10'!$A$11:$EU$200,117,0)</f>
        <v>2.62</v>
      </c>
      <c r="O151" s="298" t="str">
        <f>VLOOKUP($B151,'TN01-10'!$A$11:$EU$200,126,0)</f>
        <v>Đạt</v>
      </c>
      <c r="P151" s="298" t="str">
        <f>VLOOKUP($B151,'TN01-10'!$A$11:$EU$200,127,0)</f>
        <v>Đạt</v>
      </c>
      <c r="Q151" s="298" t="str">
        <f>VLOOKUP($B151,'TN01-10'!$A$11:$EU$200,128,0)</f>
        <v>Đạt</v>
      </c>
      <c r="R151" s="298" t="str">
        <f>VLOOKUP($B151,'TN01-10'!$A$11:$EU$200,129,0)</f>
        <v>Đạt</v>
      </c>
      <c r="S151" s="298" t="str">
        <f>VLOOKUP($B151,'TN01-10'!$A$11:$EU$200,130,0)</f>
        <v>Tốt</v>
      </c>
      <c r="T151" s="252"/>
      <c r="U151" s="299" t="str">
        <f t="shared" si="11"/>
        <v>CNTN</v>
      </c>
      <c r="W151" s="254">
        <f>VLOOKUP($B151,'TN01-10'!$A$11:$EU$200,119,0)</f>
        <v>0</v>
      </c>
      <c r="X151" s="254">
        <v>0</v>
      </c>
      <c r="Z151" s="255">
        <f>VLOOKUP($B151,Sheet!$A$7:$DF$132,110,0)</f>
        <v>2.62</v>
      </c>
      <c r="AA151" s="255">
        <f t="shared" si="12"/>
        <v>0</v>
      </c>
    </row>
    <row r="152" spans="1:27" s="240" customFormat="1" ht="20.25" customHeight="1" x14ac:dyDescent="0.25">
      <c r="A152" s="241">
        <v>6</v>
      </c>
      <c r="B152" s="259">
        <v>2221729413</v>
      </c>
      <c r="C152" s="292" t="str">
        <f>VLOOKUP($B152,TTCN!$B$6:$H$159,2,0)</f>
        <v>Trương Văn</v>
      </c>
      <c r="D152" s="293" t="str">
        <f>VLOOKUP($B152,TTCN!$B$6:$H$159,3,0)</f>
        <v>Huy</v>
      </c>
      <c r="E152" s="294">
        <f>VLOOKUP($B152,TTCN!$B$6:$H$159,5,0)</f>
        <v>35913</v>
      </c>
      <c r="F152" s="295" t="str">
        <f>VLOOKUP($B152,TTCN!$B$6:$H$159,7,0)</f>
        <v>Đà Nẵng</v>
      </c>
      <c r="G152" s="247" t="str">
        <f>VLOOKUP($B152,TTCN!$B$6:$H$159,6,0)</f>
        <v>Nam</v>
      </c>
      <c r="H152" s="296">
        <f>VLOOKUP($B152,'TN01-10'!$A$11:$EU$200,103,0)</f>
        <v>6.08</v>
      </c>
      <c r="I152" s="297">
        <f>VLOOKUP($B152,'TN01-10'!$A$11:$EU$200,141,0)</f>
        <v>9</v>
      </c>
      <c r="J152" s="250">
        <f>VLOOKUP($B152,'TN01-10'!$A$11:$EU$200,146,0)</f>
        <v>7.9</v>
      </c>
      <c r="K152" s="250">
        <f>VLOOKUP($B152,'TN01-10'!$A$11:$EU$200,151,0)</f>
        <v>5.5</v>
      </c>
      <c r="L152" s="296">
        <f>VLOOKUP($B152,'TN01-10'!$A$11:$EV$200,152,0)</f>
        <v>7.4</v>
      </c>
      <c r="M152" s="296">
        <f>VLOOKUP($B152,'TN01-10'!$A$11:$EU$200,116,0)</f>
        <v>6.13</v>
      </c>
      <c r="N152" s="296">
        <f>VLOOKUP($B152,'TN01-10'!$A$11:$EU$200,117,0)</f>
        <v>2.34</v>
      </c>
      <c r="O152" s="298" t="str">
        <f>VLOOKUP($B152,'TN01-10'!$A$11:$EU$200,126,0)</f>
        <v>Đạt</v>
      </c>
      <c r="P152" s="298" t="str">
        <f>VLOOKUP($B152,'TN01-10'!$A$11:$EU$200,127,0)</f>
        <v>Đạt</v>
      </c>
      <c r="Q152" s="298" t="str">
        <f>VLOOKUP($B152,'TN01-10'!$A$11:$EU$200,128,0)</f>
        <v>Đạt</v>
      </c>
      <c r="R152" s="298" t="str">
        <f>VLOOKUP($B152,'TN01-10'!$A$11:$EU$200,129,0)</f>
        <v>Đạt</v>
      </c>
      <c r="S152" s="298" t="str">
        <f>VLOOKUP($B152,'TN01-10'!$A$11:$EU$200,130,0)</f>
        <v>Tốt</v>
      </c>
      <c r="T152" s="252"/>
      <c r="U152" s="299" t="str">
        <f t="shared" si="11"/>
        <v>CNTN</v>
      </c>
      <c r="W152" s="254">
        <f>VLOOKUP($B152,'TN01-10'!$A$11:$EU$200,119,0)</f>
        <v>0</v>
      </c>
      <c r="X152" s="254">
        <v>0</v>
      </c>
      <c r="Z152" s="255">
        <f>VLOOKUP($B152,Sheet!$A$7:$DF$132,110,0)</f>
        <v>2.34</v>
      </c>
      <c r="AA152" s="255">
        <f t="shared" si="12"/>
        <v>0</v>
      </c>
    </row>
    <row r="153" spans="1:27" s="240" customFormat="1" ht="20.25" customHeight="1" x14ac:dyDescent="0.25">
      <c r="A153" s="241">
        <v>7</v>
      </c>
      <c r="B153" s="259">
        <v>2220716758</v>
      </c>
      <c r="C153" s="292" t="str">
        <f>VLOOKUP($B153,TTCN!$B$6:$H$159,2,0)</f>
        <v>Trương Thanh</v>
      </c>
      <c r="D153" s="293" t="str">
        <f>VLOOKUP($B153,TTCN!$B$6:$H$159,3,0)</f>
        <v>Huyền</v>
      </c>
      <c r="E153" s="294">
        <f>VLOOKUP($B153,TTCN!$B$6:$H$159,5,0)</f>
        <v>35636</v>
      </c>
      <c r="F153" s="295" t="str">
        <f>VLOOKUP($B153,TTCN!$B$6:$H$159,7,0)</f>
        <v>Quảng Trị</v>
      </c>
      <c r="G153" s="247" t="str">
        <f>VLOOKUP($B153,TTCN!$B$6:$H$159,6,0)</f>
        <v>Nữ</v>
      </c>
      <c r="H153" s="296">
        <f>VLOOKUP($B153,'TN01-10'!$A$11:$EU$200,103,0)</f>
        <v>6.44</v>
      </c>
      <c r="I153" s="297">
        <f>VLOOKUP($B153,'TN01-10'!$A$11:$EU$200,141,0)</f>
        <v>8.3000000000000007</v>
      </c>
      <c r="J153" s="250">
        <f>VLOOKUP($B153,'TN01-10'!$A$11:$EU$200,146,0)</f>
        <v>7.8</v>
      </c>
      <c r="K153" s="250">
        <f>VLOOKUP($B153,'TN01-10'!$A$11:$EU$200,151,0)</f>
        <v>7</v>
      </c>
      <c r="L153" s="296">
        <f>VLOOKUP($B153,'TN01-10'!$A$11:$EV$200,152,0)</f>
        <v>7.7</v>
      </c>
      <c r="M153" s="296">
        <f>VLOOKUP($B153,'TN01-10'!$A$11:$EU$200,116,0)</f>
        <v>6.49</v>
      </c>
      <c r="N153" s="296">
        <f>VLOOKUP($B153,'TN01-10'!$A$11:$EU$200,117,0)</f>
        <v>2.5299999999999998</v>
      </c>
      <c r="O153" s="298" t="str">
        <f>VLOOKUP($B153,'TN01-10'!$A$11:$EU$200,126,0)</f>
        <v>Đạt</v>
      </c>
      <c r="P153" s="298" t="str">
        <f>VLOOKUP($B153,'TN01-10'!$A$11:$EU$200,127,0)</f>
        <v>Đạt</v>
      </c>
      <c r="Q153" s="298" t="str">
        <f>VLOOKUP($B153,'TN01-10'!$A$11:$EU$200,128,0)</f>
        <v>Đạt</v>
      </c>
      <c r="R153" s="298" t="str">
        <f>VLOOKUP($B153,'TN01-10'!$A$11:$EU$200,129,0)</f>
        <v>Đạt</v>
      </c>
      <c r="S153" s="298" t="str">
        <f>VLOOKUP($B153,'TN01-10'!$A$11:$EU$200,130,0)</f>
        <v>Khá</v>
      </c>
      <c r="T153" s="252"/>
      <c r="U153" s="299" t="str">
        <f t="shared" si="11"/>
        <v>CNTN</v>
      </c>
      <c r="V153" s="421" t="s">
        <v>4867</v>
      </c>
      <c r="W153" s="254">
        <f>VLOOKUP($B153,'TN01-10'!$A$11:$EU$200,119,0)</f>
        <v>0</v>
      </c>
      <c r="X153" s="254">
        <v>0</v>
      </c>
      <c r="Z153" s="255">
        <f>VLOOKUP($B153,Sheet!$A$7:$DF$132,110,0)</f>
        <v>2.5299999999999998</v>
      </c>
      <c r="AA153" s="255">
        <f t="shared" si="12"/>
        <v>0</v>
      </c>
    </row>
    <row r="154" spans="1:27" s="240" customFormat="1" ht="20.25" customHeight="1" x14ac:dyDescent="0.25">
      <c r="A154" s="241">
        <v>8</v>
      </c>
      <c r="B154" s="259">
        <v>2220727313</v>
      </c>
      <c r="C154" s="292" t="str">
        <f>VLOOKUP($B154,TTCN!$B$6:$H$159,2,0)</f>
        <v>Hồ Thị Thanh</v>
      </c>
      <c r="D154" s="293" t="str">
        <f>VLOOKUP($B154,TTCN!$B$6:$H$159,3,0)</f>
        <v>Hương</v>
      </c>
      <c r="E154" s="294">
        <f>VLOOKUP($B154,TTCN!$B$6:$H$159,5,0)</f>
        <v>35864</v>
      </c>
      <c r="F154" s="295" t="str">
        <f>VLOOKUP($B154,TTCN!$B$6:$H$159,7,0)</f>
        <v>Quảng Nam</v>
      </c>
      <c r="G154" s="247" t="str">
        <f>VLOOKUP($B154,TTCN!$B$6:$H$159,6,0)</f>
        <v>Nữ</v>
      </c>
      <c r="H154" s="296">
        <f>VLOOKUP($B154,'TN01-10'!$A$11:$EU$200,103,0)</f>
        <v>6.06</v>
      </c>
      <c r="I154" s="297">
        <f>VLOOKUP($B154,'TN01-10'!$A$11:$EU$200,141,0)</f>
        <v>8.3000000000000007</v>
      </c>
      <c r="J154" s="250">
        <f>VLOOKUP($B154,'TN01-10'!$A$11:$EU$200,146,0)</f>
        <v>8.9</v>
      </c>
      <c r="K154" s="250">
        <f>VLOOKUP($B154,'TN01-10'!$A$11:$EU$200,151,0)</f>
        <v>5.5</v>
      </c>
      <c r="L154" s="296">
        <f>VLOOKUP($B154,'TN01-10'!$A$11:$EV$200,152,0)</f>
        <v>7.3</v>
      </c>
      <c r="M154" s="296">
        <f>VLOOKUP($B154,'TN01-10'!$A$11:$EU$200,116,0)</f>
        <v>6.1</v>
      </c>
      <c r="N154" s="296">
        <f>VLOOKUP($B154,'TN01-10'!$A$11:$EU$200,117,0)</f>
        <v>2.27</v>
      </c>
      <c r="O154" s="298">
        <f>VLOOKUP($B154,'TN01-10'!$A$11:$EU$200,126,0)</f>
        <v>0</v>
      </c>
      <c r="P154" s="298">
        <f>VLOOKUP($B154,'TN01-10'!$A$11:$EU$200,127,0)</f>
        <v>0</v>
      </c>
      <c r="Q154" s="298" t="str">
        <f>VLOOKUP($B154,'TN01-10'!$A$11:$EU$200,128,0)</f>
        <v>Đạt</v>
      </c>
      <c r="R154" s="298" t="str">
        <f>VLOOKUP($B154,'TN01-10'!$A$11:$EU$200,129,0)</f>
        <v>Đạt</v>
      </c>
      <c r="S154" s="298" t="str">
        <f>VLOOKUP($B154,'TN01-10'!$A$11:$EU$200,130,0)</f>
        <v xml:space="preserve">TB </v>
      </c>
      <c r="T154" s="252"/>
      <c r="U154" s="299" t="str">
        <f t="shared" si="11"/>
        <v>HOÃN</v>
      </c>
      <c r="W154" s="254">
        <f>VLOOKUP($B154,'TN01-10'!$A$11:$EU$200,119,0)</f>
        <v>0</v>
      </c>
      <c r="X154" s="254">
        <v>0</v>
      </c>
      <c r="Z154" s="255">
        <f>VLOOKUP($B154,Sheet!$A$7:$DF$132,110,0)</f>
        <v>2.27</v>
      </c>
      <c r="AA154" s="255">
        <f t="shared" si="12"/>
        <v>0</v>
      </c>
    </row>
    <row r="155" spans="1:27" s="240" customFormat="1" ht="20.25" customHeight="1" x14ac:dyDescent="0.25">
      <c r="A155" s="241">
        <v>9</v>
      </c>
      <c r="B155" s="259">
        <v>2221716767</v>
      </c>
      <c r="C155" s="292" t="str">
        <f>VLOOKUP($B155,TTCN!$B$6:$H$159,2,0)</f>
        <v>Hà Bảo</v>
      </c>
      <c r="D155" s="293" t="str">
        <f>VLOOKUP($B155,TTCN!$B$6:$H$159,3,0)</f>
        <v>Khánh</v>
      </c>
      <c r="E155" s="294">
        <f>VLOOKUP($B155,TTCN!$B$6:$H$159,5,0)</f>
        <v>36146</v>
      </c>
      <c r="F155" s="295" t="str">
        <f>VLOOKUP($B155,TTCN!$B$6:$H$159,7,0)</f>
        <v>DakLak</v>
      </c>
      <c r="G155" s="247" t="str">
        <f>VLOOKUP($B155,TTCN!$B$6:$H$159,6,0)</f>
        <v>Nam</v>
      </c>
      <c r="H155" s="296">
        <f>VLOOKUP($B155,'TN01-10'!$A$11:$EU$200,103,0)</f>
        <v>6.97</v>
      </c>
      <c r="I155" s="297">
        <f>VLOOKUP($B155,'TN01-10'!$A$11:$EU$200,141,0)</f>
        <v>9</v>
      </c>
      <c r="J155" s="250">
        <f>VLOOKUP($B155,'TN01-10'!$A$11:$EU$200,146,0)</f>
        <v>7.5</v>
      </c>
      <c r="K155" s="250">
        <f>VLOOKUP($B155,'TN01-10'!$A$11:$EU$200,151,0)</f>
        <v>6</v>
      </c>
      <c r="L155" s="296">
        <f>VLOOKUP($B155,'TN01-10'!$A$11:$EV$200,152,0)</f>
        <v>7.5</v>
      </c>
      <c r="M155" s="296">
        <f>VLOOKUP($B155,'TN01-10'!$A$11:$EU$200,116,0)</f>
        <v>6.99</v>
      </c>
      <c r="N155" s="296">
        <f>VLOOKUP($B155,'TN01-10'!$A$11:$EU$200,117,0)</f>
        <v>2.85</v>
      </c>
      <c r="O155" s="298" t="str">
        <f>VLOOKUP($B155,'TN01-10'!$A$11:$EU$200,126,0)</f>
        <v>Đạt</v>
      </c>
      <c r="P155" s="298" t="str">
        <f>VLOOKUP($B155,'TN01-10'!$A$11:$EU$200,127,0)</f>
        <v>Đạt</v>
      </c>
      <c r="Q155" s="298" t="str">
        <f>VLOOKUP($B155,'TN01-10'!$A$11:$EU$200,128,0)</f>
        <v>Đạt</v>
      </c>
      <c r="R155" s="298" t="str">
        <f>VLOOKUP($B155,'TN01-10'!$A$11:$EU$200,129,0)</f>
        <v>Đạt</v>
      </c>
      <c r="S155" s="298" t="str">
        <f>VLOOKUP($B155,'TN01-10'!$A$11:$EU$200,130,0)</f>
        <v>Khá</v>
      </c>
      <c r="T155" s="252"/>
      <c r="U155" s="299" t="str">
        <f t="shared" si="11"/>
        <v>CNTN</v>
      </c>
      <c r="W155" s="254">
        <f>VLOOKUP($B155,'TN01-10'!$A$11:$EU$200,119,0)</f>
        <v>0</v>
      </c>
      <c r="X155" s="254">
        <v>0</v>
      </c>
      <c r="Z155" s="255">
        <f>VLOOKUP($B155,Sheet!$A$7:$DF$132,110,0)</f>
        <v>2.85</v>
      </c>
      <c r="AA155" s="255">
        <f t="shared" si="12"/>
        <v>0</v>
      </c>
    </row>
    <row r="156" spans="1:27" s="240" customFormat="1" ht="20.25" customHeight="1" x14ac:dyDescent="0.25">
      <c r="A156" s="241">
        <v>10</v>
      </c>
      <c r="B156" s="259">
        <v>2221727323</v>
      </c>
      <c r="C156" s="292" t="str">
        <f>VLOOKUP($B156,TTCN!$B$6:$H$159,2,0)</f>
        <v>Phan Đức</v>
      </c>
      <c r="D156" s="293" t="str">
        <f>VLOOKUP($B156,TTCN!$B$6:$H$159,3,0)</f>
        <v>Lành</v>
      </c>
      <c r="E156" s="294">
        <f>VLOOKUP($B156,TTCN!$B$6:$H$159,5,0)</f>
        <v>35871</v>
      </c>
      <c r="F156" s="295" t="str">
        <f>VLOOKUP($B156,TTCN!$B$6:$H$159,7,0)</f>
        <v>Quảng Nam</v>
      </c>
      <c r="G156" s="247" t="str">
        <f>VLOOKUP($B156,TTCN!$B$6:$H$159,6,0)</f>
        <v>Nam</v>
      </c>
      <c r="H156" s="296">
        <f>VLOOKUP($B156,'TN01-10'!$A$11:$EU$200,103,0)</f>
        <v>6.53</v>
      </c>
      <c r="I156" s="297">
        <f>VLOOKUP($B156,'TN01-10'!$A$11:$EU$200,141,0)</f>
        <v>8.6999999999999993</v>
      </c>
      <c r="J156" s="250">
        <f>VLOOKUP($B156,'TN01-10'!$A$11:$EU$200,146,0)</f>
        <v>8.1999999999999993</v>
      </c>
      <c r="K156" s="250">
        <f>VLOOKUP($B156,'TN01-10'!$A$11:$EU$200,151,0)</f>
        <v>5.6</v>
      </c>
      <c r="L156" s="296">
        <f>VLOOKUP($B156,'TN01-10'!$A$11:$EV$200,152,0)</f>
        <v>7.4</v>
      </c>
      <c r="M156" s="296">
        <f>VLOOKUP($B156,'TN01-10'!$A$11:$EU$200,116,0)</f>
        <v>6.56</v>
      </c>
      <c r="N156" s="296">
        <f>VLOOKUP($B156,'TN01-10'!$A$11:$EU$200,117,0)</f>
        <v>2.56</v>
      </c>
      <c r="O156" s="298" t="str">
        <f>VLOOKUP($B156,'TN01-10'!$A$11:$EU$200,126,0)</f>
        <v>Đạt</v>
      </c>
      <c r="P156" s="298" t="str">
        <f>VLOOKUP($B156,'TN01-10'!$A$11:$EU$200,127,0)</f>
        <v>Đạt</v>
      </c>
      <c r="Q156" s="298" t="str">
        <f>VLOOKUP($B156,'TN01-10'!$A$11:$EU$200,128,0)</f>
        <v>Đạt</v>
      </c>
      <c r="R156" s="298" t="str">
        <f>VLOOKUP($B156,'TN01-10'!$A$11:$EU$200,129,0)</f>
        <v>Đạt</v>
      </c>
      <c r="S156" s="298" t="str">
        <f>VLOOKUP($B156,'TN01-10'!$A$11:$EU$200,130,0)</f>
        <v>Tốt</v>
      </c>
      <c r="T156" s="252"/>
      <c r="U156" s="299" t="str">
        <f t="shared" si="11"/>
        <v>CNTN</v>
      </c>
      <c r="W156" s="254">
        <f>VLOOKUP($B156,'TN01-10'!$A$11:$EU$200,119,0)</f>
        <v>0</v>
      </c>
      <c r="X156" s="254">
        <v>0</v>
      </c>
      <c r="Z156" s="255">
        <f>VLOOKUP($B156,Sheet!$A$7:$DF$132,110,0)</f>
        <v>2.56</v>
      </c>
      <c r="AA156" s="255">
        <f t="shared" si="12"/>
        <v>0</v>
      </c>
    </row>
    <row r="157" spans="1:27" s="240" customFormat="1" ht="20.25" customHeight="1" x14ac:dyDescent="0.25">
      <c r="A157" s="241">
        <v>11</v>
      </c>
      <c r="B157" s="259">
        <v>2221724218</v>
      </c>
      <c r="C157" s="292" t="str">
        <f>VLOOKUP($B157,TTCN!$B$6:$H$159,2,0)</f>
        <v>Phạm Phú</v>
      </c>
      <c r="D157" s="293" t="str">
        <f>VLOOKUP($B157,TTCN!$B$6:$H$159,3,0)</f>
        <v>Tâm</v>
      </c>
      <c r="E157" s="294">
        <f>VLOOKUP($B157,TTCN!$B$6:$H$159,5,0)</f>
        <v>35813</v>
      </c>
      <c r="F157" s="295" t="str">
        <f>VLOOKUP($B157,TTCN!$B$6:$H$159,7,0)</f>
        <v>Thanh Hóa</v>
      </c>
      <c r="G157" s="247" t="str">
        <f>VLOOKUP($B157,TTCN!$B$6:$H$159,6,0)</f>
        <v>Nam</v>
      </c>
      <c r="H157" s="296">
        <f>VLOOKUP($B157,'TN01-10'!$A$11:$EU$200,103,0)</f>
        <v>6.2</v>
      </c>
      <c r="I157" s="297">
        <f>VLOOKUP($B157,'TN01-10'!$A$11:$EU$200,141,0)</f>
        <v>7.8</v>
      </c>
      <c r="J157" s="250">
        <f>VLOOKUP($B157,'TN01-10'!$A$11:$EU$200,146,0)</f>
        <v>7.4</v>
      </c>
      <c r="K157" s="250">
        <f>VLOOKUP($B157,'TN01-10'!$A$11:$EU$200,151,0)</f>
        <v>5.8</v>
      </c>
      <c r="L157" s="296">
        <f>VLOOKUP($B157,'TN01-10'!$A$11:$EV$200,152,0)</f>
        <v>6.9</v>
      </c>
      <c r="M157" s="296">
        <f>VLOOKUP($B157,'TN01-10'!$A$11:$EU$200,116,0)</f>
        <v>6.23</v>
      </c>
      <c r="N157" s="296">
        <f>VLOOKUP($B157,'TN01-10'!$A$11:$EU$200,117,0)</f>
        <v>2.36</v>
      </c>
      <c r="O157" s="298" t="str">
        <f>VLOOKUP($B157,'TN01-10'!$A$11:$EU$200,126,0)</f>
        <v>Đạt</v>
      </c>
      <c r="P157" s="298" t="str">
        <f>VLOOKUP($B157,'TN01-10'!$A$11:$EU$200,127,0)</f>
        <v>Đạt</v>
      </c>
      <c r="Q157" s="298" t="str">
        <f>VLOOKUP($B157,'TN01-10'!$A$11:$EU$200,128,0)</f>
        <v>Đạt</v>
      </c>
      <c r="R157" s="298" t="str">
        <f>VLOOKUP($B157,'TN01-10'!$A$11:$EU$200,129,0)</f>
        <v>Đạt</v>
      </c>
      <c r="S157" s="298" t="str">
        <f>VLOOKUP($B157,'TN01-10'!$A$11:$EU$200,130,0)</f>
        <v>Tốt</v>
      </c>
      <c r="T157" s="252"/>
      <c r="U157" s="299" t="str">
        <f t="shared" si="11"/>
        <v>CNTN</v>
      </c>
      <c r="W157" s="254">
        <f>VLOOKUP($B157,'TN01-10'!$A$11:$EU$200,119,0)</f>
        <v>0</v>
      </c>
      <c r="X157" s="254">
        <v>0</v>
      </c>
      <c r="Z157" s="255">
        <f>VLOOKUP($B157,Sheet!$A$7:$DF$132,110,0)</f>
        <v>2.36</v>
      </c>
      <c r="AA157" s="255">
        <f t="shared" si="12"/>
        <v>0</v>
      </c>
    </row>
    <row r="158" spans="1:27" s="240" customFormat="1" ht="20.25" customHeight="1" x14ac:dyDescent="0.25">
      <c r="A158" s="241">
        <v>12</v>
      </c>
      <c r="B158" s="259">
        <v>2221728957</v>
      </c>
      <c r="C158" s="292" t="str">
        <f>VLOOKUP($B158,TTCN!$B$6:$H$159,2,0)</f>
        <v>Nguyễn Văn</v>
      </c>
      <c r="D158" s="293" t="str">
        <f>VLOOKUP($B158,TTCN!$B$6:$H$159,3,0)</f>
        <v>Thắng</v>
      </c>
      <c r="E158" s="294">
        <f>VLOOKUP($B158,TTCN!$B$6:$H$159,5,0)</f>
        <v>35914</v>
      </c>
      <c r="F158" s="295" t="str">
        <f>VLOOKUP($B158,TTCN!$B$6:$H$159,7,0)</f>
        <v>Đà Nẵng</v>
      </c>
      <c r="G158" s="247" t="str">
        <f>VLOOKUP($B158,TTCN!$B$6:$H$159,6,0)</f>
        <v>Nam</v>
      </c>
      <c r="H158" s="296">
        <f>VLOOKUP($B158,'TN01-10'!$A$11:$EU$200,103,0)</f>
        <v>6.62</v>
      </c>
      <c r="I158" s="297">
        <f>VLOOKUP($B158,'TN01-10'!$A$11:$EU$200,141,0)</f>
        <v>8</v>
      </c>
      <c r="J158" s="250">
        <f>VLOOKUP($B158,'TN01-10'!$A$11:$EU$200,146,0)</f>
        <v>7.6</v>
      </c>
      <c r="K158" s="250">
        <f>VLOOKUP($B158,'TN01-10'!$A$11:$EU$200,151,0)</f>
        <v>6</v>
      </c>
      <c r="L158" s="296">
        <f>VLOOKUP($B158,'TN01-10'!$A$11:$EV$200,152,0)</f>
        <v>7.1</v>
      </c>
      <c r="M158" s="296">
        <f>VLOOKUP($B158,'TN01-10'!$A$11:$EU$200,116,0)</f>
        <v>6.64</v>
      </c>
      <c r="N158" s="296">
        <f>VLOOKUP($B158,'TN01-10'!$A$11:$EU$200,117,0)</f>
        <v>2.63</v>
      </c>
      <c r="O158" s="298" t="str">
        <f>VLOOKUP($B158,'TN01-10'!$A$11:$EU$200,126,0)</f>
        <v>Đạt</v>
      </c>
      <c r="P158" s="298" t="str">
        <f>VLOOKUP($B158,'TN01-10'!$A$11:$EU$200,127,0)</f>
        <v>Đạt</v>
      </c>
      <c r="Q158" s="298" t="str">
        <f>VLOOKUP($B158,'TN01-10'!$A$11:$EU$200,128,0)</f>
        <v>Đạt</v>
      </c>
      <c r="R158" s="298" t="str">
        <f>VLOOKUP($B158,'TN01-10'!$A$11:$EU$200,129,0)</f>
        <v>Đạt</v>
      </c>
      <c r="S158" s="298" t="str">
        <f>VLOOKUP($B158,'TN01-10'!$A$11:$EU$200,130,0)</f>
        <v>Khá</v>
      </c>
      <c r="T158" s="252"/>
      <c r="U158" s="299" t="str">
        <f t="shared" si="11"/>
        <v>CNTN</v>
      </c>
      <c r="W158" s="254">
        <f>VLOOKUP($B158,'TN01-10'!$A$11:$EU$200,119,0)</f>
        <v>0</v>
      </c>
      <c r="X158" s="254">
        <v>0</v>
      </c>
      <c r="Z158" s="255">
        <f>VLOOKUP($B158,Sheet!$A$7:$DF$132,110,0)</f>
        <v>2.63</v>
      </c>
      <c r="AA158" s="255">
        <f t="shared" si="12"/>
        <v>0</v>
      </c>
    </row>
    <row r="159" spans="1:27" s="240" customFormat="1" ht="20.25" customHeight="1" x14ac:dyDescent="0.25">
      <c r="A159" s="241">
        <v>13</v>
      </c>
      <c r="B159" s="259">
        <v>2221724323</v>
      </c>
      <c r="C159" s="292" t="str">
        <f>VLOOKUP($B159,TTCN!$B$6:$H$159,2,0)</f>
        <v>Phạm Nguyễn Hoàng</v>
      </c>
      <c r="D159" s="293" t="str">
        <f>VLOOKUP($B159,TTCN!$B$6:$H$159,3,0)</f>
        <v>Thịnh</v>
      </c>
      <c r="E159" s="294">
        <f>VLOOKUP($B159,TTCN!$B$6:$H$159,5,0)</f>
        <v>35355</v>
      </c>
      <c r="F159" s="295" t="str">
        <f>VLOOKUP($B159,TTCN!$B$6:$H$159,7,0)</f>
        <v>Đà Nẵng</v>
      </c>
      <c r="G159" s="247" t="str">
        <f>VLOOKUP($B159,TTCN!$B$6:$H$159,6,0)</f>
        <v>Nam</v>
      </c>
      <c r="H159" s="296">
        <f>VLOOKUP($B159,'TN01-10'!$A$11:$EU$200,103,0)</f>
        <v>6.34</v>
      </c>
      <c r="I159" s="297">
        <f>VLOOKUP($B159,'TN01-10'!$A$11:$EU$200,141,0)</f>
        <v>7.5</v>
      </c>
      <c r="J159" s="250">
        <f>VLOOKUP($B159,'TN01-10'!$A$11:$EU$200,146,0)</f>
        <v>6.3</v>
      </c>
      <c r="K159" s="250">
        <f>VLOOKUP($B159,'TN01-10'!$A$11:$EU$200,151,0)</f>
        <v>4.5</v>
      </c>
      <c r="L159" s="296">
        <f>VLOOKUP($B159,'TN01-10'!$A$11:$EV$200,152,0)</f>
        <v>0</v>
      </c>
      <c r="M159" s="296">
        <f>VLOOKUP($B159,'TN01-10'!$A$11:$EU$200,116,0)</f>
        <v>6.1</v>
      </c>
      <c r="N159" s="296">
        <f>VLOOKUP($B159,'TN01-10'!$A$11:$EU$200,117,0)</f>
        <v>2.36</v>
      </c>
      <c r="O159" s="298" t="str">
        <f>VLOOKUP($B159,'TN01-10'!$A$11:$EU$200,126,0)</f>
        <v>Đạt</v>
      </c>
      <c r="P159" s="298" t="str">
        <f>VLOOKUP($B159,'TN01-10'!$A$11:$EU$200,127,0)</f>
        <v>Đạt</v>
      </c>
      <c r="Q159" s="298" t="str">
        <f>VLOOKUP($B159,'TN01-10'!$A$11:$EU$200,128,0)</f>
        <v>Đạt</v>
      </c>
      <c r="R159" s="298">
        <f>VLOOKUP($B159,'TN01-10'!$A$11:$EU$200,129,0)</f>
        <v>0</v>
      </c>
      <c r="S159" s="298" t="str">
        <f>VLOOKUP($B159,'TN01-10'!$A$11:$EU$200,130,0)</f>
        <v>Khá</v>
      </c>
      <c r="T159" s="252"/>
      <c r="U159" s="299" t="str">
        <f t="shared" si="11"/>
        <v>HỎNG</v>
      </c>
      <c r="W159" s="254">
        <f>VLOOKUP($B159,'TN01-10'!$A$11:$EU$200,119,0)</f>
        <v>5</v>
      </c>
      <c r="X159" s="254">
        <v>0</v>
      </c>
      <c r="Z159" s="255">
        <f>VLOOKUP($B159,Sheet!$A$7:$DF$132,110,0)</f>
        <v>2.36</v>
      </c>
      <c r="AA159" s="255">
        <f t="shared" si="12"/>
        <v>0</v>
      </c>
    </row>
    <row r="160" spans="1:27" s="240" customFormat="1" ht="20.25" customHeight="1" x14ac:dyDescent="0.25">
      <c r="A160" s="241">
        <v>14</v>
      </c>
      <c r="B160" s="259">
        <v>2220727402</v>
      </c>
      <c r="C160" s="292" t="str">
        <f>VLOOKUP($B160,TTCN!$B$6:$H$159,2,0)</f>
        <v>Nguyễn Phan Thanh</v>
      </c>
      <c r="D160" s="293" t="str">
        <f>VLOOKUP($B160,TTCN!$B$6:$H$159,3,0)</f>
        <v>Thủy</v>
      </c>
      <c r="E160" s="294">
        <f>VLOOKUP($B160,TTCN!$B$6:$H$159,5,0)</f>
        <v>35942</v>
      </c>
      <c r="F160" s="295" t="str">
        <f>VLOOKUP($B160,TTCN!$B$6:$H$159,7,0)</f>
        <v>Quảng Nam</v>
      </c>
      <c r="G160" s="247" t="str">
        <f>VLOOKUP($B160,TTCN!$B$6:$H$159,6,0)</f>
        <v>Nữ</v>
      </c>
      <c r="H160" s="296">
        <f>VLOOKUP($B160,'TN01-10'!$A$11:$EU$200,103,0)</f>
        <v>6.16</v>
      </c>
      <c r="I160" s="297">
        <f>VLOOKUP($B160,'TN01-10'!$A$11:$EU$200,141,0)</f>
        <v>8.8000000000000007</v>
      </c>
      <c r="J160" s="250">
        <f>VLOOKUP($B160,'TN01-10'!$A$11:$EU$200,146,0)</f>
        <v>7</v>
      </c>
      <c r="K160" s="250">
        <f>VLOOKUP($B160,'TN01-10'!$A$11:$EU$200,151,0)</f>
        <v>5.6</v>
      </c>
      <c r="L160" s="296">
        <f>VLOOKUP($B160,'TN01-10'!$A$11:$EV$200,152,0)</f>
        <v>7.2</v>
      </c>
      <c r="M160" s="296">
        <f>VLOOKUP($B160,'TN01-10'!$A$11:$EU$200,116,0)</f>
        <v>6.2</v>
      </c>
      <c r="N160" s="296">
        <f>VLOOKUP($B160,'TN01-10'!$A$11:$EU$200,117,0)</f>
        <v>2.37</v>
      </c>
      <c r="O160" s="298" t="str">
        <f>VLOOKUP($B160,'TN01-10'!$A$11:$EU$200,126,0)</f>
        <v>Đạt</v>
      </c>
      <c r="P160" s="298" t="str">
        <f>VLOOKUP($B160,'TN01-10'!$A$11:$EU$200,127,0)</f>
        <v>Đạt</v>
      </c>
      <c r="Q160" s="298" t="str">
        <f>VLOOKUP($B160,'TN01-10'!$A$11:$EU$200,128,0)</f>
        <v>Đạt</v>
      </c>
      <c r="R160" s="298" t="str">
        <f>VLOOKUP($B160,'TN01-10'!$A$11:$EU$200,129,0)</f>
        <v>Đạt</v>
      </c>
      <c r="S160" s="298" t="str">
        <f>VLOOKUP($B160,'TN01-10'!$A$11:$EU$200,130,0)</f>
        <v>Tốt</v>
      </c>
      <c r="T160" s="252"/>
      <c r="U160" s="299" t="str">
        <f t="shared" si="11"/>
        <v>CNTN</v>
      </c>
      <c r="W160" s="254">
        <f>VLOOKUP($B160,'TN01-10'!$A$11:$EU$200,119,0)</f>
        <v>0</v>
      </c>
      <c r="X160" s="254">
        <v>0</v>
      </c>
      <c r="Z160" s="255">
        <f>VLOOKUP($B160,Sheet!$A$7:$DF$132,110,0)</f>
        <v>2.37</v>
      </c>
      <c r="AA160" s="255">
        <f t="shared" si="12"/>
        <v>0</v>
      </c>
    </row>
    <row r="161" spans="1:27" s="240" customFormat="1" ht="20.25" customHeight="1" x14ac:dyDescent="0.25">
      <c r="A161" s="241">
        <v>15</v>
      </c>
      <c r="B161" s="259">
        <v>2220727410</v>
      </c>
      <c r="C161" s="292" t="str">
        <f>VLOOKUP($B161,TTCN!$B$6:$H$159,2,0)</f>
        <v>Phạm Nguyễn Ngọc</v>
      </c>
      <c r="D161" s="293" t="str">
        <f>VLOOKUP($B161,TTCN!$B$6:$H$159,3,0)</f>
        <v>Trâm</v>
      </c>
      <c r="E161" s="294">
        <f>VLOOKUP($B161,TTCN!$B$6:$H$159,5,0)</f>
        <v>35953</v>
      </c>
      <c r="F161" s="295" t="str">
        <f>VLOOKUP($B161,TTCN!$B$6:$H$159,7,0)</f>
        <v>Đà Nẵng</v>
      </c>
      <c r="G161" s="247" t="str">
        <f>VLOOKUP($B161,TTCN!$B$6:$H$159,6,0)</f>
        <v>Nữ</v>
      </c>
      <c r="H161" s="296">
        <f>VLOOKUP($B161,'TN01-10'!$A$11:$EU$200,103,0)</f>
        <v>6.75</v>
      </c>
      <c r="I161" s="297">
        <f>VLOOKUP($B161,'TN01-10'!$A$11:$EU$200,141,0)</f>
        <v>8.1999999999999993</v>
      </c>
      <c r="J161" s="250">
        <f>VLOOKUP($B161,'TN01-10'!$A$11:$EU$200,146,0)</f>
        <v>7.8</v>
      </c>
      <c r="K161" s="250">
        <f>VLOOKUP($B161,'TN01-10'!$A$11:$EU$200,151,0)</f>
        <v>7.4</v>
      </c>
      <c r="L161" s="296">
        <f>VLOOKUP($B161,'TN01-10'!$A$11:$EV$200,152,0)</f>
        <v>7.8</v>
      </c>
      <c r="M161" s="296">
        <f>VLOOKUP($B161,'TN01-10'!$A$11:$EU$200,116,0)</f>
        <v>6.79</v>
      </c>
      <c r="N161" s="296">
        <f>VLOOKUP($B161,'TN01-10'!$A$11:$EU$200,117,0)</f>
        <v>2.73</v>
      </c>
      <c r="O161" s="298" t="str">
        <f>VLOOKUP($B161,'TN01-10'!$A$11:$EU$200,126,0)</f>
        <v>Đạt</v>
      </c>
      <c r="P161" s="298" t="str">
        <f>VLOOKUP($B161,'TN01-10'!$A$11:$EU$200,127,0)</f>
        <v>Đạt</v>
      </c>
      <c r="Q161" s="298" t="str">
        <f>VLOOKUP($B161,'TN01-10'!$A$11:$EU$200,128,0)</f>
        <v>Đạt</v>
      </c>
      <c r="R161" s="298" t="str">
        <f>VLOOKUP($B161,'TN01-10'!$A$11:$EU$200,129,0)</f>
        <v>Đạt</v>
      </c>
      <c r="S161" s="298" t="str">
        <f>VLOOKUP($B161,'TN01-10'!$A$11:$EU$200,130,0)</f>
        <v>Tốt</v>
      </c>
      <c r="T161" s="252"/>
      <c r="U161" s="299" t="str">
        <f t="shared" si="11"/>
        <v>CNTN</v>
      </c>
      <c r="W161" s="254">
        <f>VLOOKUP($B161,'TN01-10'!$A$11:$EU$200,119,0)</f>
        <v>0</v>
      </c>
      <c r="X161" s="254">
        <v>0</v>
      </c>
      <c r="Z161" s="255">
        <f>VLOOKUP($B161,Sheet!$A$7:$DF$132,110,0)</f>
        <v>2.73</v>
      </c>
      <c r="AA161" s="255">
        <f t="shared" si="12"/>
        <v>0</v>
      </c>
    </row>
    <row r="162" spans="1:27" s="240" customFormat="1" ht="20.25" customHeight="1" x14ac:dyDescent="0.25">
      <c r="A162" s="241">
        <v>16</v>
      </c>
      <c r="B162" s="259">
        <v>2220717168</v>
      </c>
      <c r="C162" s="292" t="str">
        <f>VLOOKUP($B162,TTCN!$B$6:$H$159,2,0)</f>
        <v>Nguyễn Thị Thảo</v>
      </c>
      <c r="D162" s="293" t="str">
        <f>VLOOKUP($B162,TTCN!$B$6:$H$159,3,0)</f>
        <v>Vy</v>
      </c>
      <c r="E162" s="294">
        <f>VLOOKUP($B162,TTCN!$B$6:$H$159,5,0)</f>
        <v>35937</v>
      </c>
      <c r="F162" s="295" t="str">
        <f>VLOOKUP($B162,TTCN!$B$6:$H$159,7,0)</f>
        <v>Đà Nẵng</v>
      </c>
      <c r="G162" s="247" t="str">
        <f>VLOOKUP($B162,TTCN!$B$6:$H$159,6,0)</f>
        <v>Nữ</v>
      </c>
      <c r="H162" s="296">
        <f>VLOOKUP($B162,'TN01-10'!$A$11:$EU$200,103,0)</f>
        <v>6.42</v>
      </c>
      <c r="I162" s="297">
        <f>VLOOKUP($B162,'TN01-10'!$A$11:$EU$200,141,0)</f>
        <v>8.3000000000000007</v>
      </c>
      <c r="J162" s="250">
        <f>VLOOKUP($B162,'TN01-10'!$A$11:$EU$200,146,0)</f>
        <v>8.1999999999999993</v>
      </c>
      <c r="K162" s="250">
        <f>VLOOKUP($B162,'TN01-10'!$A$11:$EU$200,151,0)</f>
        <v>7.7</v>
      </c>
      <c r="L162" s="296">
        <f>VLOOKUP($B162,'TN01-10'!$A$11:$EV$200,152,0)</f>
        <v>8</v>
      </c>
      <c r="M162" s="296">
        <f>VLOOKUP($B162,'TN01-10'!$A$11:$EU$200,116,0)</f>
        <v>6.48</v>
      </c>
      <c r="N162" s="296">
        <f>VLOOKUP($B162,'TN01-10'!$A$11:$EU$200,117,0)</f>
        <v>2.5499999999999998</v>
      </c>
      <c r="O162" s="298" t="str">
        <f>VLOOKUP($B162,'TN01-10'!$A$11:$EU$200,126,0)</f>
        <v>Đạt</v>
      </c>
      <c r="P162" s="298" t="str">
        <f>VLOOKUP($B162,'TN01-10'!$A$11:$EU$200,127,0)</f>
        <v>Đạt</v>
      </c>
      <c r="Q162" s="298" t="str">
        <f>VLOOKUP($B162,'TN01-10'!$A$11:$EU$200,128,0)</f>
        <v>Đạt</v>
      </c>
      <c r="R162" s="298" t="str">
        <f>VLOOKUP($B162,'TN01-10'!$A$11:$EU$200,129,0)</f>
        <v>Đạt</v>
      </c>
      <c r="S162" s="298" t="str">
        <f>VLOOKUP($B162,'TN01-10'!$A$11:$EU$200,130,0)</f>
        <v>Khá</v>
      </c>
      <c r="T162" s="252"/>
      <c r="U162" s="299" t="str">
        <f t="shared" si="11"/>
        <v>CNTN</v>
      </c>
      <c r="W162" s="254">
        <f>VLOOKUP($B162,'TN01-10'!$A$11:$EU$200,119,0)</f>
        <v>0</v>
      </c>
      <c r="X162" s="254">
        <v>0</v>
      </c>
      <c r="Z162" s="255">
        <f>VLOOKUP($B162,Sheet!$A$7:$DF$132,110,0)</f>
        <v>2.5499999999999998</v>
      </c>
      <c r="AA162" s="255">
        <f t="shared" si="12"/>
        <v>0</v>
      </c>
    </row>
    <row r="163" spans="1:27" s="240" customFormat="1" ht="20.25" customHeight="1" x14ac:dyDescent="0.25">
      <c r="A163" s="346">
        <v>17</v>
      </c>
      <c r="B163" s="388">
        <v>2221724195</v>
      </c>
      <c r="C163" s="389" t="str">
        <f>VLOOKUP($B163,TTCN!$B$6:$H$159,2,0)</f>
        <v>Lê Văn</v>
      </c>
      <c r="D163" s="390" t="str">
        <f>VLOOKUP($B163,TTCN!$B$6:$H$159,3,0)</f>
        <v>Xuân</v>
      </c>
      <c r="E163" s="391">
        <f>VLOOKUP($B163,TTCN!$B$6:$H$159,5,0)</f>
        <v>35917</v>
      </c>
      <c r="F163" s="392" t="str">
        <f>VLOOKUP($B163,TTCN!$B$6:$H$159,7,0)</f>
        <v>Quảng Nam</v>
      </c>
      <c r="G163" s="393" t="str">
        <f>VLOOKUP($B163,TTCN!$B$6:$H$159,6,0)</f>
        <v>Nam</v>
      </c>
      <c r="H163" s="394">
        <f>VLOOKUP($B163,'TN01-10'!$A$11:$EU$200,103,0)</f>
        <v>6.67</v>
      </c>
      <c r="I163" s="395">
        <f>VLOOKUP($B163,'TN01-10'!$A$11:$EU$200,141,0)</f>
        <v>8.5</v>
      </c>
      <c r="J163" s="396">
        <f>VLOOKUP($B163,'TN01-10'!$A$11:$EU$200,146,0)</f>
        <v>8.3000000000000007</v>
      </c>
      <c r="K163" s="396">
        <f>VLOOKUP($B163,'TN01-10'!$A$11:$EU$200,151,0)</f>
        <v>8</v>
      </c>
      <c r="L163" s="394">
        <f>VLOOKUP($B163,'TN01-10'!$A$11:$EV$200,152,0)</f>
        <v>8.3000000000000007</v>
      </c>
      <c r="M163" s="394">
        <f>VLOOKUP($B163,'TN01-10'!$A$11:$EU$200,116,0)</f>
        <v>6.74</v>
      </c>
      <c r="N163" s="394">
        <f>VLOOKUP($B163,'TN01-10'!$A$11:$EU$200,117,0)</f>
        <v>2.69</v>
      </c>
      <c r="O163" s="397" t="str">
        <f>VLOOKUP($B163,'TN01-10'!$A$11:$EU$200,126,0)</f>
        <v>Đạt</v>
      </c>
      <c r="P163" s="397" t="str">
        <f>VLOOKUP($B163,'TN01-10'!$A$11:$EU$200,127,0)</f>
        <v>Đạt</v>
      </c>
      <c r="Q163" s="397" t="str">
        <f>VLOOKUP($B163,'TN01-10'!$A$11:$EU$200,128,0)</f>
        <v>Đạt</v>
      </c>
      <c r="R163" s="397" t="str">
        <f>VLOOKUP($B163,'TN01-10'!$A$11:$EU$200,129,0)</f>
        <v>Đạt</v>
      </c>
      <c r="S163" s="397" t="str">
        <f>VLOOKUP($B163,'TN01-10'!$A$11:$EU$200,130,0)</f>
        <v>Tốt</v>
      </c>
      <c r="T163" s="398"/>
      <c r="U163" s="347" t="str">
        <f t="shared" si="11"/>
        <v>CNTN</v>
      </c>
      <c r="W163" s="254">
        <f>VLOOKUP($B163,'TN01-10'!$A$11:$EU$200,119,0)</f>
        <v>0</v>
      </c>
      <c r="X163" s="254">
        <v>0</v>
      </c>
      <c r="Z163" s="255">
        <f>VLOOKUP($B163,Sheet!$A$7:$DF$132,110,0)</f>
        <v>2.69</v>
      </c>
      <c r="AA163" s="255">
        <f t="shared" si="12"/>
        <v>0</v>
      </c>
    </row>
    <row r="164" spans="1:27" x14ac:dyDescent="0.25">
      <c r="A164" s="289" t="s">
        <v>4788</v>
      </c>
      <c r="V164" s="240"/>
      <c r="Z164" s="255"/>
      <c r="AA164" s="255"/>
    </row>
    <row r="165" spans="1:27" s="240" customFormat="1" ht="20.25" customHeight="1" x14ac:dyDescent="0.25">
      <c r="A165" s="487">
        <v>1</v>
      </c>
      <c r="B165" s="488">
        <v>2221727264</v>
      </c>
      <c r="C165" s="489" t="str">
        <f>VLOOKUP($B165,TTCN!$B$6:$H$159,2,0)</f>
        <v>Bạch Tiểu</v>
      </c>
      <c r="D165" s="490" t="str">
        <f>VLOOKUP($B165,TTCN!$B$6:$H$159,3,0)</f>
        <v>Bảo</v>
      </c>
      <c r="E165" s="491">
        <f>VLOOKUP($B165,TTCN!$B$6:$H$159,5,0)</f>
        <v>36118</v>
      </c>
      <c r="F165" s="492" t="str">
        <f>VLOOKUP($B165,TTCN!$B$6:$H$159,7,0)</f>
        <v>Quảng Ngãi</v>
      </c>
      <c r="G165" s="493" t="str">
        <f>VLOOKUP($B165,TTCN!$B$6:$H$159,6,0)</f>
        <v>Nam</v>
      </c>
      <c r="H165" s="494">
        <f>VLOOKUP($B165,'TN01-10'!$A$11:$EU$200,103,0)</f>
        <v>6.1</v>
      </c>
      <c r="I165" s="495">
        <f>VLOOKUP($B165,'TN01-10'!$A$11:$EU$200,141,0)</f>
        <v>8.3000000000000007</v>
      </c>
      <c r="J165" s="496">
        <f>VLOOKUP($B165,'TN01-10'!$A$11:$EU$200,146,0)</f>
        <v>7.5</v>
      </c>
      <c r="K165" s="496">
        <f>VLOOKUP($B165,'TN01-10'!$A$11:$EU$200,151,0)</f>
        <v>6</v>
      </c>
      <c r="L165" s="494">
        <f>VLOOKUP($B165,'TN01-10'!$A$11:$EV$200,152,0)</f>
        <v>7.2</v>
      </c>
      <c r="M165" s="494">
        <f>VLOOKUP($B165,'TN01-10'!$A$11:$EU$200,116,0)</f>
        <v>6.15</v>
      </c>
      <c r="N165" s="494">
        <f>VLOOKUP($B165,'TN01-10'!$A$11:$EU$200,117,0)</f>
        <v>2.37</v>
      </c>
      <c r="O165" s="497" t="str">
        <f>VLOOKUP($B165,'TN01-10'!$A$11:$EU$200,126,0)</f>
        <v>Đạt</v>
      </c>
      <c r="P165" s="497" t="str">
        <f>VLOOKUP($B165,'TN01-10'!$A$11:$EU$200,127,0)</f>
        <v>Đạt</v>
      </c>
      <c r="Q165" s="497" t="str">
        <f>VLOOKUP($B165,'TN01-10'!$A$11:$EU$200,128,0)</f>
        <v>Đạt</v>
      </c>
      <c r="R165" s="497" t="str">
        <f>VLOOKUP($B165,'TN01-10'!$A$11:$EU$200,129,0)</f>
        <v>Đạt</v>
      </c>
      <c r="S165" s="497" t="str">
        <f>VLOOKUP($B165,'TN01-10'!$A$11:$EU$200,130,0)</f>
        <v>Khá</v>
      </c>
      <c r="T165" s="498"/>
      <c r="U165" s="499" t="str">
        <f>IF(AND(I165&gt;=5.5,L165&gt;=5.5,N165&gt;=2,O165="Đạt",P165="Đạt",Q165="Đạt",R165="Đạt",AND(W165=0,X165=0)),"CNTN",IF(OR(I165&lt;5.5,J165&lt;5.5,K165&lt;5.5,L165&lt;5.5),"HỎNG","HOÃN"))</f>
        <v>HOÃN</v>
      </c>
      <c r="W165" s="254">
        <f>VLOOKUP($B165,'TN01-10'!$A$11:$EU$200,119,0)</f>
        <v>3</v>
      </c>
      <c r="X165" s="254">
        <v>0</v>
      </c>
      <c r="Z165" s="255">
        <f>VLOOKUP($B165,Sheet!$A$7:$DF$132,110,0)</f>
        <v>2.33</v>
      </c>
      <c r="AA165" s="255">
        <f t="shared" ref="AA165:AA167" si="13">Z165-N165</f>
        <v>-4.0000000000000036E-2</v>
      </c>
    </row>
    <row r="166" spans="1:27" s="240" customFormat="1" ht="20.25" customHeight="1" x14ac:dyDescent="0.25">
      <c r="A166" s="241">
        <v>2</v>
      </c>
      <c r="B166" s="259">
        <v>2221724235</v>
      </c>
      <c r="C166" s="292" t="str">
        <f>VLOOKUP($B166,TTCN!$B$6:$H$159,2,0)</f>
        <v>Nguyễn Hùng</v>
      </c>
      <c r="D166" s="293" t="str">
        <f>VLOOKUP($B166,TTCN!$B$6:$H$159,3,0)</f>
        <v>Ninh</v>
      </c>
      <c r="E166" s="294">
        <f>VLOOKUP($B166,TTCN!$B$6:$H$159,5,0)</f>
        <v>36120</v>
      </c>
      <c r="F166" s="295" t="str">
        <f>VLOOKUP($B166,TTCN!$B$6:$H$159,7,0)</f>
        <v>Phú Yên</v>
      </c>
      <c r="G166" s="247" t="str">
        <f>VLOOKUP($B166,TTCN!$B$6:$H$159,6,0)</f>
        <v>Nam</v>
      </c>
      <c r="H166" s="296">
        <f>VLOOKUP($B166,'TN01-10'!$A$11:$EU$200,103,0)</f>
        <v>6.67</v>
      </c>
      <c r="I166" s="297">
        <f>VLOOKUP($B166,'TN01-10'!$A$11:$EU$200,141,0)</f>
        <v>9</v>
      </c>
      <c r="J166" s="250">
        <f>VLOOKUP($B166,'TN01-10'!$A$11:$EU$200,146,0)</f>
        <v>8.1</v>
      </c>
      <c r="K166" s="250">
        <f>VLOOKUP($B166,'TN01-10'!$A$11:$EU$200,151,0)</f>
        <v>7</v>
      </c>
      <c r="L166" s="296">
        <f>VLOOKUP($B166,'TN01-10'!$A$11:$EV$200,152,0)</f>
        <v>8</v>
      </c>
      <c r="M166" s="296">
        <f>VLOOKUP($B166,'TN01-10'!$A$11:$EU$200,116,0)</f>
        <v>6.72</v>
      </c>
      <c r="N166" s="296">
        <f>VLOOKUP($B166,'TN01-10'!$A$11:$EU$200,117,0)</f>
        <v>2.68</v>
      </c>
      <c r="O166" s="298" t="str">
        <f>VLOOKUP($B166,'TN01-10'!$A$11:$EU$200,126,0)</f>
        <v>Đạt</v>
      </c>
      <c r="P166" s="298" t="str">
        <f>VLOOKUP($B166,'TN01-10'!$A$11:$EU$200,127,0)</f>
        <v>Đạt</v>
      </c>
      <c r="Q166" s="298" t="str">
        <f>VLOOKUP($B166,'TN01-10'!$A$11:$EU$200,128,0)</f>
        <v>Đạt</v>
      </c>
      <c r="R166" s="298" t="str">
        <f>VLOOKUP($B166,'TN01-10'!$A$11:$EU$200,129,0)</f>
        <v>Đạt</v>
      </c>
      <c r="S166" s="298" t="str">
        <f>VLOOKUP($B166,'TN01-10'!$A$11:$EU$200,130,0)</f>
        <v>Tốt</v>
      </c>
      <c r="T166" s="252"/>
      <c r="U166" s="299" t="str">
        <f t="shared" ref="U166:U167" si="14">IF(AND(I166&gt;=5.5,L166&gt;=5.5,N166&gt;=2,O166="Đạt",P166="Đạt",Q166="Đạt",R166="Đạt",AND(W166=0,X166=0)),"CNTN",IF(OR(I166&lt;5.5,J166&lt;5.5,K166&lt;5.5,L166&lt;5.5),"HỎNG","HOÃN"))</f>
        <v>CNTN</v>
      </c>
      <c r="W166" s="254">
        <f>VLOOKUP($B166,'TN01-10'!$A$11:$EU$200,119,0)</f>
        <v>0</v>
      </c>
      <c r="X166" s="254">
        <v>0</v>
      </c>
      <c r="Z166" s="255">
        <f>VLOOKUP($B166,Sheet!$A$7:$DF$132,110,0)</f>
        <v>2.64</v>
      </c>
      <c r="AA166" s="255">
        <f t="shared" si="13"/>
        <v>-4.0000000000000036E-2</v>
      </c>
    </row>
    <row r="167" spans="1:27" s="240" customFormat="1" ht="20.25" customHeight="1" x14ac:dyDescent="0.25">
      <c r="A167" s="346">
        <v>3</v>
      </c>
      <c r="B167" s="388">
        <v>2220729637</v>
      </c>
      <c r="C167" s="389" t="str">
        <f>VLOOKUP($B167,TTCN!$B$6:$H$159,2,0)</f>
        <v>Nguyễn Thị Thúy</v>
      </c>
      <c r="D167" s="390" t="str">
        <f>VLOOKUP($B167,TTCN!$B$6:$H$159,3,0)</f>
        <v>Vy</v>
      </c>
      <c r="E167" s="391">
        <f>VLOOKUP($B167,TTCN!$B$6:$H$159,5,0)</f>
        <v>35874</v>
      </c>
      <c r="F167" s="392" t="str">
        <f>VLOOKUP($B167,TTCN!$B$6:$H$159,7,0)</f>
        <v>Quảng Nam</v>
      </c>
      <c r="G167" s="393" t="str">
        <f>VLOOKUP($B167,TTCN!$B$6:$H$159,6,0)</f>
        <v>Nữ</v>
      </c>
      <c r="H167" s="394">
        <f>VLOOKUP($B167,'TN01-10'!$A$11:$EU$200,103,0)</f>
        <v>6.89</v>
      </c>
      <c r="I167" s="395">
        <f>VLOOKUP($B167,'TN01-10'!$A$11:$EU$200,141,0)</f>
        <v>9.3000000000000007</v>
      </c>
      <c r="J167" s="396">
        <f>VLOOKUP($B167,'TN01-10'!$A$11:$EU$200,146,0)</f>
        <v>8.5</v>
      </c>
      <c r="K167" s="396">
        <f>VLOOKUP($B167,'TN01-10'!$A$11:$EU$200,151,0)</f>
        <v>5.8</v>
      </c>
      <c r="L167" s="394">
        <f>VLOOKUP($B167,'TN01-10'!$A$11:$EV$200,152,0)</f>
        <v>7.7</v>
      </c>
      <c r="M167" s="394">
        <f>VLOOKUP($B167,'TN01-10'!$A$11:$EU$200,116,0)</f>
        <v>6.92</v>
      </c>
      <c r="N167" s="394">
        <f>VLOOKUP($B167,'TN01-10'!$A$11:$EU$200,117,0)</f>
        <v>2.8</v>
      </c>
      <c r="O167" s="397" t="str">
        <f>VLOOKUP($B167,'TN01-10'!$A$11:$EU$200,126,0)</f>
        <v>Đạt</v>
      </c>
      <c r="P167" s="397">
        <f>VLOOKUP($B167,'TN01-10'!$A$11:$EU$200,127,0)</f>
        <v>0</v>
      </c>
      <c r="Q167" s="397">
        <f>VLOOKUP($B167,'TN01-10'!$A$11:$EU$200,128,0)</f>
        <v>0</v>
      </c>
      <c r="R167" s="397" t="str">
        <f>VLOOKUP($B167,'TN01-10'!$A$11:$EU$200,129,0)</f>
        <v>Đạt</v>
      </c>
      <c r="S167" s="397" t="str">
        <f>VLOOKUP($B167,'TN01-10'!$A$11:$EU$200,130,0)</f>
        <v>Khá</v>
      </c>
      <c r="T167" s="398"/>
      <c r="U167" s="347" t="str">
        <f t="shared" si="14"/>
        <v>HOÃN</v>
      </c>
      <c r="W167" s="254">
        <f>VLOOKUP($B167,'TN01-10'!$A$11:$EU$200,119,0)</f>
        <v>0</v>
      </c>
      <c r="X167" s="254">
        <v>0</v>
      </c>
      <c r="Z167" s="255">
        <f>VLOOKUP($B167,Sheet!$A$7:$DF$132,110,0)</f>
        <v>2.74</v>
      </c>
      <c r="AA167" s="255">
        <f t="shared" si="13"/>
        <v>-5.9999999999999609E-2</v>
      </c>
    </row>
    <row r="168" spans="1:27" ht="17.25" customHeight="1" x14ac:dyDescent="0.25">
      <c r="A168" s="289" t="s">
        <v>4859</v>
      </c>
      <c r="B168" s="289"/>
    </row>
    <row r="169" spans="1:27" s="240" customFormat="1" ht="20.25" customHeight="1" x14ac:dyDescent="0.25">
      <c r="A169" s="525">
        <v>1</v>
      </c>
      <c r="B169" s="526">
        <v>2220716830</v>
      </c>
      <c r="C169" s="527" t="str">
        <f>VLOOKUP($B169,TTCN!$B$6:$H$159,2,0)</f>
        <v>Võ Nguyễn Phương</v>
      </c>
      <c r="D169" s="528" t="str">
        <f>VLOOKUP($B169,TTCN!$B$6:$H$159,3,0)</f>
        <v>Ly</v>
      </c>
      <c r="E169" s="529">
        <f>VLOOKUP($B169,TTCN!$B$6:$H$159,5,0)</f>
        <v>36066</v>
      </c>
      <c r="F169" s="530" t="str">
        <f>VLOOKUP($B169,TTCN!$B$6:$H$159,7,0)</f>
        <v>Quảng Nam</v>
      </c>
      <c r="G169" s="531" t="str">
        <f>VLOOKUP($B169,TTCN!$B$6:$H$159,6,0)</f>
        <v>Nữ</v>
      </c>
      <c r="H169" s="532">
        <f>VLOOKUP($B169,'TN01-10'!$A$11:$EU$200,103,0)</f>
        <v>5.97</v>
      </c>
      <c r="I169" s="533">
        <f>VLOOKUP($B169,'TN01-10'!$A$11:$EU$200,141,0)</f>
        <v>8.3000000000000007</v>
      </c>
      <c r="J169" s="534">
        <f>VLOOKUP($B169,'TN01-10'!$A$11:$EU$200,146,0)</f>
        <v>7.1</v>
      </c>
      <c r="K169" s="534">
        <f>VLOOKUP($B169,'TN01-10'!$A$11:$EU$200,151,0)</f>
        <v>6.8</v>
      </c>
      <c r="L169" s="532">
        <f>VLOOKUP($B169,'TN01-10'!$A$11:$EV$200,152,0)</f>
        <v>7.5</v>
      </c>
      <c r="M169" s="532">
        <f>VLOOKUP($B169,'TN01-10'!$A$11:$EU$200,116,0)</f>
        <v>6.03</v>
      </c>
      <c r="N169" s="532">
        <f>VLOOKUP($B169,'TN01-10'!$A$11:$EU$200,117,0)</f>
        <v>2.2599999999999998</v>
      </c>
      <c r="O169" s="535" t="str">
        <f>VLOOKUP($B169,'TN01-10'!$A$11:$EU$200,126,0)</f>
        <v>Đạt</v>
      </c>
      <c r="P169" s="535" t="str">
        <f>VLOOKUP($B169,'TN01-10'!$A$11:$EU$200,127,0)</f>
        <v>Đạt</v>
      </c>
      <c r="Q169" s="535" t="str">
        <f>VLOOKUP($B169,'TN01-10'!$A$11:$EU$200,128,0)</f>
        <v>Đạt</v>
      </c>
      <c r="R169" s="535" t="str">
        <f>VLOOKUP($B169,'TN01-10'!$A$11:$EU$200,129,0)</f>
        <v>Đạt</v>
      </c>
      <c r="S169" s="535" t="str">
        <f>VLOOKUP($B169,'TN01-10'!$A$11:$EU$200,130,0)</f>
        <v>Tốt</v>
      </c>
      <c r="T169" s="536"/>
      <c r="U169" s="537" t="str">
        <f t="shared" ref="U169:U172" si="15">IF(AND(I169&gt;=5.5,L169&gt;=5.5,N169&gt;=2,O169="Đạt",P169="Đạt",Q169="Đạt",R169="Đạt",AND(W169=0,X169=0)),"CNTN",IF(OR(I169&lt;5.5,J169&lt;5.5,K169&lt;5.5,L169&lt;5.5),"HỎNG","HOÃN"))</f>
        <v>CNTN</v>
      </c>
      <c r="W169" s="254">
        <f>VLOOKUP($B169,'TN01-10'!$A$11:$EU$200,119,0)</f>
        <v>0</v>
      </c>
      <c r="X169" s="254">
        <v>0</v>
      </c>
      <c r="Z169" s="255">
        <f>VLOOKUP($B169,Sheet!$A$7:$DF$132,110,0)</f>
        <v>2.2599999999999998</v>
      </c>
      <c r="AA169" s="255">
        <f t="shared" ref="AA169:AA172" si="16">Z169-N169</f>
        <v>0</v>
      </c>
    </row>
    <row r="170" spans="1:27" s="240" customFormat="1" ht="20.25" customHeight="1" x14ac:dyDescent="0.25">
      <c r="A170" s="241">
        <v>2</v>
      </c>
      <c r="B170" s="259">
        <v>2220724335</v>
      </c>
      <c r="C170" s="292" t="str">
        <f>VLOOKUP($B170,TTCN!$B$6:$H$159,2,0)</f>
        <v>Vũ Thị Thái</v>
      </c>
      <c r="D170" s="293" t="str">
        <f>VLOOKUP($B170,TTCN!$B$6:$H$159,3,0)</f>
        <v>Hà</v>
      </c>
      <c r="E170" s="294">
        <f>VLOOKUP($B170,TTCN!$B$6:$H$159,5,0)</f>
        <v>36075</v>
      </c>
      <c r="F170" s="295" t="str">
        <f>VLOOKUP($B170,TTCN!$B$6:$H$159,7,0)</f>
        <v>Gia Lai</v>
      </c>
      <c r="G170" s="247" t="str">
        <f>VLOOKUP($B170,TTCN!$B$6:$H$159,6,0)</f>
        <v>Nữ</v>
      </c>
      <c r="H170" s="296">
        <f>VLOOKUP($B170,'TN01-10'!$A$11:$EU$200,103,0)</f>
        <v>6.82</v>
      </c>
      <c r="I170" s="297">
        <f>VLOOKUP($B170,'TN01-10'!$A$11:$EU$200,141,0)</f>
        <v>8.8000000000000007</v>
      </c>
      <c r="J170" s="250">
        <f>VLOOKUP($B170,'TN01-10'!$A$11:$EU$200,146,0)</f>
        <v>8.1</v>
      </c>
      <c r="K170" s="250">
        <f>VLOOKUP($B170,'TN01-10'!$A$11:$EU$200,151,0)</f>
        <v>7</v>
      </c>
      <c r="L170" s="296">
        <f>VLOOKUP($B170,'TN01-10'!$A$11:$EV$200,152,0)</f>
        <v>7.9</v>
      </c>
      <c r="M170" s="296">
        <f>VLOOKUP($B170,'TN01-10'!$A$11:$EU$200,116,0)</f>
        <v>6.86</v>
      </c>
      <c r="N170" s="296">
        <f>VLOOKUP($B170,'TN01-10'!$A$11:$EU$200,117,0)</f>
        <v>2.78</v>
      </c>
      <c r="O170" s="298" t="str">
        <f>VLOOKUP($B170,'TN01-10'!$A$11:$EU$200,126,0)</f>
        <v>Đạt</v>
      </c>
      <c r="P170" s="298" t="str">
        <f>VLOOKUP($B170,'TN01-10'!$A$11:$EU$200,127,0)</f>
        <v>Đạt</v>
      </c>
      <c r="Q170" s="298" t="str">
        <f>VLOOKUP($B170,'TN01-10'!$A$11:$EU$200,128,0)</f>
        <v>Đạt</v>
      </c>
      <c r="R170" s="298" t="str">
        <f>VLOOKUP($B170,'TN01-10'!$A$11:$EU$200,129,0)</f>
        <v>Đạt</v>
      </c>
      <c r="S170" s="298" t="str">
        <f>VLOOKUP($B170,'TN01-10'!$A$11:$EU$200,130,0)</f>
        <v>Tốt</v>
      </c>
      <c r="T170" s="252"/>
      <c r="U170" s="299" t="str">
        <f t="shared" si="15"/>
        <v>CNTN</v>
      </c>
      <c r="W170" s="254">
        <f>VLOOKUP($B170,'TN01-10'!$A$11:$EU$200,119,0)</f>
        <v>0</v>
      </c>
      <c r="X170" s="254">
        <v>0</v>
      </c>
      <c r="Z170" s="255">
        <f>VLOOKUP($B170,Sheet!$A$7:$DF$132,110,0)</f>
        <v>2.78</v>
      </c>
      <c r="AA170" s="255">
        <f t="shared" si="16"/>
        <v>0</v>
      </c>
    </row>
    <row r="171" spans="1:27" s="240" customFormat="1" ht="20.25" customHeight="1" x14ac:dyDescent="0.25">
      <c r="A171" s="241">
        <v>3</v>
      </c>
      <c r="B171" s="259">
        <v>2221724244</v>
      </c>
      <c r="C171" s="292" t="str">
        <f>VLOOKUP($B171,TTCN!$B$6:$H$159,2,0)</f>
        <v>Huỳnh Đặng Ngọc</v>
      </c>
      <c r="D171" s="293" t="str">
        <f>VLOOKUP($B171,TTCN!$B$6:$H$159,3,0)</f>
        <v>Hà</v>
      </c>
      <c r="E171" s="294">
        <f>VLOOKUP($B171,TTCN!$B$6:$H$159,5,0)</f>
        <v>36147</v>
      </c>
      <c r="F171" s="295" t="str">
        <f>VLOOKUP($B171,TTCN!$B$6:$H$159,7,0)</f>
        <v>Đà Nẵng</v>
      </c>
      <c r="G171" s="247" t="str">
        <f>VLOOKUP($B171,TTCN!$B$6:$H$159,6,0)</f>
        <v>Nam</v>
      </c>
      <c r="H171" s="296">
        <f>VLOOKUP($B171,'TN01-10'!$A$11:$EU$200,103,0)</f>
        <v>6.58</v>
      </c>
      <c r="I171" s="297">
        <f>VLOOKUP($B171,'TN01-10'!$A$11:$EU$200,141,0)</f>
        <v>8.9</v>
      </c>
      <c r="J171" s="250">
        <f>VLOOKUP($B171,'TN01-10'!$A$11:$EU$200,146,0)</f>
        <v>7.8</v>
      </c>
      <c r="K171" s="250">
        <f>VLOOKUP($B171,'TN01-10'!$A$11:$EU$200,151,0)</f>
        <v>5.7</v>
      </c>
      <c r="L171" s="296">
        <f>VLOOKUP($B171,'TN01-10'!$A$11:$EV$200,152,0)</f>
        <v>7.4</v>
      </c>
      <c r="M171" s="296">
        <f>VLOOKUP($B171,'TN01-10'!$A$11:$EU$200,116,0)</f>
        <v>6.61</v>
      </c>
      <c r="N171" s="296">
        <f>VLOOKUP($B171,'TN01-10'!$A$11:$EU$200,117,0)</f>
        <v>2.6</v>
      </c>
      <c r="O171" s="298" t="str">
        <f>VLOOKUP($B171,'TN01-10'!$A$11:$EU$200,126,0)</f>
        <v>Đạt</v>
      </c>
      <c r="P171" s="298" t="str">
        <f>VLOOKUP($B171,'TN01-10'!$A$11:$EU$200,127,0)</f>
        <v>Đạt</v>
      </c>
      <c r="Q171" s="298" t="str">
        <f>VLOOKUP($B171,'TN01-10'!$A$11:$EU$200,128,0)</f>
        <v>Đạt</v>
      </c>
      <c r="R171" s="298" t="str">
        <f>VLOOKUP($B171,'TN01-10'!$A$11:$EU$200,129,0)</f>
        <v>Đạt</v>
      </c>
      <c r="S171" s="298" t="str">
        <f>VLOOKUP($B171,'TN01-10'!$A$11:$EU$200,130,0)</f>
        <v>Tốt</v>
      </c>
      <c r="T171" s="252"/>
      <c r="U171" s="299" t="str">
        <f t="shared" si="15"/>
        <v>CNTN</v>
      </c>
      <c r="W171" s="254">
        <f>VLOOKUP($B171,'TN01-10'!$A$11:$EU$200,119,0)</f>
        <v>0</v>
      </c>
      <c r="X171" s="254">
        <v>0</v>
      </c>
      <c r="Z171" s="255">
        <f>VLOOKUP($B171,Sheet!$A$7:$DF$132,110,0)</f>
        <v>2.6</v>
      </c>
      <c r="AA171" s="255">
        <f t="shared" si="16"/>
        <v>0</v>
      </c>
    </row>
    <row r="172" spans="1:27" s="240" customFormat="1" ht="20.25" customHeight="1" x14ac:dyDescent="0.25">
      <c r="A172" s="346">
        <v>4</v>
      </c>
      <c r="B172" s="388">
        <v>2221717159</v>
      </c>
      <c r="C172" s="389" t="str">
        <f>VLOOKUP($B172,TTCN!$B$6:$H$159,2,0)</f>
        <v>Trần Công Triệu</v>
      </c>
      <c r="D172" s="390" t="str">
        <f>VLOOKUP($B172,TTCN!$B$6:$H$159,3,0)</f>
        <v>Vĩ</v>
      </c>
      <c r="E172" s="391">
        <f>VLOOKUP($B172,TTCN!$B$6:$H$159,5,0)</f>
        <v>35797</v>
      </c>
      <c r="F172" s="392" t="str">
        <f>VLOOKUP($B172,TTCN!$B$6:$H$159,7,0)</f>
        <v>Đà Nẵng</v>
      </c>
      <c r="G172" s="393" t="str">
        <f>VLOOKUP($B172,TTCN!$B$6:$H$159,6,0)</f>
        <v>Nam</v>
      </c>
      <c r="H172" s="394">
        <f>VLOOKUP($B172,'TN01-10'!$A$11:$EU$200,103,0)</f>
        <v>6.92</v>
      </c>
      <c r="I172" s="395">
        <f>VLOOKUP($B172,'TN01-10'!$A$11:$EU$200,141,0)</f>
        <v>7.8</v>
      </c>
      <c r="J172" s="396">
        <f>VLOOKUP($B172,'TN01-10'!$A$11:$EU$200,146,0)</f>
        <v>5.5</v>
      </c>
      <c r="K172" s="396">
        <f>VLOOKUP($B172,'TN01-10'!$A$11:$EU$200,151,0)</f>
        <v>6.9</v>
      </c>
      <c r="L172" s="394">
        <f>VLOOKUP($B172,'TN01-10'!$A$11:$EV$200,152,0)</f>
        <v>7</v>
      </c>
      <c r="M172" s="394">
        <f>VLOOKUP($B172,'TN01-10'!$A$11:$EU$200,116,0)</f>
        <v>6.92</v>
      </c>
      <c r="N172" s="394">
        <f>VLOOKUP($B172,'TN01-10'!$A$11:$EU$200,117,0)</f>
        <v>2.77</v>
      </c>
      <c r="O172" s="397" t="str">
        <f>VLOOKUP($B172,'TN01-10'!$A$11:$EU$200,126,0)</f>
        <v>Đạt</v>
      </c>
      <c r="P172" s="397" t="str">
        <f>VLOOKUP($B172,'TN01-10'!$A$11:$EU$200,127,0)</f>
        <v>Đạt</v>
      </c>
      <c r="Q172" s="397" t="str">
        <f>VLOOKUP($B172,'TN01-10'!$A$11:$EU$200,128,0)</f>
        <v>Đạt</v>
      </c>
      <c r="R172" s="397" t="str">
        <f>VLOOKUP($B172,'TN01-10'!$A$11:$EU$200,129,0)</f>
        <v>Đạt</v>
      </c>
      <c r="S172" s="397" t="str">
        <f>VLOOKUP($B172,'TN01-10'!$A$11:$EU$200,130,0)</f>
        <v>Khá</v>
      </c>
      <c r="T172" s="398"/>
      <c r="U172" s="347" t="str">
        <f t="shared" si="15"/>
        <v>CNTN</v>
      </c>
      <c r="W172" s="254">
        <f>VLOOKUP($B172,'TN01-10'!$A$11:$EU$200,119,0)</f>
        <v>0</v>
      </c>
      <c r="X172" s="254">
        <v>0</v>
      </c>
      <c r="Z172" s="255">
        <f>VLOOKUP($B172,Sheet!$A$7:$DF$132,110,0)</f>
        <v>2.77</v>
      </c>
      <c r="AA172" s="255">
        <f t="shared" si="16"/>
        <v>0</v>
      </c>
    </row>
    <row r="173" spans="1:27" s="407" customFormat="1" ht="20.25" customHeight="1" x14ac:dyDescent="0.25">
      <c r="A173" s="483" t="s">
        <v>4868</v>
      </c>
      <c r="B173" s="484"/>
      <c r="C173" s="484"/>
      <c r="D173" s="485"/>
      <c r="E173" s="486"/>
      <c r="F173" s="422"/>
      <c r="G173" s="422"/>
      <c r="H173" s="422"/>
      <c r="I173" s="422"/>
      <c r="J173" s="422"/>
      <c r="K173" s="422"/>
      <c r="L173" s="422"/>
      <c r="M173" s="422"/>
      <c r="N173" s="422"/>
      <c r="O173" s="422"/>
      <c r="P173" s="422"/>
      <c r="Q173" s="422"/>
      <c r="R173" s="422"/>
      <c r="S173" s="422"/>
      <c r="T173" s="422"/>
      <c r="U173" s="422"/>
      <c r="V173" s="404"/>
      <c r="W173" s="405"/>
      <c r="X173" s="405"/>
      <c r="Y173" s="404"/>
      <c r="Z173" s="406"/>
    </row>
    <row r="174" spans="1:27" s="240" customFormat="1" ht="20.25" customHeight="1" x14ac:dyDescent="0.25">
      <c r="A174" s="538">
        <v>1</v>
      </c>
      <c r="B174" s="539">
        <v>2220729639</v>
      </c>
      <c r="C174" s="540" t="str">
        <f>VLOOKUP($B174,TTCN!$B$6:$H$159,2,0)</f>
        <v>Nguyễn Thùy</v>
      </c>
      <c r="D174" s="541" t="str">
        <f>VLOOKUP($B174,TTCN!$B$6:$H$159,3,0)</f>
        <v>Trâm</v>
      </c>
      <c r="E174" s="542">
        <f>VLOOKUP($B174,TTCN!$B$6:$H$159,5,0)</f>
        <v>36077</v>
      </c>
      <c r="F174" s="543" t="str">
        <f>VLOOKUP($B174,TTCN!$B$6:$H$159,7,0)</f>
        <v>Đà Nẵng</v>
      </c>
      <c r="G174" s="544" t="str">
        <f>VLOOKUP($B174,TTCN!$B$6:$H$159,6,0)</f>
        <v>Nữ</v>
      </c>
      <c r="H174" s="545">
        <f>VLOOKUP($B174,'TN01-10'!$A$11:$EU$200,103,0)</f>
        <v>6.2</v>
      </c>
      <c r="I174" s="546">
        <f>VLOOKUP($B174,'TN01-10'!$A$11:$EU$200,141,0)</f>
        <v>8</v>
      </c>
      <c r="J174" s="547">
        <f>VLOOKUP($B174,'TN01-10'!$A$11:$EU$200,146,0)</f>
        <v>7</v>
      </c>
      <c r="K174" s="547">
        <f>VLOOKUP($B174,'TN01-10'!$A$11:$EU$200,151,0)</f>
        <v>8.9</v>
      </c>
      <c r="L174" s="545">
        <f>VLOOKUP($B174,'TN01-10'!$A$11:$EV$200,152,0)</f>
        <v>8.1999999999999993</v>
      </c>
      <c r="M174" s="545">
        <f>VLOOKUP($B174,'TN01-10'!$A$11:$EU$200,116,0)</f>
        <v>6.28</v>
      </c>
      <c r="N174" s="545">
        <f>VLOOKUP($B174,'TN01-10'!$A$11:$EU$200,117,0)</f>
        <v>2.4</v>
      </c>
      <c r="O174" s="548" t="str">
        <f>VLOOKUP($B174,'TN01-10'!$A$11:$EU$200,126,0)</f>
        <v>Đạt</v>
      </c>
      <c r="P174" s="548" t="str">
        <f>VLOOKUP($B174,'TN01-10'!$A$11:$EU$200,127,0)</f>
        <v>Đạt</v>
      </c>
      <c r="Q174" s="548" t="str">
        <f>VLOOKUP($B174,'TN01-10'!$A$11:$EU$200,128,0)</f>
        <v>Đạt</v>
      </c>
      <c r="R174" s="548" t="str">
        <f>VLOOKUP($B174,'TN01-10'!$A$11:$EU$200,129,0)</f>
        <v>Đạt</v>
      </c>
      <c r="S174" s="548" t="str">
        <f>VLOOKUP($B174,'TN01-10'!$A$11:$EU$200,130,0)</f>
        <v>Tốt</v>
      </c>
      <c r="T174" s="549"/>
      <c r="U174" s="550" t="str">
        <f t="shared" ref="U174" si="17">IF(AND(I174&gt;=5.5,L174&gt;=5.5,N174&gt;=2,O174="Đạt",P174="Đạt",Q174="Đạt",R174="Đạt",AND(W174=0,X174=0)),"CNTN",IF(OR(I174&lt;5.5,J174&lt;5.5,K174&lt;5.5,L174&lt;5.5),"HỎNG","HOÃN"))</f>
        <v>CNTN</v>
      </c>
      <c r="W174" s="254">
        <f>VLOOKUP($B174,'TN01-10'!$A$11:$EU$200,119,0)</f>
        <v>0</v>
      </c>
      <c r="X174" s="254">
        <v>0</v>
      </c>
      <c r="Z174" s="255">
        <f>VLOOKUP($B174,Sheet!$A$7:$DF$132,110,0)</f>
        <v>2.4</v>
      </c>
      <c r="AA174" s="255">
        <f t="shared" ref="AA174" si="18">Z174-N174</f>
        <v>0</v>
      </c>
    </row>
    <row r="175" spans="1:27" s="407" customFormat="1" ht="20.25" customHeight="1" x14ac:dyDescent="0.25">
      <c r="A175" s="483"/>
      <c r="B175" s="484"/>
      <c r="C175" s="484"/>
      <c r="D175" s="485"/>
      <c r="E175" s="486"/>
      <c r="F175" s="422"/>
      <c r="G175" s="422"/>
      <c r="H175" s="422"/>
      <c r="I175" s="422"/>
      <c r="J175" s="422"/>
      <c r="K175" s="422"/>
      <c r="L175" s="422"/>
      <c r="M175" s="422"/>
      <c r="N175" s="422"/>
      <c r="O175" s="422"/>
      <c r="P175" s="422"/>
      <c r="Q175" s="422"/>
      <c r="R175" s="422"/>
      <c r="S175" s="422"/>
      <c r="T175" s="422"/>
      <c r="U175" s="422"/>
      <c r="V175" s="404"/>
      <c r="W175" s="405"/>
      <c r="X175" s="405"/>
      <c r="Y175" s="404"/>
      <c r="Z175" s="406"/>
    </row>
    <row r="176" spans="1:27" s="407" customFormat="1" ht="20.25" customHeight="1" x14ac:dyDescent="0.25">
      <c r="A176" s="483"/>
      <c r="B176" s="484"/>
      <c r="C176" s="484"/>
      <c r="D176" s="485"/>
      <c r="E176" s="486"/>
      <c r="F176" s="422"/>
      <c r="G176" s="422"/>
      <c r="H176" s="422"/>
      <c r="I176" s="422"/>
      <c r="J176" s="422"/>
      <c r="K176" s="422"/>
      <c r="L176" s="422"/>
      <c r="M176" s="422"/>
      <c r="N176" s="422"/>
      <c r="O176" s="422"/>
      <c r="P176" s="422"/>
      <c r="Q176" s="422"/>
      <c r="R176" s="422"/>
      <c r="S176" s="422"/>
      <c r="T176" s="422"/>
      <c r="U176" s="422"/>
      <c r="V176" s="404"/>
      <c r="W176" s="405"/>
      <c r="X176" s="405"/>
      <c r="Y176" s="404"/>
      <c r="Z176" s="406"/>
    </row>
    <row r="177" spans="1:26" s="407" customFormat="1" ht="20.25" customHeight="1" x14ac:dyDescent="0.25">
      <c r="A177" s="483"/>
      <c r="B177" s="484"/>
      <c r="C177" s="484"/>
      <c r="D177" s="485"/>
      <c r="E177" s="486"/>
      <c r="F177" s="422"/>
      <c r="G177" s="422"/>
      <c r="H177" s="422"/>
      <c r="I177" s="422"/>
      <c r="J177" s="422"/>
      <c r="K177" s="422"/>
      <c r="L177" s="422"/>
      <c r="M177" s="422"/>
      <c r="N177" s="422"/>
      <c r="O177" s="422"/>
      <c r="P177" s="422"/>
      <c r="Q177" s="422"/>
      <c r="R177" s="422"/>
      <c r="S177" s="422"/>
      <c r="T177" s="422"/>
      <c r="U177" s="422"/>
      <c r="V177" s="404"/>
      <c r="W177" s="405"/>
      <c r="X177" s="405"/>
      <c r="Y177" s="404"/>
      <c r="Z177" s="406"/>
    </row>
    <row r="178" spans="1:26" s="407" customFormat="1" ht="20.25" customHeight="1" x14ac:dyDescent="0.25">
      <c r="A178" s="483"/>
      <c r="B178" s="484"/>
      <c r="C178" s="484"/>
      <c r="D178" s="485"/>
      <c r="E178" s="486"/>
      <c r="F178" s="422"/>
      <c r="G178" s="422"/>
      <c r="H178" s="422"/>
      <c r="I178" s="422"/>
      <c r="J178" s="422"/>
      <c r="K178" s="422"/>
      <c r="L178" s="422"/>
      <c r="M178" s="422"/>
      <c r="N178" s="422"/>
      <c r="O178" s="422"/>
      <c r="P178" s="422"/>
      <c r="Q178" s="422"/>
      <c r="R178" s="422"/>
      <c r="S178" s="422"/>
      <c r="T178" s="422"/>
      <c r="U178" s="422"/>
      <c r="V178" s="404"/>
      <c r="W178" s="405"/>
      <c r="X178" s="405"/>
      <c r="Y178" s="404"/>
      <c r="Z178" s="406"/>
    </row>
    <row r="179" spans="1:26" s="261" customFormat="1" ht="15.75" customHeight="1" x14ac:dyDescent="0.2">
      <c r="B179" s="262"/>
      <c r="E179" s="263"/>
      <c r="F179" s="264"/>
      <c r="G179" s="263"/>
      <c r="H179" s="265"/>
      <c r="I179" s="266"/>
      <c r="J179" s="266"/>
      <c r="K179" s="266"/>
      <c r="L179" s="267"/>
      <c r="M179" s="267"/>
      <c r="N179" s="267"/>
      <c r="Q179" s="268"/>
      <c r="R179" s="268"/>
      <c r="T179" s="269" t="str">
        <f ca="1">"Đà Nẵng, ngày"&amp;" "&amp; DAY(NOW())&amp;" tháng "&amp;MONTH(NOW())&amp;" năm "&amp;YEAR(NOW())</f>
        <v>Đà Nẵng, ngày 11 tháng 3 năm 2021</v>
      </c>
      <c r="U179" s="269"/>
      <c r="V179" s="270"/>
      <c r="W179" s="271"/>
      <c r="X179" s="272"/>
    </row>
    <row r="180" spans="1:26" s="273" customFormat="1" ht="15" customHeight="1" x14ac:dyDescent="0.2">
      <c r="B180" s="274" t="s">
        <v>4820</v>
      </c>
      <c r="D180" s="479" t="s">
        <v>4821</v>
      </c>
      <c r="H180" s="276" t="s">
        <v>4823</v>
      </c>
      <c r="I180" s="277"/>
      <c r="J180" s="276"/>
      <c r="M180" s="479" t="s">
        <v>4782</v>
      </c>
      <c r="T180" s="479" t="s">
        <v>4822</v>
      </c>
      <c r="U180" s="479"/>
      <c r="V180" s="270"/>
      <c r="W180" s="271"/>
      <c r="X180" s="278"/>
    </row>
    <row r="181" spans="1:26" s="282" customFormat="1" ht="18" customHeight="1" x14ac:dyDescent="0.3">
      <c r="A181" s="279"/>
      <c r="B181" s="280"/>
      <c r="C181" s="279"/>
      <c r="D181" s="279"/>
      <c r="E181" s="281"/>
      <c r="G181" s="283"/>
      <c r="H181" s="281"/>
      <c r="I181" s="284"/>
      <c r="J181" s="285"/>
      <c r="M181" s="285"/>
      <c r="O181" s="279"/>
      <c r="P181" s="279"/>
      <c r="Q181" s="279"/>
      <c r="R181" s="279"/>
      <c r="S181" s="279"/>
      <c r="T181" s="279"/>
      <c r="U181" s="281"/>
      <c r="V181" s="270"/>
      <c r="W181" s="271"/>
      <c r="X181" s="286"/>
    </row>
    <row r="182" spans="1:26" s="282" customFormat="1" ht="18" customHeight="1" x14ac:dyDescent="0.3">
      <c r="A182" s="279"/>
      <c r="B182" s="280"/>
      <c r="C182" s="279"/>
      <c r="D182" s="279"/>
      <c r="E182" s="281"/>
      <c r="G182" s="283"/>
      <c r="H182" s="281"/>
      <c r="I182" s="284"/>
      <c r="J182" s="285"/>
      <c r="M182" s="285"/>
      <c r="O182" s="279"/>
      <c r="P182" s="279"/>
      <c r="Q182" s="279"/>
      <c r="R182" s="279"/>
      <c r="S182" s="279"/>
      <c r="T182" s="279"/>
      <c r="U182" s="281"/>
      <c r="V182" s="270"/>
      <c r="W182" s="271"/>
      <c r="X182" s="286"/>
    </row>
    <row r="183" spans="1:26" s="282" customFormat="1" ht="18" customHeight="1" x14ac:dyDescent="0.3">
      <c r="A183" s="279"/>
      <c r="B183" s="280"/>
      <c r="C183" s="279"/>
      <c r="D183" s="279"/>
      <c r="E183" s="281"/>
      <c r="G183" s="283"/>
      <c r="H183" s="281"/>
      <c r="I183" s="284"/>
      <c r="J183" s="285"/>
      <c r="M183" s="285"/>
      <c r="O183" s="279"/>
      <c r="P183" s="279"/>
      <c r="Q183" s="279"/>
      <c r="R183" s="279"/>
      <c r="S183" s="279"/>
      <c r="T183" s="279"/>
      <c r="U183" s="281"/>
      <c r="V183" s="270"/>
      <c r="W183" s="271"/>
      <c r="X183" s="286"/>
    </row>
    <row r="184" spans="1:26" s="282" customFormat="1" ht="18" customHeight="1" x14ac:dyDescent="0.3">
      <c r="A184" s="279"/>
      <c r="B184" s="280"/>
      <c r="C184" s="279"/>
      <c r="D184" s="279"/>
      <c r="E184" s="281"/>
      <c r="G184" s="283"/>
      <c r="H184" s="281"/>
      <c r="I184" s="284"/>
      <c r="J184" s="285"/>
      <c r="M184" s="285"/>
      <c r="O184" s="279"/>
      <c r="P184" s="279"/>
      <c r="Q184" s="279"/>
      <c r="R184" s="279"/>
      <c r="S184" s="279"/>
      <c r="T184" s="279"/>
      <c r="U184" s="281"/>
      <c r="V184" s="270"/>
      <c r="W184" s="271"/>
      <c r="X184" s="286"/>
    </row>
    <row r="185" spans="1:26" s="273" customFormat="1" ht="12.75" x14ac:dyDescent="0.2">
      <c r="A185" s="287"/>
      <c r="B185" s="288" t="s">
        <v>4596</v>
      </c>
      <c r="C185" s="287"/>
      <c r="E185" s="479"/>
      <c r="G185" s="479"/>
      <c r="H185" s="479"/>
      <c r="I185" s="277"/>
      <c r="J185" s="276"/>
      <c r="M185" s="479" t="s">
        <v>4600</v>
      </c>
      <c r="U185" s="479"/>
      <c r="V185" s="270"/>
      <c r="W185" s="271"/>
      <c r="X185" s="278"/>
    </row>
  </sheetData>
  <mergeCells count="26">
    <mergeCell ref="A1:D1"/>
    <mergeCell ref="E1:U1"/>
    <mergeCell ref="A2:D2"/>
    <mergeCell ref="E2:U2"/>
    <mergeCell ref="A5:A7"/>
    <mergeCell ref="B5:B7"/>
    <mergeCell ref="C5:C7"/>
    <mergeCell ref="D5:D7"/>
    <mergeCell ref="E5:E7"/>
    <mergeCell ref="F5:F7"/>
    <mergeCell ref="T5:T7"/>
    <mergeCell ref="U5:U7"/>
    <mergeCell ref="P5:P7"/>
    <mergeCell ref="Q5:Q7"/>
    <mergeCell ref="R5:R7"/>
    <mergeCell ref="S5:S7"/>
    <mergeCell ref="N5:N7"/>
    <mergeCell ref="O5:O7"/>
    <mergeCell ref="G5:G7"/>
    <mergeCell ref="H5:H7"/>
    <mergeCell ref="I5:L5"/>
    <mergeCell ref="M5:M7"/>
    <mergeCell ref="I6:I7"/>
    <mergeCell ref="J6:J7"/>
    <mergeCell ref="K6:K7"/>
    <mergeCell ref="L6:L7"/>
  </mergeCells>
  <conditionalFormatting sqref="H10:H25 L10:M25 O10:R25 O70:R91 H70:H91 M70:M91 H147:H163 O147:R163 L147:M163">
    <cfRule type="cellIs" dxfId="271" priority="489" operator="lessThan">
      <formula>4</formula>
    </cfRule>
  </conditionalFormatting>
  <conditionalFormatting sqref="H10:H25 L10:M25 O10:R25 O70:R91 H70:H91 M70:M91 H147:H163 O147:R163 L147:M163">
    <cfRule type="cellIs" dxfId="270" priority="488" stopIfTrue="1" operator="lessThan">
      <formula>5</formula>
    </cfRule>
  </conditionalFormatting>
  <conditionalFormatting sqref="H10:H25 L10:M25 O10:R25 O70:R91 H70:H91 M70:M91 H147:H163 O147:R163 L147:M163">
    <cfRule type="cellIs" dxfId="269" priority="487" stopIfTrue="1" operator="lessThan">
      <formula>5</formula>
    </cfRule>
  </conditionalFormatting>
  <conditionalFormatting sqref="I10:I25 L10:M25 O10:R25 O70:R91 I70:I91 M70:M91 I147:I163 O147:R163 L147:M163">
    <cfRule type="cellIs" dxfId="268" priority="486" operator="lessThan">
      <formula>5.5</formula>
    </cfRule>
  </conditionalFormatting>
  <conditionalFormatting sqref="O10:R25 O70:R91 O147:R163">
    <cfRule type="cellIs" dxfId="267" priority="485" operator="equal">
      <formula>"Ko Đạt"</formula>
    </cfRule>
  </conditionalFormatting>
  <conditionalFormatting sqref="L10:L25 L147:L163">
    <cfRule type="cellIs" dxfId="266" priority="484" operator="lessThan">
      <formula>1</formula>
    </cfRule>
  </conditionalFormatting>
  <conditionalFormatting sqref="U10:U25 U70:U91 U147:U163">
    <cfRule type="cellIs" dxfId="265" priority="482" operator="greaterThan">
      <formula>"HOÃN CN"</formula>
    </cfRule>
    <cfRule type="cellIs" dxfId="264" priority="483" operator="greaterThan">
      <formula>"Hoãn CN"</formula>
    </cfRule>
  </conditionalFormatting>
  <conditionalFormatting sqref="U10:U25 U70:U91 U147:U163">
    <cfRule type="cellIs" dxfId="263" priority="481" operator="notEqual">
      <formula>"CNTN"</formula>
    </cfRule>
  </conditionalFormatting>
  <conditionalFormatting sqref="P26:R26 O10:R25 O70:R91 O147:R163">
    <cfRule type="containsText" dxfId="262" priority="479" operator="containsText" text="Nợ">
      <formula>NOT(ISERROR(SEARCH("Nợ",O10)))</formula>
    </cfRule>
  </conditionalFormatting>
  <conditionalFormatting sqref="V10:W10 V92:W92 W70:W91 W11:W68 V11:V91 V146:V167 W146:W163">
    <cfRule type="cellIs" dxfId="261" priority="478" operator="greaterThan">
      <formula>0</formula>
    </cfRule>
  </conditionalFormatting>
  <conditionalFormatting sqref="X1:X68 X70:X92 X165:X167 X146:X163 X173 X175:X178">
    <cfRule type="containsText" dxfId="260" priority="477" operator="containsText" text="h">
      <formula>NOT(ISERROR(SEARCH("h",X1)))</formula>
    </cfRule>
  </conditionalFormatting>
  <conditionalFormatting sqref="R10:R26 R70:R91 R147:R163">
    <cfRule type="containsText" dxfId="259" priority="476" operator="containsText" text="N">
      <formula>NOT(ISERROR(SEARCH("N",R10)))</formula>
    </cfRule>
  </conditionalFormatting>
  <conditionalFormatting sqref="O1:R26 O70:R91 O147:R163">
    <cfRule type="cellIs" dxfId="258" priority="473" operator="equal">
      <formula>"Nợ"</formula>
    </cfRule>
    <cfRule type="cellIs" dxfId="257" priority="474" operator="equal">
      <formula>"Hỏng"</formula>
    </cfRule>
  </conditionalFormatting>
  <conditionalFormatting sqref="X93:Y99">
    <cfRule type="containsText" dxfId="256" priority="315" operator="containsText" text="h">
      <formula>NOT(ISERROR(SEARCH("h",X93)))</formula>
    </cfRule>
  </conditionalFormatting>
  <conditionalFormatting sqref="T93:T94 O93:R99">
    <cfRule type="cellIs" dxfId="255" priority="313" operator="equal">
      <formula>"Nợ"</formula>
    </cfRule>
    <cfRule type="cellIs" dxfId="254" priority="314" operator="equal">
      <formula>"Hỏng"</formula>
    </cfRule>
  </conditionalFormatting>
  <conditionalFormatting sqref="O27:R68">
    <cfRule type="cellIs" dxfId="253" priority="283" operator="equal">
      <formula>"Nợ"</formula>
    </cfRule>
    <cfRule type="cellIs" dxfId="252" priority="284" operator="equal">
      <formula>"Hỏng"</formula>
    </cfRule>
  </conditionalFormatting>
  <conditionalFormatting sqref="H27:H68 O27:R68 L27:M68">
    <cfRule type="cellIs" dxfId="251" priority="295" operator="lessThan">
      <formula>4</formula>
    </cfRule>
  </conditionalFormatting>
  <conditionalFormatting sqref="H27:H68 O27:R68 L27:M68">
    <cfRule type="cellIs" dxfId="250" priority="294" stopIfTrue="1" operator="lessThan">
      <formula>5</formula>
    </cfRule>
  </conditionalFormatting>
  <conditionalFormatting sqref="H27:H68 O27:R68 L27:M68">
    <cfRule type="cellIs" dxfId="249" priority="293" stopIfTrue="1" operator="lessThan">
      <formula>5</formula>
    </cfRule>
  </conditionalFormatting>
  <conditionalFormatting sqref="I27:I68 O27:R68 L27:M68">
    <cfRule type="cellIs" dxfId="248" priority="292" operator="lessThan">
      <formula>5.5</formula>
    </cfRule>
  </conditionalFormatting>
  <conditionalFormatting sqref="O27:R68">
    <cfRule type="cellIs" dxfId="247" priority="291" operator="equal">
      <formula>"Ko Đạt"</formula>
    </cfRule>
  </conditionalFormatting>
  <conditionalFormatting sqref="L27:L68">
    <cfRule type="cellIs" dxfId="246" priority="290" operator="lessThan">
      <formula>1</formula>
    </cfRule>
  </conditionalFormatting>
  <conditionalFormatting sqref="U27:U68">
    <cfRule type="cellIs" dxfId="245" priority="288" operator="greaterThan">
      <formula>"HOÃN CN"</formula>
    </cfRule>
    <cfRule type="cellIs" dxfId="244" priority="289" operator="greaterThan">
      <formula>"Hoãn CN"</formula>
    </cfRule>
  </conditionalFormatting>
  <conditionalFormatting sqref="U27:U68">
    <cfRule type="cellIs" dxfId="243" priority="287" operator="notEqual">
      <formula>"CNTN"</formula>
    </cfRule>
  </conditionalFormatting>
  <conditionalFormatting sqref="O27:R68">
    <cfRule type="containsText" dxfId="242" priority="286" operator="containsText" text="Nợ">
      <formula>NOT(ISERROR(SEARCH("Nợ",O27)))</formula>
    </cfRule>
  </conditionalFormatting>
  <conditionalFormatting sqref="R27:R68">
    <cfRule type="containsText" dxfId="241" priority="285" operator="containsText" text="N">
      <formula>NOT(ISERROR(SEARCH("N",R27)))</formula>
    </cfRule>
  </conditionalFormatting>
  <conditionalFormatting sqref="L70:L91">
    <cfRule type="cellIs" dxfId="240" priority="282" operator="lessThan">
      <formula>4</formula>
    </cfRule>
  </conditionalFormatting>
  <conditionalFormatting sqref="L70:L91">
    <cfRule type="cellIs" dxfId="239" priority="281" stopIfTrue="1" operator="lessThan">
      <formula>5</formula>
    </cfRule>
  </conditionalFormatting>
  <conditionalFormatting sqref="L70:L91">
    <cfRule type="cellIs" dxfId="238" priority="280" stopIfTrue="1" operator="lessThan">
      <formula>5</formula>
    </cfRule>
  </conditionalFormatting>
  <conditionalFormatting sqref="L70:L91">
    <cfRule type="cellIs" dxfId="237" priority="279" operator="lessThan">
      <formula>5.5</formula>
    </cfRule>
  </conditionalFormatting>
  <conditionalFormatting sqref="L70:L91">
    <cfRule type="cellIs" dxfId="236" priority="278" operator="lessThan">
      <formula>1</formula>
    </cfRule>
  </conditionalFormatting>
  <conditionalFormatting sqref="J27:K68 J147:K163">
    <cfRule type="cellIs" dxfId="235" priority="277" operator="lessThanOrEqual">
      <formula>5.5</formula>
    </cfRule>
  </conditionalFormatting>
  <conditionalFormatting sqref="J70:K91">
    <cfRule type="cellIs" dxfId="234" priority="276" operator="lessThanOrEqual">
      <formula>5.5</formula>
    </cfRule>
  </conditionalFormatting>
  <conditionalFormatting sqref="O106:R118 H106:H118 M106:M118">
    <cfRule type="cellIs" dxfId="233" priority="275" operator="lessThan">
      <formula>4</formula>
    </cfRule>
  </conditionalFormatting>
  <conditionalFormatting sqref="O106:R118 H106:H118 M106:M118">
    <cfRule type="cellIs" dxfId="232" priority="274" stopIfTrue="1" operator="lessThan">
      <formula>5</formula>
    </cfRule>
  </conditionalFormatting>
  <conditionalFormatting sqref="O106:R118 H106:H118 M106:M118">
    <cfRule type="cellIs" dxfId="231" priority="273" stopIfTrue="1" operator="lessThan">
      <formula>5</formula>
    </cfRule>
  </conditionalFormatting>
  <conditionalFormatting sqref="O106:R118 I106:I118 M106:M118">
    <cfRule type="cellIs" dxfId="230" priority="272" operator="lessThan">
      <formula>5.5</formula>
    </cfRule>
  </conditionalFormatting>
  <conditionalFormatting sqref="O106:R118">
    <cfRule type="cellIs" dxfId="229" priority="271" operator="equal">
      <formula>"Ko Đạt"</formula>
    </cfRule>
  </conditionalFormatting>
  <conditionalFormatting sqref="U106:U118">
    <cfRule type="cellIs" dxfId="228" priority="269" operator="greaterThan">
      <formula>"HOÃN CN"</formula>
    </cfRule>
    <cfRule type="cellIs" dxfId="227" priority="270" operator="greaterThan">
      <formula>"Hoãn CN"</formula>
    </cfRule>
  </conditionalFormatting>
  <conditionalFormatting sqref="U106:U118">
    <cfRule type="cellIs" dxfId="226" priority="268" operator="notEqual">
      <formula>"CNTN"</formula>
    </cfRule>
  </conditionalFormatting>
  <conditionalFormatting sqref="O106:R118">
    <cfRule type="containsText" dxfId="225" priority="267" operator="containsText" text="Nợ">
      <formula>NOT(ISERROR(SEARCH("Nợ",O106)))</formula>
    </cfRule>
  </conditionalFormatting>
  <conditionalFormatting sqref="V106:W118">
    <cfRule type="cellIs" dxfId="224" priority="266" operator="greaterThan">
      <formula>0</formula>
    </cfRule>
  </conditionalFormatting>
  <conditionalFormatting sqref="X106:X118">
    <cfRule type="containsText" dxfId="223" priority="265" operator="containsText" text="h">
      <formula>NOT(ISERROR(SEARCH("h",X106)))</formula>
    </cfRule>
  </conditionalFormatting>
  <conditionalFormatting sqref="R106:R118">
    <cfRule type="containsText" dxfId="222" priority="264" operator="containsText" text="N">
      <formula>NOT(ISERROR(SEARCH("N",R106)))</formula>
    </cfRule>
  </conditionalFormatting>
  <conditionalFormatting sqref="O106:R118">
    <cfRule type="cellIs" dxfId="221" priority="262" operator="equal">
      <formula>"Nợ"</formula>
    </cfRule>
    <cfRule type="cellIs" dxfId="220" priority="263" operator="equal">
      <formula>"Hỏng"</formula>
    </cfRule>
  </conditionalFormatting>
  <conditionalFormatting sqref="L106:L118">
    <cfRule type="cellIs" dxfId="219" priority="261" operator="lessThan">
      <formula>4</formula>
    </cfRule>
  </conditionalFormatting>
  <conditionalFormatting sqref="L106:L118">
    <cfRule type="cellIs" dxfId="218" priority="260" stopIfTrue="1" operator="lessThan">
      <formula>5</formula>
    </cfRule>
  </conditionalFormatting>
  <conditionalFormatting sqref="L106:L118">
    <cfRule type="cellIs" dxfId="217" priority="259" stopIfTrue="1" operator="lessThan">
      <formula>5</formula>
    </cfRule>
  </conditionalFormatting>
  <conditionalFormatting sqref="L106:L118">
    <cfRule type="cellIs" dxfId="216" priority="258" operator="lessThan">
      <formula>5.5</formula>
    </cfRule>
  </conditionalFormatting>
  <conditionalFormatting sqref="L106:L118">
    <cfRule type="cellIs" dxfId="215" priority="257" operator="lessThan">
      <formula>1</formula>
    </cfRule>
  </conditionalFormatting>
  <conditionalFormatting sqref="J106:K118">
    <cfRule type="cellIs" dxfId="214" priority="256" operator="lessThan">
      <formula>5.5</formula>
    </cfRule>
  </conditionalFormatting>
  <conditionalFormatting sqref="O119:R119 H119 M119">
    <cfRule type="cellIs" dxfId="213" priority="255" operator="lessThan">
      <formula>4</formula>
    </cfRule>
  </conditionalFormatting>
  <conditionalFormatting sqref="O119:R119 H119 M119">
    <cfRule type="cellIs" dxfId="212" priority="254" stopIfTrue="1" operator="lessThan">
      <formula>5</formula>
    </cfRule>
  </conditionalFormatting>
  <conditionalFormatting sqref="O119:R119 H119 M119">
    <cfRule type="cellIs" dxfId="211" priority="253" stopIfTrue="1" operator="lessThan">
      <formula>5</formula>
    </cfRule>
  </conditionalFormatting>
  <conditionalFormatting sqref="O119:R119 I119 M119">
    <cfRule type="cellIs" dxfId="210" priority="252" operator="lessThan">
      <formula>5.5</formula>
    </cfRule>
  </conditionalFormatting>
  <conditionalFormatting sqref="O119:R119">
    <cfRule type="cellIs" dxfId="209" priority="251" operator="equal">
      <formula>"Ko Đạt"</formula>
    </cfRule>
  </conditionalFormatting>
  <conditionalFormatting sqref="U119">
    <cfRule type="cellIs" dxfId="208" priority="249" operator="greaterThan">
      <formula>"HOÃN CN"</formula>
    </cfRule>
    <cfRule type="cellIs" dxfId="207" priority="250" operator="greaterThan">
      <formula>"Hoãn CN"</formula>
    </cfRule>
  </conditionalFormatting>
  <conditionalFormatting sqref="U119">
    <cfRule type="cellIs" dxfId="206" priority="248" operator="notEqual">
      <formula>"CNTN"</formula>
    </cfRule>
  </conditionalFormatting>
  <conditionalFormatting sqref="O119:R119">
    <cfRule type="containsText" dxfId="205" priority="247" operator="containsText" text="Nợ">
      <formula>NOT(ISERROR(SEARCH("Nợ",O119)))</formula>
    </cfRule>
  </conditionalFormatting>
  <conditionalFormatting sqref="V119:W119">
    <cfRule type="cellIs" dxfId="204" priority="246" operator="greaterThan">
      <formula>0</formula>
    </cfRule>
  </conditionalFormatting>
  <conditionalFormatting sqref="X119">
    <cfRule type="containsText" dxfId="203" priority="245" operator="containsText" text="h">
      <formula>NOT(ISERROR(SEARCH("h",X119)))</formula>
    </cfRule>
  </conditionalFormatting>
  <conditionalFormatting sqref="R119">
    <cfRule type="containsText" dxfId="202" priority="244" operator="containsText" text="N">
      <formula>NOT(ISERROR(SEARCH("N",R119)))</formula>
    </cfRule>
  </conditionalFormatting>
  <conditionalFormatting sqref="O119:R119">
    <cfRule type="cellIs" dxfId="201" priority="242" operator="equal">
      <formula>"Nợ"</formula>
    </cfRule>
    <cfRule type="cellIs" dxfId="200" priority="243" operator="equal">
      <formula>"Hỏng"</formula>
    </cfRule>
  </conditionalFormatting>
  <conditionalFormatting sqref="L119">
    <cfRule type="cellIs" dxfId="199" priority="241" operator="lessThan">
      <formula>4</formula>
    </cfRule>
  </conditionalFormatting>
  <conditionalFormatting sqref="L119">
    <cfRule type="cellIs" dxfId="198" priority="240" stopIfTrue="1" operator="lessThan">
      <formula>5</formula>
    </cfRule>
  </conditionalFormatting>
  <conditionalFormatting sqref="L119">
    <cfRule type="cellIs" dxfId="197" priority="239" stopIfTrue="1" operator="lessThan">
      <formula>5</formula>
    </cfRule>
  </conditionalFormatting>
  <conditionalFormatting sqref="L119">
    <cfRule type="cellIs" dxfId="196" priority="238" operator="lessThan">
      <formula>5.5</formula>
    </cfRule>
  </conditionalFormatting>
  <conditionalFormatting sqref="L119">
    <cfRule type="cellIs" dxfId="195" priority="237" operator="lessThan">
      <formula>1</formula>
    </cfRule>
  </conditionalFormatting>
  <conditionalFormatting sqref="J119:K119">
    <cfRule type="cellIs" dxfId="194" priority="236" operator="lessThan">
      <formula>5.5</formula>
    </cfRule>
  </conditionalFormatting>
  <conditionalFormatting sqref="X130:Y136">
    <cfRule type="containsText" dxfId="193" priority="235" operator="containsText" text="h">
      <formula>NOT(ISERROR(SEARCH("h",X130)))</formula>
    </cfRule>
  </conditionalFormatting>
  <conditionalFormatting sqref="T130:T131 O130:R136">
    <cfRule type="cellIs" dxfId="192" priority="233" operator="equal">
      <formula>"Nợ"</formula>
    </cfRule>
    <cfRule type="cellIs" dxfId="191" priority="234" operator="equal">
      <formula>"Hỏng"</formula>
    </cfRule>
  </conditionalFormatting>
  <conditionalFormatting sqref="O120:R120 H120 M120">
    <cfRule type="cellIs" dxfId="190" priority="232" operator="lessThan">
      <formula>4</formula>
    </cfRule>
  </conditionalFormatting>
  <conditionalFormatting sqref="O120:R120 H120 M120">
    <cfRule type="cellIs" dxfId="189" priority="231" stopIfTrue="1" operator="lessThan">
      <formula>5</formula>
    </cfRule>
  </conditionalFormatting>
  <conditionalFormatting sqref="O120:R120 H120 M120">
    <cfRule type="cellIs" dxfId="188" priority="230" stopIfTrue="1" operator="lessThan">
      <formula>5</formula>
    </cfRule>
  </conditionalFormatting>
  <conditionalFormatting sqref="O120:R120 I120 M120">
    <cfRule type="cellIs" dxfId="187" priority="229" operator="lessThan">
      <formula>5.5</formula>
    </cfRule>
  </conditionalFormatting>
  <conditionalFormatting sqref="O120:R120">
    <cfRule type="cellIs" dxfId="186" priority="228" operator="equal">
      <formula>"Ko Đạt"</formula>
    </cfRule>
  </conditionalFormatting>
  <conditionalFormatting sqref="U120">
    <cfRule type="cellIs" dxfId="185" priority="226" operator="greaterThan">
      <formula>"HOÃN CN"</formula>
    </cfRule>
    <cfRule type="cellIs" dxfId="184" priority="227" operator="greaterThan">
      <formula>"Hoãn CN"</formula>
    </cfRule>
  </conditionalFormatting>
  <conditionalFormatting sqref="U120">
    <cfRule type="cellIs" dxfId="183" priority="225" operator="notEqual">
      <formula>"CNTN"</formula>
    </cfRule>
  </conditionalFormatting>
  <conditionalFormatting sqref="O120:R120">
    <cfRule type="containsText" dxfId="182" priority="224" operator="containsText" text="Nợ">
      <formula>NOT(ISERROR(SEARCH("Nợ",O120)))</formula>
    </cfRule>
  </conditionalFormatting>
  <conditionalFormatting sqref="V120:W120">
    <cfRule type="cellIs" dxfId="181" priority="223" operator="greaterThan">
      <formula>0</formula>
    </cfRule>
  </conditionalFormatting>
  <conditionalFormatting sqref="X120">
    <cfRule type="containsText" dxfId="180" priority="222" operator="containsText" text="h">
      <formula>NOT(ISERROR(SEARCH("h",X120)))</formula>
    </cfRule>
  </conditionalFormatting>
  <conditionalFormatting sqref="R120">
    <cfRule type="containsText" dxfId="179" priority="221" operator="containsText" text="N">
      <formula>NOT(ISERROR(SEARCH("N",R120)))</formula>
    </cfRule>
  </conditionalFormatting>
  <conditionalFormatting sqref="O120:R120">
    <cfRule type="cellIs" dxfId="178" priority="219" operator="equal">
      <formula>"Nợ"</formula>
    </cfRule>
    <cfRule type="cellIs" dxfId="177" priority="220" operator="equal">
      <formula>"Hỏng"</formula>
    </cfRule>
  </conditionalFormatting>
  <conditionalFormatting sqref="L120">
    <cfRule type="cellIs" dxfId="176" priority="218" operator="lessThan">
      <formula>4</formula>
    </cfRule>
  </conditionalFormatting>
  <conditionalFormatting sqref="L120">
    <cfRule type="cellIs" dxfId="175" priority="217" stopIfTrue="1" operator="lessThan">
      <formula>5</formula>
    </cfRule>
  </conditionalFormatting>
  <conditionalFormatting sqref="L120">
    <cfRule type="cellIs" dxfId="174" priority="216" stopIfTrue="1" operator="lessThan">
      <formula>5</formula>
    </cfRule>
  </conditionalFormatting>
  <conditionalFormatting sqref="L120">
    <cfRule type="cellIs" dxfId="173" priority="215" operator="lessThan">
      <formula>5.5</formula>
    </cfRule>
  </conditionalFormatting>
  <conditionalFormatting sqref="L120">
    <cfRule type="cellIs" dxfId="172" priority="214" operator="lessThan">
      <formula>1</formula>
    </cfRule>
  </conditionalFormatting>
  <conditionalFormatting sqref="J120:K120">
    <cfRule type="cellIs" dxfId="171" priority="213" operator="lessThanOrEqual">
      <formula>5.5</formula>
    </cfRule>
  </conditionalFormatting>
  <conditionalFormatting sqref="O122:R124 H122:H124 M122:M124">
    <cfRule type="cellIs" dxfId="170" priority="212" operator="lessThan">
      <formula>4</formula>
    </cfRule>
  </conditionalFormatting>
  <conditionalFormatting sqref="O122:R124 H122:H124 M122:M124">
    <cfRule type="cellIs" dxfId="169" priority="211" stopIfTrue="1" operator="lessThan">
      <formula>5</formula>
    </cfRule>
  </conditionalFormatting>
  <conditionalFormatting sqref="O122:R124 H122:H124 M122:M124">
    <cfRule type="cellIs" dxfId="168" priority="210" stopIfTrue="1" operator="lessThan">
      <formula>5</formula>
    </cfRule>
  </conditionalFormatting>
  <conditionalFormatting sqref="O122:R124 I122:I124 M122:M124">
    <cfRule type="cellIs" dxfId="167" priority="209" operator="lessThan">
      <formula>5.5</formula>
    </cfRule>
  </conditionalFormatting>
  <conditionalFormatting sqref="O122:R124">
    <cfRule type="cellIs" dxfId="166" priority="208" operator="equal">
      <formula>"Ko Đạt"</formula>
    </cfRule>
  </conditionalFormatting>
  <conditionalFormatting sqref="U122:U124">
    <cfRule type="cellIs" dxfId="165" priority="206" operator="greaterThan">
      <formula>"HOÃN CN"</formula>
    </cfRule>
    <cfRule type="cellIs" dxfId="164" priority="207" operator="greaterThan">
      <formula>"Hoãn CN"</formula>
    </cfRule>
  </conditionalFormatting>
  <conditionalFormatting sqref="U122:U124">
    <cfRule type="cellIs" dxfId="163" priority="205" operator="notEqual">
      <formula>"CNTN"</formula>
    </cfRule>
  </conditionalFormatting>
  <conditionalFormatting sqref="O122:R124">
    <cfRule type="containsText" dxfId="162" priority="204" operator="containsText" text="Nợ">
      <formula>NOT(ISERROR(SEARCH("Nợ",O122)))</formula>
    </cfRule>
  </conditionalFormatting>
  <conditionalFormatting sqref="V122:W124">
    <cfRule type="cellIs" dxfId="161" priority="203" operator="greaterThan">
      <formula>0</formula>
    </cfRule>
  </conditionalFormatting>
  <conditionalFormatting sqref="X122:X124">
    <cfRule type="containsText" dxfId="160" priority="202" operator="containsText" text="h">
      <formula>NOT(ISERROR(SEARCH("h",X122)))</formula>
    </cfRule>
  </conditionalFormatting>
  <conditionalFormatting sqref="R122:R124">
    <cfRule type="containsText" dxfId="159" priority="201" operator="containsText" text="N">
      <formula>NOT(ISERROR(SEARCH("N",R122)))</formula>
    </cfRule>
  </conditionalFormatting>
  <conditionalFormatting sqref="O122:R124">
    <cfRule type="cellIs" dxfId="158" priority="199" operator="equal">
      <formula>"Nợ"</formula>
    </cfRule>
    <cfRule type="cellIs" dxfId="157" priority="200" operator="equal">
      <formula>"Hỏng"</formula>
    </cfRule>
  </conditionalFormatting>
  <conditionalFormatting sqref="L122:L124">
    <cfRule type="cellIs" dxfId="156" priority="198" operator="lessThan">
      <formula>4</formula>
    </cfRule>
  </conditionalFormatting>
  <conditionalFormatting sqref="L122:L124">
    <cfRule type="cellIs" dxfId="155" priority="197" stopIfTrue="1" operator="lessThan">
      <formula>5</formula>
    </cfRule>
  </conditionalFormatting>
  <conditionalFormatting sqref="L122:L124">
    <cfRule type="cellIs" dxfId="154" priority="196" stopIfTrue="1" operator="lessThan">
      <formula>5</formula>
    </cfRule>
  </conditionalFormatting>
  <conditionalFormatting sqref="L122:L124">
    <cfRule type="cellIs" dxfId="153" priority="195" operator="lessThan">
      <formula>5.5</formula>
    </cfRule>
  </conditionalFormatting>
  <conditionalFormatting sqref="L122:L124">
    <cfRule type="cellIs" dxfId="152" priority="194" operator="lessThan">
      <formula>1</formula>
    </cfRule>
  </conditionalFormatting>
  <conditionalFormatting sqref="J122:K124">
    <cfRule type="cellIs" dxfId="151" priority="193" operator="lessThan">
      <formula>5.5</formula>
    </cfRule>
  </conditionalFormatting>
  <conditionalFormatting sqref="O125:R125 H125 M125">
    <cfRule type="cellIs" dxfId="150" priority="192" operator="lessThan">
      <formula>4</formula>
    </cfRule>
  </conditionalFormatting>
  <conditionalFormatting sqref="O125:R125 H125 M125">
    <cfRule type="cellIs" dxfId="149" priority="191" stopIfTrue="1" operator="lessThan">
      <formula>5</formula>
    </cfRule>
  </conditionalFormatting>
  <conditionalFormatting sqref="O125:R125 H125 M125">
    <cfRule type="cellIs" dxfId="148" priority="190" stopIfTrue="1" operator="lessThan">
      <formula>5</formula>
    </cfRule>
  </conditionalFormatting>
  <conditionalFormatting sqref="O125:R125 I125 M125">
    <cfRule type="cellIs" dxfId="147" priority="189" operator="lessThan">
      <formula>5.5</formula>
    </cfRule>
  </conditionalFormatting>
  <conditionalFormatting sqref="O125:R125">
    <cfRule type="cellIs" dxfId="146" priority="188" operator="equal">
      <formula>"Ko Đạt"</formula>
    </cfRule>
  </conditionalFormatting>
  <conditionalFormatting sqref="U125">
    <cfRule type="cellIs" dxfId="145" priority="186" operator="greaterThan">
      <formula>"HOÃN CN"</formula>
    </cfRule>
    <cfRule type="cellIs" dxfId="144" priority="187" operator="greaterThan">
      <formula>"Hoãn CN"</formula>
    </cfRule>
  </conditionalFormatting>
  <conditionalFormatting sqref="U125">
    <cfRule type="cellIs" dxfId="143" priority="185" operator="notEqual">
      <formula>"CNTN"</formula>
    </cfRule>
  </conditionalFormatting>
  <conditionalFormatting sqref="O125:R125">
    <cfRule type="containsText" dxfId="142" priority="184" operator="containsText" text="Nợ">
      <formula>NOT(ISERROR(SEARCH("Nợ",O125)))</formula>
    </cfRule>
  </conditionalFormatting>
  <conditionalFormatting sqref="V125:W125">
    <cfRule type="cellIs" dxfId="141" priority="183" operator="greaterThan">
      <formula>0</formula>
    </cfRule>
  </conditionalFormatting>
  <conditionalFormatting sqref="X125">
    <cfRule type="containsText" dxfId="140" priority="182" operator="containsText" text="h">
      <formula>NOT(ISERROR(SEARCH("h",X125)))</formula>
    </cfRule>
  </conditionalFormatting>
  <conditionalFormatting sqref="R125">
    <cfRule type="containsText" dxfId="139" priority="181" operator="containsText" text="N">
      <formula>NOT(ISERROR(SEARCH("N",R125)))</formula>
    </cfRule>
  </conditionalFormatting>
  <conditionalFormatting sqref="O125:R125">
    <cfRule type="cellIs" dxfId="138" priority="179" operator="equal">
      <formula>"Nợ"</formula>
    </cfRule>
    <cfRule type="cellIs" dxfId="137" priority="180" operator="equal">
      <formula>"Hỏng"</formula>
    </cfRule>
  </conditionalFormatting>
  <conditionalFormatting sqref="L125">
    <cfRule type="cellIs" dxfId="136" priority="178" operator="lessThan">
      <formula>4</formula>
    </cfRule>
  </conditionalFormatting>
  <conditionalFormatting sqref="L125">
    <cfRule type="cellIs" dxfId="135" priority="177" stopIfTrue="1" operator="lessThan">
      <formula>5</formula>
    </cfRule>
  </conditionalFormatting>
  <conditionalFormatting sqref="L125">
    <cfRule type="cellIs" dxfId="134" priority="176" stopIfTrue="1" operator="lessThan">
      <formula>5</formula>
    </cfRule>
  </conditionalFormatting>
  <conditionalFormatting sqref="L125">
    <cfRule type="cellIs" dxfId="133" priority="175" operator="lessThan">
      <formula>5.5</formula>
    </cfRule>
  </conditionalFormatting>
  <conditionalFormatting sqref="L125">
    <cfRule type="cellIs" dxfId="132" priority="174" operator="lessThan">
      <formula>1</formula>
    </cfRule>
  </conditionalFormatting>
  <conditionalFormatting sqref="J125:K125">
    <cfRule type="cellIs" dxfId="131" priority="173" operator="lessThan">
      <formula>5.5</formula>
    </cfRule>
  </conditionalFormatting>
  <conditionalFormatting sqref="O165:R167 H165:H167 M165:M167">
    <cfRule type="cellIs" dxfId="130" priority="152" operator="lessThan">
      <formula>4</formula>
    </cfRule>
  </conditionalFormatting>
  <conditionalFormatting sqref="O165:R167 H165:H167 M165:M167">
    <cfRule type="cellIs" dxfId="129" priority="151" stopIfTrue="1" operator="lessThan">
      <formula>5</formula>
    </cfRule>
  </conditionalFormatting>
  <conditionalFormatting sqref="O165:R167 H165:H167 M165:M167">
    <cfRule type="cellIs" dxfId="128" priority="150" stopIfTrue="1" operator="lessThan">
      <formula>5</formula>
    </cfRule>
  </conditionalFormatting>
  <conditionalFormatting sqref="O165:R167 I165:I167 M165:M167">
    <cfRule type="cellIs" dxfId="127" priority="149" operator="lessThan">
      <formula>5.5</formula>
    </cfRule>
  </conditionalFormatting>
  <conditionalFormatting sqref="O165:R167">
    <cfRule type="cellIs" dxfId="126" priority="148" operator="equal">
      <formula>"Ko Đạt"</formula>
    </cfRule>
  </conditionalFormatting>
  <conditionalFormatting sqref="U165:U167">
    <cfRule type="cellIs" dxfId="125" priority="146" operator="greaterThan">
      <formula>"HOÃN CN"</formula>
    </cfRule>
    <cfRule type="cellIs" dxfId="124" priority="147" operator="greaterThan">
      <formula>"Hoãn CN"</formula>
    </cfRule>
  </conditionalFormatting>
  <conditionalFormatting sqref="U165:U167">
    <cfRule type="cellIs" dxfId="123" priority="145" operator="notEqual">
      <formula>"CNTN"</formula>
    </cfRule>
  </conditionalFormatting>
  <conditionalFormatting sqref="P146:R146 O165:R167">
    <cfRule type="containsText" dxfId="122" priority="144" operator="containsText" text="Nợ">
      <formula>NOT(ISERROR(SEARCH("Nợ",O146)))</formula>
    </cfRule>
  </conditionalFormatting>
  <conditionalFormatting sqref="V173:W173 W165:W167 V175:W178">
    <cfRule type="cellIs" dxfId="121" priority="143" operator="greaterThan">
      <formula>0</formula>
    </cfRule>
  </conditionalFormatting>
  <conditionalFormatting sqref="R146 R165:R167">
    <cfRule type="containsText" dxfId="120" priority="141" operator="containsText" text="N">
      <formula>NOT(ISERROR(SEARCH("N",R146)))</formula>
    </cfRule>
  </conditionalFormatting>
  <conditionalFormatting sqref="O146:R146 O165:R167">
    <cfRule type="cellIs" dxfId="119" priority="139" operator="equal">
      <formula>"Nợ"</formula>
    </cfRule>
    <cfRule type="cellIs" dxfId="118" priority="140" operator="equal">
      <formula>"Hỏng"</formula>
    </cfRule>
  </conditionalFormatting>
  <conditionalFormatting sqref="X179:Y185">
    <cfRule type="containsText" dxfId="117" priority="138" operator="containsText" text="h">
      <formula>NOT(ISERROR(SEARCH("h",X179)))</formula>
    </cfRule>
  </conditionalFormatting>
  <conditionalFormatting sqref="T179:T180 O179:R185">
    <cfRule type="cellIs" dxfId="116" priority="136" operator="equal">
      <formula>"Nợ"</formula>
    </cfRule>
    <cfRule type="cellIs" dxfId="115" priority="137" operator="equal">
      <formula>"Hỏng"</formula>
    </cfRule>
  </conditionalFormatting>
  <conditionalFormatting sqref="L165:L167">
    <cfRule type="cellIs" dxfId="114" priority="122" operator="lessThan">
      <formula>4</formula>
    </cfRule>
  </conditionalFormatting>
  <conditionalFormatting sqref="L165:L167">
    <cfRule type="cellIs" dxfId="113" priority="121" stopIfTrue="1" operator="lessThan">
      <formula>5</formula>
    </cfRule>
  </conditionalFormatting>
  <conditionalFormatting sqref="L165:L167">
    <cfRule type="cellIs" dxfId="112" priority="120" stopIfTrue="1" operator="lessThan">
      <formula>5</formula>
    </cfRule>
  </conditionalFormatting>
  <conditionalFormatting sqref="L165:L167">
    <cfRule type="cellIs" dxfId="111" priority="119" operator="lessThan">
      <formula>5.5</formula>
    </cfRule>
  </conditionalFormatting>
  <conditionalFormatting sqref="L165:L167">
    <cfRule type="cellIs" dxfId="110" priority="118" operator="lessThan">
      <formula>1</formula>
    </cfRule>
  </conditionalFormatting>
  <conditionalFormatting sqref="J165:K167">
    <cfRule type="cellIs" dxfId="109" priority="116" operator="lessThanOrEqual">
      <formula>5.5</formula>
    </cfRule>
  </conditionalFormatting>
  <conditionalFormatting sqref="O169:R171 H169:H171 M169:M171">
    <cfRule type="cellIs" dxfId="108" priority="75" operator="lessThan">
      <formula>4</formula>
    </cfRule>
  </conditionalFormatting>
  <conditionalFormatting sqref="O169:R171 H169:H171 M169:M171">
    <cfRule type="cellIs" dxfId="107" priority="74" stopIfTrue="1" operator="lessThan">
      <formula>5</formula>
    </cfRule>
  </conditionalFormatting>
  <conditionalFormatting sqref="O169:R171 H169:H171 M169:M171">
    <cfRule type="cellIs" dxfId="106" priority="73" stopIfTrue="1" operator="lessThan">
      <formula>5</formula>
    </cfRule>
  </conditionalFormatting>
  <conditionalFormatting sqref="O169:R171 I169:I171 M169:M171">
    <cfRule type="cellIs" dxfId="105" priority="72" operator="lessThan">
      <formula>5.5</formula>
    </cfRule>
  </conditionalFormatting>
  <conditionalFormatting sqref="O169:R171">
    <cfRule type="cellIs" dxfId="104" priority="71" operator="equal">
      <formula>"Ko Đạt"</formula>
    </cfRule>
  </conditionalFormatting>
  <conditionalFormatting sqref="U169:U171">
    <cfRule type="cellIs" dxfId="103" priority="69" operator="greaterThan">
      <formula>"HOÃN CN"</formula>
    </cfRule>
    <cfRule type="cellIs" dxfId="102" priority="70" operator="greaterThan">
      <formula>"Hoãn CN"</formula>
    </cfRule>
  </conditionalFormatting>
  <conditionalFormatting sqref="U169:U171">
    <cfRule type="cellIs" dxfId="101" priority="68" operator="notEqual">
      <formula>"CNTN"</formula>
    </cfRule>
  </conditionalFormatting>
  <conditionalFormatting sqref="O169:R171">
    <cfRule type="containsText" dxfId="100" priority="67" operator="containsText" text="Nợ">
      <formula>NOT(ISERROR(SEARCH("Nợ",O169)))</formula>
    </cfRule>
  </conditionalFormatting>
  <conditionalFormatting sqref="V169:W171">
    <cfRule type="cellIs" dxfId="99" priority="66" operator="greaterThan">
      <formula>0</formula>
    </cfRule>
  </conditionalFormatting>
  <conditionalFormatting sqref="X169:X171">
    <cfRule type="containsText" dxfId="98" priority="65" operator="containsText" text="h">
      <formula>NOT(ISERROR(SEARCH("h",X169)))</formula>
    </cfRule>
  </conditionalFormatting>
  <conditionalFormatting sqref="R169:R171">
    <cfRule type="containsText" dxfId="97" priority="64" operator="containsText" text="N">
      <formula>NOT(ISERROR(SEARCH("N",R169)))</formula>
    </cfRule>
  </conditionalFormatting>
  <conditionalFormatting sqref="O169:R171">
    <cfRule type="cellIs" dxfId="96" priority="62" operator="equal">
      <formula>"Nợ"</formula>
    </cfRule>
    <cfRule type="cellIs" dxfId="95" priority="63" operator="equal">
      <formula>"Hỏng"</formula>
    </cfRule>
  </conditionalFormatting>
  <conditionalFormatting sqref="L169:L171">
    <cfRule type="cellIs" dxfId="94" priority="61" operator="lessThan">
      <formula>4</formula>
    </cfRule>
  </conditionalFormatting>
  <conditionalFormatting sqref="L169:L171">
    <cfRule type="cellIs" dxfId="93" priority="60" stopIfTrue="1" operator="lessThan">
      <formula>5</formula>
    </cfRule>
  </conditionalFormatting>
  <conditionalFormatting sqref="L169:L171">
    <cfRule type="cellIs" dxfId="92" priority="59" stopIfTrue="1" operator="lessThan">
      <formula>5</formula>
    </cfRule>
  </conditionalFormatting>
  <conditionalFormatting sqref="L169:L171">
    <cfRule type="cellIs" dxfId="91" priority="58" operator="lessThan">
      <formula>5.5</formula>
    </cfRule>
  </conditionalFormatting>
  <conditionalFormatting sqref="L169:L171">
    <cfRule type="cellIs" dxfId="90" priority="57" operator="lessThan">
      <formula>1</formula>
    </cfRule>
  </conditionalFormatting>
  <conditionalFormatting sqref="J169:K171">
    <cfRule type="cellIs" dxfId="89" priority="56" operator="lessThan">
      <formula>5.5</formula>
    </cfRule>
  </conditionalFormatting>
  <conditionalFormatting sqref="H145 L145:M145 O145:R145">
    <cfRule type="cellIs" dxfId="88" priority="55" operator="lessThan">
      <formula>4</formula>
    </cfRule>
  </conditionalFormatting>
  <conditionalFormatting sqref="H145 L145:M145 O145:R145">
    <cfRule type="cellIs" dxfId="87" priority="54" stopIfTrue="1" operator="lessThan">
      <formula>5</formula>
    </cfRule>
  </conditionalFormatting>
  <conditionalFormatting sqref="H145 L145:M145 O145:R145">
    <cfRule type="cellIs" dxfId="86" priority="53" stopIfTrue="1" operator="lessThan">
      <formula>5</formula>
    </cfRule>
  </conditionalFormatting>
  <conditionalFormatting sqref="I145 L145:M145 O145:R145">
    <cfRule type="cellIs" dxfId="85" priority="52" operator="lessThan">
      <formula>5.5</formula>
    </cfRule>
  </conditionalFormatting>
  <conditionalFormatting sqref="O145:R145">
    <cfRule type="cellIs" dxfId="84" priority="51" operator="equal">
      <formula>"Ko Đạt"</formula>
    </cfRule>
  </conditionalFormatting>
  <conditionalFormatting sqref="L145">
    <cfRule type="cellIs" dxfId="83" priority="50" operator="lessThan">
      <formula>1</formula>
    </cfRule>
  </conditionalFormatting>
  <conditionalFormatting sqref="U145">
    <cfRule type="cellIs" dxfId="82" priority="48" operator="greaterThan">
      <formula>"HOÃN CN"</formula>
    </cfRule>
    <cfRule type="cellIs" dxfId="81" priority="49" operator="greaterThan">
      <formula>"Hoãn CN"</formula>
    </cfRule>
  </conditionalFormatting>
  <conditionalFormatting sqref="U145">
    <cfRule type="cellIs" dxfId="80" priority="47" operator="notEqual">
      <formula>"CNTN"</formula>
    </cfRule>
  </conditionalFormatting>
  <conditionalFormatting sqref="O145:R145">
    <cfRule type="containsText" dxfId="79" priority="46" operator="containsText" text="Nợ">
      <formula>NOT(ISERROR(SEARCH("Nợ",O145)))</formula>
    </cfRule>
  </conditionalFormatting>
  <conditionalFormatting sqref="V145:W145">
    <cfRule type="cellIs" dxfId="78" priority="45" operator="greaterThan">
      <formula>0</formula>
    </cfRule>
  </conditionalFormatting>
  <conditionalFormatting sqref="X144:X145">
    <cfRule type="containsText" dxfId="77" priority="44" operator="containsText" text="h">
      <formula>NOT(ISERROR(SEARCH("h",X144)))</formula>
    </cfRule>
  </conditionalFormatting>
  <conditionalFormatting sqref="R145">
    <cfRule type="containsText" dxfId="76" priority="43" operator="containsText" text="N">
      <formula>NOT(ISERROR(SEARCH("N",R145)))</formula>
    </cfRule>
  </conditionalFormatting>
  <conditionalFormatting sqref="O144:R145">
    <cfRule type="cellIs" dxfId="75" priority="41" operator="equal">
      <formula>"Nợ"</formula>
    </cfRule>
    <cfRule type="cellIs" dxfId="74" priority="42" operator="equal">
      <formula>"Hỏng"</formula>
    </cfRule>
  </conditionalFormatting>
  <conditionalFormatting sqref="O172:R172 H172 M172">
    <cfRule type="cellIs" dxfId="73" priority="40" operator="lessThan">
      <formula>4</formula>
    </cfRule>
  </conditionalFormatting>
  <conditionalFormatting sqref="O172:R172 H172 M172">
    <cfRule type="cellIs" dxfId="72" priority="39" stopIfTrue="1" operator="lessThan">
      <formula>5</formula>
    </cfRule>
  </conditionalFormatting>
  <conditionalFormatting sqref="O172:R172 H172 M172">
    <cfRule type="cellIs" dxfId="71" priority="38" stopIfTrue="1" operator="lessThan">
      <formula>5</formula>
    </cfRule>
  </conditionalFormatting>
  <conditionalFormatting sqref="O172:R172 I172 M172">
    <cfRule type="cellIs" dxfId="70" priority="37" operator="lessThan">
      <formula>5.5</formula>
    </cfRule>
  </conditionalFormatting>
  <conditionalFormatting sqref="O172:R172">
    <cfRule type="cellIs" dxfId="69" priority="36" operator="equal">
      <formula>"Ko Đạt"</formula>
    </cfRule>
  </conditionalFormatting>
  <conditionalFormatting sqref="U172">
    <cfRule type="cellIs" dxfId="68" priority="34" operator="greaterThan">
      <formula>"HOÃN CN"</formula>
    </cfRule>
    <cfRule type="cellIs" dxfId="67" priority="35" operator="greaterThan">
      <formula>"Hoãn CN"</formula>
    </cfRule>
  </conditionalFormatting>
  <conditionalFormatting sqref="U172">
    <cfRule type="cellIs" dxfId="66" priority="33" operator="notEqual">
      <formula>"CNTN"</formula>
    </cfRule>
  </conditionalFormatting>
  <conditionalFormatting sqref="O172:R172">
    <cfRule type="containsText" dxfId="65" priority="32" operator="containsText" text="Nợ">
      <formula>NOT(ISERROR(SEARCH("Nợ",O172)))</formula>
    </cfRule>
  </conditionalFormatting>
  <conditionalFormatting sqref="V172:W172">
    <cfRule type="cellIs" dxfId="64" priority="31" operator="greaterThan">
      <formula>0</formula>
    </cfRule>
  </conditionalFormatting>
  <conditionalFormatting sqref="X172">
    <cfRule type="containsText" dxfId="63" priority="30" operator="containsText" text="h">
      <formula>NOT(ISERROR(SEARCH("h",X172)))</formula>
    </cfRule>
  </conditionalFormatting>
  <conditionalFormatting sqref="R172">
    <cfRule type="containsText" dxfId="62" priority="29" operator="containsText" text="N">
      <formula>NOT(ISERROR(SEARCH("N",R172)))</formula>
    </cfRule>
  </conditionalFormatting>
  <conditionalFormatting sqref="O172:R172">
    <cfRule type="cellIs" dxfId="61" priority="27" operator="equal">
      <formula>"Nợ"</formula>
    </cfRule>
    <cfRule type="cellIs" dxfId="60" priority="28" operator="equal">
      <formula>"Hỏng"</formula>
    </cfRule>
  </conditionalFormatting>
  <conditionalFormatting sqref="L172">
    <cfRule type="cellIs" dxfId="59" priority="26" operator="lessThan">
      <formula>4</formula>
    </cfRule>
  </conditionalFormatting>
  <conditionalFormatting sqref="L172">
    <cfRule type="cellIs" dxfId="58" priority="25" stopIfTrue="1" operator="lessThan">
      <formula>5</formula>
    </cfRule>
  </conditionalFormatting>
  <conditionalFormatting sqref="L172">
    <cfRule type="cellIs" dxfId="57" priority="24" stopIfTrue="1" operator="lessThan">
      <formula>5</formula>
    </cfRule>
  </conditionalFormatting>
  <conditionalFormatting sqref="L172">
    <cfRule type="cellIs" dxfId="56" priority="23" operator="lessThan">
      <formula>5.5</formula>
    </cfRule>
  </conditionalFormatting>
  <conditionalFormatting sqref="L172">
    <cfRule type="cellIs" dxfId="55" priority="22" operator="lessThan">
      <formula>1</formula>
    </cfRule>
  </conditionalFormatting>
  <conditionalFormatting sqref="K172">
    <cfRule type="cellIs" dxfId="54" priority="21" operator="lessThanOrEqual">
      <formula>5.5</formula>
    </cfRule>
  </conditionalFormatting>
  <conditionalFormatting sqref="O174:R174 H174 M174">
    <cfRule type="cellIs" dxfId="53" priority="20" operator="lessThan">
      <formula>4</formula>
    </cfRule>
  </conditionalFormatting>
  <conditionalFormatting sqref="O174:R174 H174 M174">
    <cfRule type="cellIs" dxfId="52" priority="19" stopIfTrue="1" operator="lessThan">
      <formula>5</formula>
    </cfRule>
  </conditionalFormatting>
  <conditionalFormatting sqref="O174:R174 H174 M174">
    <cfRule type="cellIs" dxfId="51" priority="18" stopIfTrue="1" operator="lessThan">
      <formula>5</formula>
    </cfRule>
  </conditionalFormatting>
  <conditionalFormatting sqref="O174:R174 I174 M174">
    <cfRule type="cellIs" dxfId="50" priority="17" operator="lessThan">
      <formula>5.5</formula>
    </cfRule>
  </conditionalFormatting>
  <conditionalFormatting sqref="O174:R174">
    <cfRule type="cellIs" dxfId="49" priority="16" operator="equal">
      <formula>"Ko Đạt"</formula>
    </cfRule>
  </conditionalFormatting>
  <conditionalFormatting sqref="U174">
    <cfRule type="cellIs" dxfId="48" priority="14" operator="greaterThan">
      <formula>"HOÃN CN"</formula>
    </cfRule>
    <cfRule type="cellIs" dxfId="47" priority="15" operator="greaterThan">
      <formula>"Hoãn CN"</formula>
    </cfRule>
  </conditionalFormatting>
  <conditionalFormatting sqref="U174">
    <cfRule type="cellIs" dxfId="46" priority="13" operator="notEqual">
      <formula>"CNTN"</formula>
    </cfRule>
  </conditionalFormatting>
  <conditionalFormatting sqref="O174:R174">
    <cfRule type="containsText" dxfId="45" priority="12" operator="containsText" text="Nợ">
      <formula>NOT(ISERROR(SEARCH("Nợ",O174)))</formula>
    </cfRule>
  </conditionalFormatting>
  <conditionalFormatting sqref="V174:W174">
    <cfRule type="cellIs" dxfId="44" priority="11" operator="greaterThan">
      <formula>0</formula>
    </cfRule>
  </conditionalFormatting>
  <conditionalFormatting sqref="X174">
    <cfRule type="containsText" dxfId="43" priority="10" operator="containsText" text="h">
      <formula>NOT(ISERROR(SEARCH("h",X174)))</formula>
    </cfRule>
  </conditionalFormatting>
  <conditionalFormatting sqref="R174">
    <cfRule type="containsText" dxfId="42" priority="9" operator="containsText" text="N">
      <formula>NOT(ISERROR(SEARCH("N",R174)))</formula>
    </cfRule>
  </conditionalFormatting>
  <conditionalFormatting sqref="O174:R174">
    <cfRule type="cellIs" dxfId="41" priority="7" operator="equal">
      <formula>"Nợ"</formula>
    </cfRule>
    <cfRule type="cellIs" dxfId="40" priority="8" operator="equal">
      <formula>"Hỏng"</formula>
    </cfRule>
  </conditionalFormatting>
  <conditionalFormatting sqref="L174">
    <cfRule type="cellIs" dxfId="39" priority="6" operator="lessThan">
      <formula>4</formula>
    </cfRule>
  </conditionalFormatting>
  <conditionalFormatting sqref="L174">
    <cfRule type="cellIs" dxfId="38" priority="5" stopIfTrue="1" operator="lessThan">
      <formula>5</formula>
    </cfRule>
  </conditionalFormatting>
  <conditionalFormatting sqref="L174">
    <cfRule type="cellIs" dxfId="37" priority="4" stopIfTrue="1" operator="lessThan">
      <formula>5</formula>
    </cfRule>
  </conditionalFormatting>
  <conditionalFormatting sqref="L174">
    <cfRule type="cellIs" dxfId="36" priority="3" operator="lessThan">
      <formula>5.5</formula>
    </cfRule>
  </conditionalFormatting>
  <conditionalFormatting sqref="L174">
    <cfRule type="cellIs" dxfId="35" priority="2" operator="lessThan">
      <formula>1</formula>
    </cfRule>
  </conditionalFormatting>
  <conditionalFormatting sqref="K174">
    <cfRule type="cellIs" dxfId="34" priority="1" operator="lessThanOrEqual">
      <formula>5.5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29"/>
  <sheetViews>
    <sheetView topLeftCell="A109" workbookViewId="0">
      <selection activeCell="W104" sqref="W104"/>
    </sheetView>
  </sheetViews>
  <sheetFormatPr defaultRowHeight="19.5" x14ac:dyDescent="0.35"/>
  <cols>
    <col min="1" max="1" width="4.28515625" style="370" customWidth="1"/>
    <col min="2" max="2" width="11" style="370" bestFit="1" customWidth="1"/>
    <col min="3" max="3" width="16.7109375" style="370" bestFit="1" customWidth="1"/>
    <col min="4" max="4" width="8" style="370" customWidth="1"/>
    <col min="5" max="5" width="8.85546875" style="371" customWidth="1"/>
    <col min="6" max="6" width="10.140625" style="372" customWidth="1"/>
    <col min="7" max="7" width="4.85546875" style="372" bestFit="1" customWidth="1"/>
    <col min="8" max="10" width="6" style="370" customWidth="1"/>
    <col min="11" max="11" width="10.5703125" style="370" customWidth="1"/>
    <col min="12" max="12" width="11.42578125" style="370" customWidth="1"/>
    <col min="13" max="13" width="8.7109375" style="370" customWidth="1"/>
    <col min="14" max="14" width="9.140625" style="373"/>
    <col min="15" max="15" width="9.140625" style="370"/>
    <col min="16" max="16" width="9.140625" style="374"/>
    <col min="17" max="17" width="9.140625" style="370"/>
    <col min="18" max="18" width="9.5703125" style="370" bestFit="1" customWidth="1"/>
    <col min="19" max="256" width="9.140625" style="370"/>
    <col min="257" max="257" width="4.28515625" style="370" customWidth="1"/>
    <col min="258" max="258" width="11" style="370" bestFit="1" customWidth="1"/>
    <col min="259" max="259" width="16.7109375" style="370" bestFit="1" customWidth="1"/>
    <col min="260" max="260" width="6.85546875" style="370" bestFit="1" customWidth="1"/>
    <col min="261" max="261" width="8.85546875" style="370" customWidth="1"/>
    <col min="262" max="262" width="10.140625" style="370" customWidth="1"/>
    <col min="263" max="263" width="4.85546875" style="370" bestFit="1" customWidth="1"/>
    <col min="264" max="266" width="6" style="370" customWidth="1"/>
    <col min="267" max="267" width="9.85546875" style="370" customWidth="1"/>
    <col min="268" max="268" width="11.42578125" style="370" customWidth="1"/>
    <col min="269" max="269" width="8.7109375" style="370" customWidth="1"/>
    <col min="270" max="273" width="9.140625" style="370"/>
    <col min="274" max="274" width="9.5703125" style="370" bestFit="1" customWidth="1"/>
    <col min="275" max="512" width="9.140625" style="370"/>
    <col min="513" max="513" width="4.28515625" style="370" customWidth="1"/>
    <col min="514" max="514" width="11" style="370" bestFit="1" customWidth="1"/>
    <col min="515" max="515" width="16.7109375" style="370" bestFit="1" customWidth="1"/>
    <col min="516" max="516" width="6.85546875" style="370" bestFit="1" customWidth="1"/>
    <col min="517" max="517" width="8.85546875" style="370" customWidth="1"/>
    <col min="518" max="518" width="10.140625" style="370" customWidth="1"/>
    <col min="519" max="519" width="4.85546875" style="370" bestFit="1" customWidth="1"/>
    <col min="520" max="522" width="6" style="370" customWidth="1"/>
    <col min="523" max="523" width="9.85546875" style="370" customWidth="1"/>
    <col min="524" max="524" width="11.42578125" style="370" customWidth="1"/>
    <col min="525" max="525" width="8.7109375" style="370" customWidth="1"/>
    <col min="526" max="529" width="9.140625" style="370"/>
    <col min="530" max="530" width="9.5703125" style="370" bestFit="1" customWidth="1"/>
    <col min="531" max="768" width="9.140625" style="370"/>
    <col min="769" max="769" width="4.28515625" style="370" customWidth="1"/>
    <col min="770" max="770" width="11" style="370" bestFit="1" customWidth="1"/>
    <col min="771" max="771" width="16.7109375" style="370" bestFit="1" customWidth="1"/>
    <col min="772" max="772" width="6.85546875" style="370" bestFit="1" customWidth="1"/>
    <col min="773" max="773" width="8.85546875" style="370" customWidth="1"/>
    <col min="774" max="774" width="10.140625" style="370" customWidth="1"/>
    <col min="775" max="775" width="4.85546875" style="370" bestFit="1" customWidth="1"/>
    <col min="776" max="778" width="6" style="370" customWidth="1"/>
    <col min="779" max="779" width="9.85546875" style="370" customWidth="1"/>
    <col min="780" max="780" width="11.42578125" style="370" customWidth="1"/>
    <col min="781" max="781" width="8.7109375" style="370" customWidth="1"/>
    <col min="782" max="785" width="9.140625" style="370"/>
    <col min="786" max="786" width="9.5703125" style="370" bestFit="1" customWidth="1"/>
    <col min="787" max="1024" width="9.140625" style="370"/>
    <col min="1025" max="1025" width="4.28515625" style="370" customWidth="1"/>
    <col min="1026" max="1026" width="11" style="370" bestFit="1" customWidth="1"/>
    <col min="1027" max="1027" width="16.7109375" style="370" bestFit="1" customWidth="1"/>
    <col min="1028" max="1028" width="6.85546875" style="370" bestFit="1" customWidth="1"/>
    <col min="1029" max="1029" width="8.85546875" style="370" customWidth="1"/>
    <col min="1030" max="1030" width="10.140625" style="370" customWidth="1"/>
    <col min="1031" max="1031" width="4.85546875" style="370" bestFit="1" customWidth="1"/>
    <col min="1032" max="1034" width="6" style="370" customWidth="1"/>
    <col min="1035" max="1035" width="9.85546875" style="370" customWidth="1"/>
    <col min="1036" max="1036" width="11.42578125" style="370" customWidth="1"/>
    <col min="1037" max="1037" width="8.7109375" style="370" customWidth="1"/>
    <col min="1038" max="1041" width="9.140625" style="370"/>
    <col min="1042" max="1042" width="9.5703125" style="370" bestFit="1" customWidth="1"/>
    <col min="1043" max="1280" width="9.140625" style="370"/>
    <col min="1281" max="1281" width="4.28515625" style="370" customWidth="1"/>
    <col min="1282" max="1282" width="11" style="370" bestFit="1" customWidth="1"/>
    <col min="1283" max="1283" width="16.7109375" style="370" bestFit="1" customWidth="1"/>
    <col min="1284" max="1284" width="6.85546875" style="370" bestFit="1" customWidth="1"/>
    <col min="1285" max="1285" width="8.85546875" style="370" customWidth="1"/>
    <col min="1286" max="1286" width="10.140625" style="370" customWidth="1"/>
    <col min="1287" max="1287" width="4.85546875" style="370" bestFit="1" customWidth="1"/>
    <col min="1288" max="1290" width="6" style="370" customWidth="1"/>
    <col min="1291" max="1291" width="9.85546875" style="370" customWidth="1"/>
    <col min="1292" max="1292" width="11.42578125" style="370" customWidth="1"/>
    <col min="1293" max="1293" width="8.7109375" style="370" customWidth="1"/>
    <col min="1294" max="1297" width="9.140625" style="370"/>
    <col min="1298" max="1298" width="9.5703125" style="370" bestFit="1" customWidth="1"/>
    <col min="1299" max="1536" width="9.140625" style="370"/>
    <col min="1537" max="1537" width="4.28515625" style="370" customWidth="1"/>
    <col min="1538" max="1538" width="11" style="370" bestFit="1" customWidth="1"/>
    <col min="1539" max="1539" width="16.7109375" style="370" bestFit="1" customWidth="1"/>
    <col min="1540" max="1540" width="6.85546875" style="370" bestFit="1" customWidth="1"/>
    <col min="1541" max="1541" width="8.85546875" style="370" customWidth="1"/>
    <col min="1542" max="1542" width="10.140625" style="370" customWidth="1"/>
    <col min="1543" max="1543" width="4.85546875" style="370" bestFit="1" customWidth="1"/>
    <col min="1544" max="1546" width="6" style="370" customWidth="1"/>
    <col min="1547" max="1547" width="9.85546875" style="370" customWidth="1"/>
    <col min="1548" max="1548" width="11.42578125" style="370" customWidth="1"/>
    <col min="1549" max="1549" width="8.7109375" style="370" customWidth="1"/>
    <col min="1550" max="1553" width="9.140625" style="370"/>
    <col min="1554" max="1554" width="9.5703125" style="370" bestFit="1" customWidth="1"/>
    <col min="1555" max="1792" width="9.140625" style="370"/>
    <col min="1793" max="1793" width="4.28515625" style="370" customWidth="1"/>
    <col min="1794" max="1794" width="11" style="370" bestFit="1" customWidth="1"/>
    <col min="1795" max="1795" width="16.7109375" style="370" bestFit="1" customWidth="1"/>
    <col min="1796" max="1796" width="6.85546875" style="370" bestFit="1" customWidth="1"/>
    <col min="1797" max="1797" width="8.85546875" style="370" customWidth="1"/>
    <col min="1798" max="1798" width="10.140625" style="370" customWidth="1"/>
    <col min="1799" max="1799" width="4.85546875" style="370" bestFit="1" customWidth="1"/>
    <col min="1800" max="1802" width="6" style="370" customWidth="1"/>
    <col min="1803" max="1803" width="9.85546875" style="370" customWidth="1"/>
    <col min="1804" max="1804" width="11.42578125" style="370" customWidth="1"/>
    <col min="1805" max="1805" width="8.7109375" style="370" customWidth="1"/>
    <col min="1806" max="1809" width="9.140625" style="370"/>
    <col min="1810" max="1810" width="9.5703125" style="370" bestFit="1" customWidth="1"/>
    <col min="1811" max="2048" width="9.140625" style="370"/>
    <col min="2049" max="2049" width="4.28515625" style="370" customWidth="1"/>
    <col min="2050" max="2050" width="11" style="370" bestFit="1" customWidth="1"/>
    <col min="2051" max="2051" width="16.7109375" style="370" bestFit="1" customWidth="1"/>
    <col min="2052" max="2052" width="6.85546875" style="370" bestFit="1" customWidth="1"/>
    <col min="2053" max="2053" width="8.85546875" style="370" customWidth="1"/>
    <col min="2054" max="2054" width="10.140625" style="370" customWidth="1"/>
    <col min="2055" max="2055" width="4.85546875" style="370" bestFit="1" customWidth="1"/>
    <col min="2056" max="2058" width="6" style="370" customWidth="1"/>
    <col min="2059" max="2059" width="9.85546875" style="370" customWidth="1"/>
    <col min="2060" max="2060" width="11.42578125" style="370" customWidth="1"/>
    <col min="2061" max="2061" width="8.7109375" style="370" customWidth="1"/>
    <col min="2062" max="2065" width="9.140625" style="370"/>
    <col min="2066" max="2066" width="9.5703125" style="370" bestFit="1" customWidth="1"/>
    <col min="2067" max="2304" width="9.140625" style="370"/>
    <col min="2305" max="2305" width="4.28515625" style="370" customWidth="1"/>
    <col min="2306" max="2306" width="11" style="370" bestFit="1" customWidth="1"/>
    <col min="2307" max="2307" width="16.7109375" style="370" bestFit="1" customWidth="1"/>
    <col min="2308" max="2308" width="6.85546875" style="370" bestFit="1" customWidth="1"/>
    <col min="2309" max="2309" width="8.85546875" style="370" customWidth="1"/>
    <col min="2310" max="2310" width="10.140625" style="370" customWidth="1"/>
    <col min="2311" max="2311" width="4.85546875" style="370" bestFit="1" customWidth="1"/>
    <col min="2312" max="2314" width="6" style="370" customWidth="1"/>
    <col min="2315" max="2315" width="9.85546875" style="370" customWidth="1"/>
    <col min="2316" max="2316" width="11.42578125" style="370" customWidth="1"/>
    <col min="2317" max="2317" width="8.7109375" style="370" customWidth="1"/>
    <col min="2318" max="2321" width="9.140625" style="370"/>
    <col min="2322" max="2322" width="9.5703125" style="370" bestFit="1" customWidth="1"/>
    <col min="2323" max="2560" width="9.140625" style="370"/>
    <col min="2561" max="2561" width="4.28515625" style="370" customWidth="1"/>
    <col min="2562" max="2562" width="11" style="370" bestFit="1" customWidth="1"/>
    <col min="2563" max="2563" width="16.7109375" style="370" bestFit="1" customWidth="1"/>
    <col min="2564" max="2564" width="6.85546875" style="370" bestFit="1" customWidth="1"/>
    <col min="2565" max="2565" width="8.85546875" style="370" customWidth="1"/>
    <col min="2566" max="2566" width="10.140625" style="370" customWidth="1"/>
    <col min="2567" max="2567" width="4.85546875" style="370" bestFit="1" customWidth="1"/>
    <col min="2568" max="2570" width="6" style="370" customWidth="1"/>
    <col min="2571" max="2571" width="9.85546875" style="370" customWidth="1"/>
    <col min="2572" max="2572" width="11.42578125" style="370" customWidth="1"/>
    <col min="2573" max="2573" width="8.7109375" style="370" customWidth="1"/>
    <col min="2574" max="2577" width="9.140625" style="370"/>
    <col min="2578" max="2578" width="9.5703125" style="370" bestFit="1" customWidth="1"/>
    <col min="2579" max="2816" width="9.140625" style="370"/>
    <col min="2817" max="2817" width="4.28515625" style="370" customWidth="1"/>
    <col min="2818" max="2818" width="11" style="370" bestFit="1" customWidth="1"/>
    <col min="2819" max="2819" width="16.7109375" style="370" bestFit="1" customWidth="1"/>
    <col min="2820" max="2820" width="6.85546875" style="370" bestFit="1" customWidth="1"/>
    <col min="2821" max="2821" width="8.85546875" style="370" customWidth="1"/>
    <col min="2822" max="2822" width="10.140625" style="370" customWidth="1"/>
    <col min="2823" max="2823" width="4.85546875" style="370" bestFit="1" customWidth="1"/>
    <col min="2824" max="2826" width="6" style="370" customWidth="1"/>
    <col min="2827" max="2827" width="9.85546875" style="370" customWidth="1"/>
    <col min="2828" max="2828" width="11.42578125" style="370" customWidth="1"/>
    <col min="2829" max="2829" width="8.7109375" style="370" customWidth="1"/>
    <col min="2830" max="2833" width="9.140625" style="370"/>
    <col min="2834" max="2834" width="9.5703125" style="370" bestFit="1" customWidth="1"/>
    <col min="2835" max="3072" width="9.140625" style="370"/>
    <col min="3073" max="3073" width="4.28515625" style="370" customWidth="1"/>
    <col min="3074" max="3074" width="11" style="370" bestFit="1" customWidth="1"/>
    <col min="3075" max="3075" width="16.7109375" style="370" bestFit="1" customWidth="1"/>
    <col min="3076" max="3076" width="6.85546875" style="370" bestFit="1" customWidth="1"/>
    <col min="3077" max="3077" width="8.85546875" style="370" customWidth="1"/>
    <col min="3078" max="3078" width="10.140625" style="370" customWidth="1"/>
    <col min="3079" max="3079" width="4.85546875" style="370" bestFit="1" customWidth="1"/>
    <col min="3080" max="3082" width="6" style="370" customWidth="1"/>
    <col min="3083" max="3083" width="9.85546875" style="370" customWidth="1"/>
    <col min="3084" max="3084" width="11.42578125" style="370" customWidth="1"/>
    <col min="3085" max="3085" width="8.7109375" style="370" customWidth="1"/>
    <col min="3086" max="3089" width="9.140625" style="370"/>
    <col min="3090" max="3090" width="9.5703125" style="370" bestFit="1" customWidth="1"/>
    <col min="3091" max="3328" width="9.140625" style="370"/>
    <col min="3329" max="3329" width="4.28515625" style="370" customWidth="1"/>
    <col min="3330" max="3330" width="11" style="370" bestFit="1" customWidth="1"/>
    <col min="3331" max="3331" width="16.7109375" style="370" bestFit="1" customWidth="1"/>
    <col min="3332" max="3332" width="6.85546875" style="370" bestFit="1" customWidth="1"/>
    <col min="3333" max="3333" width="8.85546875" style="370" customWidth="1"/>
    <col min="3334" max="3334" width="10.140625" style="370" customWidth="1"/>
    <col min="3335" max="3335" width="4.85546875" style="370" bestFit="1" customWidth="1"/>
    <col min="3336" max="3338" width="6" style="370" customWidth="1"/>
    <col min="3339" max="3339" width="9.85546875" style="370" customWidth="1"/>
    <col min="3340" max="3340" width="11.42578125" style="370" customWidth="1"/>
    <col min="3341" max="3341" width="8.7109375" style="370" customWidth="1"/>
    <col min="3342" max="3345" width="9.140625" style="370"/>
    <col min="3346" max="3346" width="9.5703125" style="370" bestFit="1" customWidth="1"/>
    <col min="3347" max="3584" width="9.140625" style="370"/>
    <col min="3585" max="3585" width="4.28515625" style="370" customWidth="1"/>
    <col min="3586" max="3586" width="11" style="370" bestFit="1" customWidth="1"/>
    <col min="3587" max="3587" width="16.7109375" style="370" bestFit="1" customWidth="1"/>
    <col min="3588" max="3588" width="6.85546875" style="370" bestFit="1" customWidth="1"/>
    <col min="3589" max="3589" width="8.85546875" style="370" customWidth="1"/>
    <col min="3590" max="3590" width="10.140625" style="370" customWidth="1"/>
    <col min="3591" max="3591" width="4.85546875" style="370" bestFit="1" customWidth="1"/>
    <col min="3592" max="3594" width="6" style="370" customWidth="1"/>
    <col min="3595" max="3595" width="9.85546875" style="370" customWidth="1"/>
    <col min="3596" max="3596" width="11.42578125" style="370" customWidth="1"/>
    <col min="3597" max="3597" width="8.7109375" style="370" customWidth="1"/>
    <col min="3598" max="3601" width="9.140625" style="370"/>
    <col min="3602" max="3602" width="9.5703125" style="370" bestFit="1" customWidth="1"/>
    <col min="3603" max="3840" width="9.140625" style="370"/>
    <col min="3841" max="3841" width="4.28515625" style="370" customWidth="1"/>
    <col min="3842" max="3842" width="11" style="370" bestFit="1" customWidth="1"/>
    <col min="3843" max="3843" width="16.7109375" style="370" bestFit="1" customWidth="1"/>
    <col min="3844" max="3844" width="6.85546875" style="370" bestFit="1" customWidth="1"/>
    <col min="3845" max="3845" width="8.85546875" style="370" customWidth="1"/>
    <col min="3846" max="3846" width="10.140625" style="370" customWidth="1"/>
    <col min="3847" max="3847" width="4.85546875" style="370" bestFit="1" customWidth="1"/>
    <col min="3848" max="3850" width="6" style="370" customWidth="1"/>
    <col min="3851" max="3851" width="9.85546875" style="370" customWidth="1"/>
    <col min="3852" max="3852" width="11.42578125" style="370" customWidth="1"/>
    <col min="3853" max="3853" width="8.7109375" style="370" customWidth="1"/>
    <col min="3854" max="3857" width="9.140625" style="370"/>
    <col min="3858" max="3858" width="9.5703125" style="370" bestFit="1" customWidth="1"/>
    <col min="3859" max="4096" width="9.140625" style="370"/>
    <col min="4097" max="4097" width="4.28515625" style="370" customWidth="1"/>
    <col min="4098" max="4098" width="11" style="370" bestFit="1" customWidth="1"/>
    <col min="4099" max="4099" width="16.7109375" style="370" bestFit="1" customWidth="1"/>
    <col min="4100" max="4100" width="6.85546875" style="370" bestFit="1" customWidth="1"/>
    <col min="4101" max="4101" width="8.85546875" style="370" customWidth="1"/>
    <col min="4102" max="4102" width="10.140625" style="370" customWidth="1"/>
    <col min="4103" max="4103" width="4.85546875" style="370" bestFit="1" customWidth="1"/>
    <col min="4104" max="4106" width="6" style="370" customWidth="1"/>
    <col min="4107" max="4107" width="9.85546875" style="370" customWidth="1"/>
    <col min="4108" max="4108" width="11.42578125" style="370" customWidth="1"/>
    <col min="4109" max="4109" width="8.7109375" style="370" customWidth="1"/>
    <col min="4110" max="4113" width="9.140625" style="370"/>
    <col min="4114" max="4114" width="9.5703125" style="370" bestFit="1" customWidth="1"/>
    <col min="4115" max="4352" width="9.140625" style="370"/>
    <col min="4353" max="4353" width="4.28515625" style="370" customWidth="1"/>
    <col min="4354" max="4354" width="11" style="370" bestFit="1" customWidth="1"/>
    <col min="4355" max="4355" width="16.7109375" style="370" bestFit="1" customWidth="1"/>
    <col min="4356" max="4356" width="6.85546875" style="370" bestFit="1" customWidth="1"/>
    <col min="4357" max="4357" width="8.85546875" style="370" customWidth="1"/>
    <col min="4358" max="4358" width="10.140625" style="370" customWidth="1"/>
    <col min="4359" max="4359" width="4.85546875" style="370" bestFit="1" customWidth="1"/>
    <col min="4360" max="4362" width="6" style="370" customWidth="1"/>
    <col min="4363" max="4363" width="9.85546875" style="370" customWidth="1"/>
    <col min="4364" max="4364" width="11.42578125" style="370" customWidth="1"/>
    <col min="4365" max="4365" width="8.7109375" style="370" customWidth="1"/>
    <col min="4366" max="4369" width="9.140625" style="370"/>
    <col min="4370" max="4370" width="9.5703125" style="370" bestFit="1" customWidth="1"/>
    <col min="4371" max="4608" width="9.140625" style="370"/>
    <col min="4609" max="4609" width="4.28515625" style="370" customWidth="1"/>
    <col min="4610" max="4610" width="11" style="370" bestFit="1" customWidth="1"/>
    <col min="4611" max="4611" width="16.7109375" style="370" bestFit="1" customWidth="1"/>
    <col min="4612" max="4612" width="6.85546875" style="370" bestFit="1" customWidth="1"/>
    <col min="4613" max="4613" width="8.85546875" style="370" customWidth="1"/>
    <col min="4614" max="4614" width="10.140625" style="370" customWidth="1"/>
    <col min="4615" max="4615" width="4.85546875" style="370" bestFit="1" customWidth="1"/>
    <col min="4616" max="4618" width="6" style="370" customWidth="1"/>
    <col min="4619" max="4619" width="9.85546875" style="370" customWidth="1"/>
    <col min="4620" max="4620" width="11.42578125" style="370" customWidth="1"/>
    <col min="4621" max="4621" width="8.7109375" style="370" customWidth="1"/>
    <col min="4622" max="4625" width="9.140625" style="370"/>
    <col min="4626" max="4626" width="9.5703125" style="370" bestFit="1" customWidth="1"/>
    <col min="4627" max="4864" width="9.140625" style="370"/>
    <col min="4865" max="4865" width="4.28515625" style="370" customWidth="1"/>
    <col min="4866" max="4866" width="11" style="370" bestFit="1" customWidth="1"/>
    <col min="4867" max="4867" width="16.7109375" style="370" bestFit="1" customWidth="1"/>
    <col min="4868" max="4868" width="6.85546875" style="370" bestFit="1" customWidth="1"/>
    <col min="4869" max="4869" width="8.85546875" style="370" customWidth="1"/>
    <col min="4870" max="4870" width="10.140625" style="370" customWidth="1"/>
    <col min="4871" max="4871" width="4.85546875" style="370" bestFit="1" customWidth="1"/>
    <col min="4872" max="4874" width="6" style="370" customWidth="1"/>
    <col min="4875" max="4875" width="9.85546875" style="370" customWidth="1"/>
    <col min="4876" max="4876" width="11.42578125" style="370" customWidth="1"/>
    <col min="4877" max="4877" width="8.7109375" style="370" customWidth="1"/>
    <col min="4878" max="4881" width="9.140625" style="370"/>
    <col min="4882" max="4882" width="9.5703125" style="370" bestFit="1" customWidth="1"/>
    <col min="4883" max="5120" width="9.140625" style="370"/>
    <col min="5121" max="5121" width="4.28515625" style="370" customWidth="1"/>
    <col min="5122" max="5122" width="11" style="370" bestFit="1" customWidth="1"/>
    <col min="5123" max="5123" width="16.7109375" style="370" bestFit="1" customWidth="1"/>
    <col min="5124" max="5124" width="6.85546875" style="370" bestFit="1" customWidth="1"/>
    <col min="5125" max="5125" width="8.85546875" style="370" customWidth="1"/>
    <col min="5126" max="5126" width="10.140625" style="370" customWidth="1"/>
    <col min="5127" max="5127" width="4.85546875" style="370" bestFit="1" customWidth="1"/>
    <col min="5128" max="5130" width="6" style="370" customWidth="1"/>
    <col min="5131" max="5131" width="9.85546875" style="370" customWidth="1"/>
    <col min="5132" max="5132" width="11.42578125" style="370" customWidth="1"/>
    <col min="5133" max="5133" width="8.7109375" style="370" customWidth="1"/>
    <col min="5134" max="5137" width="9.140625" style="370"/>
    <col min="5138" max="5138" width="9.5703125" style="370" bestFit="1" customWidth="1"/>
    <col min="5139" max="5376" width="9.140625" style="370"/>
    <col min="5377" max="5377" width="4.28515625" style="370" customWidth="1"/>
    <col min="5378" max="5378" width="11" style="370" bestFit="1" customWidth="1"/>
    <col min="5379" max="5379" width="16.7109375" style="370" bestFit="1" customWidth="1"/>
    <col min="5380" max="5380" width="6.85546875" style="370" bestFit="1" customWidth="1"/>
    <col min="5381" max="5381" width="8.85546875" style="370" customWidth="1"/>
    <col min="5382" max="5382" width="10.140625" style="370" customWidth="1"/>
    <col min="5383" max="5383" width="4.85546875" style="370" bestFit="1" customWidth="1"/>
    <col min="5384" max="5386" width="6" style="370" customWidth="1"/>
    <col min="5387" max="5387" width="9.85546875" style="370" customWidth="1"/>
    <col min="5388" max="5388" width="11.42578125" style="370" customWidth="1"/>
    <col min="5389" max="5389" width="8.7109375" style="370" customWidth="1"/>
    <col min="5390" max="5393" width="9.140625" style="370"/>
    <col min="5394" max="5394" width="9.5703125" style="370" bestFit="1" customWidth="1"/>
    <col min="5395" max="5632" width="9.140625" style="370"/>
    <col min="5633" max="5633" width="4.28515625" style="370" customWidth="1"/>
    <col min="5634" max="5634" width="11" style="370" bestFit="1" customWidth="1"/>
    <col min="5635" max="5635" width="16.7109375" style="370" bestFit="1" customWidth="1"/>
    <col min="5636" max="5636" width="6.85546875" style="370" bestFit="1" customWidth="1"/>
    <col min="5637" max="5637" width="8.85546875" style="370" customWidth="1"/>
    <col min="5638" max="5638" width="10.140625" style="370" customWidth="1"/>
    <col min="5639" max="5639" width="4.85546875" style="370" bestFit="1" customWidth="1"/>
    <col min="5640" max="5642" width="6" style="370" customWidth="1"/>
    <col min="5643" max="5643" width="9.85546875" style="370" customWidth="1"/>
    <col min="5644" max="5644" width="11.42578125" style="370" customWidth="1"/>
    <col min="5645" max="5645" width="8.7109375" style="370" customWidth="1"/>
    <col min="5646" max="5649" width="9.140625" style="370"/>
    <col min="5650" max="5650" width="9.5703125" style="370" bestFit="1" customWidth="1"/>
    <col min="5651" max="5888" width="9.140625" style="370"/>
    <col min="5889" max="5889" width="4.28515625" style="370" customWidth="1"/>
    <col min="5890" max="5890" width="11" style="370" bestFit="1" customWidth="1"/>
    <col min="5891" max="5891" width="16.7109375" style="370" bestFit="1" customWidth="1"/>
    <col min="5892" max="5892" width="6.85546875" style="370" bestFit="1" customWidth="1"/>
    <col min="5893" max="5893" width="8.85546875" style="370" customWidth="1"/>
    <col min="5894" max="5894" width="10.140625" style="370" customWidth="1"/>
    <col min="5895" max="5895" width="4.85546875" style="370" bestFit="1" customWidth="1"/>
    <col min="5896" max="5898" width="6" style="370" customWidth="1"/>
    <col min="5899" max="5899" width="9.85546875" style="370" customWidth="1"/>
    <col min="5900" max="5900" width="11.42578125" style="370" customWidth="1"/>
    <col min="5901" max="5901" width="8.7109375" style="370" customWidth="1"/>
    <col min="5902" max="5905" width="9.140625" style="370"/>
    <col min="5906" max="5906" width="9.5703125" style="370" bestFit="1" customWidth="1"/>
    <col min="5907" max="6144" width="9.140625" style="370"/>
    <col min="6145" max="6145" width="4.28515625" style="370" customWidth="1"/>
    <col min="6146" max="6146" width="11" style="370" bestFit="1" customWidth="1"/>
    <col min="6147" max="6147" width="16.7109375" style="370" bestFit="1" customWidth="1"/>
    <col min="6148" max="6148" width="6.85546875" style="370" bestFit="1" customWidth="1"/>
    <col min="6149" max="6149" width="8.85546875" style="370" customWidth="1"/>
    <col min="6150" max="6150" width="10.140625" style="370" customWidth="1"/>
    <col min="6151" max="6151" width="4.85546875" style="370" bestFit="1" customWidth="1"/>
    <col min="6152" max="6154" width="6" style="370" customWidth="1"/>
    <col min="6155" max="6155" width="9.85546875" style="370" customWidth="1"/>
    <col min="6156" max="6156" width="11.42578125" style="370" customWidth="1"/>
    <col min="6157" max="6157" width="8.7109375" style="370" customWidth="1"/>
    <col min="6158" max="6161" width="9.140625" style="370"/>
    <col min="6162" max="6162" width="9.5703125" style="370" bestFit="1" customWidth="1"/>
    <col min="6163" max="6400" width="9.140625" style="370"/>
    <col min="6401" max="6401" width="4.28515625" style="370" customWidth="1"/>
    <col min="6402" max="6402" width="11" style="370" bestFit="1" customWidth="1"/>
    <col min="6403" max="6403" width="16.7109375" style="370" bestFit="1" customWidth="1"/>
    <col min="6404" max="6404" width="6.85546875" style="370" bestFit="1" customWidth="1"/>
    <col min="6405" max="6405" width="8.85546875" style="370" customWidth="1"/>
    <col min="6406" max="6406" width="10.140625" style="370" customWidth="1"/>
    <col min="6407" max="6407" width="4.85546875" style="370" bestFit="1" customWidth="1"/>
    <col min="6408" max="6410" width="6" style="370" customWidth="1"/>
    <col min="6411" max="6411" width="9.85546875" style="370" customWidth="1"/>
    <col min="6412" max="6412" width="11.42578125" style="370" customWidth="1"/>
    <col min="6413" max="6413" width="8.7109375" style="370" customWidth="1"/>
    <col min="6414" max="6417" width="9.140625" style="370"/>
    <col min="6418" max="6418" width="9.5703125" style="370" bestFit="1" customWidth="1"/>
    <col min="6419" max="6656" width="9.140625" style="370"/>
    <col min="6657" max="6657" width="4.28515625" style="370" customWidth="1"/>
    <col min="6658" max="6658" width="11" style="370" bestFit="1" customWidth="1"/>
    <col min="6659" max="6659" width="16.7109375" style="370" bestFit="1" customWidth="1"/>
    <col min="6660" max="6660" width="6.85546875" style="370" bestFit="1" customWidth="1"/>
    <col min="6661" max="6661" width="8.85546875" style="370" customWidth="1"/>
    <col min="6662" max="6662" width="10.140625" style="370" customWidth="1"/>
    <col min="6663" max="6663" width="4.85546875" style="370" bestFit="1" customWidth="1"/>
    <col min="6664" max="6666" width="6" style="370" customWidth="1"/>
    <col min="6667" max="6667" width="9.85546875" style="370" customWidth="1"/>
    <col min="6668" max="6668" width="11.42578125" style="370" customWidth="1"/>
    <col min="6669" max="6669" width="8.7109375" style="370" customWidth="1"/>
    <col min="6670" max="6673" width="9.140625" style="370"/>
    <col min="6674" max="6674" width="9.5703125" style="370" bestFit="1" customWidth="1"/>
    <col min="6675" max="6912" width="9.140625" style="370"/>
    <col min="6913" max="6913" width="4.28515625" style="370" customWidth="1"/>
    <col min="6914" max="6914" width="11" style="370" bestFit="1" customWidth="1"/>
    <col min="6915" max="6915" width="16.7109375" style="370" bestFit="1" customWidth="1"/>
    <col min="6916" max="6916" width="6.85546875" style="370" bestFit="1" customWidth="1"/>
    <col min="6917" max="6917" width="8.85546875" style="370" customWidth="1"/>
    <col min="6918" max="6918" width="10.140625" style="370" customWidth="1"/>
    <col min="6919" max="6919" width="4.85546875" style="370" bestFit="1" customWidth="1"/>
    <col min="6920" max="6922" width="6" style="370" customWidth="1"/>
    <col min="6923" max="6923" width="9.85546875" style="370" customWidth="1"/>
    <col min="6924" max="6924" width="11.42578125" style="370" customWidth="1"/>
    <col min="6925" max="6925" width="8.7109375" style="370" customWidth="1"/>
    <col min="6926" max="6929" width="9.140625" style="370"/>
    <col min="6930" max="6930" width="9.5703125" style="370" bestFit="1" customWidth="1"/>
    <col min="6931" max="7168" width="9.140625" style="370"/>
    <col min="7169" max="7169" width="4.28515625" style="370" customWidth="1"/>
    <col min="7170" max="7170" width="11" style="370" bestFit="1" customWidth="1"/>
    <col min="7171" max="7171" width="16.7109375" style="370" bestFit="1" customWidth="1"/>
    <col min="7172" max="7172" width="6.85546875" style="370" bestFit="1" customWidth="1"/>
    <col min="7173" max="7173" width="8.85546875" style="370" customWidth="1"/>
    <col min="7174" max="7174" width="10.140625" style="370" customWidth="1"/>
    <col min="7175" max="7175" width="4.85546875" style="370" bestFit="1" customWidth="1"/>
    <col min="7176" max="7178" width="6" style="370" customWidth="1"/>
    <col min="7179" max="7179" width="9.85546875" style="370" customWidth="1"/>
    <col min="7180" max="7180" width="11.42578125" style="370" customWidth="1"/>
    <col min="7181" max="7181" width="8.7109375" style="370" customWidth="1"/>
    <col min="7182" max="7185" width="9.140625" style="370"/>
    <col min="7186" max="7186" width="9.5703125" style="370" bestFit="1" customWidth="1"/>
    <col min="7187" max="7424" width="9.140625" style="370"/>
    <col min="7425" max="7425" width="4.28515625" style="370" customWidth="1"/>
    <col min="7426" max="7426" width="11" style="370" bestFit="1" customWidth="1"/>
    <col min="7427" max="7427" width="16.7109375" style="370" bestFit="1" customWidth="1"/>
    <col min="7428" max="7428" width="6.85546875" style="370" bestFit="1" customWidth="1"/>
    <col min="7429" max="7429" width="8.85546875" style="370" customWidth="1"/>
    <col min="7430" max="7430" width="10.140625" style="370" customWidth="1"/>
    <col min="7431" max="7431" width="4.85546875" style="370" bestFit="1" customWidth="1"/>
    <col min="7432" max="7434" width="6" style="370" customWidth="1"/>
    <col min="7435" max="7435" width="9.85546875" style="370" customWidth="1"/>
    <col min="7436" max="7436" width="11.42578125" style="370" customWidth="1"/>
    <col min="7437" max="7437" width="8.7109375" style="370" customWidth="1"/>
    <col min="7438" max="7441" width="9.140625" style="370"/>
    <col min="7442" max="7442" width="9.5703125" style="370" bestFit="1" customWidth="1"/>
    <col min="7443" max="7680" width="9.140625" style="370"/>
    <col min="7681" max="7681" width="4.28515625" style="370" customWidth="1"/>
    <col min="7682" max="7682" width="11" style="370" bestFit="1" customWidth="1"/>
    <col min="7683" max="7683" width="16.7109375" style="370" bestFit="1" customWidth="1"/>
    <col min="7684" max="7684" width="6.85546875" style="370" bestFit="1" customWidth="1"/>
    <col min="7685" max="7685" width="8.85546875" style="370" customWidth="1"/>
    <col min="7686" max="7686" width="10.140625" style="370" customWidth="1"/>
    <col min="7687" max="7687" width="4.85546875" style="370" bestFit="1" customWidth="1"/>
    <col min="7688" max="7690" width="6" style="370" customWidth="1"/>
    <col min="7691" max="7691" width="9.85546875" style="370" customWidth="1"/>
    <col min="7692" max="7692" width="11.42578125" style="370" customWidth="1"/>
    <col min="7693" max="7693" width="8.7109375" style="370" customWidth="1"/>
    <col min="7694" max="7697" width="9.140625" style="370"/>
    <col min="7698" max="7698" width="9.5703125" style="370" bestFit="1" customWidth="1"/>
    <col min="7699" max="7936" width="9.140625" style="370"/>
    <col min="7937" max="7937" width="4.28515625" style="370" customWidth="1"/>
    <col min="7938" max="7938" width="11" style="370" bestFit="1" customWidth="1"/>
    <col min="7939" max="7939" width="16.7109375" style="370" bestFit="1" customWidth="1"/>
    <col min="7940" max="7940" width="6.85546875" style="370" bestFit="1" customWidth="1"/>
    <col min="7941" max="7941" width="8.85546875" style="370" customWidth="1"/>
    <col min="7942" max="7942" width="10.140625" style="370" customWidth="1"/>
    <col min="7943" max="7943" width="4.85546875" style="370" bestFit="1" customWidth="1"/>
    <col min="7944" max="7946" width="6" style="370" customWidth="1"/>
    <col min="7947" max="7947" width="9.85546875" style="370" customWidth="1"/>
    <col min="7948" max="7948" width="11.42578125" style="370" customWidth="1"/>
    <col min="7949" max="7949" width="8.7109375" style="370" customWidth="1"/>
    <col min="7950" max="7953" width="9.140625" style="370"/>
    <col min="7954" max="7954" width="9.5703125" style="370" bestFit="1" customWidth="1"/>
    <col min="7955" max="8192" width="9.140625" style="370"/>
    <col min="8193" max="8193" width="4.28515625" style="370" customWidth="1"/>
    <col min="8194" max="8194" width="11" style="370" bestFit="1" customWidth="1"/>
    <col min="8195" max="8195" width="16.7109375" style="370" bestFit="1" customWidth="1"/>
    <col min="8196" max="8196" width="6.85546875" style="370" bestFit="1" customWidth="1"/>
    <col min="8197" max="8197" width="8.85546875" style="370" customWidth="1"/>
    <col min="8198" max="8198" width="10.140625" style="370" customWidth="1"/>
    <col min="8199" max="8199" width="4.85546875" style="370" bestFit="1" customWidth="1"/>
    <col min="8200" max="8202" width="6" style="370" customWidth="1"/>
    <col min="8203" max="8203" width="9.85546875" style="370" customWidth="1"/>
    <col min="8204" max="8204" width="11.42578125" style="370" customWidth="1"/>
    <col min="8205" max="8205" width="8.7109375" style="370" customWidth="1"/>
    <col min="8206" max="8209" width="9.140625" style="370"/>
    <col min="8210" max="8210" width="9.5703125" style="370" bestFit="1" customWidth="1"/>
    <col min="8211" max="8448" width="9.140625" style="370"/>
    <col min="8449" max="8449" width="4.28515625" style="370" customWidth="1"/>
    <col min="8450" max="8450" width="11" style="370" bestFit="1" customWidth="1"/>
    <col min="8451" max="8451" width="16.7109375" style="370" bestFit="1" customWidth="1"/>
    <col min="8452" max="8452" width="6.85546875" style="370" bestFit="1" customWidth="1"/>
    <col min="8453" max="8453" width="8.85546875" style="370" customWidth="1"/>
    <col min="8454" max="8454" width="10.140625" style="370" customWidth="1"/>
    <col min="8455" max="8455" width="4.85546875" style="370" bestFit="1" customWidth="1"/>
    <col min="8456" max="8458" width="6" style="370" customWidth="1"/>
    <col min="8459" max="8459" width="9.85546875" style="370" customWidth="1"/>
    <col min="8460" max="8460" width="11.42578125" style="370" customWidth="1"/>
    <col min="8461" max="8461" width="8.7109375" style="370" customWidth="1"/>
    <col min="8462" max="8465" width="9.140625" style="370"/>
    <col min="8466" max="8466" width="9.5703125" style="370" bestFit="1" customWidth="1"/>
    <col min="8467" max="8704" width="9.140625" style="370"/>
    <col min="8705" max="8705" width="4.28515625" style="370" customWidth="1"/>
    <col min="8706" max="8706" width="11" style="370" bestFit="1" customWidth="1"/>
    <col min="8707" max="8707" width="16.7109375" style="370" bestFit="1" customWidth="1"/>
    <col min="8708" max="8708" width="6.85546875" style="370" bestFit="1" customWidth="1"/>
    <col min="8709" max="8709" width="8.85546875" style="370" customWidth="1"/>
    <col min="8710" max="8710" width="10.140625" style="370" customWidth="1"/>
    <col min="8711" max="8711" width="4.85546875" style="370" bestFit="1" customWidth="1"/>
    <col min="8712" max="8714" width="6" style="370" customWidth="1"/>
    <col min="8715" max="8715" width="9.85546875" style="370" customWidth="1"/>
    <col min="8716" max="8716" width="11.42578125" style="370" customWidth="1"/>
    <col min="8717" max="8717" width="8.7109375" style="370" customWidth="1"/>
    <col min="8718" max="8721" width="9.140625" style="370"/>
    <col min="8722" max="8722" width="9.5703125" style="370" bestFit="1" customWidth="1"/>
    <col min="8723" max="8960" width="9.140625" style="370"/>
    <col min="8961" max="8961" width="4.28515625" style="370" customWidth="1"/>
    <col min="8962" max="8962" width="11" style="370" bestFit="1" customWidth="1"/>
    <col min="8963" max="8963" width="16.7109375" style="370" bestFit="1" customWidth="1"/>
    <col min="8964" max="8964" width="6.85546875" style="370" bestFit="1" customWidth="1"/>
    <col min="8965" max="8965" width="8.85546875" style="370" customWidth="1"/>
    <col min="8966" max="8966" width="10.140625" style="370" customWidth="1"/>
    <col min="8967" max="8967" width="4.85546875" style="370" bestFit="1" customWidth="1"/>
    <col min="8968" max="8970" width="6" style="370" customWidth="1"/>
    <col min="8971" max="8971" width="9.85546875" style="370" customWidth="1"/>
    <col min="8972" max="8972" width="11.42578125" style="370" customWidth="1"/>
    <col min="8973" max="8973" width="8.7109375" style="370" customWidth="1"/>
    <col min="8974" max="8977" width="9.140625" style="370"/>
    <col min="8978" max="8978" width="9.5703125" style="370" bestFit="1" customWidth="1"/>
    <col min="8979" max="9216" width="9.140625" style="370"/>
    <col min="9217" max="9217" width="4.28515625" style="370" customWidth="1"/>
    <col min="9218" max="9218" width="11" style="370" bestFit="1" customWidth="1"/>
    <col min="9219" max="9219" width="16.7109375" style="370" bestFit="1" customWidth="1"/>
    <col min="9220" max="9220" width="6.85546875" style="370" bestFit="1" customWidth="1"/>
    <col min="9221" max="9221" width="8.85546875" style="370" customWidth="1"/>
    <col min="9222" max="9222" width="10.140625" style="370" customWidth="1"/>
    <col min="9223" max="9223" width="4.85546875" style="370" bestFit="1" customWidth="1"/>
    <col min="9224" max="9226" width="6" style="370" customWidth="1"/>
    <col min="9227" max="9227" width="9.85546875" style="370" customWidth="1"/>
    <col min="9228" max="9228" width="11.42578125" style="370" customWidth="1"/>
    <col min="9229" max="9229" width="8.7109375" style="370" customWidth="1"/>
    <col min="9230" max="9233" width="9.140625" style="370"/>
    <col min="9234" max="9234" width="9.5703125" style="370" bestFit="1" customWidth="1"/>
    <col min="9235" max="9472" width="9.140625" style="370"/>
    <col min="9473" max="9473" width="4.28515625" style="370" customWidth="1"/>
    <col min="9474" max="9474" width="11" style="370" bestFit="1" customWidth="1"/>
    <col min="9475" max="9475" width="16.7109375" style="370" bestFit="1" customWidth="1"/>
    <col min="9476" max="9476" width="6.85546875" style="370" bestFit="1" customWidth="1"/>
    <col min="9477" max="9477" width="8.85546875" style="370" customWidth="1"/>
    <col min="9478" max="9478" width="10.140625" style="370" customWidth="1"/>
    <col min="9479" max="9479" width="4.85546875" style="370" bestFit="1" customWidth="1"/>
    <col min="9480" max="9482" width="6" style="370" customWidth="1"/>
    <col min="9483" max="9483" width="9.85546875" style="370" customWidth="1"/>
    <col min="9484" max="9484" width="11.42578125" style="370" customWidth="1"/>
    <col min="9485" max="9485" width="8.7109375" style="370" customWidth="1"/>
    <col min="9486" max="9489" width="9.140625" style="370"/>
    <col min="9490" max="9490" width="9.5703125" style="370" bestFit="1" customWidth="1"/>
    <col min="9491" max="9728" width="9.140625" style="370"/>
    <col min="9729" max="9729" width="4.28515625" style="370" customWidth="1"/>
    <col min="9730" max="9730" width="11" style="370" bestFit="1" customWidth="1"/>
    <col min="9731" max="9731" width="16.7109375" style="370" bestFit="1" customWidth="1"/>
    <col min="9732" max="9732" width="6.85546875" style="370" bestFit="1" customWidth="1"/>
    <col min="9733" max="9733" width="8.85546875" style="370" customWidth="1"/>
    <col min="9734" max="9734" width="10.140625" style="370" customWidth="1"/>
    <col min="9735" max="9735" width="4.85546875" style="370" bestFit="1" customWidth="1"/>
    <col min="9736" max="9738" width="6" style="370" customWidth="1"/>
    <col min="9739" max="9739" width="9.85546875" style="370" customWidth="1"/>
    <col min="9740" max="9740" width="11.42578125" style="370" customWidth="1"/>
    <col min="9741" max="9741" width="8.7109375" style="370" customWidth="1"/>
    <col min="9742" max="9745" width="9.140625" style="370"/>
    <col min="9746" max="9746" width="9.5703125" style="370" bestFit="1" customWidth="1"/>
    <col min="9747" max="9984" width="9.140625" style="370"/>
    <col min="9985" max="9985" width="4.28515625" style="370" customWidth="1"/>
    <col min="9986" max="9986" width="11" style="370" bestFit="1" customWidth="1"/>
    <col min="9987" max="9987" width="16.7109375" style="370" bestFit="1" customWidth="1"/>
    <col min="9988" max="9988" width="6.85546875" style="370" bestFit="1" customWidth="1"/>
    <col min="9989" max="9989" width="8.85546875" style="370" customWidth="1"/>
    <col min="9990" max="9990" width="10.140625" style="370" customWidth="1"/>
    <col min="9991" max="9991" width="4.85546875" style="370" bestFit="1" customWidth="1"/>
    <col min="9992" max="9994" width="6" style="370" customWidth="1"/>
    <col min="9995" max="9995" width="9.85546875" style="370" customWidth="1"/>
    <col min="9996" max="9996" width="11.42578125" style="370" customWidth="1"/>
    <col min="9997" max="9997" width="8.7109375" style="370" customWidth="1"/>
    <col min="9998" max="10001" width="9.140625" style="370"/>
    <col min="10002" max="10002" width="9.5703125" style="370" bestFit="1" customWidth="1"/>
    <col min="10003" max="10240" width="9.140625" style="370"/>
    <col min="10241" max="10241" width="4.28515625" style="370" customWidth="1"/>
    <col min="10242" max="10242" width="11" style="370" bestFit="1" customWidth="1"/>
    <col min="10243" max="10243" width="16.7109375" style="370" bestFit="1" customWidth="1"/>
    <col min="10244" max="10244" width="6.85546875" style="370" bestFit="1" customWidth="1"/>
    <col min="10245" max="10245" width="8.85546875" style="370" customWidth="1"/>
    <col min="10246" max="10246" width="10.140625" style="370" customWidth="1"/>
    <col min="10247" max="10247" width="4.85546875" style="370" bestFit="1" customWidth="1"/>
    <col min="10248" max="10250" width="6" style="370" customWidth="1"/>
    <col min="10251" max="10251" width="9.85546875" style="370" customWidth="1"/>
    <col min="10252" max="10252" width="11.42578125" style="370" customWidth="1"/>
    <col min="10253" max="10253" width="8.7109375" style="370" customWidth="1"/>
    <col min="10254" max="10257" width="9.140625" style="370"/>
    <col min="10258" max="10258" width="9.5703125" style="370" bestFit="1" customWidth="1"/>
    <col min="10259" max="10496" width="9.140625" style="370"/>
    <col min="10497" max="10497" width="4.28515625" style="370" customWidth="1"/>
    <col min="10498" max="10498" width="11" style="370" bestFit="1" customWidth="1"/>
    <col min="10499" max="10499" width="16.7109375" style="370" bestFit="1" customWidth="1"/>
    <col min="10500" max="10500" width="6.85546875" style="370" bestFit="1" customWidth="1"/>
    <col min="10501" max="10501" width="8.85546875" style="370" customWidth="1"/>
    <col min="10502" max="10502" width="10.140625" style="370" customWidth="1"/>
    <col min="10503" max="10503" width="4.85546875" style="370" bestFit="1" customWidth="1"/>
    <col min="10504" max="10506" width="6" style="370" customWidth="1"/>
    <col min="10507" max="10507" width="9.85546875" style="370" customWidth="1"/>
    <col min="10508" max="10508" width="11.42578125" style="370" customWidth="1"/>
    <col min="10509" max="10509" width="8.7109375" style="370" customWidth="1"/>
    <col min="10510" max="10513" width="9.140625" style="370"/>
    <col min="10514" max="10514" width="9.5703125" style="370" bestFit="1" customWidth="1"/>
    <col min="10515" max="10752" width="9.140625" style="370"/>
    <col min="10753" max="10753" width="4.28515625" style="370" customWidth="1"/>
    <col min="10754" max="10754" width="11" style="370" bestFit="1" customWidth="1"/>
    <col min="10755" max="10755" width="16.7109375" style="370" bestFit="1" customWidth="1"/>
    <col min="10756" max="10756" width="6.85546875" style="370" bestFit="1" customWidth="1"/>
    <col min="10757" max="10757" width="8.85546875" style="370" customWidth="1"/>
    <col min="10758" max="10758" width="10.140625" style="370" customWidth="1"/>
    <col min="10759" max="10759" width="4.85546875" style="370" bestFit="1" customWidth="1"/>
    <col min="10760" max="10762" width="6" style="370" customWidth="1"/>
    <col min="10763" max="10763" width="9.85546875" style="370" customWidth="1"/>
    <col min="10764" max="10764" width="11.42578125" style="370" customWidth="1"/>
    <col min="10765" max="10765" width="8.7109375" style="370" customWidth="1"/>
    <col min="10766" max="10769" width="9.140625" style="370"/>
    <col min="10770" max="10770" width="9.5703125" style="370" bestFit="1" customWidth="1"/>
    <col min="10771" max="11008" width="9.140625" style="370"/>
    <col min="11009" max="11009" width="4.28515625" style="370" customWidth="1"/>
    <col min="11010" max="11010" width="11" style="370" bestFit="1" customWidth="1"/>
    <col min="11011" max="11011" width="16.7109375" style="370" bestFit="1" customWidth="1"/>
    <col min="11012" max="11012" width="6.85546875" style="370" bestFit="1" customWidth="1"/>
    <col min="11013" max="11013" width="8.85546875" style="370" customWidth="1"/>
    <col min="11014" max="11014" width="10.140625" style="370" customWidth="1"/>
    <col min="11015" max="11015" width="4.85546875" style="370" bestFit="1" customWidth="1"/>
    <col min="11016" max="11018" width="6" style="370" customWidth="1"/>
    <col min="11019" max="11019" width="9.85546875" style="370" customWidth="1"/>
    <col min="11020" max="11020" width="11.42578125" style="370" customWidth="1"/>
    <col min="11021" max="11021" width="8.7109375" style="370" customWidth="1"/>
    <col min="11022" max="11025" width="9.140625" style="370"/>
    <col min="11026" max="11026" width="9.5703125" style="370" bestFit="1" customWidth="1"/>
    <col min="11027" max="11264" width="9.140625" style="370"/>
    <col min="11265" max="11265" width="4.28515625" style="370" customWidth="1"/>
    <col min="11266" max="11266" width="11" style="370" bestFit="1" customWidth="1"/>
    <col min="11267" max="11267" width="16.7109375" style="370" bestFit="1" customWidth="1"/>
    <col min="11268" max="11268" width="6.85546875" style="370" bestFit="1" customWidth="1"/>
    <col min="11269" max="11269" width="8.85546875" style="370" customWidth="1"/>
    <col min="11270" max="11270" width="10.140625" style="370" customWidth="1"/>
    <col min="11271" max="11271" width="4.85546875" style="370" bestFit="1" customWidth="1"/>
    <col min="11272" max="11274" width="6" style="370" customWidth="1"/>
    <col min="11275" max="11275" width="9.85546875" style="370" customWidth="1"/>
    <col min="11276" max="11276" width="11.42578125" style="370" customWidth="1"/>
    <col min="11277" max="11277" width="8.7109375" style="370" customWidth="1"/>
    <col min="11278" max="11281" width="9.140625" style="370"/>
    <col min="11282" max="11282" width="9.5703125" style="370" bestFit="1" customWidth="1"/>
    <col min="11283" max="11520" width="9.140625" style="370"/>
    <col min="11521" max="11521" width="4.28515625" style="370" customWidth="1"/>
    <col min="11522" max="11522" width="11" style="370" bestFit="1" customWidth="1"/>
    <col min="11523" max="11523" width="16.7109375" style="370" bestFit="1" customWidth="1"/>
    <col min="11524" max="11524" width="6.85546875" style="370" bestFit="1" customWidth="1"/>
    <col min="11525" max="11525" width="8.85546875" style="370" customWidth="1"/>
    <col min="11526" max="11526" width="10.140625" style="370" customWidth="1"/>
    <col min="11527" max="11527" width="4.85546875" style="370" bestFit="1" customWidth="1"/>
    <col min="11528" max="11530" width="6" style="370" customWidth="1"/>
    <col min="11531" max="11531" width="9.85546875" style="370" customWidth="1"/>
    <col min="11532" max="11532" width="11.42578125" style="370" customWidth="1"/>
    <col min="11533" max="11533" width="8.7109375" style="370" customWidth="1"/>
    <col min="11534" max="11537" width="9.140625" style="370"/>
    <col min="11538" max="11538" width="9.5703125" style="370" bestFit="1" customWidth="1"/>
    <col min="11539" max="11776" width="9.140625" style="370"/>
    <col min="11777" max="11777" width="4.28515625" style="370" customWidth="1"/>
    <col min="11778" max="11778" width="11" style="370" bestFit="1" customWidth="1"/>
    <col min="11779" max="11779" width="16.7109375" style="370" bestFit="1" customWidth="1"/>
    <col min="11780" max="11780" width="6.85546875" style="370" bestFit="1" customWidth="1"/>
    <col min="11781" max="11781" width="8.85546875" style="370" customWidth="1"/>
    <col min="11782" max="11782" width="10.140625" style="370" customWidth="1"/>
    <col min="11783" max="11783" width="4.85546875" style="370" bestFit="1" customWidth="1"/>
    <col min="11784" max="11786" width="6" style="370" customWidth="1"/>
    <col min="11787" max="11787" width="9.85546875" style="370" customWidth="1"/>
    <col min="11788" max="11788" width="11.42578125" style="370" customWidth="1"/>
    <col min="11789" max="11789" width="8.7109375" style="370" customWidth="1"/>
    <col min="11790" max="11793" width="9.140625" style="370"/>
    <col min="11794" max="11794" width="9.5703125" style="370" bestFit="1" customWidth="1"/>
    <col min="11795" max="12032" width="9.140625" style="370"/>
    <col min="12033" max="12033" width="4.28515625" style="370" customWidth="1"/>
    <col min="12034" max="12034" width="11" style="370" bestFit="1" customWidth="1"/>
    <col min="12035" max="12035" width="16.7109375" style="370" bestFit="1" customWidth="1"/>
    <col min="12036" max="12036" width="6.85546875" style="370" bestFit="1" customWidth="1"/>
    <col min="12037" max="12037" width="8.85546875" style="370" customWidth="1"/>
    <col min="12038" max="12038" width="10.140625" style="370" customWidth="1"/>
    <col min="12039" max="12039" width="4.85546875" style="370" bestFit="1" customWidth="1"/>
    <col min="12040" max="12042" width="6" style="370" customWidth="1"/>
    <col min="12043" max="12043" width="9.85546875" style="370" customWidth="1"/>
    <col min="12044" max="12044" width="11.42578125" style="370" customWidth="1"/>
    <col min="12045" max="12045" width="8.7109375" style="370" customWidth="1"/>
    <col min="12046" max="12049" width="9.140625" style="370"/>
    <col min="12050" max="12050" width="9.5703125" style="370" bestFit="1" customWidth="1"/>
    <col min="12051" max="12288" width="9.140625" style="370"/>
    <col min="12289" max="12289" width="4.28515625" style="370" customWidth="1"/>
    <col min="12290" max="12290" width="11" style="370" bestFit="1" customWidth="1"/>
    <col min="12291" max="12291" width="16.7109375" style="370" bestFit="1" customWidth="1"/>
    <col min="12292" max="12292" width="6.85546875" style="370" bestFit="1" customWidth="1"/>
    <col min="12293" max="12293" width="8.85546875" style="370" customWidth="1"/>
    <col min="12294" max="12294" width="10.140625" style="370" customWidth="1"/>
    <col min="12295" max="12295" width="4.85546875" style="370" bestFit="1" customWidth="1"/>
    <col min="12296" max="12298" width="6" style="370" customWidth="1"/>
    <col min="12299" max="12299" width="9.85546875" style="370" customWidth="1"/>
    <col min="12300" max="12300" width="11.42578125" style="370" customWidth="1"/>
    <col min="12301" max="12301" width="8.7109375" style="370" customWidth="1"/>
    <col min="12302" max="12305" width="9.140625" style="370"/>
    <col min="12306" max="12306" width="9.5703125" style="370" bestFit="1" customWidth="1"/>
    <col min="12307" max="12544" width="9.140625" style="370"/>
    <col min="12545" max="12545" width="4.28515625" style="370" customWidth="1"/>
    <col min="12546" max="12546" width="11" style="370" bestFit="1" customWidth="1"/>
    <col min="12547" max="12547" width="16.7109375" style="370" bestFit="1" customWidth="1"/>
    <col min="12548" max="12548" width="6.85546875" style="370" bestFit="1" customWidth="1"/>
    <col min="12549" max="12549" width="8.85546875" style="370" customWidth="1"/>
    <col min="12550" max="12550" width="10.140625" style="370" customWidth="1"/>
    <col min="12551" max="12551" width="4.85546875" style="370" bestFit="1" customWidth="1"/>
    <col min="12552" max="12554" width="6" style="370" customWidth="1"/>
    <col min="12555" max="12555" width="9.85546875" style="370" customWidth="1"/>
    <col min="12556" max="12556" width="11.42578125" style="370" customWidth="1"/>
    <col min="12557" max="12557" width="8.7109375" style="370" customWidth="1"/>
    <col min="12558" max="12561" width="9.140625" style="370"/>
    <col min="12562" max="12562" width="9.5703125" style="370" bestFit="1" customWidth="1"/>
    <col min="12563" max="12800" width="9.140625" style="370"/>
    <col min="12801" max="12801" width="4.28515625" style="370" customWidth="1"/>
    <col min="12802" max="12802" width="11" style="370" bestFit="1" customWidth="1"/>
    <col min="12803" max="12803" width="16.7109375" style="370" bestFit="1" customWidth="1"/>
    <col min="12804" max="12804" width="6.85546875" style="370" bestFit="1" customWidth="1"/>
    <col min="12805" max="12805" width="8.85546875" style="370" customWidth="1"/>
    <col min="12806" max="12806" width="10.140625" style="370" customWidth="1"/>
    <col min="12807" max="12807" width="4.85546875" style="370" bestFit="1" customWidth="1"/>
    <col min="12808" max="12810" width="6" style="370" customWidth="1"/>
    <col min="12811" max="12811" width="9.85546875" style="370" customWidth="1"/>
    <col min="12812" max="12812" width="11.42578125" style="370" customWidth="1"/>
    <col min="12813" max="12813" width="8.7109375" style="370" customWidth="1"/>
    <col min="12814" max="12817" width="9.140625" style="370"/>
    <col min="12818" max="12818" width="9.5703125" style="370" bestFit="1" customWidth="1"/>
    <col min="12819" max="13056" width="9.140625" style="370"/>
    <col min="13057" max="13057" width="4.28515625" style="370" customWidth="1"/>
    <col min="13058" max="13058" width="11" style="370" bestFit="1" customWidth="1"/>
    <col min="13059" max="13059" width="16.7109375" style="370" bestFit="1" customWidth="1"/>
    <col min="13060" max="13060" width="6.85546875" style="370" bestFit="1" customWidth="1"/>
    <col min="13061" max="13061" width="8.85546875" style="370" customWidth="1"/>
    <col min="13062" max="13062" width="10.140625" style="370" customWidth="1"/>
    <col min="13063" max="13063" width="4.85546875" style="370" bestFit="1" customWidth="1"/>
    <col min="13064" max="13066" width="6" style="370" customWidth="1"/>
    <col min="13067" max="13067" width="9.85546875" style="370" customWidth="1"/>
    <col min="13068" max="13068" width="11.42578125" style="370" customWidth="1"/>
    <col min="13069" max="13069" width="8.7109375" style="370" customWidth="1"/>
    <col min="13070" max="13073" width="9.140625" style="370"/>
    <col min="13074" max="13074" width="9.5703125" style="370" bestFit="1" customWidth="1"/>
    <col min="13075" max="13312" width="9.140625" style="370"/>
    <col min="13313" max="13313" width="4.28515625" style="370" customWidth="1"/>
    <col min="13314" max="13314" width="11" style="370" bestFit="1" customWidth="1"/>
    <col min="13315" max="13315" width="16.7109375" style="370" bestFit="1" customWidth="1"/>
    <col min="13316" max="13316" width="6.85546875" style="370" bestFit="1" customWidth="1"/>
    <col min="13317" max="13317" width="8.85546875" style="370" customWidth="1"/>
    <col min="13318" max="13318" width="10.140625" style="370" customWidth="1"/>
    <col min="13319" max="13319" width="4.85546875" style="370" bestFit="1" customWidth="1"/>
    <col min="13320" max="13322" width="6" style="370" customWidth="1"/>
    <col min="13323" max="13323" width="9.85546875" style="370" customWidth="1"/>
    <col min="13324" max="13324" width="11.42578125" style="370" customWidth="1"/>
    <col min="13325" max="13325" width="8.7109375" style="370" customWidth="1"/>
    <col min="13326" max="13329" width="9.140625" style="370"/>
    <col min="13330" max="13330" width="9.5703125" style="370" bestFit="1" customWidth="1"/>
    <col min="13331" max="13568" width="9.140625" style="370"/>
    <col min="13569" max="13569" width="4.28515625" style="370" customWidth="1"/>
    <col min="13570" max="13570" width="11" style="370" bestFit="1" customWidth="1"/>
    <col min="13571" max="13571" width="16.7109375" style="370" bestFit="1" customWidth="1"/>
    <col min="13572" max="13572" width="6.85546875" style="370" bestFit="1" customWidth="1"/>
    <col min="13573" max="13573" width="8.85546875" style="370" customWidth="1"/>
    <col min="13574" max="13574" width="10.140625" style="370" customWidth="1"/>
    <col min="13575" max="13575" width="4.85546875" style="370" bestFit="1" customWidth="1"/>
    <col min="13576" max="13578" width="6" style="370" customWidth="1"/>
    <col min="13579" max="13579" width="9.85546875" style="370" customWidth="1"/>
    <col min="13580" max="13580" width="11.42578125" style="370" customWidth="1"/>
    <col min="13581" max="13581" width="8.7109375" style="370" customWidth="1"/>
    <col min="13582" max="13585" width="9.140625" style="370"/>
    <col min="13586" max="13586" width="9.5703125" style="370" bestFit="1" customWidth="1"/>
    <col min="13587" max="13824" width="9.140625" style="370"/>
    <col min="13825" max="13825" width="4.28515625" style="370" customWidth="1"/>
    <col min="13826" max="13826" width="11" style="370" bestFit="1" customWidth="1"/>
    <col min="13827" max="13827" width="16.7109375" style="370" bestFit="1" customWidth="1"/>
    <col min="13828" max="13828" width="6.85546875" style="370" bestFit="1" customWidth="1"/>
    <col min="13829" max="13829" width="8.85546875" style="370" customWidth="1"/>
    <col min="13830" max="13830" width="10.140625" style="370" customWidth="1"/>
    <col min="13831" max="13831" width="4.85546875" style="370" bestFit="1" customWidth="1"/>
    <col min="13832" max="13834" width="6" style="370" customWidth="1"/>
    <col min="13835" max="13835" width="9.85546875" style="370" customWidth="1"/>
    <col min="13836" max="13836" width="11.42578125" style="370" customWidth="1"/>
    <col min="13837" max="13837" width="8.7109375" style="370" customWidth="1"/>
    <col min="13838" max="13841" width="9.140625" style="370"/>
    <col min="13842" max="13842" width="9.5703125" style="370" bestFit="1" customWidth="1"/>
    <col min="13843" max="14080" width="9.140625" style="370"/>
    <col min="14081" max="14081" width="4.28515625" style="370" customWidth="1"/>
    <col min="14082" max="14082" width="11" style="370" bestFit="1" customWidth="1"/>
    <col min="14083" max="14083" width="16.7109375" style="370" bestFit="1" customWidth="1"/>
    <col min="14084" max="14084" width="6.85546875" style="370" bestFit="1" customWidth="1"/>
    <col min="14085" max="14085" width="8.85546875" style="370" customWidth="1"/>
    <col min="14086" max="14086" width="10.140625" style="370" customWidth="1"/>
    <col min="14087" max="14087" width="4.85546875" style="370" bestFit="1" customWidth="1"/>
    <col min="14088" max="14090" width="6" style="370" customWidth="1"/>
    <col min="14091" max="14091" width="9.85546875" style="370" customWidth="1"/>
    <col min="14092" max="14092" width="11.42578125" style="370" customWidth="1"/>
    <col min="14093" max="14093" width="8.7109375" style="370" customWidth="1"/>
    <col min="14094" max="14097" width="9.140625" style="370"/>
    <col min="14098" max="14098" width="9.5703125" style="370" bestFit="1" customWidth="1"/>
    <col min="14099" max="14336" width="9.140625" style="370"/>
    <col min="14337" max="14337" width="4.28515625" style="370" customWidth="1"/>
    <col min="14338" max="14338" width="11" style="370" bestFit="1" customWidth="1"/>
    <col min="14339" max="14339" width="16.7109375" style="370" bestFit="1" customWidth="1"/>
    <col min="14340" max="14340" width="6.85546875" style="370" bestFit="1" customWidth="1"/>
    <col min="14341" max="14341" width="8.85546875" style="370" customWidth="1"/>
    <col min="14342" max="14342" width="10.140625" style="370" customWidth="1"/>
    <col min="14343" max="14343" width="4.85546875" style="370" bestFit="1" customWidth="1"/>
    <col min="14344" max="14346" width="6" style="370" customWidth="1"/>
    <col min="14347" max="14347" width="9.85546875" style="370" customWidth="1"/>
    <col min="14348" max="14348" width="11.42578125" style="370" customWidth="1"/>
    <col min="14349" max="14349" width="8.7109375" style="370" customWidth="1"/>
    <col min="14350" max="14353" width="9.140625" style="370"/>
    <col min="14354" max="14354" width="9.5703125" style="370" bestFit="1" customWidth="1"/>
    <col min="14355" max="14592" width="9.140625" style="370"/>
    <col min="14593" max="14593" width="4.28515625" style="370" customWidth="1"/>
    <col min="14594" max="14594" width="11" style="370" bestFit="1" customWidth="1"/>
    <col min="14595" max="14595" width="16.7109375" style="370" bestFit="1" customWidth="1"/>
    <col min="14596" max="14596" width="6.85546875" style="370" bestFit="1" customWidth="1"/>
    <col min="14597" max="14597" width="8.85546875" style="370" customWidth="1"/>
    <col min="14598" max="14598" width="10.140625" style="370" customWidth="1"/>
    <col min="14599" max="14599" width="4.85546875" style="370" bestFit="1" customWidth="1"/>
    <col min="14600" max="14602" width="6" style="370" customWidth="1"/>
    <col min="14603" max="14603" width="9.85546875" style="370" customWidth="1"/>
    <col min="14604" max="14604" width="11.42578125" style="370" customWidth="1"/>
    <col min="14605" max="14605" width="8.7109375" style="370" customWidth="1"/>
    <col min="14606" max="14609" width="9.140625" style="370"/>
    <col min="14610" max="14610" width="9.5703125" style="370" bestFit="1" customWidth="1"/>
    <col min="14611" max="14848" width="9.140625" style="370"/>
    <col min="14849" max="14849" width="4.28515625" style="370" customWidth="1"/>
    <col min="14850" max="14850" width="11" style="370" bestFit="1" customWidth="1"/>
    <col min="14851" max="14851" width="16.7109375" style="370" bestFit="1" customWidth="1"/>
    <col min="14852" max="14852" width="6.85546875" style="370" bestFit="1" customWidth="1"/>
    <col min="14853" max="14853" width="8.85546875" style="370" customWidth="1"/>
    <col min="14854" max="14854" width="10.140625" style="370" customWidth="1"/>
    <col min="14855" max="14855" width="4.85546875" style="370" bestFit="1" customWidth="1"/>
    <col min="14856" max="14858" width="6" style="370" customWidth="1"/>
    <col min="14859" max="14859" width="9.85546875" style="370" customWidth="1"/>
    <col min="14860" max="14860" width="11.42578125" style="370" customWidth="1"/>
    <col min="14861" max="14861" width="8.7109375" style="370" customWidth="1"/>
    <col min="14862" max="14865" width="9.140625" style="370"/>
    <col min="14866" max="14866" width="9.5703125" style="370" bestFit="1" customWidth="1"/>
    <col min="14867" max="15104" width="9.140625" style="370"/>
    <col min="15105" max="15105" width="4.28515625" style="370" customWidth="1"/>
    <col min="15106" max="15106" width="11" style="370" bestFit="1" customWidth="1"/>
    <col min="15107" max="15107" width="16.7109375" style="370" bestFit="1" customWidth="1"/>
    <col min="15108" max="15108" width="6.85546875" style="370" bestFit="1" customWidth="1"/>
    <col min="15109" max="15109" width="8.85546875" style="370" customWidth="1"/>
    <col min="15110" max="15110" width="10.140625" style="370" customWidth="1"/>
    <col min="15111" max="15111" width="4.85546875" style="370" bestFit="1" customWidth="1"/>
    <col min="15112" max="15114" width="6" style="370" customWidth="1"/>
    <col min="15115" max="15115" width="9.85546875" style="370" customWidth="1"/>
    <col min="15116" max="15116" width="11.42578125" style="370" customWidth="1"/>
    <col min="15117" max="15117" width="8.7109375" style="370" customWidth="1"/>
    <col min="15118" max="15121" width="9.140625" style="370"/>
    <col min="15122" max="15122" width="9.5703125" style="370" bestFit="1" customWidth="1"/>
    <col min="15123" max="15360" width="9.140625" style="370"/>
    <col min="15361" max="15361" width="4.28515625" style="370" customWidth="1"/>
    <col min="15362" max="15362" width="11" style="370" bestFit="1" customWidth="1"/>
    <col min="15363" max="15363" width="16.7109375" style="370" bestFit="1" customWidth="1"/>
    <col min="15364" max="15364" width="6.85546875" style="370" bestFit="1" customWidth="1"/>
    <col min="15365" max="15365" width="8.85546875" style="370" customWidth="1"/>
    <col min="15366" max="15366" width="10.140625" style="370" customWidth="1"/>
    <col min="15367" max="15367" width="4.85546875" style="370" bestFit="1" customWidth="1"/>
    <col min="15368" max="15370" width="6" style="370" customWidth="1"/>
    <col min="15371" max="15371" width="9.85546875" style="370" customWidth="1"/>
    <col min="15372" max="15372" width="11.42578125" style="370" customWidth="1"/>
    <col min="15373" max="15373" width="8.7109375" style="370" customWidth="1"/>
    <col min="15374" max="15377" width="9.140625" style="370"/>
    <col min="15378" max="15378" width="9.5703125" style="370" bestFit="1" customWidth="1"/>
    <col min="15379" max="15616" width="9.140625" style="370"/>
    <col min="15617" max="15617" width="4.28515625" style="370" customWidth="1"/>
    <col min="15618" max="15618" width="11" style="370" bestFit="1" customWidth="1"/>
    <col min="15619" max="15619" width="16.7109375" style="370" bestFit="1" customWidth="1"/>
    <col min="15620" max="15620" width="6.85546875" style="370" bestFit="1" customWidth="1"/>
    <col min="15621" max="15621" width="8.85546875" style="370" customWidth="1"/>
    <col min="15622" max="15622" width="10.140625" style="370" customWidth="1"/>
    <col min="15623" max="15623" width="4.85546875" style="370" bestFit="1" customWidth="1"/>
    <col min="15624" max="15626" width="6" style="370" customWidth="1"/>
    <col min="15627" max="15627" width="9.85546875" style="370" customWidth="1"/>
    <col min="15628" max="15628" width="11.42578125" style="370" customWidth="1"/>
    <col min="15629" max="15629" width="8.7109375" style="370" customWidth="1"/>
    <col min="15630" max="15633" width="9.140625" style="370"/>
    <col min="15634" max="15634" width="9.5703125" style="370" bestFit="1" customWidth="1"/>
    <col min="15635" max="15872" width="9.140625" style="370"/>
    <col min="15873" max="15873" width="4.28515625" style="370" customWidth="1"/>
    <col min="15874" max="15874" width="11" style="370" bestFit="1" customWidth="1"/>
    <col min="15875" max="15875" width="16.7109375" style="370" bestFit="1" customWidth="1"/>
    <col min="15876" max="15876" width="6.85546875" style="370" bestFit="1" customWidth="1"/>
    <col min="15877" max="15877" width="8.85546875" style="370" customWidth="1"/>
    <col min="15878" max="15878" width="10.140625" style="370" customWidth="1"/>
    <col min="15879" max="15879" width="4.85546875" style="370" bestFit="1" customWidth="1"/>
    <col min="15880" max="15882" width="6" style="370" customWidth="1"/>
    <col min="15883" max="15883" width="9.85546875" style="370" customWidth="1"/>
    <col min="15884" max="15884" width="11.42578125" style="370" customWidth="1"/>
    <col min="15885" max="15885" width="8.7109375" style="370" customWidth="1"/>
    <col min="15886" max="15889" width="9.140625" style="370"/>
    <col min="15890" max="15890" width="9.5703125" style="370" bestFit="1" customWidth="1"/>
    <col min="15891" max="16128" width="9.140625" style="370"/>
    <col min="16129" max="16129" width="4.28515625" style="370" customWidth="1"/>
    <col min="16130" max="16130" width="11" style="370" bestFit="1" customWidth="1"/>
    <col min="16131" max="16131" width="16.7109375" style="370" bestFit="1" customWidth="1"/>
    <col min="16132" max="16132" width="6.85546875" style="370" bestFit="1" customWidth="1"/>
    <col min="16133" max="16133" width="8.85546875" style="370" customWidth="1"/>
    <col min="16134" max="16134" width="10.140625" style="370" customWidth="1"/>
    <col min="16135" max="16135" width="4.85546875" style="370" bestFit="1" customWidth="1"/>
    <col min="16136" max="16138" width="6" style="370" customWidth="1"/>
    <col min="16139" max="16139" width="9.85546875" style="370" customWidth="1"/>
    <col min="16140" max="16140" width="11.42578125" style="370" customWidth="1"/>
    <col min="16141" max="16141" width="8.7109375" style="370" customWidth="1"/>
    <col min="16142" max="16145" width="9.140625" style="370"/>
    <col min="16146" max="16146" width="9.5703125" style="370" bestFit="1" customWidth="1"/>
    <col min="16147" max="16384" width="9.140625" style="370"/>
  </cols>
  <sheetData>
    <row r="1" spans="1:17" s="317" customFormat="1" ht="16.5" customHeight="1" x14ac:dyDescent="0.25">
      <c r="A1" s="611" t="s">
        <v>4593</v>
      </c>
      <c r="B1" s="611"/>
      <c r="C1" s="611"/>
      <c r="D1" s="612" t="s">
        <v>4835</v>
      </c>
      <c r="E1" s="612"/>
      <c r="F1" s="612"/>
      <c r="G1" s="612"/>
      <c r="H1" s="612"/>
      <c r="I1" s="612"/>
      <c r="J1" s="612"/>
      <c r="K1" s="612"/>
      <c r="L1" s="612"/>
      <c r="M1" s="612"/>
      <c r="N1" s="316"/>
      <c r="P1" s="318"/>
    </row>
    <row r="2" spans="1:17" s="317" customFormat="1" ht="15" customHeight="1" x14ac:dyDescent="0.25">
      <c r="A2" s="611" t="s">
        <v>4771</v>
      </c>
      <c r="B2" s="611"/>
      <c r="C2" s="611"/>
      <c r="D2" s="613" t="s">
        <v>4848</v>
      </c>
      <c r="E2" s="613"/>
      <c r="F2" s="613"/>
      <c r="G2" s="613"/>
      <c r="H2" s="613"/>
      <c r="I2" s="613"/>
      <c r="J2" s="613"/>
      <c r="K2" s="613"/>
      <c r="L2" s="613"/>
      <c r="M2" s="613"/>
      <c r="N2" s="316"/>
      <c r="O2" s="317" t="s">
        <v>4836</v>
      </c>
      <c r="P2" s="318" t="s">
        <v>4837</v>
      </c>
    </row>
    <row r="3" spans="1:17" s="261" customFormat="1" ht="17.25" customHeight="1" x14ac:dyDescent="0.25">
      <c r="A3" s="263"/>
      <c r="B3" s="262"/>
      <c r="D3" s="614" t="s">
        <v>4838</v>
      </c>
      <c r="E3" s="614"/>
      <c r="F3" s="614"/>
      <c r="G3" s="614"/>
      <c r="H3" s="614"/>
      <c r="I3" s="614"/>
      <c r="J3" s="614"/>
      <c r="K3" s="614"/>
      <c r="L3" s="614"/>
      <c r="M3" s="614"/>
      <c r="N3" s="319"/>
      <c r="P3" s="320"/>
    </row>
    <row r="4" spans="1:17" s="261" customFormat="1" ht="15.75" customHeight="1" x14ac:dyDescent="0.25">
      <c r="A4" s="263"/>
      <c r="B4" s="262"/>
      <c r="D4" s="321"/>
      <c r="E4" s="321"/>
      <c r="F4" s="321"/>
      <c r="G4" s="321"/>
      <c r="H4" s="322"/>
      <c r="I4" s="322"/>
      <c r="J4" s="322"/>
      <c r="K4" s="321"/>
      <c r="L4" s="321"/>
      <c r="M4" s="321"/>
      <c r="N4" s="319"/>
      <c r="P4" s="320"/>
    </row>
    <row r="5" spans="1:17" s="323" customFormat="1" ht="15.75" hidden="1" customHeight="1" x14ac:dyDescent="0.2">
      <c r="C5" s="323">
        <v>2</v>
      </c>
      <c r="D5" s="323">
        <v>3</v>
      </c>
      <c r="E5" s="323">
        <v>4</v>
      </c>
      <c r="F5" s="323">
        <v>5</v>
      </c>
      <c r="G5" s="323">
        <v>6</v>
      </c>
      <c r="P5" s="324"/>
    </row>
    <row r="6" spans="1:17" s="327" customFormat="1" ht="22.5" customHeight="1" x14ac:dyDescent="0.2">
      <c r="A6" s="603" t="s">
        <v>4589</v>
      </c>
      <c r="B6" s="603" t="s">
        <v>4839</v>
      </c>
      <c r="C6" s="605" t="s">
        <v>4840</v>
      </c>
      <c r="D6" s="607" t="s">
        <v>4611</v>
      </c>
      <c r="E6" s="609" t="s">
        <v>4615</v>
      </c>
      <c r="F6" s="609" t="s">
        <v>4614</v>
      </c>
      <c r="G6" s="609" t="s">
        <v>4841</v>
      </c>
      <c r="H6" s="325" t="s">
        <v>4842</v>
      </c>
      <c r="I6" s="325" t="s">
        <v>4843</v>
      </c>
      <c r="J6" s="325" t="s">
        <v>4844</v>
      </c>
      <c r="K6" s="609" t="s">
        <v>4845</v>
      </c>
      <c r="L6" s="609" t="s">
        <v>4846</v>
      </c>
      <c r="M6" s="609" t="s">
        <v>4781</v>
      </c>
      <c r="N6" s="326"/>
      <c r="P6" s="328"/>
    </row>
    <row r="7" spans="1:17" s="331" customFormat="1" ht="12" x14ac:dyDescent="0.2">
      <c r="A7" s="604"/>
      <c r="B7" s="604"/>
      <c r="C7" s="606"/>
      <c r="D7" s="608"/>
      <c r="E7" s="610"/>
      <c r="F7" s="610"/>
      <c r="G7" s="610"/>
      <c r="H7" s="329"/>
      <c r="I7" s="329">
        <v>5</v>
      </c>
      <c r="J7" s="329"/>
      <c r="K7" s="610"/>
      <c r="L7" s="610"/>
      <c r="M7" s="610"/>
      <c r="N7" s="330"/>
      <c r="P7" s="332"/>
    </row>
    <row r="8" spans="1:17" s="340" customFormat="1" ht="18" customHeight="1" x14ac:dyDescent="0.2">
      <c r="A8" s="290">
        <v>1</v>
      </c>
      <c r="B8" s="333">
        <v>2220724232</v>
      </c>
      <c r="C8" s="334" t="str">
        <f>VLOOKUP($B8,TTCN!$B$6:$H$159,2,0)</f>
        <v>Mai Thị Kim</v>
      </c>
      <c r="D8" s="335" t="str">
        <f>VLOOKUP($B8,TTCN!$B$6:$H$159,3,0)</f>
        <v>Biên</v>
      </c>
      <c r="E8" s="336">
        <f>VLOOKUP($B8,TTCN!$B$6:$H$159,5,0)</f>
        <v>35804</v>
      </c>
      <c r="F8" s="337" t="str">
        <f>VLOOKUP($B8,TTCN!$B$6:$H$159,7,0)</f>
        <v>Quảng Nam</v>
      </c>
      <c r="G8" s="337" t="str">
        <f>VLOOKUP($B8,TTCN!$B$6:$H$159,6,0)</f>
        <v>Nữ</v>
      </c>
      <c r="H8" s="338">
        <f>VLOOKUP($B8,'TN01-10'!$A$11:$DT$164,104,0)</f>
        <v>3.34</v>
      </c>
      <c r="I8" s="338">
        <f>VLOOKUP($B8,'TN01-10'!$A$11:$DT$164,111,0)</f>
        <v>4</v>
      </c>
      <c r="J8" s="338">
        <f>VLOOKUP($B8,'TN01-10'!$A$11:$DT$164,117,0)</f>
        <v>3.37</v>
      </c>
      <c r="K8" s="291" t="str">
        <f t="shared" ref="K8:K22" si="0">IF(J8&gt;=3.6,"Xuất sắc",IF(J8&gt;=3.2,"Giỏi",IF(J8&gt;=2.5,"Khá",IF(J8&gt;=2,"Trung bình","Không TN"))))</f>
        <v>Giỏi</v>
      </c>
      <c r="L8" s="338" t="str">
        <f>VLOOKUP($B8,'TN01-10'!$A$11:$DZ$164,130,0)</f>
        <v>Tốt</v>
      </c>
      <c r="M8" s="338"/>
      <c r="N8" s="339" t="str">
        <f>VLOOKUP($B8,'TN03'!$B$10:$U$9067,20,0)</f>
        <v>CNTN</v>
      </c>
      <c r="O8" s="340">
        <f t="shared" ref="O8:O50" si="1">COUNTIF($B$8:$B$5350,B8)</f>
        <v>1</v>
      </c>
      <c r="P8" s="341"/>
      <c r="Q8" s="342"/>
    </row>
    <row r="9" spans="1:17" s="340" customFormat="1" ht="18" customHeight="1" x14ac:dyDescent="0.2">
      <c r="A9" s="241">
        <v>2</v>
      </c>
      <c r="B9" s="343">
        <v>2220727279</v>
      </c>
      <c r="C9" s="334" t="str">
        <f>VLOOKUP($B9,TTCN!$B$6:$H$159,2,0)</f>
        <v>Nguyễn Thị</v>
      </c>
      <c r="D9" s="335" t="str">
        <f>VLOOKUP($B9,TTCN!$B$6:$H$159,3,0)</f>
        <v>Diễm</v>
      </c>
      <c r="E9" s="336">
        <f>VLOOKUP($B9,TTCN!$B$6:$H$159,5,0)</f>
        <v>36062</v>
      </c>
      <c r="F9" s="337" t="str">
        <f>VLOOKUP($B9,TTCN!$B$6:$H$159,7,0)</f>
        <v>Bình Định</v>
      </c>
      <c r="G9" s="337" t="str">
        <f>VLOOKUP($B9,TTCN!$B$6:$H$159,6,0)</f>
        <v>Nữ</v>
      </c>
      <c r="H9" s="338">
        <f>VLOOKUP($B9,'TN01-10'!$A$11:$DT$164,104,0)</f>
        <v>3.32</v>
      </c>
      <c r="I9" s="338">
        <f>VLOOKUP($B9,'TN01-10'!$A$11:$DT$164,111,0)</f>
        <v>4</v>
      </c>
      <c r="J9" s="338">
        <f>VLOOKUP($B9,'TN01-10'!$A$11:$DT$164,117,0)</f>
        <v>3.34</v>
      </c>
      <c r="K9" s="299" t="str">
        <f t="shared" si="0"/>
        <v>Giỏi</v>
      </c>
      <c r="L9" s="338" t="str">
        <f>VLOOKUP($B9,'TN01-10'!$A$11:$DZ$164,130,0)</f>
        <v>Tốt</v>
      </c>
      <c r="M9" s="344"/>
      <c r="N9" s="339" t="str">
        <f>VLOOKUP($B9,'TN03'!$B$10:$U$9067,20,0)</f>
        <v>CNTN</v>
      </c>
      <c r="O9" s="340">
        <f t="shared" si="1"/>
        <v>1</v>
      </c>
      <c r="P9" s="341"/>
      <c r="Q9" s="342"/>
    </row>
    <row r="10" spans="1:17" s="340" customFormat="1" ht="18" customHeight="1" x14ac:dyDescent="0.2">
      <c r="A10" s="241">
        <v>3</v>
      </c>
      <c r="B10" s="343">
        <v>2220727294</v>
      </c>
      <c r="C10" s="334" t="str">
        <f>VLOOKUP($B10,TTCN!$B$6:$H$159,2,0)</f>
        <v>Trần Thị Thanh</v>
      </c>
      <c r="D10" s="335" t="str">
        <f>VLOOKUP($B10,TTCN!$B$6:$H$159,3,0)</f>
        <v>Hà</v>
      </c>
      <c r="E10" s="336">
        <f>VLOOKUP($B10,TTCN!$B$6:$H$159,5,0)</f>
        <v>36125</v>
      </c>
      <c r="F10" s="337" t="str">
        <f>VLOOKUP($B10,TTCN!$B$6:$H$159,7,0)</f>
        <v>Quảng Nam</v>
      </c>
      <c r="G10" s="337" t="str">
        <f>VLOOKUP($B10,TTCN!$B$6:$H$159,6,0)</f>
        <v>Nữ</v>
      </c>
      <c r="H10" s="338">
        <f>VLOOKUP($B10,'TN01-10'!$A$11:$DT$164,104,0)</f>
        <v>3.52</v>
      </c>
      <c r="I10" s="338">
        <f>VLOOKUP($B10,'TN01-10'!$A$11:$DT$164,111,0)</f>
        <v>3.65</v>
      </c>
      <c r="J10" s="338">
        <f>VLOOKUP($B10,'TN01-10'!$A$11:$DT$164,117,0)</f>
        <v>3.53</v>
      </c>
      <c r="K10" s="299" t="str">
        <f t="shared" si="0"/>
        <v>Giỏi</v>
      </c>
      <c r="L10" s="338" t="str">
        <f>VLOOKUP($B10,'TN01-10'!$A$11:$DZ$164,130,0)</f>
        <v>Tốt</v>
      </c>
      <c r="M10" s="344"/>
      <c r="N10" s="339" t="str">
        <f>VLOOKUP($B10,'TN03'!$B$10:$U$9067,20,0)</f>
        <v>CNTN</v>
      </c>
      <c r="O10" s="340">
        <f t="shared" si="1"/>
        <v>1</v>
      </c>
      <c r="P10" s="341"/>
      <c r="Q10" s="342"/>
    </row>
    <row r="11" spans="1:17" s="340" customFormat="1" ht="18" customHeight="1" x14ac:dyDescent="0.2">
      <c r="A11" s="241">
        <v>4</v>
      </c>
      <c r="B11" s="343">
        <v>2220724307</v>
      </c>
      <c r="C11" s="334" t="str">
        <f>VLOOKUP($B11,TTCN!$B$6:$H$159,2,0)</f>
        <v>Lê Thị Kim</v>
      </c>
      <c r="D11" s="335" t="str">
        <f>VLOOKUP($B11,TTCN!$B$6:$H$159,3,0)</f>
        <v>Hạnh</v>
      </c>
      <c r="E11" s="336">
        <f>VLOOKUP($B11,TTCN!$B$6:$H$159,5,0)</f>
        <v>35980</v>
      </c>
      <c r="F11" s="337" t="str">
        <f>VLOOKUP($B11,TTCN!$B$6:$H$159,7,0)</f>
        <v>Đăk Lăk</v>
      </c>
      <c r="G11" s="337" t="str">
        <f>VLOOKUP($B11,TTCN!$B$6:$H$159,6,0)</f>
        <v>Nữ</v>
      </c>
      <c r="H11" s="338">
        <f>VLOOKUP($B11,'TN01-10'!$A$11:$DT$164,104,0)</f>
        <v>3.73</v>
      </c>
      <c r="I11" s="338">
        <f>VLOOKUP($B11,'TN01-10'!$A$11:$DT$164,111,0)</f>
        <v>4</v>
      </c>
      <c r="J11" s="338">
        <f>VLOOKUP($B11,'TN01-10'!$A$11:$DT$164,117,0)</f>
        <v>3.74</v>
      </c>
      <c r="K11" s="299" t="str">
        <f t="shared" si="0"/>
        <v>Xuất sắc</v>
      </c>
      <c r="L11" s="338" t="str">
        <f>VLOOKUP($B11,'TN01-10'!$A$11:$DZ$164,130,0)</f>
        <v>Xuất Sắc</v>
      </c>
      <c r="M11" s="344"/>
      <c r="N11" s="339" t="str">
        <f>VLOOKUP($B11,'TN03'!$B$10:$U$9067,20,0)</f>
        <v>CNTN</v>
      </c>
      <c r="O11" s="340">
        <f t="shared" si="1"/>
        <v>1</v>
      </c>
      <c r="P11" s="341"/>
      <c r="Q11" s="342"/>
    </row>
    <row r="12" spans="1:17" s="340" customFormat="1" ht="18" customHeight="1" x14ac:dyDescent="0.2">
      <c r="A12" s="241">
        <v>5</v>
      </c>
      <c r="B12" s="343">
        <v>2220522835</v>
      </c>
      <c r="C12" s="334" t="str">
        <f>VLOOKUP($B12,TTCN!$B$6:$H$159,2,0)</f>
        <v>Phạm Thị Kim</v>
      </c>
      <c r="D12" s="335" t="str">
        <f>VLOOKUP($B12,TTCN!$B$6:$H$159,3,0)</f>
        <v>Hồng</v>
      </c>
      <c r="E12" s="336">
        <f>VLOOKUP($B12,TTCN!$B$6:$H$159,5,0)</f>
        <v>35929</v>
      </c>
      <c r="F12" s="337" t="str">
        <f>VLOOKUP($B12,TTCN!$B$6:$H$159,7,0)</f>
        <v>Quảng Nam</v>
      </c>
      <c r="G12" s="337" t="str">
        <f>VLOOKUP($B12,TTCN!$B$6:$H$159,6,0)</f>
        <v>Nữ</v>
      </c>
      <c r="H12" s="338">
        <f>VLOOKUP($B12,'TN01-10'!$A$11:$DT$164,104,0)</f>
        <v>3.55</v>
      </c>
      <c r="I12" s="338">
        <f>VLOOKUP($B12,'TN01-10'!$A$11:$DT$164,111,0)</f>
        <v>4</v>
      </c>
      <c r="J12" s="338">
        <f>VLOOKUP($B12,'TN01-10'!$A$11:$DT$164,117,0)</f>
        <v>3.57</v>
      </c>
      <c r="K12" s="299" t="str">
        <f t="shared" si="0"/>
        <v>Giỏi</v>
      </c>
      <c r="L12" s="338" t="str">
        <f>VLOOKUP($B12,'TN01-10'!$A$11:$DZ$164,130,0)</f>
        <v>Xuất Sắc</v>
      </c>
      <c r="M12" s="344"/>
      <c r="N12" s="339" t="str">
        <f>VLOOKUP($B12,'TN03'!$B$10:$U$9067,20,0)</f>
        <v>CNTN</v>
      </c>
      <c r="O12" s="340">
        <f t="shared" si="1"/>
        <v>1</v>
      </c>
      <c r="P12" s="341"/>
      <c r="Q12" s="342"/>
    </row>
    <row r="13" spans="1:17" s="340" customFormat="1" ht="18" customHeight="1" x14ac:dyDescent="0.2">
      <c r="A13" s="290">
        <v>6</v>
      </c>
      <c r="B13" s="343">
        <v>2221727311</v>
      </c>
      <c r="C13" s="334" t="str">
        <f>VLOOKUP($B13,TTCN!$B$6:$H$159,2,0)</f>
        <v>Trần Ngọc</v>
      </c>
      <c r="D13" s="335" t="str">
        <f>VLOOKUP($B13,TTCN!$B$6:$H$159,3,0)</f>
        <v>Hùng</v>
      </c>
      <c r="E13" s="336">
        <f>VLOOKUP($B13,TTCN!$B$6:$H$159,5,0)</f>
        <v>35864</v>
      </c>
      <c r="F13" s="337" t="str">
        <f>VLOOKUP($B13,TTCN!$B$6:$H$159,7,0)</f>
        <v>Khánh Hòa</v>
      </c>
      <c r="G13" s="337" t="str">
        <f>VLOOKUP($B13,TTCN!$B$6:$H$159,6,0)</f>
        <v>Nam</v>
      </c>
      <c r="H13" s="338">
        <f>VLOOKUP($B13,'TN01-10'!$A$11:$DT$164,104,0)</f>
        <v>3.4</v>
      </c>
      <c r="I13" s="338">
        <f>VLOOKUP($B13,'TN01-10'!$A$11:$DT$164,111,0)</f>
        <v>3.65</v>
      </c>
      <c r="J13" s="338">
        <f>VLOOKUP($B13,'TN01-10'!$A$11:$DT$164,117,0)</f>
        <v>3.41</v>
      </c>
      <c r="K13" s="299" t="str">
        <f t="shared" si="0"/>
        <v>Giỏi</v>
      </c>
      <c r="L13" s="338" t="str">
        <f>VLOOKUP($B13,'TN01-10'!$A$11:$DZ$164,130,0)</f>
        <v>Tốt</v>
      </c>
      <c r="M13" s="344"/>
      <c r="N13" s="339" t="str">
        <f>VLOOKUP($B13,'TN03'!$B$10:$U$9067,20,0)</f>
        <v>CNTN</v>
      </c>
      <c r="O13" s="340">
        <f t="shared" si="1"/>
        <v>1</v>
      </c>
      <c r="P13" s="341"/>
      <c r="Q13" s="342"/>
    </row>
    <row r="14" spans="1:17" s="340" customFormat="1" ht="18" customHeight="1" x14ac:dyDescent="0.2">
      <c r="A14" s="241">
        <v>7</v>
      </c>
      <c r="B14" s="343">
        <v>2220724251</v>
      </c>
      <c r="C14" s="334" t="str">
        <f>VLOOKUP($B14,TTCN!$B$6:$H$159,2,0)</f>
        <v>Bùi Thị Bích</v>
      </c>
      <c r="D14" s="335" t="str">
        <f>VLOOKUP($B14,TTCN!$B$6:$H$159,3,0)</f>
        <v>Nga</v>
      </c>
      <c r="E14" s="336">
        <f>VLOOKUP($B14,TTCN!$B$6:$H$159,5,0)</f>
        <v>36140</v>
      </c>
      <c r="F14" s="337" t="str">
        <f>VLOOKUP($B14,TTCN!$B$6:$H$159,7,0)</f>
        <v>Gia Lai</v>
      </c>
      <c r="G14" s="337" t="str">
        <f>VLOOKUP($B14,TTCN!$B$6:$H$159,6,0)</f>
        <v>Nữ</v>
      </c>
      <c r="H14" s="338">
        <f>VLOOKUP($B14,'TN01-10'!$A$11:$DT$164,104,0)</f>
        <v>3.55</v>
      </c>
      <c r="I14" s="338">
        <f>VLOOKUP($B14,'TN01-10'!$A$11:$DT$164,111,0)</f>
        <v>3.65</v>
      </c>
      <c r="J14" s="338">
        <f>VLOOKUP($B14,'TN01-10'!$A$11:$DT$164,117,0)</f>
        <v>3.56</v>
      </c>
      <c r="K14" s="299" t="str">
        <f t="shared" si="0"/>
        <v>Giỏi</v>
      </c>
      <c r="L14" s="338" t="str">
        <f>VLOOKUP($B14,'TN01-10'!$A$11:$DZ$164,130,0)</f>
        <v>Tốt</v>
      </c>
      <c r="M14" s="344"/>
      <c r="N14" s="339" t="str">
        <f>VLOOKUP($B14,'TN03'!$B$10:$U$9067,20,0)</f>
        <v>CNTN</v>
      </c>
      <c r="O14" s="340">
        <f t="shared" si="1"/>
        <v>1</v>
      </c>
      <c r="P14" s="341"/>
      <c r="Q14" s="342"/>
    </row>
    <row r="15" spans="1:17" s="340" customFormat="1" ht="18" customHeight="1" x14ac:dyDescent="0.2">
      <c r="A15" s="241">
        <v>8</v>
      </c>
      <c r="B15" s="343">
        <v>2220724271</v>
      </c>
      <c r="C15" s="334" t="str">
        <f>VLOOKUP($B15,TTCN!$B$6:$H$159,2,0)</f>
        <v>Lê Nhật Yến</v>
      </c>
      <c r="D15" s="335" t="str">
        <f>VLOOKUP($B15,TTCN!$B$6:$H$159,3,0)</f>
        <v>Ngân</v>
      </c>
      <c r="E15" s="336">
        <f>VLOOKUP($B15,TTCN!$B$6:$H$159,5,0)</f>
        <v>35675</v>
      </c>
      <c r="F15" s="337" t="str">
        <f>VLOOKUP($B15,TTCN!$B$6:$H$159,7,0)</f>
        <v>Quảng Nam</v>
      </c>
      <c r="G15" s="337" t="str">
        <f>VLOOKUP($B15,TTCN!$B$6:$H$159,6,0)</f>
        <v>Nữ</v>
      </c>
      <c r="H15" s="338">
        <f>VLOOKUP($B15,'TN01-10'!$A$11:$DT$164,104,0)</f>
        <v>3.41</v>
      </c>
      <c r="I15" s="338">
        <f>VLOOKUP($B15,'TN01-10'!$A$11:$DT$164,111,0)</f>
        <v>4</v>
      </c>
      <c r="J15" s="338">
        <f>VLOOKUP($B15,'TN01-10'!$A$11:$DT$164,117,0)</f>
        <v>3.43</v>
      </c>
      <c r="K15" s="299" t="str">
        <f t="shared" si="0"/>
        <v>Giỏi</v>
      </c>
      <c r="L15" s="338" t="str">
        <f>VLOOKUP($B15,'TN01-10'!$A$11:$DZ$164,130,0)</f>
        <v>Tốt</v>
      </c>
      <c r="M15" s="344"/>
      <c r="N15" s="339" t="str">
        <f>VLOOKUP($B15,'TN03'!$B$10:$U$9067,20,0)</f>
        <v>CNTN</v>
      </c>
      <c r="O15" s="340">
        <f t="shared" si="1"/>
        <v>1</v>
      </c>
      <c r="P15" s="341"/>
      <c r="Q15" s="342"/>
    </row>
    <row r="16" spans="1:17" s="340" customFormat="1" ht="18" customHeight="1" x14ac:dyDescent="0.2">
      <c r="A16" s="241">
        <v>9</v>
      </c>
      <c r="B16" s="345">
        <v>2221515113</v>
      </c>
      <c r="C16" s="334" t="str">
        <f>VLOOKUP($B16,TTCN!$B$6:$H$159,2,0)</f>
        <v>Đoàn Bùi Văn Hữu</v>
      </c>
      <c r="D16" s="335" t="str">
        <f>VLOOKUP($B16,TTCN!$B$6:$H$159,3,0)</f>
        <v>Phước</v>
      </c>
      <c r="E16" s="336">
        <f>VLOOKUP($B16,TTCN!$B$6:$H$159,5,0)</f>
        <v>35939</v>
      </c>
      <c r="F16" s="337" t="str">
        <f>VLOOKUP($B16,TTCN!$B$6:$H$159,7,0)</f>
        <v>Đà Nẵng</v>
      </c>
      <c r="G16" s="337" t="str">
        <f>VLOOKUP($B16,TTCN!$B$6:$H$159,6,0)</f>
        <v>Nam</v>
      </c>
      <c r="H16" s="338">
        <f>VLOOKUP($B16,'TN01-10'!$A$11:$DT$164,104,0)</f>
        <v>3.31</v>
      </c>
      <c r="I16" s="338">
        <f>VLOOKUP($B16,'TN01-10'!$A$11:$DT$164,111,0)</f>
        <v>4</v>
      </c>
      <c r="J16" s="338">
        <f>VLOOKUP($B16,'TN01-10'!$A$11:$DT$164,117,0)</f>
        <v>3.34</v>
      </c>
      <c r="K16" s="299" t="str">
        <f t="shared" si="0"/>
        <v>Giỏi</v>
      </c>
      <c r="L16" s="338" t="str">
        <f>VLOOKUP($B16,'TN01-10'!$A$11:$DZ$164,130,0)</f>
        <v>Tốt</v>
      </c>
      <c r="M16" s="344"/>
      <c r="N16" s="339" t="str">
        <f>VLOOKUP($B16,'TN03'!$B$10:$U$9067,20,0)</f>
        <v>CNTN</v>
      </c>
      <c r="O16" s="340">
        <f t="shared" si="1"/>
        <v>1</v>
      </c>
      <c r="P16" s="341"/>
      <c r="Q16" s="342"/>
    </row>
    <row r="17" spans="1:17" s="340" customFormat="1" ht="18" customHeight="1" x14ac:dyDescent="0.2">
      <c r="A17" s="241">
        <v>10</v>
      </c>
      <c r="B17" s="345">
        <v>2220727365</v>
      </c>
      <c r="C17" s="334" t="str">
        <f>VLOOKUP($B17,TTCN!$B$6:$H$159,2,0)</f>
        <v>Nguyễn Thị</v>
      </c>
      <c r="D17" s="335" t="str">
        <f>VLOOKUP($B17,TTCN!$B$6:$H$159,3,0)</f>
        <v>Phương</v>
      </c>
      <c r="E17" s="336">
        <f>VLOOKUP($B17,TTCN!$B$6:$H$159,5,0)</f>
        <v>35913</v>
      </c>
      <c r="F17" s="337" t="str">
        <f>VLOOKUP($B17,TTCN!$B$6:$H$159,7,0)</f>
        <v>Kon Tum</v>
      </c>
      <c r="G17" s="337" t="str">
        <f>VLOOKUP($B17,TTCN!$B$6:$H$159,6,0)</f>
        <v>Nữ</v>
      </c>
      <c r="H17" s="338">
        <f>VLOOKUP($B17,'TN01-10'!$A$11:$DT$164,104,0)</f>
        <v>3.79</v>
      </c>
      <c r="I17" s="338">
        <f>VLOOKUP($B17,'TN01-10'!$A$11:$DT$164,111,0)</f>
        <v>4</v>
      </c>
      <c r="J17" s="338">
        <f>VLOOKUP($B17,'TN01-10'!$A$11:$DT$164,117,0)</f>
        <v>3.8</v>
      </c>
      <c r="K17" s="299" t="str">
        <f t="shared" si="0"/>
        <v>Xuất sắc</v>
      </c>
      <c r="L17" s="338" t="str">
        <f>VLOOKUP($B17,'TN01-10'!$A$11:$DZ$164,130,0)</f>
        <v>Xuất Sắc</v>
      </c>
      <c r="M17" s="344"/>
      <c r="N17" s="339" t="str">
        <f>VLOOKUP($B17,'TN03'!$B$10:$U$9067,20,0)</f>
        <v>CNTN</v>
      </c>
      <c r="O17" s="340">
        <f t="shared" si="1"/>
        <v>1</v>
      </c>
      <c r="P17" s="341"/>
      <c r="Q17" s="342"/>
    </row>
    <row r="18" spans="1:17" s="340" customFormat="1" ht="18" customHeight="1" x14ac:dyDescent="0.2">
      <c r="A18" s="290">
        <v>11</v>
      </c>
      <c r="B18" s="345">
        <v>2220727381</v>
      </c>
      <c r="C18" s="334" t="str">
        <f>VLOOKUP($B18,TTCN!$B$6:$H$159,2,0)</f>
        <v>Nguyễn Thị Minh</v>
      </c>
      <c r="D18" s="335" t="str">
        <f>VLOOKUP($B18,TTCN!$B$6:$H$159,3,0)</f>
        <v>Tâm</v>
      </c>
      <c r="E18" s="336">
        <f>VLOOKUP($B18,TTCN!$B$6:$H$159,5,0)</f>
        <v>35990</v>
      </c>
      <c r="F18" s="337" t="str">
        <f>VLOOKUP($B18,TTCN!$B$6:$H$159,7,0)</f>
        <v>Quảng Nam</v>
      </c>
      <c r="G18" s="337" t="str">
        <f>VLOOKUP($B18,TTCN!$B$6:$H$159,6,0)</f>
        <v>Nữ</v>
      </c>
      <c r="H18" s="338">
        <f>VLOOKUP($B18,'TN01-10'!$A$11:$DT$164,104,0)</f>
        <v>3.25</v>
      </c>
      <c r="I18" s="338">
        <f>VLOOKUP($B18,'TN01-10'!$A$11:$DT$164,111,0)</f>
        <v>3.65</v>
      </c>
      <c r="J18" s="338">
        <f>VLOOKUP($B18,'TN01-10'!$A$11:$DT$164,117,0)</f>
        <v>3.26</v>
      </c>
      <c r="K18" s="299" t="str">
        <f t="shared" si="0"/>
        <v>Giỏi</v>
      </c>
      <c r="L18" s="338" t="str">
        <f>VLOOKUP($B18,'TN01-10'!$A$11:$DZ$164,130,0)</f>
        <v>Khá</v>
      </c>
      <c r="M18" s="344"/>
      <c r="N18" s="339" t="str">
        <f>VLOOKUP($B18,'TN03'!$B$10:$U$9067,20,0)</f>
        <v>CNTN</v>
      </c>
      <c r="O18" s="340">
        <f t="shared" si="1"/>
        <v>1</v>
      </c>
      <c r="P18" s="341"/>
      <c r="Q18" s="342"/>
    </row>
    <row r="19" spans="1:17" s="340" customFormat="1" ht="18" customHeight="1" x14ac:dyDescent="0.2">
      <c r="A19" s="241">
        <v>12</v>
      </c>
      <c r="B19" s="345">
        <v>2220728376</v>
      </c>
      <c r="C19" s="334" t="str">
        <f>VLOOKUP($B19,TTCN!$B$6:$H$159,2,0)</f>
        <v>Lê Thị Bích</v>
      </c>
      <c r="D19" s="335" t="str">
        <f>VLOOKUP($B19,TTCN!$B$6:$H$159,3,0)</f>
        <v>Trâm</v>
      </c>
      <c r="E19" s="336">
        <f>VLOOKUP($B19,TTCN!$B$6:$H$159,5,0)</f>
        <v>36097</v>
      </c>
      <c r="F19" s="337" t="str">
        <f>VLOOKUP($B19,TTCN!$B$6:$H$159,7,0)</f>
        <v>Quảng Nam</v>
      </c>
      <c r="G19" s="337" t="str">
        <f>VLOOKUP($B19,TTCN!$B$6:$H$159,6,0)</f>
        <v>Nữ</v>
      </c>
      <c r="H19" s="338">
        <f>VLOOKUP($B19,'TN01-10'!$A$11:$DT$164,104,0)</f>
        <v>3.25</v>
      </c>
      <c r="I19" s="338">
        <f>VLOOKUP($B19,'TN01-10'!$A$11:$DT$164,111,0)</f>
        <v>4</v>
      </c>
      <c r="J19" s="338">
        <f>VLOOKUP($B19,'TN01-10'!$A$11:$DT$164,117,0)</f>
        <v>3.27</v>
      </c>
      <c r="K19" s="299" t="str">
        <f t="shared" si="0"/>
        <v>Giỏi</v>
      </c>
      <c r="L19" s="338" t="str">
        <f>VLOOKUP($B19,'TN01-10'!$A$11:$DZ$164,130,0)</f>
        <v>Tốt</v>
      </c>
      <c r="M19" s="344"/>
      <c r="N19" s="339" t="str">
        <f>VLOOKUP($B19,'TN03'!$B$10:$U$9067,20,0)</f>
        <v>CNTN</v>
      </c>
      <c r="O19" s="340">
        <f t="shared" si="1"/>
        <v>1</v>
      </c>
      <c r="P19" s="341"/>
      <c r="Q19" s="342"/>
    </row>
    <row r="20" spans="1:17" s="340" customFormat="1" ht="18" customHeight="1" x14ac:dyDescent="0.2">
      <c r="A20" s="241">
        <v>13</v>
      </c>
      <c r="B20" s="345">
        <v>2220313885</v>
      </c>
      <c r="C20" s="334" t="str">
        <f>VLOOKUP($B20,TTCN!$B$6:$H$159,2,0)</f>
        <v>Phan Vũ Tường</v>
      </c>
      <c r="D20" s="335" t="str">
        <f>VLOOKUP($B20,TTCN!$B$6:$H$159,3,0)</f>
        <v>Vi</v>
      </c>
      <c r="E20" s="336">
        <f>VLOOKUP($B20,TTCN!$B$6:$H$159,5,0)</f>
        <v>35915</v>
      </c>
      <c r="F20" s="337" t="str">
        <f>VLOOKUP($B20,TTCN!$B$6:$H$159,7,0)</f>
        <v>Quảng Nam</v>
      </c>
      <c r="G20" s="337" t="str">
        <f>VLOOKUP($B20,TTCN!$B$6:$H$159,6,0)</f>
        <v>Nữ</v>
      </c>
      <c r="H20" s="338">
        <f>VLOOKUP($B20,'TN01-10'!$A$11:$DT$164,104,0)</f>
        <v>3.45</v>
      </c>
      <c r="I20" s="338">
        <f>VLOOKUP($B20,'TN01-10'!$A$11:$DT$164,111,0)</f>
        <v>4</v>
      </c>
      <c r="J20" s="338">
        <f>VLOOKUP($B20,'TN01-10'!$A$11:$DT$164,117,0)</f>
        <v>3.47</v>
      </c>
      <c r="K20" s="299" t="str">
        <f t="shared" si="0"/>
        <v>Giỏi</v>
      </c>
      <c r="L20" s="338" t="str">
        <f>VLOOKUP($B20,'TN01-10'!$A$11:$DZ$164,130,0)</f>
        <v>Tốt</v>
      </c>
      <c r="M20" s="344"/>
      <c r="N20" s="339" t="str">
        <f>VLOOKUP($B20,'TN03'!$B$10:$U$9067,20,0)</f>
        <v>CNTN</v>
      </c>
      <c r="O20" s="340">
        <f t="shared" si="1"/>
        <v>1</v>
      </c>
      <c r="P20" s="341"/>
      <c r="Q20" s="342"/>
    </row>
    <row r="21" spans="1:17" s="340" customFormat="1" ht="18" customHeight="1" x14ac:dyDescent="0.2">
      <c r="A21" s="241">
        <v>14</v>
      </c>
      <c r="B21" s="345">
        <v>2220313929</v>
      </c>
      <c r="C21" s="334" t="str">
        <f>VLOOKUP($B21,TTCN!$B$6:$H$159,2,0)</f>
        <v>Hoàng Thị Thái</v>
      </c>
      <c r="D21" s="335" t="str">
        <f>VLOOKUP($B21,TTCN!$B$6:$H$159,3,0)</f>
        <v>Việt</v>
      </c>
      <c r="E21" s="336">
        <f>VLOOKUP($B21,TTCN!$B$6:$H$159,5,0)</f>
        <v>35847</v>
      </c>
      <c r="F21" s="337" t="str">
        <f>VLOOKUP($B21,TTCN!$B$6:$H$159,7,0)</f>
        <v>Quảng Bình</v>
      </c>
      <c r="G21" s="337" t="str">
        <f>VLOOKUP($B21,TTCN!$B$6:$H$159,6,0)</f>
        <v>Nữ</v>
      </c>
      <c r="H21" s="338">
        <f>VLOOKUP($B21,'TN01-10'!$A$11:$DT$164,104,0)</f>
        <v>3.53</v>
      </c>
      <c r="I21" s="338">
        <f>VLOOKUP($B21,'TN01-10'!$A$11:$DT$164,111,0)</f>
        <v>4</v>
      </c>
      <c r="J21" s="338">
        <f>VLOOKUP($B21,'TN01-10'!$A$11:$DT$164,117,0)</f>
        <v>3.54</v>
      </c>
      <c r="K21" s="299" t="str">
        <f t="shared" si="0"/>
        <v>Giỏi</v>
      </c>
      <c r="L21" s="338" t="str">
        <f>VLOOKUP($B21,'TN01-10'!$A$11:$DZ$164,130,0)</f>
        <v>Khá</v>
      </c>
      <c r="M21" s="344"/>
      <c r="N21" s="339" t="str">
        <f>VLOOKUP($B21,'TN03'!$B$10:$U$9067,20,0)</f>
        <v>CNTN</v>
      </c>
      <c r="O21" s="340">
        <f t="shared" si="1"/>
        <v>1</v>
      </c>
      <c r="P21" s="341"/>
      <c r="Q21" s="342"/>
    </row>
    <row r="22" spans="1:17" s="340" customFormat="1" ht="18" customHeight="1" x14ac:dyDescent="0.2">
      <c r="A22" s="241">
        <v>15</v>
      </c>
      <c r="B22" s="345">
        <v>2220718158</v>
      </c>
      <c r="C22" s="334" t="str">
        <f>VLOOKUP($B22,TTCN!$B$6:$H$159,2,0)</f>
        <v>Nguyễn Hồ Phương</v>
      </c>
      <c r="D22" s="335" t="str">
        <f>VLOOKUP($B22,TTCN!$B$6:$H$159,3,0)</f>
        <v>An</v>
      </c>
      <c r="E22" s="336">
        <f>VLOOKUP($B22,TTCN!$B$6:$H$159,5,0)</f>
        <v>36013</v>
      </c>
      <c r="F22" s="337" t="str">
        <f>VLOOKUP($B22,TTCN!$B$6:$H$159,7,0)</f>
        <v>Đà Nẵng</v>
      </c>
      <c r="G22" s="337" t="str">
        <f>VLOOKUP($B22,TTCN!$B$6:$H$159,6,0)</f>
        <v>Nữ</v>
      </c>
      <c r="H22" s="338">
        <f>VLOOKUP($B22,'TN01-10'!$A$11:$DT$164,104,0)</f>
        <v>2.41</v>
      </c>
      <c r="I22" s="338">
        <f>VLOOKUP($B22,'TN01-10'!$A$11:$DT$164,111,0)</f>
        <v>3.33</v>
      </c>
      <c r="J22" s="338">
        <f>VLOOKUP($B22,'TN01-10'!$A$11:$DT$164,117,0)</f>
        <v>2.4500000000000002</v>
      </c>
      <c r="K22" s="299" t="str">
        <f t="shared" si="0"/>
        <v>Trung bình</v>
      </c>
      <c r="L22" s="338" t="str">
        <f>VLOOKUP($B22,'TN01-10'!$A$11:$DZ$164,130,0)</f>
        <v xml:space="preserve">TB </v>
      </c>
      <c r="M22" s="344"/>
      <c r="N22" s="339" t="str">
        <f>VLOOKUP($B22,'TN03'!$B$10:$U$9067,20,0)</f>
        <v>CNTN</v>
      </c>
      <c r="O22" s="340">
        <f t="shared" si="1"/>
        <v>1</v>
      </c>
      <c r="P22" s="341"/>
      <c r="Q22" s="342"/>
    </row>
    <row r="23" spans="1:17" s="340" customFormat="1" ht="18" customHeight="1" x14ac:dyDescent="0.2">
      <c r="A23" s="290">
        <v>16</v>
      </c>
      <c r="B23" s="345">
        <v>2220727257</v>
      </c>
      <c r="C23" s="334" t="str">
        <f>VLOOKUP($B23,TTCN!$B$6:$H$159,2,0)</f>
        <v>Nguyễn Võ Minh</v>
      </c>
      <c r="D23" s="335" t="str">
        <f>VLOOKUP($B23,TTCN!$B$6:$H$159,3,0)</f>
        <v>Anh</v>
      </c>
      <c r="E23" s="336">
        <f>VLOOKUP($B23,TTCN!$B$6:$H$159,5,0)</f>
        <v>36067</v>
      </c>
      <c r="F23" s="337" t="str">
        <f>VLOOKUP($B23,TTCN!$B$6:$H$159,7,0)</f>
        <v>Quảng Trị</v>
      </c>
      <c r="G23" s="337" t="str">
        <f>VLOOKUP($B23,TTCN!$B$6:$H$159,6,0)</f>
        <v>Nữ</v>
      </c>
      <c r="H23" s="338">
        <f>VLOOKUP($B23,'TN01-10'!$A$11:$DT$164,104,0)</f>
        <v>2.57</v>
      </c>
      <c r="I23" s="338">
        <f>VLOOKUP($B23,'TN01-10'!$A$11:$DT$164,111,0)</f>
        <v>4</v>
      </c>
      <c r="J23" s="338">
        <f>VLOOKUP($B23,'TN01-10'!$A$11:$DT$164,117,0)</f>
        <v>2.62</v>
      </c>
      <c r="K23" s="299" t="str">
        <f t="shared" ref="K23:K49" si="2">IF(J23&gt;=3.6,"Xuất sắc",IF(J23&gt;=3.2,"Giỏi",IF(J23&gt;=2.5,"Khá",IF(J23&gt;=2,"Trung bình","Không TN"))))</f>
        <v>Khá</v>
      </c>
      <c r="L23" s="338" t="str">
        <f>VLOOKUP($B23,'TN01-10'!$A$11:$DZ$164,130,0)</f>
        <v>Khá</v>
      </c>
      <c r="M23" s="344"/>
      <c r="N23" s="339" t="str">
        <f>VLOOKUP($B23,'TN03'!$B$10:$U$9067,20,0)</f>
        <v>CNTN</v>
      </c>
      <c r="O23" s="340">
        <f t="shared" si="1"/>
        <v>1</v>
      </c>
      <c r="P23" s="341"/>
      <c r="Q23" s="342"/>
    </row>
    <row r="24" spans="1:17" s="340" customFormat="1" ht="18" customHeight="1" x14ac:dyDescent="0.2">
      <c r="A24" s="241">
        <v>17</v>
      </c>
      <c r="B24" s="345">
        <v>2220729054</v>
      </c>
      <c r="C24" s="334" t="str">
        <f>VLOOKUP($B24,TTCN!$B$6:$H$159,2,0)</f>
        <v>Nguyễn Thị Kim</v>
      </c>
      <c r="D24" s="335" t="str">
        <f>VLOOKUP($B24,TTCN!$B$6:$H$159,3,0)</f>
        <v>Chi</v>
      </c>
      <c r="E24" s="336">
        <f>VLOOKUP($B24,TTCN!$B$6:$H$159,5,0)</f>
        <v>35966</v>
      </c>
      <c r="F24" s="337" t="str">
        <f>VLOOKUP($B24,TTCN!$B$6:$H$159,7,0)</f>
        <v>Quảng Nam</v>
      </c>
      <c r="G24" s="337" t="str">
        <f>VLOOKUP($B24,TTCN!$B$6:$H$159,6,0)</f>
        <v>Nữ</v>
      </c>
      <c r="H24" s="338">
        <f>VLOOKUP($B24,'TN01-10'!$A$11:$DT$164,104,0)</f>
        <v>2.91</v>
      </c>
      <c r="I24" s="338">
        <f>VLOOKUP($B24,'TN01-10'!$A$11:$DT$164,111,0)</f>
        <v>3.65</v>
      </c>
      <c r="J24" s="338">
        <f>VLOOKUP($B24,'TN01-10'!$A$11:$DT$164,117,0)</f>
        <v>2.94</v>
      </c>
      <c r="K24" s="299" t="str">
        <f t="shared" si="2"/>
        <v>Khá</v>
      </c>
      <c r="L24" s="338" t="str">
        <f>VLOOKUP($B24,'TN01-10'!$A$11:$DZ$164,130,0)</f>
        <v>Tốt</v>
      </c>
      <c r="M24" s="344"/>
      <c r="N24" s="339" t="str">
        <f>VLOOKUP($B24,'TN03'!$B$10:$U$9067,20,0)</f>
        <v>CNTN</v>
      </c>
      <c r="O24" s="340">
        <f t="shared" si="1"/>
        <v>1</v>
      </c>
      <c r="P24" s="341"/>
      <c r="Q24" s="342"/>
    </row>
    <row r="25" spans="1:17" s="340" customFormat="1" ht="18" customHeight="1" x14ac:dyDescent="0.2">
      <c r="A25" s="241">
        <v>18</v>
      </c>
      <c r="B25" s="345">
        <v>2220724305</v>
      </c>
      <c r="C25" s="334" t="str">
        <f>VLOOKUP($B25,TTCN!$B$6:$H$159,2,0)</f>
        <v>Nguyễn Thị Kiều</v>
      </c>
      <c r="D25" s="335" t="str">
        <f>VLOOKUP($B25,TTCN!$B$6:$H$159,3,0)</f>
        <v>Giang</v>
      </c>
      <c r="E25" s="336">
        <f>VLOOKUP($B25,TTCN!$B$6:$H$159,5,0)</f>
        <v>35643</v>
      </c>
      <c r="F25" s="337" t="str">
        <f>VLOOKUP($B25,TTCN!$B$6:$H$159,7,0)</f>
        <v>Quảng Trị</v>
      </c>
      <c r="G25" s="337" t="str">
        <f>VLOOKUP($B25,TTCN!$B$6:$H$159,6,0)</f>
        <v>Nữ</v>
      </c>
      <c r="H25" s="338">
        <f>VLOOKUP($B25,'TN01-10'!$A$11:$DT$164,104,0)</f>
        <v>3.11</v>
      </c>
      <c r="I25" s="338">
        <f>VLOOKUP($B25,'TN01-10'!$A$11:$DT$164,111,0)</f>
        <v>4</v>
      </c>
      <c r="J25" s="338">
        <f>VLOOKUP($B25,'TN01-10'!$A$11:$DT$164,117,0)</f>
        <v>3.15</v>
      </c>
      <c r="K25" s="299" t="str">
        <f t="shared" si="2"/>
        <v>Khá</v>
      </c>
      <c r="L25" s="338" t="str">
        <f>VLOOKUP($B25,'TN01-10'!$A$11:$DZ$164,130,0)</f>
        <v>Xuất Sắc</v>
      </c>
      <c r="M25" s="344"/>
      <c r="N25" s="339" t="str">
        <f>VLOOKUP($B25,'TN03'!$B$10:$U$9067,20,0)</f>
        <v>CNTN</v>
      </c>
      <c r="O25" s="340">
        <f t="shared" si="1"/>
        <v>1</v>
      </c>
      <c r="P25" s="341"/>
      <c r="Q25" s="342"/>
    </row>
    <row r="26" spans="1:17" s="340" customFormat="1" ht="18" customHeight="1" x14ac:dyDescent="0.2">
      <c r="A26" s="241">
        <v>19</v>
      </c>
      <c r="B26" s="345">
        <v>2220729058</v>
      </c>
      <c r="C26" s="334" t="str">
        <f>VLOOKUP($B26,TTCN!$B$6:$H$159,2,0)</f>
        <v>Đặng Thị Ngọc</v>
      </c>
      <c r="D26" s="335" t="str">
        <f>VLOOKUP($B26,TTCN!$B$6:$H$159,3,0)</f>
        <v>Hà</v>
      </c>
      <c r="E26" s="336">
        <f>VLOOKUP($B26,TTCN!$B$6:$H$159,5,0)</f>
        <v>36104</v>
      </c>
      <c r="F26" s="337" t="str">
        <f>VLOOKUP($B26,TTCN!$B$6:$H$159,7,0)</f>
        <v>Đà Nẵng</v>
      </c>
      <c r="G26" s="337" t="str">
        <f>VLOOKUP($B26,TTCN!$B$6:$H$159,6,0)</f>
        <v>Nữ</v>
      </c>
      <c r="H26" s="338">
        <f>VLOOKUP($B26,'TN01-10'!$A$11:$DT$164,104,0)</f>
        <v>2.64</v>
      </c>
      <c r="I26" s="338">
        <f>VLOOKUP($B26,'TN01-10'!$A$11:$DT$164,111,0)</f>
        <v>3.33</v>
      </c>
      <c r="J26" s="338">
        <f>VLOOKUP($B26,'TN01-10'!$A$11:$DT$164,117,0)</f>
        <v>2.67</v>
      </c>
      <c r="K26" s="299" t="str">
        <f t="shared" si="2"/>
        <v>Khá</v>
      </c>
      <c r="L26" s="338" t="str">
        <f>VLOOKUP($B26,'TN01-10'!$A$11:$DZ$164,130,0)</f>
        <v>Tốt</v>
      </c>
      <c r="M26" s="344"/>
      <c r="N26" s="339" t="str">
        <f>VLOOKUP($B26,'TN03'!$B$10:$U$9067,20,0)</f>
        <v>CNTN</v>
      </c>
      <c r="O26" s="340">
        <f t="shared" si="1"/>
        <v>1</v>
      </c>
      <c r="P26" s="341"/>
      <c r="Q26" s="342"/>
    </row>
    <row r="27" spans="1:17" s="340" customFormat="1" ht="18" customHeight="1" x14ac:dyDescent="0.2">
      <c r="A27" s="241">
        <v>20</v>
      </c>
      <c r="B27" s="345">
        <v>2220729356</v>
      </c>
      <c r="C27" s="334" t="str">
        <f>VLOOKUP($B27,TTCN!$B$6:$H$159,2,0)</f>
        <v>Nguyễn Thị Thu</v>
      </c>
      <c r="D27" s="335" t="str">
        <f>VLOOKUP($B27,TTCN!$B$6:$H$159,3,0)</f>
        <v>Hà</v>
      </c>
      <c r="E27" s="336">
        <f>VLOOKUP($B27,TTCN!$B$6:$H$159,5,0)</f>
        <v>35664</v>
      </c>
      <c r="F27" s="337" t="str">
        <f>VLOOKUP($B27,TTCN!$B$6:$H$159,7,0)</f>
        <v>Đà Nẵng</v>
      </c>
      <c r="G27" s="337" t="str">
        <f>VLOOKUP($B27,TTCN!$B$6:$H$159,6,0)</f>
        <v>Nữ</v>
      </c>
      <c r="H27" s="338">
        <f>VLOOKUP($B27,'TN01-10'!$A$11:$DT$164,104,0)</f>
        <v>2.94</v>
      </c>
      <c r="I27" s="338">
        <f>VLOOKUP($B27,'TN01-10'!$A$11:$DT$164,111,0)</f>
        <v>4</v>
      </c>
      <c r="J27" s="338">
        <f>VLOOKUP($B27,'TN01-10'!$A$11:$DT$164,117,0)</f>
        <v>2.98</v>
      </c>
      <c r="K27" s="299" t="str">
        <f t="shared" si="2"/>
        <v>Khá</v>
      </c>
      <c r="L27" s="338" t="str">
        <f>VLOOKUP($B27,'TN01-10'!$A$11:$DZ$164,130,0)</f>
        <v>Tốt</v>
      </c>
      <c r="M27" s="344"/>
      <c r="N27" s="339" t="str">
        <f>VLOOKUP($B27,'TN03'!$B$10:$U$9067,20,0)</f>
        <v>CNTN</v>
      </c>
      <c r="O27" s="340">
        <f t="shared" si="1"/>
        <v>1</v>
      </c>
      <c r="P27" s="341"/>
      <c r="Q27" s="342"/>
    </row>
    <row r="28" spans="1:17" s="340" customFormat="1" ht="18" customHeight="1" x14ac:dyDescent="0.2">
      <c r="A28" s="290">
        <v>21</v>
      </c>
      <c r="B28" s="345">
        <v>2221724248</v>
      </c>
      <c r="C28" s="334" t="str">
        <f>VLOOKUP($B28,TTCN!$B$6:$H$159,2,0)</f>
        <v>Vũ Đình</v>
      </c>
      <c r="D28" s="335" t="str">
        <f>VLOOKUP($B28,TTCN!$B$6:$H$159,3,0)</f>
        <v>Hoài</v>
      </c>
      <c r="E28" s="336">
        <f>VLOOKUP($B28,TTCN!$B$6:$H$159,5,0)</f>
        <v>35854</v>
      </c>
      <c r="F28" s="337" t="str">
        <f>VLOOKUP($B28,TTCN!$B$6:$H$159,7,0)</f>
        <v>Quảng Nam</v>
      </c>
      <c r="G28" s="337" t="str">
        <f>VLOOKUP($B28,TTCN!$B$6:$H$159,6,0)</f>
        <v>Nam</v>
      </c>
      <c r="H28" s="338">
        <f>VLOOKUP($B28,'TN01-10'!$A$11:$DT$164,104,0)</f>
        <v>2.81</v>
      </c>
      <c r="I28" s="338">
        <f>VLOOKUP($B28,'TN01-10'!$A$11:$DT$164,111,0)</f>
        <v>3.33</v>
      </c>
      <c r="J28" s="338">
        <f>VLOOKUP($B28,'TN01-10'!$A$11:$DT$164,117,0)</f>
        <v>2.83</v>
      </c>
      <c r="K28" s="299" t="str">
        <f t="shared" si="2"/>
        <v>Khá</v>
      </c>
      <c r="L28" s="338" t="str">
        <f>VLOOKUP($B28,'TN01-10'!$A$11:$DZ$164,130,0)</f>
        <v>Tốt</v>
      </c>
      <c r="M28" s="344"/>
      <c r="N28" s="339" t="str">
        <f>VLOOKUP($B28,'TN03'!$B$10:$U$9067,20,0)</f>
        <v>CNTN</v>
      </c>
      <c r="O28" s="340">
        <f t="shared" si="1"/>
        <v>1</v>
      </c>
      <c r="P28" s="341"/>
      <c r="Q28" s="342"/>
    </row>
    <row r="29" spans="1:17" s="340" customFormat="1" ht="18" customHeight="1" x14ac:dyDescent="0.2">
      <c r="A29" s="241">
        <v>22</v>
      </c>
      <c r="B29" s="345">
        <v>2220326390</v>
      </c>
      <c r="C29" s="334" t="str">
        <f>VLOOKUP($B29,TTCN!$B$6:$H$159,2,0)</f>
        <v>Võ Thị</v>
      </c>
      <c r="D29" s="335" t="str">
        <f>VLOOKUP($B29,TTCN!$B$6:$H$159,3,0)</f>
        <v>Hoàng</v>
      </c>
      <c r="E29" s="336">
        <f>VLOOKUP($B29,TTCN!$B$6:$H$159,5,0)</f>
        <v>35778</v>
      </c>
      <c r="F29" s="337" t="str">
        <f>VLOOKUP($B29,TTCN!$B$6:$H$159,7,0)</f>
        <v>Quảng Nam</v>
      </c>
      <c r="G29" s="337" t="str">
        <f>VLOOKUP($B29,TTCN!$B$6:$H$159,6,0)</f>
        <v>Nữ</v>
      </c>
      <c r="H29" s="338">
        <f>VLOOKUP($B29,'TN01-10'!$A$11:$DT$164,104,0)</f>
        <v>2.99</v>
      </c>
      <c r="I29" s="338">
        <f>VLOOKUP($B29,'TN01-10'!$A$11:$DT$164,111,0)</f>
        <v>3.65</v>
      </c>
      <c r="J29" s="338">
        <f>VLOOKUP($B29,'TN01-10'!$A$11:$DT$164,117,0)</f>
        <v>3.01</v>
      </c>
      <c r="K29" s="299" t="str">
        <f t="shared" si="2"/>
        <v>Khá</v>
      </c>
      <c r="L29" s="338" t="str">
        <f>VLOOKUP($B29,'TN01-10'!$A$11:$DZ$164,130,0)</f>
        <v>Khá</v>
      </c>
      <c r="M29" s="344"/>
      <c r="N29" s="339" t="str">
        <f>VLOOKUP($B29,'TN03'!$B$10:$U$9067,20,0)</f>
        <v>CNTN</v>
      </c>
      <c r="O29" s="340">
        <f t="shared" si="1"/>
        <v>1</v>
      </c>
      <c r="P29" s="341"/>
      <c r="Q29" s="342"/>
    </row>
    <row r="30" spans="1:17" s="340" customFormat="1" ht="18" customHeight="1" x14ac:dyDescent="0.2">
      <c r="A30" s="241">
        <v>23</v>
      </c>
      <c r="B30" s="345">
        <v>2221729533</v>
      </c>
      <c r="C30" s="334" t="str">
        <f>VLOOKUP($B30,TTCN!$B$6:$H$159,2,0)</f>
        <v>Nguyễn Quang</v>
      </c>
      <c r="D30" s="335" t="str">
        <f>VLOOKUP($B30,TTCN!$B$6:$H$159,3,0)</f>
        <v>Huy</v>
      </c>
      <c r="E30" s="336">
        <f>VLOOKUP($B30,TTCN!$B$6:$H$159,5,0)</f>
        <v>36158</v>
      </c>
      <c r="F30" s="337" t="str">
        <f>VLOOKUP($B30,TTCN!$B$6:$H$159,7,0)</f>
        <v>Quảng Bình</v>
      </c>
      <c r="G30" s="337" t="str">
        <f>VLOOKUP($B30,TTCN!$B$6:$H$159,6,0)</f>
        <v>Nam</v>
      </c>
      <c r="H30" s="338">
        <f>VLOOKUP($B30,'TN01-10'!$A$11:$DT$164,104,0)</f>
        <v>2.91</v>
      </c>
      <c r="I30" s="338">
        <f>VLOOKUP($B30,'TN01-10'!$A$11:$DT$164,111,0)</f>
        <v>3.33</v>
      </c>
      <c r="J30" s="338">
        <f>VLOOKUP($B30,'TN01-10'!$A$11:$DT$164,117,0)</f>
        <v>2.93</v>
      </c>
      <c r="K30" s="299" t="str">
        <f t="shared" si="2"/>
        <v>Khá</v>
      </c>
      <c r="L30" s="338" t="str">
        <f>VLOOKUP($B30,'TN01-10'!$A$11:$DZ$164,130,0)</f>
        <v>Khá</v>
      </c>
      <c r="M30" s="344"/>
      <c r="N30" s="339" t="str">
        <f>VLOOKUP($B30,'TN03'!$B$10:$U$9067,20,0)</f>
        <v>CNTN</v>
      </c>
      <c r="O30" s="340">
        <f t="shared" si="1"/>
        <v>1</v>
      </c>
      <c r="P30" s="341"/>
      <c r="Q30" s="342"/>
    </row>
    <row r="31" spans="1:17" s="340" customFormat="1" ht="18" customHeight="1" x14ac:dyDescent="0.2">
      <c r="A31" s="241">
        <v>24</v>
      </c>
      <c r="B31" s="345">
        <v>2220724227</v>
      </c>
      <c r="C31" s="334" t="str">
        <f>VLOOKUP($B31,TTCN!$B$6:$H$159,2,0)</f>
        <v>Nguyễn Nguyễn Thu</v>
      </c>
      <c r="D31" s="335" t="str">
        <f>VLOOKUP($B31,TTCN!$B$6:$H$159,3,0)</f>
        <v>Huyền</v>
      </c>
      <c r="E31" s="336">
        <f>VLOOKUP($B31,TTCN!$B$6:$H$159,5,0)</f>
        <v>35986</v>
      </c>
      <c r="F31" s="337" t="str">
        <f>VLOOKUP($B31,TTCN!$B$6:$H$159,7,0)</f>
        <v>Đà Nẵng</v>
      </c>
      <c r="G31" s="337" t="str">
        <f>VLOOKUP($B31,TTCN!$B$6:$H$159,6,0)</f>
        <v>Nữ</v>
      </c>
      <c r="H31" s="338">
        <f>VLOOKUP($B31,'TN01-10'!$A$11:$DT$164,104,0)</f>
        <v>2.77</v>
      </c>
      <c r="I31" s="338">
        <f>VLOOKUP($B31,'TN01-10'!$A$11:$DT$164,111,0)</f>
        <v>3</v>
      </c>
      <c r="J31" s="338">
        <f>VLOOKUP($B31,'TN01-10'!$A$11:$DT$164,117,0)</f>
        <v>2.78</v>
      </c>
      <c r="K31" s="299" t="str">
        <f t="shared" si="2"/>
        <v>Khá</v>
      </c>
      <c r="L31" s="338" t="str">
        <f>VLOOKUP($B31,'TN01-10'!$A$11:$DZ$164,130,0)</f>
        <v>Tốt</v>
      </c>
      <c r="M31" s="344"/>
      <c r="N31" s="339" t="str">
        <f>VLOOKUP($B31,'TN03'!$B$10:$U$9067,20,0)</f>
        <v>CNTN</v>
      </c>
      <c r="O31" s="340">
        <f t="shared" si="1"/>
        <v>1</v>
      </c>
      <c r="P31" s="341"/>
      <c r="Q31" s="342"/>
    </row>
    <row r="32" spans="1:17" s="340" customFormat="1" ht="18" customHeight="1" x14ac:dyDescent="0.2">
      <c r="A32" s="241">
        <v>25</v>
      </c>
      <c r="B32" s="345">
        <v>2220727314</v>
      </c>
      <c r="C32" s="334" t="str">
        <f>VLOOKUP($B32,TTCN!$B$6:$H$159,2,0)</f>
        <v>Phạm Thị Ngọc</v>
      </c>
      <c r="D32" s="335" t="str">
        <f>VLOOKUP($B32,TTCN!$B$6:$H$159,3,0)</f>
        <v>Hường</v>
      </c>
      <c r="E32" s="336">
        <f>VLOOKUP($B32,TTCN!$B$6:$H$159,5,0)</f>
        <v>36094</v>
      </c>
      <c r="F32" s="337" t="str">
        <f>VLOOKUP($B32,TTCN!$B$6:$H$159,7,0)</f>
        <v>Đà Nẵng</v>
      </c>
      <c r="G32" s="337" t="str">
        <f>VLOOKUP($B32,TTCN!$B$6:$H$159,6,0)</f>
        <v>Nữ</v>
      </c>
      <c r="H32" s="338">
        <f>VLOOKUP($B32,'TN01-10'!$A$11:$DT$164,104,0)</f>
        <v>2.56</v>
      </c>
      <c r="I32" s="338">
        <f>VLOOKUP($B32,'TN01-10'!$A$11:$DT$164,111,0)</f>
        <v>3</v>
      </c>
      <c r="J32" s="338">
        <f>VLOOKUP($B32,'TN01-10'!$A$11:$DT$164,117,0)</f>
        <v>2.57</v>
      </c>
      <c r="K32" s="299" t="str">
        <f t="shared" si="2"/>
        <v>Khá</v>
      </c>
      <c r="L32" s="338" t="str">
        <f>VLOOKUP($B32,'TN01-10'!$A$11:$DZ$164,130,0)</f>
        <v>Tốt</v>
      </c>
      <c r="M32" s="344"/>
      <c r="N32" s="339" t="str">
        <f>VLOOKUP($B32,'TN03'!$B$10:$U$9067,20,0)</f>
        <v>CNTN</v>
      </c>
      <c r="O32" s="340">
        <f t="shared" si="1"/>
        <v>1</v>
      </c>
      <c r="P32" s="341"/>
      <c r="Q32" s="342"/>
    </row>
    <row r="33" spans="1:17" s="340" customFormat="1" ht="18" customHeight="1" x14ac:dyDescent="0.2">
      <c r="A33" s="290">
        <v>26</v>
      </c>
      <c r="B33" s="345">
        <v>2220716844</v>
      </c>
      <c r="C33" s="334" t="str">
        <f>VLOOKUP($B33,TTCN!$B$6:$H$159,2,0)</f>
        <v>Nguyễn Gia</v>
      </c>
      <c r="D33" s="335" t="str">
        <f>VLOOKUP($B33,TTCN!$B$6:$H$159,3,0)</f>
        <v>Mẫn</v>
      </c>
      <c r="E33" s="336">
        <f>VLOOKUP($B33,TTCN!$B$6:$H$159,5,0)</f>
        <v>36064</v>
      </c>
      <c r="F33" s="337" t="str">
        <f>VLOOKUP($B33,TTCN!$B$6:$H$159,7,0)</f>
        <v>Đà Nẵng</v>
      </c>
      <c r="G33" s="337" t="str">
        <f>VLOOKUP($B33,TTCN!$B$6:$H$159,6,0)</f>
        <v>Nữ</v>
      </c>
      <c r="H33" s="338">
        <f>VLOOKUP($B33,'TN01-10'!$A$11:$DT$164,104,0)</f>
        <v>2.74</v>
      </c>
      <c r="I33" s="338">
        <f>VLOOKUP($B33,'TN01-10'!$A$11:$DT$164,111,0)</f>
        <v>3.33</v>
      </c>
      <c r="J33" s="338">
        <f>VLOOKUP($B33,'TN01-10'!$A$11:$DT$164,117,0)</f>
        <v>2.77</v>
      </c>
      <c r="K33" s="299" t="str">
        <f t="shared" si="2"/>
        <v>Khá</v>
      </c>
      <c r="L33" s="338" t="str">
        <f>VLOOKUP($B33,'TN01-10'!$A$11:$DZ$164,130,0)</f>
        <v>Tốt</v>
      </c>
      <c r="M33" s="344"/>
      <c r="N33" s="339" t="str">
        <f>VLOOKUP($B33,'TN03'!$B$10:$U$9067,20,0)</f>
        <v>CNTN</v>
      </c>
      <c r="O33" s="340">
        <f t="shared" si="1"/>
        <v>1</v>
      </c>
      <c r="P33" s="341"/>
      <c r="Q33" s="342"/>
    </row>
    <row r="34" spans="1:17" s="340" customFormat="1" ht="18" customHeight="1" x14ac:dyDescent="0.2">
      <c r="A34" s="241">
        <v>27</v>
      </c>
      <c r="B34" s="345">
        <v>2220724223</v>
      </c>
      <c r="C34" s="334" t="str">
        <f>VLOOKUP($B34,TTCN!$B$6:$H$159,2,0)</f>
        <v>Lê Thị Thúy</v>
      </c>
      <c r="D34" s="335" t="str">
        <f>VLOOKUP($B34,TTCN!$B$6:$H$159,3,0)</f>
        <v>Na</v>
      </c>
      <c r="E34" s="336">
        <f>VLOOKUP($B34,TTCN!$B$6:$H$159,5,0)</f>
        <v>35803</v>
      </c>
      <c r="F34" s="337" t="str">
        <f>VLOOKUP($B34,TTCN!$B$6:$H$159,7,0)</f>
        <v>Đà Nẵng</v>
      </c>
      <c r="G34" s="337" t="str">
        <f>VLOOKUP($B34,TTCN!$B$6:$H$159,6,0)</f>
        <v>Nữ</v>
      </c>
      <c r="H34" s="338">
        <f>VLOOKUP($B34,'TN01-10'!$A$11:$DT$164,104,0)</f>
        <v>2.62</v>
      </c>
      <c r="I34" s="338">
        <f>VLOOKUP($B34,'TN01-10'!$A$11:$DT$164,111,0)</f>
        <v>4</v>
      </c>
      <c r="J34" s="338">
        <f>VLOOKUP($B34,'TN01-10'!$A$11:$DT$164,117,0)</f>
        <v>2.67</v>
      </c>
      <c r="K34" s="299" t="str">
        <f t="shared" si="2"/>
        <v>Khá</v>
      </c>
      <c r="L34" s="338" t="str">
        <f>VLOOKUP($B34,'TN01-10'!$A$11:$DZ$164,130,0)</f>
        <v>Tốt</v>
      </c>
      <c r="M34" s="344"/>
      <c r="N34" s="339" t="str">
        <f>VLOOKUP($B34,'TN03'!$B$10:$U$9067,20,0)</f>
        <v>CNTN</v>
      </c>
      <c r="O34" s="340">
        <f t="shared" si="1"/>
        <v>1</v>
      </c>
      <c r="P34" s="341"/>
      <c r="Q34" s="342"/>
    </row>
    <row r="35" spans="1:17" s="340" customFormat="1" ht="18" customHeight="1" x14ac:dyDescent="0.2">
      <c r="A35" s="241">
        <v>28</v>
      </c>
      <c r="B35" s="345">
        <v>2220727355</v>
      </c>
      <c r="C35" s="334" t="str">
        <f>VLOOKUP($B35,TTCN!$B$6:$H$159,2,0)</f>
        <v>Huỳnh Thị Thảo</v>
      </c>
      <c r="D35" s="335" t="str">
        <f>VLOOKUP($B35,TTCN!$B$6:$H$159,3,0)</f>
        <v>Ni</v>
      </c>
      <c r="E35" s="336">
        <f>VLOOKUP($B35,TTCN!$B$6:$H$159,5,0)</f>
        <v>35853</v>
      </c>
      <c r="F35" s="337" t="str">
        <f>VLOOKUP($B35,TTCN!$B$6:$H$159,7,0)</f>
        <v>DakLak</v>
      </c>
      <c r="G35" s="337" t="str">
        <f>VLOOKUP($B35,TTCN!$B$6:$H$159,6,0)</f>
        <v>Nữ</v>
      </c>
      <c r="H35" s="338">
        <f>VLOOKUP($B35,'TN01-10'!$A$11:$DT$164,104,0)</f>
        <v>3.08</v>
      </c>
      <c r="I35" s="338">
        <f>VLOOKUP($B35,'TN01-10'!$A$11:$DT$164,111,0)</f>
        <v>4</v>
      </c>
      <c r="J35" s="338">
        <f>VLOOKUP($B35,'TN01-10'!$A$11:$DT$164,117,0)</f>
        <v>3.11</v>
      </c>
      <c r="K35" s="299" t="str">
        <f t="shared" si="2"/>
        <v>Khá</v>
      </c>
      <c r="L35" s="338" t="str">
        <f>VLOOKUP($B35,'TN01-10'!$A$11:$DZ$164,130,0)</f>
        <v>Tốt</v>
      </c>
      <c r="M35" s="344"/>
      <c r="N35" s="339" t="str">
        <f>VLOOKUP($B35,'TN03'!$B$10:$U$9067,20,0)</f>
        <v>CNTN</v>
      </c>
      <c r="O35" s="340">
        <f t="shared" si="1"/>
        <v>1</v>
      </c>
      <c r="P35" s="341"/>
      <c r="Q35" s="342"/>
    </row>
    <row r="36" spans="1:17" s="340" customFormat="1" ht="18" customHeight="1" x14ac:dyDescent="0.2">
      <c r="A36" s="241">
        <v>29</v>
      </c>
      <c r="B36" s="345">
        <v>2221718606</v>
      </c>
      <c r="C36" s="334" t="str">
        <f>VLOOKUP($B36,TTCN!$B$6:$H$159,2,0)</f>
        <v>Nguyễn</v>
      </c>
      <c r="D36" s="335" t="str">
        <f>VLOOKUP($B36,TTCN!$B$6:$H$159,3,0)</f>
        <v>Nhật</v>
      </c>
      <c r="E36" s="336">
        <f>VLOOKUP($B36,TTCN!$B$6:$H$159,5,0)</f>
        <v>36062</v>
      </c>
      <c r="F36" s="337" t="str">
        <f>VLOOKUP($B36,TTCN!$B$6:$H$159,7,0)</f>
        <v>Đà Nẵng</v>
      </c>
      <c r="G36" s="337" t="str">
        <f>VLOOKUP($B36,TTCN!$B$6:$H$159,6,0)</f>
        <v>Nam</v>
      </c>
      <c r="H36" s="338">
        <f>VLOOKUP($B36,'TN01-10'!$A$11:$DT$164,104,0)</f>
        <v>2.4500000000000002</v>
      </c>
      <c r="I36" s="338">
        <f>VLOOKUP($B36,'TN01-10'!$A$11:$DT$164,111,0)</f>
        <v>3.33</v>
      </c>
      <c r="J36" s="338">
        <f>VLOOKUP($B36,'TN01-10'!$A$11:$DT$164,117,0)</f>
        <v>2.4900000000000002</v>
      </c>
      <c r="K36" s="299" t="str">
        <f t="shared" si="2"/>
        <v>Trung bình</v>
      </c>
      <c r="L36" s="338" t="str">
        <f>VLOOKUP($B36,'TN01-10'!$A$11:$DZ$164,130,0)</f>
        <v>Tốt</v>
      </c>
      <c r="M36" s="344"/>
      <c r="N36" s="339" t="str">
        <f>VLOOKUP($B36,'TN03'!$B$10:$U$9067,20,0)</f>
        <v>CNTN</v>
      </c>
      <c r="O36" s="340">
        <f t="shared" si="1"/>
        <v>1</v>
      </c>
      <c r="P36" s="341"/>
      <c r="Q36" s="342"/>
    </row>
    <row r="37" spans="1:17" s="340" customFormat="1" ht="18" customHeight="1" x14ac:dyDescent="0.2">
      <c r="A37" s="241">
        <v>30</v>
      </c>
      <c r="B37" s="345">
        <v>2220727364</v>
      </c>
      <c r="C37" s="334" t="str">
        <f>VLOOKUP($B37,TTCN!$B$6:$H$159,2,0)</f>
        <v>Huỳnh Thị Vi</v>
      </c>
      <c r="D37" s="335" t="str">
        <f>VLOOKUP($B37,TTCN!$B$6:$H$159,3,0)</f>
        <v>Phương</v>
      </c>
      <c r="E37" s="336">
        <f>VLOOKUP($B37,TTCN!$B$6:$H$159,5,0)</f>
        <v>35927</v>
      </c>
      <c r="F37" s="337" t="str">
        <f>VLOOKUP($B37,TTCN!$B$6:$H$159,7,0)</f>
        <v>Quảng Nam</v>
      </c>
      <c r="G37" s="337" t="str">
        <f>VLOOKUP($B37,TTCN!$B$6:$H$159,6,0)</f>
        <v>Nữ</v>
      </c>
      <c r="H37" s="338">
        <f>VLOOKUP($B37,'TN01-10'!$A$11:$DT$164,104,0)</f>
        <v>3.04</v>
      </c>
      <c r="I37" s="338">
        <f>VLOOKUP($B37,'TN01-10'!$A$11:$DT$164,111,0)</f>
        <v>4</v>
      </c>
      <c r="J37" s="338">
        <f>VLOOKUP($B37,'TN01-10'!$A$11:$DT$164,117,0)</f>
        <v>3.08</v>
      </c>
      <c r="K37" s="299" t="str">
        <f t="shared" si="2"/>
        <v>Khá</v>
      </c>
      <c r="L37" s="338" t="str">
        <f>VLOOKUP($B37,'TN01-10'!$A$11:$DZ$164,130,0)</f>
        <v>Tốt</v>
      </c>
      <c r="M37" s="344"/>
      <c r="N37" s="339" t="str">
        <f>VLOOKUP($B37,'TN03'!$B$10:$U$9067,20,0)</f>
        <v>CNTN</v>
      </c>
      <c r="O37" s="340">
        <f t="shared" si="1"/>
        <v>1</v>
      </c>
      <c r="P37" s="341"/>
      <c r="Q37" s="342"/>
    </row>
    <row r="38" spans="1:17" s="340" customFormat="1" ht="18" customHeight="1" x14ac:dyDescent="0.2">
      <c r="A38" s="290">
        <v>31</v>
      </c>
      <c r="B38" s="345">
        <v>2220727373</v>
      </c>
      <c r="C38" s="334" t="str">
        <f>VLOOKUP($B38,TTCN!$B$6:$H$159,2,0)</f>
        <v>Huỳnh Đỗ Thục</v>
      </c>
      <c r="D38" s="335" t="str">
        <f>VLOOKUP($B38,TTCN!$B$6:$H$159,3,0)</f>
        <v>Quyên</v>
      </c>
      <c r="E38" s="336">
        <f>VLOOKUP($B38,TTCN!$B$6:$H$159,5,0)</f>
        <v>36106</v>
      </c>
      <c r="F38" s="337" t="str">
        <f>VLOOKUP($B38,TTCN!$B$6:$H$159,7,0)</f>
        <v>Đà Nẵng</v>
      </c>
      <c r="G38" s="337" t="str">
        <f>VLOOKUP($B38,TTCN!$B$6:$H$159,6,0)</f>
        <v>Nữ</v>
      </c>
      <c r="H38" s="338">
        <f>VLOOKUP($B38,'TN01-10'!$A$11:$DT$164,104,0)</f>
        <v>2.79</v>
      </c>
      <c r="I38" s="338">
        <f>VLOOKUP($B38,'TN01-10'!$A$11:$DT$164,111,0)</f>
        <v>3.65</v>
      </c>
      <c r="J38" s="338">
        <f>VLOOKUP($B38,'TN01-10'!$A$11:$DT$164,117,0)</f>
        <v>2.82</v>
      </c>
      <c r="K38" s="299" t="str">
        <f t="shared" si="2"/>
        <v>Khá</v>
      </c>
      <c r="L38" s="338" t="str">
        <f>VLOOKUP($B38,'TN01-10'!$A$11:$DZ$164,130,0)</f>
        <v>Tốt</v>
      </c>
      <c r="M38" s="344"/>
      <c r="N38" s="339" t="str">
        <f>VLOOKUP($B38,'TN03'!$B$10:$U$9067,20,0)</f>
        <v>CNTN</v>
      </c>
      <c r="O38" s="340">
        <f t="shared" si="1"/>
        <v>1</v>
      </c>
      <c r="P38" s="341"/>
      <c r="Q38" s="342"/>
    </row>
    <row r="39" spans="1:17" s="340" customFormat="1" ht="18" customHeight="1" x14ac:dyDescent="0.2">
      <c r="A39" s="241">
        <v>32</v>
      </c>
      <c r="B39" s="345">
        <v>2220326437</v>
      </c>
      <c r="C39" s="334" t="str">
        <f>VLOOKUP($B39,TTCN!$B$6:$H$159,2,0)</f>
        <v>Đinh Thị Thu</v>
      </c>
      <c r="D39" s="335" t="str">
        <f>VLOOKUP($B39,TTCN!$B$6:$H$159,3,0)</f>
        <v>Sơn</v>
      </c>
      <c r="E39" s="336">
        <f>VLOOKUP($B39,TTCN!$B$6:$H$159,5,0)</f>
        <v>35951</v>
      </c>
      <c r="F39" s="337" t="str">
        <f>VLOOKUP($B39,TTCN!$B$6:$H$159,7,0)</f>
        <v>Đà Nẵng</v>
      </c>
      <c r="G39" s="337" t="str">
        <f>VLOOKUP($B39,TTCN!$B$6:$H$159,6,0)</f>
        <v>Nữ</v>
      </c>
      <c r="H39" s="338">
        <f>VLOOKUP($B39,'TN01-10'!$A$11:$DT$164,104,0)</f>
        <v>3.18</v>
      </c>
      <c r="I39" s="338">
        <f>VLOOKUP($B39,'TN01-10'!$A$11:$DT$164,111,0)</f>
        <v>4</v>
      </c>
      <c r="J39" s="338">
        <f>VLOOKUP($B39,'TN01-10'!$A$11:$DT$164,117,0)</f>
        <v>3.21</v>
      </c>
      <c r="K39" s="299" t="str">
        <f t="shared" si="2"/>
        <v>Giỏi</v>
      </c>
      <c r="L39" s="338" t="str">
        <f>VLOOKUP($B39,'TN01-10'!$A$11:$DZ$164,130,0)</f>
        <v>Tốt</v>
      </c>
      <c r="M39" s="344"/>
      <c r="N39" s="339" t="str">
        <f>VLOOKUP($B39,'TN03'!$B$10:$U$9067,20,0)</f>
        <v>CNTN</v>
      </c>
      <c r="O39" s="340">
        <f t="shared" si="1"/>
        <v>1</v>
      </c>
      <c r="P39" s="341"/>
      <c r="Q39" s="342"/>
    </row>
    <row r="40" spans="1:17" s="340" customFormat="1" ht="18" customHeight="1" x14ac:dyDescent="0.2">
      <c r="A40" s="241">
        <v>33</v>
      </c>
      <c r="B40" s="345">
        <v>2220729441</v>
      </c>
      <c r="C40" s="334" t="str">
        <f>VLOOKUP($B40,TTCN!$B$6:$H$159,2,0)</f>
        <v>Hoàng Thị</v>
      </c>
      <c r="D40" s="335" t="str">
        <f>VLOOKUP($B40,TTCN!$B$6:$H$159,3,0)</f>
        <v>Tình</v>
      </c>
      <c r="E40" s="336">
        <f>VLOOKUP($B40,TTCN!$B$6:$H$159,5,0)</f>
        <v>36084</v>
      </c>
      <c r="F40" s="337" t="str">
        <f>VLOOKUP($B40,TTCN!$B$6:$H$159,7,0)</f>
        <v>DakLak</v>
      </c>
      <c r="G40" s="337" t="str">
        <f>VLOOKUP($B40,TTCN!$B$6:$H$159,6,0)</f>
        <v>Nữ</v>
      </c>
      <c r="H40" s="338">
        <f>VLOOKUP($B40,'TN01-10'!$A$11:$DT$164,104,0)</f>
        <v>3.01</v>
      </c>
      <c r="I40" s="338">
        <f>VLOOKUP($B40,'TN01-10'!$A$11:$DT$164,111,0)</f>
        <v>3.65</v>
      </c>
      <c r="J40" s="338">
        <f>VLOOKUP($B40,'TN01-10'!$A$11:$DT$164,117,0)</f>
        <v>3.04</v>
      </c>
      <c r="K40" s="299" t="str">
        <f t="shared" si="2"/>
        <v>Khá</v>
      </c>
      <c r="L40" s="338" t="str">
        <f>VLOOKUP($B40,'TN01-10'!$A$11:$DZ$164,130,0)</f>
        <v>Tốt</v>
      </c>
      <c r="M40" s="344"/>
      <c r="N40" s="339" t="str">
        <f>VLOOKUP($B40,'TN03'!$B$10:$U$9067,20,0)</f>
        <v>CNTN</v>
      </c>
      <c r="O40" s="340">
        <f t="shared" si="1"/>
        <v>1</v>
      </c>
      <c r="P40" s="341"/>
      <c r="Q40" s="342"/>
    </row>
    <row r="41" spans="1:17" s="340" customFormat="1" ht="18" customHeight="1" x14ac:dyDescent="0.2">
      <c r="A41" s="241">
        <v>34</v>
      </c>
      <c r="B41" s="345">
        <v>2220727384</v>
      </c>
      <c r="C41" s="334" t="str">
        <f>VLOOKUP($B41,TTCN!$B$6:$H$159,2,0)</f>
        <v>Nguyễn Thị</v>
      </c>
      <c r="D41" s="335" t="str">
        <f>VLOOKUP($B41,TTCN!$B$6:$H$159,3,0)</f>
        <v>Tha</v>
      </c>
      <c r="E41" s="336">
        <f>VLOOKUP($B41,TTCN!$B$6:$H$159,5,0)</f>
        <v>35796</v>
      </c>
      <c r="F41" s="337" t="str">
        <f>VLOOKUP($B41,TTCN!$B$6:$H$159,7,0)</f>
        <v>Quảng Nam</v>
      </c>
      <c r="G41" s="337" t="str">
        <f>VLOOKUP($B41,TTCN!$B$6:$H$159,6,0)</f>
        <v>Nữ</v>
      </c>
      <c r="H41" s="338">
        <f>VLOOKUP($B41,'TN01-10'!$A$11:$DT$164,104,0)</f>
        <v>3.05</v>
      </c>
      <c r="I41" s="338">
        <f>VLOOKUP($B41,'TN01-10'!$A$11:$DT$164,111,0)</f>
        <v>3.65</v>
      </c>
      <c r="J41" s="338">
        <f>VLOOKUP($B41,'TN01-10'!$A$11:$DT$164,117,0)</f>
        <v>3.07</v>
      </c>
      <c r="K41" s="299" t="str">
        <f t="shared" si="2"/>
        <v>Khá</v>
      </c>
      <c r="L41" s="338" t="str">
        <f>VLOOKUP($B41,'TN01-10'!$A$11:$DZ$164,130,0)</f>
        <v>Tốt</v>
      </c>
      <c r="M41" s="344"/>
      <c r="N41" s="339" t="str">
        <f>VLOOKUP($B41,'TN03'!$B$10:$U$9067,20,0)</f>
        <v>CNTN</v>
      </c>
      <c r="O41" s="340">
        <f t="shared" si="1"/>
        <v>1</v>
      </c>
      <c r="P41" s="341"/>
      <c r="Q41" s="342"/>
    </row>
    <row r="42" spans="1:17" s="340" customFormat="1" ht="18" customHeight="1" x14ac:dyDescent="0.2">
      <c r="A42" s="241">
        <v>35</v>
      </c>
      <c r="B42" s="345">
        <v>2220727388</v>
      </c>
      <c r="C42" s="334" t="str">
        <f>VLOOKUP($B42,TTCN!$B$6:$H$159,2,0)</f>
        <v>Nguyễn Thị Thanh</v>
      </c>
      <c r="D42" s="335" t="str">
        <f>VLOOKUP($B42,TTCN!$B$6:$H$159,3,0)</f>
        <v>Thảo</v>
      </c>
      <c r="E42" s="336">
        <f>VLOOKUP($B42,TTCN!$B$6:$H$159,5,0)</f>
        <v>36095</v>
      </c>
      <c r="F42" s="337" t="str">
        <f>VLOOKUP($B42,TTCN!$B$6:$H$159,7,0)</f>
        <v>Đà Nẵng</v>
      </c>
      <c r="G42" s="337" t="str">
        <f>VLOOKUP($B42,TTCN!$B$6:$H$159,6,0)</f>
        <v>Nữ</v>
      </c>
      <c r="H42" s="338">
        <f>VLOOKUP($B42,'TN01-10'!$A$11:$DT$164,104,0)</f>
        <v>3</v>
      </c>
      <c r="I42" s="338">
        <f>VLOOKUP($B42,'TN01-10'!$A$11:$DT$164,111,0)</f>
        <v>3</v>
      </c>
      <c r="J42" s="338">
        <f>VLOOKUP($B42,'TN01-10'!$A$11:$DT$164,117,0)</f>
        <v>3</v>
      </c>
      <c r="K42" s="299" t="str">
        <f t="shared" si="2"/>
        <v>Khá</v>
      </c>
      <c r="L42" s="338" t="str">
        <f>VLOOKUP($B42,'TN01-10'!$A$11:$DZ$164,130,0)</f>
        <v>Tốt</v>
      </c>
      <c r="M42" s="344"/>
      <c r="N42" s="339" t="str">
        <f>VLOOKUP($B42,'TN03'!$B$10:$U$9067,20,0)</f>
        <v>CNTN</v>
      </c>
      <c r="O42" s="340">
        <f t="shared" si="1"/>
        <v>1</v>
      </c>
      <c r="P42" s="341"/>
      <c r="Q42" s="342"/>
    </row>
    <row r="43" spans="1:17" s="340" customFormat="1" ht="18" customHeight="1" x14ac:dyDescent="0.2">
      <c r="A43" s="290">
        <v>36</v>
      </c>
      <c r="B43" s="345">
        <v>2220724273</v>
      </c>
      <c r="C43" s="334" t="str">
        <f>VLOOKUP($B43,TTCN!$B$6:$H$159,2,0)</f>
        <v>Hồ Thị Thanh</v>
      </c>
      <c r="D43" s="335" t="str">
        <f>VLOOKUP($B43,TTCN!$B$6:$H$159,3,0)</f>
        <v>Thùy</v>
      </c>
      <c r="E43" s="336">
        <f>VLOOKUP($B43,TTCN!$B$6:$H$159,5,0)</f>
        <v>35942</v>
      </c>
      <c r="F43" s="337" t="str">
        <f>VLOOKUP($B43,TTCN!$B$6:$H$159,7,0)</f>
        <v>Nghệ An</v>
      </c>
      <c r="G43" s="337" t="str">
        <f>VLOOKUP($B43,TTCN!$B$6:$H$159,6,0)</f>
        <v>Nữ</v>
      </c>
      <c r="H43" s="338">
        <f>VLOOKUP($B43,'TN01-10'!$A$11:$DT$164,104,0)</f>
        <v>2.7</v>
      </c>
      <c r="I43" s="338">
        <f>VLOOKUP($B43,'TN01-10'!$A$11:$DT$164,111,0)</f>
        <v>3.33</v>
      </c>
      <c r="J43" s="338">
        <f>VLOOKUP($B43,'TN01-10'!$A$11:$DT$164,117,0)</f>
        <v>2.73</v>
      </c>
      <c r="K43" s="299" t="str">
        <f t="shared" si="2"/>
        <v>Khá</v>
      </c>
      <c r="L43" s="338" t="str">
        <f>VLOOKUP($B43,'TN01-10'!$A$11:$DZ$164,130,0)</f>
        <v>Tốt</v>
      </c>
      <c r="M43" s="344"/>
      <c r="N43" s="339" t="str">
        <f>VLOOKUP($B43,'TN03'!$B$10:$U$9067,20,0)</f>
        <v>CNTN</v>
      </c>
      <c r="O43" s="340">
        <f t="shared" si="1"/>
        <v>1</v>
      </c>
      <c r="P43" s="341"/>
      <c r="Q43" s="342"/>
    </row>
    <row r="44" spans="1:17" s="340" customFormat="1" ht="18" customHeight="1" x14ac:dyDescent="0.2">
      <c r="A44" s="241">
        <v>37</v>
      </c>
      <c r="B44" s="345">
        <v>2220717058</v>
      </c>
      <c r="C44" s="334" t="str">
        <f>VLOOKUP($B44,TTCN!$B$6:$H$159,2,0)</f>
        <v>Trần Vân</v>
      </c>
      <c r="D44" s="335" t="str">
        <f>VLOOKUP($B44,TTCN!$B$6:$H$159,3,0)</f>
        <v>Thy</v>
      </c>
      <c r="E44" s="336">
        <f>VLOOKUP($B44,TTCN!$B$6:$H$159,5,0)</f>
        <v>36148</v>
      </c>
      <c r="F44" s="337" t="str">
        <f>VLOOKUP($B44,TTCN!$B$6:$H$159,7,0)</f>
        <v>Đà Nẵng</v>
      </c>
      <c r="G44" s="337" t="str">
        <f>VLOOKUP($B44,TTCN!$B$6:$H$159,6,0)</f>
        <v>Nữ</v>
      </c>
      <c r="H44" s="338">
        <f>VLOOKUP($B44,'TN01-10'!$A$11:$DT$164,104,0)</f>
        <v>2.5499999999999998</v>
      </c>
      <c r="I44" s="338">
        <f>VLOOKUP($B44,'TN01-10'!$A$11:$DT$164,111,0)</f>
        <v>3.33</v>
      </c>
      <c r="J44" s="338">
        <f>VLOOKUP($B44,'TN01-10'!$A$11:$DT$164,117,0)</f>
        <v>2.58</v>
      </c>
      <c r="K44" s="299" t="str">
        <f t="shared" si="2"/>
        <v>Khá</v>
      </c>
      <c r="L44" s="338" t="str">
        <f>VLOOKUP($B44,'TN01-10'!$A$11:$DZ$164,130,0)</f>
        <v>Tốt</v>
      </c>
      <c r="M44" s="344"/>
      <c r="N44" s="339" t="str">
        <f>VLOOKUP($B44,'TN03'!$B$10:$U$9067,20,0)</f>
        <v>CNTN</v>
      </c>
      <c r="O44" s="340">
        <f t="shared" si="1"/>
        <v>1</v>
      </c>
      <c r="P44" s="341"/>
      <c r="Q44" s="342"/>
    </row>
    <row r="45" spans="1:17" s="340" customFormat="1" ht="18" customHeight="1" x14ac:dyDescent="0.2">
      <c r="A45" s="241">
        <v>38</v>
      </c>
      <c r="B45" s="345">
        <v>2220728551</v>
      </c>
      <c r="C45" s="334" t="str">
        <f>VLOOKUP($B45,TTCN!$B$6:$H$159,2,0)</f>
        <v>Võ Ngọc</v>
      </c>
      <c r="D45" s="335" t="str">
        <f>VLOOKUP($B45,TTCN!$B$6:$H$159,3,0)</f>
        <v>Trà</v>
      </c>
      <c r="E45" s="336">
        <f>VLOOKUP($B45,TTCN!$B$6:$H$159,5,0)</f>
        <v>36094</v>
      </c>
      <c r="F45" s="337" t="str">
        <f>VLOOKUP($B45,TTCN!$B$6:$H$159,7,0)</f>
        <v>Quảng Nam</v>
      </c>
      <c r="G45" s="337" t="str">
        <f>VLOOKUP($B45,TTCN!$B$6:$H$159,6,0)</f>
        <v>Nữ</v>
      </c>
      <c r="H45" s="338">
        <f>VLOOKUP($B45,'TN01-10'!$A$11:$DT$164,104,0)</f>
        <v>3.07</v>
      </c>
      <c r="I45" s="338">
        <f>VLOOKUP($B45,'TN01-10'!$A$11:$DT$164,111,0)</f>
        <v>3.65</v>
      </c>
      <c r="J45" s="338">
        <f>VLOOKUP($B45,'TN01-10'!$A$11:$DT$164,117,0)</f>
        <v>3.09</v>
      </c>
      <c r="K45" s="299" t="str">
        <f t="shared" si="2"/>
        <v>Khá</v>
      </c>
      <c r="L45" s="338" t="str">
        <f>VLOOKUP($B45,'TN01-10'!$A$11:$DZ$164,130,0)</f>
        <v>Tốt</v>
      </c>
      <c r="M45" s="344"/>
      <c r="N45" s="339" t="str">
        <f>VLOOKUP($B45,'TN03'!$B$10:$U$9067,20,0)</f>
        <v>CNTN</v>
      </c>
      <c r="O45" s="340">
        <f t="shared" si="1"/>
        <v>1</v>
      </c>
      <c r="P45" s="341"/>
      <c r="Q45" s="342"/>
    </row>
    <row r="46" spans="1:17" s="340" customFormat="1" ht="18" customHeight="1" x14ac:dyDescent="0.2">
      <c r="A46" s="241">
        <v>39</v>
      </c>
      <c r="B46" s="345">
        <v>2220718233</v>
      </c>
      <c r="C46" s="334" t="str">
        <f>VLOOKUP($B46,TTCN!$B$6:$H$159,2,0)</f>
        <v>Nguyễn Thị Thùy</v>
      </c>
      <c r="D46" s="335" t="str">
        <f>VLOOKUP($B46,TTCN!$B$6:$H$159,3,0)</f>
        <v>Trang</v>
      </c>
      <c r="E46" s="336">
        <f>VLOOKUP($B46,TTCN!$B$6:$H$159,5,0)</f>
        <v>36090</v>
      </c>
      <c r="F46" s="337" t="str">
        <f>VLOOKUP($B46,TTCN!$B$6:$H$159,7,0)</f>
        <v>Đà Nẵng</v>
      </c>
      <c r="G46" s="337" t="str">
        <f>VLOOKUP($B46,TTCN!$B$6:$H$159,6,0)</f>
        <v>Nữ</v>
      </c>
      <c r="H46" s="338">
        <f>VLOOKUP($B46,'TN01-10'!$A$11:$DT$164,104,0)</f>
        <v>3.16</v>
      </c>
      <c r="I46" s="338">
        <f>VLOOKUP($B46,'TN01-10'!$A$11:$DT$164,111,0)</f>
        <v>2.65</v>
      </c>
      <c r="J46" s="338">
        <f>VLOOKUP($B46,'TN01-10'!$A$11:$DT$164,117,0)</f>
        <v>3.14</v>
      </c>
      <c r="K46" s="299" t="str">
        <f t="shared" si="2"/>
        <v>Khá</v>
      </c>
      <c r="L46" s="338" t="str">
        <f>VLOOKUP($B46,'TN01-10'!$A$11:$DZ$164,130,0)</f>
        <v>Tốt</v>
      </c>
      <c r="M46" s="344"/>
      <c r="N46" s="339" t="str">
        <f>VLOOKUP($B46,'TN03'!$B$10:$U$9067,20,0)</f>
        <v>CNTN</v>
      </c>
      <c r="O46" s="340">
        <f t="shared" si="1"/>
        <v>1</v>
      </c>
      <c r="P46" s="341"/>
      <c r="Q46" s="342"/>
    </row>
    <row r="47" spans="1:17" s="340" customFormat="1" ht="18" customHeight="1" x14ac:dyDescent="0.2">
      <c r="A47" s="241">
        <v>40</v>
      </c>
      <c r="B47" s="345">
        <v>2220727419</v>
      </c>
      <c r="C47" s="334" t="str">
        <f>VLOOKUP($B47,TTCN!$B$6:$H$159,2,0)</f>
        <v>Hoàng Thị Mỹ</v>
      </c>
      <c r="D47" s="335" t="str">
        <f>VLOOKUP($B47,TTCN!$B$6:$H$159,3,0)</f>
        <v>Trúc</v>
      </c>
      <c r="E47" s="336">
        <f>VLOOKUP($B47,TTCN!$B$6:$H$159,5,0)</f>
        <v>35942</v>
      </c>
      <c r="F47" s="337" t="str">
        <f>VLOOKUP($B47,TTCN!$B$6:$H$159,7,0)</f>
        <v>Quảng Nam</v>
      </c>
      <c r="G47" s="337" t="str">
        <f>VLOOKUP($B47,TTCN!$B$6:$H$159,6,0)</f>
        <v>Nữ</v>
      </c>
      <c r="H47" s="338">
        <f>VLOOKUP($B47,'TN01-10'!$A$11:$DT$164,104,0)</f>
        <v>2.69</v>
      </c>
      <c r="I47" s="338">
        <f>VLOOKUP($B47,'TN01-10'!$A$11:$DT$164,111,0)</f>
        <v>4</v>
      </c>
      <c r="J47" s="338">
        <f>VLOOKUP($B47,'TN01-10'!$A$11:$DT$164,117,0)</f>
        <v>2.74</v>
      </c>
      <c r="K47" s="299" t="str">
        <f t="shared" si="2"/>
        <v>Khá</v>
      </c>
      <c r="L47" s="338" t="str">
        <f>VLOOKUP($B47,'TN01-10'!$A$11:$DZ$164,130,0)</f>
        <v>Tốt</v>
      </c>
      <c r="M47" s="344"/>
      <c r="N47" s="339" t="str">
        <f>VLOOKUP($B47,'TN03'!$B$10:$U$9067,20,0)</f>
        <v>CNTN</v>
      </c>
      <c r="O47" s="340">
        <f t="shared" si="1"/>
        <v>1</v>
      </c>
      <c r="P47" s="341"/>
      <c r="Q47" s="342"/>
    </row>
    <row r="48" spans="1:17" s="340" customFormat="1" ht="18" customHeight="1" x14ac:dyDescent="0.2">
      <c r="A48" s="290">
        <v>41</v>
      </c>
      <c r="B48" s="345">
        <v>2220727448</v>
      </c>
      <c r="C48" s="334" t="str">
        <f>VLOOKUP($B48,TTCN!$B$6:$H$159,2,0)</f>
        <v>Nguyễn Thị Như</v>
      </c>
      <c r="D48" s="335" t="str">
        <f>VLOOKUP($B48,TTCN!$B$6:$H$159,3,0)</f>
        <v>Ý</v>
      </c>
      <c r="E48" s="336">
        <f>VLOOKUP($B48,TTCN!$B$6:$H$159,5,0)</f>
        <v>35821</v>
      </c>
      <c r="F48" s="337" t="str">
        <f>VLOOKUP($B48,TTCN!$B$6:$H$159,7,0)</f>
        <v>Quảng Ngãi</v>
      </c>
      <c r="G48" s="337" t="str">
        <f>VLOOKUP($B48,TTCN!$B$6:$H$159,6,0)</f>
        <v>Nữ</v>
      </c>
      <c r="H48" s="338">
        <f>VLOOKUP($B48,'TN01-10'!$A$11:$DT$164,104,0)</f>
        <v>2.72</v>
      </c>
      <c r="I48" s="338">
        <f>VLOOKUP($B48,'TN01-10'!$A$11:$DT$164,111,0)</f>
        <v>2.65</v>
      </c>
      <c r="J48" s="338">
        <f>VLOOKUP($B48,'TN01-10'!$A$11:$DT$164,117,0)</f>
        <v>2.72</v>
      </c>
      <c r="K48" s="299" t="str">
        <f t="shared" si="2"/>
        <v>Khá</v>
      </c>
      <c r="L48" s="338" t="str">
        <f>VLOOKUP($B48,'TN01-10'!$A$11:$DZ$164,130,0)</f>
        <v>Khá</v>
      </c>
      <c r="M48" s="344"/>
      <c r="N48" s="339" t="str">
        <f>VLOOKUP($B48,'TN03'!$B$10:$U$9067,20,0)</f>
        <v>CNTN</v>
      </c>
      <c r="O48" s="340">
        <f t="shared" si="1"/>
        <v>1</v>
      </c>
      <c r="P48" s="341"/>
      <c r="Q48" s="342"/>
    </row>
    <row r="49" spans="1:17" s="340" customFormat="1" ht="18" customHeight="1" x14ac:dyDescent="0.2">
      <c r="A49" s="241">
        <v>42</v>
      </c>
      <c r="B49" s="259">
        <v>2220728780</v>
      </c>
      <c r="C49" s="334" t="str">
        <f>VLOOKUP($B49,TTCN!$B$6:$H$159,2,0)</f>
        <v>Phạm Thị Thùy</v>
      </c>
      <c r="D49" s="335" t="str">
        <f>VLOOKUP($B49,TTCN!$B$6:$H$159,3,0)</f>
        <v>Dung</v>
      </c>
      <c r="E49" s="336">
        <f>VLOOKUP($B49,TTCN!$B$6:$H$159,5,0)</f>
        <v>35953</v>
      </c>
      <c r="F49" s="337" t="str">
        <f>VLOOKUP($B49,TTCN!$B$6:$H$159,7,0)</f>
        <v>Gia Lai</v>
      </c>
      <c r="G49" s="337" t="str">
        <f>VLOOKUP($B49,TTCN!$B$6:$H$159,6,0)</f>
        <v>Nữ</v>
      </c>
      <c r="H49" s="338">
        <f>VLOOKUP($B49,'TN01-10'!$A$11:$DT$164,104,0)</f>
        <v>2.34</v>
      </c>
      <c r="I49" s="338">
        <f>VLOOKUP($B49,'TN01-10'!$A$11:$DT$164,111,0)</f>
        <v>3</v>
      </c>
      <c r="J49" s="338">
        <f>VLOOKUP($B49,'TN01-10'!$A$11:$DT$164,117,0)</f>
        <v>2.37</v>
      </c>
      <c r="K49" s="299" t="str">
        <f t="shared" si="2"/>
        <v>Trung bình</v>
      </c>
      <c r="L49" s="338" t="str">
        <f>VLOOKUP($B49,'TN01-10'!$A$11:$DZ$164,130,0)</f>
        <v>Tốt</v>
      </c>
      <c r="M49" s="344"/>
      <c r="N49" s="339" t="str">
        <f>VLOOKUP($B49,'TN03'!$B$10:$U$9067,20,0)</f>
        <v>CNTN</v>
      </c>
      <c r="O49" s="340">
        <f t="shared" si="1"/>
        <v>1</v>
      </c>
      <c r="P49" s="341"/>
      <c r="Q49" s="342"/>
    </row>
    <row r="50" spans="1:17" s="340" customFormat="1" ht="18" customHeight="1" x14ac:dyDescent="0.2">
      <c r="A50" s="241">
        <v>43</v>
      </c>
      <c r="B50" s="259">
        <v>2120719565</v>
      </c>
      <c r="C50" s="334" t="str">
        <f>VLOOKUP($B50,TTCN!$B$6:$H$159,2,0)</f>
        <v>Đỗ Thị Thúy</v>
      </c>
      <c r="D50" s="335" t="str">
        <f>VLOOKUP($B50,TTCN!$B$6:$H$159,3,0)</f>
        <v>Hòa</v>
      </c>
      <c r="E50" s="336">
        <f>VLOOKUP($B50,TTCN!$B$6:$H$159,5,0)</f>
        <v>35560</v>
      </c>
      <c r="F50" s="337" t="str">
        <f>VLOOKUP($B50,TTCN!$B$6:$H$159,7,0)</f>
        <v>Quảng Nam</v>
      </c>
      <c r="G50" s="337" t="str">
        <f>VLOOKUP($B50,TTCN!$B$6:$H$159,6,0)</f>
        <v>Nữ</v>
      </c>
      <c r="H50" s="338">
        <f>VLOOKUP($B50,'TN01-10'!$A$11:$DT$164,104,0)</f>
        <v>3.02</v>
      </c>
      <c r="I50" s="338">
        <f>VLOOKUP($B50,'TN01-10'!$A$11:$DT$164,111,0)</f>
        <v>3.33</v>
      </c>
      <c r="J50" s="338">
        <f>VLOOKUP($B50,'TN01-10'!$A$11:$DT$164,117,0)</f>
        <v>3.03</v>
      </c>
      <c r="K50" s="299" t="str">
        <f t="shared" ref="K50" si="3">IF(J50&gt;=3.6,"Xuất sắc",IF(J50&gt;=3.2,"Giỏi",IF(J50&gt;=2.5,"Khá",IF(J50&gt;=2,"Trung bình","Không TN"))))</f>
        <v>Khá</v>
      </c>
      <c r="L50" s="338" t="str">
        <f>VLOOKUP($B50,'TN01-10'!$A$11:$DZ$164,130,0)</f>
        <v>Tốt</v>
      </c>
      <c r="M50" s="344"/>
      <c r="N50" s="339" t="str">
        <f>VLOOKUP($B50,'TN03'!$B$10:$U$9067,20,0)</f>
        <v>CNTN</v>
      </c>
      <c r="O50" s="340">
        <f t="shared" si="1"/>
        <v>1</v>
      </c>
      <c r="P50" s="341"/>
      <c r="Q50" s="342"/>
    </row>
    <row r="51" spans="1:17" s="356" customFormat="1" ht="18" customHeight="1" x14ac:dyDescent="0.2">
      <c r="A51" s="422" t="s">
        <v>4853</v>
      </c>
      <c r="B51" s="348"/>
      <c r="C51" s="349"/>
      <c r="D51" s="350"/>
      <c r="E51" s="351"/>
      <c r="F51" s="352"/>
      <c r="G51" s="352"/>
      <c r="H51" s="353"/>
      <c r="I51" s="353"/>
      <c r="J51" s="353"/>
      <c r="K51" s="354"/>
      <c r="L51" s="353"/>
      <c r="M51" s="353"/>
      <c r="N51" s="339"/>
      <c r="O51" s="340"/>
      <c r="P51" s="355"/>
      <c r="Q51" s="342"/>
    </row>
    <row r="52" spans="1:17" s="340" customFormat="1" ht="18" customHeight="1" x14ac:dyDescent="0.2">
      <c r="A52" s="241">
        <v>38</v>
      </c>
      <c r="B52" s="345">
        <v>2220727265</v>
      </c>
      <c r="C52" s="334" t="str">
        <f>VLOOKUP($B52,TTCN!$B$6:$H$159,2,0)</f>
        <v>Tăng Thị Bích</v>
      </c>
      <c r="D52" s="335" t="str">
        <f>VLOOKUP($B52,TTCN!$B$6:$H$159,3,0)</f>
        <v>Bình</v>
      </c>
      <c r="E52" s="336">
        <f>VLOOKUP($B52,TTCN!$B$6:$H$159,5,0)</f>
        <v>36010</v>
      </c>
      <c r="F52" s="337" t="str">
        <f>VLOOKUP($B52,TTCN!$B$6:$H$159,7,0)</f>
        <v>Đà Nẵng</v>
      </c>
      <c r="G52" s="337" t="str">
        <f>VLOOKUP($B52,TTCN!$B$6:$H$159,6,0)</f>
        <v>Nữ</v>
      </c>
      <c r="H52" s="338">
        <f>VLOOKUP($B52,'TN01-10'!$A$11:$DT$164,104,0)</f>
        <v>3.55</v>
      </c>
      <c r="I52" s="338">
        <f>VLOOKUP($B52,'TN01-10'!$A$11:$DT$164,111,0)</f>
        <v>4</v>
      </c>
      <c r="J52" s="338">
        <f>VLOOKUP($B52,'TN01-10'!$A$11:$DT$164,117,0)</f>
        <v>3.57</v>
      </c>
      <c r="K52" s="299" t="str">
        <f t="shared" ref="K52:K54" si="4">IF(J52&gt;=3.6,"Xuất sắc",IF(J52&gt;=3.2,"Giỏi",IF(J52&gt;=2.5,"Khá",IF(J52&gt;=2,"Trung bình","Không TN"))))</f>
        <v>Giỏi</v>
      </c>
      <c r="L52" s="338" t="str">
        <f>VLOOKUP($B52,'TN01-10'!$A$11:$DZ$164,130,0)</f>
        <v>Xuất Sắc</v>
      </c>
      <c r="M52" s="344"/>
      <c r="N52" s="339" t="str">
        <f>VLOOKUP($B52,'TN03'!$B$10:$U$9067,20,0)</f>
        <v>CNTN</v>
      </c>
      <c r="O52" s="340">
        <f>COUNTIF($B$8:$B$5350,B52)</f>
        <v>1</v>
      </c>
      <c r="P52" s="341"/>
      <c r="Q52" s="342"/>
    </row>
    <row r="53" spans="1:17" s="340" customFormat="1" ht="18" customHeight="1" x14ac:dyDescent="0.2">
      <c r="A53" s="241">
        <v>39</v>
      </c>
      <c r="B53" s="345">
        <v>2220727418</v>
      </c>
      <c r="C53" s="334" t="str">
        <f>VLOOKUP($B53,TTCN!$B$6:$H$159,2,0)</f>
        <v>Trần Thị Tuyết</v>
      </c>
      <c r="D53" s="335" t="str">
        <f>VLOOKUP($B53,TTCN!$B$6:$H$159,3,0)</f>
        <v>Trinh</v>
      </c>
      <c r="E53" s="336">
        <f>VLOOKUP($B53,TTCN!$B$6:$H$159,5,0)</f>
        <v>35936</v>
      </c>
      <c r="F53" s="337" t="str">
        <f>VLOOKUP($B53,TTCN!$B$6:$H$159,7,0)</f>
        <v>Đà Nẵng</v>
      </c>
      <c r="G53" s="337" t="str">
        <f>VLOOKUP($B53,TTCN!$B$6:$H$159,6,0)</f>
        <v>Nữ</v>
      </c>
      <c r="H53" s="338">
        <f>VLOOKUP($B53,'TN01-10'!$A$11:$DT$164,104,0)</f>
        <v>3.36</v>
      </c>
      <c r="I53" s="338">
        <f>VLOOKUP($B53,'TN01-10'!$A$11:$DT$164,111,0)</f>
        <v>3.33</v>
      </c>
      <c r="J53" s="338">
        <f>VLOOKUP($B53,'TN01-10'!$A$11:$DT$164,117,0)</f>
        <v>3.36</v>
      </c>
      <c r="K53" s="299" t="str">
        <f t="shared" si="4"/>
        <v>Giỏi</v>
      </c>
      <c r="L53" s="338" t="str">
        <f>VLOOKUP($B53,'TN01-10'!$A$11:$DZ$164,130,0)</f>
        <v>Tốt</v>
      </c>
      <c r="M53" s="344"/>
      <c r="N53" s="339" t="str">
        <f>VLOOKUP($B53,'TN03'!$B$10:$U$9067,20,0)</f>
        <v>CNTN</v>
      </c>
      <c r="O53" s="340">
        <f>COUNTIF($B$8:$B$5350,B53)</f>
        <v>1</v>
      </c>
      <c r="P53" s="341"/>
      <c r="Q53" s="342"/>
    </row>
    <row r="54" spans="1:17" s="340" customFormat="1" ht="18" customHeight="1" x14ac:dyDescent="0.2">
      <c r="A54" s="241">
        <v>40</v>
      </c>
      <c r="B54" s="345">
        <v>2221724200</v>
      </c>
      <c r="C54" s="334" t="str">
        <f>VLOOKUP($B54,TTCN!$B$6:$H$159,2,0)</f>
        <v>Đinh Phú</v>
      </c>
      <c r="D54" s="335" t="str">
        <f>VLOOKUP($B54,TTCN!$B$6:$H$159,3,0)</f>
        <v>Quang</v>
      </c>
      <c r="E54" s="336">
        <f>VLOOKUP($B54,TTCN!$B$6:$H$159,5,0)</f>
        <v>36114</v>
      </c>
      <c r="F54" s="337" t="str">
        <f>VLOOKUP($B54,TTCN!$B$6:$H$159,7,0)</f>
        <v>Đà Nẵng</v>
      </c>
      <c r="G54" s="337" t="str">
        <f>VLOOKUP($B54,TTCN!$B$6:$H$159,6,0)</f>
        <v>Nam</v>
      </c>
      <c r="H54" s="338">
        <f>VLOOKUP($B54,'TN01-10'!$A$11:$DT$164,104,0)</f>
        <v>3.17</v>
      </c>
      <c r="I54" s="338">
        <f>VLOOKUP($B54,'TN01-10'!$A$11:$DT$164,111,0)</f>
        <v>4</v>
      </c>
      <c r="J54" s="338">
        <f>VLOOKUP($B54,'TN01-10'!$A$11:$DT$164,117,0)</f>
        <v>3.21</v>
      </c>
      <c r="K54" s="299" t="str">
        <f t="shared" si="4"/>
        <v>Giỏi</v>
      </c>
      <c r="L54" s="338" t="str">
        <f>VLOOKUP($B54,'TN01-10'!$A$11:$DZ$164,130,0)</f>
        <v>Tốt</v>
      </c>
      <c r="M54" s="344"/>
      <c r="N54" s="339" t="str">
        <f>VLOOKUP($B54,'TN03'!$B$10:$U$9067,20,0)</f>
        <v>CNTN</v>
      </c>
      <c r="O54" s="340">
        <f>COUNTIF($B$8:$B$5350,B54)</f>
        <v>1</v>
      </c>
      <c r="P54" s="341"/>
      <c r="Q54" s="342"/>
    </row>
    <row r="55" spans="1:17" s="356" customFormat="1" ht="18" customHeight="1" x14ac:dyDescent="0.2">
      <c r="A55" s="339"/>
      <c r="B55" s="348"/>
      <c r="C55" s="349"/>
      <c r="D55" s="350"/>
      <c r="E55" s="351"/>
      <c r="F55" s="352"/>
      <c r="G55" s="352"/>
      <c r="H55" s="353"/>
      <c r="I55" s="353"/>
      <c r="J55" s="353"/>
      <c r="K55" s="354"/>
      <c r="L55" s="353"/>
      <c r="M55" s="353"/>
      <c r="N55" s="339"/>
      <c r="O55" s="340"/>
      <c r="P55" s="355"/>
      <c r="Q55" s="342"/>
    </row>
    <row r="56" spans="1:17" s="356" customFormat="1" ht="18" customHeight="1" x14ac:dyDescent="0.2">
      <c r="A56" s="339"/>
      <c r="B56" s="348"/>
      <c r="C56" s="349"/>
      <c r="D56" s="350"/>
      <c r="E56" s="351"/>
      <c r="F56" s="352"/>
      <c r="G56" s="352"/>
      <c r="H56" s="353"/>
      <c r="I56" s="353"/>
      <c r="J56" s="353"/>
      <c r="K56" s="354"/>
      <c r="L56" s="353"/>
      <c r="M56" s="353"/>
      <c r="N56" s="339"/>
      <c r="O56" s="340"/>
      <c r="P56" s="355"/>
      <c r="Q56" s="342"/>
    </row>
    <row r="57" spans="1:17" s="358" customFormat="1" ht="12.75" x14ac:dyDescent="0.2">
      <c r="A57" s="357"/>
      <c r="C57" s="359"/>
      <c r="E57" s="360"/>
      <c r="F57" s="357"/>
      <c r="I57" s="361"/>
      <c r="J57" s="362" t="str">
        <f ca="1">"Đà Nẵng, ngày " &amp; TEXT(DAY(TODAY()),"00") &amp; " tháng " &amp; TEXT(MONTH(TODAY()),"00") &amp; " năm " &amp; YEAR(TODAY())</f>
        <v>Đà Nẵng, ngày 11 tháng 03 năm 2021</v>
      </c>
      <c r="M57" s="357"/>
      <c r="N57" s="357"/>
      <c r="P57" s="363"/>
    </row>
    <row r="58" spans="1:17" s="365" customFormat="1" ht="17.25" customHeight="1" x14ac:dyDescent="0.2">
      <c r="A58" s="364"/>
      <c r="B58" s="615" t="s">
        <v>4782</v>
      </c>
      <c r="C58" s="615"/>
      <c r="E58" s="366"/>
      <c r="F58" s="364"/>
      <c r="J58" s="367" t="s">
        <v>4847</v>
      </c>
      <c r="L58" s="367"/>
      <c r="M58" s="364"/>
      <c r="N58" s="364"/>
      <c r="P58" s="368"/>
    </row>
    <row r="59" spans="1:17" s="358" customFormat="1" ht="12.75" x14ac:dyDescent="0.2">
      <c r="A59" s="357"/>
      <c r="B59" s="369"/>
      <c r="E59" s="360"/>
      <c r="F59" s="357"/>
      <c r="I59" s="361"/>
      <c r="K59" s="357"/>
      <c r="L59" s="357"/>
      <c r="M59" s="357"/>
      <c r="N59" s="357"/>
      <c r="P59" s="363"/>
    </row>
    <row r="60" spans="1:17" s="358" customFormat="1" ht="12.75" x14ac:dyDescent="0.2">
      <c r="A60" s="357"/>
      <c r="B60" s="369"/>
      <c r="E60" s="360"/>
      <c r="F60" s="357"/>
      <c r="I60" s="361"/>
      <c r="K60" s="357"/>
      <c r="L60" s="357"/>
      <c r="M60" s="357"/>
      <c r="N60" s="357"/>
      <c r="P60" s="363"/>
    </row>
    <row r="61" spans="1:17" s="358" customFormat="1" ht="19.5" customHeight="1" x14ac:dyDescent="0.2">
      <c r="A61" s="357"/>
      <c r="B61" s="369"/>
      <c r="E61" s="360"/>
      <c r="F61" s="357"/>
      <c r="I61" s="361"/>
      <c r="K61" s="357"/>
      <c r="L61" s="357"/>
      <c r="M61" s="357"/>
      <c r="N61" s="357"/>
      <c r="P61" s="363"/>
    </row>
    <row r="62" spans="1:17" s="358" customFormat="1" ht="12.75" x14ac:dyDescent="0.2">
      <c r="A62" s="357"/>
      <c r="B62" s="369"/>
      <c r="E62" s="360"/>
      <c r="F62" s="357"/>
      <c r="I62" s="361"/>
      <c r="K62" s="357"/>
      <c r="L62" s="357"/>
      <c r="M62" s="357"/>
      <c r="N62" s="357"/>
      <c r="P62" s="363"/>
    </row>
    <row r="63" spans="1:17" s="358" customFormat="1" ht="14.25" x14ac:dyDescent="0.2">
      <c r="A63" s="357"/>
      <c r="B63" s="615" t="s">
        <v>4600</v>
      </c>
      <c r="C63" s="615"/>
      <c r="E63" s="360"/>
      <c r="F63" s="357"/>
      <c r="I63" s="361"/>
      <c r="K63" s="357"/>
      <c r="L63" s="357"/>
      <c r="M63" s="357"/>
      <c r="N63" s="357"/>
      <c r="P63" s="363"/>
    </row>
    <row r="66" spans="1:17" s="473" customFormat="1" x14ac:dyDescent="0.35">
      <c r="B66" s="478" t="s">
        <v>4860</v>
      </c>
      <c r="E66" s="474"/>
      <c r="F66" s="475"/>
      <c r="G66" s="475"/>
      <c r="N66" s="476"/>
      <c r="P66" s="477"/>
    </row>
    <row r="68" spans="1:17" s="340" customFormat="1" ht="18" customHeight="1" x14ac:dyDescent="0.2">
      <c r="A68" s="455">
        <v>1</v>
      </c>
      <c r="B68" s="456">
        <v>2220728616</v>
      </c>
      <c r="C68" s="457" t="str">
        <f>VLOOKUP($B68,TTCN!$B$6:$H$159,2,0)</f>
        <v>Lê Thị Thanh</v>
      </c>
      <c r="D68" s="458" t="str">
        <f>VLOOKUP($B68,TTCN!$B$6:$H$159,3,0)</f>
        <v>Bình</v>
      </c>
      <c r="E68" s="459">
        <f>VLOOKUP($B68,TTCN!$B$6:$H$159,5,0)</f>
        <v>35927</v>
      </c>
      <c r="F68" s="460" t="str">
        <f>VLOOKUP($B68,TTCN!$B$6:$H$159,7,0)</f>
        <v>Đà Nẵng</v>
      </c>
      <c r="G68" s="460" t="str">
        <f>VLOOKUP($B68,TTCN!$B$6:$H$159,6,0)</f>
        <v>Nữ</v>
      </c>
      <c r="H68" s="461">
        <f>VLOOKUP($B68,'TN01-10'!$A$11:$DT$164,104,0)</f>
        <v>2.5</v>
      </c>
      <c r="I68" s="461">
        <f>VLOOKUP($B68,'TN01-10'!$A$11:$DT$164,111,0)</f>
        <v>4</v>
      </c>
      <c r="J68" s="461">
        <f>VLOOKUP($B68,'TN01-10'!$A$11:$DT$164,117,0)</f>
        <v>2.56</v>
      </c>
      <c r="K68" s="462" t="str">
        <f t="shared" ref="K68:K81" si="5">IF(J68&gt;=3.6,"Xuất sắc",IF(J68&gt;=3.2,"Giỏi",IF(J68&gt;=2.5,"Khá",IF(J68&gt;=2,"Trung bình","Không TN"))))</f>
        <v>Khá</v>
      </c>
      <c r="L68" s="461" t="str">
        <f>VLOOKUP($B68,'TN01-10'!$A$11:$DZ$164,130,0)</f>
        <v>Tốt</v>
      </c>
      <c r="M68" s="461"/>
      <c r="N68" s="339" t="str">
        <f>VLOOKUP($B68,'TN03'!$B$10:$U$9067,20,0)</f>
        <v>CNTN</v>
      </c>
      <c r="O68" s="340">
        <f t="shared" ref="O68:O81" si="6">COUNTIF($B$8:$B$5350,B68)</f>
        <v>1</v>
      </c>
      <c r="P68" s="341"/>
      <c r="Q68" s="342"/>
    </row>
    <row r="69" spans="1:17" s="340" customFormat="1" ht="18" customHeight="1" x14ac:dyDescent="0.2">
      <c r="A69" s="241">
        <v>2</v>
      </c>
      <c r="B69" s="343">
        <v>2220727273</v>
      </c>
      <c r="C69" s="463" t="str">
        <f>VLOOKUP($B69,TTCN!$B$6:$H$159,2,0)</f>
        <v>Đỗ Thị</v>
      </c>
      <c r="D69" s="464" t="str">
        <f>VLOOKUP($B69,TTCN!$B$6:$H$159,3,0)</f>
        <v>Chuyên</v>
      </c>
      <c r="E69" s="465">
        <f>VLOOKUP($B69,TTCN!$B$6:$H$159,5,0)</f>
        <v>36023</v>
      </c>
      <c r="F69" s="466" t="str">
        <f>VLOOKUP($B69,TTCN!$B$6:$H$159,7,0)</f>
        <v>Kon Tum</v>
      </c>
      <c r="G69" s="466" t="str">
        <f>VLOOKUP($B69,TTCN!$B$6:$H$159,6,0)</f>
        <v>Nữ</v>
      </c>
      <c r="H69" s="344">
        <f>VLOOKUP($B69,'TN01-10'!$A$11:$DT$164,104,0)</f>
        <v>2.66</v>
      </c>
      <c r="I69" s="344">
        <f>VLOOKUP($B69,'TN01-10'!$A$11:$DT$164,111,0)</f>
        <v>4</v>
      </c>
      <c r="J69" s="344">
        <f>VLOOKUP($B69,'TN01-10'!$A$11:$DT$164,117,0)</f>
        <v>2.71</v>
      </c>
      <c r="K69" s="299" t="str">
        <f t="shared" si="5"/>
        <v>Khá</v>
      </c>
      <c r="L69" s="344" t="str">
        <f>VLOOKUP($B69,'TN01-10'!$A$11:$DZ$164,130,0)</f>
        <v>Khá</v>
      </c>
      <c r="M69" s="344"/>
      <c r="N69" s="339" t="str">
        <f>VLOOKUP($B69,'TN03'!$B$10:$U$9067,20,0)</f>
        <v>CNTN</v>
      </c>
      <c r="O69" s="340">
        <f t="shared" si="6"/>
        <v>1</v>
      </c>
      <c r="P69" s="341"/>
      <c r="Q69" s="342"/>
    </row>
    <row r="70" spans="1:17" s="340" customFormat="1" ht="18" customHeight="1" x14ac:dyDescent="0.2">
      <c r="A70" s="241">
        <v>3</v>
      </c>
      <c r="B70" s="343">
        <v>2221727275</v>
      </c>
      <c r="C70" s="463" t="str">
        <f>VLOOKUP($B70,TTCN!$B$6:$H$159,2,0)</f>
        <v>Mai</v>
      </c>
      <c r="D70" s="464" t="str">
        <f>VLOOKUP($B70,TTCN!$B$6:$H$159,3,0)</f>
        <v>Danh</v>
      </c>
      <c r="E70" s="465">
        <f>VLOOKUP($B70,TTCN!$B$6:$H$159,5,0)</f>
        <v>35871</v>
      </c>
      <c r="F70" s="466" t="str">
        <f>VLOOKUP($B70,TTCN!$B$6:$H$159,7,0)</f>
        <v>Quảng Nam</v>
      </c>
      <c r="G70" s="466" t="str">
        <f>VLOOKUP($B70,TTCN!$B$6:$H$159,6,0)</f>
        <v>Nam</v>
      </c>
      <c r="H70" s="344">
        <f>VLOOKUP($B70,'TN01-10'!$A$11:$DT$164,104,0)</f>
        <v>2.67</v>
      </c>
      <c r="I70" s="344">
        <f>VLOOKUP($B70,'TN01-10'!$A$11:$DT$164,111,0)</f>
        <v>4</v>
      </c>
      <c r="J70" s="344">
        <f>VLOOKUP($B70,'TN01-10'!$A$11:$DT$164,117,0)</f>
        <v>2.72</v>
      </c>
      <c r="K70" s="299" t="str">
        <f t="shared" si="5"/>
        <v>Khá</v>
      </c>
      <c r="L70" s="344" t="str">
        <f>VLOOKUP($B70,'TN01-10'!$A$11:$DZ$164,130,0)</f>
        <v>Tốt</v>
      </c>
      <c r="M70" s="344"/>
      <c r="N70" s="339" t="str">
        <f>VLOOKUP($B70,'TN03'!$B$10:$U$9067,20,0)</f>
        <v>CNTN</v>
      </c>
      <c r="O70" s="340">
        <f t="shared" si="6"/>
        <v>1</v>
      </c>
      <c r="P70" s="341"/>
      <c r="Q70" s="342"/>
    </row>
    <row r="71" spans="1:17" s="340" customFormat="1" ht="18" customHeight="1" x14ac:dyDescent="0.2">
      <c r="A71" s="241">
        <v>4</v>
      </c>
      <c r="B71" s="343">
        <v>2220727291</v>
      </c>
      <c r="C71" s="463" t="str">
        <f>VLOOKUP($B71,TTCN!$B$6:$H$159,2,0)</f>
        <v>Trần Mỹ</v>
      </c>
      <c r="D71" s="464" t="str">
        <f>VLOOKUP($B71,TTCN!$B$6:$H$159,3,0)</f>
        <v>Duyên</v>
      </c>
      <c r="E71" s="465">
        <f>VLOOKUP($B71,TTCN!$B$6:$H$159,5,0)</f>
        <v>36034</v>
      </c>
      <c r="F71" s="466" t="str">
        <f>VLOOKUP($B71,TTCN!$B$6:$H$159,7,0)</f>
        <v>Quảng Nam</v>
      </c>
      <c r="G71" s="466" t="str">
        <f>VLOOKUP($B71,TTCN!$B$6:$H$159,6,0)</f>
        <v>Nữ</v>
      </c>
      <c r="H71" s="344">
        <f>VLOOKUP($B71,'TN01-10'!$A$11:$DT$164,104,0)</f>
        <v>2.84</v>
      </c>
      <c r="I71" s="344">
        <f>VLOOKUP($B71,'TN01-10'!$A$11:$DT$164,111,0)</f>
        <v>3.65</v>
      </c>
      <c r="J71" s="344">
        <f>VLOOKUP($B71,'TN01-10'!$A$11:$DT$164,117,0)</f>
        <v>2.87</v>
      </c>
      <c r="K71" s="299" t="str">
        <f t="shared" si="5"/>
        <v>Khá</v>
      </c>
      <c r="L71" s="344" t="str">
        <f>VLOOKUP($B71,'TN01-10'!$A$11:$DZ$164,130,0)</f>
        <v>Tốt</v>
      </c>
      <c r="M71" s="344"/>
      <c r="N71" s="339" t="str">
        <f>VLOOKUP($B71,'TN03'!$B$10:$U$9067,20,0)</f>
        <v>CNTN</v>
      </c>
      <c r="O71" s="340">
        <f t="shared" si="6"/>
        <v>1</v>
      </c>
      <c r="P71" s="341"/>
      <c r="Q71" s="342"/>
    </row>
    <row r="72" spans="1:17" s="340" customFormat="1" ht="18" customHeight="1" x14ac:dyDescent="0.2">
      <c r="A72" s="241">
        <v>5</v>
      </c>
      <c r="B72" s="343">
        <v>2220716656</v>
      </c>
      <c r="C72" s="463" t="str">
        <f>VLOOKUP($B72,TTCN!$B$6:$H$159,2,0)</f>
        <v>Trương Khánh</v>
      </c>
      <c r="D72" s="464" t="str">
        <f>VLOOKUP($B72,TTCN!$B$6:$H$159,3,0)</f>
        <v>Duyên</v>
      </c>
      <c r="E72" s="465">
        <f>VLOOKUP($B72,TTCN!$B$6:$H$159,5,0)</f>
        <v>36041</v>
      </c>
      <c r="F72" s="466" t="str">
        <f>VLOOKUP($B72,TTCN!$B$6:$H$159,7,0)</f>
        <v>Đà Nẵng</v>
      </c>
      <c r="G72" s="466" t="str">
        <f>VLOOKUP($B72,TTCN!$B$6:$H$159,6,0)</f>
        <v>Nữ</v>
      </c>
      <c r="H72" s="344">
        <f>VLOOKUP($B72,'TN01-10'!$A$11:$DT$164,104,0)</f>
        <v>2.78</v>
      </c>
      <c r="I72" s="344">
        <f>VLOOKUP($B72,'TN01-10'!$A$11:$DT$164,111,0)</f>
        <v>3.65</v>
      </c>
      <c r="J72" s="344">
        <f>VLOOKUP($B72,'TN01-10'!$A$11:$DT$164,117,0)</f>
        <v>2.81</v>
      </c>
      <c r="K72" s="299" t="str">
        <f t="shared" si="5"/>
        <v>Khá</v>
      </c>
      <c r="L72" s="344" t="str">
        <f>VLOOKUP($B72,'TN01-10'!$A$11:$DZ$164,130,0)</f>
        <v>Tốt</v>
      </c>
      <c r="M72" s="344"/>
      <c r="N72" s="339" t="str">
        <f>VLOOKUP($B72,'TN03'!$B$10:$U$9067,20,0)</f>
        <v>CNTN</v>
      </c>
      <c r="O72" s="340">
        <f t="shared" si="6"/>
        <v>1</v>
      </c>
      <c r="P72" s="341"/>
      <c r="Q72" s="342"/>
    </row>
    <row r="73" spans="1:17" s="340" customFormat="1" ht="18" customHeight="1" x14ac:dyDescent="0.2">
      <c r="A73" s="241">
        <v>6</v>
      </c>
      <c r="B73" s="343">
        <v>2220716703</v>
      </c>
      <c r="C73" s="463" t="str">
        <f>VLOOKUP($B73,TTCN!$B$6:$H$159,2,0)</f>
        <v>Nguyễn Thị</v>
      </c>
      <c r="D73" s="464" t="str">
        <f>VLOOKUP($B73,TTCN!$B$6:$H$159,3,0)</f>
        <v>Hậu</v>
      </c>
      <c r="E73" s="465">
        <f>VLOOKUP($B73,TTCN!$B$6:$H$159,5,0)</f>
        <v>36022</v>
      </c>
      <c r="F73" s="466" t="str">
        <f>VLOOKUP($B73,TTCN!$B$6:$H$159,7,0)</f>
        <v>Tuyên Quang</v>
      </c>
      <c r="G73" s="466" t="str">
        <f>VLOOKUP($B73,TTCN!$B$6:$H$159,6,0)</f>
        <v>Nữ</v>
      </c>
      <c r="H73" s="344">
        <f>VLOOKUP($B73,'TN01-10'!$A$11:$DT$164,104,0)</f>
        <v>2.5299999999999998</v>
      </c>
      <c r="I73" s="344">
        <f>VLOOKUP($B73,'TN01-10'!$A$11:$DT$164,111,0)</f>
        <v>3.33</v>
      </c>
      <c r="J73" s="344">
        <f>VLOOKUP($B73,'TN01-10'!$A$11:$DT$164,117,0)</f>
        <v>2.56</v>
      </c>
      <c r="K73" s="299" t="str">
        <f t="shared" si="5"/>
        <v>Khá</v>
      </c>
      <c r="L73" s="344" t="str">
        <f>VLOOKUP($B73,'TN01-10'!$A$11:$DZ$164,130,0)</f>
        <v>Khá</v>
      </c>
      <c r="M73" s="344"/>
      <c r="N73" s="339" t="str">
        <f>VLOOKUP($B73,'TN03'!$B$10:$U$9067,20,0)</f>
        <v>CNTN</v>
      </c>
      <c r="O73" s="340">
        <f t="shared" si="6"/>
        <v>1</v>
      </c>
      <c r="P73" s="341"/>
      <c r="Q73" s="342"/>
    </row>
    <row r="74" spans="1:17" s="340" customFormat="1" ht="18" customHeight="1" x14ac:dyDescent="0.2">
      <c r="A74" s="241">
        <v>7</v>
      </c>
      <c r="B74" s="343">
        <v>2220727302</v>
      </c>
      <c r="C74" s="463" t="str">
        <f>VLOOKUP($B74,TTCN!$B$6:$H$159,2,0)</f>
        <v>Hoàng Thị Thúy</v>
      </c>
      <c r="D74" s="464" t="str">
        <f>VLOOKUP($B74,TTCN!$B$6:$H$159,3,0)</f>
        <v>Hiền</v>
      </c>
      <c r="E74" s="465">
        <f>VLOOKUP($B74,TTCN!$B$6:$H$159,5,0)</f>
        <v>36139</v>
      </c>
      <c r="F74" s="466" t="str">
        <f>VLOOKUP($B74,TTCN!$B$6:$H$159,7,0)</f>
        <v>Quảng Bình</v>
      </c>
      <c r="G74" s="466" t="str">
        <f>VLOOKUP($B74,TTCN!$B$6:$H$159,6,0)</f>
        <v>Nữ</v>
      </c>
      <c r="H74" s="344">
        <f>VLOOKUP($B74,'TN01-10'!$A$11:$DT$164,104,0)</f>
        <v>2.39</v>
      </c>
      <c r="I74" s="344">
        <f>VLOOKUP($B74,'TN01-10'!$A$11:$DT$164,111,0)</f>
        <v>3</v>
      </c>
      <c r="J74" s="344">
        <f>VLOOKUP($B74,'TN01-10'!$A$11:$DT$164,117,0)</f>
        <v>2.41</v>
      </c>
      <c r="K74" s="299" t="str">
        <f t="shared" si="5"/>
        <v>Trung bình</v>
      </c>
      <c r="L74" s="344" t="str">
        <f>VLOOKUP($B74,'TN01-10'!$A$11:$DZ$164,130,0)</f>
        <v>Khá</v>
      </c>
      <c r="M74" s="344"/>
      <c r="N74" s="339" t="str">
        <f>VLOOKUP($B74,'TN03'!$B$10:$U$9067,20,0)</f>
        <v>CNTN</v>
      </c>
      <c r="O74" s="340">
        <f t="shared" si="6"/>
        <v>1</v>
      </c>
      <c r="P74" s="341"/>
      <c r="Q74" s="342"/>
    </row>
    <row r="75" spans="1:17" s="340" customFormat="1" ht="18" customHeight="1" x14ac:dyDescent="0.2">
      <c r="A75" s="241">
        <v>8</v>
      </c>
      <c r="B75" s="343">
        <v>2221728803</v>
      </c>
      <c r="C75" s="463" t="str">
        <f>VLOOKUP($B75,TTCN!$B$6:$H$159,2,0)</f>
        <v>Ông Văn</v>
      </c>
      <c r="D75" s="464" t="str">
        <f>VLOOKUP($B75,TTCN!$B$6:$H$159,3,0)</f>
        <v>Khải</v>
      </c>
      <c r="E75" s="465">
        <f>VLOOKUP($B75,TTCN!$B$6:$H$159,5,0)</f>
        <v>35879</v>
      </c>
      <c r="F75" s="466" t="str">
        <f>VLOOKUP($B75,TTCN!$B$6:$H$159,7,0)</f>
        <v>Đà Nẵng</v>
      </c>
      <c r="G75" s="466" t="str">
        <f>VLOOKUP($B75,TTCN!$B$6:$H$159,6,0)</f>
        <v>Nam</v>
      </c>
      <c r="H75" s="344">
        <f>VLOOKUP($B75,'TN01-10'!$A$11:$DT$164,104,0)</f>
        <v>3.12</v>
      </c>
      <c r="I75" s="344">
        <f>VLOOKUP($B75,'TN01-10'!$A$11:$DT$164,111,0)</f>
        <v>2.65</v>
      </c>
      <c r="J75" s="344">
        <f>VLOOKUP($B75,'TN01-10'!$A$11:$DT$164,117,0)</f>
        <v>3.11</v>
      </c>
      <c r="K75" s="299" t="str">
        <f t="shared" si="5"/>
        <v>Khá</v>
      </c>
      <c r="L75" s="344" t="str">
        <f>VLOOKUP($B75,'TN01-10'!$A$11:$DZ$164,130,0)</f>
        <v>Tốt</v>
      </c>
      <c r="M75" s="344"/>
      <c r="N75" s="339" t="str">
        <f>VLOOKUP($B75,'TN03'!$B$10:$U$9067,20,0)</f>
        <v>CNTN</v>
      </c>
      <c r="O75" s="340">
        <f t="shared" si="6"/>
        <v>1</v>
      </c>
      <c r="P75" s="341"/>
      <c r="Q75" s="342"/>
    </row>
    <row r="76" spans="1:17" s="340" customFormat="1" ht="18" customHeight="1" x14ac:dyDescent="0.2">
      <c r="A76" s="241">
        <v>9</v>
      </c>
      <c r="B76" s="345">
        <v>2221727320</v>
      </c>
      <c r="C76" s="463" t="str">
        <f>VLOOKUP($B76,TTCN!$B$6:$H$159,2,0)</f>
        <v>Ngô Tấn</v>
      </c>
      <c r="D76" s="464" t="str">
        <f>VLOOKUP($B76,TTCN!$B$6:$H$159,3,0)</f>
        <v>Khánh</v>
      </c>
      <c r="E76" s="465">
        <f>VLOOKUP($B76,TTCN!$B$6:$H$159,5,0)</f>
        <v>36090</v>
      </c>
      <c r="F76" s="466" t="str">
        <f>VLOOKUP($B76,TTCN!$B$6:$H$159,7,0)</f>
        <v>Quảng Nam</v>
      </c>
      <c r="G76" s="466" t="str">
        <f>VLOOKUP($B76,TTCN!$B$6:$H$159,6,0)</f>
        <v>Nam</v>
      </c>
      <c r="H76" s="344">
        <f>VLOOKUP($B76,'TN01-10'!$A$11:$DT$164,104,0)</f>
        <v>2.94</v>
      </c>
      <c r="I76" s="344">
        <f>VLOOKUP($B76,'TN01-10'!$A$11:$DT$164,111,0)</f>
        <v>3.65</v>
      </c>
      <c r="J76" s="344">
        <f>VLOOKUP($B76,'TN01-10'!$A$11:$DT$164,117,0)</f>
        <v>2.97</v>
      </c>
      <c r="K76" s="299" t="str">
        <f t="shared" si="5"/>
        <v>Khá</v>
      </c>
      <c r="L76" s="344" t="str">
        <f>VLOOKUP($B76,'TN01-10'!$A$11:$DZ$164,130,0)</f>
        <v>Tốt</v>
      </c>
      <c r="M76" s="344"/>
      <c r="N76" s="339" t="str">
        <f>VLOOKUP($B76,'TN03'!$B$10:$U$9067,20,0)</f>
        <v>CNTN</v>
      </c>
      <c r="O76" s="340">
        <f t="shared" si="6"/>
        <v>1</v>
      </c>
      <c r="P76" s="341"/>
      <c r="Q76" s="342"/>
    </row>
    <row r="77" spans="1:17" s="340" customFormat="1" ht="18" customHeight="1" x14ac:dyDescent="0.2">
      <c r="A77" s="241">
        <v>10</v>
      </c>
      <c r="B77" s="345">
        <v>2220727362</v>
      </c>
      <c r="C77" s="463" t="str">
        <f>VLOOKUP($B77,TTCN!$B$6:$H$159,2,0)</f>
        <v>Lê Thị</v>
      </c>
      <c r="D77" s="464" t="str">
        <f>VLOOKUP($B77,TTCN!$B$6:$H$159,3,0)</f>
        <v>Phương</v>
      </c>
      <c r="E77" s="465">
        <f>VLOOKUP($B77,TTCN!$B$6:$H$159,5,0)</f>
        <v>35903</v>
      </c>
      <c r="F77" s="466" t="str">
        <f>VLOOKUP($B77,TTCN!$B$6:$H$159,7,0)</f>
        <v>Kon Tum</v>
      </c>
      <c r="G77" s="466" t="str">
        <f>VLOOKUP($B77,TTCN!$B$6:$H$159,6,0)</f>
        <v>Nữ</v>
      </c>
      <c r="H77" s="344">
        <f>VLOOKUP($B77,'TN01-10'!$A$11:$DT$164,104,0)</f>
        <v>3.04</v>
      </c>
      <c r="I77" s="344">
        <f>VLOOKUP($B77,'TN01-10'!$A$11:$DT$164,111,0)</f>
        <v>4</v>
      </c>
      <c r="J77" s="344">
        <f>VLOOKUP($B77,'TN01-10'!$A$11:$DT$164,117,0)</f>
        <v>3.07</v>
      </c>
      <c r="K77" s="299" t="str">
        <f t="shared" si="5"/>
        <v>Khá</v>
      </c>
      <c r="L77" s="344" t="str">
        <f>VLOOKUP($B77,'TN01-10'!$A$11:$DZ$164,130,0)</f>
        <v>Tốt</v>
      </c>
      <c r="M77" s="344"/>
      <c r="N77" s="339" t="str">
        <f>VLOOKUP($B77,'TN03'!$B$10:$U$9067,20,0)</f>
        <v>CNTN</v>
      </c>
      <c r="O77" s="340">
        <f t="shared" si="6"/>
        <v>1</v>
      </c>
      <c r="P77" s="341"/>
      <c r="Q77" s="342"/>
    </row>
    <row r="78" spans="1:17" s="340" customFormat="1" ht="18" customHeight="1" x14ac:dyDescent="0.2">
      <c r="A78" s="241">
        <v>11</v>
      </c>
      <c r="B78" s="345">
        <v>2220316313</v>
      </c>
      <c r="C78" s="463" t="str">
        <f>VLOOKUP($B78,TTCN!$B$6:$H$159,2,0)</f>
        <v>Nguyễn Thị Thùy</v>
      </c>
      <c r="D78" s="464" t="str">
        <f>VLOOKUP($B78,TTCN!$B$6:$H$159,3,0)</f>
        <v>Trâm</v>
      </c>
      <c r="E78" s="465">
        <f>VLOOKUP($B78,TTCN!$B$6:$H$159,5,0)</f>
        <v>35956</v>
      </c>
      <c r="F78" s="466" t="str">
        <f>VLOOKUP($B78,TTCN!$B$6:$H$159,7,0)</f>
        <v>Quảng Nam</v>
      </c>
      <c r="G78" s="466" t="str">
        <f>VLOOKUP($B78,TTCN!$B$6:$H$159,6,0)</f>
        <v>Nữ</v>
      </c>
      <c r="H78" s="344">
        <f>VLOOKUP($B78,'TN01-10'!$A$11:$DT$164,104,0)</f>
        <v>2.73</v>
      </c>
      <c r="I78" s="344">
        <f>VLOOKUP($B78,'TN01-10'!$A$11:$DT$164,111,0)</f>
        <v>3</v>
      </c>
      <c r="J78" s="344">
        <f>VLOOKUP($B78,'TN01-10'!$A$11:$DT$164,117,0)</f>
        <v>2.74</v>
      </c>
      <c r="K78" s="299" t="str">
        <f t="shared" si="5"/>
        <v>Khá</v>
      </c>
      <c r="L78" s="344" t="str">
        <f>VLOOKUP($B78,'TN01-10'!$A$11:$DZ$164,130,0)</f>
        <v>Khá</v>
      </c>
      <c r="M78" s="344"/>
      <c r="N78" s="339" t="str">
        <f>VLOOKUP($B78,'TN03'!$B$10:$U$9067,20,0)</f>
        <v>CNTN</v>
      </c>
      <c r="O78" s="340">
        <f t="shared" si="6"/>
        <v>1</v>
      </c>
      <c r="P78" s="341"/>
      <c r="Q78" s="342"/>
    </row>
    <row r="79" spans="1:17" s="340" customFormat="1" ht="18" customHeight="1" x14ac:dyDescent="0.2">
      <c r="A79" s="241">
        <v>12</v>
      </c>
      <c r="B79" s="345">
        <v>2221729505</v>
      </c>
      <c r="C79" s="463" t="str">
        <f>VLOOKUP($B79,TTCN!$B$6:$H$159,2,0)</f>
        <v>Nguyễn Văn</v>
      </c>
      <c r="D79" s="464" t="str">
        <f>VLOOKUP($B79,TTCN!$B$6:$H$159,3,0)</f>
        <v>Trọng</v>
      </c>
      <c r="E79" s="465">
        <f>VLOOKUP($B79,TTCN!$B$6:$H$159,5,0)</f>
        <v>35796</v>
      </c>
      <c r="F79" s="466" t="str">
        <f>VLOOKUP($B79,TTCN!$B$6:$H$159,7,0)</f>
        <v>Quảng Nam</v>
      </c>
      <c r="G79" s="466" t="str">
        <f>VLOOKUP($B79,TTCN!$B$6:$H$159,6,0)</f>
        <v>Nam</v>
      </c>
      <c r="H79" s="344">
        <f>VLOOKUP($B79,'TN01-10'!$A$11:$DT$164,104,0)</f>
        <v>2.44</v>
      </c>
      <c r="I79" s="344">
        <f>VLOOKUP($B79,'TN01-10'!$A$11:$DT$164,111,0)</f>
        <v>3</v>
      </c>
      <c r="J79" s="344">
        <f>VLOOKUP($B79,'TN01-10'!$A$11:$DT$164,117,0)</f>
        <v>2.46</v>
      </c>
      <c r="K79" s="299" t="str">
        <f t="shared" si="5"/>
        <v>Trung bình</v>
      </c>
      <c r="L79" s="344" t="str">
        <f>VLOOKUP($B79,'TN01-10'!$A$11:$DZ$164,130,0)</f>
        <v>Tốt</v>
      </c>
      <c r="M79" s="344"/>
      <c r="N79" s="339" t="str">
        <f>VLOOKUP($B79,'TN03'!$B$10:$U$9067,20,0)</f>
        <v>CNTN</v>
      </c>
      <c r="O79" s="340">
        <f t="shared" si="6"/>
        <v>1</v>
      </c>
      <c r="P79" s="341"/>
      <c r="Q79" s="342"/>
    </row>
    <row r="80" spans="1:17" s="340" customFormat="1" ht="18" customHeight="1" x14ac:dyDescent="0.2">
      <c r="A80" s="241">
        <v>13</v>
      </c>
      <c r="B80" s="345">
        <v>2220727450</v>
      </c>
      <c r="C80" s="463" t="str">
        <f>VLOOKUP($B80,TTCN!$B$6:$H$159,2,0)</f>
        <v>Đặng Thị Ngọc</v>
      </c>
      <c r="D80" s="464" t="str">
        <f>VLOOKUP($B80,TTCN!$B$6:$H$159,3,0)</f>
        <v>Yến</v>
      </c>
      <c r="E80" s="465">
        <f>VLOOKUP($B80,TTCN!$B$6:$H$159,5,0)</f>
        <v>35879</v>
      </c>
      <c r="F80" s="466" t="str">
        <f>VLOOKUP($B80,TTCN!$B$6:$H$159,7,0)</f>
        <v>Quảng Nam</v>
      </c>
      <c r="G80" s="466" t="str">
        <f>VLOOKUP($B80,TTCN!$B$6:$H$159,6,0)</f>
        <v>Nữ</v>
      </c>
      <c r="H80" s="344">
        <f>VLOOKUP($B80,'TN01-10'!$A$11:$DT$164,104,0)</f>
        <v>2.2999999999999998</v>
      </c>
      <c r="I80" s="344">
        <f>VLOOKUP($B80,'TN01-10'!$A$11:$DT$164,111,0)</f>
        <v>2.65</v>
      </c>
      <c r="J80" s="344">
        <f>VLOOKUP($B80,'TN01-10'!$A$11:$DT$164,117,0)</f>
        <v>2.31</v>
      </c>
      <c r="K80" s="299" t="str">
        <f t="shared" si="5"/>
        <v>Trung bình</v>
      </c>
      <c r="L80" s="344" t="str">
        <f>VLOOKUP($B80,'TN01-10'!$A$11:$DZ$164,130,0)</f>
        <v>Tốt</v>
      </c>
      <c r="M80" s="344"/>
      <c r="N80" s="339" t="str">
        <f>VLOOKUP($B80,'TN03'!$B$10:$U$9067,20,0)</f>
        <v>CNTN</v>
      </c>
      <c r="O80" s="340">
        <f t="shared" si="6"/>
        <v>1</v>
      </c>
      <c r="P80" s="341"/>
      <c r="Q80" s="342"/>
    </row>
    <row r="81" spans="1:17" s="340" customFormat="1" ht="18" customHeight="1" x14ac:dyDescent="0.2">
      <c r="A81" s="346">
        <v>14</v>
      </c>
      <c r="B81" s="467">
        <v>2221727336</v>
      </c>
      <c r="C81" s="468" t="str">
        <f>VLOOKUP($B81,TTCN!$B$6:$H$159,2,0)</f>
        <v>Ngô Hùng</v>
      </c>
      <c r="D81" s="469" t="str">
        <f>VLOOKUP($B81,TTCN!$B$6:$H$159,3,0)</f>
        <v>Mỹ</v>
      </c>
      <c r="E81" s="470">
        <f>VLOOKUP($B81,TTCN!$B$6:$H$159,5,0)</f>
        <v>36156</v>
      </c>
      <c r="F81" s="471" t="str">
        <f>VLOOKUP($B81,TTCN!$B$6:$H$159,7,0)</f>
        <v>Quảng Nam</v>
      </c>
      <c r="G81" s="471" t="str">
        <f>VLOOKUP($B81,TTCN!$B$6:$H$159,6,0)</f>
        <v>Nam</v>
      </c>
      <c r="H81" s="472">
        <f>VLOOKUP($B81,'TN01-10'!$A$11:$DT$164,104,0)</f>
        <v>2.66</v>
      </c>
      <c r="I81" s="472">
        <f>VLOOKUP($B81,'TN01-10'!$A$11:$DT$164,111,0)</f>
        <v>3.33</v>
      </c>
      <c r="J81" s="472">
        <f>VLOOKUP($B81,'TN01-10'!$A$11:$DT$164,117,0)</f>
        <v>2.69</v>
      </c>
      <c r="K81" s="347" t="str">
        <f t="shared" si="5"/>
        <v>Khá</v>
      </c>
      <c r="L81" s="472" t="str">
        <f>VLOOKUP($B81,'TN01-10'!$A$11:$DZ$164,130,0)</f>
        <v>Khá</v>
      </c>
      <c r="M81" s="472"/>
      <c r="N81" s="339" t="str">
        <f>VLOOKUP($B81,'TN03'!$B$10:$U$9067,20,0)</f>
        <v>CNTN</v>
      </c>
      <c r="O81" s="340">
        <f t="shared" si="6"/>
        <v>1</v>
      </c>
      <c r="P81" s="341"/>
      <c r="Q81" s="342"/>
    </row>
    <row r="83" spans="1:17" s="340" customFormat="1" ht="18" customHeight="1" x14ac:dyDescent="0.2">
      <c r="A83" s="241">
        <v>11</v>
      </c>
      <c r="B83" s="345">
        <v>2220727394</v>
      </c>
      <c r="C83" s="463" t="str">
        <f>VLOOKUP($B83,TTCN!$B$6:$H$159,2,0)</f>
        <v>Lê Thị Hồng</v>
      </c>
      <c r="D83" s="464" t="str">
        <f>VLOOKUP($B83,TTCN!$B$6:$H$159,3,0)</f>
        <v>Thi</v>
      </c>
      <c r="E83" s="465">
        <f>VLOOKUP($B83,TTCN!$B$6:$H$159,5,0)</f>
        <v>36141</v>
      </c>
      <c r="F83" s="466" t="str">
        <f>VLOOKUP($B83,TTCN!$B$6:$H$159,7,0)</f>
        <v>Bình Định</v>
      </c>
      <c r="G83" s="466" t="str">
        <f>VLOOKUP($B83,TTCN!$B$6:$H$159,6,0)</f>
        <v>Nữ</v>
      </c>
      <c r="H83" s="344">
        <f>VLOOKUP($B83,'TN01-10'!$A$11:$DT$164,104,0)</f>
        <v>2.69</v>
      </c>
      <c r="I83" s="344">
        <f>VLOOKUP($B83,'TN01-10'!$A$11:$DT$164,111,0)</f>
        <v>3.33</v>
      </c>
      <c r="J83" s="344">
        <f>VLOOKUP($B83,'TN01-10'!$A$11:$DT$164,117,0)</f>
        <v>2.71</v>
      </c>
      <c r="K83" s="299" t="str">
        <f t="shared" ref="K83:K86" si="7">IF(J83&gt;=3.6,"Xuất sắc",IF(J83&gt;=3.2,"Giỏi",IF(J83&gt;=2.5,"Khá",IF(J83&gt;=2,"Trung bình","Không TN"))))</f>
        <v>Khá</v>
      </c>
      <c r="L83" s="344" t="str">
        <f>VLOOKUP($B83,'TN01-10'!$A$11:$DZ$164,130,0)</f>
        <v>Tốt</v>
      </c>
      <c r="M83" s="344"/>
      <c r="N83" s="339" t="str">
        <f>VLOOKUP($B83,'TN03'!$B$10:$U$9067,20,0)</f>
        <v>CNTN</v>
      </c>
      <c r="O83" s="340">
        <f>COUNTIF($B$8:$B$5350,B83)</f>
        <v>1</v>
      </c>
      <c r="P83" s="341"/>
      <c r="Q83" s="342"/>
    </row>
    <row r="84" spans="1:17" s="340" customFormat="1" ht="18" customHeight="1" x14ac:dyDescent="0.2">
      <c r="A84" s="241">
        <v>12</v>
      </c>
      <c r="B84" s="345">
        <v>2220727316</v>
      </c>
      <c r="C84" s="463" t="str">
        <f>VLOOKUP($B84,TTCN!$B$6:$H$159,2,0)</f>
        <v>Đỗ Thúy</v>
      </c>
      <c r="D84" s="464" t="str">
        <f>VLOOKUP($B84,TTCN!$B$6:$H$159,3,0)</f>
        <v>Huyền</v>
      </c>
      <c r="E84" s="465">
        <f>VLOOKUP($B84,TTCN!$B$6:$H$159,5,0)</f>
        <v>35936</v>
      </c>
      <c r="F84" s="466" t="str">
        <f>VLOOKUP($B84,TTCN!$B$6:$H$159,7,0)</f>
        <v>Đà Nẵng</v>
      </c>
      <c r="G84" s="466" t="str">
        <f>VLOOKUP($B84,TTCN!$B$6:$H$159,6,0)</f>
        <v>Nữ</v>
      </c>
      <c r="H84" s="344">
        <f>VLOOKUP($B84,'TN01-10'!$A$11:$DT$164,104,0)</f>
        <v>2.6</v>
      </c>
      <c r="I84" s="344">
        <f>VLOOKUP($B84,'TN01-10'!$A$11:$DT$164,111,0)</f>
        <v>3</v>
      </c>
      <c r="J84" s="344">
        <f>VLOOKUP($B84,'TN01-10'!$A$11:$DT$164,117,0)</f>
        <v>2.62</v>
      </c>
      <c r="K84" s="299" t="str">
        <f t="shared" si="7"/>
        <v>Khá</v>
      </c>
      <c r="L84" s="344" t="str">
        <f>VLOOKUP($B84,'TN01-10'!$A$11:$DZ$164,130,0)</f>
        <v>Tốt</v>
      </c>
      <c r="M84" s="344"/>
      <c r="N84" s="339" t="str">
        <f>VLOOKUP($B84,'TN03'!$B$10:$U$9067,20,0)</f>
        <v>CNTN</v>
      </c>
      <c r="O84" s="340">
        <f>COUNTIF($B$8:$B$5350,B84)</f>
        <v>1</v>
      </c>
      <c r="P84" s="341"/>
      <c r="Q84" s="342"/>
    </row>
    <row r="85" spans="1:17" s="340" customFormat="1" ht="18" customHeight="1" x14ac:dyDescent="0.2">
      <c r="A85" s="241">
        <v>13</v>
      </c>
      <c r="B85" s="345">
        <v>2220716951</v>
      </c>
      <c r="C85" s="463" t="str">
        <f>VLOOKUP($B85,TTCN!$B$6:$H$159,2,0)</f>
        <v>Mai Thị</v>
      </c>
      <c r="D85" s="464" t="str">
        <f>VLOOKUP($B85,TTCN!$B$6:$H$159,3,0)</f>
        <v>Phương</v>
      </c>
      <c r="E85" s="465">
        <f>VLOOKUP($B85,TTCN!$B$6:$H$159,5,0)</f>
        <v>35577</v>
      </c>
      <c r="F85" s="466" t="str">
        <f>VLOOKUP($B85,TTCN!$B$6:$H$159,7,0)</f>
        <v>Đà Nẵng</v>
      </c>
      <c r="G85" s="466" t="str">
        <f>VLOOKUP($B85,TTCN!$B$6:$H$159,6,0)</f>
        <v>Nữ</v>
      </c>
      <c r="H85" s="344">
        <f>VLOOKUP($B85,'TN01-10'!$A$11:$DT$164,104,0)</f>
        <v>2.57</v>
      </c>
      <c r="I85" s="344">
        <f>VLOOKUP($B85,'TN01-10'!$A$11:$DT$164,111,0)</f>
        <v>3.65</v>
      </c>
      <c r="J85" s="344">
        <f>VLOOKUP($B85,'TN01-10'!$A$11:$DT$164,117,0)</f>
        <v>2.61</v>
      </c>
      <c r="K85" s="299" t="str">
        <f t="shared" si="7"/>
        <v>Khá</v>
      </c>
      <c r="L85" s="344" t="str">
        <f>VLOOKUP($B85,'TN01-10'!$A$11:$DZ$164,130,0)</f>
        <v>Tốt</v>
      </c>
      <c r="M85" s="344"/>
      <c r="N85" s="339" t="str">
        <f>VLOOKUP($B85,'TN03'!$B$10:$U$9067,20,0)</f>
        <v>CNTN</v>
      </c>
      <c r="O85" s="340">
        <f>COUNTIF($B$8:$B$5350,B85)</f>
        <v>1</v>
      </c>
      <c r="P85" s="341"/>
      <c r="Q85" s="342"/>
    </row>
    <row r="86" spans="1:17" s="340" customFormat="1" ht="18" customHeight="1" x14ac:dyDescent="0.2">
      <c r="A86" s="346">
        <v>14</v>
      </c>
      <c r="B86" s="467">
        <v>2220728838</v>
      </c>
      <c r="C86" s="468" t="str">
        <f>VLOOKUP($B86,TTCN!$B$6:$H$159,2,0)</f>
        <v>Ngô Thị Bích</v>
      </c>
      <c r="D86" s="469" t="str">
        <f>VLOOKUP($B86,TTCN!$B$6:$H$159,3,0)</f>
        <v>Hiền</v>
      </c>
      <c r="E86" s="470">
        <f>VLOOKUP($B86,TTCN!$B$6:$H$159,5,0)</f>
        <v>36081</v>
      </c>
      <c r="F86" s="471" t="str">
        <f>VLOOKUP($B86,TTCN!$B$6:$H$159,7,0)</f>
        <v>Quảng Nam</v>
      </c>
      <c r="G86" s="471" t="str">
        <f>VLOOKUP($B86,TTCN!$B$6:$H$159,6,0)</f>
        <v>Nữ</v>
      </c>
      <c r="H86" s="472">
        <f>VLOOKUP($B86,'TN01-10'!$A$11:$DT$164,104,0)</f>
        <v>2.56</v>
      </c>
      <c r="I86" s="472">
        <f>VLOOKUP($B86,'TN01-10'!$A$11:$DT$164,111,0)</f>
        <v>3</v>
      </c>
      <c r="J86" s="472">
        <f>VLOOKUP($B86,'TN01-10'!$A$11:$DT$164,117,0)</f>
        <v>2.57</v>
      </c>
      <c r="K86" s="347" t="str">
        <f t="shared" si="7"/>
        <v>Khá</v>
      </c>
      <c r="L86" s="472" t="str">
        <f>VLOOKUP($B86,'TN01-10'!$A$11:$DZ$164,130,0)</f>
        <v>Xuất Sắc</v>
      </c>
      <c r="M86" s="472"/>
      <c r="N86" s="339" t="str">
        <f>VLOOKUP($B86,'TN03'!$B$10:$U$9067,20,0)</f>
        <v>CNTN</v>
      </c>
      <c r="O86" s="340">
        <f>COUNTIF($B$8:$B$5350,B86)</f>
        <v>1</v>
      </c>
      <c r="P86" s="341"/>
      <c r="Q86" s="342"/>
    </row>
    <row r="88" spans="1:17" s="358" customFormat="1" ht="12.75" x14ac:dyDescent="0.2">
      <c r="A88" s="357"/>
      <c r="C88" s="359"/>
      <c r="E88" s="360"/>
      <c r="F88" s="357"/>
      <c r="I88" s="361"/>
      <c r="J88" s="362" t="str">
        <f ca="1">"Đà Nẵng, ngày " &amp; TEXT(DAY(TODAY()),"00") &amp; " tháng " &amp; TEXT(MONTH(TODAY()),"00") &amp; " năm " &amp; YEAR(TODAY())</f>
        <v>Đà Nẵng, ngày 11 tháng 03 năm 2021</v>
      </c>
      <c r="M88" s="357"/>
      <c r="N88" s="357"/>
      <c r="P88" s="363"/>
    </row>
    <row r="89" spans="1:17" s="365" customFormat="1" ht="17.25" customHeight="1" x14ac:dyDescent="0.2">
      <c r="A89" s="364"/>
      <c r="B89" s="615" t="s">
        <v>4782</v>
      </c>
      <c r="C89" s="615"/>
      <c r="E89" s="366"/>
      <c r="F89" s="364"/>
      <c r="J89" s="367" t="s">
        <v>4847</v>
      </c>
      <c r="L89" s="367"/>
      <c r="M89" s="364"/>
      <c r="N89" s="364"/>
      <c r="P89" s="368"/>
    </row>
    <row r="90" spans="1:17" s="358" customFormat="1" ht="12.75" x14ac:dyDescent="0.2">
      <c r="A90" s="357"/>
      <c r="B90" s="369"/>
      <c r="E90" s="360"/>
      <c r="F90" s="357"/>
      <c r="I90" s="361"/>
      <c r="K90" s="357"/>
      <c r="L90" s="357"/>
      <c r="M90" s="357"/>
      <c r="N90" s="357"/>
      <c r="P90" s="363"/>
    </row>
    <row r="91" spans="1:17" s="358" customFormat="1" ht="12.75" x14ac:dyDescent="0.2">
      <c r="A91" s="357"/>
      <c r="B91" s="369"/>
      <c r="E91" s="360"/>
      <c r="F91" s="357"/>
      <c r="I91" s="361"/>
      <c r="K91" s="357"/>
      <c r="L91" s="357"/>
      <c r="M91" s="357"/>
      <c r="N91" s="357"/>
      <c r="P91" s="363"/>
    </row>
    <row r="92" spans="1:17" s="358" customFormat="1" ht="19.5" customHeight="1" x14ac:dyDescent="0.2">
      <c r="A92" s="357"/>
      <c r="B92" s="369"/>
      <c r="E92" s="360"/>
      <c r="F92" s="357"/>
      <c r="I92" s="361"/>
      <c r="K92" s="357"/>
      <c r="L92" s="357"/>
      <c r="M92" s="357"/>
      <c r="N92" s="357"/>
      <c r="P92" s="363"/>
    </row>
    <row r="93" spans="1:17" s="358" customFormat="1" ht="12.75" x14ac:dyDescent="0.2">
      <c r="A93" s="357"/>
      <c r="B93" s="369"/>
      <c r="E93" s="360"/>
      <c r="F93" s="357"/>
      <c r="I93" s="361"/>
      <c r="K93" s="357"/>
      <c r="L93" s="357"/>
      <c r="M93" s="357"/>
      <c r="N93" s="357"/>
      <c r="P93" s="363"/>
    </row>
    <row r="94" spans="1:17" s="358" customFormat="1" ht="14.25" x14ac:dyDescent="0.2">
      <c r="A94" s="357"/>
      <c r="B94" s="615" t="s">
        <v>4600</v>
      </c>
      <c r="C94" s="615"/>
      <c r="E94" s="360"/>
      <c r="F94" s="357"/>
      <c r="I94" s="361"/>
      <c r="K94" s="357"/>
      <c r="L94" s="357"/>
      <c r="M94" s="357"/>
      <c r="N94" s="357"/>
      <c r="P94" s="363"/>
    </row>
    <row r="98" spans="1:17" s="473" customFormat="1" x14ac:dyDescent="0.35">
      <c r="B98" s="478" t="s">
        <v>4855</v>
      </c>
      <c r="E98" s="474"/>
      <c r="F98" s="475"/>
      <c r="G98" s="475"/>
      <c r="N98" s="476"/>
      <c r="P98" s="477"/>
    </row>
    <row r="100" spans="1:17" s="340" customFormat="1" ht="18" customHeight="1" x14ac:dyDescent="0.2">
      <c r="A100" s="455">
        <v>1</v>
      </c>
      <c r="B100" s="456">
        <v>2220724192</v>
      </c>
      <c r="C100" s="457" t="str">
        <f>VLOOKUP($B100,TTCN!$B$6:$H$159,2,0)</f>
        <v>Hà Hoài</v>
      </c>
      <c r="D100" s="458" t="str">
        <f>VLOOKUP($B100,TTCN!$B$6:$H$159,3,0)</f>
        <v>Hương</v>
      </c>
      <c r="E100" s="459">
        <f>VLOOKUP($B100,TTCN!$B$6:$H$159,5,0)</f>
        <v>36047</v>
      </c>
      <c r="F100" s="460" t="str">
        <f>VLOOKUP($B100,TTCN!$B$6:$H$159,7,0)</f>
        <v>Hồ Chí Minh</v>
      </c>
      <c r="G100" s="460" t="str">
        <f>VLOOKUP($B100,TTCN!$B$6:$H$159,6,0)</f>
        <v>Nữ</v>
      </c>
      <c r="H100" s="461">
        <f>VLOOKUP($B100,'TN01-10'!$A$11:$DT$164,104,0)</f>
        <v>3.27</v>
      </c>
      <c r="I100" s="461">
        <f>VLOOKUP($B100,'TN01-10'!$A$11:$DT$164,111,0)</f>
        <v>4</v>
      </c>
      <c r="J100" s="461">
        <f>VLOOKUP($B100,'TN01-10'!$A$11:$DT$164,117,0)</f>
        <v>3.3</v>
      </c>
      <c r="K100" s="462" t="str">
        <f t="shared" ref="K100:K113" si="8">IF(J100&gt;=3.6,"Xuất sắc",IF(J100&gt;=3.2,"Giỏi",IF(J100&gt;=2.5,"Khá",IF(J100&gt;=2,"Trung bình","Không TN"))))</f>
        <v>Giỏi</v>
      </c>
      <c r="L100" s="461" t="str">
        <f>VLOOKUP($B100,'TN01-10'!$A$11:$DZ$164,130,0)</f>
        <v>Tốt</v>
      </c>
      <c r="M100" s="461"/>
      <c r="N100" s="339" t="str">
        <f>VLOOKUP($B100,'TN03'!$B$10:$U$9067,20,0)</f>
        <v>CNTN</v>
      </c>
      <c r="O100" s="340">
        <f t="shared" ref="O100:O118" si="9">COUNTIF($B$8:$B$5350,B100)</f>
        <v>1</v>
      </c>
      <c r="P100" s="341"/>
      <c r="Q100" s="342"/>
    </row>
    <row r="101" spans="1:17" s="340" customFormat="1" ht="18" customHeight="1" x14ac:dyDescent="0.2">
      <c r="A101" s="241">
        <v>2</v>
      </c>
      <c r="B101" s="343">
        <v>2220724213</v>
      </c>
      <c r="C101" s="463" t="str">
        <f>VLOOKUP($B101,TTCN!$B$6:$H$159,2,0)</f>
        <v>Lê Thị Trâm</v>
      </c>
      <c r="D101" s="464" t="str">
        <f>VLOOKUP($B101,TTCN!$B$6:$H$159,3,0)</f>
        <v>Anh</v>
      </c>
      <c r="E101" s="465">
        <f>VLOOKUP($B101,TTCN!$B$6:$H$159,5,0)</f>
        <v>35449</v>
      </c>
      <c r="F101" s="466" t="str">
        <f>VLOOKUP($B101,TTCN!$B$6:$H$159,7,0)</f>
        <v>Đà Nẵng</v>
      </c>
      <c r="G101" s="466" t="str">
        <f>VLOOKUP($B101,TTCN!$B$6:$H$159,6,0)</f>
        <v>Nữ</v>
      </c>
      <c r="H101" s="344">
        <f>VLOOKUP($B101,'TN01-10'!$A$11:$DT$164,104,0)</f>
        <v>2.84</v>
      </c>
      <c r="I101" s="344">
        <f>VLOOKUP($B101,'TN01-10'!$A$11:$DT$164,111,0)</f>
        <v>3.33</v>
      </c>
      <c r="J101" s="344">
        <f>VLOOKUP($B101,'TN01-10'!$A$11:$DT$164,117,0)</f>
        <v>2.86</v>
      </c>
      <c r="K101" s="299" t="str">
        <f t="shared" si="8"/>
        <v>Khá</v>
      </c>
      <c r="L101" s="344" t="str">
        <f>VLOOKUP($B101,'TN01-10'!$A$11:$DZ$164,130,0)</f>
        <v>Tốt</v>
      </c>
      <c r="M101" s="344"/>
      <c r="N101" s="339" t="str">
        <f>VLOOKUP($B101,'TN03'!$B$10:$U$9067,20,0)</f>
        <v>CNTN</v>
      </c>
      <c r="O101" s="340">
        <f t="shared" si="9"/>
        <v>1</v>
      </c>
      <c r="P101" s="341"/>
      <c r="Q101" s="342"/>
    </row>
    <row r="102" spans="1:17" s="340" customFormat="1" ht="18" customHeight="1" x14ac:dyDescent="0.2">
      <c r="A102" s="241">
        <v>3</v>
      </c>
      <c r="B102" s="343">
        <v>2220247920</v>
      </c>
      <c r="C102" s="463" t="str">
        <f>VLOOKUP($B102,TTCN!$B$6:$H$159,2,0)</f>
        <v>Lê Thị Hải</v>
      </c>
      <c r="D102" s="464" t="str">
        <f>VLOOKUP($B102,TTCN!$B$6:$H$159,3,0)</f>
        <v>Cơ</v>
      </c>
      <c r="E102" s="465">
        <f>VLOOKUP($B102,TTCN!$B$6:$H$159,5,0)</f>
        <v>35860</v>
      </c>
      <c r="F102" s="466" t="str">
        <f>VLOOKUP($B102,TTCN!$B$6:$H$159,7,0)</f>
        <v>Quảng Nam</v>
      </c>
      <c r="G102" s="466" t="str">
        <f>VLOOKUP($B102,TTCN!$B$6:$H$159,6,0)</f>
        <v>Nữ</v>
      </c>
      <c r="H102" s="344">
        <f>VLOOKUP($B102,'TN01-10'!$A$11:$DT$164,104,0)</f>
        <v>2.52</v>
      </c>
      <c r="I102" s="344">
        <f>VLOOKUP($B102,'TN01-10'!$A$11:$DT$164,111,0)</f>
        <v>3</v>
      </c>
      <c r="J102" s="344">
        <f>VLOOKUP($B102,'TN01-10'!$A$11:$DT$164,117,0)</f>
        <v>2.54</v>
      </c>
      <c r="K102" s="299" t="str">
        <f t="shared" si="8"/>
        <v>Khá</v>
      </c>
      <c r="L102" s="344" t="str">
        <f>VLOOKUP($B102,'TN01-10'!$A$11:$DZ$164,130,0)</f>
        <v>Tốt</v>
      </c>
      <c r="M102" s="344"/>
      <c r="N102" s="339" t="str">
        <f>VLOOKUP($B102,'TN03'!$B$10:$U$9067,20,0)</f>
        <v>CNTN</v>
      </c>
      <c r="O102" s="340">
        <f t="shared" si="9"/>
        <v>1</v>
      </c>
      <c r="P102" s="341"/>
      <c r="Q102" s="342"/>
    </row>
    <row r="103" spans="1:17" s="340" customFormat="1" ht="18" customHeight="1" x14ac:dyDescent="0.2">
      <c r="A103" s="241">
        <v>4</v>
      </c>
      <c r="B103" s="343">
        <v>2221724268</v>
      </c>
      <c r="C103" s="463" t="str">
        <f>VLOOKUP($B103,TTCN!$B$6:$H$159,2,0)</f>
        <v>Nguyễn Đức</v>
      </c>
      <c r="D103" s="464" t="str">
        <f>VLOOKUP($B103,TTCN!$B$6:$H$159,3,0)</f>
        <v>Duy</v>
      </c>
      <c r="E103" s="465">
        <f>VLOOKUP($B103,TTCN!$B$6:$H$159,5,0)</f>
        <v>35926</v>
      </c>
      <c r="F103" s="466" t="str">
        <f>VLOOKUP($B103,TTCN!$B$6:$H$159,7,0)</f>
        <v>Đà Nẵng</v>
      </c>
      <c r="G103" s="466" t="str">
        <f>VLOOKUP($B103,TTCN!$B$6:$H$159,6,0)</f>
        <v>Nam</v>
      </c>
      <c r="H103" s="344">
        <f>VLOOKUP($B103,'TN01-10'!$A$11:$DT$164,104,0)</f>
        <v>2.52</v>
      </c>
      <c r="I103" s="344">
        <f>VLOOKUP($B103,'TN01-10'!$A$11:$DT$164,111,0)</f>
        <v>3.33</v>
      </c>
      <c r="J103" s="344">
        <f>VLOOKUP($B103,'TN01-10'!$A$11:$DT$164,117,0)</f>
        <v>2.5499999999999998</v>
      </c>
      <c r="K103" s="299" t="str">
        <f t="shared" si="8"/>
        <v>Khá</v>
      </c>
      <c r="L103" s="344" t="str">
        <f>VLOOKUP($B103,'TN01-10'!$A$11:$DZ$164,130,0)</f>
        <v>Tốt</v>
      </c>
      <c r="M103" s="344"/>
      <c r="N103" s="339" t="str">
        <f>VLOOKUP($B103,'TN03'!$B$10:$U$9067,20,0)</f>
        <v>CNTN</v>
      </c>
      <c r="O103" s="340">
        <f t="shared" si="9"/>
        <v>1</v>
      </c>
      <c r="P103" s="341"/>
      <c r="Q103" s="342"/>
    </row>
    <row r="104" spans="1:17" s="340" customFormat="1" ht="18" customHeight="1" x14ac:dyDescent="0.2">
      <c r="A104" s="455">
        <v>5</v>
      </c>
      <c r="B104" s="343">
        <v>2221724321</v>
      </c>
      <c r="C104" s="463" t="str">
        <f>VLOOKUP($B104,TTCN!$B$6:$H$159,2,0)</f>
        <v>Nguyễn Văn</v>
      </c>
      <c r="D104" s="464" t="str">
        <f>VLOOKUP($B104,TTCN!$B$6:$H$159,3,0)</f>
        <v>Đông</v>
      </c>
      <c r="E104" s="465">
        <f>VLOOKUP($B104,TTCN!$B$6:$H$159,5,0)</f>
        <v>36019</v>
      </c>
      <c r="F104" s="466" t="str">
        <f>VLOOKUP($B104,TTCN!$B$6:$H$159,7,0)</f>
        <v>Đăk Lăk</v>
      </c>
      <c r="G104" s="466" t="str">
        <f>VLOOKUP($B104,TTCN!$B$6:$H$159,6,0)</f>
        <v>Nam</v>
      </c>
      <c r="H104" s="344">
        <f>VLOOKUP($B104,'TN01-10'!$A$11:$DT$164,104,0)</f>
        <v>2.83</v>
      </c>
      <c r="I104" s="344">
        <f>VLOOKUP($B104,'TN01-10'!$A$11:$DT$164,111,0)</f>
        <v>3.33</v>
      </c>
      <c r="J104" s="344">
        <f>VLOOKUP($B104,'TN01-10'!$A$11:$DT$164,117,0)</f>
        <v>2.85</v>
      </c>
      <c r="K104" s="299" t="str">
        <f t="shared" si="8"/>
        <v>Khá</v>
      </c>
      <c r="L104" s="344" t="str">
        <f>VLOOKUP($B104,'TN01-10'!$A$11:$DZ$164,130,0)</f>
        <v>Khá</v>
      </c>
      <c r="M104" s="344"/>
      <c r="N104" s="339" t="str">
        <f>VLOOKUP($B104,'TN03'!$B$10:$U$9067,20,0)</f>
        <v>CNTN</v>
      </c>
      <c r="O104" s="340">
        <f t="shared" si="9"/>
        <v>1</v>
      </c>
      <c r="P104" s="341"/>
      <c r="Q104" s="342"/>
    </row>
    <row r="105" spans="1:17" s="340" customFormat="1" ht="18" customHeight="1" x14ac:dyDescent="0.2">
      <c r="A105" s="241">
        <v>6</v>
      </c>
      <c r="B105" s="343">
        <v>2220724329</v>
      </c>
      <c r="C105" s="463" t="str">
        <f>VLOOKUP($B105,TTCN!$B$6:$H$159,2,0)</f>
        <v>Phạm Thương</v>
      </c>
      <c r="D105" s="464" t="str">
        <f>VLOOKUP($B105,TTCN!$B$6:$H$159,3,0)</f>
        <v>Hoài</v>
      </c>
      <c r="E105" s="465">
        <f>VLOOKUP($B105,TTCN!$B$6:$H$159,5,0)</f>
        <v>35928</v>
      </c>
      <c r="F105" s="466" t="str">
        <f>VLOOKUP($B105,TTCN!$B$6:$H$159,7,0)</f>
        <v>Đà Nẵng</v>
      </c>
      <c r="G105" s="466" t="str">
        <f>VLOOKUP($B105,TTCN!$B$6:$H$159,6,0)</f>
        <v>Nữ</v>
      </c>
      <c r="H105" s="344">
        <f>VLOOKUP($B105,'TN01-10'!$A$11:$DT$164,104,0)</f>
        <v>2.6</v>
      </c>
      <c r="I105" s="344">
        <f>VLOOKUP($B105,'TN01-10'!$A$11:$DT$164,111,0)</f>
        <v>3</v>
      </c>
      <c r="J105" s="344">
        <f>VLOOKUP($B105,'TN01-10'!$A$11:$DT$164,117,0)</f>
        <v>2.62</v>
      </c>
      <c r="K105" s="299" t="str">
        <f t="shared" si="8"/>
        <v>Khá</v>
      </c>
      <c r="L105" s="344" t="str">
        <f>VLOOKUP($B105,'TN01-10'!$A$11:$DZ$164,130,0)</f>
        <v>Tốt</v>
      </c>
      <c r="M105" s="344"/>
      <c r="N105" s="339" t="str">
        <f>VLOOKUP($B105,'TN03'!$B$10:$U$9067,20,0)</f>
        <v>CNTN</v>
      </c>
      <c r="O105" s="340">
        <f t="shared" si="9"/>
        <v>1</v>
      </c>
      <c r="P105" s="341"/>
      <c r="Q105" s="342"/>
    </row>
    <row r="106" spans="1:17" s="340" customFormat="1" ht="18" customHeight="1" x14ac:dyDescent="0.2">
      <c r="A106" s="241">
        <v>7</v>
      </c>
      <c r="B106" s="343">
        <v>2221729413</v>
      </c>
      <c r="C106" s="463" t="str">
        <f>VLOOKUP($B106,TTCN!$B$6:$H$159,2,0)</f>
        <v>Trương Văn</v>
      </c>
      <c r="D106" s="464" t="str">
        <f>VLOOKUP($B106,TTCN!$B$6:$H$159,3,0)</f>
        <v>Huy</v>
      </c>
      <c r="E106" s="465">
        <f>VLOOKUP($B106,TTCN!$B$6:$H$159,5,0)</f>
        <v>35913</v>
      </c>
      <c r="F106" s="466" t="str">
        <f>VLOOKUP($B106,TTCN!$B$6:$H$159,7,0)</f>
        <v>Đà Nẵng</v>
      </c>
      <c r="G106" s="466" t="str">
        <f>VLOOKUP($B106,TTCN!$B$6:$H$159,6,0)</f>
        <v>Nam</v>
      </c>
      <c r="H106" s="344">
        <f>VLOOKUP($B106,'TN01-10'!$A$11:$DT$164,104,0)</f>
        <v>2.31</v>
      </c>
      <c r="I106" s="344">
        <f>VLOOKUP($B106,'TN01-10'!$A$11:$DT$164,111,0)</f>
        <v>3</v>
      </c>
      <c r="J106" s="344">
        <f>VLOOKUP($B106,'TN01-10'!$A$11:$DT$164,117,0)</f>
        <v>2.34</v>
      </c>
      <c r="K106" s="299" t="str">
        <f t="shared" si="8"/>
        <v>Trung bình</v>
      </c>
      <c r="L106" s="344" t="str">
        <f>VLOOKUP($B106,'TN01-10'!$A$11:$DZ$164,130,0)</f>
        <v>Tốt</v>
      </c>
      <c r="M106" s="344"/>
      <c r="N106" s="339" t="str">
        <f>VLOOKUP($B106,'TN03'!$B$10:$U$9067,20,0)</f>
        <v>CNTN</v>
      </c>
      <c r="O106" s="340">
        <f t="shared" si="9"/>
        <v>1</v>
      </c>
      <c r="P106" s="341"/>
      <c r="Q106" s="342"/>
    </row>
    <row r="107" spans="1:17" s="340" customFormat="1" ht="18" customHeight="1" x14ac:dyDescent="0.2">
      <c r="A107" s="241">
        <v>8</v>
      </c>
      <c r="B107" s="343">
        <v>2221716767</v>
      </c>
      <c r="C107" s="463" t="str">
        <f>VLOOKUP($B107,TTCN!$B$6:$H$159,2,0)</f>
        <v>Hà Bảo</v>
      </c>
      <c r="D107" s="464" t="str">
        <f>VLOOKUP($B107,TTCN!$B$6:$H$159,3,0)</f>
        <v>Khánh</v>
      </c>
      <c r="E107" s="465">
        <f>VLOOKUP($B107,TTCN!$B$6:$H$159,5,0)</f>
        <v>36146</v>
      </c>
      <c r="F107" s="466" t="str">
        <f>VLOOKUP($B107,TTCN!$B$6:$H$159,7,0)</f>
        <v>DakLak</v>
      </c>
      <c r="G107" s="466" t="str">
        <f>VLOOKUP($B107,TTCN!$B$6:$H$159,6,0)</f>
        <v>Nam</v>
      </c>
      <c r="H107" s="344">
        <f>VLOOKUP($B107,'TN01-10'!$A$11:$DT$164,104,0)</f>
        <v>2.83</v>
      </c>
      <c r="I107" s="344">
        <f>VLOOKUP($B107,'TN01-10'!$A$11:$DT$164,111,0)</f>
        <v>3.33</v>
      </c>
      <c r="J107" s="344">
        <f>VLOOKUP($B107,'TN01-10'!$A$11:$DT$164,117,0)</f>
        <v>2.85</v>
      </c>
      <c r="K107" s="299" t="str">
        <f t="shared" si="8"/>
        <v>Khá</v>
      </c>
      <c r="L107" s="344" t="str">
        <f>VLOOKUP($B107,'TN01-10'!$A$11:$DZ$164,130,0)</f>
        <v>Khá</v>
      </c>
      <c r="M107" s="344"/>
      <c r="N107" s="339" t="str">
        <f>VLOOKUP($B107,'TN03'!$B$10:$U$9067,20,0)</f>
        <v>CNTN</v>
      </c>
      <c r="O107" s="340">
        <f t="shared" si="9"/>
        <v>1</v>
      </c>
      <c r="P107" s="341"/>
      <c r="Q107" s="342"/>
    </row>
    <row r="108" spans="1:17" s="340" customFormat="1" ht="18" customHeight="1" x14ac:dyDescent="0.2">
      <c r="A108" s="455">
        <v>9</v>
      </c>
      <c r="B108" s="345">
        <v>2221727323</v>
      </c>
      <c r="C108" s="463" t="str">
        <f>VLOOKUP($B108,TTCN!$B$6:$H$159,2,0)</f>
        <v>Phan Đức</v>
      </c>
      <c r="D108" s="464" t="str">
        <f>VLOOKUP($B108,TTCN!$B$6:$H$159,3,0)</f>
        <v>Lành</v>
      </c>
      <c r="E108" s="465">
        <f>VLOOKUP($B108,TTCN!$B$6:$H$159,5,0)</f>
        <v>35871</v>
      </c>
      <c r="F108" s="466" t="str">
        <f>VLOOKUP($B108,TTCN!$B$6:$H$159,7,0)</f>
        <v>Quảng Nam</v>
      </c>
      <c r="G108" s="466" t="str">
        <f>VLOOKUP($B108,TTCN!$B$6:$H$159,6,0)</f>
        <v>Nam</v>
      </c>
      <c r="H108" s="344">
        <f>VLOOKUP($B108,'TN01-10'!$A$11:$DT$164,104,0)</f>
        <v>2.54</v>
      </c>
      <c r="I108" s="344">
        <f>VLOOKUP($B108,'TN01-10'!$A$11:$DT$164,111,0)</f>
        <v>3</v>
      </c>
      <c r="J108" s="344">
        <f>VLOOKUP($B108,'TN01-10'!$A$11:$DT$164,117,0)</f>
        <v>2.56</v>
      </c>
      <c r="K108" s="299" t="str">
        <f t="shared" si="8"/>
        <v>Khá</v>
      </c>
      <c r="L108" s="344" t="str">
        <f>VLOOKUP($B108,'TN01-10'!$A$11:$DZ$164,130,0)</f>
        <v>Tốt</v>
      </c>
      <c r="M108" s="344"/>
      <c r="N108" s="339" t="str">
        <f>VLOOKUP($B108,'TN03'!$B$10:$U$9067,20,0)</f>
        <v>CNTN</v>
      </c>
      <c r="O108" s="340">
        <f t="shared" si="9"/>
        <v>1</v>
      </c>
      <c r="P108" s="341"/>
      <c r="Q108" s="342"/>
    </row>
    <row r="109" spans="1:17" s="340" customFormat="1" ht="18" customHeight="1" x14ac:dyDescent="0.2">
      <c r="A109" s="241">
        <v>10</v>
      </c>
      <c r="B109" s="345">
        <v>2221724218</v>
      </c>
      <c r="C109" s="463" t="str">
        <f>VLOOKUP($B109,TTCN!$B$6:$H$159,2,0)</f>
        <v>Phạm Phú</v>
      </c>
      <c r="D109" s="464" t="str">
        <f>VLOOKUP($B109,TTCN!$B$6:$H$159,3,0)</f>
        <v>Tâm</v>
      </c>
      <c r="E109" s="465">
        <f>VLOOKUP($B109,TTCN!$B$6:$H$159,5,0)</f>
        <v>35813</v>
      </c>
      <c r="F109" s="466" t="str">
        <f>VLOOKUP($B109,TTCN!$B$6:$H$159,7,0)</f>
        <v>Thanh Hóa</v>
      </c>
      <c r="G109" s="466" t="str">
        <f>VLOOKUP($B109,TTCN!$B$6:$H$159,6,0)</f>
        <v>Nam</v>
      </c>
      <c r="H109" s="344">
        <f>VLOOKUP($B109,'TN01-10'!$A$11:$DT$164,104,0)</f>
        <v>2.35</v>
      </c>
      <c r="I109" s="344">
        <f>VLOOKUP($B109,'TN01-10'!$A$11:$DT$164,111,0)</f>
        <v>2.65</v>
      </c>
      <c r="J109" s="344">
        <f>VLOOKUP($B109,'TN01-10'!$A$11:$DT$164,117,0)</f>
        <v>2.36</v>
      </c>
      <c r="K109" s="299" t="str">
        <f t="shared" si="8"/>
        <v>Trung bình</v>
      </c>
      <c r="L109" s="344" t="str">
        <f>VLOOKUP($B109,'TN01-10'!$A$11:$DZ$164,130,0)</f>
        <v>Tốt</v>
      </c>
      <c r="M109" s="344"/>
      <c r="N109" s="339" t="str">
        <f>VLOOKUP($B109,'TN03'!$B$10:$U$9067,20,0)</f>
        <v>CNTN</v>
      </c>
      <c r="O109" s="340">
        <f t="shared" si="9"/>
        <v>1</v>
      </c>
      <c r="P109" s="341"/>
      <c r="Q109" s="342"/>
    </row>
    <row r="110" spans="1:17" s="340" customFormat="1" ht="18" customHeight="1" x14ac:dyDescent="0.2">
      <c r="A110" s="241">
        <v>11</v>
      </c>
      <c r="B110" s="345">
        <v>2221728957</v>
      </c>
      <c r="C110" s="463" t="str">
        <f>VLOOKUP($B110,TTCN!$B$6:$H$159,2,0)</f>
        <v>Nguyễn Văn</v>
      </c>
      <c r="D110" s="464" t="str">
        <f>VLOOKUP($B110,TTCN!$B$6:$H$159,3,0)</f>
        <v>Thắng</v>
      </c>
      <c r="E110" s="465">
        <f>VLOOKUP($B110,TTCN!$B$6:$H$159,5,0)</f>
        <v>35914</v>
      </c>
      <c r="F110" s="466" t="str">
        <f>VLOOKUP($B110,TTCN!$B$6:$H$159,7,0)</f>
        <v>Đà Nẵng</v>
      </c>
      <c r="G110" s="466" t="str">
        <f>VLOOKUP($B110,TTCN!$B$6:$H$159,6,0)</f>
        <v>Nam</v>
      </c>
      <c r="H110" s="344">
        <f>VLOOKUP($B110,'TN01-10'!$A$11:$DT$164,104,0)</f>
        <v>2.62</v>
      </c>
      <c r="I110" s="344">
        <f>VLOOKUP($B110,'TN01-10'!$A$11:$DT$164,111,0)</f>
        <v>3</v>
      </c>
      <c r="J110" s="344">
        <f>VLOOKUP($B110,'TN01-10'!$A$11:$DT$164,117,0)</f>
        <v>2.63</v>
      </c>
      <c r="K110" s="299" t="str">
        <f t="shared" si="8"/>
        <v>Khá</v>
      </c>
      <c r="L110" s="344" t="str">
        <f>VLOOKUP($B110,'TN01-10'!$A$11:$DZ$164,130,0)</f>
        <v>Khá</v>
      </c>
      <c r="M110" s="344"/>
      <c r="N110" s="339" t="str">
        <f>VLOOKUP($B110,'TN03'!$B$10:$U$9067,20,0)</f>
        <v>CNTN</v>
      </c>
      <c r="O110" s="340">
        <f t="shared" si="9"/>
        <v>1</v>
      </c>
      <c r="P110" s="341"/>
      <c r="Q110" s="342"/>
    </row>
    <row r="111" spans="1:17" s="340" customFormat="1" ht="18" customHeight="1" x14ac:dyDescent="0.2">
      <c r="A111" s="241">
        <v>12</v>
      </c>
      <c r="B111" s="345">
        <v>2220727402</v>
      </c>
      <c r="C111" s="463" t="str">
        <f>VLOOKUP($B111,TTCN!$B$6:$H$159,2,0)</f>
        <v>Nguyễn Phan Thanh</v>
      </c>
      <c r="D111" s="464" t="str">
        <f>VLOOKUP($B111,TTCN!$B$6:$H$159,3,0)</f>
        <v>Thủy</v>
      </c>
      <c r="E111" s="465">
        <f>VLOOKUP($B111,TTCN!$B$6:$H$159,5,0)</f>
        <v>35942</v>
      </c>
      <c r="F111" s="466" t="str">
        <f>VLOOKUP($B111,TTCN!$B$6:$H$159,7,0)</f>
        <v>Quảng Nam</v>
      </c>
      <c r="G111" s="466" t="str">
        <f>VLOOKUP($B111,TTCN!$B$6:$H$159,6,0)</f>
        <v>Nữ</v>
      </c>
      <c r="H111" s="344">
        <f>VLOOKUP($B111,'TN01-10'!$A$11:$DT$164,104,0)</f>
        <v>2.34</v>
      </c>
      <c r="I111" s="344">
        <f>VLOOKUP($B111,'TN01-10'!$A$11:$DT$164,111,0)</f>
        <v>3</v>
      </c>
      <c r="J111" s="344">
        <f>VLOOKUP($B111,'TN01-10'!$A$11:$DT$164,117,0)</f>
        <v>2.37</v>
      </c>
      <c r="K111" s="299" t="str">
        <f t="shared" si="8"/>
        <v>Trung bình</v>
      </c>
      <c r="L111" s="344" t="str">
        <f>VLOOKUP($B111,'TN01-10'!$A$11:$DZ$164,130,0)</f>
        <v>Tốt</v>
      </c>
      <c r="M111" s="344"/>
      <c r="N111" s="339" t="str">
        <f>VLOOKUP($B111,'TN03'!$B$10:$U$9067,20,0)</f>
        <v>CNTN</v>
      </c>
      <c r="O111" s="340">
        <f t="shared" si="9"/>
        <v>1</v>
      </c>
      <c r="P111" s="341"/>
      <c r="Q111" s="342"/>
    </row>
    <row r="112" spans="1:17" s="340" customFormat="1" ht="18" customHeight="1" x14ac:dyDescent="0.2">
      <c r="A112" s="455">
        <v>13</v>
      </c>
      <c r="B112" s="345">
        <v>2220727410</v>
      </c>
      <c r="C112" s="463" t="str">
        <f>VLOOKUP($B112,TTCN!$B$6:$H$159,2,0)</f>
        <v>Phạm Nguyễn Ngọc</v>
      </c>
      <c r="D112" s="464" t="str">
        <f>VLOOKUP($B112,TTCN!$B$6:$H$159,3,0)</f>
        <v>Trâm</v>
      </c>
      <c r="E112" s="465">
        <f>VLOOKUP($B112,TTCN!$B$6:$H$159,5,0)</f>
        <v>35953</v>
      </c>
      <c r="F112" s="466" t="str">
        <f>VLOOKUP($B112,TTCN!$B$6:$H$159,7,0)</f>
        <v>Đà Nẵng</v>
      </c>
      <c r="G112" s="466" t="str">
        <f>VLOOKUP($B112,TTCN!$B$6:$H$159,6,0)</f>
        <v>Nữ</v>
      </c>
      <c r="H112" s="344">
        <f>VLOOKUP($B112,'TN01-10'!$A$11:$DT$164,104,0)</f>
        <v>2.7</v>
      </c>
      <c r="I112" s="344">
        <f>VLOOKUP($B112,'TN01-10'!$A$11:$DT$164,111,0)</f>
        <v>3.33</v>
      </c>
      <c r="J112" s="344">
        <f>VLOOKUP($B112,'TN01-10'!$A$11:$DT$164,117,0)</f>
        <v>2.73</v>
      </c>
      <c r="K112" s="299" t="str">
        <f t="shared" si="8"/>
        <v>Khá</v>
      </c>
      <c r="L112" s="344" t="str">
        <f>VLOOKUP($B112,'TN01-10'!$A$11:$DZ$164,130,0)</f>
        <v>Tốt</v>
      </c>
      <c r="M112" s="344"/>
      <c r="N112" s="339" t="str">
        <f>VLOOKUP($B112,'TN03'!$B$10:$U$9067,20,0)</f>
        <v>CNTN</v>
      </c>
      <c r="O112" s="340">
        <f t="shared" si="9"/>
        <v>1</v>
      </c>
      <c r="P112" s="341"/>
      <c r="Q112" s="342"/>
    </row>
    <row r="113" spans="1:17" s="340" customFormat="1" ht="18" customHeight="1" x14ac:dyDescent="0.2">
      <c r="A113" s="241">
        <v>14</v>
      </c>
      <c r="B113" s="467">
        <v>2220717168</v>
      </c>
      <c r="C113" s="468" t="str">
        <f>VLOOKUP($B113,TTCN!$B$6:$H$159,2,0)</f>
        <v>Nguyễn Thị Thảo</v>
      </c>
      <c r="D113" s="469" t="str">
        <f>VLOOKUP($B113,TTCN!$B$6:$H$159,3,0)</f>
        <v>Vy</v>
      </c>
      <c r="E113" s="470">
        <f>VLOOKUP($B113,TTCN!$B$6:$H$159,5,0)</f>
        <v>35937</v>
      </c>
      <c r="F113" s="471" t="str">
        <f>VLOOKUP($B113,TTCN!$B$6:$H$159,7,0)</f>
        <v>Đà Nẵng</v>
      </c>
      <c r="G113" s="471" t="str">
        <f>VLOOKUP($B113,TTCN!$B$6:$H$159,6,0)</f>
        <v>Nữ</v>
      </c>
      <c r="H113" s="472">
        <f>VLOOKUP($B113,'TN01-10'!$A$11:$DT$164,104,0)</f>
        <v>2.5099999999999998</v>
      </c>
      <c r="I113" s="472">
        <f>VLOOKUP($B113,'TN01-10'!$A$11:$DT$164,111,0)</f>
        <v>3.65</v>
      </c>
      <c r="J113" s="472">
        <f>VLOOKUP($B113,'TN01-10'!$A$11:$DT$164,117,0)</f>
        <v>2.5499999999999998</v>
      </c>
      <c r="K113" s="347" t="str">
        <f t="shared" si="8"/>
        <v>Khá</v>
      </c>
      <c r="L113" s="472" t="str">
        <f>VLOOKUP($B113,'TN01-10'!$A$11:$DZ$164,130,0)</f>
        <v>Khá</v>
      </c>
      <c r="M113" s="472"/>
      <c r="N113" s="339" t="str">
        <f>VLOOKUP($B113,'TN03'!$B$10:$U$9067,20,0)</f>
        <v>CNTN</v>
      </c>
      <c r="O113" s="340">
        <f t="shared" si="9"/>
        <v>1</v>
      </c>
      <c r="P113" s="341"/>
      <c r="Q113" s="342"/>
    </row>
    <row r="114" spans="1:17" s="340" customFormat="1" ht="18" customHeight="1" x14ac:dyDescent="0.2">
      <c r="A114" s="241">
        <v>15</v>
      </c>
      <c r="B114" s="345">
        <v>2221724195</v>
      </c>
      <c r="C114" s="463" t="str">
        <f>VLOOKUP($B114,TTCN!$B$6:$H$159,2,0)</f>
        <v>Lê Văn</v>
      </c>
      <c r="D114" s="464" t="str">
        <f>VLOOKUP($B114,TTCN!$B$6:$H$159,3,0)</f>
        <v>Xuân</v>
      </c>
      <c r="E114" s="465">
        <f>VLOOKUP($B114,TTCN!$B$6:$H$159,5,0)</f>
        <v>35917</v>
      </c>
      <c r="F114" s="466" t="str">
        <f>VLOOKUP($B114,TTCN!$B$6:$H$159,7,0)</f>
        <v>Quảng Nam</v>
      </c>
      <c r="G114" s="466" t="str">
        <f>VLOOKUP($B114,TTCN!$B$6:$H$159,6,0)</f>
        <v>Nam</v>
      </c>
      <c r="H114" s="344">
        <f>VLOOKUP($B114,'TN01-10'!$A$11:$DT$164,104,0)</f>
        <v>2.65</v>
      </c>
      <c r="I114" s="344">
        <f>VLOOKUP($B114,'TN01-10'!$A$11:$DT$164,111,0)</f>
        <v>3.65</v>
      </c>
      <c r="J114" s="344">
        <f>VLOOKUP($B114,'TN01-10'!$A$11:$DT$164,117,0)</f>
        <v>2.69</v>
      </c>
      <c r="K114" s="299" t="str">
        <f t="shared" ref="K114:K117" si="10">IF(J114&gt;=3.6,"Xuất sắc",IF(J114&gt;=3.2,"Giỏi",IF(J114&gt;=2.5,"Khá",IF(J114&gt;=2,"Trung bình","Không TN"))))</f>
        <v>Khá</v>
      </c>
      <c r="L114" s="344" t="str">
        <f>VLOOKUP($B114,'TN01-10'!$A$11:$DZ$164,130,0)</f>
        <v>Tốt</v>
      </c>
      <c r="M114" s="344"/>
      <c r="N114" s="339" t="str">
        <f>VLOOKUP($B114,'TN03'!$B$10:$U$9067,20,0)</f>
        <v>CNTN</v>
      </c>
      <c r="O114" s="340">
        <f t="shared" si="9"/>
        <v>1</v>
      </c>
      <c r="P114" s="341"/>
      <c r="Q114" s="342"/>
    </row>
    <row r="115" spans="1:17" s="340" customFormat="1" ht="18" customHeight="1" x14ac:dyDescent="0.2">
      <c r="A115" s="241">
        <v>16</v>
      </c>
      <c r="B115" s="345">
        <v>2220716830</v>
      </c>
      <c r="C115" s="463" t="str">
        <f>VLOOKUP($B115,TTCN!$B$6:$H$159,2,0)</f>
        <v>Võ Nguyễn Phương</v>
      </c>
      <c r="D115" s="464" t="str">
        <f>VLOOKUP($B115,TTCN!$B$6:$H$159,3,0)</f>
        <v>Ly</v>
      </c>
      <c r="E115" s="465">
        <f>VLOOKUP($B115,TTCN!$B$6:$H$159,5,0)</f>
        <v>36066</v>
      </c>
      <c r="F115" s="466" t="str">
        <f>VLOOKUP($B115,TTCN!$B$6:$H$159,7,0)</f>
        <v>Quảng Nam</v>
      </c>
      <c r="G115" s="466" t="str">
        <f>VLOOKUP($B115,TTCN!$B$6:$H$159,6,0)</f>
        <v>Nữ</v>
      </c>
      <c r="H115" s="344">
        <f>VLOOKUP($B115,'TN01-10'!$A$11:$DT$164,104,0)</f>
        <v>2.2200000000000002</v>
      </c>
      <c r="I115" s="344">
        <f>VLOOKUP($B115,'TN01-10'!$A$11:$DT$164,111,0)</f>
        <v>3.33</v>
      </c>
      <c r="J115" s="344">
        <f>VLOOKUP($B115,'TN01-10'!$A$11:$DT$164,117,0)</f>
        <v>2.2599999999999998</v>
      </c>
      <c r="K115" s="299" t="str">
        <f t="shared" si="10"/>
        <v>Trung bình</v>
      </c>
      <c r="L115" s="344" t="str">
        <f>VLOOKUP($B115,'TN01-10'!$A$11:$DZ$164,130,0)</f>
        <v>Tốt</v>
      </c>
      <c r="M115" s="344"/>
      <c r="N115" s="339" t="str">
        <f>VLOOKUP($B115,'TN03'!$B$10:$U$9067,20,0)</f>
        <v>CNTN</v>
      </c>
      <c r="O115" s="340">
        <f t="shared" si="9"/>
        <v>1</v>
      </c>
      <c r="P115" s="341"/>
      <c r="Q115" s="342"/>
    </row>
    <row r="116" spans="1:17" s="340" customFormat="1" ht="18" customHeight="1" x14ac:dyDescent="0.2">
      <c r="A116" s="455">
        <v>17</v>
      </c>
      <c r="B116" s="345">
        <v>2220724335</v>
      </c>
      <c r="C116" s="463" t="str">
        <f>VLOOKUP($B116,TTCN!$B$6:$H$159,2,0)</f>
        <v>Vũ Thị Thái</v>
      </c>
      <c r="D116" s="464" t="str">
        <f>VLOOKUP($B116,TTCN!$B$6:$H$159,3,0)</f>
        <v>Hà</v>
      </c>
      <c r="E116" s="465">
        <f>VLOOKUP($B116,TTCN!$B$6:$H$159,5,0)</f>
        <v>36075</v>
      </c>
      <c r="F116" s="466" t="str">
        <f>VLOOKUP($B116,TTCN!$B$6:$H$159,7,0)</f>
        <v>Gia Lai</v>
      </c>
      <c r="G116" s="466" t="str">
        <f>VLOOKUP($B116,TTCN!$B$6:$H$159,6,0)</f>
        <v>Nữ</v>
      </c>
      <c r="H116" s="344">
        <f>VLOOKUP($B116,'TN01-10'!$A$11:$DT$164,104,0)</f>
        <v>2.75</v>
      </c>
      <c r="I116" s="344">
        <f>VLOOKUP($B116,'TN01-10'!$A$11:$DT$164,111,0)</f>
        <v>3.33</v>
      </c>
      <c r="J116" s="344">
        <f>VLOOKUP($B116,'TN01-10'!$A$11:$DT$164,117,0)</f>
        <v>2.78</v>
      </c>
      <c r="K116" s="299" t="str">
        <f t="shared" si="10"/>
        <v>Khá</v>
      </c>
      <c r="L116" s="344" t="str">
        <f>VLOOKUP($B116,'TN01-10'!$A$11:$DZ$164,130,0)</f>
        <v>Tốt</v>
      </c>
      <c r="M116" s="344"/>
      <c r="N116" s="339" t="str">
        <f>VLOOKUP($B116,'TN03'!$B$10:$U$9067,20,0)</f>
        <v>CNTN</v>
      </c>
      <c r="O116" s="340">
        <f t="shared" si="9"/>
        <v>1</v>
      </c>
      <c r="P116" s="341"/>
      <c r="Q116" s="342"/>
    </row>
    <row r="117" spans="1:17" s="340" customFormat="1" ht="18" customHeight="1" x14ac:dyDescent="0.2">
      <c r="A117" s="241">
        <v>18</v>
      </c>
      <c r="B117" s="467">
        <v>2221724244</v>
      </c>
      <c r="C117" s="468" t="str">
        <f>VLOOKUP($B117,TTCN!$B$6:$H$159,2,0)</f>
        <v>Huỳnh Đặng Ngọc</v>
      </c>
      <c r="D117" s="469" t="str">
        <f>VLOOKUP($B117,TTCN!$B$6:$H$159,3,0)</f>
        <v>Hà</v>
      </c>
      <c r="E117" s="470">
        <f>VLOOKUP($B117,TTCN!$B$6:$H$159,5,0)</f>
        <v>36147</v>
      </c>
      <c r="F117" s="471" t="str">
        <f>VLOOKUP($B117,TTCN!$B$6:$H$159,7,0)</f>
        <v>Đà Nẵng</v>
      </c>
      <c r="G117" s="471" t="str">
        <f>VLOOKUP($B117,TTCN!$B$6:$H$159,6,0)</f>
        <v>Nam</v>
      </c>
      <c r="H117" s="472">
        <f>VLOOKUP($B117,'TN01-10'!$A$11:$DT$164,104,0)</f>
        <v>2.59</v>
      </c>
      <c r="I117" s="472">
        <f>VLOOKUP($B117,'TN01-10'!$A$11:$DT$164,111,0)</f>
        <v>3</v>
      </c>
      <c r="J117" s="472">
        <f>VLOOKUP($B117,'TN01-10'!$A$11:$DT$164,117,0)</f>
        <v>2.6</v>
      </c>
      <c r="K117" s="347" t="str">
        <f t="shared" si="10"/>
        <v>Khá</v>
      </c>
      <c r="L117" s="472" t="str">
        <f>VLOOKUP($B117,'TN01-10'!$A$11:$DZ$164,130,0)</f>
        <v>Tốt</v>
      </c>
      <c r="M117" s="472"/>
      <c r="N117" s="339" t="str">
        <f>VLOOKUP($B117,'TN03'!$B$10:$U$9067,20,0)</f>
        <v>CNTN</v>
      </c>
      <c r="O117" s="340">
        <f t="shared" si="9"/>
        <v>1</v>
      </c>
      <c r="P117" s="341"/>
      <c r="Q117" s="342"/>
    </row>
    <row r="118" spans="1:17" s="340" customFormat="1" ht="18" customHeight="1" x14ac:dyDescent="0.2">
      <c r="A118" s="241">
        <v>19</v>
      </c>
      <c r="B118" s="467">
        <v>2221717159</v>
      </c>
      <c r="C118" s="468" t="str">
        <f>VLOOKUP($B118,TTCN!$B$6:$H$159,2,0)</f>
        <v>Trần Công Triệu</v>
      </c>
      <c r="D118" s="469" t="str">
        <f>VLOOKUP($B118,TTCN!$B$6:$H$159,3,0)</f>
        <v>Vĩ</v>
      </c>
      <c r="E118" s="470">
        <f>VLOOKUP($B118,TTCN!$B$6:$H$159,5,0)</f>
        <v>35797</v>
      </c>
      <c r="F118" s="471" t="str">
        <f>VLOOKUP($B118,TTCN!$B$6:$H$159,7,0)</f>
        <v>Đà Nẵng</v>
      </c>
      <c r="G118" s="471" t="str">
        <f>VLOOKUP($B118,TTCN!$B$6:$H$159,6,0)</f>
        <v>Nam</v>
      </c>
      <c r="H118" s="472">
        <f>VLOOKUP($B118,'TN01-10'!$A$11:$DT$164,104,0)</f>
        <v>2.76</v>
      </c>
      <c r="I118" s="472">
        <f>VLOOKUP($B118,'TN01-10'!$A$11:$DT$164,111,0)</f>
        <v>3</v>
      </c>
      <c r="J118" s="472">
        <f>VLOOKUP($B118,'TN01-10'!$A$11:$DT$164,117,0)</f>
        <v>2.77</v>
      </c>
      <c r="K118" s="347" t="str">
        <f t="shared" ref="K118" si="11">IF(J118&gt;=3.6,"Xuất sắc",IF(J118&gt;=3.2,"Giỏi",IF(J118&gt;=2.5,"Khá",IF(J118&gt;=2,"Trung bình","Không TN"))))</f>
        <v>Khá</v>
      </c>
      <c r="L118" s="472" t="str">
        <f>VLOOKUP($B118,'TN01-10'!$A$11:$DZ$164,130,0)</f>
        <v>Khá</v>
      </c>
      <c r="M118" s="472"/>
      <c r="N118" s="339" t="str">
        <f>VLOOKUP($B118,'TN03'!$B$10:$U$9067,20,0)</f>
        <v>CNTN</v>
      </c>
      <c r="O118" s="340">
        <f t="shared" si="9"/>
        <v>1</v>
      </c>
      <c r="P118" s="341"/>
      <c r="Q118" s="342"/>
    </row>
    <row r="119" spans="1:17" s="340" customFormat="1" ht="18" customHeight="1" x14ac:dyDescent="0.2">
      <c r="A119" s="241">
        <v>20</v>
      </c>
      <c r="B119" s="467">
        <v>2220716758</v>
      </c>
      <c r="C119" s="468" t="str">
        <f>VLOOKUP($B119,TTCN!$B$6:$H$159,2,0)</f>
        <v>Trương Thanh</v>
      </c>
      <c r="D119" s="469" t="str">
        <f>VLOOKUP($B119,TTCN!$B$6:$H$159,3,0)</f>
        <v>Huyền</v>
      </c>
      <c r="E119" s="470">
        <f>VLOOKUP($B119,TTCN!$B$6:$H$159,5,0)</f>
        <v>35636</v>
      </c>
      <c r="F119" s="471" t="str">
        <f>VLOOKUP($B119,TTCN!$B$6:$H$159,7,0)</f>
        <v>Quảng Trị</v>
      </c>
      <c r="G119" s="471" t="str">
        <f>VLOOKUP($B119,TTCN!$B$6:$H$159,6,0)</f>
        <v>Nữ</v>
      </c>
      <c r="H119" s="472">
        <f>VLOOKUP($B119,'TN01-10'!$A$11:$DT$164,104,0)</f>
        <v>2.5</v>
      </c>
      <c r="I119" s="472">
        <f>VLOOKUP($B119,'TN01-10'!$A$11:$DT$164,111,0)</f>
        <v>3.33</v>
      </c>
      <c r="J119" s="472">
        <f>VLOOKUP($B119,'TN01-10'!$A$11:$DT$164,117,0)</f>
        <v>2.5299999999999998</v>
      </c>
      <c r="K119" s="347" t="str">
        <f t="shared" ref="K119" si="12">IF(J119&gt;=3.6,"Xuất sắc",IF(J119&gt;=3.2,"Giỏi",IF(J119&gt;=2.5,"Khá",IF(J119&gt;=2,"Trung bình","Không TN"))))</f>
        <v>Khá</v>
      </c>
      <c r="L119" s="472" t="str">
        <f>VLOOKUP($B119,'TN01-10'!$A$11:$DZ$164,130,0)</f>
        <v>Khá</v>
      </c>
      <c r="M119" s="472"/>
      <c r="N119" s="339" t="str">
        <f>VLOOKUP($B119,'TN03'!$B$10:$U$9067,20,0)</f>
        <v>CNTN</v>
      </c>
      <c r="O119" s="340">
        <f t="shared" ref="O119" si="13">COUNTIF($B$8:$B$5350,B119)</f>
        <v>1</v>
      </c>
      <c r="P119" s="341"/>
      <c r="Q119" s="342"/>
    </row>
    <row r="120" spans="1:17" x14ac:dyDescent="0.35">
      <c r="A120" s="551" t="s">
        <v>4868</v>
      </c>
    </row>
    <row r="121" spans="1:17" s="340" customFormat="1" ht="18" customHeight="1" x14ac:dyDescent="0.2">
      <c r="A121" s="241">
        <v>20</v>
      </c>
      <c r="B121" s="467">
        <v>2220729639</v>
      </c>
      <c r="C121" s="468" t="str">
        <f>VLOOKUP($B121,TTCN!$B$6:$H$159,2,0)</f>
        <v>Nguyễn Thùy</v>
      </c>
      <c r="D121" s="469" t="str">
        <f>VLOOKUP($B121,TTCN!$B$6:$H$159,3,0)</f>
        <v>Trâm</v>
      </c>
      <c r="E121" s="470">
        <f>VLOOKUP($B121,TTCN!$B$6:$H$159,5,0)</f>
        <v>36077</v>
      </c>
      <c r="F121" s="471" t="str">
        <f>VLOOKUP($B121,TTCN!$B$6:$H$159,7,0)</f>
        <v>Đà Nẵng</v>
      </c>
      <c r="G121" s="471" t="str">
        <f>VLOOKUP($B121,TTCN!$B$6:$H$159,6,0)</f>
        <v>Nữ</v>
      </c>
      <c r="H121" s="472">
        <f>VLOOKUP($B121,'TN01-10'!$A$11:$DT$164,104,0)</f>
        <v>2.35</v>
      </c>
      <c r="I121" s="472">
        <f>VLOOKUP($B121,'TN01-10'!$A$11:$DT$164,111,0)</f>
        <v>3.65</v>
      </c>
      <c r="J121" s="472">
        <f>VLOOKUP($B121,'TN01-10'!$A$11:$DT$164,117,0)</f>
        <v>2.4</v>
      </c>
      <c r="K121" s="347" t="str">
        <f t="shared" ref="K121" si="14">IF(J121&gt;=3.6,"Xuất sắc",IF(J121&gt;=3.2,"Giỏi",IF(J121&gt;=2.5,"Khá",IF(J121&gt;=2,"Trung bình","Không TN"))))</f>
        <v>Trung bình</v>
      </c>
      <c r="L121" s="472" t="str">
        <f>VLOOKUP($B121,'TN01-10'!$A$11:$DZ$164,130,0)</f>
        <v>Tốt</v>
      </c>
      <c r="M121" s="472"/>
      <c r="N121" s="339" t="str">
        <f>VLOOKUP($B121,'TN03'!$B$10:$U$9067,20,0)</f>
        <v>CNTN</v>
      </c>
      <c r="O121" s="340">
        <f t="shared" ref="O121" si="15">COUNTIF($B$8:$B$5350,B121)</f>
        <v>1</v>
      </c>
      <c r="P121" s="341"/>
      <c r="Q121" s="342"/>
    </row>
    <row r="123" spans="1:17" s="358" customFormat="1" ht="12.75" x14ac:dyDescent="0.2">
      <c r="A123" s="357"/>
      <c r="C123" s="359"/>
      <c r="E123" s="360"/>
      <c r="F123" s="357"/>
      <c r="I123" s="361"/>
      <c r="J123" s="362" t="str">
        <f ca="1">"Đà Nẵng, ngày " &amp; TEXT(DAY(TODAY()),"00") &amp; " tháng " &amp; TEXT(MONTH(TODAY()),"00") &amp; " năm " &amp; YEAR(TODAY())</f>
        <v>Đà Nẵng, ngày 11 tháng 03 năm 2021</v>
      </c>
      <c r="M123" s="357"/>
      <c r="N123" s="357"/>
      <c r="P123" s="363"/>
    </row>
    <row r="124" spans="1:17" s="365" customFormat="1" ht="17.25" customHeight="1" x14ac:dyDescent="0.2">
      <c r="A124" s="364"/>
      <c r="B124" s="615" t="s">
        <v>4782</v>
      </c>
      <c r="C124" s="615"/>
      <c r="E124" s="366"/>
      <c r="F124" s="364"/>
      <c r="J124" s="367" t="s">
        <v>4847</v>
      </c>
      <c r="L124" s="367"/>
      <c r="M124" s="364"/>
      <c r="N124" s="364"/>
      <c r="P124" s="368"/>
    </row>
    <row r="125" spans="1:17" s="358" customFormat="1" ht="12.75" x14ac:dyDescent="0.2">
      <c r="A125" s="357"/>
      <c r="B125" s="369"/>
      <c r="E125" s="360"/>
      <c r="F125" s="357"/>
      <c r="I125" s="361"/>
      <c r="K125" s="357"/>
      <c r="L125" s="357"/>
      <c r="M125" s="357"/>
      <c r="N125" s="357"/>
      <c r="P125" s="363"/>
    </row>
    <row r="126" spans="1:17" s="358" customFormat="1" ht="12.75" x14ac:dyDescent="0.2">
      <c r="A126" s="357"/>
      <c r="B126" s="369"/>
      <c r="E126" s="360"/>
      <c r="F126" s="357"/>
      <c r="I126" s="361"/>
      <c r="K126" s="357"/>
      <c r="L126" s="357"/>
      <c r="M126" s="357"/>
      <c r="N126" s="357"/>
      <c r="P126" s="363"/>
    </row>
    <row r="127" spans="1:17" s="358" customFormat="1" ht="19.5" customHeight="1" x14ac:dyDescent="0.2">
      <c r="A127" s="357"/>
      <c r="B127" s="369"/>
      <c r="E127" s="360"/>
      <c r="F127" s="357"/>
      <c r="I127" s="361"/>
      <c r="K127" s="357"/>
      <c r="L127" s="357"/>
      <c r="M127" s="357"/>
      <c r="N127" s="357"/>
      <c r="P127" s="363"/>
    </row>
    <row r="128" spans="1:17" s="358" customFormat="1" ht="12.75" x14ac:dyDescent="0.2">
      <c r="A128" s="357"/>
      <c r="B128" s="369"/>
      <c r="E128" s="360"/>
      <c r="F128" s="357"/>
      <c r="I128" s="361"/>
      <c r="K128" s="357"/>
      <c r="L128" s="357"/>
      <c r="M128" s="357"/>
      <c r="N128" s="357"/>
      <c r="P128" s="363"/>
    </row>
    <row r="129" spans="1:16" s="358" customFormat="1" ht="14.25" x14ac:dyDescent="0.2">
      <c r="A129" s="357"/>
      <c r="B129" s="615" t="s">
        <v>4600</v>
      </c>
      <c r="C129" s="615"/>
      <c r="E129" s="360"/>
      <c r="F129" s="357"/>
      <c r="I129" s="361"/>
      <c r="K129" s="357"/>
      <c r="L129" s="357"/>
      <c r="M129" s="357"/>
      <c r="N129" s="357"/>
      <c r="P129" s="363"/>
    </row>
  </sheetData>
  <mergeCells count="21">
    <mergeCell ref="B124:C124"/>
    <mergeCell ref="B129:C129"/>
    <mergeCell ref="K6:K7"/>
    <mergeCell ref="L6:L7"/>
    <mergeCell ref="M6:M7"/>
    <mergeCell ref="B58:C58"/>
    <mergeCell ref="B89:C89"/>
    <mergeCell ref="B94:C94"/>
    <mergeCell ref="B63:C63"/>
    <mergeCell ref="F6:F7"/>
    <mergeCell ref="G6:G7"/>
    <mergeCell ref="A1:C1"/>
    <mergeCell ref="D1:M1"/>
    <mergeCell ref="A2:C2"/>
    <mergeCell ref="D2:M2"/>
    <mergeCell ref="D3:M3"/>
    <mergeCell ref="A6:A7"/>
    <mergeCell ref="B6:B7"/>
    <mergeCell ref="C6:C7"/>
    <mergeCell ref="D6:D7"/>
    <mergeCell ref="E6:E7"/>
  </mergeCells>
  <conditionalFormatting sqref="L8:M51 L55:M56 L68:M81">
    <cfRule type="cellIs" dxfId="33" priority="64" operator="equal">
      <formula>0</formula>
    </cfRule>
  </conditionalFormatting>
  <conditionalFormatting sqref="M57:M63">
    <cfRule type="cellIs" dxfId="32" priority="62" operator="equal">
      <formula>"HOÃN CNTN"</formula>
    </cfRule>
    <cfRule type="cellIs" dxfId="31" priority="63" operator="equal">
      <formula>"HỎNG"</formula>
    </cfRule>
  </conditionalFormatting>
  <conditionalFormatting sqref="N1:N51 N55:N63 N68:N81">
    <cfRule type="cellIs" dxfId="30" priority="61" operator="equal">
      <formula>"CNTN"</formula>
    </cfRule>
  </conditionalFormatting>
  <conditionalFormatting sqref="O1:O51 O55:O63 O68:O81">
    <cfRule type="cellIs" dxfId="29" priority="60" operator="greaterThan">
      <formula>1</formula>
    </cfRule>
  </conditionalFormatting>
  <conditionalFormatting sqref="L52:M54">
    <cfRule type="cellIs" dxfId="28" priority="32" operator="equal">
      <formula>0</formula>
    </cfRule>
  </conditionalFormatting>
  <conditionalFormatting sqref="N52:N54">
    <cfRule type="cellIs" dxfId="27" priority="31" operator="equal">
      <formula>"CNTN"</formula>
    </cfRule>
  </conditionalFormatting>
  <conditionalFormatting sqref="O52:O54">
    <cfRule type="cellIs" dxfId="26" priority="30" operator="greaterThan">
      <formula>1</formula>
    </cfRule>
  </conditionalFormatting>
  <conditionalFormatting sqref="M88:M94">
    <cfRule type="cellIs" dxfId="25" priority="25" operator="equal">
      <formula>"HOÃN CNTN"</formula>
    </cfRule>
    <cfRule type="cellIs" dxfId="24" priority="26" operator="equal">
      <formula>"HỎNG"</formula>
    </cfRule>
  </conditionalFormatting>
  <conditionalFormatting sqref="N88:N94">
    <cfRule type="cellIs" dxfId="23" priority="24" operator="equal">
      <formula>"CNTN"</formula>
    </cfRule>
  </conditionalFormatting>
  <conditionalFormatting sqref="O88:O94">
    <cfRule type="cellIs" dxfId="22" priority="23" operator="greaterThan">
      <formula>1</formula>
    </cfRule>
  </conditionalFormatting>
  <conditionalFormatting sqref="L83:M86">
    <cfRule type="cellIs" dxfId="21" priority="22" operator="equal">
      <formula>0</formula>
    </cfRule>
  </conditionalFormatting>
  <conditionalFormatting sqref="N83:N86">
    <cfRule type="cellIs" dxfId="20" priority="21" operator="equal">
      <formula>"CNTN"</formula>
    </cfRule>
  </conditionalFormatting>
  <conditionalFormatting sqref="O83:O86">
    <cfRule type="cellIs" dxfId="19" priority="20" operator="greaterThan">
      <formula>1</formula>
    </cfRule>
  </conditionalFormatting>
  <conditionalFormatting sqref="L100:M113">
    <cfRule type="cellIs" dxfId="18" priority="19" operator="equal">
      <formula>0</formula>
    </cfRule>
  </conditionalFormatting>
  <conditionalFormatting sqref="N100:N113">
    <cfRule type="cellIs" dxfId="17" priority="18" operator="equal">
      <formula>"CNTN"</formula>
    </cfRule>
  </conditionalFormatting>
  <conditionalFormatting sqref="O100:O113">
    <cfRule type="cellIs" dxfId="16" priority="17" operator="greaterThan">
      <formula>1</formula>
    </cfRule>
  </conditionalFormatting>
  <conditionalFormatting sqref="M123:M129">
    <cfRule type="cellIs" dxfId="15" priority="15" operator="equal">
      <formula>"HOÃN CNTN"</formula>
    </cfRule>
    <cfRule type="cellIs" dxfId="14" priority="16" operator="equal">
      <formula>"HỎNG"</formula>
    </cfRule>
  </conditionalFormatting>
  <conditionalFormatting sqref="N123:N129">
    <cfRule type="cellIs" dxfId="13" priority="14" operator="equal">
      <formula>"CNTN"</formula>
    </cfRule>
  </conditionalFormatting>
  <conditionalFormatting sqref="O123:O129">
    <cfRule type="cellIs" dxfId="12" priority="13" operator="greaterThan">
      <formula>1</formula>
    </cfRule>
  </conditionalFormatting>
  <conditionalFormatting sqref="L114:M117">
    <cfRule type="cellIs" dxfId="11" priority="12" operator="equal">
      <formula>0</formula>
    </cfRule>
  </conditionalFormatting>
  <conditionalFormatting sqref="N114:N117">
    <cfRule type="cellIs" dxfId="10" priority="11" operator="equal">
      <formula>"CNTN"</formula>
    </cfRule>
  </conditionalFormatting>
  <conditionalFormatting sqref="O114:O117">
    <cfRule type="cellIs" dxfId="9" priority="10" operator="greaterThan">
      <formula>1</formula>
    </cfRule>
  </conditionalFormatting>
  <conditionalFormatting sqref="L118:M118">
    <cfRule type="cellIs" dxfId="8" priority="9" operator="equal">
      <formula>0</formula>
    </cfRule>
  </conditionalFormatting>
  <conditionalFormatting sqref="N118">
    <cfRule type="cellIs" dxfId="7" priority="8" operator="equal">
      <formula>"CNTN"</formula>
    </cfRule>
  </conditionalFormatting>
  <conditionalFormatting sqref="O118">
    <cfRule type="cellIs" dxfId="6" priority="7" operator="greaterThan">
      <formula>1</formula>
    </cfRule>
  </conditionalFormatting>
  <conditionalFormatting sqref="L119:M119">
    <cfRule type="cellIs" dxfId="5" priority="6" operator="equal">
      <formula>0</formula>
    </cfRule>
  </conditionalFormatting>
  <conditionalFormatting sqref="N119">
    <cfRule type="cellIs" dxfId="4" priority="5" operator="equal">
      <formula>"CNTN"</formula>
    </cfRule>
  </conditionalFormatting>
  <conditionalFormatting sqref="O119">
    <cfRule type="cellIs" dxfId="3" priority="4" operator="greaterThan">
      <formula>1</formula>
    </cfRule>
  </conditionalFormatting>
  <conditionalFormatting sqref="L121:M121">
    <cfRule type="cellIs" dxfId="2" priority="3" operator="equal">
      <formula>0</formula>
    </cfRule>
  </conditionalFormatting>
  <conditionalFormatting sqref="N121">
    <cfRule type="cellIs" dxfId="1" priority="2" operator="equal">
      <formula>"CNTN"</formula>
    </cfRule>
  </conditionalFormatting>
  <conditionalFormatting sqref="O121">
    <cfRule type="cellIs" dxfId="0" priority="1" operator="greaterThan">
      <formula>1</formula>
    </cfRule>
  </conditionalFormatting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65"/>
  <sheetViews>
    <sheetView topLeftCell="A1442" workbookViewId="0">
      <selection activeCell="F1468" sqref="F1468"/>
    </sheetView>
  </sheetViews>
  <sheetFormatPr defaultColWidth="9.140625" defaultRowHeight="15" x14ac:dyDescent="0.25"/>
  <cols>
    <col min="1" max="1" width="6.140625" style="7" customWidth="1"/>
    <col min="2" max="2" width="9.7109375" style="7" customWidth="1"/>
    <col min="3" max="3" width="7.42578125" style="7" customWidth="1"/>
    <col min="4" max="4" width="11.85546875" style="7" customWidth="1"/>
    <col min="5" max="5" width="11.85546875" style="14" customWidth="1"/>
    <col min="6" max="6" width="13.85546875" style="7" customWidth="1"/>
    <col min="7" max="7" width="2.85546875" style="7" customWidth="1"/>
    <col min="8" max="8" width="19.7109375" style="7" customWidth="1"/>
    <col min="9" max="9" width="11.42578125" style="7" customWidth="1"/>
    <col min="10" max="10" width="26.140625" style="7" customWidth="1"/>
    <col min="11" max="16384" width="9.140625" style="7"/>
  </cols>
  <sheetData>
    <row r="1" spans="1:10" ht="13.5" customHeight="1" x14ac:dyDescent="0.25">
      <c r="A1" s="5" t="s">
        <v>380</v>
      </c>
      <c r="B1" s="5" t="s">
        <v>381</v>
      </c>
      <c r="C1" s="5" t="s">
        <v>382</v>
      </c>
      <c r="D1" s="5" t="s">
        <v>383</v>
      </c>
      <c r="E1" s="6"/>
      <c r="F1" s="5" t="s">
        <v>384</v>
      </c>
      <c r="G1" s="5" t="s">
        <v>385</v>
      </c>
      <c r="H1" s="5" t="s">
        <v>386</v>
      </c>
      <c r="I1" s="5" t="s">
        <v>387</v>
      </c>
      <c r="J1" s="5" t="s">
        <v>388</v>
      </c>
    </row>
    <row r="2" spans="1:10" ht="16.5" customHeight="1" x14ac:dyDescent="0.25">
      <c r="A2" s="8" t="s">
        <v>389</v>
      </c>
      <c r="B2" s="9" t="s">
        <v>390</v>
      </c>
      <c r="C2" s="8">
        <v>201</v>
      </c>
      <c r="D2" s="10" t="s">
        <v>298</v>
      </c>
      <c r="E2" s="11" t="s">
        <v>391</v>
      </c>
      <c r="F2" s="12" t="s">
        <v>392</v>
      </c>
      <c r="G2" s="12" t="s">
        <v>393</v>
      </c>
      <c r="H2" s="13">
        <v>3</v>
      </c>
      <c r="I2" s="12" t="s">
        <v>394</v>
      </c>
      <c r="J2" s="12" t="s">
        <v>259</v>
      </c>
    </row>
    <row r="3" spans="1:10" ht="16.5" customHeight="1" x14ac:dyDescent="0.25">
      <c r="A3" s="8" t="s">
        <v>389</v>
      </c>
      <c r="B3" s="9" t="s">
        <v>390</v>
      </c>
      <c r="C3" s="8">
        <v>202</v>
      </c>
      <c r="D3" s="10" t="s">
        <v>299</v>
      </c>
      <c r="E3" s="11" t="s">
        <v>395</v>
      </c>
      <c r="F3" s="12" t="s">
        <v>396</v>
      </c>
      <c r="G3" s="8"/>
      <c r="H3" s="13">
        <v>3</v>
      </c>
      <c r="I3" s="12" t="s">
        <v>394</v>
      </c>
      <c r="J3" s="12" t="s">
        <v>397</v>
      </c>
    </row>
    <row r="4" spans="1:10" ht="16.5" customHeight="1" x14ac:dyDescent="0.25">
      <c r="A4" s="8" t="s">
        <v>389</v>
      </c>
      <c r="B4" s="9" t="s">
        <v>390</v>
      </c>
      <c r="C4" s="8">
        <v>296</v>
      </c>
      <c r="D4" s="10" t="s">
        <v>398</v>
      </c>
      <c r="E4" s="11" t="s">
        <v>399</v>
      </c>
      <c r="F4" s="12" t="s">
        <v>400</v>
      </c>
      <c r="G4" s="8"/>
      <c r="H4" s="13">
        <v>1</v>
      </c>
      <c r="I4" s="12" t="s">
        <v>394</v>
      </c>
      <c r="J4" s="12" t="s">
        <v>393</v>
      </c>
    </row>
    <row r="5" spans="1:10" ht="16.5" customHeight="1" x14ac:dyDescent="0.25">
      <c r="A5" s="8" t="s">
        <v>389</v>
      </c>
      <c r="B5" s="9" t="s">
        <v>390</v>
      </c>
      <c r="C5" s="8">
        <v>301</v>
      </c>
      <c r="D5" s="10" t="s">
        <v>300</v>
      </c>
      <c r="E5" s="11" t="s">
        <v>401</v>
      </c>
      <c r="F5" s="12" t="s">
        <v>402</v>
      </c>
      <c r="G5" s="8"/>
      <c r="H5" s="13">
        <v>2</v>
      </c>
      <c r="I5" s="12" t="s">
        <v>394</v>
      </c>
      <c r="J5" s="12" t="s">
        <v>393</v>
      </c>
    </row>
    <row r="6" spans="1:10" ht="16.5" customHeight="1" x14ac:dyDescent="0.25">
      <c r="A6" s="8" t="s">
        <v>389</v>
      </c>
      <c r="B6" s="9" t="s">
        <v>390</v>
      </c>
      <c r="C6" s="8">
        <v>302</v>
      </c>
      <c r="D6" s="10" t="s">
        <v>403</v>
      </c>
      <c r="E6" s="11" t="s">
        <v>404</v>
      </c>
      <c r="F6" s="12" t="s">
        <v>405</v>
      </c>
      <c r="G6" s="8"/>
      <c r="H6" s="13">
        <v>2</v>
      </c>
      <c r="I6" s="12" t="s">
        <v>394</v>
      </c>
      <c r="J6" s="12" t="s">
        <v>393</v>
      </c>
    </row>
    <row r="7" spans="1:10" ht="16.5" customHeight="1" x14ac:dyDescent="0.25">
      <c r="A7" s="8" t="s">
        <v>389</v>
      </c>
      <c r="B7" s="9" t="s">
        <v>390</v>
      </c>
      <c r="C7" s="8">
        <v>303</v>
      </c>
      <c r="D7" s="10" t="s">
        <v>406</v>
      </c>
      <c r="E7" s="11" t="s">
        <v>407</v>
      </c>
      <c r="F7" s="12" t="s">
        <v>408</v>
      </c>
      <c r="G7" s="8"/>
      <c r="H7" s="13">
        <v>3</v>
      </c>
      <c r="I7" s="12" t="s">
        <v>394</v>
      </c>
      <c r="J7" s="12" t="s">
        <v>393</v>
      </c>
    </row>
    <row r="8" spans="1:10" ht="16.5" customHeight="1" x14ac:dyDescent="0.25">
      <c r="A8" s="8" t="s">
        <v>389</v>
      </c>
      <c r="B8" s="9" t="s">
        <v>390</v>
      </c>
      <c r="C8" s="8">
        <v>304</v>
      </c>
      <c r="D8" s="10" t="s">
        <v>409</v>
      </c>
      <c r="E8" s="11" t="s">
        <v>410</v>
      </c>
      <c r="F8" s="12" t="s">
        <v>411</v>
      </c>
      <c r="G8" s="8"/>
      <c r="H8" s="13">
        <v>3</v>
      </c>
      <c r="I8" s="12" t="s">
        <v>394</v>
      </c>
      <c r="J8" s="12" t="s">
        <v>393</v>
      </c>
    </row>
    <row r="9" spans="1:10" ht="16.5" customHeight="1" x14ac:dyDescent="0.25">
      <c r="A9" s="8" t="s">
        <v>389</v>
      </c>
      <c r="B9" s="9" t="s">
        <v>390</v>
      </c>
      <c r="C9" s="8">
        <v>348</v>
      </c>
      <c r="D9" s="10" t="s">
        <v>412</v>
      </c>
      <c r="E9" s="11" t="s">
        <v>413</v>
      </c>
      <c r="F9" s="12" t="s">
        <v>414</v>
      </c>
      <c r="G9" s="8"/>
      <c r="H9" s="13">
        <v>5</v>
      </c>
      <c r="I9" s="12" t="s">
        <v>394</v>
      </c>
      <c r="J9" s="12" t="s">
        <v>393</v>
      </c>
    </row>
    <row r="10" spans="1:10" ht="16.5" customHeight="1" x14ac:dyDescent="0.25">
      <c r="A10" s="8" t="s">
        <v>389</v>
      </c>
      <c r="B10" s="9" t="s">
        <v>390</v>
      </c>
      <c r="C10" s="8">
        <v>349</v>
      </c>
      <c r="D10" s="10" t="s">
        <v>415</v>
      </c>
      <c r="E10" s="11" t="s">
        <v>416</v>
      </c>
      <c r="F10" s="12" t="s">
        <v>417</v>
      </c>
      <c r="G10" s="8"/>
      <c r="H10" s="13">
        <v>1</v>
      </c>
      <c r="I10" s="12" t="s">
        <v>394</v>
      </c>
      <c r="J10" s="12" t="s">
        <v>393</v>
      </c>
    </row>
    <row r="11" spans="1:10" ht="16.5" customHeight="1" x14ac:dyDescent="0.25">
      <c r="A11" s="8" t="s">
        <v>389</v>
      </c>
      <c r="B11" s="9" t="s">
        <v>390</v>
      </c>
      <c r="C11" s="8">
        <v>382</v>
      </c>
      <c r="D11" s="10" t="s">
        <v>418</v>
      </c>
      <c r="E11" s="11" t="s">
        <v>419</v>
      </c>
      <c r="F11" s="12" t="s">
        <v>420</v>
      </c>
      <c r="G11" s="12" t="s">
        <v>393</v>
      </c>
      <c r="H11" s="13">
        <v>2</v>
      </c>
      <c r="I11" s="12" t="s">
        <v>394</v>
      </c>
      <c r="J11" s="12" t="s">
        <v>393</v>
      </c>
    </row>
    <row r="12" spans="1:10" ht="16.5" customHeight="1" x14ac:dyDescent="0.25">
      <c r="A12" s="8" t="s">
        <v>389</v>
      </c>
      <c r="B12" s="9" t="s">
        <v>390</v>
      </c>
      <c r="C12" s="8">
        <v>396</v>
      </c>
      <c r="D12" s="10" t="s">
        <v>421</v>
      </c>
      <c r="E12" s="11" t="s">
        <v>422</v>
      </c>
      <c r="F12" s="12" t="s">
        <v>400</v>
      </c>
      <c r="G12" s="8"/>
      <c r="H12" s="13">
        <v>1</v>
      </c>
      <c r="I12" s="12" t="s">
        <v>394</v>
      </c>
      <c r="J12" s="12" t="s">
        <v>393</v>
      </c>
    </row>
    <row r="13" spans="1:10" ht="16.5" customHeight="1" x14ac:dyDescent="0.25">
      <c r="A13" s="8" t="s">
        <v>389</v>
      </c>
      <c r="B13" s="9" t="s">
        <v>390</v>
      </c>
      <c r="C13" s="8">
        <v>399</v>
      </c>
      <c r="D13" s="10" t="s">
        <v>423</v>
      </c>
      <c r="E13" s="11" t="s">
        <v>424</v>
      </c>
      <c r="F13" s="12" t="s">
        <v>425</v>
      </c>
      <c r="G13" s="8"/>
      <c r="H13" s="13">
        <v>5</v>
      </c>
      <c r="I13" s="12" t="s">
        <v>394</v>
      </c>
      <c r="J13" s="12" t="s">
        <v>393</v>
      </c>
    </row>
    <row r="14" spans="1:10" ht="16.5" customHeight="1" x14ac:dyDescent="0.25">
      <c r="A14" s="8" t="s">
        <v>389</v>
      </c>
      <c r="B14" s="9" t="s">
        <v>390</v>
      </c>
      <c r="C14" s="8">
        <v>403</v>
      </c>
      <c r="D14" s="10" t="s">
        <v>426</v>
      </c>
      <c r="E14" s="11" t="s">
        <v>427</v>
      </c>
      <c r="F14" s="12" t="s">
        <v>428</v>
      </c>
      <c r="G14" s="8"/>
      <c r="H14" s="13">
        <v>2</v>
      </c>
      <c r="I14" s="12" t="s">
        <v>394</v>
      </c>
      <c r="J14" s="12" t="s">
        <v>393</v>
      </c>
    </row>
    <row r="15" spans="1:10" ht="16.5" customHeight="1" x14ac:dyDescent="0.25">
      <c r="A15" s="8" t="s">
        <v>389</v>
      </c>
      <c r="B15" s="9" t="s">
        <v>390</v>
      </c>
      <c r="C15" s="8">
        <v>411</v>
      </c>
      <c r="D15" s="10" t="s">
        <v>429</v>
      </c>
      <c r="E15" s="11" t="s">
        <v>430</v>
      </c>
      <c r="F15" s="12" t="s">
        <v>431</v>
      </c>
      <c r="G15" s="8"/>
      <c r="H15" s="13">
        <v>3</v>
      </c>
      <c r="I15" s="12" t="s">
        <v>394</v>
      </c>
      <c r="J15" s="12" t="s">
        <v>393</v>
      </c>
    </row>
    <row r="16" spans="1:10" ht="16.5" customHeight="1" x14ac:dyDescent="0.25">
      <c r="A16" s="8" t="s">
        <v>389</v>
      </c>
      <c r="B16" s="9" t="s">
        <v>390</v>
      </c>
      <c r="C16" s="8">
        <v>412</v>
      </c>
      <c r="D16" s="10" t="s">
        <v>432</v>
      </c>
      <c r="E16" s="11" t="s">
        <v>433</v>
      </c>
      <c r="F16" s="12" t="s">
        <v>434</v>
      </c>
      <c r="G16" s="8"/>
      <c r="H16" s="13">
        <v>2</v>
      </c>
      <c r="I16" s="12" t="s">
        <v>394</v>
      </c>
      <c r="J16" s="12" t="s">
        <v>393</v>
      </c>
    </row>
    <row r="17" spans="1:10" ht="16.5" customHeight="1" x14ac:dyDescent="0.25">
      <c r="A17" s="8" t="s">
        <v>389</v>
      </c>
      <c r="B17" s="9" t="s">
        <v>390</v>
      </c>
      <c r="C17" s="8">
        <v>414</v>
      </c>
      <c r="D17" s="10" t="s">
        <v>435</v>
      </c>
      <c r="E17" s="11" t="s">
        <v>436</v>
      </c>
      <c r="F17" s="12" t="s">
        <v>437</v>
      </c>
      <c r="G17" s="8"/>
      <c r="H17" s="13">
        <v>2</v>
      </c>
      <c r="I17" s="12" t="s">
        <v>394</v>
      </c>
      <c r="J17" s="12" t="s">
        <v>393</v>
      </c>
    </row>
    <row r="18" spans="1:10" ht="16.5" customHeight="1" x14ac:dyDescent="0.25">
      <c r="A18" s="8" t="s">
        <v>389</v>
      </c>
      <c r="B18" s="9" t="s">
        <v>390</v>
      </c>
      <c r="C18" s="8">
        <v>421</v>
      </c>
      <c r="D18" s="10" t="s">
        <v>438</v>
      </c>
      <c r="E18" s="11" t="s">
        <v>439</v>
      </c>
      <c r="F18" s="12" t="s">
        <v>440</v>
      </c>
      <c r="G18" s="8"/>
      <c r="H18" s="13">
        <v>3</v>
      </c>
      <c r="I18" s="12" t="s">
        <v>394</v>
      </c>
      <c r="J18" s="12" t="s">
        <v>393</v>
      </c>
    </row>
    <row r="19" spans="1:10" ht="16.5" customHeight="1" x14ac:dyDescent="0.25">
      <c r="A19" s="8" t="s">
        <v>389</v>
      </c>
      <c r="B19" s="9" t="s">
        <v>390</v>
      </c>
      <c r="C19" s="8">
        <v>423</v>
      </c>
      <c r="D19" s="10" t="s">
        <v>441</v>
      </c>
      <c r="E19" s="11" t="s">
        <v>442</v>
      </c>
      <c r="F19" s="12" t="s">
        <v>443</v>
      </c>
      <c r="G19" s="8"/>
      <c r="H19" s="13">
        <v>2</v>
      </c>
      <c r="I19" s="12" t="s">
        <v>394</v>
      </c>
      <c r="J19" s="12" t="s">
        <v>393</v>
      </c>
    </row>
    <row r="20" spans="1:10" ht="16.5" customHeight="1" x14ac:dyDescent="0.25">
      <c r="A20" s="8" t="s">
        <v>389</v>
      </c>
      <c r="B20" s="9" t="s">
        <v>390</v>
      </c>
      <c r="C20" s="8">
        <v>426</v>
      </c>
      <c r="D20" s="10" t="s">
        <v>444</v>
      </c>
      <c r="E20" s="11" t="s">
        <v>445</v>
      </c>
      <c r="F20" s="12" t="s">
        <v>446</v>
      </c>
      <c r="G20" s="8"/>
      <c r="H20" s="13">
        <v>2</v>
      </c>
      <c r="I20" s="12" t="s">
        <v>394</v>
      </c>
      <c r="J20" s="12" t="s">
        <v>393</v>
      </c>
    </row>
    <row r="21" spans="1:10" ht="16.5" customHeight="1" x14ac:dyDescent="0.25">
      <c r="A21" s="8" t="s">
        <v>389</v>
      </c>
      <c r="B21" s="9" t="s">
        <v>390</v>
      </c>
      <c r="C21" s="8">
        <v>431</v>
      </c>
      <c r="D21" s="10" t="s">
        <v>447</v>
      </c>
      <c r="E21" s="11" t="s">
        <v>448</v>
      </c>
      <c r="F21" s="12" t="s">
        <v>449</v>
      </c>
      <c r="G21" s="8"/>
      <c r="H21" s="13">
        <v>2</v>
      </c>
      <c r="I21" s="12" t="s">
        <v>394</v>
      </c>
      <c r="J21" s="12" t="s">
        <v>393</v>
      </c>
    </row>
    <row r="22" spans="1:10" ht="16.5" customHeight="1" x14ac:dyDescent="0.25">
      <c r="A22" s="8" t="s">
        <v>389</v>
      </c>
      <c r="B22" s="9" t="s">
        <v>390</v>
      </c>
      <c r="C22" s="8">
        <v>438</v>
      </c>
      <c r="D22" s="10" t="s">
        <v>450</v>
      </c>
      <c r="E22" s="11" t="s">
        <v>451</v>
      </c>
      <c r="F22" s="12" t="s">
        <v>452</v>
      </c>
      <c r="G22" s="8"/>
      <c r="H22" s="13">
        <v>2</v>
      </c>
      <c r="I22" s="12" t="s">
        <v>394</v>
      </c>
      <c r="J22" s="12" t="s">
        <v>393</v>
      </c>
    </row>
    <row r="23" spans="1:10" ht="16.5" customHeight="1" x14ac:dyDescent="0.25">
      <c r="A23" s="8" t="s">
        <v>389</v>
      </c>
      <c r="B23" s="9" t="s">
        <v>390</v>
      </c>
      <c r="C23" s="8">
        <v>441</v>
      </c>
      <c r="D23" s="10" t="s">
        <v>453</v>
      </c>
      <c r="E23" s="11" t="s">
        <v>454</v>
      </c>
      <c r="F23" s="12" t="s">
        <v>455</v>
      </c>
      <c r="G23" s="8"/>
      <c r="H23" s="13">
        <v>2</v>
      </c>
      <c r="I23" s="12" t="s">
        <v>394</v>
      </c>
      <c r="J23" s="12" t="s">
        <v>393</v>
      </c>
    </row>
    <row r="24" spans="1:10" ht="16.5" customHeight="1" x14ac:dyDescent="0.25">
      <c r="A24" s="8" t="s">
        <v>389</v>
      </c>
      <c r="B24" s="9" t="s">
        <v>390</v>
      </c>
      <c r="C24" s="8">
        <v>443</v>
      </c>
      <c r="D24" s="10" t="s">
        <v>456</v>
      </c>
      <c r="E24" s="11" t="s">
        <v>457</v>
      </c>
      <c r="F24" s="12" t="s">
        <v>458</v>
      </c>
      <c r="G24" s="8"/>
      <c r="H24" s="13">
        <v>2</v>
      </c>
      <c r="I24" s="12" t="s">
        <v>394</v>
      </c>
      <c r="J24" s="12" t="s">
        <v>393</v>
      </c>
    </row>
    <row r="25" spans="1:10" ht="16.5" customHeight="1" x14ac:dyDescent="0.25">
      <c r="A25" s="8" t="s">
        <v>389</v>
      </c>
      <c r="B25" s="9" t="s">
        <v>390</v>
      </c>
      <c r="C25" s="8">
        <v>448</v>
      </c>
      <c r="D25" s="10" t="s">
        <v>459</v>
      </c>
      <c r="E25" s="11" t="s">
        <v>460</v>
      </c>
      <c r="F25" s="12" t="s">
        <v>414</v>
      </c>
      <c r="G25" s="8"/>
      <c r="H25" s="13">
        <v>5</v>
      </c>
      <c r="I25" s="12" t="s">
        <v>394</v>
      </c>
      <c r="J25" s="12" t="s">
        <v>393</v>
      </c>
    </row>
    <row r="26" spans="1:10" ht="16.5" customHeight="1" x14ac:dyDescent="0.25">
      <c r="A26" s="8" t="s">
        <v>389</v>
      </c>
      <c r="B26" s="9" t="s">
        <v>390</v>
      </c>
      <c r="C26" s="8">
        <v>449</v>
      </c>
      <c r="D26" s="10" t="s">
        <v>461</v>
      </c>
      <c r="E26" s="11" t="s">
        <v>462</v>
      </c>
      <c r="F26" s="12" t="s">
        <v>425</v>
      </c>
      <c r="G26" s="8"/>
      <c r="H26" s="13">
        <v>5</v>
      </c>
      <c r="I26" s="12" t="s">
        <v>394</v>
      </c>
      <c r="J26" s="12" t="s">
        <v>393</v>
      </c>
    </row>
    <row r="27" spans="1:10" ht="16.5" customHeight="1" x14ac:dyDescent="0.25">
      <c r="A27" s="8" t="s">
        <v>389</v>
      </c>
      <c r="B27" s="9" t="s">
        <v>390</v>
      </c>
      <c r="C27" s="8">
        <v>452</v>
      </c>
      <c r="D27" s="10" t="s">
        <v>463</v>
      </c>
      <c r="E27" s="11" t="s">
        <v>464</v>
      </c>
      <c r="F27" s="12" t="s">
        <v>465</v>
      </c>
      <c r="G27" s="8"/>
      <c r="H27" s="13">
        <v>3</v>
      </c>
      <c r="I27" s="12" t="s">
        <v>394</v>
      </c>
      <c r="J27" s="12" t="s">
        <v>393</v>
      </c>
    </row>
    <row r="28" spans="1:10" ht="16.5" customHeight="1" x14ac:dyDescent="0.25">
      <c r="A28" s="8" t="s">
        <v>389</v>
      </c>
      <c r="B28" s="9" t="s">
        <v>390</v>
      </c>
      <c r="C28" s="8">
        <v>496</v>
      </c>
      <c r="D28" s="10" t="s">
        <v>466</v>
      </c>
      <c r="E28" s="11" t="s">
        <v>467</v>
      </c>
      <c r="F28" s="12" t="s">
        <v>400</v>
      </c>
      <c r="G28" s="8"/>
      <c r="H28" s="13">
        <v>1</v>
      </c>
      <c r="I28" s="12" t="s">
        <v>394</v>
      </c>
      <c r="J28" s="12" t="s">
        <v>393</v>
      </c>
    </row>
    <row r="29" spans="1:10" ht="16.5" customHeight="1" x14ac:dyDescent="0.25">
      <c r="A29" s="8" t="s">
        <v>389</v>
      </c>
      <c r="B29" s="9" t="s">
        <v>390</v>
      </c>
      <c r="C29" s="8">
        <v>552</v>
      </c>
      <c r="D29" s="10" t="s">
        <v>468</v>
      </c>
      <c r="E29" s="11" t="s">
        <v>469</v>
      </c>
      <c r="F29" s="12" t="s">
        <v>470</v>
      </c>
      <c r="G29" s="12" t="s">
        <v>393</v>
      </c>
      <c r="H29" s="13">
        <v>3</v>
      </c>
      <c r="I29" s="12" t="s">
        <v>394</v>
      </c>
      <c r="J29" s="12" t="s">
        <v>393</v>
      </c>
    </row>
    <row r="30" spans="1:10" ht="16.5" customHeight="1" x14ac:dyDescent="0.25">
      <c r="A30" s="8" t="s">
        <v>389</v>
      </c>
      <c r="B30" s="9" t="s">
        <v>390</v>
      </c>
      <c r="C30" s="8">
        <v>601</v>
      </c>
      <c r="D30" s="10" t="s">
        <v>471</v>
      </c>
      <c r="E30" s="11" t="s">
        <v>472</v>
      </c>
      <c r="F30" s="12" t="s">
        <v>473</v>
      </c>
      <c r="G30" s="8"/>
      <c r="H30" s="13">
        <v>2</v>
      </c>
      <c r="I30" s="12" t="s">
        <v>394</v>
      </c>
      <c r="J30" s="12" t="s">
        <v>393</v>
      </c>
    </row>
    <row r="31" spans="1:10" ht="16.5" customHeight="1" x14ac:dyDescent="0.25">
      <c r="A31" s="8" t="s">
        <v>389</v>
      </c>
      <c r="B31" s="9" t="s">
        <v>390</v>
      </c>
      <c r="C31" s="8">
        <v>602</v>
      </c>
      <c r="D31" s="10" t="s">
        <v>474</v>
      </c>
      <c r="E31" s="11" t="s">
        <v>475</v>
      </c>
      <c r="F31" s="12" t="s">
        <v>465</v>
      </c>
      <c r="G31" s="8"/>
      <c r="H31" s="13">
        <v>2</v>
      </c>
      <c r="I31" s="12" t="s">
        <v>394</v>
      </c>
      <c r="J31" s="12" t="s">
        <v>393</v>
      </c>
    </row>
    <row r="32" spans="1:10" ht="16.5" customHeight="1" x14ac:dyDescent="0.25">
      <c r="A32" s="8" t="s">
        <v>389</v>
      </c>
      <c r="B32" s="9" t="s">
        <v>390</v>
      </c>
      <c r="C32" s="8">
        <v>605</v>
      </c>
      <c r="D32" s="10" t="s">
        <v>476</v>
      </c>
      <c r="E32" s="11" t="s">
        <v>477</v>
      </c>
      <c r="F32" s="12" t="s">
        <v>478</v>
      </c>
      <c r="G32" s="12" t="s">
        <v>393</v>
      </c>
      <c r="H32" s="13">
        <v>2</v>
      </c>
      <c r="I32" s="12" t="s">
        <v>394</v>
      </c>
      <c r="J32" s="12" t="s">
        <v>393</v>
      </c>
    </row>
    <row r="33" spans="1:10" ht="16.5" customHeight="1" x14ac:dyDescent="0.25">
      <c r="A33" s="8" t="s">
        <v>389</v>
      </c>
      <c r="B33" s="9" t="s">
        <v>390</v>
      </c>
      <c r="C33" s="8">
        <v>621</v>
      </c>
      <c r="D33" s="10" t="s">
        <v>479</v>
      </c>
      <c r="E33" s="11" t="s">
        <v>480</v>
      </c>
      <c r="F33" s="12" t="s">
        <v>440</v>
      </c>
      <c r="G33" s="12" t="s">
        <v>393</v>
      </c>
      <c r="H33" s="13">
        <v>3</v>
      </c>
      <c r="I33" s="12" t="s">
        <v>394</v>
      </c>
      <c r="J33" s="12" t="s">
        <v>393</v>
      </c>
    </row>
    <row r="34" spans="1:10" ht="16.5" customHeight="1" x14ac:dyDescent="0.25">
      <c r="A34" s="8" t="s">
        <v>389</v>
      </c>
      <c r="B34" s="9" t="s">
        <v>390</v>
      </c>
      <c r="C34" s="8">
        <v>631</v>
      </c>
      <c r="D34" s="10" t="s">
        <v>481</v>
      </c>
      <c r="E34" s="11" t="s">
        <v>482</v>
      </c>
      <c r="F34" s="12" t="s">
        <v>483</v>
      </c>
      <c r="G34" s="12" t="s">
        <v>393</v>
      </c>
      <c r="H34" s="13">
        <v>3</v>
      </c>
      <c r="I34" s="12" t="s">
        <v>394</v>
      </c>
      <c r="J34" s="12" t="s">
        <v>393</v>
      </c>
    </row>
    <row r="35" spans="1:10" ht="16.5" customHeight="1" x14ac:dyDescent="0.25">
      <c r="A35" s="8" t="s">
        <v>389</v>
      </c>
      <c r="B35" s="9" t="s">
        <v>390</v>
      </c>
      <c r="C35" s="8">
        <v>799</v>
      </c>
      <c r="D35" s="10" t="s">
        <v>484</v>
      </c>
      <c r="E35" s="11" t="s">
        <v>485</v>
      </c>
      <c r="F35" s="12" t="s">
        <v>486</v>
      </c>
      <c r="G35" s="12" t="s">
        <v>393</v>
      </c>
      <c r="H35" s="13">
        <v>8</v>
      </c>
      <c r="I35" s="12" t="s">
        <v>394</v>
      </c>
      <c r="J35" s="12" t="s">
        <v>393</v>
      </c>
    </row>
    <row r="36" spans="1:10" ht="16.5" customHeight="1" x14ac:dyDescent="0.25">
      <c r="A36" s="8" t="s">
        <v>389</v>
      </c>
      <c r="B36" s="9" t="s">
        <v>487</v>
      </c>
      <c r="C36" s="8">
        <v>601</v>
      </c>
      <c r="D36" s="10" t="s">
        <v>488</v>
      </c>
      <c r="E36" s="11" t="s">
        <v>489</v>
      </c>
      <c r="F36" s="12" t="s">
        <v>473</v>
      </c>
      <c r="G36" s="8"/>
      <c r="H36" s="13">
        <v>3</v>
      </c>
      <c r="I36" s="12" t="s">
        <v>394</v>
      </c>
      <c r="J36" s="12" t="s">
        <v>393</v>
      </c>
    </row>
    <row r="37" spans="1:10" ht="16.5" customHeight="1" x14ac:dyDescent="0.25">
      <c r="A37" s="8" t="s">
        <v>389</v>
      </c>
      <c r="B37" s="9" t="s">
        <v>487</v>
      </c>
      <c r="C37" s="8">
        <v>602</v>
      </c>
      <c r="D37" s="10" t="s">
        <v>490</v>
      </c>
      <c r="E37" s="11" t="s">
        <v>491</v>
      </c>
      <c r="F37" s="12" t="s">
        <v>465</v>
      </c>
      <c r="G37" s="8"/>
      <c r="H37" s="13">
        <v>3</v>
      </c>
      <c r="I37" s="12" t="s">
        <v>394</v>
      </c>
      <c r="J37" s="12" t="s">
        <v>393</v>
      </c>
    </row>
    <row r="38" spans="1:10" ht="16.5" customHeight="1" x14ac:dyDescent="0.25">
      <c r="A38" s="8" t="s">
        <v>389</v>
      </c>
      <c r="B38" s="9" t="s">
        <v>487</v>
      </c>
      <c r="C38" s="8">
        <v>605</v>
      </c>
      <c r="D38" s="10" t="s">
        <v>492</v>
      </c>
      <c r="E38" s="11" t="s">
        <v>493</v>
      </c>
      <c r="F38" s="12" t="s">
        <v>478</v>
      </c>
      <c r="G38" s="8"/>
      <c r="H38" s="13">
        <v>3</v>
      </c>
      <c r="I38" s="12" t="s">
        <v>394</v>
      </c>
      <c r="J38" s="12" t="s">
        <v>393</v>
      </c>
    </row>
    <row r="39" spans="1:10" ht="16.5" customHeight="1" x14ac:dyDescent="0.25">
      <c r="A39" s="8" t="s">
        <v>389</v>
      </c>
      <c r="B39" s="9" t="s">
        <v>487</v>
      </c>
      <c r="C39" s="8">
        <v>621</v>
      </c>
      <c r="D39" s="10" t="s">
        <v>494</v>
      </c>
      <c r="E39" s="11" t="s">
        <v>495</v>
      </c>
      <c r="F39" s="12" t="s">
        <v>440</v>
      </c>
      <c r="G39" s="8"/>
      <c r="H39" s="13">
        <v>3</v>
      </c>
      <c r="I39" s="12" t="s">
        <v>394</v>
      </c>
      <c r="J39" s="12" t="s">
        <v>393</v>
      </c>
    </row>
    <row r="40" spans="1:10" ht="16.5" customHeight="1" x14ac:dyDescent="0.25">
      <c r="A40" s="8" t="s">
        <v>389</v>
      </c>
      <c r="B40" s="9" t="s">
        <v>487</v>
      </c>
      <c r="C40" s="8">
        <v>626</v>
      </c>
      <c r="D40" s="10" t="s">
        <v>496</v>
      </c>
      <c r="E40" s="11" t="s">
        <v>497</v>
      </c>
      <c r="F40" s="12" t="s">
        <v>498</v>
      </c>
      <c r="G40" s="8"/>
      <c r="H40" s="13">
        <v>3</v>
      </c>
      <c r="I40" s="12" t="s">
        <v>394</v>
      </c>
      <c r="J40" s="12" t="s">
        <v>393</v>
      </c>
    </row>
    <row r="41" spans="1:10" ht="16.5" customHeight="1" x14ac:dyDescent="0.25">
      <c r="A41" s="8" t="s">
        <v>389</v>
      </c>
      <c r="B41" s="9" t="s">
        <v>487</v>
      </c>
      <c r="C41" s="8">
        <v>631</v>
      </c>
      <c r="D41" s="10" t="s">
        <v>499</v>
      </c>
      <c r="E41" s="11" t="s">
        <v>500</v>
      </c>
      <c r="F41" s="12" t="s">
        <v>483</v>
      </c>
      <c r="G41" s="8"/>
      <c r="H41" s="13">
        <v>3</v>
      </c>
      <c r="I41" s="12" t="s">
        <v>394</v>
      </c>
      <c r="J41" s="12" t="s">
        <v>393</v>
      </c>
    </row>
    <row r="42" spans="1:10" ht="16.5" customHeight="1" x14ac:dyDescent="0.25">
      <c r="A42" s="8" t="s">
        <v>389</v>
      </c>
      <c r="B42" s="9" t="s">
        <v>487</v>
      </c>
      <c r="C42" s="8">
        <v>635</v>
      </c>
      <c r="D42" s="10" t="s">
        <v>501</v>
      </c>
      <c r="E42" s="11" t="s">
        <v>502</v>
      </c>
      <c r="F42" s="12" t="s">
        <v>503</v>
      </c>
      <c r="G42" s="8"/>
      <c r="H42" s="13">
        <v>3</v>
      </c>
      <c r="I42" s="12" t="s">
        <v>394</v>
      </c>
      <c r="J42" s="12" t="s">
        <v>393</v>
      </c>
    </row>
    <row r="43" spans="1:10" ht="16.5" customHeight="1" x14ac:dyDescent="0.25">
      <c r="A43" s="8" t="s">
        <v>389</v>
      </c>
      <c r="B43" s="9" t="s">
        <v>487</v>
      </c>
      <c r="C43" s="8">
        <v>749</v>
      </c>
      <c r="D43" s="10" t="s">
        <v>504</v>
      </c>
      <c r="E43" s="11" t="s">
        <v>505</v>
      </c>
      <c r="F43" s="12" t="s">
        <v>486</v>
      </c>
      <c r="G43" s="8"/>
      <c r="H43" s="13">
        <v>9</v>
      </c>
      <c r="I43" s="12" t="s">
        <v>394</v>
      </c>
      <c r="J43" s="12" t="s">
        <v>393</v>
      </c>
    </row>
    <row r="44" spans="1:10" ht="16.5" customHeight="1" x14ac:dyDescent="0.25">
      <c r="A44" s="8" t="s">
        <v>389</v>
      </c>
      <c r="B44" s="9" t="s">
        <v>506</v>
      </c>
      <c r="C44" s="8">
        <v>251</v>
      </c>
      <c r="D44" s="10" t="s">
        <v>507</v>
      </c>
      <c r="E44" s="11" t="s">
        <v>508</v>
      </c>
      <c r="F44" s="12" t="s">
        <v>509</v>
      </c>
      <c r="G44" s="8"/>
      <c r="H44" s="13">
        <v>3</v>
      </c>
      <c r="I44" s="12" t="s">
        <v>394</v>
      </c>
      <c r="J44" s="12" t="s">
        <v>259</v>
      </c>
    </row>
    <row r="45" spans="1:10" ht="16.5" customHeight="1" x14ac:dyDescent="0.25">
      <c r="A45" s="8" t="s">
        <v>389</v>
      </c>
      <c r="B45" s="9" t="s">
        <v>506</v>
      </c>
      <c r="C45" s="8">
        <v>270</v>
      </c>
      <c r="D45" s="10" t="s">
        <v>334</v>
      </c>
      <c r="E45" s="11" t="s">
        <v>510</v>
      </c>
      <c r="F45" s="12" t="s">
        <v>511</v>
      </c>
      <c r="G45" s="8"/>
      <c r="H45" s="13">
        <v>2</v>
      </c>
      <c r="I45" s="12" t="s">
        <v>394</v>
      </c>
      <c r="J45" s="12" t="s">
        <v>393</v>
      </c>
    </row>
    <row r="46" spans="1:10" ht="16.5" customHeight="1" x14ac:dyDescent="0.25">
      <c r="A46" s="8" t="s">
        <v>389</v>
      </c>
      <c r="B46" s="9" t="s">
        <v>512</v>
      </c>
      <c r="C46" s="8">
        <v>312</v>
      </c>
      <c r="D46" s="10" t="s">
        <v>513</v>
      </c>
      <c r="E46" s="11" t="s">
        <v>514</v>
      </c>
      <c r="F46" s="12" t="s">
        <v>515</v>
      </c>
      <c r="G46" s="8"/>
      <c r="H46" s="13">
        <v>2</v>
      </c>
      <c r="I46" s="12" t="s">
        <v>394</v>
      </c>
      <c r="J46" s="12" t="s">
        <v>259</v>
      </c>
    </row>
    <row r="47" spans="1:10" ht="16.5" customHeight="1" x14ac:dyDescent="0.25">
      <c r="A47" s="8" t="s">
        <v>389</v>
      </c>
      <c r="B47" s="9" t="s">
        <v>512</v>
      </c>
      <c r="C47" s="8">
        <v>391</v>
      </c>
      <c r="D47" s="10" t="s">
        <v>235</v>
      </c>
      <c r="E47" s="11" t="s">
        <v>516</v>
      </c>
      <c r="F47" s="12" t="s">
        <v>517</v>
      </c>
      <c r="G47" s="12" t="s">
        <v>393</v>
      </c>
      <c r="H47" s="13">
        <v>2</v>
      </c>
      <c r="I47" s="12" t="s">
        <v>394</v>
      </c>
      <c r="J47" s="12" t="s">
        <v>393</v>
      </c>
    </row>
    <row r="48" spans="1:10" ht="16.5" customHeight="1" x14ac:dyDescent="0.25">
      <c r="A48" s="8" t="s">
        <v>389</v>
      </c>
      <c r="B48" s="9" t="s">
        <v>512</v>
      </c>
      <c r="C48" s="8">
        <v>392</v>
      </c>
      <c r="D48" s="10" t="s">
        <v>236</v>
      </c>
      <c r="E48" s="11" t="s">
        <v>518</v>
      </c>
      <c r="F48" s="12" t="s">
        <v>519</v>
      </c>
      <c r="G48" s="8"/>
      <c r="H48" s="13">
        <v>2</v>
      </c>
      <c r="I48" s="12" t="s">
        <v>394</v>
      </c>
      <c r="J48" s="12" t="s">
        <v>393</v>
      </c>
    </row>
    <row r="49" spans="1:10" ht="16.5" customHeight="1" x14ac:dyDescent="0.25">
      <c r="A49" s="8" t="s">
        <v>389</v>
      </c>
      <c r="B49" s="9" t="s">
        <v>512</v>
      </c>
      <c r="C49" s="8">
        <v>394</v>
      </c>
      <c r="D49" s="10" t="s">
        <v>520</v>
      </c>
      <c r="E49" s="11" t="s">
        <v>521</v>
      </c>
      <c r="F49" s="12" t="s">
        <v>522</v>
      </c>
      <c r="G49" s="8"/>
      <c r="H49" s="13">
        <v>1</v>
      </c>
      <c r="I49" s="12" t="s">
        <v>394</v>
      </c>
      <c r="J49" s="12" t="s">
        <v>393</v>
      </c>
    </row>
    <row r="50" spans="1:10" ht="16.5" customHeight="1" x14ac:dyDescent="0.25">
      <c r="A50" s="8" t="s">
        <v>389</v>
      </c>
      <c r="B50" s="9" t="s">
        <v>523</v>
      </c>
      <c r="C50" s="8">
        <v>201</v>
      </c>
      <c r="D50" s="10" t="s">
        <v>524</v>
      </c>
      <c r="E50" s="11" t="s">
        <v>525</v>
      </c>
      <c r="F50" s="12" t="s">
        <v>526</v>
      </c>
      <c r="G50" s="8"/>
      <c r="H50" s="13">
        <v>2</v>
      </c>
      <c r="I50" s="12" t="s">
        <v>394</v>
      </c>
      <c r="J50" s="12" t="s">
        <v>259</v>
      </c>
    </row>
    <row r="51" spans="1:10" ht="16.5" customHeight="1" x14ac:dyDescent="0.25">
      <c r="A51" s="8" t="s">
        <v>389</v>
      </c>
      <c r="B51" s="9" t="s">
        <v>523</v>
      </c>
      <c r="C51" s="8">
        <v>202</v>
      </c>
      <c r="D51" s="10" t="s">
        <v>527</v>
      </c>
      <c r="E51" s="11" t="s">
        <v>528</v>
      </c>
      <c r="F51" s="12" t="s">
        <v>529</v>
      </c>
      <c r="G51" s="8"/>
      <c r="H51" s="13">
        <v>2</v>
      </c>
      <c r="I51" s="12" t="s">
        <v>394</v>
      </c>
      <c r="J51" s="12" t="s">
        <v>393</v>
      </c>
    </row>
    <row r="52" spans="1:10" ht="16.5" customHeight="1" x14ac:dyDescent="0.25">
      <c r="A52" s="8" t="s">
        <v>389</v>
      </c>
      <c r="B52" s="9" t="s">
        <v>523</v>
      </c>
      <c r="C52" s="8">
        <v>203</v>
      </c>
      <c r="D52" s="10" t="s">
        <v>530</v>
      </c>
      <c r="E52" s="11" t="s">
        <v>531</v>
      </c>
      <c r="F52" s="12" t="s">
        <v>532</v>
      </c>
      <c r="G52" s="8"/>
      <c r="H52" s="13">
        <v>2</v>
      </c>
      <c r="I52" s="12" t="s">
        <v>394</v>
      </c>
      <c r="J52" s="12" t="s">
        <v>393</v>
      </c>
    </row>
    <row r="53" spans="1:10" ht="16.5" customHeight="1" x14ac:dyDescent="0.25">
      <c r="A53" s="8" t="s">
        <v>389</v>
      </c>
      <c r="B53" s="9" t="s">
        <v>523</v>
      </c>
      <c r="C53" s="8">
        <v>251</v>
      </c>
      <c r="D53" s="10" t="s">
        <v>533</v>
      </c>
      <c r="E53" s="11" t="s">
        <v>534</v>
      </c>
      <c r="F53" s="12" t="s">
        <v>535</v>
      </c>
      <c r="G53" s="8"/>
      <c r="H53" s="13">
        <v>4</v>
      </c>
      <c r="I53" s="12" t="s">
        <v>394</v>
      </c>
      <c r="J53" s="12" t="s">
        <v>393</v>
      </c>
    </row>
    <row r="54" spans="1:10" ht="16.5" customHeight="1" x14ac:dyDescent="0.25">
      <c r="A54" s="8" t="s">
        <v>389</v>
      </c>
      <c r="B54" s="9" t="s">
        <v>523</v>
      </c>
      <c r="C54" s="8">
        <v>252</v>
      </c>
      <c r="D54" s="10" t="s">
        <v>536</v>
      </c>
      <c r="E54" s="11" t="s">
        <v>537</v>
      </c>
      <c r="F54" s="12" t="s">
        <v>538</v>
      </c>
      <c r="G54" s="8"/>
      <c r="H54" s="13">
        <v>4</v>
      </c>
      <c r="I54" s="12" t="s">
        <v>394</v>
      </c>
      <c r="J54" s="12" t="s">
        <v>393</v>
      </c>
    </row>
    <row r="55" spans="1:10" ht="16.5" customHeight="1" x14ac:dyDescent="0.25">
      <c r="A55" s="8" t="s">
        <v>389</v>
      </c>
      <c r="B55" s="9" t="s">
        <v>523</v>
      </c>
      <c r="C55" s="8">
        <v>275</v>
      </c>
      <c r="D55" s="10" t="s">
        <v>539</v>
      </c>
      <c r="E55" s="11" t="s">
        <v>540</v>
      </c>
      <c r="F55" s="12" t="s">
        <v>541</v>
      </c>
      <c r="G55" s="8"/>
      <c r="H55" s="13">
        <v>2</v>
      </c>
      <c r="I55" s="12" t="s">
        <v>394</v>
      </c>
      <c r="J55" s="12" t="s">
        <v>393</v>
      </c>
    </row>
    <row r="56" spans="1:10" ht="16.5" customHeight="1" x14ac:dyDescent="0.25">
      <c r="A56" s="8" t="s">
        <v>389</v>
      </c>
      <c r="B56" s="9" t="s">
        <v>523</v>
      </c>
      <c r="C56" s="8">
        <v>301</v>
      </c>
      <c r="D56" s="10" t="s">
        <v>542</v>
      </c>
      <c r="E56" s="11" t="s">
        <v>543</v>
      </c>
      <c r="F56" s="12" t="s">
        <v>544</v>
      </c>
      <c r="G56" s="8"/>
      <c r="H56" s="13">
        <v>4</v>
      </c>
      <c r="I56" s="12" t="s">
        <v>394</v>
      </c>
      <c r="J56" s="12" t="s">
        <v>393</v>
      </c>
    </row>
    <row r="57" spans="1:10" ht="16.5" customHeight="1" x14ac:dyDescent="0.25">
      <c r="A57" s="8" t="s">
        <v>389</v>
      </c>
      <c r="B57" s="9" t="s">
        <v>523</v>
      </c>
      <c r="C57" s="8">
        <v>375</v>
      </c>
      <c r="D57" s="10" t="s">
        <v>545</v>
      </c>
      <c r="E57" s="11" t="s">
        <v>546</v>
      </c>
      <c r="F57" s="12" t="s">
        <v>541</v>
      </c>
      <c r="G57" s="8"/>
      <c r="H57" s="13">
        <v>2</v>
      </c>
      <c r="I57" s="12" t="s">
        <v>394</v>
      </c>
      <c r="J57" s="12" t="s">
        <v>393</v>
      </c>
    </row>
    <row r="58" spans="1:10" ht="16.5" customHeight="1" x14ac:dyDescent="0.25">
      <c r="A58" s="8" t="s">
        <v>389</v>
      </c>
      <c r="B58" s="9" t="s">
        <v>547</v>
      </c>
      <c r="C58" s="8">
        <v>251</v>
      </c>
      <c r="D58" s="10" t="s">
        <v>548</v>
      </c>
      <c r="E58" s="11" t="s">
        <v>549</v>
      </c>
      <c r="F58" s="12" t="s">
        <v>550</v>
      </c>
      <c r="G58" s="8"/>
      <c r="H58" s="13">
        <v>3</v>
      </c>
      <c r="I58" s="12" t="s">
        <v>394</v>
      </c>
      <c r="J58" s="12" t="s">
        <v>393</v>
      </c>
    </row>
    <row r="59" spans="1:10" ht="16.5" customHeight="1" x14ac:dyDescent="0.25">
      <c r="A59" s="8" t="s">
        <v>389</v>
      </c>
      <c r="B59" s="9" t="s">
        <v>547</v>
      </c>
      <c r="C59" s="8">
        <v>311</v>
      </c>
      <c r="D59" s="10" t="s">
        <v>551</v>
      </c>
      <c r="E59" s="11" t="s">
        <v>552</v>
      </c>
      <c r="F59" s="12" t="s">
        <v>553</v>
      </c>
      <c r="G59" s="8"/>
      <c r="H59" s="13">
        <v>3</v>
      </c>
      <c r="I59" s="12" t="s">
        <v>394</v>
      </c>
      <c r="J59" s="12" t="s">
        <v>393</v>
      </c>
    </row>
    <row r="60" spans="1:10" ht="16.5" customHeight="1" x14ac:dyDescent="0.25">
      <c r="A60" s="8" t="s">
        <v>389</v>
      </c>
      <c r="B60" s="9" t="s">
        <v>554</v>
      </c>
      <c r="C60" s="8">
        <v>101</v>
      </c>
      <c r="D60" s="10" t="s">
        <v>555</v>
      </c>
      <c r="E60" s="11" t="s">
        <v>556</v>
      </c>
      <c r="F60" s="12" t="s">
        <v>557</v>
      </c>
      <c r="G60" s="8"/>
      <c r="H60" s="13">
        <v>2</v>
      </c>
      <c r="I60" s="12" t="s">
        <v>394</v>
      </c>
      <c r="J60" s="12" t="s">
        <v>393</v>
      </c>
    </row>
    <row r="61" spans="1:10" ht="16.5" customHeight="1" x14ac:dyDescent="0.25">
      <c r="A61" s="8" t="s">
        <v>389</v>
      </c>
      <c r="B61" s="9" t="s">
        <v>554</v>
      </c>
      <c r="C61" s="8">
        <v>102</v>
      </c>
      <c r="D61" s="10" t="s">
        <v>558</v>
      </c>
      <c r="E61" s="11" t="s">
        <v>559</v>
      </c>
      <c r="F61" s="12" t="s">
        <v>560</v>
      </c>
      <c r="G61" s="8"/>
      <c r="H61" s="13">
        <v>3</v>
      </c>
      <c r="I61" s="12" t="s">
        <v>394</v>
      </c>
      <c r="J61" s="12" t="s">
        <v>393</v>
      </c>
    </row>
    <row r="62" spans="1:10" ht="16.5" customHeight="1" x14ac:dyDescent="0.25">
      <c r="A62" s="8" t="s">
        <v>389</v>
      </c>
      <c r="B62" s="9" t="s">
        <v>554</v>
      </c>
      <c r="C62" s="8">
        <v>111</v>
      </c>
      <c r="D62" s="10" t="s">
        <v>561</v>
      </c>
      <c r="E62" s="11" t="s">
        <v>562</v>
      </c>
      <c r="F62" s="12" t="s">
        <v>563</v>
      </c>
      <c r="G62" s="8"/>
      <c r="H62" s="13">
        <v>2</v>
      </c>
      <c r="I62" s="12" t="s">
        <v>394</v>
      </c>
      <c r="J62" s="12" t="s">
        <v>393</v>
      </c>
    </row>
    <row r="63" spans="1:10" ht="16.5" customHeight="1" x14ac:dyDescent="0.25">
      <c r="A63" s="8" t="s">
        <v>389</v>
      </c>
      <c r="B63" s="9" t="s">
        <v>554</v>
      </c>
      <c r="C63" s="8">
        <v>112</v>
      </c>
      <c r="D63" s="10" t="s">
        <v>564</v>
      </c>
      <c r="E63" s="11" t="s">
        <v>565</v>
      </c>
      <c r="F63" s="12" t="s">
        <v>566</v>
      </c>
      <c r="G63" s="8"/>
      <c r="H63" s="13">
        <v>2</v>
      </c>
      <c r="I63" s="12" t="s">
        <v>394</v>
      </c>
      <c r="J63" s="12" t="s">
        <v>393</v>
      </c>
    </row>
    <row r="64" spans="1:10" ht="16.5" customHeight="1" x14ac:dyDescent="0.25">
      <c r="A64" s="8" t="s">
        <v>389</v>
      </c>
      <c r="B64" s="9" t="s">
        <v>554</v>
      </c>
      <c r="C64" s="8">
        <v>116</v>
      </c>
      <c r="D64" s="10" t="s">
        <v>567</v>
      </c>
      <c r="E64" s="11" t="s">
        <v>568</v>
      </c>
      <c r="F64" s="12" t="s">
        <v>569</v>
      </c>
      <c r="G64" s="8"/>
      <c r="H64" s="13">
        <v>2</v>
      </c>
      <c r="I64" s="12" t="s">
        <v>394</v>
      </c>
      <c r="J64" s="12" t="s">
        <v>393</v>
      </c>
    </row>
    <row r="65" spans="1:10" ht="16.5" customHeight="1" x14ac:dyDescent="0.25">
      <c r="A65" s="8" t="s">
        <v>389</v>
      </c>
      <c r="B65" s="9" t="s">
        <v>554</v>
      </c>
      <c r="C65" s="8">
        <v>117</v>
      </c>
      <c r="D65" s="10" t="s">
        <v>570</v>
      </c>
      <c r="E65" s="11" t="s">
        <v>571</v>
      </c>
      <c r="F65" s="12" t="s">
        <v>572</v>
      </c>
      <c r="G65" s="8"/>
      <c r="H65" s="13">
        <v>2</v>
      </c>
      <c r="I65" s="12" t="s">
        <v>394</v>
      </c>
      <c r="J65" s="12" t="s">
        <v>393</v>
      </c>
    </row>
    <row r="66" spans="1:10" ht="16.5" customHeight="1" x14ac:dyDescent="0.25">
      <c r="A66" s="8" t="s">
        <v>389</v>
      </c>
      <c r="B66" s="9" t="s">
        <v>554</v>
      </c>
      <c r="C66" s="8">
        <v>200</v>
      </c>
      <c r="D66" s="10" t="s">
        <v>573</v>
      </c>
      <c r="E66" s="11" t="s">
        <v>574</v>
      </c>
      <c r="F66" s="12" t="s">
        <v>575</v>
      </c>
      <c r="G66" s="8"/>
      <c r="H66" s="13">
        <v>2</v>
      </c>
      <c r="I66" s="12" t="s">
        <v>394</v>
      </c>
      <c r="J66" s="12" t="s">
        <v>393</v>
      </c>
    </row>
    <row r="67" spans="1:10" ht="16.5" customHeight="1" x14ac:dyDescent="0.25">
      <c r="A67" s="8" t="s">
        <v>389</v>
      </c>
      <c r="B67" s="9" t="s">
        <v>554</v>
      </c>
      <c r="C67" s="8">
        <v>201</v>
      </c>
      <c r="D67" s="10" t="s">
        <v>576</v>
      </c>
      <c r="E67" s="11" t="s">
        <v>577</v>
      </c>
      <c r="F67" s="12" t="s">
        <v>578</v>
      </c>
      <c r="G67" s="8"/>
      <c r="H67" s="13">
        <v>3</v>
      </c>
      <c r="I67" s="12" t="s">
        <v>394</v>
      </c>
      <c r="J67" s="12" t="s">
        <v>393</v>
      </c>
    </row>
    <row r="68" spans="1:10" ht="16.5" customHeight="1" x14ac:dyDescent="0.25">
      <c r="A68" s="8" t="s">
        <v>389</v>
      </c>
      <c r="B68" s="9" t="s">
        <v>554</v>
      </c>
      <c r="C68" s="8">
        <v>216</v>
      </c>
      <c r="D68" s="10" t="s">
        <v>579</v>
      </c>
      <c r="E68" s="11" t="s">
        <v>580</v>
      </c>
      <c r="F68" s="12" t="s">
        <v>581</v>
      </c>
      <c r="G68" s="8"/>
      <c r="H68" s="13">
        <v>2</v>
      </c>
      <c r="I68" s="12" t="s">
        <v>394</v>
      </c>
      <c r="J68" s="12" t="s">
        <v>393</v>
      </c>
    </row>
    <row r="69" spans="1:10" ht="16.5" customHeight="1" x14ac:dyDescent="0.25">
      <c r="A69" s="8" t="s">
        <v>389</v>
      </c>
      <c r="B69" s="9" t="s">
        <v>554</v>
      </c>
      <c r="C69" s="8">
        <v>245</v>
      </c>
      <c r="D69" s="10" t="s">
        <v>582</v>
      </c>
      <c r="E69" s="11" t="s">
        <v>583</v>
      </c>
      <c r="F69" s="12" t="s">
        <v>584</v>
      </c>
      <c r="G69" s="8"/>
      <c r="H69" s="13">
        <v>2</v>
      </c>
      <c r="I69" s="12" t="s">
        <v>394</v>
      </c>
      <c r="J69" s="12" t="s">
        <v>393</v>
      </c>
    </row>
    <row r="70" spans="1:10" ht="16.5" customHeight="1" x14ac:dyDescent="0.25">
      <c r="A70" s="8" t="s">
        <v>389</v>
      </c>
      <c r="B70" s="9" t="s">
        <v>554</v>
      </c>
      <c r="C70" s="8">
        <v>246</v>
      </c>
      <c r="D70" s="10" t="s">
        <v>585</v>
      </c>
      <c r="E70" s="11" t="s">
        <v>586</v>
      </c>
      <c r="F70" s="12" t="s">
        <v>587</v>
      </c>
      <c r="G70" s="8"/>
      <c r="H70" s="13">
        <v>2</v>
      </c>
      <c r="I70" s="12" t="s">
        <v>394</v>
      </c>
      <c r="J70" s="12" t="s">
        <v>393</v>
      </c>
    </row>
    <row r="71" spans="1:10" ht="16.5" customHeight="1" x14ac:dyDescent="0.25">
      <c r="A71" s="8" t="s">
        <v>389</v>
      </c>
      <c r="B71" s="9" t="s">
        <v>554</v>
      </c>
      <c r="C71" s="8">
        <v>252</v>
      </c>
      <c r="D71" s="10" t="s">
        <v>588</v>
      </c>
      <c r="E71" s="11" t="s">
        <v>589</v>
      </c>
      <c r="F71" s="12" t="s">
        <v>590</v>
      </c>
      <c r="G71" s="8"/>
      <c r="H71" s="13">
        <v>2</v>
      </c>
      <c r="I71" s="12" t="s">
        <v>394</v>
      </c>
      <c r="J71" s="12" t="s">
        <v>393</v>
      </c>
    </row>
    <row r="72" spans="1:10" ht="16.5" customHeight="1" x14ac:dyDescent="0.25">
      <c r="A72" s="8" t="s">
        <v>389</v>
      </c>
      <c r="B72" s="9" t="s">
        <v>554</v>
      </c>
      <c r="C72" s="8">
        <v>261</v>
      </c>
      <c r="D72" s="10" t="s">
        <v>591</v>
      </c>
      <c r="E72" s="11" t="s">
        <v>592</v>
      </c>
      <c r="F72" s="12" t="s">
        <v>593</v>
      </c>
      <c r="G72" s="8"/>
      <c r="H72" s="13">
        <v>1</v>
      </c>
      <c r="I72" s="12" t="s">
        <v>394</v>
      </c>
      <c r="J72" s="12" t="s">
        <v>393</v>
      </c>
    </row>
    <row r="73" spans="1:10" ht="16.5" customHeight="1" x14ac:dyDescent="0.25">
      <c r="A73" s="8" t="s">
        <v>389</v>
      </c>
      <c r="B73" s="9" t="s">
        <v>554</v>
      </c>
      <c r="C73" s="8">
        <v>265</v>
      </c>
      <c r="D73" s="10" t="s">
        <v>594</v>
      </c>
      <c r="E73" s="11" t="s">
        <v>595</v>
      </c>
      <c r="F73" s="12" t="s">
        <v>596</v>
      </c>
      <c r="G73" s="8"/>
      <c r="H73" s="13">
        <v>2</v>
      </c>
      <c r="I73" s="12" t="s">
        <v>394</v>
      </c>
      <c r="J73" s="12" t="s">
        <v>393</v>
      </c>
    </row>
    <row r="74" spans="1:10" ht="16.5" customHeight="1" x14ac:dyDescent="0.25">
      <c r="A74" s="8" t="s">
        <v>389</v>
      </c>
      <c r="B74" s="9" t="s">
        <v>554</v>
      </c>
      <c r="C74" s="8">
        <v>272</v>
      </c>
      <c r="D74" s="10" t="s">
        <v>597</v>
      </c>
      <c r="E74" s="11" t="s">
        <v>598</v>
      </c>
      <c r="F74" s="12" t="s">
        <v>599</v>
      </c>
      <c r="G74" s="8"/>
      <c r="H74" s="13">
        <v>2</v>
      </c>
      <c r="I74" s="12" t="s">
        <v>394</v>
      </c>
      <c r="J74" s="12" t="s">
        <v>393</v>
      </c>
    </row>
    <row r="75" spans="1:10" ht="16.5" customHeight="1" x14ac:dyDescent="0.25">
      <c r="A75" s="8" t="s">
        <v>389</v>
      </c>
      <c r="B75" s="9" t="s">
        <v>554</v>
      </c>
      <c r="C75" s="8">
        <v>278</v>
      </c>
      <c r="D75" s="10" t="s">
        <v>600</v>
      </c>
      <c r="E75" s="11" t="s">
        <v>601</v>
      </c>
      <c r="F75" s="12" t="s">
        <v>602</v>
      </c>
      <c r="G75" s="8"/>
      <c r="H75" s="13">
        <v>2</v>
      </c>
      <c r="I75" s="12" t="s">
        <v>394</v>
      </c>
      <c r="J75" s="12" t="s">
        <v>393</v>
      </c>
    </row>
    <row r="76" spans="1:10" ht="16.5" customHeight="1" x14ac:dyDescent="0.25">
      <c r="A76" s="8" t="s">
        <v>389</v>
      </c>
      <c r="B76" s="9" t="s">
        <v>554</v>
      </c>
      <c r="C76" s="8">
        <v>279</v>
      </c>
      <c r="D76" s="10" t="s">
        <v>603</v>
      </c>
      <c r="E76" s="11" t="s">
        <v>604</v>
      </c>
      <c r="F76" s="12" t="s">
        <v>605</v>
      </c>
      <c r="G76" s="8"/>
      <c r="H76" s="13">
        <v>2</v>
      </c>
      <c r="I76" s="12" t="s">
        <v>394</v>
      </c>
      <c r="J76" s="12" t="s">
        <v>393</v>
      </c>
    </row>
    <row r="77" spans="1:10" ht="16.5" customHeight="1" x14ac:dyDescent="0.25">
      <c r="A77" s="8" t="s">
        <v>389</v>
      </c>
      <c r="B77" s="9" t="s">
        <v>554</v>
      </c>
      <c r="C77" s="8">
        <v>296</v>
      </c>
      <c r="D77" s="10" t="s">
        <v>606</v>
      </c>
      <c r="E77" s="11" t="s">
        <v>607</v>
      </c>
      <c r="F77" s="12" t="s">
        <v>400</v>
      </c>
      <c r="G77" s="8"/>
      <c r="H77" s="13">
        <v>1</v>
      </c>
      <c r="I77" s="12" t="s">
        <v>394</v>
      </c>
      <c r="J77" s="12" t="s">
        <v>393</v>
      </c>
    </row>
    <row r="78" spans="1:10" ht="16.5" customHeight="1" x14ac:dyDescent="0.25">
      <c r="A78" s="8" t="s">
        <v>389</v>
      </c>
      <c r="B78" s="9" t="s">
        <v>554</v>
      </c>
      <c r="C78" s="8">
        <v>303</v>
      </c>
      <c r="D78" s="10" t="s">
        <v>608</v>
      </c>
      <c r="E78" s="11" t="s">
        <v>609</v>
      </c>
      <c r="F78" s="12" t="s">
        <v>610</v>
      </c>
      <c r="G78" s="8"/>
      <c r="H78" s="13">
        <v>2</v>
      </c>
      <c r="I78" s="12" t="s">
        <v>394</v>
      </c>
      <c r="J78" s="12" t="s">
        <v>393</v>
      </c>
    </row>
    <row r="79" spans="1:10" ht="16.5" customHeight="1" x14ac:dyDescent="0.25">
      <c r="A79" s="8" t="s">
        <v>389</v>
      </c>
      <c r="B79" s="9" t="s">
        <v>554</v>
      </c>
      <c r="C79" s="8">
        <v>328</v>
      </c>
      <c r="D79" s="10" t="s">
        <v>611</v>
      </c>
      <c r="E79" s="11" t="s">
        <v>612</v>
      </c>
      <c r="F79" s="12" t="s">
        <v>613</v>
      </c>
      <c r="G79" s="8"/>
      <c r="H79" s="13">
        <v>2</v>
      </c>
      <c r="I79" s="12" t="s">
        <v>394</v>
      </c>
      <c r="J79" s="12" t="s">
        <v>393</v>
      </c>
    </row>
    <row r="80" spans="1:10" ht="16.5" customHeight="1" x14ac:dyDescent="0.25">
      <c r="A80" s="8" t="s">
        <v>389</v>
      </c>
      <c r="B80" s="9" t="s">
        <v>554</v>
      </c>
      <c r="C80" s="8">
        <v>329</v>
      </c>
      <c r="D80" s="10" t="s">
        <v>614</v>
      </c>
      <c r="E80" s="11" t="s">
        <v>615</v>
      </c>
      <c r="F80" s="12" t="s">
        <v>616</v>
      </c>
      <c r="G80" s="8"/>
      <c r="H80" s="13">
        <v>2</v>
      </c>
      <c r="I80" s="12" t="s">
        <v>394</v>
      </c>
      <c r="J80" s="12" t="s">
        <v>393</v>
      </c>
    </row>
    <row r="81" spans="1:10" ht="16.5" customHeight="1" x14ac:dyDescent="0.25">
      <c r="A81" s="8" t="s">
        <v>389</v>
      </c>
      <c r="B81" s="9" t="s">
        <v>554</v>
      </c>
      <c r="C81" s="8">
        <v>348</v>
      </c>
      <c r="D81" s="10" t="s">
        <v>617</v>
      </c>
      <c r="E81" s="11" t="s">
        <v>618</v>
      </c>
      <c r="F81" s="12" t="s">
        <v>619</v>
      </c>
      <c r="G81" s="8"/>
      <c r="H81" s="13">
        <v>1</v>
      </c>
      <c r="I81" s="12" t="s">
        <v>394</v>
      </c>
      <c r="J81" s="12" t="s">
        <v>393</v>
      </c>
    </row>
    <row r="82" spans="1:10" ht="16.5" customHeight="1" x14ac:dyDescent="0.25">
      <c r="A82" s="8" t="s">
        <v>389</v>
      </c>
      <c r="B82" s="9" t="s">
        <v>554</v>
      </c>
      <c r="C82" s="8">
        <v>361</v>
      </c>
      <c r="D82" s="10" t="s">
        <v>620</v>
      </c>
      <c r="E82" s="11" t="s">
        <v>621</v>
      </c>
      <c r="F82" s="12" t="s">
        <v>622</v>
      </c>
      <c r="G82" s="8"/>
      <c r="H82" s="13">
        <v>1</v>
      </c>
      <c r="I82" s="12" t="s">
        <v>394</v>
      </c>
      <c r="J82" s="12" t="s">
        <v>393</v>
      </c>
    </row>
    <row r="83" spans="1:10" ht="16.5" customHeight="1" x14ac:dyDescent="0.25">
      <c r="A83" s="8" t="s">
        <v>389</v>
      </c>
      <c r="B83" s="9" t="s">
        <v>554</v>
      </c>
      <c r="C83" s="8">
        <v>362</v>
      </c>
      <c r="D83" s="10" t="s">
        <v>623</v>
      </c>
      <c r="E83" s="11" t="s">
        <v>624</v>
      </c>
      <c r="F83" s="12" t="s">
        <v>625</v>
      </c>
      <c r="G83" s="8"/>
      <c r="H83" s="13">
        <v>1</v>
      </c>
      <c r="I83" s="12" t="s">
        <v>394</v>
      </c>
      <c r="J83" s="12" t="s">
        <v>393</v>
      </c>
    </row>
    <row r="84" spans="1:10" ht="16.5" customHeight="1" x14ac:dyDescent="0.25">
      <c r="A84" s="8" t="s">
        <v>389</v>
      </c>
      <c r="B84" s="9" t="s">
        <v>554</v>
      </c>
      <c r="C84" s="8">
        <v>378</v>
      </c>
      <c r="D84" s="10" t="s">
        <v>626</v>
      </c>
      <c r="E84" s="11" t="s">
        <v>627</v>
      </c>
      <c r="F84" s="12" t="s">
        <v>628</v>
      </c>
      <c r="G84" s="8"/>
      <c r="H84" s="13">
        <v>2</v>
      </c>
      <c r="I84" s="12" t="s">
        <v>394</v>
      </c>
      <c r="J84" s="12" t="s">
        <v>393</v>
      </c>
    </row>
    <row r="85" spans="1:10" ht="16.5" customHeight="1" x14ac:dyDescent="0.25">
      <c r="A85" s="8" t="s">
        <v>389</v>
      </c>
      <c r="B85" s="9" t="s">
        <v>554</v>
      </c>
      <c r="C85" s="8">
        <v>387</v>
      </c>
      <c r="D85" s="10" t="s">
        <v>629</v>
      </c>
      <c r="E85" s="11" t="s">
        <v>630</v>
      </c>
      <c r="F85" s="12" t="s">
        <v>631</v>
      </c>
      <c r="G85" s="8"/>
      <c r="H85" s="13">
        <v>2</v>
      </c>
      <c r="I85" s="12" t="s">
        <v>394</v>
      </c>
      <c r="J85" s="12" t="s">
        <v>393</v>
      </c>
    </row>
    <row r="86" spans="1:10" ht="16.5" customHeight="1" x14ac:dyDescent="0.25">
      <c r="A86" s="8" t="s">
        <v>389</v>
      </c>
      <c r="B86" s="9" t="s">
        <v>554</v>
      </c>
      <c r="C86" s="8">
        <v>388</v>
      </c>
      <c r="D86" s="10" t="s">
        <v>632</v>
      </c>
      <c r="E86" s="11" t="s">
        <v>633</v>
      </c>
      <c r="F86" s="12" t="s">
        <v>634</v>
      </c>
      <c r="G86" s="8"/>
      <c r="H86" s="13">
        <v>2</v>
      </c>
      <c r="I86" s="12" t="s">
        <v>394</v>
      </c>
      <c r="J86" s="12" t="s">
        <v>393</v>
      </c>
    </row>
    <row r="87" spans="1:10" ht="16.5" customHeight="1" x14ac:dyDescent="0.25">
      <c r="A87" s="8" t="s">
        <v>389</v>
      </c>
      <c r="B87" s="9" t="s">
        <v>554</v>
      </c>
      <c r="C87" s="8">
        <v>389</v>
      </c>
      <c r="D87" s="10" t="s">
        <v>635</v>
      </c>
      <c r="E87" s="11" t="s">
        <v>636</v>
      </c>
      <c r="F87" s="12" t="s">
        <v>637</v>
      </c>
      <c r="G87" s="8"/>
      <c r="H87" s="13">
        <v>2</v>
      </c>
      <c r="I87" s="12" t="s">
        <v>394</v>
      </c>
      <c r="J87" s="12" t="s">
        <v>393</v>
      </c>
    </row>
    <row r="88" spans="1:10" ht="16.5" customHeight="1" x14ac:dyDescent="0.25">
      <c r="A88" s="8" t="s">
        <v>389</v>
      </c>
      <c r="B88" s="9" t="s">
        <v>554</v>
      </c>
      <c r="C88" s="8">
        <v>391</v>
      </c>
      <c r="D88" s="10" t="s">
        <v>638</v>
      </c>
      <c r="E88" s="11" t="s">
        <v>639</v>
      </c>
      <c r="F88" s="12" t="s">
        <v>640</v>
      </c>
      <c r="G88" s="8"/>
      <c r="H88" s="13">
        <v>4</v>
      </c>
      <c r="I88" s="12" t="s">
        <v>394</v>
      </c>
      <c r="J88" s="12" t="s">
        <v>393</v>
      </c>
    </row>
    <row r="89" spans="1:10" ht="16.5" customHeight="1" x14ac:dyDescent="0.25">
      <c r="A89" s="8" t="s">
        <v>389</v>
      </c>
      <c r="B89" s="9" t="s">
        <v>554</v>
      </c>
      <c r="C89" s="8">
        <v>392</v>
      </c>
      <c r="D89" s="10" t="s">
        <v>641</v>
      </c>
      <c r="E89" s="11" t="s">
        <v>642</v>
      </c>
      <c r="F89" s="12" t="s">
        <v>643</v>
      </c>
      <c r="G89" s="8"/>
      <c r="H89" s="13">
        <v>3</v>
      </c>
      <c r="I89" s="12" t="s">
        <v>394</v>
      </c>
      <c r="J89" s="12" t="s">
        <v>644</v>
      </c>
    </row>
    <row r="90" spans="1:10" ht="16.5" customHeight="1" x14ac:dyDescent="0.25">
      <c r="A90" s="8" t="s">
        <v>389</v>
      </c>
      <c r="B90" s="9" t="s">
        <v>554</v>
      </c>
      <c r="C90" s="8">
        <v>396</v>
      </c>
      <c r="D90" s="10" t="s">
        <v>645</v>
      </c>
      <c r="E90" s="11" t="s">
        <v>646</v>
      </c>
      <c r="F90" s="12" t="s">
        <v>400</v>
      </c>
      <c r="G90" s="8"/>
      <c r="H90" s="13">
        <v>1</v>
      </c>
      <c r="I90" s="12" t="s">
        <v>394</v>
      </c>
      <c r="J90" s="12" t="s">
        <v>393</v>
      </c>
    </row>
    <row r="91" spans="1:10" ht="16.5" customHeight="1" x14ac:dyDescent="0.25">
      <c r="A91" s="8" t="s">
        <v>389</v>
      </c>
      <c r="B91" s="9" t="s">
        <v>554</v>
      </c>
      <c r="C91" s="8">
        <v>401</v>
      </c>
      <c r="D91" s="10" t="s">
        <v>647</v>
      </c>
      <c r="E91" s="11" t="s">
        <v>648</v>
      </c>
      <c r="F91" s="12" t="s">
        <v>649</v>
      </c>
      <c r="G91" s="8"/>
      <c r="H91" s="13">
        <v>2</v>
      </c>
      <c r="I91" s="12" t="s">
        <v>394</v>
      </c>
      <c r="J91" s="12" t="s">
        <v>393</v>
      </c>
    </row>
    <row r="92" spans="1:10" ht="16.5" customHeight="1" x14ac:dyDescent="0.25">
      <c r="A92" s="8" t="s">
        <v>389</v>
      </c>
      <c r="B92" s="9" t="s">
        <v>554</v>
      </c>
      <c r="C92" s="8">
        <v>405</v>
      </c>
      <c r="D92" s="10" t="s">
        <v>650</v>
      </c>
      <c r="E92" s="11" t="s">
        <v>651</v>
      </c>
      <c r="F92" s="12" t="s">
        <v>652</v>
      </c>
      <c r="G92" s="8"/>
      <c r="H92" s="13">
        <v>2</v>
      </c>
      <c r="I92" s="12" t="s">
        <v>394</v>
      </c>
      <c r="J92" s="12" t="s">
        <v>393</v>
      </c>
    </row>
    <row r="93" spans="1:10" ht="16.5" customHeight="1" x14ac:dyDescent="0.25">
      <c r="A93" s="8" t="s">
        <v>389</v>
      </c>
      <c r="B93" s="9" t="s">
        <v>554</v>
      </c>
      <c r="C93" s="8">
        <v>415</v>
      </c>
      <c r="D93" s="10" t="s">
        <v>653</v>
      </c>
      <c r="E93" s="11" t="s">
        <v>654</v>
      </c>
      <c r="F93" s="12" t="s">
        <v>655</v>
      </c>
      <c r="G93" s="8"/>
      <c r="H93" s="13">
        <v>2</v>
      </c>
      <c r="I93" s="12" t="s">
        <v>394</v>
      </c>
      <c r="J93" s="12" t="s">
        <v>393</v>
      </c>
    </row>
    <row r="94" spans="1:10" ht="16.5" customHeight="1" x14ac:dyDescent="0.25">
      <c r="A94" s="8" t="s">
        <v>389</v>
      </c>
      <c r="B94" s="9" t="s">
        <v>554</v>
      </c>
      <c r="C94" s="8">
        <v>416</v>
      </c>
      <c r="D94" s="10" t="s">
        <v>656</v>
      </c>
      <c r="E94" s="11" t="s">
        <v>657</v>
      </c>
      <c r="F94" s="12" t="s">
        <v>658</v>
      </c>
      <c r="G94" s="8"/>
      <c r="H94" s="13">
        <v>2</v>
      </c>
      <c r="I94" s="12" t="s">
        <v>394</v>
      </c>
      <c r="J94" s="12" t="s">
        <v>393</v>
      </c>
    </row>
    <row r="95" spans="1:10" ht="16.5" customHeight="1" x14ac:dyDescent="0.25">
      <c r="A95" s="8" t="s">
        <v>389</v>
      </c>
      <c r="B95" s="9" t="s">
        <v>554</v>
      </c>
      <c r="C95" s="8">
        <v>417</v>
      </c>
      <c r="D95" s="10" t="s">
        <v>659</v>
      </c>
      <c r="E95" s="11" t="s">
        <v>660</v>
      </c>
      <c r="F95" s="12" t="s">
        <v>661</v>
      </c>
      <c r="G95" s="8"/>
      <c r="H95" s="13">
        <v>2</v>
      </c>
      <c r="I95" s="12" t="s">
        <v>394</v>
      </c>
      <c r="J95" s="12" t="s">
        <v>393</v>
      </c>
    </row>
    <row r="96" spans="1:10" ht="16.5" customHeight="1" x14ac:dyDescent="0.25">
      <c r="A96" s="8" t="s">
        <v>389</v>
      </c>
      <c r="B96" s="9" t="s">
        <v>554</v>
      </c>
      <c r="C96" s="8">
        <v>418</v>
      </c>
      <c r="D96" s="10" t="s">
        <v>662</v>
      </c>
      <c r="E96" s="11" t="s">
        <v>663</v>
      </c>
      <c r="F96" s="12" t="s">
        <v>664</v>
      </c>
      <c r="G96" s="8"/>
      <c r="H96" s="13">
        <v>3</v>
      </c>
      <c r="I96" s="12" t="s">
        <v>394</v>
      </c>
      <c r="J96" s="12" t="s">
        <v>665</v>
      </c>
    </row>
    <row r="97" spans="1:10" ht="16.5" customHeight="1" x14ac:dyDescent="0.25">
      <c r="A97" s="8" t="s">
        <v>389</v>
      </c>
      <c r="B97" s="9" t="s">
        <v>554</v>
      </c>
      <c r="C97" s="8">
        <v>419</v>
      </c>
      <c r="D97" s="10" t="s">
        <v>666</v>
      </c>
      <c r="E97" s="11" t="s">
        <v>667</v>
      </c>
      <c r="F97" s="12" t="s">
        <v>668</v>
      </c>
      <c r="G97" s="8"/>
      <c r="H97" s="13">
        <v>2</v>
      </c>
      <c r="I97" s="12" t="s">
        <v>394</v>
      </c>
      <c r="J97" s="12" t="s">
        <v>393</v>
      </c>
    </row>
    <row r="98" spans="1:10" ht="16.5" customHeight="1" x14ac:dyDescent="0.25">
      <c r="A98" s="8" t="s">
        <v>389</v>
      </c>
      <c r="B98" s="9" t="s">
        <v>554</v>
      </c>
      <c r="C98" s="8">
        <v>428</v>
      </c>
      <c r="D98" s="10" t="s">
        <v>669</v>
      </c>
      <c r="E98" s="11" t="s">
        <v>670</v>
      </c>
      <c r="F98" s="12" t="s">
        <v>671</v>
      </c>
      <c r="G98" s="8"/>
      <c r="H98" s="13">
        <v>2</v>
      </c>
      <c r="I98" s="12" t="s">
        <v>394</v>
      </c>
      <c r="J98" s="12" t="s">
        <v>393</v>
      </c>
    </row>
    <row r="99" spans="1:10" ht="16.5" customHeight="1" x14ac:dyDescent="0.25">
      <c r="A99" s="8" t="s">
        <v>389</v>
      </c>
      <c r="B99" s="9" t="s">
        <v>554</v>
      </c>
      <c r="C99" s="8">
        <v>446</v>
      </c>
      <c r="D99" s="10" t="s">
        <v>672</v>
      </c>
      <c r="E99" s="11" t="s">
        <v>673</v>
      </c>
      <c r="F99" s="12" t="s">
        <v>674</v>
      </c>
      <c r="G99" s="8"/>
      <c r="H99" s="13">
        <v>3</v>
      </c>
      <c r="I99" s="12" t="s">
        <v>394</v>
      </c>
      <c r="J99" s="12" t="s">
        <v>393</v>
      </c>
    </row>
    <row r="100" spans="1:10" ht="16.5" customHeight="1" x14ac:dyDescent="0.25">
      <c r="A100" s="8" t="s">
        <v>389</v>
      </c>
      <c r="B100" s="9" t="s">
        <v>554</v>
      </c>
      <c r="C100" s="8">
        <v>447</v>
      </c>
      <c r="D100" s="10" t="s">
        <v>675</v>
      </c>
      <c r="E100" s="11" t="s">
        <v>676</v>
      </c>
      <c r="F100" s="12" t="s">
        <v>677</v>
      </c>
      <c r="G100" s="8"/>
      <c r="H100" s="13">
        <v>8</v>
      </c>
      <c r="I100" s="12" t="s">
        <v>394</v>
      </c>
      <c r="J100" s="12" t="s">
        <v>393</v>
      </c>
    </row>
    <row r="101" spans="1:10" ht="16.5" customHeight="1" x14ac:dyDescent="0.25">
      <c r="A101" s="8" t="s">
        <v>389</v>
      </c>
      <c r="B101" s="9" t="s">
        <v>554</v>
      </c>
      <c r="C101" s="8">
        <v>448</v>
      </c>
      <c r="D101" s="10" t="s">
        <v>678</v>
      </c>
      <c r="E101" s="11" t="s">
        <v>679</v>
      </c>
      <c r="F101" s="12" t="s">
        <v>414</v>
      </c>
      <c r="G101" s="8"/>
      <c r="H101" s="13">
        <v>2</v>
      </c>
      <c r="I101" s="12" t="s">
        <v>394</v>
      </c>
      <c r="J101" s="12" t="s">
        <v>393</v>
      </c>
    </row>
    <row r="102" spans="1:10" ht="16.5" customHeight="1" x14ac:dyDescent="0.25">
      <c r="A102" s="8" t="s">
        <v>389</v>
      </c>
      <c r="B102" s="9" t="s">
        <v>554</v>
      </c>
      <c r="C102" s="8">
        <v>449</v>
      </c>
      <c r="D102" s="10" t="s">
        <v>680</v>
      </c>
      <c r="E102" s="11" t="s">
        <v>681</v>
      </c>
      <c r="F102" s="12" t="s">
        <v>425</v>
      </c>
      <c r="G102" s="8"/>
      <c r="H102" s="13">
        <v>10</v>
      </c>
      <c r="I102" s="12" t="s">
        <v>394</v>
      </c>
      <c r="J102" s="12" t="s">
        <v>393</v>
      </c>
    </row>
    <row r="103" spans="1:10" ht="16.5" customHeight="1" x14ac:dyDescent="0.25">
      <c r="A103" s="8" t="s">
        <v>389</v>
      </c>
      <c r="B103" s="9" t="s">
        <v>554</v>
      </c>
      <c r="C103" s="8">
        <v>455</v>
      </c>
      <c r="D103" s="10" t="s">
        <v>682</v>
      </c>
      <c r="E103" s="11" t="s">
        <v>683</v>
      </c>
      <c r="F103" s="12" t="s">
        <v>684</v>
      </c>
      <c r="G103" s="8"/>
      <c r="H103" s="13">
        <v>2</v>
      </c>
      <c r="I103" s="12" t="s">
        <v>394</v>
      </c>
      <c r="J103" s="12" t="s">
        <v>393</v>
      </c>
    </row>
    <row r="104" spans="1:10" ht="16.5" customHeight="1" x14ac:dyDescent="0.25">
      <c r="A104" s="8" t="s">
        <v>389</v>
      </c>
      <c r="B104" s="9" t="s">
        <v>554</v>
      </c>
      <c r="C104" s="8">
        <v>460</v>
      </c>
      <c r="D104" s="10" t="s">
        <v>685</v>
      </c>
      <c r="E104" s="11" t="s">
        <v>686</v>
      </c>
      <c r="F104" s="12" t="s">
        <v>687</v>
      </c>
      <c r="G104" s="8"/>
      <c r="H104" s="13">
        <v>2</v>
      </c>
      <c r="I104" s="12" t="s">
        <v>394</v>
      </c>
      <c r="J104" s="12" t="s">
        <v>393</v>
      </c>
    </row>
    <row r="105" spans="1:10" ht="16.5" customHeight="1" x14ac:dyDescent="0.25">
      <c r="A105" s="8" t="s">
        <v>389</v>
      </c>
      <c r="B105" s="9" t="s">
        <v>554</v>
      </c>
      <c r="C105" s="8">
        <v>496</v>
      </c>
      <c r="D105" s="10" t="s">
        <v>688</v>
      </c>
      <c r="E105" s="11" t="s">
        <v>689</v>
      </c>
      <c r="F105" s="12" t="s">
        <v>400</v>
      </c>
      <c r="G105" s="8"/>
      <c r="H105" s="13">
        <v>1</v>
      </c>
      <c r="I105" s="12" t="s">
        <v>394</v>
      </c>
      <c r="J105" s="12" t="s">
        <v>393</v>
      </c>
    </row>
    <row r="106" spans="1:10" ht="16.5" customHeight="1" x14ac:dyDescent="0.25">
      <c r="A106" s="8" t="s">
        <v>389</v>
      </c>
      <c r="B106" s="9" t="s">
        <v>690</v>
      </c>
      <c r="C106" s="8">
        <v>111</v>
      </c>
      <c r="D106" s="10" t="s">
        <v>691</v>
      </c>
      <c r="E106" s="11" t="s">
        <v>692</v>
      </c>
      <c r="F106" s="12" t="s">
        <v>693</v>
      </c>
      <c r="G106" s="8"/>
      <c r="H106" s="13">
        <v>4</v>
      </c>
      <c r="I106" s="12" t="s">
        <v>394</v>
      </c>
      <c r="J106" s="12" t="s">
        <v>393</v>
      </c>
    </row>
    <row r="107" spans="1:10" ht="16.5" customHeight="1" x14ac:dyDescent="0.25">
      <c r="A107" s="8" t="s">
        <v>389</v>
      </c>
      <c r="B107" s="9" t="s">
        <v>690</v>
      </c>
      <c r="C107" s="8">
        <v>151</v>
      </c>
      <c r="D107" s="10" t="s">
        <v>694</v>
      </c>
      <c r="E107" s="11" t="s">
        <v>695</v>
      </c>
      <c r="F107" s="12" t="s">
        <v>696</v>
      </c>
      <c r="G107" s="8"/>
      <c r="H107" s="13">
        <v>2</v>
      </c>
      <c r="I107" s="12" t="s">
        <v>394</v>
      </c>
      <c r="J107" s="12" t="s">
        <v>393</v>
      </c>
    </row>
    <row r="108" spans="1:10" ht="16.5" customHeight="1" x14ac:dyDescent="0.25">
      <c r="A108" s="8" t="s">
        <v>389</v>
      </c>
      <c r="B108" s="9" t="s">
        <v>690</v>
      </c>
      <c r="C108" s="8">
        <v>161</v>
      </c>
      <c r="D108" s="10" t="s">
        <v>697</v>
      </c>
      <c r="E108" s="11" t="s">
        <v>698</v>
      </c>
      <c r="F108" s="12" t="s">
        <v>699</v>
      </c>
      <c r="G108" s="8"/>
      <c r="H108" s="13">
        <v>2</v>
      </c>
      <c r="I108" s="12" t="s">
        <v>394</v>
      </c>
      <c r="J108" s="12" t="s">
        <v>393</v>
      </c>
    </row>
    <row r="109" spans="1:10" ht="16.5" customHeight="1" x14ac:dyDescent="0.25">
      <c r="A109" s="8" t="s">
        <v>389</v>
      </c>
      <c r="B109" s="9" t="s">
        <v>690</v>
      </c>
      <c r="C109" s="8">
        <v>201</v>
      </c>
      <c r="D109" s="10" t="s">
        <v>700</v>
      </c>
      <c r="E109" s="11" t="s">
        <v>701</v>
      </c>
      <c r="F109" s="12" t="s">
        <v>702</v>
      </c>
      <c r="G109" s="8"/>
      <c r="H109" s="13">
        <v>2</v>
      </c>
      <c r="I109" s="12" t="s">
        <v>394</v>
      </c>
      <c r="J109" s="12" t="s">
        <v>393</v>
      </c>
    </row>
    <row r="110" spans="1:10" ht="16.5" customHeight="1" x14ac:dyDescent="0.25">
      <c r="A110" s="8" t="s">
        <v>389</v>
      </c>
      <c r="B110" s="9" t="s">
        <v>690</v>
      </c>
      <c r="C110" s="8">
        <v>202</v>
      </c>
      <c r="D110" s="10" t="s">
        <v>703</v>
      </c>
      <c r="E110" s="11" t="s">
        <v>704</v>
      </c>
      <c r="F110" s="12" t="s">
        <v>705</v>
      </c>
      <c r="G110" s="8"/>
      <c r="H110" s="13">
        <v>2</v>
      </c>
      <c r="I110" s="12" t="s">
        <v>394</v>
      </c>
      <c r="J110" s="12" t="s">
        <v>393</v>
      </c>
    </row>
    <row r="111" spans="1:10" ht="16.5" customHeight="1" x14ac:dyDescent="0.25">
      <c r="A111" s="8" t="s">
        <v>389</v>
      </c>
      <c r="B111" s="9" t="s">
        <v>690</v>
      </c>
      <c r="C111" s="8">
        <v>203</v>
      </c>
      <c r="D111" s="10" t="s">
        <v>706</v>
      </c>
      <c r="E111" s="11" t="s">
        <v>707</v>
      </c>
      <c r="F111" s="12" t="s">
        <v>708</v>
      </c>
      <c r="G111" s="8"/>
      <c r="H111" s="13">
        <v>2</v>
      </c>
      <c r="I111" s="12" t="s">
        <v>394</v>
      </c>
      <c r="J111" s="12" t="s">
        <v>393</v>
      </c>
    </row>
    <row r="112" spans="1:10" ht="16.5" customHeight="1" x14ac:dyDescent="0.25">
      <c r="A112" s="8" t="s">
        <v>389</v>
      </c>
      <c r="B112" s="9" t="s">
        <v>690</v>
      </c>
      <c r="C112" s="8">
        <v>205</v>
      </c>
      <c r="D112" s="10" t="s">
        <v>709</v>
      </c>
      <c r="E112" s="11" t="s">
        <v>710</v>
      </c>
      <c r="F112" s="12" t="s">
        <v>711</v>
      </c>
      <c r="G112" s="8"/>
      <c r="H112" s="13">
        <v>2</v>
      </c>
      <c r="I112" s="12" t="s">
        <v>394</v>
      </c>
      <c r="J112" s="12" t="s">
        <v>393</v>
      </c>
    </row>
    <row r="113" spans="1:10" ht="16.5" customHeight="1" x14ac:dyDescent="0.25">
      <c r="A113" s="8" t="s">
        <v>389</v>
      </c>
      <c r="B113" s="9" t="s">
        <v>690</v>
      </c>
      <c r="C113" s="8">
        <v>213</v>
      </c>
      <c r="D113" s="10" t="s">
        <v>712</v>
      </c>
      <c r="E113" s="11" t="s">
        <v>713</v>
      </c>
      <c r="F113" s="12" t="s">
        <v>714</v>
      </c>
      <c r="G113" s="8"/>
      <c r="H113" s="13">
        <v>2</v>
      </c>
      <c r="I113" s="12" t="s">
        <v>394</v>
      </c>
      <c r="J113" s="12" t="s">
        <v>393</v>
      </c>
    </row>
    <row r="114" spans="1:10" ht="16.5" customHeight="1" x14ac:dyDescent="0.25">
      <c r="A114" s="8" t="s">
        <v>389</v>
      </c>
      <c r="B114" s="9" t="s">
        <v>690</v>
      </c>
      <c r="C114" s="8">
        <v>221</v>
      </c>
      <c r="D114" s="10" t="s">
        <v>715</v>
      </c>
      <c r="E114" s="11" t="s">
        <v>716</v>
      </c>
      <c r="F114" s="12" t="s">
        <v>717</v>
      </c>
      <c r="G114" s="8"/>
      <c r="H114" s="13">
        <v>2</v>
      </c>
      <c r="I114" s="12" t="s">
        <v>394</v>
      </c>
      <c r="J114" s="12" t="s">
        <v>393</v>
      </c>
    </row>
    <row r="115" spans="1:10" ht="16.5" customHeight="1" x14ac:dyDescent="0.25">
      <c r="A115" s="8" t="s">
        <v>389</v>
      </c>
      <c r="B115" s="9" t="s">
        <v>690</v>
      </c>
      <c r="C115" s="8">
        <v>251</v>
      </c>
      <c r="D115" s="10" t="s">
        <v>718</v>
      </c>
      <c r="E115" s="11" t="s">
        <v>719</v>
      </c>
      <c r="F115" s="12" t="s">
        <v>720</v>
      </c>
      <c r="G115" s="8"/>
      <c r="H115" s="13">
        <v>2</v>
      </c>
      <c r="I115" s="12" t="s">
        <v>394</v>
      </c>
      <c r="J115" s="12" t="s">
        <v>393</v>
      </c>
    </row>
    <row r="116" spans="1:10" ht="16.5" customHeight="1" x14ac:dyDescent="0.25">
      <c r="A116" s="8" t="s">
        <v>389</v>
      </c>
      <c r="B116" s="9" t="s">
        <v>690</v>
      </c>
      <c r="C116" s="8">
        <v>270</v>
      </c>
      <c r="D116" s="10" t="s">
        <v>721</v>
      </c>
      <c r="E116" s="11" t="s">
        <v>722</v>
      </c>
      <c r="F116" s="12" t="s">
        <v>723</v>
      </c>
      <c r="G116" s="8"/>
      <c r="H116" s="13">
        <v>2</v>
      </c>
      <c r="I116" s="12" t="s">
        <v>394</v>
      </c>
      <c r="J116" s="12" t="s">
        <v>393</v>
      </c>
    </row>
    <row r="117" spans="1:10" ht="16.5" customHeight="1" x14ac:dyDescent="0.25">
      <c r="A117" s="8" t="s">
        <v>389</v>
      </c>
      <c r="B117" s="9" t="s">
        <v>690</v>
      </c>
      <c r="C117" s="8">
        <v>271</v>
      </c>
      <c r="D117" s="10" t="s">
        <v>724</v>
      </c>
      <c r="E117" s="11" t="s">
        <v>725</v>
      </c>
      <c r="F117" s="12" t="s">
        <v>726</v>
      </c>
      <c r="G117" s="8"/>
      <c r="H117" s="13">
        <v>3</v>
      </c>
      <c r="I117" s="12" t="s">
        <v>394</v>
      </c>
      <c r="J117" s="12" t="s">
        <v>393</v>
      </c>
    </row>
    <row r="118" spans="1:10" ht="16.5" customHeight="1" x14ac:dyDescent="0.25">
      <c r="A118" s="8" t="s">
        <v>389</v>
      </c>
      <c r="B118" s="9" t="s">
        <v>690</v>
      </c>
      <c r="C118" s="8">
        <v>301</v>
      </c>
      <c r="D118" s="10" t="s">
        <v>727</v>
      </c>
      <c r="E118" s="11" t="s">
        <v>728</v>
      </c>
      <c r="F118" s="12" t="s">
        <v>729</v>
      </c>
      <c r="G118" s="8"/>
      <c r="H118" s="13">
        <v>2</v>
      </c>
      <c r="I118" s="12" t="s">
        <v>394</v>
      </c>
      <c r="J118" s="12" t="s">
        <v>393</v>
      </c>
    </row>
    <row r="119" spans="1:10" ht="16.5" customHeight="1" x14ac:dyDescent="0.25">
      <c r="A119" s="8" t="s">
        <v>389</v>
      </c>
      <c r="B119" s="9" t="s">
        <v>690</v>
      </c>
      <c r="C119" s="8">
        <v>341</v>
      </c>
      <c r="D119" s="10" t="s">
        <v>730</v>
      </c>
      <c r="E119" s="11" t="s">
        <v>731</v>
      </c>
      <c r="F119" s="12" t="s">
        <v>732</v>
      </c>
      <c r="G119" s="8"/>
      <c r="H119" s="13">
        <v>3</v>
      </c>
      <c r="I119" s="12" t="s">
        <v>394</v>
      </c>
      <c r="J119" s="12" t="s">
        <v>393</v>
      </c>
    </row>
    <row r="120" spans="1:10" ht="16.5" customHeight="1" x14ac:dyDescent="0.25">
      <c r="A120" s="8" t="s">
        <v>389</v>
      </c>
      <c r="B120" s="9" t="s">
        <v>690</v>
      </c>
      <c r="C120" s="8">
        <v>343</v>
      </c>
      <c r="D120" s="10" t="s">
        <v>733</v>
      </c>
      <c r="E120" s="11" t="s">
        <v>734</v>
      </c>
      <c r="F120" s="12" t="s">
        <v>735</v>
      </c>
      <c r="G120" s="8"/>
      <c r="H120" s="13">
        <v>2</v>
      </c>
      <c r="I120" s="12" t="s">
        <v>394</v>
      </c>
      <c r="J120" s="12" t="s">
        <v>393</v>
      </c>
    </row>
    <row r="121" spans="1:10" ht="16.5" customHeight="1" x14ac:dyDescent="0.25">
      <c r="A121" s="8" t="s">
        <v>389</v>
      </c>
      <c r="B121" s="9" t="s">
        <v>690</v>
      </c>
      <c r="C121" s="8">
        <v>386</v>
      </c>
      <c r="D121" s="10" t="s">
        <v>736</v>
      </c>
      <c r="E121" s="11" t="s">
        <v>737</v>
      </c>
      <c r="F121" s="12" t="s">
        <v>738</v>
      </c>
      <c r="G121" s="8"/>
      <c r="H121" s="13">
        <v>2</v>
      </c>
      <c r="I121" s="12" t="s">
        <v>394</v>
      </c>
      <c r="J121" s="12" t="s">
        <v>393</v>
      </c>
    </row>
    <row r="122" spans="1:10" ht="16.5" customHeight="1" x14ac:dyDescent="0.25">
      <c r="A122" s="8" t="s">
        <v>389</v>
      </c>
      <c r="B122" s="9" t="s">
        <v>739</v>
      </c>
      <c r="C122" s="8">
        <v>351</v>
      </c>
      <c r="D122" s="10" t="s">
        <v>740</v>
      </c>
      <c r="E122" s="11" t="s">
        <v>741</v>
      </c>
      <c r="F122" s="12" t="s">
        <v>742</v>
      </c>
      <c r="G122" s="8"/>
      <c r="H122" s="13">
        <v>3</v>
      </c>
      <c r="I122" s="12" t="s">
        <v>394</v>
      </c>
      <c r="J122" s="12" t="s">
        <v>393</v>
      </c>
    </row>
    <row r="123" spans="1:10" ht="16.5" customHeight="1" x14ac:dyDescent="0.25">
      <c r="A123" s="8" t="s">
        <v>389</v>
      </c>
      <c r="B123" s="9" t="s">
        <v>739</v>
      </c>
      <c r="C123" s="8">
        <v>353</v>
      </c>
      <c r="D123" s="10" t="s">
        <v>743</v>
      </c>
      <c r="E123" s="11" t="s">
        <v>744</v>
      </c>
      <c r="F123" s="12" t="s">
        <v>745</v>
      </c>
      <c r="G123" s="8"/>
      <c r="H123" s="13">
        <v>2</v>
      </c>
      <c r="I123" s="12" t="s">
        <v>394</v>
      </c>
      <c r="J123" s="12" t="s">
        <v>393</v>
      </c>
    </row>
    <row r="124" spans="1:10" ht="16.5" customHeight="1" x14ac:dyDescent="0.25">
      <c r="A124" s="8" t="s">
        <v>389</v>
      </c>
      <c r="B124" s="9" t="s">
        <v>739</v>
      </c>
      <c r="C124" s="8">
        <v>402</v>
      </c>
      <c r="D124" s="10" t="s">
        <v>746</v>
      </c>
      <c r="E124" s="11" t="s">
        <v>747</v>
      </c>
      <c r="F124" s="12" t="s">
        <v>748</v>
      </c>
      <c r="G124" s="8"/>
      <c r="H124" s="13">
        <v>3</v>
      </c>
      <c r="I124" s="12" t="s">
        <v>394</v>
      </c>
      <c r="J124" s="12" t="s">
        <v>393</v>
      </c>
    </row>
    <row r="125" spans="1:10" ht="16.5" customHeight="1" x14ac:dyDescent="0.25">
      <c r="A125" s="8" t="s">
        <v>389</v>
      </c>
      <c r="B125" s="9" t="s">
        <v>739</v>
      </c>
      <c r="C125" s="8">
        <v>403</v>
      </c>
      <c r="D125" s="10" t="s">
        <v>749</v>
      </c>
      <c r="E125" s="11" t="s">
        <v>750</v>
      </c>
      <c r="F125" s="12" t="s">
        <v>751</v>
      </c>
      <c r="G125" s="8"/>
      <c r="H125" s="13">
        <v>2</v>
      </c>
      <c r="I125" s="12" t="s">
        <v>394</v>
      </c>
      <c r="J125" s="12" t="s">
        <v>752</v>
      </c>
    </row>
    <row r="126" spans="1:10" ht="16.5" customHeight="1" x14ac:dyDescent="0.25">
      <c r="A126" s="8" t="s">
        <v>389</v>
      </c>
      <c r="B126" s="9" t="s">
        <v>739</v>
      </c>
      <c r="C126" s="8">
        <v>404</v>
      </c>
      <c r="D126" s="10" t="s">
        <v>753</v>
      </c>
      <c r="E126" s="11" t="s">
        <v>754</v>
      </c>
      <c r="F126" s="12" t="s">
        <v>755</v>
      </c>
      <c r="G126" s="8"/>
      <c r="H126" s="13">
        <v>3</v>
      </c>
      <c r="I126" s="12" t="s">
        <v>394</v>
      </c>
      <c r="J126" s="12" t="s">
        <v>393</v>
      </c>
    </row>
    <row r="127" spans="1:10" ht="16.5" customHeight="1" x14ac:dyDescent="0.25">
      <c r="A127" s="8" t="s">
        <v>389</v>
      </c>
      <c r="B127" s="9" t="s">
        <v>739</v>
      </c>
      <c r="C127" s="8">
        <v>411</v>
      </c>
      <c r="D127" s="10" t="s">
        <v>756</v>
      </c>
      <c r="E127" s="11" t="s">
        <v>757</v>
      </c>
      <c r="F127" s="12" t="s">
        <v>758</v>
      </c>
      <c r="G127" s="8"/>
      <c r="H127" s="13">
        <v>2</v>
      </c>
      <c r="I127" s="12" t="s">
        <v>394</v>
      </c>
      <c r="J127" s="12" t="s">
        <v>393</v>
      </c>
    </row>
    <row r="128" spans="1:10" ht="16.5" customHeight="1" x14ac:dyDescent="0.25">
      <c r="A128" s="8" t="s">
        <v>389</v>
      </c>
      <c r="B128" s="9" t="s">
        <v>739</v>
      </c>
      <c r="C128" s="8">
        <v>412</v>
      </c>
      <c r="D128" s="10" t="s">
        <v>759</v>
      </c>
      <c r="E128" s="11" t="s">
        <v>760</v>
      </c>
      <c r="F128" s="12" t="s">
        <v>761</v>
      </c>
      <c r="G128" s="8"/>
      <c r="H128" s="13">
        <v>2</v>
      </c>
      <c r="I128" s="12" t="s">
        <v>394</v>
      </c>
      <c r="J128" s="12" t="s">
        <v>393</v>
      </c>
    </row>
    <row r="129" spans="1:10" ht="16.5" customHeight="1" x14ac:dyDescent="0.25">
      <c r="A129" s="8" t="s">
        <v>389</v>
      </c>
      <c r="B129" s="9" t="s">
        <v>739</v>
      </c>
      <c r="C129" s="8">
        <v>415</v>
      </c>
      <c r="D129" s="10" t="s">
        <v>762</v>
      </c>
      <c r="E129" s="11" t="s">
        <v>763</v>
      </c>
      <c r="F129" s="12" t="s">
        <v>764</v>
      </c>
      <c r="G129" s="8"/>
      <c r="H129" s="13">
        <v>2</v>
      </c>
      <c r="I129" s="12" t="s">
        <v>394</v>
      </c>
      <c r="J129" s="12" t="s">
        <v>393</v>
      </c>
    </row>
    <row r="130" spans="1:10" ht="16.5" customHeight="1" x14ac:dyDescent="0.25">
      <c r="A130" s="8" t="s">
        <v>389</v>
      </c>
      <c r="B130" s="9" t="s">
        <v>739</v>
      </c>
      <c r="C130" s="8">
        <v>455</v>
      </c>
      <c r="D130" s="10" t="s">
        <v>765</v>
      </c>
      <c r="E130" s="11" t="s">
        <v>766</v>
      </c>
      <c r="F130" s="12" t="s">
        <v>767</v>
      </c>
      <c r="G130" s="12" t="s">
        <v>393</v>
      </c>
      <c r="H130" s="13">
        <v>3</v>
      </c>
      <c r="I130" s="12" t="s">
        <v>394</v>
      </c>
      <c r="J130" s="12" t="s">
        <v>393</v>
      </c>
    </row>
    <row r="131" spans="1:10" ht="16.5" customHeight="1" x14ac:dyDescent="0.25">
      <c r="A131" s="8" t="s">
        <v>389</v>
      </c>
      <c r="B131" s="9" t="s">
        <v>739</v>
      </c>
      <c r="C131" s="8">
        <v>553</v>
      </c>
      <c r="D131" s="10" t="s">
        <v>768</v>
      </c>
      <c r="E131" s="11" t="s">
        <v>769</v>
      </c>
      <c r="F131" s="12" t="s">
        <v>745</v>
      </c>
      <c r="G131" s="12" t="s">
        <v>393</v>
      </c>
      <c r="H131" s="13">
        <v>3</v>
      </c>
      <c r="I131" s="12" t="s">
        <v>394</v>
      </c>
      <c r="J131" s="12" t="s">
        <v>393</v>
      </c>
    </row>
    <row r="132" spans="1:10" ht="16.5" customHeight="1" x14ac:dyDescent="0.25">
      <c r="A132" s="8" t="s">
        <v>389</v>
      </c>
      <c r="B132" s="9" t="s">
        <v>739</v>
      </c>
      <c r="C132" s="8">
        <v>602</v>
      </c>
      <c r="D132" s="10" t="s">
        <v>770</v>
      </c>
      <c r="E132" s="11" t="s">
        <v>771</v>
      </c>
      <c r="F132" s="12" t="s">
        <v>772</v>
      </c>
      <c r="G132" s="12" t="s">
        <v>393</v>
      </c>
      <c r="H132" s="13">
        <v>3</v>
      </c>
      <c r="I132" s="12" t="s">
        <v>394</v>
      </c>
      <c r="J132" s="12" t="s">
        <v>393</v>
      </c>
    </row>
    <row r="133" spans="1:10" ht="16.5" customHeight="1" x14ac:dyDescent="0.25">
      <c r="A133" s="8" t="s">
        <v>389</v>
      </c>
      <c r="B133" s="9" t="s">
        <v>739</v>
      </c>
      <c r="C133" s="8">
        <v>611</v>
      </c>
      <c r="D133" s="10" t="s">
        <v>773</v>
      </c>
      <c r="E133" s="11" t="s">
        <v>774</v>
      </c>
      <c r="F133" s="12" t="s">
        <v>758</v>
      </c>
      <c r="G133" s="12" t="s">
        <v>393</v>
      </c>
      <c r="H133" s="13">
        <v>3</v>
      </c>
      <c r="I133" s="12" t="s">
        <v>394</v>
      </c>
      <c r="J133" s="12" t="s">
        <v>393</v>
      </c>
    </row>
    <row r="134" spans="1:10" ht="16.5" customHeight="1" x14ac:dyDescent="0.25">
      <c r="A134" s="8" t="s">
        <v>389</v>
      </c>
      <c r="B134" s="9" t="s">
        <v>739</v>
      </c>
      <c r="C134" s="8">
        <v>655</v>
      </c>
      <c r="D134" s="10" t="s">
        <v>775</v>
      </c>
      <c r="E134" s="11" t="s">
        <v>776</v>
      </c>
      <c r="F134" s="12" t="s">
        <v>767</v>
      </c>
      <c r="G134" s="12" t="s">
        <v>393</v>
      </c>
      <c r="H134" s="13">
        <v>3</v>
      </c>
      <c r="I134" s="12" t="s">
        <v>394</v>
      </c>
      <c r="J134" s="12" t="s">
        <v>393</v>
      </c>
    </row>
    <row r="135" spans="1:10" ht="16.5" customHeight="1" x14ac:dyDescent="0.25">
      <c r="A135" s="8" t="s">
        <v>389</v>
      </c>
      <c r="B135" s="9" t="s">
        <v>777</v>
      </c>
      <c r="C135" s="8">
        <v>553</v>
      </c>
      <c r="D135" s="10" t="s">
        <v>778</v>
      </c>
      <c r="E135" s="11" t="s">
        <v>779</v>
      </c>
      <c r="F135" s="12" t="s">
        <v>745</v>
      </c>
      <c r="G135" s="8"/>
      <c r="H135" s="13">
        <v>3</v>
      </c>
      <c r="I135" s="12" t="s">
        <v>394</v>
      </c>
      <c r="J135" s="12" t="s">
        <v>393</v>
      </c>
    </row>
    <row r="136" spans="1:10" ht="16.5" customHeight="1" x14ac:dyDescent="0.25">
      <c r="A136" s="8" t="s">
        <v>389</v>
      </c>
      <c r="B136" s="9" t="s">
        <v>777</v>
      </c>
      <c r="C136" s="8">
        <v>602</v>
      </c>
      <c r="D136" s="10" t="s">
        <v>780</v>
      </c>
      <c r="E136" s="11" t="s">
        <v>781</v>
      </c>
      <c r="F136" s="12" t="s">
        <v>772</v>
      </c>
      <c r="G136" s="8"/>
      <c r="H136" s="13">
        <v>3</v>
      </c>
      <c r="I136" s="12" t="s">
        <v>394</v>
      </c>
      <c r="J136" s="12" t="s">
        <v>393</v>
      </c>
    </row>
    <row r="137" spans="1:10" ht="16.5" customHeight="1" x14ac:dyDescent="0.25">
      <c r="A137" s="8" t="s">
        <v>389</v>
      </c>
      <c r="B137" s="9" t="s">
        <v>777</v>
      </c>
      <c r="C137" s="8">
        <v>611</v>
      </c>
      <c r="D137" s="10" t="s">
        <v>782</v>
      </c>
      <c r="E137" s="11" t="s">
        <v>783</v>
      </c>
      <c r="F137" s="12" t="s">
        <v>758</v>
      </c>
      <c r="G137" s="8"/>
      <c r="H137" s="13">
        <v>3</v>
      </c>
      <c r="I137" s="12" t="s">
        <v>394</v>
      </c>
      <c r="J137" s="12" t="s">
        <v>393</v>
      </c>
    </row>
    <row r="138" spans="1:10" ht="16.5" customHeight="1" x14ac:dyDescent="0.25">
      <c r="A138" s="8" t="s">
        <v>389</v>
      </c>
      <c r="B138" s="9" t="s">
        <v>784</v>
      </c>
      <c r="C138" s="8">
        <v>201</v>
      </c>
      <c r="D138" s="10" t="s">
        <v>785</v>
      </c>
      <c r="E138" s="11" t="s">
        <v>786</v>
      </c>
      <c r="F138" s="12" t="s">
        <v>787</v>
      </c>
      <c r="G138" s="8"/>
      <c r="H138" s="13">
        <v>3</v>
      </c>
      <c r="I138" s="12" t="s">
        <v>394</v>
      </c>
      <c r="J138" s="12" t="s">
        <v>393</v>
      </c>
    </row>
    <row r="139" spans="1:10" ht="16.5" customHeight="1" x14ac:dyDescent="0.25">
      <c r="A139" s="8" t="s">
        <v>389</v>
      </c>
      <c r="B139" s="9" t="s">
        <v>784</v>
      </c>
      <c r="C139" s="8">
        <v>251</v>
      </c>
      <c r="D139" s="10" t="s">
        <v>788</v>
      </c>
      <c r="E139" s="11" t="s">
        <v>789</v>
      </c>
      <c r="F139" s="12" t="s">
        <v>790</v>
      </c>
      <c r="G139" s="8"/>
      <c r="H139" s="13">
        <v>3</v>
      </c>
      <c r="I139" s="12" t="s">
        <v>394</v>
      </c>
      <c r="J139" s="12" t="s">
        <v>393</v>
      </c>
    </row>
    <row r="140" spans="1:10" ht="16.5" customHeight="1" x14ac:dyDescent="0.25">
      <c r="A140" s="8" t="s">
        <v>389</v>
      </c>
      <c r="B140" s="9" t="s">
        <v>784</v>
      </c>
      <c r="C140" s="8">
        <v>301</v>
      </c>
      <c r="D140" s="10" t="s">
        <v>791</v>
      </c>
      <c r="E140" s="11" t="s">
        <v>792</v>
      </c>
      <c r="F140" s="12" t="s">
        <v>793</v>
      </c>
      <c r="G140" s="8"/>
      <c r="H140" s="13">
        <v>3</v>
      </c>
      <c r="I140" s="12" t="s">
        <v>394</v>
      </c>
      <c r="J140" s="12" t="s">
        <v>393</v>
      </c>
    </row>
    <row r="141" spans="1:10" ht="16.5" customHeight="1" x14ac:dyDescent="0.25">
      <c r="A141" s="8" t="s">
        <v>389</v>
      </c>
      <c r="B141" s="9" t="s">
        <v>794</v>
      </c>
      <c r="C141" s="8">
        <v>101</v>
      </c>
      <c r="D141" s="10" t="s">
        <v>795</v>
      </c>
      <c r="E141" s="11" t="s">
        <v>796</v>
      </c>
      <c r="F141" s="12" t="s">
        <v>797</v>
      </c>
      <c r="G141" s="8"/>
      <c r="H141" s="13">
        <v>3</v>
      </c>
      <c r="I141" s="12" t="s">
        <v>394</v>
      </c>
      <c r="J141" s="12" t="s">
        <v>259</v>
      </c>
    </row>
    <row r="142" spans="1:10" ht="16.5" customHeight="1" x14ac:dyDescent="0.25">
      <c r="A142" s="8" t="s">
        <v>389</v>
      </c>
      <c r="B142" s="9" t="s">
        <v>794</v>
      </c>
      <c r="C142" s="8">
        <v>213</v>
      </c>
      <c r="D142" s="10" t="s">
        <v>798</v>
      </c>
      <c r="E142" s="11" t="s">
        <v>799</v>
      </c>
      <c r="F142" s="12" t="s">
        <v>800</v>
      </c>
      <c r="G142" s="8"/>
      <c r="H142" s="13">
        <v>3</v>
      </c>
      <c r="I142" s="12" t="s">
        <v>394</v>
      </c>
      <c r="J142" s="12" t="s">
        <v>393</v>
      </c>
    </row>
    <row r="143" spans="1:10" ht="16.5" customHeight="1" x14ac:dyDescent="0.25">
      <c r="A143" s="8" t="s">
        <v>389</v>
      </c>
      <c r="B143" s="9" t="s">
        <v>794</v>
      </c>
      <c r="C143" s="8">
        <v>220</v>
      </c>
      <c r="D143" s="10" t="s">
        <v>801</v>
      </c>
      <c r="E143" s="11" t="s">
        <v>802</v>
      </c>
      <c r="F143" s="12" t="s">
        <v>803</v>
      </c>
      <c r="G143" s="8"/>
      <c r="H143" s="13">
        <v>1</v>
      </c>
      <c r="I143" s="12" t="s">
        <v>394</v>
      </c>
      <c r="J143" s="12" t="s">
        <v>393</v>
      </c>
    </row>
    <row r="144" spans="1:10" ht="16.5" customHeight="1" x14ac:dyDescent="0.25">
      <c r="A144" s="8" t="s">
        <v>389</v>
      </c>
      <c r="B144" s="9" t="s">
        <v>794</v>
      </c>
      <c r="C144" s="8">
        <v>221</v>
      </c>
      <c r="D144" s="10" t="s">
        <v>804</v>
      </c>
      <c r="E144" s="11" t="s">
        <v>805</v>
      </c>
      <c r="F144" s="12" t="s">
        <v>806</v>
      </c>
      <c r="G144" s="8"/>
      <c r="H144" s="13">
        <v>2</v>
      </c>
      <c r="I144" s="12" t="s">
        <v>394</v>
      </c>
      <c r="J144" s="12" t="s">
        <v>393</v>
      </c>
    </row>
    <row r="145" spans="1:10" ht="16.5" customHeight="1" x14ac:dyDescent="0.25">
      <c r="A145" s="8" t="s">
        <v>389</v>
      </c>
      <c r="B145" s="9" t="s">
        <v>794</v>
      </c>
      <c r="C145" s="8">
        <v>252</v>
      </c>
      <c r="D145" s="10" t="s">
        <v>807</v>
      </c>
      <c r="E145" s="11" t="s">
        <v>808</v>
      </c>
      <c r="F145" s="12" t="s">
        <v>809</v>
      </c>
      <c r="G145" s="8"/>
      <c r="H145" s="13">
        <v>3</v>
      </c>
      <c r="I145" s="12" t="s">
        <v>394</v>
      </c>
      <c r="J145" s="12" t="s">
        <v>393</v>
      </c>
    </row>
    <row r="146" spans="1:10" ht="16.5" customHeight="1" x14ac:dyDescent="0.25">
      <c r="A146" s="8" t="s">
        <v>389</v>
      </c>
      <c r="B146" s="9" t="s">
        <v>810</v>
      </c>
      <c r="C146" s="8">
        <v>354</v>
      </c>
      <c r="D146" s="10" t="s">
        <v>811</v>
      </c>
      <c r="E146" s="11" t="s">
        <v>812</v>
      </c>
      <c r="F146" s="12" t="s">
        <v>813</v>
      </c>
      <c r="G146" s="8"/>
      <c r="H146" s="13">
        <v>2</v>
      </c>
      <c r="I146" s="12" t="s">
        <v>394</v>
      </c>
      <c r="J146" s="12" t="s">
        <v>393</v>
      </c>
    </row>
    <row r="147" spans="1:10" ht="16.5" customHeight="1" x14ac:dyDescent="0.25">
      <c r="A147" s="8" t="s">
        <v>389</v>
      </c>
      <c r="B147" s="9" t="s">
        <v>810</v>
      </c>
      <c r="C147" s="8">
        <v>401</v>
      </c>
      <c r="D147" s="10" t="s">
        <v>814</v>
      </c>
      <c r="E147" s="11" t="s">
        <v>815</v>
      </c>
      <c r="F147" s="12" t="s">
        <v>816</v>
      </c>
      <c r="G147" s="8"/>
      <c r="H147" s="13">
        <v>2</v>
      </c>
      <c r="I147" s="12" t="s">
        <v>394</v>
      </c>
      <c r="J147" s="12" t="s">
        <v>393</v>
      </c>
    </row>
    <row r="148" spans="1:10" ht="16.5" customHeight="1" x14ac:dyDescent="0.25">
      <c r="A148" s="8" t="s">
        <v>389</v>
      </c>
      <c r="B148" s="9" t="s">
        <v>810</v>
      </c>
      <c r="C148" s="8">
        <v>404</v>
      </c>
      <c r="D148" s="10" t="s">
        <v>817</v>
      </c>
      <c r="E148" s="11" t="s">
        <v>818</v>
      </c>
      <c r="F148" s="12" t="s">
        <v>819</v>
      </c>
      <c r="G148" s="8"/>
      <c r="H148" s="13">
        <v>3</v>
      </c>
      <c r="I148" s="12" t="s">
        <v>394</v>
      </c>
      <c r="J148" s="12" t="s">
        <v>393</v>
      </c>
    </row>
    <row r="149" spans="1:10" ht="16.5" customHeight="1" x14ac:dyDescent="0.25">
      <c r="A149" s="8" t="s">
        <v>389</v>
      </c>
      <c r="B149" s="9" t="s">
        <v>810</v>
      </c>
      <c r="C149" s="8">
        <v>405</v>
      </c>
      <c r="D149" s="10" t="s">
        <v>820</v>
      </c>
      <c r="E149" s="11" t="s">
        <v>821</v>
      </c>
      <c r="F149" s="12" t="s">
        <v>822</v>
      </c>
      <c r="G149" s="8"/>
      <c r="H149" s="13">
        <v>2</v>
      </c>
      <c r="I149" s="12" t="s">
        <v>394</v>
      </c>
      <c r="J149" s="12" t="s">
        <v>393</v>
      </c>
    </row>
    <row r="150" spans="1:10" ht="16.5" customHeight="1" x14ac:dyDescent="0.25">
      <c r="A150" s="8" t="s">
        <v>389</v>
      </c>
      <c r="B150" s="9" t="s">
        <v>810</v>
      </c>
      <c r="C150" s="8">
        <v>406</v>
      </c>
      <c r="D150" s="10" t="s">
        <v>823</v>
      </c>
      <c r="E150" s="11" t="s">
        <v>824</v>
      </c>
      <c r="F150" s="12" t="s">
        <v>825</v>
      </c>
      <c r="G150" s="8"/>
      <c r="H150" s="13">
        <v>2</v>
      </c>
      <c r="I150" s="12" t="s">
        <v>394</v>
      </c>
      <c r="J150" s="12" t="s">
        <v>393</v>
      </c>
    </row>
    <row r="151" spans="1:10" ht="16.5" customHeight="1" x14ac:dyDescent="0.25">
      <c r="A151" s="8" t="s">
        <v>389</v>
      </c>
      <c r="B151" s="9" t="s">
        <v>810</v>
      </c>
      <c r="C151" s="8">
        <v>413</v>
      </c>
      <c r="D151" s="10" t="s">
        <v>826</v>
      </c>
      <c r="E151" s="11" t="s">
        <v>827</v>
      </c>
      <c r="F151" s="12" t="s">
        <v>828</v>
      </c>
      <c r="G151" s="8"/>
      <c r="H151" s="13">
        <v>2</v>
      </c>
      <c r="I151" s="12" t="s">
        <v>394</v>
      </c>
      <c r="J151" s="12" t="s">
        <v>393</v>
      </c>
    </row>
    <row r="152" spans="1:10" ht="16.5" customHeight="1" x14ac:dyDescent="0.25">
      <c r="A152" s="8" t="s">
        <v>389</v>
      </c>
      <c r="B152" s="9" t="s">
        <v>810</v>
      </c>
      <c r="C152" s="8">
        <v>554</v>
      </c>
      <c r="D152" s="10" t="s">
        <v>829</v>
      </c>
      <c r="E152" s="11" t="s">
        <v>830</v>
      </c>
      <c r="F152" s="12" t="s">
        <v>813</v>
      </c>
      <c r="G152" s="12" t="s">
        <v>831</v>
      </c>
      <c r="H152" s="13">
        <v>2</v>
      </c>
      <c r="I152" s="12" t="s">
        <v>394</v>
      </c>
      <c r="J152" s="12" t="s">
        <v>393</v>
      </c>
    </row>
    <row r="153" spans="1:10" ht="16.5" customHeight="1" x14ac:dyDescent="0.25">
      <c r="A153" s="8" t="s">
        <v>389</v>
      </c>
      <c r="B153" s="9" t="s">
        <v>810</v>
      </c>
      <c r="C153" s="8">
        <v>606</v>
      </c>
      <c r="D153" s="10" t="s">
        <v>832</v>
      </c>
      <c r="E153" s="11" t="s">
        <v>833</v>
      </c>
      <c r="F153" s="12" t="s">
        <v>834</v>
      </c>
      <c r="G153" s="8"/>
      <c r="H153" s="13">
        <v>3</v>
      </c>
      <c r="I153" s="12" t="s">
        <v>394</v>
      </c>
      <c r="J153" s="12" t="s">
        <v>393</v>
      </c>
    </row>
    <row r="154" spans="1:10" ht="16.5" customHeight="1" x14ac:dyDescent="0.25">
      <c r="A154" s="8" t="s">
        <v>389</v>
      </c>
      <c r="B154" s="9" t="s">
        <v>835</v>
      </c>
      <c r="C154" s="8">
        <v>606</v>
      </c>
      <c r="D154" s="10" t="s">
        <v>836</v>
      </c>
      <c r="E154" s="11" t="s">
        <v>837</v>
      </c>
      <c r="F154" s="12" t="s">
        <v>825</v>
      </c>
      <c r="G154" s="8"/>
      <c r="H154" s="13">
        <v>3</v>
      </c>
      <c r="I154" s="12" t="s">
        <v>394</v>
      </c>
      <c r="J154" s="12" t="s">
        <v>393</v>
      </c>
    </row>
    <row r="155" spans="1:10" ht="16.5" customHeight="1" x14ac:dyDescent="0.25">
      <c r="A155" s="8" t="s">
        <v>389</v>
      </c>
      <c r="B155" s="9" t="s">
        <v>838</v>
      </c>
      <c r="C155" s="8">
        <v>250</v>
      </c>
      <c r="D155" s="10" t="s">
        <v>839</v>
      </c>
      <c r="E155" s="11" t="s">
        <v>840</v>
      </c>
      <c r="F155" s="12" t="s">
        <v>841</v>
      </c>
      <c r="G155" s="8"/>
      <c r="H155" s="13">
        <v>4</v>
      </c>
      <c r="I155" s="12" t="s">
        <v>394</v>
      </c>
      <c r="J155" s="12" t="s">
        <v>393</v>
      </c>
    </row>
    <row r="156" spans="1:10" ht="16.5" customHeight="1" x14ac:dyDescent="0.25">
      <c r="A156" s="8" t="s">
        <v>389</v>
      </c>
      <c r="B156" s="9" t="s">
        <v>842</v>
      </c>
      <c r="C156" s="8">
        <v>111</v>
      </c>
      <c r="D156" s="10" t="s">
        <v>843</v>
      </c>
      <c r="E156" s="11" t="s">
        <v>844</v>
      </c>
      <c r="F156" s="12" t="s">
        <v>845</v>
      </c>
      <c r="G156" s="8"/>
      <c r="H156" s="13">
        <v>3</v>
      </c>
      <c r="I156" s="12" t="s">
        <v>394</v>
      </c>
      <c r="J156" s="12" t="s">
        <v>393</v>
      </c>
    </row>
    <row r="157" spans="1:10" ht="16.5" customHeight="1" x14ac:dyDescent="0.25">
      <c r="A157" s="8" t="s">
        <v>389</v>
      </c>
      <c r="B157" s="9" t="s">
        <v>842</v>
      </c>
      <c r="C157" s="8">
        <v>248</v>
      </c>
      <c r="D157" s="10" t="s">
        <v>846</v>
      </c>
      <c r="E157" s="11" t="s">
        <v>847</v>
      </c>
      <c r="F157" s="12" t="s">
        <v>619</v>
      </c>
      <c r="G157" s="8"/>
      <c r="H157" s="13">
        <v>1</v>
      </c>
      <c r="I157" s="12" t="s">
        <v>394</v>
      </c>
      <c r="J157" s="12" t="s">
        <v>393</v>
      </c>
    </row>
    <row r="158" spans="1:10" ht="16.5" customHeight="1" x14ac:dyDescent="0.25">
      <c r="A158" s="8" t="s">
        <v>389</v>
      </c>
      <c r="B158" s="9" t="s">
        <v>842</v>
      </c>
      <c r="C158" s="8">
        <v>260</v>
      </c>
      <c r="D158" s="10" t="s">
        <v>848</v>
      </c>
      <c r="E158" s="11" t="s">
        <v>849</v>
      </c>
      <c r="F158" s="12" t="s">
        <v>850</v>
      </c>
      <c r="G158" s="8"/>
      <c r="H158" s="13">
        <v>3</v>
      </c>
      <c r="I158" s="12" t="s">
        <v>394</v>
      </c>
      <c r="J158" s="12" t="s">
        <v>393</v>
      </c>
    </row>
    <row r="159" spans="1:10" ht="16.5" customHeight="1" x14ac:dyDescent="0.25">
      <c r="A159" s="8" t="s">
        <v>389</v>
      </c>
      <c r="B159" s="9" t="s">
        <v>842</v>
      </c>
      <c r="C159" s="8">
        <v>296</v>
      </c>
      <c r="D159" s="10" t="s">
        <v>851</v>
      </c>
      <c r="E159" s="11" t="s">
        <v>852</v>
      </c>
      <c r="F159" s="12" t="s">
        <v>853</v>
      </c>
      <c r="G159" s="8"/>
      <c r="H159" s="13">
        <v>1</v>
      </c>
      <c r="I159" s="12" t="s">
        <v>394</v>
      </c>
      <c r="J159" s="12" t="s">
        <v>393</v>
      </c>
    </row>
    <row r="160" spans="1:10" ht="16.5" customHeight="1" x14ac:dyDescent="0.25">
      <c r="A160" s="8" t="s">
        <v>389</v>
      </c>
      <c r="B160" s="9" t="s">
        <v>842</v>
      </c>
      <c r="C160" s="8">
        <v>321</v>
      </c>
      <c r="D160" s="10" t="s">
        <v>854</v>
      </c>
      <c r="E160" s="11" t="s">
        <v>855</v>
      </c>
      <c r="F160" s="12" t="s">
        <v>856</v>
      </c>
      <c r="G160" s="8"/>
      <c r="H160" s="13">
        <v>2</v>
      </c>
      <c r="I160" s="12" t="s">
        <v>394</v>
      </c>
      <c r="J160" s="12" t="s">
        <v>393</v>
      </c>
    </row>
    <row r="161" spans="1:10" ht="16.5" customHeight="1" x14ac:dyDescent="0.25">
      <c r="A161" s="8" t="s">
        <v>389</v>
      </c>
      <c r="B161" s="9" t="s">
        <v>842</v>
      </c>
      <c r="C161" s="8">
        <v>322</v>
      </c>
      <c r="D161" s="10" t="s">
        <v>857</v>
      </c>
      <c r="E161" s="11" t="s">
        <v>858</v>
      </c>
      <c r="F161" s="12" t="s">
        <v>859</v>
      </c>
      <c r="G161" s="8"/>
      <c r="H161" s="13">
        <v>1</v>
      </c>
      <c r="I161" s="12" t="s">
        <v>394</v>
      </c>
      <c r="J161" s="12" t="s">
        <v>393</v>
      </c>
    </row>
    <row r="162" spans="1:10" ht="16.5" customHeight="1" x14ac:dyDescent="0.25">
      <c r="A162" s="8" t="s">
        <v>389</v>
      </c>
      <c r="B162" s="9" t="s">
        <v>842</v>
      </c>
      <c r="C162" s="8">
        <v>323</v>
      </c>
      <c r="D162" s="10" t="s">
        <v>860</v>
      </c>
      <c r="E162" s="11" t="s">
        <v>861</v>
      </c>
      <c r="F162" s="12" t="s">
        <v>862</v>
      </c>
      <c r="G162" s="8"/>
      <c r="H162" s="13">
        <v>2</v>
      </c>
      <c r="I162" s="12" t="s">
        <v>394</v>
      </c>
      <c r="J162" s="12" t="s">
        <v>393</v>
      </c>
    </row>
    <row r="163" spans="1:10" ht="16.5" customHeight="1" x14ac:dyDescent="0.25">
      <c r="A163" s="8" t="s">
        <v>389</v>
      </c>
      <c r="B163" s="9" t="s">
        <v>842</v>
      </c>
      <c r="C163" s="8">
        <v>324</v>
      </c>
      <c r="D163" s="10" t="s">
        <v>863</v>
      </c>
      <c r="E163" s="11" t="s">
        <v>864</v>
      </c>
      <c r="F163" s="12" t="s">
        <v>865</v>
      </c>
      <c r="G163" s="8"/>
      <c r="H163" s="13">
        <v>1</v>
      </c>
      <c r="I163" s="12" t="s">
        <v>394</v>
      </c>
      <c r="J163" s="12" t="s">
        <v>393</v>
      </c>
    </row>
    <row r="164" spans="1:10" ht="16.5" customHeight="1" x14ac:dyDescent="0.25">
      <c r="A164" s="8" t="s">
        <v>389</v>
      </c>
      <c r="B164" s="9" t="s">
        <v>842</v>
      </c>
      <c r="C164" s="8">
        <v>340</v>
      </c>
      <c r="D164" s="10" t="s">
        <v>866</v>
      </c>
      <c r="E164" s="11" t="s">
        <v>867</v>
      </c>
      <c r="F164" s="12" t="s">
        <v>868</v>
      </c>
      <c r="G164" s="8"/>
      <c r="H164" s="13">
        <v>2</v>
      </c>
      <c r="I164" s="12" t="s">
        <v>394</v>
      </c>
      <c r="J164" s="12" t="s">
        <v>393</v>
      </c>
    </row>
    <row r="165" spans="1:10" ht="16.5" customHeight="1" x14ac:dyDescent="0.25">
      <c r="A165" s="8" t="s">
        <v>389</v>
      </c>
      <c r="B165" s="9" t="s">
        <v>842</v>
      </c>
      <c r="C165" s="8">
        <v>341</v>
      </c>
      <c r="D165" s="10" t="s">
        <v>869</v>
      </c>
      <c r="E165" s="11" t="s">
        <v>870</v>
      </c>
      <c r="F165" s="12" t="s">
        <v>871</v>
      </c>
      <c r="G165" s="8"/>
      <c r="H165" s="13">
        <v>2</v>
      </c>
      <c r="I165" s="12" t="s">
        <v>394</v>
      </c>
      <c r="J165" s="12" t="s">
        <v>393</v>
      </c>
    </row>
    <row r="166" spans="1:10" ht="16.5" customHeight="1" x14ac:dyDescent="0.25">
      <c r="A166" s="8" t="s">
        <v>389</v>
      </c>
      <c r="B166" s="9" t="s">
        <v>842</v>
      </c>
      <c r="C166" s="8">
        <v>347</v>
      </c>
      <c r="D166" s="10" t="s">
        <v>872</v>
      </c>
      <c r="E166" s="11" t="s">
        <v>873</v>
      </c>
      <c r="F166" s="12" t="s">
        <v>677</v>
      </c>
      <c r="G166" s="8"/>
      <c r="H166" s="13">
        <v>3</v>
      </c>
      <c r="I166" s="12" t="s">
        <v>394</v>
      </c>
      <c r="J166" s="12" t="s">
        <v>393</v>
      </c>
    </row>
    <row r="167" spans="1:10" ht="16.5" customHeight="1" x14ac:dyDescent="0.25">
      <c r="A167" s="8" t="s">
        <v>389</v>
      </c>
      <c r="B167" s="9" t="s">
        <v>842</v>
      </c>
      <c r="C167" s="8">
        <v>348</v>
      </c>
      <c r="D167" s="10" t="s">
        <v>874</v>
      </c>
      <c r="E167" s="11" t="s">
        <v>875</v>
      </c>
      <c r="F167" s="12" t="s">
        <v>414</v>
      </c>
      <c r="G167" s="8"/>
      <c r="H167" s="13">
        <v>2</v>
      </c>
      <c r="I167" s="12" t="s">
        <v>394</v>
      </c>
      <c r="J167" s="12" t="s">
        <v>393</v>
      </c>
    </row>
    <row r="168" spans="1:10" ht="16.5" customHeight="1" x14ac:dyDescent="0.25">
      <c r="A168" s="8" t="s">
        <v>389</v>
      </c>
      <c r="B168" s="9" t="s">
        <v>842</v>
      </c>
      <c r="C168" s="8">
        <v>349</v>
      </c>
      <c r="D168" s="10" t="s">
        <v>876</v>
      </c>
      <c r="E168" s="11" t="s">
        <v>877</v>
      </c>
      <c r="F168" s="12" t="s">
        <v>417</v>
      </c>
      <c r="G168" s="8"/>
      <c r="H168" s="13">
        <v>1</v>
      </c>
      <c r="I168" s="12" t="s">
        <v>394</v>
      </c>
      <c r="J168" s="12" t="s">
        <v>393</v>
      </c>
    </row>
    <row r="169" spans="1:10" ht="16.5" customHeight="1" x14ac:dyDescent="0.25">
      <c r="A169" s="8" t="s">
        <v>389</v>
      </c>
      <c r="B169" s="9" t="s">
        <v>842</v>
      </c>
      <c r="C169" s="8">
        <v>371</v>
      </c>
      <c r="D169" s="10" t="s">
        <v>878</v>
      </c>
      <c r="E169" s="11" t="s">
        <v>879</v>
      </c>
      <c r="F169" s="12" t="s">
        <v>880</v>
      </c>
      <c r="G169" s="8"/>
      <c r="H169" s="13">
        <v>2</v>
      </c>
      <c r="I169" s="12" t="s">
        <v>394</v>
      </c>
      <c r="J169" s="12" t="s">
        <v>393</v>
      </c>
    </row>
    <row r="170" spans="1:10" ht="16.5" customHeight="1" x14ac:dyDescent="0.25">
      <c r="A170" s="8" t="s">
        <v>389</v>
      </c>
      <c r="B170" s="9" t="s">
        <v>842</v>
      </c>
      <c r="C170" s="8">
        <v>375</v>
      </c>
      <c r="D170" s="10" t="s">
        <v>881</v>
      </c>
      <c r="E170" s="11" t="s">
        <v>882</v>
      </c>
      <c r="F170" s="12" t="s">
        <v>883</v>
      </c>
      <c r="G170" s="8"/>
      <c r="H170" s="13">
        <v>2</v>
      </c>
      <c r="I170" s="12" t="s">
        <v>394</v>
      </c>
      <c r="J170" s="12" t="s">
        <v>393</v>
      </c>
    </row>
    <row r="171" spans="1:10" ht="16.5" customHeight="1" x14ac:dyDescent="0.25">
      <c r="A171" s="8" t="s">
        <v>389</v>
      </c>
      <c r="B171" s="9" t="s">
        <v>842</v>
      </c>
      <c r="C171" s="8">
        <v>376</v>
      </c>
      <c r="D171" s="10" t="s">
        <v>884</v>
      </c>
      <c r="E171" s="11" t="s">
        <v>885</v>
      </c>
      <c r="F171" s="12" t="s">
        <v>886</v>
      </c>
      <c r="G171" s="8"/>
      <c r="H171" s="13">
        <v>3</v>
      </c>
      <c r="I171" s="12" t="s">
        <v>394</v>
      </c>
      <c r="J171" s="12" t="s">
        <v>393</v>
      </c>
    </row>
    <row r="172" spans="1:10" ht="16.5" customHeight="1" x14ac:dyDescent="0.25">
      <c r="A172" s="8" t="s">
        <v>389</v>
      </c>
      <c r="B172" s="9" t="s">
        <v>842</v>
      </c>
      <c r="C172" s="8">
        <v>377</v>
      </c>
      <c r="D172" s="10" t="s">
        <v>887</v>
      </c>
      <c r="E172" s="11" t="s">
        <v>888</v>
      </c>
      <c r="F172" s="12" t="s">
        <v>889</v>
      </c>
      <c r="G172" s="8"/>
      <c r="H172" s="13">
        <v>1</v>
      </c>
      <c r="I172" s="12" t="s">
        <v>394</v>
      </c>
      <c r="J172" s="12" t="s">
        <v>393</v>
      </c>
    </row>
    <row r="173" spans="1:10" ht="16.5" customHeight="1" x14ac:dyDescent="0.25">
      <c r="A173" s="8" t="s">
        <v>389</v>
      </c>
      <c r="B173" s="9" t="s">
        <v>842</v>
      </c>
      <c r="C173" s="8">
        <v>378</v>
      </c>
      <c r="D173" s="10" t="s">
        <v>890</v>
      </c>
      <c r="E173" s="11" t="s">
        <v>891</v>
      </c>
      <c r="F173" s="12" t="s">
        <v>892</v>
      </c>
      <c r="G173" s="8"/>
      <c r="H173" s="13">
        <v>2</v>
      </c>
      <c r="I173" s="12" t="s">
        <v>394</v>
      </c>
      <c r="J173" s="12" t="s">
        <v>393</v>
      </c>
    </row>
    <row r="174" spans="1:10" ht="16.5" customHeight="1" x14ac:dyDescent="0.25">
      <c r="A174" s="8" t="s">
        <v>389</v>
      </c>
      <c r="B174" s="9" t="s">
        <v>842</v>
      </c>
      <c r="C174" s="8">
        <v>396</v>
      </c>
      <c r="D174" s="10" t="s">
        <v>893</v>
      </c>
      <c r="E174" s="11" t="s">
        <v>894</v>
      </c>
      <c r="F174" s="12" t="s">
        <v>853</v>
      </c>
      <c r="G174" s="8"/>
      <c r="H174" s="13">
        <v>1</v>
      </c>
      <c r="I174" s="12" t="s">
        <v>394</v>
      </c>
      <c r="J174" s="12" t="s">
        <v>393</v>
      </c>
    </row>
    <row r="175" spans="1:10" ht="16.5" customHeight="1" x14ac:dyDescent="0.25">
      <c r="A175" s="8" t="s">
        <v>389</v>
      </c>
      <c r="B175" s="9" t="s">
        <v>842</v>
      </c>
      <c r="C175" s="8">
        <v>403</v>
      </c>
      <c r="D175" s="10" t="s">
        <v>895</v>
      </c>
      <c r="E175" s="11" t="s">
        <v>896</v>
      </c>
      <c r="F175" s="12" t="s">
        <v>897</v>
      </c>
      <c r="G175" s="8"/>
      <c r="H175" s="13">
        <v>2</v>
      </c>
      <c r="I175" s="12" t="s">
        <v>394</v>
      </c>
      <c r="J175" s="12" t="s">
        <v>393</v>
      </c>
    </row>
    <row r="176" spans="1:10" ht="16.5" customHeight="1" x14ac:dyDescent="0.25">
      <c r="A176" s="8" t="s">
        <v>389</v>
      </c>
      <c r="B176" s="9" t="s">
        <v>842</v>
      </c>
      <c r="C176" s="8">
        <v>404</v>
      </c>
      <c r="D176" s="10" t="s">
        <v>898</v>
      </c>
      <c r="E176" s="11" t="s">
        <v>899</v>
      </c>
      <c r="F176" s="12" t="s">
        <v>900</v>
      </c>
      <c r="G176" s="8"/>
      <c r="H176" s="13">
        <v>2</v>
      </c>
      <c r="I176" s="12" t="s">
        <v>394</v>
      </c>
      <c r="J176" s="12" t="s">
        <v>393</v>
      </c>
    </row>
    <row r="177" spans="1:10" ht="16.5" customHeight="1" x14ac:dyDescent="0.25">
      <c r="A177" s="8" t="s">
        <v>389</v>
      </c>
      <c r="B177" s="9" t="s">
        <v>842</v>
      </c>
      <c r="C177" s="8">
        <v>411</v>
      </c>
      <c r="D177" s="10" t="s">
        <v>901</v>
      </c>
      <c r="E177" s="11" t="s">
        <v>902</v>
      </c>
      <c r="F177" s="12" t="s">
        <v>903</v>
      </c>
      <c r="G177" s="8"/>
      <c r="H177" s="13">
        <v>3</v>
      </c>
      <c r="I177" s="12" t="s">
        <v>394</v>
      </c>
      <c r="J177" s="12" t="s">
        <v>393</v>
      </c>
    </row>
    <row r="178" spans="1:10" ht="16.5" customHeight="1" x14ac:dyDescent="0.25">
      <c r="A178" s="8" t="s">
        <v>389</v>
      </c>
      <c r="B178" s="9" t="s">
        <v>842</v>
      </c>
      <c r="C178" s="8">
        <v>412</v>
      </c>
      <c r="D178" s="10" t="s">
        <v>904</v>
      </c>
      <c r="E178" s="11" t="s">
        <v>905</v>
      </c>
      <c r="F178" s="12" t="s">
        <v>906</v>
      </c>
      <c r="G178" s="8"/>
      <c r="H178" s="13">
        <v>1</v>
      </c>
      <c r="I178" s="12" t="s">
        <v>394</v>
      </c>
      <c r="J178" s="12" t="s">
        <v>393</v>
      </c>
    </row>
    <row r="179" spans="1:10" ht="16.5" customHeight="1" x14ac:dyDescent="0.25">
      <c r="A179" s="8" t="s">
        <v>389</v>
      </c>
      <c r="B179" s="9" t="s">
        <v>842</v>
      </c>
      <c r="C179" s="8">
        <v>413</v>
      </c>
      <c r="D179" s="10" t="s">
        <v>907</v>
      </c>
      <c r="E179" s="11" t="s">
        <v>908</v>
      </c>
      <c r="F179" s="12" t="s">
        <v>909</v>
      </c>
      <c r="G179" s="8"/>
      <c r="H179" s="13">
        <v>2</v>
      </c>
      <c r="I179" s="12" t="s">
        <v>394</v>
      </c>
      <c r="J179" s="12" t="s">
        <v>393</v>
      </c>
    </row>
    <row r="180" spans="1:10" ht="16.5" customHeight="1" x14ac:dyDescent="0.25">
      <c r="A180" s="8" t="s">
        <v>389</v>
      </c>
      <c r="B180" s="9" t="s">
        <v>842</v>
      </c>
      <c r="C180" s="8">
        <v>414</v>
      </c>
      <c r="D180" s="10" t="s">
        <v>910</v>
      </c>
      <c r="E180" s="11" t="s">
        <v>911</v>
      </c>
      <c r="F180" s="12" t="s">
        <v>912</v>
      </c>
      <c r="G180" s="8"/>
      <c r="H180" s="13">
        <v>1</v>
      </c>
      <c r="I180" s="12" t="s">
        <v>394</v>
      </c>
      <c r="J180" s="12" t="s">
        <v>393</v>
      </c>
    </row>
    <row r="181" spans="1:10" ht="16.5" customHeight="1" x14ac:dyDescent="0.25">
      <c r="A181" s="8" t="s">
        <v>389</v>
      </c>
      <c r="B181" s="9" t="s">
        <v>842</v>
      </c>
      <c r="C181" s="8">
        <v>416</v>
      </c>
      <c r="D181" s="10" t="s">
        <v>913</v>
      </c>
      <c r="E181" s="11" t="s">
        <v>914</v>
      </c>
      <c r="F181" s="12" t="s">
        <v>915</v>
      </c>
      <c r="G181" s="8"/>
      <c r="H181" s="13">
        <v>3</v>
      </c>
      <c r="I181" s="12" t="s">
        <v>394</v>
      </c>
      <c r="J181" s="12" t="s">
        <v>393</v>
      </c>
    </row>
    <row r="182" spans="1:10" ht="16.5" customHeight="1" x14ac:dyDescent="0.25">
      <c r="A182" s="8" t="s">
        <v>389</v>
      </c>
      <c r="B182" s="9" t="s">
        <v>842</v>
      </c>
      <c r="C182" s="8">
        <v>417</v>
      </c>
      <c r="D182" s="10" t="s">
        <v>916</v>
      </c>
      <c r="E182" s="11" t="s">
        <v>917</v>
      </c>
      <c r="F182" s="12" t="s">
        <v>918</v>
      </c>
      <c r="G182" s="8"/>
      <c r="H182" s="13">
        <v>1</v>
      </c>
      <c r="I182" s="12" t="s">
        <v>394</v>
      </c>
      <c r="J182" s="12" t="s">
        <v>393</v>
      </c>
    </row>
    <row r="183" spans="1:10" ht="16.5" customHeight="1" x14ac:dyDescent="0.25">
      <c r="A183" s="8" t="s">
        <v>389</v>
      </c>
      <c r="B183" s="9" t="s">
        <v>842</v>
      </c>
      <c r="C183" s="8">
        <v>418</v>
      </c>
      <c r="D183" s="10" t="s">
        <v>919</v>
      </c>
      <c r="E183" s="11" t="s">
        <v>920</v>
      </c>
      <c r="F183" s="12" t="s">
        <v>921</v>
      </c>
      <c r="G183" s="8"/>
      <c r="H183" s="13">
        <v>2</v>
      </c>
      <c r="I183" s="12" t="s">
        <v>394</v>
      </c>
      <c r="J183" s="12" t="s">
        <v>393</v>
      </c>
    </row>
    <row r="184" spans="1:10" ht="16.5" customHeight="1" x14ac:dyDescent="0.25">
      <c r="A184" s="8" t="s">
        <v>389</v>
      </c>
      <c r="B184" s="9" t="s">
        <v>842</v>
      </c>
      <c r="C184" s="8">
        <v>419</v>
      </c>
      <c r="D184" s="10" t="s">
        <v>922</v>
      </c>
      <c r="E184" s="11" t="s">
        <v>923</v>
      </c>
      <c r="F184" s="12" t="s">
        <v>924</v>
      </c>
      <c r="G184" s="8"/>
      <c r="H184" s="13">
        <v>1</v>
      </c>
      <c r="I184" s="12" t="s">
        <v>394</v>
      </c>
      <c r="J184" s="12" t="s">
        <v>393</v>
      </c>
    </row>
    <row r="185" spans="1:10" ht="16.5" customHeight="1" x14ac:dyDescent="0.25">
      <c r="A185" s="8" t="s">
        <v>389</v>
      </c>
      <c r="B185" s="9" t="s">
        <v>842</v>
      </c>
      <c r="C185" s="8">
        <v>421</v>
      </c>
      <c r="D185" s="10" t="s">
        <v>925</v>
      </c>
      <c r="E185" s="11" t="s">
        <v>926</v>
      </c>
      <c r="F185" s="12" t="s">
        <v>927</v>
      </c>
      <c r="G185" s="8"/>
      <c r="H185" s="13">
        <v>2</v>
      </c>
      <c r="I185" s="12" t="s">
        <v>394</v>
      </c>
      <c r="J185" s="12" t="s">
        <v>393</v>
      </c>
    </row>
    <row r="186" spans="1:10" ht="16.5" customHeight="1" x14ac:dyDescent="0.25">
      <c r="A186" s="8" t="s">
        <v>389</v>
      </c>
      <c r="B186" s="9" t="s">
        <v>842</v>
      </c>
      <c r="C186" s="8">
        <v>423</v>
      </c>
      <c r="D186" s="10" t="s">
        <v>928</v>
      </c>
      <c r="E186" s="11" t="s">
        <v>929</v>
      </c>
      <c r="F186" s="12" t="s">
        <v>930</v>
      </c>
      <c r="G186" s="8"/>
      <c r="H186" s="13">
        <v>2</v>
      </c>
      <c r="I186" s="12" t="s">
        <v>394</v>
      </c>
      <c r="J186" s="12" t="s">
        <v>393</v>
      </c>
    </row>
    <row r="187" spans="1:10" ht="16.5" customHeight="1" x14ac:dyDescent="0.25">
      <c r="A187" s="8" t="s">
        <v>389</v>
      </c>
      <c r="B187" s="9" t="s">
        <v>842</v>
      </c>
      <c r="C187" s="8">
        <v>425</v>
      </c>
      <c r="D187" s="10" t="s">
        <v>931</v>
      </c>
      <c r="E187" s="11" t="s">
        <v>932</v>
      </c>
      <c r="F187" s="12" t="s">
        <v>933</v>
      </c>
      <c r="G187" s="8"/>
      <c r="H187" s="13">
        <v>2</v>
      </c>
      <c r="I187" s="12" t="s">
        <v>394</v>
      </c>
      <c r="J187" s="12" t="s">
        <v>393</v>
      </c>
    </row>
    <row r="188" spans="1:10" ht="16.5" customHeight="1" x14ac:dyDescent="0.25">
      <c r="A188" s="8" t="s">
        <v>389</v>
      </c>
      <c r="B188" s="9" t="s">
        <v>842</v>
      </c>
      <c r="C188" s="8">
        <v>426</v>
      </c>
      <c r="D188" s="10" t="s">
        <v>934</v>
      </c>
      <c r="E188" s="11" t="s">
        <v>935</v>
      </c>
      <c r="F188" s="12" t="s">
        <v>936</v>
      </c>
      <c r="G188" s="12" t="s">
        <v>393</v>
      </c>
      <c r="H188" s="13">
        <v>2</v>
      </c>
      <c r="I188" s="12" t="s">
        <v>394</v>
      </c>
      <c r="J188" s="12" t="s">
        <v>393</v>
      </c>
    </row>
    <row r="189" spans="1:10" ht="16.5" customHeight="1" x14ac:dyDescent="0.25">
      <c r="A189" s="8" t="s">
        <v>389</v>
      </c>
      <c r="B189" s="9" t="s">
        <v>842</v>
      </c>
      <c r="C189" s="8">
        <v>427</v>
      </c>
      <c r="D189" s="10" t="s">
        <v>937</v>
      </c>
      <c r="E189" s="11" t="s">
        <v>938</v>
      </c>
      <c r="F189" s="12" t="s">
        <v>939</v>
      </c>
      <c r="G189" s="8"/>
      <c r="H189" s="13">
        <v>1</v>
      </c>
      <c r="I189" s="12" t="s">
        <v>394</v>
      </c>
      <c r="J189" s="12" t="s">
        <v>393</v>
      </c>
    </row>
    <row r="190" spans="1:10" ht="16.5" customHeight="1" x14ac:dyDescent="0.25">
      <c r="A190" s="8" t="s">
        <v>389</v>
      </c>
      <c r="B190" s="9" t="s">
        <v>842</v>
      </c>
      <c r="C190" s="8">
        <v>428</v>
      </c>
      <c r="D190" s="10" t="s">
        <v>940</v>
      </c>
      <c r="E190" s="11" t="s">
        <v>941</v>
      </c>
      <c r="F190" s="12" t="s">
        <v>942</v>
      </c>
      <c r="G190" s="8"/>
      <c r="H190" s="13">
        <v>2</v>
      </c>
      <c r="I190" s="12" t="s">
        <v>394</v>
      </c>
      <c r="J190" s="12" t="s">
        <v>393</v>
      </c>
    </row>
    <row r="191" spans="1:10" ht="16.5" customHeight="1" x14ac:dyDescent="0.25">
      <c r="A191" s="8" t="s">
        <v>389</v>
      </c>
      <c r="B191" s="9" t="s">
        <v>842</v>
      </c>
      <c r="C191" s="8">
        <v>429</v>
      </c>
      <c r="D191" s="10" t="s">
        <v>943</v>
      </c>
      <c r="E191" s="11" t="s">
        <v>944</v>
      </c>
      <c r="F191" s="12" t="s">
        <v>945</v>
      </c>
      <c r="G191" s="8"/>
      <c r="H191" s="13">
        <v>1</v>
      </c>
      <c r="I191" s="12" t="s">
        <v>394</v>
      </c>
      <c r="J191" s="12" t="s">
        <v>393</v>
      </c>
    </row>
    <row r="192" spans="1:10" ht="16.5" customHeight="1" x14ac:dyDescent="0.25">
      <c r="A192" s="8" t="s">
        <v>389</v>
      </c>
      <c r="B192" s="9" t="s">
        <v>842</v>
      </c>
      <c r="C192" s="8">
        <v>430</v>
      </c>
      <c r="D192" s="10" t="s">
        <v>946</v>
      </c>
      <c r="E192" s="11" t="s">
        <v>947</v>
      </c>
      <c r="F192" s="12" t="s">
        <v>948</v>
      </c>
      <c r="G192" s="8"/>
      <c r="H192" s="13">
        <v>2</v>
      </c>
      <c r="I192" s="12" t="s">
        <v>394</v>
      </c>
      <c r="J192" s="12" t="s">
        <v>949</v>
      </c>
    </row>
    <row r="193" spans="1:10" ht="16.5" customHeight="1" x14ac:dyDescent="0.25">
      <c r="A193" s="8" t="s">
        <v>389</v>
      </c>
      <c r="B193" s="9" t="s">
        <v>842</v>
      </c>
      <c r="C193" s="8">
        <v>431</v>
      </c>
      <c r="D193" s="10" t="s">
        <v>950</v>
      </c>
      <c r="E193" s="11" t="s">
        <v>951</v>
      </c>
      <c r="F193" s="12" t="s">
        <v>952</v>
      </c>
      <c r="G193" s="8"/>
      <c r="H193" s="13">
        <v>3</v>
      </c>
      <c r="I193" s="12" t="s">
        <v>394</v>
      </c>
      <c r="J193" s="12" t="s">
        <v>393</v>
      </c>
    </row>
    <row r="194" spans="1:10" ht="16.5" customHeight="1" x14ac:dyDescent="0.25">
      <c r="A194" s="8" t="s">
        <v>389</v>
      </c>
      <c r="B194" s="9" t="s">
        <v>842</v>
      </c>
      <c r="C194" s="8">
        <v>432</v>
      </c>
      <c r="D194" s="10" t="s">
        <v>953</v>
      </c>
      <c r="E194" s="11" t="s">
        <v>954</v>
      </c>
      <c r="F194" s="12" t="s">
        <v>955</v>
      </c>
      <c r="G194" s="8"/>
      <c r="H194" s="13">
        <v>1</v>
      </c>
      <c r="I194" s="12" t="s">
        <v>394</v>
      </c>
      <c r="J194" s="12" t="s">
        <v>393</v>
      </c>
    </row>
    <row r="195" spans="1:10" ht="16.5" customHeight="1" x14ac:dyDescent="0.25">
      <c r="A195" s="8" t="s">
        <v>389</v>
      </c>
      <c r="B195" s="9" t="s">
        <v>842</v>
      </c>
      <c r="C195" s="8">
        <v>433</v>
      </c>
      <c r="D195" s="10" t="s">
        <v>956</v>
      </c>
      <c r="E195" s="11" t="s">
        <v>957</v>
      </c>
      <c r="F195" s="12" t="s">
        <v>958</v>
      </c>
      <c r="G195" s="8"/>
      <c r="H195" s="13">
        <v>3</v>
      </c>
      <c r="I195" s="12" t="s">
        <v>394</v>
      </c>
      <c r="J195" s="12" t="s">
        <v>393</v>
      </c>
    </row>
    <row r="196" spans="1:10" ht="16.5" customHeight="1" x14ac:dyDescent="0.25">
      <c r="A196" s="8" t="s">
        <v>389</v>
      </c>
      <c r="B196" s="9" t="s">
        <v>842</v>
      </c>
      <c r="C196" s="8">
        <v>434</v>
      </c>
      <c r="D196" s="10" t="s">
        <v>959</v>
      </c>
      <c r="E196" s="11" t="s">
        <v>960</v>
      </c>
      <c r="F196" s="12" t="s">
        <v>961</v>
      </c>
      <c r="G196" s="8"/>
      <c r="H196" s="13">
        <v>1</v>
      </c>
      <c r="I196" s="12" t="s">
        <v>394</v>
      </c>
      <c r="J196" s="12" t="s">
        <v>393</v>
      </c>
    </row>
    <row r="197" spans="1:10" ht="16.5" customHeight="1" x14ac:dyDescent="0.25">
      <c r="A197" s="8" t="s">
        <v>389</v>
      </c>
      <c r="B197" s="9" t="s">
        <v>842</v>
      </c>
      <c r="C197" s="8">
        <v>435</v>
      </c>
      <c r="D197" s="10" t="s">
        <v>962</v>
      </c>
      <c r="E197" s="11" t="s">
        <v>963</v>
      </c>
      <c r="F197" s="12" t="s">
        <v>964</v>
      </c>
      <c r="G197" s="8"/>
      <c r="H197" s="13">
        <v>1</v>
      </c>
      <c r="I197" s="12" t="s">
        <v>394</v>
      </c>
      <c r="J197" s="12" t="s">
        <v>965</v>
      </c>
    </row>
    <row r="198" spans="1:10" ht="16.5" customHeight="1" x14ac:dyDescent="0.25">
      <c r="A198" s="8" t="s">
        <v>389</v>
      </c>
      <c r="B198" s="9" t="s">
        <v>842</v>
      </c>
      <c r="C198" s="8">
        <v>436</v>
      </c>
      <c r="D198" s="10" t="s">
        <v>966</v>
      </c>
      <c r="E198" s="11" t="s">
        <v>967</v>
      </c>
      <c r="F198" s="12" t="s">
        <v>968</v>
      </c>
      <c r="G198" s="8"/>
      <c r="H198" s="13">
        <v>2</v>
      </c>
      <c r="I198" s="12" t="s">
        <v>394</v>
      </c>
      <c r="J198" s="12" t="s">
        <v>393</v>
      </c>
    </row>
    <row r="199" spans="1:10" ht="16.5" customHeight="1" x14ac:dyDescent="0.25">
      <c r="A199" s="8" t="s">
        <v>389</v>
      </c>
      <c r="B199" s="9" t="s">
        <v>842</v>
      </c>
      <c r="C199" s="8">
        <v>437</v>
      </c>
      <c r="D199" s="10" t="s">
        <v>969</v>
      </c>
      <c r="E199" s="11" t="s">
        <v>970</v>
      </c>
      <c r="F199" s="12" t="s">
        <v>971</v>
      </c>
      <c r="G199" s="8"/>
      <c r="H199" s="13">
        <v>1</v>
      </c>
      <c r="I199" s="12" t="s">
        <v>394</v>
      </c>
      <c r="J199" s="12" t="s">
        <v>393</v>
      </c>
    </row>
    <row r="200" spans="1:10" ht="16.5" customHeight="1" x14ac:dyDescent="0.25">
      <c r="A200" s="8" t="s">
        <v>389</v>
      </c>
      <c r="B200" s="9" t="s">
        <v>842</v>
      </c>
      <c r="C200" s="8">
        <v>438</v>
      </c>
      <c r="D200" s="10" t="s">
        <v>972</v>
      </c>
      <c r="E200" s="11" t="s">
        <v>973</v>
      </c>
      <c r="F200" s="12" t="s">
        <v>974</v>
      </c>
      <c r="G200" s="8"/>
      <c r="H200" s="13">
        <v>2</v>
      </c>
      <c r="I200" s="12" t="s">
        <v>394</v>
      </c>
      <c r="J200" s="12" t="s">
        <v>393</v>
      </c>
    </row>
    <row r="201" spans="1:10" ht="16.5" customHeight="1" x14ac:dyDescent="0.25">
      <c r="A201" s="8" t="s">
        <v>389</v>
      </c>
      <c r="B201" s="9" t="s">
        <v>842</v>
      </c>
      <c r="C201" s="8">
        <v>439</v>
      </c>
      <c r="D201" s="10" t="s">
        <v>975</v>
      </c>
      <c r="E201" s="11" t="s">
        <v>976</v>
      </c>
      <c r="F201" s="12" t="s">
        <v>977</v>
      </c>
      <c r="G201" s="8"/>
      <c r="H201" s="13">
        <v>1</v>
      </c>
      <c r="I201" s="12" t="s">
        <v>394</v>
      </c>
      <c r="J201" s="12" t="s">
        <v>393</v>
      </c>
    </row>
    <row r="202" spans="1:10" ht="16.5" customHeight="1" x14ac:dyDescent="0.25">
      <c r="A202" s="8" t="s">
        <v>389</v>
      </c>
      <c r="B202" s="9" t="s">
        <v>842</v>
      </c>
      <c r="C202" s="8">
        <v>441</v>
      </c>
      <c r="D202" s="10" t="s">
        <v>978</v>
      </c>
      <c r="E202" s="11" t="s">
        <v>979</v>
      </c>
      <c r="F202" s="12" t="s">
        <v>980</v>
      </c>
      <c r="G202" s="8"/>
      <c r="H202" s="13">
        <v>2</v>
      </c>
      <c r="I202" s="12" t="s">
        <v>394</v>
      </c>
      <c r="J202" s="12" t="s">
        <v>393</v>
      </c>
    </row>
    <row r="203" spans="1:10" ht="16.5" customHeight="1" x14ac:dyDescent="0.25">
      <c r="A203" s="8" t="s">
        <v>389</v>
      </c>
      <c r="B203" s="9" t="s">
        <v>842</v>
      </c>
      <c r="C203" s="8">
        <v>442</v>
      </c>
      <c r="D203" s="10" t="s">
        <v>981</v>
      </c>
      <c r="E203" s="11" t="s">
        <v>982</v>
      </c>
      <c r="F203" s="12" t="s">
        <v>983</v>
      </c>
      <c r="G203" s="8"/>
      <c r="H203" s="13">
        <v>2</v>
      </c>
      <c r="I203" s="12" t="s">
        <v>394</v>
      </c>
      <c r="J203" s="12" t="s">
        <v>393</v>
      </c>
    </row>
    <row r="204" spans="1:10" ht="16.5" customHeight="1" x14ac:dyDescent="0.25">
      <c r="A204" s="8" t="s">
        <v>389</v>
      </c>
      <c r="B204" s="9" t="s">
        <v>842</v>
      </c>
      <c r="C204" s="8">
        <v>443</v>
      </c>
      <c r="D204" s="10" t="s">
        <v>984</v>
      </c>
      <c r="E204" s="11" t="s">
        <v>985</v>
      </c>
      <c r="F204" s="12" t="s">
        <v>986</v>
      </c>
      <c r="G204" s="8"/>
      <c r="H204" s="13">
        <v>2</v>
      </c>
      <c r="I204" s="12" t="s">
        <v>394</v>
      </c>
      <c r="J204" s="12" t="s">
        <v>393</v>
      </c>
    </row>
    <row r="205" spans="1:10" ht="16.5" customHeight="1" x14ac:dyDescent="0.25">
      <c r="A205" s="8" t="s">
        <v>389</v>
      </c>
      <c r="B205" s="9" t="s">
        <v>842</v>
      </c>
      <c r="C205" s="8">
        <v>445</v>
      </c>
      <c r="D205" s="10" t="s">
        <v>987</v>
      </c>
      <c r="E205" s="11" t="s">
        <v>988</v>
      </c>
      <c r="F205" s="12" t="s">
        <v>677</v>
      </c>
      <c r="G205" s="8"/>
      <c r="H205" s="13">
        <v>4</v>
      </c>
      <c r="I205" s="12" t="s">
        <v>394</v>
      </c>
      <c r="J205" s="12" t="s">
        <v>393</v>
      </c>
    </row>
    <row r="206" spans="1:10" ht="16.5" customHeight="1" x14ac:dyDescent="0.25">
      <c r="A206" s="8" t="s">
        <v>389</v>
      </c>
      <c r="B206" s="9" t="s">
        <v>842</v>
      </c>
      <c r="C206" s="8">
        <v>446</v>
      </c>
      <c r="D206" s="10" t="s">
        <v>989</v>
      </c>
      <c r="E206" s="11" t="s">
        <v>990</v>
      </c>
      <c r="F206" s="12" t="s">
        <v>853</v>
      </c>
      <c r="G206" s="8"/>
      <c r="H206" s="13">
        <v>1</v>
      </c>
      <c r="I206" s="12" t="s">
        <v>394</v>
      </c>
      <c r="J206" s="12" t="s">
        <v>393</v>
      </c>
    </row>
    <row r="207" spans="1:10" ht="16.5" customHeight="1" x14ac:dyDescent="0.25">
      <c r="A207" s="8" t="s">
        <v>389</v>
      </c>
      <c r="B207" s="9" t="s">
        <v>842</v>
      </c>
      <c r="C207" s="8">
        <v>447</v>
      </c>
      <c r="D207" s="10" t="s">
        <v>991</v>
      </c>
      <c r="E207" s="11" t="s">
        <v>992</v>
      </c>
      <c r="F207" s="12" t="s">
        <v>677</v>
      </c>
      <c r="G207" s="8"/>
      <c r="H207" s="13">
        <v>10</v>
      </c>
      <c r="I207" s="12" t="s">
        <v>394</v>
      </c>
      <c r="J207" s="12" t="s">
        <v>393</v>
      </c>
    </row>
    <row r="208" spans="1:10" ht="16.5" customHeight="1" x14ac:dyDescent="0.25">
      <c r="A208" s="8" t="s">
        <v>389</v>
      </c>
      <c r="B208" s="9" t="s">
        <v>842</v>
      </c>
      <c r="C208" s="8">
        <v>448</v>
      </c>
      <c r="D208" s="10" t="s">
        <v>993</v>
      </c>
      <c r="E208" s="11" t="s">
        <v>994</v>
      </c>
      <c r="F208" s="12" t="s">
        <v>414</v>
      </c>
      <c r="G208" s="8"/>
      <c r="H208" s="13">
        <v>5</v>
      </c>
      <c r="I208" s="12" t="s">
        <v>394</v>
      </c>
      <c r="J208" s="12" t="s">
        <v>393</v>
      </c>
    </row>
    <row r="209" spans="1:10" ht="16.5" customHeight="1" x14ac:dyDescent="0.25">
      <c r="A209" s="8" t="s">
        <v>389</v>
      </c>
      <c r="B209" s="9" t="s">
        <v>842</v>
      </c>
      <c r="C209" s="8">
        <v>449</v>
      </c>
      <c r="D209" s="10" t="s">
        <v>995</v>
      </c>
      <c r="E209" s="11" t="s">
        <v>996</v>
      </c>
      <c r="F209" s="12" t="s">
        <v>425</v>
      </c>
      <c r="G209" s="8"/>
      <c r="H209" s="13">
        <v>10</v>
      </c>
      <c r="I209" s="12" t="s">
        <v>394</v>
      </c>
      <c r="J209" s="12" t="s">
        <v>393</v>
      </c>
    </row>
    <row r="210" spans="1:10" ht="16.5" customHeight="1" x14ac:dyDescent="0.25">
      <c r="A210" s="8" t="s">
        <v>389</v>
      </c>
      <c r="B210" s="9" t="s">
        <v>842</v>
      </c>
      <c r="C210" s="8">
        <v>450</v>
      </c>
      <c r="D210" s="10" t="s">
        <v>997</v>
      </c>
      <c r="E210" s="11" t="s">
        <v>998</v>
      </c>
      <c r="F210" s="12" t="s">
        <v>999</v>
      </c>
      <c r="G210" s="8"/>
      <c r="H210" s="13">
        <v>2</v>
      </c>
      <c r="I210" s="12" t="s">
        <v>394</v>
      </c>
      <c r="J210" s="12" t="s">
        <v>393</v>
      </c>
    </row>
    <row r="211" spans="1:10" ht="16.5" customHeight="1" x14ac:dyDescent="0.25">
      <c r="A211" s="8" t="s">
        <v>389</v>
      </c>
      <c r="B211" s="9" t="s">
        <v>842</v>
      </c>
      <c r="C211" s="8">
        <v>456</v>
      </c>
      <c r="D211" s="10" t="s">
        <v>1000</v>
      </c>
      <c r="E211" s="11" t="s">
        <v>1001</v>
      </c>
      <c r="F211" s="12" t="s">
        <v>1002</v>
      </c>
      <c r="G211" s="8"/>
      <c r="H211" s="13">
        <v>3</v>
      </c>
      <c r="I211" s="12" t="s">
        <v>394</v>
      </c>
      <c r="J211" s="12" t="s">
        <v>393</v>
      </c>
    </row>
    <row r="212" spans="1:10" ht="16.5" customHeight="1" x14ac:dyDescent="0.25">
      <c r="A212" s="8" t="s">
        <v>389</v>
      </c>
      <c r="B212" s="9" t="s">
        <v>842</v>
      </c>
      <c r="C212" s="8">
        <v>458</v>
      </c>
      <c r="D212" s="10" t="s">
        <v>1003</v>
      </c>
      <c r="E212" s="11" t="s">
        <v>1004</v>
      </c>
      <c r="F212" s="12" t="s">
        <v>1005</v>
      </c>
      <c r="G212" s="8"/>
      <c r="H212" s="13">
        <v>3</v>
      </c>
      <c r="I212" s="12" t="s">
        <v>394</v>
      </c>
      <c r="J212" s="12" t="s">
        <v>393</v>
      </c>
    </row>
    <row r="213" spans="1:10" ht="16.5" customHeight="1" x14ac:dyDescent="0.25">
      <c r="A213" s="8" t="s">
        <v>389</v>
      </c>
      <c r="B213" s="9" t="s">
        <v>842</v>
      </c>
      <c r="C213" s="8">
        <v>466</v>
      </c>
      <c r="D213" s="10" t="s">
        <v>1006</v>
      </c>
      <c r="E213" s="11" t="s">
        <v>1007</v>
      </c>
      <c r="F213" s="12" t="s">
        <v>1008</v>
      </c>
      <c r="G213" s="8"/>
      <c r="H213" s="13">
        <v>2</v>
      </c>
      <c r="I213" s="12" t="s">
        <v>394</v>
      </c>
      <c r="J213" s="12" t="s">
        <v>393</v>
      </c>
    </row>
    <row r="214" spans="1:10" ht="16.5" customHeight="1" x14ac:dyDescent="0.25">
      <c r="A214" s="8" t="s">
        <v>389</v>
      </c>
      <c r="B214" s="9" t="s">
        <v>842</v>
      </c>
      <c r="C214" s="8">
        <v>467</v>
      </c>
      <c r="D214" s="10" t="s">
        <v>1009</v>
      </c>
      <c r="E214" s="11" t="s">
        <v>1010</v>
      </c>
      <c r="F214" s="12" t="s">
        <v>1011</v>
      </c>
      <c r="G214" s="8"/>
      <c r="H214" s="13">
        <v>2</v>
      </c>
      <c r="I214" s="12" t="s">
        <v>394</v>
      </c>
      <c r="J214" s="12" t="s">
        <v>393</v>
      </c>
    </row>
    <row r="215" spans="1:10" ht="16.5" customHeight="1" x14ac:dyDescent="0.25">
      <c r="A215" s="8" t="s">
        <v>389</v>
      </c>
      <c r="B215" s="9" t="s">
        <v>842</v>
      </c>
      <c r="C215" s="8">
        <v>468</v>
      </c>
      <c r="D215" s="10" t="s">
        <v>1012</v>
      </c>
      <c r="E215" s="11" t="s">
        <v>1013</v>
      </c>
      <c r="F215" s="12" t="s">
        <v>1014</v>
      </c>
      <c r="G215" s="8"/>
      <c r="H215" s="13">
        <v>2</v>
      </c>
      <c r="I215" s="12" t="s">
        <v>394</v>
      </c>
      <c r="J215" s="12" t="s">
        <v>393</v>
      </c>
    </row>
    <row r="216" spans="1:10" ht="16.5" customHeight="1" x14ac:dyDescent="0.25">
      <c r="A216" s="8" t="s">
        <v>389</v>
      </c>
      <c r="B216" s="9" t="s">
        <v>842</v>
      </c>
      <c r="C216" s="8">
        <v>469</v>
      </c>
      <c r="D216" s="10" t="s">
        <v>1015</v>
      </c>
      <c r="E216" s="11" t="s">
        <v>1016</v>
      </c>
      <c r="F216" s="12" t="s">
        <v>1017</v>
      </c>
      <c r="G216" s="8"/>
      <c r="H216" s="13">
        <v>2</v>
      </c>
      <c r="I216" s="12" t="s">
        <v>394</v>
      </c>
      <c r="J216" s="12" t="s">
        <v>393</v>
      </c>
    </row>
    <row r="217" spans="1:10" ht="16.5" customHeight="1" x14ac:dyDescent="0.25">
      <c r="A217" s="8" t="s">
        <v>389</v>
      </c>
      <c r="B217" s="9" t="s">
        <v>842</v>
      </c>
      <c r="C217" s="8">
        <v>471</v>
      </c>
      <c r="D217" s="10" t="s">
        <v>1018</v>
      </c>
      <c r="E217" s="11" t="s">
        <v>1019</v>
      </c>
      <c r="F217" s="12" t="s">
        <v>1020</v>
      </c>
      <c r="G217" s="8"/>
      <c r="H217" s="13">
        <v>2</v>
      </c>
      <c r="I217" s="12" t="s">
        <v>394</v>
      </c>
      <c r="J217" s="12" t="s">
        <v>393</v>
      </c>
    </row>
    <row r="218" spans="1:10" ht="16.5" customHeight="1" x14ac:dyDescent="0.25">
      <c r="A218" s="8" t="s">
        <v>389</v>
      </c>
      <c r="B218" s="9" t="s">
        <v>842</v>
      </c>
      <c r="C218" s="8">
        <v>473</v>
      </c>
      <c r="D218" s="10" t="s">
        <v>1021</v>
      </c>
      <c r="E218" s="11" t="s">
        <v>1022</v>
      </c>
      <c r="F218" s="12" t="s">
        <v>1023</v>
      </c>
      <c r="G218" s="8"/>
      <c r="H218" s="13">
        <v>2</v>
      </c>
      <c r="I218" s="12" t="s">
        <v>394</v>
      </c>
      <c r="J218" s="12" t="s">
        <v>393</v>
      </c>
    </row>
    <row r="219" spans="1:10" ht="16.5" customHeight="1" x14ac:dyDescent="0.25">
      <c r="A219" s="8" t="s">
        <v>389</v>
      </c>
      <c r="B219" s="9" t="s">
        <v>842</v>
      </c>
      <c r="C219" s="8">
        <v>475</v>
      </c>
      <c r="D219" s="10" t="s">
        <v>1024</v>
      </c>
      <c r="E219" s="11" t="s">
        <v>1025</v>
      </c>
      <c r="F219" s="12" t="s">
        <v>1026</v>
      </c>
      <c r="G219" s="8"/>
      <c r="H219" s="13">
        <v>2</v>
      </c>
      <c r="I219" s="12" t="s">
        <v>394</v>
      </c>
      <c r="J219" s="12" t="s">
        <v>393</v>
      </c>
    </row>
    <row r="220" spans="1:10" ht="16.5" customHeight="1" x14ac:dyDescent="0.25">
      <c r="A220" s="8" t="s">
        <v>389</v>
      </c>
      <c r="B220" s="9" t="s">
        <v>842</v>
      </c>
      <c r="C220" s="8">
        <v>476</v>
      </c>
      <c r="D220" s="10" t="s">
        <v>1027</v>
      </c>
      <c r="E220" s="11" t="s">
        <v>1028</v>
      </c>
      <c r="F220" s="12" t="s">
        <v>1029</v>
      </c>
      <c r="G220" s="8"/>
      <c r="H220" s="13">
        <v>2</v>
      </c>
      <c r="I220" s="12" t="s">
        <v>394</v>
      </c>
      <c r="J220" s="12" t="s">
        <v>393</v>
      </c>
    </row>
    <row r="221" spans="1:10" ht="16.5" customHeight="1" x14ac:dyDescent="0.25">
      <c r="A221" s="8" t="s">
        <v>389</v>
      </c>
      <c r="B221" s="9" t="s">
        <v>842</v>
      </c>
      <c r="C221" s="8">
        <v>477</v>
      </c>
      <c r="D221" s="10" t="s">
        <v>1030</v>
      </c>
      <c r="E221" s="11" t="s">
        <v>1031</v>
      </c>
      <c r="F221" s="12" t="s">
        <v>1032</v>
      </c>
      <c r="G221" s="12" t="s">
        <v>393</v>
      </c>
      <c r="H221" s="13">
        <v>2</v>
      </c>
      <c r="I221" s="12" t="s">
        <v>394</v>
      </c>
      <c r="J221" s="12" t="s">
        <v>393</v>
      </c>
    </row>
    <row r="222" spans="1:10" ht="16.5" customHeight="1" x14ac:dyDescent="0.25">
      <c r="A222" s="8" t="s">
        <v>389</v>
      </c>
      <c r="B222" s="9" t="s">
        <v>842</v>
      </c>
      <c r="C222" s="8">
        <v>478</v>
      </c>
      <c r="D222" s="10" t="s">
        <v>1033</v>
      </c>
      <c r="E222" s="11" t="s">
        <v>1034</v>
      </c>
      <c r="F222" s="12" t="s">
        <v>1035</v>
      </c>
      <c r="G222" s="8"/>
      <c r="H222" s="13">
        <v>2</v>
      </c>
      <c r="I222" s="12" t="s">
        <v>394</v>
      </c>
      <c r="J222" s="12" t="s">
        <v>393</v>
      </c>
    </row>
    <row r="223" spans="1:10" ht="16.5" customHeight="1" x14ac:dyDescent="0.25">
      <c r="A223" s="8" t="s">
        <v>389</v>
      </c>
      <c r="B223" s="9" t="s">
        <v>842</v>
      </c>
      <c r="C223" s="8">
        <v>479</v>
      </c>
      <c r="D223" s="10" t="s">
        <v>1036</v>
      </c>
      <c r="E223" s="11" t="s">
        <v>1037</v>
      </c>
      <c r="F223" s="12" t="s">
        <v>1038</v>
      </c>
      <c r="G223" s="8"/>
      <c r="H223" s="13">
        <v>2</v>
      </c>
      <c r="I223" s="12" t="s">
        <v>394</v>
      </c>
      <c r="J223" s="12" t="s">
        <v>393</v>
      </c>
    </row>
    <row r="224" spans="1:10" ht="16.5" customHeight="1" x14ac:dyDescent="0.25">
      <c r="A224" s="8" t="s">
        <v>389</v>
      </c>
      <c r="B224" s="9" t="s">
        <v>842</v>
      </c>
      <c r="C224" s="8">
        <v>483</v>
      </c>
      <c r="D224" s="10" t="s">
        <v>1039</v>
      </c>
      <c r="E224" s="11" t="s">
        <v>1040</v>
      </c>
      <c r="F224" s="12" t="s">
        <v>1041</v>
      </c>
      <c r="G224" s="8"/>
      <c r="H224" s="13">
        <v>2</v>
      </c>
      <c r="I224" s="12" t="s">
        <v>394</v>
      </c>
      <c r="J224" s="12" t="s">
        <v>393</v>
      </c>
    </row>
    <row r="225" spans="1:10" ht="16.5" customHeight="1" x14ac:dyDescent="0.25">
      <c r="A225" s="8" t="s">
        <v>389</v>
      </c>
      <c r="B225" s="9" t="s">
        <v>842</v>
      </c>
      <c r="C225" s="8">
        <v>484</v>
      </c>
      <c r="D225" s="10" t="s">
        <v>1042</v>
      </c>
      <c r="E225" s="11" t="s">
        <v>1043</v>
      </c>
      <c r="F225" s="12" t="s">
        <v>1044</v>
      </c>
      <c r="G225" s="8"/>
      <c r="H225" s="13">
        <v>2</v>
      </c>
      <c r="I225" s="12" t="s">
        <v>394</v>
      </c>
      <c r="J225" s="12" t="s">
        <v>393</v>
      </c>
    </row>
    <row r="226" spans="1:10" ht="16.5" customHeight="1" x14ac:dyDescent="0.25">
      <c r="A226" s="8" t="s">
        <v>389</v>
      </c>
      <c r="B226" s="9" t="s">
        <v>842</v>
      </c>
      <c r="C226" s="8">
        <v>485</v>
      </c>
      <c r="D226" s="10" t="s">
        <v>1045</v>
      </c>
      <c r="E226" s="11" t="s">
        <v>1046</v>
      </c>
      <c r="F226" s="12" t="s">
        <v>1047</v>
      </c>
      <c r="G226" s="8"/>
      <c r="H226" s="13">
        <v>2</v>
      </c>
      <c r="I226" s="12" t="s">
        <v>394</v>
      </c>
      <c r="J226" s="12" t="s">
        <v>393</v>
      </c>
    </row>
    <row r="227" spans="1:10" ht="16.5" customHeight="1" x14ac:dyDescent="0.25">
      <c r="A227" s="8" t="s">
        <v>389</v>
      </c>
      <c r="B227" s="9" t="s">
        <v>842</v>
      </c>
      <c r="C227" s="8">
        <v>486</v>
      </c>
      <c r="D227" s="10" t="s">
        <v>1048</v>
      </c>
      <c r="E227" s="11" t="s">
        <v>1049</v>
      </c>
      <c r="F227" s="12" t="s">
        <v>1050</v>
      </c>
      <c r="G227" s="8"/>
      <c r="H227" s="13">
        <v>1</v>
      </c>
      <c r="I227" s="12" t="s">
        <v>394</v>
      </c>
      <c r="J227" s="12" t="s">
        <v>393</v>
      </c>
    </row>
    <row r="228" spans="1:10" ht="16.5" customHeight="1" x14ac:dyDescent="0.25">
      <c r="A228" s="8" t="s">
        <v>389</v>
      </c>
      <c r="B228" s="9" t="s">
        <v>842</v>
      </c>
      <c r="C228" s="8">
        <v>487</v>
      </c>
      <c r="D228" s="10" t="s">
        <v>1051</v>
      </c>
      <c r="E228" s="11" t="s">
        <v>1052</v>
      </c>
      <c r="F228" s="12" t="s">
        <v>1053</v>
      </c>
      <c r="G228" s="8"/>
      <c r="H228" s="13">
        <v>2</v>
      </c>
      <c r="I228" s="12" t="s">
        <v>394</v>
      </c>
      <c r="J228" s="12" t="s">
        <v>393</v>
      </c>
    </row>
    <row r="229" spans="1:10" ht="16.5" customHeight="1" x14ac:dyDescent="0.25">
      <c r="A229" s="8" t="s">
        <v>389</v>
      </c>
      <c r="B229" s="9" t="s">
        <v>842</v>
      </c>
      <c r="C229" s="8">
        <v>488</v>
      </c>
      <c r="D229" s="10" t="s">
        <v>1054</v>
      </c>
      <c r="E229" s="11" t="s">
        <v>1055</v>
      </c>
      <c r="F229" s="12" t="s">
        <v>1056</v>
      </c>
      <c r="G229" s="8"/>
      <c r="H229" s="13">
        <v>2</v>
      </c>
      <c r="I229" s="12" t="s">
        <v>394</v>
      </c>
      <c r="J229" s="12" t="s">
        <v>393</v>
      </c>
    </row>
    <row r="230" spans="1:10" ht="16.5" customHeight="1" x14ac:dyDescent="0.25">
      <c r="A230" s="8" t="s">
        <v>389</v>
      </c>
      <c r="B230" s="9" t="s">
        <v>842</v>
      </c>
      <c r="C230" s="8">
        <v>489</v>
      </c>
      <c r="D230" s="10" t="s">
        <v>1057</v>
      </c>
      <c r="E230" s="11" t="s">
        <v>1058</v>
      </c>
      <c r="F230" s="12" t="s">
        <v>1059</v>
      </c>
      <c r="G230" s="8"/>
      <c r="H230" s="13">
        <v>2</v>
      </c>
      <c r="I230" s="12" t="s">
        <v>394</v>
      </c>
      <c r="J230" s="12" t="s">
        <v>393</v>
      </c>
    </row>
    <row r="231" spans="1:10" ht="16.5" customHeight="1" x14ac:dyDescent="0.25">
      <c r="A231" s="8" t="s">
        <v>389</v>
      </c>
      <c r="B231" s="9" t="s">
        <v>842</v>
      </c>
      <c r="C231" s="8">
        <v>490</v>
      </c>
      <c r="D231" s="10" t="s">
        <v>1060</v>
      </c>
      <c r="E231" s="11" t="s">
        <v>1061</v>
      </c>
      <c r="F231" s="12" t="s">
        <v>1062</v>
      </c>
      <c r="G231" s="8"/>
      <c r="H231" s="13">
        <v>2</v>
      </c>
      <c r="I231" s="12" t="s">
        <v>394</v>
      </c>
      <c r="J231" s="12" t="s">
        <v>393</v>
      </c>
    </row>
    <row r="232" spans="1:10" ht="16.5" customHeight="1" x14ac:dyDescent="0.25">
      <c r="A232" s="8" t="s">
        <v>389</v>
      </c>
      <c r="B232" s="9" t="s">
        <v>842</v>
      </c>
      <c r="C232" s="8">
        <v>496</v>
      </c>
      <c r="D232" s="10" t="s">
        <v>1063</v>
      </c>
      <c r="E232" s="11" t="s">
        <v>1064</v>
      </c>
      <c r="F232" s="12" t="s">
        <v>853</v>
      </c>
      <c r="G232" s="8"/>
      <c r="H232" s="13">
        <v>1</v>
      </c>
      <c r="I232" s="12" t="s">
        <v>394</v>
      </c>
      <c r="J232" s="12" t="s">
        <v>393</v>
      </c>
    </row>
    <row r="233" spans="1:10" ht="16.5" customHeight="1" x14ac:dyDescent="0.25">
      <c r="A233" s="8" t="s">
        <v>389</v>
      </c>
      <c r="B233" s="9" t="s">
        <v>842</v>
      </c>
      <c r="C233" s="8">
        <v>497</v>
      </c>
      <c r="D233" s="10" t="s">
        <v>1065</v>
      </c>
      <c r="E233" s="11" t="s">
        <v>1066</v>
      </c>
      <c r="F233" s="12" t="s">
        <v>677</v>
      </c>
      <c r="G233" s="8"/>
      <c r="H233" s="13">
        <v>8</v>
      </c>
      <c r="I233" s="12" t="s">
        <v>394</v>
      </c>
      <c r="J233" s="12" t="s">
        <v>393</v>
      </c>
    </row>
    <row r="234" spans="1:10" ht="16.5" customHeight="1" x14ac:dyDescent="0.25">
      <c r="A234" s="8" t="s">
        <v>389</v>
      </c>
      <c r="B234" s="9" t="s">
        <v>842</v>
      </c>
      <c r="C234" s="8">
        <v>498</v>
      </c>
      <c r="D234" s="10" t="s">
        <v>1067</v>
      </c>
      <c r="E234" s="11" t="s">
        <v>1068</v>
      </c>
      <c r="F234" s="12" t="s">
        <v>414</v>
      </c>
      <c r="G234" s="8"/>
      <c r="H234" s="13">
        <v>2</v>
      </c>
      <c r="I234" s="12" t="s">
        <v>394</v>
      </c>
      <c r="J234" s="12" t="s">
        <v>393</v>
      </c>
    </row>
    <row r="235" spans="1:10" ht="16.5" customHeight="1" x14ac:dyDescent="0.25">
      <c r="A235" s="8" t="s">
        <v>389</v>
      </c>
      <c r="B235" s="9" t="s">
        <v>842</v>
      </c>
      <c r="C235" s="8">
        <v>499</v>
      </c>
      <c r="D235" s="10" t="s">
        <v>1069</v>
      </c>
      <c r="E235" s="11" t="s">
        <v>1070</v>
      </c>
      <c r="F235" s="12" t="s">
        <v>425</v>
      </c>
      <c r="G235" s="8"/>
      <c r="H235" s="13">
        <v>8</v>
      </c>
      <c r="I235" s="12" t="s">
        <v>394</v>
      </c>
      <c r="J235" s="12" t="s">
        <v>393</v>
      </c>
    </row>
    <row r="236" spans="1:10" ht="16.5" customHeight="1" x14ac:dyDescent="0.25">
      <c r="A236" s="8" t="s">
        <v>389</v>
      </c>
      <c r="B236" s="9" t="s">
        <v>842</v>
      </c>
      <c r="C236" s="8">
        <v>575</v>
      </c>
      <c r="D236" s="10" t="s">
        <v>1071</v>
      </c>
      <c r="E236" s="11" t="s">
        <v>1072</v>
      </c>
      <c r="F236" s="12" t="s">
        <v>883</v>
      </c>
      <c r="G236" s="12" t="s">
        <v>1073</v>
      </c>
      <c r="H236" s="13">
        <v>3</v>
      </c>
      <c r="I236" s="12" t="s">
        <v>394</v>
      </c>
      <c r="J236" s="12" t="s">
        <v>393</v>
      </c>
    </row>
    <row r="237" spans="1:10" ht="16.5" customHeight="1" x14ac:dyDescent="0.25">
      <c r="A237" s="8" t="s">
        <v>389</v>
      </c>
      <c r="B237" s="9" t="s">
        <v>842</v>
      </c>
      <c r="C237" s="8">
        <v>615</v>
      </c>
      <c r="D237" s="10" t="s">
        <v>1074</v>
      </c>
      <c r="E237" s="11" t="s">
        <v>1075</v>
      </c>
      <c r="F237" s="12" t="s">
        <v>1076</v>
      </c>
      <c r="G237" s="12" t="s">
        <v>1077</v>
      </c>
      <c r="H237" s="13">
        <v>2</v>
      </c>
      <c r="I237" s="12" t="s">
        <v>394</v>
      </c>
      <c r="J237" s="12" t="s">
        <v>393</v>
      </c>
    </row>
    <row r="238" spans="1:10" ht="16.5" customHeight="1" x14ac:dyDescent="0.25">
      <c r="A238" s="8" t="s">
        <v>389</v>
      </c>
      <c r="B238" s="9" t="s">
        <v>842</v>
      </c>
      <c r="C238" s="8">
        <v>623</v>
      </c>
      <c r="D238" s="10" t="s">
        <v>1078</v>
      </c>
      <c r="E238" s="11" t="s">
        <v>1079</v>
      </c>
      <c r="F238" s="12" t="s">
        <v>1080</v>
      </c>
      <c r="G238" s="12" t="s">
        <v>1081</v>
      </c>
      <c r="H238" s="13">
        <v>3</v>
      </c>
      <c r="I238" s="12" t="s">
        <v>394</v>
      </c>
      <c r="J238" s="12" t="s">
        <v>393</v>
      </c>
    </row>
    <row r="239" spans="1:10" ht="16.5" customHeight="1" x14ac:dyDescent="0.25">
      <c r="A239" s="8" t="s">
        <v>389</v>
      </c>
      <c r="B239" s="9" t="s">
        <v>842</v>
      </c>
      <c r="C239" s="8">
        <v>633</v>
      </c>
      <c r="D239" s="10" t="s">
        <v>1082</v>
      </c>
      <c r="E239" s="11" t="s">
        <v>1083</v>
      </c>
      <c r="F239" s="12" t="s">
        <v>1084</v>
      </c>
      <c r="G239" s="12" t="s">
        <v>1085</v>
      </c>
      <c r="H239" s="13">
        <v>3</v>
      </c>
      <c r="I239" s="12" t="s">
        <v>394</v>
      </c>
      <c r="J239" s="12" t="s">
        <v>393</v>
      </c>
    </row>
    <row r="240" spans="1:10" ht="16.5" customHeight="1" x14ac:dyDescent="0.25">
      <c r="A240" s="8" t="s">
        <v>389</v>
      </c>
      <c r="B240" s="9" t="s">
        <v>842</v>
      </c>
      <c r="C240" s="8">
        <v>635</v>
      </c>
      <c r="D240" s="10" t="s">
        <v>1086</v>
      </c>
      <c r="E240" s="11" t="s">
        <v>1087</v>
      </c>
      <c r="F240" s="12" t="s">
        <v>1088</v>
      </c>
      <c r="G240" s="12" t="s">
        <v>1089</v>
      </c>
      <c r="H240" s="13">
        <v>3</v>
      </c>
      <c r="I240" s="12" t="s">
        <v>394</v>
      </c>
      <c r="J240" s="12" t="s">
        <v>393</v>
      </c>
    </row>
    <row r="241" spans="1:10" ht="16.5" customHeight="1" x14ac:dyDescent="0.25">
      <c r="A241" s="8" t="s">
        <v>389</v>
      </c>
      <c r="B241" s="9" t="s">
        <v>842</v>
      </c>
      <c r="C241" s="8">
        <v>671</v>
      </c>
      <c r="D241" s="10" t="s">
        <v>1090</v>
      </c>
      <c r="E241" s="11" t="s">
        <v>1091</v>
      </c>
      <c r="F241" s="12" t="s">
        <v>880</v>
      </c>
      <c r="G241" s="12" t="s">
        <v>1092</v>
      </c>
      <c r="H241" s="13">
        <v>3</v>
      </c>
      <c r="I241" s="12" t="s">
        <v>394</v>
      </c>
      <c r="J241" s="12" t="s">
        <v>393</v>
      </c>
    </row>
    <row r="242" spans="1:10" ht="16.5" customHeight="1" x14ac:dyDescent="0.25">
      <c r="A242" s="8" t="s">
        <v>389</v>
      </c>
      <c r="B242" s="9" t="s">
        <v>842</v>
      </c>
      <c r="C242" s="8">
        <v>675</v>
      </c>
      <c r="D242" s="10" t="s">
        <v>1093</v>
      </c>
      <c r="E242" s="11" t="s">
        <v>1094</v>
      </c>
      <c r="F242" s="12" t="s">
        <v>1095</v>
      </c>
      <c r="G242" s="12" t="s">
        <v>1096</v>
      </c>
      <c r="H242" s="13">
        <v>3</v>
      </c>
      <c r="I242" s="12" t="s">
        <v>394</v>
      </c>
      <c r="J242" s="12" t="s">
        <v>393</v>
      </c>
    </row>
    <row r="243" spans="1:10" ht="16.5" customHeight="1" x14ac:dyDescent="0.25">
      <c r="A243" s="8" t="s">
        <v>389</v>
      </c>
      <c r="B243" s="9" t="s">
        <v>842</v>
      </c>
      <c r="C243" s="8">
        <v>676</v>
      </c>
      <c r="D243" s="10" t="s">
        <v>1097</v>
      </c>
      <c r="E243" s="11" t="s">
        <v>1098</v>
      </c>
      <c r="F243" s="12" t="s">
        <v>1099</v>
      </c>
      <c r="G243" s="12" t="s">
        <v>1100</v>
      </c>
      <c r="H243" s="13">
        <v>3</v>
      </c>
      <c r="I243" s="12" t="s">
        <v>394</v>
      </c>
      <c r="J243" s="12" t="s">
        <v>393</v>
      </c>
    </row>
    <row r="244" spans="1:10" ht="16.5" customHeight="1" x14ac:dyDescent="0.25">
      <c r="A244" s="8" t="s">
        <v>389</v>
      </c>
      <c r="B244" s="9" t="s">
        <v>842</v>
      </c>
      <c r="C244" s="8">
        <v>678</v>
      </c>
      <c r="D244" s="10" t="s">
        <v>1101</v>
      </c>
      <c r="E244" s="11" t="s">
        <v>1102</v>
      </c>
      <c r="F244" s="12" t="s">
        <v>1035</v>
      </c>
      <c r="G244" s="12" t="s">
        <v>1103</v>
      </c>
      <c r="H244" s="13">
        <v>3</v>
      </c>
      <c r="I244" s="12" t="s">
        <v>394</v>
      </c>
      <c r="J244" s="12" t="s">
        <v>393</v>
      </c>
    </row>
    <row r="245" spans="1:10" ht="16.5" customHeight="1" x14ac:dyDescent="0.25">
      <c r="A245" s="8" t="s">
        <v>389</v>
      </c>
      <c r="B245" s="9" t="s">
        <v>842</v>
      </c>
      <c r="C245" s="8">
        <v>704</v>
      </c>
      <c r="D245" s="10" t="s">
        <v>1104</v>
      </c>
      <c r="E245" s="11" t="s">
        <v>1105</v>
      </c>
      <c r="F245" s="12" t="s">
        <v>1106</v>
      </c>
      <c r="G245" s="12" t="s">
        <v>1107</v>
      </c>
      <c r="H245" s="13">
        <v>3</v>
      </c>
      <c r="I245" s="12" t="s">
        <v>394</v>
      </c>
      <c r="J245" s="12" t="s">
        <v>393</v>
      </c>
    </row>
    <row r="246" spans="1:10" ht="16.5" customHeight="1" x14ac:dyDescent="0.25">
      <c r="A246" s="8" t="s">
        <v>389</v>
      </c>
      <c r="B246" s="9" t="s">
        <v>842</v>
      </c>
      <c r="C246" s="8">
        <v>725</v>
      </c>
      <c r="D246" s="10" t="s">
        <v>1108</v>
      </c>
      <c r="E246" s="11" t="s">
        <v>1109</v>
      </c>
      <c r="F246" s="12" t="s">
        <v>1110</v>
      </c>
      <c r="G246" s="12" t="s">
        <v>1111</v>
      </c>
      <c r="H246" s="13">
        <v>3</v>
      </c>
      <c r="I246" s="12" t="s">
        <v>394</v>
      </c>
      <c r="J246" s="12" t="s">
        <v>393</v>
      </c>
    </row>
    <row r="247" spans="1:10" ht="16.5" customHeight="1" x14ac:dyDescent="0.25">
      <c r="A247" s="8" t="s">
        <v>389</v>
      </c>
      <c r="B247" s="9" t="s">
        <v>842</v>
      </c>
      <c r="C247" s="8">
        <v>741</v>
      </c>
      <c r="D247" s="10" t="s">
        <v>1112</v>
      </c>
      <c r="E247" s="11" t="s">
        <v>1113</v>
      </c>
      <c r="F247" s="12" t="s">
        <v>980</v>
      </c>
      <c r="G247" s="12" t="s">
        <v>1114</v>
      </c>
      <c r="H247" s="13">
        <v>3</v>
      </c>
      <c r="I247" s="12" t="s">
        <v>394</v>
      </c>
      <c r="J247" s="12" t="s">
        <v>393</v>
      </c>
    </row>
    <row r="248" spans="1:10" ht="16.5" customHeight="1" x14ac:dyDescent="0.25">
      <c r="A248" s="8" t="s">
        <v>389</v>
      </c>
      <c r="B248" s="9" t="s">
        <v>842</v>
      </c>
      <c r="C248" s="8">
        <v>799</v>
      </c>
      <c r="D248" s="10" t="s">
        <v>1115</v>
      </c>
      <c r="E248" s="11" t="s">
        <v>1116</v>
      </c>
      <c r="F248" s="12" t="s">
        <v>486</v>
      </c>
      <c r="G248" s="12" t="s">
        <v>393</v>
      </c>
      <c r="H248" s="13">
        <v>8</v>
      </c>
      <c r="I248" s="12" t="s">
        <v>394</v>
      </c>
      <c r="J248" s="12" t="s">
        <v>393</v>
      </c>
    </row>
    <row r="249" spans="1:10" ht="16.5" customHeight="1" x14ac:dyDescent="0.25">
      <c r="A249" s="8" t="s">
        <v>389</v>
      </c>
      <c r="B249" s="9" t="s">
        <v>1117</v>
      </c>
      <c r="C249" s="8">
        <v>103</v>
      </c>
      <c r="D249" s="10" t="s">
        <v>1118</v>
      </c>
      <c r="E249" s="11" t="s">
        <v>1119</v>
      </c>
      <c r="F249" s="12" t="s">
        <v>1120</v>
      </c>
      <c r="G249" s="12" t="s">
        <v>393</v>
      </c>
      <c r="H249" s="13">
        <v>3</v>
      </c>
      <c r="I249" s="12" t="s">
        <v>394</v>
      </c>
      <c r="J249" s="12" t="s">
        <v>1121</v>
      </c>
    </row>
    <row r="250" spans="1:10" ht="16.5" customHeight="1" x14ac:dyDescent="0.25">
      <c r="A250" s="8" t="s">
        <v>389</v>
      </c>
      <c r="B250" s="9" t="s">
        <v>1122</v>
      </c>
      <c r="C250" s="8">
        <v>246</v>
      </c>
      <c r="D250" s="10" t="s">
        <v>1123</v>
      </c>
      <c r="E250" s="11" t="s">
        <v>1124</v>
      </c>
      <c r="F250" s="12" t="s">
        <v>1125</v>
      </c>
      <c r="G250" s="8"/>
      <c r="H250" s="13">
        <v>3</v>
      </c>
      <c r="I250" s="12" t="s">
        <v>394</v>
      </c>
      <c r="J250" s="12" t="s">
        <v>393</v>
      </c>
    </row>
    <row r="251" spans="1:10" ht="16.5" customHeight="1" x14ac:dyDescent="0.25">
      <c r="A251" s="8" t="s">
        <v>389</v>
      </c>
      <c r="B251" s="9" t="s">
        <v>1122</v>
      </c>
      <c r="C251" s="8">
        <v>252</v>
      </c>
      <c r="D251" s="10" t="s">
        <v>1126</v>
      </c>
      <c r="E251" s="11" t="s">
        <v>1127</v>
      </c>
      <c r="F251" s="12" t="s">
        <v>1128</v>
      </c>
      <c r="G251" s="8"/>
      <c r="H251" s="13">
        <v>3</v>
      </c>
      <c r="I251" s="12" t="s">
        <v>394</v>
      </c>
      <c r="J251" s="12" t="s">
        <v>393</v>
      </c>
    </row>
    <row r="252" spans="1:10" ht="16.5" customHeight="1" x14ac:dyDescent="0.25">
      <c r="A252" s="8" t="s">
        <v>389</v>
      </c>
      <c r="B252" s="9" t="s">
        <v>1122</v>
      </c>
      <c r="C252" s="8">
        <v>297</v>
      </c>
      <c r="D252" s="10" t="s">
        <v>1129</v>
      </c>
      <c r="E252" s="11" t="s">
        <v>1130</v>
      </c>
      <c r="F252" s="12" t="s">
        <v>853</v>
      </c>
      <c r="G252" s="8"/>
      <c r="H252" s="13">
        <v>1</v>
      </c>
      <c r="I252" s="12" t="s">
        <v>394</v>
      </c>
      <c r="J252" s="12" t="s">
        <v>393</v>
      </c>
    </row>
    <row r="253" spans="1:10" ht="16.5" customHeight="1" x14ac:dyDescent="0.25">
      <c r="A253" s="8" t="s">
        <v>389</v>
      </c>
      <c r="B253" s="9" t="s">
        <v>1122</v>
      </c>
      <c r="C253" s="8">
        <v>303</v>
      </c>
      <c r="D253" s="10" t="s">
        <v>1131</v>
      </c>
      <c r="E253" s="11" t="s">
        <v>1132</v>
      </c>
      <c r="F253" s="12" t="s">
        <v>1133</v>
      </c>
      <c r="G253" s="8"/>
      <c r="H253" s="13">
        <v>3</v>
      </c>
      <c r="I253" s="12" t="s">
        <v>394</v>
      </c>
      <c r="J253" s="12" t="s">
        <v>393</v>
      </c>
    </row>
    <row r="254" spans="1:10" ht="16.5" customHeight="1" x14ac:dyDescent="0.25">
      <c r="A254" s="8" t="s">
        <v>389</v>
      </c>
      <c r="B254" s="9" t="s">
        <v>1122</v>
      </c>
      <c r="C254" s="8">
        <v>311</v>
      </c>
      <c r="D254" s="10" t="s">
        <v>1134</v>
      </c>
      <c r="E254" s="11" t="s">
        <v>1135</v>
      </c>
      <c r="F254" s="12" t="s">
        <v>1136</v>
      </c>
      <c r="G254" s="8"/>
      <c r="H254" s="13">
        <v>4</v>
      </c>
      <c r="I254" s="12" t="s">
        <v>394</v>
      </c>
      <c r="J254" s="12" t="s">
        <v>393</v>
      </c>
    </row>
    <row r="255" spans="1:10" ht="16.5" customHeight="1" x14ac:dyDescent="0.25">
      <c r="A255" s="8" t="s">
        <v>389</v>
      </c>
      <c r="B255" s="9" t="s">
        <v>1122</v>
      </c>
      <c r="C255" s="8">
        <v>316</v>
      </c>
      <c r="D255" s="10" t="s">
        <v>1137</v>
      </c>
      <c r="E255" s="11" t="s">
        <v>1138</v>
      </c>
      <c r="F255" s="12" t="s">
        <v>1139</v>
      </c>
      <c r="G255" s="8"/>
      <c r="H255" s="13">
        <v>3</v>
      </c>
      <c r="I255" s="12" t="s">
        <v>394</v>
      </c>
      <c r="J255" s="12" t="s">
        <v>393</v>
      </c>
    </row>
    <row r="256" spans="1:10" ht="16.5" customHeight="1" x14ac:dyDescent="0.25">
      <c r="A256" s="8" t="s">
        <v>389</v>
      </c>
      <c r="B256" s="9" t="s">
        <v>1122</v>
      </c>
      <c r="C256" s="8">
        <v>376</v>
      </c>
      <c r="D256" s="10" t="s">
        <v>1140</v>
      </c>
      <c r="E256" s="11" t="s">
        <v>1141</v>
      </c>
      <c r="F256" s="12" t="s">
        <v>1142</v>
      </c>
      <c r="G256" s="8"/>
      <c r="H256" s="13">
        <v>3</v>
      </c>
      <c r="I256" s="12" t="s">
        <v>394</v>
      </c>
      <c r="J256" s="12" t="s">
        <v>393</v>
      </c>
    </row>
    <row r="257" spans="1:10" ht="16.5" customHeight="1" x14ac:dyDescent="0.25">
      <c r="A257" s="8" t="s">
        <v>389</v>
      </c>
      <c r="B257" s="9" t="s">
        <v>1122</v>
      </c>
      <c r="C257" s="8">
        <v>397</v>
      </c>
      <c r="D257" s="10" t="s">
        <v>1143</v>
      </c>
      <c r="E257" s="11" t="s">
        <v>1144</v>
      </c>
      <c r="F257" s="12" t="s">
        <v>853</v>
      </c>
      <c r="G257" s="8"/>
      <c r="H257" s="13">
        <v>1</v>
      </c>
      <c r="I257" s="12" t="s">
        <v>394</v>
      </c>
      <c r="J257" s="12" t="s">
        <v>393</v>
      </c>
    </row>
    <row r="258" spans="1:10" ht="16.5" customHeight="1" x14ac:dyDescent="0.25">
      <c r="A258" s="8" t="s">
        <v>389</v>
      </c>
      <c r="B258" s="9" t="s">
        <v>1122</v>
      </c>
      <c r="C258" s="8">
        <v>426</v>
      </c>
      <c r="D258" s="10" t="s">
        <v>1145</v>
      </c>
      <c r="E258" s="11" t="s">
        <v>1146</v>
      </c>
      <c r="F258" s="12" t="s">
        <v>1147</v>
      </c>
      <c r="G258" s="8"/>
      <c r="H258" s="13">
        <v>3</v>
      </c>
      <c r="I258" s="12" t="s">
        <v>394</v>
      </c>
      <c r="J258" s="12" t="s">
        <v>393</v>
      </c>
    </row>
    <row r="259" spans="1:10" ht="16.5" customHeight="1" x14ac:dyDescent="0.25">
      <c r="A259" s="8" t="s">
        <v>389</v>
      </c>
      <c r="B259" s="9" t="s">
        <v>1122</v>
      </c>
      <c r="C259" s="8">
        <v>427</v>
      </c>
      <c r="D259" s="10" t="s">
        <v>1148</v>
      </c>
      <c r="E259" s="11" t="s">
        <v>1149</v>
      </c>
      <c r="F259" s="12" t="s">
        <v>1150</v>
      </c>
      <c r="G259" s="8"/>
      <c r="H259" s="13">
        <v>3</v>
      </c>
      <c r="I259" s="12" t="s">
        <v>394</v>
      </c>
      <c r="J259" s="12" t="s">
        <v>393</v>
      </c>
    </row>
    <row r="260" spans="1:10" ht="16.5" customHeight="1" x14ac:dyDescent="0.25">
      <c r="A260" s="8" t="s">
        <v>389</v>
      </c>
      <c r="B260" s="9" t="s">
        <v>1122</v>
      </c>
      <c r="C260" s="8">
        <v>428</v>
      </c>
      <c r="D260" s="10" t="s">
        <v>1151</v>
      </c>
      <c r="E260" s="11" t="s">
        <v>1152</v>
      </c>
      <c r="F260" s="12" t="s">
        <v>1153</v>
      </c>
      <c r="G260" s="8"/>
      <c r="H260" s="13">
        <v>2</v>
      </c>
      <c r="I260" s="12" t="s">
        <v>394</v>
      </c>
      <c r="J260" s="12" t="s">
        <v>393</v>
      </c>
    </row>
    <row r="261" spans="1:10" ht="16.5" customHeight="1" x14ac:dyDescent="0.25">
      <c r="A261" s="8" t="s">
        <v>389</v>
      </c>
      <c r="B261" s="9" t="s">
        <v>1122</v>
      </c>
      <c r="C261" s="8">
        <v>429</v>
      </c>
      <c r="D261" s="10" t="s">
        <v>1154</v>
      </c>
      <c r="E261" s="11" t="s">
        <v>1155</v>
      </c>
      <c r="F261" s="12" t="s">
        <v>1156</v>
      </c>
      <c r="G261" s="8"/>
      <c r="H261" s="13">
        <v>2</v>
      </c>
      <c r="I261" s="12" t="s">
        <v>394</v>
      </c>
      <c r="J261" s="12" t="s">
        <v>393</v>
      </c>
    </row>
    <row r="262" spans="1:10" ht="16.5" customHeight="1" x14ac:dyDescent="0.25">
      <c r="A262" s="8" t="s">
        <v>389</v>
      </c>
      <c r="B262" s="9" t="s">
        <v>1122</v>
      </c>
      <c r="C262" s="8">
        <v>445</v>
      </c>
      <c r="D262" s="10" t="s">
        <v>1157</v>
      </c>
      <c r="E262" s="11" t="s">
        <v>1158</v>
      </c>
      <c r="F262" s="12" t="s">
        <v>1159</v>
      </c>
      <c r="G262" s="8"/>
      <c r="H262" s="13">
        <v>3</v>
      </c>
      <c r="I262" s="12" t="s">
        <v>394</v>
      </c>
      <c r="J262" s="12" t="s">
        <v>393</v>
      </c>
    </row>
    <row r="263" spans="1:10" ht="16.5" customHeight="1" x14ac:dyDescent="0.25">
      <c r="A263" s="8" t="s">
        <v>389</v>
      </c>
      <c r="B263" s="9" t="s">
        <v>1122</v>
      </c>
      <c r="C263" s="8">
        <v>450</v>
      </c>
      <c r="D263" s="10" t="s">
        <v>1160</v>
      </c>
      <c r="E263" s="11" t="s">
        <v>1161</v>
      </c>
      <c r="F263" s="12" t="s">
        <v>1162</v>
      </c>
      <c r="G263" s="8"/>
      <c r="H263" s="13">
        <v>3</v>
      </c>
      <c r="I263" s="12" t="s">
        <v>394</v>
      </c>
      <c r="J263" s="12" t="s">
        <v>393</v>
      </c>
    </row>
    <row r="264" spans="1:10" ht="16.5" customHeight="1" x14ac:dyDescent="0.25">
      <c r="A264" s="8" t="s">
        <v>389</v>
      </c>
      <c r="B264" s="9" t="s">
        <v>1122</v>
      </c>
      <c r="C264" s="8">
        <v>451</v>
      </c>
      <c r="D264" s="10" t="s">
        <v>1163</v>
      </c>
      <c r="E264" s="11" t="s">
        <v>1164</v>
      </c>
      <c r="F264" s="12" t="s">
        <v>1165</v>
      </c>
      <c r="G264" s="8"/>
      <c r="H264" s="13">
        <v>3</v>
      </c>
      <c r="I264" s="12" t="s">
        <v>394</v>
      </c>
      <c r="J264" s="12" t="s">
        <v>393</v>
      </c>
    </row>
    <row r="265" spans="1:10" ht="16.5" customHeight="1" x14ac:dyDescent="0.25">
      <c r="A265" s="8" t="s">
        <v>389</v>
      </c>
      <c r="B265" s="9" t="s">
        <v>1122</v>
      </c>
      <c r="C265" s="8">
        <v>462</v>
      </c>
      <c r="D265" s="10" t="s">
        <v>1166</v>
      </c>
      <c r="E265" s="11" t="s">
        <v>1167</v>
      </c>
      <c r="F265" s="12" t="s">
        <v>1168</v>
      </c>
      <c r="G265" s="8"/>
      <c r="H265" s="13">
        <v>3</v>
      </c>
      <c r="I265" s="12" t="s">
        <v>394</v>
      </c>
      <c r="J265" s="12" t="s">
        <v>393</v>
      </c>
    </row>
    <row r="266" spans="1:10" ht="16.5" customHeight="1" x14ac:dyDescent="0.25">
      <c r="A266" s="8" t="s">
        <v>389</v>
      </c>
      <c r="B266" s="9" t="s">
        <v>1122</v>
      </c>
      <c r="C266" s="8">
        <v>477</v>
      </c>
      <c r="D266" s="10" t="s">
        <v>1169</v>
      </c>
      <c r="E266" s="11" t="s">
        <v>1170</v>
      </c>
      <c r="F266" s="12" t="s">
        <v>1171</v>
      </c>
      <c r="G266" s="8"/>
      <c r="H266" s="13">
        <v>3</v>
      </c>
      <c r="I266" s="12" t="s">
        <v>394</v>
      </c>
      <c r="J266" s="12" t="s">
        <v>393</v>
      </c>
    </row>
    <row r="267" spans="1:10" ht="16.5" customHeight="1" x14ac:dyDescent="0.25">
      <c r="A267" s="8" t="s">
        <v>389</v>
      </c>
      <c r="B267" s="9" t="s">
        <v>1122</v>
      </c>
      <c r="C267" s="8">
        <v>480</v>
      </c>
      <c r="D267" s="10" t="s">
        <v>1172</v>
      </c>
      <c r="E267" s="11" t="s">
        <v>1173</v>
      </c>
      <c r="F267" s="12" t="s">
        <v>1174</v>
      </c>
      <c r="G267" s="8"/>
      <c r="H267" s="13">
        <v>3</v>
      </c>
      <c r="I267" s="12" t="s">
        <v>394</v>
      </c>
      <c r="J267" s="12" t="s">
        <v>393</v>
      </c>
    </row>
    <row r="268" spans="1:10" ht="16.5" customHeight="1" x14ac:dyDescent="0.25">
      <c r="A268" s="8" t="s">
        <v>389</v>
      </c>
      <c r="B268" s="9" t="s">
        <v>1175</v>
      </c>
      <c r="C268" s="8">
        <v>101</v>
      </c>
      <c r="D268" s="10" t="s">
        <v>1176</v>
      </c>
      <c r="E268" s="11" t="s">
        <v>1177</v>
      </c>
      <c r="F268" s="12" t="s">
        <v>1178</v>
      </c>
      <c r="G268" s="12" t="s">
        <v>393</v>
      </c>
      <c r="H268" s="13">
        <v>2</v>
      </c>
      <c r="I268" s="12" t="s">
        <v>394</v>
      </c>
      <c r="J268" s="12" t="s">
        <v>1179</v>
      </c>
    </row>
    <row r="269" spans="1:10" ht="16.5" customHeight="1" x14ac:dyDescent="0.25">
      <c r="A269" s="8" t="s">
        <v>389</v>
      </c>
      <c r="B269" s="9" t="s">
        <v>1175</v>
      </c>
      <c r="C269" s="8">
        <v>102</v>
      </c>
      <c r="D269" s="10" t="s">
        <v>1180</v>
      </c>
      <c r="E269" s="11" t="s">
        <v>1181</v>
      </c>
      <c r="F269" s="12" t="s">
        <v>1182</v>
      </c>
      <c r="G269" s="12" t="s">
        <v>393</v>
      </c>
      <c r="H269" s="13">
        <v>2</v>
      </c>
      <c r="I269" s="12" t="s">
        <v>394</v>
      </c>
      <c r="J269" s="12" t="s">
        <v>1179</v>
      </c>
    </row>
    <row r="270" spans="1:10" ht="16.5" customHeight="1" x14ac:dyDescent="0.25">
      <c r="A270" s="8" t="s">
        <v>389</v>
      </c>
      <c r="B270" s="9" t="s">
        <v>1175</v>
      </c>
      <c r="C270" s="8">
        <v>130</v>
      </c>
      <c r="D270" s="10" t="s">
        <v>1183</v>
      </c>
      <c r="E270" s="11" t="s">
        <v>1184</v>
      </c>
      <c r="F270" s="12" t="s">
        <v>1185</v>
      </c>
      <c r="G270" s="8"/>
      <c r="H270" s="13">
        <v>2</v>
      </c>
      <c r="I270" s="12" t="s">
        <v>394</v>
      </c>
      <c r="J270" s="12" t="s">
        <v>393</v>
      </c>
    </row>
    <row r="271" spans="1:10" ht="16.5" customHeight="1" x14ac:dyDescent="0.25">
      <c r="A271" s="8" t="s">
        <v>389</v>
      </c>
      <c r="B271" s="9" t="s">
        <v>1175</v>
      </c>
      <c r="C271" s="8">
        <v>201</v>
      </c>
      <c r="D271" s="10" t="s">
        <v>1186</v>
      </c>
      <c r="E271" s="11" t="s">
        <v>1187</v>
      </c>
      <c r="F271" s="12" t="s">
        <v>1188</v>
      </c>
      <c r="G271" s="12" t="s">
        <v>393</v>
      </c>
      <c r="H271" s="13">
        <v>2</v>
      </c>
      <c r="I271" s="12" t="s">
        <v>394</v>
      </c>
      <c r="J271" s="12" t="s">
        <v>1179</v>
      </c>
    </row>
    <row r="272" spans="1:10" ht="16.5" customHeight="1" x14ac:dyDescent="0.25">
      <c r="A272" s="8" t="s">
        <v>389</v>
      </c>
      <c r="B272" s="9" t="s">
        <v>1175</v>
      </c>
      <c r="C272" s="8">
        <v>202</v>
      </c>
      <c r="D272" s="10" t="s">
        <v>1189</v>
      </c>
      <c r="E272" s="11" t="s">
        <v>1190</v>
      </c>
      <c r="F272" s="12" t="s">
        <v>1191</v>
      </c>
      <c r="G272" s="12" t="s">
        <v>393</v>
      </c>
      <c r="H272" s="13">
        <v>2</v>
      </c>
      <c r="I272" s="12" t="s">
        <v>394</v>
      </c>
      <c r="J272" s="12" t="s">
        <v>1179</v>
      </c>
    </row>
    <row r="273" spans="1:10" ht="16.5" customHeight="1" x14ac:dyDescent="0.25">
      <c r="A273" s="8" t="s">
        <v>389</v>
      </c>
      <c r="B273" s="9" t="s">
        <v>1175</v>
      </c>
      <c r="C273" s="8">
        <v>230</v>
      </c>
      <c r="D273" s="10" t="s">
        <v>1192</v>
      </c>
      <c r="E273" s="11" t="s">
        <v>1193</v>
      </c>
      <c r="F273" s="12" t="s">
        <v>1194</v>
      </c>
      <c r="G273" s="8"/>
      <c r="H273" s="13">
        <v>2</v>
      </c>
      <c r="I273" s="12" t="s">
        <v>394</v>
      </c>
      <c r="J273" s="12" t="s">
        <v>393</v>
      </c>
    </row>
    <row r="274" spans="1:10" ht="16.5" customHeight="1" x14ac:dyDescent="0.25">
      <c r="A274" s="8" t="s">
        <v>389</v>
      </c>
      <c r="B274" s="9" t="s">
        <v>1175</v>
      </c>
      <c r="C274" s="8">
        <v>301</v>
      </c>
      <c r="D274" s="10" t="s">
        <v>1195</v>
      </c>
      <c r="E274" s="11" t="s">
        <v>1196</v>
      </c>
      <c r="F274" s="12" t="s">
        <v>1197</v>
      </c>
      <c r="G274" s="12" t="s">
        <v>393</v>
      </c>
      <c r="H274" s="13">
        <v>2</v>
      </c>
      <c r="I274" s="12" t="s">
        <v>394</v>
      </c>
      <c r="J274" s="12" t="s">
        <v>1179</v>
      </c>
    </row>
    <row r="275" spans="1:10" ht="16.5" customHeight="1" x14ac:dyDescent="0.25">
      <c r="A275" s="8" t="s">
        <v>389</v>
      </c>
      <c r="B275" s="9" t="s">
        <v>1175</v>
      </c>
      <c r="C275" s="8">
        <v>302</v>
      </c>
      <c r="D275" s="10" t="s">
        <v>1198</v>
      </c>
      <c r="E275" s="11" t="s">
        <v>1199</v>
      </c>
      <c r="F275" s="12" t="s">
        <v>1200</v>
      </c>
      <c r="G275" s="12" t="s">
        <v>393</v>
      </c>
      <c r="H275" s="13">
        <v>2</v>
      </c>
      <c r="I275" s="12" t="s">
        <v>394</v>
      </c>
      <c r="J275" s="12" t="s">
        <v>1179</v>
      </c>
    </row>
    <row r="276" spans="1:10" ht="16.5" customHeight="1" x14ac:dyDescent="0.25">
      <c r="A276" s="8" t="s">
        <v>389</v>
      </c>
      <c r="B276" s="9" t="s">
        <v>1175</v>
      </c>
      <c r="C276" s="8">
        <v>330</v>
      </c>
      <c r="D276" s="10" t="s">
        <v>1201</v>
      </c>
      <c r="E276" s="11" t="s">
        <v>1202</v>
      </c>
      <c r="F276" s="12" t="s">
        <v>1203</v>
      </c>
      <c r="G276" s="8"/>
      <c r="H276" s="13">
        <v>2</v>
      </c>
      <c r="I276" s="12" t="s">
        <v>394</v>
      </c>
      <c r="J276" s="12" t="s">
        <v>393</v>
      </c>
    </row>
    <row r="277" spans="1:10" ht="16.5" customHeight="1" x14ac:dyDescent="0.25">
      <c r="A277" s="8" t="s">
        <v>389</v>
      </c>
      <c r="B277" s="9" t="s">
        <v>1175</v>
      </c>
      <c r="C277" s="8">
        <v>401</v>
      </c>
      <c r="D277" s="10" t="s">
        <v>1204</v>
      </c>
      <c r="E277" s="11" t="s">
        <v>1205</v>
      </c>
      <c r="F277" s="12" t="s">
        <v>1206</v>
      </c>
      <c r="G277" s="12" t="s">
        <v>393</v>
      </c>
      <c r="H277" s="13">
        <v>2</v>
      </c>
      <c r="I277" s="12" t="s">
        <v>394</v>
      </c>
      <c r="J277" s="12" t="s">
        <v>1179</v>
      </c>
    </row>
    <row r="278" spans="1:10" ht="16.5" customHeight="1" x14ac:dyDescent="0.25">
      <c r="A278" s="8" t="s">
        <v>389</v>
      </c>
      <c r="B278" s="9" t="s">
        <v>1175</v>
      </c>
      <c r="C278" s="8">
        <v>402</v>
      </c>
      <c r="D278" s="10" t="s">
        <v>1207</v>
      </c>
      <c r="E278" s="11" t="s">
        <v>1208</v>
      </c>
      <c r="F278" s="12" t="s">
        <v>1209</v>
      </c>
      <c r="G278" s="12" t="s">
        <v>393</v>
      </c>
      <c r="H278" s="13">
        <v>2</v>
      </c>
      <c r="I278" s="12" t="s">
        <v>394</v>
      </c>
      <c r="J278" s="12" t="s">
        <v>1179</v>
      </c>
    </row>
    <row r="279" spans="1:10" ht="16.5" customHeight="1" x14ac:dyDescent="0.25">
      <c r="A279" s="8" t="s">
        <v>389</v>
      </c>
      <c r="B279" s="9" t="s">
        <v>1210</v>
      </c>
      <c r="C279" s="8">
        <v>100</v>
      </c>
      <c r="D279" s="10" t="s">
        <v>1211</v>
      </c>
      <c r="E279" s="11" t="s">
        <v>1212</v>
      </c>
      <c r="F279" s="12" t="s">
        <v>1213</v>
      </c>
      <c r="G279" s="8"/>
      <c r="H279" s="13">
        <v>3</v>
      </c>
      <c r="I279" s="12" t="s">
        <v>394</v>
      </c>
      <c r="J279" s="12" t="s">
        <v>393</v>
      </c>
    </row>
    <row r="280" spans="1:10" ht="16.5" customHeight="1" x14ac:dyDescent="0.25">
      <c r="A280" s="8" t="s">
        <v>389</v>
      </c>
      <c r="B280" s="9" t="s">
        <v>1210</v>
      </c>
      <c r="C280" s="8">
        <v>246</v>
      </c>
      <c r="D280" s="10" t="s">
        <v>1214</v>
      </c>
      <c r="E280" s="11" t="s">
        <v>1215</v>
      </c>
      <c r="F280" s="12" t="s">
        <v>1125</v>
      </c>
      <c r="G280" s="8"/>
      <c r="H280" s="13">
        <v>3</v>
      </c>
      <c r="I280" s="12" t="s">
        <v>394</v>
      </c>
      <c r="J280" s="12" t="s">
        <v>393</v>
      </c>
    </row>
    <row r="281" spans="1:10" ht="16.5" customHeight="1" x14ac:dyDescent="0.25">
      <c r="A281" s="8" t="s">
        <v>389</v>
      </c>
      <c r="B281" s="9" t="s">
        <v>1210</v>
      </c>
      <c r="C281" s="8">
        <v>251</v>
      </c>
      <c r="D281" s="10" t="s">
        <v>1216</v>
      </c>
      <c r="E281" s="11" t="s">
        <v>1217</v>
      </c>
      <c r="F281" s="12" t="s">
        <v>1218</v>
      </c>
      <c r="G281" s="8"/>
      <c r="H281" s="13">
        <v>3</v>
      </c>
      <c r="I281" s="12" t="s">
        <v>394</v>
      </c>
      <c r="J281" s="12" t="s">
        <v>393</v>
      </c>
    </row>
    <row r="282" spans="1:10" ht="16.5" customHeight="1" x14ac:dyDescent="0.25">
      <c r="A282" s="8" t="s">
        <v>389</v>
      </c>
      <c r="B282" s="9" t="s">
        <v>1210</v>
      </c>
      <c r="C282" s="8">
        <v>401</v>
      </c>
      <c r="D282" s="10" t="s">
        <v>1219</v>
      </c>
      <c r="E282" s="11" t="s">
        <v>1220</v>
      </c>
      <c r="F282" s="12" t="s">
        <v>1221</v>
      </c>
      <c r="G282" s="8"/>
      <c r="H282" s="13">
        <v>3</v>
      </c>
      <c r="I282" s="12" t="s">
        <v>394</v>
      </c>
      <c r="J282" s="12" t="s">
        <v>393</v>
      </c>
    </row>
    <row r="283" spans="1:10" ht="16.5" customHeight="1" x14ac:dyDescent="0.25">
      <c r="A283" s="8" t="s">
        <v>389</v>
      </c>
      <c r="B283" s="9" t="s">
        <v>1210</v>
      </c>
      <c r="C283" s="8">
        <v>403</v>
      </c>
      <c r="D283" s="10" t="s">
        <v>1222</v>
      </c>
      <c r="E283" s="11" t="s">
        <v>1223</v>
      </c>
      <c r="F283" s="12" t="s">
        <v>1224</v>
      </c>
      <c r="G283" s="8"/>
      <c r="H283" s="13">
        <v>3</v>
      </c>
      <c r="I283" s="12" t="s">
        <v>394</v>
      </c>
      <c r="J283" s="12" t="s">
        <v>393</v>
      </c>
    </row>
    <row r="284" spans="1:10" ht="16.5" customHeight="1" x14ac:dyDescent="0.25">
      <c r="A284" s="8" t="s">
        <v>389</v>
      </c>
      <c r="B284" s="9" t="s">
        <v>1210</v>
      </c>
      <c r="C284" s="8">
        <v>432</v>
      </c>
      <c r="D284" s="10" t="s">
        <v>1225</v>
      </c>
      <c r="E284" s="11" t="s">
        <v>1226</v>
      </c>
      <c r="F284" s="12" t="s">
        <v>1227</v>
      </c>
      <c r="G284" s="8"/>
      <c r="H284" s="13">
        <v>3</v>
      </c>
      <c r="I284" s="12" t="s">
        <v>394</v>
      </c>
      <c r="J284" s="12" t="s">
        <v>393</v>
      </c>
    </row>
    <row r="285" spans="1:10" ht="16.5" customHeight="1" x14ac:dyDescent="0.25">
      <c r="A285" s="8" t="s">
        <v>389</v>
      </c>
      <c r="B285" s="9" t="s">
        <v>1210</v>
      </c>
      <c r="C285" s="8">
        <v>445</v>
      </c>
      <c r="D285" s="10" t="s">
        <v>1228</v>
      </c>
      <c r="E285" s="11" t="s">
        <v>1229</v>
      </c>
      <c r="F285" s="12" t="s">
        <v>1159</v>
      </c>
      <c r="G285" s="12" t="s">
        <v>393</v>
      </c>
      <c r="H285" s="13">
        <v>3</v>
      </c>
      <c r="I285" s="12" t="s">
        <v>394</v>
      </c>
      <c r="J285" s="12" t="s">
        <v>1230</v>
      </c>
    </row>
    <row r="286" spans="1:10" ht="16.5" customHeight="1" x14ac:dyDescent="0.25">
      <c r="A286" s="8" t="s">
        <v>389</v>
      </c>
      <c r="B286" s="9" t="s">
        <v>1210</v>
      </c>
      <c r="C286" s="8">
        <v>450</v>
      </c>
      <c r="D286" s="10" t="s">
        <v>1231</v>
      </c>
      <c r="E286" s="11" t="s">
        <v>1232</v>
      </c>
      <c r="F286" s="12" t="s">
        <v>1233</v>
      </c>
      <c r="G286" s="8"/>
      <c r="H286" s="13">
        <v>3</v>
      </c>
      <c r="I286" s="12" t="s">
        <v>394</v>
      </c>
      <c r="J286" s="12" t="s">
        <v>393</v>
      </c>
    </row>
    <row r="287" spans="1:10" ht="16.5" customHeight="1" x14ac:dyDescent="0.25">
      <c r="A287" s="8" t="s">
        <v>389</v>
      </c>
      <c r="B287" s="9" t="s">
        <v>1210</v>
      </c>
      <c r="C287" s="8">
        <v>451</v>
      </c>
      <c r="D287" s="10" t="s">
        <v>1234</v>
      </c>
      <c r="E287" s="11" t="s">
        <v>1235</v>
      </c>
      <c r="F287" s="12" t="s">
        <v>1236</v>
      </c>
      <c r="G287" s="8"/>
      <c r="H287" s="13">
        <v>3</v>
      </c>
      <c r="I287" s="12" t="s">
        <v>394</v>
      </c>
      <c r="J287" s="12" t="s">
        <v>393</v>
      </c>
    </row>
    <row r="288" spans="1:10" ht="16.5" customHeight="1" x14ac:dyDescent="0.25">
      <c r="A288" s="8" t="s">
        <v>389</v>
      </c>
      <c r="B288" s="9" t="s">
        <v>1210</v>
      </c>
      <c r="C288" s="8">
        <v>482</v>
      </c>
      <c r="D288" s="10" t="s">
        <v>1237</v>
      </c>
      <c r="E288" s="11" t="s">
        <v>1238</v>
      </c>
      <c r="F288" s="12" t="s">
        <v>1239</v>
      </c>
      <c r="G288" s="8"/>
      <c r="H288" s="13">
        <v>3</v>
      </c>
      <c r="I288" s="12" t="s">
        <v>394</v>
      </c>
      <c r="J288" s="12" t="s">
        <v>393</v>
      </c>
    </row>
    <row r="289" spans="1:10" ht="16.5" customHeight="1" x14ac:dyDescent="0.25">
      <c r="A289" s="8" t="s">
        <v>389</v>
      </c>
      <c r="B289" s="9" t="s">
        <v>1240</v>
      </c>
      <c r="C289" s="8">
        <v>100</v>
      </c>
      <c r="D289" s="10" t="s">
        <v>1241</v>
      </c>
      <c r="E289" s="11" t="s">
        <v>1242</v>
      </c>
      <c r="F289" s="12" t="s">
        <v>1243</v>
      </c>
      <c r="G289" s="8"/>
      <c r="H289" s="13">
        <v>3</v>
      </c>
      <c r="I289" s="12" t="s">
        <v>394</v>
      </c>
      <c r="J289" s="12" t="s">
        <v>393</v>
      </c>
    </row>
    <row r="290" spans="1:10" ht="16.5" customHeight="1" x14ac:dyDescent="0.25">
      <c r="A290" s="8" t="s">
        <v>389</v>
      </c>
      <c r="B290" s="9" t="s">
        <v>1240</v>
      </c>
      <c r="C290" s="8">
        <v>214</v>
      </c>
      <c r="D290" s="10" t="s">
        <v>1244</v>
      </c>
      <c r="E290" s="11" t="s">
        <v>1245</v>
      </c>
      <c r="F290" s="12" t="s">
        <v>1246</v>
      </c>
      <c r="G290" s="8"/>
      <c r="H290" s="13">
        <v>3</v>
      </c>
      <c r="I290" s="12" t="s">
        <v>394</v>
      </c>
      <c r="J290" s="12" t="s">
        <v>393</v>
      </c>
    </row>
    <row r="291" spans="1:10" ht="16.5" customHeight="1" x14ac:dyDescent="0.25">
      <c r="A291" s="8" t="s">
        <v>389</v>
      </c>
      <c r="B291" s="9" t="s">
        <v>1240</v>
      </c>
      <c r="C291" s="8">
        <v>252</v>
      </c>
      <c r="D291" s="10" t="s">
        <v>1247</v>
      </c>
      <c r="E291" s="11" t="s">
        <v>1248</v>
      </c>
      <c r="F291" s="12" t="s">
        <v>1249</v>
      </c>
      <c r="G291" s="8"/>
      <c r="H291" s="13">
        <v>3</v>
      </c>
      <c r="I291" s="12" t="s">
        <v>394</v>
      </c>
      <c r="J291" s="12" t="s">
        <v>393</v>
      </c>
    </row>
    <row r="292" spans="1:10" ht="16.5" customHeight="1" x14ac:dyDescent="0.25">
      <c r="A292" s="8" t="s">
        <v>389</v>
      </c>
      <c r="B292" s="9" t="s">
        <v>1240</v>
      </c>
      <c r="C292" s="8">
        <v>303</v>
      </c>
      <c r="D292" s="10" t="s">
        <v>1250</v>
      </c>
      <c r="E292" s="11" t="s">
        <v>1251</v>
      </c>
      <c r="F292" s="12" t="s">
        <v>1252</v>
      </c>
      <c r="G292" s="8"/>
      <c r="H292" s="13">
        <v>3</v>
      </c>
      <c r="I292" s="12" t="s">
        <v>394</v>
      </c>
      <c r="J292" s="12" t="s">
        <v>393</v>
      </c>
    </row>
    <row r="293" spans="1:10" ht="16.5" customHeight="1" x14ac:dyDescent="0.25">
      <c r="A293" s="8" t="s">
        <v>389</v>
      </c>
      <c r="B293" s="9" t="s">
        <v>1240</v>
      </c>
      <c r="C293" s="8">
        <v>403</v>
      </c>
      <c r="D293" s="10" t="s">
        <v>1253</v>
      </c>
      <c r="E293" s="11" t="s">
        <v>1254</v>
      </c>
      <c r="F293" s="12" t="s">
        <v>1255</v>
      </c>
      <c r="G293" s="8"/>
      <c r="H293" s="13">
        <v>4</v>
      </c>
      <c r="I293" s="12" t="s">
        <v>394</v>
      </c>
      <c r="J293" s="12" t="s">
        <v>393</v>
      </c>
    </row>
    <row r="294" spans="1:10" ht="16.5" customHeight="1" x14ac:dyDescent="0.25">
      <c r="A294" s="8" t="s">
        <v>389</v>
      </c>
      <c r="B294" s="9" t="s">
        <v>1240</v>
      </c>
      <c r="C294" s="8">
        <v>433</v>
      </c>
      <c r="D294" s="10" t="s">
        <v>1256</v>
      </c>
      <c r="E294" s="11" t="s">
        <v>1257</v>
      </c>
      <c r="F294" s="12" t="s">
        <v>1258</v>
      </c>
      <c r="G294" s="8"/>
      <c r="H294" s="13">
        <v>3</v>
      </c>
      <c r="I294" s="12" t="s">
        <v>394</v>
      </c>
      <c r="J294" s="12" t="s">
        <v>393</v>
      </c>
    </row>
    <row r="295" spans="1:10" ht="16.5" customHeight="1" x14ac:dyDescent="0.25">
      <c r="A295" s="8" t="s">
        <v>389</v>
      </c>
      <c r="B295" s="9" t="s">
        <v>1240</v>
      </c>
      <c r="C295" s="8">
        <v>445</v>
      </c>
      <c r="D295" s="10" t="s">
        <v>1259</v>
      </c>
      <c r="E295" s="11" t="s">
        <v>1260</v>
      </c>
      <c r="F295" s="12" t="s">
        <v>1261</v>
      </c>
      <c r="G295" s="8"/>
      <c r="H295" s="13">
        <v>3</v>
      </c>
      <c r="I295" s="12" t="s">
        <v>394</v>
      </c>
      <c r="J295" s="12" t="s">
        <v>393</v>
      </c>
    </row>
    <row r="296" spans="1:10" ht="16.5" customHeight="1" x14ac:dyDescent="0.25">
      <c r="A296" s="8" t="s">
        <v>389</v>
      </c>
      <c r="B296" s="9" t="s">
        <v>1240</v>
      </c>
      <c r="C296" s="8">
        <v>450</v>
      </c>
      <c r="D296" s="10" t="s">
        <v>1262</v>
      </c>
      <c r="E296" s="11" t="s">
        <v>1263</v>
      </c>
      <c r="F296" s="12" t="s">
        <v>1264</v>
      </c>
      <c r="G296" s="8"/>
      <c r="H296" s="13">
        <v>3</v>
      </c>
      <c r="I296" s="12" t="s">
        <v>394</v>
      </c>
      <c r="J296" s="12" t="s">
        <v>393</v>
      </c>
    </row>
    <row r="297" spans="1:10" ht="16.5" customHeight="1" x14ac:dyDescent="0.25">
      <c r="A297" s="8" t="s">
        <v>389</v>
      </c>
      <c r="B297" s="9" t="s">
        <v>1240</v>
      </c>
      <c r="C297" s="8">
        <v>451</v>
      </c>
      <c r="D297" s="10" t="s">
        <v>1265</v>
      </c>
      <c r="E297" s="11" t="s">
        <v>1266</v>
      </c>
      <c r="F297" s="12" t="s">
        <v>1267</v>
      </c>
      <c r="G297" s="8"/>
      <c r="H297" s="13">
        <v>3</v>
      </c>
      <c r="I297" s="12" t="s">
        <v>394</v>
      </c>
      <c r="J297" s="12" t="s">
        <v>393</v>
      </c>
    </row>
    <row r="298" spans="1:10" ht="16.5" customHeight="1" x14ac:dyDescent="0.25">
      <c r="A298" s="8" t="s">
        <v>389</v>
      </c>
      <c r="B298" s="9" t="s">
        <v>1268</v>
      </c>
      <c r="C298" s="8">
        <v>101</v>
      </c>
      <c r="D298" s="10" t="s">
        <v>218</v>
      </c>
      <c r="E298" s="11" t="s">
        <v>1269</v>
      </c>
      <c r="F298" s="12" t="s">
        <v>1270</v>
      </c>
      <c r="G298" s="8"/>
      <c r="H298" s="13">
        <v>2</v>
      </c>
      <c r="I298" s="12" t="s">
        <v>394</v>
      </c>
      <c r="J298" s="12" t="s">
        <v>259</v>
      </c>
    </row>
    <row r="299" spans="1:10" ht="16.5" customHeight="1" x14ac:dyDescent="0.25">
      <c r="A299" s="8" t="s">
        <v>389</v>
      </c>
      <c r="B299" s="9" t="s">
        <v>1268</v>
      </c>
      <c r="C299" s="8">
        <v>102</v>
      </c>
      <c r="D299" s="10" t="s">
        <v>220</v>
      </c>
      <c r="E299" s="11" t="s">
        <v>1271</v>
      </c>
      <c r="F299" s="12" t="s">
        <v>1272</v>
      </c>
      <c r="G299" s="8"/>
      <c r="H299" s="13">
        <v>2</v>
      </c>
      <c r="I299" s="12" t="s">
        <v>394</v>
      </c>
      <c r="J299" s="12" t="s">
        <v>393</v>
      </c>
    </row>
    <row r="300" spans="1:10" ht="16.5" customHeight="1" x14ac:dyDescent="0.25">
      <c r="A300" s="8" t="s">
        <v>389</v>
      </c>
      <c r="B300" s="9" t="s">
        <v>1268</v>
      </c>
      <c r="C300" s="8">
        <v>151</v>
      </c>
      <c r="D300" s="10" t="s">
        <v>1273</v>
      </c>
      <c r="E300" s="11" t="s">
        <v>1274</v>
      </c>
      <c r="F300" s="12" t="s">
        <v>1275</v>
      </c>
      <c r="G300" s="8"/>
      <c r="H300" s="13">
        <v>2</v>
      </c>
      <c r="I300" s="12" t="s">
        <v>394</v>
      </c>
      <c r="J300" s="12" t="s">
        <v>393</v>
      </c>
    </row>
    <row r="301" spans="1:10" ht="16.5" customHeight="1" x14ac:dyDescent="0.25">
      <c r="A301" s="8" t="s">
        <v>389</v>
      </c>
      <c r="B301" s="9" t="s">
        <v>1268</v>
      </c>
      <c r="C301" s="8">
        <v>152</v>
      </c>
      <c r="D301" s="10" t="s">
        <v>1276</v>
      </c>
      <c r="E301" s="11" t="s">
        <v>1277</v>
      </c>
      <c r="F301" s="12" t="s">
        <v>1278</v>
      </c>
      <c r="G301" s="8"/>
      <c r="H301" s="13">
        <v>2</v>
      </c>
      <c r="I301" s="12" t="s">
        <v>394</v>
      </c>
      <c r="J301" s="12" t="s">
        <v>393</v>
      </c>
    </row>
    <row r="302" spans="1:10" ht="16.5" customHeight="1" x14ac:dyDescent="0.25">
      <c r="A302" s="8" t="s">
        <v>389</v>
      </c>
      <c r="B302" s="9" t="s">
        <v>1268</v>
      </c>
      <c r="C302" s="8">
        <v>233</v>
      </c>
      <c r="D302" s="10" t="s">
        <v>1279</v>
      </c>
      <c r="E302" s="11" t="s">
        <v>1280</v>
      </c>
      <c r="F302" s="12" t="s">
        <v>1281</v>
      </c>
      <c r="G302" s="8"/>
      <c r="H302" s="13">
        <v>2</v>
      </c>
      <c r="I302" s="12" t="s">
        <v>394</v>
      </c>
      <c r="J302" s="12" t="s">
        <v>393</v>
      </c>
    </row>
    <row r="303" spans="1:10" ht="16.5" customHeight="1" x14ac:dyDescent="0.25">
      <c r="A303" s="8" t="s">
        <v>389</v>
      </c>
      <c r="B303" s="9" t="s">
        <v>1268</v>
      </c>
      <c r="C303" s="8">
        <v>384</v>
      </c>
      <c r="D303" s="10" t="s">
        <v>1282</v>
      </c>
      <c r="E303" s="11" t="s">
        <v>1283</v>
      </c>
      <c r="F303" s="12" t="s">
        <v>1284</v>
      </c>
      <c r="G303" s="8"/>
      <c r="H303" s="13">
        <v>2</v>
      </c>
      <c r="I303" s="12" t="s">
        <v>394</v>
      </c>
      <c r="J303" s="12" t="s">
        <v>393</v>
      </c>
    </row>
    <row r="304" spans="1:10" ht="16.5" customHeight="1" x14ac:dyDescent="0.25">
      <c r="A304" s="8" t="s">
        <v>389</v>
      </c>
      <c r="B304" s="9" t="s">
        <v>1268</v>
      </c>
      <c r="C304" s="8">
        <v>435</v>
      </c>
      <c r="D304" s="10" t="s">
        <v>1285</v>
      </c>
      <c r="E304" s="11" t="s">
        <v>1286</v>
      </c>
      <c r="F304" s="12" t="s">
        <v>1287</v>
      </c>
      <c r="G304" s="8"/>
      <c r="H304" s="13">
        <v>2</v>
      </c>
      <c r="I304" s="12" t="s">
        <v>394</v>
      </c>
      <c r="J304" s="12" t="s">
        <v>393</v>
      </c>
    </row>
    <row r="305" spans="1:10" ht="16.5" customHeight="1" x14ac:dyDescent="0.25">
      <c r="A305" s="8" t="s">
        <v>389</v>
      </c>
      <c r="B305" s="9" t="s">
        <v>1268</v>
      </c>
      <c r="C305" s="8">
        <v>684</v>
      </c>
      <c r="D305" s="10" t="s">
        <v>1288</v>
      </c>
      <c r="E305" s="11" t="s">
        <v>1289</v>
      </c>
      <c r="F305" s="12" t="s">
        <v>1284</v>
      </c>
      <c r="G305" s="8"/>
      <c r="H305" s="13">
        <v>2</v>
      </c>
      <c r="I305" s="12" t="s">
        <v>394</v>
      </c>
      <c r="J305" s="12" t="s">
        <v>393</v>
      </c>
    </row>
    <row r="306" spans="1:10" ht="16.5" customHeight="1" x14ac:dyDescent="0.25">
      <c r="A306" s="8" t="s">
        <v>389</v>
      </c>
      <c r="B306" s="9" t="s">
        <v>1290</v>
      </c>
      <c r="C306" s="8">
        <v>684</v>
      </c>
      <c r="D306" s="10" t="s">
        <v>1291</v>
      </c>
      <c r="E306" s="11" t="s">
        <v>1292</v>
      </c>
      <c r="F306" s="12" t="s">
        <v>1284</v>
      </c>
      <c r="G306" s="8"/>
      <c r="H306" s="13">
        <v>3</v>
      </c>
      <c r="I306" s="12" t="s">
        <v>394</v>
      </c>
      <c r="J306" s="12" t="s">
        <v>393</v>
      </c>
    </row>
    <row r="307" spans="1:10" ht="16.5" customHeight="1" x14ac:dyDescent="0.25">
      <c r="A307" s="8" t="s">
        <v>389</v>
      </c>
      <c r="B307" s="9" t="s">
        <v>1293</v>
      </c>
      <c r="C307" s="8">
        <v>100</v>
      </c>
      <c r="D307" s="10" t="s">
        <v>1294</v>
      </c>
      <c r="E307" s="11" t="s">
        <v>1295</v>
      </c>
      <c r="F307" s="12" t="s">
        <v>1296</v>
      </c>
      <c r="G307" s="8"/>
      <c r="H307" s="13">
        <v>1</v>
      </c>
      <c r="I307" s="12" t="s">
        <v>394</v>
      </c>
      <c r="J307" s="12" t="s">
        <v>393</v>
      </c>
    </row>
    <row r="308" spans="1:10" ht="16.5" customHeight="1" x14ac:dyDescent="0.25">
      <c r="A308" s="8" t="s">
        <v>389</v>
      </c>
      <c r="B308" s="9" t="s">
        <v>1293</v>
      </c>
      <c r="C308" s="8">
        <v>210</v>
      </c>
      <c r="D308" s="10" t="s">
        <v>1297</v>
      </c>
      <c r="E308" s="11" t="s">
        <v>1298</v>
      </c>
      <c r="F308" s="12" t="s">
        <v>1299</v>
      </c>
      <c r="G308" s="8"/>
      <c r="H308" s="13">
        <v>2</v>
      </c>
      <c r="I308" s="12" t="s">
        <v>394</v>
      </c>
      <c r="J308" s="12" t="s">
        <v>393</v>
      </c>
    </row>
    <row r="309" spans="1:10" ht="16.5" customHeight="1" x14ac:dyDescent="0.25">
      <c r="A309" s="8" t="s">
        <v>389</v>
      </c>
      <c r="B309" s="9" t="s">
        <v>1293</v>
      </c>
      <c r="C309" s="8">
        <v>246</v>
      </c>
      <c r="D309" s="10" t="s">
        <v>1300</v>
      </c>
      <c r="E309" s="11" t="s">
        <v>1301</v>
      </c>
      <c r="F309" s="12" t="s">
        <v>1302</v>
      </c>
      <c r="G309" s="8"/>
      <c r="H309" s="13">
        <v>1</v>
      </c>
      <c r="I309" s="12" t="s">
        <v>394</v>
      </c>
      <c r="J309" s="12" t="s">
        <v>393</v>
      </c>
    </row>
    <row r="310" spans="1:10" ht="16.5" customHeight="1" x14ac:dyDescent="0.25">
      <c r="A310" s="8" t="s">
        <v>389</v>
      </c>
      <c r="B310" s="9" t="s">
        <v>1293</v>
      </c>
      <c r="C310" s="8">
        <v>250</v>
      </c>
      <c r="D310" s="10" t="s">
        <v>1303</v>
      </c>
      <c r="E310" s="11" t="s">
        <v>1304</v>
      </c>
      <c r="F310" s="12" t="s">
        <v>1305</v>
      </c>
      <c r="G310" s="8"/>
      <c r="H310" s="13">
        <v>3</v>
      </c>
      <c r="I310" s="12" t="s">
        <v>394</v>
      </c>
      <c r="J310" s="12" t="s">
        <v>393</v>
      </c>
    </row>
    <row r="311" spans="1:10" ht="16.5" customHeight="1" x14ac:dyDescent="0.25">
      <c r="A311" s="8" t="s">
        <v>389</v>
      </c>
      <c r="B311" s="9" t="s">
        <v>1293</v>
      </c>
      <c r="C311" s="8">
        <v>251</v>
      </c>
      <c r="D311" s="10" t="s">
        <v>1306</v>
      </c>
      <c r="E311" s="11" t="s">
        <v>1307</v>
      </c>
      <c r="F311" s="12" t="s">
        <v>1308</v>
      </c>
      <c r="G311" s="8"/>
      <c r="H311" s="13">
        <v>3</v>
      </c>
      <c r="I311" s="12" t="s">
        <v>394</v>
      </c>
      <c r="J311" s="12" t="s">
        <v>393</v>
      </c>
    </row>
    <row r="312" spans="1:10" ht="16.5" customHeight="1" x14ac:dyDescent="0.25">
      <c r="A312" s="8" t="s">
        <v>389</v>
      </c>
      <c r="B312" s="9" t="s">
        <v>1293</v>
      </c>
      <c r="C312" s="8">
        <v>264</v>
      </c>
      <c r="D312" s="10" t="s">
        <v>1309</v>
      </c>
      <c r="E312" s="11" t="s">
        <v>1310</v>
      </c>
      <c r="F312" s="12" t="s">
        <v>1311</v>
      </c>
      <c r="G312" s="8"/>
      <c r="H312" s="13">
        <v>3</v>
      </c>
      <c r="I312" s="12" t="s">
        <v>394</v>
      </c>
      <c r="J312" s="12" t="s">
        <v>393</v>
      </c>
    </row>
    <row r="313" spans="1:10" ht="16.5" customHeight="1" x14ac:dyDescent="0.25">
      <c r="A313" s="8" t="s">
        <v>389</v>
      </c>
      <c r="B313" s="9" t="s">
        <v>1293</v>
      </c>
      <c r="C313" s="8">
        <v>297</v>
      </c>
      <c r="D313" s="10" t="s">
        <v>1312</v>
      </c>
      <c r="E313" s="11" t="s">
        <v>1313</v>
      </c>
      <c r="F313" s="12" t="s">
        <v>1314</v>
      </c>
      <c r="G313" s="8"/>
      <c r="H313" s="13">
        <v>1</v>
      </c>
      <c r="I313" s="12" t="s">
        <v>394</v>
      </c>
      <c r="J313" s="12" t="s">
        <v>393</v>
      </c>
    </row>
    <row r="314" spans="1:10" ht="16.5" customHeight="1" x14ac:dyDescent="0.25">
      <c r="A314" s="8" t="s">
        <v>389</v>
      </c>
      <c r="B314" s="9" t="s">
        <v>1293</v>
      </c>
      <c r="C314" s="8">
        <v>332</v>
      </c>
      <c r="D314" s="10" t="s">
        <v>1315</v>
      </c>
      <c r="E314" s="11" t="s">
        <v>1316</v>
      </c>
      <c r="F314" s="12" t="s">
        <v>1317</v>
      </c>
      <c r="G314" s="8"/>
      <c r="H314" s="13">
        <v>2</v>
      </c>
      <c r="I314" s="12" t="s">
        <v>394</v>
      </c>
      <c r="J314" s="12" t="s">
        <v>752</v>
      </c>
    </row>
    <row r="315" spans="1:10" ht="16.5" customHeight="1" x14ac:dyDescent="0.25">
      <c r="A315" s="8" t="s">
        <v>389</v>
      </c>
      <c r="B315" s="9" t="s">
        <v>1293</v>
      </c>
      <c r="C315" s="8">
        <v>345</v>
      </c>
      <c r="D315" s="10" t="s">
        <v>1318</v>
      </c>
      <c r="E315" s="11" t="s">
        <v>1319</v>
      </c>
      <c r="F315" s="12" t="s">
        <v>1320</v>
      </c>
      <c r="G315" s="8"/>
      <c r="H315" s="13">
        <v>1</v>
      </c>
      <c r="I315" s="12" t="s">
        <v>394</v>
      </c>
      <c r="J315" s="12" t="s">
        <v>393</v>
      </c>
    </row>
    <row r="316" spans="1:10" ht="16.5" customHeight="1" x14ac:dyDescent="0.25">
      <c r="A316" s="8" t="s">
        <v>389</v>
      </c>
      <c r="B316" s="9" t="s">
        <v>1293</v>
      </c>
      <c r="C316" s="8">
        <v>346</v>
      </c>
      <c r="D316" s="10" t="s">
        <v>1321</v>
      </c>
      <c r="E316" s="11" t="s">
        <v>1322</v>
      </c>
      <c r="F316" s="12" t="s">
        <v>1323</v>
      </c>
      <c r="G316" s="8"/>
      <c r="H316" s="13">
        <v>1</v>
      </c>
      <c r="I316" s="12" t="s">
        <v>394</v>
      </c>
      <c r="J316" s="12" t="s">
        <v>393</v>
      </c>
    </row>
    <row r="317" spans="1:10" ht="16.5" customHeight="1" x14ac:dyDescent="0.25">
      <c r="A317" s="8" t="s">
        <v>389</v>
      </c>
      <c r="B317" s="9" t="s">
        <v>1293</v>
      </c>
      <c r="C317" s="8">
        <v>347</v>
      </c>
      <c r="D317" s="10" t="s">
        <v>1324</v>
      </c>
      <c r="E317" s="11" t="s">
        <v>1325</v>
      </c>
      <c r="F317" s="12" t="s">
        <v>1314</v>
      </c>
      <c r="G317" s="8"/>
      <c r="H317" s="13">
        <v>1</v>
      </c>
      <c r="I317" s="12" t="s">
        <v>394</v>
      </c>
      <c r="J317" s="12" t="s">
        <v>393</v>
      </c>
    </row>
    <row r="318" spans="1:10" ht="16.5" customHeight="1" x14ac:dyDescent="0.25">
      <c r="A318" s="8" t="s">
        <v>389</v>
      </c>
      <c r="B318" s="9" t="s">
        <v>1293</v>
      </c>
      <c r="C318" s="8">
        <v>348</v>
      </c>
      <c r="D318" s="10" t="s">
        <v>1326</v>
      </c>
      <c r="E318" s="11" t="s">
        <v>1327</v>
      </c>
      <c r="F318" s="12" t="s">
        <v>414</v>
      </c>
      <c r="G318" s="8"/>
      <c r="H318" s="13">
        <v>3</v>
      </c>
      <c r="I318" s="12" t="s">
        <v>394</v>
      </c>
      <c r="J318" s="12" t="s">
        <v>393</v>
      </c>
    </row>
    <row r="319" spans="1:10" ht="16.5" customHeight="1" x14ac:dyDescent="0.25">
      <c r="A319" s="8" t="s">
        <v>389</v>
      </c>
      <c r="B319" s="9" t="s">
        <v>1293</v>
      </c>
      <c r="C319" s="8">
        <v>360</v>
      </c>
      <c r="D319" s="10" t="s">
        <v>1328</v>
      </c>
      <c r="E319" s="11" t="s">
        <v>1329</v>
      </c>
      <c r="F319" s="12" t="s">
        <v>1330</v>
      </c>
      <c r="G319" s="8"/>
      <c r="H319" s="13">
        <v>3</v>
      </c>
      <c r="I319" s="12" t="s">
        <v>394</v>
      </c>
      <c r="J319" s="12" t="s">
        <v>393</v>
      </c>
    </row>
    <row r="320" spans="1:10" ht="16.5" customHeight="1" x14ac:dyDescent="0.25">
      <c r="A320" s="8" t="s">
        <v>389</v>
      </c>
      <c r="B320" s="9" t="s">
        <v>1293</v>
      </c>
      <c r="C320" s="8">
        <v>361</v>
      </c>
      <c r="D320" s="10" t="s">
        <v>1331</v>
      </c>
      <c r="E320" s="11" t="s">
        <v>1332</v>
      </c>
      <c r="F320" s="12" t="s">
        <v>1333</v>
      </c>
      <c r="G320" s="8"/>
      <c r="H320" s="13">
        <v>3</v>
      </c>
      <c r="I320" s="12" t="s">
        <v>394</v>
      </c>
      <c r="J320" s="12" t="s">
        <v>393</v>
      </c>
    </row>
    <row r="321" spans="1:10" ht="16.5" customHeight="1" x14ac:dyDescent="0.25">
      <c r="A321" s="8" t="s">
        <v>389</v>
      </c>
      <c r="B321" s="9" t="s">
        <v>1293</v>
      </c>
      <c r="C321" s="8">
        <v>363</v>
      </c>
      <c r="D321" s="10" t="s">
        <v>1334</v>
      </c>
      <c r="E321" s="11" t="s">
        <v>1335</v>
      </c>
      <c r="F321" s="12" t="s">
        <v>1336</v>
      </c>
      <c r="G321" s="8"/>
      <c r="H321" s="13">
        <v>2</v>
      </c>
      <c r="I321" s="12" t="s">
        <v>394</v>
      </c>
      <c r="J321" s="12" t="s">
        <v>393</v>
      </c>
    </row>
    <row r="322" spans="1:10" ht="16.5" customHeight="1" x14ac:dyDescent="0.25">
      <c r="A322" s="8" t="s">
        <v>389</v>
      </c>
      <c r="B322" s="9" t="s">
        <v>1293</v>
      </c>
      <c r="C322" s="8">
        <v>384</v>
      </c>
      <c r="D322" s="10" t="s">
        <v>1337</v>
      </c>
      <c r="E322" s="11" t="s">
        <v>1338</v>
      </c>
      <c r="F322" s="12" t="s">
        <v>1339</v>
      </c>
      <c r="G322" s="8"/>
      <c r="H322" s="13">
        <v>3</v>
      </c>
      <c r="I322" s="12" t="s">
        <v>394</v>
      </c>
      <c r="J322" s="12" t="s">
        <v>393</v>
      </c>
    </row>
    <row r="323" spans="1:10" ht="16.5" customHeight="1" x14ac:dyDescent="0.25">
      <c r="A323" s="8" t="s">
        <v>389</v>
      </c>
      <c r="B323" s="9" t="s">
        <v>1293</v>
      </c>
      <c r="C323" s="8">
        <v>397</v>
      </c>
      <c r="D323" s="10" t="s">
        <v>1340</v>
      </c>
      <c r="E323" s="11" t="s">
        <v>1341</v>
      </c>
      <c r="F323" s="12" t="s">
        <v>1314</v>
      </c>
      <c r="G323" s="8"/>
      <c r="H323" s="13">
        <v>1</v>
      </c>
      <c r="I323" s="12" t="s">
        <v>394</v>
      </c>
      <c r="J323" s="12" t="s">
        <v>393</v>
      </c>
    </row>
    <row r="324" spans="1:10" ht="16.5" customHeight="1" x14ac:dyDescent="0.25">
      <c r="A324" s="8" t="s">
        <v>389</v>
      </c>
      <c r="B324" s="9" t="s">
        <v>1293</v>
      </c>
      <c r="C324" s="8">
        <v>415</v>
      </c>
      <c r="D324" s="10" t="s">
        <v>1342</v>
      </c>
      <c r="E324" s="11" t="s">
        <v>1343</v>
      </c>
      <c r="F324" s="12" t="s">
        <v>1344</v>
      </c>
      <c r="G324" s="8"/>
      <c r="H324" s="13">
        <v>2</v>
      </c>
      <c r="I324" s="12" t="s">
        <v>394</v>
      </c>
      <c r="J324" s="12" t="s">
        <v>393</v>
      </c>
    </row>
    <row r="325" spans="1:10" ht="16.5" customHeight="1" x14ac:dyDescent="0.25">
      <c r="A325" s="8" t="s">
        <v>389</v>
      </c>
      <c r="B325" s="9" t="s">
        <v>1293</v>
      </c>
      <c r="C325" s="8">
        <v>420</v>
      </c>
      <c r="D325" s="10" t="s">
        <v>1345</v>
      </c>
      <c r="E325" s="11" t="s">
        <v>1346</v>
      </c>
      <c r="F325" s="12" t="s">
        <v>1347</v>
      </c>
      <c r="G325" s="8"/>
      <c r="H325" s="13">
        <v>3</v>
      </c>
      <c r="I325" s="12" t="s">
        <v>394</v>
      </c>
      <c r="J325" s="12" t="s">
        <v>393</v>
      </c>
    </row>
    <row r="326" spans="1:10" ht="16.5" customHeight="1" x14ac:dyDescent="0.25">
      <c r="A326" s="8" t="s">
        <v>389</v>
      </c>
      <c r="B326" s="9" t="s">
        <v>1293</v>
      </c>
      <c r="C326" s="8">
        <v>424</v>
      </c>
      <c r="D326" s="10" t="s">
        <v>1348</v>
      </c>
      <c r="E326" s="11" t="s">
        <v>1349</v>
      </c>
      <c r="F326" s="12" t="s">
        <v>1350</v>
      </c>
      <c r="G326" s="8"/>
      <c r="H326" s="13">
        <v>3</v>
      </c>
      <c r="I326" s="12" t="s">
        <v>394</v>
      </c>
      <c r="J326" s="12" t="s">
        <v>393</v>
      </c>
    </row>
    <row r="327" spans="1:10" ht="16.5" customHeight="1" x14ac:dyDescent="0.25">
      <c r="A327" s="8" t="s">
        <v>389</v>
      </c>
      <c r="B327" s="9" t="s">
        <v>1293</v>
      </c>
      <c r="C327" s="8">
        <v>432</v>
      </c>
      <c r="D327" s="10" t="s">
        <v>1351</v>
      </c>
      <c r="E327" s="11" t="s">
        <v>1352</v>
      </c>
      <c r="F327" s="12" t="s">
        <v>1353</v>
      </c>
      <c r="G327" s="8"/>
      <c r="H327" s="13">
        <v>3</v>
      </c>
      <c r="I327" s="12" t="s">
        <v>394</v>
      </c>
      <c r="J327" s="12" t="s">
        <v>393</v>
      </c>
    </row>
    <row r="328" spans="1:10" ht="16.5" customHeight="1" x14ac:dyDescent="0.25">
      <c r="A328" s="8" t="s">
        <v>389</v>
      </c>
      <c r="B328" s="9" t="s">
        <v>1293</v>
      </c>
      <c r="C328" s="8">
        <v>433</v>
      </c>
      <c r="D328" s="10" t="s">
        <v>1354</v>
      </c>
      <c r="E328" s="11" t="s">
        <v>1355</v>
      </c>
      <c r="F328" s="12" t="s">
        <v>1356</v>
      </c>
      <c r="G328" s="8"/>
      <c r="H328" s="13">
        <v>3</v>
      </c>
      <c r="I328" s="12" t="s">
        <v>394</v>
      </c>
      <c r="J328" s="12" t="s">
        <v>393</v>
      </c>
    </row>
    <row r="329" spans="1:10" ht="16.5" customHeight="1" x14ac:dyDescent="0.25">
      <c r="A329" s="8" t="s">
        <v>389</v>
      </c>
      <c r="B329" s="9" t="s">
        <v>1293</v>
      </c>
      <c r="C329" s="8">
        <v>435</v>
      </c>
      <c r="D329" s="10" t="s">
        <v>1357</v>
      </c>
      <c r="E329" s="11" t="s">
        <v>1358</v>
      </c>
      <c r="F329" s="12" t="s">
        <v>1359</v>
      </c>
      <c r="G329" s="8"/>
      <c r="H329" s="13">
        <v>2</v>
      </c>
      <c r="I329" s="12" t="s">
        <v>394</v>
      </c>
      <c r="J329" s="12" t="s">
        <v>393</v>
      </c>
    </row>
    <row r="330" spans="1:10" ht="16.5" customHeight="1" x14ac:dyDescent="0.25">
      <c r="A330" s="8" t="s">
        <v>389</v>
      </c>
      <c r="B330" s="9" t="s">
        <v>1293</v>
      </c>
      <c r="C330" s="8">
        <v>436</v>
      </c>
      <c r="D330" s="10" t="s">
        <v>1360</v>
      </c>
      <c r="E330" s="11" t="s">
        <v>1361</v>
      </c>
      <c r="F330" s="12" t="s">
        <v>1362</v>
      </c>
      <c r="G330" s="8"/>
      <c r="H330" s="13">
        <v>3</v>
      </c>
      <c r="I330" s="12" t="s">
        <v>394</v>
      </c>
      <c r="J330" s="12" t="s">
        <v>393</v>
      </c>
    </row>
    <row r="331" spans="1:10" ht="16.5" customHeight="1" x14ac:dyDescent="0.25">
      <c r="A331" s="8" t="s">
        <v>389</v>
      </c>
      <c r="B331" s="9" t="s">
        <v>1293</v>
      </c>
      <c r="C331" s="8">
        <v>437</v>
      </c>
      <c r="D331" s="10" t="s">
        <v>1363</v>
      </c>
      <c r="E331" s="11" t="s">
        <v>1364</v>
      </c>
      <c r="F331" s="12" t="s">
        <v>1365</v>
      </c>
      <c r="G331" s="8"/>
      <c r="H331" s="13">
        <v>3</v>
      </c>
      <c r="I331" s="12" t="s">
        <v>394</v>
      </c>
      <c r="J331" s="12" t="s">
        <v>393</v>
      </c>
    </row>
    <row r="332" spans="1:10" ht="16.5" customHeight="1" x14ac:dyDescent="0.25">
      <c r="A332" s="8" t="s">
        <v>389</v>
      </c>
      <c r="B332" s="9" t="s">
        <v>1293</v>
      </c>
      <c r="C332" s="8">
        <v>439</v>
      </c>
      <c r="D332" s="10" t="s">
        <v>1366</v>
      </c>
      <c r="E332" s="11" t="s">
        <v>1367</v>
      </c>
      <c r="F332" s="12" t="s">
        <v>1368</v>
      </c>
      <c r="G332" s="8"/>
      <c r="H332" s="13">
        <v>3</v>
      </c>
      <c r="I332" s="12" t="s">
        <v>394</v>
      </c>
      <c r="J332" s="12" t="s">
        <v>393</v>
      </c>
    </row>
    <row r="333" spans="1:10" ht="16.5" customHeight="1" x14ac:dyDescent="0.25">
      <c r="A333" s="8" t="s">
        <v>389</v>
      </c>
      <c r="B333" s="9" t="s">
        <v>1293</v>
      </c>
      <c r="C333" s="8">
        <v>445</v>
      </c>
      <c r="D333" s="10" t="s">
        <v>1369</v>
      </c>
      <c r="E333" s="11" t="s">
        <v>1370</v>
      </c>
      <c r="F333" s="12" t="s">
        <v>1371</v>
      </c>
      <c r="G333" s="8"/>
      <c r="H333" s="13">
        <v>1</v>
      </c>
      <c r="I333" s="12" t="s">
        <v>394</v>
      </c>
      <c r="J333" s="12" t="s">
        <v>393</v>
      </c>
    </row>
    <row r="334" spans="1:10" ht="16.5" customHeight="1" x14ac:dyDescent="0.25">
      <c r="A334" s="8" t="s">
        <v>389</v>
      </c>
      <c r="B334" s="9" t="s">
        <v>1293</v>
      </c>
      <c r="C334" s="8">
        <v>446</v>
      </c>
      <c r="D334" s="10" t="s">
        <v>1372</v>
      </c>
      <c r="E334" s="11" t="s">
        <v>1373</v>
      </c>
      <c r="F334" s="12" t="s">
        <v>1374</v>
      </c>
      <c r="G334" s="8"/>
      <c r="H334" s="13">
        <v>1</v>
      </c>
      <c r="I334" s="12" t="s">
        <v>394</v>
      </c>
      <c r="J334" s="12" t="s">
        <v>393</v>
      </c>
    </row>
    <row r="335" spans="1:10" ht="16.5" customHeight="1" x14ac:dyDescent="0.25">
      <c r="A335" s="8" t="s">
        <v>389</v>
      </c>
      <c r="B335" s="9" t="s">
        <v>1293</v>
      </c>
      <c r="C335" s="8">
        <v>447</v>
      </c>
      <c r="D335" s="10" t="s">
        <v>1375</v>
      </c>
      <c r="E335" s="11" t="s">
        <v>1376</v>
      </c>
      <c r="F335" s="12" t="s">
        <v>1314</v>
      </c>
      <c r="G335" s="8"/>
      <c r="H335" s="13">
        <v>1</v>
      </c>
      <c r="I335" s="12" t="s">
        <v>394</v>
      </c>
      <c r="J335" s="12" t="s">
        <v>393</v>
      </c>
    </row>
    <row r="336" spans="1:10" ht="16.5" customHeight="1" x14ac:dyDescent="0.25">
      <c r="A336" s="8" t="s">
        <v>389</v>
      </c>
      <c r="B336" s="9" t="s">
        <v>1293</v>
      </c>
      <c r="C336" s="8">
        <v>448</v>
      </c>
      <c r="D336" s="10" t="s">
        <v>1377</v>
      </c>
      <c r="E336" s="11" t="s">
        <v>1378</v>
      </c>
      <c r="F336" s="12" t="s">
        <v>414</v>
      </c>
      <c r="G336" s="8"/>
      <c r="H336" s="13">
        <v>3</v>
      </c>
      <c r="I336" s="12" t="s">
        <v>394</v>
      </c>
      <c r="J336" s="12" t="s">
        <v>393</v>
      </c>
    </row>
    <row r="337" spans="1:10" ht="16.5" customHeight="1" x14ac:dyDescent="0.25">
      <c r="A337" s="8" t="s">
        <v>389</v>
      </c>
      <c r="B337" s="9" t="s">
        <v>1293</v>
      </c>
      <c r="C337" s="8">
        <v>449</v>
      </c>
      <c r="D337" s="10" t="s">
        <v>1379</v>
      </c>
      <c r="E337" s="11" t="s">
        <v>1380</v>
      </c>
      <c r="F337" s="12" t="s">
        <v>425</v>
      </c>
      <c r="G337" s="8"/>
      <c r="H337" s="13">
        <v>3</v>
      </c>
      <c r="I337" s="12" t="s">
        <v>394</v>
      </c>
      <c r="J337" s="12" t="s">
        <v>393</v>
      </c>
    </row>
    <row r="338" spans="1:10" ht="16.5" customHeight="1" x14ac:dyDescent="0.25">
      <c r="A338" s="8" t="s">
        <v>389</v>
      </c>
      <c r="B338" s="9" t="s">
        <v>1293</v>
      </c>
      <c r="C338" s="8">
        <v>451</v>
      </c>
      <c r="D338" s="10" t="s">
        <v>1381</v>
      </c>
      <c r="E338" s="11" t="s">
        <v>1382</v>
      </c>
      <c r="F338" s="12" t="s">
        <v>1383</v>
      </c>
      <c r="G338" s="8"/>
      <c r="H338" s="13">
        <v>3</v>
      </c>
      <c r="I338" s="12" t="s">
        <v>394</v>
      </c>
      <c r="J338" s="12" t="s">
        <v>393</v>
      </c>
    </row>
    <row r="339" spans="1:10" ht="16.5" customHeight="1" x14ac:dyDescent="0.25">
      <c r="A339" s="8" t="s">
        <v>389</v>
      </c>
      <c r="B339" s="9" t="s">
        <v>1293</v>
      </c>
      <c r="C339" s="8">
        <v>497</v>
      </c>
      <c r="D339" s="10" t="s">
        <v>1384</v>
      </c>
      <c r="E339" s="11" t="s">
        <v>1385</v>
      </c>
      <c r="F339" s="12" t="s">
        <v>1314</v>
      </c>
      <c r="G339" s="8"/>
      <c r="H339" s="13">
        <v>1</v>
      </c>
      <c r="I339" s="12" t="s">
        <v>394</v>
      </c>
      <c r="J339" s="12" t="s">
        <v>393</v>
      </c>
    </row>
    <row r="340" spans="1:10" ht="16.5" customHeight="1" x14ac:dyDescent="0.25">
      <c r="A340" s="8" t="s">
        <v>389</v>
      </c>
      <c r="B340" s="9" t="s">
        <v>1293</v>
      </c>
      <c r="C340" s="8">
        <v>731</v>
      </c>
      <c r="D340" s="10" t="s">
        <v>1386</v>
      </c>
      <c r="E340" s="11" t="s">
        <v>1387</v>
      </c>
      <c r="F340" s="12" t="s">
        <v>1388</v>
      </c>
      <c r="G340" s="8"/>
      <c r="H340" s="13">
        <v>3</v>
      </c>
      <c r="I340" s="12" t="s">
        <v>394</v>
      </c>
      <c r="J340" s="12" t="s">
        <v>393</v>
      </c>
    </row>
    <row r="341" spans="1:10" ht="16.5" customHeight="1" x14ac:dyDescent="0.25">
      <c r="A341" s="8" t="s">
        <v>389</v>
      </c>
      <c r="B341" s="9" t="s">
        <v>1389</v>
      </c>
      <c r="C341" s="8">
        <v>100</v>
      </c>
      <c r="D341" s="10" t="s">
        <v>1390</v>
      </c>
      <c r="E341" s="11" t="s">
        <v>1391</v>
      </c>
      <c r="F341" s="12" t="s">
        <v>1392</v>
      </c>
      <c r="G341" s="8"/>
      <c r="H341" s="13">
        <v>1</v>
      </c>
      <c r="I341" s="12" t="s">
        <v>394</v>
      </c>
      <c r="J341" s="12" t="s">
        <v>393</v>
      </c>
    </row>
    <row r="342" spans="1:10" ht="16.5" customHeight="1" x14ac:dyDescent="0.25">
      <c r="A342" s="8" t="s">
        <v>389</v>
      </c>
      <c r="B342" s="9" t="s">
        <v>1389</v>
      </c>
      <c r="C342" s="8">
        <v>101</v>
      </c>
      <c r="D342" s="10" t="s">
        <v>223</v>
      </c>
      <c r="E342" s="11" t="s">
        <v>1393</v>
      </c>
      <c r="F342" s="12" t="s">
        <v>1394</v>
      </c>
      <c r="G342" s="8"/>
      <c r="H342" s="13">
        <v>3</v>
      </c>
      <c r="I342" s="12" t="s">
        <v>394</v>
      </c>
      <c r="J342" s="12" t="s">
        <v>393</v>
      </c>
    </row>
    <row r="343" spans="1:10" ht="16.5" customHeight="1" x14ac:dyDescent="0.25">
      <c r="A343" s="8" t="s">
        <v>389</v>
      </c>
      <c r="B343" s="9" t="s">
        <v>1389</v>
      </c>
      <c r="C343" s="8">
        <v>201</v>
      </c>
      <c r="D343" s="10" t="s">
        <v>224</v>
      </c>
      <c r="E343" s="11" t="s">
        <v>1395</v>
      </c>
      <c r="F343" s="12" t="s">
        <v>1396</v>
      </c>
      <c r="G343" s="8"/>
      <c r="H343" s="13">
        <v>3</v>
      </c>
      <c r="I343" s="12" t="s">
        <v>394</v>
      </c>
      <c r="J343" s="12" t="s">
        <v>393</v>
      </c>
    </row>
    <row r="344" spans="1:10" ht="16.5" customHeight="1" x14ac:dyDescent="0.25">
      <c r="A344" s="8" t="s">
        <v>389</v>
      </c>
      <c r="B344" s="9" t="s">
        <v>1389</v>
      </c>
      <c r="C344" s="8">
        <v>211</v>
      </c>
      <c r="D344" s="10" t="s">
        <v>1397</v>
      </c>
      <c r="E344" s="11" t="s">
        <v>1398</v>
      </c>
      <c r="F344" s="12" t="s">
        <v>1399</v>
      </c>
      <c r="G344" s="8"/>
      <c r="H344" s="13">
        <v>4</v>
      </c>
      <c r="I344" s="12" t="s">
        <v>394</v>
      </c>
      <c r="J344" s="12" t="s">
        <v>393</v>
      </c>
    </row>
    <row r="345" spans="1:10" ht="16.5" customHeight="1" x14ac:dyDescent="0.25">
      <c r="A345" s="8" t="s">
        <v>389</v>
      </c>
      <c r="B345" s="9" t="s">
        <v>1389</v>
      </c>
      <c r="C345" s="8">
        <v>223</v>
      </c>
      <c r="D345" s="10" t="s">
        <v>1400</v>
      </c>
      <c r="E345" s="11" t="s">
        <v>1401</v>
      </c>
      <c r="F345" s="12" t="s">
        <v>1402</v>
      </c>
      <c r="G345" s="12" t="s">
        <v>393</v>
      </c>
      <c r="H345" s="13">
        <v>2</v>
      </c>
      <c r="I345" s="12" t="s">
        <v>394</v>
      </c>
      <c r="J345" s="12" t="s">
        <v>1403</v>
      </c>
    </row>
    <row r="346" spans="1:10" ht="16.5" customHeight="1" x14ac:dyDescent="0.25">
      <c r="A346" s="8" t="s">
        <v>389</v>
      </c>
      <c r="B346" s="9" t="s">
        <v>1389</v>
      </c>
      <c r="C346" s="8">
        <v>226</v>
      </c>
      <c r="D346" s="10" t="s">
        <v>1404</v>
      </c>
      <c r="E346" s="11" t="s">
        <v>1405</v>
      </c>
      <c r="F346" s="12" t="s">
        <v>1406</v>
      </c>
      <c r="G346" s="8"/>
      <c r="H346" s="13">
        <v>2</v>
      </c>
      <c r="I346" s="12" t="s">
        <v>394</v>
      </c>
      <c r="J346" s="12" t="s">
        <v>393</v>
      </c>
    </row>
    <row r="347" spans="1:10" ht="16.5" customHeight="1" x14ac:dyDescent="0.25">
      <c r="A347" s="8" t="s">
        <v>389</v>
      </c>
      <c r="B347" s="9" t="s">
        <v>1389</v>
      </c>
      <c r="C347" s="8">
        <v>246</v>
      </c>
      <c r="D347" s="10" t="s">
        <v>1407</v>
      </c>
      <c r="E347" s="11" t="s">
        <v>1408</v>
      </c>
      <c r="F347" s="12" t="s">
        <v>1409</v>
      </c>
      <c r="G347" s="8"/>
      <c r="H347" s="13">
        <v>1</v>
      </c>
      <c r="I347" s="12" t="s">
        <v>394</v>
      </c>
      <c r="J347" s="12" t="s">
        <v>393</v>
      </c>
    </row>
    <row r="348" spans="1:10" ht="16.5" customHeight="1" x14ac:dyDescent="0.25">
      <c r="A348" s="8" t="s">
        <v>389</v>
      </c>
      <c r="B348" s="9" t="s">
        <v>1389</v>
      </c>
      <c r="C348" s="8">
        <v>252</v>
      </c>
      <c r="D348" s="10" t="s">
        <v>1410</v>
      </c>
      <c r="E348" s="11" t="s">
        <v>1411</v>
      </c>
      <c r="F348" s="12" t="s">
        <v>1412</v>
      </c>
      <c r="G348" s="8"/>
      <c r="H348" s="13">
        <v>3</v>
      </c>
      <c r="I348" s="12" t="s">
        <v>394</v>
      </c>
      <c r="J348" s="12" t="s">
        <v>393</v>
      </c>
    </row>
    <row r="349" spans="1:10" ht="16.5" customHeight="1" x14ac:dyDescent="0.25">
      <c r="A349" s="8" t="s">
        <v>389</v>
      </c>
      <c r="B349" s="9" t="s">
        <v>1389</v>
      </c>
      <c r="C349" s="8">
        <v>297</v>
      </c>
      <c r="D349" s="10" t="s">
        <v>1413</v>
      </c>
      <c r="E349" s="11" t="s">
        <v>1414</v>
      </c>
      <c r="F349" s="12" t="s">
        <v>853</v>
      </c>
      <c r="G349" s="8"/>
      <c r="H349" s="13">
        <v>1</v>
      </c>
      <c r="I349" s="12" t="s">
        <v>394</v>
      </c>
      <c r="J349" s="12" t="s">
        <v>393</v>
      </c>
    </row>
    <row r="350" spans="1:10" ht="16.5" customHeight="1" x14ac:dyDescent="0.25">
      <c r="A350" s="8" t="s">
        <v>389</v>
      </c>
      <c r="B350" s="9" t="s">
        <v>1389</v>
      </c>
      <c r="C350" s="8">
        <v>303</v>
      </c>
      <c r="D350" s="10" t="s">
        <v>1415</v>
      </c>
      <c r="E350" s="11" t="s">
        <v>1416</v>
      </c>
      <c r="F350" s="12" t="s">
        <v>1417</v>
      </c>
      <c r="G350" s="8"/>
      <c r="H350" s="13">
        <v>3</v>
      </c>
      <c r="I350" s="12" t="s">
        <v>394</v>
      </c>
      <c r="J350" s="12" t="s">
        <v>393</v>
      </c>
    </row>
    <row r="351" spans="1:10" ht="16.5" customHeight="1" x14ac:dyDescent="0.25">
      <c r="A351" s="8" t="s">
        <v>389</v>
      </c>
      <c r="B351" s="9" t="s">
        <v>1389</v>
      </c>
      <c r="C351" s="8">
        <v>311</v>
      </c>
      <c r="D351" s="10" t="s">
        <v>1418</v>
      </c>
      <c r="E351" s="11" t="s">
        <v>1419</v>
      </c>
      <c r="F351" s="12" t="s">
        <v>1420</v>
      </c>
      <c r="G351" s="8"/>
      <c r="H351" s="13">
        <v>4</v>
      </c>
      <c r="I351" s="12" t="s">
        <v>394</v>
      </c>
      <c r="J351" s="12" t="s">
        <v>393</v>
      </c>
    </row>
    <row r="352" spans="1:10" ht="16.5" customHeight="1" x14ac:dyDescent="0.25">
      <c r="A352" s="8" t="s">
        <v>389</v>
      </c>
      <c r="B352" s="9" t="s">
        <v>1389</v>
      </c>
      <c r="C352" s="8">
        <v>313</v>
      </c>
      <c r="D352" s="10" t="s">
        <v>1421</v>
      </c>
      <c r="E352" s="11" t="s">
        <v>1422</v>
      </c>
      <c r="F352" s="12" t="s">
        <v>1423</v>
      </c>
      <c r="G352" s="8"/>
      <c r="H352" s="13">
        <v>3</v>
      </c>
      <c r="I352" s="12" t="s">
        <v>394</v>
      </c>
      <c r="J352" s="12" t="s">
        <v>393</v>
      </c>
    </row>
    <row r="353" spans="1:10" ht="16.5" customHeight="1" x14ac:dyDescent="0.25">
      <c r="A353" s="8" t="s">
        <v>389</v>
      </c>
      <c r="B353" s="9" t="s">
        <v>1389</v>
      </c>
      <c r="C353" s="8">
        <v>314</v>
      </c>
      <c r="D353" s="10" t="s">
        <v>1424</v>
      </c>
      <c r="E353" s="11" t="s">
        <v>1425</v>
      </c>
      <c r="F353" s="12" t="s">
        <v>1426</v>
      </c>
      <c r="G353" s="8"/>
      <c r="H353" s="13">
        <v>3</v>
      </c>
      <c r="I353" s="12" t="s">
        <v>394</v>
      </c>
      <c r="J353" s="12" t="s">
        <v>393</v>
      </c>
    </row>
    <row r="354" spans="1:10" ht="16.5" customHeight="1" x14ac:dyDescent="0.25">
      <c r="A354" s="8" t="s">
        <v>389</v>
      </c>
      <c r="B354" s="9" t="s">
        <v>1389</v>
      </c>
      <c r="C354" s="8">
        <v>316</v>
      </c>
      <c r="D354" s="10" t="s">
        <v>1427</v>
      </c>
      <c r="E354" s="11" t="s">
        <v>1428</v>
      </c>
      <c r="F354" s="12" t="s">
        <v>1429</v>
      </c>
      <c r="G354" s="8"/>
      <c r="H354" s="13">
        <v>3</v>
      </c>
      <c r="I354" s="12" t="s">
        <v>394</v>
      </c>
      <c r="J354" s="12" t="s">
        <v>393</v>
      </c>
    </row>
    <row r="355" spans="1:10" ht="16.5" customHeight="1" x14ac:dyDescent="0.25">
      <c r="A355" s="8" t="s">
        <v>389</v>
      </c>
      <c r="B355" s="9" t="s">
        <v>1389</v>
      </c>
      <c r="C355" s="8">
        <v>343</v>
      </c>
      <c r="D355" s="10" t="s">
        <v>1430</v>
      </c>
      <c r="E355" s="11" t="s">
        <v>1431</v>
      </c>
      <c r="F355" s="12" t="s">
        <v>1432</v>
      </c>
      <c r="G355" s="8"/>
      <c r="H355" s="13">
        <v>2</v>
      </c>
      <c r="I355" s="12" t="s">
        <v>394</v>
      </c>
      <c r="J355" s="12" t="s">
        <v>393</v>
      </c>
    </row>
    <row r="356" spans="1:10" ht="16.5" customHeight="1" x14ac:dyDescent="0.25">
      <c r="A356" s="8" t="s">
        <v>389</v>
      </c>
      <c r="B356" s="9" t="s">
        <v>1389</v>
      </c>
      <c r="C356" s="8">
        <v>345</v>
      </c>
      <c r="D356" s="10" t="s">
        <v>1433</v>
      </c>
      <c r="E356" s="11" t="s">
        <v>1434</v>
      </c>
      <c r="F356" s="12" t="s">
        <v>1435</v>
      </c>
      <c r="G356" s="8"/>
      <c r="H356" s="13">
        <v>1</v>
      </c>
      <c r="I356" s="12" t="s">
        <v>394</v>
      </c>
      <c r="J356" s="12" t="s">
        <v>393</v>
      </c>
    </row>
    <row r="357" spans="1:10" ht="16.5" customHeight="1" x14ac:dyDescent="0.25">
      <c r="A357" s="8" t="s">
        <v>389</v>
      </c>
      <c r="B357" s="9" t="s">
        <v>1389</v>
      </c>
      <c r="C357" s="8">
        <v>346</v>
      </c>
      <c r="D357" s="10" t="s">
        <v>1436</v>
      </c>
      <c r="E357" s="11" t="s">
        <v>1437</v>
      </c>
      <c r="F357" s="12" t="s">
        <v>1438</v>
      </c>
      <c r="G357" s="8"/>
      <c r="H357" s="13">
        <v>1</v>
      </c>
      <c r="I357" s="12" t="s">
        <v>394</v>
      </c>
      <c r="J357" s="12" t="s">
        <v>393</v>
      </c>
    </row>
    <row r="358" spans="1:10" ht="16.5" customHeight="1" x14ac:dyDescent="0.25">
      <c r="A358" s="8" t="s">
        <v>389</v>
      </c>
      <c r="B358" s="9" t="s">
        <v>1389</v>
      </c>
      <c r="C358" s="8">
        <v>347</v>
      </c>
      <c r="D358" s="10" t="s">
        <v>1439</v>
      </c>
      <c r="E358" s="11" t="s">
        <v>1440</v>
      </c>
      <c r="F358" s="12" t="s">
        <v>853</v>
      </c>
      <c r="G358" s="8"/>
      <c r="H358" s="13">
        <v>1</v>
      </c>
      <c r="I358" s="12" t="s">
        <v>394</v>
      </c>
      <c r="J358" s="12" t="s">
        <v>393</v>
      </c>
    </row>
    <row r="359" spans="1:10" ht="16.5" customHeight="1" x14ac:dyDescent="0.25">
      <c r="A359" s="8" t="s">
        <v>389</v>
      </c>
      <c r="B359" s="9" t="s">
        <v>1389</v>
      </c>
      <c r="C359" s="8">
        <v>348</v>
      </c>
      <c r="D359" s="10" t="s">
        <v>1441</v>
      </c>
      <c r="E359" s="11" t="s">
        <v>1442</v>
      </c>
      <c r="F359" s="12" t="s">
        <v>414</v>
      </c>
      <c r="G359" s="8"/>
      <c r="H359" s="13">
        <v>3</v>
      </c>
      <c r="I359" s="12" t="s">
        <v>394</v>
      </c>
      <c r="J359" s="12" t="s">
        <v>393</v>
      </c>
    </row>
    <row r="360" spans="1:10" ht="16.5" customHeight="1" x14ac:dyDescent="0.25">
      <c r="A360" s="8" t="s">
        <v>389</v>
      </c>
      <c r="B360" s="9" t="s">
        <v>1389</v>
      </c>
      <c r="C360" s="8">
        <v>349</v>
      </c>
      <c r="D360" s="10" t="s">
        <v>1443</v>
      </c>
      <c r="E360" s="11" t="s">
        <v>1444</v>
      </c>
      <c r="F360" s="12" t="s">
        <v>417</v>
      </c>
      <c r="G360" s="8"/>
      <c r="H360" s="13">
        <v>1</v>
      </c>
      <c r="I360" s="12" t="s">
        <v>394</v>
      </c>
      <c r="J360" s="12" t="s">
        <v>393</v>
      </c>
    </row>
    <row r="361" spans="1:10" ht="16.5" customHeight="1" x14ac:dyDescent="0.25">
      <c r="A361" s="8" t="s">
        <v>389</v>
      </c>
      <c r="B361" s="9" t="s">
        <v>1389</v>
      </c>
      <c r="C361" s="8">
        <v>353</v>
      </c>
      <c r="D361" s="10" t="s">
        <v>1445</v>
      </c>
      <c r="E361" s="11" t="s">
        <v>1446</v>
      </c>
      <c r="F361" s="12" t="s">
        <v>1447</v>
      </c>
      <c r="G361" s="8"/>
      <c r="H361" s="13">
        <v>2</v>
      </c>
      <c r="I361" s="12" t="s">
        <v>394</v>
      </c>
      <c r="J361" s="12" t="s">
        <v>393</v>
      </c>
    </row>
    <row r="362" spans="1:10" ht="16.5" customHeight="1" x14ac:dyDescent="0.25">
      <c r="A362" s="8" t="s">
        <v>389</v>
      </c>
      <c r="B362" s="9" t="s">
        <v>1389</v>
      </c>
      <c r="C362" s="8">
        <v>366</v>
      </c>
      <c r="D362" s="10" t="s">
        <v>1448</v>
      </c>
      <c r="E362" s="11" t="s">
        <v>1449</v>
      </c>
      <c r="F362" s="12" t="s">
        <v>1450</v>
      </c>
      <c r="G362" s="8"/>
      <c r="H362" s="13">
        <v>2</v>
      </c>
      <c r="I362" s="12" t="s">
        <v>394</v>
      </c>
      <c r="J362" s="12" t="s">
        <v>393</v>
      </c>
    </row>
    <row r="363" spans="1:10" ht="16.5" customHeight="1" x14ac:dyDescent="0.25">
      <c r="A363" s="8" t="s">
        <v>389</v>
      </c>
      <c r="B363" s="9" t="s">
        <v>1389</v>
      </c>
      <c r="C363" s="8">
        <v>372</v>
      </c>
      <c r="D363" s="10" t="s">
        <v>1451</v>
      </c>
      <c r="E363" s="11" t="s">
        <v>1452</v>
      </c>
      <c r="F363" s="12" t="s">
        <v>1453</v>
      </c>
      <c r="G363" s="8"/>
      <c r="H363" s="13">
        <v>3</v>
      </c>
      <c r="I363" s="12" t="s">
        <v>394</v>
      </c>
      <c r="J363" s="12" t="s">
        <v>393</v>
      </c>
    </row>
    <row r="364" spans="1:10" ht="16.5" customHeight="1" x14ac:dyDescent="0.25">
      <c r="A364" s="8" t="s">
        <v>389</v>
      </c>
      <c r="B364" s="9" t="s">
        <v>1389</v>
      </c>
      <c r="C364" s="8">
        <v>376</v>
      </c>
      <c r="D364" s="10" t="s">
        <v>1454</v>
      </c>
      <c r="E364" s="11" t="s">
        <v>1455</v>
      </c>
      <c r="F364" s="12" t="s">
        <v>1456</v>
      </c>
      <c r="G364" s="8"/>
      <c r="H364" s="13">
        <v>3</v>
      </c>
      <c r="I364" s="12" t="s">
        <v>394</v>
      </c>
      <c r="J364" s="12" t="s">
        <v>393</v>
      </c>
    </row>
    <row r="365" spans="1:10" ht="16.5" customHeight="1" x14ac:dyDescent="0.25">
      <c r="A365" s="8" t="s">
        <v>389</v>
      </c>
      <c r="B365" s="9" t="s">
        <v>1389</v>
      </c>
      <c r="C365" s="8">
        <v>397</v>
      </c>
      <c r="D365" s="10" t="s">
        <v>1457</v>
      </c>
      <c r="E365" s="11" t="s">
        <v>1458</v>
      </c>
      <c r="F365" s="12" t="s">
        <v>853</v>
      </c>
      <c r="G365" s="8"/>
      <c r="H365" s="13">
        <v>1</v>
      </c>
      <c r="I365" s="12" t="s">
        <v>394</v>
      </c>
      <c r="J365" s="12" t="s">
        <v>393</v>
      </c>
    </row>
    <row r="366" spans="1:10" ht="16.5" customHeight="1" x14ac:dyDescent="0.25">
      <c r="A366" s="8" t="s">
        <v>389</v>
      </c>
      <c r="B366" s="9" t="s">
        <v>1389</v>
      </c>
      <c r="C366" s="8">
        <v>403</v>
      </c>
      <c r="D366" s="10" t="s">
        <v>1459</v>
      </c>
      <c r="E366" s="11" t="s">
        <v>1460</v>
      </c>
      <c r="F366" s="12" t="s">
        <v>1461</v>
      </c>
      <c r="G366" s="8"/>
      <c r="H366" s="13">
        <v>3</v>
      </c>
      <c r="I366" s="12" t="s">
        <v>394</v>
      </c>
      <c r="J366" s="12" t="s">
        <v>393</v>
      </c>
    </row>
    <row r="367" spans="1:10" ht="16.5" customHeight="1" x14ac:dyDescent="0.25">
      <c r="A367" s="8" t="s">
        <v>389</v>
      </c>
      <c r="B367" s="9" t="s">
        <v>1389</v>
      </c>
      <c r="C367" s="8">
        <v>414</v>
      </c>
      <c r="D367" s="10" t="s">
        <v>1462</v>
      </c>
      <c r="E367" s="11" t="s">
        <v>1463</v>
      </c>
      <c r="F367" s="12" t="s">
        <v>1464</v>
      </c>
      <c r="G367" s="8"/>
      <c r="H367" s="13">
        <v>3</v>
      </c>
      <c r="I367" s="12" t="s">
        <v>394</v>
      </c>
      <c r="J367" s="12" t="s">
        <v>393</v>
      </c>
    </row>
    <row r="368" spans="1:10" ht="16.5" customHeight="1" x14ac:dyDescent="0.25">
      <c r="A368" s="8" t="s">
        <v>389</v>
      </c>
      <c r="B368" s="9" t="s">
        <v>1389</v>
      </c>
      <c r="C368" s="8">
        <v>415</v>
      </c>
      <c r="D368" s="10" t="s">
        <v>1465</v>
      </c>
      <c r="E368" s="11" t="s">
        <v>1466</v>
      </c>
      <c r="F368" s="12" t="s">
        <v>1467</v>
      </c>
      <c r="G368" s="12" t="s">
        <v>393</v>
      </c>
      <c r="H368" s="13">
        <v>3</v>
      </c>
      <c r="I368" s="12" t="s">
        <v>394</v>
      </c>
      <c r="J368" s="12" t="s">
        <v>1403</v>
      </c>
    </row>
    <row r="369" spans="1:10" ht="16.5" customHeight="1" x14ac:dyDescent="0.25">
      <c r="A369" s="8" t="s">
        <v>389</v>
      </c>
      <c r="B369" s="9" t="s">
        <v>1389</v>
      </c>
      <c r="C369" s="8">
        <v>416</v>
      </c>
      <c r="D369" s="10" t="s">
        <v>1468</v>
      </c>
      <c r="E369" s="11" t="s">
        <v>1469</v>
      </c>
      <c r="F369" s="12" t="s">
        <v>1470</v>
      </c>
      <c r="G369" s="8"/>
      <c r="H369" s="13">
        <v>3</v>
      </c>
      <c r="I369" s="12" t="s">
        <v>394</v>
      </c>
      <c r="J369" s="12" t="s">
        <v>393</v>
      </c>
    </row>
    <row r="370" spans="1:10" ht="16.5" customHeight="1" x14ac:dyDescent="0.25">
      <c r="A370" s="8" t="s">
        <v>389</v>
      </c>
      <c r="B370" s="9" t="s">
        <v>1389</v>
      </c>
      <c r="C370" s="8">
        <v>417</v>
      </c>
      <c r="D370" s="10" t="s">
        <v>1471</v>
      </c>
      <c r="E370" s="11" t="s">
        <v>1472</v>
      </c>
      <c r="F370" s="12" t="s">
        <v>1473</v>
      </c>
      <c r="G370" s="8"/>
      <c r="H370" s="13">
        <v>3</v>
      </c>
      <c r="I370" s="12" t="s">
        <v>394</v>
      </c>
      <c r="J370" s="12" t="s">
        <v>393</v>
      </c>
    </row>
    <row r="371" spans="1:10" ht="16.5" customHeight="1" x14ac:dyDescent="0.25">
      <c r="A371" s="8" t="s">
        <v>389</v>
      </c>
      <c r="B371" s="9" t="s">
        <v>1389</v>
      </c>
      <c r="C371" s="8">
        <v>418</v>
      </c>
      <c r="D371" s="10" t="s">
        <v>1474</v>
      </c>
      <c r="E371" s="11" t="s">
        <v>1475</v>
      </c>
      <c r="F371" s="12" t="s">
        <v>1476</v>
      </c>
      <c r="G371" s="8"/>
      <c r="H371" s="13">
        <v>3</v>
      </c>
      <c r="I371" s="12" t="s">
        <v>394</v>
      </c>
      <c r="J371" s="12" t="s">
        <v>393</v>
      </c>
    </row>
    <row r="372" spans="1:10" ht="16.5" customHeight="1" x14ac:dyDescent="0.25">
      <c r="A372" s="8" t="s">
        <v>389</v>
      </c>
      <c r="B372" s="9" t="s">
        <v>1389</v>
      </c>
      <c r="C372" s="8">
        <v>419</v>
      </c>
      <c r="D372" s="10" t="s">
        <v>1477</v>
      </c>
      <c r="E372" s="11" t="s">
        <v>1478</v>
      </c>
      <c r="F372" s="12" t="s">
        <v>1479</v>
      </c>
      <c r="G372" s="8"/>
      <c r="H372" s="13">
        <v>3</v>
      </c>
      <c r="I372" s="12" t="s">
        <v>394</v>
      </c>
      <c r="J372" s="12" t="s">
        <v>393</v>
      </c>
    </row>
    <row r="373" spans="1:10" ht="16.5" customHeight="1" x14ac:dyDescent="0.25">
      <c r="A373" s="8" t="s">
        <v>389</v>
      </c>
      <c r="B373" s="9" t="s">
        <v>1389</v>
      </c>
      <c r="C373" s="8">
        <v>420</v>
      </c>
      <c r="D373" s="10" t="s">
        <v>1480</v>
      </c>
      <c r="E373" s="11" t="s">
        <v>1481</v>
      </c>
      <c r="F373" s="12" t="s">
        <v>1482</v>
      </c>
      <c r="G373" s="8"/>
      <c r="H373" s="13">
        <v>3</v>
      </c>
      <c r="I373" s="12" t="s">
        <v>394</v>
      </c>
      <c r="J373" s="12" t="s">
        <v>393</v>
      </c>
    </row>
    <row r="374" spans="1:10" ht="16.5" customHeight="1" x14ac:dyDescent="0.25">
      <c r="A374" s="8" t="s">
        <v>389</v>
      </c>
      <c r="B374" s="9" t="s">
        <v>1389</v>
      </c>
      <c r="C374" s="8">
        <v>421</v>
      </c>
      <c r="D374" s="10" t="s">
        <v>1483</v>
      </c>
      <c r="E374" s="11" t="s">
        <v>1484</v>
      </c>
      <c r="F374" s="12" t="s">
        <v>1485</v>
      </c>
      <c r="G374" s="8"/>
      <c r="H374" s="13">
        <v>3</v>
      </c>
      <c r="I374" s="12" t="s">
        <v>394</v>
      </c>
      <c r="J374" s="12" t="s">
        <v>393</v>
      </c>
    </row>
    <row r="375" spans="1:10" ht="16.5" customHeight="1" x14ac:dyDescent="0.25">
      <c r="A375" s="8" t="s">
        <v>389</v>
      </c>
      <c r="B375" s="9" t="s">
        <v>1389</v>
      </c>
      <c r="C375" s="8">
        <v>423</v>
      </c>
      <c r="D375" s="10" t="s">
        <v>1486</v>
      </c>
      <c r="E375" s="11" t="s">
        <v>1487</v>
      </c>
      <c r="F375" s="12" t="s">
        <v>1488</v>
      </c>
      <c r="G375" s="8"/>
      <c r="H375" s="13">
        <v>3</v>
      </c>
      <c r="I375" s="12" t="s">
        <v>394</v>
      </c>
      <c r="J375" s="12" t="s">
        <v>393</v>
      </c>
    </row>
    <row r="376" spans="1:10" ht="16.5" customHeight="1" x14ac:dyDescent="0.25">
      <c r="A376" s="8" t="s">
        <v>389</v>
      </c>
      <c r="B376" s="9" t="s">
        <v>1389</v>
      </c>
      <c r="C376" s="8">
        <v>426</v>
      </c>
      <c r="D376" s="10" t="s">
        <v>1489</v>
      </c>
      <c r="E376" s="11" t="s">
        <v>1490</v>
      </c>
      <c r="F376" s="12" t="s">
        <v>1491</v>
      </c>
      <c r="G376" s="8"/>
      <c r="H376" s="13">
        <v>2</v>
      </c>
      <c r="I376" s="12" t="s">
        <v>394</v>
      </c>
      <c r="J376" s="12" t="s">
        <v>393</v>
      </c>
    </row>
    <row r="377" spans="1:10" ht="16.5" customHeight="1" x14ac:dyDescent="0.25">
      <c r="A377" s="8" t="s">
        <v>389</v>
      </c>
      <c r="B377" s="9" t="s">
        <v>1389</v>
      </c>
      <c r="C377" s="8">
        <v>427</v>
      </c>
      <c r="D377" s="10" t="s">
        <v>1492</v>
      </c>
      <c r="E377" s="11" t="s">
        <v>1493</v>
      </c>
      <c r="F377" s="12" t="s">
        <v>1494</v>
      </c>
      <c r="G377" s="8"/>
      <c r="H377" s="13">
        <v>2</v>
      </c>
      <c r="I377" s="12" t="s">
        <v>394</v>
      </c>
      <c r="J377" s="12" t="s">
        <v>393</v>
      </c>
    </row>
    <row r="378" spans="1:10" ht="16.5" customHeight="1" x14ac:dyDescent="0.25">
      <c r="A378" s="8" t="s">
        <v>389</v>
      </c>
      <c r="B378" s="9" t="s">
        <v>1389</v>
      </c>
      <c r="C378" s="8">
        <v>428</v>
      </c>
      <c r="D378" s="10" t="s">
        <v>1495</v>
      </c>
      <c r="E378" s="11" t="s">
        <v>1496</v>
      </c>
      <c r="F378" s="12" t="s">
        <v>1497</v>
      </c>
      <c r="G378" s="8"/>
      <c r="H378" s="13">
        <v>2</v>
      </c>
      <c r="I378" s="12" t="s">
        <v>394</v>
      </c>
      <c r="J378" s="12" t="s">
        <v>393</v>
      </c>
    </row>
    <row r="379" spans="1:10" ht="16.5" customHeight="1" x14ac:dyDescent="0.25">
      <c r="A379" s="8" t="s">
        <v>389</v>
      </c>
      <c r="B379" s="9" t="s">
        <v>1389</v>
      </c>
      <c r="C379" s="8">
        <v>429</v>
      </c>
      <c r="D379" s="10" t="s">
        <v>1498</v>
      </c>
      <c r="E379" s="11" t="s">
        <v>1499</v>
      </c>
      <c r="F379" s="12" t="s">
        <v>1500</v>
      </c>
      <c r="G379" s="8"/>
      <c r="H379" s="13">
        <v>2</v>
      </c>
      <c r="I379" s="12" t="s">
        <v>394</v>
      </c>
      <c r="J379" s="12" t="s">
        <v>393</v>
      </c>
    </row>
    <row r="380" spans="1:10" ht="16.5" customHeight="1" x14ac:dyDescent="0.25">
      <c r="A380" s="8" t="s">
        <v>389</v>
      </c>
      <c r="B380" s="9" t="s">
        <v>1389</v>
      </c>
      <c r="C380" s="8">
        <v>430</v>
      </c>
      <c r="D380" s="10" t="s">
        <v>1501</v>
      </c>
      <c r="E380" s="11" t="s">
        <v>1502</v>
      </c>
      <c r="F380" s="12" t="s">
        <v>1503</v>
      </c>
      <c r="G380" s="8"/>
      <c r="H380" s="13">
        <v>3</v>
      </c>
      <c r="I380" s="12" t="s">
        <v>394</v>
      </c>
      <c r="J380" s="12" t="s">
        <v>393</v>
      </c>
    </row>
    <row r="381" spans="1:10" ht="16.5" customHeight="1" x14ac:dyDescent="0.25">
      <c r="A381" s="8" t="s">
        <v>389</v>
      </c>
      <c r="B381" s="9" t="s">
        <v>1389</v>
      </c>
      <c r="C381" s="8">
        <v>434</v>
      </c>
      <c r="D381" s="10" t="s">
        <v>1504</v>
      </c>
      <c r="E381" s="11" t="s">
        <v>1505</v>
      </c>
      <c r="F381" s="12" t="s">
        <v>1506</v>
      </c>
      <c r="G381" s="8"/>
      <c r="H381" s="13">
        <v>2</v>
      </c>
      <c r="I381" s="12" t="s">
        <v>394</v>
      </c>
      <c r="J381" s="12" t="s">
        <v>393</v>
      </c>
    </row>
    <row r="382" spans="1:10" ht="16.5" customHeight="1" x14ac:dyDescent="0.25">
      <c r="A382" s="8" t="s">
        <v>389</v>
      </c>
      <c r="B382" s="9" t="s">
        <v>1389</v>
      </c>
      <c r="C382" s="8">
        <v>445</v>
      </c>
      <c r="D382" s="10" t="s">
        <v>1507</v>
      </c>
      <c r="E382" s="11" t="s">
        <v>1508</v>
      </c>
      <c r="F382" s="12" t="s">
        <v>1509</v>
      </c>
      <c r="G382" s="8"/>
      <c r="H382" s="13">
        <v>1</v>
      </c>
      <c r="I382" s="12" t="s">
        <v>394</v>
      </c>
      <c r="J382" s="12" t="s">
        <v>393</v>
      </c>
    </row>
    <row r="383" spans="1:10" ht="16.5" customHeight="1" x14ac:dyDescent="0.25">
      <c r="A383" s="8" t="s">
        <v>389</v>
      </c>
      <c r="B383" s="9" t="s">
        <v>1389</v>
      </c>
      <c r="C383" s="8">
        <v>446</v>
      </c>
      <c r="D383" s="10" t="s">
        <v>1510</v>
      </c>
      <c r="E383" s="11" t="s">
        <v>1511</v>
      </c>
      <c r="F383" s="12" t="s">
        <v>1512</v>
      </c>
      <c r="G383" s="8"/>
      <c r="H383" s="13">
        <v>1</v>
      </c>
      <c r="I383" s="12" t="s">
        <v>394</v>
      </c>
      <c r="J383" s="12" t="s">
        <v>393</v>
      </c>
    </row>
    <row r="384" spans="1:10" ht="16.5" customHeight="1" x14ac:dyDescent="0.25">
      <c r="A384" s="8" t="s">
        <v>389</v>
      </c>
      <c r="B384" s="9" t="s">
        <v>1389</v>
      </c>
      <c r="C384" s="8">
        <v>447</v>
      </c>
      <c r="D384" s="10" t="s">
        <v>1513</v>
      </c>
      <c r="E384" s="11" t="s">
        <v>1514</v>
      </c>
      <c r="F384" s="12" t="s">
        <v>853</v>
      </c>
      <c r="G384" s="8"/>
      <c r="H384" s="13">
        <v>1</v>
      </c>
      <c r="I384" s="12" t="s">
        <v>394</v>
      </c>
      <c r="J384" s="12" t="s">
        <v>393</v>
      </c>
    </row>
    <row r="385" spans="1:10" ht="16.5" customHeight="1" x14ac:dyDescent="0.25">
      <c r="A385" s="8" t="s">
        <v>389</v>
      </c>
      <c r="B385" s="9" t="s">
        <v>1389</v>
      </c>
      <c r="C385" s="8">
        <v>448</v>
      </c>
      <c r="D385" s="10" t="s">
        <v>1515</v>
      </c>
      <c r="E385" s="11" t="s">
        <v>1516</v>
      </c>
      <c r="F385" s="12" t="s">
        <v>414</v>
      </c>
      <c r="G385" s="8"/>
      <c r="H385" s="13">
        <v>3</v>
      </c>
      <c r="I385" s="12" t="s">
        <v>394</v>
      </c>
      <c r="J385" s="12" t="s">
        <v>393</v>
      </c>
    </row>
    <row r="386" spans="1:10" ht="16.5" customHeight="1" x14ac:dyDescent="0.25">
      <c r="A386" s="8" t="s">
        <v>389</v>
      </c>
      <c r="B386" s="9" t="s">
        <v>1389</v>
      </c>
      <c r="C386" s="8">
        <v>449</v>
      </c>
      <c r="D386" s="10" t="s">
        <v>1517</v>
      </c>
      <c r="E386" s="11" t="s">
        <v>1518</v>
      </c>
      <c r="F386" s="12" t="s">
        <v>425</v>
      </c>
      <c r="G386" s="8"/>
      <c r="H386" s="13">
        <v>3</v>
      </c>
      <c r="I386" s="12" t="s">
        <v>394</v>
      </c>
      <c r="J386" s="12" t="s">
        <v>393</v>
      </c>
    </row>
    <row r="387" spans="1:10" ht="16.5" customHeight="1" x14ac:dyDescent="0.25">
      <c r="A387" s="8" t="s">
        <v>389</v>
      </c>
      <c r="B387" s="9" t="s">
        <v>1389</v>
      </c>
      <c r="C387" s="8">
        <v>462</v>
      </c>
      <c r="D387" s="10" t="s">
        <v>1519</v>
      </c>
      <c r="E387" s="11" t="s">
        <v>1520</v>
      </c>
      <c r="F387" s="12" t="s">
        <v>1521</v>
      </c>
      <c r="G387" s="8"/>
      <c r="H387" s="13">
        <v>3</v>
      </c>
      <c r="I387" s="12" t="s">
        <v>394</v>
      </c>
      <c r="J387" s="12" t="s">
        <v>393</v>
      </c>
    </row>
    <row r="388" spans="1:10" ht="16.5" customHeight="1" x14ac:dyDescent="0.25">
      <c r="A388" s="8" t="s">
        <v>389</v>
      </c>
      <c r="B388" s="9" t="s">
        <v>1389</v>
      </c>
      <c r="C388" s="8">
        <v>463</v>
      </c>
      <c r="D388" s="10" t="s">
        <v>1522</v>
      </c>
      <c r="E388" s="11" t="s">
        <v>1523</v>
      </c>
      <c r="F388" s="12" t="s">
        <v>1524</v>
      </c>
      <c r="G388" s="8"/>
      <c r="H388" s="13">
        <v>3</v>
      </c>
      <c r="I388" s="12" t="s">
        <v>394</v>
      </c>
      <c r="J388" s="12" t="s">
        <v>393</v>
      </c>
    </row>
    <row r="389" spans="1:10" ht="16.5" customHeight="1" x14ac:dyDescent="0.25">
      <c r="A389" s="8" t="s">
        <v>389</v>
      </c>
      <c r="B389" s="9" t="s">
        <v>1389</v>
      </c>
      <c r="C389" s="8">
        <v>466</v>
      </c>
      <c r="D389" s="10" t="s">
        <v>1525</v>
      </c>
      <c r="E389" s="11" t="s">
        <v>1526</v>
      </c>
      <c r="F389" s="12" t="s">
        <v>1527</v>
      </c>
      <c r="G389" s="8"/>
      <c r="H389" s="13">
        <v>2</v>
      </c>
      <c r="I389" s="12" t="s">
        <v>394</v>
      </c>
      <c r="J389" s="12" t="s">
        <v>393</v>
      </c>
    </row>
    <row r="390" spans="1:10" ht="16.5" customHeight="1" x14ac:dyDescent="0.25">
      <c r="A390" s="8" t="s">
        <v>389</v>
      </c>
      <c r="B390" s="9" t="s">
        <v>1389</v>
      </c>
      <c r="C390" s="8">
        <v>511</v>
      </c>
      <c r="D390" s="10" t="s">
        <v>1528</v>
      </c>
      <c r="E390" s="11" t="s">
        <v>1529</v>
      </c>
      <c r="F390" s="12" t="s">
        <v>1420</v>
      </c>
      <c r="G390" s="8"/>
      <c r="H390" s="13">
        <v>3</v>
      </c>
      <c r="I390" s="12" t="s">
        <v>394</v>
      </c>
      <c r="J390" s="12" t="s">
        <v>393</v>
      </c>
    </row>
    <row r="391" spans="1:10" ht="16.5" customHeight="1" x14ac:dyDescent="0.25">
      <c r="A391" s="8" t="s">
        <v>389</v>
      </c>
      <c r="B391" s="9" t="s">
        <v>1389</v>
      </c>
      <c r="C391" s="8">
        <v>616</v>
      </c>
      <c r="D391" s="10" t="s">
        <v>1530</v>
      </c>
      <c r="E391" s="11" t="s">
        <v>1531</v>
      </c>
      <c r="F391" s="12" t="s">
        <v>1470</v>
      </c>
      <c r="G391" s="8"/>
      <c r="H391" s="13">
        <v>2</v>
      </c>
      <c r="I391" s="12" t="s">
        <v>394</v>
      </c>
      <c r="J391" s="12" t="s">
        <v>393</v>
      </c>
    </row>
    <row r="392" spans="1:10" ht="16.5" customHeight="1" x14ac:dyDescent="0.25">
      <c r="A392" s="8" t="s">
        <v>389</v>
      </c>
      <c r="B392" s="9" t="s">
        <v>1389</v>
      </c>
      <c r="C392" s="8">
        <v>641</v>
      </c>
      <c r="D392" s="10" t="s">
        <v>1532</v>
      </c>
      <c r="E392" s="11" t="s">
        <v>1533</v>
      </c>
      <c r="F392" s="12" t="s">
        <v>1534</v>
      </c>
      <c r="G392" s="12" t="s">
        <v>393</v>
      </c>
      <c r="H392" s="13">
        <v>3</v>
      </c>
      <c r="I392" s="12" t="s">
        <v>394</v>
      </c>
      <c r="J392" s="12" t="s">
        <v>393</v>
      </c>
    </row>
    <row r="393" spans="1:10" ht="16.5" customHeight="1" x14ac:dyDescent="0.25">
      <c r="A393" s="8" t="s">
        <v>389</v>
      </c>
      <c r="B393" s="9" t="s">
        <v>1389</v>
      </c>
      <c r="C393" s="8">
        <v>662</v>
      </c>
      <c r="D393" s="10" t="s">
        <v>1535</v>
      </c>
      <c r="E393" s="11" t="s">
        <v>1536</v>
      </c>
      <c r="F393" s="12" t="s">
        <v>1521</v>
      </c>
      <c r="G393" s="8"/>
      <c r="H393" s="13">
        <v>2</v>
      </c>
      <c r="I393" s="12" t="s">
        <v>394</v>
      </c>
      <c r="J393" s="12" t="s">
        <v>393</v>
      </c>
    </row>
    <row r="394" spans="1:10" ht="16.5" customHeight="1" x14ac:dyDescent="0.25">
      <c r="A394" s="8" t="s">
        <v>389</v>
      </c>
      <c r="B394" s="9" t="s">
        <v>1389</v>
      </c>
      <c r="C394" s="8">
        <v>663</v>
      </c>
      <c r="D394" s="10" t="s">
        <v>1537</v>
      </c>
      <c r="E394" s="11" t="s">
        <v>1538</v>
      </c>
      <c r="F394" s="12" t="s">
        <v>1521</v>
      </c>
      <c r="G394" s="12" t="s">
        <v>393</v>
      </c>
      <c r="H394" s="13">
        <v>3</v>
      </c>
      <c r="I394" s="12" t="s">
        <v>394</v>
      </c>
      <c r="J394" s="12" t="s">
        <v>393</v>
      </c>
    </row>
    <row r="395" spans="1:10" ht="16.5" customHeight="1" x14ac:dyDescent="0.25">
      <c r="A395" s="8" t="s">
        <v>389</v>
      </c>
      <c r="B395" s="9" t="s">
        <v>1389</v>
      </c>
      <c r="C395" s="8">
        <v>669</v>
      </c>
      <c r="D395" s="10" t="s">
        <v>1539</v>
      </c>
      <c r="E395" s="11" t="s">
        <v>1540</v>
      </c>
      <c r="F395" s="12" t="s">
        <v>1541</v>
      </c>
      <c r="G395" s="12" t="s">
        <v>393</v>
      </c>
      <c r="H395" s="13">
        <v>3</v>
      </c>
      <c r="I395" s="12" t="s">
        <v>394</v>
      </c>
      <c r="J395" s="12" t="s">
        <v>393</v>
      </c>
    </row>
    <row r="396" spans="1:10" ht="16.5" customHeight="1" x14ac:dyDescent="0.25">
      <c r="A396" s="8" t="s">
        <v>389</v>
      </c>
      <c r="B396" s="9" t="s">
        <v>1389</v>
      </c>
      <c r="C396" s="8">
        <v>672</v>
      </c>
      <c r="D396" s="10" t="s">
        <v>1542</v>
      </c>
      <c r="E396" s="11" t="s">
        <v>1543</v>
      </c>
      <c r="F396" s="12" t="s">
        <v>1544</v>
      </c>
      <c r="G396" s="8"/>
      <c r="H396" s="13">
        <v>3</v>
      </c>
      <c r="I396" s="12" t="s">
        <v>394</v>
      </c>
      <c r="J396" s="12" t="s">
        <v>393</v>
      </c>
    </row>
    <row r="397" spans="1:10" ht="16.5" customHeight="1" x14ac:dyDescent="0.25">
      <c r="A397" s="8" t="s">
        <v>389</v>
      </c>
      <c r="B397" s="9" t="s">
        <v>1389</v>
      </c>
      <c r="C397" s="8">
        <v>676</v>
      </c>
      <c r="D397" s="10" t="s">
        <v>1545</v>
      </c>
      <c r="E397" s="11" t="s">
        <v>1546</v>
      </c>
      <c r="F397" s="12" t="s">
        <v>1547</v>
      </c>
      <c r="G397" s="8"/>
      <c r="H397" s="13">
        <v>2</v>
      </c>
      <c r="I397" s="12" t="s">
        <v>394</v>
      </c>
      <c r="J397" s="12" t="s">
        <v>393</v>
      </c>
    </row>
    <row r="398" spans="1:10" ht="16.5" customHeight="1" x14ac:dyDescent="0.25">
      <c r="A398" s="8" t="s">
        <v>389</v>
      </c>
      <c r="B398" s="9" t="s">
        <v>1389</v>
      </c>
      <c r="C398" s="8">
        <v>703</v>
      </c>
      <c r="D398" s="10" t="s">
        <v>1548</v>
      </c>
      <c r="E398" s="11" t="s">
        <v>1549</v>
      </c>
      <c r="F398" s="12" t="s">
        <v>1550</v>
      </c>
      <c r="G398" s="8"/>
      <c r="H398" s="13">
        <v>2</v>
      </c>
      <c r="I398" s="12" t="s">
        <v>394</v>
      </c>
      <c r="J398" s="12" t="s">
        <v>393</v>
      </c>
    </row>
    <row r="399" spans="1:10" ht="16.5" customHeight="1" x14ac:dyDescent="0.25">
      <c r="A399" s="8" t="s">
        <v>389</v>
      </c>
      <c r="B399" s="9" t="s">
        <v>1389</v>
      </c>
      <c r="C399" s="8">
        <v>714</v>
      </c>
      <c r="D399" s="10" t="s">
        <v>1551</v>
      </c>
      <c r="E399" s="11" t="s">
        <v>1552</v>
      </c>
      <c r="F399" s="12" t="s">
        <v>1553</v>
      </c>
      <c r="G399" s="12" t="s">
        <v>393</v>
      </c>
      <c r="H399" s="13">
        <v>2</v>
      </c>
      <c r="I399" s="12" t="s">
        <v>394</v>
      </c>
      <c r="J399" s="12" t="s">
        <v>393</v>
      </c>
    </row>
    <row r="400" spans="1:10" ht="16.5" customHeight="1" x14ac:dyDescent="0.25">
      <c r="A400" s="8" t="s">
        <v>389</v>
      </c>
      <c r="B400" s="9" t="s">
        <v>1389</v>
      </c>
      <c r="C400" s="8">
        <v>720</v>
      </c>
      <c r="D400" s="10" t="s">
        <v>1554</v>
      </c>
      <c r="E400" s="11" t="s">
        <v>1555</v>
      </c>
      <c r="F400" s="12" t="s">
        <v>1556</v>
      </c>
      <c r="G400" s="8"/>
      <c r="H400" s="13">
        <v>3</v>
      </c>
      <c r="I400" s="12" t="s">
        <v>394</v>
      </c>
      <c r="J400" s="12" t="s">
        <v>393</v>
      </c>
    </row>
    <row r="401" spans="1:10" ht="16.5" customHeight="1" x14ac:dyDescent="0.25">
      <c r="A401" s="8" t="s">
        <v>389</v>
      </c>
      <c r="B401" s="9" t="s">
        <v>1389</v>
      </c>
      <c r="C401" s="8">
        <v>723</v>
      </c>
      <c r="D401" s="10" t="s">
        <v>1557</v>
      </c>
      <c r="E401" s="11" t="s">
        <v>1558</v>
      </c>
      <c r="F401" s="12" t="s">
        <v>1559</v>
      </c>
      <c r="G401" s="12" t="s">
        <v>393</v>
      </c>
      <c r="H401" s="13">
        <v>2</v>
      </c>
      <c r="I401" s="12" t="s">
        <v>394</v>
      </c>
      <c r="J401" s="12" t="s">
        <v>393</v>
      </c>
    </row>
    <row r="402" spans="1:10" ht="16.5" customHeight="1" x14ac:dyDescent="0.25">
      <c r="A402" s="8" t="s">
        <v>389</v>
      </c>
      <c r="B402" s="9" t="s">
        <v>1389</v>
      </c>
      <c r="C402" s="8">
        <v>749</v>
      </c>
      <c r="D402" s="10" t="s">
        <v>1560</v>
      </c>
      <c r="E402" s="11" t="s">
        <v>1561</v>
      </c>
      <c r="F402" s="12" t="s">
        <v>486</v>
      </c>
      <c r="G402" s="8"/>
      <c r="H402" s="13">
        <v>10</v>
      </c>
      <c r="I402" s="12" t="s">
        <v>394</v>
      </c>
      <c r="J402" s="12" t="s">
        <v>393</v>
      </c>
    </row>
    <row r="403" spans="1:10" ht="16.5" customHeight="1" x14ac:dyDescent="0.25">
      <c r="A403" s="8" t="s">
        <v>389</v>
      </c>
      <c r="B403" s="9" t="s">
        <v>1389</v>
      </c>
      <c r="C403" s="8">
        <v>753</v>
      </c>
      <c r="D403" s="10" t="s">
        <v>1562</v>
      </c>
      <c r="E403" s="11" t="s">
        <v>1563</v>
      </c>
      <c r="F403" s="12" t="s">
        <v>1564</v>
      </c>
      <c r="G403" s="8"/>
      <c r="H403" s="13">
        <v>2</v>
      </c>
      <c r="I403" s="12" t="s">
        <v>394</v>
      </c>
      <c r="J403" s="12" t="s">
        <v>393</v>
      </c>
    </row>
    <row r="404" spans="1:10" ht="16.5" customHeight="1" x14ac:dyDescent="0.25">
      <c r="A404" s="8" t="s">
        <v>389</v>
      </c>
      <c r="B404" s="9" t="s">
        <v>1389</v>
      </c>
      <c r="C404" s="8">
        <v>784</v>
      </c>
      <c r="D404" s="10" t="s">
        <v>1565</v>
      </c>
      <c r="E404" s="11" t="s">
        <v>1566</v>
      </c>
      <c r="F404" s="12" t="s">
        <v>1567</v>
      </c>
      <c r="G404" s="8"/>
      <c r="H404" s="13">
        <v>2</v>
      </c>
      <c r="I404" s="12" t="s">
        <v>394</v>
      </c>
      <c r="J404" s="12" t="s">
        <v>393</v>
      </c>
    </row>
    <row r="405" spans="1:10" ht="16.5" customHeight="1" x14ac:dyDescent="0.25">
      <c r="A405" s="8" t="s">
        <v>389</v>
      </c>
      <c r="B405" s="9" t="s">
        <v>1389</v>
      </c>
      <c r="C405" s="8">
        <v>799</v>
      </c>
      <c r="D405" s="10" t="s">
        <v>1568</v>
      </c>
      <c r="E405" s="11" t="s">
        <v>1569</v>
      </c>
      <c r="F405" s="12" t="s">
        <v>486</v>
      </c>
      <c r="G405" s="12" t="s">
        <v>393</v>
      </c>
      <c r="H405" s="13">
        <v>8</v>
      </c>
      <c r="I405" s="12" t="s">
        <v>394</v>
      </c>
      <c r="J405" s="12" t="s">
        <v>393</v>
      </c>
    </row>
    <row r="406" spans="1:10" ht="16.5" customHeight="1" x14ac:dyDescent="0.25">
      <c r="A406" s="8" t="s">
        <v>389</v>
      </c>
      <c r="B406" s="9" t="s">
        <v>1570</v>
      </c>
      <c r="C406" s="8">
        <v>161</v>
      </c>
      <c r="D406" s="10" t="s">
        <v>335</v>
      </c>
      <c r="E406" s="11" t="s">
        <v>1571</v>
      </c>
      <c r="F406" s="12" t="s">
        <v>1572</v>
      </c>
      <c r="G406" s="8"/>
      <c r="H406" s="13">
        <v>2</v>
      </c>
      <c r="I406" s="12" t="s">
        <v>394</v>
      </c>
      <c r="J406" s="12" t="s">
        <v>393</v>
      </c>
    </row>
    <row r="407" spans="1:10" ht="16.5" customHeight="1" x14ac:dyDescent="0.25">
      <c r="A407" s="8" t="s">
        <v>389</v>
      </c>
      <c r="B407" s="9" t="s">
        <v>1573</v>
      </c>
      <c r="C407" s="8">
        <v>200</v>
      </c>
      <c r="D407" s="10" t="s">
        <v>1574</v>
      </c>
      <c r="E407" s="11" t="s">
        <v>1575</v>
      </c>
      <c r="F407" s="12" t="s">
        <v>575</v>
      </c>
      <c r="G407" s="8"/>
      <c r="H407" s="13">
        <v>3</v>
      </c>
      <c r="I407" s="12" t="s">
        <v>394</v>
      </c>
      <c r="J407" s="12" t="s">
        <v>393</v>
      </c>
    </row>
    <row r="408" spans="1:10" ht="16.5" customHeight="1" x14ac:dyDescent="0.25">
      <c r="A408" s="8" t="s">
        <v>389</v>
      </c>
      <c r="B408" s="9" t="s">
        <v>1573</v>
      </c>
      <c r="C408" s="8">
        <v>211</v>
      </c>
      <c r="D408" s="10" t="s">
        <v>1576</v>
      </c>
      <c r="E408" s="11" t="s">
        <v>1577</v>
      </c>
      <c r="F408" s="12" t="s">
        <v>1578</v>
      </c>
      <c r="G408" s="8"/>
      <c r="H408" s="13">
        <v>3</v>
      </c>
      <c r="I408" s="12" t="s">
        <v>394</v>
      </c>
      <c r="J408" s="12" t="s">
        <v>393</v>
      </c>
    </row>
    <row r="409" spans="1:10" ht="16.5" customHeight="1" x14ac:dyDescent="0.25">
      <c r="A409" s="8" t="s">
        <v>389</v>
      </c>
      <c r="B409" s="9" t="s">
        <v>1573</v>
      </c>
      <c r="C409" s="8">
        <v>245</v>
      </c>
      <c r="D409" s="10" t="s">
        <v>1579</v>
      </c>
      <c r="E409" s="11" t="s">
        <v>1580</v>
      </c>
      <c r="F409" s="12" t="s">
        <v>1581</v>
      </c>
      <c r="G409" s="8"/>
      <c r="H409" s="13">
        <v>3</v>
      </c>
      <c r="I409" s="12" t="s">
        <v>394</v>
      </c>
      <c r="J409" s="12" t="s">
        <v>393</v>
      </c>
    </row>
    <row r="410" spans="1:10" ht="16.5" customHeight="1" x14ac:dyDescent="0.25">
      <c r="A410" s="8" t="s">
        <v>389</v>
      </c>
      <c r="B410" s="9" t="s">
        <v>1573</v>
      </c>
      <c r="C410" s="8">
        <v>246</v>
      </c>
      <c r="D410" s="10" t="s">
        <v>1582</v>
      </c>
      <c r="E410" s="11" t="s">
        <v>1583</v>
      </c>
      <c r="F410" s="12" t="s">
        <v>1584</v>
      </c>
      <c r="G410" s="8"/>
      <c r="H410" s="13">
        <v>3</v>
      </c>
      <c r="I410" s="12" t="s">
        <v>394</v>
      </c>
      <c r="J410" s="12" t="s">
        <v>393</v>
      </c>
    </row>
    <row r="411" spans="1:10" ht="16.5" customHeight="1" x14ac:dyDescent="0.25">
      <c r="A411" s="8" t="s">
        <v>389</v>
      </c>
      <c r="B411" s="9" t="s">
        <v>1573</v>
      </c>
      <c r="C411" s="8">
        <v>261</v>
      </c>
      <c r="D411" s="10" t="s">
        <v>1585</v>
      </c>
      <c r="E411" s="11" t="s">
        <v>1586</v>
      </c>
      <c r="F411" s="12" t="s">
        <v>1587</v>
      </c>
      <c r="G411" s="8"/>
      <c r="H411" s="13">
        <v>3</v>
      </c>
      <c r="I411" s="12" t="s">
        <v>394</v>
      </c>
      <c r="J411" s="12" t="s">
        <v>393</v>
      </c>
    </row>
    <row r="412" spans="1:10" ht="16.5" customHeight="1" x14ac:dyDescent="0.25">
      <c r="A412" s="8" t="s">
        <v>389</v>
      </c>
      <c r="B412" s="9" t="s">
        <v>1573</v>
      </c>
      <c r="C412" s="8">
        <v>311</v>
      </c>
      <c r="D412" s="10" t="s">
        <v>1588</v>
      </c>
      <c r="E412" s="11" t="s">
        <v>1589</v>
      </c>
      <c r="F412" s="12" t="s">
        <v>1590</v>
      </c>
      <c r="G412" s="8"/>
      <c r="H412" s="13">
        <v>4</v>
      </c>
      <c r="I412" s="12" t="s">
        <v>394</v>
      </c>
      <c r="J412" s="12" t="s">
        <v>393</v>
      </c>
    </row>
    <row r="413" spans="1:10" ht="16.5" customHeight="1" x14ac:dyDescent="0.25">
      <c r="A413" s="8" t="s">
        <v>389</v>
      </c>
      <c r="B413" s="9" t="s">
        <v>1573</v>
      </c>
      <c r="C413" s="8">
        <v>344</v>
      </c>
      <c r="D413" s="10" t="s">
        <v>1591</v>
      </c>
      <c r="E413" s="11" t="s">
        <v>1592</v>
      </c>
      <c r="F413" s="12" t="s">
        <v>1593</v>
      </c>
      <c r="G413" s="8"/>
      <c r="H413" s="13">
        <v>3</v>
      </c>
      <c r="I413" s="12" t="s">
        <v>394</v>
      </c>
      <c r="J413" s="12" t="s">
        <v>393</v>
      </c>
    </row>
    <row r="414" spans="1:10" ht="16.5" customHeight="1" x14ac:dyDescent="0.25">
      <c r="A414" s="8" t="s">
        <v>389</v>
      </c>
      <c r="B414" s="9" t="s">
        <v>1573</v>
      </c>
      <c r="C414" s="8">
        <v>361</v>
      </c>
      <c r="D414" s="10" t="s">
        <v>1594</v>
      </c>
      <c r="E414" s="11" t="s">
        <v>1595</v>
      </c>
      <c r="F414" s="12" t="s">
        <v>1596</v>
      </c>
      <c r="G414" s="8"/>
      <c r="H414" s="13">
        <v>4</v>
      </c>
      <c r="I414" s="12" t="s">
        <v>394</v>
      </c>
      <c r="J414" s="12" t="s">
        <v>393</v>
      </c>
    </row>
    <row r="415" spans="1:10" ht="16.5" customHeight="1" x14ac:dyDescent="0.25">
      <c r="A415" s="8" t="s">
        <v>389</v>
      </c>
      <c r="B415" s="9" t="s">
        <v>1573</v>
      </c>
      <c r="C415" s="8">
        <v>391</v>
      </c>
      <c r="D415" s="10" t="s">
        <v>1597</v>
      </c>
      <c r="E415" s="11" t="s">
        <v>1598</v>
      </c>
      <c r="F415" s="12" t="s">
        <v>640</v>
      </c>
      <c r="G415" s="8"/>
      <c r="H415" s="13">
        <v>4</v>
      </c>
      <c r="I415" s="12" t="s">
        <v>394</v>
      </c>
      <c r="J415" s="12" t="s">
        <v>393</v>
      </c>
    </row>
    <row r="416" spans="1:10" ht="16.5" customHeight="1" x14ac:dyDescent="0.25">
      <c r="A416" s="8" t="s">
        <v>389</v>
      </c>
      <c r="B416" s="9" t="s">
        <v>1573</v>
      </c>
      <c r="C416" s="8">
        <v>394</v>
      </c>
      <c r="D416" s="10" t="s">
        <v>1599</v>
      </c>
      <c r="E416" s="11" t="s">
        <v>1600</v>
      </c>
      <c r="F416" s="12" t="s">
        <v>1601</v>
      </c>
      <c r="G416" s="8"/>
      <c r="H416" s="13">
        <v>3</v>
      </c>
      <c r="I416" s="12" t="s">
        <v>394</v>
      </c>
      <c r="J416" s="12" t="s">
        <v>393</v>
      </c>
    </row>
    <row r="417" spans="1:10" ht="16.5" customHeight="1" x14ac:dyDescent="0.25">
      <c r="A417" s="8" t="s">
        <v>389</v>
      </c>
      <c r="B417" s="9" t="s">
        <v>1573</v>
      </c>
      <c r="C417" s="8">
        <v>410</v>
      </c>
      <c r="D417" s="10" t="s">
        <v>1602</v>
      </c>
      <c r="E417" s="11" t="s">
        <v>1603</v>
      </c>
      <c r="F417" s="12" t="s">
        <v>1604</v>
      </c>
      <c r="G417" s="8"/>
      <c r="H417" s="13">
        <v>4</v>
      </c>
      <c r="I417" s="12" t="s">
        <v>394</v>
      </c>
      <c r="J417" s="12" t="s">
        <v>393</v>
      </c>
    </row>
    <row r="418" spans="1:10" ht="16.5" customHeight="1" x14ac:dyDescent="0.25">
      <c r="A418" s="8" t="s">
        <v>389</v>
      </c>
      <c r="B418" s="9" t="s">
        <v>1573</v>
      </c>
      <c r="C418" s="8">
        <v>411</v>
      </c>
      <c r="D418" s="10" t="s">
        <v>1605</v>
      </c>
      <c r="E418" s="11" t="s">
        <v>1606</v>
      </c>
      <c r="F418" s="12" t="s">
        <v>1607</v>
      </c>
      <c r="G418" s="8"/>
      <c r="H418" s="13">
        <v>4</v>
      </c>
      <c r="I418" s="12" t="s">
        <v>394</v>
      </c>
      <c r="J418" s="12" t="s">
        <v>393</v>
      </c>
    </row>
    <row r="419" spans="1:10" ht="16.5" customHeight="1" x14ac:dyDescent="0.25">
      <c r="A419" s="8" t="s">
        <v>389</v>
      </c>
      <c r="B419" s="9" t="s">
        <v>1573</v>
      </c>
      <c r="C419" s="8">
        <v>444</v>
      </c>
      <c r="D419" s="10" t="s">
        <v>1608</v>
      </c>
      <c r="E419" s="11" t="s">
        <v>1609</v>
      </c>
      <c r="F419" s="12" t="s">
        <v>1610</v>
      </c>
      <c r="G419" s="8"/>
      <c r="H419" s="13">
        <v>3</v>
      </c>
      <c r="I419" s="12" t="s">
        <v>394</v>
      </c>
      <c r="J419" s="12" t="s">
        <v>393</v>
      </c>
    </row>
    <row r="420" spans="1:10" ht="16.5" customHeight="1" x14ac:dyDescent="0.25">
      <c r="A420" s="8" t="s">
        <v>389</v>
      </c>
      <c r="B420" s="9" t="s">
        <v>1573</v>
      </c>
      <c r="C420" s="8">
        <v>447</v>
      </c>
      <c r="D420" s="10" t="s">
        <v>1611</v>
      </c>
      <c r="E420" s="11" t="s">
        <v>1612</v>
      </c>
      <c r="F420" s="12" t="s">
        <v>677</v>
      </c>
      <c r="G420" s="8"/>
      <c r="H420" s="13">
        <v>8</v>
      </c>
      <c r="I420" s="12" t="s">
        <v>394</v>
      </c>
      <c r="J420" s="12" t="s">
        <v>393</v>
      </c>
    </row>
    <row r="421" spans="1:10" ht="16.5" customHeight="1" x14ac:dyDescent="0.25">
      <c r="A421" s="8" t="s">
        <v>389</v>
      </c>
      <c r="B421" s="9" t="s">
        <v>1573</v>
      </c>
      <c r="C421" s="8">
        <v>460</v>
      </c>
      <c r="D421" s="10" t="s">
        <v>1613</v>
      </c>
      <c r="E421" s="11" t="s">
        <v>1614</v>
      </c>
      <c r="F421" s="12" t="s">
        <v>1615</v>
      </c>
      <c r="G421" s="8"/>
      <c r="H421" s="13">
        <v>4</v>
      </c>
      <c r="I421" s="12" t="s">
        <v>394</v>
      </c>
      <c r="J421" s="12" t="s">
        <v>393</v>
      </c>
    </row>
    <row r="422" spans="1:10" ht="16.5" customHeight="1" x14ac:dyDescent="0.25">
      <c r="A422" s="8" t="s">
        <v>389</v>
      </c>
      <c r="B422" s="9" t="s">
        <v>1573</v>
      </c>
      <c r="C422" s="8">
        <v>461</v>
      </c>
      <c r="D422" s="10" t="s">
        <v>1616</v>
      </c>
      <c r="E422" s="11" t="s">
        <v>1617</v>
      </c>
      <c r="F422" s="12" t="s">
        <v>1618</v>
      </c>
      <c r="G422" s="8"/>
      <c r="H422" s="13">
        <v>4</v>
      </c>
      <c r="I422" s="12" t="s">
        <v>394</v>
      </c>
      <c r="J422" s="12" t="s">
        <v>393</v>
      </c>
    </row>
    <row r="423" spans="1:10" ht="16.5" customHeight="1" x14ac:dyDescent="0.25">
      <c r="A423" s="8" t="s">
        <v>389</v>
      </c>
      <c r="B423" s="9" t="s">
        <v>1573</v>
      </c>
      <c r="C423" s="8">
        <v>494</v>
      </c>
      <c r="D423" s="10" t="s">
        <v>1619</v>
      </c>
      <c r="E423" s="11" t="s">
        <v>1620</v>
      </c>
      <c r="F423" s="12" t="s">
        <v>1621</v>
      </c>
      <c r="G423" s="8"/>
      <c r="H423" s="13">
        <v>3</v>
      </c>
      <c r="I423" s="12" t="s">
        <v>394</v>
      </c>
      <c r="J423" s="12" t="s">
        <v>393</v>
      </c>
    </row>
    <row r="424" spans="1:10" ht="16.5" customHeight="1" x14ac:dyDescent="0.25">
      <c r="A424" s="8" t="s">
        <v>389</v>
      </c>
      <c r="B424" s="9" t="s">
        <v>1573</v>
      </c>
      <c r="C424" s="8">
        <v>497</v>
      </c>
      <c r="D424" s="10" t="s">
        <v>1622</v>
      </c>
      <c r="E424" s="11" t="s">
        <v>1623</v>
      </c>
      <c r="F424" s="12" t="s">
        <v>677</v>
      </c>
      <c r="G424" s="8"/>
      <c r="H424" s="13">
        <v>5</v>
      </c>
      <c r="I424" s="12" t="s">
        <v>394</v>
      </c>
      <c r="J424" s="12" t="s">
        <v>393</v>
      </c>
    </row>
    <row r="425" spans="1:10" ht="16.5" customHeight="1" x14ac:dyDescent="0.25">
      <c r="A425" s="8" t="s">
        <v>389</v>
      </c>
      <c r="B425" s="9" t="s">
        <v>1624</v>
      </c>
      <c r="C425" s="8">
        <v>111</v>
      </c>
      <c r="D425" s="10" t="s">
        <v>1625</v>
      </c>
      <c r="E425" s="11" t="s">
        <v>1626</v>
      </c>
      <c r="F425" s="12" t="s">
        <v>845</v>
      </c>
      <c r="G425" s="8"/>
      <c r="H425" s="13">
        <v>3</v>
      </c>
      <c r="I425" s="12" t="s">
        <v>394</v>
      </c>
      <c r="J425" s="12" t="s">
        <v>393</v>
      </c>
    </row>
    <row r="426" spans="1:10" ht="16.5" customHeight="1" x14ac:dyDescent="0.25">
      <c r="A426" s="8" t="s">
        <v>389</v>
      </c>
      <c r="B426" s="9" t="s">
        <v>1624</v>
      </c>
      <c r="C426" s="8">
        <v>260</v>
      </c>
      <c r="D426" s="10" t="s">
        <v>1627</v>
      </c>
      <c r="E426" s="11" t="s">
        <v>1628</v>
      </c>
      <c r="F426" s="12" t="s">
        <v>850</v>
      </c>
      <c r="G426" s="8"/>
      <c r="H426" s="13">
        <v>3</v>
      </c>
      <c r="I426" s="12" t="s">
        <v>394</v>
      </c>
      <c r="J426" s="12" t="s">
        <v>393</v>
      </c>
    </row>
    <row r="427" spans="1:10" ht="16.5" customHeight="1" x14ac:dyDescent="0.25">
      <c r="A427" s="8" t="s">
        <v>389</v>
      </c>
      <c r="B427" s="9" t="s">
        <v>1624</v>
      </c>
      <c r="C427" s="8">
        <v>296</v>
      </c>
      <c r="D427" s="10" t="s">
        <v>1629</v>
      </c>
      <c r="E427" s="11" t="s">
        <v>1630</v>
      </c>
      <c r="F427" s="12" t="s">
        <v>853</v>
      </c>
      <c r="G427" s="8"/>
      <c r="H427" s="13">
        <v>1</v>
      </c>
      <c r="I427" s="12" t="s">
        <v>394</v>
      </c>
      <c r="J427" s="12" t="s">
        <v>393</v>
      </c>
    </row>
    <row r="428" spans="1:10" ht="16.5" customHeight="1" x14ac:dyDescent="0.25">
      <c r="A428" s="8" t="s">
        <v>389</v>
      </c>
      <c r="B428" s="9" t="s">
        <v>1624</v>
      </c>
      <c r="C428" s="8">
        <v>321</v>
      </c>
      <c r="D428" s="10" t="s">
        <v>1631</v>
      </c>
      <c r="E428" s="11" t="s">
        <v>1632</v>
      </c>
      <c r="F428" s="12" t="s">
        <v>856</v>
      </c>
      <c r="G428" s="12" t="s">
        <v>393</v>
      </c>
      <c r="H428" s="13">
        <v>2</v>
      </c>
      <c r="I428" s="12" t="s">
        <v>394</v>
      </c>
      <c r="J428" s="12" t="s">
        <v>1633</v>
      </c>
    </row>
    <row r="429" spans="1:10" ht="16.5" customHeight="1" x14ac:dyDescent="0.25">
      <c r="A429" s="8" t="s">
        <v>389</v>
      </c>
      <c r="B429" s="9" t="s">
        <v>1624</v>
      </c>
      <c r="C429" s="8">
        <v>323</v>
      </c>
      <c r="D429" s="10" t="s">
        <v>1634</v>
      </c>
      <c r="E429" s="11" t="s">
        <v>1635</v>
      </c>
      <c r="F429" s="12" t="s">
        <v>862</v>
      </c>
      <c r="G429" s="8"/>
      <c r="H429" s="13">
        <v>2</v>
      </c>
      <c r="I429" s="12" t="s">
        <v>394</v>
      </c>
      <c r="J429" s="12" t="s">
        <v>393</v>
      </c>
    </row>
    <row r="430" spans="1:10" ht="16.5" customHeight="1" x14ac:dyDescent="0.25">
      <c r="A430" s="8" t="s">
        <v>389</v>
      </c>
      <c r="B430" s="9" t="s">
        <v>1624</v>
      </c>
      <c r="C430" s="8">
        <v>324</v>
      </c>
      <c r="D430" s="10" t="s">
        <v>1636</v>
      </c>
      <c r="E430" s="11" t="s">
        <v>1637</v>
      </c>
      <c r="F430" s="12" t="s">
        <v>865</v>
      </c>
      <c r="G430" s="8"/>
      <c r="H430" s="13">
        <v>1</v>
      </c>
      <c r="I430" s="12" t="s">
        <v>394</v>
      </c>
      <c r="J430" s="12" t="s">
        <v>393</v>
      </c>
    </row>
    <row r="431" spans="1:10" ht="16.5" customHeight="1" x14ac:dyDescent="0.25">
      <c r="A431" s="8" t="s">
        <v>389</v>
      </c>
      <c r="B431" s="9" t="s">
        <v>1624</v>
      </c>
      <c r="C431" s="8">
        <v>376</v>
      </c>
      <c r="D431" s="10" t="s">
        <v>1638</v>
      </c>
      <c r="E431" s="11" t="s">
        <v>1639</v>
      </c>
      <c r="F431" s="12" t="s">
        <v>886</v>
      </c>
      <c r="G431" s="8"/>
      <c r="H431" s="13">
        <v>3</v>
      </c>
      <c r="I431" s="12" t="s">
        <v>394</v>
      </c>
      <c r="J431" s="12" t="s">
        <v>393</v>
      </c>
    </row>
    <row r="432" spans="1:10" ht="16.5" customHeight="1" x14ac:dyDescent="0.25">
      <c r="A432" s="8" t="s">
        <v>389</v>
      </c>
      <c r="B432" s="9" t="s">
        <v>1624</v>
      </c>
      <c r="C432" s="8">
        <v>377</v>
      </c>
      <c r="D432" s="10" t="s">
        <v>1640</v>
      </c>
      <c r="E432" s="11" t="s">
        <v>1641</v>
      </c>
      <c r="F432" s="12" t="s">
        <v>889</v>
      </c>
      <c r="G432" s="8"/>
      <c r="H432" s="13">
        <v>1</v>
      </c>
      <c r="I432" s="12" t="s">
        <v>394</v>
      </c>
      <c r="J432" s="12" t="s">
        <v>393</v>
      </c>
    </row>
    <row r="433" spans="1:10" ht="16.5" customHeight="1" x14ac:dyDescent="0.25">
      <c r="A433" s="8" t="s">
        <v>389</v>
      </c>
      <c r="B433" s="9" t="s">
        <v>1624</v>
      </c>
      <c r="C433" s="8">
        <v>378</v>
      </c>
      <c r="D433" s="10" t="s">
        <v>1642</v>
      </c>
      <c r="E433" s="11" t="s">
        <v>1643</v>
      </c>
      <c r="F433" s="12" t="s">
        <v>892</v>
      </c>
      <c r="G433" s="8"/>
      <c r="H433" s="13">
        <v>3</v>
      </c>
      <c r="I433" s="12" t="s">
        <v>394</v>
      </c>
      <c r="J433" s="12" t="s">
        <v>393</v>
      </c>
    </row>
    <row r="434" spans="1:10" ht="16.5" customHeight="1" x14ac:dyDescent="0.25">
      <c r="A434" s="8" t="s">
        <v>389</v>
      </c>
      <c r="B434" s="9" t="s">
        <v>1624</v>
      </c>
      <c r="C434" s="8">
        <v>396</v>
      </c>
      <c r="D434" s="10" t="s">
        <v>1644</v>
      </c>
      <c r="E434" s="11" t="s">
        <v>1645</v>
      </c>
      <c r="F434" s="12" t="s">
        <v>853</v>
      </c>
      <c r="G434" s="8"/>
      <c r="H434" s="13">
        <v>1</v>
      </c>
      <c r="I434" s="12" t="s">
        <v>394</v>
      </c>
      <c r="J434" s="12" t="s">
        <v>393</v>
      </c>
    </row>
    <row r="435" spans="1:10" ht="16.5" customHeight="1" x14ac:dyDescent="0.25">
      <c r="A435" s="8" t="s">
        <v>389</v>
      </c>
      <c r="B435" s="9" t="s">
        <v>1624</v>
      </c>
      <c r="C435" s="8">
        <v>401</v>
      </c>
      <c r="D435" s="10" t="s">
        <v>1646</v>
      </c>
      <c r="E435" s="11" t="s">
        <v>1647</v>
      </c>
      <c r="F435" s="12" t="s">
        <v>1648</v>
      </c>
      <c r="G435" s="8"/>
      <c r="H435" s="13">
        <v>3</v>
      </c>
      <c r="I435" s="12" t="s">
        <v>394</v>
      </c>
      <c r="J435" s="12" t="s">
        <v>393</v>
      </c>
    </row>
    <row r="436" spans="1:10" ht="16.5" customHeight="1" x14ac:dyDescent="0.25">
      <c r="A436" s="8" t="s">
        <v>389</v>
      </c>
      <c r="B436" s="9" t="s">
        <v>1624</v>
      </c>
      <c r="C436" s="8">
        <v>403</v>
      </c>
      <c r="D436" s="10" t="s">
        <v>1649</v>
      </c>
      <c r="E436" s="11" t="s">
        <v>1650</v>
      </c>
      <c r="F436" s="12" t="s">
        <v>897</v>
      </c>
      <c r="G436" s="8"/>
      <c r="H436" s="13">
        <v>3</v>
      </c>
      <c r="I436" s="12" t="s">
        <v>394</v>
      </c>
      <c r="J436" s="12" t="s">
        <v>393</v>
      </c>
    </row>
    <row r="437" spans="1:10" ht="16.5" customHeight="1" x14ac:dyDescent="0.25">
      <c r="A437" s="8" t="s">
        <v>389</v>
      </c>
      <c r="B437" s="9" t="s">
        <v>1624</v>
      </c>
      <c r="C437" s="8">
        <v>426</v>
      </c>
      <c r="D437" s="10" t="s">
        <v>1651</v>
      </c>
      <c r="E437" s="11" t="s">
        <v>1652</v>
      </c>
      <c r="F437" s="12" t="s">
        <v>936</v>
      </c>
      <c r="G437" s="8"/>
      <c r="H437" s="13">
        <v>3</v>
      </c>
      <c r="I437" s="12" t="s">
        <v>394</v>
      </c>
      <c r="J437" s="12" t="s">
        <v>393</v>
      </c>
    </row>
    <row r="438" spans="1:10" ht="16.5" customHeight="1" x14ac:dyDescent="0.25">
      <c r="A438" s="8" t="s">
        <v>389</v>
      </c>
      <c r="B438" s="9" t="s">
        <v>1624</v>
      </c>
      <c r="C438" s="8">
        <v>427</v>
      </c>
      <c r="D438" s="10" t="s">
        <v>1653</v>
      </c>
      <c r="E438" s="11" t="s">
        <v>1654</v>
      </c>
      <c r="F438" s="12" t="s">
        <v>939</v>
      </c>
      <c r="G438" s="8"/>
      <c r="H438" s="13">
        <v>1</v>
      </c>
      <c r="I438" s="12" t="s">
        <v>394</v>
      </c>
      <c r="J438" s="12" t="s">
        <v>393</v>
      </c>
    </row>
    <row r="439" spans="1:10" ht="16.5" customHeight="1" x14ac:dyDescent="0.25">
      <c r="A439" s="8" t="s">
        <v>389</v>
      </c>
      <c r="B439" s="9" t="s">
        <v>1624</v>
      </c>
      <c r="C439" s="8">
        <v>441</v>
      </c>
      <c r="D439" s="10" t="s">
        <v>1655</v>
      </c>
      <c r="E439" s="11" t="s">
        <v>1656</v>
      </c>
      <c r="F439" s="12" t="s">
        <v>980</v>
      </c>
      <c r="G439" s="8"/>
      <c r="H439" s="13">
        <v>3</v>
      </c>
      <c r="I439" s="12" t="s">
        <v>394</v>
      </c>
      <c r="J439" s="12" t="s">
        <v>393</v>
      </c>
    </row>
    <row r="440" spans="1:10" ht="16.5" customHeight="1" x14ac:dyDescent="0.25">
      <c r="A440" s="8" t="s">
        <v>389</v>
      </c>
      <c r="B440" s="9" t="s">
        <v>1624</v>
      </c>
      <c r="C440" s="8">
        <v>447</v>
      </c>
      <c r="D440" s="10" t="s">
        <v>1657</v>
      </c>
      <c r="E440" s="11" t="s">
        <v>1658</v>
      </c>
      <c r="F440" s="12" t="s">
        <v>677</v>
      </c>
      <c r="G440" s="8"/>
      <c r="H440" s="13">
        <v>5</v>
      </c>
      <c r="I440" s="12" t="s">
        <v>394</v>
      </c>
      <c r="J440" s="12" t="s">
        <v>393</v>
      </c>
    </row>
    <row r="441" spans="1:10" ht="16.5" customHeight="1" x14ac:dyDescent="0.25">
      <c r="A441" s="8" t="s">
        <v>389</v>
      </c>
      <c r="B441" s="9" t="s">
        <v>1624</v>
      </c>
      <c r="C441" s="8">
        <v>448</v>
      </c>
      <c r="D441" s="10" t="s">
        <v>1659</v>
      </c>
      <c r="E441" s="11" t="s">
        <v>1660</v>
      </c>
      <c r="F441" s="12" t="s">
        <v>414</v>
      </c>
      <c r="G441" s="8"/>
      <c r="H441" s="13">
        <v>3</v>
      </c>
      <c r="I441" s="12" t="s">
        <v>394</v>
      </c>
      <c r="J441" s="12" t="s">
        <v>393</v>
      </c>
    </row>
    <row r="442" spans="1:10" ht="16.5" customHeight="1" x14ac:dyDescent="0.25">
      <c r="A442" s="8" t="s">
        <v>389</v>
      </c>
      <c r="B442" s="9" t="s">
        <v>1624</v>
      </c>
      <c r="C442" s="8">
        <v>449</v>
      </c>
      <c r="D442" s="10" t="s">
        <v>1661</v>
      </c>
      <c r="E442" s="11" t="s">
        <v>1662</v>
      </c>
      <c r="F442" s="12" t="s">
        <v>425</v>
      </c>
      <c r="G442" s="8"/>
      <c r="H442" s="13">
        <v>5</v>
      </c>
      <c r="I442" s="12" t="s">
        <v>394</v>
      </c>
      <c r="J442" s="12" t="s">
        <v>393</v>
      </c>
    </row>
    <row r="443" spans="1:10" ht="16.5" customHeight="1" x14ac:dyDescent="0.25">
      <c r="A443" s="8" t="s">
        <v>389</v>
      </c>
      <c r="B443" s="9" t="s">
        <v>1624</v>
      </c>
      <c r="C443" s="8">
        <v>470</v>
      </c>
      <c r="D443" s="10" t="s">
        <v>1663</v>
      </c>
      <c r="E443" s="11" t="s">
        <v>1664</v>
      </c>
      <c r="F443" s="12" t="s">
        <v>1665</v>
      </c>
      <c r="G443" s="12" t="s">
        <v>393</v>
      </c>
      <c r="H443" s="13">
        <v>4</v>
      </c>
      <c r="I443" s="12" t="s">
        <v>394</v>
      </c>
      <c r="J443" s="12" t="s">
        <v>1633</v>
      </c>
    </row>
    <row r="444" spans="1:10" ht="16.5" customHeight="1" x14ac:dyDescent="0.25">
      <c r="A444" s="8" t="s">
        <v>389</v>
      </c>
      <c r="B444" s="9" t="s">
        <v>1624</v>
      </c>
      <c r="C444" s="8">
        <v>477</v>
      </c>
      <c r="D444" s="10" t="s">
        <v>1666</v>
      </c>
      <c r="E444" s="11" t="s">
        <v>1667</v>
      </c>
      <c r="F444" s="12" t="s">
        <v>1032</v>
      </c>
      <c r="G444" s="8"/>
      <c r="H444" s="13">
        <v>4</v>
      </c>
      <c r="I444" s="12" t="s">
        <v>394</v>
      </c>
      <c r="J444" s="12" t="s">
        <v>393</v>
      </c>
    </row>
    <row r="445" spans="1:10" ht="16.5" customHeight="1" x14ac:dyDescent="0.25">
      <c r="A445" s="8" t="s">
        <v>389</v>
      </c>
      <c r="B445" s="9" t="s">
        <v>1624</v>
      </c>
      <c r="C445" s="8">
        <v>496</v>
      </c>
      <c r="D445" s="10" t="s">
        <v>1668</v>
      </c>
      <c r="E445" s="11" t="s">
        <v>1669</v>
      </c>
      <c r="F445" s="12" t="s">
        <v>853</v>
      </c>
      <c r="G445" s="8"/>
      <c r="H445" s="13">
        <v>1</v>
      </c>
      <c r="I445" s="12" t="s">
        <v>394</v>
      </c>
      <c r="J445" s="12" t="s">
        <v>393</v>
      </c>
    </row>
    <row r="446" spans="1:10" ht="16.5" customHeight="1" x14ac:dyDescent="0.25">
      <c r="A446" s="8" t="s">
        <v>389</v>
      </c>
      <c r="B446" s="9" t="s">
        <v>1670</v>
      </c>
      <c r="C446" s="8">
        <v>101</v>
      </c>
      <c r="D446" s="10" t="s">
        <v>1671</v>
      </c>
      <c r="E446" s="11" t="s">
        <v>1672</v>
      </c>
      <c r="F446" s="12" t="s">
        <v>1673</v>
      </c>
      <c r="G446" s="8"/>
      <c r="H446" s="13">
        <v>3</v>
      </c>
      <c r="I446" s="12" t="s">
        <v>394</v>
      </c>
      <c r="J446" s="12" t="s">
        <v>393</v>
      </c>
    </row>
    <row r="447" spans="1:10" ht="16.5" customHeight="1" x14ac:dyDescent="0.25">
      <c r="A447" s="8" t="s">
        <v>389</v>
      </c>
      <c r="B447" s="9" t="s">
        <v>1674</v>
      </c>
      <c r="C447" s="8">
        <v>341</v>
      </c>
      <c r="D447" s="10" t="s">
        <v>1675</v>
      </c>
      <c r="E447" s="11" t="s">
        <v>1676</v>
      </c>
      <c r="F447" s="12" t="s">
        <v>1677</v>
      </c>
      <c r="G447" s="8"/>
      <c r="H447" s="13">
        <v>3</v>
      </c>
      <c r="I447" s="12" t="s">
        <v>394</v>
      </c>
      <c r="J447" s="12" t="s">
        <v>393</v>
      </c>
    </row>
    <row r="448" spans="1:10" ht="16.5" customHeight="1" x14ac:dyDescent="0.25">
      <c r="A448" s="8" t="s">
        <v>389</v>
      </c>
      <c r="B448" s="9" t="s">
        <v>1678</v>
      </c>
      <c r="C448" s="8">
        <v>101</v>
      </c>
      <c r="D448" s="10" t="s">
        <v>1679</v>
      </c>
      <c r="E448" s="11" t="s">
        <v>1680</v>
      </c>
      <c r="F448" s="12" t="s">
        <v>1681</v>
      </c>
      <c r="G448" s="12" t="s">
        <v>393</v>
      </c>
      <c r="H448" s="13">
        <v>2</v>
      </c>
      <c r="I448" s="12" t="s">
        <v>394</v>
      </c>
      <c r="J448" s="12" t="s">
        <v>1179</v>
      </c>
    </row>
    <row r="449" spans="1:10" ht="16.5" customHeight="1" x14ac:dyDescent="0.25">
      <c r="A449" s="8" t="s">
        <v>389</v>
      </c>
      <c r="B449" s="9" t="s">
        <v>1678</v>
      </c>
      <c r="C449" s="8">
        <v>102</v>
      </c>
      <c r="D449" s="10" t="s">
        <v>1682</v>
      </c>
      <c r="E449" s="11" t="s">
        <v>1683</v>
      </c>
      <c r="F449" s="12" t="s">
        <v>1684</v>
      </c>
      <c r="G449" s="12" t="s">
        <v>393</v>
      </c>
      <c r="H449" s="13">
        <v>2</v>
      </c>
      <c r="I449" s="12" t="s">
        <v>394</v>
      </c>
      <c r="J449" s="12" t="s">
        <v>1179</v>
      </c>
    </row>
    <row r="450" spans="1:10" ht="16.5" customHeight="1" x14ac:dyDescent="0.25">
      <c r="A450" s="8" t="s">
        <v>389</v>
      </c>
      <c r="B450" s="9" t="s">
        <v>1678</v>
      </c>
      <c r="C450" s="8">
        <v>130</v>
      </c>
      <c r="D450" s="10" t="s">
        <v>1685</v>
      </c>
      <c r="E450" s="11" t="s">
        <v>1686</v>
      </c>
      <c r="F450" s="12" t="s">
        <v>1687</v>
      </c>
      <c r="G450" s="8"/>
      <c r="H450" s="13">
        <v>2</v>
      </c>
      <c r="I450" s="12" t="s">
        <v>394</v>
      </c>
      <c r="J450" s="12" t="s">
        <v>393</v>
      </c>
    </row>
    <row r="451" spans="1:10" ht="16.5" customHeight="1" x14ac:dyDescent="0.25">
      <c r="A451" s="8" t="s">
        <v>389</v>
      </c>
      <c r="B451" s="9" t="s">
        <v>1678</v>
      </c>
      <c r="C451" s="8">
        <v>201</v>
      </c>
      <c r="D451" s="10" t="s">
        <v>1688</v>
      </c>
      <c r="E451" s="11" t="s">
        <v>1689</v>
      </c>
      <c r="F451" s="12" t="s">
        <v>1690</v>
      </c>
      <c r="G451" s="12" t="s">
        <v>393</v>
      </c>
      <c r="H451" s="13">
        <v>2</v>
      </c>
      <c r="I451" s="12" t="s">
        <v>394</v>
      </c>
      <c r="J451" s="12" t="s">
        <v>1179</v>
      </c>
    </row>
    <row r="452" spans="1:10" ht="16.5" customHeight="1" x14ac:dyDescent="0.25">
      <c r="A452" s="8" t="s">
        <v>389</v>
      </c>
      <c r="B452" s="9" t="s">
        <v>1678</v>
      </c>
      <c r="C452" s="8">
        <v>202</v>
      </c>
      <c r="D452" s="10" t="s">
        <v>1691</v>
      </c>
      <c r="E452" s="11" t="s">
        <v>1692</v>
      </c>
      <c r="F452" s="12" t="s">
        <v>1693</v>
      </c>
      <c r="G452" s="12" t="s">
        <v>393</v>
      </c>
      <c r="H452" s="13">
        <v>2</v>
      </c>
      <c r="I452" s="12" t="s">
        <v>394</v>
      </c>
      <c r="J452" s="12" t="s">
        <v>1179</v>
      </c>
    </row>
    <row r="453" spans="1:10" ht="16.5" customHeight="1" x14ac:dyDescent="0.25">
      <c r="A453" s="8" t="s">
        <v>389</v>
      </c>
      <c r="B453" s="9" t="s">
        <v>1678</v>
      </c>
      <c r="C453" s="8">
        <v>230</v>
      </c>
      <c r="D453" s="10" t="s">
        <v>1694</v>
      </c>
      <c r="E453" s="11" t="s">
        <v>1695</v>
      </c>
      <c r="F453" s="12" t="s">
        <v>1696</v>
      </c>
      <c r="G453" s="8"/>
      <c r="H453" s="13">
        <v>2</v>
      </c>
      <c r="I453" s="12" t="s">
        <v>394</v>
      </c>
      <c r="J453" s="12" t="s">
        <v>393</v>
      </c>
    </row>
    <row r="454" spans="1:10" ht="16.5" customHeight="1" x14ac:dyDescent="0.25">
      <c r="A454" s="8" t="s">
        <v>389</v>
      </c>
      <c r="B454" s="9" t="s">
        <v>1678</v>
      </c>
      <c r="C454" s="8">
        <v>301</v>
      </c>
      <c r="D454" s="10" t="s">
        <v>1697</v>
      </c>
      <c r="E454" s="11" t="s">
        <v>1698</v>
      </c>
      <c r="F454" s="12" t="s">
        <v>1699</v>
      </c>
      <c r="G454" s="12" t="s">
        <v>393</v>
      </c>
      <c r="H454" s="13">
        <v>2</v>
      </c>
      <c r="I454" s="12" t="s">
        <v>394</v>
      </c>
      <c r="J454" s="12" t="s">
        <v>1179</v>
      </c>
    </row>
    <row r="455" spans="1:10" ht="16.5" customHeight="1" x14ac:dyDescent="0.25">
      <c r="A455" s="8" t="s">
        <v>389</v>
      </c>
      <c r="B455" s="9" t="s">
        <v>1678</v>
      </c>
      <c r="C455" s="8">
        <v>302</v>
      </c>
      <c r="D455" s="10" t="s">
        <v>1700</v>
      </c>
      <c r="E455" s="11" t="s">
        <v>1701</v>
      </c>
      <c r="F455" s="12" t="s">
        <v>1702</v>
      </c>
      <c r="G455" s="12" t="s">
        <v>393</v>
      </c>
      <c r="H455" s="13">
        <v>2</v>
      </c>
      <c r="I455" s="12" t="s">
        <v>394</v>
      </c>
      <c r="J455" s="12" t="s">
        <v>1179</v>
      </c>
    </row>
    <row r="456" spans="1:10" ht="16.5" customHeight="1" x14ac:dyDescent="0.25">
      <c r="A456" s="8" t="s">
        <v>389</v>
      </c>
      <c r="B456" s="9" t="s">
        <v>1678</v>
      </c>
      <c r="C456" s="8">
        <v>330</v>
      </c>
      <c r="D456" s="10" t="s">
        <v>1703</v>
      </c>
      <c r="E456" s="11" t="s">
        <v>1704</v>
      </c>
      <c r="F456" s="12" t="s">
        <v>1705</v>
      </c>
      <c r="G456" s="8"/>
      <c r="H456" s="13">
        <v>2</v>
      </c>
      <c r="I456" s="12" t="s">
        <v>394</v>
      </c>
      <c r="J456" s="12" t="s">
        <v>393</v>
      </c>
    </row>
    <row r="457" spans="1:10" ht="16.5" customHeight="1" x14ac:dyDescent="0.25">
      <c r="A457" s="8" t="s">
        <v>389</v>
      </c>
      <c r="B457" s="9" t="s">
        <v>1678</v>
      </c>
      <c r="C457" s="8">
        <v>401</v>
      </c>
      <c r="D457" s="10" t="s">
        <v>1706</v>
      </c>
      <c r="E457" s="11" t="s">
        <v>1707</v>
      </c>
      <c r="F457" s="12" t="s">
        <v>1708</v>
      </c>
      <c r="G457" s="12" t="s">
        <v>393</v>
      </c>
      <c r="H457" s="13">
        <v>2</v>
      </c>
      <c r="I457" s="12" t="s">
        <v>394</v>
      </c>
      <c r="J457" s="12" t="s">
        <v>1179</v>
      </c>
    </row>
    <row r="458" spans="1:10" ht="16.5" customHeight="1" x14ac:dyDescent="0.25">
      <c r="A458" s="8" t="s">
        <v>389</v>
      </c>
      <c r="B458" s="9" t="s">
        <v>1678</v>
      </c>
      <c r="C458" s="8">
        <v>402</v>
      </c>
      <c r="D458" s="10" t="s">
        <v>1709</v>
      </c>
      <c r="E458" s="11" t="s">
        <v>1710</v>
      </c>
      <c r="F458" s="12" t="s">
        <v>1711</v>
      </c>
      <c r="G458" s="12" t="s">
        <v>393</v>
      </c>
      <c r="H458" s="13">
        <v>2</v>
      </c>
      <c r="I458" s="12" t="s">
        <v>394</v>
      </c>
      <c r="J458" s="12" t="s">
        <v>1179</v>
      </c>
    </row>
    <row r="459" spans="1:10" ht="16.5" customHeight="1" x14ac:dyDescent="0.25">
      <c r="A459" s="8" t="s">
        <v>389</v>
      </c>
      <c r="B459" s="9" t="s">
        <v>1678</v>
      </c>
      <c r="C459" s="8">
        <v>430</v>
      </c>
      <c r="D459" s="10" t="s">
        <v>1712</v>
      </c>
      <c r="E459" s="11" t="s">
        <v>1713</v>
      </c>
      <c r="F459" s="12" t="s">
        <v>1714</v>
      </c>
      <c r="G459" s="8"/>
      <c r="H459" s="13">
        <v>2</v>
      </c>
      <c r="I459" s="12" t="s">
        <v>394</v>
      </c>
      <c r="J459" s="12" t="s">
        <v>393</v>
      </c>
    </row>
    <row r="460" spans="1:10" ht="16.5" customHeight="1" x14ac:dyDescent="0.25">
      <c r="A460" s="8" t="s">
        <v>389</v>
      </c>
      <c r="B460" s="9" t="s">
        <v>1715</v>
      </c>
      <c r="C460" s="8">
        <v>201</v>
      </c>
      <c r="D460" s="10" t="s">
        <v>1716</v>
      </c>
      <c r="E460" s="11" t="s">
        <v>1717</v>
      </c>
      <c r="F460" s="12" t="s">
        <v>1718</v>
      </c>
      <c r="G460" s="8"/>
      <c r="H460" s="13">
        <v>3</v>
      </c>
      <c r="I460" s="12" t="s">
        <v>394</v>
      </c>
      <c r="J460" s="12" t="s">
        <v>393</v>
      </c>
    </row>
    <row r="461" spans="1:10" ht="16.5" customHeight="1" x14ac:dyDescent="0.25">
      <c r="A461" s="8" t="s">
        <v>389</v>
      </c>
      <c r="B461" s="9" t="s">
        <v>1719</v>
      </c>
      <c r="C461" s="8">
        <v>201</v>
      </c>
      <c r="D461" s="10" t="s">
        <v>1720</v>
      </c>
      <c r="E461" s="11" t="s">
        <v>1721</v>
      </c>
      <c r="F461" s="12" t="s">
        <v>1722</v>
      </c>
      <c r="G461" s="8"/>
      <c r="H461" s="13">
        <v>3</v>
      </c>
      <c r="I461" s="12" t="s">
        <v>394</v>
      </c>
      <c r="J461" s="12" t="s">
        <v>393</v>
      </c>
    </row>
    <row r="462" spans="1:10" ht="16.5" customHeight="1" x14ac:dyDescent="0.25">
      <c r="A462" s="8" t="s">
        <v>389</v>
      </c>
      <c r="B462" s="9" t="s">
        <v>1719</v>
      </c>
      <c r="C462" s="8">
        <v>202</v>
      </c>
      <c r="D462" s="10" t="s">
        <v>1723</v>
      </c>
      <c r="E462" s="11" t="s">
        <v>1724</v>
      </c>
      <c r="F462" s="12" t="s">
        <v>1725</v>
      </c>
      <c r="G462" s="8"/>
      <c r="H462" s="13">
        <v>3</v>
      </c>
      <c r="I462" s="12" t="s">
        <v>394</v>
      </c>
      <c r="J462" s="12" t="s">
        <v>393</v>
      </c>
    </row>
    <row r="463" spans="1:10" ht="16.5" customHeight="1" x14ac:dyDescent="0.25">
      <c r="A463" s="8" t="s">
        <v>389</v>
      </c>
      <c r="B463" s="9" t="s">
        <v>1719</v>
      </c>
      <c r="C463" s="8">
        <v>211</v>
      </c>
      <c r="D463" s="10" t="s">
        <v>1726</v>
      </c>
      <c r="E463" s="11" t="s">
        <v>1727</v>
      </c>
      <c r="F463" s="12" t="s">
        <v>1728</v>
      </c>
      <c r="G463" s="8"/>
      <c r="H463" s="13">
        <v>3</v>
      </c>
      <c r="I463" s="12" t="s">
        <v>394</v>
      </c>
      <c r="J463" s="12" t="s">
        <v>393</v>
      </c>
    </row>
    <row r="464" spans="1:10" ht="16.5" customHeight="1" x14ac:dyDescent="0.25">
      <c r="A464" s="8" t="s">
        <v>389</v>
      </c>
      <c r="B464" s="9" t="s">
        <v>1719</v>
      </c>
      <c r="C464" s="8">
        <v>212</v>
      </c>
      <c r="D464" s="10" t="s">
        <v>1729</v>
      </c>
      <c r="E464" s="11" t="s">
        <v>1730</v>
      </c>
      <c r="F464" s="12" t="s">
        <v>1731</v>
      </c>
      <c r="G464" s="8"/>
      <c r="H464" s="13">
        <v>2</v>
      </c>
      <c r="I464" s="12" t="s">
        <v>394</v>
      </c>
      <c r="J464" s="12" t="s">
        <v>393</v>
      </c>
    </row>
    <row r="465" spans="1:10" ht="16.5" customHeight="1" x14ac:dyDescent="0.25">
      <c r="A465" s="8" t="s">
        <v>389</v>
      </c>
      <c r="B465" s="9" t="s">
        <v>1719</v>
      </c>
      <c r="C465" s="8">
        <v>306</v>
      </c>
      <c r="D465" s="10" t="s">
        <v>1732</v>
      </c>
      <c r="E465" s="11" t="s">
        <v>1733</v>
      </c>
      <c r="F465" s="12" t="s">
        <v>1734</v>
      </c>
      <c r="G465" s="8"/>
      <c r="H465" s="13">
        <v>4</v>
      </c>
      <c r="I465" s="12" t="s">
        <v>394</v>
      </c>
      <c r="J465" s="12" t="s">
        <v>393</v>
      </c>
    </row>
    <row r="466" spans="1:10" ht="16.5" customHeight="1" x14ac:dyDescent="0.25">
      <c r="A466" s="8" t="s">
        <v>389</v>
      </c>
      <c r="B466" s="9" t="s">
        <v>1719</v>
      </c>
      <c r="C466" s="8">
        <v>307</v>
      </c>
      <c r="D466" s="10" t="s">
        <v>1735</v>
      </c>
      <c r="E466" s="11" t="s">
        <v>1736</v>
      </c>
      <c r="F466" s="12" t="s">
        <v>1737</v>
      </c>
      <c r="G466" s="8"/>
      <c r="H466" s="13">
        <v>2</v>
      </c>
      <c r="I466" s="12" t="s">
        <v>394</v>
      </c>
      <c r="J466" s="12" t="s">
        <v>393</v>
      </c>
    </row>
    <row r="467" spans="1:10" ht="16.5" customHeight="1" x14ac:dyDescent="0.25">
      <c r="A467" s="8" t="s">
        <v>389</v>
      </c>
      <c r="B467" s="9" t="s">
        <v>1719</v>
      </c>
      <c r="C467" s="8">
        <v>316</v>
      </c>
      <c r="D467" s="10" t="s">
        <v>1738</v>
      </c>
      <c r="E467" s="11" t="s">
        <v>1739</v>
      </c>
      <c r="F467" s="12" t="s">
        <v>1740</v>
      </c>
      <c r="G467" s="8"/>
      <c r="H467" s="13">
        <v>4</v>
      </c>
      <c r="I467" s="12" t="s">
        <v>394</v>
      </c>
      <c r="J467" s="12" t="s">
        <v>393</v>
      </c>
    </row>
    <row r="468" spans="1:10" ht="16.5" customHeight="1" x14ac:dyDescent="0.25">
      <c r="A468" s="8" t="s">
        <v>389</v>
      </c>
      <c r="B468" s="9" t="s">
        <v>1719</v>
      </c>
      <c r="C468" s="8">
        <v>376</v>
      </c>
      <c r="D468" s="10" t="s">
        <v>1741</v>
      </c>
      <c r="E468" s="11" t="s">
        <v>1742</v>
      </c>
      <c r="F468" s="12" t="s">
        <v>886</v>
      </c>
      <c r="G468" s="8"/>
      <c r="H468" s="13">
        <v>3</v>
      </c>
      <c r="I468" s="12" t="s">
        <v>394</v>
      </c>
      <c r="J468" s="12" t="s">
        <v>393</v>
      </c>
    </row>
    <row r="469" spans="1:10" ht="16.5" customHeight="1" x14ac:dyDescent="0.25">
      <c r="A469" s="8" t="s">
        <v>389</v>
      </c>
      <c r="B469" s="9" t="s">
        <v>1743</v>
      </c>
      <c r="C469" s="8">
        <v>101</v>
      </c>
      <c r="D469" s="10" t="s">
        <v>1744</v>
      </c>
      <c r="E469" s="11" t="s">
        <v>1745</v>
      </c>
      <c r="F469" s="12" t="s">
        <v>1746</v>
      </c>
      <c r="G469" s="8"/>
      <c r="H469" s="13">
        <v>3</v>
      </c>
      <c r="I469" s="12" t="s">
        <v>394</v>
      </c>
      <c r="J469" s="12" t="s">
        <v>393</v>
      </c>
    </row>
    <row r="470" spans="1:10" ht="16.5" customHeight="1" x14ac:dyDescent="0.25">
      <c r="A470" s="8" t="s">
        <v>389</v>
      </c>
      <c r="B470" s="9" t="s">
        <v>1743</v>
      </c>
      <c r="C470" s="8">
        <v>102</v>
      </c>
      <c r="D470" s="10" t="s">
        <v>1747</v>
      </c>
      <c r="E470" s="11" t="s">
        <v>1748</v>
      </c>
      <c r="F470" s="12" t="s">
        <v>1749</v>
      </c>
      <c r="G470" s="8"/>
      <c r="H470" s="13">
        <v>4</v>
      </c>
      <c r="I470" s="12" t="s">
        <v>394</v>
      </c>
      <c r="J470" s="12" t="s">
        <v>393</v>
      </c>
    </row>
    <row r="471" spans="1:10" ht="16.5" customHeight="1" x14ac:dyDescent="0.25">
      <c r="A471" s="8" t="s">
        <v>389</v>
      </c>
      <c r="B471" s="9" t="s">
        <v>1743</v>
      </c>
      <c r="C471" s="8">
        <v>306</v>
      </c>
      <c r="D471" s="10" t="s">
        <v>1750</v>
      </c>
      <c r="E471" s="11" t="s">
        <v>1751</v>
      </c>
      <c r="F471" s="12" t="s">
        <v>1752</v>
      </c>
      <c r="G471" s="8"/>
      <c r="H471" s="13">
        <v>2</v>
      </c>
      <c r="I471" s="12" t="s">
        <v>394</v>
      </c>
      <c r="J471" s="12" t="s">
        <v>393</v>
      </c>
    </row>
    <row r="472" spans="1:10" ht="16.5" customHeight="1" x14ac:dyDescent="0.25">
      <c r="A472" s="8" t="s">
        <v>389</v>
      </c>
      <c r="B472" s="9" t="s">
        <v>1743</v>
      </c>
      <c r="C472" s="8">
        <v>307</v>
      </c>
      <c r="D472" s="10" t="s">
        <v>1753</v>
      </c>
      <c r="E472" s="11" t="s">
        <v>1754</v>
      </c>
      <c r="F472" s="12" t="s">
        <v>1755</v>
      </c>
      <c r="G472" s="8"/>
      <c r="H472" s="13">
        <v>2</v>
      </c>
      <c r="I472" s="12" t="s">
        <v>394</v>
      </c>
      <c r="J472" s="12" t="s">
        <v>393</v>
      </c>
    </row>
    <row r="473" spans="1:10" ht="16.5" customHeight="1" x14ac:dyDescent="0.25">
      <c r="A473" s="8" t="s">
        <v>389</v>
      </c>
      <c r="B473" s="9" t="s">
        <v>1756</v>
      </c>
      <c r="C473" s="8">
        <v>341</v>
      </c>
      <c r="D473" s="10" t="s">
        <v>1757</v>
      </c>
      <c r="E473" s="11" t="s">
        <v>1758</v>
      </c>
      <c r="F473" s="12" t="s">
        <v>1759</v>
      </c>
      <c r="G473" s="8"/>
      <c r="H473" s="13">
        <v>3</v>
      </c>
      <c r="I473" s="12" t="s">
        <v>394</v>
      </c>
      <c r="J473" s="12" t="s">
        <v>393</v>
      </c>
    </row>
    <row r="474" spans="1:10" ht="16.5" customHeight="1" x14ac:dyDescent="0.25">
      <c r="A474" s="8" t="s">
        <v>389</v>
      </c>
      <c r="B474" s="9" t="s">
        <v>1760</v>
      </c>
      <c r="C474" s="8">
        <v>203</v>
      </c>
      <c r="D474" s="10" t="s">
        <v>1761</v>
      </c>
      <c r="E474" s="11" t="s">
        <v>1762</v>
      </c>
      <c r="F474" s="12" t="s">
        <v>1763</v>
      </c>
      <c r="G474" s="8"/>
      <c r="H474" s="13">
        <v>2</v>
      </c>
      <c r="I474" s="12" t="s">
        <v>394</v>
      </c>
      <c r="J474" s="12" t="s">
        <v>393</v>
      </c>
    </row>
    <row r="475" spans="1:10" ht="16.5" customHeight="1" x14ac:dyDescent="0.25">
      <c r="A475" s="8" t="s">
        <v>389</v>
      </c>
      <c r="B475" s="9" t="s">
        <v>1760</v>
      </c>
      <c r="C475" s="8">
        <v>251</v>
      </c>
      <c r="D475" s="10" t="s">
        <v>340</v>
      </c>
      <c r="E475" s="11" t="s">
        <v>1764</v>
      </c>
      <c r="F475" s="12" t="s">
        <v>1765</v>
      </c>
      <c r="G475" s="8"/>
      <c r="H475" s="13">
        <v>3</v>
      </c>
      <c r="I475" s="12" t="s">
        <v>394</v>
      </c>
      <c r="J475" s="12" t="s">
        <v>393</v>
      </c>
    </row>
    <row r="476" spans="1:10" ht="16.5" customHeight="1" x14ac:dyDescent="0.25">
      <c r="A476" s="8" t="s">
        <v>389</v>
      </c>
      <c r="B476" s="9" t="s">
        <v>1760</v>
      </c>
      <c r="C476" s="8">
        <v>261</v>
      </c>
      <c r="D476" s="10" t="s">
        <v>1766</v>
      </c>
      <c r="E476" s="11" t="s">
        <v>1767</v>
      </c>
      <c r="F476" s="12" t="s">
        <v>1768</v>
      </c>
      <c r="G476" s="8"/>
      <c r="H476" s="13">
        <v>3</v>
      </c>
      <c r="I476" s="12" t="s">
        <v>394</v>
      </c>
      <c r="J476" s="12" t="s">
        <v>393</v>
      </c>
    </row>
    <row r="477" spans="1:10" ht="16.5" customHeight="1" x14ac:dyDescent="0.25">
      <c r="A477" s="8" t="s">
        <v>389</v>
      </c>
      <c r="B477" s="9" t="s">
        <v>1760</v>
      </c>
      <c r="C477" s="8">
        <v>311</v>
      </c>
      <c r="D477" s="10" t="s">
        <v>1769</v>
      </c>
      <c r="E477" s="11" t="s">
        <v>1770</v>
      </c>
      <c r="F477" s="12" t="s">
        <v>1771</v>
      </c>
      <c r="G477" s="8"/>
      <c r="H477" s="13">
        <v>2</v>
      </c>
      <c r="I477" s="12" t="s">
        <v>394</v>
      </c>
      <c r="J477" s="12" t="s">
        <v>393</v>
      </c>
    </row>
    <row r="478" spans="1:10" ht="16.5" customHeight="1" x14ac:dyDescent="0.25">
      <c r="A478" s="8" t="s">
        <v>389</v>
      </c>
      <c r="B478" s="9" t="s">
        <v>1760</v>
      </c>
      <c r="C478" s="8">
        <v>348</v>
      </c>
      <c r="D478" s="10" t="s">
        <v>1772</v>
      </c>
      <c r="E478" s="11" t="s">
        <v>1773</v>
      </c>
      <c r="F478" s="12" t="s">
        <v>619</v>
      </c>
      <c r="G478" s="8"/>
      <c r="H478" s="13">
        <v>1</v>
      </c>
      <c r="I478" s="12" t="s">
        <v>394</v>
      </c>
      <c r="J478" s="12" t="s">
        <v>393</v>
      </c>
    </row>
    <row r="479" spans="1:10" ht="16.5" customHeight="1" x14ac:dyDescent="0.25">
      <c r="A479" s="8" t="s">
        <v>389</v>
      </c>
      <c r="B479" s="9" t="s">
        <v>1760</v>
      </c>
      <c r="C479" s="8">
        <v>349</v>
      </c>
      <c r="D479" s="10" t="s">
        <v>1774</v>
      </c>
      <c r="E479" s="11" t="s">
        <v>1775</v>
      </c>
      <c r="F479" s="12" t="s">
        <v>417</v>
      </c>
      <c r="G479" s="8"/>
      <c r="H479" s="13">
        <v>1</v>
      </c>
      <c r="I479" s="12" t="s">
        <v>394</v>
      </c>
      <c r="J479" s="12" t="s">
        <v>393</v>
      </c>
    </row>
    <row r="480" spans="1:10" ht="16.5" customHeight="1" x14ac:dyDescent="0.25">
      <c r="A480" s="8" t="s">
        <v>389</v>
      </c>
      <c r="B480" s="9" t="s">
        <v>1760</v>
      </c>
      <c r="C480" s="8">
        <v>376</v>
      </c>
      <c r="D480" s="10" t="s">
        <v>1776</v>
      </c>
      <c r="E480" s="11" t="s">
        <v>1777</v>
      </c>
      <c r="F480" s="12" t="s">
        <v>1778</v>
      </c>
      <c r="G480" s="8"/>
      <c r="H480" s="13">
        <v>2</v>
      </c>
      <c r="I480" s="12" t="s">
        <v>394</v>
      </c>
      <c r="J480" s="12" t="s">
        <v>393</v>
      </c>
    </row>
    <row r="481" spans="1:10" ht="16.5" customHeight="1" x14ac:dyDescent="0.25">
      <c r="A481" s="8" t="s">
        <v>389</v>
      </c>
      <c r="B481" s="9" t="s">
        <v>1760</v>
      </c>
      <c r="C481" s="8">
        <v>378</v>
      </c>
      <c r="D481" s="10" t="s">
        <v>1779</v>
      </c>
      <c r="E481" s="11" t="s">
        <v>1780</v>
      </c>
      <c r="F481" s="12" t="s">
        <v>1781</v>
      </c>
      <c r="G481" s="12" t="s">
        <v>393</v>
      </c>
      <c r="H481" s="13">
        <v>2</v>
      </c>
      <c r="I481" s="12" t="s">
        <v>394</v>
      </c>
      <c r="J481" s="12" t="s">
        <v>393</v>
      </c>
    </row>
    <row r="482" spans="1:10" ht="16.5" customHeight="1" x14ac:dyDescent="0.25">
      <c r="A482" s="8" t="s">
        <v>389</v>
      </c>
      <c r="B482" s="9" t="s">
        <v>1760</v>
      </c>
      <c r="C482" s="8">
        <v>398</v>
      </c>
      <c r="D482" s="10" t="s">
        <v>1782</v>
      </c>
      <c r="E482" s="11" t="s">
        <v>1783</v>
      </c>
      <c r="F482" s="12" t="s">
        <v>414</v>
      </c>
      <c r="G482" s="8"/>
      <c r="H482" s="13">
        <v>4</v>
      </c>
      <c r="I482" s="12" t="s">
        <v>394</v>
      </c>
      <c r="J482" s="12" t="s">
        <v>393</v>
      </c>
    </row>
    <row r="483" spans="1:10" ht="16.5" customHeight="1" x14ac:dyDescent="0.25">
      <c r="A483" s="8" t="s">
        <v>389</v>
      </c>
      <c r="B483" s="9" t="s">
        <v>1760</v>
      </c>
      <c r="C483" s="8">
        <v>399</v>
      </c>
      <c r="D483" s="10" t="s">
        <v>1784</v>
      </c>
      <c r="E483" s="11" t="s">
        <v>1785</v>
      </c>
      <c r="F483" s="12" t="s">
        <v>417</v>
      </c>
      <c r="G483" s="8"/>
      <c r="H483" s="13">
        <v>1</v>
      </c>
      <c r="I483" s="12" t="s">
        <v>394</v>
      </c>
      <c r="J483" s="12" t="s">
        <v>393</v>
      </c>
    </row>
    <row r="484" spans="1:10" ht="16.5" customHeight="1" x14ac:dyDescent="0.25">
      <c r="A484" s="8" t="s">
        <v>389</v>
      </c>
      <c r="B484" s="9" t="s">
        <v>1760</v>
      </c>
      <c r="C484" s="8">
        <v>416</v>
      </c>
      <c r="D484" s="10" t="s">
        <v>1786</v>
      </c>
      <c r="E484" s="11" t="s">
        <v>1787</v>
      </c>
      <c r="F484" s="12" t="s">
        <v>1788</v>
      </c>
      <c r="G484" s="8"/>
      <c r="H484" s="13">
        <v>3</v>
      </c>
      <c r="I484" s="12" t="s">
        <v>394</v>
      </c>
      <c r="J484" s="12" t="s">
        <v>393</v>
      </c>
    </row>
    <row r="485" spans="1:10" ht="16.5" customHeight="1" x14ac:dyDescent="0.25">
      <c r="A485" s="8" t="s">
        <v>389</v>
      </c>
      <c r="B485" s="9" t="s">
        <v>1760</v>
      </c>
      <c r="C485" s="8">
        <v>418</v>
      </c>
      <c r="D485" s="10" t="s">
        <v>336</v>
      </c>
      <c r="E485" s="11" t="s">
        <v>1789</v>
      </c>
      <c r="F485" s="12" t="s">
        <v>1790</v>
      </c>
      <c r="G485" s="8"/>
      <c r="H485" s="13">
        <v>2</v>
      </c>
      <c r="I485" s="12" t="s">
        <v>394</v>
      </c>
      <c r="J485" s="12" t="s">
        <v>393</v>
      </c>
    </row>
    <row r="486" spans="1:10" ht="16.5" customHeight="1" x14ac:dyDescent="0.25">
      <c r="A486" s="8" t="s">
        <v>389</v>
      </c>
      <c r="B486" s="9" t="s">
        <v>1760</v>
      </c>
      <c r="C486" s="8">
        <v>420</v>
      </c>
      <c r="D486" s="10" t="s">
        <v>337</v>
      </c>
      <c r="E486" s="11" t="s">
        <v>1791</v>
      </c>
      <c r="F486" s="12" t="s">
        <v>1792</v>
      </c>
      <c r="G486" s="8"/>
      <c r="H486" s="13">
        <v>2</v>
      </c>
      <c r="I486" s="12" t="s">
        <v>394</v>
      </c>
      <c r="J486" s="12" t="s">
        <v>393</v>
      </c>
    </row>
    <row r="487" spans="1:10" ht="16.5" customHeight="1" x14ac:dyDescent="0.25">
      <c r="A487" s="8" t="s">
        <v>389</v>
      </c>
      <c r="B487" s="9" t="s">
        <v>1760</v>
      </c>
      <c r="C487" s="8">
        <v>448</v>
      </c>
      <c r="D487" s="10" t="s">
        <v>1793</v>
      </c>
      <c r="E487" s="11" t="s">
        <v>1794</v>
      </c>
      <c r="F487" s="12" t="s">
        <v>414</v>
      </c>
      <c r="G487" s="8"/>
      <c r="H487" s="13">
        <v>5</v>
      </c>
      <c r="I487" s="12" t="s">
        <v>394</v>
      </c>
      <c r="J487" s="12" t="s">
        <v>393</v>
      </c>
    </row>
    <row r="488" spans="1:10" ht="16.5" customHeight="1" x14ac:dyDescent="0.25">
      <c r="A488" s="8" t="s">
        <v>389</v>
      </c>
      <c r="B488" s="9" t="s">
        <v>1760</v>
      </c>
      <c r="C488" s="8">
        <v>449</v>
      </c>
      <c r="D488" s="10" t="s">
        <v>1795</v>
      </c>
      <c r="E488" s="11" t="s">
        <v>1796</v>
      </c>
      <c r="F488" s="12" t="s">
        <v>425</v>
      </c>
      <c r="G488" s="8"/>
      <c r="H488" s="13">
        <v>5</v>
      </c>
      <c r="I488" s="12" t="s">
        <v>394</v>
      </c>
      <c r="J488" s="12" t="s">
        <v>393</v>
      </c>
    </row>
    <row r="489" spans="1:10" ht="16.5" customHeight="1" x14ac:dyDescent="0.25">
      <c r="A489" s="8" t="s">
        <v>389</v>
      </c>
      <c r="B489" s="9" t="s">
        <v>1797</v>
      </c>
      <c r="C489" s="8">
        <v>100</v>
      </c>
      <c r="D489" s="10" t="s">
        <v>1798</v>
      </c>
      <c r="E489" s="11" t="s">
        <v>1799</v>
      </c>
      <c r="F489" s="12" t="s">
        <v>1800</v>
      </c>
      <c r="G489" s="8"/>
      <c r="H489" s="13">
        <v>1</v>
      </c>
      <c r="I489" s="12" t="s">
        <v>394</v>
      </c>
      <c r="J489" s="12" t="s">
        <v>393</v>
      </c>
    </row>
    <row r="490" spans="1:10" ht="16.5" customHeight="1" x14ac:dyDescent="0.25">
      <c r="A490" s="8" t="s">
        <v>389</v>
      </c>
      <c r="B490" s="9" t="s">
        <v>1797</v>
      </c>
      <c r="C490" s="8">
        <v>101</v>
      </c>
      <c r="D490" s="10" t="s">
        <v>1801</v>
      </c>
      <c r="E490" s="11" t="s">
        <v>1802</v>
      </c>
      <c r="F490" s="12" t="s">
        <v>1803</v>
      </c>
      <c r="G490" s="8"/>
      <c r="H490" s="13">
        <v>3</v>
      </c>
      <c r="I490" s="12" t="s">
        <v>394</v>
      </c>
      <c r="J490" s="12" t="s">
        <v>393</v>
      </c>
    </row>
    <row r="491" spans="1:10" ht="16.5" customHeight="1" x14ac:dyDescent="0.25">
      <c r="A491" s="8" t="s">
        <v>389</v>
      </c>
      <c r="B491" s="9" t="s">
        <v>1797</v>
      </c>
      <c r="C491" s="8">
        <v>202</v>
      </c>
      <c r="D491" s="10" t="s">
        <v>1804</v>
      </c>
      <c r="E491" s="11" t="s">
        <v>1805</v>
      </c>
      <c r="F491" s="12" t="s">
        <v>1806</v>
      </c>
      <c r="G491" s="8"/>
      <c r="H491" s="13">
        <v>2</v>
      </c>
      <c r="I491" s="12" t="s">
        <v>394</v>
      </c>
      <c r="J491" s="12" t="s">
        <v>393</v>
      </c>
    </row>
    <row r="492" spans="1:10" ht="16.5" customHeight="1" x14ac:dyDescent="0.25">
      <c r="A492" s="8" t="s">
        <v>389</v>
      </c>
      <c r="B492" s="9" t="s">
        <v>1797</v>
      </c>
      <c r="C492" s="8">
        <v>203</v>
      </c>
      <c r="D492" s="10" t="s">
        <v>1807</v>
      </c>
      <c r="E492" s="11" t="s">
        <v>1808</v>
      </c>
      <c r="F492" s="12" t="s">
        <v>1809</v>
      </c>
      <c r="G492" s="8"/>
      <c r="H492" s="13">
        <v>3</v>
      </c>
      <c r="I492" s="12" t="s">
        <v>394</v>
      </c>
      <c r="J492" s="12" t="s">
        <v>393</v>
      </c>
    </row>
    <row r="493" spans="1:10" ht="16.5" customHeight="1" x14ac:dyDescent="0.25">
      <c r="A493" s="8" t="s">
        <v>389</v>
      </c>
      <c r="B493" s="9" t="s">
        <v>1797</v>
      </c>
      <c r="C493" s="8">
        <v>215</v>
      </c>
      <c r="D493" s="10" t="s">
        <v>1810</v>
      </c>
      <c r="E493" s="11" t="s">
        <v>1811</v>
      </c>
      <c r="F493" s="12" t="s">
        <v>1812</v>
      </c>
      <c r="G493" s="8"/>
      <c r="H493" s="13">
        <v>3</v>
      </c>
      <c r="I493" s="12" t="s">
        <v>394</v>
      </c>
      <c r="J493" s="12" t="s">
        <v>393</v>
      </c>
    </row>
    <row r="494" spans="1:10" ht="16.5" customHeight="1" x14ac:dyDescent="0.25">
      <c r="A494" s="8" t="s">
        <v>389</v>
      </c>
      <c r="B494" s="9" t="s">
        <v>1797</v>
      </c>
      <c r="C494" s="8">
        <v>230</v>
      </c>
      <c r="D494" s="10" t="s">
        <v>1813</v>
      </c>
      <c r="E494" s="11" t="s">
        <v>1814</v>
      </c>
      <c r="F494" s="12" t="s">
        <v>1815</v>
      </c>
      <c r="G494" s="8"/>
      <c r="H494" s="13">
        <v>1</v>
      </c>
      <c r="I494" s="12" t="s">
        <v>394</v>
      </c>
      <c r="J494" s="12" t="s">
        <v>393</v>
      </c>
    </row>
    <row r="495" spans="1:10" ht="16.5" customHeight="1" x14ac:dyDescent="0.25">
      <c r="A495" s="8" t="s">
        <v>389</v>
      </c>
      <c r="B495" s="9" t="s">
        <v>1797</v>
      </c>
      <c r="C495" s="8">
        <v>254</v>
      </c>
      <c r="D495" s="10" t="s">
        <v>1816</v>
      </c>
      <c r="E495" s="11" t="s">
        <v>1817</v>
      </c>
      <c r="F495" s="12" t="s">
        <v>1818</v>
      </c>
      <c r="G495" s="8"/>
      <c r="H495" s="13">
        <v>3</v>
      </c>
      <c r="I495" s="12" t="s">
        <v>394</v>
      </c>
      <c r="J495" s="12" t="s">
        <v>393</v>
      </c>
    </row>
    <row r="496" spans="1:10" ht="16.5" customHeight="1" x14ac:dyDescent="0.25">
      <c r="A496" s="8" t="s">
        <v>389</v>
      </c>
      <c r="B496" s="9" t="s">
        <v>1797</v>
      </c>
      <c r="C496" s="8">
        <v>260</v>
      </c>
      <c r="D496" s="10" t="s">
        <v>1819</v>
      </c>
      <c r="E496" s="11" t="s">
        <v>1820</v>
      </c>
      <c r="F496" s="12" t="s">
        <v>1821</v>
      </c>
      <c r="G496" s="8"/>
      <c r="H496" s="13">
        <v>1</v>
      </c>
      <c r="I496" s="12" t="s">
        <v>394</v>
      </c>
      <c r="J496" s="12" t="s">
        <v>393</v>
      </c>
    </row>
    <row r="497" spans="1:10" ht="16.5" customHeight="1" x14ac:dyDescent="0.25">
      <c r="A497" s="8" t="s">
        <v>389</v>
      </c>
      <c r="B497" s="9" t="s">
        <v>1797</v>
      </c>
      <c r="C497" s="8">
        <v>263</v>
      </c>
      <c r="D497" s="10" t="s">
        <v>1822</v>
      </c>
      <c r="E497" s="11" t="s">
        <v>1823</v>
      </c>
      <c r="F497" s="12" t="s">
        <v>1824</v>
      </c>
      <c r="G497" s="8"/>
      <c r="H497" s="13">
        <v>3</v>
      </c>
      <c r="I497" s="12" t="s">
        <v>394</v>
      </c>
      <c r="J497" s="12" t="s">
        <v>393</v>
      </c>
    </row>
    <row r="498" spans="1:10" ht="16.5" customHeight="1" x14ac:dyDescent="0.25">
      <c r="A498" s="8" t="s">
        <v>389</v>
      </c>
      <c r="B498" s="9" t="s">
        <v>1797</v>
      </c>
      <c r="C498" s="8">
        <v>265</v>
      </c>
      <c r="D498" s="10" t="s">
        <v>1825</v>
      </c>
      <c r="E498" s="11" t="s">
        <v>1826</v>
      </c>
      <c r="F498" s="12" t="s">
        <v>1827</v>
      </c>
      <c r="G498" s="8"/>
      <c r="H498" s="13">
        <v>3</v>
      </c>
      <c r="I498" s="12" t="s">
        <v>394</v>
      </c>
      <c r="J498" s="12" t="s">
        <v>393</v>
      </c>
    </row>
    <row r="499" spans="1:10" ht="16.5" customHeight="1" x14ac:dyDescent="0.25">
      <c r="A499" s="8" t="s">
        <v>389</v>
      </c>
      <c r="B499" s="9" t="s">
        <v>1797</v>
      </c>
      <c r="C499" s="8">
        <v>273</v>
      </c>
      <c r="D499" s="10" t="s">
        <v>1828</v>
      </c>
      <c r="E499" s="11" t="s">
        <v>1829</v>
      </c>
      <c r="F499" s="12" t="s">
        <v>1830</v>
      </c>
      <c r="G499" s="8"/>
      <c r="H499" s="13">
        <v>2</v>
      </c>
      <c r="I499" s="12" t="s">
        <v>394</v>
      </c>
      <c r="J499" s="12" t="s">
        <v>393</v>
      </c>
    </row>
    <row r="500" spans="1:10" ht="16.5" customHeight="1" x14ac:dyDescent="0.25">
      <c r="A500" s="8" t="s">
        <v>389</v>
      </c>
      <c r="B500" s="9" t="s">
        <v>1797</v>
      </c>
      <c r="C500" s="8">
        <v>274</v>
      </c>
      <c r="D500" s="10" t="s">
        <v>1831</v>
      </c>
      <c r="E500" s="11" t="s">
        <v>1832</v>
      </c>
      <c r="F500" s="12" t="s">
        <v>1833</v>
      </c>
      <c r="G500" s="8"/>
      <c r="H500" s="13">
        <v>3</v>
      </c>
      <c r="I500" s="12" t="s">
        <v>394</v>
      </c>
      <c r="J500" s="12" t="s">
        <v>393</v>
      </c>
    </row>
    <row r="501" spans="1:10" ht="16.5" customHeight="1" x14ac:dyDescent="0.25">
      <c r="A501" s="8" t="s">
        <v>389</v>
      </c>
      <c r="B501" s="9" t="s">
        <v>1797</v>
      </c>
      <c r="C501" s="8">
        <v>309</v>
      </c>
      <c r="D501" s="10" t="s">
        <v>1834</v>
      </c>
      <c r="E501" s="11" t="s">
        <v>1835</v>
      </c>
      <c r="F501" s="12" t="s">
        <v>1836</v>
      </c>
      <c r="G501" s="8"/>
      <c r="H501" s="13">
        <v>3</v>
      </c>
      <c r="I501" s="12" t="s">
        <v>394</v>
      </c>
      <c r="J501" s="12" t="s">
        <v>393</v>
      </c>
    </row>
    <row r="502" spans="1:10" ht="16.5" customHeight="1" x14ac:dyDescent="0.25">
      <c r="A502" s="8" t="s">
        <v>389</v>
      </c>
      <c r="B502" s="9" t="s">
        <v>1797</v>
      </c>
      <c r="C502" s="8">
        <v>359</v>
      </c>
      <c r="D502" s="10" t="s">
        <v>1837</v>
      </c>
      <c r="E502" s="11" t="s">
        <v>1838</v>
      </c>
      <c r="F502" s="12" t="s">
        <v>1839</v>
      </c>
      <c r="G502" s="12" t="s">
        <v>393</v>
      </c>
      <c r="H502" s="13">
        <v>3</v>
      </c>
      <c r="I502" s="12" t="s">
        <v>394</v>
      </c>
      <c r="J502" s="12" t="s">
        <v>393</v>
      </c>
    </row>
    <row r="503" spans="1:10" ht="16.5" customHeight="1" x14ac:dyDescent="0.25">
      <c r="A503" s="8" t="s">
        <v>389</v>
      </c>
      <c r="B503" s="9" t="s">
        <v>1797</v>
      </c>
      <c r="C503" s="8">
        <v>371</v>
      </c>
      <c r="D503" s="10" t="s">
        <v>1840</v>
      </c>
      <c r="E503" s="11" t="s">
        <v>1841</v>
      </c>
      <c r="F503" s="12" t="s">
        <v>1842</v>
      </c>
      <c r="G503" s="8"/>
      <c r="H503" s="13">
        <v>3</v>
      </c>
      <c r="I503" s="12" t="s">
        <v>394</v>
      </c>
      <c r="J503" s="12" t="s">
        <v>393</v>
      </c>
    </row>
    <row r="504" spans="1:10" ht="16.5" customHeight="1" x14ac:dyDescent="0.25">
      <c r="A504" s="8" t="s">
        <v>389</v>
      </c>
      <c r="B504" s="9" t="s">
        <v>1797</v>
      </c>
      <c r="C504" s="8">
        <v>373</v>
      </c>
      <c r="D504" s="10" t="s">
        <v>1843</v>
      </c>
      <c r="E504" s="11" t="s">
        <v>1844</v>
      </c>
      <c r="F504" s="12" t="s">
        <v>1845</v>
      </c>
      <c r="G504" s="8"/>
      <c r="H504" s="13">
        <v>3</v>
      </c>
      <c r="I504" s="12" t="s">
        <v>394</v>
      </c>
      <c r="J504" s="12" t="s">
        <v>393</v>
      </c>
    </row>
    <row r="505" spans="1:10" ht="16.5" customHeight="1" x14ac:dyDescent="0.25">
      <c r="A505" s="8" t="s">
        <v>389</v>
      </c>
      <c r="B505" s="9" t="s">
        <v>1797</v>
      </c>
      <c r="C505" s="8">
        <v>473</v>
      </c>
      <c r="D505" s="10" t="s">
        <v>1846</v>
      </c>
      <c r="E505" s="11" t="s">
        <v>1847</v>
      </c>
      <c r="F505" s="12" t="s">
        <v>1848</v>
      </c>
      <c r="G505" s="8"/>
      <c r="H505" s="13">
        <v>1</v>
      </c>
      <c r="I505" s="12" t="s">
        <v>394</v>
      </c>
      <c r="J505" s="12" t="s">
        <v>393</v>
      </c>
    </row>
    <row r="506" spans="1:10" ht="16.5" customHeight="1" x14ac:dyDescent="0.25">
      <c r="A506" s="8" t="s">
        <v>389</v>
      </c>
      <c r="B506" s="9" t="s">
        <v>1849</v>
      </c>
      <c r="C506" s="8">
        <v>101</v>
      </c>
      <c r="D506" s="10" t="s">
        <v>1850</v>
      </c>
      <c r="E506" s="11" t="s">
        <v>1851</v>
      </c>
      <c r="F506" s="12" t="s">
        <v>1852</v>
      </c>
      <c r="G506" s="8"/>
      <c r="H506" s="13">
        <v>2</v>
      </c>
      <c r="I506" s="12" t="s">
        <v>394</v>
      </c>
      <c r="J506" s="12" t="s">
        <v>393</v>
      </c>
    </row>
    <row r="507" spans="1:10" ht="16.5" customHeight="1" x14ac:dyDescent="0.25">
      <c r="A507" s="8" t="s">
        <v>389</v>
      </c>
      <c r="B507" s="9" t="s">
        <v>1849</v>
      </c>
      <c r="C507" s="8">
        <v>102</v>
      </c>
      <c r="D507" s="10" t="s">
        <v>1853</v>
      </c>
      <c r="E507" s="11" t="s">
        <v>1854</v>
      </c>
      <c r="F507" s="12" t="s">
        <v>1855</v>
      </c>
      <c r="G507" s="8"/>
      <c r="H507" s="13">
        <v>2</v>
      </c>
      <c r="I507" s="12" t="s">
        <v>394</v>
      </c>
      <c r="J507" s="12" t="s">
        <v>393</v>
      </c>
    </row>
    <row r="508" spans="1:10" ht="16.5" customHeight="1" x14ac:dyDescent="0.25">
      <c r="A508" s="8" t="s">
        <v>389</v>
      </c>
      <c r="B508" s="9" t="s">
        <v>1849</v>
      </c>
      <c r="C508" s="8">
        <v>201</v>
      </c>
      <c r="D508" s="10" t="s">
        <v>1856</v>
      </c>
      <c r="E508" s="11" t="s">
        <v>1857</v>
      </c>
      <c r="F508" s="12" t="s">
        <v>1858</v>
      </c>
      <c r="G508" s="8"/>
      <c r="H508" s="13">
        <v>2</v>
      </c>
      <c r="I508" s="12" t="s">
        <v>394</v>
      </c>
      <c r="J508" s="12" t="s">
        <v>393</v>
      </c>
    </row>
    <row r="509" spans="1:10" ht="16.5" customHeight="1" x14ac:dyDescent="0.25">
      <c r="A509" s="8" t="s">
        <v>389</v>
      </c>
      <c r="B509" s="9" t="s">
        <v>1849</v>
      </c>
      <c r="C509" s="8">
        <v>202</v>
      </c>
      <c r="D509" s="10" t="s">
        <v>1859</v>
      </c>
      <c r="E509" s="11" t="s">
        <v>1860</v>
      </c>
      <c r="F509" s="12" t="s">
        <v>1861</v>
      </c>
      <c r="G509" s="8"/>
      <c r="H509" s="13">
        <v>2</v>
      </c>
      <c r="I509" s="12" t="s">
        <v>394</v>
      </c>
      <c r="J509" s="12" t="s">
        <v>393</v>
      </c>
    </row>
    <row r="510" spans="1:10" ht="16.5" customHeight="1" x14ac:dyDescent="0.25">
      <c r="A510" s="8" t="s">
        <v>389</v>
      </c>
      <c r="B510" s="9" t="s">
        <v>1849</v>
      </c>
      <c r="C510" s="8">
        <v>301</v>
      </c>
      <c r="D510" s="10" t="s">
        <v>1862</v>
      </c>
      <c r="E510" s="11" t="s">
        <v>1863</v>
      </c>
      <c r="F510" s="12" t="s">
        <v>1864</v>
      </c>
      <c r="G510" s="8"/>
      <c r="H510" s="13">
        <v>2</v>
      </c>
      <c r="I510" s="12" t="s">
        <v>394</v>
      </c>
      <c r="J510" s="12" t="s">
        <v>393</v>
      </c>
    </row>
    <row r="511" spans="1:10" ht="16.5" customHeight="1" x14ac:dyDescent="0.25">
      <c r="A511" s="8" t="s">
        <v>389</v>
      </c>
      <c r="B511" s="9" t="s">
        <v>1849</v>
      </c>
      <c r="C511" s="8">
        <v>302</v>
      </c>
      <c r="D511" s="10" t="s">
        <v>1865</v>
      </c>
      <c r="E511" s="11" t="s">
        <v>1866</v>
      </c>
      <c r="F511" s="12" t="s">
        <v>1867</v>
      </c>
      <c r="G511" s="8"/>
      <c r="H511" s="13">
        <v>2</v>
      </c>
      <c r="I511" s="12" t="s">
        <v>394</v>
      </c>
      <c r="J511" s="12" t="s">
        <v>393</v>
      </c>
    </row>
    <row r="512" spans="1:10" ht="16.5" customHeight="1" x14ac:dyDescent="0.25">
      <c r="A512" s="8" t="s">
        <v>389</v>
      </c>
      <c r="B512" s="9" t="s">
        <v>1868</v>
      </c>
      <c r="C512" s="8">
        <v>600</v>
      </c>
      <c r="D512" s="10" t="s">
        <v>1869</v>
      </c>
      <c r="E512" s="11" t="s">
        <v>1870</v>
      </c>
      <c r="F512" s="12" t="s">
        <v>1871</v>
      </c>
      <c r="G512" s="8"/>
      <c r="H512" s="13">
        <v>2</v>
      </c>
      <c r="I512" s="12" t="s">
        <v>394</v>
      </c>
      <c r="J512" s="12" t="s">
        <v>393</v>
      </c>
    </row>
    <row r="513" spans="1:10" ht="16.5" customHeight="1" x14ac:dyDescent="0.25">
      <c r="A513" s="8" t="s">
        <v>389</v>
      </c>
      <c r="B513" s="9" t="s">
        <v>1872</v>
      </c>
      <c r="C513" s="8">
        <v>221</v>
      </c>
      <c r="D513" s="10" t="s">
        <v>1873</v>
      </c>
      <c r="E513" s="11" t="s">
        <v>1874</v>
      </c>
      <c r="F513" s="12" t="s">
        <v>1875</v>
      </c>
      <c r="G513" s="8"/>
      <c r="H513" s="13">
        <v>3</v>
      </c>
      <c r="I513" s="12" t="s">
        <v>394</v>
      </c>
      <c r="J513" s="12" t="s">
        <v>393</v>
      </c>
    </row>
    <row r="514" spans="1:10" ht="16.5" customHeight="1" x14ac:dyDescent="0.25">
      <c r="A514" s="8" t="s">
        <v>389</v>
      </c>
      <c r="B514" s="9" t="s">
        <v>1872</v>
      </c>
      <c r="C514" s="8">
        <v>231</v>
      </c>
      <c r="D514" s="10" t="s">
        <v>1876</v>
      </c>
      <c r="E514" s="11" t="s">
        <v>1877</v>
      </c>
      <c r="F514" s="12" t="s">
        <v>1878</v>
      </c>
      <c r="G514" s="8"/>
      <c r="H514" s="13">
        <v>3</v>
      </c>
      <c r="I514" s="12" t="s">
        <v>394</v>
      </c>
      <c r="J514" s="12" t="s">
        <v>393</v>
      </c>
    </row>
    <row r="515" spans="1:10" ht="16.5" customHeight="1" x14ac:dyDescent="0.25">
      <c r="A515" s="8" t="s">
        <v>389</v>
      </c>
      <c r="B515" s="9" t="s">
        <v>1872</v>
      </c>
      <c r="C515" s="8">
        <v>271</v>
      </c>
      <c r="D515" s="10" t="s">
        <v>1879</v>
      </c>
      <c r="E515" s="11" t="s">
        <v>1880</v>
      </c>
      <c r="F515" s="12" t="s">
        <v>1881</v>
      </c>
      <c r="G515" s="8"/>
      <c r="H515" s="13">
        <v>3</v>
      </c>
      <c r="I515" s="12" t="s">
        <v>394</v>
      </c>
      <c r="J515" s="12" t="s">
        <v>393</v>
      </c>
    </row>
    <row r="516" spans="1:10" ht="16.5" customHeight="1" x14ac:dyDescent="0.25">
      <c r="A516" s="8" t="s">
        <v>389</v>
      </c>
      <c r="B516" s="9" t="s">
        <v>1872</v>
      </c>
      <c r="C516" s="8">
        <v>296</v>
      </c>
      <c r="D516" s="10" t="s">
        <v>1882</v>
      </c>
      <c r="E516" s="11" t="s">
        <v>1883</v>
      </c>
      <c r="F516" s="12" t="s">
        <v>853</v>
      </c>
      <c r="G516" s="8"/>
      <c r="H516" s="13">
        <v>1</v>
      </c>
      <c r="I516" s="12" t="s">
        <v>394</v>
      </c>
      <c r="J516" s="12" t="s">
        <v>393</v>
      </c>
    </row>
    <row r="517" spans="1:10" ht="16.5" customHeight="1" x14ac:dyDescent="0.25">
      <c r="A517" s="8" t="s">
        <v>389</v>
      </c>
      <c r="B517" s="9" t="s">
        <v>1872</v>
      </c>
      <c r="C517" s="8">
        <v>341</v>
      </c>
      <c r="D517" s="10" t="s">
        <v>1884</v>
      </c>
      <c r="E517" s="11" t="s">
        <v>1885</v>
      </c>
      <c r="F517" s="12" t="s">
        <v>1886</v>
      </c>
      <c r="G517" s="8"/>
      <c r="H517" s="13">
        <v>3</v>
      </c>
      <c r="I517" s="12" t="s">
        <v>394</v>
      </c>
      <c r="J517" s="12" t="s">
        <v>393</v>
      </c>
    </row>
    <row r="518" spans="1:10" ht="16.5" customHeight="1" x14ac:dyDescent="0.25">
      <c r="A518" s="8" t="s">
        <v>389</v>
      </c>
      <c r="B518" s="9" t="s">
        <v>1872</v>
      </c>
      <c r="C518" s="8">
        <v>344</v>
      </c>
      <c r="D518" s="10" t="s">
        <v>1887</v>
      </c>
      <c r="E518" s="11" t="s">
        <v>1888</v>
      </c>
      <c r="F518" s="12" t="s">
        <v>1889</v>
      </c>
      <c r="G518" s="8"/>
      <c r="H518" s="13">
        <v>2</v>
      </c>
      <c r="I518" s="12" t="s">
        <v>394</v>
      </c>
      <c r="J518" s="12" t="s">
        <v>393</v>
      </c>
    </row>
    <row r="519" spans="1:10" ht="16.5" customHeight="1" x14ac:dyDescent="0.25">
      <c r="A519" s="8" t="s">
        <v>389</v>
      </c>
      <c r="B519" s="9" t="s">
        <v>1872</v>
      </c>
      <c r="C519" s="8">
        <v>348</v>
      </c>
      <c r="D519" s="10" t="s">
        <v>1890</v>
      </c>
      <c r="E519" s="11" t="s">
        <v>1891</v>
      </c>
      <c r="F519" s="12" t="s">
        <v>414</v>
      </c>
      <c r="G519" s="8"/>
      <c r="H519" s="13">
        <v>2</v>
      </c>
      <c r="I519" s="12" t="s">
        <v>394</v>
      </c>
      <c r="J519" s="12" t="s">
        <v>393</v>
      </c>
    </row>
    <row r="520" spans="1:10" ht="16.5" customHeight="1" x14ac:dyDescent="0.25">
      <c r="A520" s="8" t="s">
        <v>389</v>
      </c>
      <c r="B520" s="9" t="s">
        <v>1872</v>
      </c>
      <c r="C520" s="8">
        <v>349</v>
      </c>
      <c r="D520" s="10" t="s">
        <v>1892</v>
      </c>
      <c r="E520" s="11" t="s">
        <v>1893</v>
      </c>
      <c r="F520" s="12" t="s">
        <v>417</v>
      </c>
      <c r="G520" s="8"/>
      <c r="H520" s="13">
        <v>1</v>
      </c>
      <c r="I520" s="12" t="s">
        <v>394</v>
      </c>
      <c r="J520" s="12" t="s">
        <v>393</v>
      </c>
    </row>
    <row r="521" spans="1:10" ht="16.5" customHeight="1" x14ac:dyDescent="0.25">
      <c r="A521" s="8" t="s">
        <v>389</v>
      </c>
      <c r="B521" s="9" t="s">
        <v>1872</v>
      </c>
      <c r="C521" s="8">
        <v>365</v>
      </c>
      <c r="D521" s="10" t="s">
        <v>1894</v>
      </c>
      <c r="E521" s="11" t="s">
        <v>1895</v>
      </c>
      <c r="F521" s="12" t="s">
        <v>1896</v>
      </c>
      <c r="G521" s="8"/>
      <c r="H521" s="13">
        <v>3</v>
      </c>
      <c r="I521" s="12" t="s">
        <v>394</v>
      </c>
      <c r="J521" s="12" t="s">
        <v>393</v>
      </c>
    </row>
    <row r="522" spans="1:10" ht="16.5" customHeight="1" x14ac:dyDescent="0.25">
      <c r="A522" s="8" t="s">
        <v>389</v>
      </c>
      <c r="B522" s="9" t="s">
        <v>1872</v>
      </c>
      <c r="C522" s="8">
        <v>371</v>
      </c>
      <c r="D522" s="10" t="s">
        <v>1897</v>
      </c>
      <c r="E522" s="11" t="s">
        <v>1898</v>
      </c>
      <c r="F522" s="12" t="s">
        <v>1899</v>
      </c>
      <c r="G522" s="8"/>
      <c r="H522" s="13">
        <v>3</v>
      </c>
      <c r="I522" s="12" t="s">
        <v>394</v>
      </c>
      <c r="J522" s="12" t="s">
        <v>393</v>
      </c>
    </row>
    <row r="523" spans="1:10" ht="16.5" customHeight="1" x14ac:dyDescent="0.25">
      <c r="A523" s="8" t="s">
        <v>389</v>
      </c>
      <c r="B523" s="9" t="s">
        <v>1872</v>
      </c>
      <c r="C523" s="8">
        <v>396</v>
      </c>
      <c r="D523" s="10" t="s">
        <v>1900</v>
      </c>
      <c r="E523" s="11" t="s">
        <v>1901</v>
      </c>
      <c r="F523" s="12" t="s">
        <v>853</v>
      </c>
      <c r="G523" s="8"/>
      <c r="H523" s="13">
        <v>1</v>
      </c>
      <c r="I523" s="12" t="s">
        <v>394</v>
      </c>
      <c r="J523" s="12" t="s">
        <v>393</v>
      </c>
    </row>
    <row r="524" spans="1:10" ht="16.5" customHeight="1" x14ac:dyDescent="0.25">
      <c r="A524" s="8" t="s">
        <v>389</v>
      </c>
      <c r="B524" s="9" t="s">
        <v>1872</v>
      </c>
      <c r="C524" s="8">
        <v>441</v>
      </c>
      <c r="D524" s="10" t="s">
        <v>1902</v>
      </c>
      <c r="E524" s="11" t="s">
        <v>1903</v>
      </c>
      <c r="F524" s="12" t="s">
        <v>1904</v>
      </c>
      <c r="G524" s="8"/>
      <c r="H524" s="13">
        <v>3</v>
      </c>
      <c r="I524" s="12" t="s">
        <v>394</v>
      </c>
      <c r="J524" s="12" t="s">
        <v>393</v>
      </c>
    </row>
    <row r="525" spans="1:10" ht="16.5" customHeight="1" x14ac:dyDescent="0.25">
      <c r="A525" s="8" t="s">
        <v>389</v>
      </c>
      <c r="B525" s="9" t="s">
        <v>1872</v>
      </c>
      <c r="C525" s="8">
        <v>444</v>
      </c>
      <c r="D525" s="10" t="s">
        <v>1905</v>
      </c>
      <c r="E525" s="11" t="s">
        <v>1906</v>
      </c>
      <c r="F525" s="12" t="s">
        <v>1907</v>
      </c>
      <c r="G525" s="8"/>
      <c r="H525" s="13">
        <v>2</v>
      </c>
      <c r="I525" s="12" t="s">
        <v>394</v>
      </c>
      <c r="J525" s="12" t="s">
        <v>393</v>
      </c>
    </row>
    <row r="526" spans="1:10" ht="16.5" customHeight="1" x14ac:dyDescent="0.25">
      <c r="A526" s="8" t="s">
        <v>389</v>
      </c>
      <c r="B526" s="9" t="s">
        <v>1872</v>
      </c>
      <c r="C526" s="8">
        <v>447</v>
      </c>
      <c r="D526" s="10" t="s">
        <v>1908</v>
      </c>
      <c r="E526" s="11" t="s">
        <v>1909</v>
      </c>
      <c r="F526" s="12" t="s">
        <v>677</v>
      </c>
      <c r="G526" s="8"/>
      <c r="H526" s="13">
        <v>3</v>
      </c>
      <c r="I526" s="12" t="s">
        <v>394</v>
      </c>
      <c r="J526" s="12" t="s">
        <v>393</v>
      </c>
    </row>
    <row r="527" spans="1:10" ht="16.5" customHeight="1" x14ac:dyDescent="0.25">
      <c r="A527" s="8" t="s">
        <v>389</v>
      </c>
      <c r="B527" s="9" t="s">
        <v>1872</v>
      </c>
      <c r="C527" s="8">
        <v>448</v>
      </c>
      <c r="D527" s="10" t="s">
        <v>1910</v>
      </c>
      <c r="E527" s="11" t="s">
        <v>1911</v>
      </c>
      <c r="F527" s="12" t="s">
        <v>414</v>
      </c>
      <c r="G527" s="8"/>
      <c r="H527" s="13">
        <v>3</v>
      </c>
      <c r="I527" s="12" t="s">
        <v>394</v>
      </c>
      <c r="J527" s="12" t="s">
        <v>393</v>
      </c>
    </row>
    <row r="528" spans="1:10" ht="16.5" customHeight="1" x14ac:dyDescent="0.25">
      <c r="A528" s="8" t="s">
        <v>389</v>
      </c>
      <c r="B528" s="9" t="s">
        <v>1872</v>
      </c>
      <c r="C528" s="8">
        <v>449</v>
      </c>
      <c r="D528" s="10" t="s">
        <v>1912</v>
      </c>
      <c r="E528" s="11" t="s">
        <v>1913</v>
      </c>
      <c r="F528" s="12" t="s">
        <v>425</v>
      </c>
      <c r="G528" s="8"/>
      <c r="H528" s="13">
        <v>3</v>
      </c>
      <c r="I528" s="12" t="s">
        <v>394</v>
      </c>
      <c r="J528" s="12" t="s">
        <v>393</v>
      </c>
    </row>
    <row r="529" spans="1:10" ht="16.5" customHeight="1" x14ac:dyDescent="0.25">
      <c r="A529" s="8" t="s">
        <v>389</v>
      </c>
      <c r="B529" s="9" t="s">
        <v>1872</v>
      </c>
      <c r="C529" s="8">
        <v>460</v>
      </c>
      <c r="D529" s="10" t="s">
        <v>1914</v>
      </c>
      <c r="E529" s="11" t="s">
        <v>1915</v>
      </c>
      <c r="F529" s="12" t="s">
        <v>1916</v>
      </c>
      <c r="G529" s="8"/>
      <c r="H529" s="13">
        <v>3</v>
      </c>
      <c r="I529" s="12" t="s">
        <v>394</v>
      </c>
      <c r="J529" s="12" t="s">
        <v>393</v>
      </c>
    </row>
    <row r="530" spans="1:10" ht="16.5" customHeight="1" x14ac:dyDescent="0.25">
      <c r="A530" s="8" t="s">
        <v>389</v>
      </c>
      <c r="B530" s="9" t="s">
        <v>1872</v>
      </c>
      <c r="C530" s="8">
        <v>464</v>
      </c>
      <c r="D530" s="10" t="s">
        <v>1917</v>
      </c>
      <c r="E530" s="11" t="s">
        <v>1918</v>
      </c>
      <c r="F530" s="12" t="s">
        <v>1919</v>
      </c>
      <c r="G530" s="8"/>
      <c r="H530" s="13">
        <v>2</v>
      </c>
      <c r="I530" s="12" t="s">
        <v>394</v>
      </c>
      <c r="J530" s="12" t="s">
        <v>393</v>
      </c>
    </row>
    <row r="531" spans="1:10" ht="16.5" customHeight="1" x14ac:dyDescent="0.25">
      <c r="A531" s="8" t="s">
        <v>389</v>
      </c>
      <c r="B531" s="9" t="s">
        <v>1872</v>
      </c>
      <c r="C531" s="8">
        <v>496</v>
      </c>
      <c r="D531" s="10" t="s">
        <v>1920</v>
      </c>
      <c r="E531" s="11" t="s">
        <v>1921</v>
      </c>
      <c r="F531" s="12" t="s">
        <v>853</v>
      </c>
      <c r="G531" s="8"/>
      <c r="H531" s="13">
        <v>1</v>
      </c>
      <c r="I531" s="12" t="s">
        <v>394</v>
      </c>
      <c r="J531" s="12" t="s">
        <v>393</v>
      </c>
    </row>
    <row r="532" spans="1:10" ht="16.5" customHeight="1" x14ac:dyDescent="0.25">
      <c r="A532" s="8" t="s">
        <v>389</v>
      </c>
      <c r="B532" s="9" t="s">
        <v>1922</v>
      </c>
      <c r="C532" s="8">
        <v>102</v>
      </c>
      <c r="D532" s="10" t="s">
        <v>1923</v>
      </c>
      <c r="E532" s="11" t="s">
        <v>1924</v>
      </c>
      <c r="F532" s="12" t="s">
        <v>1925</v>
      </c>
      <c r="G532" s="12" t="s">
        <v>393</v>
      </c>
      <c r="H532" s="13">
        <v>1</v>
      </c>
      <c r="I532" s="12" t="s">
        <v>394</v>
      </c>
      <c r="J532" s="12" t="s">
        <v>1403</v>
      </c>
    </row>
    <row r="533" spans="1:10" ht="16.5" customHeight="1" x14ac:dyDescent="0.25">
      <c r="A533" s="8" t="s">
        <v>389</v>
      </c>
      <c r="B533" s="9" t="s">
        <v>1922</v>
      </c>
      <c r="C533" s="8">
        <v>152</v>
      </c>
      <c r="D533" s="10" t="s">
        <v>1926</v>
      </c>
      <c r="E533" s="11" t="s">
        <v>1927</v>
      </c>
      <c r="F533" s="12" t="s">
        <v>1928</v>
      </c>
      <c r="G533" s="12" t="s">
        <v>393</v>
      </c>
      <c r="H533" s="13">
        <v>1</v>
      </c>
      <c r="I533" s="12" t="s">
        <v>394</v>
      </c>
      <c r="J533" s="12" t="s">
        <v>1403</v>
      </c>
    </row>
    <row r="534" spans="1:10" ht="16.5" customHeight="1" x14ac:dyDescent="0.25">
      <c r="A534" s="8" t="s">
        <v>389</v>
      </c>
      <c r="B534" s="9" t="s">
        <v>1922</v>
      </c>
      <c r="C534" s="8">
        <v>201</v>
      </c>
      <c r="D534" s="10" t="s">
        <v>231</v>
      </c>
      <c r="E534" s="11" t="s">
        <v>1929</v>
      </c>
      <c r="F534" s="12" t="s">
        <v>1930</v>
      </c>
      <c r="G534" s="8"/>
      <c r="H534" s="13">
        <v>2</v>
      </c>
      <c r="I534" s="12" t="s">
        <v>394</v>
      </c>
      <c r="J534" s="12" t="s">
        <v>393</v>
      </c>
    </row>
    <row r="535" spans="1:10" ht="16.5" customHeight="1" x14ac:dyDescent="0.25">
      <c r="A535" s="8" t="s">
        <v>389</v>
      </c>
      <c r="B535" s="9" t="s">
        <v>1922</v>
      </c>
      <c r="C535" s="8">
        <v>202</v>
      </c>
      <c r="D535" s="10" t="s">
        <v>1931</v>
      </c>
      <c r="E535" s="11" t="s">
        <v>1932</v>
      </c>
      <c r="F535" s="12" t="s">
        <v>1933</v>
      </c>
      <c r="G535" s="12" t="s">
        <v>393</v>
      </c>
      <c r="H535" s="13">
        <v>1</v>
      </c>
      <c r="I535" s="12" t="s">
        <v>394</v>
      </c>
      <c r="J535" s="12" t="s">
        <v>1403</v>
      </c>
    </row>
    <row r="536" spans="1:10" ht="16.5" customHeight="1" x14ac:dyDescent="0.25">
      <c r="A536" s="8" t="s">
        <v>389</v>
      </c>
      <c r="B536" s="9" t="s">
        <v>1922</v>
      </c>
      <c r="C536" s="8">
        <v>302</v>
      </c>
      <c r="D536" s="10" t="s">
        <v>1934</v>
      </c>
      <c r="E536" s="11" t="s">
        <v>1935</v>
      </c>
      <c r="F536" s="12" t="s">
        <v>1936</v>
      </c>
      <c r="G536" s="8"/>
      <c r="H536" s="13">
        <v>2</v>
      </c>
      <c r="I536" s="12" t="s">
        <v>394</v>
      </c>
      <c r="J536" s="12" t="s">
        <v>393</v>
      </c>
    </row>
    <row r="537" spans="1:10" ht="16.5" customHeight="1" x14ac:dyDescent="0.25">
      <c r="A537" s="8" t="s">
        <v>389</v>
      </c>
      <c r="B537" s="9" t="s">
        <v>1922</v>
      </c>
      <c r="C537" s="8">
        <v>353</v>
      </c>
      <c r="D537" s="10" t="s">
        <v>1937</v>
      </c>
      <c r="E537" s="11" t="s">
        <v>1938</v>
      </c>
      <c r="F537" s="12" t="s">
        <v>1939</v>
      </c>
      <c r="G537" s="8"/>
      <c r="H537" s="13">
        <v>3</v>
      </c>
      <c r="I537" s="12" t="s">
        <v>394</v>
      </c>
      <c r="J537" s="12" t="s">
        <v>393</v>
      </c>
    </row>
    <row r="538" spans="1:10" ht="16.5" customHeight="1" x14ac:dyDescent="0.25">
      <c r="A538" s="8" t="s">
        <v>389</v>
      </c>
      <c r="B538" s="9" t="s">
        <v>1922</v>
      </c>
      <c r="C538" s="8">
        <v>701</v>
      </c>
      <c r="D538" s="10" t="s">
        <v>1940</v>
      </c>
      <c r="E538" s="11" t="s">
        <v>1941</v>
      </c>
      <c r="F538" s="12" t="s">
        <v>1942</v>
      </c>
      <c r="G538" s="8"/>
      <c r="H538" s="13">
        <v>2</v>
      </c>
      <c r="I538" s="12" t="s">
        <v>394</v>
      </c>
      <c r="J538" s="12" t="s">
        <v>393</v>
      </c>
    </row>
    <row r="539" spans="1:10" ht="16.5" customHeight="1" x14ac:dyDescent="0.25">
      <c r="A539" s="8" t="s">
        <v>389</v>
      </c>
      <c r="B539" s="9" t="s">
        <v>1943</v>
      </c>
      <c r="C539" s="8">
        <v>102</v>
      </c>
      <c r="D539" s="10" t="s">
        <v>1944</v>
      </c>
      <c r="E539" s="11" t="s">
        <v>1945</v>
      </c>
      <c r="F539" s="12" t="s">
        <v>1925</v>
      </c>
      <c r="G539" s="8"/>
      <c r="H539" s="13">
        <v>1</v>
      </c>
      <c r="I539" s="12" t="s">
        <v>394</v>
      </c>
      <c r="J539" s="12" t="s">
        <v>393</v>
      </c>
    </row>
    <row r="540" spans="1:10" ht="16.5" customHeight="1" x14ac:dyDescent="0.25">
      <c r="A540" s="8" t="s">
        <v>389</v>
      </c>
      <c r="B540" s="9" t="s">
        <v>1943</v>
      </c>
      <c r="C540" s="8">
        <v>152</v>
      </c>
      <c r="D540" s="10" t="s">
        <v>1946</v>
      </c>
      <c r="E540" s="11" t="s">
        <v>1947</v>
      </c>
      <c r="F540" s="12" t="s">
        <v>1928</v>
      </c>
      <c r="G540" s="8"/>
      <c r="H540" s="13">
        <v>1</v>
      </c>
      <c r="I540" s="12" t="s">
        <v>394</v>
      </c>
      <c r="J540" s="12" t="s">
        <v>393</v>
      </c>
    </row>
    <row r="541" spans="1:10" ht="16.5" customHeight="1" x14ac:dyDescent="0.25">
      <c r="A541" s="8" t="s">
        <v>389</v>
      </c>
      <c r="B541" s="9" t="s">
        <v>1943</v>
      </c>
      <c r="C541" s="8">
        <v>202</v>
      </c>
      <c r="D541" s="10" t="s">
        <v>1948</v>
      </c>
      <c r="E541" s="11" t="s">
        <v>1949</v>
      </c>
      <c r="F541" s="12" t="s">
        <v>1933</v>
      </c>
      <c r="G541" s="8"/>
      <c r="H541" s="13">
        <v>1</v>
      </c>
      <c r="I541" s="12" t="s">
        <v>394</v>
      </c>
      <c r="J541" s="12" t="s">
        <v>393</v>
      </c>
    </row>
    <row r="542" spans="1:10" ht="16.5" customHeight="1" x14ac:dyDescent="0.25">
      <c r="A542" s="8" t="s">
        <v>389</v>
      </c>
      <c r="B542" s="9" t="s">
        <v>1950</v>
      </c>
      <c r="C542" s="8">
        <v>102</v>
      </c>
      <c r="D542" s="10" t="s">
        <v>1951</v>
      </c>
      <c r="E542" s="11" t="s">
        <v>1952</v>
      </c>
      <c r="F542" s="12" t="s">
        <v>1925</v>
      </c>
      <c r="G542" s="8"/>
      <c r="H542" s="13">
        <v>1</v>
      </c>
      <c r="I542" s="12" t="s">
        <v>394</v>
      </c>
      <c r="J542" s="12" t="s">
        <v>393</v>
      </c>
    </row>
    <row r="543" spans="1:10" ht="16.5" customHeight="1" x14ac:dyDescent="0.25">
      <c r="A543" s="8" t="s">
        <v>389</v>
      </c>
      <c r="B543" s="9" t="s">
        <v>1950</v>
      </c>
      <c r="C543" s="8">
        <v>152</v>
      </c>
      <c r="D543" s="10" t="s">
        <v>1953</v>
      </c>
      <c r="E543" s="11" t="s">
        <v>1954</v>
      </c>
      <c r="F543" s="12" t="s">
        <v>1928</v>
      </c>
      <c r="G543" s="8"/>
      <c r="H543" s="13">
        <v>1</v>
      </c>
      <c r="I543" s="12" t="s">
        <v>394</v>
      </c>
      <c r="J543" s="12" t="s">
        <v>393</v>
      </c>
    </row>
    <row r="544" spans="1:10" ht="16.5" customHeight="1" x14ac:dyDescent="0.25">
      <c r="A544" s="8" t="s">
        <v>389</v>
      </c>
      <c r="B544" s="9" t="s">
        <v>1950</v>
      </c>
      <c r="C544" s="8">
        <v>202</v>
      </c>
      <c r="D544" s="10" t="s">
        <v>1955</v>
      </c>
      <c r="E544" s="11" t="s">
        <v>1956</v>
      </c>
      <c r="F544" s="12" t="s">
        <v>1933</v>
      </c>
      <c r="G544" s="8"/>
      <c r="H544" s="13">
        <v>1</v>
      </c>
      <c r="I544" s="12" t="s">
        <v>394</v>
      </c>
      <c r="J544" s="12" t="s">
        <v>393</v>
      </c>
    </row>
    <row r="545" spans="1:10" ht="16.5" customHeight="1" x14ac:dyDescent="0.25">
      <c r="A545" s="8" t="s">
        <v>389</v>
      </c>
      <c r="B545" s="9" t="s">
        <v>1957</v>
      </c>
      <c r="C545" s="8">
        <v>102</v>
      </c>
      <c r="D545" s="10" t="s">
        <v>1958</v>
      </c>
      <c r="E545" s="11" t="s">
        <v>1959</v>
      </c>
      <c r="F545" s="12" t="s">
        <v>1925</v>
      </c>
      <c r="G545" s="8"/>
      <c r="H545" s="13">
        <v>1</v>
      </c>
      <c r="I545" s="12" t="s">
        <v>394</v>
      </c>
      <c r="J545" s="12" t="s">
        <v>393</v>
      </c>
    </row>
    <row r="546" spans="1:10" ht="16.5" customHeight="1" x14ac:dyDescent="0.25">
      <c r="A546" s="8" t="s">
        <v>389</v>
      </c>
      <c r="B546" s="9" t="s">
        <v>1957</v>
      </c>
      <c r="C546" s="8">
        <v>152</v>
      </c>
      <c r="D546" s="10" t="s">
        <v>1960</v>
      </c>
      <c r="E546" s="11" t="s">
        <v>1961</v>
      </c>
      <c r="F546" s="12" t="s">
        <v>1928</v>
      </c>
      <c r="G546" s="8"/>
      <c r="H546" s="13">
        <v>1</v>
      </c>
      <c r="I546" s="12" t="s">
        <v>394</v>
      </c>
      <c r="J546" s="12" t="s">
        <v>393</v>
      </c>
    </row>
    <row r="547" spans="1:10" ht="16.5" customHeight="1" x14ac:dyDescent="0.25">
      <c r="A547" s="8" t="s">
        <v>389</v>
      </c>
      <c r="B547" s="9" t="s">
        <v>1957</v>
      </c>
      <c r="C547" s="8">
        <v>202</v>
      </c>
      <c r="D547" s="10" t="s">
        <v>1962</v>
      </c>
      <c r="E547" s="11" t="s">
        <v>1963</v>
      </c>
      <c r="F547" s="12" t="s">
        <v>1933</v>
      </c>
      <c r="G547" s="8"/>
      <c r="H547" s="13">
        <v>1</v>
      </c>
      <c r="I547" s="12" t="s">
        <v>394</v>
      </c>
      <c r="J547" s="12" t="s">
        <v>393</v>
      </c>
    </row>
    <row r="548" spans="1:10" ht="16.5" customHeight="1" x14ac:dyDescent="0.25">
      <c r="A548" s="8" t="s">
        <v>389</v>
      </c>
      <c r="B548" s="9" t="s">
        <v>1964</v>
      </c>
      <c r="C548" s="8">
        <v>102</v>
      </c>
      <c r="D548" s="10" t="s">
        <v>1965</v>
      </c>
      <c r="E548" s="11" t="s">
        <v>1966</v>
      </c>
      <c r="F548" s="12" t="s">
        <v>1925</v>
      </c>
      <c r="G548" s="8"/>
      <c r="H548" s="13">
        <v>1</v>
      </c>
      <c r="I548" s="12" t="s">
        <v>394</v>
      </c>
      <c r="J548" s="12" t="s">
        <v>393</v>
      </c>
    </row>
    <row r="549" spans="1:10" ht="16.5" customHeight="1" x14ac:dyDescent="0.25">
      <c r="A549" s="8" t="s">
        <v>389</v>
      </c>
      <c r="B549" s="9" t="s">
        <v>1964</v>
      </c>
      <c r="C549" s="8">
        <v>152</v>
      </c>
      <c r="D549" s="10" t="s">
        <v>1967</v>
      </c>
      <c r="E549" s="11" t="s">
        <v>1968</v>
      </c>
      <c r="F549" s="12" t="s">
        <v>1928</v>
      </c>
      <c r="G549" s="8"/>
      <c r="H549" s="13">
        <v>1</v>
      </c>
      <c r="I549" s="12" t="s">
        <v>394</v>
      </c>
      <c r="J549" s="12" t="s">
        <v>393</v>
      </c>
    </row>
    <row r="550" spans="1:10" ht="16.5" customHeight="1" x14ac:dyDescent="0.25">
      <c r="A550" s="8" t="s">
        <v>389</v>
      </c>
      <c r="B550" s="9" t="s">
        <v>1964</v>
      </c>
      <c r="C550" s="8">
        <v>202</v>
      </c>
      <c r="D550" s="10" t="s">
        <v>1969</v>
      </c>
      <c r="E550" s="11" t="s">
        <v>1970</v>
      </c>
      <c r="F550" s="12" t="s">
        <v>1933</v>
      </c>
      <c r="G550" s="8"/>
      <c r="H550" s="13">
        <v>1</v>
      </c>
      <c r="I550" s="12" t="s">
        <v>394</v>
      </c>
      <c r="J550" s="12" t="s">
        <v>393</v>
      </c>
    </row>
    <row r="551" spans="1:10" ht="16.5" customHeight="1" x14ac:dyDescent="0.25">
      <c r="A551" s="8" t="s">
        <v>389</v>
      </c>
      <c r="B551" s="9" t="s">
        <v>1971</v>
      </c>
      <c r="C551" s="8">
        <v>102</v>
      </c>
      <c r="D551" s="10" t="s">
        <v>1972</v>
      </c>
      <c r="E551" s="11" t="s">
        <v>1973</v>
      </c>
      <c r="F551" s="12" t="s">
        <v>1925</v>
      </c>
      <c r="G551" s="8"/>
      <c r="H551" s="13">
        <v>1</v>
      </c>
      <c r="I551" s="12" t="s">
        <v>394</v>
      </c>
      <c r="J551" s="12" t="s">
        <v>393</v>
      </c>
    </row>
    <row r="552" spans="1:10" ht="16.5" customHeight="1" x14ac:dyDescent="0.25">
      <c r="A552" s="8" t="s">
        <v>389</v>
      </c>
      <c r="B552" s="9" t="s">
        <v>1971</v>
      </c>
      <c r="C552" s="8">
        <v>152</v>
      </c>
      <c r="D552" s="10" t="s">
        <v>1974</v>
      </c>
      <c r="E552" s="11" t="s">
        <v>1975</v>
      </c>
      <c r="F552" s="12" t="s">
        <v>1928</v>
      </c>
      <c r="G552" s="8"/>
      <c r="H552" s="13">
        <v>1</v>
      </c>
      <c r="I552" s="12" t="s">
        <v>394</v>
      </c>
      <c r="J552" s="12" t="s">
        <v>393</v>
      </c>
    </row>
    <row r="553" spans="1:10" ht="16.5" customHeight="1" x14ac:dyDescent="0.25">
      <c r="A553" s="8" t="s">
        <v>389</v>
      </c>
      <c r="B553" s="9" t="s">
        <v>1971</v>
      </c>
      <c r="C553" s="8">
        <v>202</v>
      </c>
      <c r="D553" s="10" t="s">
        <v>1976</v>
      </c>
      <c r="E553" s="11" t="s">
        <v>1977</v>
      </c>
      <c r="F553" s="12" t="s">
        <v>1933</v>
      </c>
      <c r="G553" s="8"/>
      <c r="H553" s="13">
        <v>1</v>
      </c>
      <c r="I553" s="12" t="s">
        <v>394</v>
      </c>
      <c r="J553" s="12" t="s">
        <v>393</v>
      </c>
    </row>
    <row r="554" spans="1:10" ht="16.5" customHeight="1" x14ac:dyDescent="0.25">
      <c r="A554" s="8" t="s">
        <v>389</v>
      </c>
      <c r="B554" s="9" t="s">
        <v>1978</v>
      </c>
      <c r="C554" s="8">
        <v>102</v>
      </c>
      <c r="D554" s="10" t="s">
        <v>1979</v>
      </c>
      <c r="E554" s="11" t="s">
        <v>1980</v>
      </c>
      <c r="F554" s="12" t="s">
        <v>1925</v>
      </c>
      <c r="G554" s="8"/>
      <c r="H554" s="13">
        <v>1</v>
      </c>
      <c r="I554" s="12" t="s">
        <v>394</v>
      </c>
      <c r="J554" s="12" t="s">
        <v>393</v>
      </c>
    </row>
    <row r="555" spans="1:10" ht="16.5" customHeight="1" x14ac:dyDescent="0.25">
      <c r="A555" s="8" t="s">
        <v>389</v>
      </c>
      <c r="B555" s="9" t="s">
        <v>1978</v>
      </c>
      <c r="C555" s="8">
        <v>152</v>
      </c>
      <c r="D555" s="10" t="s">
        <v>1981</v>
      </c>
      <c r="E555" s="11" t="s">
        <v>1982</v>
      </c>
      <c r="F555" s="12" t="s">
        <v>1928</v>
      </c>
      <c r="G555" s="8"/>
      <c r="H555" s="13">
        <v>1</v>
      </c>
      <c r="I555" s="12" t="s">
        <v>394</v>
      </c>
      <c r="J555" s="12" t="s">
        <v>393</v>
      </c>
    </row>
    <row r="556" spans="1:10" ht="16.5" customHeight="1" x14ac:dyDescent="0.25">
      <c r="A556" s="8" t="s">
        <v>389</v>
      </c>
      <c r="B556" s="9" t="s">
        <v>1978</v>
      </c>
      <c r="C556" s="8">
        <v>202</v>
      </c>
      <c r="D556" s="10" t="s">
        <v>1983</v>
      </c>
      <c r="E556" s="11" t="s">
        <v>1984</v>
      </c>
      <c r="F556" s="12" t="s">
        <v>1933</v>
      </c>
      <c r="G556" s="8"/>
      <c r="H556" s="13">
        <v>1</v>
      </c>
      <c r="I556" s="12" t="s">
        <v>394</v>
      </c>
      <c r="J556" s="12" t="s">
        <v>393</v>
      </c>
    </row>
    <row r="557" spans="1:10" ht="16.5" customHeight="1" x14ac:dyDescent="0.25">
      <c r="A557" s="8" t="s">
        <v>389</v>
      </c>
      <c r="B557" s="9" t="s">
        <v>1985</v>
      </c>
      <c r="C557" s="8">
        <v>102</v>
      </c>
      <c r="D557" s="10" t="s">
        <v>1986</v>
      </c>
      <c r="E557" s="11" t="s">
        <v>1987</v>
      </c>
      <c r="F557" s="12" t="s">
        <v>1925</v>
      </c>
      <c r="G557" s="8"/>
      <c r="H557" s="13">
        <v>1</v>
      </c>
      <c r="I557" s="12" t="s">
        <v>394</v>
      </c>
      <c r="J557" s="12" t="s">
        <v>393</v>
      </c>
    </row>
    <row r="558" spans="1:10" ht="16.5" customHeight="1" x14ac:dyDescent="0.25">
      <c r="A558" s="8" t="s">
        <v>389</v>
      </c>
      <c r="B558" s="9" t="s">
        <v>1985</v>
      </c>
      <c r="C558" s="8">
        <v>152</v>
      </c>
      <c r="D558" s="10" t="s">
        <v>1988</v>
      </c>
      <c r="E558" s="11" t="s">
        <v>1989</v>
      </c>
      <c r="F558" s="12" t="s">
        <v>1928</v>
      </c>
      <c r="G558" s="8"/>
      <c r="H558" s="13">
        <v>1</v>
      </c>
      <c r="I558" s="12" t="s">
        <v>394</v>
      </c>
      <c r="J558" s="12" t="s">
        <v>393</v>
      </c>
    </row>
    <row r="559" spans="1:10" ht="16.5" customHeight="1" x14ac:dyDescent="0.25">
      <c r="A559" s="8" t="s">
        <v>389</v>
      </c>
      <c r="B559" s="9" t="s">
        <v>1990</v>
      </c>
      <c r="C559" s="8">
        <v>102</v>
      </c>
      <c r="D559" s="10" t="s">
        <v>1991</v>
      </c>
      <c r="E559" s="11" t="s">
        <v>1992</v>
      </c>
      <c r="F559" s="12" t="s">
        <v>1925</v>
      </c>
      <c r="G559" s="8"/>
      <c r="H559" s="13">
        <v>1</v>
      </c>
      <c r="I559" s="12" t="s">
        <v>394</v>
      </c>
      <c r="J559" s="12" t="s">
        <v>393</v>
      </c>
    </row>
    <row r="560" spans="1:10" ht="16.5" customHeight="1" x14ac:dyDescent="0.25">
      <c r="A560" s="8" t="s">
        <v>389</v>
      </c>
      <c r="B560" s="9" t="s">
        <v>1990</v>
      </c>
      <c r="C560" s="8">
        <v>152</v>
      </c>
      <c r="D560" s="10" t="s">
        <v>1993</v>
      </c>
      <c r="E560" s="11" t="s">
        <v>1994</v>
      </c>
      <c r="F560" s="12" t="s">
        <v>1928</v>
      </c>
      <c r="G560" s="8"/>
      <c r="H560" s="13">
        <v>1</v>
      </c>
      <c r="I560" s="12" t="s">
        <v>394</v>
      </c>
      <c r="J560" s="12" t="s">
        <v>393</v>
      </c>
    </row>
    <row r="561" spans="1:10" ht="16.5" customHeight="1" x14ac:dyDescent="0.25">
      <c r="A561" s="8" t="s">
        <v>389</v>
      </c>
      <c r="B561" s="9" t="s">
        <v>1990</v>
      </c>
      <c r="C561" s="8">
        <v>202</v>
      </c>
      <c r="D561" s="10" t="s">
        <v>1995</v>
      </c>
      <c r="E561" s="11" t="s">
        <v>1996</v>
      </c>
      <c r="F561" s="12" t="s">
        <v>1933</v>
      </c>
      <c r="G561" s="8"/>
      <c r="H561" s="13">
        <v>1</v>
      </c>
      <c r="I561" s="12" t="s">
        <v>394</v>
      </c>
      <c r="J561" s="12" t="s">
        <v>393</v>
      </c>
    </row>
    <row r="562" spans="1:10" ht="16.5" customHeight="1" x14ac:dyDescent="0.25">
      <c r="A562" s="8" t="s">
        <v>389</v>
      </c>
      <c r="B562" s="9" t="s">
        <v>1997</v>
      </c>
      <c r="C562" s="8">
        <v>102</v>
      </c>
      <c r="D562" s="10" t="s">
        <v>241</v>
      </c>
      <c r="E562" s="11" t="s">
        <v>1998</v>
      </c>
      <c r="F562" s="12" t="s">
        <v>1925</v>
      </c>
      <c r="G562" s="8"/>
      <c r="H562" s="13">
        <v>1</v>
      </c>
      <c r="I562" s="12" t="s">
        <v>394</v>
      </c>
      <c r="J562" s="12" t="s">
        <v>393</v>
      </c>
    </row>
    <row r="563" spans="1:10" ht="16.5" customHeight="1" x14ac:dyDescent="0.25">
      <c r="A563" s="8" t="s">
        <v>389</v>
      </c>
      <c r="B563" s="9" t="s">
        <v>1997</v>
      </c>
      <c r="C563" s="8">
        <v>152</v>
      </c>
      <c r="D563" s="10" t="s">
        <v>242</v>
      </c>
      <c r="E563" s="11" t="s">
        <v>1999</v>
      </c>
      <c r="F563" s="12" t="s">
        <v>1928</v>
      </c>
      <c r="G563" s="8"/>
      <c r="H563" s="13">
        <v>1</v>
      </c>
      <c r="I563" s="12" t="s">
        <v>394</v>
      </c>
      <c r="J563" s="12" t="s">
        <v>393</v>
      </c>
    </row>
    <row r="564" spans="1:10" ht="16.5" customHeight="1" x14ac:dyDescent="0.25">
      <c r="A564" s="8" t="s">
        <v>389</v>
      </c>
      <c r="B564" s="9" t="s">
        <v>1997</v>
      </c>
      <c r="C564" s="8">
        <v>202</v>
      </c>
      <c r="D564" s="10" t="s">
        <v>374</v>
      </c>
      <c r="E564" s="11" t="s">
        <v>2000</v>
      </c>
      <c r="F564" s="12" t="s">
        <v>1933</v>
      </c>
      <c r="G564" s="8"/>
      <c r="H564" s="13">
        <v>1</v>
      </c>
      <c r="I564" s="12" t="s">
        <v>394</v>
      </c>
      <c r="J564" s="12" t="s">
        <v>393</v>
      </c>
    </row>
    <row r="565" spans="1:10" ht="16.5" customHeight="1" x14ac:dyDescent="0.25">
      <c r="A565" s="8" t="s">
        <v>389</v>
      </c>
      <c r="B565" s="9" t="s">
        <v>2001</v>
      </c>
      <c r="C565" s="8">
        <v>102</v>
      </c>
      <c r="D565" s="10" t="s">
        <v>2002</v>
      </c>
      <c r="E565" s="11" t="s">
        <v>2003</v>
      </c>
      <c r="F565" s="12" t="s">
        <v>1925</v>
      </c>
      <c r="G565" s="8"/>
      <c r="H565" s="13">
        <v>1</v>
      </c>
      <c r="I565" s="12" t="s">
        <v>394</v>
      </c>
      <c r="J565" s="12" t="s">
        <v>393</v>
      </c>
    </row>
    <row r="566" spans="1:10" ht="16.5" customHeight="1" x14ac:dyDescent="0.25">
      <c r="A566" s="8" t="s">
        <v>389</v>
      </c>
      <c r="B566" s="9" t="s">
        <v>2001</v>
      </c>
      <c r="C566" s="8">
        <v>152</v>
      </c>
      <c r="D566" s="10" t="s">
        <v>2004</v>
      </c>
      <c r="E566" s="11" t="s">
        <v>2005</v>
      </c>
      <c r="F566" s="12" t="s">
        <v>1928</v>
      </c>
      <c r="G566" s="8"/>
      <c r="H566" s="13">
        <v>1</v>
      </c>
      <c r="I566" s="12" t="s">
        <v>394</v>
      </c>
      <c r="J566" s="12" t="s">
        <v>393</v>
      </c>
    </row>
    <row r="567" spans="1:10" ht="16.5" customHeight="1" x14ac:dyDescent="0.25">
      <c r="A567" s="8" t="s">
        <v>389</v>
      </c>
      <c r="B567" s="9" t="s">
        <v>2001</v>
      </c>
      <c r="C567" s="8">
        <v>202</v>
      </c>
      <c r="D567" s="10" t="s">
        <v>2006</v>
      </c>
      <c r="E567" s="11" t="s">
        <v>2007</v>
      </c>
      <c r="F567" s="12" t="s">
        <v>1933</v>
      </c>
      <c r="G567" s="8"/>
      <c r="H567" s="13">
        <v>1</v>
      </c>
      <c r="I567" s="12" t="s">
        <v>394</v>
      </c>
      <c r="J567" s="12" t="s">
        <v>393</v>
      </c>
    </row>
    <row r="568" spans="1:10" ht="16.5" customHeight="1" x14ac:dyDescent="0.25">
      <c r="A568" s="8" t="s">
        <v>389</v>
      </c>
      <c r="B568" s="9" t="s">
        <v>2008</v>
      </c>
      <c r="C568" s="8">
        <v>102</v>
      </c>
      <c r="D568" s="10" t="s">
        <v>2009</v>
      </c>
      <c r="E568" s="11" t="s">
        <v>2010</v>
      </c>
      <c r="F568" s="12" t="s">
        <v>1925</v>
      </c>
      <c r="G568" s="8"/>
      <c r="H568" s="13">
        <v>1</v>
      </c>
      <c r="I568" s="12" t="s">
        <v>394</v>
      </c>
      <c r="J568" s="12" t="s">
        <v>393</v>
      </c>
    </row>
    <row r="569" spans="1:10" ht="16.5" customHeight="1" x14ac:dyDescent="0.25">
      <c r="A569" s="8" t="s">
        <v>389</v>
      </c>
      <c r="B569" s="9" t="s">
        <v>2008</v>
      </c>
      <c r="C569" s="8">
        <v>152</v>
      </c>
      <c r="D569" s="10" t="s">
        <v>2011</v>
      </c>
      <c r="E569" s="11" t="s">
        <v>2012</v>
      </c>
      <c r="F569" s="12" t="s">
        <v>1928</v>
      </c>
      <c r="G569" s="8"/>
      <c r="H569" s="13">
        <v>1</v>
      </c>
      <c r="I569" s="12" t="s">
        <v>394</v>
      </c>
      <c r="J569" s="12" t="s">
        <v>393</v>
      </c>
    </row>
    <row r="570" spans="1:10" ht="16.5" customHeight="1" x14ac:dyDescent="0.25">
      <c r="A570" s="8" t="s">
        <v>389</v>
      </c>
      <c r="B570" s="9" t="s">
        <v>2008</v>
      </c>
      <c r="C570" s="8">
        <v>202</v>
      </c>
      <c r="D570" s="10" t="s">
        <v>2013</v>
      </c>
      <c r="E570" s="11" t="s">
        <v>2014</v>
      </c>
      <c r="F570" s="12" t="s">
        <v>1933</v>
      </c>
      <c r="G570" s="8"/>
      <c r="H570" s="13">
        <v>1</v>
      </c>
      <c r="I570" s="12" t="s">
        <v>394</v>
      </c>
      <c r="J570" s="12" t="s">
        <v>393</v>
      </c>
    </row>
    <row r="571" spans="1:10" ht="16.5" customHeight="1" x14ac:dyDescent="0.25">
      <c r="A571" s="8" t="s">
        <v>389</v>
      </c>
      <c r="B571" s="9" t="s">
        <v>2015</v>
      </c>
      <c r="C571" s="8">
        <v>102</v>
      </c>
      <c r="D571" s="10" t="s">
        <v>2016</v>
      </c>
      <c r="E571" s="11" t="s">
        <v>2017</v>
      </c>
      <c r="F571" s="12" t="s">
        <v>1925</v>
      </c>
      <c r="G571" s="8"/>
      <c r="H571" s="13">
        <v>1</v>
      </c>
      <c r="I571" s="12" t="s">
        <v>394</v>
      </c>
      <c r="J571" s="12" t="s">
        <v>393</v>
      </c>
    </row>
    <row r="572" spans="1:10" ht="16.5" customHeight="1" x14ac:dyDescent="0.25">
      <c r="A572" s="8" t="s">
        <v>389</v>
      </c>
      <c r="B572" s="9" t="s">
        <v>2015</v>
      </c>
      <c r="C572" s="8">
        <v>152</v>
      </c>
      <c r="D572" s="10" t="s">
        <v>2018</v>
      </c>
      <c r="E572" s="11" t="s">
        <v>2019</v>
      </c>
      <c r="F572" s="12" t="s">
        <v>1928</v>
      </c>
      <c r="G572" s="8"/>
      <c r="H572" s="13">
        <v>1</v>
      </c>
      <c r="I572" s="12" t="s">
        <v>394</v>
      </c>
      <c r="J572" s="12" t="s">
        <v>393</v>
      </c>
    </row>
    <row r="573" spans="1:10" ht="16.5" customHeight="1" x14ac:dyDescent="0.25">
      <c r="A573" s="8" t="s">
        <v>389</v>
      </c>
      <c r="B573" s="9" t="s">
        <v>2015</v>
      </c>
      <c r="C573" s="8">
        <v>202</v>
      </c>
      <c r="D573" s="10" t="s">
        <v>2020</v>
      </c>
      <c r="E573" s="11" t="s">
        <v>2021</v>
      </c>
      <c r="F573" s="12" t="s">
        <v>1933</v>
      </c>
      <c r="G573" s="8"/>
      <c r="H573" s="13">
        <v>1</v>
      </c>
      <c r="I573" s="12" t="s">
        <v>394</v>
      </c>
      <c r="J573" s="12" t="s">
        <v>393</v>
      </c>
    </row>
    <row r="574" spans="1:10" ht="16.5" customHeight="1" x14ac:dyDescent="0.25">
      <c r="A574" s="8" t="s">
        <v>389</v>
      </c>
      <c r="B574" s="9" t="s">
        <v>2022</v>
      </c>
      <c r="C574" s="8">
        <v>102</v>
      </c>
      <c r="D574" s="10" t="s">
        <v>2023</v>
      </c>
      <c r="E574" s="11" t="s">
        <v>2024</v>
      </c>
      <c r="F574" s="12" t="s">
        <v>1925</v>
      </c>
      <c r="G574" s="8"/>
      <c r="H574" s="13">
        <v>1</v>
      </c>
      <c r="I574" s="12" t="s">
        <v>394</v>
      </c>
      <c r="J574" s="12" t="s">
        <v>393</v>
      </c>
    </row>
    <row r="575" spans="1:10" ht="16.5" customHeight="1" x14ac:dyDescent="0.25">
      <c r="A575" s="8" t="s">
        <v>389</v>
      </c>
      <c r="B575" s="9" t="s">
        <v>2022</v>
      </c>
      <c r="C575" s="8">
        <v>152</v>
      </c>
      <c r="D575" s="10" t="s">
        <v>2025</v>
      </c>
      <c r="E575" s="11" t="s">
        <v>2026</v>
      </c>
      <c r="F575" s="12" t="s">
        <v>1928</v>
      </c>
      <c r="G575" s="8"/>
      <c r="H575" s="13">
        <v>1</v>
      </c>
      <c r="I575" s="12" t="s">
        <v>394</v>
      </c>
      <c r="J575" s="12" t="s">
        <v>393</v>
      </c>
    </row>
    <row r="576" spans="1:10" ht="16.5" customHeight="1" x14ac:dyDescent="0.25">
      <c r="A576" s="8" t="s">
        <v>389</v>
      </c>
      <c r="B576" s="9" t="s">
        <v>2027</v>
      </c>
      <c r="C576" s="8">
        <v>102</v>
      </c>
      <c r="D576" s="10" t="s">
        <v>2028</v>
      </c>
      <c r="E576" s="11" t="s">
        <v>2029</v>
      </c>
      <c r="F576" s="12" t="s">
        <v>1925</v>
      </c>
      <c r="G576" s="8"/>
      <c r="H576" s="13">
        <v>1</v>
      </c>
      <c r="I576" s="12" t="s">
        <v>394</v>
      </c>
      <c r="J576" s="12" t="s">
        <v>393</v>
      </c>
    </row>
    <row r="577" spans="1:10" ht="16.5" customHeight="1" x14ac:dyDescent="0.25">
      <c r="A577" s="8" t="s">
        <v>389</v>
      </c>
      <c r="B577" s="9" t="s">
        <v>2027</v>
      </c>
      <c r="C577" s="8">
        <v>152</v>
      </c>
      <c r="D577" s="10" t="s">
        <v>2030</v>
      </c>
      <c r="E577" s="11" t="s">
        <v>2031</v>
      </c>
      <c r="F577" s="12" t="s">
        <v>1928</v>
      </c>
      <c r="G577" s="8"/>
      <c r="H577" s="13">
        <v>1</v>
      </c>
      <c r="I577" s="12" t="s">
        <v>394</v>
      </c>
      <c r="J577" s="12" t="s">
        <v>393</v>
      </c>
    </row>
    <row r="578" spans="1:10" ht="16.5" customHeight="1" x14ac:dyDescent="0.25">
      <c r="A578" s="8" t="s">
        <v>389</v>
      </c>
      <c r="B578" s="9" t="s">
        <v>2027</v>
      </c>
      <c r="C578" s="8">
        <v>202</v>
      </c>
      <c r="D578" s="10" t="s">
        <v>2032</v>
      </c>
      <c r="E578" s="11" t="s">
        <v>2033</v>
      </c>
      <c r="F578" s="12" t="s">
        <v>1933</v>
      </c>
      <c r="G578" s="8"/>
      <c r="H578" s="13">
        <v>1</v>
      </c>
      <c r="I578" s="12" t="s">
        <v>394</v>
      </c>
      <c r="J578" s="12" t="s">
        <v>393</v>
      </c>
    </row>
    <row r="579" spans="1:10" ht="16.5" customHeight="1" x14ac:dyDescent="0.25">
      <c r="A579" s="8" t="s">
        <v>389</v>
      </c>
      <c r="B579" s="9" t="s">
        <v>2034</v>
      </c>
      <c r="C579" s="8">
        <v>102</v>
      </c>
      <c r="D579" s="10" t="s">
        <v>2035</v>
      </c>
      <c r="E579" s="11" t="s">
        <v>2036</v>
      </c>
      <c r="F579" s="12" t="s">
        <v>1925</v>
      </c>
      <c r="G579" s="8"/>
      <c r="H579" s="13">
        <v>1</v>
      </c>
      <c r="I579" s="12" t="s">
        <v>394</v>
      </c>
      <c r="J579" s="12" t="s">
        <v>393</v>
      </c>
    </row>
    <row r="580" spans="1:10" ht="16.5" customHeight="1" x14ac:dyDescent="0.25">
      <c r="A580" s="8" t="s">
        <v>389</v>
      </c>
      <c r="B580" s="9" t="s">
        <v>2034</v>
      </c>
      <c r="C580" s="8">
        <v>152</v>
      </c>
      <c r="D580" s="10" t="s">
        <v>2037</v>
      </c>
      <c r="E580" s="11" t="s">
        <v>2038</v>
      </c>
      <c r="F580" s="12" t="s">
        <v>1928</v>
      </c>
      <c r="G580" s="8"/>
      <c r="H580" s="13">
        <v>1</v>
      </c>
      <c r="I580" s="12" t="s">
        <v>394</v>
      </c>
      <c r="J580" s="12" t="s">
        <v>393</v>
      </c>
    </row>
    <row r="581" spans="1:10" ht="16.5" customHeight="1" x14ac:dyDescent="0.25">
      <c r="A581" s="8" t="s">
        <v>389</v>
      </c>
      <c r="B581" s="9" t="s">
        <v>2034</v>
      </c>
      <c r="C581" s="8">
        <v>202</v>
      </c>
      <c r="D581" s="10" t="s">
        <v>2039</v>
      </c>
      <c r="E581" s="11" t="s">
        <v>2040</v>
      </c>
      <c r="F581" s="12" t="s">
        <v>1933</v>
      </c>
      <c r="G581" s="8"/>
      <c r="H581" s="13">
        <v>1</v>
      </c>
      <c r="I581" s="12" t="s">
        <v>394</v>
      </c>
      <c r="J581" s="12" t="s">
        <v>393</v>
      </c>
    </row>
    <row r="582" spans="1:10" ht="16.5" customHeight="1" x14ac:dyDescent="0.25">
      <c r="A582" s="8" t="s">
        <v>389</v>
      </c>
      <c r="B582" s="9" t="s">
        <v>2041</v>
      </c>
      <c r="C582" s="8">
        <v>101</v>
      </c>
      <c r="D582" s="10" t="s">
        <v>2042</v>
      </c>
      <c r="E582" s="11" t="s">
        <v>2043</v>
      </c>
      <c r="F582" s="12" t="s">
        <v>2044</v>
      </c>
      <c r="G582" s="8"/>
      <c r="H582" s="13">
        <v>0</v>
      </c>
      <c r="I582" s="12" t="s">
        <v>394</v>
      </c>
      <c r="J582" s="12" t="s">
        <v>393</v>
      </c>
    </row>
    <row r="583" spans="1:10" ht="16.5" customHeight="1" x14ac:dyDescent="0.25">
      <c r="A583" s="8" t="s">
        <v>389</v>
      </c>
      <c r="B583" s="9" t="s">
        <v>2045</v>
      </c>
      <c r="C583" s="8">
        <v>301</v>
      </c>
      <c r="D583" s="10" t="s">
        <v>2046</v>
      </c>
      <c r="E583" s="11" t="s">
        <v>2047</v>
      </c>
      <c r="F583" s="12" t="s">
        <v>2048</v>
      </c>
      <c r="G583" s="8"/>
      <c r="H583" s="13">
        <v>2</v>
      </c>
      <c r="I583" s="12" t="s">
        <v>394</v>
      </c>
      <c r="J583" s="12" t="s">
        <v>393</v>
      </c>
    </row>
    <row r="584" spans="1:10" ht="16.5" customHeight="1" x14ac:dyDescent="0.25">
      <c r="A584" s="8" t="s">
        <v>389</v>
      </c>
      <c r="B584" s="9" t="s">
        <v>2045</v>
      </c>
      <c r="C584" s="8">
        <v>352</v>
      </c>
      <c r="D584" s="10" t="s">
        <v>2049</v>
      </c>
      <c r="E584" s="11" t="s">
        <v>2050</v>
      </c>
      <c r="F584" s="12" t="s">
        <v>2051</v>
      </c>
      <c r="G584" s="8"/>
      <c r="H584" s="13">
        <v>2</v>
      </c>
      <c r="I584" s="12" t="s">
        <v>394</v>
      </c>
      <c r="J584" s="12" t="s">
        <v>393</v>
      </c>
    </row>
    <row r="585" spans="1:10" ht="16.5" customHeight="1" x14ac:dyDescent="0.25">
      <c r="A585" s="8" t="s">
        <v>389</v>
      </c>
      <c r="B585" s="9" t="s">
        <v>2045</v>
      </c>
      <c r="C585" s="8">
        <v>394</v>
      </c>
      <c r="D585" s="10" t="s">
        <v>2052</v>
      </c>
      <c r="E585" s="11" t="s">
        <v>2053</v>
      </c>
      <c r="F585" s="12" t="s">
        <v>2054</v>
      </c>
      <c r="G585" s="8"/>
      <c r="H585" s="13">
        <v>2</v>
      </c>
      <c r="I585" s="12" t="s">
        <v>394</v>
      </c>
      <c r="J585" s="12" t="s">
        <v>393</v>
      </c>
    </row>
    <row r="586" spans="1:10" ht="16.5" customHeight="1" x14ac:dyDescent="0.25">
      <c r="A586" s="8" t="s">
        <v>389</v>
      </c>
      <c r="B586" s="9" t="s">
        <v>2045</v>
      </c>
      <c r="C586" s="8">
        <v>420</v>
      </c>
      <c r="D586" s="10" t="s">
        <v>2055</v>
      </c>
      <c r="E586" s="11" t="s">
        <v>2056</v>
      </c>
      <c r="F586" s="12" t="s">
        <v>2057</v>
      </c>
      <c r="G586" s="8"/>
      <c r="H586" s="13">
        <v>2</v>
      </c>
      <c r="I586" s="12" t="s">
        <v>394</v>
      </c>
      <c r="J586" s="12" t="s">
        <v>393</v>
      </c>
    </row>
    <row r="587" spans="1:10" ht="16.5" customHeight="1" x14ac:dyDescent="0.25">
      <c r="A587" s="8" t="s">
        <v>389</v>
      </c>
      <c r="B587" s="9" t="s">
        <v>2058</v>
      </c>
      <c r="C587" s="8">
        <v>151</v>
      </c>
      <c r="D587" s="10" t="s">
        <v>285</v>
      </c>
      <c r="E587" s="11" t="s">
        <v>2059</v>
      </c>
      <c r="F587" s="12" t="s">
        <v>2060</v>
      </c>
      <c r="G587" s="8"/>
      <c r="H587" s="13">
        <v>3</v>
      </c>
      <c r="I587" s="12" t="s">
        <v>394</v>
      </c>
      <c r="J587" s="12" t="s">
        <v>393</v>
      </c>
    </row>
    <row r="588" spans="1:10" ht="16.5" customHeight="1" x14ac:dyDescent="0.25">
      <c r="A588" s="8" t="s">
        <v>389</v>
      </c>
      <c r="B588" s="9" t="s">
        <v>2058</v>
      </c>
      <c r="C588" s="8">
        <v>152</v>
      </c>
      <c r="D588" s="10" t="s">
        <v>286</v>
      </c>
      <c r="E588" s="11" t="s">
        <v>2061</v>
      </c>
      <c r="F588" s="12" t="s">
        <v>2062</v>
      </c>
      <c r="G588" s="8"/>
      <c r="H588" s="13">
        <v>3</v>
      </c>
      <c r="I588" s="12" t="s">
        <v>394</v>
      </c>
      <c r="J588" s="12" t="s">
        <v>393</v>
      </c>
    </row>
    <row r="589" spans="1:10" ht="16.5" customHeight="1" x14ac:dyDescent="0.25">
      <c r="A589" s="8" t="s">
        <v>389</v>
      </c>
      <c r="B589" s="9" t="s">
        <v>2058</v>
      </c>
      <c r="C589" s="8">
        <v>251</v>
      </c>
      <c r="D589" s="10" t="s">
        <v>2063</v>
      </c>
      <c r="E589" s="11" t="s">
        <v>2064</v>
      </c>
      <c r="F589" s="12" t="s">
        <v>2065</v>
      </c>
      <c r="G589" s="8"/>
      <c r="H589" s="13">
        <v>2</v>
      </c>
      <c r="I589" s="12" t="s">
        <v>394</v>
      </c>
      <c r="J589" s="12" t="s">
        <v>393</v>
      </c>
    </row>
    <row r="590" spans="1:10" ht="16.5" customHeight="1" x14ac:dyDescent="0.25">
      <c r="A590" s="8" t="s">
        <v>389</v>
      </c>
      <c r="B590" s="9" t="s">
        <v>2058</v>
      </c>
      <c r="C590" s="8">
        <v>302</v>
      </c>
      <c r="D590" s="10" t="s">
        <v>377</v>
      </c>
      <c r="E590" s="11" t="s">
        <v>2066</v>
      </c>
      <c r="F590" s="12" t="s">
        <v>2067</v>
      </c>
      <c r="G590" s="8"/>
      <c r="H590" s="13">
        <v>2</v>
      </c>
      <c r="I590" s="12" t="s">
        <v>394</v>
      </c>
      <c r="J590" s="12" t="s">
        <v>393</v>
      </c>
    </row>
    <row r="591" spans="1:10" ht="16.5" customHeight="1" x14ac:dyDescent="0.25">
      <c r="A591" s="8" t="s">
        <v>389</v>
      </c>
      <c r="B591" s="9" t="s">
        <v>2058</v>
      </c>
      <c r="C591" s="8">
        <v>303</v>
      </c>
      <c r="D591" s="10" t="s">
        <v>287</v>
      </c>
      <c r="E591" s="11" t="s">
        <v>2068</v>
      </c>
      <c r="F591" s="12" t="s">
        <v>2069</v>
      </c>
      <c r="G591" s="8"/>
      <c r="H591" s="13">
        <v>2</v>
      </c>
      <c r="I591" s="12" t="s">
        <v>394</v>
      </c>
      <c r="J591" s="12" t="s">
        <v>393</v>
      </c>
    </row>
    <row r="592" spans="1:10" ht="16.5" customHeight="1" x14ac:dyDescent="0.25">
      <c r="A592" s="8" t="s">
        <v>389</v>
      </c>
      <c r="B592" s="9" t="s">
        <v>2058</v>
      </c>
      <c r="C592" s="8">
        <v>363</v>
      </c>
      <c r="D592" s="10" t="s">
        <v>2070</v>
      </c>
      <c r="E592" s="11" t="s">
        <v>2071</v>
      </c>
      <c r="F592" s="12" t="s">
        <v>2072</v>
      </c>
      <c r="G592" s="8"/>
      <c r="H592" s="13">
        <v>2</v>
      </c>
      <c r="I592" s="12" t="s">
        <v>394</v>
      </c>
      <c r="J592" s="12" t="s">
        <v>393</v>
      </c>
    </row>
    <row r="593" spans="1:10" ht="16.5" customHeight="1" x14ac:dyDescent="0.25">
      <c r="A593" s="8" t="s">
        <v>389</v>
      </c>
      <c r="B593" s="9" t="s">
        <v>2058</v>
      </c>
      <c r="C593" s="8">
        <v>391</v>
      </c>
      <c r="D593" s="10" t="s">
        <v>2073</v>
      </c>
      <c r="E593" s="11" t="s">
        <v>2074</v>
      </c>
      <c r="F593" s="12" t="s">
        <v>2075</v>
      </c>
      <c r="G593" s="8"/>
      <c r="H593" s="13">
        <v>2</v>
      </c>
      <c r="I593" s="12" t="s">
        <v>394</v>
      </c>
      <c r="J593" s="12" t="s">
        <v>393</v>
      </c>
    </row>
    <row r="594" spans="1:10" ht="16.5" customHeight="1" x14ac:dyDescent="0.25">
      <c r="A594" s="8" t="s">
        <v>389</v>
      </c>
      <c r="B594" s="9" t="s">
        <v>2058</v>
      </c>
      <c r="C594" s="8">
        <v>395</v>
      </c>
      <c r="D594" s="10" t="s">
        <v>2076</v>
      </c>
      <c r="E594" s="11" t="s">
        <v>2077</v>
      </c>
      <c r="F594" s="12" t="s">
        <v>2078</v>
      </c>
      <c r="G594" s="8"/>
      <c r="H594" s="13">
        <v>1</v>
      </c>
      <c r="I594" s="12" t="s">
        <v>394</v>
      </c>
      <c r="J594" s="12" t="s">
        <v>393</v>
      </c>
    </row>
    <row r="595" spans="1:10" ht="16.5" customHeight="1" x14ac:dyDescent="0.25">
      <c r="A595" s="8" t="s">
        <v>389</v>
      </c>
      <c r="B595" s="9" t="s">
        <v>2058</v>
      </c>
      <c r="C595" s="8">
        <v>602</v>
      </c>
      <c r="D595" s="10" t="s">
        <v>2079</v>
      </c>
      <c r="E595" s="11" t="s">
        <v>2080</v>
      </c>
      <c r="F595" s="12" t="s">
        <v>2081</v>
      </c>
      <c r="G595" s="8"/>
      <c r="H595" s="13">
        <v>3</v>
      </c>
      <c r="I595" s="12" t="s">
        <v>394</v>
      </c>
      <c r="J595" s="12" t="s">
        <v>393</v>
      </c>
    </row>
    <row r="596" spans="1:10" ht="16.5" customHeight="1" x14ac:dyDescent="0.25">
      <c r="A596" s="8" t="s">
        <v>389</v>
      </c>
      <c r="B596" s="9" t="s">
        <v>2058</v>
      </c>
      <c r="C596" s="8">
        <v>607</v>
      </c>
      <c r="D596" s="10" t="s">
        <v>2082</v>
      </c>
      <c r="E596" s="11" t="s">
        <v>2083</v>
      </c>
      <c r="F596" s="12" t="s">
        <v>2084</v>
      </c>
      <c r="G596" s="8"/>
      <c r="H596" s="13">
        <v>3</v>
      </c>
      <c r="I596" s="12" t="s">
        <v>394</v>
      </c>
      <c r="J596" s="12" t="s">
        <v>393</v>
      </c>
    </row>
    <row r="597" spans="1:10" ht="16.5" customHeight="1" x14ac:dyDescent="0.25">
      <c r="A597" s="8" t="s">
        <v>389</v>
      </c>
      <c r="B597" s="9" t="s">
        <v>2058</v>
      </c>
      <c r="C597" s="8">
        <v>651</v>
      </c>
      <c r="D597" s="10" t="s">
        <v>2085</v>
      </c>
      <c r="E597" s="11" t="s">
        <v>2086</v>
      </c>
      <c r="F597" s="12" t="s">
        <v>2065</v>
      </c>
      <c r="G597" s="8"/>
      <c r="H597" s="13">
        <v>2</v>
      </c>
      <c r="I597" s="12" t="s">
        <v>394</v>
      </c>
      <c r="J597" s="12" t="s">
        <v>393</v>
      </c>
    </row>
    <row r="598" spans="1:10" ht="16.5" customHeight="1" x14ac:dyDescent="0.25">
      <c r="A598" s="8" t="s">
        <v>389</v>
      </c>
      <c r="B598" s="9" t="s">
        <v>2087</v>
      </c>
      <c r="C598" s="8">
        <v>602</v>
      </c>
      <c r="D598" s="10" t="s">
        <v>2088</v>
      </c>
      <c r="E598" s="11" t="s">
        <v>2089</v>
      </c>
      <c r="F598" s="12" t="s">
        <v>2081</v>
      </c>
      <c r="G598" s="8"/>
      <c r="H598" s="13">
        <v>3</v>
      </c>
      <c r="I598" s="12" t="s">
        <v>394</v>
      </c>
      <c r="J598" s="12" t="s">
        <v>393</v>
      </c>
    </row>
    <row r="599" spans="1:10" ht="16.5" customHeight="1" x14ac:dyDescent="0.25">
      <c r="A599" s="8" t="s">
        <v>389</v>
      </c>
      <c r="B599" s="9" t="s">
        <v>2087</v>
      </c>
      <c r="C599" s="8">
        <v>607</v>
      </c>
      <c r="D599" s="10" t="s">
        <v>2090</v>
      </c>
      <c r="E599" s="11" t="s">
        <v>2091</v>
      </c>
      <c r="F599" s="12" t="s">
        <v>2084</v>
      </c>
      <c r="G599" s="8"/>
      <c r="H599" s="13">
        <v>3</v>
      </c>
      <c r="I599" s="12" t="s">
        <v>394</v>
      </c>
      <c r="J599" s="12" t="s">
        <v>393</v>
      </c>
    </row>
    <row r="600" spans="1:10" ht="16.5" customHeight="1" x14ac:dyDescent="0.25">
      <c r="A600" s="8" t="s">
        <v>389</v>
      </c>
      <c r="B600" s="9" t="s">
        <v>2087</v>
      </c>
      <c r="C600" s="8">
        <v>651</v>
      </c>
      <c r="D600" s="10" t="s">
        <v>2092</v>
      </c>
      <c r="E600" s="11" t="s">
        <v>2093</v>
      </c>
      <c r="F600" s="12" t="s">
        <v>2065</v>
      </c>
      <c r="G600" s="8"/>
      <c r="H600" s="13">
        <v>3</v>
      </c>
      <c r="I600" s="12" t="s">
        <v>394</v>
      </c>
      <c r="J600" s="12" t="s">
        <v>393</v>
      </c>
    </row>
    <row r="601" spans="1:10" ht="16.5" customHeight="1" x14ac:dyDescent="0.25">
      <c r="A601" s="8" t="s">
        <v>389</v>
      </c>
      <c r="B601" s="9" t="s">
        <v>2094</v>
      </c>
      <c r="C601" s="8">
        <v>200</v>
      </c>
      <c r="D601" s="10" t="s">
        <v>2095</v>
      </c>
      <c r="E601" s="11" t="s">
        <v>2096</v>
      </c>
      <c r="F601" s="12" t="s">
        <v>2097</v>
      </c>
      <c r="G601" s="8"/>
      <c r="H601" s="13">
        <v>3</v>
      </c>
      <c r="I601" s="12" t="s">
        <v>394</v>
      </c>
      <c r="J601" s="12" t="s">
        <v>393</v>
      </c>
    </row>
    <row r="602" spans="1:10" ht="16.5" customHeight="1" x14ac:dyDescent="0.25">
      <c r="A602" s="8" t="s">
        <v>389</v>
      </c>
      <c r="B602" s="9" t="s">
        <v>2094</v>
      </c>
      <c r="C602" s="8">
        <v>246</v>
      </c>
      <c r="D602" s="10" t="s">
        <v>2098</v>
      </c>
      <c r="E602" s="11" t="s">
        <v>2099</v>
      </c>
      <c r="F602" s="12" t="s">
        <v>2100</v>
      </c>
      <c r="G602" s="8"/>
      <c r="H602" s="13">
        <v>1</v>
      </c>
      <c r="I602" s="12" t="s">
        <v>394</v>
      </c>
      <c r="J602" s="12" t="s">
        <v>393</v>
      </c>
    </row>
    <row r="603" spans="1:10" ht="16.5" customHeight="1" x14ac:dyDescent="0.25">
      <c r="A603" s="8" t="s">
        <v>389</v>
      </c>
      <c r="B603" s="9" t="s">
        <v>2094</v>
      </c>
      <c r="C603" s="8">
        <v>251</v>
      </c>
      <c r="D603" s="10" t="s">
        <v>2101</v>
      </c>
      <c r="E603" s="11" t="s">
        <v>2102</v>
      </c>
      <c r="F603" s="12" t="s">
        <v>2103</v>
      </c>
      <c r="G603" s="8"/>
      <c r="H603" s="13">
        <v>2</v>
      </c>
      <c r="I603" s="12" t="s">
        <v>394</v>
      </c>
      <c r="J603" s="12" t="s">
        <v>393</v>
      </c>
    </row>
    <row r="604" spans="1:10" ht="16.5" customHeight="1" x14ac:dyDescent="0.25">
      <c r="A604" s="8" t="s">
        <v>389</v>
      </c>
      <c r="B604" s="9" t="s">
        <v>2094</v>
      </c>
      <c r="C604" s="8">
        <v>252</v>
      </c>
      <c r="D604" s="10" t="s">
        <v>2104</v>
      </c>
      <c r="E604" s="11" t="s">
        <v>2105</v>
      </c>
      <c r="F604" s="12" t="s">
        <v>2106</v>
      </c>
      <c r="G604" s="8"/>
      <c r="H604" s="13">
        <v>3</v>
      </c>
      <c r="I604" s="12" t="s">
        <v>394</v>
      </c>
      <c r="J604" s="12" t="s">
        <v>393</v>
      </c>
    </row>
    <row r="605" spans="1:10" ht="16.5" customHeight="1" x14ac:dyDescent="0.25">
      <c r="A605" s="8" t="s">
        <v>389</v>
      </c>
      <c r="B605" s="9" t="s">
        <v>2094</v>
      </c>
      <c r="C605" s="8">
        <v>297</v>
      </c>
      <c r="D605" s="10" t="s">
        <v>2107</v>
      </c>
      <c r="E605" s="11" t="s">
        <v>2108</v>
      </c>
      <c r="F605" s="12" t="s">
        <v>1314</v>
      </c>
      <c r="G605" s="8"/>
      <c r="H605" s="13">
        <v>1</v>
      </c>
      <c r="I605" s="12" t="s">
        <v>394</v>
      </c>
      <c r="J605" s="12" t="s">
        <v>393</v>
      </c>
    </row>
    <row r="606" spans="1:10" ht="16.5" customHeight="1" x14ac:dyDescent="0.25">
      <c r="A606" s="8" t="s">
        <v>389</v>
      </c>
      <c r="B606" s="9" t="s">
        <v>2094</v>
      </c>
      <c r="C606" s="8">
        <v>302</v>
      </c>
      <c r="D606" s="10" t="s">
        <v>2109</v>
      </c>
      <c r="E606" s="11" t="s">
        <v>2110</v>
      </c>
      <c r="F606" s="12" t="s">
        <v>2111</v>
      </c>
      <c r="G606" s="8"/>
      <c r="H606" s="13">
        <v>2</v>
      </c>
      <c r="I606" s="12" t="s">
        <v>394</v>
      </c>
      <c r="J606" s="12" t="s">
        <v>393</v>
      </c>
    </row>
    <row r="607" spans="1:10" ht="16.5" customHeight="1" x14ac:dyDescent="0.25">
      <c r="A607" s="8" t="s">
        <v>389</v>
      </c>
      <c r="B607" s="9" t="s">
        <v>2094</v>
      </c>
      <c r="C607" s="8">
        <v>304</v>
      </c>
      <c r="D607" s="10" t="s">
        <v>2112</v>
      </c>
      <c r="E607" s="11" t="s">
        <v>2113</v>
      </c>
      <c r="F607" s="12" t="s">
        <v>2114</v>
      </c>
      <c r="G607" s="8"/>
      <c r="H607" s="13">
        <v>3</v>
      </c>
      <c r="I607" s="12" t="s">
        <v>394</v>
      </c>
      <c r="J607" s="12" t="s">
        <v>393</v>
      </c>
    </row>
    <row r="608" spans="1:10" ht="16.5" customHeight="1" x14ac:dyDescent="0.25">
      <c r="A608" s="8" t="s">
        <v>389</v>
      </c>
      <c r="B608" s="9" t="s">
        <v>2094</v>
      </c>
      <c r="C608" s="8">
        <v>320</v>
      </c>
      <c r="D608" s="10" t="s">
        <v>2115</v>
      </c>
      <c r="E608" s="11" t="s">
        <v>2116</v>
      </c>
      <c r="F608" s="12" t="s">
        <v>2117</v>
      </c>
      <c r="G608" s="8"/>
      <c r="H608" s="13">
        <v>3</v>
      </c>
      <c r="I608" s="12" t="s">
        <v>394</v>
      </c>
      <c r="J608" s="12" t="s">
        <v>393</v>
      </c>
    </row>
    <row r="609" spans="1:10" ht="16.5" customHeight="1" x14ac:dyDescent="0.25">
      <c r="A609" s="8" t="s">
        <v>389</v>
      </c>
      <c r="B609" s="9" t="s">
        <v>2094</v>
      </c>
      <c r="C609" s="8">
        <v>341</v>
      </c>
      <c r="D609" s="10" t="s">
        <v>2118</v>
      </c>
      <c r="E609" s="11" t="s">
        <v>2119</v>
      </c>
      <c r="F609" s="12" t="s">
        <v>1677</v>
      </c>
      <c r="G609" s="8"/>
      <c r="H609" s="13">
        <v>2</v>
      </c>
      <c r="I609" s="12" t="s">
        <v>394</v>
      </c>
      <c r="J609" s="12" t="s">
        <v>393</v>
      </c>
    </row>
    <row r="610" spans="1:10" ht="16.5" customHeight="1" x14ac:dyDescent="0.25">
      <c r="A610" s="8" t="s">
        <v>389</v>
      </c>
      <c r="B610" s="9" t="s">
        <v>2094</v>
      </c>
      <c r="C610" s="8">
        <v>347</v>
      </c>
      <c r="D610" s="10" t="s">
        <v>2120</v>
      </c>
      <c r="E610" s="11" t="s">
        <v>2121</v>
      </c>
      <c r="F610" s="12" t="s">
        <v>1314</v>
      </c>
      <c r="G610" s="8"/>
      <c r="H610" s="13">
        <v>1</v>
      </c>
      <c r="I610" s="12" t="s">
        <v>394</v>
      </c>
      <c r="J610" s="12" t="s">
        <v>393</v>
      </c>
    </row>
    <row r="611" spans="1:10" ht="16.5" customHeight="1" x14ac:dyDescent="0.25">
      <c r="A611" s="8" t="s">
        <v>389</v>
      </c>
      <c r="B611" s="9" t="s">
        <v>2094</v>
      </c>
      <c r="C611" s="8">
        <v>348</v>
      </c>
      <c r="D611" s="10" t="s">
        <v>2122</v>
      </c>
      <c r="E611" s="11" t="s">
        <v>2123</v>
      </c>
      <c r="F611" s="12" t="s">
        <v>414</v>
      </c>
      <c r="G611" s="8"/>
      <c r="H611" s="13">
        <v>3</v>
      </c>
      <c r="I611" s="12" t="s">
        <v>394</v>
      </c>
      <c r="J611" s="12" t="s">
        <v>393</v>
      </c>
    </row>
    <row r="612" spans="1:10" ht="16.5" customHeight="1" x14ac:dyDescent="0.25">
      <c r="A612" s="8" t="s">
        <v>389</v>
      </c>
      <c r="B612" s="9" t="s">
        <v>2094</v>
      </c>
      <c r="C612" s="8">
        <v>349</v>
      </c>
      <c r="D612" s="10" t="s">
        <v>2124</v>
      </c>
      <c r="E612" s="11" t="s">
        <v>2125</v>
      </c>
      <c r="F612" s="12" t="s">
        <v>417</v>
      </c>
      <c r="G612" s="8"/>
      <c r="H612" s="13">
        <v>1</v>
      </c>
      <c r="I612" s="12" t="s">
        <v>394</v>
      </c>
      <c r="J612" s="12" t="s">
        <v>393</v>
      </c>
    </row>
    <row r="613" spans="1:10" ht="16.5" customHeight="1" x14ac:dyDescent="0.25">
      <c r="A613" s="8" t="s">
        <v>389</v>
      </c>
      <c r="B613" s="9" t="s">
        <v>2094</v>
      </c>
      <c r="C613" s="8">
        <v>350</v>
      </c>
      <c r="D613" s="10" t="s">
        <v>2126</v>
      </c>
      <c r="E613" s="11" t="s">
        <v>2127</v>
      </c>
      <c r="F613" s="12" t="s">
        <v>2128</v>
      </c>
      <c r="G613" s="8"/>
      <c r="H613" s="13">
        <v>3</v>
      </c>
      <c r="I613" s="12" t="s">
        <v>394</v>
      </c>
      <c r="J613" s="12" t="s">
        <v>393</v>
      </c>
    </row>
    <row r="614" spans="1:10" ht="16.5" customHeight="1" x14ac:dyDescent="0.25">
      <c r="A614" s="8" t="s">
        <v>389</v>
      </c>
      <c r="B614" s="9" t="s">
        <v>2094</v>
      </c>
      <c r="C614" s="8">
        <v>353</v>
      </c>
      <c r="D614" s="10" t="s">
        <v>2129</v>
      </c>
      <c r="E614" s="11" t="s">
        <v>2130</v>
      </c>
      <c r="F614" s="12" t="s">
        <v>2131</v>
      </c>
      <c r="G614" s="8"/>
      <c r="H614" s="13">
        <v>3</v>
      </c>
      <c r="I614" s="12" t="s">
        <v>394</v>
      </c>
      <c r="J614" s="12" t="s">
        <v>393</v>
      </c>
    </row>
    <row r="615" spans="1:10" ht="16.5" customHeight="1" x14ac:dyDescent="0.25">
      <c r="A615" s="8" t="s">
        <v>389</v>
      </c>
      <c r="B615" s="9" t="s">
        <v>2094</v>
      </c>
      <c r="C615" s="8">
        <v>365</v>
      </c>
      <c r="D615" s="10" t="s">
        <v>2132</v>
      </c>
      <c r="E615" s="11" t="s">
        <v>2133</v>
      </c>
      <c r="F615" s="12" t="s">
        <v>2134</v>
      </c>
      <c r="G615" s="8"/>
      <c r="H615" s="13">
        <v>3</v>
      </c>
      <c r="I615" s="12" t="s">
        <v>394</v>
      </c>
      <c r="J615" s="12" t="s">
        <v>393</v>
      </c>
    </row>
    <row r="616" spans="1:10" ht="16.5" customHeight="1" x14ac:dyDescent="0.25">
      <c r="A616" s="8" t="s">
        <v>389</v>
      </c>
      <c r="B616" s="9" t="s">
        <v>2094</v>
      </c>
      <c r="C616" s="8">
        <v>372</v>
      </c>
      <c r="D616" s="10" t="s">
        <v>2135</v>
      </c>
      <c r="E616" s="11" t="s">
        <v>2136</v>
      </c>
      <c r="F616" s="12" t="s">
        <v>2137</v>
      </c>
      <c r="G616" s="8"/>
      <c r="H616" s="13">
        <v>3</v>
      </c>
      <c r="I616" s="12" t="s">
        <v>394</v>
      </c>
      <c r="J616" s="12" t="s">
        <v>393</v>
      </c>
    </row>
    <row r="617" spans="1:10" ht="16.5" customHeight="1" x14ac:dyDescent="0.25">
      <c r="A617" s="8" t="s">
        <v>389</v>
      </c>
      <c r="B617" s="9" t="s">
        <v>2094</v>
      </c>
      <c r="C617" s="8">
        <v>383</v>
      </c>
      <c r="D617" s="10" t="s">
        <v>2138</v>
      </c>
      <c r="E617" s="11" t="s">
        <v>2139</v>
      </c>
      <c r="F617" s="12" t="s">
        <v>2140</v>
      </c>
      <c r="G617" s="8"/>
      <c r="H617" s="13">
        <v>3</v>
      </c>
      <c r="I617" s="12" t="s">
        <v>394</v>
      </c>
      <c r="J617" s="12" t="s">
        <v>393</v>
      </c>
    </row>
    <row r="618" spans="1:10" ht="16.5" customHeight="1" x14ac:dyDescent="0.25">
      <c r="A618" s="8" t="s">
        <v>389</v>
      </c>
      <c r="B618" s="9" t="s">
        <v>2094</v>
      </c>
      <c r="C618" s="8">
        <v>384</v>
      </c>
      <c r="D618" s="10" t="s">
        <v>2141</v>
      </c>
      <c r="E618" s="11" t="s">
        <v>2142</v>
      </c>
      <c r="F618" s="12" t="s">
        <v>2143</v>
      </c>
      <c r="G618" s="8"/>
      <c r="H618" s="13">
        <v>3</v>
      </c>
      <c r="I618" s="12" t="s">
        <v>394</v>
      </c>
      <c r="J618" s="12" t="s">
        <v>393</v>
      </c>
    </row>
    <row r="619" spans="1:10" ht="16.5" customHeight="1" x14ac:dyDescent="0.25">
      <c r="A619" s="8" t="s">
        <v>389</v>
      </c>
      <c r="B619" s="9" t="s">
        <v>2094</v>
      </c>
      <c r="C619" s="8">
        <v>391</v>
      </c>
      <c r="D619" s="10" t="s">
        <v>2144</v>
      </c>
      <c r="E619" s="11" t="s">
        <v>2145</v>
      </c>
      <c r="F619" s="12" t="s">
        <v>2146</v>
      </c>
      <c r="G619" s="8"/>
      <c r="H619" s="13">
        <v>2</v>
      </c>
      <c r="I619" s="12" t="s">
        <v>394</v>
      </c>
      <c r="J619" s="12" t="s">
        <v>393</v>
      </c>
    </row>
    <row r="620" spans="1:10" ht="16.5" customHeight="1" x14ac:dyDescent="0.25">
      <c r="A620" s="8" t="s">
        <v>389</v>
      </c>
      <c r="B620" s="9" t="s">
        <v>2094</v>
      </c>
      <c r="C620" s="8">
        <v>397</v>
      </c>
      <c r="D620" s="10" t="s">
        <v>2147</v>
      </c>
      <c r="E620" s="11" t="s">
        <v>2148</v>
      </c>
      <c r="F620" s="12" t="s">
        <v>1314</v>
      </c>
      <c r="G620" s="8"/>
      <c r="H620" s="13">
        <v>1</v>
      </c>
      <c r="I620" s="12" t="s">
        <v>394</v>
      </c>
      <c r="J620" s="12" t="s">
        <v>393</v>
      </c>
    </row>
    <row r="621" spans="1:10" ht="16.5" customHeight="1" x14ac:dyDescent="0.25">
      <c r="A621" s="8" t="s">
        <v>389</v>
      </c>
      <c r="B621" s="9" t="s">
        <v>2094</v>
      </c>
      <c r="C621" s="8">
        <v>401</v>
      </c>
      <c r="D621" s="10" t="s">
        <v>2149</v>
      </c>
      <c r="E621" s="11" t="s">
        <v>2150</v>
      </c>
      <c r="F621" s="12" t="s">
        <v>2151</v>
      </c>
      <c r="G621" s="8"/>
      <c r="H621" s="13">
        <v>3</v>
      </c>
      <c r="I621" s="12" t="s">
        <v>394</v>
      </c>
      <c r="J621" s="12" t="s">
        <v>393</v>
      </c>
    </row>
    <row r="622" spans="1:10" ht="16.5" customHeight="1" x14ac:dyDescent="0.25">
      <c r="A622" s="8" t="s">
        <v>389</v>
      </c>
      <c r="B622" s="9" t="s">
        <v>2094</v>
      </c>
      <c r="C622" s="8">
        <v>404</v>
      </c>
      <c r="D622" s="10" t="s">
        <v>2152</v>
      </c>
      <c r="E622" s="11" t="s">
        <v>2153</v>
      </c>
      <c r="F622" s="12" t="s">
        <v>2154</v>
      </c>
      <c r="G622" s="8"/>
      <c r="H622" s="13">
        <v>3</v>
      </c>
      <c r="I622" s="12" t="s">
        <v>394</v>
      </c>
      <c r="J622" s="12" t="s">
        <v>393</v>
      </c>
    </row>
    <row r="623" spans="1:10" ht="16.5" customHeight="1" x14ac:dyDescent="0.25">
      <c r="A623" s="8" t="s">
        <v>389</v>
      </c>
      <c r="B623" s="9" t="s">
        <v>2094</v>
      </c>
      <c r="C623" s="8">
        <v>413</v>
      </c>
      <c r="D623" s="10" t="s">
        <v>2155</v>
      </c>
      <c r="E623" s="11" t="s">
        <v>2156</v>
      </c>
      <c r="F623" s="12" t="s">
        <v>2157</v>
      </c>
      <c r="G623" s="8"/>
      <c r="H623" s="13">
        <v>3</v>
      </c>
      <c r="I623" s="12" t="s">
        <v>394</v>
      </c>
      <c r="J623" s="12" t="s">
        <v>393</v>
      </c>
    </row>
    <row r="624" spans="1:10" ht="16.5" customHeight="1" x14ac:dyDescent="0.25">
      <c r="A624" s="8" t="s">
        <v>389</v>
      </c>
      <c r="B624" s="9" t="s">
        <v>2094</v>
      </c>
      <c r="C624" s="8">
        <v>414</v>
      </c>
      <c r="D624" s="10" t="s">
        <v>2158</v>
      </c>
      <c r="E624" s="11" t="s">
        <v>2159</v>
      </c>
      <c r="F624" s="12" t="s">
        <v>2160</v>
      </c>
      <c r="G624" s="8"/>
      <c r="H624" s="13">
        <v>2</v>
      </c>
      <c r="I624" s="12" t="s">
        <v>394</v>
      </c>
      <c r="J624" s="12" t="s">
        <v>393</v>
      </c>
    </row>
    <row r="625" spans="1:10" ht="16.5" customHeight="1" x14ac:dyDescent="0.25">
      <c r="A625" s="8" t="s">
        <v>389</v>
      </c>
      <c r="B625" s="9" t="s">
        <v>2094</v>
      </c>
      <c r="C625" s="8">
        <v>415</v>
      </c>
      <c r="D625" s="10" t="s">
        <v>2161</v>
      </c>
      <c r="E625" s="11" t="s">
        <v>2162</v>
      </c>
      <c r="F625" s="12" t="s">
        <v>2163</v>
      </c>
      <c r="G625" s="8"/>
      <c r="H625" s="13">
        <v>3</v>
      </c>
      <c r="I625" s="12" t="s">
        <v>394</v>
      </c>
      <c r="J625" s="12" t="s">
        <v>393</v>
      </c>
    </row>
    <row r="626" spans="1:10" ht="16.5" customHeight="1" x14ac:dyDescent="0.25">
      <c r="A626" s="8" t="s">
        <v>389</v>
      </c>
      <c r="B626" s="9" t="s">
        <v>2094</v>
      </c>
      <c r="C626" s="8">
        <v>416</v>
      </c>
      <c r="D626" s="10" t="s">
        <v>2164</v>
      </c>
      <c r="E626" s="11" t="s">
        <v>2165</v>
      </c>
      <c r="F626" s="12" t="s">
        <v>2166</v>
      </c>
      <c r="G626" s="8"/>
      <c r="H626" s="13">
        <v>3</v>
      </c>
      <c r="I626" s="12" t="s">
        <v>394</v>
      </c>
      <c r="J626" s="12" t="s">
        <v>393</v>
      </c>
    </row>
    <row r="627" spans="1:10" ht="16.5" customHeight="1" x14ac:dyDescent="0.25">
      <c r="A627" s="8" t="s">
        <v>389</v>
      </c>
      <c r="B627" s="9" t="s">
        <v>2094</v>
      </c>
      <c r="C627" s="8">
        <v>421</v>
      </c>
      <c r="D627" s="10" t="s">
        <v>2167</v>
      </c>
      <c r="E627" s="11" t="s">
        <v>2168</v>
      </c>
      <c r="F627" s="12" t="s">
        <v>2169</v>
      </c>
      <c r="G627" s="8"/>
      <c r="H627" s="13">
        <v>2</v>
      </c>
      <c r="I627" s="12" t="s">
        <v>394</v>
      </c>
      <c r="J627" s="12" t="s">
        <v>393</v>
      </c>
    </row>
    <row r="628" spans="1:10" ht="16.5" customHeight="1" x14ac:dyDescent="0.25">
      <c r="A628" s="8" t="s">
        <v>389</v>
      </c>
      <c r="B628" s="9" t="s">
        <v>2094</v>
      </c>
      <c r="C628" s="8">
        <v>424</v>
      </c>
      <c r="D628" s="10" t="s">
        <v>2170</v>
      </c>
      <c r="E628" s="11" t="s">
        <v>2171</v>
      </c>
      <c r="F628" s="12" t="s">
        <v>2172</v>
      </c>
      <c r="G628" s="8"/>
      <c r="H628" s="13">
        <v>2</v>
      </c>
      <c r="I628" s="12" t="s">
        <v>394</v>
      </c>
      <c r="J628" s="12" t="s">
        <v>393</v>
      </c>
    </row>
    <row r="629" spans="1:10" ht="16.5" customHeight="1" x14ac:dyDescent="0.25">
      <c r="A629" s="8" t="s">
        <v>389</v>
      </c>
      <c r="B629" s="9" t="s">
        <v>2094</v>
      </c>
      <c r="C629" s="8">
        <v>434</v>
      </c>
      <c r="D629" s="10" t="s">
        <v>2173</v>
      </c>
      <c r="E629" s="11" t="s">
        <v>2174</v>
      </c>
      <c r="F629" s="12" t="s">
        <v>2175</v>
      </c>
      <c r="G629" s="8"/>
      <c r="H629" s="13">
        <v>2</v>
      </c>
      <c r="I629" s="12" t="s">
        <v>394</v>
      </c>
      <c r="J629" s="12" t="s">
        <v>393</v>
      </c>
    </row>
    <row r="630" spans="1:10" ht="16.5" customHeight="1" x14ac:dyDescent="0.25">
      <c r="A630" s="8" t="s">
        <v>389</v>
      </c>
      <c r="B630" s="9" t="s">
        <v>2094</v>
      </c>
      <c r="C630" s="8">
        <v>435</v>
      </c>
      <c r="D630" s="10" t="s">
        <v>2176</v>
      </c>
      <c r="E630" s="11" t="s">
        <v>2177</v>
      </c>
      <c r="F630" s="12" t="s">
        <v>2178</v>
      </c>
      <c r="G630" s="8"/>
      <c r="H630" s="13">
        <v>3</v>
      </c>
      <c r="I630" s="12" t="s">
        <v>394</v>
      </c>
      <c r="J630" s="12" t="s">
        <v>393</v>
      </c>
    </row>
    <row r="631" spans="1:10" ht="16.5" customHeight="1" x14ac:dyDescent="0.25">
      <c r="A631" s="8" t="s">
        <v>389</v>
      </c>
      <c r="B631" s="9" t="s">
        <v>2094</v>
      </c>
      <c r="C631" s="8">
        <v>436</v>
      </c>
      <c r="D631" s="10" t="s">
        <v>2179</v>
      </c>
      <c r="E631" s="11" t="s">
        <v>2180</v>
      </c>
      <c r="F631" s="12" t="s">
        <v>2181</v>
      </c>
      <c r="G631" s="8"/>
      <c r="H631" s="13">
        <v>3</v>
      </c>
      <c r="I631" s="12" t="s">
        <v>394</v>
      </c>
      <c r="J631" s="12" t="s">
        <v>393</v>
      </c>
    </row>
    <row r="632" spans="1:10" ht="16.5" customHeight="1" x14ac:dyDescent="0.25">
      <c r="A632" s="8" t="s">
        <v>389</v>
      </c>
      <c r="B632" s="9" t="s">
        <v>2094</v>
      </c>
      <c r="C632" s="8">
        <v>439</v>
      </c>
      <c r="D632" s="10" t="s">
        <v>2182</v>
      </c>
      <c r="E632" s="11" t="s">
        <v>2183</v>
      </c>
      <c r="F632" s="12" t="s">
        <v>2184</v>
      </c>
      <c r="G632" s="8"/>
      <c r="H632" s="13">
        <v>3</v>
      </c>
      <c r="I632" s="12" t="s">
        <v>394</v>
      </c>
      <c r="J632" s="12" t="s">
        <v>2185</v>
      </c>
    </row>
    <row r="633" spans="1:10" ht="16.5" customHeight="1" x14ac:dyDescent="0.25">
      <c r="A633" s="8" t="s">
        <v>389</v>
      </c>
      <c r="B633" s="9" t="s">
        <v>2094</v>
      </c>
      <c r="C633" s="8">
        <v>442</v>
      </c>
      <c r="D633" s="10" t="s">
        <v>2186</v>
      </c>
      <c r="E633" s="11" t="s">
        <v>2187</v>
      </c>
      <c r="F633" s="12" t="s">
        <v>2188</v>
      </c>
      <c r="G633" s="8"/>
      <c r="H633" s="13">
        <v>3</v>
      </c>
      <c r="I633" s="12" t="s">
        <v>394</v>
      </c>
      <c r="J633" s="12" t="s">
        <v>393</v>
      </c>
    </row>
    <row r="634" spans="1:10" ht="16.5" customHeight="1" x14ac:dyDescent="0.25">
      <c r="A634" s="8" t="s">
        <v>389</v>
      </c>
      <c r="B634" s="9" t="s">
        <v>2094</v>
      </c>
      <c r="C634" s="8">
        <v>443</v>
      </c>
      <c r="D634" s="10" t="s">
        <v>2189</v>
      </c>
      <c r="E634" s="11" t="s">
        <v>2190</v>
      </c>
      <c r="F634" s="12" t="s">
        <v>2191</v>
      </c>
      <c r="G634" s="8"/>
      <c r="H634" s="13">
        <v>2</v>
      </c>
      <c r="I634" s="12" t="s">
        <v>394</v>
      </c>
      <c r="J634" s="12" t="s">
        <v>393</v>
      </c>
    </row>
    <row r="635" spans="1:10" ht="16.5" customHeight="1" x14ac:dyDescent="0.25">
      <c r="A635" s="8" t="s">
        <v>389</v>
      </c>
      <c r="B635" s="9" t="s">
        <v>2094</v>
      </c>
      <c r="C635" s="8">
        <v>445</v>
      </c>
      <c r="D635" s="10" t="s">
        <v>2192</v>
      </c>
      <c r="E635" s="11" t="s">
        <v>2193</v>
      </c>
      <c r="F635" s="12" t="s">
        <v>2194</v>
      </c>
      <c r="G635" s="8"/>
      <c r="H635" s="13">
        <v>1</v>
      </c>
      <c r="I635" s="12" t="s">
        <v>394</v>
      </c>
      <c r="J635" s="12" t="s">
        <v>393</v>
      </c>
    </row>
    <row r="636" spans="1:10" ht="16.5" customHeight="1" x14ac:dyDescent="0.25">
      <c r="A636" s="8" t="s">
        <v>389</v>
      </c>
      <c r="B636" s="9" t="s">
        <v>2094</v>
      </c>
      <c r="C636" s="8">
        <v>446</v>
      </c>
      <c r="D636" s="10" t="s">
        <v>2195</v>
      </c>
      <c r="E636" s="11" t="s">
        <v>2196</v>
      </c>
      <c r="F636" s="12" t="s">
        <v>2197</v>
      </c>
      <c r="G636" s="8"/>
      <c r="H636" s="13">
        <v>1</v>
      </c>
      <c r="I636" s="12" t="s">
        <v>394</v>
      </c>
      <c r="J636" s="12" t="s">
        <v>393</v>
      </c>
    </row>
    <row r="637" spans="1:10" ht="16.5" customHeight="1" x14ac:dyDescent="0.25">
      <c r="A637" s="8" t="s">
        <v>389</v>
      </c>
      <c r="B637" s="9" t="s">
        <v>2094</v>
      </c>
      <c r="C637" s="8">
        <v>447</v>
      </c>
      <c r="D637" s="10" t="s">
        <v>2198</v>
      </c>
      <c r="E637" s="11" t="s">
        <v>2199</v>
      </c>
      <c r="F637" s="12" t="s">
        <v>1314</v>
      </c>
      <c r="G637" s="8"/>
      <c r="H637" s="13">
        <v>1</v>
      </c>
      <c r="I637" s="12" t="s">
        <v>394</v>
      </c>
      <c r="J637" s="12" t="s">
        <v>393</v>
      </c>
    </row>
    <row r="638" spans="1:10" ht="16.5" customHeight="1" x14ac:dyDescent="0.25">
      <c r="A638" s="8" t="s">
        <v>389</v>
      </c>
      <c r="B638" s="9" t="s">
        <v>2094</v>
      </c>
      <c r="C638" s="8">
        <v>448</v>
      </c>
      <c r="D638" s="10" t="s">
        <v>2200</v>
      </c>
      <c r="E638" s="11" t="s">
        <v>2201</v>
      </c>
      <c r="F638" s="12" t="s">
        <v>414</v>
      </c>
      <c r="G638" s="8"/>
      <c r="H638" s="13">
        <v>3</v>
      </c>
      <c r="I638" s="12" t="s">
        <v>394</v>
      </c>
      <c r="J638" s="12" t="s">
        <v>393</v>
      </c>
    </row>
    <row r="639" spans="1:10" ht="16.5" customHeight="1" x14ac:dyDescent="0.25">
      <c r="A639" s="8" t="s">
        <v>389</v>
      </c>
      <c r="B639" s="9" t="s">
        <v>2094</v>
      </c>
      <c r="C639" s="8">
        <v>449</v>
      </c>
      <c r="D639" s="10" t="s">
        <v>2202</v>
      </c>
      <c r="E639" s="11" t="s">
        <v>2203</v>
      </c>
      <c r="F639" s="12" t="s">
        <v>425</v>
      </c>
      <c r="G639" s="8"/>
      <c r="H639" s="13">
        <v>3</v>
      </c>
      <c r="I639" s="12" t="s">
        <v>394</v>
      </c>
      <c r="J639" s="12" t="s">
        <v>393</v>
      </c>
    </row>
    <row r="640" spans="1:10" ht="16.5" customHeight="1" x14ac:dyDescent="0.25">
      <c r="A640" s="8" t="s">
        <v>389</v>
      </c>
      <c r="B640" s="9" t="s">
        <v>2094</v>
      </c>
      <c r="C640" s="8">
        <v>450</v>
      </c>
      <c r="D640" s="10" t="s">
        <v>2204</v>
      </c>
      <c r="E640" s="11" t="s">
        <v>2205</v>
      </c>
      <c r="F640" s="12" t="s">
        <v>2206</v>
      </c>
      <c r="G640" s="8"/>
      <c r="H640" s="13">
        <v>3</v>
      </c>
      <c r="I640" s="12" t="s">
        <v>394</v>
      </c>
      <c r="J640" s="12" t="s">
        <v>2207</v>
      </c>
    </row>
    <row r="641" spans="1:10" ht="16.5" customHeight="1" x14ac:dyDescent="0.25">
      <c r="A641" s="8" t="s">
        <v>389</v>
      </c>
      <c r="B641" s="9" t="s">
        <v>2094</v>
      </c>
      <c r="C641" s="8">
        <v>458</v>
      </c>
      <c r="D641" s="10" t="s">
        <v>2208</v>
      </c>
      <c r="E641" s="11" t="s">
        <v>2209</v>
      </c>
      <c r="F641" s="12" t="s">
        <v>2210</v>
      </c>
      <c r="G641" s="8"/>
      <c r="H641" s="13">
        <v>3</v>
      </c>
      <c r="I641" s="12" t="s">
        <v>394</v>
      </c>
      <c r="J641" s="12" t="s">
        <v>393</v>
      </c>
    </row>
    <row r="642" spans="1:10" ht="16.5" customHeight="1" x14ac:dyDescent="0.25">
      <c r="A642" s="8" t="s">
        <v>389</v>
      </c>
      <c r="B642" s="9" t="s">
        <v>2094</v>
      </c>
      <c r="C642" s="8">
        <v>491</v>
      </c>
      <c r="D642" s="10" t="s">
        <v>2211</v>
      </c>
      <c r="E642" s="11" t="s">
        <v>2212</v>
      </c>
      <c r="F642" s="12" t="s">
        <v>2213</v>
      </c>
      <c r="G642" s="8"/>
      <c r="H642" s="13">
        <v>2</v>
      </c>
      <c r="I642" s="12" t="s">
        <v>394</v>
      </c>
      <c r="J642" s="12" t="s">
        <v>393</v>
      </c>
    </row>
    <row r="643" spans="1:10" ht="16.5" customHeight="1" x14ac:dyDescent="0.25">
      <c r="A643" s="8" t="s">
        <v>389</v>
      </c>
      <c r="B643" s="9" t="s">
        <v>2094</v>
      </c>
      <c r="C643" s="8">
        <v>492</v>
      </c>
      <c r="D643" s="10" t="s">
        <v>2214</v>
      </c>
      <c r="E643" s="11" t="s">
        <v>2215</v>
      </c>
      <c r="F643" s="12" t="s">
        <v>2216</v>
      </c>
      <c r="G643" s="8"/>
      <c r="H643" s="13">
        <v>3</v>
      </c>
      <c r="I643" s="12" t="s">
        <v>394</v>
      </c>
      <c r="J643" s="12" t="s">
        <v>393</v>
      </c>
    </row>
    <row r="644" spans="1:10" ht="16.5" customHeight="1" x14ac:dyDescent="0.25">
      <c r="A644" s="8" t="s">
        <v>389</v>
      </c>
      <c r="B644" s="9" t="s">
        <v>2094</v>
      </c>
      <c r="C644" s="8">
        <v>493</v>
      </c>
      <c r="D644" s="10" t="s">
        <v>2217</v>
      </c>
      <c r="E644" s="11" t="s">
        <v>2218</v>
      </c>
      <c r="F644" s="12" t="s">
        <v>2219</v>
      </c>
      <c r="G644" s="8"/>
      <c r="H644" s="13">
        <v>2</v>
      </c>
      <c r="I644" s="12" t="s">
        <v>394</v>
      </c>
      <c r="J644" s="12" t="s">
        <v>393</v>
      </c>
    </row>
    <row r="645" spans="1:10" ht="16.5" customHeight="1" x14ac:dyDescent="0.25">
      <c r="A645" s="8" t="s">
        <v>389</v>
      </c>
      <c r="B645" s="9" t="s">
        <v>2094</v>
      </c>
      <c r="C645" s="8">
        <v>495</v>
      </c>
      <c r="D645" s="10" t="s">
        <v>2220</v>
      </c>
      <c r="E645" s="11" t="s">
        <v>2221</v>
      </c>
      <c r="F645" s="12" t="s">
        <v>2222</v>
      </c>
      <c r="G645" s="8"/>
      <c r="H645" s="13">
        <v>3</v>
      </c>
      <c r="I645" s="12" t="s">
        <v>394</v>
      </c>
      <c r="J645" s="12" t="s">
        <v>393</v>
      </c>
    </row>
    <row r="646" spans="1:10" ht="16.5" customHeight="1" x14ac:dyDescent="0.25">
      <c r="A646" s="8" t="s">
        <v>389</v>
      </c>
      <c r="B646" s="9" t="s">
        <v>2094</v>
      </c>
      <c r="C646" s="8">
        <v>497</v>
      </c>
      <c r="D646" s="10" t="s">
        <v>2223</v>
      </c>
      <c r="E646" s="11" t="s">
        <v>2224</v>
      </c>
      <c r="F646" s="12" t="s">
        <v>1314</v>
      </c>
      <c r="G646" s="8"/>
      <c r="H646" s="13">
        <v>1</v>
      </c>
      <c r="I646" s="12" t="s">
        <v>394</v>
      </c>
      <c r="J646" s="12" t="s">
        <v>393</v>
      </c>
    </row>
    <row r="647" spans="1:10" ht="16.5" customHeight="1" x14ac:dyDescent="0.25">
      <c r="A647" s="8" t="s">
        <v>389</v>
      </c>
      <c r="B647" s="9" t="s">
        <v>2225</v>
      </c>
      <c r="C647" s="8">
        <v>600</v>
      </c>
      <c r="D647" s="10" t="s">
        <v>2226</v>
      </c>
      <c r="E647" s="11" t="s">
        <v>2227</v>
      </c>
      <c r="F647" s="12" t="s">
        <v>2228</v>
      </c>
      <c r="G647" s="8"/>
      <c r="H647" s="13">
        <v>2</v>
      </c>
      <c r="I647" s="12" t="s">
        <v>394</v>
      </c>
      <c r="J647" s="12" t="s">
        <v>393</v>
      </c>
    </row>
    <row r="648" spans="1:10" ht="16.5" customHeight="1" x14ac:dyDescent="0.25">
      <c r="A648" s="8" t="s">
        <v>389</v>
      </c>
      <c r="B648" s="9" t="s">
        <v>2229</v>
      </c>
      <c r="C648" s="8">
        <v>101</v>
      </c>
      <c r="D648" s="10" t="s">
        <v>2230</v>
      </c>
      <c r="E648" s="11" t="s">
        <v>2231</v>
      </c>
      <c r="F648" s="12" t="s">
        <v>2232</v>
      </c>
      <c r="G648" s="8"/>
      <c r="H648" s="13">
        <v>2</v>
      </c>
      <c r="I648" s="12" t="s">
        <v>394</v>
      </c>
      <c r="J648" s="12" t="s">
        <v>393</v>
      </c>
    </row>
    <row r="649" spans="1:10" ht="16.5" customHeight="1" x14ac:dyDescent="0.25">
      <c r="A649" s="8" t="s">
        <v>389</v>
      </c>
      <c r="B649" s="9" t="s">
        <v>2229</v>
      </c>
      <c r="C649" s="8">
        <v>102</v>
      </c>
      <c r="D649" s="10" t="s">
        <v>2233</v>
      </c>
      <c r="E649" s="11" t="s">
        <v>2234</v>
      </c>
      <c r="F649" s="12" t="s">
        <v>2235</v>
      </c>
      <c r="G649" s="8"/>
      <c r="H649" s="13">
        <v>2</v>
      </c>
      <c r="I649" s="12" t="s">
        <v>394</v>
      </c>
      <c r="J649" s="12" t="s">
        <v>393</v>
      </c>
    </row>
    <row r="650" spans="1:10" ht="16.5" customHeight="1" x14ac:dyDescent="0.25">
      <c r="A650" s="8" t="s">
        <v>389</v>
      </c>
      <c r="B650" s="9" t="s">
        <v>2229</v>
      </c>
      <c r="C650" s="8">
        <v>104</v>
      </c>
      <c r="D650" s="10" t="s">
        <v>2236</v>
      </c>
      <c r="E650" s="11" t="s">
        <v>2237</v>
      </c>
      <c r="F650" s="12" t="s">
        <v>2238</v>
      </c>
      <c r="G650" s="8"/>
      <c r="H650" s="13">
        <v>2</v>
      </c>
      <c r="I650" s="12" t="s">
        <v>394</v>
      </c>
      <c r="J650" s="12" t="s">
        <v>393</v>
      </c>
    </row>
    <row r="651" spans="1:10" ht="16.5" customHeight="1" x14ac:dyDescent="0.25">
      <c r="A651" s="8" t="s">
        <v>389</v>
      </c>
      <c r="B651" s="9" t="s">
        <v>2229</v>
      </c>
      <c r="C651" s="8">
        <v>105</v>
      </c>
      <c r="D651" s="10" t="s">
        <v>2239</v>
      </c>
      <c r="E651" s="11" t="s">
        <v>2240</v>
      </c>
      <c r="F651" s="12" t="s">
        <v>2241</v>
      </c>
      <c r="G651" s="8"/>
      <c r="H651" s="13">
        <v>2</v>
      </c>
      <c r="I651" s="12" t="s">
        <v>394</v>
      </c>
      <c r="J651" s="12" t="s">
        <v>393</v>
      </c>
    </row>
    <row r="652" spans="1:10" ht="16.5" customHeight="1" x14ac:dyDescent="0.25">
      <c r="A652" s="8" t="s">
        <v>389</v>
      </c>
      <c r="B652" s="9" t="s">
        <v>2229</v>
      </c>
      <c r="C652" s="8">
        <v>106</v>
      </c>
      <c r="D652" s="10" t="s">
        <v>2242</v>
      </c>
      <c r="E652" s="11" t="s">
        <v>2243</v>
      </c>
      <c r="F652" s="12" t="s">
        <v>2244</v>
      </c>
      <c r="G652" s="8"/>
      <c r="H652" s="13">
        <v>2</v>
      </c>
      <c r="I652" s="12" t="s">
        <v>394</v>
      </c>
      <c r="J652" s="12" t="s">
        <v>393</v>
      </c>
    </row>
    <row r="653" spans="1:10" ht="16.5" customHeight="1" x14ac:dyDescent="0.25">
      <c r="A653" s="8" t="s">
        <v>389</v>
      </c>
      <c r="B653" s="9" t="s">
        <v>2229</v>
      </c>
      <c r="C653" s="8">
        <v>107</v>
      </c>
      <c r="D653" s="10" t="s">
        <v>2245</v>
      </c>
      <c r="E653" s="11" t="s">
        <v>2246</v>
      </c>
      <c r="F653" s="12" t="s">
        <v>2247</v>
      </c>
      <c r="G653" s="8"/>
      <c r="H653" s="13">
        <v>2</v>
      </c>
      <c r="I653" s="12" t="s">
        <v>394</v>
      </c>
      <c r="J653" s="12" t="s">
        <v>393</v>
      </c>
    </row>
    <row r="654" spans="1:10" ht="16.5" customHeight="1" x14ac:dyDescent="0.25">
      <c r="A654" s="8" t="s">
        <v>389</v>
      </c>
      <c r="B654" s="9" t="s">
        <v>2229</v>
      </c>
      <c r="C654" s="8">
        <v>108</v>
      </c>
      <c r="D654" s="10" t="s">
        <v>2248</v>
      </c>
      <c r="E654" s="11" t="s">
        <v>2249</v>
      </c>
      <c r="F654" s="12" t="s">
        <v>2250</v>
      </c>
      <c r="G654" s="8"/>
      <c r="H654" s="13">
        <v>2</v>
      </c>
      <c r="I654" s="12" t="s">
        <v>394</v>
      </c>
      <c r="J654" s="12" t="s">
        <v>393</v>
      </c>
    </row>
    <row r="655" spans="1:10" ht="16.5" customHeight="1" x14ac:dyDescent="0.25">
      <c r="A655" s="8" t="s">
        <v>389</v>
      </c>
      <c r="B655" s="9" t="s">
        <v>2229</v>
      </c>
      <c r="C655" s="8">
        <v>109</v>
      </c>
      <c r="D655" s="10" t="s">
        <v>2251</v>
      </c>
      <c r="E655" s="11" t="s">
        <v>2252</v>
      </c>
      <c r="F655" s="12" t="s">
        <v>2253</v>
      </c>
      <c r="G655" s="8"/>
      <c r="H655" s="13">
        <v>2</v>
      </c>
      <c r="I655" s="12" t="s">
        <v>394</v>
      </c>
      <c r="J655" s="12" t="s">
        <v>393</v>
      </c>
    </row>
    <row r="656" spans="1:10" ht="16.5" customHeight="1" x14ac:dyDescent="0.25">
      <c r="A656" s="8" t="s">
        <v>389</v>
      </c>
      <c r="B656" s="9" t="s">
        <v>2229</v>
      </c>
      <c r="C656" s="8">
        <v>116</v>
      </c>
      <c r="D656" s="10" t="s">
        <v>2254</v>
      </c>
      <c r="E656" s="11" t="s">
        <v>2255</v>
      </c>
      <c r="F656" s="12" t="s">
        <v>2256</v>
      </c>
      <c r="G656" s="8"/>
      <c r="H656" s="13">
        <v>1</v>
      </c>
      <c r="I656" s="12" t="s">
        <v>394</v>
      </c>
      <c r="J656" s="12" t="s">
        <v>2257</v>
      </c>
    </row>
    <row r="657" spans="1:10" ht="16.5" customHeight="1" x14ac:dyDescent="0.25">
      <c r="A657" s="8" t="s">
        <v>389</v>
      </c>
      <c r="B657" s="9" t="s">
        <v>2229</v>
      </c>
      <c r="C657" s="8">
        <v>117</v>
      </c>
      <c r="D657" s="10" t="s">
        <v>376</v>
      </c>
      <c r="E657" s="11" t="s">
        <v>2258</v>
      </c>
      <c r="F657" s="12" t="s">
        <v>2259</v>
      </c>
      <c r="G657" s="8"/>
      <c r="H657" s="13">
        <v>1</v>
      </c>
      <c r="I657" s="12" t="s">
        <v>394</v>
      </c>
      <c r="J657" s="12" t="s">
        <v>2257</v>
      </c>
    </row>
    <row r="658" spans="1:10" ht="16.5" customHeight="1" x14ac:dyDescent="0.25">
      <c r="A658" s="8" t="s">
        <v>389</v>
      </c>
      <c r="B658" s="9" t="s">
        <v>2229</v>
      </c>
      <c r="C658" s="8">
        <v>118</v>
      </c>
      <c r="D658" s="10" t="s">
        <v>364</v>
      </c>
      <c r="E658" s="11" t="s">
        <v>2260</v>
      </c>
      <c r="F658" s="12" t="s">
        <v>2261</v>
      </c>
      <c r="G658" s="8"/>
      <c r="H658" s="13">
        <v>1</v>
      </c>
      <c r="I658" s="12" t="s">
        <v>394</v>
      </c>
      <c r="J658" s="12" t="s">
        <v>2257</v>
      </c>
    </row>
    <row r="659" spans="1:10" ht="16.5" customHeight="1" x14ac:dyDescent="0.25">
      <c r="A659" s="8" t="s">
        <v>389</v>
      </c>
      <c r="B659" s="9" t="s">
        <v>2229</v>
      </c>
      <c r="C659" s="8">
        <v>119</v>
      </c>
      <c r="D659" s="10" t="s">
        <v>375</v>
      </c>
      <c r="E659" s="11" t="s">
        <v>2262</v>
      </c>
      <c r="F659" s="12" t="s">
        <v>2263</v>
      </c>
      <c r="G659" s="8"/>
      <c r="H659" s="13">
        <v>1</v>
      </c>
      <c r="I659" s="12" t="s">
        <v>394</v>
      </c>
      <c r="J659" s="12" t="s">
        <v>393</v>
      </c>
    </row>
    <row r="660" spans="1:10" ht="16.5" customHeight="1" x14ac:dyDescent="0.25">
      <c r="A660" s="8" t="s">
        <v>389</v>
      </c>
      <c r="B660" s="9" t="s">
        <v>2229</v>
      </c>
      <c r="C660" s="8">
        <v>126</v>
      </c>
      <c r="D660" s="10" t="s">
        <v>249</v>
      </c>
      <c r="E660" s="11" t="s">
        <v>2264</v>
      </c>
      <c r="F660" s="12" t="s">
        <v>2265</v>
      </c>
      <c r="G660" s="8"/>
      <c r="H660" s="13">
        <v>2</v>
      </c>
      <c r="I660" s="12" t="s">
        <v>394</v>
      </c>
      <c r="J660" s="12" t="s">
        <v>393</v>
      </c>
    </row>
    <row r="661" spans="1:10" ht="16.5" customHeight="1" x14ac:dyDescent="0.25">
      <c r="A661" s="8" t="s">
        <v>389</v>
      </c>
      <c r="B661" s="9" t="s">
        <v>2229</v>
      </c>
      <c r="C661" s="8">
        <v>127</v>
      </c>
      <c r="D661" s="10" t="s">
        <v>251</v>
      </c>
      <c r="E661" s="11" t="s">
        <v>2266</v>
      </c>
      <c r="F661" s="12" t="s">
        <v>2267</v>
      </c>
      <c r="G661" s="8"/>
      <c r="H661" s="13">
        <v>2</v>
      </c>
      <c r="I661" s="12" t="s">
        <v>394</v>
      </c>
      <c r="J661" s="12" t="s">
        <v>393</v>
      </c>
    </row>
    <row r="662" spans="1:10" ht="16.5" customHeight="1" x14ac:dyDescent="0.25">
      <c r="A662" s="8" t="s">
        <v>389</v>
      </c>
      <c r="B662" s="9" t="s">
        <v>2229</v>
      </c>
      <c r="C662" s="8">
        <v>128</v>
      </c>
      <c r="D662" s="10" t="s">
        <v>252</v>
      </c>
      <c r="E662" s="11" t="s">
        <v>2268</v>
      </c>
      <c r="F662" s="12" t="s">
        <v>2269</v>
      </c>
      <c r="G662" s="8"/>
      <c r="H662" s="13">
        <v>2</v>
      </c>
      <c r="I662" s="12" t="s">
        <v>394</v>
      </c>
      <c r="J662" s="12" t="s">
        <v>393</v>
      </c>
    </row>
    <row r="663" spans="1:10" ht="16.5" customHeight="1" x14ac:dyDescent="0.25">
      <c r="A663" s="8" t="s">
        <v>389</v>
      </c>
      <c r="B663" s="9" t="s">
        <v>2229</v>
      </c>
      <c r="C663" s="8">
        <v>129</v>
      </c>
      <c r="D663" s="10" t="s">
        <v>253</v>
      </c>
      <c r="E663" s="11" t="s">
        <v>2270</v>
      </c>
      <c r="F663" s="12" t="s">
        <v>2271</v>
      </c>
      <c r="G663" s="8"/>
      <c r="H663" s="13">
        <v>2</v>
      </c>
      <c r="I663" s="12" t="s">
        <v>394</v>
      </c>
      <c r="J663" s="12" t="s">
        <v>393</v>
      </c>
    </row>
    <row r="664" spans="1:10" ht="16.5" customHeight="1" x14ac:dyDescent="0.25">
      <c r="A664" s="8" t="s">
        <v>389</v>
      </c>
      <c r="B664" s="9" t="s">
        <v>2229</v>
      </c>
      <c r="C664" s="8">
        <v>135</v>
      </c>
      <c r="D664" s="10" t="s">
        <v>2272</v>
      </c>
      <c r="E664" s="11" t="s">
        <v>2273</v>
      </c>
      <c r="F664" s="12" t="s">
        <v>2274</v>
      </c>
      <c r="G664" s="8"/>
      <c r="H664" s="13">
        <v>4</v>
      </c>
      <c r="I664" s="12" t="s">
        <v>394</v>
      </c>
      <c r="J664" s="12" t="s">
        <v>393</v>
      </c>
    </row>
    <row r="665" spans="1:10" ht="16.5" customHeight="1" x14ac:dyDescent="0.25">
      <c r="A665" s="8" t="s">
        <v>389</v>
      </c>
      <c r="B665" s="9" t="s">
        <v>2229</v>
      </c>
      <c r="C665" s="8">
        <v>140</v>
      </c>
      <c r="D665" s="10" t="s">
        <v>2275</v>
      </c>
      <c r="E665" s="11" t="s">
        <v>2276</v>
      </c>
      <c r="F665" s="12" t="s">
        <v>2277</v>
      </c>
      <c r="G665" s="8"/>
      <c r="H665" s="13">
        <v>2</v>
      </c>
      <c r="I665" s="12" t="s">
        <v>394</v>
      </c>
      <c r="J665" s="12" t="s">
        <v>393</v>
      </c>
    </row>
    <row r="666" spans="1:10" ht="16.5" customHeight="1" x14ac:dyDescent="0.25">
      <c r="A666" s="8" t="s">
        <v>389</v>
      </c>
      <c r="B666" s="9" t="s">
        <v>2229</v>
      </c>
      <c r="C666" s="8">
        <v>160</v>
      </c>
      <c r="D666" s="10" t="s">
        <v>2278</v>
      </c>
      <c r="E666" s="11" t="s">
        <v>2279</v>
      </c>
      <c r="F666" s="12" t="s">
        <v>2280</v>
      </c>
      <c r="G666" s="8"/>
      <c r="H666" s="13">
        <v>2</v>
      </c>
      <c r="I666" s="12" t="s">
        <v>394</v>
      </c>
      <c r="J666" s="12" t="s">
        <v>393</v>
      </c>
    </row>
    <row r="667" spans="1:10" ht="16.5" customHeight="1" x14ac:dyDescent="0.25">
      <c r="A667" s="8" t="s">
        <v>389</v>
      </c>
      <c r="B667" s="9" t="s">
        <v>2229</v>
      </c>
      <c r="C667" s="8">
        <v>166</v>
      </c>
      <c r="D667" s="10" t="s">
        <v>2281</v>
      </c>
      <c r="E667" s="11" t="s">
        <v>2282</v>
      </c>
      <c r="F667" s="12" t="s">
        <v>2283</v>
      </c>
      <c r="G667" s="8"/>
      <c r="H667" s="13">
        <v>1</v>
      </c>
      <c r="I667" s="12" t="s">
        <v>394</v>
      </c>
      <c r="J667" s="12" t="s">
        <v>393</v>
      </c>
    </row>
    <row r="668" spans="1:10" ht="16.5" customHeight="1" x14ac:dyDescent="0.25">
      <c r="A668" s="8" t="s">
        <v>389</v>
      </c>
      <c r="B668" s="9" t="s">
        <v>2229</v>
      </c>
      <c r="C668" s="8">
        <v>167</v>
      </c>
      <c r="D668" s="10" t="s">
        <v>2284</v>
      </c>
      <c r="E668" s="11" t="s">
        <v>2285</v>
      </c>
      <c r="F668" s="12" t="s">
        <v>2286</v>
      </c>
      <c r="G668" s="8"/>
      <c r="H668" s="13">
        <v>1</v>
      </c>
      <c r="I668" s="12" t="s">
        <v>394</v>
      </c>
      <c r="J668" s="12" t="s">
        <v>393</v>
      </c>
    </row>
    <row r="669" spans="1:10" ht="16.5" customHeight="1" x14ac:dyDescent="0.25">
      <c r="A669" s="8" t="s">
        <v>389</v>
      </c>
      <c r="B669" s="9" t="s">
        <v>2229</v>
      </c>
      <c r="C669" s="8">
        <v>168</v>
      </c>
      <c r="D669" s="10" t="s">
        <v>2287</v>
      </c>
      <c r="E669" s="11" t="s">
        <v>2288</v>
      </c>
      <c r="F669" s="12" t="s">
        <v>2289</v>
      </c>
      <c r="G669" s="8"/>
      <c r="H669" s="13">
        <v>1</v>
      </c>
      <c r="I669" s="12" t="s">
        <v>394</v>
      </c>
      <c r="J669" s="12" t="s">
        <v>393</v>
      </c>
    </row>
    <row r="670" spans="1:10" ht="16.5" customHeight="1" x14ac:dyDescent="0.25">
      <c r="A670" s="8" t="s">
        <v>389</v>
      </c>
      <c r="B670" s="9" t="s">
        <v>2229</v>
      </c>
      <c r="C670" s="8">
        <v>169</v>
      </c>
      <c r="D670" s="10" t="s">
        <v>2290</v>
      </c>
      <c r="E670" s="11" t="s">
        <v>2291</v>
      </c>
      <c r="F670" s="12" t="s">
        <v>2292</v>
      </c>
      <c r="G670" s="8"/>
      <c r="H670" s="13">
        <v>1</v>
      </c>
      <c r="I670" s="12" t="s">
        <v>394</v>
      </c>
      <c r="J670" s="12" t="s">
        <v>393</v>
      </c>
    </row>
    <row r="671" spans="1:10" ht="16.5" customHeight="1" x14ac:dyDescent="0.25">
      <c r="A671" s="8" t="s">
        <v>389</v>
      </c>
      <c r="B671" s="9" t="s">
        <v>2229</v>
      </c>
      <c r="C671" s="8">
        <v>170</v>
      </c>
      <c r="D671" s="10" t="s">
        <v>2293</v>
      </c>
      <c r="E671" s="11" t="s">
        <v>2294</v>
      </c>
      <c r="F671" s="12" t="s">
        <v>2295</v>
      </c>
      <c r="G671" s="8"/>
      <c r="H671" s="13">
        <v>2</v>
      </c>
      <c r="I671" s="12" t="s">
        <v>394</v>
      </c>
      <c r="J671" s="12" t="s">
        <v>393</v>
      </c>
    </row>
    <row r="672" spans="1:10" ht="16.5" customHeight="1" x14ac:dyDescent="0.25">
      <c r="A672" s="8" t="s">
        <v>389</v>
      </c>
      <c r="B672" s="9" t="s">
        <v>2229</v>
      </c>
      <c r="C672" s="8">
        <v>180</v>
      </c>
      <c r="D672" s="10" t="s">
        <v>2296</v>
      </c>
      <c r="E672" s="11" t="s">
        <v>2297</v>
      </c>
      <c r="F672" s="12" t="s">
        <v>2298</v>
      </c>
      <c r="G672" s="8"/>
      <c r="H672" s="13">
        <v>2</v>
      </c>
      <c r="I672" s="12" t="s">
        <v>394</v>
      </c>
      <c r="J672" s="12" t="s">
        <v>393</v>
      </c>
    </row>
    <row r="673" spans="1:10" ht="16.5" customHeight="1" x14ac:dyDescent="0.25">
      <c r="A673" s="8" t="s">
        <v>389</v>
      </c>
      <c r="B673" s="9" t="s">
        <v>2229</v>
      </c>
      <c r="C673" s="8">
        <v>190</v>
      </c>
      <c r="D673" s="10" t="s">
        <v>2299</v>
      </c>
      <c r="E673" s="11" t="s">
        <v>2300</v>
      </c>
      <c r="F673" s="12" t="s">
        <v>2301</v>
      </c>
      <c r="G673" s="8"/>
      <c r="H673" s="13">
        <v>2</v>
      </c>
      <c r="I673" s="12" t="s">
        <v>394</v>
      </c>
      <c r="J673" s="12" t="s">
        <v>393</v>
      </c>
    </row>
    <row r="674" spans="1:10" ht="16.5" customHeight="1" x14ac:dyDescent="0.25">
      <c r="A674" s="8" t="s">
        <v>389</v>
      </c>
      <c r="B674" s="9" t="s">
        <v>2229</v>
      </c>
      <c r="C674" s="8">
        <v>201</v>
      </c>
      <c r="D674" s="10" t="s">
        <v>2302</v>
      </c>
      <c r="E674" s="11" t="s">
        <v>2303</v>
      </c>
      <c r="F674" s="12" t="s">
        <v>2304</v>
      </c>
      <c r="G674" s="8"/>
      <c r="H674" s="13">
        <v>2</v>
      </c>
      <c r="I674" s="12" t="s">
        <v>394</v>
      </c>
      <c r="J674" s="12" t="s">
        <v>393</v>
      </c>
    </row>
    <row r="675" spans="1:10" ht="16.5" customHeight="1" x14ac:dyDescent="0.25">
      <c r="A675" s="8" t="s">
        <v>389</v>
      </c>
      <c r="B675" s="9" t="s">
        <v>2229</v>
      </c>
      <c r="C675" s="8">
        <v>202</v>
      </c>
      <c r="D675" s="10" t="s">
        <v>2305</v>
      </c>
      <c r="E675" s="11" t="s">
        <v>2306</v>
      </c>
      <c r="F675" s="12" t="s">
        <v>2307</v>
      </c>
      <c r="G675" s="8"/>
      <c r="H675" s="13">
        <v>2</v>
      </c>
      <c r="I675" s="12" t="s">
        <v>394</v>
      </c>
      <c r="J675" s="12" t="s">
        <v>393</v>
      </c>
    </row>
    <row r="676" spans="1:10" ht="16.5" customHeight="1" x14ac:dyDescent="0.25">
      <c r="A676" s="8" t="s">
        <v>389</v>
      </c>
      <c r="B676" s="9" t="s">
        <v>2229</v>
      </c>
      <c r="C676" s="8">
        <v>204</v>
      </c>
      <c r="D676" s="10" t="s">
        <v>2308</v>
      </c>
      <c r="E676" s="11" t="s">
        <v>2309</v>
      </c>
      <c r="F676" s="12" t="s">
        <v>2310</v>
      </c>
      <c r="G676" s="8"/>
      <c r="H676" s="13">
        <v>2</v>
      </c>
      <c r="I676" s="12" t="s">
        <v>394</v>
      </c>
      <c r="J676" s="12" t="s">
        <v>393</v>
      </c>
    </row>
    <row r="677" spans="1:10" ht="16.5" customHeight="1" x14ac:dyDescent="0.25">
      <c r="A677" s="8" t="s">
        <v>389</v>
      </c>
      <c r="B677" s="9" t="s">
        <v>2229</v>
      </c>
      <c r="C677" s="8">
        <v>206</v>
      </c>
      <c r="D677" s="10" t="s">
        <v>2311</v>
      </c>
      <c r="E677" s="11" t="s">
        <v>2312</v>
      </c>
      <c r="F677" s="12" t="s">
        <v>2313</v>
      </c>
      <c r="G677" s="8"/>
      <c r="H677" s="13">
        <v>2</v>
      </c>
      <c r="I677" s="12" t="s">
        <v>394</v>
      </c>
      <c r="J677" s="12" t="s">
        <v>393</v>
      </c>
    </row>
    <row r="678" spans="1:10" ht="16.5" customHeight="1" x14ac:dyDescent="0.25">
      <c r="A678" s="8" t="s">
        <v>389</v>
      </c>
      <c r="B678" s="9" t="s">
        <v>2229</v>
      </c>
      <c r="C678" s="8">
        <v>207</v>
      </c>
      <c r="D678" s="10" t="s">
        <v>2314</v>
      </c>
      <c r="E678" s="11" t="s">
        <v>2315</v>
      </c>
      <c r="F678" s="12" t="s">
        <v>2316</v>
      </c>
      <c r="G678" s="8"/>
      <c r="H678" s="13">
        <v>2</v>
      </c>
      <c r="I678" s="12" t="s">
        <v>394</v>
      </c>
      <c r="J678" s="12" t="s">
        <v>393</v>
      </c>
    </row>
    <row r="679" spans="1:10" ht="16.5" customHeight="1" x14ac:dyDescent="0.25">
      <c r="A679" s="8" t="s">
        <v>389</v>
      </c>
      <c r="B679" s="9" t="s">
        <v>2229</v>
      </c>
      <c r="C679" s="8">
        <v>208</v>
      </c>
      <c r="D679" s="10" t="s">
        <v>2317</v>
      </c>
      <c r="E679" s="11" t="s">
        <v>2318</v>
      </c>
      <c r="F679" s="12" t="s">
        <v>2319</v>
      </c>
      <c r="G679" s="8"/>
      <c r="H679" s="13">
        <v>2</v>
      </c>
      <c r="I679" s="12" t="s">
        <v>394</v>
      </c>
      <c r="J679" s="12" t="s">
        <v>393</v>
      </c>
    </row>
    <row r="680" spans="1:10" ht="16.5" customHeight="1" x14ac:dyDescent="0.25">
      <c r="A680" s="8" t="s">
        <v>389</v>
      </c>
      <c r="B680" s="9" t="s">
        <v>2229</v>
      </c>
      <c r="C680" s="8">
        <v>209</v>
      </c>
      <c r="D680" s="10" t="s">
        <v>2320</v>
      </c>
      <c r="E680" s="11" t="s">
        <v>2321</v>
      </c>
      <c r="F680" s="12" t="s">
        <v>2322</v>
      </c>
      <c r="G680" s="8"/>
      <c r="H680" s="13">
        <v>2</v>
      </c>
      <c r="I680" s="12" t="s">
        <v>394</v>
      </c>
      <c r="J680" s="12" t="s">
        <v>393</v>
      </c>
    </row>
    <row r="681" spans="1:10" ht="16.5" customHeight="1" x14ac:dyDescent="0.25">
      <c r="A681" s="8" t="s">
        <v>389</v>
      </c>
      <c r="B681" s="9" t="s">
        <v>2229</v>
      </c>
      <c r="C681" s="8">
        <v>216</v>
      </c>
      <c r="D681" s="10" t="s">
        <v>2323</v>
      </c>
      <c r="E681" s="11" t="s">
        <v>2324</v>
      </c>
      <c r="F681" s="12" t="s">
        <v>2325</v>
      </c>
      <c r="G681" s="8"/>
      <c r="H681" s="13">
        <v>1</v>
      </c>
      <c r="I681" s="12" t="s">
        <v>394</v>
      </c>
      <c r="J681" s="12" t="s">
        <v>393</v>
      </c>
    </row>
    <row r="682" spans="1:10" ht="16.5" customHeight="1" x14ac:dyDescent="0.25">
      <c r="A682" s="8" t="s">
        <v>389</v>
      </c>
      <c r="B682" s="9" t="s">
        <v>2229</v>
      </c>
      <c r="C682" s="8">
        <v>217</v>
      </c>
      <c r="D682" s="10" t="s">
        <v>2326</v>
      </c>
      <c r="E682" s="11" t="s">
        <v>2327</v>
      </c>
      <c r="F682" s="12" t="s">
        <v>2328</v>
      </c>
      <c r="G682" s="8"/>
      <c r="H682" s="13">
        <v>1</v>
      </c>
      <c r="I682" s="12" t="s">
        <v>394</v>
      </c>
      <c r="J682" s="12" t="s">
        <v>393</v>
      </c>
    </row>
    <row r="683" spans="1:10" ht="16.5" customHeight="1" x14ac:dyDescent="0.25">
      <c r="A683" s="8" t="s">
        <v>389</v>
      </c>
      <c r="B683" s="9" t="s">
        <v>2229</v>
      </c>
      <c r="C683" s="8">
        <v>218</v>
      </c>
      <c r="D683" s="10" t="s">
        <v>2329</v>
      </c>
      <c r="E683" s="11" t="s">
        <v>2330</v>
      </c>
      <c r="F683" s="12" t="s">
        <v>2331</v>
      </c>
      <c r="G683" s="8"/>
      <c r="H683" s="13">
        <v>1</v>
      </c>
      <c r="I683" s="12" t="s">
        <v>394</v>
      </c>
      <c r="J683" s="12" t="s">
        <v>393</v>
      </c>
    </row>
    <row r="684" spans="1:10" ht="16.5" customHeight="1" x14ac:dyDescent="0.25">
      <c r="A684" s="8" t="s">
        <v>389</v>
      </c>
      <c r="B684" s="9" t="s">
        <v>2229</v>
      </c>
      <c r="C684" s="8">
        <v>219</v>
      </c>
      <c r="D684" s="10" t="s">
        <v>2332</v>
      </c>
      <c r="E684" s="11" t="s">
        <v>2333</v>
      </c>
      <c r="F684" s="12" t="s">
        <v>2334</v>
      </c>
      <c r="G684" s="8"/>
      <c r="H684" s="13">
        <v>1</v>
      </c>
      <c r="I684" s="12" t="s">
        <v>394</v>
      </c>
      <c r="J684" s="12" t="s">
        <v>393</v>
      </c>
    </row>
    <row r="685" spans="1:10" ht="16.5" customHeight="1" x14ac:dyDescent="0.25">
      <c r="A685" s="8" t="s">
        <v>389</v>
      </c>
      <c r="B685" s="9" t="s">
        <v>2229</v>
      </c>
      <c r="C685" s="8">
        <v>220</v>
      </c>
      <c r="D685" s="10" t="s">
        <v>2335</v>
      </c>
      <c r="E685" s="11" t="s">
        <v>2336</v>
      </c>
      <c r="F685" s="12" t="s">
        <v>2337</v>
      </c>
      <c r="G685" s="12" t="s">
        <v>393</v>
      </c>
      <c r="H685" s="13">
        <v>2</v>
      </c>
      <c r="I685" s="12" t="s">
        <v>394</v>
      </c>
      <c r="J685" s="12" t="s">
        <v>393</v>
      </c>
    </row>
    <row r="686" spans="1:10" ht="16.5" customHeight="1" x14ac:dyDescent="0.25">
      <c r="A686" s="8" t="s">
        <v>389</v>
      </c>
      <c r="B686" s="9" t="s">
        <v>2229</v>
      </c>
      <c r="C686" s="8">
        <v>226</v>
      </c>
      <c r="D686" s="10" t="s">
        <v>254</v>
      </c>
      <c r="E686" s="11" t="s">
        <v>2338</v>
      </c>
      <c r="F686" s="12" t="s">
        <v>2339</v>
      </c>
      <c r="G686" s="8"/>
      <c r="H686" s="13">
        <v>2</v>
      </c>
      <c r="I686" s="12" t="s">
        <v>394</v>
      </c>
      <c r="J686" s="12" t="s">
        <v>393</v>
      </c>
    </row>
    <row r="687" spans="1:10" ht="16.5" customHeight="1" x14ac:dyDescent="0.25">
      <c r="A687" s="8" t="s">
        <v>389</v>
      </c>
      <c r="B687" s="9" t="s">
        <v>2229</v>
      </c>
      <c r="C687" s="8">
        <v>227</v>
      </c>
      <c r="D687" s="10" t="s">
        <v>255</v>
      </c>
      <c r="E687" s="11" t="s">
        <v>2340</v>
      </c>
      <c r="F687" s="12" t="s">
        <v>2341</v>
      </c>
      <c r="G687" s="8"/>
      <c r="H687" s="13">
        <v>2</v>
      </c>
      <c r="I687" s="12" t="s">
        <v>394</v>
      </c>
      <c r="J687" s="12" t="s">
        <v>393</v>
      </c>
    </row>
    <row r="688" spans="1:10" ht="16.5" customHeight="1" x14ac:dyDescent="0.25">
      <c r="A688" s="8" t="s">
        <v>389</v>
      </c>
      <c r="B688" s="9" t="s">
        <v>2229</v>
      </c>
      <c r="C688" s="8">
        <v>228</v>
      </c>
      <c r="D688" s="10" t="s">
        <v>256</v>
      </c>
      <c r="E688" s="11" t="s">
        <v>2342</v>
      </c>
      <c r="F688" s="12" t="s">
        <v>2343</v>
      </c>
      <c r="G688" s="8"/>
      <c r="H688" s="13">
        <v>2</v>
      </c>
      <c r="I688" s="12" t="s">
        <v>394</v>
      </c>
      <c r="J688" s="12" t="s">
        <v>393</v>
      </c>
    </row>
    <row r="689" spans="1:10" ht="16.5" customHeight="1" x14ac:dyDescent="0.25">
      <c r="A689" s="8" t="s">
        <v>389</v>
      </c>
      <c r="B689" s="9" t="s">
        <v>2229</v>
      </c>
      <c r="C689" s="8">
        <v>229</v>
      </c>
      <c r="D689" s="10" t="s">
        <v>257</v>
      </c>
      <c r="E689" s="11" t="s">
        <v>2344</v>
      </c>
      <c r="F689" s="12" t="s">
        <v>2345</v>
      </c>
      <c r="G689" s="8"/>
      <c r="H689" s="13">
        <v>2</v>
      </c>
      <c r="I689" s="12" t="s">
        <v>394</v>
      </c>
      <c r="J689" s="12" t="s">
        <v>393</v>
      </c>
    </row>
    <row r="690" spans="1:10" ht="16.5" customHeight="1" x14ac:dyDescent="0.25">
      <c r="A690" s="8" t="s">
        <v>389</v>
      </c>
      <c r="B690" s="9" t="s">
        <v>2229</v>
      </c>
      <c r="C690" s="8">
        <v>235</v>
      </c>
      <c r="D690" s="10" t="s">
        <v>2346</v>
      </c>
      <c r="E690" s="11" t="s">
        <v>2347</v>
      </c>
      <c r="F690" s="12" t="s">
        <v>2348</v>
      </c>
      <c r="G690" s="8"/>
      <c r="H690" s="13">
        <v>4</v>
      </c>
      <c r="I690" s="12" t="s">
        <v>394</v>
      </c>
      <c r="J690" s="12" t="s">
        <v>393</v>
      </c>
    </row>
    <row r="691" spans="1:10" ht="16.5" customHeight="1" x14ac:dyDescent="0.25">
      <c r="A691" s="8" t="s">
        <v>389</v>
      </c>
      <c r="B691" s="9" t="s">
        <v>2229</v>
      </c>
      <c r="C691" s="8">
        <v>236</v>
      </c>
      <c r="D691" s="10" t="s">
        <v>2349</v>
      </c>
      <c r="E691" s="11" t="s">
        <v>2350</v>
      </c>
      <c r="F691" s="12" t="s">
        <v>2351</v>
      </c>
      <c r="G691" s="8"/>
      <c r="H691" s="13">
        <v>4</v>
      </c>
      <c r="I691" s="12" t="s">
        <v>394</v>
      </c>
      <c r="J691" s="12" t="s">
        <v>393</v>
      </c>
    </row>
    <row r="692" spans="1:10" ht="16.5" customHeight="1" x14ac:dyDescent="0.25">
      <c r="A692" s="8" t="s">
        <v>389</v>
      </c>
      <c r="B692" s="9" t="s">
        <v>2229</v>
      </c>
      <c r="C692" s="8">
        <v>266</v>
      </c>
      <c r="D692" s="10" t="s">
        <v>2352</v>
      </c>
      <c r="E692" s="11" t="s">
        <v>2353</v>
      </c>
      <c r="F692" s="12" t="s">
        <v>2354</v>
      </c>
      <c r="G692" s="8"/>
      <c r="H692" s="13">
        <v>1</v>
      </c>
      <c r="I692" s="12" t="s">
        <v>394</v>
      </c>
      <c r="J692" s="12" t="s">
        <v>393</v>
      </c>
    </row>
    <row r="693" spans="1:10" ht="16.5" customHeight="1" x14ac:dyDescent="0.25">
      <c r="A693" s="8" t="s">
        <v>389</v>
      </c>
      <c r="B693" s="9" t="s">
        <v>2229</v>
      </c>
      <c r="C693" s="8">
        <v>267</v>
      </c>
      <c r="D693" s="10" t="s">
        <v>2355</v>
      </c>
      <c r="E693" s="11" t="s">
        <v>2356</v>
      </c>
      <c r="F693" s="12" t="s">
        <v>2357</v>
      </c>
      <c r="G693" s="8"/>
      <c r="H693" s="13">
        <v>1</v>
      </c>
      <c r="I693" s="12" t="s">
        <v>394</v>
      </c>
      <c r="J693" s="12" t="s">
        <v>393</v>
      </c>
    </row>
    <row r="694" spans="1:10" ht="16.5" customHeight="1" x14ac:dyDescent="0.25">
      <c r="A694" s="8" t="s">
        <v>389</v>
      </c>
      <c r="B694" s="9" t="s">
        <v>2229</v>
      </c>
      <c r="C694" s="8">
        <v>268</v>
      </c>
      <c r="D694" s="10" t="s">
        <v>2358</v>
      </c>
      <c r="E694" s="11" t="s">
        <v>2359</v>
      </c>
      <c r="F694" s="12" t="s">
        <v>2360</v>
      </c>
      <c r="G694" s="8"/>
      <c r="H694" s="13">
        <v>1</v>
      </c>
      <c r="I694" s="12" t="s">
        <v>394</v>
      </c>
      <c r="J694" s="12" t="s">
        <v>393</v>
      </c>
    </row>
    <row r="695" spans="1:10" ht="16.5" customHeight="1" x14ac:dyDescent="0.25">
      <c r="A695" s="8" t="s">
        <v>389</v>
      </c>
      <c r="B695" s="9" t="s">
        <v>2229</v>
      </c>
      <c r="C695" s="8">
        <v>269</v>
      </c>
      <c r="D695" s="10" t="s">
        <v>2361</v>
      </c>
      <c r="E695" s="11" t="s">
        <v>2362</v>
      </c>
      <c r="F695" s="12" t="s">
        <v>2363</v>
      </c>
      <c r="G695" s="8"/>
      <c r="H695" s="13">
        <v>1</v>
      </c>
      <c r="I695" s="12" t="s">
        <v>394</v>
      </c>
      <c r="J695" s="12" t="s">
        <v>393</v>
      </c>
    </row>
    <row r="696" spans="1:10" ht="16.5" customHeight="1" x14ac:dyDescent="0.25">
      <c r="A696" s="8" t="s">
        <v>389</v>
      </c>
      <c r="B696" s="9" t="s">
        <v>2229</v>
      </c>
      <c r="C696" s="8">
        <v>271</v>
      </c>
      <c r="D696" s="10" t="s">
        <v>2364</v>
      </c>
      <c r="E696" s="11" t="s">
        <v>2365</v>
      </c>
      <c r="F696" s="12" t="s">
        <v>2366</v>
      </c>
      <c r="G696" s="12" t="s">
        <v>393</v>
      </c>
      <c r="H696" s="13">
        <v>3</v>
      </c>
      <c r="I696" s="12" t="s">
        <v>394</v>
      </c>
      <c r="J696" s="12" t="s">
        <v>393</v>
      </c>
    </row>
    <row r="697" spans="1:10" ht="16.5" customHeight="1" x14ac:dyDescent="0.25">
      <c r="A697" s="8" t="s">
        <v>389</v>
      </c>
      <c r="B697" s="9" t="s">
        <v>2229</v>
      </c>
      <c r="C697" s="8">
        <v>276</v>
      </c>
      <c r="D697" s="10" t="s">
        <v>2367</v>
      </c>
      <c r="E697" s="11" t="s">
        <v>2368</v>
      </c>
      <c r="F697" s="12" t="s">
        <v>2369</v>
      </c>
      <c r="G697" s="12" t="s">
        <v>393</v>
      </c>
      <c r="H697" s="13">
        <v>3</v>
      </c>
      <c r="I697" s="12" t="s">
        <v>394</v>
      </c>
      <c r="J697" s="12" t="s">
        <v>393</v>
      </c>
    </row>
    <row r="698" spans="1:10" ht="16.5" customHeight="1" x14ac:dyDescent="0.25">
      <c r="A698" s="8" t="s">
        <v>389</v>
      </c>
      <c r="B698" s="9" t="s">
        <v>2229</v>
      </c>
      <c r="C698" s="8">
        <v>296</v>
      </c>
      <c r="D698" s="10" t="s">
        <v>2370</v>
      </c>
      <c r="E698" s="11" t="s">
        <v>2371</v>
      </c>
      <c r="F698" s="12" t="s">
        <v>400</v>
      </c>
      <c r="G698" s="8"/>
      <c r="H698" s="13">
        <v>1</v>
      </c>
      <c r="I698" s="12" t="s">
        <v>394</v>
      </c>
      <c r="J698" s="12" t="s">
        <v>393</v>
      </c>
    </row>
    <row r="699" spans="1:10" ht="16.5" customHeight="1" x14ac:dyDescent="0.25">
      <c r="A699" s="8" t="s">
        <v>389</v>
      </c>
      <c r="B699" s="9" t="s">
        <v>2229</v>
      </c>
      <c r="C699" s="8">
        <v>301</v>
      </c>
      <c r="D699" s="10" t="s">
        <v>2372</v>
      </c>
      <c r="E699" s="11" t="s">
        <v>2373</v>
      </c>
      <c r="F699" s="12" t="s">
        <v>2374</v>
      </c>
      <c r="G699" s="8"/>
      <c r="H699" s="13">
        <v>2</v>
      </c>
      <c r="I699" s="12" t="s">
        <v>394</v>
      </c>
      <c r="J699" s="12" t="s">
        <v>393</v>
      </c>
    </row>
    <row r="700" spans="1:10" ht="16.5" customHeight="1" x14ac:dyDescent="0.25">
      <c r="A700" s="8" t="s">
        <v>389</v>
      </c>
      <c r="B700" s="9" t="s">
        <v>2229</v>
      </c>
      <c r="C700" s="8">
        <v>302</v>
      </c>
      <c r="D700" s="10" t="s">
        <v>2375</v>
      </c>
      <c r="E700" s="11" t="s">
        <v>2376</v>
      </c>
      <c r="F700" s="12" t="s">
        <v>2377</v>
      </c>
      <c r="G700" s="8"/>
      <c r="H700" s="13">
        <v>2</v>
      </c>
      <c r="I700" s="12" t="s">
        <v>394</v>
      </c>
      <c r="J700" s="12" t="s">
        <v>393</v>
      </c>
    </row>
    <row r="701" spans="1:10" ht="16.5" customHeight="1" x14ac:dyDescent="0.25">
      <c r="A701" s="8" t="s">
        <v>389</v>
      </c>
      <c r="B701" s="9" t="s">
        <v>2229</v>
      </c>
      <c r="C701" s="8">
        <v>306</v>
      </c>
      <c r="D701" s="10" t="s">
        <v>2378</v>
      </c>
      <c r="E701" s="11" t="s">
        <v>2379</v>
      </c>
      <c r="F701" s="12" t="s">
        <v>2380</v>
      </c>
      <c r="G701" s="8"/>
      <c r="H701" s="13">
        <v>2</v>
      </c>
      <c r="I701" s="12" t="s">
        <v>394</v>
      </c>
      <c r="J701" s="12" t="s">
        <v>393</v>
      </c>
    </row>
    <row r="702" spans="1:10" ht="16.5" customHeight="1" x14ac:dyDescent="0.25">
      <c r="A702" s="8" t="s">
        <v>389</v>
      </c>
      <c r="B702" s="9" t="s">
        <v>2229</v>
      </c>
      <c r="C702" s="8">
        <v>307</v>
      </c>
      <c r="D702" s="10" t="s">
        <v>2381</v>
      </c>
      <c r="E702" s="11" t="s">
        <v>2382</v>
      </c>
      <c r="F702" s="12" t="s">
        <v>2383</v>
      </c>
      <c r="G702" s="8"/>
      <c r="H702" s="13">
        <v>2</v>
      </c>
      <c r="I702" s="12" t="s">
        <v>394</v>
      </c>
      <c r="J702" s="12" t="s">
        <v>393</v>
      </c>
    </row>
    <row r="703" spans="1:10" ht="16.5" customHeight="1" x14ac:dyDescent="0.25">
      <c r="A703" s="8" t="s">
        <v>389</v>
      </c>
      <c r="B703" s="9" t="s">
        <v>2229</v>
      </c>
      <c r="C703" s="8">
        <v>308</v>
      </c>
      <c r="D703" s="10" t="s">
        <v>2384</v>
      </c>
      <c r="E703" s="11" t="s">
        <v>2385</v>
      </c>
      <c r="F703" s="12" t="s">
        <v>2386</v>
      </c>
      <c r="G703" s="8"/>
      <c r="H703" s="13">
        <v>2</v>
      </c>
      <c r="I703" s="12" t="s">
        <v>394</v>
      </c>
      <c r="J703" s="12" t="s">
        <v>393</v>
      </c>
    </row>
    <row r="704" spans="1:10" ht="16.5" customHeight="1" x14ac:dyDescent="0.25">
      <c r="A704" s="8" t="s">
        <v>389</v>
      </c>
      <c r="B704" s="9" t="s">
        <v>2229</v>
      </c>
      <c r="C704" s="8">
        <v>309</v>
      </c>
      <c r="D704" s="10" t="s">
        <v>2387</v>
      </c>
      <c r="E704" s="11" t="s">
        <v>2388</v>
      </c>
      <c r="F704" s="12" t="s">
        <v>2389</v>
      </c>
      <c r="G704" s="8"/>
      <c r="H704" s="13">
        <v>2</v>
      </c>
      <c r="I704" s="12" t="s">
        <v>394</v>
      </c>
      <c r="J704" s="12" t="s">
        <v>393</v>
      </c>
    </row>
    <row r="705" spans="1:10" ht="16.5" customHeight="1" x14ac:dyDescent="0.25">
      <c r="A705" s="8" t="s">
        <v>389</v>
      </c>
      <c r="B705" s="9" t="s">
        <v>2229</v>
      </c>
      <c r="C705" s="8">
        <v>319</v>
      </c>
      <c r="D705" s="10" t="s">
        <v>2390</v>
      </c>
      <c r="E705" s="11" t="s">
        <v>2391</v>
      </c>
      <c r="F705" s="12" t="s">
        <v>2392</v>
      </c>
      <c r="G705" s="12" t="s">
        <v>393</v>
      </c>
      <c r="H705" s="13">
        <v>2</v>
      </c>
      <c r="I705" s="12" t="s">
        <v>394</v>
      </c>
      <c r="J705" s="12" t="s">
        <v>393</v>
      </c>
    </row>
    <row r="706" spans="1:10" ht="16.5" customHeight="1" x14ac:dyDescent="0.25">
      <c r="A706" s="8" t="s">
        <v>389</v>
      </c>
      <c r="B706" s="9" t="s">
        <v>2229</v>
      </c>
      <c r="C706" s="8">
        <v>330</v>
      </c>
      <c r="D706" s="10" t="s">
        <v>2393</v>
      </c>
      <c r="E706" s="11" t="s">
        <v>2394</v>
      </c>
      <c r="F706" s="12" t="s">
        <v>2395</v>
      </c>
      <c r="G706" s="8"/>
      <c r="H706" s="13">
        <v>2</v>
      </c>
      <c r="I706" s="12" t="s">
        <v>394</v>
      </c>
      <c r="J706" s="12" t="s">
        <v>2396</v>
      </c>
    </row>
    <row r="707" spans="1:10" ht="16.5" customHeight="1" x14ac:dyDescent="0.25">
      <c r="A707" s="8" t="s">
        <v>389</v>
      </c>
      <c r="B707" s="9" t="s">
        <v>2229</v>
      </c>
      <c r="C707" s="8">
        <v>331</v>
      </c>
      <c r="D707" s="10" t="s">
        <v>2397</v>
      </c>
      <c r="E707" s="11" t="s">
        <v>2398</v>
      </c>
      <c r="F707" s="12" t="s">
        <v>2399</v>
      </c>
      <c r="G707" s="8"/>
      <c r="H707" s="13">
        <v>2</v>
      </c>
      <c r="I707" s="12" t="s">
        <v>394</v>
      </c>
      <c r="J707" s="12" t="s">
        <v>393</v>
      </c>
    </row>
    <row r="708" spans="1:10" ht="16.5" customHeight="1" x14ac:dyDescent="0.25">
      <c r="A708" s="8" t="s">
        <v>389</v>
      </c>
      <c r="B708" s="9" t="s">
        <v>2229</v>
      </c>
      <c r="C708" s="8">
        <v>332</v>
      </c>
      <c r="D708" s="10" t="s">
        <v>2400</v>
      </c>
      <c r="E708" s="11" t="s">
        <v>2401</v>
      </c>
      <c r="F708" s="12" t="s">
        <v>2402</v>
      </c>
      <c r="G708" s="8"/>
      <c r="H708" s="13">
        <v>2</v>
      </c>
      <c r="I708" s="12" t="s">
        <v>394</v>
      </c>
      <c r="J708" s="12" t="s">
        <v>393</v>
      </c>
    </row>
    <row r="709" spans="1:10" ht="16.5" customHeight="1" x14ac:dyDescent="0.25">
      <c r="A709" s="8" t="s">
        <v>389</v>
      </c>
      <c r="B709" s="9" t="s">
        <v>2229</v>
      </c>
      <c r="C709" s="8">
        <v>335</v>
      </c>
      <c r="D709" s="10" t="s">
        <v>2403</v>
      </c>
      <c r="E709" s="11" t="s">
        <v>2404</v>
      </c>
      <c r="F709" s="12" t="s">
        <v>2405</v>
      </c>
      <c r="G709" s="8"/>
      <c r="H709" s="13">
        <v>2</v>
      </c>
      <c r="I709" s="12" t="s">
        <v>394</v>
      </c>
      <c r="J709" s="12" t="s">
        <v>393</v>
      </c>
    </row>
    <row r="710" spans="1:10" ht="16.5" customHeight="1" x14ac:dyDescent="0.25">
      <c r="A710" s="8" t="s">
        <v>389</v>
      </c>
      <c r="B710" s="9" t="s">
        <v>2229</v>
      </c>
      <c r="C710" s="8">
        <v>348</v>
      </c>
      <c r="D710" s="10" t="s">
        <v>2406</v>
      </c>
      <c r="E710" s="11" t="s">
        <v>2407</v>
      </c>
      <c r="F710" s="12" t="s">
        <v>414</v>
      </c>
      <c r="G710" s="8"/>
      <c r="H710" s="13">
        <v>2</v>
      </c>
      <c r="I710" s="12" t="s">
        <v>394</v>
      </c>
      <c r="J710" s="12" t="s">
        <v>393</v>
      </c>
    </row>
    <row r="711" spans="1:10" ht="16.5" customHeight="1" x14ac:dyDescent="0.25">
      <c r="A711" s="8" t="s">
        <v>389</v>
      </c>
      <c r="B711" s="9" t="s">
        <v>2229</v>
      </c>
      <c r="C711" s="8">
        <v>349</v>
      </c>
      <c r="D711" s="10" t="s">
        <v>2408</v>
      </c>
      <c r="E711" s="11" t="s">
        <v>2409</v>
      </c>
      <c r="F711" s="12" t="s">
        <v>417</v>
      </c>
      <c r="G711" s="8"/>
      <c r="H711" s="13">
        <v>1</v>
      </c>
      <c r="I711" s="12" t="s">
        <v>394</v>
      </c>
      <c r="J711" s="12" t="s">
        <v>393</v>
      </c>
    </row>
    <row r="712" spans="1:10" ht="16.5" customHeight="1" x14ac:dyDescent="0.25">
      <c r="A712" s="8" t="s">
        <v>389</v>
      </c>
      <c r="B712" s="9" t="s">
        <v>2229</v>
      </c>
      <c r="C712" s="8">
        <v>356</v>
      </c>
      <c r="D712" s="10" t="s">
        <v>2410</v>
      </c>
      <c r="E712" s="11" t="s">
        <v>2411</v>
      </c>
      <c r="F712" s="12" t="s">
        <v>2412</v>
      </c>
      <c r="G712" s="8"/>
      <c r="H712" s="13">
        <v>2</v>
      </c>
      <c r="I712" s="12" t="s">
        <v>394</v>
      </c>
      <c r="J712" s="12" t="s">
        <v>393</v>
      </c>
    </row>
    <row r="713" spans="1:10" ht="16.5" customHeight="1" x14ac:dyDescent="0.25">
      <c r="A713" s="8" t="s">
        <v>389</v>
      </c>
      <c r="B713" s="9" t="s">
        <v>2229</v>
      </c>
      <c r="C713" s="8">
        <v>357</v>
      </c>
      <c r="D713" s="10" t="s">
        <v>2413</v>
      </c>
      <c r="E713" s="11" t="s">
        <v>2414</v>
      </c>
      <c r="F713" s="12" t="s">
        <v>2415</v>
      </c>
      <c r="G713" s="8"/>
      <c r="H713" s="13">
        <v>2</v>
      </c>
      <c r="I713" s="12" t="s">
        <v>394</v>
      </c>
      <c r="J713" s="12" t="s">
        <v>393</v>
      </c>
    </row>
    <row r="714" spans="1:10" ht="16.5" customHeight="1" x14ac:dyDescent="0.25">
      <c r="A714" s="8" t="s">
        <v>389</v>
      </c>
      <c r="B714" s="9" t="s">
        <v>2229</v>
      </c>
      <c r="C714" s="8">
        <v>358</v>
      </c>
      <c r="D714" s="10" t="s">
        <v>2416</v>
      </c>
      <c r="E714" s="11" t="s">
        <v>2417</v>
      </c>
      <c r="F714" s="12" t="s">
        <v>2418</v>
      </c>
      <c r="G714" s="8"/>
      <c r="H714" s="13">
        <v>2</v>
      </c>
      <c r="I714" s="12" t="s">
        <v>394</v>
      </c>
      <c r="J714" s="12" t="s">
        <v>393</v>
      </c>
    </row>
    <row r="715" spans="1:10" ht="16.5" customHeight="1" x14ac:dyDescent="0.25">
      <c r="A715" s="8" t="s">
        <v>389</v>
      </c>
      <c r="B715" s="9" t="s">
        <v>2229</v>
      </c>
      <c r="C715" s="8">
        <v>359</v>
      </c>
      <c r="D715" s="10" t="s">
        <v>2419</v>
      </c>
      <c r="E715" s="11" t="s">
        <v>2420</v>
      </c>
      <c r="F715" s="12" t="s">
        <v>2421</v>
      </c>
      <c r="G715" s="8"/>
      <c r="H715" s="13">
        <v>2</v>
      </c>
      <c r="I715" s="12" t="s">
        <v>394</v>
      </c>
      <c r="J715" s="12" t="s">
        <v>393</v>
      </c>
    </row>
    <row r="716" spans="1:10" ht="16.5" customHeight="1" x14ac:dyDescent="0.25">
      <c r="A716" s="8" t="s">
        <v>389</v>
      </c>
      <c r="B716" s="9" t="s">
        <v>2229</v>
      </c>
      <c r="C716" s="8">
        <v>366</v>
      </c>
      <c r="D716" s="10" t="s">
        <v>2422</v>
      </c>
      <c r="E716" s="11" t="s">
        <v>2423</v>
      </c>
      <c r="F716" s="12" t="s">
        <v>2424</v>
      </c>
      <c r="G716" s="8"/>
      <c r="H716" s="13">
        <v>1</v>
      </c>
      <c r="I716" s="12" t="s">
        <v>394</v>
      </c>
      <c r="J716" s="12" t="s">
        <v>393</v>
      </c>
    </row>
    <row r="717" spans="1:10" ht="16.5" customHeight="1" x14ac:dyDescent="0.25">
      <c r="A717" s="8" t="s">
        <v>389</v>
      </c>
      <c r="B717" s="9" t="s">
        <v>2229</v>
      </c>
      <c r="C717" s="8">
        <v>367</v>
      </c>
      <c r="D717" s="10" t="s">
        <v>2425</v>
      </c>
      <c r="E717" s="11" t="s">
        <v>2426</v>
      </c>
      <c r="F717" s="12" t="s">
        <v>2427</v>
      </c>
      <c r="G717" s="8"/>
      <c r="H717" s="13">
        <v>1</v>
      </c>
      <c r="I717" s="12" t="s">
        <v>394</v>
      </c>
      <c r="J717" s="12" t="s">
        <v>393</v>
      </c>
    </row>
    <row r="718" spans="1:10" ht="16.5" customHeight="1" x14ac:dyDescent="0.25">
      <c r="A718" s="8" t="s">
        <v>389</v>
      </c>
      <c r="B718" s="9" t="s">
        <v>2229</v>
      </c>
      <c r="C718" s="8">
        <v>368</v>
      </c>
      <c r="D718" s="10" t="s">
        <v>2428</v>
      </c>
      <c r="E718" s="11" t="s">
        <v>2429</v>
      </c>
      <c r="F718" s="12" t="s">
        <v>2430</v>
      </c>
      <c r="G718" s="8"/>
      <c r="H718" s="13">
        <v>1</v>
      </c>
      <c r="I718" s="12" t="s">
        <v>394</v>
      </c>
      <c r="J718" s="12" t="s">
        <v>393</v>
      </c>
    </row>
    <row r="719" spans="1:10" ht="16.5" customHeight="1" x14ac:dyDescent="0.25">
      <c r="A719" s="8" t="s">
        <v>389</v>
      </c>
      <c r="B719" s="9" t="s">
        <v>2229</v>
      </c>
      <c r="C719" s="8">
        <v>369</v>
      </c>
      <c r="D719" s="10" t="s">
        <v>2431</v>
      </c>
      <c r="E719" s="11" t="s">
        <v>2432</v>
      </c>
      <c r="F719" s="12" t="s">
        <v>2433</v>
      </c>
      <c r="G719" s="8"/>
      <c r="H719" s="13">
        <v>1</v>
      </c>
      <c r="I719" s="12" t="s">
        <v>394</v>
      </c>
      <c r="J719" s="12" t="s">
        <v>393</v>
      </c>
    </row>
    <row r="720" spans="1:10" ht="16.5" customHeight="1" x14ac:dyDescent="0.25">
      <c r="A720" s="8" t="s">
        <v>389</v>
      </c>
      <c r="B720" s="9" t="s">
        <v>2229</v>
      </c>
      <c r="C720" s="8">
        <v>371</v>
      </c>
      <c r="D720" s="10" t="s">
        <v>2434</v>
      </c>
      <c r="E720" s="11" t="s">
        <v>2435</v>
      </c>
      <c r="F720" s="12" t="s">
        <v>2436</v>
      </c>
      <c r="G720" s="8"/>
      <c r="H720" s="13">
        <v>3</v>
      </c>
      <c r="I720" s="12" t="s">
        <v>394</v>
      </c>
      <c r="J720" s="12" t="s">
        <v>393</v>
      </c>
    </row>
    <row r="721" spans="1:10" ht="16.5" customHeight="1" x14ac:dyDescent="0.25">
      <c r="A721" s="8" t="s">
        <v>389</v>
      </c>
      <c r="B721" s="9" t="s">
        <v>2229</v>
      </c>
      <c r="C721" s="8">
        <v>372</v>
      </c>
      <c r="D721" s="10" t="s">
        <v>2437</v>
      </c>
      <c r="E721" s="11" t="s">
        <v>2438</v>
      </c>
      <c r="F721" s="12" t="s">
        <v>2439</v>
      </c>
      <c r="G721" s="8"/>
      <c r="H721" s="13">
        <v>2</v>
      </c>
      <c r="I721" s="12" t="s">
        <v>394</v>
      </c>
      <c r="J721" s="12" t="s">
        <v>393</v>
      </c>
    </row>
    <row r="722" spans="1:10" ht="16.5" customHeight="1" x14ac:dyDescent="0.25">
      <c r="A722" s="8" t="s">
        <v>389</v>
      </c>
      <c r="B722" s="9" t="s">
        <v>2229</v>
      </c>
      <c r="C722" s="8">
        <v>373</v>
      </c>
      <c r="D722" s="10" t="s">
        <v>2440</v>
      </c>
      <c r="E722" s="11" t="s">
        <v>2441</v>
      </c>
      <c r="F722" s="12" t="s">
        <v>2442</v>
      </c>
      <c r="G722" s="12" t="s">
        <v>393</v>
      </c>
      <c r="H722" s="13">
        <v>2</v>
      </c>
      <c r="I722" s="12" t="s">
        <v>394</v>
      </c>
      <c r="J722" s="12" t="s">
        <v>393</v>
      </c>
    </row>
    <row r="723" spans="1:10" ht="16.5" customHeight="1" x14ac:dyDescent="0.25">
      <c r="A723" s="8" t="s">
        <v>389</v>
      </c>
      <c r="B723" s="9" t="s">
        <v>2229</v>
      </c>
      <c r="C723" s="8">
        <v>376</v>
      </c>
      <c r="D723" s="10" t="s">
        <v>2443</v>
      </c>
      <c r="E723" s="11" t="s">
        <v>2444</v>
      </c>
      <c r="F723" s="12" t="s">
        <v>2445</v>
      </c>
      <c r="G723" s="8"/>
      <c r="H723" s="13">
        <v>3</v>
      </c>
      <c r="I723" s="12" t="s">
        <v>394</v>
      </c>
      <c r="J723" s="12" t="s">
        <v>393</v>
      </c>
    </row>
    <row r="724" spans="1:10" ht="16.5" customHeight="1" x14ac:dyDescent="0.25">
      <c r="A724" s="8" t="s">
        <v>389</v>
      </c>
      <c r="B724" s="9" t="s">
        <v>2229</v>
      </c>
      <c r="C724" s="8">
        <v>377</v>
      </c>
      <c r="D724" s="10" t="s">
        <v>2446</v>
      </c>
      <c r="E724" s="11" t="s">
        <v>2447</v>
      </c>
      <c r="F724" s="12" t="s">
        <v>2448</v>
      </c>
      <c r="G724" s="12" t="s">
        <v>393</v>
      </c>
      <c r="H724" s="13">
        <v>2</v>
      </c>
      <c r="I724" s="12" t="s">
        <v>394</v>
      </c>
      <c r="J724" s="12" t="s">
        <v>393</v>
      </c>
    </row>
    <row r="725" spans="1:10" ht="16.5" customHeight="1" x14ac:dyDescent="0.25">
      <c r="A725" s="8" t="s">
        <v>389</v>
      </c>
      <c r="B725" s="9" t="s">
        <v>2229</v>
      </c>
      <c r="C725" s="8">
        <v>381</v>
      </c>
      <c r="D725" s="10" t="s">
        <v>2449</v>
      </c>
      <c r="E725" s="11" t="s">
        <v>2450</v>
      </c>
      <c r="F725" s="12" t="s">
        <v>2451</v>
      </c>
      <c r="G725" s="8"/>
      <c r="H725" s="13">
        <v>2</v>
      </c>
      <c r="I725" s="12" t="s">
        <v>394</v>
      </c>
      <c r="J725" s="12" t="s">
        <v>393</v>
      </c>
    </row>
    <row r="726" spans="1:10" ht="16.5" customHeight="1" x14ac:dyDescent="0.25">
      <c r="A726" s="8" t="s">
        <v>389</v>
      </c>
      <c r="B726" s="9" t="s">
        <v>2229</v>
      </c>
      <c r="C726" s="8">
        <v>382</v>
      </c>
      <c r="D726" s="10" t="s">
        <v>2452</v>
      </c>
      <c r="E726" s="11" t="s">
        <v>2453</v>
      </c>
      <c r="F726" s="12" t="s">
        <v>2454</v>
      </c>
      <c r="G726" s="8"/>
      <c r="H726" s="13">
        <v>2</v>
      </c>
      <c r="I726" s="12" t="s">
        <v>394</v>
      </c>
      <c r="J726" s="12" t="s">
        <v>393</v>
      </c>
    </row>
    <row r="727" spans="1:10" ht="16.5" customHeight="1" x14ac:dyDescent="0.25">
      <c r="A727" s="8" t="s">
        <v>389</v>
      </c>
      <c r="B727" s="9" t="s">
        <v>2229</v>
      </c>
      <c r="C727" s="8">
        <v>383</v>
      </c>
      <c r="D727" s="10" t="s">
        <v>2455</v>
      </c>
      <c r="E727" s="11" t="s">
        <v>2456</v>
      </c>
      <c r="F727" s="12" t="s">
        <v>2457</v>
      </c>
      <c r="G727" s="12" t="s">
        <v>393</v>
      </c>
      <c r="H727" s="13">
        <v>2</v>
      </c>
      <c r="I727" s="12" t="s">
        <v>394</v>
      </c>
      <c r="J727" s="12" t="s">
        <v>393</v>
      </c>
    </row>
    <row r="728" spans="1:10" ht="16.5" customHeight="1" x14ac:dyDescent="0.25">
      <c r="A728" s="8" t="s">
        <v>389</v>
      </c>
      <c r="B728" s="9" t="s">
        <v>2229</v>
      </c>
      <c r="C728" s="8">
        <v>384</v>
      </c>
      <c r="D728" s="10" t="s">
        <v>2458</v>
      </c>
      <c r="E728" s="11" t="s">
        <v>2459</v>
      </c>
      <c r="F728" s="12" t="s">
        <v>2460</v>
      </c>
      <c r="G728" s="12" t="s">
        <v>393</v>
      </c>
      <c r="H728" s="13">
        <v>2</v>
      </c>
      <c r="I728" s="12" t="s">
        <v>394</v>
      </c>
      <c r="J728" s="12" t="s">
        <v>393</v>
      </c>
    </row>
    <row r="729" spans="1:10" ht="16.5" customHeight="1" x14ac:dyDescent="0.25">
      <c r="A729" s="8" t="s">
        <v>389</v>
      </c>
      <c r="B729" s="9" t="s">
        <v>2229</v>
      </c>
      <c r="C729" s="8">
        <v>396</v>
      </c>
      <c r="D729" s="10" t="s">
        <v>2461</v>
      </c>
      <c r="E729" s="11" t="s">
        <v>2462</v>
      </c>
      <c r="F729" s="12" t="s">
        <v>400</v>
      </c>
      <c r="G729" s="8"/>
      <c r="H729" s="13">
        <v>1</v>
      </c>
      <c r="I729" s="12" t="s">
        <v>394</v>
      </c>
      <c r="J729" s="12" t="s">
        <v>393</v>
      </c>
    </row>
    <row r="730" spans="1:10" ht="16.5" customHeight="1" x14ac:dyDescent="0.25">
      <c r="A730" s="8" t="s">
        <v>389</v>
      </c>
      <c r="B730" s="9" t="s">
        <v>2229</v>
      </c>
      <c r="C730" s="8">
        <v>401</v>
      </c>
      <c r="D730" s="10" t="s">
        <v>2463</v>
      </c>
      <c r="E730" s="11" t="s">
        <v>2464</v>
      </c>
      <c r="F730" s="12" t="s">
        <v>2465</v>
      </c>
      <c r="G730" s="8"/>
      <c r="H730" s="13">
        <v>2</v>
      </c>
      <c r="I730" s="12" t="s">
        <v>394</v>
      </c>
      <c r="J730" s="12" t="s">
        <v>393</v>
      </c>
    </row>
    <row r="731" spans="1:10" ht="16.5" customHeight="1" x14ac:dyDescent="0.25">
      <c r="A731" s="8" t="s">
        <v>389</v>
      </c>
      <c r="B731" s="9" t="s">
        <v>2229</v>
      </c>
      <c r="C731" s="8">
        <v>403</v>
      </c>
      <c r="D731" s="10" t="s">
        <v>2466</v>
      </c>
      <c r="E731" s="11" t="s">
        <v>2467</v>
      </c>
      <c r="F731" s="12" t="s">
        <v>2468</v>
      </c>
      <c r="G731" s="8"/>
      <c r="H731" s="13">
        <v>3</v>
      </c>
      <c r="I731" s="12" t="s">
        <v>394</v>
      </c>
      <c r="J731" s="12" t="s">
        <v>393</v>
      </c>
    </row>
    <row r="732" spans="1:10" ht="16.5" customHeight="1" x14ac:dyDescent="0.25">
      <c r="A732" s="8" t="s">
        <v>389</v>
      </c>
      <c r="B732" s="9" t="s">
        <v>2229</v>
      </c>
      <c r="C732" s="8">
        <v>416</v>
      </c>
      <c r="D732" s="10" t="s">
        <v>2469</v>
      </c>
      <c r="E732" s="11" t="s">
        <v>2470</v>
      </c>
      <c r="F732" s="12" t="s">
        <v>2471</v>
      </c>
      <c r="G732" s="8"/>
      <c r="H732" s="13">
        <v>1</v>
      </c>
      <c r="I732" s="12" t="s">
        <v>394</v>
      </c>
      <c r="J732" s="12" t="s">
        <v>393</v>
      </c>
    </row>
    <row r="733" spans="1:10" ht="16.5" customHeight="1" x14ac:dyDescent="0.25">
      <c r="A733" s="8" t="s">
        <v>389</v>
      </c>
      <c r="B733" s="9" t="s">
        <v>2229</v>
      </c>
      <c r="C733" s="8">
        <v>417</v>
      </c>
      <c r="D733" s="10" t="s">
        <v>2472</v>
      </c>
      <c r="E733" s="11" t="s">
        <v>2473</v>
      </c>
      <c r="F733" s="12" t="s">
        <v>2474</v>
      </c>
      <c r="G733" s="8"/>
      <c r="H733" s="13">
        <v>1</v>
      </c>
      <c r="I733" s="12" t="s">
        <v>394</v>
      </c>
      <c r="J733" s="12" t="s">
        <v>393</v>
      </c>
    </row>
    <row r="734" spans="1:10" ht="16.5" customHeight="1" x14ac:dyDescent="0.25">
      <c r="A734" s="8" t="s">
        <v>389</v>
      </c>
      <c r="B734" s="9" t="s">
        <v>2229</v>
      </c>
      <c r="C734" s="8">
        <v>418</v>
      </c>
      <c r="D734" s="10" t="s">
        <v>2475</v>
      </c>
      <c r="E734" s="11" t="s">
        <v>2476</v>
      </c>
      <c r="F734" s="12" t="s">
        <v>2477</v>
      </c>
      <c r="G734" s="8"/>
      <c r="H734" s="13">
        <v>1</v>
      </c>
      <c r="I734" s="12" t="s">
        <v>394</v>
      </c>
      <c r="J734" s="12" t="s">
        <v>393</v>
      </c>
    </row>
    <row r="735" spans="1:10" ht="16.5" customHeight="1" x14ac:dyDescent="0.25">
      <c r="A735" s="8" t="s">
        <v>389</v>
      </c>
      <c r="B735" s="9" t="s">
        <v>2229</v>
      </c>
      <c r="C735" s="8">
        <v>419</v>
      </c>
      <c r="D735" s="10" t="s">
        <v>2478</v>
      </c>
      <c r="E735" s="11" t="s">
        <v>2479</v>
      </c>
      <c r="F735" s="12" t="s">
        <v>2480</v>
      </c>
      <c r="G735" s="8"/>
      <c r="H735" s="13">
        <v>1</v>
      </c>
      <c r="I735" s="12" t="s">
        <v>394</v>
      </c>
      <c r="J735" s="12" t="s">
        <v>393</v>
      </c>
    </row>
    <row r="736" spans="1:10" ht="16.5" customHeight="1" x14ac:dyDescent="0.25">
      <c r="A736" s="8" t="s">
        <v>389</v>
      </c>
      <c r="B736" s="9" t="s">
        <v>2229</v>
      </c>
      <c r="C736" s="8">
        <v>422</v>
      </c>
      <c r="D736" s="10" t="s">
        <v>2481</v>
      </c>
      <c r="E736" s="11" t="s">
        <v>2482</v>
      </c>
      <c r="F736" s="12" t="s">
        <v>2483</v>
      </c>
      <c r="G736" s="8"/>
      <c r="H736" s="13">
        <v>2</v>
      </c>
      <c r="I736" s="12" t="s">
        <v>394</v>
      </c>
      <c r="J736" s="12" t="s">
        <v>393</v>
      </c>
    </row>
    <row r="737" spans="1:10" ht="16.5" customHeight="1" x14ac:dyDescent="0.25">
      <c r="A737" s="8" t="s">
        <v>389</v>
      </c>
      <c r="B737" s="9" t="s">
        <v>2229</v>
      </c>
      <c r="C737" s="8">
        <v>423</v>
      </c>
      <c r="D737" s="10" t="s">
        <v>2484</v>
      </c>
      <c r="E737" s="11" t="s">
        <v>2485</v>
      </c>
      <c r="F737" s="12" t="s">
        <v>2486</v>
      </c>
      <c r="G737" s="8"/>
      <c r="H737" s="13">
        <v>2</v>
      </c>
      <c r="I737" s="12" t="s">
        <v>394</v>
      </c>
      <c r="J737" s="12" t="s">
        <v>393</v>
      </c>
    </row>
    <row r="738" spans="1:10" ht="16.5" customHeight="1" x14ac:dyDescent="0.25">
      <c r="A738" s="8" t="s">
        <v>389</v>
      </c>
      <c r="B738" s="9" t="s">
        <v>2229</v>
      </c>
      <c r="C738" s="8">
        <v>427</v>
      </c>
      <c r="D738" s="10" t="s">
        <v>2487</v>
      </c>
      <c r="E738" s="11" t="s">
        <v>2488</v>
      </c>
      <c r="F738" s="12" t="s">
        <v>2489</v>
      </c>
      <c r="G738" s="8"/>
      <c r="H738" s="13">
        <v>2</v>
      </c>
      <c r="I738" s="12" t="s">
        <v>394</v>
      </c>
      <c r="J738" s="12" t="s">
        <v>393</v>
      </c>
    </row>
    <row r="739" spans="1:10" ht="16.5" customHeight="1" x14ac:dyDescent="0.25">
      <c r="A739" s="8" t="s">
        <v>389</v>
      </c>
      <c r="B739" s="9" t="s">
        <v>2229</v>
      </c>
      <c r="C739" s="8">
        <v>428</v>
      </c>
      <c r="D739" s="10" t="s">
        <v>2490</v>
      </c>
      <c r="E739" s="11" t="s">
        <v>2491</v>
      </c>
      <c r="F739" s="12" t="s">
        <v>2492</v>
      </c>
      <c r="G739" s="8"/>
      <c r="H739" s="13">
        <v>2</v>
      </c>
      <c r="I739" s="12" t="s">
        <v>394</v>
      </c>
      <c r="J739" s="12" t="s">
        <v>393</v>
      </c>
    </row>
    <row r="740" spans="1:10" ht="16.5" customHeight="1" x14ac:dyDescent="0.25">
      <c r="A740" s="8" t="s">
        <v>389</v>
      </c>
      <c r="B740" s="9" t="s">
        <v>2229</v>
      </c>
      <c r="C740" s="8">
        <v>430</v>
      </c>
      <c r="D740" s="10" t="s">
        <v>2493</v>
      </c>
      <c r="E740" s="11" t="s">
        <v>2494</v>
      </c>
      <c r="F740" s="12" t="s">
        <v>2495</v>
      </c>
      <c r="G740" s="8"/>
      <c r="H740" s="13">
        <v>3</v>
      </c>
      <c r="I740" s="12" t="s">
        <v>394</v>
      </c>
      <c r="J740" s="12" t="s">
        <v>393</v>
      </c>
    </row>
    <row r="741" spans="1:10" ht="16.5" customHeight="1" x14ac:dyDescent="0.25">
      <c r="A741" s="8" t="s">
        <v>389</v>
      </c>
      <c r="B741" s="9" t="s">
        <v>2229</v>
      </c>
      <c r="C741" s="8">
        <v>431</v>
      </c>
      <c r="D741" s="10" t="s">
        <v>2496</v>
      </c>
      <c r="E741" s="11" t="s">
        <v>2497</v>
      </c>
      <c r="F741" s="12" t="s">
        <v>2498</v>
      </c>
      <c r="G741" s="8"/>
      <c r="H741" s="13">
        <v>2</v>
      </c>
      <c r="I741" s="12" t="s">
        <v>394</v>
      </c>
      <c r="J741" s="12" t="s">
        <v>393</v>
      </c>
    </row>
    <row r="742" spans="1:10" ht="16.5" customHeight="1" x14ac:dyDescent="0.25">
      <c r="A742" s="8" t="s">
        <v>389</v>
      </c>
      <c r="B742" s="9" t="s">
        <v>2229</v>
      </c>
      <c r="C742" s="8">
        <v>432</v>
      </c>
      <c r="D742" s="10" t="s">
        <v>2499</v>
      </c>
      <c r="E742" s="11" t="s">
        <v>2500</v>
      </c>
      <c r="F742" s="12" t="s">
        <v>2501</v>
      </c>
      <c r="G742" s="8"/>
      <c r="H742" s="13">
        <v>2</v>
      </c>
      <c r="I742" s="12" t="s">
        <v>394</v>
      </c>
      <c r="J742" s="12" t="s">
        <v>393</v>
      </c>
    </row>
    <row r="743" spans="1:10" ht="16.5" customHeight="1" x14ac:dyDescent="0.25">
      <c r="A743" s="8" t="s">
        <v>389</v>
      </c>
      <c r="B743" s="9" t="s">
        <v>2229</v>
      </c>
      <c r="C743" s="8">
        <v>434</v>
      </c>
      <c r="D743" s="10" t="s">
        <v>2502</v>
      </c>
      <c r="E743" s="11" t="s">
        <v>2503</v>
      </c>
      <c r="F743" s="12" t="s">
        <v>2504</v>
      </c>
      <c r="G743" s="8"/>
      <c r="H743" s="13">
        <v>3</v>
      </c>
      <c r="I743" s="12" t="s">
        <v>394</v>
      </c>
      <c r="J743" s="12" t="s">
        <v>393</v>
      </c>
    </row>
    <row r="744" spans="1:10" ht="16.5" customHeight="1" x14ac:dyDescent="0.25">
      <c r="A744" s="8" t="s">
        <v>389</v>
      </c>
      <c r="B744" s="9" t="s">
        <v>2229</v>
      </c>
      <c r="C744" s="8">
        <v>442</v>
      </c>
      <c r="D744" s="10" t="s">
        <v>2505</v>
      </c>
      <c r="E744" s="11" t="s">
        <v>2506</v>
      </c>
      <c r="F744" s="12" t="s">
        <v>2483</v>
      </c>
      <c r="G744" s="8"/>
      <c r="H744" s="13">
        <v>2</v>
      </c>
      <c r="I744" s="12" t="s">
        <v>394</v>
      </c>
      <c r="J744" s="12" t="s">
        <v>393</v>
      </c>
    </row>
    <row r="745" spans="1:10" ht="16.5" customHeight="1" x14ac:dyDescent="0.25">
      <c r="A745" s="8" t="s">
        <v>389</v>
      </c>
      <c r="B745" s="9" t="s">
        <v>2229</v>
      </c>
      <c r="C745" s="8">
        <v>447</v>
      </c>
      <c r="D745" s="10" t="s">
        <v>2507</v>
      </c>
      <c r="E745" s="11" t="s">
        <v>2508</v>
      </c>
      <c r="F745" s="12" t="s">
        <v>677</v>
      </c>
      <c r="G745" s="8"/>
      <c r="H745" s="13">
        <v>4</v>
      </c>
      <c r="I745" s="12" t="s">
        <v>394</v>
      </c>
      <c r="J745" s="12" t="s">
        <v>393</v>
      </c>
    </row>
    <row r="746" spans="1:10" ht="16.5" customHeight="1" x14ac:dyDescent="0.25">
      <c r="A746" s="8" t="s">
        <v>389</v>
      </c>
      <c r="B746" s="9" t="s">
        <v>2229</v>
      </c>
      <c r="C746" s="8">
        <v>448</v>
      </c>
      <c r="D746" s="10" t="s">
        <v>2509</v>
      </c>
      <c r="E746" s="11" t="s">
        <v>2510</v>
      </c>
      <c r="F746" s="12" t="s">
        <v>414</v>
      </c>
      <c r="G746" s="8"/>
      <c r="H746" s="13">
        <v>2</v>
      </c>
      <c r="I746" s="12" t="s">
        <v>394</v>
      </c>
      <c r="J746" s="12" t="s">
        <v>393</v>
      </c>
    </row>
    <row r="747" spans="1:10" ht="16.5" customHeight="1" x14ac:dyDescent="0.25">
      <c r="A747" s="8" t="s">
        <v>389</v>
      </c>
      <c r="B747" s="9" t="s">
        <v>2229</v>
      </c>
      <c r="C747" s="8">
        <v>449</v>
      </c>
      <c r="D747" s="10" t="s">
        <v>2511</v>
      </c>
      <c r="E747" s="11" t="s">
        <v>2512</v>
      </c>
      <c r="F747" s="12" t="s">
        <v>425</v>
      </c>
      <c r="G747" s="8"/>
      <c r="H747" s="13">
        <v>6</v>
      </c>
      <c r="I747" s="12" t="s">
        <v>394</v>
      </c>
      <c r="J747" s="12" t="s">
        <v>393</v>
      </c>
    </row>
    <row r="748" spans="1:10" ht="16.5" customHeight="1" x14ac:dyDescent="0.25">
      <c r="A748" s="8" t="s">
        <v>389</v>
      </c>
      <c r="B748" s="9" t="s">
        <v>2229</v>
      </c>
      <c r="C748" s="8">
        <v>496</v>
      </c>
      <c r="D748" s="10" t="s">
        <v>2513</v>
      </c>
      <c r="E748" s="11" t="s">
        <v>2514</v>
      </c>
      <c r="F748" s="12" t="s">
        <v>400</v>
      </c>
      <c r="G748" s="8"/>
      <c r="H748" s="13">
        <v>1</v>
      </c>
      <c r="I748" s="12" t="s">
        <v>394</v>
      </c>
      <c r="J748" s="12" t="s">
        <v>393</v>
      </c>
    </row>
    <row r="749" spans="1:10" ht="16.5" customHeight="1" x14ac:dyDescent="0.25">
      <c r="A749" s="8" t="s">
        <v>389</v>
      </c>
      <c r="B749" s="9" t="s">
        <v>2229</v>
      </c>
      <c r="C749" s="8">
        <v>497</v>
      </c>
      <c r="D749" s="10" t="s">
        <v>2515</v>
      </c>
      <c r="E749" s="11" t="s">
        <v>2516</v>
      </c>
      <c r="F749" s="12" t="s">
        <v>677</v>
      </c>
      <c r="G749" s="8"/>
      <c r="H749" s="13">
        <v>2</v>
      </c>
      <c r="I749" s="12" t="s">
        <v>394</v>
      </c>
      <c r="J749" s="12" t="s">
        <v>393</v>
      </c>
    </row>
    <row r="750" spans="1:10" ht="16.5" customHeight="1" x14ac:dyDescent="0.25">
      <c r="A750" s="8" t="s">
        <v>389</v>
      </c>
      <c r="B750" s="9" t="s">
        <v>2229</v>
      </c>
      <c r="C750" s="8">
        <v>499</v>
      </c>
      <c r="D750" s="10" t="s">
        <v>2517</v>
      </c>
      <c r="E750" s="11" t="s">
        <v>2518</v>
      </c>
      <c r="F750" s="12" t="s">
        <v>425</v>
      </c>
      <c r="G750" s="8"/>
      <c r="H750" s="13">
        <v>4</v>
      </c>
      <c r="I750" s="12" t="s">
        <v>394</v>
      </c>
      <c r="J750" s="12" t="s">
        <v>393</v>
      </c>
    </row>
    <row r="751" spans="1:10" ht="16.5" customHeight="1" x14ac:dyDescent="0.25">
      <c r="A751" s="8" t="s">
        <v>389</v>
      </c>
      <c r="B751" s="9" t="s">
        <v>2229</v>
      </c>
      <c r="C751" s="8">
        <v>601</v>
      </c>
      <c r="D751" s="10" t="s">
        <v>2519</v>
      </c>
      <c r="E751" s="11" t="s">
        <v>2520</v>
      </c>
      <c r="F751" s="12" t="s">
        <v>2521</v>
      </c>
      <c r="G751" s="8"/>
      <c r="H751" s="13">
        <v>3</v>
      </c>
      <c r="I751" s="12" t="s">
        <v>394</v>
      </c>
      <c r="J751" s="12" t="s">
        <v>393</v>
      </c>
    </row>
    <row r="752" spans="1:10" ht="16.5" customHeight="1" x14ac:dyDescent="0.25">
      <c r="A752" s="8" t="s">
        <v>389</v>
      </c>
      <c r="B752" s="9" t="s">
        <v>2229</v>
      </c>
      <c r="C752" s="8">
        <v>602</v>
      </c>
      <c r="D752" s="10" t="s">
        <v>2522</v>
      </c>
      <c r="E752" s="11" t="s">
        <v>2523</v>
      </c>
      <c r="F752" s="12" t="s">
        <v>2524</v>
      </c>
      <c r="G752" s="8"/>
      <c r="H752" s="13">
        <v>3</v>
      </c>
      <c r="I752" s="12" t="s">
        <v>394</v>
      </c>
      <c r="J752" s="12" t="s">
        <v>393</v>
      </c>
    </row>
    <row r="753" spans="1:10" ht="16.5" customHeight="1" x14ac:dyDescent="0.25">
      <c r="A753" s="8" t="s">
        <v>389</v>
      </c>
      <c r="B753" s="9" t="s">
        <v>2229</v>
      </c>
      <c r="C753" s="8">
        <v>701</v>
      </c>
      <c r="D753" s="10" t="s">
        <v>2525</v>
      </c>
      <c r="E753" s="11" t="s">
        <v>2526</v>
      </c>
      <c r="F753" s="12" t="s">
        <v>2527</v>
      </c>
      <c r="G753" s="8"/>
      <c r="H753" s="13">
        <v>3</v>
      </c>
      <c r="I753" s="12" t="s">
        <v>394</v>
      </c>
      <c r="J753" s="12" t="s">
        <v>393</v>
      </c>
    </row>
    <row r="754" spans="1:10" ht="16.5" customHeight="1" x14ac:dyDescent="0.25">
      <c r="A754" s="8" t="s">
        <v>389</v>
      </c>
      <c r="B754" s="9" t="s">
        <v>2528</v>
      </c>
      <c r="C754" s="8">
        <v>601</v>
      </c>
      <c r="D754" s="10" t="s">
        <v>2529</v>
      </c>
      <c r="E754" s="11" t="s">
        <v>2530</v>
      </c>
      <c r="F754" s="12" t="s">
        <v>2521</v>
      </c>
      <c r="G754" s="8"/>
      <c r="H754" s="13">
        <v>3</v>
      </c>
      <c r="I754" s="12" t="s">
        <v>394</v>
      </c>
      <c r="J754" s="12" t="s">
        <v>393</v>
      </c>
    </row>
    <row r="755" spans="1:10" ht="16.5" customHeight="1" x14ac:dyDescent="0.25">
      <c r="A755" s="8" t="s">
        <v>389</v>
      </c>
      <c r="B755" s="9" t="s">
        <v>2528</v>
      </c>
      <c r="C755" s="8">
        <v>602</v>
      </c>
      <c r="D755" s="10" t="s">
        <v>2531</v>
      </c>
      <c r="E755" s="11" t="s">
        <v>2532</v>
      </c>
      <c r="F755" s="12" t="s">
        <v>2524</v>
      </c>
      <c r="G755" s="8"/>
      <c r="H755" s="13">
        <v>3</v>
      </c>
      <c r="I755" s="12" t="s">
        <v>394</v>
      </c>
      <c r="J755" s="12" t="s">
        <v>393</v>
      </c>
    </row>
    <row r="756" spans="1:10" ht="16.5" customHeight="1" x14ac:dyDescent="0.25">
      <c r="A756" s="8" t="s">
        <v>389</v>
      </c>
      <c r="B756" s="9" t="s">
        <v>2533</v>
      </c>
      <c r="C756" s="8">
        <v>101</v>
      </c>
      <c r="D756" s="10" t="s">
        <v>263</v>
      </c>
      <c r="E756" s="11" t="s">
        <v>2534</v>
      </c>
      <c r="F756" s="12" t="s">
        <v>2535</v>
      </c>
      <c r="G756" s="8"/>
      <c r="H756" s="13">
        <v>1</v>
      </c>
      <c r="I756" s="12" t="s">
        <v>394</v>
      </c>
      <c r="J756" s="12" t="s">
        <v>393</v>
      </c>
    </row>
    <row r="757" spans="1:10" ht="16.5" customHeight="1" x14ac:dyDescent="0.25">
      <c r="A757" s="8" t="s">
        <v>389</v>
      </c>
      <c r="B757" s="9" t="s">
        <v>2533</v>
      </c>
      <c r="C757" s="8">
        <v>102</v>
      </c>
      <c r="D757" s="10" t="s">
        <v>264</v>
      </c>
      <c r="E757" s="11" t="s">
        <v>2536</v>
      </c>
      <c r="F757" s="12" t="s">
        <v>2537</v>
      </c>
      <c r="G757" s="8"/>
      <c r="H757" s="13">
        <v>1</v>
      </c>
      <c r="I757" s="12" t="s">
        <v>394</v>
      </c>
      <c r="J757" s="12" t="s">
        <v>393</v>
      </c>
    </row>
    <row r="758" spans="1:10" ht="16.5" customHeight="1" x14ac:dyDescent="0.25">
      <c r="A758" s="8" t="s">
        <v>389</v>
      </c>
      <c r="B758" s="9" t="s">
        <v>2533</v>
      </c>
      <c r="C758" s="8">
        <v>221</v>
      </c>
      <c r="D758" s="10" t="s">
        <v>266</v>
      </c>
      <c r="E758" s="11" t="s">
        <v>2538</v>
      </c>
      <c r="F758" s="12" t="s">
        <v>2539</v>
      </c>
      <c r="G758" s="8"/>
      <c r="H758" s="13">
        <v>1</v>
      </c>
      <c r="I758" s="12" t="s">
        <v>394</v>
      </c>
      <c r="J758" s="12" t="s">
        <v>393</v>
      </c>
    </row>
    <row r="759" spans="1:10" ht="16.5" customHeight="1" x14ac:dyDescent="0.25">
      <c r="A759" s="8" t="s">
        <v>389</v>
      </c>
      <c r="B759" s="9" t="s">
        <v>2533</v>
      </c>
      <c r="C759" s="8">
        <v>222</v>
      </c>
      <c r="D759" s="10" t="s">
        <v>267</v>
      </c>
      <c r="E759" s="11" t="s">
        <v>2540</v>
      </c>
      <c r="F759" s="12" t="s">
        <v>2541</v>
      </c>
      <c r="G759" s="8"/>
      <c r="H759" s="13">
        <v>1</v>
      </c>
      <c r="I759" s="12" t="s">
        <v>394</v>
      </c>
      <c r="J759" s="12" t="s">
        <v>393</v>
      </c>
    </row>
    <row r="760" spans="1:10" ht="16.5" customHeight="1" x14ac:dyDescent="0.25">
      <c r="A760" s="8" t="s">
        <v>389</v>
      </c>
      <c r="B760" s="9" t="s">
        <v>2533</v>
      </c>
      <c r="C760" s="8">
        <v>223</v>
      </c>
      <c r="D760" s="10" t="s">
        <v>268</v>
      </c>
      <c r="E760" s="11" t="s">
        <v>2542</v>
      </c>
      <c r="F760" s="12" t="s">
        <v>2543</v>
      </c>
      <c r="G760" s="8"/>
      <c r="H760" s="13">
        <v>1</v>
      </c>
      <c r="I760" s="12" t="s">
        <v>394</v>
      </c>
      <c r="J760" s="12" t="s">
        <v>393</v>
      </c>
    </row>
    <row r="761" spans="1:10" ht="16.5" customHeight="1" x14ac:dyDescent="0.25">
      <c r="A761" s="8" t="s">
        <v>389</v>
      </c>
      <c r="B761" s="9" t="s">
        <v>2533</v>
      </c>
      <c r="C761" s="8">
        <v>224</v>
      </c>
      <c r="D761" s="10" t="s">
        <v>269</v>
      </c>
      <c r="E761" s="11" t="s">
        <v>2544</v>
      </c>
      <c r="F761" s="12" t="s">
        <v>2545</v>
      </c>
      <c r="G761" s="8"/>
      <c r="H761" s="13">
        <v>1</v>
      </c>
      <c r="I761" s="12" t="s">
        <v>394</v>
      </c>
      <c r="J761" s="12" t="s">
        <v>393</v>
      </c>
    </row>
    <row r="762" spans="1:10" ht="16.5" customHeight="1" x14ac:dyDescent="0.25">
      <c r="A762" s="8" t="s">
        <v>389</v>
      </c>
      <c r="B762" s="9" t="s">
        <v>2533</v>
      </c>
      <c r="C762" s="8">
        <v>226</v>
      </c>
      <c r="D762" s="10" t="s">
        <v>270</v>
      </c>
      <c r="E762" s="11" t="s">
        <v>2546</v>
      </c>
      <c r="F762" s="12" t="s">
        <v>2547</v>
      </c>
      <c r="G762" s="8"/>
      <c r="H762" s="13">
        <v>1</v>
      </c>
      <c r="I762" s="12" t="s">
        <v>394</v>
      </c>
      <c r="J762" s="12" t="s">
        <v>393</v>
      </c>
    </row>
    <row r="763" spans="1:10" ht="16.5" customHeight="1" x14ac:dyDescent="0.25">
      <c r="A763" s="8" t="s">
        <v>389</v>
      </c>
      <c r="B763" s="9" t="s">
        <v>2533</v>
      </c>
      <c r="C763" s="8">
        <v>229</v>
      </c>
      <c r="D763" s="10" t="s">
        <v>271</v>
      </c>
      <c r="E763" s="11" t="s">
        <v>2548</v>
      </c>
      <c r="F763" s="12" t="s">
        <v>2549</v>
      </c>
      <c r="G763" s="8"/>
      <c r="H763" s="13">
        <v>1</v>
      </c>
      <c r="I763" s="12" t="s">
        <v>394</v>
      </c>
      <c r="J763" s="12" t="s">
        <v>393</v>
      </c>
    </row>
    <row r="764" spans="1:10" ht="16.5" customHeight="1" x14ac:dyDescent="0.25">
      <c r="A764" s="8" t="s">
        <v>389</v>
      </c>
      <c r="B764" s="9" t="s">
        <v>2533</v>
      </c>
      <c r="C764" s="8">
        <v>271</v>
      </c>
      <c r="D764" s="10" t="s">
        <v>273</v>
      </c>
      <c r="E764" s="11" t="s">
        <v>2550</v>
      </c>
      <c r="F764" s="12" t="s">
        <v>2551</v>
      </c>
      <c r="G764" s="8"/>
      <c r="H764" s="13">
        <v>1</v>
      </c>
      <c r="I764" s="12" t="s">
        <v>394</v>
      </c>
      <c r="J764" s="12" t="s">
        <v>393</v>
      </c>
    </row>
    <row r="765" spans="1:10" ht="16.5" customHeight="1" x14ac:dyDescent="0.25">
      <c r="A765" s="8" t="s">
        <v>389</v>
      </c>
      <c r="B765" s="9" t="s">
        <v>2533</v>
      </c>
      <c r="C765" s="8">
        <v>272</v>
      </c>
      <c r="D765" s="10" t="s">
        <v>274</v>
      </c>
      <c r="E765" s="11" t="s">
        <v>2552</v>
      </c>
      <c r="F765" s="12" t="s">
        <v>2553</v>
      </c>
      <c r="G765" s="8"/>
      <c r="H765" s="13">
        <v>1</v>
      </c>
      <c r="I765" s="12" t="s">
        <v>394</v>
      </c>
      <c r="J765" s="12" t="s">
        <v>393</v>
      </c>
    </row>
    <row r="766" spans="1:10" ht="16.5" customHeight="1" x14ac:dyDescent="0.25">
      <c r="A766" s="8" t="s">
        <v>389</v>
      </c>
      <c r="B766" s="9" t="s">
        <v>2533</v>
      </c>
      <c r="C766" s="8">
        <v>273</v>
      </c>
      <c r="D766" s="10" t="s">
        <v>275</v>
      </c>
      <c r="E766" s="11" t="s">
        <v>2554</v>
      </c>
      <c r="F766" s="12" t="s">
        <v>2555</v>
      </c>
      <c r="G766" s="8"/>
      <c r="H766" s="13">
        <v>1</v>
      </c>
      <c r="I766" s="12" t="s">
        <v>394</v>
      </c>
      <c r="J766" s="12" t="s">
        <v>393</v>
      </c>
    </row>
    <row r="767" spans="1:10" ht="16.5" customHeight="1" x14ac:dyDescent="0.25">
      <c r="A767" s="8" t="s">
        <v>389</v>
      </c>
      <c r="B767" s="9" t="s">
        <v>2533</v>
      </c>
      <c r="C767" s="8">
        <v>274</v>
      </c>
      <c r="D767" s="10" t="s">
        <v>276</v>
      </c>
      <c r="E767" s="11" t="s">
        <v>2556</v>
      </c>
      <c r="F767" s="12" t="s">
        <v>2557</v>
      </c>
      <c r="G767" s="8"/>
      <c r="H767" s="13">
        <v>1</v>
      </c>
      <c r="I767" s="12" t="s">
        <v>394</v>
      </c>
      <c r="J767" s="12" t="s">
        <v>393</v>
      </c>
    </row>
    <row r="768" spans="1:10" ht="16.5" customHeight="1" x14ac:dyDescent="0.25">
      <c r="A768" s="8" t="s">
        <v>389</v>
      </c>
      <c r="B768" s="9" t="s">
        <v>2533</v>
      </c>
      <c r="C768" s="8">
        <v>276</v>
      </c>
      <c r="D768" s="10" t="s">
        <v>277</v>
      </c>
      <c r="E768" s="11" t="s">
        <v>2558</v>
      </c>
      <c r="F768" s="12" t="s">
        <v>2559</v>
      </c>
      <c r="G768" s="8"/>
      <c r="H768" s="13">
        <v>1</v>
      </c>
      <c r="I768" s="12" t="s">
        <v>394</v>
      </c>
      <c r="J768" s="12" t="s">
        <v>393</v>
      </c>
    </row>
    <row r="769" spans="1:10" ht="16.5" customHeight="1" x14ac:dyDescent="0.25">
      <c r="A769" s="8" t="s">
        <v>389</v>
      </c>
      <c r="B769" s="9" t="s">
        <v>2533</v>
      </c>
      <c r="C769" s="8">
        <v>279</v>
      </c>
      <c r="D769" s="10" t="s">
        <v>278</v>
      </c>
      <c r="E769" s="11" t="s">
        <v>2560</v>
      </c>
      <c r="F769" s="12" t="s">
        <v>2561</v>
      </c>
      <c r="G769" s="8"/>
      <c r="H769" s="13">
        <v>1</v>
      </c>
      <c r="I769" s="12" t="s">
        <v>394</v>
      </c>
      <c r="J769" s="12" t="s">
        <v>393</v>
      </c>
    </row>
    <row r="770" spans="1:10" ht="16.5" customHeight="1" x14ac:dyDescent="0.25">
      <c r="A770" s="8" t="s">
        <v>389</v>
      </c>
      <c r="B770" s="9" t="s">
        <v>2533</v>
      </c>
      <c r="C770" s="8">
        <v>303</v>
      </c>
      <c r="D770" s="10" t="s">
        <v>280</v>
      </c>
      <c r="E770" s="11" t="s">
        <v>2562</v>
      </c>
      <c r="F770" s="12" t="s">
        <v>2563</v>
      </c>
      <c r="G770" s="8"/>
      <c r="H770" s="13">
        <v>1</v>
      </c>
      <c r="I770" s="12" t="s">
        <v>394</v>
      </c>
      <c r="J770" s="12" t="s">
        <v>393</v>
      </c>
    </row>
    <row r="771" spans="1:10" ht="16.5" customHeight="1" x14ac:dyDescent="0.25">
      <c r="A771" s="8" t="s">
        <v>389</v>
      </c>
      <c r="B771" s="9" t="s">
        <v>2564</v>
      </c>
      <c r="C771" s="8">
        <v>100</v>
      </c>
      <c r="D771" s="10" t="s">
        <v>2565</v>
      </c>
      <c r="E771" s="11" t="s">
        <v>2566</v>
      </c>
      <c r="F771" s="12" t="s">
        <v>2567</v>
      </c>
      <c r="G771" s="12" t="s">
        <v>393</v>
      </c>
      <c r="H771" s="13">
        <v>3</v>
      </c>
      <c r="I771" s="12" t="s">
        <v>394</v>
      </c>
      <c r="J771" s="12" t="s">
        <v>393</v>
      </c>
    </row>
    <row r="772" spans="1:10" ht="16.5" customHeight="1" x14ac:dyDescent="0.25">
      <c r="A772" s="8" t="s">
        <v>389</v>
      </c>
      <c r="B772" s="9" t="s">
        <v>2564</v>
      </c>
      <c r="C772" s="8">
        <v>101</v>
      </c>
      <c r="D772" s="10" t="s">
        <v>2568</v>
      </c>
      <c r="E772" s="11" t="s">
        <v>2569</v>
      </c>
      <c r="F772" s="12" t="s">
        <v>2570</v>
      </c>
      <c r="G772" s="8"/>
      <c r="H772" s="13">
        <v>3</v>
      </c>
      <c r="I772" s="12" t="s">
        <v>394</v>
      </c>
      <c r="J772" s="12" t="s">
        <v>393</v>
      </c>
    </row>
    <row r="773" spans="1:10" ht="16.5" customHeight="1" x14ac:dyDescent="0.25">
      <c r="A773" s="8" t="s">
        <v>389</v>
      </c>
      <c r="B773" s="9" t="s">
        <v>2564</v>
      </c>
      <c r="C773" s="8">
        <v>103</v>
      </c>
      <c r="D773" s="10" t="s">
        <v>2571</v>
      </c>
      <c r="E773" s="11" t="s">
        <v>2572</v>
      </c>
      <c r="F773" s="12" t="s">
        <v>2573</v>
      </c>
      <c r="G773" s="8"/>
      <c r="H773" s="13">
        <v>1</v>
      </c>
      <c r="I773" s="12" t="s">
        <v>394</v>
      </c>
      <c r="J773" s="12" t="s">
        <v>393</v>
      </c>
    </row>
    <row r="774" spans="1:10" ht="16.5" customHeight="1" x14ac:dyDescent="0.25">
      <c r="A774" s="8" t="s">
        <v>389</v>
      </c>
      <c r="B774" s="9" t="s">
        <v>2564</v>
      </c>
      <c r="C774" s="8">
        <v>205</v>
      </c>
      <c r="D774" s="10" t="s">
        <v>237</v>
      </c>
      <c r="E774" s="11" t="s">
        <v>2574</v>
      </c>
      <c r="F774" s="12" t="s">
        <v>2575</v>
      </c>
      <c r="G774" s="12" t="s">
        <v>393</v>
      </c>
      <c r="H774" s="13">
        <v>2</v>
      </c>
      <c r="I774" s="12" t="s">
        <v>394</v>
      </c>
      <c r="J774" s="12" t="s">
        <v>393</v>
      </c>
    </row>
    <row r="775" spans="1:10" ht="16.5" customHeight="1" x14ac:dyDescent="0.25">
      <c r="A775" s="8" t="s">
        <v>389</v>
      </c>
      <c r="B775" s="9" t="s">
        <v>2564</v>
      </c>
      <c r="C775" s="8">
        <v>248</v>
      </c>
      <c r="D775" s="10" t="s">
        <v>2576</v>
      </c>
      <c r="E775" s="11" t="s">
        <v>2577</v>
      </c>
      <c r="F775" s="12" t="s">
        <v>619</v>
      </c>
      <c r="G775" s="8"/>
      <c r="H775" s="13">
        <v>1</v>
      </c>
      <c r="I775" s="12" t="s">
        <v>394</v>
      </c>
      <c r="J775" s="12" t="s">
        <v>393</v>
      </c>
    </row>
    <row r="776" spans="1:10" ht="16.5" customHeight="1" x14ac:dyDescent="0.25">
      <c r="A776" s="8" t="s">
        <v>389</v>
      </c>
      <c r="B776" s="9" t="s">
        <v>2564</v>
      </c>
      <c r="C776" s="8">
        <v>296</v>
      </c>
      <c r="D776" s="10" t="s">
        <v>2578</v>
      </c>
      <c r="E776" s="11" t="s">
        <v>2579</v>
      </c>
      <c r="F776" s="12" t="s">
        <v>853</v>
      </c>
      <c r="G776" s="8"/>
      <c r="H776" s="13">
        <v>1</v>
      </c>
      <c r="I776" s="12" t="s">
        <v>394</v>
      </c>
      <c r="J776" s="12" t="s">
        <v>393</v>
      </c>
    </row>
    <row r="777" spans="1:10" ht="16.5" customHeight="1" x14ac:dyDescent="0.25">
      <c r="A777" s="8" t="s">
        <v>389</v>
      </c>
      <c r="B777" s="9" t="s">
        <v>2564</v>
      </c>
      <c r="C777" s="8">
        <v>348</v>
      </c>
      <c r="D777" s="10" t="s">
        <v>2580</v>
      </c>
      <c r="E777" s="11" t="s">
        <v>2581</v>
      </c>
      <c r="F777" s="12" t="s">
        <v>414</v>
      </c>
      <c r="G777" s="8"/>
      <c r="H777" s="13">
        <v>2</v>
      </c>
      <c r="I777" s="12" t="s">
        <v>394</v>
      </c>
      <c r="J777" s="12" t="s">
        <v>393</v>
      </c>
    </row>
    <row r="778" spans="1:10" ht="16.5" customHeight="1" x14ac:dyDescent="0.25">
      <c r="A778" s="8" t="s">
        <v>389</v>
      </c>
      <c r="B778" s="9" t="s">
        <v>2564</v>
      </c>
      <c r="C778" s="8">
        <v>349</v>
      </c>
      <c r="D778" s="10" t="s">
        <v>2582</v>
      </c>
      <c r="E778" s="11" t="s">
        <v>2583</v>
      </c>
      <c r="F778" s="12" t="s">
        <v>417</v>
      </c>
      <c r="G778" s="8"/>
      <c r="H778" s="13">
        <v>1</v>
      </c>
      <c r="I778" s="12" t="s">
        <v>394</v>
      </c>
      <c r="J778" s="12" t="s">
        <v>393</v>
      </c>
    </row>
    <row r="779" spans="1:10" ht="16.5" customHeight="1" x14ac:dyDescent="0.25">
      <c r="A779" s="8" t="s">
        <v>389</v>
      </c>
      <c r="B779" s="9" t="s">
        <v>2564</v>
      </c>
      <c r="C779" s="8">
        <v>350</v>
      </c>
      <c r="D779" s="10" t="s">
        <v>2584</v>
      </c>
      <c r="E779" s="11" t="s">
        <v>2585</v>
      </c>
      <c r="F779" s="12" t="s">
        <v>2586</v>
      </c>
      <c r="G779" s="8"/>
      <c r="H779" s="13">
        <v>2</v>
      </c>
      <c r="I779" s="12" t="s">
        <v>394</v>
      </c>
      <c r="J779" s="12" t="s">
        <v>393</v>
      </c>
    </row>
    <row r="780" spans="1:10" ht="16.5" customHeight="1" x14ac:dyDescent="0.25">
      <c r="A780" s="8" t="s">
        <v>389</v>
      </c>
      <c r="B780" s="9" t="s">
        <v>2564</v>
      </c>
      <c r="C780" s="8">
        <v>353</v>
      </c>
      <c r="D780" s="10" t="s">
        <v>2587</v>
      </c>
      <c r="E780" s="11" t="s">
        <v>2588</v>
      </c>
      <c r="F780" s="12" t="s">
        <v>2589</v>
      </c>
      <c r="G780" s="8"/>
      <c r="H780" s="13">
        <v>2</v>
      </c>
      <c r="I780" s="12" t="s">
        <v>394</v>
      </c>
      <c r="J780" s="12" t="s">
        <v>393</v>
      </c>
    </row>
    <row r="781" spans="1:10" ht="16.5" customHeight="1" x14ac:dyDescent="0.25">
      <c r="A781" s="8" t="s">
        <v>389</v>
      </c>
      <c r="B781" s="9" t="s">
        <v>2564</v>
      </c>
      <c r="C781" s="8">
        <v>354</v>
      </c>
      <c r="D781" s="10" t="s">
        <v>2590</v>
      </c>
      <c r="E781" s="11" t="s">
        <v>2591</v>
      </c>
      <c r="F781" s="12" t="s">
        <v>2592</v>
      </c>
      <c r="G781" s="8"/>
      <c r="H781" s="13">
        <v>3</v>
      </c>
      <c r="I781" s="12" t="s">
        <v>394</v>
      </c>
      <c r="J781" s="12" t="s">
        <v>393</v>
      </c>
    </row>
    <row r="782" spans="1:10" ht="16.5" customHeight="1" x14ac:dyDescent="0.25">
      <c r="A782" s="8" t="s">
        <v>389</v>
      </c>
      <c r="B782" s="9" t="s">
        <v>2564</v>
      </c>
      <c r="C782" s="8">
        <v>355</v>
      </c>
      <c r="D782" s="10" t="s">
        <v>2593</v>
      </c>
      <c r="E782" s="11" t="s">
        <v>2594</v>
      </c>
      <c r="F782" s="12" t="s">
        <v>2595</v>
      </c>
      <c r="G782" s="8"/>
      <c r="H782" s="13">
        <v>2</v>
      </c>
      <c r="I782" s="12" t="s">
        <v>394</v>
      </c>
      <c r="J782" s="12" t="s">
        <v>393</v>
      </c>
    </row>
    <row r="783" spans="1:10" ht="16.5" customHeight="1" x14ac:dyDescent="0.25">
      <c r="A783" s="8" t="s">
        <v>389</v>
      </c>
      <c r="B783" s="9" t="s">
        <v>2564</v>
      </c>
      <c r="C783" s="8">
        <v>396</v>
      </c>
      <c r="D783" s="10" t="s">
        <v>2596</v>
      </c>
      <c r="E783" s="11" t="s">
        <v>2597</v>
      </c>
      <c r="F783" s="12" t="s">
        <v>853</v>
      </c>
      <c r="G783" s="8"/>
      <c r="H783" s="13">
        <v>1</v>
      </c>
      <c r="I783" s="12" t="s">
        <v>394</v>
      </c>
      <c r="J783" s="12" t="s">
        <v>393</v>
      </c>
    </row>
    <row r="784" spans="1:10" ht="16.5" customHeight="1" x14ac:dyDescent="0.25">
      <c r="A784" s="8" t="s">
        <v>389</v>
      </c>
      <c r="B784" s="9" t="s">
        <v>2564</v>
      </c>
      <c r="C784" s="8">
        <v>404</v>
      </c>
      <c r="D784" s="10" t="s">
        <v>2598</v>
      </c>
      <c r="E784" s="11" t="s">
        <v>2599</v>
      </c>
      <c r="F784" s="12" t="s">
        <v>2600</v>
      </c>
      <c r="G784" s="8"/>
      <c r="H784" s="13">
        <v>2</v>
      </c>
      <c r="I784" s="12" t="s">
        <v>394</v>
      </c>
      <c r="J784" s="12" t="s">
        <v>393</v>
      </c>
    </row>
    <row r="785" spans="1:10" ht="16.5" customHeight="1" x14ac:dyDescent="0.25">
      <c r="A785" s="8" t="s">
        <v>389</v>
      </c>
      <c r="B785" s="9" t="s">
        <v>2564</v>
      </c>
      <c r="C785" s="8">
        <v>405</v>
      </c>
      <c r="D785" s="10" t="s">
        <v>2601</v>
      </c>
      <c r="E785" s="11" t="s">
        <v>2602</v>
      </c>
      <c r="F785" s="12" t="s">
        <v>2603</v>
      </c>
      <c r="G785" s="12" t="s">
        <v>393</v>
      </c>
      <c r="H785" s="13">
        <v>2</v>
      </c>
      <c r="I785" s="12" t="s">
        <v>394</v>
      </c>
      <c r="J785" s="12" t="s">
        <v>393</v>
      </c>
    </row>
    <row r="786" spans="1:10" ht="16.5" customHeight="1" x14ac:dyDescent="0.25">
      <c r="A786" s="8" t="s">
        <v>389</v>
      </c>
      <c r="B786" s="9" t="s">
        <v>2564</v>
      </c>
      <c r="C786" s="8">
        <v>406</v>
      </c>
      <c r="D786" s="10" t="s">
        <v>2604</v>
      </c>
      <c r="E786" s="11" t="s">
        <v>2605</v>
      </c>
      <c r="F786" s="12" t="s">
        <v>2606</v>
      </c>
      <c r="G786" s="8"/>
      <c r="H786" s="13">
        <v>2</v>
      </c>
      <c r="I786" s="12" t="s">
        <v>394</v>
      </c>
      <c r="J786" s="12" t="s">
        <v>393</v>
      </c>
    </row>
    <row r="787" spans="1:10" ht="16.5" customHeight="1" x14ac:dyDescent="0.25">
      <c r="A787" s="8" t="s">
        <v>389</v>
      </c>
      <c r="B787" s="9" t="s">
        <v>2564</v>
      </c>
      <c r="C787" s="8">
        <v>407</v>
      </c>
      <c r="D787" s="10" t="s">
        <v>2607</v>
      </c>
      <c r="E787" s="11" t="s">
        <v>2608</v>
      </c>
      <c r="F787" s="12" t="s">
        <v>2609</v>
      </c>
      <c r="G787" s="8"/>
      <c r="H787" s="13">
        <v>2</v>
      </c>
      <c r="I787" s="12" t="s">
        <v>394</v>
      </c>
      <c r="J787" s="12" t="s">
        <v>393</v>
      </c>
    </row>
    <row r="788" spans="1:10" ht="16.5" customHeight="1" x14ac:dyDescent="0.25">
      <c r="A788" s="8" t="s">
        <v>389</v>
      </c>
      <c r="B788" s="9" t="s">
        <v>2564</v>
      </c>
      <c r="C788" s="8">
        <v>408</v>
      </c>
      <c r="D788" s="10" t="s">
        <v>2610</v>
      </c>
      <c r="E788" s="11" t="s">
        <v>2611</v>
      </c>
      <c r="F788" s="12" t="s">
        <v>2612</v>
      </c>
      <c r="G788" s="8"/>
      <c r="H788" s="13">
        <v>2</v>
      </c>
      <c r="I788" s="12" t="s">
        <v>394</v>
      </c>
      <c r="J788" s="12" t="s">
        <v>393</v>
      </c>
    </row>
    <row r="789" spans="1:10" ht="16.5" customHeight="1" x14ac:dyDescent="0.25">
      <c r="A789" s="8" t="s">
        <v>389</v>
      </c>
      <c r="B789" s="9" t="s">
        <v>2564</v>
      </c>
      <c r="C789" s="8">
        <v>413</v>
      </c>
      <c r="D789" s="10" t="s">
        <v>2613</v>
      </c>
      <c r="E789" s="11" t="s">
        <v>2614</v>
      </c>
      <c r="F789" s="12" t="s">
        <v>2615</v>
      </c>
      <c r="G789" s="8"/>
      <c r="H789" s="13">
        <v>2</v>
      </c>
      <c r="I789" s="12" t="s">
        <v>394</v>
      </c>
      <c r="J789" s="12" t="s">
        <v>393</v>
      </c>
    </row>
    <row r="790" spans="1:10" ht="16.5" customHeight="1" x14ac:dyDescent="0.25">
      <c r="A790" s="8" t="s">
        <v>389</v>
      </c>
      <c r="B790" s="9" t="s">
        <v>2564</v>
      </c>
      <c r="C790" s="8">
        <v>414</v>
      </c>
      <c r="D790" s="10" t="s">
        <v>2616</v>
      </c>
      <c r="E790" s="11" t="s">
        <v>2617</v>
      </c>
      <c r="F790" s="12" t="s">
        <v>2618</v>
      </c>
      <c r="G790" s="8"/>
      <c r="H790" s="13">
        <v>2</v>
      </c>
      <c r="I790" s="12" t="s">
        <v>394</v>
      </c>
      <c r="J790" s="12" t="s">
        <v>393</v>
      </c>
    </row>
    <row r="791" spans="1:10" ht="16.5" customHeight="1" x14ac:dyDescent="0.25">
      <c r="A791" s="8" t="s">
        <v>389</v>
      </c>
      <c r="B791" s="9" t="s">
        <v>2564</v>
      </c>
      <c r="C791" s="8">
        <v>415</v>
      </c>
      <c r="D791" s="10" t="s">
        <v>2619</v>
      </c>
      <c r="E791" s="11" t="s">
        <v>2620</v>
      </c>
      <c r="F791" s="12" t="s">
        <v>2621</v>
      </c>
      <c r="G791" s="8"/>
      <c r="H791" s="13">
        <v>2</v>
      </c>
      <c r="I791" s="12" t="s">
        <v>394</v>
      </c>
      <c r="J791" s="12" t="s">
        <v>393</v>
      </c>
    </row>
    <row r="792" spans="1:10" ht="16.5" customHeight="1" x14ac:dyDescent="0.25">
      <c r="A792" s="8" t="s">
        <v>389</v>
      </c>
      <c r="B792" s="9" t="s">
        <v>2564</v>
      </c>
      <c r="C792" s="8">
        <v>427</v>
      </c>
      <c r="D792" s="10" t="s">
        <v>2622</v>
      </c>
      <c r="E792" s="11" t="s">
        <v>2623</v>
      </c>
      <c r="F792" s="12" t="s">
        <v>2624</v>
      </c>
      <c r="G792" s="8"/>
      <c r="H792" s="13">
        <v>2</v>
      </c>
      <c r="I792" s="12" t="s">
        <v>394</v>
      </c>
      <c r="J792" s="12" t="s">
        <v>393</v>
      </c>
    </row>
    <row r="793" spans="1:10" ht="16.5" customHeight="1" x14ac:dyDescent="0.25">
      <c r="A793" s="8" t="s">
        <v>389</v>
      </c>
      <c r="B793" s="9" t="s">
        <v>2564</v>
      </c>
      <c r="C793" s="8">
        <v>434</v>
      </c>
      <c r="D793" s="10" t="s">
        <v>2625</v>
      </c>
      <c r="E793" s="11" t="s">
        <v>2626</v>
      </c>
      <c r="F793" s="12" t="s">
        <v>2627</v>
      </c>
      <c r="G793" s="8"/>
      <c r="H793" s="13">
        <v>3</v>
      </c>
      <c r="I793" s="12" t="s">
        <v>394</v>
      </c>
      <c r="J793" s="12" t="s">
        <v>393</v>
      </c>
    </row>
    <row r="794" spans="1:10" ht="16.5" customHeight="1" x14ac:dyDescent="0.25">
      <c r="A794" s="8" t="s">
        <v>389</v>
      </c>
      <c r="B794" s="9" t="s">
        <v>2564</v>
      </c>
      <c r="C794" s="8">
        <v>447</v>
      </c>
      <c r="D794" s="10" t="s">
        <v>2628</v>
      </c>
      <c r="E794" s="11" t="s">
        <v>2629</v>
      </c>
      <c r="F794" s="12" t="s">
        <v>677</v>
      </c>
      <c r="G794" s="8"/>
      <c r="H794" s="13">
        <v>8</v>
      </c>
      <c r="I794" s="12" t="s">
        <v>394</v>
      </c>
      <c r="J794" s="12" t="s">
        <v>393</v>
      </c>
    </row>
    <row r="795" spans="1:10" ht="16.5" customHeight="1" x14ac:dyDescent="0.25">
      <c r="A795" s="8" t="s">
        <v>389</v>
      </c>
      <c r="B795" s="9" t="s">
        <v>2564</v>
      </c>
      <c r="C795" s="8">
        <v>448</v>
      </c>
      <c r="D795" s="10" t="s">
        <v>2630</v>
      </c>
      <c r="E795" s="11" t="s">
        <v>2631</v>
      </c>
      <c r="F795" s="12" t="s">
        <v>414</v>
      </c>
      <c r="G795" s="8"/>
      <c r="H795" s="13">
        <v>2</v>
      </c>
      <c r="I795" s="12" t="s">
        <v>394</v>
      </c>
      <c r="J795" s="12" t="s">
        <v>393</v>
      </c>
    </row>
    <row r="796" spans="1:10" ht="16.5" customHeight="1" x14ac:dyDescent="0.25">
      <c r="A796" s="8" t="s">
        <v>389</v>
      </c>
      <c r="B796" s="9" t="s">
        <v>2564</v>
      </c>
      <c r="C796" s="8">
        <v>449</v>
      </c>
      <c r="D796" s="10" t="s">
        <v>2632</v>
      </c>
      <c r="E796" s="11" t="s">
        <v>2633</v>
      </c>
      <c r="F796" s="12" t="s">
        <v>425</v>
      </c>
      <c r="G796" s="8"/>
      <c r="H796" s="13">
        <v>8</v>
      </c>
      <c r="I796" s="12" t="s">
        <v>394</v>
      </c>
      <c r="J796" s="12" t="s">
        <v>393</v>
      </c>
    </row>
    <row r="797" spans="1:10" ht="16.5" customHeight="1" x14ac:dyDescent="0.25">
      <c r="A797" s="8" t="s">
        <v>389</v>
      </c>
      <c r="B797" s="9" t="s">
        <v>2564</v>
      </c>
      <c r="C797" s="8">
        <v>450</v>
      </c>
      <c r="D797" s="10" t="s">
        <v>2634</v>
      </c>
      <c r="E797" s="11" t="s">
        <v>2635</v>
      </c>
      <c r="F797" s="12" t="s">
        <v>2636</v>
      </c>
      <c r="G797" s="8"/>
      <c r="H797" s="13">
        <v>2</v>
      </c>
      <c r="I797" s="12" t="s">
        <v>394</v>
      </c>
      <c r="J797" s="12" t="s">
        <v>393</v>
      </c>
    </row>
    <row r="798" spans="1:10" ht="16.5" customHeight="1" x14ac:dyDescent="0.25">
      <c r="A798" s="8" t="s">
        <v>389</v>
      </c>
      <c r="B798" s="9" t="s">
        <v>2564</v>
      </c>
      <c r="C798" s="8">
        <v>453</v>
      </c>
      <c r="D798" s="10" t="s">
        <v>2637</v>
      </c>
      <c r="E798" s="11" t="s">
        <v>2638</v>
      </c>
      <c r="F798" s="12" t="s">
        <v>2639</v>
      </c>
      <c r="G798" s="8"/>
      <c r="H798" s="13">
        <v>2</v>
      </c>
      <c r="I798" s="12" t="s">
        <v>394</v>
      </c>
      <c r="J798" s="12" t="s">
        <v>393</v>
      </c>
    </row>
    <row r="799" spans="1:10" ht="16.5" customHeight="1" x14ac:dyDescent="0.25">
      <c r="A799" s="8" t="s">
        <v>389</v>
      </c>
      <c r="B799" s="9" t="s">
        <v>2564</v>
      </c>
      <c r="C799" s="8">
        <v>454</v>
      </c>
      <c r="D799" s="10" t="s">
        <v>2640</v>
      </c>
      <c r="E799" s="11" t="s">
        <v>2641</v>
      </c>
      <c r="F799" s="12" t="s">
        <v>2642</v>
      </c>
      <c r="G799" s="12" t="s">
        <v>393</v>
      </c>
      <c r="H799" s="13">
        <v>2</v>
      </c>
      <c r="I799" s="12" t="s">
        <v>394</v>
      </c>
      <c r="J799" s="12" t="s">
        <v>393</v>
      </c>
    </row>
    <row r="800" spans="1:10" ht="16.5" customHeight="1" x14ac:dyDescent="0.25">
      <c r="A800" s="8" t="s">
        <v>389</v>
      </c>
      <c r="B800" s="9" t="s">
        <v>2564</v>
      </c>
      <c r="C800" s="8">
        <v>455</v>
      </c>
      <c r="D800" s="10" t="s">
        <v>2643</v>
      </c>
      <c r="E800" s="11" t="s">
        <v>2644</v>
      </c>
      <c r="F800" s="12" t="s">
        <v>2645</v>
      </c>
      <c r="G800" s="8"/>
      <c r="H800" s="13">
        <v>2</v>
      </c>
      <c r="I800" s="12" t="s">
        <v>394</v>
      </c>
      <c r="J800" s="12" t="s">
        <v>393</v>
      </c>
    </row>
    <row r="801" spans="1:10" ht="16.5" customHeight="1" x14ac:dyDescent="0.25">
      <c r="A801" s="8" t="s">
        <v>389</v>
      </c>
      <c r="B801" s="9" t="s">
        <v>2564</v>
      </c>
      <c r="C801" s="8">
        <v>456</v>
      </c>
      <c r="D801" s="10" t="s">
        <v>2646</v>
      </c>
      <c r="E801" s="11" t="s">
        <v>2647</v>
      </c>
      <c r="F801" s="12" t="s">
        <v>2648</v>
      </c>
      <c r="G801" s="8"/>
      <c r="H801" s="13">
        <v>3</v>
      </c>
      <c r="I801" s="12" t="s">
        <v>394</v>
      </c>
      <c r="J801" s="12" t="s">
        <v>393</v>
      </c>
    </row>
    <row r="802" spans="1:10" ht="16.5" customHeight="1" x14ac:dyDescent="0.25">
      <c r="A802" s="8" t="s">
        <v>389</v>
      </c>
      <c r="B802" s="9" t="s">
        <v>2564</v>
      </c>
      <c r="C802" s="8">
        <v>457</v>
      </c>
      <c r="D802" s="10" t="s">
        <v>2649</v>
      </c>
      <c r="E802" s="11" t="s">
        <v>2650</v>
      </c>
      <c r="F802" s="12" t="s">
        <v>2651</v>
      </c>
      <c r="G802" s="8"/>
      <c r="H802" s="13">
        <v>2</v>
      </c>
      <c r="I802" s="12" t="s">
        <v>394</v>
      </c>
      <c r="J802" s="12" t="s">
        <v>393</v>
      </c>
    </row>
    <row r="803" spans="1:10" ht="16.5" customHeight="1" x14ac:dyDescent="0.25">
      <c r="A803" s="8" t="s">
        <v>389</v>
      </c>
      <c r="B803" s="9" t="s">
        <v>2564</v>
      </c>
      <c r="C803" s="8">
        <v>496</v>
      </c>
      <c r="D803" s="10" t="s">
        <v>2652</v>
      </c>
      <c r="E803" s="11" t="s">
        <v>2653</v>
      </c>
      <c r="F803" s="12" t="s">
        <v>853</v>
      </c>
      <c r="G803" s="8"/>
      <c r="H803" s="13">
        <v>1</v>
      </c>
      <c r="I803" s="12" t="s">
        <v>394</v>
      </c>
      <c r="J803" s="12" t="s">
        <v>393</v>
      </c>
    </row>
    <row r="804" spans="1:10" ht="16.5" customHeight="1" x14ac:dyDescent="0.25">
      <c r="A804" s="8" t="s">
        <v>389</v>
      </c>
      <c r="B804" s="9" t="s">
        <v>2564</v>
      </c>
      <c r="C804" s="8">
        <v>497</v>
      </c>
      <c r="D804" s="10" t="s">
        <v>2654</v>
      </c>
      <c r="E804" s="11" t="s">
        <v>2655</v>
      </c>
      <c r="F804" s="12" t="s">
        <v>677</v>
      </c>
      <c r="G804" s="8"/>
      <c r="H804" s="13">
        <v>5</v>
      </c>
      <c r="I804" s="12" t="s">
        <v>394</v>
      </c>
      <c r="J804" s="12" t="s">
        <v>393</v>
      </c>
    </row>
    <row r="805" spans="1:10" ht="16.5" customHeight="1" x14ac:dyDescent="0.25">
      <c r="A805" s="8" t="s">
        <v>389</v>
      </c>
      <c r="B805" s="9" t="s">
        <v>2564</v>
      </c>
      <c r="C805" s="8">
        <v>499</v>
      </c>
      <c r="D805" s="10" t="s">
        <v>2656</v>
      </c>
      <c r="E805" s="11" t="s">
        <v>2657</v>
      </c>
      <c r="F805" s="12" t="s">
        <v>425</v>
      </c>
      <c r="G805" s="8"/>
      <c r="H805" s="13">
        <v>5</v>
      </c>
      <c r="I805" s="12" t="s">
        <v>394</v>
      </c>
      <c r="J805" s="12" t="s">
        <v>393</v>
      </c>
    </row>
    <row r="806" spans="1:10" ht="16.5" customHeight="1" x14ac:dyDescent="0.25">
      <c r="A806" s="8" t="s">
        <v>389</v>
      </c>
      <c r="B806" s="9" t="s">
        <v>2658</v>
      </c>
      <c r="C806" s="8">
        <v>271</v>
      </c>
      <c r="D806" s="10" t="s">
        <v>2659</v>
      </c>
      <c r="E806" s="11" t="s">
        <v>2660</v>
      </c>
      <c r="F806" s="12" t="s">
        <v>2661</v>
      </c>
      <c r="G806" s="8"/>
      <c r="H806" s="13">
        <v>2</v>
      </c>
      <c r="I806" s="12" t="s">
        <v>394</v>
      </c>
      <c r="J806" s="12" t="s">
        <v>393</v>
      </c>
    </row>
    <row r="807" spans="1:10" ht="16.5" customHeight="1" x14ac:dyDescent="0.25">
      <c r="A807" s="8" t="s">
        <v>389</v>
      </c>
      <c r="B807" s="9" t="s">
        <v>2658</v>
      </c>
      <c r="C807" s="8">
        <v>272</v>
      </c>
      <c r="D807" s="10" t="s">
        <v>2662</v>
      </c>
      <c r="E807" s="11" t="s">
        <v>2663</v>
      </c>
      <c r="F807" s="12" t="s">
        <v>2664</v>
      </c>
      <c r="G807" s="8"/>
      <c r="H807" s="13">
        <v>2</v>
      </c>
      <c r="I807" s="12" t="s">
        <v>394</v>
      </c>
      <c r="J807" s="12" t="s">
        <v>393</v>
      </c>
    </row>
    <row r="808" spans="1:10" ht="16.5" customHeight="1" x14ac:dyDescent="0.25">
      <c r="A808" s="8" t="s">
        <v>389</v>
      </c>
      <c r="B808" s="9" t="s">
        <v>2658</v>
      </c>
      <c r="C808" s="8">
        <v>286</v>
      </c>
      <c r="D808" s="10" t="s">
        <v>2665</v>
      </c>
      <c r="E808" s="11" t="s">
        <v>2666</v>
      </c>
      <c r="F808" s="12" t="s">
        <v>2667</v>
      </c>
      <c r="G808" s="8"/>
      <c r="H808" s="13">
        <v>2</v>
      </c>
      <c r="I808" s="12" t="s">
        <v>394</v>
      </c>
      <c r="J808" s="12" t="s">
        <v>393</v>
      </c>
    </row>
    <row r="809" spans="1:10" ht="16.5" customHeight="1" x14ac:dyDescent="0.25">
      <c r="A809" s="8" t="s">
        <v>389</v>
      </c>
      <c r="B809" s="9" t="s">
        <v>2658</v>
      </c>
      <c r="C809" s="8">
        <v>296</v>
      </c>
      <c r="D809" s="10" t="s">
        <v>2668</v>
      </c>
      <c r="E809" s="11" t="s">
        <v>2669</v>
      </c>
      <c r="F809" s="12" t="s">
        <v>400</v>
      </c>
      <c r="G809" s="8"/>
      <c r="H809" s="13">
        <v>1</v>
      </c>
      <c r="I809" s="12" t="s">
        <v>394</v>
      </c>
      <c r="J809" s="12" t="s">
        <v>393</v>
      </c>
    </row>
    <row r="810" spans="1:10" ht="16.5" customHeight="1" x14ac:dyDescent="0.25">
      <c r="A810" s="8" t="s">
        <v>389</v>
      </c>
      <c r="B810" s="9" t="s">
        <v>2658</v>
      </c>
      <c r="C810" s="8">
        <v>301</v>
      </c>
      <c r="D810" s="10" t="s">
        <v>311</v>
      </c>
      <c r="E810" s="11" t="s">
        <v>2670</v>
      </c>
      <c r="F810" s="12" t="s">
        <v>2671</v>
      </c>
      <c r="G810" s="8"/>
      <c r="H810" s="13">
        <v>3</v>
      </c>
      <c r="I810" s="12" t="s">
        <v>394</v>
      </c>
      <c r="J810" s="12" t="s">
        <v>393</v>
      </c>
    </row>
    <row r="811" spans="1:10" ht="16.5" customHeight="1" x14ac:dyDescent="0.25">
      <c r="A811" s="8" t="s">
        <v>389</v>
      </c>
      <c r="B811" s="9" t="s">
        <v>2658</v>
      </c>
      <c r="C811" s="8">
        <v>302</v>
      </c>
      <c r="D811" s="10" t="s">
        <v>2672</v>
      </c>
      <c r="E811" s="11" t="s">
        <v>2673</v>
      </c>
      <c r="F811" s="12" t="s">
        <v>2674</v>
      </c>
      <c r="G811" s="8"/>
      <c r="H811" s="13">
        <v>3</v>
      </c>
      <c r="I811" s="12" t="s">
        <v>394</v>
      </c>
      <c r="J811" s="12" t="s">
        <v>393</v>
      </c>
    </row>
    <row r="812" spans="1:10" ht="16.5" customHeight="1" x14ac:dyDescent="0.25">
      <c r="A812" s="8" t="s">
        <v>389</v>
      </c>
      <c r="B812" s="9" t="s">
        <v>2658</v>
      </c>
      <c r="C812" s="8">
        <v>336</v>
      </c>
      <c r="D812" s="10" t="s">
        <v>2675</v>
      </c>
      <c r="E812" s="11" t="s">
        <v>2676</v>
      </c>
      <c r="F812" s="12" t="s">
        <v>2677</v>
      </c>
      <c r="G812" s="8"/>
      <c r="H812" s="13">
        <v>2</v>
      </c>
      <c r="I812" s="12" t="s">
        <v>394</v>
      </c>
      <c r="J812" s="12" t="s">
        <v>393</v>
      </c>
    </row>
    <row r="813" spans="1:10" ht="16.5" customHeight="1" x14ac:dyDescent="0.25">
      <c r="A813" s="8" t="s">
        <v>389</v>
      </c>
      <c r="B813" s="9" t="s">
        <v>2658</v>
      </c>
      <c r="C813" s="8">
        <v>380</v>
      </c>
      <c r="D813" s="10" t="s">
        <v>2678</v>
      </c>
      <c r="E813" s="11" t="s">
        <v>2679</v>
      </c>
      <c r="F813" s="12" t="s">
        <v>2680</v>
      </c>
      <c r="G813" s="8"/>
      <c r="H813" s="13">
        <v>3</v>
      </c>
      <c r="I813" s="12" t="s">
        <v>394</v>
      </c>
      <c r="J813" s="12" t="s">
        <v>2681</v>
      </c>
    </row>
    <row r="814" spans="1:10" ht="16.5" customHeight="1" x14ac:dyDescent="0.25">
      <c r="A814" s="8" t="s">
        <v>389</v>
      </c>
      <c r="B814" s="9" t="s">
        <v>2658</v>
      </c>
      <c r="C814" s="8">
        <v>381</v>
      </c>
      <c r="D814" s="10" t="s">
        <v>2682</v>
      </c>
      <c r="E814" s="11" t="s">
        <v>2683</v>
      </c>
      <c r="F814" s="12" t="s">
        <v>2684</v>
      </c>
      <c r="G814" s="8"/>
      <c r="H814" s="13">
        <v>2</v>
      </c>
      <c r="I814" s="12" t="s">
        <v>394</v>
      </c>
      <c r="J814" s="12" t="s">
        <v>2685</v>
      </c>
    </row>
    <row r="815" spans="1:10" ht="16.5" customHeight="1" x14ac:dyDescent="0.25">
      <c r="A815" s="8" t="s">
        <v>389</v>
      </c>
      <c r="B815" s="9" t="s">
        <v>2658</v>
      </c>
      <c r="C815" s="8">
        <v>383</v>
      </c>
      <c r="D815" s="10" t="s">
        <v>2686</v>
      </c>
      <c r="E815" s="11" t="s">
        <v>2687</v>
      </c>
      <c r="F815" s="12" t="s">
        <v>2688</v>
      </c>
      <c r="G815" s="8"/>
      <c r="H815" s="13">
        <v>2</v>
      </c>
      <c r="I815" s="12" t="s">
        <v>394</v>
      </c>
      <c r="J815" s="12" t="s">
        <v>2689</v>
      </c>
    </row>
    <row r="816" spans="1:10" ht="16.5" customHeight="1" x14ac:dyDescent="0.25">
      <c r="A816" s="8" t="s">
        <v>389</v>
      </c>
      <c r="B816" s="9" t="s">
        <v>2658</v>
      </c>
      <c r="C816" s="8">
        <v>396</v>
      </c>
      <c r="D816" s="10" t="s">
        <v>2690</v>
      </c>
      <c r="E816" s="11" t="s">
        <v>2691</v>
      </c>
      <c r="F816" s="12" t="s">
        <v>400</v>
      </c>
      <c r="G816" s="8"/>
      <c r="H816" s="13">
        <v>1</v>
      </c>
      <c r="I816" s="12" t="s">
        <v>394</v>
      </c>
      <c r="J816" s="12" t="s">
        <v>393</v>
      </c>
    </row>
    <row r="817" spans="1:10" ht="16.5" customHeight="1" x14ac:dyDescent="0.25">
      <c r="A817" s="8" t="s">
        <v>389</v>
      </c>
      <c r="B817" s="9" t="s">
        <v>2658</v>
      </c>
      <c r="C817" s="8">
        <v>400</v>
      </c>
      <c r="D817" s="10" t="s">
        <v>2692</v>
      </c>
      <c r="E817" s="11" t="s">
        <v>2693</v>
      </c>
      <c r="F817" s="12" t="s">
        <v>2694</v>
      </c>
      <c r="G817" s="8"/>
      <c r="H817" s="13">
        <v>2</v>
      </c>
      <c r="I817" s="12" t="s">
        <v>394</v>
      </c>
      <c r="J817" s="12" t="s">
        <v>393</v>
      </c>
    </row>
    <row r="818" spans="1:10" ht="16.5" customHeight="1" x14ac:dyDescent="0.25">
      <c r="A818" s="8" t="s">
        <v>389</v>
      </c>
      <c r="B818" s="9" t="s">
        <v>2658</v>
      </c>
      <c r="C818" s="8">
        <v>401</v>
      </c>
      <c r="D818" s="10" t="s">
        <v>2695</v>
      </c>
      <c r="E818" s="11" t="s">
        <v>2696</v>
      </c>
      <c r="F818" s="12" t="s">
        <v>2697</v>
      </c>
      <c r="G818" s="8"/>
      <c r="H818" s="13">
        <v>3</v>
      </c>
      <c r="I818" s="12" t="s">
        <v>394</v>
      </c>
      <c r="J818" s="12" t="s">
        <v>393</v>
      </c>
    </row>
    <row r="819" spans="1:10" ht="16.5" customHeight="1" x14ac:dyDescent="0.25">
      <c r="A819" s="8" t="s">
        <v>389</v>
      </c>
      <c r="B819" s="9" t="s">
        <v>2658</v>
      </c>
      <c r="C819" s="8">
        <v>402</v>
      </c>
      <c r="D819" s="10" t="s">
        <v>2698</v>
      </c>
      <c r="E819" s="11" t="s">
        <v>2699</v>
      </c>
      <c r="F819" s="12" t="s">
        <v>2700</v>
      </c>
      <c r="G819" s="8"/>
      <c r="H819" s="13">
        <v>3</v>
      </c>
      <c r="I819" s="12" t="s">
        <v>394</v>
      </c>
      <c r="J819" s="12" t="s">
        <v>393</v>
      </c>
    </row>
    <row r="820" spans="1:10" ht="16.5" customHeight="1" x14ac:dyDescent="0.25">
      <c r="A820" s="8" t="s">
        <v>389</v>
      </c>
      <c r="B820" s="9" t="s">
        <v>2658</v>
      </c>
      <c r="C820" s="8">
        <v>403</v>
      </c>
      <c r="D820" s="10" t="s">
        <v>2701</v>
      </c>
      <c r="E820" s="11" t="s">
        <v>2702</v>
      </c>
      <c r="F820" s="12" t="s">
        <v>2703</v>
      </c>
      <c r="G820" s="8"/>
      <c r="H820" s="13">
        <v>3</v>
      </c>
      <c r="I820" s="12" t="s">
        <v>394</v>
      </c>
      <c r="J820" s="12" t="s">
        <v>393</v>
      </c>
    </row>
    <row r="821" spans="1:10" ht="16.5" customHeight="1" x14ac:dyDescent="0.25">
      <c r="A821" s="8" t="s">
        <v>389</v>
      </c>
      <c r="B821" s="9" t="s">
        <v>2658</v>
      </c>
      <c r="C821" s="8">
        <v>406</v>
      </c>
      <c r="D821" s="10" t="s">
        <v>2704</v>
      </c>
      <c r="E821" s="11" t="s">
        <v>2705</v>
      </c>
      <c r="F821" s="12" t="s">
        <v>2706</v>
      </c>
      <c r="G821" s="8"/>
      <c r="H821" s="13">
        <v>2</v>
      </c>
      <c r="I821" s="12" t="s">
        <v>394</v>
      </c>
      <c r="J821" s="12" t="s">
        <v>393</v>
      </c>
    </row>
    <row r="822" spans="1:10" ht="16.5" customHeight="1" x14ac:dyDescent="0.25">
      <c r="A822" s="8" t="s">
        <v>389</v>
      </c>
      <c r="B822" s="9" t="s">
        <v>2658</v>
      </c>
      <c r="C822" s="8">
        <v>413</v>
      </c>
      <c r="D822" s="10" t="s">
        <v>2707</v>
      </c>
      <c r="E822" s="11" t="s">
        <v>2708</v>
      </c>
      <c r="F822" s="12" t="s">
        <v>2709</v>
      </c>
      <c r="G822" s="8"/>
      <c r="H822" s="13">
        <v>3</v>
      </c>
      <c r="I822" s="12" t="s">
        <v>394</v>
      </c>
      <c r="J822" s="12" t="s">
        <v>393</v>
      </c>
    </row>
    <row r="823" spans="1:10" ht="16.5" customHeight="1" x14ac:dyDescent="0.25">
      <c r="A823" s="8" t="s">
        <v>389</v>
      </c>
      <c r="B823" s="9" t="s">
        <v>2658</v>
      </c>
      <c r="C823" s="8">
        <v>424</v>
      </c>
      <c r="D823" s="10" t="s">
        <v>2710</v>
      </c>
      <c r="E823" s="11" t="s">
        <v>2711</v>
      </c>
      <c r="F823" s="12" t="s">
        <v>2712</v>
      </c>
      <c r="G823" s="8"/>
      <c r="H823" s="13">
        <v>2</v>
      </c>
      <c r="I823" s="12" t="s">
        <v>394</v>
      </c>
      <c r="J823" s="12" t="s">
        <v>393</v>
      </c>
    </row>
    <row r="824" spans="1:10" ht="16.5" customHeight="1" x14ac:dyDescent="0.25">
      <c r="A824" s="8" t="s">
        <v>389</v>
      </c>
      <c r="B824" s="9" t="s">
        <v>2658</v>
      </c>
      <c r="C824" s="8">
        <v>433</v>
      </c>
      <c r="D824" s="10" t="s">
        <v>2713</v>
      </c>
      <c r="E824" s="11" t="s">
        <v>2714</v>
      </c>
      <c r="F824" s="12" t="s">
        <v>2715</v>
      </c>
      <c r="G824" s="8"/>
      <c r="H824" s="13">
        <v>3</v>
      </c>
      <c r="I824" s="12" t="s">
        <v>394</v>
      </c>
      <c r="J824" s="12" t="s">
        <v>393</v>
      </c>
    </row>
    <row r="825" spans="1:10" ht="16.5" customHeight="1" x14ac:dyDescent="0.25">
      <c r="A825" s="8" t="s">
        <v>389</v>
      </c>
      <c r="B825" s="9" t="s">
        <v>2658</v>
      </c>
      <c r="C825" s="8">
        <v>441</v>
      </c>
      <c r="D825" s="10" t="s">
        <v>2716</v>
      </c>
      <c r="E825" s="11" t="s">
        <v>2717</v>
      </c>
      <c r="F825" s="12" t="s">
        <v>2718</v>
      </c>
      <c r="G825" s="8"/>
      <c r="H825" s="13">
        <v>2</v>
      </c>
      <c r="I825" s="12" t="s">
        <v>394</v>
      </c>
      <c r="J825" s="12" t="s">
        <v>393</v>
      </c>
    </row>
    <row r="826" spans="1:10" ht="16.5" customHeight="1" x14ac:dyDescent="0.25">
      <c r="A826" s="8" t="s">
        <v>389</v>
      </c>
      <c r="B826" s="9" t="s">
        <v>2658</v>
      </c>
      <c r="C826" s="8">
        <v>442</v>
      </c>
      <c r="D826" s="10" t="s">
        <v>2719</v>
      </c>
      <c r="E826" s="11" t="s">
        <v>2720</v>
      </c>
      <c r="F826" s="12" t="s">
        <v>2721</v>
      </c>
      <c r="G826" s="8"/>
      <c r="H826" s="13">
        <v>2</v>
      </c>
      <c r="I826" s="12" t="s">
        <v>394</v>
      </c>
      <c r="J826" s="12" t="s">
        <v>393</v>
      </c>
    </row>
    <row r="827" spans="1:10" ht="16.5" customHeight="1" x14ac:dyDescent="0.25">
      <c r="A827" s="8" t="s">
        <v>389</v>
      </c>
      <c r="B827" s="9" t="s">
        <v>2658</v>
      </c>
      <c r="C827" s="8">
        <v>473</v>
      </c>
      <c r="D827" s="10" t="s">
        <v>2722</v>
      </c>
      <c r="E827" s="11" t="s">
        <v>2723</v>
      </c>
      <c r="F827" s="12" t="s">
        <v>2724</v>
      </c>
      <c r="G827" s="8"/>
      <c r="H827" s="13">
        <v>3</v>
      </c>
      <c r="I827" s="12" t="s">
        <v>394</v>
      </c>
      <c r="J827" s="12" t="s">
        <v>2725</v>
      </c>
    </row>
    <row r="828" spans="1:10" ht="16.5" customHeight="1" x14ac:dyDescent="0.25">
      <c r="A828" s="8" t="s">
        <v>389</v>
      </c>
      <c r="B828" s="9" t="s">
        <v>2658</v>
      </c>
      <c r="C828" s="8">
        <v>496</v>
      </c>
      <c r="D828" s="10" t="s">
        <v>2726</v>
      </c>
      <c r="E828" s="11" t="s">
        <v>2727</v>
      </c>
      <c r="F828" s="12" t="s">
        <v>400</v>
      </c>
      <c r="G828" s="8"/>
      <c r="H828" s="13">
        <v>1</v>
      </c>
      <c r="I828" s="12" t="s">
        <v>394</v>
      </c>
      <c r="J828" s="12" t="s">
        <v>393</v>
      </c>
    </row>
    <row r="829" spans="1:10" ht="16.5" customHeight="1" x14ac:dyDescent="0.25">
      <c r="A829" s="8" t="s">
        <v>389</v>
      </c>
      <c r="B829" s="9" t="s">
        <v>2658</v>
      </c>
      <c r="C829" s="8">
        <v>600</v>
      </c>
      <c r="D829" s="10" t="s">
        <v>2728</v>
      </c>
      <c r="E829" s="11" t="s">
        <v>2729</v>
      </c>
      <c r="F829" s="12" t="s">
        <v>2694</v>
      </c>
      <c r="G829" s="12" t="s">
        <v>393</v>
      </c>
      <c r="H829" s="13">
        <v>3</v>
      </c>
      <c r="I829" s="12" t="s">
        <v>394</v>
      </c>
      <c r="J829" s="12" t="s">
        <v>393</v>
      </c>
    </row>
    <row r="830" spans="1:10" ht="16.5" customHeight="1" x14ac:dyDescent="0.25">
      <c r="A830" s="8" t="s">
        <v>389</v>
      </c>
      <c r="B830" s="9" t="s">
        <v>2658</v>
      </c>
      <c r="C830" s="8">
        <v>601</v>
      </c>
      <c r="D830" s="10" t="s">
        <v>2730</v>
      </c>
      <c r="E830" s="11" t="s">
        <v>2731</v>
      </c>
      <c r="F830" s="12" t="s">
        <v>2732</v>
      </c>
      <c r="G830" s="8"/>
      <c r="H830" s="13">
        <v>3</v>
      </c>
      <c r="I830" s="12" t="s">
        <v>394</v>
      </c>
      <c r="J830" s="12" t="s">
        <v>393</v>
      </c>
    </row>
    <row r="831" spans="1:10" ht="16.5" customHeight="1" x14ac:dyDescent="0.25">
      <c r="A831" s="8" t="s">
        <v>389</v>
      </c>
      <c r="B831" s="9" t="s">
        <v>2658</v>
      </c>
      <c r="C831" s="8">
        <v>623</v>
      </c>
      <c r="D831" s="10" t="s">
        <v>2733</v>
      </c>
      <c r="E831" s="11" t="s">
        <v>2734</v>
      </c>
      <c r="F831" s="12" t="s">
        <v>2735</v>
      </c>
      <c r="G831" s="8"/>
      <c r="H831" s="13">
        <v>3</v>
      </c>
      <c r="I831" s="12" t="s">
        <v>394</v>
      </c>
      <c r="J831" s="12" t="s">
        <v>393</v>
      </c>
    </row>
    <row r="832" spans="1:10" ht="16.5" customHeight="1" x14ac:dyDescent="0.25">
      <c r="A832" s="8" t="s">
        <v>389</v>
      </c>
      <c r="B832" s="9" t="s">
        <v>2658</v>
      </c>
      <c r="C832" s="8">
        <v>701</v>
      </c>
      <c r="D832" s="10" t="s">
        <v>2736</v>
      </c>
      <c r="E832" s="11" t="s">
        <v>2737</v>
      </c>
      <c r="F832" s="12" t="s">
        <v>2738</v>
      </c>
      <c r="G832" s="8"/>
      <c r="H832" s="13">
        <v>3</v>
      </c>
      <c r="I832" s="12" t="s">
        <v>394</v>
      </c>
      <c r="J832" s="12" t="s">
        <v>393</v>
      </c>
    </row>
    <row r="833" spans="1:10" ht="16.5" customHeight="1" x14ac:dyDescent="0.25">
      <c r="A833" s="8" t="s">
        <v>389</v>
      </c>
      <c r="B833" s="9" t="s">
        <v>2658</v>
      </c>
      <c r="C833" s="8">
        <v>702</v>
      </c>
      <c r="D833" s="10" t="s">
        <v>2739</v>
      </c>
      <c r="E833" s="11" t="s">
        <v>2740</v>
      </c>
      <c r="F833" s="12" t="s">
        <v>2741</v>
      </c>
      <c r="G833" s="12" t="s">
        <v>2742</v>
      </c>
      <c r="H833" s="13">
        <v>3</v>
      </c>
      <c r="I833" s="12" t="s">
        <v>394</v>
      </c>
      <c r="J833" s="12" t="s">
        <v>393</v>
      </c>
    </row>
    <row r="834" spans="1:10" ht="16.5" customHeight="1" x14ac:dyDescent="0.25">
      <c r="A834" s="8" t="s">
        <v>389</v>
      </c>
      <c r="B834" s="9" t="s">
        <v>2658</v>
      </c>
      <c r="C834" s="8">
        <v>703</v>
      </c>
      <c r="D834" s="10" t="s">
        <v>2743</v>
      </c>
      <c r="E834" s="11" t="s">
        <v>2744</v>
      </c>
      <c r="F834" s="12" t="s">
        <v>2688</v>
      </c>
      <c r="G834" s="12" t="s">
        <v>2745</v>
      </c>
      <c r="H834" s="13">
        <v>3</v>
      </c>
      <c r="I834" s="12" t="s">
        <v>394</v>
      </c>
      <c r="J834" s="12" t="s">
        <v>393</v>
      </c>
    </row>
    <row r="835" spans="1:10" ht="16.5" customHeight="1" x14ac:dyDescent="0.25">
      <c r="A835" s="8" t="s">
        <v>389</v>
      </c>
      <c r="B835" s="9" t="s">
        <v>2658</v>
      </c>
      <c r="C835" s="8">
        <v>725</v>
      </c>
      <c r="D835" s="10" t="s">
        <v>2746</v>
      </c>
      <c r="E835" s="11" t="s">
        <v>2747</v>
      </c>
      <c r="F835" s="12" t="s">
        <v>2748</v>
      </c>
      <c r="G835" s="12" t="s">
        <v>393</v>
      </c>
      <c r="H835" s="13">
        <v>2</v>
      </c>
      <c r="I835" s="12" t="s">
        <v>394</v>
      </c>
      <c r="J835" s="12" t="s">
        <v>393</v>
      </c>
    </row>
    <row r="836" spans="1:10" ht="16.5" customHeight="1" x14ac:dyDescent="0.25">
      <c r="A836" s="8" t="s">
        <v>389</v>
      </c>
      <c r="B836" s="9" t="s">
        <v>2749</v>
      </c>
      <c r="C836" s="8">
        <v>600</v>
      </c>
      <c r="D836" s="10" t="s">
        <v>2750</v>
      </c>
      <c r="E836" s="11" t="s">
        <v>2751</v>
      </c>
      <c r="F836" s="12" t="s">
        <v>2694</v>
      </c>
      <c r="G836" s="8"/>
      <c r="H836" s="13">
        <v>3</v>
      </c>
      <c r="I836" s="12" t="s">
        <v>394</v>
      </c>
      <c r="J836" s="12" t="s">
        <v>393</v>
      </c>
    </row>
    <row r="837" spans="1:10" ht="16.5" customHeight="1" x14ac:dyDescent="0.25">
      <c r="A837" s="8" t="s">
        <v>389</v>
      </c>
      <c r="B837" s="9" t="s">
        <v>2749</v>
      </c>
      <c r="C837" s="8">
        <v>601</v>
      </c>
      <c r="D837" s="10" t="s">
        <v>2752</v>
      </c>
      <c r="E837" s="11" t="s">
        <v>2753</v>
      </c>
      <c r="F837" s="12" t="s">
        <v>2732</v>
      </c>
      <c r="G837" s="8"/>
      <c r="H837" s="13">
        <v>3</v>
      </c>
      <c r="I837" s="12" t="s">
        <v>394</v>
      </c>
      <c r="J837" s="12" t="s">
        <v>393</v>
      </c>
    </row>
    <row r="838" spans="1:10" ht="16.5" customHeight="1" x14ac:dyDescent="0.25">
      <c r="A838" s="8" t="s">
        <v>389</v>
      </c>
      <c r="B838" s="9" t="s">
        <v>2749</v>
      </c>
      <c r="C838" s="8">
        <v>702</v>
      </c>
      <c r="D838" s="10" t="s">
        <v>2754</v>
      </c>
      <c r="E838" s="11" t="s">
        <v>2755</v>
      </c>
      <c r="F838" s="12" t="s">
        <v>2741</v>
      </c>
      <c r="G838" s="8"/>
      <c r="H838" s="13">
        <v>3</v>
      </c>
      <c r="I838" s="12" t="s">
        <v>394</v>
      </c>
      <c r="J838" s="12" t="s">
        <v>393</v>
      </c>
    </row>
    <row r="839" spans="1:10" ht="16.5" customHeight="1" x14ac:dyDescent="0.25">
      <c r="A839" s="8" t="s">
        <v>389</v>
      </c>
      <c r="B839" s="9" t="s">
        <v>2749</v>
      </c>
      <c r="C839" s="8">
        <v>703</v>
      </c>
      <c r="D839" s="10" t="s">
        <v>2756</v>
      </c>
      <c r="E839" s="11" t="s">
        <v>2757</v>
      </c>
      <c r="F839" s="12" t="s">
        <v>2703</v>
      </c>
      <c r="G839" s="8"/>
      <c r="H839" s="13">
        <v>3</v>
      </c>
      <c r="I839" s="12" t="s">
        <v>394</v>
      </c>
      <c r="J839" s="12" t="s">
        <v>393</v>
      </c>
    </row>
    <row r="840" spans="1:10" ht="16.5" customHeight="1" x14ac:dyDescent="0.25">
      <c r="A840" s="8" t="s">
        <v>389</v>
      </c>
      <c r="B840" s="9" t="s">
        <v>2749</v>
      </c>
      <c r="C840" s="8">
        <v>723</v>
      </c>
      <c r="D840" s="10" t="s">
        <v>2758</v>
      </c>
      <c r="E840" s="11" t="s">
        <v>2759</v>
      </c>
      <c r="F840" s="12" t="s">
        <v>2724</v>
      </c>
      <c r="G840" s="8"/>
      <c r="H840" s="13">
        <v>3</v>
      </c>
      <c r="I840" s="12" t="s">
        <v>394</v>
      </c>
      <c r="J840" s="12" t="s">
        <v>393</v>
      </c>
    </row>
    <row r="841" spans="1:10" ht="16.5" customHeight="1" x14ac:dyDescent="0.25">
      <c r="A841" s="8" t="s">
        <v>389</v>
      </c>
      <c r="B841" s="9" t="s">
        <v>2749</v>
      </c>
      <c r="C841" s="8">
        <v>725</v>
      </c>
      <c r="D841" s="10" t="s">
        <v>2760</v>
      </c>
      <c r="E841" s="11" t="s">
        <v>2761</v>
      </c>
      <c r="F841" s="12" t="s">
        <v>2748</v>
      </c>
      <c r="G841" s="8"/>
      <c r="H841" s="13">
        <v>3</v>
      </c>
      <c r="I841" s="12" t="s">
        <v>394</v>
      </c>
      <c r="J841" s="12" t="s">
        <v>393</v>
      </c>
    </row>
    <row r="842" spans="1:10" ht="16.5" customHeight="1" x14ac:dyDescent="0.25">
      <c r="A842" s="8" t="s">
        <v>389</v>
      </c>
      <c r="B842" s="9" t="s">
        <v>2762</v>
      </c>
      <c r="C842" s="8">
        <v>101</v>
      </c>
      <c r="D842" s="10" t="s">
        <v>2763</v>
      </c>
      <c r="E842" s="11" t="s">
        <v>2764</v>
      </c>
      <c r="F842" s="12" t="s">
        <v>2765</v>
      </c>
      <c r="G842" s="12" t="s">
        <v>393</v>
      </c>
      <c r="H842" s="13">
        <v>3</v>
      </c>
      <c r="I842" s="12" t="s">
        <v>394</v>
      </c>
      <c r="J842" s="12" t="s">
        <v>393</v>
      </c>
    </row>
    <row r="843" spans="1:10" ht="16.5" customHeight="1" x14ac:dyDescent="0.25">
      <c r="A843" s="8" t="s">
        <v>389</v>
      </c>
      <c r="B843" s="9" t="s">
        <v>2762</v>
      </c>
      <c r="C843" s="8">
        <v>296</v>
      </c>
      <c r="D843" s="10" t="s">
        <v>2766</v>
      </c>
      <c r="E843" s="11" t="s">
        <v>2767</v>
      </c>
      <c r="F843" s="12" t="s">
        <v>853</v>
      </c>
      <c r="G843" s="8"/>
      <c r="H843" s="13">
        <v>1</v>
      </c>
      <c r="I843" s="12" t="s">
        <v>394</v>
      </c>
      <c r="J843" s="12" t="s">
        <v>393</v>
      </c>
    </row>
    <row r="844" spans="1:10" ht="16.5" customHeight="1" x14ac:dyDescent="0.25">
      <c r="A844" s="8" t="s">
        <v>389</v>
      </c>
      <c r="B844" s="9" t="s">
        <v>2762</v>
      </c>
      <c r="C844" s="8">
        <v>302</v>
      </c>
      <c r="D844" s="10" t="s">
        <v>2768</v>
      </c>
      <c r="E844" s="11" t="s">
        <v>2769</v>
      </c>
      <c r="F844" s="12" t="s">
        <v>2770</v>
      </c>
      <c r="G844" s="8"/>
      <c r="H844" s="13">
        <v>3</v>
      </c>
      <c r="I844" s="12" t="s">
        <v>394</v>
      </c>
      <c r="J844" s="12" t="s">
        <v>393</v>
      </c>
    </row>
    <row r="845" spans="1:10" ht="16.5" customHeight="1" x14ac:dyDescent="0.25">
      <c r="A845" s="8" t="s">
        <v>389</v>
      </c>
      <c r="B845" s="9" t="s">
        <v>2762</v>
      </c>
      <c r="C845" s="8">
        <v>352</v>
      </c>
      <c r="D845" s="10" t="s">
        <v>2771</v>
      </c>
      <c r="E845" s="11" t="s">
        <v>2772</v>
      </c>
      <c r="F845" s="12" t="s">
        <v>2773</v>
      </c>
      <c r="G845" s="8"/>
      <c r="H845" s="13">
        <v>3</v>
      </c>
      <c r="I845" s="12" t="s">
        <v>394</v>
      </c>
      <c r="J845" s="12" t="s">
        <v>393</v>
      </c>
    </row>
    <row r="846" spans="1:10" ht="16.5" customHeight="1" x14ac:dyDescent="0.25">
      <c r="A846" s="8" t="s">
        <v>389</v>
      </c>
      <c r="B846" s="9" t="s">
        <v>2762</v>
      </c>
      <c r="C846" s="8">
        <v>375</v>
      </c>
      <c r="D846" s="10" t="s">
        <v>2774</v>
      </c>
      <c r="E846" s="11" t="s">
        <v>2775</v>
      </c>
      <c r="F846" s="12" t="s">
        <v>2776</v>
      </c>
      <c r="G846" s="8"/>
      <c r="H846" s="13">
        <v>3</v>
      </c>
      <c r="I846" s="12" t="s">
        <v>394</v>
      </c>
      <c r="J846" s="12" t="s">
        <v>393</v>
      </c>
    </row>
    <row r="847" spans="1:10" ht="16.5" customHeight="1" x14ac:dyDescent="0.25">
      <c r="A847" s="8" t="s">
        <v>389</v>
      </c>
      <c r="B847" s="9" t="s">
        <v>2762</v>
      </c>
      <c r="C847" s="8">
        <v>385</v>
      </c>
      <c r="D847" s="10" t="s">
        <v>2777</v>
      </c>
      <c r="E847" s="11" t="s">
        <v>2778</v>
      </c>
      <c r="F847" s="12" t="s">
        <v>2779</v>
      </c>
      <c r="G847" s="8"/>
      <c r="H847" s="13">
        <v>2</v>
      </c>
      <c r="I847" s="12" t="s">
        <v>394</v>
      </c>
      <c r="J847" s="12" t="s">
        <v>393</v>
      </c>
    </row>
    <row r="848" spans="1:10" ht="16.5" customHeight="1" x14ac:dyDescent="0.25">
      <c r="A848" s="8" t="s">
        <v>389</v>
      </c>
      <c r="B848" s="9" t="s">
        <v>2762</v>
      </c>
      <c r="C848" s="8">
        <v>396</v>
      </c>
      <c r="D848" s="10" t="s">
        <v>2780</v>
      </c>
      <c r="E848" s="11" t="s">
        <v>2781</v>
      </c>
      <c r="F848" s="12" t="s">
        <v>853</v>
      </c>
      <c r="G848" s="8"/>
      <c r="H848" s="13">
        <v>1</v>
      </c>
      <c r="I848" s="12" t="s">
        <v>394</v>
      </c>
      <c r="J848" s="12" t="s">
        <v>393</v>
      </c>
    </row>
    <row r="849" spans="1:10" ht="16.5" customHeight="1" x14ac:dyDescent="0.25">
      <c r="A849" s="8" t="s">
        <v>389</v>
      </c>
      <c r="B849" s="9" t="s">
        <v>2762</v>
      </c>
      <c r="C849" s="8">
        <v>406</v>
      </c>
      <c r="D849" s="10" t="s">
        <v>2782</v>
      </c>
      <c r="E849" s="11" t="s">
        <v>2783</v>
      </c>
      <c r="F849" s="12" t="s">
        <v>2784</v>
      </c>
      <c r="G849" s="8"/>
      <c r="H849" s="13">
        <v>3</v>
      </c>
      <c r="I849" s="12" t="s">
        <v>394</v>
      </c>
      <c r="J849" s="12" t="s">
        <v>393</v>
      </c>
    </row>
    <row r="850" spans="1:10" ht="16.5" customHeight="1" x14ac:dyDescent="0.25">
      <c r="A850" s="8" t="s">
        <v>389</v>
      </c>
      <c r="B850" s="9" t="s">
        <v>2762</v>
      </c>
      <c r="C850" s="8">
        <v>407</v>
      </c>
      <c r="D850" s="10" t="s">
        <v>2785</v>
      </c>
      <c r="E850" s="11" t="s">
        <v>2786</v>
      </c>
      <c r="F850" s="12" t="s">
        <v>2787</v>
      </c>
      <c r="G850" s="8"/>
      <c r="H850" s="13">
        <v>3</v>
      </c>
      <c r="I850" s="12" t="s">
        <v>394</v>
      </c>
      <c r="J850" s="12" t="s">
        <v>393</v>
      </c>
    </row>
    <row r="851" spans="1:10" ht="16.5" customHeight="1" x14ac:dyDescent="0.25">
      <c r="A851" s="8" t="s">
        <v>389</v>
      </c>
      <c r="B851" s="9" t="s">
        <v>2762</v>
      </c>
      <c r="C851" s="8">
        <v>408</v>
      </c>
      <c r="D851" s="10" t="s">
        <v>2788</v>
      </c>
      <c r="E851" s="11" t="s">
        <v>2789</v>
      </c>
      <c r="F851" s="12" t="s">
        <v>2790</v>
      </c>
      <c r="G851" s="8"/>
      <c r="H851" s="13">
        <v>3</v>
      </c>
      <c r="I851" s="12" t="s">
        <v>394</v>
      </c>
      <c r="J851" s="12" t="s">
        <v>393</v>
      </c>
    </row>
    <row r="852" spans="1:10" ht="16.5" customHeight="1" x14ac:dyDescent="0.25">
      <c r="A852" s="8" t="s">
        <v>389</v>
      </c>
      <c r="B852" s="9" t="s">
        <v>2762</v>
      </c>
      <c r="C852" s="8">
        <v>409</v>
      </c>
      <c r="D852" s="10" t="s">
        <v>2791</v>
      </c>
      <c r="E852" s="11" t="s">
        <v>2792</v>
      </c>
      <c r="F852" s="12" t="s">
        <v>2793</v>
      </c>
      <c r="G852" s="8"/>
      <c r="H852" s="13">
        <v>3</v>
      </c>
      <c r="I852" s="12" t="s">
        <v>394</v>
      </c>
      <c r="J852" s="12" t="s">
        <v>393</v>
      </c>
    </row>
    <row r="853" spans="1:10" ht="16.5" customHeight="1" x14ac:dyDescent="0.25">
      <c r="A853" s="8" t="s">
        <v>389</v>
      </c>
      <c r="B853" s="9" t="s">
        <v>2762</v>
      </c>
      <c r="C853" s="8">
        <v>415</v>
      </c>
      <c r="D853" s="10" t="s">
        <v>2794</v>
      </c>
      <c r="E853" s="11" t="s">
        <v>2795</v>
      </c>
      <c r="F853" s="12" t="s">
        <v>2796</v>
      </c>
      <c r="G853" s="8"/>
      <c r="H853" s="13">
        <v>2</v>
      </c>
      <c r="I853" s="12" t="s">
        <v>394</v>
      </c>
      <c r="J853" s="12" t="s">
        <v>393</v>
      </c>
    </row>
    <row r="854" spans="1:10" ht="16.5" customHeight="1" x14ac:dyDescent="0.25">
      <c r="A854" s="8" t="s">
        <v>389</v>
      </c>
      <c r="B854" s="9" t="s">
        <v>2762</v>
      </c>
      <c r="C854" s="8">
        <v>447</v>
      </c>
      <c r="D854" s="10" t="s">
        <v>2797</v>
      </c>
      <c r="E854" s="11" t="s">
        <v>2798</v>
      </c>
      <c r="F854" s="12" t="s">
        <v>677</v>
      </c>
      <c r="G854" s="8"/>
      <c r="H854" s="13">
        <v>5</v>
      </c>
      <c r="I854" s="12" t="s">
        <v>394</v>
      </c>
      <c r="J854" s="12" t="s">
        <v>393</v>
      </c>
    </row>
    <row r="855" spans="1:10" ht="16.5" customHeight="1" x14ac:dyDescent="0.25">
      <c r="A855" s="8" t="s">
        <v>389</v>
      </c>
      <c r="B855" s="9" t="s">
        <v>2762</v>
      </c>
      <c r="C855" s="8">
        <v>448</v>
      </c>
      <c r="D855" s="10" t="s">
        <v>2799</v>
      </c>
      <c r="E855" s="11" t="s">
        <v>2800</v>
      </c>
      <c r="F855" s="12" t="s">
        <v>414</v>
      </c>
      <c r="G855" s="8"/>
      <c r="H855" s="13">
        <v>2</v>
      </c>
      <c r="I855" s="12" t="s">
        <v>394</v>
      </c>
      <c r="J855" s="12" t="s">
        <v>393</v>
      </c>
    </row>
    <row r="856" spans="1:10" ht="16.5" customHeight="1" x14ac:dyDescent="0.25">
      <c r="A856" s="8" t="s">
        <v>389</v>
      </c>
      <c r="B856" s="9" t="s">
        <v>2762</v>
      </c>
      <c r="C856" s="8">
        <v>449</v>
      </c>
      <c r="D856" s="10" t="s">
        <v>2801</v>
      </c>
      <c r="E856" s="11" t="s">
        <v>2802</v>
      </c>
      <c r="F856" s="12" t="s">
        <v>425</v>
      </c>
      <c r="G856" s="8"/>
      <c r="H856" s="13">
        <v>5</v>
      </c>
      <c r="I856" s="12" t="s">
        <v>394</v>
      </c>
      <c r="J856" s="12" t="s">
        <v>393</v>
      </c>
    </row>
    <row r="857" spans="1:10" ht="16.5" customHeight="1" x14ac:dyDescent="0.25">
      <c r="A857" s="8" t="s">
        <v>389</v>
      </c>
      <c r="B857" s="9" t="s">
        <v>2762</v>
      </c>
      <c r="C857" s="8">
        <v>457</v>
      </c>
      <c r="D857" s="10" t="s">
        <v>2803</v>
      </c>
      <c r="E857" s="11" t="s">
        <v>2804</v>
      </c>
      <c r="F857" s="12" t="s">
        <v>2805</v>
      </c>
      <c r="G857" s="8"/>
      <c r="H857" s="13">
        <v>3</v>
      </c>
      <c r="I857" s="12" t="s">
        <v>394</v>
      </c>
      <c r="J857" s="12" t="s">
        <v>393</v>
      </c>
    </row>
    <row r="858" spans="1:10" ht="16.5" customHeight="1" x14ac:dyDescent="0.25">
      <c r="A858" s="8" t="s">
        <v>389</v>
      </c>
      <c r="B858" s="9" t="s">
        <v>2762</v>
      </c>
      <c r="C858" s="8">
        <v>496</v>
      </c>
      <c r="D858" s="10" t="s">
        <v>2806</v>
      </c>
      <c r="E858" s="11" t="s">
        <v>2807</v>
      </c>
      <c r="F858" s="12" t="s">
        <v>853</v>
      </c>
      <c r="G858" s="8"/>
      <c r="H858" s="13">
        <v>1</v>
      </c>
      <c r="I858" s="12" t="s">
        <v>394</v>
      </c>
      <c r="J858" s="12" t="s">
        <v>393</v>
      </c>
    </row>
    <row r="859" spans="1:10" ht="16.5" customHeight="1" x14ac:dyDescent="0.25">
      <c r="A859" s="8" t="s">
        <v>389</v>
      </c>
      <c r="B859" s="9" t="s">
        <v>2808</v>
      </c>
      <c r="C859" s="8">
        <v>161</v>
      </c>
      <c r="D859" s="10" t="s">
        <v>338</v>
      </c>
      <c r="E859" s="11" t="s">
        <v>2809</v>
      </c>
      <c r="F859" s="12" t="s">
        <v>2810</v>
      </c>
      <c r="G859" s="8"/>
      <c r="H859" s="13">
        <v>2</v>
      </c>
      <c r="I859" s="12" t="s">
        <v>394</v>
      </c>
      <c r="J859" s="12" t="s">
        <v>393</v>
      </c>
    </row>
    <row r="860" spans="1:10" ht="16.5" customHeight="1" x14ac:dyDescent="0.25">
      <c r="A860" s="8" t="s">
        <v>389</v>
      </c>
      <c r="B860" s="9" t="s">
        <v>2811</v>
      </c>
      <c r="C860" s="8">
        <v>313</v>
      </c>
      <c r="D860" s="10" t="s">
        <v>2812</v>
      </c>
      <c r="E860" s="11" t="s">
        <v>2813</v>
      </c>
      <c r="F860" s="12" t="s">
        <v>2814</v>
      </c>
      <c r="G860" s="8"/>
      <c r="H860" s="13">
        <v>2</v>
      </c>
      <c r="I860" s="12" t="s">
        <v>394</v>
      </c>
      <c r="J860" s="12" t="s">
        <v>2815</v>
      </c>
    </row>
    <row r="861" spans="1:10" ht="16.5" customHeight="1" x14ac:dyDescent="0.25">
      <c r="A861" s="8" t="s">
        <v>389</v>
      </c>
      <c r="B861" s="9" t="s">
        <v>2811</v>
      </c>
      <c r="C861" s="8">
        <v>323</v>
      </c>
      <c r="D861" s="10" t="s">
        <v>2816</v>
      </c>
      <c r="E861" s="11" t="s">
        <v>2817</v>
      </c>
      <c r="F861" s="12" t="s">
        <v>2818</v>
      </c>
      <c r="G861" s="8"/>
      <c r="H861" s="13">
        <v>3</v>
      </c>
      <c r="I861" s="12" t="s">
        <v>394</v>
      </c>
      <c r="J861" s="12" t="s">
        <v>393</v>
      </c>
    </row>
    <row r="862" spans="1:10" ht="16.5" customHeight="1" x14ac:dyDescent="0.25">
      <c r="A862" s="8" t="s">
        <v>389</v>
      </c>
      <c r="B862" s="9" t="s">
        <v>2811</v>
      </c>
      <c r="C862" s="8">
        <v>342</v>
      </c>
      <c r="D862" s="10" t="s">
        <v>2819</v>
      </c>
      <c r="E862" s="11" t="s">
        <v>2820</v>
      </c>
      <c r="F862" s="12" t="s">
        <v>2821</v>
      </c>
      <c r="G862" s="8"/>
      <c r="H862" s="13">
        <v>3</v>
      </c>
      <c r="I862" s="12" t="s">
        <v>394</v>
      </c>
      <c r="J862" s="12" t="s">
        <v>644</v>
      </c>
    </row>
    <row r="863" spans="1:10" ht="16.5" customHeight="1" x14ac:dyDescent="0.25">
      <c r="A863" s="8" t="s">
        <v>389</v>
      </c>
      <c r="B863" s="9" t="s">
        <v>2811</v>
      </c>
      <c r="C863" s="8">
        <v>412</v>
      </c>
      <c r="D863" s="10" t="s">
        <v>2822</v>
      </c>
      <c r="E863" s="11" t="s">
        <v>2823</v>
      </c>
      <c r="F863" s="12" t="s">
        <v>2824</v>
      </c>
      <c r="G863" s="8"/>
      <c r="H863" s="13">
        <v>3</v>
      </c>
      <c r="I863" s="12" t="s">
        <v>394</v>
      </c>
      <c r="J863" s="12" t="s">
        <v>2825</v>
      </c>
    </row>
    <row r="864" spans="1:10" ht="16.5" customHeight="1" x14ac:dyDescent="0.25">
      <c r="A864" s="8" t="s">
        <v>389</v>
      </c>
      <c r="B864" s="9" t="s">
        <v>2811</v>
      </c>
      <c r="C864" s="8">
        <v>414</v>
      </c>
      <c r="D864" s="10" t="s">
        <v>2826</v>
      </c>
      <c r="E864" s="11" t="s">
        <v>2827</v>
      </c>
      <c r="F864" s="12" t="s">
        <v>2828</v>
      </c>
      <c r="G864" s="8"/>
      <c r="H864" s="13">
        <v>3</v>
      </c>
      <c r="I864" s="12" t="s">
        <v>394</v>
      </c>
      <c r="J864" s="12" t="s">
        <v>2825</v>
      </c>
    </row>
    <row r="865" spans="1:10" ht="16.5" customHeight="1" x14ac:dyDescent="0.25">
      <c r="A865" s="8" t="s">
        <v>389</v>
      </c>
      <c r="B865" s="9" t="s">
        <v>2811</v>
      </c>
      <c r="C865" s="8">
        <v>438</v>
      </c>
      <c r="D865" s="10" t="s">
        <v>2829</v>
      </c>
      <c r="E865" s="11" t="s">
        <v>2830</v>
      </c>
      <c r="F865" s="12" t="s">
        <v>2831</v>
      </c>
      <c r="G865" s="8"/>
      <c r="H865" s="13">
        <v>3</v>
      </c>
      <c r="I865" s="12" t="s">
        <v>394</v>
      </c>
      <c r="J865" s="12" t="s">
        <v>393</v>
      </c>
    </row>
    <row r="866" spans="1:10" ht="16.5" customHeight="1" x14ac:dyDescent="0.25">
      <c r="A866" s="8" t="s">
        <v>389</v>
      </c>
      <c r="B866" s="9" t="s">
        <v>2832</v>
      </c>
      <c r="C866" s="8">
        <v>311</v>
      </c>
      <c r="D866" s="10" t="s">
        <v>2833</v>
      </c>
      <c r="E866" s="11" t="s">
        <v>2834</v>
      </c>
      <c r="F866" s="12" t="s">
        <v>2835</v>
      </c>
      <c r="G866" s="8"/>
      <c r="H866" s="13">
        <v>3</v>
      </c>
      <c r="I866" s="12" t="s">
        <v>394</v>
      </c>
      <c r="J866" s="12" t="s">
        <v>393</v>
      </c>
    </row>
    <row r="867" spans="1:10" ht="16.5" customHeight="1" x14ac:dyDescent="0.25">
      <c r="A867" s="8" t="s">
        <v>389</v>
      </c>
      <c r="B867" s="9" t="s">
        <v>2832</v>
      </c>
      <c r="C867" s="8">
        <v>372</v>
      </c>
      <c r="D867" s="10" t="s">
        <v>2836</v>
      </c>
      <c r="E867" s="11" t="s">
        <v>2837</v>
      </c>
      <c r="F867" s="12" t="s">
        <v>2838</v>
      </c>
      <c r="G867" s="8"/>
      <c r="H867" s="13">
        <v>3</v>
      </c>
      <c r="I867" s="12" t="s">
        <v>394</v>
      </c>
      <c r="J867" s="12" t="s">
        <v>393</v>
      </c>
    </row>
    <row r="868" spans="1:10" ht="16.5" customHeight="1" x14ac:dyDescent="0.25">
      <c r="A868" s="8" t="s">
        <v>389</v>
      </c>
      <c r="B868" s="9" t="s">
        <v>2839</v>
      </c>
      <c r="C868" s="8">
        <v>290</v>
      </c>
      <c r="D868" s="10" t="s">
        <v>2840</v>
      </c>
      <c r="E868" s="11" t="s">
        <v>2841</v>
      </c>
      <c r="F868" s="12" t="s">
        <v>2842</v>
      </c>
      <c r="G868" s="8"/>
      <c r="H868" s="13">
        <v>2</v>
      </c>
      <c r="I868" s="12" t="s">
        <v>394</v>
      </c>
      <c r="J868" s="12" t="s">
        <v>393</v>
      </c>
    </row>
    <row r="869" spans="1:10" ht="16.5" customHeight="1" x14ac:dyDescent="0.25">
      <c r="A869" s="8" t="s">
        <v>389</v>
      </c>
      <c r="B869" s="9" t="s">
        <v>2839</v>
      </c>
      <c r="C869" s="8">
        <v>291</v>
      </c>
      <c r="D869" s="10" t="s">
        <v>2843</v>
      </c>
      <c r="E869" s="11" t="s">
        <v>2844</v>
      </c>
      <c r="F869" s="12" t="s">
        <v>2845</v>
      </c>
      <c r="G869" s="8"/>
      <c r="H869" s="13">
        <v>3</v>
      </c>
      <c r="I869" s="12" t="s">
        <v>394</v>
      </c>
      <c r="J869" s="12" t="s">
        <v>393</v>
      </c>
    </row>
    <row r="870" spans="1:10" ht="16.5" customHeight="1" x14ac:dyDescent="0.25">
      <c r="A870" s="8" t="s">
        <v>389</v>
      </c>
      <c r="B870" s="9" t="s">
        <v>2846</v>
      </c>
      <c r="C870" s="8">
        <v>161</v>
      </c>
      <c r="D870" s="10" t="s">
        <v>331</v>
      </c>
      <c r="E870" s="11" t="s">
        <v>2847</v>
      </c>
      <c r="F870" s="12" t="s">
        <v>2848</v>
      </c>
      <c r="G870" s="8"/>
      <c r="H870" s="13">
        <v>3</v>
      </c>
      <c r="I870" s="12" t="s">
        <v>394</v>
      </c>
      <c r="J870" s="12" t="s">
        <v>393</v>
      </c>
    </row>
    <row r="871" spans="1:10" ht="16.5" customHeight="1" x14ac:dyDescent="0.25">
      <c r="A871" s="8" t="s">
        <v>389</v>
      </c>
      <c r="B871" s="9" t="s">
        <v>2846</v>
      </c>
      <c r="C871" s="8">
        <v>213</v>
      </c>
      <c r="D871" s="10" t="s">
        <v>2849</v>
      </c>
      <c r="E871" s="11" t="s">
        <v>2850</v>
      </c>
      <c r="F871" s="12" t="s">
        <v>2851</v>
      </c>
      <c r="G871" s="8"/>
      <c r="H871" s="13">
        <v>2</v>
      </c>
      <c r="I871" s="12" t="s">
        <v>394</v>
      </c>
      <c r="J871" s="12" t="s">
        <v>393</v>
      </c>
    </row>
    <row r="872" spans="1:10" ht="16.5" customHeight="1" x14ac:dyDescent="0.25">
      <c r="A872" s="8" t="s">
        <v>389</v>
      </c>
      <c r="B872" s="9" t="s">
        <v>2846</v>
      </c>
      <c r="C872" s="8">
        <v>221</v>
      </c>
      <c r="D872" s="10" t="s">
        <v>238</v>
      </c>
      <c r="E872" s="11" t="s">
        <v>2852</v>
      </c>
      <c r="F872" s="12" t="s">
        <v>2853</v>
      </c>
      <c r="G872" s="8"/>
      <c r="H872" s="13">
        <v>2</v>
      </c>
      <c r="I872" s="12" t="s">
        <v>394</v>
      </c>
      <c r="J872" s="12" t="s">
        <v>393</v>
      </c>
    </row>
    <row r="873" spans="1:10" ht="16.5" customHeight="1" x14ac:dyDescent="0.25">
      <c r="A873" s="8" t="s">
        <v>389</v>
      </c>
      <c r="B873" s="9" t="s">
        <v>2846</v>
      </c>
      <c r="C873" s="8">
        <v>222</v>
      </c>
      <c r="D873" s="10" t="s">
        <v>239</v>
      </c>
      <c r="E873" s="11" t="s">
        <v>2854</v>
      </c>
      <c r="F873" s="12" t="s">
        <v>2855</v>
      </c>
      <c r="G873" s="8"/>
      <c r="H873" s="13">
        <v>2</v>
      </c>
      <c r="I873" s="12" t="s">
        <v>394</v>
      </c>
      <c r="J873" s="12" t="s">
        <v>2856</v>
      </c>
    </row>
    <row r="874" spans="1:10" ht="16.5" customHeight="1" x14ac:dyDescent="0.25">
      <c r="A874" s="8" t="s">
        <v>389</v>
      </c>
      <c r="B874" s="9" t="s">
        <v>2846</v>
      </c>
      <c r="C874" s="8">
        <v>314</v>
      </c>
      <c r="D874" s="10" t="s">
        <v>2857</v>
      </c>
      <c r="E874" s="11" t="s">
        <v>2858</v>
      </c>
      <c r="F874" s="12" t="s">
        <v>2859</v>
      </c>
      <c r="G874" s="8"/>
      <c r="H874" s="13">
        <v>2</v>
      </c>
      <c r="I874" s="12" t="s">
        <v>394</v>
      </c>
      <c r="J874" s="12" t="s">
        <v>393</v>
      </c>
    </row>
    <row r="875" spans="1:10" ht="16.5" customHeight="1" x14ac:dyDescent="0.25">
      <c r="A875" s="8" t="s">
        <v>389</v>
      </c>
      <c r="B875" s="9" t="s">
        <v>2846</v>
      </c>
      <c r="C875" s="8">
        <v>361</v>
      </c>
      <c r="D875" s="10" t="s">
        <v>244</v>
      </c>
      <c r="E875" s="11" t="s">
        <v>2860</v>
      </c>
      <c r="F875" s="12" t="s">
        <v>2861</v>
      </c>
      <c r="G875" s="8"/>
      <c r="H875" s="13">
        <v>3</v>
      </c>
      <c r="I875" s="12" t="s">
        <v>394</v>
      </c>
      <c r="J875" s="12" t="s">
        <v>393</v>
      </c>
    </row>
    <row r="876" spans="1:10" ht="16.5" customHeight="1" x14ac:dyDescent="0.25">
      <c r="A876" s="8" t="s">
        <v>389</v>
      </c>
      <c r="B876" s="9" t="s">
        <v>2846</v>
      </c>
      <c r="C876" s="8">
        <v>374</v>
      </c>
      <c r="D876" s="10" t="s">
        <v>2862</v>
      </c>
      <c r="E876" s="11" t="s">
        <v>2863</v>
      </c>
      <c r="F876" s="12" t="s">
        <v>2864</v>
      </c>
      <c r="G876" s="8"/>
      <c r="H876" s="13">
        <v>3</v>
      </c>
      <c r="I876" s="12" t="s">
        <v>394</v>
      </c>
      <c r="J876" s="12" t="s">
        <v>393</v>
      </c>
    </row>
    <row r="877" spans="1:10" ht="16.5" customHeight="1" x14ac:dyDescent="0.25">
      <c r="A877" s="8" t="s">
        <v>389</v>
      </c>
      <c r="B877" s="9" t="s">
        <v>2865</v>
      </c>
      <c r="C877" s="8">
        <v>151</v>
      </c>
      <c r="D877" s="10" t="s">
        <v>291</v>
      </c>
      <c r="E877" s="11" t="s">
        <v>2866</v>
      </c>
      <c r="F877" s="12" t="s">
        <v>2867</v>
      </c>
      <c r="G877" s="8"/>
      <c r="H877" s="13">
        <v>2</v>
      </c>
      <c r="I877" s="12" t="s">
        <v>394</v>
      </c>
      <c r="J877" s="12" t="s">
        <v>393</v>
      </c>
    </row>
    <row r="878" spans="1:10" ht="16.5" customHeight="1" x14ac:dyDescent="0.25">
      <c r="A878" s="8" t="s">
        <v>389</v>
      </c>
      <c r="B878" s="9" t="s">
        <v>2865</v>
      </c>
      <c r="C878" s="8">
        <v>250</v>
      </c>
      <c r="D878" s="10" t="s">
        <v>292</v>
      </c>
      <c r="E878" s="11" t="s">
        <v>2868</v>
      </c>
      <c r="F878" s="12" t="s">
        <v>2869</v>
      </c>
      <c r="G878" s="8"/>
      <c r="H878" s="13">
        <v>3</v>
      </c>
      <c r="I878" s="12" t="s">
        <v>394</v>
      </c>
      <c r="J878" s="12" t="s">
        <v>393</v>
      </c>
    </row>
    <row r="879" spans="1:10" ht="16.5" customHeight="1" x14ac:dyDescent="0.25">
      <c r="A879" s="8" t="s">
        <v>389</v>
      </c>
      <c r="B879" s="9" t="s">
        <v>2865</v>
      </c>
      <c r="C879" s="8">
        <v>296</v>
      </c>
      <c r="D879" s="10" t="s">
        <v>2870</v>
      </c>
      <c r="E879" s="11" t="s">
        <v>2871</v>
      </c>
      <c r="F879" s="12" t="s">
        <v>400</v>
      </c>
      <c r="G879" s="8"/>
      <c r="H879" s="13">
        <v>1</v>
      </c>
      <c r="I879" s="12" t="s">
        <v>394</v>
      </c>
      <c r="J879" s="12" t="s">
        <v>393</v>
      </c>
    </row>
    <row r="880" spans="1:10" ht="16.5" customHeight="1" x14ac:dyDescent="0.25">
      <c r="A880" s="8" t="s">
        <v>389</v>
      </c>
      <c r="B880" s="9" t="s">
        <v>2865</v>
      </c>
      <c r="C880" s="8">
        <v>348</v>
      </c>
      <c r="D880" s="10" t="s">
        <v>2872</v>
      </c>
      <c r="E880" s="11" t="s">
        <v>2873</v>
      </c>
      <c r="F880" s="12" t="s">
        <v>2874</v>
      </c>
      <c r="G880" s="8"/>
      <c r="H880" s="13">
        <v>5</v>
      </c>
      <c r="I880" s="12" t="s">
        <v>394</v>
      </c>
      <c r="J880" s="12" t="s">
        <v>393</v>
      </c>
    </row>
    <row r="881" spans="1:10" ht="16.5" customHeight="1" x14ac:dyDescent="0.25">
      <c r="A881" s="8" t="s">
        <v>389</v>
      </c>
      <c r="B881" s="9" t="s">
        <v>2865</v>
      </c>
      <c r="C881" s="8">
        <v>349</v>
      </c>
      <c r="D881" s="10" t="s">
        <v>2875</v>
      </c>
      <c r="E881" s="11" t="s">
        <v>2876</v>
      </c>
      <c r="F881" s="12" t="s">
        <v>417</v>
      </c>
      <c r="G881" s="8"/>
      <c r="H881" s="13">
        <v>1</v>
      </c>
      <c r="I881" s="12" t="s">
        <v>394</v>
      </c>
      <c r="J881" s="12" t="s">
        <v>393</v>
      </c>
    </row>
    <row r="882" spans="1:10" ht="16.5" customHeight="1" x14ac:dyDescent="0.25">
      <c r="A882" s="8" t="s">
        <v>389</v>
      </c>
      <c r="B882" s="9" t="s">
        <v>2865</v>
      </c>
      <c r="C882" s="8">
        <v>361</v>
      </c>
      <c r="D882" s="10" t="s">
        <v>2877</v>
      </c>
      <c r="E882" s="11" t="s">
        <v>2878</v>
      </c>
      <c r="F882" s="12" t="s">
        <v>2879</v>
      </c>
      <c r="G882" s="8"/>
      <c r="H882" s="13">
        <v>3</v>
      </c>
      <c r="I882" s="12" t="s">
        <v>394</v>
      </c>
      <c r="J882" s="12" t="s">
        <v>393</v>
      </c>
    </row>
    <row r="883" spans="1:10" ht="16.5" customHeight="1" x14ac:dyDescent="0.25">
      <c r="A883" s="8" t="s">
        <v>389</v>
      </c>
      <c r="B883" s="9" t="s">
        <v>2865</v>
      </c>
      <c r="C883" s="8">
        <v>362</v>
      </c>
      <c r="D883" s="10" t="s">
        <v>2880</v>
      </c>
      <c r="E883" s="11" t="s">
        <v>2881</v>
      </c>
      <c r="F883" s="12" t="s">
        <v>2882</v>
      </c>
      <c r="G883" s="8"/>
      <c r="H883" s="13">
        <v>2</v>
      </c>
      <c r="I883" s="12" t="s">
        <v>394</v>
      </c>
      <c r="J883" s="12" t="s">
        <v>393</v>
      </c>
    </row>
    <row r="884" spans="1:10" ht="16.5" customHeight="1" x14ac:dyDescent="0.25">
      <c r="A884" s="8" t="s">
        <v>389</v>
      </c>
      <c r="B884" s="9" t="s">
        <v>2865</v>
      </c>
      <c r="C884" s="8">
        <v>364</v>
      </c>
      <c r="D884" s="10" t="s">
        <v>2883</v>
      </c>
      <c r="E884" s="11" t="s">
        <v>2884</v>
      </c>
      <c r="F884" s="12" t="s">
        <v>2885</v>
      </c>
      <c r="G884" s="8"/>
      <c r="H884" s="13">
        <v>2</v>
      </c>
      <c r="I884" s="12" t="s">
        <v>394</v>
      </c>
      <c r="J884" s="12" t="s">
        <v>393</v>
      </c>
    </row>
    <row r="885" spans="1:10" ht="16.5" customHeight="1" x14ac:dyDescent="0.25">
      <c r="A885" s="8" t="s">
        <v>389</v>
      </c>
      <c r="B885" s="9" t="s">
        <v>2865</v>
      </c>
      <c r="C885" s="8">
        <v>371</v>
      </c>
      <c r="D885" s="10" t="s">
        <v>2886</v>
      </c>
      <c r="E885" s="11" t="s">
        <v>2887</v>
      </c>
      <c r="F885" s="12" t="s">
        <v>2888</v>
      </c>
      <c r="G885" s="8"/>
      <c r="H885" s="13">
        <v>3</v>
      </c>
      <c r="I885" s="12" t="s">
        <v>394</v>
      </c>
      <c r="J885" s="12" t="s">
        <v>393</v>
      </c>
    </row>
    <row r="886" spans="1:10" ht="16.5" customHeight="1" x14ac:dyDescent="0.25">
      <c r="A886" s="8" t="s">
        <v>389</v>
      </c>
      <c r="B886" s="9" t="s">
        <v>2865</v>
      </c>
      <c r="C886" s="8">
        <v>372</v>
      </c>
      <c r="D886" s="10" t="s">
        <v>2889</v>
      </c>
      <c r="E886" s="11" t="s">
        <v>2890</v>
      </c>
      <c r="F886" s="12" t="s">
        <v>2891</v>
      </c>
      <c r="G886" s="8"/>
      <c r="H886" s="13">
        <v>2</v>
      </c>
      <c r="I886" s="12" t="s">
        <v>394</v>
      </c>
      <c r="J886" s="12" t="s">
        <v>393</v>
      </c>
    </row>
    <row r="887" spans="1:10" ht="16.5" customHeight="1" x14ac:dyDescent="0.25">
      <c r="A887" s="8" t="s">
        <v>389</v>
      </c>
      <c r="B887" s="9" t="s">
        <v>2865</v>
      </c>
      <c r="C887" s="8">
        <v>374</v>
      </c>
      <c r="D887" s="10" t="s">
        <v>2892</v>
      </c>
      <c r="E887" s="11" t="s">
        <v>2893</v>
      </c>
      <c r="F887" s="12" t="s">
        <v>2894</v>
      </c>
      <c r="G887" s="8"/>
      <c r="H887" s="13">
        <v>2</v>
      </c>
      <c r="I887" s="12" t="s">
        <v>394</v>
      </c>
      <c r="J887" s="12" t="s">
        <v>393</v>
      </c>
    </row>
    <row r="888" spans="1:10" ht="16.5" customHeight="1" x14ac:dyDescent="0.25">
      <c r="A888" s="8" t="s">
        <v>389</v>
      </c>
      <c r="B888" s="9" t="s">
        <v>2865</v>
      </c>
      <c r="C888" s="8">
        <v>396</v>
      </c>
      <c r="D888" s="10" t="s">
        <v>373</v>
      </c>
      <c r="E888" s="11" t="s">
        <v>2895</v>
      </c>
      <c r="F888" s="12" t="s">
        <v>400</v>
      </c>
      <c r="G888" s="8"/>
      <c r="H888" s="13">
        <v>1</v>
      </c>
      <c r="I888" s="12" t="s">
        <v>394</v>
      </c>
      <c r="J888" s="12" t="s">
        <v>393</v>
      </c>
    </row>
    <row r="889" spans="1:10" ht="16.5" customHeight="1" x14ac:dyDescent="0.25">
      <c r="A889" s="8" t="s">
        <v>389</v>
      </c>
      <c r="B889" s="9" t="s">
        <v>2865</v>
      </c>
      <c r="C889" s="8">
        <v>399</v>
      </c>
      <c r="D889" s="10" t="s">
        <v>2896</v>
      </c>
      <c r="E889" s="11" t="s">
        <v>2897</v>
      </c>
      <c r="F889" s="12" t="s">
        <v>425</v>
      </c>
      <c r="G889" s="8"/>
      <c r="H889" s="13">
        <v>5</v>
      </c>
      <c r="I889" s="12" t="s">
        <v>394</v>
      </c>
      <c r="J889" s="12" t="s">
        <v>393</v>
      </c>
    </row>
    <row r="890" spans="1:10" ht="16.5" customHeight="1" x14ac:dyDescent="0.25">
      <c r="A890" s="8" t="s">
        <v>389</v>
      </c>
      <c r="B890" s="9" t="s">
        <v>2865</v>
      </c>
      <c r="C890" s="8">
        <v>401</v>
      </c>
      <c r="D890" s="10" t="s">
        <v>2898</v>
      </c>
      <c r="E890" s="11" t="s">
        <v>2899</v>
      </c>
      <c r="F890" s="12" t="s">
        <v>2900</v>
      </c>
      <c r="G890" s="8"/>
      <c r="H890" s="13">
        <v>2</v>
      </c>
      <c r="I890" s="12" t="s">
        <v>394</v>
      </c>
      <c r="J890" s="12" t="s">
        <v>393</v>
      </c>
    </row>
    <row r="891" spans="1:10" ht="16.5" customHeight="1" x14ac:dyDescent="0.25">
      <c r="A891" s="8" t="s">
        <v>389</v>
      </c>
      <c r="B891" s="9" t="s">
        <v>2865</v>
      </c>
      <c r="C891" s="8">
        <v>403</v>
      </c>
      <c r="D891" s="10" t="s">
        <v>2901</v>
      </c>
      <c r="E891" s="11" t="s">
        <v>2902</v>
      </c>
      <c r="F891" s="12" t="s">
        <v>2903</v>
      </c>
      <c r="G891" s="8"/>
      <c r="H891" s="13">
        <v>3</v>
      </c>
      <c r="I891" s="12" t="s">
        <v>394</v>
      </c>
      <c r="J891" s="12" t="s">
        <v>393</v>
      </c>
    </row>
    <row r="892" spans="1:10" ht="16.5" customHeight="1" x14ac:dyDescent="0.25">
      <c r="A892" s="8" t="s">
        <v>389</v>
      </c>
      <c r="B892" s="9" t="s">
        <v>2865</v>
      </c>
      <c r="C892" s="8">
        <v>405</v>
      </c>
      <c r="D892" s="10" t="s">
        <v>2904</v>
      </c>
      <c r="E892" s="11" t="s">
        <v>2905</v>
      </c>
      <c r="F892" s="12" t="s">
        <v>2906</v>
      </c>
      <c r="G892" s="8"/>
      <c r="H892" s="13">
        <v>3</v>
      </c>
      <c r="I892" s="12" t="s">
        <v>394</v>
      </c>
      <c r="J892" s="12" t="s">
        <v>393</v>
      </c>
    </row>
    <row r="893" spans="1:10" ht="16.5" customHeight="1" x14ac:dyDescent="0.25">
      <c r="A893" s="8" t="s">
        <v>389</v>
      </c>
      <c r="B893" s="9" t="s">
        <v>2865</v>
      </c>
      <c r="C893" s="8">
        <v>408</v>
      </c>
      <c r="D893" s="10" t="s">
        <v>2907</v>
      </c>
      <c r="E893" s="11" t="s">
        <v>2908</v>
      </c>
      <c r="F893" s="12" t="s">
        <v>2909</v>
      </c>
      <c r="G893" s="8"/>
      <c r="H893" s="13">
        <v>3</v>
      </c>
      <c r="I893" s="12" t="s">
        <v>394</v>
      </c>
      <c r="J893" s="12" t="s">
        <v>393</v>
      </c>
    </row>
    <row r="894" spans="1:10" ht="16.5" customHeight="1" x14ac:dyDescent="0.25">
      <c r="A894" s="8" t="s">
        <v>389</v>
      </c>
      <c r="B894" s="9" t="s">
        <v>2865</v>
      </c>
      <c r="C894" s="8">
        <v>414</v>
      </c>
      <c r="D894" s="10" t="s">
        <v>2910</v>
      </c>
      <c r="E894" s="11" t="s">
        <v>2911</v>
      </c>
      <c r="F894" s="12" t="s">
        <v>2912</v>
      </c>
      <c r="G894" s="8"/>
      <c r="H894" s="13">
        <v>2</v>
      </c>
      <c r="I894" s="12" t="s">
        <v>394</v>
      </c>
      <c r="J894" s="12" t="s">
        <v>393</v>
      </c>
    </row>
    <row r="895" spans="1:10" ht="16.5" customHeight="1" x14ac:dyDescent="0.25">
      <c r="A895" s="8" t="s">
        <v>389</v>
      </c>
      <c r="B895" s="9" t="s">
        <v>2865</v>
      </c>
      <c r="C895" s="8">
        <v>416</v>
      </c>
      <c r="D895" s="10" t="s">
        <v>2913</v>
      </c>
      <c r="E895" s="11" t="s">
        <v>2914</v>
      </c>
      <c r="F895" s="12" t="s">
        <v>2915</v>
      </c>
      <c r="G895" s="8"/>
      <c r="H895" s="13">
        <v>2</v>
      </c>
      <c r="I895" s="12" t="s">
        <v>394</v>
      </c>
      <c r="J895" s="12" t="s">
        <v>393</v>
      </c>
    </row>
    <row r="896" spans="1:10" ht="16.5" customHeight="1" x14ac:dyDescent="0.25">
      <c r="A896" s="8" t="s">
        <v>389</v>
      </c>
      <c r="B896" s="9" t="s">
        <v>2865</v>
      </c>
      <c r="C896" s="8">
        <v>448</v>
      </c>
      <c r="D896" s="10" t="s">
        <v>350</v>
      </c>
      <c r="E896" s="11" t="s">
        <v>2916</v>
      </c>
      <c r="F896" s="12" t="s">
        <v>2917</v>
      </c>
      <c r="G896" s="8"/>
      <c r="H896" s="13">
        <v>5</v>
      </c>
      <c r="I896" s="12" t="s">
        <v>394</v>
      </c>
      <c r="J896" s="12" t="s">
        <v>393</v>
      </c>
    </row>
    <row r="897" spans="1:10" ht="16.5" customHeight="1" x14ac:dyDescent="0.25">
      <c r="A897" s="8" t="s">
        <v>389</v>
      </c>
      <c r="B897" s="9" t="s">
        <v>2865</v>
      </c>
      <c r="C897" s="8">
        <v>449</v>
      </c>
      <c r="D897" s="10" t="s">
        <v>351</v>
      </c>
      <c r="E897" s="11" t="s">
        <v>2918</v>
      </c>
      <c r="F897" s="12" t="s">
        <v>2919</v>
      </c>
      <c r="G897" s="8"/>
      <c r="H897" s="13">
        <v>5</v>
      </c>
      <c r="I897" s="12" t="s">
        <v>394</v>
      </c>
      <c r="J897" s="12" t="s">
        <v>393</v>
      </c>
    </row>
    <row r="898" spans="1:10" ht="16.5" customHeight="1" x14ac:dyDescent="0.25">
      <c r="A898" s="8" t="s">
        <v>389</v>
      </c>
      <c r="B898" s="9" t="s">
        <v>2865</v>
      </c>
      <c r="C898" s="8">
        <v>496</v>
      </c>
      <c r="D898" s="10" t="s">
        <v>2920</v>
      </c>
      <c r="E898" s="11" t="s">
        <v>2921</v>
      </c>
      <c r="F898" s="12" t="s">
        <v>400</v>
      </c>
      <c r="G898" s="8"/>
      <c r="H898" s="13">
        <v>1</v>
      </c>
      <c r="I898" s="12" t="s">
        <v>394</v>
      </c>
      <c r="J898" s="12" t="s">
        <v>393</v>
      </c>
    </row>
    <row r="899" spans="1:10" ht="16.5" customHeight="1" x14ac:dyDescent="0.25">
      <c r="A899" s="8" t="s">
        <v>389</v>
      </c>
      <c r="B899" s="9" t="s">
        <v>2922</v>
      </c>
      <c r="C899" s="8">
        <v>301</v>
      </c>
      <c r="D899" s="10" t="s">
        <v>378</v>
      </c>
      <c r="E899" s="11" t="s">
        <v>2923</v>
      </c>
      <c r="F899" s="12" t="s">
        <v>2924</v>
      </c>
      <c r="G899" s="8"/>
      <c r="H899" s="13">
        <v>3</v>
      </c>
      <c r="I899" s="12" t="s">
        <v>394</v>
      </c>
      <c r="J899" s="12" t="s">
        <v>393</v>
      </c>
    </row>
    <row r="900" spans="1:10" ht="16.5" customHeight="1" x14ac:dyDescent="0.25">
      <c r="A900" s="8" t="s">
        <v>389</v>
      </c>
      <c r="B900" s="9" t="s">
        <v>2922</v>
      </c>
      <c r="C900" s="8">
        <v>303</v>
      </c>
      <c r="D900" s="10" t="s">
        <v>309</v>
      </c>
      <c r="E900" s="11" t="s">
        <v>2925</v>
      </c>
      <c r="F900" s="12" t="s">
        <v>2926</v>
      </c>
      <c r="G900" s="8"/>
      <c r="H900" s="13">
        <v>3</v>
      </c>
      <c r="I900" s="12" t="s">
        <v>394</v>
      </c>
      <c r="J900" s="12" t="s">
        <v>393</v>
      </c>
    </row>
    <row r="901" spans="1:10" ht="16.5" customHeight="1" x14ac:dyDescent="0.25">
      <c r="A901" s="8" t="s">
        <v>389</v>
      </c>
      <c r="B901" s="9" t="s">
        <v>2922</v>
      </c>
      <c r="C901" s="8">
        <v>601</v>
      </c>
      <c r="D901" s="10" t="s">
        <v>2927</v>
      </c>
      <c r="E901" s="11" t="s">
        <v>2928</v>
      </c>
      <c r="F901" s="12" t="s">
        <v>308</v>
      </c>
      <c r="G901" s="8"/>
      <c r="H901" s="13">
        <v>3</v>
      </c>
      <c r="I901" s="12" t="s">
        <v>394</v>
      </c>
      <c r="J901" s="12" t="s">
        <v>393</v>
      </c>
    </row>
    <row r="902" spans="1:10" ht="16.5" customHeight="1" x14ac:dyDescent="0.25">
      <c r="A902" s="8" t="s">
        <v>389</v>
      </c>
      <c r="B902" s="9" t="s">
        <v>2922</v>
      </c>
      <c r="C902" s="8">
        <v>633</v>
      </c>
      <c r="D902" s="10" t="s">
        <v>2929</v>
      </c>
      <c r="E902" s="11" t="s">
        <v>2930</v>
      </c>
      <c r="F902" s="12" t="s">
        <v>2931</v>
      </c>
      <c r="G902" s="8"/>
      <c r="H902" s="13">
        <v>2</v>
      </c>
      <c r="I902" s="12" t="s">
        <v>394</v>
      </c>
      <c r="J902" s="12" t="s">
        <v>393</v>
      </c>
    </row>
    <row r="903" spans="1:10" ht="16.5" customHeight="1" x14ac:dyDescent="0.25">
      <c r="A903" s="8" t="s">
        <v>389</v>
      </c>
      <c r="B903" s="9" t="s">
        <v>2932</v>
      </c>
      <c r="C903" s="8">
        <v>601</v>
      </c>
      <c r="D903" s="10" t="s">
        <v>2933</v>
      </c>
      <c r="E903" s="11" t="s">
        <v>2934</v>
      </c>
      <c r="F903" s="12" t="s">
        <v>308</v>
      </c>
      <c r="G903" s="8"/>
      <c r="H903" s="13">
        <v>3</v>
      </c>
      <c r="I903" s="12" t="s">
        <v>394</v>
      </c>
      <c r="J903" s="12" t="s">
        <v>393</v>
      </c>
    </row>
    <row r="904" spans="1:10" ht="16.5" customHeight="1" x14ac:dyDescent="0.25">
      <c r="A904" s="8" t="s">
        <v>389</v>
      </c>
      <c r="B904" s="9" t="s">
        <v>2935</v>
      </c>
      <c r="C904" s="8">
        <v>201</v>
      </c>
      <c r="D904" s="10" t="s">
        <v>2936</v>
      </c>
      <c r="E904" s="11" t="s">
        <v>2937</v>
      </c>
      <c r="F904" s="12" t="s">
        <v>2938</v>
      </c>
      <c r="G904" s="8"/>
      <c r="H904" s="13">
        <v>3</v>
      </c>
      <c r="I904" s="12" t="s">
        <v>394</v>
      </c>
      <c r="J904" s="12" t="s">
        <v>393</v>
      </c>
    </row>
    <row r="905" spans="1:10" ht="16.5" customHeight="1" x14ac:dyDescent="0.25">
      <c r="A905" s="8" t="s">
        <v>389</v>
      </c>
      <c r="B905" s="9" t="s">
        <v>2935</v>
      </c>
      <c r="C905" s="8">
        <v>341</v>
      </c>
      <c r="D905" s="10" t="s">
        <v>2939</v>
      </c>
      <c r="E905" s="11" t="s">
        <v>2940</v>
      </c>
      <c r="F905" s="12" t="s">
        <v>2941</v>
      </c>
      <c r="G905" s="8"/>
      <c r="H905" s="13">
        <v>2</v>
      </c>
      <c r="I905" s="12" t="s">
        <v>394</v>
      </c>
      <c r="J905" s="12" t="s">
        <v>393</v>
      </c>
    </row>
    <row r="906" spans="1:10" ht="16.5" customHeight="1" x14ac:dyDescent="0.25">
      <c r="A906" s="8" t="s">
        <v>389</v>
      </c>
      <c r="B906" s="9" t="s">
        <v>2935</v>
      </c>
      <c r="C906" s="8">
        <v>345</v>
      </c>
      <c r="D906" s="10" t="s">
        <v>2942</v>
      </c>
      <c r="E906" s="11" t="s">
        <v>2943</v>
      </c>
      <c r="F906" s="12" t="s">
        <v>2944</v>
      </c>
      <c r="G906" s="8"/>
      <c r="H906" s="13">
        <v>2</v>
      </c>
      <c r="I906" s="12" t="s">
        <v>394</v>
      </c>
      <c r="J906" s="12" t="s">
        <v>393</v>
      </c>
    </row>
    <row r="907" spans="1:10" ht="16.5" customHeight="1" x14ac:dyDescent="0.25">
      <c r="A907" s="8" t="s">
        <v>389</v>
      </c>
      <c r="B907" s="9" t="s">
        <v>2935</v>
      </c>
      <c r="C907" s="8">
        <v>391</v>
      </c>
      <c r="D907" s="10" t="s">
        <v>2945</v>
      </c>
      <c r="E907" s="11" t="s">
        <v>2946</v>
      </c>
      <c r="F907" s="12" t="s">
        <v>2947</v>
      </c>
      <c r="G907" s="8"/>
      <c r="H907" s="13">
        <v>2</v>
      </c>
      <c r="I907" s="12" t="s">
        <v>394</v>
      </c>
      <c r="J907" s="12" t="s">
        <v>393</v>
      </c>
    </row>
    <row r="908" spans="1:10" ht="16.5" customHeight="1" x14ac:dyDescent="0.25">
      <c r="A908" s="8" t="s">
        <v>389</v>
      </c>
      <c r="B908" s="9" t="s">
        <v>2935</v>
      </c>
      <c r="C908" s="8">
        <v>393</v>
      </c>
      <c r="D908" s="10" t="s">
        <v>2948</v>
      </c>
      <c r="E908" s="11" t="s">
        <v>2949</v>
      </c>
      <c r="F908" s="12" t="s">
        <v>2950</v>
      </c>
      <c r="G908" s="8"/>
      <c r="H908" s="13">
        <v>3</v>
      </c>
      <c r="I908" s="12" t="s">
        <v>394</v>
      </c>
      <c r="J908" s="12" t="s">
        <v>393</v>
      </c>
    </row>
    <row r="909" spans="1:10" ht="16.5" customHeight="1" x14ac:dyDescent="0.25">
      <c r="A909" s="8" t="s">
        <v>389</v>
      </c>
      <c r="B909" s="9" t="s">
        <v>2935</v>
      </c>
      <c r="C909" s="8">
        <v>398</v>
      </c>
      <c r="D909" s="10" t="s">
        <v>2951</v>
      </c>
      <c r="E909" s="11" t="s">
        <v>2952</v>
      </c>
      <c r="F909" s="12" t="s">
        <v>2953</v>
      </c>
      <c r="G909" s="8"/>
      <c r="H909" s="13">
        <v>3</v>
      </c>
      <c r="I909" s="12" t="s">
        <v>394</v>
      </c>
      <c r="J909" s="12" t="s">
        <v>393</v>
      </c>
    </row>
    <row r="910" spans="1:10" ht="16.5" customHeight="1" x14ac:dyDescent="0.25">
      <c r="A910" s="8" t="s">
        <v>389</v>
      </c>
      <c r="B910" s="9" t="s">
        <v>2935</v>
      </c>
      <c r="C910" s="8">
        <v>443</v>
      </c>
      <c r="D910" s="10" t="s">
        <v>2954</v>
      </c>
      <c r="E910" s="11" t="s">
        <v>2955</v>
      </c>
      <c r="F910" s="12" t="s">
        <v>2956</v>
      </c>
      <c r="G910" s="8"/>
      <c r="H910" s="13">
        <v>3</v>
      </c>
      <c r="I910" s="12" t="s">
        <v>394</v>
      </c>
      <c r="J910" s="12" t="s">
        <v>393</v>
      </c>
    </row>
    <row r="911" spans="1:10" ht="16.5" customHeight="1" x14ac:dyDescent="0.25">
      <c r="A911" s="8" t="s">
        <v>389</v>
      </c>
      <c r="B911" s="9" t="s">
        <v>2957</v>
      </c>
      <c r="C911" s="8">
        <v>351</v>
      </c>
      <c r="D911" s="10" t="s">
        <v>2958</v>
      </c>
      <c r="E911" s="11" t="s">
        <v>2959</v>
      </c>
      <c r="F911" s="12" t="s">
        <v>2960</v>
      </c>
      <c r="G911" s="8"/>
      <c r="H911" s="13">
        <v>3</v>
      </c>
      <c r="I911" s="12" t="s">
        <v>394</v>
      </c>
      <c r="J911" s="12" t="s">
        <v>393</v>
      </c>
    </row>
    <row r="912" spans="1:10" ht="16.5" customHeight="1" x14ac:dyDescent="0.25">
      <c r="A912" s="8" t="s">
        <v>389</v>
      </c>
      <c r="B912" s="9" t="s">
        <v>2957</v>
      </c>
      <c r="C912" s="8">
        <v>404</v>
      </c>
      <c r="D912" s="10" t="s">
        <v>2961</v>
      </c>
      <c r="E912" s="11" t="s">
        <v>2962</v>
      </c>
      <c r="F912" s="12" t="s">
        <v>2963</v>
      </c>
      <c r="G912" s="8"/>
      <c r="H912" s="13">
        <v>2</v>
      </c>
      <c r="I912" s="12" t="s">
        <v>394</v>
      </c>
      <c r="J912" s="12" t="s">
        <v>393</v>
      </c>
    </row>
    <row r="913" spans="1:10" ht="16.5" customHeight="1" x14ac:dyDescent="0.25">
      <c r="A913" s="8" t="s">
        <v>389</v>
      </c>
      <c r="B913" s="9" t="s">
        <v>2964</v>
      </c>
      <c r="C913" s="8">
        <v>302</v>
      </c>
      <c r="D913" s="10" t="s">
        <v>2965</v>
      </c>
      <c r="E913" s="11" t="s">
        <v>2966</v>
      </c>
      <c r="F913" s="12" t="s">
        <v>2967</v>
      </c>
      <c r="G913" s="8"/>
      <c r="H913" s="13">
        <v>2</v>
      </c>
      <c r="I913" s="12" t="s">
        <v>394</v>
      </c>
      <c r="J913" s="12" t="s">
        <v>393</v>
      </c>
    </row>
    <row r="914" spans="1:10" ht="16.5" customHeight="1" x14ac:dyDescent="0.25">
      <c r="A914" s="8" t="s">
        <v>389</v>
      </c>
      <c r="B914" s="9" t="s">
        <v>2964</v>
      </c>
      <c r="C914" s="8">
        <v>330</v>
      </c>
      <c r="D914" s="10" t="s">
        <v>2968</v>
      </c>
      <c r="E914" s="11" t="s">
        <v>2969</v>
      </c>
      <c r="F914" s="12" t="s">
        <v>2970</v>
      </c>
      <c r="G914" s="8"/>
      <c r="H914" s="13">
        <v>2</v>
      </c>
      <c r="I914" s="12" t="s">
        <v>394</v>
      </c>
      <c r="J914" s="12" t="s">
        <v>393</v>
      </c>
    </row>
    <row r="915" spans="1:10" ht="16.5" customHeight="1" x14ac:dyDescent="0.25">
      <c r="A915" s="8" t="s">
        <v>389</v>
      </c>
      <c r="B915" s="9" t="s">
        <v>2964</v>
      </c>
      <c r="C915" s="8">
        <v>338</v>
      </c>
      <c r="D915" s="10" t="s">
        <v>2971</v>
      </c>
      <c r="E915" s="11" t="s">
        <v>2972</v>
      </c>
      <c r="F915" s="12" t="s">
        <v>2973</v>
      </c>
      <c r="G915" s="8"/>
      <c r="H915" s="13">
        <v>3</v>
      </c>
      <c r="I915" s="12" t="s">
        <v>394</v>
      </c>
      <c r="J915" s="12" t="s">
        <v>393</v>
      </c>
    </row>
    <row r="916" spans="1:10" ht="16.5" customHeight="1" x14ac:dyDescent="0.25">
      <c r="A916" s="8" t="s">
        <v>389</v>
      </c>
      <c r="B916" s="9" t="s">
        <v>2964</v>
      </c>
      <c r="C916" s="8">
        <v>388</v>
      </c>
      <c r="D916" s="10" t="s">
        <v>2974</v>
      </c>
      <c r="E916" s="11" t="s">
        <v>2975</v>
      </c>
      <c r="F916" s="12" t="s">
        <v>2976</v>
      </c>
      <c r="G916" s="8"/>
      <c r="H916" s="13">
        <v>2</v>
      </c>
      <c r="I916" s="12" t="s">
        <v>394</v>
      </c>
      <c r="J916" s="12" t="s">
        <v>393</v>
      </c>
    </row>
    <row r="917" spans="1:10" ht="16.5" customHeight="1" x14ac:dyDescent="0.25">
      <c r="A917" s="8" t="s">
        <v>389</v>
      </c>
      <c r="B917" s="9" t="s">
        <v>2964</v>
      </c>
      <c r="C917" s="8">
        <v>424</v>
      </c>
      <c r="D917" s="10" t="s">
        <v>2977</v>
      </c>
      <c r="E917" s="11" t="s">
        <v>2978</v>
      </c>
      <c r="F917" s="12" t="s">
        <v>2979</v>
      </c>
      <c r="G917" s="8"/>
      <c r="H917" s="13">
        <v>2</v>
      </c>
      <c r="I917" s="12" t="s">
        <v>394</v>
      </c>
      <c r="J917" s="12" t="s">
        <v>393</v>
      </c>
    </row>
    <row r="918" spans="1:10" ht="16.5" customHeight="1" x14ac:dyDescent="0.25">
      <c r="A918" s="8" t="s">
        <v>389</v>
      </c>
      <c r="B918" s="9" t="s">
        <v>2964</v>
      </c>
      <c r="C918" s="8">
        <v>434</v>
      </c>
      <c r="D918" s="10" t="s">
        <v>2980</v>
      </c>
      <c r="E918" s="11" t="s">
        <v>2981</v>
      </c>
      <c r="F918" s="12" t="s">
        <v>2982</v>
      </c>
      <c r="G918" s="8"/>
      <c r="H918" s="13">
        <v>2</v>
      </c>
      <c r="I918" s="12" t="s">
        <v>394</v>
      </c>
      <c r="J918" s="12" t="s">
        <v>393</v>
      </c>
    </row>
    <row r="919" spans="1:10" ht="16.5" customHeight="1" x14ac:dyDescent="0.25">
      <c r="A919" s="8" t="s">
        <v>389</v>
      </c>
      <c r="B919" s="9" t="s">
        <v>2964</v>
      </c>
      <c r="C919" s="8">
        <v>438</v>
      </c>
      <c r="D919" s="10" t="s">
        <v>2983</v>
      </c>
      <c r="E919" s="11" t="s">
        <v>2984</v>
      </c>
      <c r="F919" s="12" t="s">
        <v>2985</v>
      </c>
      <c r="G919" s="8"/>
      <c r="H919" s="13">
        <v>3</v>
      </c>
      <c r="I919" s="12" t="s">
        <v>394</v>
      </c>
      <c r="J919" s="12" t="s">
        <v>393</v>
      </c>
    </row>
    <row r="920" spans="1:10" ht="16.5" customHeight="1" x14ac:dyDescent="0.25">
      <c r="A920" s="8" t="s">
        <v>389</v>
      </c>
      <c r="B920" s="9" t="s">
        <v>2986</v>
      </c>
      <c r="C920" s="8">
        <v>109</v>
      </c>
      <c r="D920" s="10" t="s">
        <v>2987</v>
      </c>
      <c r="E920" s="11" t="s">
        <v>2988</v>
      </c>
      <c r="F920" s="12" t="s">
        <v>2989</v>
      </c>
      <c r="G920" s="8"/>
      <c r="H920" s="13">
        <v>2</v>
      </c>
      <c r="I920" s="12" t="s">
        <v>394</v>
      </c>
      <c r="J920" s="12" t="s">
        <v>393</v>
      </c>
    </row>
    <row r="921" spans="1:10" ht="16.5" customHeight="1" x14ac:dyDescent="0.25">
      <c r="A921" s="8" t="s">
        <v>389</v>
      </c>
      <c r="B921" s="9" t="s">
        <v>2986</v>
      </c>
      <c r="C921" s="8">
        <v>409</v>
      </c>
      <c r="D921" s="10" t="s">
        <v>2990</v>
      </c>
      <c r="E921" s="11" t="s">
        <v>2991</v>
      </c>
      <c r="F921" s="12" t="s">
        <v>2992</v>
      </c>
      <c r="G921" s="8"/>
      <c r="H921" s="13">
        <v>2</v>
      </c>
      <c r="I921" s="12" t="s">
        <v>394</v>
      </c>
      <c r="J921" s="12" t="s">
        <v>393</v>
      </c>
    </row>
    <row r="922" spans="1:10" ht="16.5" customHeight="1" x14ac:dyDescent="0.25">
      <c r="A922" s="8" t="s">
        <v>389</v>
      </c>
      <c r="B922" s="9" t="s">
        <v>2993</v>
      </c>
      <c r="C922" s="8">
        <v>251</v>
      </c>
      <c r="D922" s="10" t="s">
        <v>2994</v>
      </c>
      <c r="E922" s="11" t="s">
        <v>2995</v>
      </c>
      <c r="F922" s="12" t="s">
        <v>2996</v>
      </c>
      <c r="G922" s="8"/>
      <c r="H922" s="13">
        <v>2</v>
      </c>
      <c r="I922" s="12" t="s">
        <v>394</v>
      </c>
      <c r="J922" s="12" t="s">
        <v>2997</v>
      </c>
    </row>
    <row r="923" spans="1:10" ht="16.5" customHeight="1" x14ac:dyDescent="0.25">
      <c r="A923" s="8" t="s">
        <v>389</v>
      </c>
      <c r="B923" s="9" t="s">
        <v>2993</v>
      </c>
      <c r="C923" s="8">
        <v>252</v>
      </c>
      <c r="D923" s="10" t="s">
        <v>2998</v>
      </c>
      <c r="E923" s="11" t="s">
        <v>2999</v>
      </c>
      <c r="F923" s="12" t="s">
        <v>2996</v>
      </c>
      <c r="G923" s="8"/>
      <c r="H923" s="13">
        <v>4</v>
      </c>
      <c r="I923" s="12" t="s">
        <v>394</v>
      </c>
      <c r="J923" s="12" t="s">
        <v>3000</v>
      </c>
    </row>
    <row r="924" spans="1:10" ht="16.5" customHeight="1" x14ac:dyDescent="0.25">
      <c r="A924" s="8" t="s">
        <v>389</v>
      </c>
      <c r="B924" s="9" t="s">
        <v>2993</v>
      </c>
      <c r="C924" s="8">
        <v>351</v>
      </c>
      <c r="D924" s="10" t="s">
        <v>3001</v>
      </c>
      <c r="E924" s="11" t="s">
        <v>3002</v>
      </c>
      <c r="F924" s="12" t="s">
        <v>3003</v>
      </c>
      <c r="G924" s="8"/>
      <c r="H924" s="13">
        <v>4</v>
      </c>
      <c r="I924" s="12" t="s">
        <v>394</v>
      </c>
      <c r="J924" s="12" t="s">
        <v>393</v>
      </c>
    </row>
    <row r="925" spans="1:10" ht="16.5" customHeight="1" x14ac:dyDescent="0.25">
      <c r="A925" s="8" t="s">
        <v>389</v>
      </c>
      <c r="B925" s="9" t="s">
        <v>2993</v>
      </c>
      <c r="C925" s="8">
        <v>352</v>
      </c>
      <c r="D925" s="10" t="s">
        <v>3004</v>
      </c>
      <c r="E925" s="11" t="s">
        <v>3005</v>
      </c>
      <c r="F925" s="12" t="s">
        <v>3003</v>
      </c>
      <c r="G925" s="8"/>
      <c r="H925" s="13">
        <v>4</v>
      </c>
      <c r="I925" s="12" t="s">
        <v>394</v>
      </c>
      <c r="J925" s="12" t="s">
        <v>3000</v>
      </c>
    </row>
    <row r="926" spans="1:10" ht="16.5" customHeight="1" x14ac:dyDescent="0.25">
      <c r="A926" s="8" t="s">
        <v>389</v>
      </c>
      <c r="B926" s="9" t="s">
        <v>2993</v>
      </c>
      <c r="C926" s="8">
        <v>413</v>
      </c>
      <c r="D926" s="10" t="s">
        <v>3006</v>
      </c>
      <c r="E926" s="11" t="s">
        <v>3007</v>
      </c>
      <c r="F926" s="12" t="s">
        <v>3008</v>
      </c>
      <c r="G926" s="8"/>
      <c r="H926" s="13">
        <v>2</v>
      </c>
      <c r="I926" s="12" t="s">
        <v>394</v>
      </c>
      <c r="J926" s="12" t="s">
        <v>393</v>
      </c>
    </row>
    <row r="927" spans="1:10" ht="16.5" customHeight="1" x14ac:dyDescent="0.25">
      <c r="A927" s="8" t="s">
        <v>389</v>
      </c>
      <c r="B927" s="9" t="s">
        <v>2993</v>
      </c>
      <c r="C927" s="8">
        <v>508</v>
      </c>
      <c r="D927" s="10" t="s">
        <v>3009</v>
      </c>
      <c r="E927" s="11" t="s">
        <v>3010</v>
      </c>
      <c r="F927" s="12" t="s">
        <v>3011</v>
      </c>
      <c r="G927" s="8"/>
      <c r="H927" s="13">
        <v>4</v>
      </c>
      <c r="I927" s="12" t="s">
        <v>394</v>
      </c>
      <c r="J927" s="12" t="s">
        <v>393</v>
      </c>
    </row>
    <row r="928" spans="1:10" ht="16.5" customHeight="1" x14ac:dyDescent="0.25">
      <c r="A928" s="8" t="s">
        <v>389</v>
      </c>
      <c r="B928" s="9" t="s">
        <v>2993</v>
      </c>
      <c r="C928" s="8">
        <v>509</v>
      </c>
      <c r="D928" s="10" t="s">
        <v>3012</v>
      </c>
      <c r="E928" s="11" t="s">
        <v>3013</v>
      </c>
      <c r="F928" s="12" t="s">
        <v>3014</v>
      </c>
      <c r="G928" s="8"/>
      <c r="H928" s="13">
        <v>3</v>
      </c>
      <c r="I928" s="12" t="s">
        <v>394</v>
      </c>
      <c r="J928" s="12" t="s">
        <v>393</v>
      </c>
    </row>
    <row r="929" spans="1:10" ht="16.5" customHeight="1" x14ac:dyDescent="0.25">
      <c r="A929" s="8" t="s">
        <v>389</v>
      </c>
      <c r="B929" s="9" t="s">
        <v>2993</v>
      </c>
      <c r="C929" s="8">
        <v>708</v>
      </c>
      <c r="D929" s="10" t="s">
        <v>3015</v>
      </c>
      <c r="E929" s="11" t="s">
        <v>3016</v>
      </c>
      <c r="F929" s="12" t="s">
        <v>3017</v>
      </c>
      <c r="G929" s="8"/>
      <c r="H929" s="13">
        <v>3</v>
      </c>
      <c r="I929" s="12" t="s">
        <v>394</v>
      </c>
      <c r="J929" s="12" t="s">
        <v>393</v>
      </c>
    </row>
    <row r="930" spans="1:10" ht="16.5" customHeight="1" x14ac:dyDescent="0.25">
      <c r="A930" s="8" t="s">
        <v>389</v>
      </c>
      <c r="B930" s="9" t="s">
        <v>2993</v>
      </c>
      <c r="C930" s="8">
        <v>709</v>
      </c>
      <c r="D930" s="10" t="s">
        <v>3018</v>
      </c>
      <c r="E930" s="11" t="s">
        <v>3019</v>
      </c>
      <c r="F930" s="12" t="s">
        <v>3020</v>
      </c>
      <c r="G930" s="8"/>
      <c r="H930" s="13">
        <v>3</v>
      </c>
      <c r="I930" s="12" t="s">
        <v>394</v>
      </c>
      <c r="J930" s="12" t="s">
        <v>393</v>
      </c>
    </row>
    <row r="931" spans="1:10" ht="16.5" customHeight="1" x14ac:dyDescent="0.25">
      <c r="A931" s="8" t="s">
        <v>389</v>
      </c>
      <c r="B931" s="9" t="s">
        <v>3021</v>
      </c>
      <c r="C931" s="8">
        <v>250</v>
      </c>
      <c r="D931" s="10" t="s">
        <v>3022</v>
      </c>
      <c r="E931" s="11" t="s">
        <v>3023</v>
      </c>
      <c r="F931" s="12" t="s">
        <v>3024</v>
      </c>
      <c r="G931" s="8"/>
      <c r="H931" s="13">
        <v>2</v>
      </c>
      <c r="I931" s="12" t="s">
        <v>394</v>
      </c>
      <c r="J931" s="12" t="s">
        <v>393</v>
      </c>
    </row>
    <row r="932" spans="1:10" ht="16.5" customHeight="1" x14ac:dyDescent="0.25">
      <c r="A932" s="8" t="s">
        <v>389</v>
      </c>
      <c r="B932" s="9" t="s">
        <v>3021</v>
      </c>
      <c r="C932" s="8">
        <v>324</v>
      </c>
      <c r="D932" s="10" t="s">
        <v>3025</v>
      </c>
      <c r="E932" s="11" t="s">
        <v>3026</v>
      </c>
      <c r="F932" s="12" t="s">
        <v>3027</v>
      </c>
      <c r="G932" s="8"/>
      <c r="H932" s="13">
        <v>2</v>
      </c>
      <c r="I932" s="12" t="s">
        <v>394</v>
      </c>
      <c r="J932" s="12" t="s">
        <v>393</v>
      </c>
    </row>
    <row r="933" spans="1:10" ht="16.5" customHeight="1" x14ac:dyDescent="0.25">
      <c r="A933" s="8" t="s">
        <v>389</v>
      </c>
      <c r="B933" s="9" t="s">
        <v>3021</v>
      </c>
      <c r="C933" s="8">
        <v>350</v>
      </c>
      <c r="D933" s="10" t="s">
        <v>3028</v>
      </c>
      <c r="E933" s="11" t="s">
        <v>3029</v>
      </c>
      <c r="F933" s="12" t="s">
        <v>3030</v>
      </c>
      <c r="G933" s="8"/>
      <c r="H933" s="13">
        <v>3</v>
      </c>
      <c r="I933" s="12" t="s">
        <v>394</v>
      </c>
      <c r="J933" s="12" t="s">
        <v>393</v>
      </c>
    </row>
    <row r="934" spans="1:10" ht="16.5" customHeight="1" x14ac:dyDescent="0.25">
      <c r="A934" s="8" t="s">
        <v>389</v>
      </c>
      <c r="B934" s="9" t="s">
        <v>3031</v>
      </c>
      <c r="C934" s="8">
        <v>296</v>
      </c>
      <c r="D934" s="10" t="s">
        <v>3032</v>
      </c>
      <c r="E934" s="11" t="s">
        <v>3033</v>
      </c>
      <c r="F934" s="12" t="s">
        <v>400</v>
      </c>
      <c r="G934" s="8"/>
      <c r="H934" s="13">
        <v>1</v>
      </c>
      <c r="I934" s="12" t="s">
        <v>394</v>
      </c>
      <c r="J934" s="12" t="s">
        <v>393</v>
      </c>
    </row>
    <row r="935" spans="1:10" ht="16.5" customHeight="1" x14ac:dyDescent="0.25">
      <c r="A935" s="8" t="s">
        <v>389</v>
      </c>
      <c r="B935" s="9" t="s">
        <v>3031</v>
      </c>
      <c r="C935" s="8">
        <v>301</v>
      </c>
      <c r="D935" s="10" t="s">
        <v>3034</v>
      </c>
      <c r="E935" s="11" t="s">
        <v>3035</v>
      </c>
      <c r="F935" s="12" t="s">
        <v>3036</v>
      </c>
      <c r="G935" s="8"/>
      <c r="H935" s="13">
        <v>2</v>
      </c>
      <c r="I935" s="12" t="s">
        <v>394</v>
      </c>
      <c r="J935" s="12" t="s">
        <v>393</v>
      </c>
    </row>
    <row r="936" spans="1:10" ht="16.5" customHeight="1" x14ac:dyDescent="0.25">
      <c r="A936" s="8" t="s">
        <v>389</v>
      </c>
      <c r="B936" s="9" t="s">
        <v>3031</v>
      </c>
      <c r="C936" s="8">
        <v>352</v>
      </c>
      <c r="D936" s="10" t="s">
        <v>3037</v>
      </c>
      <c r="E936" s="11" t="s">
        <v>3038</v>
      </c>
      <c r="F936" s="12" t="s">
        <v>3039</v>
      </c>
      <c r="G936" s="8"/>
      <c r="H936" s="13">
        <v>2</v>
      </c>
      <c r="I936" s="12" t="s">
        <v>394</v>
      </c>
      <c r="J936" s="12" t="s">
        <v>393</v>
      </c>
    </row>
    <row r="937" spans="1:10" ht="16.5" customHeight="1" x14ac:dyDescent="0.25">
      <c r="A937" s="8" t="s">
        <v>389</v>
      </c>
      <c r="B937" s="9" t="s">
        <v>3031</v>
      </c>
      <c r="C937" s="8">
        <v>396</v>
      </c>
      <c r="D937" s="10" t="s">
        <v>3040</v>
      </c>
      <c r="E937" s="11" t="s">
        <v>3041</v>
      </c>
      <c r="F937" s="12" t="s">
        <v>400</v>
      </c>
      <c r="G937" s="8"/>
      <c r="H937" s="13">
        <v>1</v>
      </c>
      <c r="I937" s="12" t="s">
        <v>394</v>
      </c>
      <c r="J937" s="12" t="s">
        <v>393</v>
      </c>
    </row>
    <row r="938" spans="1:10" ht="16.5" customHeight="1" x14ac:dyDescent="0.25">
      <c r="A938" s="8" t="s">
        <v>389</v>
      </c>
      <c r="B938" s="9" t="s">
        <v>3031</v>
      </c>
      <c r="C938" s="8">
        <v>403</v>
      </c>
      <c r="D938" s="10" t="s">
        <v>3042</v>
      </c>
      <c r="E938" s="11" t="s">
        <v>3043</v>
      </c>
      <c r="F938" s="12" t="s">
        <v>3044</v>
      </c>
      <c r="G938" s="8"/>
      <c r="H938" s="13">
        <v>2</v>
      </c>
      <c r="I938" s="12" t="s">
        <v>394</v>
      </c>
      <c r="J938" s="12" t="s">
        <v>393</v>
      </c>
    </row>
    <row r="939" spans="1:10" ht="16.5" customHeight="1" x14ac:dyDescent="0.25">
      <c r="A939" s="8" t="s">
        <v>389</v>
      </c>
      <c r="B939" s="9" t="s">
        <v>3031</v>
      </c>
      <c r="C939" s="8">
        <v>404</v>
      </c>
      <c r="D939" s="10" t="s">
        <v>3045</v>
      </c>
      <c r="E939" s="11" t="s">
        <v>3046</v>
      </c>
      <c r="F939" s="12" t="s">
        <v>3047</v>
      </c>
      <c r="G939" s="8"/>
      <c r="H939" s="13">
        <v>2</v>
      </c>
      <c r="I939" s="12" t="s">
        <v>394</v>
      </c>
      <c r="J939" s="12" t="s">
        <v>393</v>
      </c>
    </row>
    <row r="940" spans="1:10" ht="16.5" customHeight="1" x14ac:dyDescent="0.25">
      <c r="A940" s="8" t="s">
        <v>389</v>
      </c>
      <c r="B940" s="9" t="s">
        <v>3031</v>
      </c>
      <c r="C940" s="8">
        <v>421</v>
      </c>
      <c r="D940" s="10" t="s">
        <v>3048</v>
      </c>
      <c r="E940" s="11" t="s">
        <v>3049</v>
      </c>
      <c r="F940" s="12" t="s">
        <v>3050</v>
      </c>
      <c r="G940" s="8"/>
      <c r="H940" s="13">
        <v>3</v>
      </c>
      <c r="I940" s="12" t="s">
        <v>394</v>
      </c>
      <c r="J940" s="12" t="s">
        <v>393</v>
      </c>
    </row>
    <row r="941" spans="1:10" ht="16.5" customHeight="1" x14ac:dyDescent="0.25">
      <c r="A941" s="8" t="s">
        <v>389</v>
      </c>
      <c r="B941" s="9" t="s">
        <v>3031</v>
      </c>
      <c r="C941" s="8">
        <v>422</v>
      </c>
      <c r="D941" s="10" t="s">
        <v>3051</v>
      </c>
      <c r="E941" s="11" t="s">
        <v>3052</v>
      </c>
      <c r="F941" s="12" t="s">
        <v>3053</v>
      </c>
      <c r="G941" s="8"/>
      <c r="H941" s="13">
        <v>3</v>
      </c>
      <c r="I941" s="12" t="s">
        <v>394</v>
      </c>
      <c r="J941" s="12" t="s">
        <v>393</v>
      </c>
    </row>
    <row r="942" spans="1:10" ht="16.5" customHeight="1" x14ac:dyDescent="0.25">
      <c r="A942" s="8" t="s">
        <v>389</v>
      </c>
      <c r="B942" s="9" t="s">
        <v>3031</v>
      </c>
      <c r="C942" s="8">
        <v>424</v>
      </c>
      <c r="D942" s="10" t="s">
        <v>3054</v>
      </c>
      <c r="E942" s="11" t="s">
        <v>3055</v>
      </c>
      <c r="F942" s="12" t="s">
        <v>3056</v>
      </c>
      <c r="G942" s="8"/>
      <c r="H942" s="13">
        <v>3</v>
      </c>
      <c r="I942" s="12" t="s">
        <v>394</v>
      </c>
      <c r="J942" s="12" t="s">
        <v>393</v>
      </c>
    </row>
    <row r="943" spans="1:10" ht="16.5" customHeight="1" x14ac:dyDescent="0.25">
      <c r="A943" s="8" t="s">
        <v>389</v>
      </c>
      <c r="B943" s="9" t="s">
        <v>3031</v>
      </c>
      <c r="C943" s="8">
        <v>426</v>
      </c>
      <c r="D943" s="10" t="s">
        <v>3057</v>
      </c>
      <c r="E943" s="11" t="s">
        <v>3058</v>
      </c>
      <c r="F943" s="12" t="s">
        <v>3059</v>
      </c>
      <c r="G943" s="8"/>
      <c r="H943" s="13">
        <v>3</v>
      </c>
      <c r="I943" s="12" t="s">
        <v>394</v>
      </c>
      <c r="J943" s="12" t="s">
        <v>393</v>
      </c>
    </row>
    <row r="944" spans="1:10" ht="16.5" customHeight="1" x14ac:dyDescent="0.25">
      <c r="A944" s="8" t="s">
        <v>389</v>
      </c>
      <c r="B944" s="9" t="s">
        <v>3031</v>
      </c>
      <c r="C944" s="8">
        <v>434</v>
      </c>
      <c r="D944" s="10" t="s">
        <v>3060</v>
      </c>
      <c r="E944" s="11" t="s">
        <v>3061</v>
      </c>
      <c r="F944" s="12" t="s">
        <v>3062</v>
      </c>
      <c r="G944" s="8"/>
      <c r="H944" s="13">
        <v>2</v>
      </c>
      <c r="I944" s="12" t="s">
        <v>394</v>
      </c>
      <c r="J944" s="12" t="s">
        <v>393</v>
      </c>
    </row>
    <row r="945" spans="1:10" ht="16.5" customHeight="1" x14ac:dyDescent="0.25">
      <c r="A945" s="8" t="s">
        <v>389</v>
      </c>
      <c r="B945" s="9" t="s">
        <v>3031</v>
      </c>
      <c r="C945" s="8">
        <v>435</v>
      </c>
      <c r="D945" s="10" t="s">
        <v>3063</v>
      </c>
      <c r="E945" s="11" t="s">
        <v>3064</v>
      </c>
      <c r="F945" s="12" t="s">
        <v>3065</v>
      </c>
      <c r="G945" s="8"/>
      <c r="H945" s="13">
        <v>2</v>
      </c>
      <c r="I945" s="12" t="s">
        <v>394</v>
      </c>
      <c r="J945" s="12" t="s">
        <v>393</v>
      </c>
    </row>
    <row r="946" spans="1:10" ht="16.5" customHeight="1" x14ac:dyDescent="0.25">
      <c r="A946" s="8" t="s">
        <v>389</v>
      </c>
      <c r="B946" s="9" t="s">
        <v>3031</v>
      </c>
      <c r="C946" s="8">
        <v>448</v>
      </c>
      <c r="D946" s="10" t="s">
        <v>3066</v>
      </c>
      <c r="E946" s="11" t="s">
        <v>3067</v>
      </c>
      <c r="F946" s="12" t="s">
        <v>414</v>
      </c>
      <c r="G946" s="8"/>
      <c r="H946" s="13">
        <v>5</v>
      </c>
      <c r="I946" s="12" t="s">
        <v>394</v>
      </c>
      <c r="J946" s="12" t="s">
        <v>393</v>
      </c>
    </row>
    <row r="947" spans="1:10" ht="16.5" customHeight="1" x14ac:dyDescent="0.25">
      <c r="A947" s="8" t="s">
        <v>389</v>
      </c>
      <c r="B947" s="9" t="s">
        <v>3031</v>
      </c>
      <c r="C947" s="8">
        <v>449</v>
      </c>
      <c r="D947" s="10" t="s">
        <v>3068</v>
      </c>
      <c r="E947" s="11" t="s">
        <v>3069</v>
      </c>
      <c r="F947" s="12" t="s">
        <v>425</v>
      </c>
      <c r="G947" s="8"/>
      <c r="H947" s="13">
        <v>5</v>
      </c>
      <c r="I947" s="12" t="s">
        <v>394</v>
      </c>
      <c r="J947" s="12" t="s">
        <v>393</v>
      </c>
    </row>
    <row r="948" spans="1:10" ht="16.5" customHeight="1" x14ac:dyDescent="0.25">
      <c r="A948" s="8" t="s">
        <v>389</v>
      </c>
      <c r="B948" s="9" t="s">
        <v>3031</v>
      </c>
      <c r="C948" s="8">
        <v>450</v>
      </c>
      <c r="D948" s="10" t="s">
        <v>3070</v>
      </c>
      <c r="E948" s="11" t="s">
        <v>3071</v>
      </c>
      <c r="F948" s="12" t="s">
        <v>3072</v>
      </c>
      <c r="G948" s="8"/>
      <c r="H948" s="13">
        <v>2</v>
      </c>
      <c r="I948" s="12" t="s">
        <v>394</v>
      </c>
      <c r="J948" s="12" t="s">
        <v>393</v>
      </c>
    </row>
    <row r="949" spans="1:10" ht="16.5" customHeight="1" x14ac:dyDescent="0.25">
      <c r="A949" s="8" t="s">
        <v>389</v>
      </c>
      <c r="B949" s="9" t="s">
        <v>3031</v>
      </c>
      <c r="C949" s="8">
        <v>496</v>
      </c>
      <c r="D949" s="10" t="s">
        <v>3073</v>
      </c>
      <c r="E949" s="11" t="s">
        <v>3074</v>
      </c>
      <c r="F949" s="12" t="s">
        <v>400</v>
      </c>
      <c r="G949" s="8"/>
      <c r="H949" s="13">
        <v>1</v>
      </c>
      <c r="I949" s="12" t="s">
        <v>394</v>
      </c>
      <c r="J949" s="12" t="s">
        <v>393</v>
      </c>
    </row>
    <row r="950" spans="1:10" ht="16.5" customHeight="1" x14ac:dyDescent="0.25">
      <c r="A950" s="8" t="s">
        <v>389</v>
      </c>
      <c r="B950" s="9" t="s">
        <v>3075</v>
      </c>
      <c r="C950" s="8">
        <v>251</v>
      </c>
      <c r="D950" s="10" t="s">
        <v>304</v>
      </c>
      <c r="E950" s="11" t="s">
        <v>3076</v>
      </c>
      <c r="F950" s="12" t="s">
        <v>3077</v>
      </c>
      <c r="G950" s="8"/>
      <c r="H950" s="13">
        <v>3</v>
      </c>
      <c r="I950" s="12" t="s">
        <v>394</v>
      </c>
      <c r="J950" s="12" t="s">
        <v>393</v>
      </c>
    </row>
    <row r="951" spans="1:10" ht="16.5" customHeight="1" x14ac:dyDescent="0.25">
      <c r="A951" s="8" t="s">
        <v>389</v>
      </c>
      <c r="B951" s="9" t="s">
        <v>3075</v>
      </c>
      <c r="C951" s="8">
        <v>252</v>
      </c>
      <c r="D951" s="10" t="s">
        <v>3078</v>
      </c>
      <c r="E951" s="11" t="s">
        <v>3079</v>
      </c>
      <c r="F951" s="12" t="s">
        <v>3080</v>
      </c>
      <c r="G951" s="8"/>
      <c r="H951" s="13">
        <v>3</v>
      </c>
      <c r="I951" s="12" t="s">
        <v>394</v>
      </c>
      <c r="J951" s="12" t="s">
        <v>393</v>
      </c>
    </row>
    <row r="952" spans="1:10" ht="16.5" customHeight="1" x14ac:dyDescent="0.25">
      <c r="A952" s="8" t="s">
        <v>389</v>
      </c>
      <c r="B952" s="9" t="s">
        <v>3075</v>
      </c>
      <c r="C952" s="8">
        <v>253</v>
      </c>
      <c r="D952" s="10" t="s">
        <v>305</v>
      </c>
      <c r="E952" s="11" t="s">
        <v>3081</v>
      </c>
      <c r="F952" s="12" t="s">
        <v>3082</v>
      </c>
      <c r="G952" s="8"/>
      <c r="H952" s="13">
        <v>3</v>
      </c>
      <c r="I952" s="12" t="s">
        <v>394</v>
      </c>
      <c r="J952" s="12" t="s">
        <v>393</v>
      </c>
    </row>
    <row r="953" spans="1:10" ht="16.5" customHeight="1" x14ac:dyDescent="0.25">
      <c r="A953" s="8" t="s">
        <v>389</v>
      </c>
      <c r="B953" s="9" t="s">
        <v>3075</v>
      </c>
      <c r="C953" s="8">
        <v>301</v>
      </c>
      <c r="D953" s="10" t="s">
        <v>3083</v>
      </c>
      <c r="E953" s="11" t="s">
        <v>3084</v>
      </c>
      <c r="F953" s="12" t="s">
        <v>3085</v>
      </c>
      <c r="G953" s="8"/>
      <c r="H953" s="13">
        <v>3</v>
      </c>
      <c r="I953" s="12" t="s">
        <v>394</v>
      </c>
      <c r="J953" s="12" t="s">
        <v>393</v>
      </c>
    </row>
    <row r="954" spans="1:10" ht="16.5" customHeight="1" x14ac:dyDescent="0.25">
      <c r="A954" s="8" t="s">
        <v>389</v>
      </c>
      <c r="B954" s="9" t="s">
        <v>3075</v>
      </c>
      <c r="C954" s="8">
        <v>342</v>
      </c>
      <c r="D954" s="10" t="s">
        <v>3086</v>
      </c>
      <c r="E954" s="11" t="s">
        <v>3087</v>
      </c>
      <c r="F954" s="12" t="s">
        <v>3088</v>
      </c>
      <c r="G954" s="12" t="s">
        <v>393</v>
      </c>
      <c r="H954" s="13">
        <v>2</v>
      </c>
      <c r="I954" s="12" t="s">
        <v>394</v>
      </c>
      <c r="J954" s="12" t="s">
        <v>1403</v>
      </c>
    </row>
    <row r="955" spans="1:10" ht="16.5" customHeight="1" x14ac:dyDescent="0.25">
      <c r="A955" s="8" t="s">
        <v>389</v>
      </c>
      <c r="B955" s="9" t="s">
        <v>3075</v>
      </c>
      <c r="C955" s="8">
        <v>348</v>
      </c>
      <c r="D955" s="10" t="s">
        <v>3089</v>
      </c>
      <c r="E955" s="11" t="s">
        <v>3090</v>
      </c>
      <c r="F955" s="12" t="s">
        <v>414</v>
      </c>
      <c r="G955" s="8"/>
      <c r="H955" s="13">
        <v>3</v>
      </c>
      <c r="I955" s="12" t="s">
        <v>394</v>
      </c>
      <c r="J955" s="12" t="s">
        <v>393</v>
      </c>
    </row>
    <row r="956" spans="1:10" ht="16.5" customHeight="1" x14ac:dyDescent="0.25">
      <c r="A956" s="8" t="s">
        <v>389</v>
      </c>
      <c r="B956" s="9" t="s">
        <v>3075</v>
      </c>
      <c r="C956" s="8">
        <v>356</v>
      </c>
      <c r="D956" s="10" t="s">
        <v>3091</v>
      </c>
      <c r="E956" s="11" t="s">
        <v>3092</v>
      </c>
      <c r="F956" s="12" t="s">
        <v>3093</v>
      </c>
      <c r="G956" s="8"/>
      <c r="H956" s="13">
        <v>3</v>
      </c>
      <c r="I956" s="12" t="s">
        <v>394</v>
      </c>
      <c r="J956" s="12" t="s">
        <v>393</v>
      </c>
    </row>
    <row r="957" spans="1:10" ht="16.5" customHeight="1" x14ac:dyDescent="0.25">
      <c r="A957" s="8" t="s">
        <v>389</v>
      </c>
      <c r="B957" s="9" t="s">
        <v>3075</v>
      </c>
      <c r="C957" s="8">
        <v>381</v>
      </c>
      <c r="D957" s="10" t="s">
        <v>3094</v>
      </c>
      <c r="E957" s="11" t="s">
        <v>3095</v>
      </c>
      <c r="F957" s="12" t="s">
        <v>3096</v>
      </c>
      <c r="G957" s="8"/>
      <c r="H957" s="13">
        <v>3</v>
      </c>
      <c r="I957" s="12" t="s">
        <v>394</v>
      </c>
      <c r="J957" s="12" t="s">
        <v>393</v>
      </c>
    </row>
    <row r="958" spans="1:10" ht="16.5" customHeight="1" x14ac:dyDescent="0.25">
      <c r="A958" s="8" t="s">
        <v>389</v>
      </c>
      <c r="B958" s="9" t="s">
        <v>3075</v>
      </c>
      <c r="C958" s="8">
        <v>384</v>
      </c>
      <c r="D958" s="10" t="s">
        <v>3097</v>
      </c>
      <c r="E958" s="11" t="s">
        <v>3098</v>
      </c>
      <c r="F958" s="12" t="s">
        <v>3099</v>
      </c>
      <c r="G958" s="8"/>
      <c r="H958" s="13">
        <v>3</v>
      </c>
      <c r="I958" s="12" t="s">
        <v>394</v>
      </c>
      <c r="J958" s="12" t="s">
        <v>393</v>
      </c>
    </row>
    <row r="959" spans="1:10" ht="16.5" customHeight="1" x14ac:dyDescent="0.25">
      <c r="A959" s="8" t="s">
        <v>389</v>
      </c>
      <c r="B959" s="9" t="s">
        <v>3075</v>
      </c>
      <c r="C959" s="8">
        <v>400</v>
      </c>
      <c r="D959" s="10" t="s">
        <v>3100</v>
      </c>
      <c r="E959" s="11" t="s">
        <v>3101</v>
      </c>
      <c r="F959" s="12" t="s">
        <v>3102</v>
      </c>
      <c r="G959" s="12" t="s">
        <v>393</v>
      </c>
      <c r="H959" s="13">
        <v>2</v>
      </c>
      <c r="I959" s="12" t="s">
        <v>394</v>
      </c>
      <c r="J959" s="12" t="s">
        <v>1403</v>
      </c>
    </row>
    <row r="960" spans="1:10" ht="16.5" customHeight="1" x14ac:dyDescent="0.25">
      <c r="A960" s="8" t="s">
        <v>389</v>
      </c>
      <c r="B960" s="9" t="s">
        <v>3075</v>
      </c>
      <c r="C960" s="8">
        <v>401</v>
      </c>
      <c r="D960" s="10" t="s">
        <v>3103</v>
      </c>
      <c r="E960" s="11" t="s">
        <v>3104</v>
      </c>
      <c r="F960" s="12" t="s">
        <v>3105</v>
      </c>
      <c r="G960" s="8"/>
      <c r="H960" s="13">
        <v>3</v>
      </c>
      <c r="I960" s="12" t="s">
        <v>394</v>
      </c>
      <c r="J960" s="12" t="s">
        <v>393</v>
      </c>
    </row>
    <row r="961" spans="1:10" ht="16.5" customHeight="1" x14ac:dyDescent="0.25">
      <c r="A961" s="8" t="s">
        <v>389</v>
      </c>
      <c r="B961" s="9" t="s">
        <v>3075</v>
      </c>
      <c r="C961" s="8">
        <v>402</v>
      </c>
      <c r="D961" s="10" t="s">
        <v>3106</v>
      </c>
      <c r="E961" s="11" t="s">
        <v>3107</v>
      </c>
      <c r="F961" s="12" t="s">
        <v>3108</v>
      </c>
      <c r="G961" s="8"/>
      <c r="H961" s="13">
        <v>3</v>
      </c>
      <c r="I961" s="12" t="s">
        <v>394</v>
      </c>
      <c r="J961" s="12" t="s">
        <v>393</v>
      </c>
    </row>
    <row r="962" spans="1:10" ht="16.5" customHeight="1" x14ac:dyDescent="0.25">
      <c r="A962" s="8" t="s">
        <v>389</v>
      </c>
      <c r="B962" s="9" t="s">
        <v>3075</v>
      </c>
      <c r="C962" s="8">
        <v>413</v>
      </c>
      <c r="D962" s="10" t="s">
        <v>3109</v>
      </c>
      <c r="E962" s="11" t="s">
        <v>3110</v>
      </c>
      <c r="F962" s="12" t="s">
        <v>3111</v>
      </c>
      <c r="G962" s="12" t="s">
        <v>393</v>
      </c>
      <c r="H962" s="13">
        <v>3</v>
      </c>
      <c r="I962" s="12" t="s">
        <v>394</v>
      </c>
      <c r="J962" s="12" t="s">
        <v>1403</v>
      </c>
    </row>
    <row r="963" spans="1:10" ht="16.5" customHeight="1" x14ac:dyDescent="0.25">
      <c r="A963" s="8" t="s">
        <v>389</v>
      </c>
      <c r="B963" s="9" t="s">
        <v>3075</v>
      </c>
      <c r="C963" s="8">
        <v>422</v>
      </c>
      <c r="D963" s="10" t="s">
        <v>3112</v>
      </c>
      <c r="E963" s="11" t="s">
        <v>3113</v>
      </c>
      <c r="F963" s="12" t="s">
        <v>3114</v>
      </c>
      <c r="G963" s="8"/>
      <c r="H963" s="13">
        <v>2</v>
      </c>
      <c r="I963" s="12" t="s">
        <v>394</v>
      </c>
      <c r="J963" s="12" t="s">
        <v>393</v>
      </c>
    </row>
    <row r="964" spans="1:10" ht="16.5" customHeight="1" x14ac:dyDescent="0.25">
      <c r="A964" s="8" t="s">
        <v>389</v>
      </c>
      <c r="B964" s="9" t="s">
        <v>3075</v>
      </c>
      <c r="C964" s="8">
        <v>432</v>
      </c>
      <c r="D964" s="10" t="s">
        <v>3115</v>
      </c>
      <c r="E964" s="11" t="s">
        <v>3116</v>
      </c>
      <c r="F964" s="12" t="s">
        <v>3117</v>
      </c>
      <c r="G964" s="8"/>
      <c r="H964" s="13">
        <v>3</v>
      </c>
      <c r="I964" s="12" t="s">
        <v>394</v>
      </c>
      <c r="J964" s="12" t="s">
        <v>393</v>
      </c>
    </row>
    <row r="965" spans="1:10" ht="16.5" customHeight="1" x14ac:dyDescent="0.25">
      <c r="A965" s="8" t="s">
        <v>389</v>
      </c>
      <c r="B965" s="9" t="s">
        <v>3075</v>
      </c>
      <c r="C965" s="8">
        <v>433</v>
      </c>
      <c r="D965" s="10" t="s">
        <v>3118</v>
      </c>
      <c r="E965" s="11" t="s">
        <v>3119</v>
      </c>
      <c r="F965" s="12" t="s">
        <v>3120</v>
      </c>
      <c r="G965" s="8"/>
      <c r="H965" s="13">
        <v>2</v>
      </c>
      <c r="I965" s="12" t="s">
        <v>394</v>
      </c>
      <c r="J965" s="12" t="s">
        <v>393</v>
      </c>
    </row>
    <row r="966" spans="1:10" ht="16.5" customHeight="1" x14ac:dyDescent="0.25">
      <c r="A966" s="8" t="s">
        <v>389</v>
      </c>
      <c r="B966" s="9" t="s">
        <v>3075</v>
      </c>
      <c r="C966" s="8">
        <v>436</v>
      </c>
      <c r="D966" s="10" t="s">
        <v>3121</v>
      </c>
      <c r="E966" s="11" t="s">
        <v>3122</v>
      </c>
      <c r="F966" s="12" t="s">
        <v>3123</v>
      </c>
      <c r="G966" s="8"/>
      <c r="H966" s="13">
        <v>2</v>
      </c>
      <c r="I966" s="12" t="s">
        <v>394</v>
      </c>
      <c r="J966" s="12" t="s">
        <v>393</v>
      </c>
    </row>
    <row r="967" spans="1:10" ht="16.5" customHeight="1" x14ac:dyDescent="0.25">
      <c r="A967" s="8" t="s">
        <v>389</v>
      </c>
      <c r="B967" s="9" t="s">
        <v>3075</v>
      </c>
      <c r="C967" s="8">
        <v>437</v>
      </c>
      <c r="D967" s="10" t="s">
        <v>3124</v>
      </c>
      <c r="E967" s="11" t="s">
        <v>3125</v>
      </c>
      <c r="F967" s="12" t="s">
        <v>3126</v>
      </c>
      <c r="G967" s="8"/>
      <c r="H967" s="13">
        <v>2</v>
      </c>
      <c r="I967" s="12" t="s">
        <v>394</v>
      </c>
      <c r="J967" s="12" t="s">
        <v>393</v>
      </c>
    </row>
    <row r="968" spans="1:10" ht="16.5" customHeight="1" x14ac:dyDescent="0.25">
      <c r="A968" s="8" t="s">
        <v>389</v>
      </c>
      <c r="B968" s="9" t="s">
        <v>3075</v>
      </c>
      <c r="C968" s="8">
        <v>439</v>
      </c>
      <c r="D968" s="10" t="s">
        <v>3127</v>
      </c>
      <c r="E968" s="11" t="s">
        <v>3128</v>
      </c>
      <c r="F968" s="12" t="s">
        <v>3129</v>
      </c>
      <c r="G968" s="8"/>
      <c r="H968" s="13">
        <v>3</v>
      </c>
      <c r="I968" s="12" t="s">
        <v>394</v>
      </c>
      <c r="J968" s="12" t="s">
        <v>393</v>
      </c>
    </row>
    <row r="969" spans="1:10" ht="16.5" customHeight="1" x14ac:dyDescent="0.25">
      <c r="A969" s="8" t="s">
        <v>389</v>
      </c>
      <c r="B969" s="9" t="s">
        <v>3075</v>
      </c>
      <c r="C969" s="8">
        <v>442</v>
      </c>
      <c r="D969" s="10" t="s">
        <v>3130</v>
      </c>
      <c r="E969" s="11" t="s">
        <v>3131</v>
      </c>
      <c r="F969" s="12" t="s">
        <v>3132</v>
      </c>
      <c r="G969" s="12" t="s">
        <v>393</v>
      </c>
      <c r="H969" s="13">
        <v>2</v>
      </c>
      <c r="I969" s="12" t="s">
        <v>394</v>
      </c>
      <c r="J969" s="12" t="s">
        <v>1403</v>
      </c>
    </row>
    <row r="970" spans="1:10" ht="16.5" customHeight="1" x14ac:dyDescent="0.25">
      <c r="A970" s="8" t="s">
        <v>389</v>
      </c>
      <c r="B970" s="9" t="s">
        <v>3075</v>
      </c>
      <c r="C970" s="8">
        <v>448</v>
      </c>
      <c r="D970" s="10" t="s">
        <v>3133</v>
      </c>
      <c r="E970" s="11" t="s">
        <v>3134</v>
      </c>
      <c r="F970" s="12" t="s">
        <v>414</v>
      </c>
      <c r="G970" s="8"/>
      <c r="H970" s="13">
        <v>3</v>
      </c>
      <c r="I970" s="12" t="s">
        <v>394</v>
      </c>
      <c r="J970" s="12" t="s">
        <v>393</v>
      </c>
    </row>
    <row r="971" spans="1:10" ht="16.5" customHeight="1" x14ac:dyDescent="0.25">
      <c r="A971" s="8" t="s">
        <v>389</v>
      </c>
      <c r="B971" s="9" t="s">
        <v>3075</v>
      </c>
      <c r="C971" s="8">
        <v>449</v>
      </c>
      <c r="D971" s="10" t="s">
        <v>3135</v>
      </c>
      <c r="E971" s="11" t="s">
        <v>3136</v>
      </c>
      <c r="F971" s="12" t="s">
        <v>425</v>
      </c>
      <c r="G971" s="8"/>
      <c r="H971" s="13">
        <v>3</v>
      </c>
      <c r="I971" s="12" t="s">
        <v>394</v>
      </c>
      <c r="J971" s="12" t="s">
        <v>393</v>
      </c>
    </row>
    <row r="972" spans="1:10" ht="16.5" customHeight="1" x14ac:dyDescent="0.25">
      <c r="A972" s="8" t="s">
        <v>389</v>
      </c>
      <c r="B972" s="9" t="s">
        <v>3075</v>
      </c>
      <c r="C972" s="8">
        <v>632</v>
      </c>
      <c r="D972" s="10" t="s">
        <v>3137</v>
      </c>
      <c r="E972" s="11" t="s">
        <v>3138</v>
      </c>
      <c r="F972" s="12" t="s">
        <v>3139</v>
      </c>
      <c r="G972" s="8"/>
      <c r="H972" s="13">
        <v>3</v>
      </c>
      <c r="I972" s="12" t="s">
        <v>394</v>
      </c>
      <c r="J972" s="12" t="s">
        <v>393</v>
      </c>
    </row>
    <row r="973" spans="1:10" ht="16.5" customHeight="1" x14ac:dyDescent="0.25">
      <c r="A973" s="8" t="s">
        <v>389</v>
      </c>
      <c r="B973" s="9" t="s">
        <v>3075</v>
      </c>
      <c r="C973" s="8">
        <v>651</v>
      </c>
      <c r="D973" s="10" t="s">
        <v>3140</v>
      </c>
      <c r="E973" s="11" t="s">
        <v>3141</v>
      </c>
      <c r="F973" s="12" t="s">
        <v>3077</v>
      </c>
      <c r="G973" s="8"/>
      <c r="H973" s="13">
        <v>3</v>
      </c>
      <c r="I973" s="12" t="s">
        <v>394</v>
      </c>
      <c r="J973" s="12" t="s">
        <v>393</v>
      </c>
    </row>
    <row r="974" spans="1:10" ht="16.5" customHeight="1" x14ac:dyDescent="0.25">
      <c r="A974" s="8" t="s">
        <v>389</v>
      </c>
      <c r="B974" s="9" t="s">
        <v>3075</v>
      </c>
      <c r="C974" s="8">
        <v>652</v>
      </c>
      <c r="D974" s="10" t="s">
        <v>3142</v>
      </c>
      <c r="E974" s="11" t="s">
        <v>3143</v>
      </c>
      <c r="F974" s="12" t="s">
        <v>3080</v>
      </c>
      <c r="G974" s="12" t="s">
        <v>393</v>
      </c>
      <c r="H974" s="13">
        <v>3</v>
      </c>
      <c r="I974" s="12" t="s">
        <v>394</v>
      </c>
      <c r="J974" s="12" t="s">
        <v>393</v>
      </c>
    </row>
    <row r="975" spans="1:10" ht="16.5" customHeight="1" x14ac:dyDescent="0.25">
      <c r="A975" s="8" t="s">
        <v>389</v>
      </c>
      <c r="B975" s="9" t="s">
        <v>3075</v>
      </c>
      <c r="C975" s="8">
        <v>681</v>
      </c>
      <c r="D975" s="10" t="s">
        <v>3144</v>
      </c>
      <c r="E975" s="11" t="s">
        <v>3145</v>
      </c>
      <c r="F975" s="12" t="s">
        <v>3096</v>
      </c>
      <c r="G975" s="8"/>
      <c r="H975" s="13">
        <v>3</v>
      </c>
      <c r="I975" s="12" t="s">
        <v>394</v>
      </c>
      <c r="J975" s="12" t="s">
        <v>393</v>
      </c>
    </row>
    <row r="976" spans="1:10" ht="16.5" customHeight="1" x14ac:dyDescent="0.25">
      <c r="A976" s="8" t="s">
        <v>389</v>
      </c>
      <c r="B976" s="9" t="s">
        <v>3075</v>
      </c>
      <c r="C976" s="8">
        <v>701</v>
      </c>
      <c r="D976" s="10" t="s">
        <v>3146</v>
      </c>
      <c r="E976" s="11" t="s">
        <v>3147</v>
      </c>
      <c r="F976" s="12" t="s">
        <v>3148</v>
      </c>
      <c r="G976" s="8"/>
      <c r="H976" s="13">
        <v>3</v>
      </c>
      <c r="I976" s="12" t="s">
        <v>394</v>
      </c>
      <c r="J976" s="12" t="s">
        <v>393</v>
      </c>
    </row>
    <row r="977" spans="1:10" ht="16.5" customHeight="1" x14ac:dyDescent="0.25">
      <c r="A977" s="8" t="s">
        <v>389</v>
      </c>
      <c r="B977" s="9" t="s">
        <v>3075</v>
      </c>
      <c r="C977" s="8">
        <v>702</v>
      </c>
      <c r="D977" s="10" t="s">
        <v>3149</v>
      </c>
      <c r="E977" s="11" t="s">
        <v>3150</v>
      </c>
      <c r="F977" s="12" t="s">
        <v>3108</v>
      </c>
      <c r="G977" s="8"/>
      <c r="H977" s="13">
        <v>2</v>
      </c>
      <c r="I977" s="12" t="s">
        <v>394</v>
      </c>
      <c r="J977" s="12" t="s">
        <v>393</v>
      </c>
    </row>
    <row r="978" spans="1:10" ht="16.5" customHeight="1" x14ac:dyDescent="0.25">
      <c r="A978" s="8" t="s">
        <v>389</v>
      </c>
      <c r="B978" s="9" t="s">
        <v>3075</v>
      </c>
      <c r="C978" s="8">
        <v>722</v>
      </c>
      <c r="D978" s="10" t="s">
        <v>3151</v>
      </c>
      <c r="E978" s="11" t="s">
        <v>3152</v>
      </c>
      <c r="F978" s="12" t="s">
        <v>3153</v>
      </c>
      <c r="G978" s="8"/>
      <c r="H978" s="13">
        <v>2</v>
      </c>
      <c r="I978" s="12" t="s">
        <v>394</v>
      </c>
      <c r="J978" s="12" t="s">
        <v>393</v>
      </c>
    </row>
    <row r="979" spans="1:10" ht="16.5" customHeight="1" x14ac:dyDescent="0.25">
      <c r="A979" s="8" t="s">
        <v>389</v>
      </c>
      <c r="B979" s="9" t="s">
        <v>3075</v>
      </c>
      <c r="C979" s="8">
        <v>735</v>
      </c>
      <c r="D979" s="10" t="s">
        <v>3154</v>
      </c>
      <c r="E979" s="11" t="s">
        <v>3155</v>
      </c>
      <c r="F979" s="12" t="s">
        <v>3156</v>
      </c>
      <c r="G979" s="12" t="s">
        <v>393</v>
      </c>
      <c r="H979" s="13">
        <v>3</v>
      </c>
      <c r="I979" s="12" t="s">
        <v>394</v>
      </c>
      <c r="J979" s="12" t="s">
        <v>393</v>
      </c>
    </row>
    <row r="980" spans="1:10" ht="16.5" customHeight="1" x14ac:dyDescent="0.25">
      <c r="A980" s="8" t="s">
        <v>389</v>
      </c>
      <c r="B980" s="9" t="s">
        <v>3157</v>
      </c>
      <c r="C980" s="8">
        <v>651</v>
      </c>
      <c r="D980" s="10" t="s">
        <v>3158</v>
      </c>
      <c r="E980" s="11" t="s">
        <v>3159</v>
      </c>
      <c r="F980" s="12" t="s">
        <v>3077</v>
      </c>
      <c r="G980" s="8"/>
      <c r="H980" s="13">
        <v>3</v>
      </c>
      <c r="I980" s="12" t="s">
        <v>394</v>
      </c>
      <c r="J980" s="12" t="s">
        <v>393</v>
      </c>
    </row>
    <row r="981" spans="1:10" ht="16.5" customHeight="1" x14ac:dyDescent="0.25">
      <c r="A981" s="8" t="s">
        <v>389</v>
      </c>
      <c r="B981" s="9" t="s">
        <v>3160</v>
      </c>
      <c r="C981" s="8">
        <v>201</v>
      </c>
      <c r="D981" s="10" t="s">
        <v>3161</v>
      </c>
      <c r="E981" s="11" t="s">
        <v>3162</v>
      </c>
      <c r="F981" s="12" t="s">
        <v>3163</v>
      </c>
      <c r="G981" s="8"/>
      <c r="H981" s="13">
        <v>2</v>
      </c>
      <c r="I981" s="12" t="s">
        <v>394</v>
      </c>
      <c r="J981" s="12" t="s">
        <v>393</v>
      </c>
    </row>
    <row r="982" spans="1:10" ht="16.5" customHeight="1" x14ac:dyDescent="0.25">
      <c r="A982" s="8" t="s">
        <v>389</v>
      </c>
      <c r="B982" s="9" t="s">
        <v>3160</v>
      </c>
      <c r="C982" s="8">
        <v>250</v>
      </c>
      <c r="D982" s="10" t="s">
        <v>3164</v>
      </c>
      <c r="E982" s="11" t="s">
        <v>3165</v>
      </c>
      <c r="F982" s="12" t="s">
        <v>3166</v>
      </c>
      <c r="G982" s="8"/>
      <c r="H982" s="13">
        <v>2</v>
      </c>
      <c r="I982" s="12" t="s">
        <v>394</v>
      </c>
      <c r="J982" s="12" t="s">
        <v>393</v>
      </c>
    </row>
    <row r="983" spans="1:10" ht="16.5" customHeight="1" x14ac:dyDescent="0.25">
      <c r="A983" s="8" t="s">
        <v>389</v>
      </c>
      <c r="B983" s="9" t="s">
        <v>3160</v>
      </c>
      <c r="C983" s="8">
        <v>395</v>
      </c>
      <c r="D983" s="10" t="s">
        <v>3167</v>
      </c>
      <c r="E983" s="11" t="s">
        <v>3168</v>
      </c>
      <c r="F983" s="12" t="s">
        <v>3169</v>
      </c>
      <c r="G983" s="8"/>
      <c r="H983" s="13">
        <v>2</v>
      </c>
      <c r="I983" s="12" t="s">
        <v>394</v>
      </c>
      <c r="J983" s="12" t="s">
        <v>393</v>
      </c>
    </row>
    <row r="984" spans="1:10" ht="16.5" customHeight="1" x14ac:dyDescent="0.25">
      <c r="A984" s="8" t="s">
        <v>389</v>
      </c>
      <c r="B984" s="9" t="s">
        <v>3160</v>
      </c>
      <c r="C984" s="8">
        <v>396</v>
      </c>
      <c r="D984" s="10" t="s">
        <v>3170</v>
      </c>
      <c r="E984" s="11" t="s">
        <v>3171</v>
      </c>
      <c r="F984" s="12" t="s">
        <v>3172</v>
      </c>
      <c r="G984" s="8"/>
      <c r="H984" s="13">
        <v>2</v>
      </c>
      <c r="I984" s="12" t="s">
        <v>394</v>
      </c>
      <c r="J984" s="12" t="s">
        <v>393</v>
      </c>
    </row>
    <row r="985" spans="1:10" ht="16.5" customHeight="1" x14ac:dyDescent="0.25">
      <c r="A985" s="8" t="s">
        <v>389</v>
      </c>
      <c r="B985" s="9" t="s">
        <v>3160</v>
      </c>
      <c r="C985" s="8">
        <v>403</v>
      </c>
      <c r="D985" s="10" t="s">
        <v>3173</v>
      </c>
      <c r="E985" s="11" t="s">
        <v>3174</v>
      </c>
      <c r="F985" s="12" t="s">
        <v>3175</v>
      </c>
      <c r="G985" s="8"/>
      <c r="H985" s="13">
        <v>2</v>
      </c>
      <c r="I985" s="12" t="s">
        <v>394</v>
      </c>
      <c r="J985" s="12" t="s">
        <v>393</v>
      </c>
    </row>
    <row r="986" spans="1:10" ht="16.5" customHeight="1" x14ac:dyDescent="0.25">
      <c r="A986" s="8" t="s">
        <v>389</v>
      </c>
      <c r="B986" s="9" t="s">
        <v>3160</v>
      </c>
      <c r="C986" s="8">
        <v>405</v>
      </c>
      <c r="D986" s="10" t="s">
        <v>3176</v>
      </c>
      <c r="E986" s="11" t="s">
        <v>3177</v>
      </c>
      <c r="F986" s="12" t="s">
        <v>3178</v>
      </c>
      <c r="G986" s="8"/>
      <c r="H986" s="13">
        <v>2</v>
      </c>
      <c r="I986" s="12" t="s">
        <v>394</v>
      </c>
      <c r="J986" s="12" t="s">
        <v>393</v>
      </c>
    </row>
    <row r="987" spans="1:10" ht="16.5" customHeight="1" x14ac:dyDescent="0.25">
      <c r="A987" s="8" t="s">
        <v>389</v>
      </c>
      <c r="B987" s="9" t="s">
        <v>3160</v>
      </c>
      <c r="C987" s="8">
        <v>445</v>
      </c>
      <c r="D987" s="10" t="s">
        <v>3179</v>
      </c>
      <c r="E987" s="11" t="s">
        <v>3180</v>
      </c>
      <c r="F987" s="12" t="s">
        <v>3181</v>
      </c>
      <c r="G987" s="8"/>
      <c r="H987" s="13">
        <v>2</v>
      </c>
      <c r="I987" s="12" t="s">
        <v>394</v>
      </c>
      <c r="J987" s="12" t="s">
        <v>393</v>
      </c>
    </row>
    <row r="988" spans="1:10" ht="16.5" customHeight="1" x14ac:dyDescent="0.25">
      <c r="A988" s="8" t="s">
        <v>389</v>
      </c>
      <c r="B988" s="9" t="s">
        <v>3160</v>
      </c>
      <c r="C988" s="8">
        <v>446</v>
      </c>
      <c r="D988" s="10" t="s">
        <v>3182</v>
      </c>
      <c r="E988" s="11" t="s">
        <v>3183</v>
      </c>
      <c r="F988" s="12" t="s">
        <v>3184</v>
      </c>
      <c r="G988" s="8"/>
      <c r="H988" s="13">
        <v>2</v>
      </c>
      <c r="I988" s="12" t="s">
        <v>394</v>
      </c>
      <c r="J988" s="12" t="s">
        <v>393</v>
      </c>
    </row>
    <row r="989" spans="1:10" ht="16.5" customHeight="1" x14ac:dyDescent="0.25">
      <c r="A989" s="8" t="s">
        <v>389</v>
      </c>
      <c r="B989" s="9" t="s">
        <v>3160</v>
      </c>
      <c r="C989" s="8">
        <v>447</v>
      </c>
      <c r="D989" s="10" t="s">
        <v>3185</v>
      </c>
      <c r="E989" s="11" t="s">
        <v>3186</v>
      </c>
      <c r="F989" s="12" t="s">
        <v>677</v>
      </c>
      <c r="G989" s="8"/>
      <c r="H989" s="13">
        <v>6</v>
      </c>
      <c r="I989" s="12" t="s">
        <v>394</v>
      </c>
      <c r="J989" s="12" t="s">
        <v>393</v>
      </c>
    </row>
    <row r="990" spans="1:10" ht="16.5" customHeight="1" x14ac:dyDescent="0.25">
      <c r="A990" s="8" t="s">
        <v>389</v>
      </c>
      <c r="B990" s="9" t="s">
        <v>3160</v>
      </c>
      <c r="C990" s="8">
        <v>448</v>
      </c>
      <c r="D990" s="10" t="s">
        <v>3187</v>
      </c>
      <c r="E990" s="11" t="s">
        <v>3188</v>
      </c>
      <c r="F990" s="12" t="s">
        <v>414</v>
      </c>
      <c r="G990" s="8"/>
      <c r="H990" s="13">
        <v>2</v>
      </c>
      <c r="I990" s="12" t="s">
        <v>394</v>
      </c>
      <c r="J990" s="12" t="s">
        <v>393</v>
      </c>
    </row>
    <row r="991" spans="1:10" ht="16.5" customHeight="1" x14ac:dyDescent="0.25">
      <c r="A991" s="8" t="s">
        <v>389</v>
      </c>
      <c r="B991" s="9" t="s">
        <v>3160</v>
      </c>
      <c r="C991" s="8">
        <v>449</v>
      </c>
      <c r="D991" s="10" t="s">
        <v>3189</v>
      </c>
      <c r="E991" s="11" t="s">
        <v>3190</v>
      </c>
      <c r="F991" s="12" t="s">
        <v>425</v>
      </c>
      <c r="G991" s="8"/>
      <c r="H991" s="13">
        <v>8</v>
      </c>
      <c r="I991" s="12" t="s">
        <v>394</v>
      </c>
      <c r="J991" s="12" t="s">
        <v>393</v>
      </c>
    </row>
    <row r="992" spans="1:10" ht="16.5" customHeight="1" x14ac:dyDescent="0.25">
      <c r="A992" s="8" t="s">
        <v>389</v>
      </c>
      <c r="B992" s="9" t="s">
        <v>3191</v>
      </c>
      <c r="C992" s="8">
        <v>101</v>
      </c>
      <c r="D992" s="10" t="s">
        <v>3192</v>
      </c>
      <c r="E992" s="11" t="s">
        <v>3193</v>
      </c>
      <c r="F992" s="12" t="s">
        <v>3194</v>
      </c>
      <c r="G992" s="8"/>
      <c r="H992" s="13">
        <v>2</v>
      </c>
      <c r="I992" s="12" t="s">
        <v>394</v>
      </c>
      <c r="J992" s="12" t="s">
        <v>393</v>
      </c>
    </row>
    <row r="993" spans="1:10" ht="16.5" customHeight="1" x14ac:dyDescent="0.25">
      <c r="A993" s="8" t="s">
        <v>389</v>
      </c>
      <c r="B993" s="9" t="s">
        <v>3191</v>
      </c>
      <c r="C993" s="8">
        <v>102</v>
      </c>
      <c r="D993" s="10" t="s">
        <v>3195</v>
      </c>
      <c r="E993" s="11" t="s">
        <v>3196</v>
      </c>
      <c r="F993" s="12" t="s">
        <v>3197</v>
      </c>
      <c r="G993" s="8"/>
      <c r="H993" s="13">
        <v>2</v>
      </c>
      <c r="I993" s="12" t="s">
        <v>394</v>
      </c>
      <c r="J993" s="12" t="s">
        <v>393</v>
      </c>
    </row>
    <row r="994" spans="1:10" ht="16.5" customHeight="1" x14ac:dyDescent="0.25">
      <c r="A994" s="8" t="s">
        <v>389</v>
      </c>
      <c r="B994" s="9" t="s">
        <v>3191</v>
      </c>
      <c r="C994" s="8">
        <v>201</v>
      </c>
      <c r="D994" s="10" t="s">
        <v>3198</v>
      </c>
      <c r="E994" s="11" t="s">
        <v>3199</v>
      </c>
      <c r="F994" s="12" t="s">
        <v>3200</v>
      </c>
      <c r="G994" s="8"/>
      <c r="H994" s="13">
        <v>2</v>
      </c>
      <c r="I994" s="12" t="s">
        <v>394</v>
      </c>
      <c r="J994" s="12" t="s">
        <v>393</v>
      </c>
    </row>
    <row r="995" spans="1:10" ht="16.5" customHeight="1" x14ac:dyDescent="0.25">
      <c r="A995" s="8" t="s">
        <v>389</v>
      </c>
      <c r="B995" s="9" t="s">
        <v>3191</v>
      </c>
      <c r="C995" s="8">
        <v>202</v>
      </c>
      <c r="D995" s="10" t="s">
        <v>3201</v>
      </c>
      <c r="E995" s="11" t="s">
        <v>3202</v>
      </c>
      <c r="F995" s="12" t="s">
        <v>3203</v>
      </c>
      <c r="G995" s="8"/>
      <c r="H995" s="13">
        <v>2</v>
      </c>
      <c r="I995" s="12" t="s">
        <v>394</v>
      </c>
      <c r="J995" s="12" t="s">
        <v>393</v>
      </c>
    </row>
    <row r="996" spans="1:10" ht="16.5" customHeight="1" x14ac:dyDescent="0.25">
      <c r="A996" s="8" t="s">
        <v>389</v>
      </c>
      <c r="B996" s="9" t="s">
        <v>3191</v>
      </c>
      <c r="C996" s="8">
        <v>301</v>
      </c>
      <c r="D996" s="10" t="s">
        <v>3204</v>
      </c>
      <c r="E996" s="11" t="s">
        <v>3205</v>
      </c>
      <c r="F996" s="12" t="s">
        <v>3206</v>
      </c>
      <c r="G996" s="8"/>
      <c r="H996" s="13">
        <v>2</v>
      </c>
      <c r="I996" s="12" t="s">
        <v>394</v>
      </c>
      <c r="J996" s="12" t="s">
        <v>393</v>
      </c>
    </row>
    <row r="997" spans="1:10" ht="16.5" customHeight="1" x14ac:dyDescent="0.25">
      <c r="A997" s="8" t="s">
        <v>389</v>
      </c>
      <c r="B997" s="9" t="s">
        <v>3191</v>
      </c>
      <c r="C997" s="8">
        <v>302</v>
      </c>
      <c r="D997" s="10" t="s">
        <v>3207</v>
      </c>
      <c r="E997" s="11" t="s">
        <v>3208</v>
      </c>
      <c r="F997" s="12" t="s">
        <v>3209</v>
      </c>
      <c r="G997" s="8"/>
      <c r="H997" s="13">
        <v>2</v>
      </c>
      <c r="I997" s="12" t="s">
        <v>394</v>
      </c>
      <c r="J997" s="12" t="s">
        <v>393</v>
      </c>
    </row>
    <row r="998" spans="1:10" ht="16.5" customHeight="1" x14ac:dyDescent="0.25">
      <c r="A998" s="8" t="s">
        <v>389</v>
      </c>
      <c r="B998" s="9" t="s">
        <v>3210</v>
      </c>
      <c r="C998" s="8">
        <v>251</v>
      </c>
      <c r="D998" s="10" t="s">
        <v>3211</v>
      </c>
      <c r="E998" s="11" t="s">
        <v>3212</v>
      </c>
      <c r="F998" s="12" t="s">
        <v>3213</v>
      </c>
      <c r="G998" s="8"/>
      <c r="H998" s="13">
        <v>2</v>
      </c>
      <c r="I998" s="12" t="s">
        <v>394</v>
      </c>
      <c r="J998" s="12" t="s">
        <v>393</v>
      </c>
    </row>
    <row r="999" spans="1:10" ht="16.5" customHeight="1" x14ac:dyDescent="0.25">
      <c r="A999" s="8" t="s">
        <v>389</v>
      </c>
      <c r="B999" s="9" t="s">
        <v>3210</v>
      </c>
      <c r="C999" s="8">
        <v>304</v>
      </c>
      <c r="D999" s="10" t="s">
        <v>3214</v>
      </c>
      <c r="E999" s="11" t="s">
        <v>3215</v>
      </c>
      <c r="F999" s="12" t="s">
        <v>3216</v>
      </c>
      <c r="G999" s="8"/>
      <c r="H999" s="13">
        <v>1</v>
      </c>
      <c r="I999" s="12" t="s">
        <v>394</v>
      </c>
      <c r="J999" s="12" t="s">
        <v>393</v>
      </c>
    </row>
    <row r="1000" spans="1:10" ht="16.5" customHeight="1" x14ac:dyDescent="0.25">
      <c r="A1000" s="8" t="s">
        <v>389</v>
      </c>
      <c r="B1000" s="9" t="s">
        <v>3210</v>
      </c>
      <c r="C1000" s="8">
        <v>310</v>
      </c>
      <c r="D1000" s="10" t="s">
        <v>3217</v>
      </c>
      <c r="E1000" s="11" t="s">
        <v>3218</v>
      </c>
      <c r="F1000" s="12" t="s">
        <v>3219</v>
      </c>
      <c r="G1000" s="8"/>
      <c r="H1000" s="13">
        <v>2</v>
      </c>
      <c r="I1000" s="12" t="s">
        <v>394</v>
      </c>
      <c r="J1000" s="12" t="s">
        <v>393</v>
      </c>
    </row>
    <row r="1001" spans="1:10" ht="16.5" customHeight="1" x14ac:dyDescent="0.25">
      <c r="A1001" s="8" t="s">
        <v>389</v>
      </c>
      <c r="B1001" s="9" t="s">
        <v>3210</v>
      </c>
      <c r="C1001" s="8">
        <v>335</v>
      </c>
      <c r="D1001" s="10" t="s">
        <v>3220</v>
      </c>
      <c r="E1001" s="11" t="s">
        <v>3221</v>
      </c>
      <c r="F1001" s="12" t="s">
        <v>3222</v>
      </c>
      <c r="G1001" s="8"/>
      <c r="H1001" s="13">
        <v>2</v>
      </c>
      <c r="I1001" s="12" t="s">
        <v>394</v>
      </c>
      <c r="J1001" s="12" t="s">
        <v>393</v>
      </c>
    </row>
    <row r="1002" spans="1:10" ht="16.5" customHeight="1" x14ac:dyDescent="0.25">
      <c r="A1002" s="8" t="s">
        <v>389</v>
      </c>
      <c r="B1002" s="9" t="s">
        <v>3210</v>
      </c>
      <c r="C1002" s="8">
        <v>360</v>
      </c>
      <c r="D1002" s="10" t="s">
        <v>3223</v>
      </c>
      <c r="E1002" s="11" t="s">
        <v>3224</v>
      </c>
      <c r="F1002" s="12" t="s">
        <v>3225</v>
      </c>
      <c r="G1002" s="8"/>
      <c r="H1002" s="13">
        <v>2</v>
      </c>
      <c r="I1002" s="12" t="s">
        <v>394</v>
      </c>
      <c r="J1002" s="12" t="s">
        <v>393</v>
      </c>
    </row>
    <row r="1003" spans="1:10" ht="16.5" customHeight="1" x14ac:dyDescent="0.25">
      <c r="A1003" s="8" t="s">
        <v>389</v>
      </c>
      <c r="B1003" s="9" t="s">
        <v>3210</v>
      </c>
      <c r="C1003" s="8">
        <v>373</v>
      </c>
      <c r="D1003" s="10" t="s">
        <v>3226</v>
      </c>
      <c r="E1003" s="11" t="s">
        <v>3227</v>
      </c>
      <c r="F1003" s="12" t="s">
        <v>3228</v>
      </c>
      <c r="G1003" s="8"/>
      <c r="H1003" s="13">
        <v>2</v>
      </c>
      <c r="I1003" s="12" t="s">
        <v>394</v>
      </c>
      <c r="J1003" s="12" t="s">
        <v>393</v>
      </c>
    </row>
    <row r="1004" spans="1:10" ht="16.5" customHeight="1" x14ac:dyDescent="0.25">
      <c r="A1004" s="8" t="s">
        <v>389</v>
      </c>
      <c r="B1004" s="9" t="s">
        <v>3210</v>
      </c>
      <c r="C1004" s="8">
        <v>386</v>
      </c>
      <c r="D1004" s="10" t="s">
        <v>3229</v>
      </c>
      <c r="E1004" s="11" t="s">
        <v>3230</v>
      </c>
      <c r="F1004" s="12" t="s">
        <v>3231</v>
      </c>
      <c r="G1004" s="8"/>
      <c r="H1004" s="13">
        <v>2</v>
      </c>
      <c r="I1004" s="12" t="s">
        <v>394</v>
      </c>
      <c r="J1004" s="12" t="s">
        <v>393</v>
      </c>
    </row>
    <row r="1005" spans="1:10" ht="16.5" customHeight="1" x14ac:dyDescent="0.25">
      <c r="A1005" s="8" t="s">
        <v>389</v>
      </c>
      <c r="B1005" s="9" t="s">
        <v>3210</v>
      </c>
      <c r="C1005" s="8">
        <v>387</v>
      </c>
      <c r="D1005" s="10" t="s">
        <v>3232</v>
      </c>
      <c r="E1005" s="11" t="s">
        <v>3233</v>
      </c>
      <c r="F1005" s="12" t="s">
        <v>3234</v>
      </c>
      <c r="G1005" s="8"/>
      <c r="H1005" s="13">
        <v>2</v>
      </c>
      <c r="I1005" s="12" t="s">
        <v>394</v>
      </c>
      <c r="J1005" s="12" t="s">
        <v>393</v>
      </c>
    </row>
    <row r="1006" spans="1:10" ht="16.5" customHeight="1" x14ac:dyDescent="0.25">
      <c r="A1006" s="8" t="s">
        <v>389</v>
      </c>
      <c r="B1006" s="9" t="s">
        <v>3210</v>
      </c>
      <c r="C1006" s="8">
        <v>421</v>
      </c>
      <c r="D1006" s="10" t="s">
        <v>3235</v>
      </c>
      <c r="E1006" s="11" t="s">
        <v>3236</v>
      </c>
      <c r="F1006" s="12" t="s">
        <v>3237</v>
      </c>
      <c r="G1006" s="8"/>
      <c r="H1006" s="13">
        <v>3</v>
      </c>
      <c r="I1006" s="12" t="s">
        <v>394</v>
      </c>
      <c r="J1006" s="12" t="s">
        <v>393</v>
      </c>
    </row>
    <row r="1007" spans="1:10" ht="16.5" customHeight="1" x14ac:dyDescent="0.25">
      <c r="A1007" s="8" t="s">
        <v>389</v>
      </c>
      <c r="B1007" s="9" t="s">
        <v>3210</v>
      </c>
      <c r="C1007" s="8">
        <v>425</v>
      </c>
      <c r="D1007" s="10" t="s">
        <v>3238</v>
      </c>
      <c r="E1007" s="11" t="s">
        <v>3239</v>
      </c>
      <c r="F1007" s="12" t="s">
        <v>3240</v>
      </c>
      <c r="G1007" s="8"/>
      <c r="H1007" s="13">
        <v>2</v>
      </c>
      <c r="I1007" s="12" t="s">
        <v>394</v>
      </c>
      <c r="J1007" s="12" t="s">
        <v>393</v>
      </c>
    </row>
    <row r="1008" spans="1:10" ht="16.5" customHeight="1" x14ac:dyDescent="0.25">
      <c r="A1008" s="8" t="s">
        <v>389</v>
      </c>
      <c r="B1008" s="9" t="s">
        <v>3210</v>
      </c>
      <c r="C1008" s="8">
        <v>435</v>
      </c>
      <c r="D1008" s="10" t="s">
        <v>3241</v>
      </c>
      <c r="E1008" s="11" t="s">
        <v>3242</v>
      </c>
      <c r="F1008" s="12" t="s">
        <v>3243</v>
      </c>
      <c r="G1008" s="8"/>
      <c r="H1008" s="13">
        <v>2</v>
      </c>
      <c r="I1008" s="12" t="s">
        <v>394</v>
      </c>
      <c r="J1008" s="12" t="s">
        <v>393</v>
      </c>
    </row>
    <row r="1009" spans="1:10" ht="16.5" customHeight="1" x14ac:dyDescent="0.25">
      <c r="A1009" s="8" t="s">
        <v>389</v>
      </c>
      <c r="B1009" s="9" t="s">
        <v>3210</v>
      </c>
      <c r="C1009" s="8">
        <v>438</v>
      </c>
      <c r="D1009" s="10" t="s">
        <v>3244</v>
      </c>
      <c r="E1009" s="11" t="s">
        <v>3245</v>
      </c>
      <c r="F1009" s="12" t="s">
        <v>3246</v>
      </c>
      <c r="G1009" s="8"/>
      <c r="H1009" s="13">
        <v>2</v>
      </c>
      <c r="I1009" s="12" t="s">
        <v>394</v>
      </c>
      <c r="J1009" s="12" t="s">
        <v>393</v>
      </c>
    </row>
    <row r="1010" spans="1:10" ht="16.5" customHeight="1" x14ac:dyDescent="0.25">
      <c r="A1010" s="8" t="s">
        <v>389</v>
      </c>
      <c r="B1010" s="9" t="s">
        <v>3210</v>
      </c>
      <c r="C1010" s="8">
        <v>439</v>
      </c>
      <c r="D1010" s="10" t="s">
        <v>3247</v>
      </c>
      <c r="E1010" s="11" t="s">
        <v>3248</v>
      </c>
      <c r="F1010" s="12" t="s">
        <v>3249</v>
      </c>
      <c r="G1010" s="8"/>
      <c r="H1010" s="13">
        <v>2</v>
      </c>
      <c r="I1010" s="12" t="s">
        <v>394</v>
      </c>
      <c r="J1010" s="12" t="s">
        <v>393</v>
      </c>
    </row>
    <row r="1011" spans="1:10" ht="16.5" customHeight="1" x14ac:dyDescent="0.25">
      <c r="A1011" s="8" t="s">
        <v>389</v>
      </c>
      <c r="B1011" s="9" t="s">
        <v>3250</v>
      </c>
      <c r="C1011" s="8">
        <v>105</v>
      </c>
      <c r="D1011" s="10" t="s">
        <v>3251</v>
      </c>
      <c r="E1011" s="11" t="s">
        <v>3252</v>
      </c>
      <c r="F1011" s="12" t="s">
        <v>3253</v>
      </c>
      <c r="G1011" s="8"/>
      <c r="H1011" s="13">
        <v>3</v>
      </c>
      <c r="I1011" s="12" t="s">
        <v>394</v>
      </c>
      <c r="J1011" s="12" t="s">
        <v>393</v>
      </c>
    </row>
    <row r="1012" spans="1:10" ht="16.5" customHeight="1" x14ac:dyDescent="0.25">
      <c r="A1012" s="8" t="s">
        <v>389</v>
      </c>
      <c r="B1012" s="9" t="s">
        <v>3250</v>
      </c>
      <c r="C1012" s="8">
        <v>201</v>
      </c>
      <c r="D1012" s="10" t="s">
        <v>232</v>
      </c>
      <c r="E1012" s="11" t="s">
        <v>3254</v>
      </c>
      <c r="F1012" s="12" t="s">
        <v>3255</v>
      </c>
      <c r="G1012" s="8"/>
      <c r="H1012" s="13">
        <v>2</v>
      </c>
      <c r="I1012" s="12" t="s">
        <v>394</v>
      </c>
      <c r="J1012" s="12" t="s">
        <v>393</v>
      </c>
    </row>
    <row r="1013" spans="1:10" ht="16.5" customHeight="1" x14ac:dyDescent="0.25">
      <c r="A1013" s="8" t="s">
        <v>389</v>
      </c>
      <c r="B1013" s="9" t="s">
        <v>3250</v>
      </c>
      <c r="C1013" s="8">
        <v>207</v>
      </c>
      <c r="D1013" s="10" t="s">
        <v>3256</v>
      </c>
      <c r="E1013" s="11" t="s">
        <v>3257</v>
      </c>
      <c r="F1013" s="12" t="s">
        <v>3258</v>
      </c>
      <c r="G1013" s="8"/>
      <c r="H1013" s="13">
        <v>2</v>
      </c>
      <c r="I1013" s="12" t="s">
        <v>394</v>
      </c>
      <c r="J1013" s="12" t="s">
        <v>393</v>
      </c>
    </row>
    <row r="1014" spans="1:10" ht="16.5" customHeight="1" x14ac:dyDescent="0.25">
      <c r="A1014" s="8" t="s">
        <v>389</v>
      </c>
      <c r="B1014" s="9" t="s">
        <v>3250</v>
      </c>
      <c r="C1014" s="8">
        <v>208</v>
      </c>
      <c r="D1014" s="10" t="s">
        <v>3259</v>
      </c>
      <c r="E1014" s="11" t="s">
        <v>3260</v>
      </c>
      <c r="F1014" s="12" t="s">
        <v>3261</v>
      </c>
      <c r="G1014" s="8"/>
      <c r="H1014" s="13">
        <v>2</v>
      </c>
      <c r="I1014" s="12" t="s">
        <v>394</v>
      </c>
      <c r="J1014" s="12" t="s">
        <v>393</v>
      </c>
    </row>
    <row r="1015" spans="1:10" ht="16.5" customHeight="1" x14ac:dyDescent="0.25">
      <c r="A1015" s="8" t="s">
        <v>389</v>
      </c>
      <c r="B1015" s="9" t="s">
        <v>3250</v>
      </c>
      <c r="C1015" s="8">
        <v>210</v>
      </c>
      <c r="D1015" s="10" t="s">
        <v>3262</v>
      </c>
      <c r="E1015" s="11" t="s">
        <v>3263</v>
      </c>
      <c r="F1015" s="12" t="s">
        <v>3264</v>
      </c>
      <c r="G1015" s="8"/>
      <c r="H1015" s="13">
        <v>2</v>
      </c>
      <c r="I1015" s="12" t="s">
        <v>394</v>
      </c>
      <c r="J1015" s="12" t="s">
        <v>393</v>
      </c>
    </row>
    <row r="1016" spans="1:10" ht="16.5" customHeight="1" x14ac:dyDescent="0.25">
      <c r="A1016" s="8" t="s">
        <v>389</v>
      </c>
      <c r="B1016" s="9" t="s">
        <v>3250</v>
      </c>
      <c r="C1016" s="8">
        <v>230</v>
      </c>
      <c r="D1016" s="10" t="s">
        <v>3265</v>
      </c>
      <c r="E1016" s="11" t="s">
        <v>3266</v>
      </c>
      <c r="F1016" s="12" t="s">
        <v>3267</v>
      </c>
      <c r="G1016" s="8"/>
      <c r="H1016" s="13">
        <v>3</v>
      </c>
      <c r="I1016" s="12" t="s">
        <v>394</v>
      </c>
      <c r="J1016" s="12" t="s">
        <v>393</v>
      </c>
    </row>
    <row r="1017" spans="1:10" ht="16.5" customHeight="1" x14ac:dyDescent="0.25">
      <c r="A1017" s="8" t="s">
        <v>389</v>
      </c>
      <c r="B1017" s="9" t="s">
        <v>3250</v>
      </c>
      <c r="C1017" s="8">
        <v>261</v>
      </c>
      <c r="D1017" s="10" t="s">
        <v>3268</v>
      </c>
      <c r="E1017" s="11" t="s">
        <v>3269</v>
      </c>
      <c r="F1017" s="12" t="s">
        <v>3270</v>
      </c>
      <c r="G1017" s="8"/>
      <c r="H1017" s="13">
        <v>3</v>
      </c>
      <c r="I1017" s="12" t="s">
        <v>394</v>
      </c>
      <c r="J1017" s="12" t="s">
        <v>393</v>
      </c>
    </row>
    <row r="1018" spans="1:10" ht="16.5" customHeight="1" x14ac:dyDescent="0.25">
      <c r="A1018" s="8" t="s">
        <v>389</v>
      </c>
      <c r="B1018" s="9" t="s">
        <v>3250</v>
      </c>
      <c r="C1018" s="8">
        <v>283</v>
      </c>
      <c r="D1018" s="10" t="s">
        <v>3271</v>
      </c>
      <c r="E1018" s="11" t="s">
        <v>3272</v>
      </c>
      <c r="F1018" s="12" t="s">
        <v>3273</v>
      </c>
      <c r="G1018" s="8"/>
      <c r="H1018" s="13">
        <v>3</v>
      </c>
      <c r="I1018" s="12" t="s">
        <v>394</v>
      </c>
      <c r="J1018" s="12" t="s">
        <v>393</v>
      </c>
    </row>
    <row r="1019" spans="1:10" ht="16.5" customHeight="1" x14ac:dyDescent="0.25">
      <c r="A1019" s="8" t="s">
        <v>389</v>
      </c>
      <c r="B1019" s="9" t="s">
        <v>3250</v>
      </c>
      <c r="C1019" s="8">
        <v>290</v>
      </c>
      <c r="D1019" s="10" t="s">
        <v>3274</v>
      </c>
      <c r="E1019" s="11" t="s">
        <v>3275</v>
      </c>
      <c r="F1019" s="12" t="s">
        <v>3276</v>
      </c>
      <c r="G1019" s="8"/>
      <c r="H1019" s="13">
        <v>3</v>
      </c>
      <c r="I1019" s="12" t="s">
        <v>394</v>
      </c>
      <c r="J1019" s="12" t="s">
        <v>393</v>
      </c>
    </row>
    <row r="1020" spans="1:10" ht="16.5" customHeight="1" x14ac:dyDescent="0.25">
      <c r="A1020" s="8" t="s">
        <v>389</v>
      </c>
      <c r="B1020" s="9" t="s">
        <v>3250</v>
      </c>
      <c r="C1020" s="8">
        <v>296</v>
      </c>
      <c r="D1020" s="10" t="s">
        <v>3277</v>
      </c>
      <c r="E1020" s="11" t="s">
        <v>3278</v>
      </c>
      <c r="F1020" s="12" t="s">
        <v>400</v>
      </c>
      <c r="G1020" s="8"/>
      <c r="H1020" s="13">
        <v>1</v>
      </c>
      <c r="I1020" s="12" t="s">
        <v>394</v>
      </c>
      <c r="J1020" s="12" t="s">
        <v>393</v>
      </c>
    </row>
    <row r="1021" spans="1:10" ht="16.5" customHeight="1" x14ac:dyDescent="0.25">
      <c r="A1021" s="8" t="s">
        <v>389</v>
      </c>
      <c r="B1021" s="9" t="s">
        <v>3250</v>
      </c>
      <c r="C1021" s="8">
        <v>304</v>
      </c>
      <c r="D1021" s="10" t="s">
        <v>3279</v>
      </c>
      <c r="E1021" s="11" t="s">
        <v>3280</v>
      </c>
      <c r="F1021" s="12" t="s">
        <v>3216</v>
      </c>
      <c r="G1021" s="8"/>
      <c r="H1021" s="13">
        <v>1</v>
      </c>
      <c r="I1021" s="12" t="s">
        <v>394</v>
      </c>
      <c r="J1021" s="12" t="s">
        <v>393</v>
      </c>
    </row>
    <row r="1022" spans="1:10" ht="16.5" customHeight="1" x14ac:dyDescent="0.25">
      <c r="A1022" s="8" t="s">
        <v>389</v>
      </c>
      <c r="B1022" s="9" t="s">
        <v>3250</v>
      </c>
      <c r="C1022" s="8">
        <v>305</v>
      </c>
      <c r="D1022" s="10" t="s">
        <v>3281</v>
      </c>
      <c r="E1022" s="11" t="s">
        <v>3282</v>
      </c>
      <c r="F1022" s="12" t="s">
        <v>3283</v>
      </c>
      <c r="G1022" s="8"/>
      <c r="H1022" s="13">
        <v>1</v>
      </c>
      <c r="I1022" s="12" t="s">
        <v>394</v>
      </c>
      <c r="J1022" s="12" t="s">
        <v>393</v>
      </c>
    </row>
    <row r="1023" spans="1:10" ht="16.5" customHeight="1" x14ac:dyDescent="0.25">
      <c r="A1023" s="8" t="s">
        <v>389</v>
      </c>
      <c r="B1023" s="9" t="s">
        <v>3250</v>
      </c>
      <c r="C1023" s="8">
        <v>307</v>
      </c>
      <c r="D1023" s="10" t="s">
        <v>3284</v>
      </c>
      <c r="E1023" s="11" t="s">
        <v>3285</v>
      </c>
      <c r="F1023" s="12" t="s">
        <v>3286</v>
      </c>
      <c r="G1023" s="8"/>
      <c r="H1023" s="13">
        <v>2</v>
      </c>
      <c r="I1023" s="12" t="s">
        <v>394</v>
      </c>
      <c r="J1023" s="12" t="s">
        <v>393</v>
      </c>
    </row>
    <row r="1024" spans="1:10" ht="16.5" customHeight="1" x14ac:dyDescent="0.25">
      <c r="A1024" s="8" t="s">
        <v>389</v>
      </c>
      <c r="B1024" s="9" t="s">
        <v>3250</v>
      </c>
      <c r="C1024" s="8">
        <v>308</v>
      </c>
      <c r="D1024" s="10" t="s">
        <v>3287</v>
      </c>
      <c r="E1024" s="11" t="s">
        <v>3288</v>
      </c>
      <c r="F1024" s="12" t="s">
        <v>3289</v>
      </c>
      <c r="G1024" s="8"/>
      <c r="H1024" s="13">
        <v>2</v>
      </c>
      <c r="I1024" s="12" t="s">
        <v>394</v>
      </c>
      <c r="J1024" s="12" t="s">
        <v>393</v>
      </c>
    </row>
    <row r="1025" spans="1:10" ht="16.5" customHeight="1" x14ac:dyDescent="0.25">
      <c r="A1025" s="8" t="s">
        <v>389</v>
      </c>
      <c r="B1025" s="9" t="s">
        <v>3250</v>
      </c>
      <c r="C1025" s="8">
        <v>323</v>
      </c>
      <c r="D1025" s="10" t="s">
        <v>3290</v>
      </c>
      <c r="E1025" s="11" t="s">
        <v>3291</v>
      </c>
      <c r="F1025" s="12" t="s">
        <v>3292</v>
      </c>
      <c r="G1025" s="8"/>
      <c r="H1025" s="13">
        <v>2</v>
      </c>
      <c r="I1025" s="12" t="s">
        <v>394</v>
      </c>
      <c r="J1025" s="12" t="s">
        <v>393</v>
      </c>
    </row>
    <row r="1026" spans="1:10" ht="16.5" customHeight="1" x14ac:dyDescent="0.25">
      <c r="A1026" s="8" t="s">
        <v>389</v>
      </c>
      <c r="B1026" s="9" t="s">
        <v>3250</v>
      </c>
      <c r="C1026" s="8">
        <v>336</v>
      </c>
      <c r="D1026" s="10" t="s">
        <v>3293</v>
      </c>
      <c r="E1026" s="11" t="s">
        <v>3294</v>
      </c>
      <c r="F1026" s="12" t="s">
        <v>3295</v>
      </c>
      <c r="G1026" s="8"/>
      <c r="H1026" s="13">
        <v>2</v>
      </c>
      <c r="I1026" s="12" t="s">
        <v>394</v>
      </c>
      <c r="J1026" s="12" t="s">
        <v>393</v>
      </c>
    </row>
    <row r="1027" spans="1:10" ht="16.5" customHeight="1" x14ac:dyDescent="0.25">
      <c r="A1027" s="8" t="s">
        <v>389</v>
      </c>
      <c r="B1027" s="9" t="s">
        <v>3250</v>
      </c>
      <c r="C1027" s="8">
        <v>341</v>
      </c>
      <c r="D1027" s="10" t="s">
        <v>3296</v>
      </c>
      <c r="E1027" s="11" t="s">
        <v>3297</v>
      </c>
      <c r="F1027" s="12" t="s">
        <v>3298</v>
      </c>
      <c r="G1027" s="8"/>
      <c r="H1027" s="13">
        <v>2</v>
      </c>
      <c r="I1027" s="12" t="s">
        <v>394</v>
      </c>
      <c r="J1027" s="12" t="s">
        <v>393</v>
      </c>
    </row>
    <row r="1028" spans="1:10" ht="16.5" customHeight="1" x14ac:dyDescent="0.25">
      <c r="A1028" s="8" t="s">
        <v>389</v>
      </c>
      <c r="B1028" s="9" t="s">
        <v>3250</v>
      </c>
      <c r="C1028" s="8">
        <v>351</v>
      </c>
      <c r="D1028" s="10" t="s">
        <v>3299</v>
      </c>
      <c r="E1028" s="11" t="s">
        <v>3300</v>
      </c>
      <c r="F1028" s="12" t="s">
        <v>3301</v>
      </c>
      <c r="G1028" s="8"/>
      <c r="H1028" s="13">
        <v>2</v>
      </c>
      <c r="I1028" s="12" t="s">
        <v>394</v>
      </c>
      <c r="J1028" s="12" t="s">
        <v>393</v>
      </c>
    </row>
    <row r="1029" spans="1:10" ht="16.5" customHeight="1" x14ac:dyDescent="0.25">
      <c r="A1029" s="8" t="s">
        <v>389</v>
      </c>
      <c r="B1029" s="9" t="s">
        <v>3250</v>
      </c>
      <c r="C1029" s="8">
        <v>352</v>
      </c>
      <c r="D1029" s="10" t="s">
        <v>3302</v>
      </c>
      <c r="E1029" s="11" t="s">
        <v>3303</v>
      </c>
      <c r="F1029" s="12" t="s">
        <v>3304</v>
      </c>
      <c r="G1029" s="8"/>
      <c r="H1029" s="13">
        <v>3</v>
      </c>
      <c r="I1029" s="12" t="s">
        <v>394</v>
      </c>
      <c r="J1029" s="12" t="s">
        <v>393</v>
      </c>
    </row>
    <row r="1030" spans="1:10" ht="16.5" customHeight="1" x14ac:dyDescent="0.25">
      <c r="A1030" s="8" t="s">
        <v>389</v>
      </c>
      <c r="B1030" s="9" t="s">
        <v>3250</v>
      </c>
      <c r="C1030" s="8">
        <v>362</v>
      </c>
      <c r="D1030" s="10" t="s">
        <v>3305</v>
      </c>
      <c r="E1030" s="11" t="s">
        <v>3306</v>
      </c>
      <c r="F1030" s="12" t="s">
        <v>3307</v>
      </c>
      <c r="G1030" s="8"/>
      <c r="H1030" s="13">
        <v>2</v>
      </c>
      <c r="I1030" s="12" t="s">
        <v>394</v>
      </c>
      <c r="J1030" s="12" t="s">
        <v>393</v>
      </c>
    </row>
    <row r="1031" spans="1:10" ht="16.5" customHeight="1" x14ac:dyDescent="0.25">
      <c r="A1031" s="8" t="s">
        <v>389</v>
      </c>
      <c r="B1031" s="9" t="s">
        <v>3250</v>
      </c>
      <c r="C1031" s="8">
        <v>368</v>
      </c>
      <c r="D1031" s="10" t="s">
        <v>3308</v>
      </c>
      <c r="E1031" s="11" t="s">
        <v>3309</v>
      </c>
      <c r="F1031" s="12" t="s">
        <v>3310</v>
      </c>
      <c r="G1031" s="8"/>
      <c r="H1031" s="13">
        <v>3</v>
      </c>
      <c r="I1031" s="12" t="s">
        <v>394</v>
      </c>
      <c r="J1031" s="12" t="s">
        <v>393</v>
      </c>
    </row>
    <row r="1032" spans="1:10" ht="16.5" customHeight="1" x14ac:dyDescent="0.25">
      <c r="A1032" s="8" t="s">
        <v>389</v>
      </c>
      <c r="B1032" s="9" t="s">
        <v>3250</v>
      </c>
      <c r="C1032" s="8">
        <v>376</v>
      </c>
      <c r="D1032" s="10" t="s">
        <v>3311</v>
      </c>
      <c r="E1032" s="11" t="s">
        <v>3312</v>
      </c>
      <c r="F1032" s="12" t="s">
        <v>3313</v>
      </c>
      <c r="G1032" s="8"/>
      <c r="H1032" s="13">
        <v>2</v>
      </c>
      <c r="I1032" s="12" t="s">
        <v>394</v>
      </c>
      <c r="J1032" s="12" t="s">
        <v>393</v>
      </c>
    </row>
    <row r="1033" spans="1:10" ht="16.5" customHeight="1" x14ac:dyDescent="0.25">
      <c r="A1033" s="8" t="s">
        <v>389</v>
      </c>
      <c r="B1033" s="9" t="s">
        <v>3250</v>
      </c>
      <c r="C1033" s="8">
        <v>377</v>
      </c>
      <c r="D1033" s="10" t="s">
        <v>3314</v>
      </c>
      <c r="E1033" s="11" t="s">
        <v>3315</v>
      </c>
      <c r="F1033" s="12" t="s">
        <v>3316</v>
      </c>
      <c r="G1033" s="8"/>
      <c r="H1033" s="13">
        <v>3</v>
      </c>
      <c r="I1033" s="12" t="s">
        <v>394</v>
      </c>
      <c r="J1033" s="12" t="s">
        <v>393</v>
      </c>
    </row>
    <row r="1034" spans="1:10" ht="16.5" customHeight="1" x14ac:dyDescent="0.25">
      <c r="A1034" s="8" t="s">
        <v>389</v>
      </c>
      <c r="B1034" s="9" t="s">
        <v>3250</v>
      </c>
      <c r="C1034" s="8">
        <v>388</v>
      </c>
      <c r="D1034" s="10" t="s">
        <v>3317</v>
      </c>
      <c r="E1034" s="11" t="s">
        <v>3318</v>
      </c>
      <c r="F1034" s="12" t="s">
        <v>3319</v>
      </c>
      <c r="G1034" s="8"/>
      <c r="H1034" s="13">
        <v>2</v>
      </c>
      <c r="I1034" s="12" t="s">
        <v>394</v>
      </c>
      <c r="J1034" s="12" t="s">
        <v>393</v>
      </c>
    </row>
    <row r="1035" spans="1:10" ht="16.5" customHeight="1" x14ac:dyDescent="0.25">
      <c r="A1035" s="8" t="s">
        <v>389</v>
      </c>
      <c r="B1035" s="9" t="s">
        <v>3250</v>
      </c>
      <c r="C1035" s="8">
        <v>391</v>
      </c>
      <c r="D1035" s="10" t="s">
        <v>3320</v>
      </c>
      <c r="E1035" s="11" t="s">
        <v>3321</v>
      </c>
      <c r="F1035" s="12" t="s">
        <v>3322</v>
      </c>
      <c r="G1035" s="8"/>
      <c r="H1035" s="13">
        <v>2</v>
      </c>
      <c r="I1035" s="12" t="s">
        <v>394</v>
      </c>
      <c r="J1035" s="12" t="s">
        <v>393</v>
      </c>
    </row>
    <row r="1036" spans="1:10" ht="16.5" customHeight="1" x14ac:dyDescent="0.25">
      <c r="A1036" s="8" t="s">
        <v>389</v>
      </c>
      <c r="B1036" s="9" t="s">
        <v>3250</v>
      </c>
      <c r="C1036" s="8">
        <v>392</v>
      </c>
      <c r="D1036" s="10" t="s">
        <v>3323</v>
      </c>
      <c r="E1036" s="11" t="s">
        <v>3324</v>
      </c>
      <c r="F1036" s="12" t="s">
        <v>3325</v>
      </c>
      <c r="G1036" s="8"/>
      <c r="H1036" s="13">
        <v>3</v>
      </c>
      <c r="I1036" s="12" t="s">
        <v>394</v>
      </c>
      <c r="J1036" s="12" t="s">
        <v>393</v>
      </c>
    </row>
    <row r="1037" spans="1:10" ht="16.5" customHeight="1" x14ac:dyDescent="0.25">
      <c r="A1037" s="8" t="s">
        <v>389</v>
      </c>
      <c r="B1037" s="9" t="s">
        <v>3250</v>
      </c>
      <c r="C1037" s="8">
        <v>396</v>
      </c>
      <c r="D1037" s="10" t="s">
        <v>3326</v>
      </c>
      <c r="E1037" s="11" t="s">
        <v>3327</v>
      </c>
      <c r="F1037" s="12" t="s">
        <v>400</v>
      </c>
      <c r="G1037" s="8"/>
      <c r="H1037" s="13">
        <v>1</v>
      </c>
      <c r="I1037" s="12" t="s">
        <v>394</v>
      </c>
      <c r="J1037" s="12" t="s">
        <v>393</v>
      </c>
    </row>
    <row r="1038" spans="1:10" ht="16.5" customHeight="1" x14ac:dyDescent="0.25">
      <c r="A1038" s="8" t="s">
        <v>389</v>
      </c>
      <c r="B1038" s="9" t="s">
        <v>3250</v>
      </c>
      <c r="C1038" s="8">
        <v>403</v>
      </c>
      <c r="D1038" s="10" t="s">
        <v>313</v>
      </c>
      <c r="E1038" s="11" t="s">
        <v>3328</v>
      </c>
      <c r="F1038" s="12" t="s">
        <v>3329</v>
      </c>
      <c r="G1038" s="8"/>
      <c r="H1038" s="13">
        <v>3</v>
      </c>
      <c r="I1038" s="12" t="s">
        <v>394</v>
      </c>
      <c r="J1038" s="12" t="s">
        <v>393</v>
      </c>
    </row>
    <row r="1039" spans="1:10" ht="16.5" customHeight="1" x14ac:dyDescent="0.25">
      <c r="A1039" s="8" t="s">
        <v>389</v>
      </c>
      <c r="B1039" s="9" t="s">
        <v>3250</v>
      </c>
      <c r="C1039" s="8">
        <v>413</v>
      </c>
      <c r="D1039" s="10" t="s">
        <v>320</v>
      </c>
      <c r="E1039" s="11" t="s">
        <v>3330</v>
      </c>
      <c r="F1039" s="12" t="s">
        <v>3331</v>
      </c>
      <c r="G1039" s="8"/>
      <c r="H1039" s="13">
        <v>2</v>
      </c>
      <c r="I1039" s="12" t="s">
        <v>394</v>
      </c>
      <c r="J1039" s="12" t="s">
        <v>393</v>
      </c>
    </row>
    <row r="1040" spans="1:10" ht="16.5" customHeight="1" x14ac:dyDescent="0.25">
      <c r="A1040" s="8" t="s">
        <v>389</v>
      </c>
      <c r="B1040" s="9" t="s">
        <v>3250</v>
      </c>
      <c r="C1040" s="8">
        <v>423</v>
      </c>
      <c r="D1040" s="10" t="s">
        <v>3332</v>
      </c>
      <c r="E1040" s="11" t="s">
        <v>3333</v>
      </c>
      <c r="F1040" s="12" t="s">
        <v>3334</v>
      </c>
      <c r="G1040" s="8"/>
      <c r="H1040" s="13">
        <v>2</v>
      </c>
      <c r="I1040" s="12" t="s">
        <v>394</v>
      </c>
      <c r="J1040" s="12" t="s">
        <v>393</v>
      </c>
    </row>
    <row r="1041" spans="1:10" ht="16.5" customHeight="1" x14ac:dyDescent="0.25">
      <c r="A1041" s="8" t="s">
        <v>389</v>
      </c>
      <c r="B1041" s="9" t="s">
        <v>3250</v>
      </c>
      <c r="C1041" s="8">
        <v>424</v>
      </c>
      <c r="D1041" s="10" t="s">
        <v>3335</v>
      </c>
      <c r="E1041" s="11" t="s">
        <v>3336</v>
      </c>
      <c r="F1041" s="12" t="s">
        <v>3337</v>
      </c>
      <c r="G1041" s="8"/>
      <c r="H1041" s="13">
        <v>2</v>
      </c>
      <c r="I1041" s="12" t="s">
        <v>394</v>
      </c>
      <c r="J1041" s="12" t="s">
        <v>393</v>
      </c>
    </row>
    <row r="1042" spans="1:10" ht="16.5" customHeight="1" x14ac:dyDescent="0.25">
      <c r="A1042" s="8" t="s">
        <v>389</v>
      </c>
      <c r="B1042" s="9" t="s">
        <v>3250</v>
      </c>
      <c r="C1042" s="8">
        <v>436</v>
      </c>
      <c r="D1042" s="10" t="s">
        <v>3338</v>
      </c>
      <c r="E1042" s="11" t="s">
        <v>3339</v>
      </c>
      <c r="F1042" s="12" t="s">
        <v>3340</v>
      </c>
      <c r="G1042" s="8"/>
      <c r="H1042" s="13">
        <v>2</v>
      </c>
      <c r="I1042" s="12" t="s">
        <v>394</v>
      </c>
      <c r="J1042" s="12" t="s">
        <v>393</v>
      </c>
    </row>
    <row r="1043" spans="1:10" ht="16.5" customHeight="1" x14ac:dyDescent="0.25">
      <c r="A1043" s="8" t="s">
        <v>389</v>
      </c>
      <c r="B1043" s="9" t="s">
        <v>3250</v>
      </c>
      <c r="C1043" s="8">
        <v>443</v>
      </c>
      <c r="D1043" s="10" t="s">
        <v>3341</v>
      </c>
      <c r="E1043" s="11" t="s">
        <v>3342</v>
      </c>
      <c r="F1043" s="12" t="s">
        <v>3343</v>
      </c>
      <c r="G1043" s="8"/>
      <c r="H1043" s="13">
        <v>1</v>
      </c>
      <c r="I1043" s="12" t="s">
        <v>394</v>
      </c>
      <c r="J1043" s="12" t="s">
        <v>393</v>
      </c>
    </row>
    <row r="1044" spans="1:10" ht="16.5" customHeight="1" x14ac:dyDescent="0.25">
      <c r="A1044" s="8" t="s">
        <v>389</v>
      </c>
      <c r="B1044" s="9" t="s">
        <v>3250</v>
      </c>
      <c r="C1044" s="8">
        <v>448</v>
      </c>
      <c r="D1044" s="10" t="s">
        <v>3344</v>
      </c>
      <c r="E1044" s="11" t="s">
        <v>3345</v>
      </c>
      <c r="F1044" s="12" t="s">
        <v>414</v>
      </c>
      <c r="G1044" s="8"/>
      <c r="H1044" s="13">
        <v>2</v>
      </c>
      <c r="I1044" s="12" t="s">
        <v>394</v>
      </c>
      <c r="J1044" s="12" t="s">
        <v>393</v>
      </c>
    </row>
    <row r="1045" spans="1:10" ht="16.5" customHeight="1" x14ac:dyDescent="0.25">
      <c r="A1045" s="8" t="s">
        <v>389</v>
      </c>
      <c r="B1045" s="9" t="s">
        <v>3250</v>
      </c>
      <c r="C1045" s="8">
        <v>449</v>
      </c>
      <c r="D1045" s="10" t="s">
        <v>3346</v>
      </c>
      <c r="E1045" s="11" t="s">
        <v>3347</v>
      </c>
      <c r="F1045" s="12" t="s">
        <v>425</v>
      </c>
      <c r="G1045" s="8"/>
      <c r="H1045" s="13">
        <v>4</v>
      </c>
      <c r="I1045" s="12" t="s">
        <v>394</v>
      </c>
      <c r="J1045" s="12" t="s">
        <v>393</v>
      </c>
    </row>
    <row r="1046" spans="1:10" ht="16.5" customHeight="1" x14ac:dyDescent="0.25">
      <c r="A1046" s="8" t="s">
        <v>389</v>
      </c>
      <c r="B1046" s="9" t="s">
        <v>3250</v>
      </c>
      <c r="C1046" s="8">
        <v>473</v>
      </c>
      <c r="D1046" s="10" t="s">
        <v>3348</v>
      </c>
      <c r="E1046" s="11" t="s">
        <v>3349</v>
      </c>
      <c r="F1046" s="12" t="s">
        <v>3350</v>
      </c>
      <c r="G1046" s="8"/>
      <c r="H1046" s="13">
        <v>2</v>
      </c>
      <c r="I1046" s="12" t="s">
        <v>394</v>
      </c>
      <c r="J1046" s="12" t="s">
        <v>393</v>
      </c>
    </row>
    <row r="1047" spans="1:10" ht="16.5" customHeight="1" x14ac:dyDescent="0.25">
      <c r="A1047" s="8" t="s">
        <v>389</v>
      </c>
      <c r="B1047" s="9" t="s">
        <v>3250</v>
      </c>
      <c r="C1047" s="8">
        <v>476</v>
      </c>
      <c r="D1047" s="10" t="s">
        <v>3351</v>
      </c>
      <c r="E1047" s="11" t="s">
        <v>3352</v>
      </c>
      <c r="F1047" s="12" t="s">
        <v>3353</v>
      </c>
      <c r="G1047" s="8"/>
      <c r="H1047" s="13">
        <v>2</v>
      </c>
      <c r="I1047" s="12" t="s">
        <v>394</v>
      </c>
      <c r="J1047" s="12" t="s">
        <v>393</v>
      </c>
    </row>
    <row r="1048" spans="1:10" ht="16.5" customHeight="1" x14ac:dyDescent="0.25">
      <c r="A1048" s="8" t="s">
        <v>389</v>
      </c>
      <c r="B1048" s="9" t="s">
        <v>3250</v>
      </c>
      <c r="C1048" s="8">
        <v>477</v>
      </c>
      <c r="D1048" s="10" t="s">
        <v>3354</v>
      </c>
      <c r="E1048" s="11" t="s">
        <v>3355</v>
      </c>
      <c r="F1048" s="12" t="s">
        <v>3356</v>
      </c>
      <c r="G1048" s="8"/>
      <c r="H1048" s="13">
        <v>2</v>
      </c>
      <c r="I1048" s="12" t="s">
        <v>394</v>
      </c>
      <c r="J1048" s="12" t="s">
        <v>393</v>
      </c>
    </row>
    <row r="1049" spans="1:10" ht="16.5" customHeight="1" x14ac:dyDescent="0.25">
      <c r="A1049" s="8" t="s">
        <v>389</v>
      </c>
      <c r="B1049" s="9" t="s">
        <v>3250</v>
      </c>
      <c r="C1049" s="8">
        <v>496</v>
      </c>
      <c r="D1049" s="10" t="s">
        <v>3357</v>
      </c>
      <c r="E1049" s="11" t="s">
        <v>3358</v>
      </c>
      <c r="F1049" s="12" t="s">
        <v>400</v>
      </c>
      <c r="G1049" s="8"/>
      <c r="H1049" s="13">
        <v>1</v>
      </c>
      <c r="I1049" s="12" t="s">
        <v>394</v>
      </c>
      <c r="J1049" s="12" t="s">
        <v>393</v>
      </c>
    </row>
    <row r="1050" spans="1:10" ht="16.5" customHeight="1" x14ac:dyDescent="0.25">
      <c r="A1050" s="8" t="s">
        <v>389</v>
      </c>
      <c r="B1050" s="9" t="s">
        <v>3250</v>
      </c>
      <c r="C1050" s="8">
        <v>603</v>
      </c>
      <c r="D1050" s="10" t="s">
        <v>3359</v>
      </c>
      <c r="E1050" s="11" t="s">
        <v>3360</v>
      </c>
      <c r="F1050" s="12" t="s">
        <v>3361</v>
      </c>
      <c r="G1050" s="8"/>
      <c r="H1050" s="13">
        <v>3</v>
      </c>
      <c r="I1050" s="12" t="s">
        <v>394</v>
      </c>
      <c r="J1050" s="12" t="s">
        <v>393</v>
      </c>
    </row>
    <row r="1051" spans="1:10" ht="16.5" customHeight="1" x14ac:dyDescent="0.25">
      <c r="A1051" s="8" t="s">
        <v>389</v>
      </c>
      <c r="B1051" s="9" t="s">
        <v>3362</v>
      </c>
      <c r="C1051" s="8">
        <v>603</v>
      </c>
      <c r="D1051" s="10" t="s">
        <v>3363</v>
      </c>
      <c r="E1051" s="11" t="s">
        <v>3364</v>
      </c>
      <c r="F1051" s="12" t="s">
        <v>3361</v>
      </c>
      <c r="G1051" s="8"/>
      <c r="H1051" s="13">
        <v>3</v>
      </c>
      <c r="I1051" s="12" t="s">
        <v>394</v>
      </c>
      <c r="J1051" s="12" t="s">
        <v>393</v>
      </c>
    </row>
    <row r="1052" spans="1:10" ht="16.5" customHeight="1" x14ac:dyDescent="0.25">
      <c r="A1052" s="8" t="s">
        <v>389</v>
      </c>
      <c r="B1052" s="9" t="s">
        <v>3365</v>
      </c>
      <c r="C1052" s="8">
        <v>150</v>
      </c>
      <c r="D1052" s="10" t="s">
        <v>3366</v>
      </c>
      <c r="E1052" s="11" t="s">
        <v>3367</v>
      </c>
      <c r="F1052" s="12" t="s">
        <v>3368</v>
      </c>
      <c r="G1052" s="8"/>
      <c r="H1052" s="13">
        <v>2</v>
      </c>
      <c r="I1052" s="12" t="s">
        <v>394</v>
      </c>
      <c r="J1052" s="12" t="s">
        <v>393</v>
      </c>
    </row>
    <row r="1053" spans="1:10" ht="16.5" customHeight="1" x14ac:dyDescent="0.25">
      <c r="A1053" s="8" t="s">
        <v>389</v>
      </c>
      <c r="B1053" s="9" t="s">
        <v>3365</v>
      </c>
      <c r="C1053" s="8">
        <v>251</v>
      </c>
      <c r="D1053" s="10" t="s">
        <v>3369</v>
      </c>
      <c r="E1053" s="11" t="s">
        <v>3370</v>
      </c>
      <c r="F1053" s="12" t="s">
        <v>3371</v>
      </c>
      <c r="G1053" s="8"/>
      <c r="H1053" s="13">
        <v>3</v>
      </c>
      <c r="I1053" s="12" t="s">
        <v>394</v>
      </c>
      <c r="J1053" s="12" t="s">
        <v>393</v>
      </c>
    </row>
    <row r="1054" spans="1:10" ht="16.5" customHeight="1" x14ac:dyDescent="0.25">
      <c r="A1054" s="8" t="s">
        <v>389</v>
      </c>
      <c r="B1054" s="9" t="s">
        <v>3365</v>
      </c>
      <c r="C1054" s="8">
        <v>261</v>
      </c>
      <c r="D1054" s="10" t="s">
        <v>3372</v>
      </c>
      <c r="E1054" s="11" t="s">
        <v>3373</v>
      </c>
      <c r="F1054" s="12" t="s">
        <v>3374</v>
      </c>
      <c r="G1054" s="8"/>
      <c r="H1054" s="13">
        <v>2</v>
      </c>
      <c r="I1054" s="12" t="s">
        <v>394</v>
      </c>
      <c r="J1054" s="12" t="s">
        <v>393</v>
      </c>
    </row>
    <row r="1055" spans="1:10" ht="16.5" customHeight="1" x14ac:dyDescent="0.25">
      <c r="A1055" s="8" t="s">
        <v>389</v>
      </c>
      <c r="B1055" s="9" t="s">
        <v>3365</v>
      </c>
      <c r="C1055" s="8">
        <v>305</v>
      </c>
      <c r="D1055" s="10" t="s">
        <v>3375</v>
      </c>
      <c r="E1055" s="11" t="s">
        <v>3376</v>
      </c>
      <c r="F1055" s="12" t="s">
        <v>3377</v>
      </c>
      <c r="G1055" s="8"/>
      <c r="H1055" s="13">
        <v>1</v>
      </c>
      <c r="I1055" s="12" t="s">
        <v>394</v>
      </c>
      <c r="J1055" s="12" t="s">
        <v>393</v>
      </c>
    </row>
    <row r="1056" spans="1:10" ht="16.5" customHeight="1" x14ac:dyDescent="0.25">
      <c r="A1056" s="8" t="s">
        <v>389</v>
      </c>
      <c r="B1056" s="9" t="s">
        <v>3365</v>
      </c>
      <c r="C1056" s="8">
        <v>316</v>
      </c>
      <c r="D1056" s="10" t="s">
        <v>3378</v>
      </c>
      <c r="E1056" s="11" t="s">
        <v>3379</v>
      </c>
      <c r="F1056" s="12" t="s">
        <v>3380</v>
      </c>
      <c r="G1056" s="12" t="s">
        <v>393</v>
      </c>
      <c r="H1056" s="13">
        <v>2</v>
      </c>
      <c r="I1056" s="12" t="s">
        <v>394</v>
      </c>
      <c r="J1056" s="12" t="s">
        <v>393</v>
      </c>
    </row>
    <row r="1057" spans="1:10" ht="16.5" customHeight="1" x14ac:dyDescent="0.25">
      <c r="A1057" s="8" t="s">
        <v>389</v>
      </c>
      <c r="B1057" s="9" t="s">
        <v>3365</v>
      </c>
      <c r="C1057" s="8">
        <v>422</v>
      </c>
      <c r="D1057" s="10" t="s">
        <v>3381</v>
      </c>
      <c r="E1057" s="11" t="s">
        <v>3382</v>
      </c>
      <c r="F1057" s="12" t="s">
        <v>3383</v>
      </c>
      <c r="G1057" s="12" t="s">
        <v>393</v>
      </c>
      <c r="H1057" s="13">
        <v>2</v>
      </c>
      <c r="I1057" s="12" t="s">
        <v>394</v>
      </c>
      <c r="J1057" s="12" t="s">
        <v>393</v>
      </c>
    </row>
    <row r="1058" spans="1:10" ht="16.5" customHeight="1" x14ac:dyDescent="0.25">
      <c r="A1058" s="8" t="s">
        <v>389</v>
      </c>
      <c r="B1058" s="9" t="s">
        <v>3365</v>
      </c>
      <c r="C1058" s="8">
        <v>423</v>
      </c>
      <c r="D1058" s="10" t="s">
        <v>3384</v>
      </c>
      <c r="E1058" s="11" t="s">
        <v>3385</v>
      </c>
      <c r="F1058" s="12" t="s">
        <v>3386</v>
      </c>
      <c r="G1058" s="8"/>
      <c r="H1058" s="13">
        <v>2</v>
      </c>
      <c r="I1058" s="12" t="s">
        <v>394</v>
      </c>
      <c r="J1058" s="12" t="s">
        <v>393</v>
      </c>
    </row>
    <row r="1059" spans="1:10" ht="16.5" customHeight="1" x14ac:dyDescent="0.25">
      <c r="A1059" s="8" t="s">
        <v>389</v>
      </c>
      <c r="B1059" s="9" t="s">
        <v>3387</v>
      </c>
      <c r="C1059" s="8">
        <v>261</v>
      </c>
      <c r="D1059" s="10" t="s">
        <v>3388</v>
      </c>
      <c r="E1059" s="11" t="s">
        <v>3389</v>
      </c>
      <c r="F1059" s="12" t="s">
        <v>3390</v>
      </c>
      <c r="G1059" s="8"/>
      <c r="H1059" s="13">
        <v>3</v>
      </c>
      <c r="I1059" s="12" t="s">
        <v>394</v>
      </c>
      <c r="J1059" s="12" t="s">
        <v>393</v>
      </c>
    </row>
    <row r="1060" spans="1:10" ht="16.5" customHeight="1" x14ac:dyDescent="0.25">
      <c r="A1060" s="8" t="s">
        <v>389</v>
      </c>
      <c r="B1060" s="9" t="s">
        <v>3387</v>
      </c>
      <c r="C1060" s="8">
        <v>271</v>
      </c>
      <c r="D1060" s="10" t="s">
        <v>3391</v>
      </c>
      <c r="E1060" s="11" t="s">
        <v>3392</v>
      </c>
      <c r="F1060" s="12" t="s">
        <v>3393</v>
      </c>
      <c r="G1060" s="8"/>
      <c r="H1060" s="13">
        <v>3</v>
      </c>
      <c r="I1060" s="12" t="s">
        <v>394</v>
      </c>
      <c r="J1060" s="12" t="s">
        <v>393</v>
      </c>
    </row>
    <row r="1061" spans="1:10" ht="16.5" customHeight="1" x14ac:dyDescent="0.25">
      <c r="A1061" s="8" t="s">
        <v>389</v>
      </c>
      <c r="B1061" s="9" t="s">
        <v>3387</v>
      </c>
      <c r="C1061" s="8">
        <v>301</v>
      </c>
      <c r="D1061" s="10" t="s">
        <v>3394</v>
      </c>
      <c r="E1061" s="11" t="s">
        <v>3395</v>
      </c>
      <c r="F1061" s="12" t="s">
        <v>3396</v>
      </c>
      <c r="G1061" s="8"/>
      <c r="H1061" s="13">
        <v>3</v>
      </c>
      <c r="I1061" s="12" t="s">
        <v>394</v>
      </c>
      <c r="J1061" s="12" t="s">
        <v>393</v>
      </c>
    </row>
    <row r="1062" spans="1:10" ht="16.5" customHeight="1" x14ac:dyDescent="0.25">
      <c r="A1062" s="8" t="s">
        <v>389</v>
      </c>
      <c r="B1062" s="9" t="s">
        <v>3387</v>
      </c>
      <c r="C1062" s="8">
        <v>302</v>
      </c>
      <c r="D1062" s="10" t="s">
        <v>3397</v>
      </c>
      <c r="E1062" s="11" t="s">
        <v>3398</v>
      </c>
      <c r="F1062" s="12" t="s">
        <v>3399</v>
      </c>
      <c r="G1062" s="8"/>
      <c r="H1062" s="13">
        <v>3</v>
      </c>
      <c r="I1062" s="12" t="s">
        <v>394</v>
      </c>
      <c r="J1062" s="12" t="s">
        <v>393</v>
      </c>
    </row>
    <row r="1063" spans="1:10" ht="16.5" customHeight="1" x14ac:dyDescent="0.25">
      <c r="A1063" s="8" t="s">
        <v>389</v>
      </c>
      <c r="B1063" s="9" t="s">
        <v>3387</v>
      </c>
      <c r="C1063" s="8">
        <v>311</v>
      </c>
      <c r="D1063" s="10" t="s">
        <v>3400</v>
      </c>
      <c r="E1063" s="11" t="s">
        <v>3401</v>
      </c>
      <c r="F1063" s="12" t="s">
        <v>3402</v>
      </c>
      <c r="G1063" s="8"/>
      <c r="H1063" s="13">
        <v>3</v>
      </c>
      <c r="I1063" s="12" t="s">
        <v>394</v>
      </c>
      <c r="J1063" s="12" t="s">
        <v>393</v>
      </c>
    </row>
    <row r="1064" spans="1:10" ht="16.5" customHeight="1" x14ac:dyDescent="0.25">
      <c r="A1064" s="8" t="s">
        <v>389</v>
      </c>
      <c r="B1064" s="9" t="s">
        <v>3387</v>
      </c>
      <c r="C1064" s="8">
        <v>312</v>
      </c>
      <c r="D1064" s="10" t="s">
        <v>3403</v>
      </c>
      <c r="E1064" s="11" t="s">
        <v>3404</v>
      </c>
      <c r="F1064" s="12" t="s">
        <v>3405</v>
      </c>
      <c r="G1064" s="8"/>
      <c r="H1064" s="13">
        <v>3</v>
      </c>
      <c r="I1064" s="12" t="s">
        <v>394</v>
      </c>
      <c r="J1064" s="12" t="s">
        <v>393</v>
      </c>
    </row>
    <row r="1065" spans="1:10" ht="16.5" customHeight="1" x14ac:dyDescent="0.25">
      <c r="A1065" s="8" t="s">
        <v>389</v>
      </c>
      <c r="B1065" s="9" t="s">
        <v>3387</v>
      </c>
      <c r="C1065" s="8">
        <v>313</v>
      </c>
      <c r="D1065" s="10" t="s">
        <v>3406</v>
      </c>
      <c r="E1065" s="11" t="s">
        <v>3407</v>
      </c>
      <c r="F1065" s="12" t="s">
        <v>3408</v>
      </c>
      <c r="G1065" s="8"/>
      <c r="H1065" s="13">
        <v>3</v>
      </c>
      <c r="I1065" s="12" t="s">
        <v>394</v>
      </c>
      <c r="J1065" s="12" t="s">
        <v>393</v>
      </c>
    </row>
    <row r="1066" spans="1:10" ht="16.5" customHeight="1" x14ac:dyDescent="0.25">
      <c r="A1066" s="8" t="s">
        <v>389</v>
      </c>
      <c r="B1066" s="9" t="s">
        <v>3387</v>
      </c>
      <c r="C1066" s="8">
        <v>350</v>
      </c>
      <c r="D1066" s="10" t="s">
        <v>3409</v>
      </c>
      <c r="E1066" s="11" t="s">
        <v>3410</v>
      </c>
      <c r="F1066" s="12" t="s">
        <v>3411</v>
      </c>
      <c r="G1066" s="8"/>
      <c r="H1066" s="13">
        <v>2</v>
      </c>
      <c r="I1066" s="12" t="s">
        <v>394</v>
      </c>
      <c r="J1066" s="12" t="s">
        <v>393</v>
      </c>
    </row>
    <row r="1067" spans="1:10" ht="16.5" customHeight="1" x14ac:dyDescent="0.25">
      <c r="A1067" s="8" t="s">
        <v>389</v>
      </c>
      <c r="B1067" s="9" t="s">
        <v>3387</v>
      </c>
      <c r="C1067" s="8">
        <v>371</v>
      </c>
      <c r="D1067" s="10" t="s">
        <v>3412</v>
      </c>
      <c r="E1067" s="11" t="s">
        <v>3413</v>
      </c>
      <c r="F1067" s="12" t="s">
        <v>3414</v>
      </c>
      <c r="G1067" s="8"/>
      <c r="H1067" s="13">
        <v>3</v>
      </c>
      <c r="I1067" s="12" t="s">
        <v>394</v>
      </c>
      <c r="J1067" s="12" t="s">
        <v>393</v>
      </c>
    </row>
    <row r="1068" spans="1:10" ht="16.5" customHeight="1" x14ac:dyDescent="0.25">
      <c r="A1068" s="8" t="s">
        <v>389</v>
      </c>
      <c r="B1068" s="9" t="s">
        <v>3387</v>
      </c>
      <c r="C1068" s="8">
        <v>372</v>
      </c>
      <c r="D1068" s="10" t="s">
        <v>3415</v>
      </c>
      <c r="E1068" s="11" t="s">
        <v>3416</v>
      </c>
      <c r="F1068" s="12" t="s">
        <v>3417</v>
      </c>
      <c r="G1068" s="8"/>
      <c r="H1068" s="13">
        <v>2</v>
      </c>
      <c r="I1068" s="12" t="s">
        <v>394</v>
      </c>
      <c r="J1068" s="12" t="s">
        <v>393</v>
      </c>
    </row>
    <row r="1069" spans="1:10" ht="16.5" customHeight="1" x14ac:dyDescent="0.25">
      <c r="A1069" s="8" t="s">
        <v>389</v>
      </c>
      <c r="B1069" s="9" t="s">
        <v>3387</v>
      </c>
      <c r="C1069" s="8">
        <v>376</v>
      </c>
      <c r="D1069" s="10" t="s">
        <v>3418</v>
      </c>
      <c r="E1069" s="11" t="s">
        <v>3419</v>
      </c>
      <c r="F1069" s="12" t="s">
        <v>3420</v>
      </c>
      <c r="G1069" s="12" t="s">
        <v>393</v>
      </c>
      <c r="H1069" s="13">
        <v>3</v>
      </c>
      <c r="I1069" s="12" t="s">
        <v>394</v>
      </c>
      <c r="J1069" s="12" t="s">
        <v>393</v>
      </c>
    </row>
    <row r="1070" spans="1:10" ht="16.5" customHeight="1" x14ac:dyDescent="0.25">
      <c r="A1070" s="8" t="s">
        <v>389</v>
      </c>
      <c r="B1070" s="9" t="s">
        <v>3387</v>
      </c>
      <c r="C1070" s="8">
        <v>377</v>
      </c>
      <c r="D1070" s="10" t="s">
        <v>3421</v>
      </c>
      <c r="E1070" s="11" t="s">
        <v>3422</v>
      </c>
      <c r="F1070" s="12" t="s">
        <v>3423</v>
      </c>
      <c r="G1070" s="8"/>
      <c r="H1070" s="13">
        <v>2</v>
      </c>
      <c r="I1070" s="12" t="s">
        <v>394</v>
      </c>
      <c r="J1070" s="12" t="s">
        <v>393</v>
      </c>
    </row>
    <row r="1071" spans="1:10" ht="16.5" customHeight="1" x14ac:dyDescent="0.25">
      <c r="A1071" s="8" t="s">
        <v>389</v>
      </c>
      <c r="B1071" s="9" t="s">
        <v>3387</v>
      </c>
      <c r="C1071" s="8">
        <v>378</v>
      </c>
      <c r="D1071" s="10" t="s">
        <v>3424</v>
      </c>
      <c r="E1071" s="11" t="s">
        <v>3425</v>
      </c>
      <c r="F1071" s="12" t="s">
        <v>3426</v>
      </c>
      <c r="G1071" s="12" t="s">
        <v>393</v>
      </c>
      <c r="H1071" s="13">
        <v>3</v>
      </c>
      <c r="I1071" s="12" t="s">
        <v>394</v>
      </c>
      <c r="J1071" s="12" t="s">
        <v>393</v>
      </c>
    </row>
    <row r="1072" spans="1:10" ht="16.5" customHeight="1" x14ac:dyDescent="0.25">
      <c r="A1072" s="8" t="s">
        <v>389</v>
      </c>
      <c r="B1072" s="9" t="s">
        <v>3387</v>
      </c>
      <c r="C1072" s="8">
        <v>411</v>
      </c>
      <c r="D1072" s="10" t="s">
        <v>3427</v>
      </c>
      <c r="E1072" s="11" t="s">
        <v>3428</v>
      </c>
      <c r="F1072" s="12" t="s">
        <v>3429</v>
      </c>
      <c r="G1072" s="8"/>
      <c r="H1072" s="13">
        <v>2</v>
      </c>
      <c r="I1072" s="12" t="s">
        <v>394</v>
      </c>
      <c r="J1072" s="12" t="s">
        <v>393</v>
      </c>
    </row>
    <row r="1073" spans="1:10" ht="16.5" customHeight="1" x14ac:dyDescent="0.25">
      <c r="A1073" s="8" t="s">
        <v>389</v>
      </c>
      <c r="B1073" s="9" t="s">
        <v>3387</v>
      </c>
      <c r="C1073" s="8">
        <v>412</v>
      </c>
      <c r="D1073" s="10" t="s">
        <v>3430</v>
      </c>
      <c r="E1073" s="11" t="s">
        <v>3431</v>
      </c>
      <c r="F1073" s="12" t="s">
        <v>3432</v>
      </c>
      <c r="G1073" s="8"/>
      <c r="H1073" s="13">
        <v>3</v>
      </c>
      <c r="I1073" s="12" t="s">
        <v>394</v>
      </c>
      <c r="J1073" s="12" t="s">
        <v>393</v>
      </c>
    </row>
    <row r="1074" spans="1:10" ht="16.5" customHeight="1" x14ac:dyDescent="0.25">
      <c r="A1074" s="8" t="s">
        <v>389</v>
      </c>
      <c r="B1074" s="9" t="s">
        <v>3387</v>
      </c>
      <c r="C1074" s="8">
        <v>448</v>
      </c>
      <c r="D1074" s="10" t="s">
        <v>3433</v>
      </c>
      <c r="E1074" s="11" t="s">
        <v>3434</v>
      </c>
      <c r="F1074" s="12" t="s">
        <v>414</v>
      </c>
      <c r="G1074" s="8"/>
      <c r="H1074" s="13">
        <v>5</v>
      </c>
      <c r="I1074" s="12" t="s">
        <v>394</v>
      </c>
      <c r="J1074" s="12" t="s">
        <v>393</v>
      </c>
    </row>
    <row r="1075" spans="1:10" ht="16.5" customHeight="1" x14ac:dyDescent="0.25">
      <c r="A1075" s="8" t="s">
        <v>389</v>
      </c>
      <c r="B1075" s="9" t="s">
        <v>3387</v>
      </c>
      <c r="C1075" s="8">
        <v>449</v>
      </c>
      <c r="D1075" s="10" t="s">
        <v>3435</v>
      </c>
      <c r="E1075" s="11" t="s">
        <v>3436</v>
      </c>
      <c r="F1075" s="12" t="s">
        <v>425</v>
      </c>
      <c r="G1075" s="8"/>
      <c r="H1075" s="13">
        <v>5</v>
      </c>
      <c r="I1075" s="12" t="s">
        <v>394</v>
      </c>
      <c r="J1075" s="12" t="s">
        <v>393</v>
      </c>
    </row>
    <row r="1076" spans="1:10" ht="16.5" customHeight="1" x14ac:dyDescent="0.25">
      <c r="A1076" s="8" t="s">
        <v>389</v>
      </c>
      <c r="B1076" s="9" t="s">
        <v>3387</v>
      </c>
      <c r="C1076" s="8">
        <v>462</v>
      </c>
      <c r="D1076" s="10" t="s">
        <v>3437</v>
      </c>
      <c r="E1076" s="11" t="s">
        <v>3438</v>
      </c>
      <c r="F1076" s="12" t="s">
        <v>3439</v>
      </c>
      <c r="G1076" s="8"/>
      <c r="H1076" s="13">
        <v>2</v>
      </c>
      <c r="I1076" s="12" t="s">
        <v>394</v>
      </c>
      <c r="J1076" s="12" t="s">
        <v>393</v>
      </c>
    </row>
    <row r="1077" spans="1:10" ht="16.5" customHeight="1" x14ac:dyDescent="0.25">
      <c r="A1077" s="8" t="s">
        <v>389</v>
      </c>
      <c r="B1077" s="9" t="s">
        <v>3440</v>
      </c>
      <c r="C1077" s="8">
        <v>201</v>
      </c>
      <c r="D1077" s="10" t="s">
        <v>3441</v>
      </c>
      <c r="E1077" s="11" t="s">
        <v>3442</v>
      </c>
      <c r="F1077" s="12" t="s">
        <v>3443</v>
      </c>
      <c r="G1077" s="8"/>
      <c r="H1077" s="13">
        <v>3</v>
      </c>
      <c r="I1077" s="12" t="s">
        <v>394</v>
      </c>
      <c r="J1077" s="12" t="s">
        <v>393</v>
      </c>
    </row>
    <row r="1078" spans="1:10" ht="16.5" customHeight="1" x14ac:dyDescent="0.25">
      <c r="A1078" s="8" t="s">
        <v>389</v>
      </c>
      <c r="B1078" s="9" t="s">
        <v>3440</v>
      </c>
      <c r="C1078" s="8">
        <v>351</v>
      </c>
      <c r="D1078" s="10" t="s">
        <v>3444</v>
      </c>
      <c r="E1078" s="11" t="s">
        <v>3445</v>
      </c>
      <c r="F1078" s="12" t="s">
        <v>3446</v>
      </c>
      <c r="G1078" s="8"/>
      <c r="H1078" s="13">
        <v>3</v>
      </c>
      <c r="I1078" s="12" t="s">
        <v>394</v>
      </c>
      <c r="J1078" s="12" t="s">
        <v>393</v>
      </c>
    </row>
    <row r="1079" spans="1:10" ht="16.5" customHeight="1" x14ac:dyDescent="0.25">
      <c r="A1079" s="8" t="s">
        <v>389</v>
      </c>
      <c r="B1079" s="9" t="s">
        <v>3440</v>
      </c>
      <c r="C1079" s="8">
        <v>401</v>
      </c>
      <c r="D1079" s="10" t="s">
        <v>3447</v>
      </c>
      <c r="E1079" s="11" t="s">
        <v>3448</v>
      </c>
      <c r="F1079" s="12" t="s">
        <v>3449</v>
      </c>
      <c r="G1079" s="8"/>
      <c r="H1079" s="13">
        <v>3</v>
      </c>
      <c r="I1079" s="12" t="s">
        <v>394</v>
      </c>
      <c r="J1079" s="12" t="s">
        <v>393</v>
      </c>
    </row>
    <row r="1080" spans="1:10" ht="16.5" customHeight="1" x14ac:dyDescent="0.25">
      <c r="A1080" s="8" t="s">
        <v>389</v>
      </c>
      <c r="B1080" s="9" t="s">
        <v>3440</v>
      </c>
      <c r="C1080" s="8">
        <v>410</v>
      </c>
      <c r="D1080" s="10" t="s">
        <v>3450</v>
      </c>
      <c r="E1080" s="11" t="s">
        <v>3451</v>
      </c>
      <c r="F1080" s="12" t="s">
        <v>3452</v>
      </c>
      <c r="G1080" s="8"/>
      <c r="H1080" s="13">
        <v>1</v>
      </c>
      <c r="I1080" s="12" t="s">
        <v>394</v>
      </c>
      <c r="J1080" s="12" t="s">
        <v>393</v>
      </c>
    </row>
    <row r="1081" spans="1:10" ht="16.5" customHeight="1" x14ac:dyDescent="0.25">
      <c r="A1081" s="8" t="s">
        <v>389</v>
      </c>
      <c r="B1081" s="9" t="s">
        <v>3440</v>
      </c>
      <c r="C1081" s="8">
        <v>413</v>
      </c>
      <c r="D1081" s="10" t="s">
        <v>3453</v>
      </c>
      <c r="E1081" s="11" t="s">
        <v>3454</v>
      </c>
      <c r="F1081" s="12" t="s">
        <v>3455</v>
      </c>
      <c r="G1081" s="8"/>
      <c r="H1081" s="13">
        <v>1</v>
      </c>
      <c r="I1081" s="12" t="s">
        <v>394</v>
      </c>
      <c r="J1081" s="12" t="s">
        <v>393</v>
      </c>
    </row>
    <row r="1082" spans="1:10" ht="16.5" customHeight="1" x14ac:dyDescent="0.25">
      <c r="A1082" s="8" t="s">
        <v>389</v>
      </c>
      <c r="B1082" s="9" t="s">
        <v>3440</v>
      </c>
      <c r="C1082" s="8">
        <v>414</v>
      </c>
      <c r="D1082" s="10" t="s">
        <v>3456</v>
      </c>
      <c r="E1082" s="11" t="s">
        <v>3457</v>
      </c>
      <c r="F1082" s="12" t="s">
        <v>3458</v>
      </c>
      <c r="G1082" s="8"/>
      <c r="H1082" s="13">
        <v>1</v>
      </c>
      <c r="I1082" s="12" t="s">
        <v>394</v>
      </c>
      <c r="J1082" s="12" t="s">
        <v>393</v>
      </c>
    </row>
    <row r="1083" spans="1:10" ht="16.5" customHeight="1" x14ac:dyDescent="0.25">
      <c r="A1083" s="8" t="s">
        <v>389</v>
      </c>
      <c r="B1083" s="9" t="s">
        <v>3440</v>
      </c>
      <c r="C1083" s="8">
        <v>418</v>
      </c>
      <c r="D1083" s="10" t="s">
        <v>3459</v>
      </c>
      <c r="E1083" s="11" t="s">
        <v>3460</v>
      </c>
      <c r="F1083" s="12" t="s">
        <v>3461</v>
      </c>
      <c r="G1083" s="8"/>
      <c r="H1083" s="13">
        <v>1</v>
      </c>
      <c r="I1083" s="12" t="s">
        <v>394</v>
      </c>
      <c r="J1083" s="12" t="s">
        <v>393</v>
      </c>
    </row>
    <row r="1084" spans="1:10" ht="16.5" customHeight="1" x14ac:dyDescent="0.25">
      <c r="A1084" s="8" t="s">
        <v>389</v>
      </c>
      <c r="B1084" s="9" t="s">
        <v>3462</v>
      </c>
      <c r="C1084" s="8">
        <v>250</v>
      </c>
      <c r="D1084" s="10" t="s">
        <v>3463</v>
      </c>
      <c r="E1084" s="11" t="s">
        <v>3464</v>
      </c>
      <c r="F1084" s="12" t="s">
        <v>3465</v>
      </c>
      <c r="G1084" s="8"/>
      <c r="H1084" s="13">
        <v>2</v>
      </c>
      <c r="I1084" s="12" t="s">
        <v>394</v>
      </c>
      <c r="J1084" s="12" t="s">
        <v>393</v>
      </c>
    </row>
    <row r="1085" spans="1:10" ht="16.5" customHeight="1" x14ac:dyDescent="0.25">
      <c r="A1085" s="8" t="s">
        <v>389</v>
      </c>
      <c r="B1085" s="9" t="s">
        <v>3462</v>
      </c>
      <c r="C1085" s="8">
        <v>506</v>
      </c>
      <c r="D1085" s="10" t="s">
        <v>3466</v>
      </c>
      <c r="E1085" s="11" t="s">
        <v>3467</v>
      </c>
      <c r="F1085" s="12" t="s">
        <v>3468</v>
      </c>
      <c r="G1085" s="8"/>
      <c r="H1085" s="13">
        <v>3</v>
      </c>
      <c r="I1085" s="12" t="s">
        <v>394</v>
      </c>
      <c r="J1085" s="12" t="s">
        <v>393</v>
      </c>
    </row>
    <row r="1086" spans="1:10" ht="16.5" customHeight="1" x14ac:dyDescent="0.25">
      <c r="A1086" s="8" t="s">
        <v>389</v>
      </c>
      <c r="B1086" s="9" t="s">
        <v>3462</v>
      </c>
      <c r="C1086" s="8">
        <v>507</v>
      </c>
      <c r="D1086" s="10" t="s">
        <v>3469</v>
      </c>
      <c r="E1086" s="11" t="s">
        <v>3470</v>
      </c>
      <c r="F1086" s="12" t="s">
        <v>3471</v>
      </c>
      <c r="G1086" s="8"/>
      <c r="H1086" s="13">
        <v>4</v>
      </c>
      <c r="I1086" s="12" t="s">
        <v>394</v>
      </c>
      <c r="J1086" s="12" t="s">
        <v>393</v>
      </c>
    </row>
    <row r="1087" spans="1:10" ht="16.5" customHeight="1" x14ac:dyDescent="0.25">
      <c r="A1087" s="8" t="s">
        <v>389</v>
      </c>
      <c r="B1087" s="9" t="s">
        <v>3462</v>
      </c>
      <c r="C1087" s="8">
        <v>508</v>
      </c>
      <c r="D1087" s="10" t="s">
        <v>3472</v>
      </c>
      <c r="E1087" s="11" t="s">
        <v>3473</v>
      </c>
      <c r="F1087" s="12" t="s">
        <v>3474</v>
      </c>
      <c r="G1087" s="8"/>
      <c r="H1087" s="13">
        <v>3</v>
      </c>
      <c r="I1087" s="12" t="s">
        <v>394</v>
      </c>
      <c r="J1087" s="12" t="s">
        <v>393</v>
      </c>
    </row>
    <row r="1088" spans="1:10" ht="16.5" customHeight="1" x14ac:dyDescent="0.25">
      <c r="A1088" s="8" t="s">
        <v>389</v>
      </c>
      <c r="B1088" s="9" t="s">
        <v>3462</v>
      </c>
      <c r="C1088" s="8">
        <v>509</v>
      </c>
      <c r="D1088" s="10" t="s">
        <v>3475</v>
      </c>
      <c r="E1088" s="11" t="s">
        <v>3476</v>
      </c>
      <c r="F1088" s="12" t="s">
        <v>3477</v>
      </c>
      <c r="G1088" s="8"/>
      <c r="H1088" s="13">
        <v>4</v>
      </c>
      <c r="I1088" s="12" t="s">
        <v>394</v>
      </c>
      <c r="J1088" s="12" t="s">
        <v>393</v>
      </c>
    </row>
    <row r="1089" spans="1:10" ht="16.5" customHeight="1" x14ac:dyDescent="0.25">
      <c r="A1089" s="8" t="s">
        <v>389</v>
      </c>
      <c r="B1089" s="9" t="s">
        <v>3462</v>
      </c>
      <c r="C1089" s="8">
        <v>706</v>
      </c>
      <c r="D1089" s="10" t="s">
        <v>3478</v>
      </c>
      <c r="E1089" s="11" t="s">
        <v>3479</v>
      </c>
      <c r="F1089" s="12" t="s">
        <v>3480</v>
      </c>
      <c r="G1089" s="8"/>
      <c r="H1089" s="13">
        <v>3</v>
      </c>
      <c r="I1089" s="12" t="s">
        <v>394</v>
      </c>
      <c r="J1089" s="12" t="s">
        <v>393</v>
      </c>
    </row>
    <row r="1090" spans="1:10" ht="16.5" customHeight="1" x14ac:dyDescent="0.25">
      <c r="A1090" s="8" t="s">
        <v>389</v>
      </c>
      <c r="B1090" s="9" t="s">
        <v>3462</v>
      </c>
      <c r="C1090" s="8">
        <v>708</v>
      </c>
      <c r="D1090" s="10" t="s">
        <v>3481</v>
      </c>
      <c r="E1090" s="11" t="s">
        <v>3482</v>
      </c>
      <c r="F1090" s="12" t="s">
        <v>3483</v>
      </c>
      <c r="G1090" s="8"/>
      <c r="H1090" s="13">
        <v>3</v>
      </c>
      <c r="I1090" s="12" t="s">
        <v>394</v>
      </c>
      <c r="J1090" s="12" t="s">
        <v>393</v>
      </c>
    </row>
    <row r="1091" spans="1:10" ht="16.5" customHeight="1" x14ac:dyDescent="0.25">
      <c r="A1091" s="8" t="s">
        <v>389</v>
      </c>
      <c r="B1091" s="9" t="s">
        <v>3484</v>
      </c>
      <c r="C1091" s="8">
        <v>201</v>
      </c>
      <c r="D1091" s="10" t="s">
        <v>3485</v>
      </c>
      <c r="E1091" s="11" t="s">
        <v>3486</v>
      </c>
      <c r="F1091" s="12" t="s">
        <v>1722</v>
      </c>
      <c r="G1091" s="8"/>
      <c r="H1091" s="13">
        <v>2</v>
      </c>
      <c r="I1091" s="12" t="s">
        <v>394</v>
      </c>
      <c r="J1091" s="12" t="s">
        <v>393</v>
      </c>
    </row>
    <row r="1092" spans="1:10" ht="16.5" customHeight="1" x14ac:dyDescent="0.25">
      <c r="A1092" s="8" t="s">
        <v>389</v>
      </c>
      <c r="B1092" s="9" t="s">
        <v>3484</v>
      </c>
      <c r="C1092" s="8">
        <v>202</v>
      </c>
      <c r="D1092" s="10" t="s">
        <v>3487</v>
      </c>
      <c r="E1092" s="11" t="s">
        <v>3488</v>
      </c>
      <c r="F1092" s="12" t="s">
        <v>1725</v>
      </c>
      <c r="G1092" s="8"/>
      <c r="H1092" s="13">
        <v>2</v>
      </c>
      <c r="I1092" s="12" t="s">
        <v>394</v>
      </c>
      <c r="J1092" s="12" t="s">
        <v>393</v>
      </c>
    </row>
    <row r="1093" spans="1:10" ht="16.5" customHeight="1" x14ac:dyDescent="0.25">
      <c r="A1093" s="8" t="s">
        <v>389</v>
      </c>
      <c r="B1093" s="9" t="s">
        <v>3484</v>
      </c>
      <c r="C1093" s="8">
        <v>206</v>
      </c>
      <c r="D1093" s="10" t="s">
        <v>3489</v>
      </c>
      <c r="E1093" s="11" t="s">
        <v>3490</v>
      </c>
      <c r="F1093" s="12" t="s">
        <v>3491</v>
      </c>
      <c r="G1093" s="8"/>
      <c r="H1093" s="13">
        <v>3</v>
      </c>
      <c r="I1093" s="12" t="s">
        <v>394</v>
      </c>
      <c r="J1093" s="12" t="s">
        <v>393</v>
      </c>
    </row>
    <row r="1094" spans="1:10" ht="16.5" customHeight="1" x14ac:dyDescent="0.25">
      <c r="A1094" s="8" t="s">
        <v>389</v>
      </c>
      <c r="B1094" s="9" t="s">
        <v>3484</v>
      </c>
      <c r="C1094" s="8">
        <v>211</v>
      </c>
      <c r="D1094" s="10" t="s">
        <v>3492</v>
      </c>
      <c r="E1094" s="11" t="s">
        <v>3493</v>
      </c>
      <c r="F1094" s="12" t="s">
        <v>1728</v>
      </c>
      <c r="G1094" s="8"/>
      <c r="H1094" s="13">
        <v>3</v>
      </c>
      <c r="I1094" s="12" t="s">
        <v>394</v>
      </c>
      <c r="J1094" s="12" t="s">
        <v>393</v>
      </c>
    </row>
    <row r="1095" spans="1:10" ht="16.5" customHeight="1" x14ac:dyDescent="0.25">
      <c r="A1095" s="8" t="s">
        <v>389</v>
      </c>
      <c r="B1095" s="9" t="s">
        <v>3484</v>
      </c>
      <c r="C1095" s="8">
        <v>212</v>
      </c>
      <c r="D1095" s="10" t="s">
        <v>3494</v>
      </c>
      <c r="E1095" s="11" t="s">
        <v>3495</v>
      </c>
      <c r="F1095" s="12" t="s">
        <v>1731</v>
      </c>
      <c r="G1095" s="12" t="s">
        <v>393</v>
      </c>
      <c r="H1095" s="13">
        <v>2</v>
      </c>
      <c r="I1095" s="12" t="s">
        <v>394</v>
      </c>
      <c r="J1095" s="12" t="s">
        <v>393</v>
      </c>
    </row>
    <row r="1096" spans="1:10" ht="16.5" customHeight="1" x14ac:dyDescent="0.25">
      <c r="A1096" s="8" t="s">
        <v>389</v>
      </c>
      <c r="B1096" s="9" t="s">
        <v>3484</v>
      </c>
      <c r="C1096" s="8">
        <v>305</v>
      </c>
      <c r="D1096" s="10" t="s">
        <v>3496</v>
      </c>
      <c r="E1096" s="11" t="s">
        <v>3497</v>
      </c>
      <c r="F1096" s="12" t="s">
        <v>3498</v>
      </c>
      <c r="G1096" s="8"/>
      <c r="H1096" s="13">
        <v>3</v>
      </c>
      <c r="I1096" s="12" t="s">
        <v>394</v>
      </c>
      <c r="J1096" s="12" t="s">
        <v>3499</v>
      </c>
    </row>
    <row r="1097" spans="1:10" ht="16.5" customHeight="1" x14ac:dyDescent="0.25">
      <c r="A1097" s="8" t="s">
        <v>389</v>
      </c>
      <c r="B1097" s="9" t="s">
        <v>3484</v>
      </c>
      <c r="C1097" s="8">
        <v>306</v>
      </c>
      <c r="D1097" s="10" t="s">
        <v>3500</v>
      </c>
      <c r="E1097" s="11" t="s">
        <v>3501</v>
      </c>
      <c r="F1097" s="12" t="s">
        <v>1734</v>
      </c>
      <c r="G1097" s="8"/>
      <c r="H1097" s="13">
        <v>4</v>
      </c>
      <c r="I1097" s="12" t="s">
        <v>394</v>
      </c>
      <c r="J1097" s="12" t="s">
        <v>393</v>
      </c>
    </row>
    <row r="1098" spans="1:10" ht="16.5" customHeight="1" x14ac:dyDescent="0.25">
      <c r="A1098" s="8" t="s">
        <v>389</v>
      </c>
      <c r="B1098" s="9" t="s">
        <v>3484</v>
      </c>
      <c r="C1098" s="8">
        <v>307</v>
      </c>
      <c r="D1098" s="10" t="s">
        <v>3502</v>
      </c>
      <c r="E1098" s="11" t="s">
        <v>3503</v>
      </c>
      <c r="F1098" s="12" t="s">
        <v>1737</v>
      </c>
      <c r="G1098" s="8"/>
      <c r="H1098" s="13">
        <v>2</v>
      </c>
      <c r="I1098" s="12" t="s">
        <v>394</v>
      </c>
      <c r="J1098" s="12" t="s">
        <v>393</v>
      </c>
    </row>
    <row r="1099" spans="1:10" ht="16.5" customHeight="1" x14ac:dyDescent="0.25">
      <c r="A1099" s="8" t="s">
        <v>389</v>
      </c>
      <c r="B1099" s="9" t="s">
        <v>3484</v>
      </c>
      <c r="C1099" s="8">
        <v>316</v>
      </c>
      <c r="D1099" s="10" t="s">
        <v>3504</v>
      </c>
      <c r="E1099" s="11" t="s">
        <v>3505</v>
      </c>
      <c r="F1099" s="12" t="s">
        <v>1740</v>
      </c>
      <c r="G1099" s="8"/>
      <c r="H1099" s="13">
        <v>3</v>
      </c>
      <c r="I1099" s="12" t="s">
        <v>394</v>
      </c>
      <c r="J1099" s="12" t="s">
        <v>393</v>
      </c>
    </row>
    <row r="1100" spans="1:10" ht="16.5" customHeight="1" x14ac:dyDescent="0.25">
      <c r="A1100" s="8" t="s">
        <v>389</v>
      </c>
      <c r="B1100" s="9" t="s">
        <v>3484</v>
      </c>
      <c r="C1100" s="8">
        <v>361</v>
      </c>
      <c r="D1100" s="10" t="s">
        <v>3506</v>
      </c>
      <c r="E1100" s="11" t="s">
        <v>3507</v>
      </c>
      <c r="F1100" s="12" t="s">
        <v>3508</v>
      </c>
      <c r="G1100" s="8"/>
      <c r="H1100" s="13">
        <v>2</v>
      </c>
      <c r="I1100" s="12" t="s">
        <v>394</v>
      </c>
      <c r="J1100" s="12" t="s">
        <v>393</v>
      </c>
    </row>
    <row r="1101" spans="1:10" ht="16.5" customHeight="1" x14ac:dyDescent="0.25">
      <c r="A1101" s="8" t="s">
        <v>389</v>
      </c>
      <c r="B1101" s="9" t="s">
        <v>3484</v>
      </c>
      <c r="C1101" s="8">
        <v>362</v>
      </c>
      <c r="D1101" s="10" t="s">
        <v>3509</v>
      </c>
      <c r="E1101" s="11" t="s">
        <v>3510</v>
      </c>
      <c r="F1101" s="12" t="s">
        <v>3511</v>
      </c>
      <c r="G1101" s="8"/>
      <c r="H1101" s="13">
        <v>2</v>
      </c>
      <c r="I1101" s="12" t="s">
        <v>394</v>
      </c>
      <c r="J1101" s="12" t="s">
        <v>393</v>
      </c>
    </row>
    <row r="1102" spans="1:10" ht="16.5" customHeight="1" x14ac:dyDescent="0.25">
      <c r="A1102" s="8" t="s">
        <v>389</v>
      </c>
      <c r="B1102" s="9" t="s">
        <v>3484</v>
      </c>
      <c r="C1102" s="8">
        <v>363</v>
      </c>
      <c r="D1102" s="10" t="s">
        <v>3512</v>
      </c>
      <c r="E1102" s="11" t="s">
        <v>3513</v>
      </c>
      <c r="F1102" s="12" t="s">
        <v>3514</v>
      </c>
      <c r="G1102" s="8"/>
      <c r="H1102" s="13">
        <v>2</v>
      </c>
      <c r="I1102" s="12" t="s">
        <v>394</v>
      </c>
      <c r="J1102" s="12" t="s">
        <v>393</v>
      </c>
    </row>
    <row r="1103" spans="1:10" ht="16.5" customHeight="1" x14ac:dyDescent="0.25">
      <c r="A1103" s="8" t="s">
        <v>389</v>
      </c>
      <c r="B1103" s="9" t="s">
        <v>3484</v>
      </c>
      <c r="C1103" s="8">
        <v>501</v>
      </c>
      <c r="D1103" s="10" t="s">
        <v>3515</v>
      </c>
      <c r="E1103" s="11" t="s">
        <v>3516</v>
      </c>
      <c r="F1103" s="12" t="s">
        <v>3517</v>
      </c>
      <c r="G1103" s="12" t="s">
        <v>3518</v>
      </c>
      <c r="H1103" s="13">
        <v>3</v>
      </c>
      <c r="I1103" s="12" t="s">
        <v>394</v>
      </c>
      <c r="J1103" s="12" t="s">
        <v>393</v>
      </c>
    </row>
    <row r="1104" spans="1:10" ht="16.5" customHeight="1" x14ac:dyDescent="0.25">
      <c r="A1104" s="8" t="s">
        <v>389</v>
      </c>
      <c r="B1104" s="9" t="s">
        <v>3484</v>
      </c>
      <c r="C1104" s="8">
        <v>502</v>
      </c>
      <c r="D1104" s="10" t="s">
        <v>3519</v>
      </c>
      <c r="E1104" s="11" t="s">
        <v>3520</v>
      </c>
      <c r="F1104" s="12" t="s">
        <v>3521</v>
      </c>
      <c r="G1104" s="12" t="s">
        <v>3522</v>
      </c>
      <c r="H1104" s="13">
        <v>3</v>
      </c>
      <c r="I1104" s="12" t="s">
        <v>394</v>
      </c>
      <c r="J1104" s="12" t="s">
        <v>393</v>
      </c>
    </row>
    <row r="1105" spans="1:10" ht="16.5" customHeight="1" x14ac:dyDescent="0.25">
      <c r="A1105" s="8" t="s">
        <v>389</v>
      </c>
      <c r="B1105" s="9" t="s">
        <v>3484</v>
      </c>
      <c r="C1105" s="8">
        <v>561</v>
      </c>
      <c r="D1105" s="10" t="s">
        <v>3523</v>
      </c>
      <c r="E1105" s="11" t="s">
        <v>3524</v>
      </c>
      <c r="F1105" s="12" t="s">
        <v>3525</v>
      </c>
      <c r="G1105" s="12" t="s">
        <v>3526</v>
      </c>
      <c r="H1105" s="13">
        <v>2</v>
      </c>
      <c r="I1105" s="12" t="s">
        <v>394</v>
      </c>
      <c r="J1105" s="12" t="s">
        <v>393</v>
      </c>
    </row>
    <row r="1106" spans="1:10" ht="16.5" customHeight="1" x14ac:dyDescent="0.25">
      <c r="A1106" s="8" t="s">
        <v>389</v>
      </c>
      <c r="B1106" s="9" t="s">
        <v>3484</v>
      </c>
      <c r="C1106" s="8">
        <v>563</v>
      </c>
      <c r="D1106" s="10" t="s">
        <v>3527</v>
      </c>
      <c r="E1106" s="11" t="s">
        <v>3528</v>
      </c>
      <c r="F1106" s="12" t="s">
        <v>3529</v>
      </c>
      <c r="G1106" s="12" t="s">
        <v>3530</v>
      </c>
      <c r="H1106" s="13">
        <v>3</v>
      </c>
      <c r="I1106" s="12" t="s">
        <v>394</v>
      </c>
      <c r="J1106" s="12" t="s">
        <v>393</v>
      </c>
    </row>
    <row r="1107" spans="1:10" ht="16.5" customHeight="1" x14ac:dyDescent="0.25">
      <c r="A1107" s="8" t="s">
        <v>389</v>
      </c>
      <c r="B1107" s="9" t="s">
        <v>3484</v>
      </c>
      <c r="C1107" s="8">
        <v>613</v>
      </c>
      <c r="D1107" s="10" t="s">
        <v>3531</v>
      </c>
      <c r="E1107" s="11" t="s">
        <v>3532</v>
      </c>
      <c r="F1107" s="12" t="s">
        <v>3533</v>
      </c>
      <c r="G1107" s="12" t="s">
        <v>3534</v>
      </c>
      <c r="H1107" s="13">
        <v>3</v>
      </c>
      <c r="I1107" s="12" t="s">
        <v>394</v>
      </c>
      <c r="J1107" s="12" t="s">
        <v>393</v>
      </c>
    </row>
    <row r="1108" spans="1:10" ht="16.5" customHeight="1" x14ac:dyDescent="0.25">
      <c r="A1108" s="8" t="s">
        <v>389</v>
      </c>
      <c r="B1108" s="9" t="s">
        <v>3484</v>
      </c>
      <c r="C1108" s="8">
        <v>614</v>
      </c>
      <c r="D1108" s="10" t="s">
        <v>3535</v>
      </c>
      <c r="E1108" s="11" t="s">
        <v>3536</v>
      </c>
      <c r="F1108" s="12" t="s">
        <v>3537</v>
      </c>
      <c r="G1108" s="12" t="s">
        <v>3538</v>
      </c>
      <c r="H1108" s="13">
        <v>3</v>
      </c>
      <c r="I1108" s="12" t="s">
        <v>394</v>
      </c>
      <c r="J1108" s="12" t="s">
        <v>393</v>
      </c>
    </row>
    <row r="1109" spans="1:10" ht="16.5" customHeight="1" x14ac:dyDescent="0.25">
      <c r="A1109" s="8" t="s">
        <v>389</v>
      </c>
      <c r="B1109" s="9" t="s">
        <v>3484</v>
      </c>
      <c r="C1109" s="8">
        <v>616</v>
      </c>
      <c r="D1109" s="10" t="s">
        <v>3539</v>
      </c>
      <c r="E1109" s="11" t="s">
        <v>3540</v>
      </c>
      <c r="F1109" s="12" t="s">
        <v>3541</v>
      </c>
      <c r="G1109" s="12" t="s">
        <v>3542</v>
      </c>
      <c r="H1109" s="13">
        <v>3</v>
      </c>
      <c r="I1109" s="12" t="s">
        <v>394</v>
      </c>
      <c r="J1109" s="12" t="s">
        <v>393</v>
      </c>
    </row>
    <row r="1110" spans="1:10" ht="16.5" customHeight="1" x14ac:dyDescent="0.25">
      <c r="A1110" s="8" t="s">
        <v>389</v>
      </c>
      <c r="B1110" s="9" t="s">
        <v>3543</v>
      </c>
      <c r="C1110" s="8">
        <v>607</v>
      </c>
      <c r="D1110" s="10" t="s">
        <v>3544</v>
      </c>
      <c r="E1110" s="11" t="s">
        <v>3545</v>
      </c>
      <c r="F1110" s="12" t="s">
        <v>3521</v>
      </c>
      <c r="G1110" s="8"/>
      <c r="H1110" s="13">
        <v>3</v>
      </c>
      <c r="I1110" s="12" t="s">
        <v>394</v>
      </c>
      <c r="J1110" s="12" t="s">
        <v>393</v>
      </c>
    </row>
    <row r="1111" spans="1:10" ht="16.5" customHeight="1" x14ac:dyDescent="0.25">
      <c r="A1111" s="8" t="s">
        <v>389</v>
      </c>
      <c r="B1111" s="9" t="s">
        <v>3546</v>
      </c>
      <c r="C1111" s="8">
        <v>263</v>
      </c>
      <c r="D1111" s="10" t="s">
        <v>3547</v>
      </c>
      <c r="E1111" s="11" t="s">
        <v>3548</v>
      </c>
      <c r="F1111" s="12" t="s">
        <v>3549</v>
      </c>
      <c r="G1111" s="8"/>
      <c r="H1111" s="13">
        <v>1</v>
      </c>
      <c r="I1111" s="12" t="s">
        <v>394</v>
      </c>
      <c r="J1111" s="12" t="s">
        <v>393</v>
      </c>
    </row>
    <row r="1112" spans="1:10" ht="16.5" customHeight="1" x14ac:dyDescent="0.25">
      <c r="A1112" s="8" t="s">
        <v>389</v>
      </c>
      <c r="B1112" s="9" t="s">
        <v>3546</v>
      </c>
      <c r="C1112" s="8">
        <v>268</v>
      </c>
      <c r="D1112" s="10" t="s">
        <v>233</v>
      </c>
      <c r="E1112" s="11" t="s">
        <v>3550</v>
      </c>
      <c r="F1112" s="12" t="s">
        <v>3549</v>
      </c>
      <c r="G1112" s="8"/>
      <c r="H1112" s="13">
        <v>2</v>
      </c>
      <c r="I1112" s="12" t="s">
        <v>394</v>
      </c>
      <c r="J1112" s="12" t="s">
        <v>393</v>
      </c>
    </row>
    <row r="1113" spans="1:10" ht="16.5" customHeight="1" x14ac:dyDescent="0.25">
      <c r="A1113" s="8" t="s">
        <v>389</v>
      </c>
      <c r="B1113" s="9" t="s">
        <v>3546</v>
      </c>
      <c r="C1113" s="8">
        <v>310</v>
      </c>
      <c r="D1113" s="10" t="s">
        <v>3551</v>
      </c>
      <c r="E1113" s="11" t="s">
        <v>3552</v>
      </c>
      <c r="F1113" s="12" t="s">
        <v>3553</v>
      </c>
      <c r="G1113" s="8"/>
      <c r="H1113" s="13">
        <v>2</v>
      </c>
      <c r="I1113" s="12" t="s">
        <v>394</v>
      </c>
      <c r="J1113" s="12" t="s">
        <v>393</v>
      </c>
    </row>
    <row r="1114" spans="1:10" ht="16.5" customHeight="1" x14ac:dyDescent="0.25">
      <c r="A1114" s="8" t="s">
        <v>389</v>
      </c>
      <c r="B1114" s="9" t="s">
        <v>3546</v>
      </c>
      <c r="C1114" s="8">
        <v>362</v>
      </c>
      <c r="D1114" s="10" t="s">
        <v>3554</v>
      </c>
      <c r="E1114" s="11" t="s">
        <v>3555</v>
      </c>
      <c r="F1114" s="12" t="s">
        <v>3556</v>
      </c>
      <c r="G1114" s="8"/>
      <c r="H1114" s="13">
        <v>2</v>
      </c>
      <c r="I1114" s="12" t="s">
        <v>394</v>
      </c>
      <c r="J1114" s="12" t="s">
        <v>393</v>
      </c>
    </row>
    <row r="1115" spans="1:10" ht="16.5" customHeight="1" x14ac:dyDescent="0.25">
      <c r="A1115" s="8" t="s">
        <v>389</v>
      </c>
      <c r="B1115" s="9" t="s">
        <v>3546</v>
      </c>
      <c r="C1115" s="8">
        <v>363</v>
      </c>
      <c r="D1115" s="10" t="s">
        <v>3557</v>
      </c>
      <c r="E1115" s="11" t="s">
        <v>3558</v>
      </c>
      <c r="F1115" s="12" t="s">
        <v>3559</v>
      </c>
      <c r="G1115" s="8"/>
      <c r="H1115" s="13">
        <v>1</v>
      </c>
      <c r="I1115" s="12" t="s">
        <v>394</v>
      </c>
      <c r="J1115" s="12" t="s">
        <v>393</v>
      </c>
    </row>
    <row r="1116" spans="1:10" ht="16.5" customHeight="1" x14ac:dyDescent="0.25">
      <c r="A1116" s="8" t="s">
        <v>389</v>
      </c>
      <c r="B1116" s="9" t="s">
        <v>3546</v>
      </c>
      <c r="C1116" s="8">
        <v>410</v>
      </c>
      <c r="D1116" s="10" t="s">
        <v>3560</v>
      </c>
      <c r="E1116" s="11" t="s">
        <v>3561</v>
      </c>
      <c r="F1116" s="12" t="s">
        <v>3562</v>
      </c>
      <c r="G1116" s="8"/>
      <c r="H1116" s="13">
        <v>2</v>
      </c>
      <c r="I1116" s="12" t="s">
        <v>394</v>
      </c>
      <c r="J1116" s="12" t="s">
        <v>393</v>
      </c>
    </row>
    <row r="1117" spans="1:10" ht="16.5" customHeight="1" x14ac:dyDescent="0.25">
      <c r="A1117" s="8" t="s">
        <v>389</v>
      </c>
      <c r="B1117" s="9" t="s">
        <v>3546</v>
      </c>
      <c r="C1117" s="8">
        <v>446</v>
      </c>
      <c r="D1117" s="10" t="s">
        <v>3563</v>
      </c>
      <c r="E1117" s="11" t="s">
        <v>3564</v>
      </c>
      <c r="F1117" s="12" t="s">
        <v>3565</v>
      </c>
      <c r="G1117" s="8"/>
      <c r="H1117" s="13">
        <v>1</v>
      </c>
      <c r="I1117" s="12" t="s">
        <v>394</v>
      </c>
      <c r="J1117" s="12" t="s">
        <v>393</v>
      </c>
    </row>
    <row r="1118" spans="1:10" ht="16.5" customHeight="1" x14ac:dyDescent="0.25">
      <c r="A1118" s="8" t="s">
        <v>389</v>
      </c>
      <c r="B1118" s="9" t="s">
        <v>3546</v>
      </c>
      <c r="C1118" s="8">
        <v>460</v>
      </c>
      <c r="D1118" s="10" t="s">
        <v>3566</v>
      </c>
      <c r="E1118" s="11" t="s">
        <v>3567</v>
      </c>
      <c r="F1118" s="12" t="s">
        <v>3568</v>
      </c>
      <c r="G1118" s="8"/>
      <c r="H1118" s="13">
        <v>1</v>
      </c>
      <c r="I1118" s="12" t="s">
        <v>394</v>
      </c>
      <c r="J1118" s="12" t="s">
        <v>393</v>
      </c>
    </row>
    <row r="1119" spans="1:10" ht="16.5" customHeight="1" x14ac:dyDescent="0.25">
      <c r="A1119" s="8" t="s">
        <v>389</v>
      </c>
      <c r="B1119" s="9" t="s">
        <v>3546</v>
      </c>
      <c r="C1119" s="8">
        <v>613</v>
      </c>
      <c r="D1119" s="10" t="s">
        <v>3569</v>
      </c>
      <c r="E1119" s="11" t="s">
        <v>3570</v>
      </c>
      <c r="F1119" s="12" t="s">
        <v>3571</v>
      </c>
      <c r="G1119" s="8"/>
      <c r="H1119" s="13">
        <v>2</v>
      </c>
      <c r="I1119" s="12" t="s">
        <v>394</v>
      </c>
      <c r="J1119" s="12" t="s">
        <v>393</v>
      </c>
    </row>
    <row r="1120" spans="1:10" ht="16.5" customHeight="1" x14ac:dyDescent="0.25">
      <c r="A1120" s="8" t="s">
        <v>389</v>
      </c>
      <c r="B1120" s="9" t="s">
        <v>3546</v>
      </c>
      <c r="C1120" s="8">
        <v>646</v>
      </c>
      <c r="D1120" s="10" t="s">
        <v>3572</v>
      </c>
      <c r="E1120" s="11" t="s">
        <v>3573</v>
      </c>
      <c r="F1120" s="12" t="s">
        <v>3574</v>
      </c>
      <c r="G1120" s="8"/>
      <c r="H1120" s="13">
        <v>2</v>
      </c>
      <c r="I1120" s="12" t="s">
        <v>394</v>
      </c>
      <c r="J1120" s="12" t="s">
        <v>393</v>
      </c>
    </row>
    <row r="1121" spans="1:10" ht="16.5" customHeight="1" x14ac:dyDescent="0.25">
      <c r="A1121" s="8" t="s">
        <v>389</v>
      </c>
      <c r="B1121" s="9" t="s">
        <v>3546</v>
      </c>
      <c r="C1121" s="8">
        <v>661</v>
      </c>
      <c r="D1121" s="10" t="s">
        <v>3575</v>
      </c>
      <c r="E1121" s="11" t="s">
        <v>3576</v>
      </c>
      <c r="F1121" s="12" t="s">
        <v>3577</v>
      </c>
      <c r="G1121" s="8"/>
      <c r="H1121" s="13">
        <v>2</v>
      </c>
      <c r="I1121" s="12" t="s">
        <v>394</v>
      </c>
      <c r="J1121" s="12" t="s">
        <v>393</v>
      </c>
    </row>
    <row r="1122" spans="1:10" ht="16.5" customHeight="1" x14ac:dyDescent="0.25">
      <c r="A1122" s="8" t="s">
        <v>389</v>
      </c>
      <c r="B1122" s="9" t="s">
        <v>3546</v>
      </c>
      <c r="C1122" s="8">
        <v>705</v>
      </c>
      <c r="D1122" s="10" t="s">
        <v>3578</v>
      </c>
      <c r="E1122" s="11" t="s">
        <v>3579</v>
      </c>
      <c r="F1122" s="12" t="s">
        <v>3580</v>
      </c>
      <c r="G1122" s="8"/>
      <c r="H1122" s="13">
        <v>2</v>
      </c>
      <c r="I1122" s="12" t="s">
        <v>394</v>
      </c>
      <c r="J1122" s="12" t="s">
        <v>393</v>
      </c>
    </row>
    <row r="1123" spans="1:10" ht="16.5" customHeight="1" x14ac:dyDescent="0.25">
      <c r="A1123" s="8" t="s">
        <v>389</v>
      </c>
      <c r="B1123" s="9" t="s">
        <v>3546</v>
      </c>
      <c r="C1123" s="8">
        <v>709</v>
      </c>
      <c r="D1123" s="10" t="s">
        <v>3581</v>
      </c>
      <c r="E1123" s="11" t="s">
        <v>3582</v>
      </c>
      <c r="F1123" s="12" t="s">
        <v>3583</v>
      </c>
      <c r="G1123" s="8"/>
      <c r="H1123" s="13">
        <v>1</v>
      </c>
      <c r="I1123" s="12" t="s">
        <v>394</v>
      </c>
      <c r="J1123" s="12" t="s">
        <v>393</v>
      </c>
    </row>
    <row r="1124" spans="1:10" ht="16.5" customHeight="1" x14ac:dyDescent="0.25">
      <c r="A1124" s="8" t="s">
        <v>389</v>
      </c>
      <c r="B1124" s="9" t="s">
        <v>3546</v>
      </c>
      <c r="C1124" s="8">
        <v>747</v>
      </c>
      <c r="D1124" s="10" t="s">
        <v>3584</v>
      </c>
      <c r="E1124" s="11" t="s">
        <v>3585</v>
      </c>
      <c r="F1124" s="12" t="s">
        <v>417</v>
      </c>
      <c r="G1124" s="8"/>
      <c r="H1124" s="13">
        <v>6</v>
      </c>
      <c r="I1124" s="12" t="s">
        <v>394</v>
      </c>
      <c r="J1124" s="12" t="s">
        <v>393</v>
      </c>
    </row>
    <row r="1125" spans="1:10" ht="16.5" customHeight="1" x14ac:dyDescent="0.25">
      <c r="A1125" s="8" t="s">
        <v>389</v>
      </c>
      <c r="B1125" s="9" t="s">
        <v>3546</v>
      </c>
      <c r="C1125" s="8">
        <v>749</v>
      </c>
      <c r="D1125" s="10" t="s">
        <v>3586</v>
      </c>
      <c r="E1125" s="11" t="s">
        <v>3587</v>
      </c>
      <c r="F1125" s="12" t="s">
        <v>486</v>
      </c>
      <c r="G1125" s="8"/>
      <c r="H1125" s="13">
        <v>10</v>
      </c>
      <c r="I1125" s="12" t="s">
        <v>394</v>
      </c>
      <c r="J1125" s="12" t="s">
        <v>393</v>
      </c>
    </row>
    <row r="1126" spans="1:10" ht="16.5" customHeight="1" x14ac:dyDescent="0.25">
      <c r="A1126" s="8" t="s">
        <v>389</v>
      </c>
      <c r="B1126" s="9" t="s">
        <v>3588</v>
      </c>
      <c r="C1126" s="8">
        <v>301</v>
      </c>
      <c r="D1126" s="10" t="s">
        <v>3589</v>
      </c>
      <c r="E1126" s="11" t="s">
        <v>3590</v>
      </c>
      <c r="F1126" s="12" t="s">
        <v>3591</v>
      </c>
      <c r="G1126" s="8"/>
      <c r="H1126" s="13">
        <v>3</v>
      </c>
      <c r="I1126" s="12" t="s">
        <v>394</v>
      </c>
      <c r="J1126" s="12" t="s">
        <v>393</v>
      </c>
    </row>
    <row r="1127" spans="1:10" ht="16.5" customHeight="1" x14ac:dyDescent="0.25">
      <c r="A1127" s="8" t="s">
        <v>389</v>
      </c>
      <c r="B1127" s="9" t="s">
        <v>3588</v>
      </c>
      <c r="C1127" s="8">
        <v>403</v>
      </c>
      <c r="D1127" s="10" t="s">
        <v>3592</v>
      </c>
      <c r="E1127" s="11" t="s">
        <v>3593</v>
      </c>
      <c r="F1127" s="12" t="s">
        <v>3594</v>
      </c>
      <c r="G1127" s="8"/>
      <c r="H1127" s="13">
        <v>3</v>
      </c>
      <c r="I1127" s="12" t="s">
        <v>394</v>
      </c>
      <c r="J1127" s="12" t="s">
        <v>393</v>
      </c>
    </row>
    <row r="1128" spans="1:10" ht="16.5" customHeight="1" x14ac:dyDescent="0.25">
      <c r="A1128" s="8" t="s">
        <v>389</v>
      </c>
      <c r="B1128" s="9" t="s">
        <v>3588</v>
      </c>
      <c r="C1128" s="8">
        <v>601</v>
      </c>
      <c r="D1128" s="10" t="s">
        <v>3595</v>
      </c>
      <c r="E1128" s="11" t="s">
        <v>3596</v>
      </c>
      <c r="F1128" s="12" t="s">
        <v>3591</v>
      </c>
      <c r="G1128" s="8"/>
      <c r="H1128" s="13">
        <v>3</v>
      </c>
      <c r="I1128" s="12" t="s">
        <v>394</v>
      </c>
      <c r="J1128" s="12" t="s">
        <v>393</v>
      </c>
    </row>
    <row r="1129" spans="1:10" ht="16.5" customHeight="1" x14ac:dyDescent="0.25">
      <c r="A1129" s="8" t="s">
        <v>389</v>
      </c>
      <c r="B1129" s="9" t="s">
        <v>3588</v>
      </c>
      <c r="C1129" s="8">
        <v>703</v>
      </c>
      <c r="D1129" s="10" t="s">
        <v>3597</v>
      </c>
      <c r="E1129" s="11" t="s">
        <v>3598</v>
      </c>
      <c r="F1129" s="12" t="s">
        <v>3594</v>
      </c>
      <c r="G1129" s="8"/>
      <c r="H1129" s="13">
        <v>3</v>
      </c>
      <c r="I1129" s="12" t="s">
        <v>394</v>
      </c>
      <c r="J1129" s="12" t="s">
        <v>393</v>
      </c>
    </row>
    <row r="1130" spans="1:10" ht="16.5" customHeight="1" x14ac:dyDescent="0.25">
      <c r="A1130" s="8" t="s">
        <v>389</v>
      </c>
      <c r="B1130" s="9" t="s">
        <v>3588</v>
      </c>
      <c r="C1130" s="8">
        <v>705</v>
      </c>
      <c r="D1130" s="10" t="s">
        <v>3599</v>
      </c>
      <c r="E1130" s="11" t="s">
        <v>3600</v>
      </c>
      <c r="F1130" s="12" t="s">
        <v>2724</v>
      </c>
      <c r="G1130" s="8"/>
      <c r="H1130" s="13">
        <v>3</v>
      </c>
      <c r="I1130" s="12" t="s">
        <v>394</v>
      </c>
      <c r="J1130" s="12" t="s">
        <v>393</v>
      </c>
    </row>
    <row r="1131" spans="1:10" ht="16.5" customHeight="1" x14ac:dyDescent="0.25">
      <c r="A1131" s="8" t="s">
        <v>389</v>
      </c>
      <c r="B1131" s="9" t="s">
        <v>3601</v>
      </c>
      <c r="C1131" s="8">
        <v>601</v>
      </c>
      <c r="D1131" s="10" t="s">
        <v>3602</v>
      </c>
      <c r="E1131" s="11" t="s">
        <v>3603</v>
      </c>
      <c r="F1131" s="12" t="s">
        <v>3591</v>
      </c>
      <c r="G1131" s="8"/>
      <c r="H1131" s="13">
        <v>3</v>
      </c>
      <c r="I1131" s="12" t="s">
        <v>394</v>
      </c>
      <c r="J1131" s="12" t="s">
        <v>393</v>
      </c>
    </row>
    <row r="1132" spans="1:10" ht="16.5" customHeight="1" x14ac:dyDescent="0.25">
      <c r="A1132" s="8" t="s">
        <v>389</v>
      </c>
      <c r="B1132" s="9" t="s">
        <v>3604</v>
      </c>
      <c r="C1132" s="8">
        <v>201</v>
      </c>
      <c r="D1132" s="10" t="s">
        <v>295</v>
      </c>
      <c r="E1132" s="11" t="s">
        <v>3605</v>
      </c>
      <c r="F1132" s="12" t="s">
        <v>3606</v>
      </c>
      <c r="G1132" s="8"/>
      <c r="H1132" s="13">
        <v>2</v>
      </c>
      <c r="I1132" s="12" t="s">
        <v>394</v>
      </c>
      <c r="J1132" s="12" t="s">
        <v>393</v>
      </c>
    </row>
    <row r="1133" spans="1:10" ht="16.5" customHeight="1" x14ac:dyDescent="0.25">
      <c r="A1133" s="8" t="s">
        <v>389</v>
      </c>
      <c r="B1133" s="9" t="s">
        <v>3604</v>
      </c>
      <c r="C1133" s="8">
        <v>296</v>
      </c>
      <c r="D1133" s="10" t="s">
        <v>367</v>
      </c>
      <c r="E1133" s="11" t="s">
        <v>3607</v>
      </c>
      <c r="F1133" s="12" t="s">
        <v>400</v>
      </c>
      <c r="G1133" s="8"/>
      <c r="H1133" s="13">
        <v>1</v>
      </c>
      <c r="I1133" s="12" t="s">
        <v>394</v>
      </c>
      <c r="J1133" s="12" t="s">
        <v>393</v>
      </c>
    </row>
    <row r="1134" spans="1:10" ht="16.5" customHeight="1" x14ac:dyDescent="0.25">
      <c r="A1134" s="8" t="s">
        <v>389</v>
      </c>
      <c r="B1134" s="9" t="s">
        <v>3604</v>
      </c>
      <c r="C1134" s="8">
        <v>348</v>
      </c>
      <c r="D1134" s="10" t="s">
        <v>3608</v>
      </c>
      <c r="E1134" s="11" t="s">
        <v>3609</v>
      </c>
      <c r="F1134" s="12" t="s">
        <v>414</v>
      </c>
      <c r="G1134" s="8"/>
      <c r="H1134" s="13">
        <v>5</v>
      </c>
      <c r="I1134" s="12" t="s">
        <v>394</v>
      </c>
      <c r="J1134" s="12" t="s">
        <v>393</v>
      </c>
    </row>
    <row r="1135" spans="1:10" ht="16.5" customHeight="1" x14ac:dyDescent="0.25">
      <c r="A1135" s="8" t="s">
        <v>389</v>
      </c>
      <c r="B1135" s="9" t="s">
        <v>3604</v>
      </c>
      <c r="C1135" s="8">
        <v>349</v>
      </c>
      <c r="D1135" s="10" t="s">
        <v>3610</v>
      </c>
      <c r="E1135" s="11" t="s">
        <v>3611</v>
      </c>
      <c r="F1135" s="12" t="s">
        <v>417</v>
      </c>
      <c r="G1135" s="8"/>
      <c r="H1135" s="13">
        <v>1</v>
      </c>
      <c r="I1135" s="12" t="s">
        <v>394</v>
      </c>
      <c r="J1135" s="12" t="s">
        <v>393</v>
      </c>
    </row>
    <row r="1136" spans="1:10" ht="16.5" customHeight="1" x14ac:dyDescent="0.25">
      <c r="A1136" s="8" t="s">
        <v>389</v>
      </c>
      <c r="B1136" s="9" t="s">
        <v>3604</v>
      </c>
      <c r="C1136" s="8">
        <v>371</v>
      </c>
      <c r="D1136" s="10" t="s">
        <v>3612</v>
      </c>
      <c r="E1136" s="11" t="s">
        <v>3613</v>
      </c>
      <c r="F1136" s="12" t="s">
        <v>3614</v>
      </c>
      <c r="G1136" s="8"/>
      <c r="H1136" s="13">
        <v>2</v>
      </c>
      <c r="I1136" s="12" t="s">
        <v>394</v>
      </c>
      <c r="J1136" s="12" t="s">
        <v>393</v>
      </c>
    </row>
    <row r="1137" spans="1:10" ht="16.5" customHeight="1" x14ac:dyDescent="0.25">
      <c r="A1137" s="8" t="s">
        <v>389</v>
      </c>
      <c r="B1137" s="9" t="s">
        <v>3604</v>
      </c>
      <c r="C1137" s="8">
        <v>374</v>
      </c>
      <c r="D1137" s="10" t="s">
        <v>3615</v>
      </c>
      <c r="E1137" s="11" t="s">
        <v>3616</v>
      </c>
      <c r="F1137" s="12" t="s">
        <v>3617</v>
      </c>
      <c r="G1137" s="8"/>
      <c r="H1137" s="13">
        <v>2</v>
      </c>
      <c r="I1137" s="12" t="s">
        <v>394</v>
      </c>
      <c r="J1137" s="12" t="s">
        <v>393</v>
      </c>
    </row>
    <row r="1138" spans="1:10" ht="16.5" customHeight="1" x14ac:dyDescent="0.25">
      <c r="A1138" s="8" t="s">
        <v>389</v>
      </c>
      <c r="B1138" s="9" t="s">
        <v>3604</v>
      </c>
      <c r="C1138" s="8">
        <v>392</v>
      </c>
      <c r="D1138" s="10" t="s">
        <v>3618</v>
      </c>
      <c r="E1138" s="11" t="s">
        <v>3619</v>
      </c>
      <c r="F1138" s="12" t="s">
        <v>3620</v>
      </c>
      <c r="G1138" s="8"/>
      <c r="H1138" s="13">
        <v>3</v>
      </c>
      <c r="I1138" s="12" t="s">
        <v>394</v>
      </c>
      <c r="J1138" s="12" t="s">
        <v>393</v>
      </c>
    </row>
    <row r="1139" spans="1:10" ht="16.5" customHeight="1" x14ac:dyDescent="0.25">
      <c r="A1139" s="8" t="s">
        <v>389</v>
      </c>
      <c r="B1139" s="9" t="s">
        <v>3604</v>
      </c>
      <c r="C1139" s="8">
        <v>396</v>
      </c>
      <c r="D1139" s="10" t="s">
        <v>3621</v>
      </c>
      <c r="E1139" s="11" t="s">
        <v>3622</v>
      </c>
      <c r="F1139" s="12" t="s">
        <v>400</v>
      </c>
      <c r="G1139" s="8"/>
      <c r="H1139" s="13">
        <v>1</v>
      </c>
      <c r="I1139" s="12" t="s">
        <v>394</v>
      </c>
      <c r="J1139" s="12" t="s">
        <v>393</v>
      </c>
    </row>
    <row r="1140" spans="1:10" ht="16.5" customHeight="1" x14ac:dyDescent="0.25">
      <c r="A1140" s="8" t="s">
        <v>389</v>
      </c>
      <c r="B1140" s="9" t="s">
        <v>3604</v>
      </c>
      <c r="C1140" s="8">
        <v>399</v>
      </c>
      <c r="D1140" s="10" t="s">
        <v>3623</v>
      </c>
      <c r="E1140" s="11" t="s">
        <v>3624</v>
      </c>
      <c r="F1140" s="12" t="s">
        <v>425</v>
      </c>
      <c r="G1140" s="8"/>
      <c r="H1140" s="13">
        <v>5</v>
      </c>
      <c r="I1140" s="12" t="s">
        <v>394</v>
      </c>
      <c r="J1140" s="12" t="s">
        <v>393</v>
      </c>
    </row>
    <row r="1141" spans="1:10" ht="16.5" customHeight="1" x14ac:dyDescent="0.25">
      <c r="A1141" s="8" t="s">
        <v>389</v>
      </c>
      <c r="B1141" s="9" t="s">
        <v>3604</v>
      </c>
      <c r="C1141" s="8">
        <v>402</v>
      </c>
      <c r="D1141" s="10" t="s">
        <v>3625</v>
      </c>
      <c r="E1141" s="11" t="s">
        <v>3626</v>
      </c>
      <c r="F1141" s="12" t="s">
        <v>3627</v>
      </c>
      <c r="G1141" s="8"/>
      <c r="H1141" s="13">
        <v>3</v>
      </c>
      <c r="I1141" s="12" t="s">
        <v>394</v>
      </c>
      <c r="J1141" s="12" t="s">
        <v>393</v>
      </c>
    </row>
    <row r="1142" spans="1:10" ht="16.5" customHeight="1" x14ac:dyDescent="0.25">
      <c r="A1142" s="8" t="s">
        <v>389</v>
      </c>
      <c r="B1142" s="9" t="s">
        <v>3604</v>
      </c>
      <c r="C1142" s="8">
        <v>403</v>
      </c>
      <c r="D1142" s="10" t="s">
        <v>296</v>
      </c>
      <c r="E1142" s="11" t="s">
        <v>3628</v>
      </c>
      <c r="F1142" s="12" t="s">
        <v>3629</v>
      </c>
      <c r="G1142" s="8"/>
      <c r="H1142" s="13">
        <v>3</v>
      </c>
      <c r="I1142" s="12" t="s">
        <v>394</v>
      </c>
      <c r="J1142" s="12" t="s">
        <v>393</v>
      </c>
    </row>
    <row r="1143" spans="1:10" ht="16.5" customHeight="1" x14ac:dyDescent="0.25">
      <c r="A1143" s="8" t="s">
        <v>389</v>
      </c>
      <c r="B1143" s="9" t="s">
        <v>3604</v>
      </c>
      <c r="C1143" s="8">
        <v>406</v>
      </c>
      <c r="D1143" s="10" t="s">
        <v>3630</v>
      </c>
      <c r="E1143" s="11" t="s">
        <v>3631</v>
      </c>
      <c r="F1143" s="12" t="s">
        <v>3632</v>
      </c>
      <c r="G1143" s="8"/>
      <c r="H1143" s="13">
        <v>3</v>
      </c>
      <c r="I1143" s="12" t="s">
        <v>394</v>
      </c>
      <c r="J1143" s="12" t="s">
        <v>393</v>
      </c>
    </row>
    <row r="1144" spans="1:10" ht="16.5" customHeight="1" x14ac:dyDescent="0.25">
      <c r="A1144" s="8" t="s">
        <v>389</v>
      </c>
      <c r="B1144" s="9" t="s">
        <v>3604</v>
      </c>
      <c r="C1144" s="8">
        <v>433</v>
      </c>
      <c r="D1144" s="10" t="s">
        <v>3633</v>
      </c>
      <c r="E1144" s="11" t="s">
        <v>3634</v>
      </c>
      <c r="F1144" s="12" t="s">
        <v>3635</v>
      </c>
      <c r="G1144" s="8"/>
      <c r="H1144" s="13">
        <v>2</v>
      </c>
      <c r="I1144" s="12" t="s">
        <v>394</v>
      </c>
      <c r="J1144" s="12" t="s">
        <v>393</v>
      </c>
    </row>
    <row r="1145" spans="1:10" ht="16.5" customHeight="1" x14ac:dyDescent="0.25">
      <c r="A1145" s="8" t="s">
        <v>389</v>
      </c>
      <c r="B1145" s="9" t="s">
        <v>3604</v>
      </c>
      <c r="C1145" s="8">
        <v>442</v>
      </c>
      <c r="D1145" s="10" t="s">
        <v>3636</v>
      </c>
      <c r="E1145" s="11" t="s">
        <v>3637</v>
      </c>
      <c r="F1145" s="12" t="s">
        <v>3638</v>
      </c>
      <c r="G1145" s="8"/>
      <c r="H1145" s="13">
        <v>1</v>
      </c>
      <c r="I1145" s="12" t="s">
        <v>394</v>
      </c>
      <c r="J1145" s="12" t="s">
        <v>393</v>
      </c>
    </row>
    <row r="1146" spans="1:10" ht="16.5" customHeight="1" x14ac:dyDescent="0.25">
      <c r="A1146" s="8" t="s">
        <v>389</v>
      </c>
      <c r="B1146" s="9" t="s">
        <v>3604</v>
      </c>
      <c r="C1146" s="8">
        <v>448</v>
      </c>
      <c r="D1146" s="10" t="s">
        <v>3639</v>
      </c>
      <c r="E1146" s="11" t="s">
        <v>3640</v>
      </c>
      <c r="F1146" s="12" t="s">
        <v>414</v>
      </c>
      <c r="G1146" s="8"/>
      <c r="H1146" s="13">
        <v>5</v>
      </c>
      <c r="I1146" s="12" t="s">
        <v>394</v>
      </c>
      <c r="J1146" s="12" t="s">
        <v>393</v>
      </c>
    </row>
    <row r="1147" spans="1:10" ht="16.5" customHeight="1" x14ac:dyDescent="0.25">
      <c r="A1147" s="8" t="s">
        <v>389</v>
      </c>
      <c r="B1147" s="9" t="s">
        <v>3604</v>
      </c>
      <c r="C1147" s="8">
        <v>449</v>
      </c>
      <c r="D1147" s="10" t="s">
        <v>3641</v>
      </c>
      <c r="E1147" s="11" t="s">
        <v>3642</v>
      </c>
      <c r="F1147" s="12" t="s">
        <v>425</v>
      </c>
      <c r="G1147" s="8"/>
      <c r="H1147" s="13">
        <v>5</v>
      </c>
      <c r="I1147" s="12" t="s">
        <v>394</v>
      </c>
      <c r="J1147" s="12" t="s">
        <v>393</v>
      </c>
    </row>
    <row r="1148" spans="1:10" ht="16.5" customHeight="1" x14ac:dyDescent="0.25">
      <c r="A1148" s="8" t="s">
        <v>389</v>
      </c>
      <c r="B1148" s="9" t="s">
        <v>3604</v>
      </c>
      <c r="C1148" s="8">
        <v>496</v>
      </c>
      <c r="D1148" s="10" t="s">
        <v>3643</v>
      </c>
      <c r="E1148" s="11" t="s">
        <v>3644</v>
      </c>
      <c r="F1148" s="12" t="s">
        <v>400</v>
      </c>
      <c r="G1148" s="8"/>
      <c r="H1148" s="13">
        <v>1</v>
      </c>
      <c r="I1148" s="12" t="s">
        <v>394</v>
      </c>
      <c r="J1148" s="12" t="s">
        <v>393</v>
      </c>
    </row>
    <row r="1149" spans="1:10" ht="16.5" customHeight="1" x14ac:dyDescent="0.25">
      <c r="A1149" s="8" t="s">
        <v>389</v>
      </c>
      <c r="B1149" s="9" t="s">
        <v>3604</v>
      </c>
      <c r="C1149" s="8">
        <v>601</v>
      </c>
      <c r="D1149" s="10" t="s">
        <v>3645</v>
      </c>
      <c r="E1149" s="11" t="s">
        <v>3646</v>
      </c>
      <c r="F1149" s="12" t="s">
        <v>3606</v>
      </c>
      <c r="G1149" s="8"/>
      <c r="H1149" s="13">
        <v>2</v>
      </c>
      <c r="I1149" s="12" t="s">
        <v>394</v>
      </c>
      <c r="J1149" s="12" t="s">
        <v>393</v>
      </c>
    </row>
    <row r="1150" spans="1:10" ht="16.5" customHeight="1" x14ac:dyDescent="0.25">
      <c r="A1150" s="8" t="s">
        <v>389</v>
      </c>
      <c r="B1150" s="9" t="s">
        <v>3604</v>
      </c>
      <c r="C1150" s="8">
        <v>703</v>
      </c>
      <c r="D1150" s="10" t="s">
        <v>3647</v>
      </c>
      <c r="E1150" s="11" t="s">
        <v>3648</v>
      </c>
      <c r="F1150" s="12" t="s">
        <v>3629</v>
      </c>
      <c r="G1150" s="8"/>
      <c r="H1150" s="13">
        <v>3</v>
      </c>
      <c r="I1150" s="12" t="s">
        <v>394</v>
      </c>
      <c r="J1150" s="12" t="s">
        <v>393</v>
      </c>
    </row>
    <row r="1151" spans="1:10" ht="16.5" customHeight="1" x14ac:dyDescent="0.25">
      <c r="A1151" s="8" t="s">
        <v>389</v>
      </c>
      <c r="B1151" s="9" t="s">
        <v>3604</v>
      </c>
      <c r="C1151" s="8">
        <v>706</v>
      </c>
      <c r="D1151" s="10" t="s">
        <v>3649</v>
      </c>
      <c r="E1151" s="11" t="s">
        <v>3650</v>
      </c>
      <c r="F1151" s="12" t="s">
        <v>3651</v>
      </c>
      <c r="G1151" s="8"/>
      <c r="H1151" s="13">
        <v>2</v>
      </c>
      <c r="I1151" s="12" t="s">
        <v>394</v>
      </c>
      <c r="J1151" s="12" t="s">
        <v>393</v>
      </c>
    </row>
    <row r="1152" spans="1:10" ht="16.5" customHeight="1" x14ac:dyDescent="0.25">
      <c r="A1152" s="8" t="s">
        <v>389</v>
      </c>
      <c r="B1152" s="9" t="s">
        <v>3604</v>
      </c>
      <c r="C1152" s="8">
        <v>749</v>
      </c>
      <c r="D1152" s="10" t="s">
        <v>3652</v>
      </c>
      <c r="E1152" s="11" t="s">
        <v>3653</v>
      </c>
      <c r="F1152" s="12" t="s">
        <v>486</v>
      </c>
      <c r="G1152" s="8"/>
      <c r="H1152" s="13">
        <v>10</v>
      </c>
      <c r="I1152" s="12" t="s">
        <v>394</v>
      </c>
      <c r="J1152" s="12" t="s">
        <v>393</v>
      </c>
    </row>
    <row r="1153" spans="1:10" ht="16.5" customHeight="1" x14ac:dyDescent="0.25">
      <c r="A1153" s="8" t="s">
        <v>389</v>
      </c>
      <c r="B1153" s="9" t="s">
        <v>3604</v>
      </c>
      <c r="C1153" s="8">
        <v>799</v>
      </c>
      <c r="D1153" s="10" t="s">
        <v>3654</v>
      </c>
      <c r="E1153" s="11" t="s">
        <v>3655</v>
      </c>
      <c r="F1153" s="12" t="s">
        <v>486</v>
      </c>
      <c r="G1153" s="8"/>
      <c r="H1153" s="13">
        <v>8</v>
      </c>
      <c r="I1153" s="12" t="s">
        <v>394</v>
      </c>
      <c r="J1153" s="12" t="s">
        <v>393</v>
      </c>
    </row>
    <row r="1154" spans="1:10" ht="16.5" customHeight="1" x14ac:dyDescent="0.25">
      <c r="A1154" s="8" t="s">
        <v>389</v>
      </c>
      <c r="B1154" s="9" t="s">
        <v>3656</v>
      </c>
      <c r="C1154" s="8">
        <v>601</v>
      </c>
      <c r="D1154" s="10" t="s">
        <v>3657</v>
      </c>
      <c r="E1154" s="11" t="s">
        <v>3658</v>
      </c>
      <c r="F1154" s="12" t="s">
        <v>3606</v>
      </c>
      <c r="G1154" s="8"/>
      <c r="H1154" s="13">
        <v>3</v>
      </c>
      <c r="I1154" s="12" t="s">
        <v>394</v>
      </c>
      <c r="J1154" s="12" t="s">
        <v>393</v>
      </c>
    </row>
    <row r="1155" spans="1:10" ht="16.5" customHeight="1" x14ac:dyDescent="0.25">
      <c r="A1155" s="8" t="s">
        <v>389</v>
      </c>
      <c r="B1155" s="9" t="s">
        <v>3656</v>
      </c>
      <c r="C1155" s="8">
        <v>703</v>
      </c>
      <c r="D1155" s="10" t="s">
        <v>3659</v>
      </c>
      <c r="E1155" s="11" t="s">
        <v>3660</v>
      </c>
      <c r="F1155" s="12" t="s">
        <v>3629</v>
      </c>
      <c r="G1155" s="8"/>
      <c r="H1155" s="13">
        <v>3</v>
      </c>
      <c r="I1155" s="12" t="s">
        <v>394</v>
      </c>
      <c r="J1155" s="12" t="s">
        <v>393</v>
      </c>
    </row>
    <row r="1156" spans="1:10" ht="16.5" customHeight="1" x14ac:dyDescent="0.25">
      <c r="A1156" s="8" t="s">
        <v>389</v>
      </c>
      <c r="B1156" s="9" t="s">
        <v>3656</v>
      </c>
      <c r="C1156" s="8">
        <v>704</v>
      </c>
      <c r="D1156" s="10" t="s">
        <v>3661</v>
      </c>
      <c r="E1156" s="11" t="s">
        <v>3662</v>
      </c>
      <c r="F1156" s="12" t="s">
        <v>3663</v>
      </c>
      <c r="G1156" s="8"/>
      <c r="H1156" s="13">
        <v>3</v>
      </c>
      <c r="I1156" s="12" t="s">
        <v>394</v>
      </c>
      <c r="J1156" s="12" t="s">
        <v>393</v>
      </c>
    </row>
    <row r="1157" spans="1:10" ht="16.5" customHeight="1" x14ac:dyDescent="0.25">
      <c r="A1157" s="8" t="s">
        <v>389</v>
      </c>
      <c r="B1157" s="9" t="s">
        <v>3656</v>
      </c>
      <c r="C1157" s="8">
        <v>749</v>
      </c>
      <c r="D1157" s="10" t="s">
        <v>3664</v>
      </c>
      <c r="E1157" s="11" t="s">
        <v>3665</v>
      </c>
      <c r="F1157" s="12" t="s">
        <v>486</v>
      </c>
      <c r="G1157" s="8"/>
      <c r="H1157" s="13">
        <v>9</v>
      </c>
      <c r="I1157" s="12" t="s">
        <v>394</v>
      </c>
      <c r="J1157" s="12" t="s">
        <v>393</v>
      </c>
    </row>
    <row r="1158" spans="1:10" ht="16.5" customHeight="1" x14ac:dyDescent="0.25">
      <c r="A1158" s="8" t="s">
        <v>389</v>
      </c>
      <c r="B1158" s="9" t="s">
        <v>3666</v>
      </c>
      <c r="C1158" s="8">
        <v>251</v>
      </c>
      <c r="D1158" s="10" t="s">
        <v>3667</v>
      </c>
      <c r="E1158" s="11" t="s">
        <v>3668</v>
      </c>
      <c r="F1158" s="12" t="s">
        <v>3669</v>
      </c>
      <c r="G1158" s="8"/>
      <c r="H1158" s="13">
        <v>3</v>
      </c>
      <c r="I1158" s="12" t="s">
        <v>394</v>
      </c>
      <c r="J1158" s="12" t="s">
        <v>393</v>
      </c>
    </row>
    <row r="1159" spans="1:10" ht="16.5" customHeight="1" x14ac:dyDescent="0.25">
      <c r="A1159" s="8" t="s">
        <v>389</v>
      </c>
      <c r="B1159" s="9" t="s">
        <v>3666</v>
      </c>
      <c r="C1159" s="8">
        <v>253</v>
      </c>
      <c r="D1159" s="10" t="s">
        <v>3670</v>
      </c>
      <c r="E1159" s="11" t="s">
        <v>3671</v>
      </c>
      <c r="F1159" s="12" t="s">
        <v>3672</v>
      </c>
      <c r="G1159" s="8"/>
      <c r="H1159" s="13">
        <v>1</v>
      </c>
      <c r="I1159" s="12" t="s">
        <v>394</v>
      </c>
      <c r="J1159" s="12" t="s">
        <v>3673</v>
      </c>
    </row>
    <row r="1160" spans="1:10" ht="16.5" customHeight="1" x14ac:dyDescent="0.25">
      <c r="A1160" s="8" t="s">
        <v>389</v>
      </c>
      <c r="B1160" s="9" t="s">
        <v>3666</v>
      </c>
      <c r="C1160" s="8">
        <v>254</v>
      </c>
      <c r="D1160" s="10" t="s">
        <v>3674</v>
      </c>
      <c r="E1160" s="11" t="s">
        <v>3675</v>
      </c>
      <c r="F1160" s="12" t="s">
        <v>3672</v>
      </c>
      <c r="G1160" s="8"/>
      <c r="H1160" s="13">
        <v>1</v>
      </c>
      <c r="I1160" s="12" t="s">
        <v>394</v>
      </c>
      <c r="J1160" s="12" t="s">
        <v>3676</v>
      </c>
    </row>
    <row r="1161" spans="1:10" ht="16.5" customHeight="1" x14ac:dyDescent="0.25">
      <c r="A1161" s="8" t="s">
        <v>389</v>
      </c>
      <c r="B1161" s="9" t="s">
        <v>3666</v>
      </c>
      <c r="C1161" s="8">
        <v>264</v>
      </c>
      <c r="D1161" s="10" t="s">
        <v>3677</v>
      </c>
      <c r="E1161" s="11" t="s">
        <v>3678</v>
      </c>
      <c r="F1161" s="12" t="s">
        <v>3679</v>
      </c>
      <c r="G1161" s="12" t="s">
        <v>393</v>
      </c>
      <c r="H1161" s="13">
        <v>3</v>
      </c>
      <c r="I1161" s="12" t="s">
        <v>394</v>
      </c>
      <c r="J1161" s="12" t="s">
        <v>393</v>
      </c>
    </row>
    <row r="1162" spans="1:10" ht="16.5" customHeight="1" x14ac:dyDescent="0.25">
      <c r="A1162" s="8" t="s">
        <v>389</v>
      </c>
      <c r="B1162" s="9" t="s">
        <v>3666</v>
      </c>
      <c r="C1162" s="8">
        <v>280</v>
      </c>
      <c r="D1162" s="10" t="s">
        <v>3680</v>
      </c>
      <c r="E1162" s="11" t="s">
        <v>3681</v>
      </c>
      <c r="F1162" s="12" t="s">
        <v>3682</v>
      </c>
      <c r="G1162" s="8"/>
      <c r="H1162" s="13">
        <v>4</v>
      </c>
      <c r="I1162" s="12" t="s">
        <v>394</v>
      </c>
      <c r="J1162" s="12" t="s">
        <v>393</v>
      </c>
    </row>
    <row r="1163" spans="1:10" ht="16.5" customHeight="1" x14ac:dyDescent="0.25">
      <c r="A1163" s="8" t="s">
        <v>389</v>
      </c>
      <c r="B1163" s="9" t="s">
        <v>3683</v>
      </c>
      <c r="C1163" s="8">
        <v>251</v>
      </c>
      <c r="D1163" s="10" t="s">
        <v>3684</v>
      </c>
      <c r="E1163" s="11" t="s">
        <v>3685</v>
      </c>
      <c r="F1163" s="12" t="s">
        <v>3686</v>
      </c>
      <c r="G1163" s="8"/>
      <c r="H1163" s="13">
        <v>3</v>
      </c>
      <c r="I1163" s="12" t="s">
        <v>394</v>
      </c>
      <c r="J1163" s="12" t="s">
        <v>393</v>
      </c>
    </row>
    <row r="1164" spans="1:10" ht="16.5" customHeight="1" x14ac:dyDescent="0.25">
      <c r="A1164" s="8" t="s">
        <v>389</v>
      </c>
      <c r="B1164" s="9" t="s">
        <v>3683</v>
      </c>
      <c r="C1164" s="8">
        <v>253</v>
      </c>
      <c r="D1164" s="10" t="s">
        <v>302</v>
      </c>
      <c r="E1164" s="11" t="s">
        <v>3687</v>
      </c>
      <c r="F1164" s="12" t="s">
        <v>3688</v>
      </c>
      <c r="G1164" s="8"/>
      <c r="H1164" s="13">
        <v>3</v>
      </c>
      <c r="I1164" s="12" t="s">
        <v>394</v>
      </c>
      <c r="J1164" s="12" t="s">
        <v>393</v>
      </c>
    </row>
    <row r="1165" spans="1:10" ht="16.5" customHeight="1" x14ac:dyDescent="0.25">
      <c r="A1165" s="8" t="s">
        <v>389</v>
      </c>
      <c r="B1165" s="9" t="s">
        <v>3683</v>
      </c>
      <c r="C1165" s="8">
        <v>359</v>
      </c>
      <c r="D1165" s="10" t="s">
        <v>3689</v>
      </c>
      <c r="E1165" s="11" t="s">
        <v>3690</v>
      </c>
      <c r="F1165" s="12" t="s">
        <v>3691</v>
      </c>
      <c r="G1165" s="8"/>
      <c r="H1165" s="13">
        <v>2</v>
      </c>
      <c r="I1165" s="12" t="s">
        <v>394</v>
      </c>
      <c r="J1165" s="12" t="s">
        <v>393</v>
      </c>
    </row>
    <row r="1166" spans="1:10" ht="16.5" customHeight="1" x14ac:dyDescent="0.25">
      <c r="A1166" s="8" t="s">
        <v>389</v>
      </c>
      <c r="B1166" s="9" t="s">
        <v>3683</v>
      </c>
      <c r="C1166" s="8">
        <v>360</v>
      </c>
      <c r="D1166" s="10" t="s">
        <v>3692</v>
      </c>
      <c r="E1166" s="11" t="s">
        <v>3693</v>
      </c>
      <c r="F1166" s="12" t="s">
        <v>3694</v>
      </c>
      <c r="G1166" s="8"/>
      <c r="H1166" s="13">
        <v>2</v>
      </c>
      <c r="I1166" s="12" t="s">
        <v>394</v>
      </c>
      <c r="J1166" s="12" t="s">
        <v>393</v>
      </c>
    </row>
    <row r="1167" spans="1:10" ht="16.5" customHeight="1" x14ac:dyDescent="0.25">
      <c r="A1167" s="8" t="s">
        <v>389</v>
      </c>
      <c r="B1167" s="9" t="s">
        <v>3683</v>
      </c>
      <c r="C1167" s="8">
        <v>364</v>
      </c>
      <c r="D1167" s="10" t="s">
        <v>3695</v>
      </c>
      <c r="E1167" s="11" t="s">
        <v>3696</v>
      </c>
      <c r="F1167" s="12" t="s">
        <v>3697</v>
      </c>
      <c r="G1167" s="8"/>
      <c r="H1167" s="13">
        <v>3</v>
      </c>
      <c r="I1167" s="12" t="s">
        <v>394</v>
      </c>
      <c r="J1167" s="12" t="s">
        <v>393</v>
      </c>
    </row>
    <row r="1168" spans="1:10" ht="16.5" customHeight="1" x14ac:dyDescent="0.25">
      <c r="A1168" s="8" t="s">
        <v>389</v>
      </c>
      <c r="B1168" s="9" t="s">
        <v>3683</v>
      </c>
      <c r="C1168" s="8">
        <v>374</v>
      </c>
      <c r="D1168" s="10" t="s">
        <v>3698</v>
      </c>
      <c r="E1168" s="11" t="s">
        <v>3699</v>
      </c>
      <c r="F1168" s="12" t="s">
        <v>3700</v>
      </c>
      <c r="G1168" s="8"/>
      <c r="H1168" s="13">
        <v>2</v>
      </c>
      <c r="I1168" s="12" t="s">
        <v>394</v>
      </c>
      <c r="J1168" s="12" t="s">
        <v>393</v>
      </c>
    </row>
    <row r="1169" spans="1:10" ht="16.5" customHeight="1" x14ac:dyDescent="0.25">
      <c r="A1169" s="8" t="s">
        <v>389</v>
      </c>
      <c r="B1169" s="9" t="s">
        <v>3683</v>
      </c>
      <c r="C1169" s="8">
        <v>376</v>
      </c>
      <c r="D1169" s="10" t="s">
        <v>3701</v>
      </c>
      <c r="E1169" s="11" t="s">
        <v>3702</v>
      </c>
      <c r="F1169" s="12" t="s">
        <v>3703</v>
      </c>
      <c r="G1169" s="8"/>
      <c r="H1169" s="13">
        <v>2</v>
      </c>
      <c r="I1169" s="12" t="s">
        <v>394</v>
      </c>
      <c r="J1169" s="12" t="s">
        <v>393</v>
      </c>
    </row>
    <row r="1170" spans="1:10" ht="16.5" customHeight="1" x14ac:dyDescent="0.25">
      <c r="A1170" s="8" t="s">
        <v>389</v>
      </c>
      <c r="B1170" s="9" t="s">
        <v>3683</v>
      </c>
      <c r="C1170" s="8">
        <v>401</v>
      </c>
      <c r="D1170" s="10" t="s">
        <v>3704</v>
      </c>
      <c r="E1170" s="11" t="s">
        <v>3705</v>
      </c>
      <c r="F1170" s="12" t="s">
        <v>3706</v>
      </c>
      <c r="G1170" s="8"/>
      <c r="H1170" s="13">
        <v>3</v>
      </c>
      <c r="I1170" s="12" t="s">
        <v>394</v>
      </c>
      <c r="J1170" s="12" t="s">
        <v>393</v>
      </c>
    </row>
    <row r="1171" spans="1:10" ht="16.5" customHeight="1" x14ac:dyDescent="0.25">
      <c r="A1171" s="8" t="s">
        <v>389</v>
      </c>
      <c r="B1171" s="9" t="s">
        <v>3683</v>
      </c>
      <c r="C1171" s="8">
        <v>402</v>
      </c>
      <c r="D1171" s="10" t="s">
        <v>3707</v>
      </c>
      <c r="E1171" s="11" t="s">
        <v>3708</v>
      </c>
      <c r="F1171" s="12" t="s">
        <v>3709</v>
      </c>
      <c r="G1171" s="8"/>
      <c r="H1171" s="13">
        <v>3</v>
      </c>
      <c r="I1171" s="12" t="s">
        <v>394</v>
      </c>
      <c r="J1171" s="12" t="s">
        <v>393</v>
      </c>
    </row>
    <row r="1172" spans="1:10" ht="16.5" customHeight="1" x14ac:dyDescent="0.25">
      <c r="A1172" s="8" t="s">
        <v>389</v>
      </c>
      <c r="B1172" s="9" t="s">
        <v>3683</v>
      </c>
      <c r="C1172" s="8">
        <v>403</v>
      </c>
      <c r="D1172" s="10" t="s">
        <v>3710</v>
      </c>
      <c r="E1172" s="11" t="s">
        <v>3711</v>
      </c>
      <c r="F1172" s="12" t="s">
        <v>3712</v>
      </c>
      <c r="G1172" s="8"/>
      <c r="H1172" s="13">
        <v>2</v>
      </c>
      <c r="I1172" s="12" t="s">
        <v>394</v>
      </c>
      <c r="J1172" s="12" t="s">
        <v>393</v>
      </c>
    </row>
    <row r="1173" spans="1:10" ht="16.5" customHeight="1" x14ac:dyDescent="0.25">
      <c r="A1173" s="8" t="s">
        <v>389</v>
      </c>
      <c r="B1173" s="9" t="s">
        <v>3683</v>
      </c>
      <c r="C1173" s="8">
        <v>404</v>
      </c>
      <c r="D1173" s="10" t="s">
        <v>3713</v>
      </c>
      <c r="E1173" s="11" t="s">
        <v>3714</v>
      </c>
      <c r="F1173" s="12" t="s">
        <v>3715</v>
      </c>
      <c r="G1173" s="12" t="s">
        <v>393</v>
      </c>
      <c r="H1173" s="13">
        <v>3</v>
      </c>
      <c r="I1173" s="12" t="s">
        <v>394</v>
      </c>
      <c r="J1173" s="12" t="s">
        <v>393</v>
      </c>
    </row>
    <row r="1174" spans="1:10" ht="16.5" customHeight="1" x14ac:dyDescent="0.25">
      <c r="A1174" s="8" t="s">
        <v>389</v>
      </c>
      <c r="B1174" s="9" t="s">
        <v>3683</v>
      </c>
      <c r="C1174" s="8">
        <v>405</v>
      </c>
      <c r="D1174" s="10" t="s">
        <v>3716</v>
      </c>
      <c r="E1174" s="11" t="s">
        <v>3717</v>
      </c>
      <c r="F1174" s="12" t="s">
        <v>3718</v>
      </c>
      <c r="G1174" s="8"/>
      <c r="H1174" s="13">
        <v>3</v>
      </c>
      <c r="I1174" s="12" t="s">
        <v>394</v>
      </c>
      <c r="J1174" s="12" t="s">
        <v>393</v>
      </c>
    </row>
    <row r="1175" spans="1:10" ht="16.5" customHeight="1" x14ac:dyDescent="0.25">
      <c r="A1175" s="8" t="s">
        <v>389</v>
      </c>
      <c r="B1175" s="9" t="s">
        <v>3683</v>
      </c>
      <c r="C1175" s="8">
        <v>406</v>
      </c>
      <c r="D1175" s="10" t="s">
        <v>3719</v>
      </c>
      <c r="E1175" s="11" t="s">
        <v>3720</v>
      </c>
      <c r="F1175" s="12" t="s">
        <v>3721</v>
      </c>
      <c r="G1175" s="8"/>
      <c r="H1175" s="13">
        <v>3</v>
      </c>
      <c r="I1175" s="12" t="s">
        <v>394</v>
      </c>
      <c r="J1175" s="12" t="s">
        <v>393</v>
      </c>
    </row>
    <row r="1176" spans="1:10" ht="16.5" customHeight="1" x14ac:dyDescent="0.25">
      <c r="A1176" s="8" t="s">
        <v>389</v>
      </c>
      <c r="B1176" s="9" t="s">
        <v>3683</v>
      </c>
      <c r="C1176" s="8">
        <v>407</v>
      </c>
      <c r="D1176" s="10" t="s">
        <v>3722</v>
      </c>
      <c r="E1176" s="11" t="s">
        <v>3723</v>
      </c>
      <c r="F1176" s="12" t="s">
        <v>3724</v>
      </c>
      <c r="G1176" s="12" t="s">
        <v>393</v>
      </c>
      <c r="H1176" s="13">
        <v>3</v>
      </c>
      <c r="I1176" s="12" t="s">
        <v>394</v>
      </c>
      <c r="J1176" s="12" t="s">
        <v>393</v>
      </c>
    </row>
    <row r="1177" spans="1:10" ht="16.5" customHeight="1" x14ac:dyDescent="0.25">
      <c r="A1177" s="8" t="s">
        <v>389</v>
      </c>
      <c r="B1177" s="9" t="s">
        <v>3683</v>
      </c>
      <c r="C1177" s="8">
        <v>422</v>
      </c>
      <c r="D1177" s="10" t="s">
        <v>3725</v>
      </c>
      <c r="E1177" s="11" t="s">
        <v>3726</v>
      </c>
      <c r="F1177" s="12" t="s">
        <v>3727</v>
      </c>
      <c r="G1177" s="8"/>
      <c r="H1177" s="13">
        <v>2</v>
      </c>
      <c r="I1177" s="12" t="s">
        <v>394</v>
      </c>
      <c r="J1177" s="12" t="s">
        <v>393</v>
      </c>
    </row>
    <row r="1178" spans="1:10" ht="16.5" customHeight="1" x14ac:dyDescent="0.25">
      <c r="A1178" s="8" t="s">
        <v>389</v>
      </c>
      <c r="B1178" s="9" t="s">
        <v>3683</v>
      </c>
      <c r="C1178" s="8">
        <v>424</v>
      </c>
      <c r="D1178" s="10" t="s">
        <v>343</v>
      </c>
      <c r="E1178" s="11" t="s">
        <v>3728</v>
      </c>
      <c r="F1178" s="12" t="s">
        <v>3729</v>
      </c>
      <c r="G1178" s="8"/>
      <c r="H1178" s="13">
        <v>2</v>
      </c>
      <c r="I1178" s="12" t="s">
        <v>394</v>
      </c>
      <c r="J1178" s="12" t="s">
        <v>393</v>
      </c>
    </row>
    <row r="1179" spans="1:10" ht="16.5" customHeight="1" x14ac:dyDescent="0.25">
      <c r="A1179" s="8" t="s">
        <v>389</v>
      </c>
      <c r="B1179" s="9" t="s">
        <v>3683</v>
      </c>
      <c r="C1179" s="8">
        <v>651</v>
      </c>
      <c r="D1179" s="10" t="s">
        <v>3730</v>
      </c>
      <c r="E1179" s="11" t="s">
        <v>3731</v>
      </c>
      <c r="F1179" s="12" t="s">
        <v>3732</v>
      </c>
      <c r="G1179" s="8"/>
      <c r="H1179" s="13">
        <v>3</v>
      </c>
      <c r="I1179" s="12" t="s">
        <v>394</v>
      </c>
      <c r="J1179" s="12" t="s">
        <v>393</v>
      </c>
    </row>
    <row r="1180" spans="1:10" ht="16.5" customHeight="1" x14ac:dyDescent="0.25">
      <c r="A1180" s="8" t="s">
        <v>389</v>
      </c>
      <c r="B1180" s="9" t="s">
        <v>3683</v>
      </c>
      <c r="C1180" s="8">
        <v>703</v>
      </c>
      <c r="D1180" s="10" t="s">
        <v>3733</v>
      </c>
      <c r="E1180" s="11" t="s">
        <v>3734</v>
      </c>
      <c r="F1180" s="12" t="s">
        <v>3712</v>
      </c>
      <c r="G1180" s="12" t="s">
        <v>3735</v>
      </c>
      <c r="H1180" s="13">
        <v>3</v>
      </c>
      <c r="I1180" s="12" t="s">
        <v>394</v>
      </c>
      <c r="J1180" s="12" t="s">
        <v>393</v>
      </c>
    </row>
    <row r="1181" spans="1:10" ht="16.5" customHeight="1" x14ac:dyDescent="0.25">
      <c r="A1181" s="8" t="s">
        <v>389</v>
      </c>
      <c r="B1181" s="9" t="s">
        <v>3736</v>
      </c>
      <c r="C1181" s="8">
        <v>651</v>
      </c>
      <c r="D1181" s="10" t="s">
        <v>3737</v>
      </c>
      <c r="E1181" s="11" t="s">
        <v>3738</v>
      </c>
      <c r="F1181" s="12" t="s">
        <v>3732</v>
      </c>
      <c r="G1181" s="8"/>
      <c r="H1181" s="13">
        <v>3</v>
      </c>
      <c r="I1181" s="12" t="s">
        <v>394</v>
      </c>
      <c r="J1181" s="12" t="s">
        <v>393</v>
      </c>
    </row>
    <row r="1182" spans="1:10" ht="16.5" customHeight="1" x14ac:dyDescent="0.25">
      <c r="A1182" s="8" t="s">
        <v>389</v>
      </c>
      <c r="B1182" s="9" t="s">
        <v>3739</v>
      </c>
      <c r="C1182" s="8">
        <v>400</v>
      </c>
      <c r="D1182" s="10" t="s">
        <v>3740</v>
      </c>
      <c r="E1182" s="11" t="s">
        <v>3741</v>
      </c>
      <c r="F1182" s="12" t="s">
        <v>3742</v>
      </c>
      <c r="G1182" s="8"/>
      <c r="H1182" s="13">
        <v>2</v>
      </c>
      <c r="I1182" s="12" t="s">
        <v>394</v>
      </c>
      <c r="J1182" s="12" t="s">
        <v>393</v>
      </c>
    </row>
    <row r="1183" spans="1:10" ht="16.5" customHeight="1" x14ac:dyDescent="0.25">
      <c r="A1183" s="8" t="s">
        <v>389</v>
      </c>
      <c r="B1183" s="9" t="s">
        <v>3739</v>
      </c>
      <c r="C1183" s="8">
        <v>402</v>
      </c>
      <c r="D1183" s="10" t="s">
        <v>3743</v>
      </c>
      <c r="E1183" s="11" t="s">
        <v>3744</v>
      </c>
      <c r="F1183" s="12" t="s">
        <v>3745</v>
      </c>
      <c r="G1183" s="8"/>
      <c r="H1183" s="13">
        <v>3</v>
      </c>
      <c r="I1183" s="12" t="s">
        <v>394</v>
      </c>
      <c r="J1183" s="12" t="s">
        <v>393</v>
      </c>
    </row>
    <row r="1184" spans="1:10" ht="16.5" customHeight="1" x14ac:dyDescent="0.25">
      <c r="A1184" s="8" t="s">
        <v>389</v>
      </c>
      <c r="B1184" s="9" t="s">
        <v>3739</v>
      </c>
      <c r="C1184" s="8">
        <v>406</v>
      </c>
      <c r="D1184" s="10" t="s">
        <v>3746</v>
      </c>
      <c r="E1184" s="11" t="s">
        <v>3747</v>
      </c>
      <c r="F1184" s="12" t="s">
        <v>3748</v>
      </c>
      <c r="G1184" s="8"/>
      <c r="H1184" s="13">
        <v>1</v>
      </c>
      <c r="I1184" s="12" t="s">
        <v>394</v>
      </c>
      <c r="J1184" s="12" t="s">
        <v>393</v>
      </c>
    </row>
    <row r="1185" spans="1:10" ht="16.5" customHeight="1" x14ac:dyDescent="0.25">
      <c r="A1185" s="8" t="s">
        <v>389</v>
      </c>
      <c r="B1185" s="9" t="s">
        <v>3749</v>
      </c>
      <c r="C1185" s="8">
        <v>100</v>
      </c>
      <c r="D1185" s="10" t="s">
        <v>3750</v>
      </c>
      <c r="E1185" s="11" t="s">
        <v>3751</v>
      </c>
      <c r="F1185" s="12" t="s">
        <v>3752</v>
      </c>
      <c r="G1185" s="8"/>
      <c r="H1185" s="13">
        <v>3</v>
      </c>
      <c r="I1185" s="12" t="s">
        <v>394</v>
      </c>
      <c r="J1185" s="12" t="s">
        <v>393</v>
      </c>
    </row>
    <row r="1186" spans="1:10" ht="16.5" customHeight="1" x14ac:dyDescent="0.25">
      <c r="A1186" s="8" t="s">
        <v>389</v>
      </c>
      <c r="B1186" s="9" t="s">
        <v>3749</v>
      </c>
      <c r="C1186" s="8">
        <v>101</v>
      </c>
      <c r="D1186" s="10" t="s">
        <v>227</v>
      </c>
      <c r="E1186" s="11" t="s">
        <v>3753</v>
      </c>
      <c r="F1186" s="12" t="s">
        <v>3754</v>
      </c>
      <c r="G1186" s="8"/>
      <c r="H1186" s="13">
        <v>3</v>
      </c>
      <c r="I1186" s="12" t="s">
        <v>394</v>
      </c>
      <c r="J1186" s="12" t="s">
        <v>393</v>
      </c>
    </row>
    <row r="1187" spans="1:10" ht="16.5" customHeight="1" x14ac:dyDescent="0.25">
      <c r="A1187" s="8" t="s">
        <v>389</v>
      </c>
      <c r="B1187" s="9" t="s">
        <v>3749</v>
      </c>
      <c r="C1187" s="8">
        <v>102</v>
      </c>
      <c r="D1187" s="10" t="s">
        <v>228</v>
      </c>
      <c r="E1187" s="11" t="s">
        <v>3755</v>
      </c>
      <c r="F1187" s="12" t="s">
        <v>3756</v>
      </c>
      <c r="G1187" s="8"/>
      <c r="H1187" s="13">
        <v>2</v>
      </c>
      <c r="I1187" s="12" t="s">
        <v>394</v>
      </c>
      <c r="J1187" s="12" t="s">
        <v>393</v>
      </c>
    </row>
    <row r="1188" spans="1:10" ht="16.5" customHeight="1" x14ac:dyDescent="0.25">
      <c r="A1188" s="8" t="s">
        <v>389</v>
      </c>
      <c r="B1188" s="9" t="s">
        <v>3749</v>
      </c>
      <c r="C1188" s="8">
        <v>103</v>
      </c>
      <c r="D1188" s="10" t="s">
        <v>3757</v>
      </c>
      <c r="E1188" s="11" t="s">
        <v>3758</v>
      </c>
      <c r="F1188" s="12" t="s">
        <v>3759</v>
      </c>
      <c r="G1188" s="8"/>
      <c r="H1188" s="13">
        <v>3</v>
      </c>
      <c r="I1188" s="12" t="s">
        <v>394</v>
      </c>
      <c r="J1188" s="12" t="s">
        <v>393</v>
      </c>
    </row>
    <row r="1189" spans="1:10" ht="16.5" customHeight="1" x14ac:dyDescent="0.25">
      <c r="A1189" s="8" t="s">
        <v>389</v>
      </c>
      <c r="B1189" s="9" t="s">
        <v>3749</v>
      </c>
      <c r="C1189" s="8">
        <v>104</v>
      </c>
      <c r="D1189" s="10" t="s">
        <v>3760</v>
      </c>
      <c r="E1189" s="11" t="s">
        <v>3761</v>
      </c>
      <c r="F1189" s="12" t="s">
        <v>3762</v>
      </c>
      <c r="G1189" s="8"/>
      <c r="H1189" s="13">
        <v>4</v>
      </c>
      <c r="I1189" s="12" t="s">
        <v>394</v>
      </c>
      <c r="J1189" s="12" t="s">
        <v>393</v>
      </c>
    </row>
    <row r="1190" spans="1:10" ht="16.5" customHeight="1" x14ac:dyDescent="0.25">
      <c r="A1190" s="8" t="s">
        <v>389</v>
      </c>
      <c r="B1190" s="9" t="s">
        <v>3749</v>
      </c>
      <c r="C1190" s="8">
        <v>135</v>
      </c>
      <c r="D1190" s="10" t="s">
        <v>3763</v>
      </c>
      <c r="E1190" s="11" t="s">
        <v>3764</v>
      </c>
      <c r="F1190" s="12" t="s">
        <v>3765</v>
      </c>
      <c r="G1190" s="8"/>
      <c r="H1190" s="13">
        <v>2</v>
      </c>
      <c r="I1190" s="12" t="s">
        <v>394</v>
      </c>
      <c r="J1190" s="12" t="s">
        <v>393</v>
      </c>
    </row>
    <row r="1191" spans="1:10" ht="16.5" customHeight="1" x14ac:dyDescent="0.25">
      <c r="A1191" s="8" t="s">
        <v>389</v>
      </c>
      <c r="B1191" s="9" t="s">
        <v>3749</v>
      </c>
      <c r="C1191" s="8">
        <v>203</v>
      </c>
      <c r="D1191" s="10" t="s">
        <v>3766</v>
      </c>
      <c r="E1191" s="11" t="s">
        <v>3767</v>
      </c>
      <c r="F1191" s="12" t="s">
        <v>3768</v>
      </c>
      <c r="G1191" s="8"/>
      <c r="H1191" s="13">
        <v>3</v>
      </c>
      <c r="I1191" s="12" t="s">
        <v>394</v>
      </c>
      <c r="J1191" s="12" t="s">
        <v>393</v>
      </c>
    </row>
    <row r="1192" spans="1:10" ht="16.5" customHeight="1" x14ac:dyDescent="0.25">
      <c r="A1192" s="8" t="s">
        <v>389</v>
      </c>
      <c r="B1192" s="9" t="s">
        <v>3749</v>
      </c>
      <c r="C1192" s="8">
        <v>233</v>
      </c>
      <c r="D1192" s="10" t="s">
        <v>3769</v>
      </c>
      <c r="E1192" s="11" t="s">
        <v>3770</v>
      </c>
      <c r="F1192" s="12" t="s">
        <v>3771</v>
      </c>
      <c r="G1192" s="12" t="s">
        <v>393</v>
      </c>
      <c r="H1192" s="13">
        <v>2</v>
      </c>
      <c r="I1192" s="12" t="s">
        <v>394</v>
      </c>
      <c r="J1192" s="12" t="s">
        <v>1403</v>
      </c>
    </row>
    <row r="1193" spans="1:10" ht="16.5" customHeight="1" x14ac:dyDescent="0.25">
      <c r="A1193" s="8" t="s">
        <v>389</v>
      </c>
      <c r="B1193" s="9" t="s">
        <v>3749</v>
      </c>
      <c r="C1193" s="8">
        <v>254</v>
      </c>
      <c r="D1193" s="10" t="s">
        <v>3772</v>
      </c>
      <c r="E1193" s="11" t="s">
        <v>3773</v>
      </c>
      <c r="F1193" s="12" t="s">
        <v>3774</v>
      </c>
      <c r="G1193" s="8"/>
      <c r="H1193" s="13">
        <v>3</v>
      </c>
      <c r="I1193" s="12" t="s">
        <v>394</v>
      </c>
      <c r="J1193" s="12" t="s">
        <v>393</v>
      </c>
    </row>
    <row r="1194" spans="1:10" ht="16.5" customHeight="1" x14ac:dyDescent="0.25">
      <c r="A1194" s="8" t="s">
        <v>389</v>
      </c>
      <c r="B1194" s="9" t="s">
        <v>3749</v>
      </c>
      <c r="C1194" s="8">
        <v>283</v>
      </c>
      <c r="D1194" s="10" t="s">
        <v>3775</v>
      </c>
      <c r="E1194" s="11" t="s">
        <v>3776</v>
      </c>
      <c r="F1194" s="12" t="s">
        <v>3777</v>
      </c>
      <c r="G1194" s="12" t="s">
        <v>393</v>
      </c>
      <c r="H1194" s="13">
        <v>2</v>
      </c>
      <c r="I1194" s="12" t="s">
        <v>394</v>
      </c>
      <c r="J1194" s="12" t="s">
        <v>1403</v>
      </c>
    </row>
    <row r="1195" spans="1:10" ht="16.5" customHeight="1" x14ac:dyDescent="0.25">
      <c r="A1195" s="8" t="s">
        <v>389</v>
      </c>
      <c r="B1195" s="9" t="s">
        <v>3749</v>
      </c>
      <c r="C1195" s="8">
        <v>293</v>
      </c>
      <c r="D1195" s="10" t="s">
        <v>3778</v>
      </c>
      <c r="E1195" s="11" t="s">
        <v>3779</v>
      </c>
      <c r="F1195" s="12" t="s">
        <v>3780</v>
      </c>
      <c r="G1195" s="8"/>
      <c r="H1195" s="13">
        <v>2</v>
      </c>
      <c r="I1195" s="12" t="s">
        <v>394</v>
      </c>
      <c r="J1195" s="12" t="s">
        <v>393</v>
      </c>
    </row>
    <row r="1196" spans="1:10" ht="16.5" customHeight="1" x14ac:dyDescent="0.25">
      <c r="A1196" s="8" t="s">
        <v>389</v>
      </c>
      <c r="B1196" s="9" t="s">
        <v>3749</v>
      </c>
      <c r="C1196" s="8">
        <v>554</v>
      </c>
      <c r="D1196" s="10" t="s">
        <v>3781</v>
      </c>
      <c r="E1196" s="11" t="s">
        <v>3782</v>
      </c>
      <c r="F1196" s="12" t="s">
        <v>3783</v>
      </c>
      <c r="G1196" s="8"/>
      <c r="H1196" s="13">
        <v>2</v>
      </c>
      <c r="I1196" s="12" t="s">
        <v>394</v>
      </c>
      <c r="J1196" s="12" t="s">
        <v>393</v>
      </c>
    </row>
    <row r="1197" spans="1:10" ht="16.5" customHeight="1" x14ac:dyDescent="0.25">
      <c r="A1197" s="8" t="s">
        <v>389</v>
      </c>
      <c r="B1197" s="9" t="s">
        <v>3784</v>
      </c>
      <c r="C1197" s="8">
        <v>151</v>
      </c>
      <c r="D1197" s="10" t="s">
        <v>3785</v>
      </c>
      <c r="E1197" s="11" t="s">
        <v>3786</v>
      </c>
      <c r="F1197" s="12" t="s">
        <v>3787</v>
      </c>
      <c r="G1197" s="8"/>
      <c r="H1197" s="13">
        <v>2</v>
      </c>
      <c r="I1197" s="12" t="s">
        <v>394</v>
      </c>
      <c r="J1197" s="12" t="s">
        <v>393</v>
      </c>
    </row>
    <row r="1198" spans="1:10" ht="16.5" customHeight="1" x14ac:dyDescent="0.25">
      <c r="A1198" s="8" t="s">
        <v>389</v>
      </c>
      <c r="B1198" s="9" t="s">
        <v>3784</v>
      </c>
      <c r="C1198" s="8">
        <v>152</v>
      </c>
      <c r="D1198" s="10" t="s">
        <v>3788</v>
      </c>
      <c r="E1198" s="11" t="s">
        <v>3789</v>
      </c>
      <c r="F1198" s="12" t="s">
        <v>3790</v>
      </c>
      <c r="G1198" s="12" t="s">
        <v>393</v>
      </c>
      <c r="H1198" s="13">
        <v>1</v>
      </c>
      <c r="I1198" s="12" t="s">
        <v>394</v>
      </c>
      <c r="J1198" s="12" t="s">
        <v>393</v>
      </c>
    </row>
    <row r="1199" spans="1:10" ht="16.5" customHeight="1" x14ac:dyDescent="0.25">
      <c r="A1199" s="8" t="s">
        <v>389</v>
      </c>
      <c r="B1199" s="9" t="s">
        <v>3784</v>
      </c>
      <c r="C1199" s="8">
        <v>413</v>
      </c>
      <c r="D1199" s="10" t="s">
        <v>3791</v>
      </c>
      <c r="E1199" s="11" t="s">
        <v>3792</v>
      </c>
      <c r="F1199" s="12" t="s">
        <v>3793</v>
      </c>
      <c r="G1199" s="8"/>
      <c r="H1199" s="13">
        <v>1</v>
      </c>
      <c r="I1199" s="12" t="s">
        <v>394</v>
      </c>
      <c r="J1199" s="12" t="s">
        <v>393</v>
      </c>
    </row>
    <row r="1200" spans="1:10" ht="16.5" customHeight="1" x14ac:dyDescent="0.25">
      <c r="A1200" s="8" t="s">
        <v>389</v>
      </c>
      <c r="B1200" s="9" t="s">
        <v>3784</v>
      </c>
      <c r="C1200" s="8">
        <v>431</v>
      </c>
      <c r="D1200" s="10" t="s">
        <v>3794</v>
      </c>
      <c r="E1200" s="11" t="s">
        <v>3795</v>
      </c>
      <c r="F1200" s="12" t="s">
        <v>3796</v>
      </c>
      <c r="G1200" s="8"/>
      <c r="H1200" s="13">
        <v>1</v>
      </c>
      <c r="I1200" s="12" t="s">
        <v>394</v>
      </c>
      <c r="J1200" s="12" t="s">
        <v>393</v>
      </c>
    </row>
    <row r="1201" spans="1:10" ht="16.5" customHeight="1" x14ac:dyDescent="0.25">
      <c r="A1201" s="8" t="s">
        <v>389</v>
      </c>
      <c r="B1201" s="9" t="s">
        <v>3797</v>
      </c>
      <c r="C1201" s="8">
        <v>248</v>
      </c>
      <c r="D1201" s="10" t="s">
        <v>3798</v>
      </c>
      <c r="E1201" s="11" t="s">
        <v>3799</v>
      </c>
      <c r="F1201" s="12" t="s">
        <v>3800</v>
      </c>
      <c r="G1201" s="8"/>
      <c r="H1201" s="13">
        <v>3</v>
      </c>
      <c r="I1201" s="12" t="s">
        <v>394</v>
      </c>
      <c r="J1201" s="12" t="s">
        <v>393</v>
      </c>
    </row>
    <row r="1202" spans="1:10" ht="16.5" customHeight="1" x14ac:dyDescent="0.25">
      <c r="A1202" s="8" t="s">
        <v>389</v>
      </c>
      <c r="B1202" s="9" t="s">
        <v>3797</v>
      </c>
      <c r="C1202" s="8">
        <v>251</v>
      </c>
      <c r="D1202" s="10" t="s">
        <v>3801</v>
      </c>
      <c r="E1202" s="11" t="s">
        <v>3802</v>
      </c>
      <c r="F1202" s="12" t="s">
        <v>3803</v>
      </c>
      <c r="G1202" s="8"/>
      <c r="H1202" s="13">
        <v>4</v>
      </c>
      <c r="I1202" s="12" t="s">
        <v>394</v>
      </c>
      <c r="J1202" s="12" t="s">
        <v>393</v>
      </c>
    </row>
    <row r="1203" spans="1:10" ht="16.5" customHeight="1" x14ac:dyDescent="0.25">
      <c r="A1203" s="8" t="s">
        <v>389</v>
      </c>
      <c r="B1203" s="9" t="s">
        <v>3797</v>
      </c>
      <c r="C1203" s="8">
        <v>296</v>
      </c>
      <c r="D1203" s="10" t="s">
        <v>3804</v>
      </c>
      <c r="E1203" s="11" t="s">
        <v>3805</v>
      </c>
      <c r="F1203" s="12" t="s">
        <v>400</v>
      </c>
      <c r="G1203" s="8"/>
      <c r="H1203" s="13">
        <v>1</v>
      </c>
      <c r="I1203" s="12" t="s">
        <v>394</v>
      </c>
      <c r="J1203" s="12" t="s">
        <v>393</v>
      </c>
    </row>
    <row r="1204" spans="1:10" ht="16.5" customHeight="1" x14ac:dyDescent="0.25">
      <c r="A1204" s="8" t="s">
        <v>389</v>
      </c>
      <c r="B1204" s="9" t="s">
        <v>3797</v>
      </c>
      <c r="C1204" s="8">
        <v>300</v>
      </c>
      <c r="D1204" s="10" t="s">
        <v>3806</v>
      </c>
      <c r="E1204" s="11" t="s">
        <v>3807</v>
      </c>
      <c r="F1204" s="12" t="s">
        <v>3808</v>
      </c>
      <c r="G1204" s="8"/>
      <c r="H1204" s="13">
        <v>3</v>
      </c>
      <c r="I1204" s="12" t="s">
        <v>394</v>
      </c>
      <c r="J1204" s="12" t="s">
        <v>3809</v>
      </c>
    </row>
    <row r="1205" spans="1:10" ht="16.5" customHeight="1" x14ac:dyDescent="0.25">
      <c r="A1205" s="8" t="s">
        <v>389</v>
      </c>
      <c r="B1205" s="9" t="s">
        <v>3797</v>
      </c>
      <c r="C1205" s="8">
        <v>301</v>
      </c>
      <c r="D1205" s="10" t="s">
        <v>3810</v>
      </c>
      <c r="E1205" s="11" t="s">
        <v>3811</v>
      </c>
      <c r="F1205" s="12" t="s">
        <v>3808</v>
      </c>
      <c r="G1205" s="8"/>
      <c r="H1205" s="13">
        <v>4</v>
      </c>
      <c r="I1205" s="12" t="s">
        <v>394</v>
      </c>
      <c r="J1205" s="12" t="s">
        <v>3812</v>
      </c>
    </row>
    <row r="1206" spans="1:10" ht="16.5" customHeight="1" x14ac:dyDescent="0.25">
      <c r="A1206" s="8" t="s">
        <v>389</v>
      </c>
      <c r="B1206" s="9" t="s">
        <v>3797</v>
      </c>
      <c r="C1206" s="8">
        <v>302</v>
      </c>
      <c r="D1206" s="10" t="s">
        <v>3813</v>
      </c>
      <c r="E1206" s="11" t="s">
        <v>3814</v>
      </c>
      <c r="F1206" s="12" t="s">
        <v>3815</v>
      </c>
      <c r="G1206" s="12" t="s">
        <v>393</v>
      </c>
      <c r="H1206" s="13">
        <v>2</v>
      </c>
      <c r="I1206" s="12" t="s">
        <v>394</v>
      </c>
      <c r="J1206" s="12" t="s">
        <v>393</v>
      </c>
    </row>
    <row r="1207" spans="1:10" ht="16.5" customHeight="1" x14ac:dyDescent="0.25">
      <c r="A1207" s="8" t="s">
        <v>389</v>
      </c>
      <c r="B1207" s="9" t="s">
        <v>3797</v>
      </c>
      <c r="C1207" s="8">
        <v>303</v>
      </c>
      <c r="D1207" s="10" t="s">
        <v>3816</v>
      </c>
      <c r="E1207" s="11" t="s">
        <v>3817</v>
      </c>
      <c r="F1207" s="12" t="s">
        <v>3818</v>
      </c>
      <c r="G1207" s="12" t="s">
        <v>393</v>
      </c>
      <c r="H1207" s="13">
        <v>2</v>
      </c>
      <c r="I1207" s="12" t="s">
        <v>394</v>
      </c>
      <c r="J1207" s="12" t="s">
        <v>393</v>
      </c>
    </row>
    <row r="1208" spans="1:10" ht="16.5" customHeight="1" x14ac:dyDescent="0.25">
      <c r="A1208" s="8" t="s">
        <v>389</v>
      </c>
      <c r="B1208" s="9" t="s">
        <v>3797</v>
      </c>
      <c r="C1208" s="8">
        <v>305</v>
      </c>
      <c r="D1208" s="10" t="s">
        <v>3819</v>
      </c>
      <c r="E1208" s="11" t="s">
        <v>3820</v>
      </c>
      <c r="F1208" s="12" t="s">
        <v>3821</v>
      </c>
      <c r="G1208" s="12" t="s">
        <v>393</v>
      </c>
      <c r="H1208" s="13">
        <v>2</v>
      </c>
      <c r="I1208" s="12" t="s">
        <v>394</v>
      </c>
      <c r="J1208" s="12" t="s">
        <v>393</v>
      </c>
    </row>
    <row r="1209" spans="1:10" ht="16.5" customHeight="1" x14ac:dyDescent="0.25">
      <c r="A1209" s="8" t="s">
        <v>389</v>
      </c>
      <c r="B1209" s="9" t="s">
        <v>3797</v>
      </c>
      <c r="C1209" s="8">
        <v>306</v>
      </c>
      <c r="D1209" s="10" t="s">
        <v>3822</v>
      </c>
      <c r="E1209" s="11" t="s">
        <v>3823</v>
      </c>
      <c r="F1209" s="12" t="s">
        <v>3824</v>
      </c>
      <c r="G1209" s="12" t="s">
        <v>393</v>
      </c>
      <c r="H1209" s="13">
        <v>2</v>
      </c>
      <c r="I1209" s="12" t="s">
        <v>394</v>
      </c>
      <c r="J1209" s="12" t="s">
        <v>393</v>
      </c>
    </row>
    <row r="1210" spans="1:10" ht="16.5" customHeight="1" x14ac:dyDescent="0.25">
      <c r="A1210" s="8" t="s">
        <v>389</v>
      </c>
      <c r="B1210" s="9" t="s">
        <v>3797</v>
      </c>
      <c r="C1210" s="8">
        <v>313</v>
      </c>
      <c r="D1210" s="10" t="s">
        <v>3825</v>
      </c>
      <c r="E1210" s="11" t="s">
        <v>3826</v>
      </c>
      <c r="F1210" s="12" t="s">
        <v>3827</v>
      </c>
      <c r="G1210" s="12" t="s">
        <v>393</v>
      </c>
      <c r="H1210" s="13">
        <v>2</v>
      </c>
      <c r="I1210" s="12" t="s">
        <v>394</v>
      </c>
      <c r="J1210" s="12" t="s">
        <v>393</v>
      </c>
    </row>
    <row r="1211" spans="1:10" ht="16.5" customHeight="1" x14ac:dyDescent="0.25">
      <c r="A1211" s="8" t="s">
        <v>389</v>
      </c>
      <c r="B1211" s="9" t="s">
        <v>3797</v>
      </c>
      <c r="C1211" s="8">
        <v>323</v>
      </c>
      <c r="D1211" s="10" t="s">
        <v>3828</v>
      </c>
      <c r="E1211" s="11" t="s">
        <v>3829</v>
      </c>
      <c r="F1211" s="12" t="s">
        <v>3830</v>
      </c>
      <c r="G1211" s="8"/>
      <c r="H1211" s="13">
        <v>3</v>
      </c>
      <c r="I1211" s="12" t="s">
        <v>394</v>
      </c>
      <c r="J1211" s="12" t="s">
        <v>3831</v>
      </c>
    </row>
    <row r="1212" spans="1:10" ht="16.5" customHeight="1" x14ac:dyDescent="0.25">
      <c r="A1212" s="8" t="s">
        <v>389</v>
      </c>
      <c r="B1212" s="9" t="s">
        <v>3797</v>
      </c>
      <c r="C1212" s="8">
        <v>324</v>
      </c>
      <c r="D1212" s="10" t="s">
        <v>3832</v>
      </c>
      <c r="E1212" s="11" t="s">
        <v>3833</v>
      </c>
      <c r="F1212" s="12" t="s">
        <v>3830</v>
      </c>
      <c r="G1212" s="8"/>
      <c r="H1212" s="13">
        <v>4</v>
      </c>
      <c r="I1212" s="12" t="s">
        <v>394</v>
      </c>
      <c r="J1212" s="12" t="s">
        <v>3834</v>
      </c>
    </row>
    <row r="1213" spans="1:10" ht="16.5" customHeight="1" x14ac:dyDescent="0.25">
      <c r="A1213" s="8" t="s">
        <v>389</v>
      </c>
      <c r="B1213" s="9" t="s">
        <v>3797</v>
      </c>
      <c r="C1213" s="8">
        <v>333</v>
      </c>
      <c r="D1213" s="10" t="s">
        <v>3835</v>
      </c>
      <c r="E1213" s="11" t="s">
        <v>3836</v>
      </c>
      <c r="F1213" s="12" t="s">
        <v>3837</v>
      </c>
      <c r="G1213" s="8"/>
      <c r="H1213" s="13">
        <v>3</v>
      </c>
      <c r="I1213" s="12" t="s">
        <v>394</v>
      </c>
      <c r="J1213" s="12" t="s">
        <v>3831</v>
      </c>
    </row>
    <row r="1214" spans="1:10" ht="16.5" customHeight="1" x14ac:dyDescent="0.25">
      <c r="A1214" s="8" t="s">
        <v>389</v>
      </c>
      <c r="B1214" s="9" t="s">
        <v>3797</v>
      </c>
      <c r="C1214" s="8">
        <v>334</v>
      </c>
      <c r="D1214" s="10" t="s">
        <v>3838</v>
      </c>
      <c r="E1214" s="11" t="s">
        <v>3839</v>
      </c>
      <c r="F1214" s="12" t="s">
        <v>3837</v>
      </c>
      <c r="G1214" s="8"/>
      <c r="H1214" s="13">
        <v>4</v>
      </c>
      <c r="I1214" s="12" t="s">
        <v>394</v>
      </c>
      <c r="J1214" s="12" t="s">
        <v>3834</v>
      </c>
    </row>
    <row r="1215" spans="1:10" ht="16.5" customHeight="1" x14ac:dyDescent="0.25">
      <c r="A1215" s="8" t="s">
        <v>389</v>
      </c>
      <c r="B1215" s="9" t="s">
        <v>3797</v>
      </c>
      <c r="C1215" s="8">
        <v>343</v>
      </c>
      <c r="D1215" s="10" t="s">
        <v>3840</v>
      </c>
      <c r="E1215" s="11" t="s">
        <v>3841</v>
      </c>
      <c r="F1215" s="12" t="s">
        <v>3842</v>
      </c>
      <c r="G1215" s="8"/>
      <c r="H1215" s="13">
        <v>2</v>
      </c>
      <c r="I1215" s="12" t="s">
        <v>394</v>
      </c>
      <c r="J1215" s="12" t="s">
        <v>3831</v>
      </c>
    </row>
    <row r="1216" spans="1:10" ht="16.5" customHeight="1" x14ac:dyDescent="0.25">
      <c r="A1216" s="8" t="s">
        <v>389</v>
      </c>
      <c r="B1216" s="9" t="s">
        <v>3797</v>
      </c>
      <c r="C1216" s="8">
        <v>344</v>
      </c>
      <c r="D1216" s="10" t="s">
        <v>3843</v>
      </c>
      <c r="E1216" s="11" t="s">
        <v>3844</v>
      </c>
      <c r="F1216" s="12" t="s">
        <v>3842</v>
      </c>
      <c r="G1216" s="8"/>
      <c r="H1216" s="13">
        <v>3</v>
      </c>
      <c r="I1216" s="12" t="s">
        <v>394</v>
      </c>
      <c r="J1216" s="12" t="s">
        <v>3845</v>
      </c>
    </row>
    <row r="1217" spans="1:10" ht="16.5" customHeight="1" x14ac:dyDescent="0.25">
      <c r="A1217" s="8" t="s">
        <v>389</v>
      </c>
      <c r="B1217" s="9" t="s">
        <v>3797</v>
      </c>
      <c r="C1217" s="8">
        <v>348</v>
      </c>
      <c r="D1217" s="10" t="s">
        <v>3846</v>
      </c>
      <c r="E1217" s="11" t="s">
        <v>3847</v>
      </c>
      <c r="F1217" s="12" t="s">
        <v>3848</v>
      </c>
      <c r="G1217" s="8"/>
      <c r="H1217" s="13">
        <v>3</v>
      </c>
      <c r="I1217" s="12" t="s">
        <v>394</v>
      </c>
      <c r="J1217" s="12" t="s">
        <v>393</v>
      </c>
    </row>
    <row r="1218" spans="1:10" ht="16.5" customHeight="1" x14ac:dyDescent="0.25">
      <c r="A1218" s="8" t="s">
        <v>389</v>
      </c>
      <c r="B1218" s="9" t="s">
        <v>3797</v>
      </c>
      <c r="C1218" s="8">
        <v>349</v>
      </c>
      <c r="D1218" s="10" t="s">
        <v>3849</v>
      </c>
      <c r="E1218" s="11" t="s">
        <v>3850</v>
      </c>
      <c r="F1218" s="12" t="s">
        <v>417</v>
      </c>
      <c r="G1218" s="8"/>
      <c r="H1218" s="13">
        <v>1</v>
      </c>
      <c r="I1218" s="12" t="s">
        <v>394</v>
      </c>
      <c r="J1218" s="12" t="s">
        <v>393</v>
      </c>
    </row>
    <row r="1219" spans="1:10" ht="16.5" customHeight="1" x14ac:dyDescent="0.25">
      <c r="A1219" s="8" t="s">
        <v>389</v>
      </c>
      <c r="B1219" s="9" t="s">
        <v>3797</v>
      </c>
      <c r="C1219" s="8">
        <v>396</v>
      </c>
      <c r="D1219" s="10" t="s">
        <v>3851</v>
      </c>
      <c r="E1219" s="11" t="s">
        <v>3852</v>
      </c>
      <c r="F1219" s="12" t="s">
        <v>400</v>
      </c>
      <c r="G1219" s="8"/>
      <c r="H1219" s="13">
        <v>1</v>
      </c>
      <c r="I1219" s="12" t="s">
        <v>394</v>
      </c>
      <c r="J1219" s="12" t="s">
        <v>393</v>
      </c>
    </row>
    <row r="1220" spans="1:10" ht="16.5" customHeight="1" x14ac:dyDescent="0.25">
      <c r="A1220" s="8" t="s">
        <v>389</v>
      </c>
      <c r="B1220" s="9" t="s">
        <v>3797</v>
      </c>
      <c r="C1220" s="8">
        <v>402</v>
      </c>
      <c r="D1220" s="10" t="s">
        <v>3853</v>
      </c>
      <c r="E1220" s="11" t="s">
        <v>3854</v>
      </c>
      <c r="F1220" s="12" t="s">
        <v>3855</v>
      </c>
      <c r="G1220" s="8"/>
      <c r="H1220" s="13">
        <v>2</v>
      </c>
      <c r="I1220" s="12" t="s">
        <v>394</v>
      </c>
      <c r="J1220" s="12" t="s">
        <v>393</v>
      </c>
    </row>
    <row r="1221" spans="1:10" ht="16.5" customHeight="1" x14ac:dyDescent="0.25">
      <c r="A1221" s="8" t="s">
        <v>389</v>
      </c>
      <c r="B1221" s="9" t="s">
        <v>3797</v>
      </c>
      <c r="C1221" s="8">
        <v>403</v>
      </c>
      <c r="D1221" s="10" t="s">
        <v>3856</v>
      </c>
      <c r="E1221" s="11" t="s">
        <v>3857</v>
      </c>
      <c r="F1221" s="12" t="s">
        <v>3858</v>
      </c>
      <c r="G1221" s="8"/>
      <c r="H1221" s="13">
        <v>2</v>
      </c>
      <c r="I1221" s="12" t="s">
        <v>394</v>
      </c>
      <c r="J1221" s="12" t="s">
        <v>393</v>
      </c>
    </row>
    <row r="1222" spans="1:10" ht="16.5" customHeight="1" x14ac:dyDescent="0.25">
      <c r="A1222" s="8" t="s">
        <v>389</v>
      </c>
      <c r="B1222" s="9" t="s">
        <v>3797</v>
      </c>
      <c r="C1222" s="8">
        <v>405</v>
      </c>
      <c r="D1222" s="10" t="s">
        <v>3859</v>
      </c>
      <c r="E1222" s="11" t="s">
        <v>3860</v>
      </c>
      <c r="F1222" s="12" t="s">
        <v>3861</v>
      </c>
      <c r="G1222" s="8"/>
      <c r="H1222" s="13">
        <v>2</v>
      </c>
      <c r="I1222" s="12" t="s">
        <v>394</v>
      </c>
      <c r="J1222" s="12" t="s">
        <v>393</v>
      </c>
    </row>
    <row r="1223" spans="1:10" ht="16.5" customHeight="1" x14ac:dyDescent="0.25">
      <c r="A1223" s="8" t="s">
        <v>389</v>
      </c>
      <c r="B1223" s="9" t="s">
        <v>3797</v>
      </c>
      <c r="C1223" s="8">
        <v>406</v>
      </c>
      <c r="D1223" s="10" t="s">
        <v>3862</v>
      </c>
      <c r="E1223" s="11" t="s">
        <v>3863</v>
      </c>
      <c r="F1223" s="12" t="s">
        <v>3864</v>
      </c>
      <c r="G1223" s="8"/>
      <c r="H1223" s="13">
        <v>2</v>
      </c>
      <c r="I1223" s="12" t="s">
        <v>394</v>
      </c>
      <c r="J1223" s="12" t="s">
        <v>393</v>
      </c>
    </row>
    <row r="1224" spans="1:10" ht="16.5" customHeight="1" x14ac:dyDescent="0.25">
      <c r="A1224" s="8" t="s">
        <v>389</v>
      </c>
      <c r="B1224" s="9" t="s">
        <v>3797</v>
      </c>
      <c r="C1224" s="8">
        <v>413</v>
      </c>
      <c r="D1224" s="10" t="s">
        <v>3865</v>
      </c>
      <c r="E1224" s="11" t="s">
        <v>3866</v>
      </c>
      <c r="F1224" s="12" t="s">
        <v>3867</v>
      </c>
      <c r="G1224" s="8"/>
      <c r="H1224" s="13">
        <v>2</v>
      </c>
      <c r="I1224" s="12" t="s">
        <v>394</v>
      </c>
      <c r="J1224" s="12" t="s">
        <v>393</v>
      </c>
    </row>
    <row r="1225" spans="1:10" ht="16.5" customHeight="1" x14ac:dyDescent="0.25">
      <c r="A1225" s="8" t="s">
        <v>389</v>
      </c>
      <c r="B1225" s="9" t="s">
        <v>3797</v>
      </c>
      <c r="C1225" s="8">
        <v>414</v>
      </c>
      <c r="D1225" s="10" t="s">
        <v>3868</v>
      </c>
      <c r="E1225" s="11" t="s">
        <v>3869</v>
      </c>
      <c r="F1225" s="12" t="s">
        <v>3870</v>
      </c>
      <c r="G1225" s="8"/>
      <c r="H1225" s="13">
        <v>2</v>
      </c>
      <c r="I1225" s="12" t="s">
        <v>394</v>
      </c>
      <c r="J1225" s="12" t="s">
        <v>393</v>
      </c>
    </row>
    <row r="1226" spans="1:10" ht="16.5" customHeight="1" x14ac:dyDescent="0.25">
      <c r="A1226" s="8" t="s">
        <v>389</v>
      </c>
      <c r="B1226" s="9" t="s">
        <v>3797</v>
      </c>
      <c r="C1226" s="8">
        <v>423</v>
      </c>
      <c r="D1226" s="10" t="s">
        <v>3871</v>
      </c>
      <c r="E1226" s="11" t="s">
        <v>3872</v>
      </c>
      <c r="F1226" s="12" t="s">
        <v>3873</v>
      </c>
      <c r="G1226" s="12" t="s">
        <v>393</v>
      </c>
      <c r="H1226" s="13">
        <v>2</v>
      </c>
      <c r="I1226" s="12" t="s">
        <v>394</v>
      </c>
      <c r="J1226" s="12" t="s">
        <v>3874</v>
      </c>
    </row>
    <row r="1227" spans="1:10" ht="16.5" customHeight="1" x14ac:dyDescent="0.25">
      <c r="A1227" s="8" t="s">
        <v>389</v>
      </c>
      <c r="B1227" s="9" t="s">
        <v>3797</v>
      </c>
      <c r="C1227" s="8">
        <v>433</v>
      </c>
      <c r="D1227" s="10" t="s">
        <v>3875</v>
      </c>
      <c r="E1227" s="11" t="s">
        <v>3876</v>
      </c>
      <c r="F1227" s="12" t="s">
        <v>3877</v>
      </c>
      <c r="G1227" s="12" t="s">
        <v>393</v>
      </c>
      <c r="H1227" s="13">
        <v>2</v>
      </c>
      <c r="I1227" s="12" t="s">
        <v>394</v>
      </c>
      <c r="J1227" s="12" t="s">
        <v>3878</v>
      </c>
    </row>
    <row r="1228" spans="1:10" ht="16.5" customHeight="1" x14ac:dyDescent="0.25">
      <c r="A1228" s="8" t="s">
        <v>389</v>
      </c>
      <c r="B1228" s="9" t="s">
        <v>3797</v>
      </c>
      <c r="C1228" s="8">
        <v>448</v>
      </c>
      <c r="D1228" s="10" t="s">
        <v>3879</v>
      </c>
      <c r="E1228" s="11" t="s">
        <v>3880</v>
      </c>
      <c r="F1228" s="12" t="s">
        <v>3881</v>
      </c>
      <c r="G1228" s="8"/>
      <c r="H1228" s="13">
        <v>5</v>
      </c>
      <c r="I1228" s="12" t="s">
        <v>394</v>
      </c>
      <c r="J1228" s="12" t="s">
        <v>393</v>
      </c>
    </row>
    <row r="1229" spans="1:10" ht="16.5" customHeight="1" x14ac:dyDescent="0.25">
      <c r="A1229" s="8" t="s">
        <v>389</v>
      </c>
      <c r="B1229" s="9" t="s">
        <v>3797</v>
      </c>
      <c r="C1229" s="8">
        <v>452</v>
      </c>
      <c r="D1229" s="10" t="s">
        <v>3882</v>
      </c>
      <c r="E1229" s="11" t="s">
        <v>3883</v>
      </c>
      <c r="F1229" s="12" t="s">
        <v>3873</v>
      </c>
      <c r="G1229" s="8"/>
      <c r="H1229" s="13">
        <v>3</v>
      </c>
      <c r="I1229" s="12" t="s">
        <v>394</v>
      </c>
      <c r="J1229" s="12" t="s">
        <v>3884</v>
      </c>
    </row>
    <row r="1230" spans="1:10" ht="16.5" customHeight="1" x14ac:dyDescent="0.25">
      <c r="A1230" s="8" t="s">
        <v>389</v>
      </c>
      <c r="B1230" s="9" t="s">
        <v>3797</v>
      </c>
      <c r="C1230" s="8">
        <v>453</v>
      </c>
      <c r="D1230" s="10" t="s">
        <v>3885</v>
      </c>
      <c r="E1230" s="11" t="s">
        <v>3886</v>
      </c>
      <c r="F1230" s="12" t="s">
        <v>3877</v>
      </c>
      <c r="G1230" s="8"/>
      <c r="H1230" s="13">
        <v>3</v>
      </c>
      <c r="I1230" s="12" t="s">
        <v>394</v>
      </c>
      <c r="J1230" s="12" t="s">
        <v>3887</v>
      </c>
    </row>
    <row r="1231" spans="1:10" ht="16.5" customHeight="1" x14ac:dyDescent="0.25">
      <c r="A1231" s="8" t="s">
        <v>389</v>
      </c>
      <c r="B1231" s="9" t="s">
        <v>3797</v>
      </c>
      <c r="C1231" s="8">
        <v>455</v>
      </c>
      <c r="D1231" s="10" t="s">
        <v>3888</v>
      </c>
      <c r="E1231" s="11" t="s">
        <v>3889</v>
      </c>
      <c r="F1231" s="12" t="s">
        <v>3890</v>
      </c>
      <c r="G1231" s="8"/>
      <c r="H1231" s="13">
        <v>2</v>
      </c>
      <c r="I1231" s="12" t="s">
        <v>394</v>
      </c>
      <c r="J1231" s="12" t="s">
        <v>393</v>
      </c>
    </row>
    <row r="1232" spans="1:10" ht="16.5" customHeight="1" x14ac:dyDescent="0.25">
      <c r="A1232" s="8" t="s">
        <v>389</v>
      </c>
      <c r="B1232" s="9" t="s">
        <v>3891</v>
      </c>
      <c r="C1232" s="8">
        <v>251</v>
      </c>
      <c r="D1232" s="10" t="s">
        <v>368</v>
      </c>
      <c r="E1232" s="11" t="s">
        <v>3892</v>
      </c>
      <c r="F1232" s="12" t="s">
        <v>3893</v>
      </c>
      <c r="G1232" s="8"/>
      <c r="H1232" s="13">
        <v>3</v>
      </c>
      <c r="I1232" s="12" t="s">
        <v>394</v>
      </c>
      <c r="J1232" s="12" t="s">
        <v>393</v>
      </c>
    </row>
    <row r="1233" spans="1:10" ht="16.5" customHeight="1" x14ac:dyDescent="0.25">
      <c r="A1233" s="8" t="s">
        <v>389</v>
      </c>
      <c r="B1233" s="9" t="s">
        <v>3891</v>
      </c>
      <c r="C1233" s="8">
        <v>253</v>
      </c>
      <c r="D1233" s="10" t="s">
        <v>307</v>
      </c>
      <c r="E1233" s="11" t="s">
        <v>3894</v>
      </c>
      <c r="F1233" s="12" t="s">
        <v>3895</v>
      </c>
      <c r="G1233" s="8"/>
      <c r="H1233" s="13">
        <v>3</v>
      </c>
      <c r="I1233" s="12" t="s">
        <v>394</v>
      </c>
      <c r="J1233" s="12" t="s">
        <v>393</v>
      </c>
    </row>
    <row r="1234" spans="1:10" ht="16.5" customHeight="1" x14ac:dyDescent="0.25">
      <c r="A1234" s="8" t="s">
        <v>389</v>
      </c>
      <c r="B1234" s="9" t="s">
        <v>3891</v>
      </c>
      <c r="C1234" s="8">
        <v>403</v>
      </c>
      <c r="D1234" s="10" t="s">
        <v>3896</v>
      </c>
      <c r="E1234" s="11" t="s">
        <v>3897</v>
      </c>
      <c r="F1234" s="12" t="s">
        <v>3898</v>
      </c>
      <c r="G1234" s="8"/>
      <c r="H1234" s="13">
        <v>2</v>
      </c>
      <c r="I1234" s="12" t="s">
        <v>394</v>
      </c>
      <c r="J1234" s="12" t="s">
        <v>393</v>
      </c>
    </row>
    <row r="1235" spans="1:10" ht="16.5" customHeight="1" x14ac:dyDescent="0.25">
      <c r="A1235" s="8" t="s">
        <v>389</v>
      </c>
      <c r="B1235" s="9" t="s">
        <v>3891</v>
      </c>
      <c r="C1235" s="8">
        <v>651</v>
      </c>
      <c r="D1235" s="10" t="s">
        <v>3899</v>
      </c>
      <c r="E1235" s="11" t="s">
        <v>3900</v>
      </c>
      <c r="F1235" s="12" t="s">
        <v>306</v>
      </c>
      <c r="G1235" s="8"/>
      <c r="H1235" s="13">
        <v>2</v>
      </c>
      <c r="I1235" s="12" t="s">
        <v>394</v>
      </c>
      <c r="J1235" s="12" t="s">
        <v>393</v>
      </c>
    </row>
    <row r="1236" spans="1:10" ht="16.5" customHeight="1" x14ac:dyDescent="0.25">
      <c r="A1236" s="8" t="s">
        <v>389</v>
      </c>
      <c r="B1236" s="9" t="s">
        <v>3891</v>
      </c>
      <c r="C1236" s="8">
        <v>703</v>
      </c>
      <c r="D1236" s="10" t="s">
        <v>3901</v>
      </c>
      <c r="E1236" s="11" t="s">
        <v>3902</v>
      </c>
      <c r="F1236" s="12" t="s">
        <v>3898</v>
      </c>
      <c r="G1236" s="8"/>
      <c r="H1236" s="13">
        <v>2</v>
      </c>
      <c r="I1236" s="12" t="s">
        <v>394</v>
      </c>
      <c r="J1236" s="12" t="s">
        <v>393</v>
      </c>
    </row>
    <row r="1237" spans="1:10" ht="16.5" customHeight="1" x14ac:dyDescent="0.25">
      <c r="A1237" s="8" t="s">
        <v>389</v>
      </c>
      <c r="B1237" s="9" t="s">
        <v>3903</v>
      </c>
      <c r="C1237" s="8">
        <v>600</v>
      </c>
      <c r="D1237" s="10" t="s">
        <v>3904</v>
      </c>
      <c r="E1237" s="11" t="s">
        <v>3905</v>
      </c>
      <c r="F1237" s="12" t="s">
        <v>3906</v>
      </c>
      <c r="G1237" s="8"/>
      <c r="H1237" s="13">
        <v>2</v>
      </c>
      <c r="I1237" s="12" t="s">
        <v>394</v>
      </c>
      <c r="J1237" s="12" t="s">
        <v>393</v>
      </c>
    </row>
    <row r="1238" spans="1:10" ht="16.5" customHeight="1" x14ac:dyDescent="0.25">
      <c r="A1238" s="8" t="s">
        <v>389</v>
      </c>
      <c r="B1238" s="9" t="s">
        <v>3907</v>
      </c>
      <c r="C1238" s="8">
        <v>251</v>
      </c>
      <c r="D1238" s="10" t="s">
        <v>3908</v>
      </c>
      <c r="E1238" s="11" t="s">
        <v>3909</v>
      </c>
      <c r="F1238" s="12" t="s">
        <v>3910</v>
      </c>
      <c r="G1238" s="8"/>
      <c r="H1238" s="13">
        <v>3</v>
      </c>
      <c r="I1238" s="12" t="s">
        <v>394</v>
      </c>
      <c r="J1238" s="12" t="s">
        <v>393</v>
      </c>
    </row>
    <row r="1239" spans="1:10" ht="16.5" customHeight="1" x14ac:dyDescent="0.25">
      <c r="A1239" s="8" t="s">
        <v>389</v>
      </c>
      <c r="B1239" s="9" t="s">
        <v>3907</v>
      </c>
      <c r="C1239" s="8">
        <v>301</v>
      </c>
      <c r="D1239" s="10" t="s">
        <v>3911</v>
      </c>
      <c r="E1239" s="11" t="s">
        <v>3912</v>
      </c>
      <c r="F1239" s="12" t="s">
        <v>3913</v>
      </c>
      <c r="G1239" s="8"/>
      <c r="H1239" s="13">
        <v>4</v>
      </c>
      <c r="I1239" s="12" t="s">
        <v>394</v>
      </c>
      <c r="J1239" s="12" t="s">
        <v>393</v>
      </c>
    </row>
    <row r="1240" spans="1:10" ht="16.5" customHeight="1" x14ac:dyDescent="0.25">
      <c r="A1240" s="8" t="s">
        <v>389</v>
      </c>
      <c r="B1240" s="9" t="s">
        <v>3914</v>
      </c>
      <c r="C1240" s="8">
        <v>300</v>
      </c>
      <c r="D1240" s="10" t="s">
        <v>3915</v>
      </c>
      <c r="E1240" s="11" t="s">
        <v>3916</v>
      </c>
      <c r="F1240" s="12" t="s">
        <v>3917</v>
      </c>
      <c r="G1240" s="8"/>
      <c r="H1240" s="13">
        <v>2</v>
      </c>
      <c r="I1240" s="12" t="s">
        <v>394</v>
      </c>
      <c r="J1240" s="12" t="s">
        <v>393</v>
      </c>
    </row>
    <row r="1241" spans="1:10" ht="16.5" customHeight="1" x14ac:dyDescent="0.25">
      <c r="A1241" s="8" t="s">
        <v>389</v>
      </c>
      <c r="B1241" s="9" t="s">
        <v>3914</v>
      </c>
      <c r="C1241" s="8">
        <v>301</v>
      </c>
      <c r="D1241" s="10" t="s">
        <v>3918</v>
      </c>
      <c r="E1241" s="11" t="s">
        <v>3919</v>
      </c>
      <c r="F1241" s="12" t="s">
        <v>3920</v>
      </c>
      <c r="G1241" s="8"/>
      <c r="H1241" s="13">
        <v>3</v>
      </c>
      <c r="I1241" s="12" t="s">
        <v>394</v>
      </c>
      <c r="J1241" s="12" t="s">
        <v>393</v>
      </c>
    </row>
    <row r="1242" spans="1:10" ht="16.5" customHeight="1" x14ac:dyDescent="0.25">
      <c r="A1242" s="8" t="s">
        <v>389</v>
      </c>
      <c r="B1242" s="9" t="s">
        <v>3914</v>
      </c>
      <c r="C1242" s="8">
        <v>302</v>
      </c>
      <c r="D1242" s="10" t="s">
        <v>3921</v>
      </c>
      <c r="E1242" s="11" t="s">
        <v>3922</v>
      </c>
      <c r="F1242" s="12" t="s">
        <v>3923</v>
      </c>
      <c r="G1242" s="8"/>
      <c r="H1242" s="13">
        <v>3</v>
      </c>
      <c r="I1242" s="12" t="s">
        <v>394</v>
      </c>
      <c r="J1242" s="12" t="s">
        <v>393</v>
      </c>
    </row>
    <row r="1243" spans="1:10" ht="16.5" customHeight="1" x14ac:dyDescent="0.25">
      <c r="A1243" s="8" t="s">
        <v>389</v>
      </c>
      <c r="B1243" s="9" t="s">
        <v>3914</v>
      </c>
      <c r="C1243" s="8">
        <v>304</v>
      </c>
      <c r="D1243" s="10" t="s">
        <v>3924</v>
      </c>
      <c r="E1243" s="11" t="s">
        <v>3925</v>
      </c>
      <c r="F1243" s="12" t="s">
        <v>3926</v>
      </c>
      <c r="G1243" s="8"/>
      <c r="H1243" s="13">
        <v>3</v>
      </c>
      <c r="I1243" s="12" t="s">
        <v>394</v>
      </c>
      <c r="J1243" s="12" t="s">
        <v>393</v>
      </c>
    </row>
    <row r="1244" spans="1:10" ht="16.5" customHeight="1" x14ac:dyDescent="0.25">
      <c r="A1244" s="8" t="s">
        <v>389</v>
      </c>
      <c r="B1244" s="9" t="s">
        <v>3914</v>
      </c>
      <c r="C1244" s="8">
        <v>443</v>
      </c>
      <c r="D1244" s="10" t="s">
        <v>3927</v>
      </c>
      <c r="E1244" s="11" t="s">
        <v>3928</v>
      </c>
      <c r="F1244" s="12" t="s">
        <v>3929</v>
      </c>
      <c r="G1244" s="8"/>
      <c r="H1244" s="13">
        <v>1</v>
      </c>
      <c r="I1244" s="12" t="s">
        <v>394</v>
      </c>
      <c r="J1244" s="12" t="s">
        <v>393</v>
      </c>
    </row>
    <row r="1245" spans="1:10" ht="16.5" customHeight="1" x14ac:dyDescent="0.25">
      <c r="A1245" s="8" t="s">
        <v>389</v>
      </c>
      <c r="B1245" s="9" t="s">
        <v>3930</v>
      </c>
      <c r="C1245" s="8">
        <v>261</v>
      </c>
      <c r="D1245" s="10" t="s">
        <v>3931</v>
      </c>
      <c r="E1245" s="11" t="s">
        <v>3932</v>
      </c>
      <c r="F1245" s="12" t="s">
        <v>3933</v>
      </c>
      <c r="G1245" s="8"/>
      <c r="H1245" s="13">
        <v>2</v>
      </c>
      <c r="I1245" s="12" t="s">
        <v>394</v>
      </c>
      <c r="J1245" s="12" t="s">
        <v>393</v>
      </c>
    </row>
    <row r="1246" spans="1:10" ht="16.5" customHeight="1" x14ac:dyDescent="0.25">
      <c r="A1246" s="8" t="s">
        <v>389</v>
      </c>
      <c r="B1246" s="9" t="s">
        <v>3930</v>
      </c>
      <c r="C1246" s="8">
        <v>361</v>
      </c>
      <c r="D1246" s="10" t="s">
        <v>247</v>
      </c>
      <c r="E1246" s="11" t="s">
        <v>3934</v>
      </c>
      <c r="F1246" s="12" t="s">
        <v>3935</v>
      </c>
      <c r="G1246" s="8"/>
      <c r="H1246" s="13">
        <v>2</v>
      </c>
      <c r="I1246" s="12" t="s">
        <v>394</v>
      </c>
      <c r="J1246" s="12" t="s">
        <v>393</v>
      </c>
    </row>
    <row r="1247" spans="1:10" ht="16.5" customHeight="1" x14ac:dyDescent="0.25">
      <c r="A1247" s="8" t="s">
        <v>389</v>
      </c>
      <c r="B1247" s="9" t="s">
        <v>3930</v>
      </c>
      <c r="C1247" s="8">
        <v>365</v>
      </c>
      <c r="D1247" s="10" t="s">
        <v>3936</v>
      </c>
      <c r="E1247" s="11" t="s">
        <v>3937</v>
      </c>
      <c r="F1247" s="12" t="s">
        <v>3938</v>
      </c>
      <c r="G1247" s="8"/>
      <c r="H1247" s="13">
        <v>3</v>
      </c>
      <c r="I1247" s="12" t="s">
        <v>394</v>
      </c>
      <c r="J1247" s="12" t="s">
        <v>393</v>
      </c>
    </row>
    <row r="1248" spans="1:10" ht="16.5" customHeight="1" x14ac:dyDescent="0.25">
      <c r="A1248" s="8" t="s">
        <v>389</v>
      </c>
      <c r="B1248" s="9" t="s">
        <v>3930</v>
      </c>
      <c r="C1248" s="8">
        <v>371</v>
      </c>
      <c r="D1248" s="10" t="s">
        <v>3939</v>
      </c>
      <c r="E1248" s="11" t="s">
        <v>3940</v>
      </c>
      <c r="F1248" s="12" t="s">
        <v>3941</v>
      </c>
      <c r="G1248" s="8"/>
      <c r="H1248" s="13">
        <v>2</v>
      </c>
      <c r="I1248" s="12" t="s">
        <v>394</v>
      </c>
      <c r="J1248" s="12" t="s">
        <v>393</v>
      </c>
    </row>
    <row r="1249" spans="1:10" ht="16.5" customHeight="1" x14ac:dyDescent="0.25">
      <c r="A1249" s="8" t="s">
        <v>389</v>
      </c>
      <c r="B1249" s="9" t="s">
        <v>3930</v>
      </c>
      <c r="C1249" s="8">
        <v>551</v>
      </c>
      <c r="D1249" s="10" t="s">
        <v>3942</v>
      </c>
      <c r="E1249" s="11" t="s">
        <v>3943</v>
      </c>
      <c r="F1249" s="12" t="s">
        <v>3944</v>
      </c>
      <c r="G1249" s="8"/>
      <c r="H1249" s="13">
        <v>2</v>
      </c>
      <c r="I1249" s="12" t="s">
        <v>394</v>
      </c>
      <c r="J1249" s="12" t="s">
        <v>393</v>
      </c>
    </row>
    <row r="1250" spans="1:10" ht="16.5" customHeight="1" x14ac:dyDescent="0.25">
      <c r="A1250" s="8" t="s">
        <v>389</v>
      </c>
      <c r="B1250" s="9" t="s">
        <v>3945</v>
      </c>
      <c r="C1250" s="8">
        <v>201</v>
      </c>
      <c r="D1250" s="10" t="s">
        <v>3946</v>
      </c>
      <c r="E1250" s="11" t="s">
        <v>3947</v>
      </c>
      <c r="F1250" s="12" t="s">
        <v>392</v>
      </c>
      <c r="G1250" s="8"/>
      <c r="H1250" s="13">
        <v>3</v>
      </c>
      <c r="I1250" s="12" t="s">
        <v>394</v>
      </c>
      <c r="J1250" s="12" t="s">
        <v>393</v>
      </c>
    </row>
    <row r="1251" spans="1:10" ht="16.5" customHeight="1" x14ac:dyDescent="0.25">
      <c r="A1251" s="8" t="s">
        <v>389</v>
      </c>
      <c r="B1251" s="9" t="s">
        <v>3945</v>
      </c>
      <c r="C1251" s="8">
        <v>202</v>
      </c>
      <c r="D1251" s="10" t="s">
        <v>3948</v>
      </c>
      <c r="E1251" s="11" t="s">
        <v>3949</v>
      </c>
      <c r="F1251" s="12" t="s">
        <v>396</v>
      </c>
      <c r="G1251" s="8"/>
      <c r="H1251" s="13">
        <v>3</v>
      </c>
      <c r="I1251" s="12" t="s">
        <v>394</v>
      </c>
      <c r="J1251" s="12" t="s">
        <v>393</v>
      </c>
    </row>
    <row r="1252" spans="1:10" ht="16.5" customHeight="1" x14ac:dyDescent="0.25">
      <c r="A1252" s="8" t="s">
        <v>389</v>
      </c>
      <c r="B1252" s="9" t="s">
        <v>3945</v>
      </c>
      <c r="C1252" s="8">
        <v>296</v>
      </c>
      <c r="D1252" s="10" t="s">
        <v>3950</v>
      </c>
      <c r="E1252" s="11" t="s">
        <v>3951</v>
      </c>
      <c r="F1252" s="12" t="s">
        <v>400</v>
      </c>
      <c r="G1252" s="8"/>
      <c r="H1252" s="13">
        <v>1</v>
      </c>
      <c r="I1252" s="12" t="s">
        <v>394</v>
      </c>
      <c r="J1252" s="12" t="s">
        <v>393</v>
      </c>
    </row>
    <row r="1253" spans="1:10" ht="16.5" customHeight="1" x14ac:dyDescent="0.25">
      <c r="A1253" s="8" t="s">
        <v>389</v>
      </c>
      <c r="B1253" s="9" t="s">
        <v>3945</v>
      </c>
      <c r="C1253" s="8">
        <v>300</v>
      </c>
      <c r="D1253" s="10" t="s">
        <v>3952</v>
      </c>
      <c r="E1253" s="11" t="s">
        <v>3953</v>
      </c>
      <c r="F1253" s="12" t="s">
        <v>405</v>
      </c>
      <c r="G1253" s="8"/>
      <c r="H1253" s="13">
        <v>3</v>
      </c>
      <c r="I1253" s="12" t="s">
        <v>394</v>
      </c>
      <c r="J1253" s="12" t="s">
        <v>393</v>
      </c>
    </row>
    <row r="1254" spans="1:10" ht="16.5" customHeight="1" x14ac:dyDescent="0.25">
      <c r="A1254" s="8" t="s">
        <v>389</v>
      </c>
      <c r="B1254" s="9" t="s">
        <v>3945</v>
      </c>
      <c r="C1254" s="8">
        <v>301</v>
      </c>
      <c r="D1254" s="10" t="s">
        <v>3954</v>
      </c>
      <c r="E1254" s="11" t="s">
        <v>3955</v>
      </c>
      <c r="F1254" s="12" t="s">
        <v>402</v>
      </c>
      <c r="G1254" s="8"/>
      <c r="H1254" s="13">
        <v>3</v>
      </c>
      <c r="I1254" s="12" t="s">
        <v>394</v>
      </c>
      <c r="J1254" s="12" t="s">
        <v>393</v>
      </c>
    </row>
    <row r="1255" spans="1:10" ht="16.5" customHeight="1" x14ac:dyDescent="0.25">
      <c r="A1255" s="8" t="s">
        <v>389</v>
      </c>
      <c r="B1255" s="9" t="s">
        <v>3945</v>
      </c>
      <c r="C1255" s="8">
        <v>302</v>
      </c>
      <c r="D1255" s="10" t="s">
        <v>3956</v>
      </c>
      <c r="E1255" s="11" t="s">
        <v>3957</v>
      </c>
      <c r="F1255" s="12" t="s">
        <v>405</v>
      </c>
      <c r="G1255" s="8"/>
      <c r="H1255" s="13">
        <v>2</v>
      </c>
      <c r="I1255" s="12" t="s">
        <v>394</v>
      </c>
      <c r="J1255" s="12" t="s">
        <v>393</v>
      </c>
    </row>
    <row r="1256" spans="1:10" ht="16.5" customHeight="1" x14ac:dyDescent="0.25">
      <c r="A1256" s="8" t="s">
        <v>389</v>
      </c>
      <c r="B1256" s="9" t="s">
        <v>3945</v>
      </c>
      <c r="C1256" s="8">
        <v>303</v>
      </c>
      <c r="D1256" s="10" t="s">
        <v>3958</v>
      </c>
      <c r="E1256" s="11" t="s">
        <v>3959</v>
      </c>
      <c r="F1256" s="12" t="s">
        <v>408</v>
      </c>
      <c r="G1256" s="8"/>
      <c r="H1256" s="13">
        <v>3</v>
      </c>
      <c r="I1256" s="12" t="s">
        <v>394</v>
      </c>
      <c r="J1256" s="12" t="s">
        <v>393</v>
      </c>
    </row>
    <row r="1257" spans="1:10" ht="16.5" customHeight="1" x14ac:dyDescent="0.25">
      <c r="A1257" s="8" t="s">
        <v>389</v>
      </c>
      <c r="B1257" s="9" t="s">
        <v>3945</v>
      </c>
      <c r="C1257" s="8">
        <v>304</v>
      </c>
      <c r="D1257" s="10" t="s">
        <v>3960</v>
      </c>
      <c r="E1257" s="11" t="s">
        <v>3961</v>
      </c>
      <c r="F1257" s="12" t="s">
        <v>411</v>
      </c>
      <c r="G1257" s="8"/>
      <c r="H1257" s="13">
        <v>3</v>
      </c>
      <c r="I1257" s="12" t="s">
        <v>394</v>
      </c>
      <c r="J1257" s="12" t="s">
        <v>393</v>
      </c>
    </row>
    <row r="1258" spans="1:10" ht="16.5" customHeight="1" x14ac:dyDescent="0.25">
      <c r="A1258" s="8" t="s">
        <v>389</v>
      </c>
      <c r="B1258" s="9" t="s">
        <v>3945</v>
      </c>
      <c r="C1258" s="8">
        <v>306</v>
      </c>
      <c r="D1258" s="10" t="s">
        <v>3962</v>
      </c>
      <c r="E1258" s="11" t="s">
        <v>3963</v>
      </c>
      <c r="F1258" s="12" t="s">
        <v>3964</v>
      </c>
      <c r="G1258" s="8"/>
      <c r="H1258" s="13">
        <v>3</v>
      </c>
      <c r="I1258" s="12" t="s">
        <v>394</v>
      </c>
      <c r="J1258" s="12" t="s">
        <v>393</v>
      </c>
    </row>
    <row r="1259" spans="1:10" ht="16.5" customHeight="1" x14ac:dyDescent="0.25">
      <c r="A1259" s="8" t="s">
        <v>389</v>
      </c>
      <c r="B1259" s="9" t="s">
        <v>3945</v>
      </c>
      <c r="C1259" s="8">
        <v>396</v>
      </c>
      <c r="D1259" s="10" t="s">
        <v>3965</v>
      </c>
      <c r="E1259" s="11" t="s">
        <v>3966</v>
      </c>
      <c r="F1259" s="12" t="s">
        <v>400</v>
      </c>
      <c r="G1259" s="8"/>
      <c r="H1259" s="13">
        <v>1</v>
      </c>
      <c r="I1259" s="12" t="s">
        <v>394</v>
      </c>
      <c r="J1259" s="12" t="s">
        <v>393</v>
      </c>
    </row>
    <row r="1260" spans="1:10" ht="16.5" customHeight="1" x14ac:dyDescent="0.25">
      <c r="A1260" s="8" t="s">
        <v>389</v>
      </c>
      <c r="B1260" s="9" t="s">
        <v>3945</v>
      </c>
      <c r="C1260" s="8">
        <v>421</v>
      </c>
      <c r="D1260" s="10" t="s">
        <v>3967</v>
      </c>
      <c r="E1260" s="11" t="s">
        <v>3968</v>
      </c>
      <c r="F1260" s="12" t="s">
        <v>440</v>
      </c>
      <c r="G1260" s="8"/>
      <c r="H1260" s="13">
        <v>3</v>
      </c>
      <c r="I1260" s="12" t="s">
        <v>394</v>
      </c>
      <c r="J1260" s="12" t="s">
        <v>393</v>
      </c>
    </row>
    <row r="1261" spans="1:10" ht="16.5" customHeight="1" x14ac:dyDescent="0.25">
      <c r="A1261" s="8" t="s">
        <v>389</v>
      </c>
      <c r="B1261" s="9" t="s">
        <v>3969</v>
      </c>
      <c r="C1261" s="8">
        <v>351</v>
      </c>
      <c r="D1261" s="10" t="s">
        <v>3970</v>
      </c>
      <c r="E1261" s="11" t="s">
        <v>3971</v>
      </c>
      <c r="F1261" s="12" t="s">
        <v>742</v>
      </c>
      <c r="G1261" s="8"/>
      <c r="H1261" s="13">
        <v>3</v>
      </c>
      <c r="I1261" s="12" t="s">
        <v>394</v>
      </c>
      <c r="J1261" s="12" t="s">
        <v>393</v>
      </c>
    </row>
    <row r="1262" spans="1:10" ht="16.5" customHeight="1" x14ac:dyDescent="0.25">
      <c r="A1262" s="8" t="s">
        <v>389</v>
      </c>
      <c r="B1262" s="9" t="s">
        <v>3972</v>
      </c>
      <c r="C1262" s="8">
        <v>406</v>
      </c>
      <c r="D1262" s="10" t="s">
        <v>3973</v>
      </c>
      <c r="E1262" s="11" t="s">
        <v>3974</v>
      </c>
      <c r="F1262" s="12" t="s">
        <v>825</v>
      </c>
      <c r="G1262" s="12" t="s">
        <v>393</v>
      </c>
      <c r="H1262" s="13">
        <v>3</v>
      </c>
      <c r="I1262" s="12" t="s">
        <v>394</v>
      </c>
      <c r="J1262" s="12" t="s">
        <v>3975</v>
      </c>
    </row>
    <row r="1263" spans="1:10" ht="16.5" customHeight="1" x14ac:dyDescent="0.25">
      <c r="A1263" s="8" t="s">
        <v>389</v>
      </c>
      <c r="B1263" s="9" t="s">
        <v>3976</v>
      </c>
      <c r="C1263" s="8">
        <v>384</v>
      </c>
      <c r="D1263" s="10" t="s">
        <v>3977</v>
      </c>
      <c r="E1263" s="11" t="s">
        <v>3978</v>
      </c>
      <c r="F1263" s="12" t="s">
        <v>1284</v>
      </c>
      <c r="G1263" s="8"/>
      <c r="H1263" s="13">
        <v>2</v>
      </c>
      <c r="I1263" s="12" t="s">
        <v>394</v>
      </c>
      <c r="J1263" s="12" t="s">
        <v>393</v>
      </c>
    </row>
    <row r="1264" spans="1:10" ht="16.5" customHeight="1" x14ac:dyDescent="0.25">
      <c r="A1264" s="8" t="s">
        <v>389</v>
      </c>
      <c r="B1264" s="9" t="s">
        <v>3979</v>
      </c>
      <c r="C1264" s="8">
        <v>200</v>
      </c>
      <c r="D1264" s="10" t="s">
        <v>3980</v>
      </c>
      <c r="E1264" s="11" t="s">
        <v>3981</v>
      </c>
      <c r="F1264" s="12" t="s">
        <v>3982</v>
      </c>
      <c r="G1264" s="8"/>
      <c r="H1264" s="13">
        <v>1</v>
      </c>
      <c r="I1264" s="12" t="s">
        <v>394</v>
      </c>
      <c r="J1264" s="12" t="s">
        <v>393</v>
      </c>
    </row>
    <row r="1265" spans="1:10" ht="16.5" customHeight="1" x14ac:dyDescent="0.25">
      <c r="A1265" s="8" t="s">
        <v>389</v>
      </c>
      <c r="B1265" s="9" t="s">
        <v>3979</v>
      </c>
      <c r="C1265" s="8">
        <v>250</v>
      </c>
      <c r="D1265" s="10" t="s">
        <v>3983</v>
      </c>
      <c r="E1265" s="11" t="s">
        <v>3984</v>
      </c>
      <c r="F1265" s="12" t="s">
        <v>3985</v>
      </c>
      <c r="G1265" s="8"/>
      <c r="H1265" s="13">
        <v>3</v>
      </c>
      <c r="I1265" s="12" t="s">
        <v>394</v>
      </c>
      <c r="J1265" s="12" t="s">
        <v>393</v>
      </c>
    </row>
    <row r="1266" spans="1:10" ht="16.5" customHeight="1" x14ac:dyDescent="0.25">
      <c r="A1266" s="8" t="s">
        <v>389</v>
      </c>
      <c r="B1266" s="9" t="s">
        <v>3979</v>
      </c>
      <c r="C1266" s="8">
        <v>450</v>
      </c>
      <c r="D1266" s="10" t="s">
        <v>3986</v>
      </c>
      <c r="E1266" s="11" t="s">
        <v>3987</v>
      </c>
      <c r="F1266" s="12" t="s">
        <v>3988</v>
      </c>
      <c r="G1266" s="8"/>
      <c r="H1266" s="13">
        <v>3</v>
      </c>
      <c r="I1266" s="12" t="s">
        <v>394</v>
      </c>
      <c r="J1266" s="12" t="s">
        <v>644</v>
      </c>
    </row>
    <row r="1267" spans="1:10" ht="16.5" customHeight="1" x14ac:dyDescent="0.25">
      <c r="A1267" s="8" t="s">
        <v>389</v>
      </c>
      <c r="B1267" s="9" t="s">
        <v>3989</v>
      </c>
      <c r="C1267" s="8">
        <v>151</v>
      </c>
      <c r="D1267" s="10" t="s">
        <v>3990</v>
      </c>
      <c r="E1267" s="11" t="s">
        <v>3991</v>
      </c>
      <c r="F1267" s="12" t="s">
        <v>2060</v>
      </c>
      <c r="G1267" s="8"/>
      <c r="H1267" s="13">
        <v>3</v>
      </c>
      <c r="I1267" s="12" t="s">
        <v>394</v>
      </c>
      <c r="J1267" s="12" t="s">
        <v>393</v>
      </c>
    </row>
    <row r="1268" spans="1:10" ht="16.5" customHeight="1" x14ac:dyDescent="0.25">
      <c r="A1268" s="8" t="s">
        <v>389</v>
      </c>
      <c r="B1268" s="9" t="s">
        <v>3989</v>
      </c>
      <c r="C1268" s="8">
        <v>152</v>
      </c>
      <c r="D1268" s="10" t="s">
        <v>3992</v>
      </c>
      <c r="E1268" s="11" t="s">
        <v>3993</v>
      </c>
      <c r="F1268" s="12" t="s">
        <v>2062</v>
      </c>
      <c r="G1268" s="8"/>
      <c r="H1268" s="13">
        <v>3</v>
      </c>
      <c r="I1268" s="12" t="s">
        <v>394</v>
      </c>
      <c r="J1268" s="12" t="s">
        <v>393</v>
      </c>
    </row>
    <row r="1269" spans="1:10" ht="16.5" customHeight="1" x14ac:dyDescent="0.25">
      <c r="A1269" s="8" t="s">
        <v>389</v>
      </c>
      <c r="B1269" s="9" t="s">
        <v>3994</v>
      </c>
      <c r="C1269" s="8">
        <v>101</v>
      </c>
      <c r="D1269" s="10" t="s">
        <v>3995</v>
      </c>
      <c r="E1269" s="11" t="s">
        <v>3996</v>
      </c>
      <c r="F1269" s="12" t="s">
        <v>3997</v>
      </c>
      <c r="G1269" s="12" t="s">
        <v>393</v>
      </c>
      <c r="H1269" s="13">
        <v>2</v>
      </c>
      <c r="I1269" s="12" t="s">
        <v>394</v>
      </c>
      <c r="J1269" s="12" t="s">
        <v>1179</v>
      </c>
    </row>
    <row r="1270" spans="1:10" ht="16.5" customHeight="1" x14ac:dyDescent="0.25">
      <c r="A1270" s="8" t="s">
        <v>389</v>
      </c>
      <c r="B1270" s="9" t="s">
        <v>3994</v>
      </c>
      <c r="C1270" s="8">
        <v>102</v>
      </c>
      <c r="D1270" s="10" t="s">
        <v>3998</v>
      </c>
      <c r="E1270" s="11" t="s">
        <v>3999</v>
      </c>
      <c r="F1270" s="12" t="s">
        <v>4000</v>
      </c>
      <c r="G1270" s="12" t="s">
        <v>393</v>
      </c>
      <c r="H1270" s="13">
        <v>2</v>
      </c>
      <c r="I1270" s="12" t="s">
        <v>394</v>
      </c>
      <c r="J1270" s="12" t="s">
        <v>1179</v>
      </c>
    </row>
    <row r="1271" spans="1:10" ht="16.5" customHeight="1" x14ac:dyDescent="0.25">
      <c r="A1271" s="8" t="s">
        <v>389</v>
      </c>
      <c r="B1271" s="9" t="s">
        <v>3994</v>
      </c>
      <c r="C1271" s="8">
        <v>130</v>
      </c>
      <c r="D1271" s="10" t="s">
        <v>4001</v>
      </c>
      <c r="E1271" s="11" t="s">
        <v>4002</v>
      </c>
      <c r="F1271" s="12" t="s">
        <v>4003</v>
      </c>
      <c r="G1271" s="8"/>
      <c r="H1271" s="13">
        <v>2</v>
      </c>
      <c r="I1271" s="12" t="s">
        <v>394</v>
      </c>
      <c r="J1271" s="12" t="s">
        <v>393</v>
      </c>
    </row>
    <row r="1272" spans="1:10" ht="16.5" customHeight="1" x14ac:dyDescent="0.25">
      <c r="A1272" s="8" t="s">
        <v>389</v>
      </c>
      <c r="B1272" s="9" t="s">
        <v>3994</v>
      </c>
      <c r="C1272" s="8">
        <v>133</v>
      </c>
      <c r="D1272" s="10" t="s">
        <v>4004</v>
      </c>
      <c r="E1272" s="11" t="s">
        <v>4005</v>
      </c>
      <c r="F1272" s="12" t="s">
        <v>4006</v>
      </c>
      <c r="G1272" s="8"/>
      <c r="H1272" s="13">
        <v>2</v>
      </c>
      <c r="I1272" s="12" t="s">
        <v>394</v>
      </c>
      <c r="J1272" s="12" t="s">
        <v>393</v>
      </c>
    </row>
    <row r="1273" spans="1:10" ht="16.5" customHeight="1" x14ac:dyDescent="0.25">
      <c r="A1273" s="8" t="s">
        <v>389</v>
      </c>
      <c r="B1273" s="9" t="s">
        <v>3994</v>
      </c>
      <c r="C1273" s="8">
        <v>201</v>
      </c>
      <c r="D1273" s="10" t="s">
        <v>4007</v>
      </c>
      <c r="E1273" s="11" t="s">
        <v>4008</v>
      </c>
      <c r="F1273" s="12" t="s">
        <v>4009</v>
      </c>
      <c r="G1273" s="12" t="s">
        <v>393</v>
      </c>
      <c r="H1273" s="13">
        <v>2</v>
      </c>
      <c r="I1273" s="12" t="s">
        <v>394</v>
      </c>
      <c r="J1273" s="12" t="s">
        <v>1179</v>
      </c>
    </row>
    <row r="1274" spans="1:10" ht="16.5" customHeight="1" x14ac:dyDescent="0.25">
      <c r="A1274" s="8" t="s">
        <v>389</v>
      </c>
      <c r="B1274" s="9" t="s">
        <v>3994</v>
      </c>
      <c r="C1274" s="8">
        <v>202</v>
      </c>
      <c r="D1274" s="10" t="s">
        <v>4010</v>
      </c>
      <c r="E1274" s="11" t="s">
        <v>4011</v>
      </c>
      <c r="F1274" s="12" t="s">
        <v>4012</v>
      </c>
      <c r="G1274" s="12" t="s">
        <v>393</v>
      </c>
      <c r="H1274" s="13">
        <v>2</v>
      </c>
      <c r="I1274" s="12" t="s">
        <v>394</v>
      </c>
      <c r="J1274" s="12" t="s">
        <v>1179</v>
      </c>
    </row>
    <row r="1275" spans="1:10" ht="16.5" customHeight="1" x14ac:dyDescent="0.25">
      <c r="A1275" s="8" t="s">
        <v>389</v>
      </c>
      <c r="B1275" s="9" t="s">
        <v>3994</v>
      </c>
      <c r="C1275" s="8">
        <v>230</v>
      </c>
      <c r="D1275" s="10" t="s">
        <v>4013</v>
      </c>
      <c r="E1275" s="11" t="s">
        <v>4014</v>
      </c>
      <c r="F1275" s="12" t="s">
        <v>4015</v>
      </c>
      <c r="G1275" s="8"/>
      <c r="H1275" s="13">
        <v>2</v>
      </c>
      <c r="I1275" s="12" t="s">
        <v>394</v>
      </c>
      <c r="J1275" s="12" t="s">
        <v>393</v>
      </c>
    </row>
    <row r="1276" spans="1:10" ht="16.5" customHeight="1" x14ac:dyDescent="0.25">
      <c r="A1276" s="8" t="s">
        <v>389</v>
      </c>
      <c r="B1276" s="9" t="s">
        <v>3994</v>
      </c>
      <c r="C1276" s="8">
        <v>233</v>
      </c>
      <c r="D1276" s="10" t="s">
        <v>4016</v>
      </c>
      <c r="E1276" s="11" t="s">
        <v>4017</v>
      </c>
      <c r="F1276" s="12" t="s">
        <v>4018</v>
      </c>
      <c r="G1276" s="8"/>
      <c r="H1276" s="13">
        <v>2</v>
      </c>
      <c r="I1276" s="12" t="s">
        <v>394</v>
      </c>
      <c r="J1276" s="12" t="s">
        <v>393</v>
      </c>
    </row>
    <row r="1277" spans="1:10" ht="16.5" customHeight="1" x14ac:dyDescent="0.25">
      <c r="A1277" s="8" t="s">
        <v>389</v>
      </c>
      <c r="B1277" s="9" t="s">
        <v>3994</v>
      </c>
      <c r="C1277" s="8">
        <v>301</v>
      </c>
      <c r="D1277" s="10" t="s">
        <v>4019</v>
      </c>
      <c r="E1277" s="11" t="s">
        <v>4020</v>
      </c>
      <c r="F1277" s="12" t="s">
        <v>4021</v>
      </c>
      <c r="G1277" s="12" t="s">
        <v>393</v>
      </c>
      <c r="H1277" s="13">
        <v>2</v>
      </c>
      <c r="I1277" s="12" t="s">
        <v>394</v>
      </c>
      <c r="J1277" s="12" t="s">
        <v>1179</v>
      </c>
    </row>
    <row r="1278" spans="1:10" ht="16.5" customHeight="1" x14ac:dyDescent="0.25">
      <c r="A1278" s="8" t="s">
        <v>389</v>
      </c>
      <c r="B1278" s="9" t="s">
        <v>3994</v>
      </c>
      <c r="C1278" s="8">
        <v>302</v>
      </c>
      <c r="D1278" s="10" t="s">
        <v>4022</v>
      </c>
      <c r="E1278" s="11" t="s">
        <v>4023</v>
      </c>
      <c r="F1278" s="12" t="s">
        <v>4024</v>
      </c>
      <c r="G1278" s="12" t="s">
        <v>393</v>
      </c>
      <c r="H1278" s="13">
        <v>2</v>
      </c>
      <c r="I1278" s="12" t="s">
        <v>394</v>
      </c>
      <c r="J1278" s="12" t="s">
        <v>1179</v>
      </c>
    </row>
    <row r="1279" spans="1:10" ht="16.5" customHeight="1" x14ac:dyDescent="0.25">
      <c r="A1279" s="8" t="s">
        <v>389</v>
      </c>
      <c r="B1279" s="9" t="s">
        <v>3994</v>
      </c>
      <c r="C1279" s="8">
        <v>330</v>
      </c>
      <c r="D1279" s="10" t="s">
        <v>4025</v>
      </c>
      <c r="E1279" s="11" t="s">
        <v>4026</v>
      </c>
      <c r="F1279" s="12" t="s">
        <v>4027</v>
      </c>
      <c r="G1279" s="8"/>
      <c r="H1279" s="13">
        <v>2</v>
      </c>
      <c r="I1279" s="12" t="s">
        <v>394</v>
      </c>
      <c r="J1279" s="12" t="s">
        <v>393</v>
      </c>
    </row>
    <row r="1280" spans="1:10" ht="16.5" customHeight="1" x14ac:dyDescent="0.25">
      <c r="A1280" s="8" t="s">
        <v>389</v>
      </c>
      <c r="B1280" s="9" t="s">
        <v>3994</v>
      </c>
      <c r="C1280" s="8">
        <v>333</v>
      </c>
      <c r="D1280" s="10" t="s">
        <v>4028</v>
      </c>
      <c r="E1280" s="11" t="s">
        <v>4029</v>
      </c>
      <c r="F1280" s="12" t="s">
        <v>4030</v>
      </c>
      <c r="G1280" s="8"/>
      <c r="H1280" s="13">
        <v>2</v>
      </c>
      <c r="I1280" s="12" t="s">
        <v>394</v>
      </c>
      <c r="J1280" s="12" t="s">
        <v>393</v>
      </c>
    </row>
    <row r="1281" spans="1:10" ht="16.5" customHeight="1" x14ac:dyDescent="0.25">
      <c r="A1281" s="8" t="s">
        <v>389</v>
      </c>
      <c r="B1281" s="9" t="s">
        <v>3994</v>
      </c>
      <c r="C1281" s="8">
        <v>401</v>
      </c>
      <c r="D1281" s="10" t="s">
        <v>4031</v>
      </c>
      <c r="E1281" s="11" t="s">
        <v>4032</v>
      </c>
      <c r="F1281" s="12" t="s">
        <v>4033</v>
      </c>
      <c r="G1281" s="12" t="s">
        <v>393</v>
      </c>
      <c r="H1281" s="13">
        <v>2</v>
      </c>
      <c r="I1281" s="12" t="s">
        <v>394</v>
      </c>
      <c r="J1281" s="12" t="s">
        <v>1179</v>
      </c>
    </row>
    <row r="1282" spans="1:10" ht="16.5" customHeight="1" x14ac:dyDescent="0.25">
      <c r="A1282" s="8" t="s">
        <v>389</v>
      </c>
      <c r="B1282" s="9" t="s">
        <v>3994</v>
      </c>
      <c r="C1282" s="8">
        <v>402</v>
      </c>
      <c r="D1282" s="10" t="s">
        <v>4034</v>
      </c>
      <c r="E1282" s="11" t="s">
        <v>4035</v>
      </c>
      <c r="F1282" s="12" t="s">
        <v>4036</v>
      </c>
      <c r="G1282" s="12" t="s">
        <v>393</v>
      </c>
      <c r="H1282" s="13">
        <v>2</v>
      </c>
      <c r="I1282" s="12" t="s">
        <v>394</v>
      </c>
      <c r="J1282" s="12" t="s">
        <v>1179</v>
      </c>
    </row>
    <row r="1283" spans="1:10" ht="16.5" customHeight="1" x14ac:dyDescent="0.25">
      <c r="A1283" s="8" t="s">
        <v>389</v>
      </c>
      <c r="B1283" s="9" t="s">
        <v>4037</v>
      </c>
      <c r="C1283" s="8">
        <v>271</v>
      </c>
      <c r="D1283" s="10" t="s">
        <v>4038</v>
      </c>
      <c r="E1283" s="11" t="s">
        <v>4039</v>
      </c>
      <c r="F1283" s="12" t="s">
        <v>2661</v>
      </c>
      <c r="G1283" s="8"/>
      <c r="H1283" s="13">
        <v>2</v>
      </c>
      <c r="I1283" s="12" t="s">
        <v>394</v>
      </c>
      <c r="J1283" s="12" t="s">
        <v>393</v>
      </c>
    </row>
    <row r="1284" spans="1:10" ht="16.5" customHeight="1" x14ac:dyDescent="0.25">
      <c r="A1284" s="8" t="s">
        <v>389</v>
      </c>
      <c r="B1284" s="9" t="s">
        <v>4037</v>
      </c>
      <c r="C1284" s="8">
        <v>272</v>
      </c>
      <c r="D1284" s="10" t="s">
        <v>4040</v>
      </c>
      <c r="E1284" s="11" t="s">
        <v>4041</v>
      </c>
      <c r="F1284" s="12" t="s">
        <v>2664</v>
      </c>
      <c r="G1284" s="8"/>
      <c r="H1284" s="13">
        <v>2</v>
      </c>
      <c r="I1284" s="12" t="s">
        <v>394</v>
      </c>
      <c r="J1284" s="12" t="s">
        <v>393</v>
      </c>
    </row>
    <row r="1285" spans="1:10" ht="16.5" customHeight="1" x14ac:dyDescent="0.25">
      <c r="A1285" s="8" t="s">
        <v>389</v>
      </c>
      <c r="B1285" s="9" t="s">
        <v>4037</v>
      </c>
      <c r="C1285" s="8">
        <v>296</v>
      </c>
      <c r="D1285" s="10" t="s">
        <v>4042</v>
      </c>
      <c r="E1285" s="11" t="s">
        <v>4043</v>
      </c>
      <c r="F1285" s="12" t="s">
        <v>400</v>
      </c>
      <c r="G1285" s="8"/>
      <c r="H1285" s="13">
        <v>1</v>
      </c>
      <c r="I1285" s="12" t="s">
        <v>394</v>
      </c>
      <c r="J1285" s="12" t="s">
        <v>393</v>
      </c>
    </row>
    <row r="1286" spans="1:10" ht="16.5" customHeight="1" x14ac:dyDescent="0.25">
      <c r="A1286" s="8" t="s">
        <v>389</v>
      </c>
      <c r="B1286" s="9" t="s">
        <v>4037</v>
      </c>
      <c r="C1286" s="8">
        <v>301</v>
      </c>
      <c r="D1286" s="10" t="s">
        <v>4044</v>
      </c>
      <c r="E1286" s="11" t="s">
        <v>4045</v>
      </c>
      <c r="F1286" s="12" t="s">
        <v>2671</v>
      </c>
      <c r="G1286" s="8"/>
      <c r="H1286" s="13">
        <v>3</v>
      </c>
      <c r="I1286" s="12" t="s">
        <v>394</v>
      </c>
      <c r="J1286" s="12" t="s">
        <v>393</v>
      </c>
    </row>
    <row r="1287" spans="1:10" ht="16.5" customHeight="1" x14ac:dyDescent="0.25">
      <c r="A1287" s="8" t="s">
        <v>389</v>
      </c>
      <c r="B1287" s="9" t="s">
        <v>4037</v>
      </c>
      <c r="C1287" s="8">
        <v>302</v>
      </c>
      <c r="D1287" s="10" t="s">
        <v>4046</v>
      </c>
      <c r="E1287" s="11" t="s">
        <v>4047</v>
      </c>
      <c r="F1287" s="12" t="s">
        <v>2674</v>
      </c>
      <c r="G1287" s="8"/>
      <c r="H1287" s="13">
        <v>3</v>
      </c>
      <c r="I1287" s="12" t="s">
        <v>394</v>
      </c>
      <c r="J1287" s="12" t="s">
        <v>393</v>
      </c>
    </row>
    <row r="1288" spans="1:10" ht="16.5" customHeight="1" x14ac:dyDescent="0.25">
      <c r="A1288" s="8" t="s">
        <v>389</v>
      </c>
      <c r="B1288" s="9" t="s">
        <v>4037</v>
      </c>
      <c r="C1288" s="8">
        <v>373</v>
      </c>
      <c r="D1288" s="10" t="s">
        <v>4048</v>
      </c>
      <c r="E1288" s="11" t="s">
        <v>4049</v>
      </c>
      <c r="F1288" s="12" t="s">
        <v>4050</v>
      </c>
      <c r="G1288" s="8"/>
      <c r="H1288" s="13">
        <v>3</v>
      </c>
      <c r="I1288" s="12" t="s">
        <v>394</v>
      </c>
      <c r="J1288" s="12" t="s">
        <v>393</v>
      </c>
    </row>
    <row r="1289" spans="1:10" ht="16.5" customHeight="1" x14ac:dyDescent="0.25">
      <c r="A1289" s="8" t="s">
        <v>389</v>
      </c>
      <c r="B1289" s="9" t="s">
        <v>4037</v>
      </c>
      <c r="C1289" s="8">
        <v>396</v>
      </c>
      <c r="D1289" s="10" t="s">
        <v>4051</v>
      </c>
      <c r="E1289" s="11" t="s">
        <v>4052</v>
      </c>
      <c r="F1289" s="12" t="s">
        <v>400</v>
      </c>
      <c r="G1289" s="8"/>
      <c r="H1289" s="13">
        <v>1</v>
      </c>
      <c r="I1289" s="12" t="s">
        <v>394</v>
      </c>
      <c r="J1289" s="12" t="s">
        <v>393</v>
      </c>
    </row>
    <row r="1290" spans="1:10" ht="16.5" customHeight="1" x14ac:dyDescent="0.25">
      <c r="A1290" s="8" t="s">
        <v>389</v>
      </c>
      <c r="B1290" s="9" t="s">
        <v>4037</v>
      </c>
      <c r="C1290" s="8">
        <v>401</v>
      </c>
      <c r="D1290" s="10" t="s">
        <v>4053</v>
      </c>
      <c r="E1290" s="11" t="s">
        <v>4054</v>
      </c>
      <c r="F1290" s="12" t="s">
        <v>2697</v>
      </c>
      <c r="G1290" s="8"/>
      <c r="H1290" s="13">
        <v>3</v>
      </c>
      <c r="I1290" s="12" t="s">
        <v>394</v>
      </c>
      <c r="J1290" s="12" t="s">
        <v>393</v>
      </c>
    </row>
    <row r="1291" spans="1:10" ht="16.5" customHeight="1" x14ac:dyDescent="0.25">
      <c r="A1291" s="8" t="s">
        <v>389</v>
      </c>
      <c r="B1291" s="9" t="s">
        <v>4037</v>
      </c>
      <c r="C1291" s="8">
        <v>402</v>
      </c>
      <c r="D1291" s="10" t="s">
        <v>4055</v>
      </c>
      <c r="E1291" s="11" t="s">
        <v>4056</v>
      </c>
      <c r="F1291" s="12" t="s">
        <v>2700</v>
      </c>
      <c r="G1291" s="8"/>
      <c r="H1291" s="13">
        <v>3</v>
      </c>
      <c r="I1291" s="12" t="s">
        <v>394</v>
      </c>
      <c r="J1291" s="12" t="s">
        <v>393</v>
      </c>
    </row>
    <row r="1292" spans="1:10" ht="16.5" customHeight="1" x14ac:dyDescent="0.25">
      <c r="A1292" s="8" t="s">
        <v>389</v>
      </c>
      <c r="B1292" s="9" t="s">
        <v>4037</v>
      </c>
      <c r="C1292" s="8">
        <v>413</v>
      </c>
      <c r="D1292" s="10" t="s">
        <v>4057</v>
      </c>
      <c r="E1292" s="11" t="s">
        <v>4058</v>
      </c>
      <c r="F1292" s="12" t="s">
        <v>4059</v>
      </c>
      <c r="G1292" s="8"/>
      <c r="H1292" s="13">
        <v>3</v>
      </c>
      <c r="I1292" s="12" t="s">
        <v>394</v>
      </c>
      <c r="J1292" s="12" t="s">
        <v>393</v>
      </c>
    </row>
    <row r="1293" spans="1:10" ht="16.5" customHeight="1" x14ac:dyDescent="0.25">
      <c r="A1293" s="8" t="s">
        <v>389</v>
      </c>
      <c r="B1293" s="9" t="s">
        <v>4037</v>
      </c>
      <c r="C1293" s="8">
        <v>423</v>
      </c>
      <c r="D1293" s="10" t="s">
        <v>4060</v>
      </c>
      <c r="E1293" s="11" t="s">
        <v>4061</v>
      </c>
      <c r="F1293" s="12" t="s">
        <v>4062</v>
      </c>
      <c r="G1293" s="12" t="s">
        <v>393</v>
      </c>
      <c r="H1293" s="13">
        <v>3</v>
      </c>
      <c r="I1293" s="12" t="s">
        <v>394</v>
      </c>
      <c r="J1293" s="12" t="s">
        <v>1633</v>
      </c>
    </row>
    <row r="1294" spans="1:10" ht="16.5" customHeight="1" x14ac:dyDescent="0.25">
      <c r="A1294" s="8" t="s">
        <v>389</v>
      </c>
      <c r="B1294" s="9" t="s">
        <v>4063</v>
      </c>
      <c r="C1294" s="8">
        <v>151</v>
      </c>
      <c r="D1294" s="10" t="s">
        <v>4064</v>
      </c>
      <c r="E1294" s="11" t="s">
        <v>4065</v>
      </c>
      <c r="F1294" s="12" t="s">
        <v>2867</v>
      </c>
      <c r="G1294" s="8"/>
      <c r="H1294" s="13">
        <v>2</v>
      </c>
      <c r="I1294" s="12" t="s">
        <v>394</v>
      </c>
      <c r="J1294" s="12" t="s">
        <v>393</v>
      </c>
    </row>
    <row r="1295" spans="1:10" ht="16.5" customHeight="1" x14ac:dyDescent="0.25">
      <c r="A1295" s="8" t="s">
        <v>389</v>
      </c>
      <c r="B1295" s="9" t="s">
        <v>4063</v>
      </c>
      <c r="C1295" s="8">
        <v>296</v>
      </c>
      <c r="D1295" s="10" t="s">
        <v>4066</v>
      </c>
      <c r="E1295" s="11" t="s">
        <v>4067</v>
      </c>
      <c r="F1295" s="12" t="s">
        <v>400</v>
      </c>
      <c r="G1295" s="8"/>
      <c r="H1295" s="13">
        <v>1</v>
      </c>
      <c r="I1295" s="12" t="s">
        <v>394</v>
      </c>
      <c r="J1295" s="12" t="s">
        <v>393</v>
      </c>
    </row>
    <row r="1296" spans="1:10" ht="16.5" customHeight="1" x14ac:dyDescent="0.25">
      <c r="A1296" s="8" t="s">
        <v>389</v>
      </c>
      <c r="B1296" s="9" t="s">
        <v>4063</v>
      </c>
      <c r="C1296" s="8">
        <v>361</v>
      </c>
      <c r="D1296" s="10" t="s">
        <v>4068</v>
      </c>
      <c r="E1296" s="11" t="s">
        <v>4069</v>
      </c>
      <c r="F1296" s="12" t="s">
        <v>2879</v>
      </c>
      <c r="G1296" s="8"/>
      <c r="H1296" s="13">
        <v>3</v>
      </c>
      <c r="I1296" s="12" t="s">
        <v>394</v>
      </c>
      <c r="J1296" s="12" t="s">
        <v>644</v>
      </c>
    </row>
    <row r="1297" spans="1:10" ht="16.5" customHeight="1" x14ac:dyDescent="0.25">
      <c r="A1297" s="8" t="s">
        <v>389</v>
      </c>
      <c r="B1297" s="9" t="s">
        <v>4063</v>
      </c>
      <c r="C1297" s="8">
        <v>364</v>
      </c>
      <c r="D1297" s="10" t="s">
        <v>4070</v>
      </c>
      <c r="E1297" s="11" t="s">
        <v>4071</v>
      </c>
      <c r="F1297" s="12" t="s">
        <v>4072</v>
      </c>
      <c r="G1297" s="8"/>
      <c r="H1297" s="13">
        <v>3</v>
      </c>
      <c r="I1297" s="12" t="s">
        <v>394</v>
      </c>
      <c r="J1297" s="12" t="s">
        <v>644</v>
      </c>
    </row>
    <row r="1298" spans="1:10" ht="16.5" customHeight="1" x14ac:dyDescent="0.25">
      <c r="A1298" s="8" t="s">
        <v>389</v>
      </c>
      <c r="B1298" s="9" t="s">
        <v>4063</v>
      </c>
      <c r="C1298" s="8">
        <v>371</v>
      </c>
      <c r="D1298" s="10" t="s">
        <v>4073</v>
      </c>
      <c r="E1298" s="11" t="s">
        <v>4074</v>
      </c>
      <c r="F1298" s="12" t="s">
        <v>2888</v>
      </c>
      <c r="G1298" s="8"/>
      <c r="H1298" s="13">
        <v>3</v>
      </c>
      <c r="I1298" s="12" t="s">
        <v>394</v>
      </c>
      <c r="J1298" s="12" t="s">
        <v>644</v>
      </c>
    </row>
    <row r="1299" spans="1:10" ht="16.5" customHeight="1" x14ac:dyDescent="0.25">
      <c r="A1299" s="8" t="s">
        <v>389</v>
      </c>
      <c r="B1299" s="9" t="s">
        <v>4063</v>
      </c>
      <c r="C1299" s="8">
        <v>374</v>
      </c>
      <c r="D1299" s="10" t="s">
        <v>4075</v>
      </c>
      <c r="E1299" s="11" t="s">
        <v>4076</v>
      </c>
      <c r="F1299" s="12" t="s">
        <v>4077</v>
      </c>
      <c r="G1299" s="8"/>
      <c r="H1299" s="13">
        <v>3</v>
      </c>
      <c r="I1299" s="12" t="s">
        <v>394</v>
      </c>
      <c r="J1299" s="12" t="s">
        <v>644</v>
      </c>
    </row>
    <row r="1300" spans="1:10" ht="16.5" customHeight="1" x14ac:dyDescent="0.25">
      <c r="A1300" s="8" t="s">
        <v>389</v>
      </c>
      <c r="B1300" s="9" t="s">
        <v>4063</v>
      </c>
      <c r="C1300" s="8">
        <v>396</v>
      </c>
      <c r="D1300" s="10" t="s">
        <v>4078</v>
      </c>
      <c r="E1300" s="11" t="s">
        <v>4079</v>
      </c>
      <c r="F1300" s="12" t="s">
        <v>400</v>
      </c>
      <c r="G1300" s="8"/>
      <c r="H1300" s="13">
        <v>1</v>
      </c>
      <c r="I1300" s="12" t="s">
        <v>394</v>
      </c>
      <c r="J1300" s="12" t="s">
        <v>393</v>
      </c>
    </row>
    <row r="1301" spans="1:10" ht="16.5" customHeight="1" x14ac:dyDescent="0.25">
      <c r="A1301" s="8" t="s">
        <v>389</v>
      </c>
      <c r="B1301" s="9" t="s">
        <v>4063</v>
      </c>
      <c r="C1301" s="8">
        <v>401</v>
      </c>
      <c r="D1301" s="10" t="s">
        <v>4080</v>
      </c>
      <c r="E1301" s="11" t="s">
        <v>4081</v>
      </c>
      <c r="F1301" s="12" t="s">
        <v>2900</v>
      </c>
      <c r="G1301" s="8"/>
      <c r="H1301" s="13">
        <v>2</v>
      </c>
      <c r="I1301" s="12" t="s">
        <v>394</v>
      </c>
      <c r="J1301" s="12" t="s">
        <v>752</v>
      </c>
    </row>
    <row r="1302" spans="1:10" ht="16.5" customHeight="1" x14ac:dyDescent="0.25">
      <c r="A1302" s="8" t="s">
        <v>389</v>
      </c>
      <c r="B1302" s="9" t="s">
        <v>4063</v>
      </c>
      <c r="C1302" s="8">
        <v>402</v>
      </c>
      <c r="D1302" s="10" t="s">
        <v>4082</v>
      </c>
      <c r="E1302" s="11" t="s">
        <v>4083</v>
      </c>
      <c r="F1302" s="12" t="s">
        <v>4084</v>
      </c>
      <c r="G1302" s="8"/>
      <c r="H1302" s="13">
        <v>3</v>
      </c>
      <c r="I1302" s="12" t="s">
        <v>394</v>
      </c>
      <c r="J1302" s="12" t="s">
        <v>393</v>
      </c>
    </row>
    <row r="1303" spans="1:10" ht="16.5" customHeight="1" x14ac:dyDescent="0.25">
      <c r="A1303" s="8" t="s">
        <v>389</v>
      </c>
      <c r="B1303" s="9" t="s">
        <v>4063</v>
      </c>
      <c r="C1303" s="8">
        <v>403</v>
      </c>
      <c r="D1303" s="10" t="s">
        <v>4085</v>
      </c>
      <c r="E1303" s="11" t="s">
        <v>4086</v>
      </c>
      <c r="F1303" s="12" t="s">
        <v>2903</v>
      </c>
      <c r="G1303" s="12" t="s">
        <v>393</v>
      </c>
      <c r="H1303" s="13">
        <v>3</v>
      </c>
      <c r="I1303" s="12" t="s">
        <v>394</v>
      </c>
      <c r="J1303" s="12" t="s">
        <v>393</v>
      </c>
    </row>
    <row r="1304" spans="1:10" ht="16.5" customHeight="1" x14ac:dyDescent="0.25">
      <c r="A1304" s="8" t="s">
        <v>389</v>
      </c>
      <c r="B1304" s="9" t="s">
        <v>4063</v>
      </c>
      <c r="C1304" s="8">
        <v>464</v>
      </c>
      <c r="D1304" s="10" t="s">
        <v>4087</v>
      </c>
      <c r="E1304" s="11" t="s">
        <v>4088</v>
      </c>
      <c r="F1304" s="12" t="s">
        <v>4089</v>
      </c>
      <c r="G1304" s="8"/>
      <c r="H1304" s="13">
        <v>3</v>
      </c>
      <c r="I1304" s="12" t="s">
        <v>394</v>
      </c>
      <c r="J1304" s="12" t="s">
        <v>644</v>
      </c>
    </row>
    <row r="1305" spans="1:10" ht="16.5" customHeight="1" x14ac:dyDescent="0.25">
      <c r="A1305" s="8" t="s">
        <v>389</v>
      </c>
      <c r="B1305" s="9" t="s">
        <v>4090</v>
      </c>
      <c r="C1305" s="8">
        <v>301</v>
      </c>
      <c r="D1305" s="10" t="s">
        <v>4091</v>
      </c>
      <c r="E1305" s="11" t="s">
        <v>4092</v>
      </c>
      <c r="F1305" s="12" t="s">
        <v>2924</v>
      </c>
      <c r="G1305" s="8"/>
      <c r="H1305" s="13">
        <v>3</v>
      </c>
      <c r="I1305" s="12" t="s">
        <v>394</v>
      </c>
      <c r="J1305" s="12" t="s">
        <v>393</v>
      </c>
    </row>
    <row r="1306" spans="1:10" ht="16.5" customHeight="1" x14ac:dyDescent="0.25">
      <c r="A1306" s="8" t="s">
        <v>389</v>
      </c>
      <c r="B1306" s="9" t="s">
        <v>4093</v>
      </c>
      <c r="C1306" s="8">
        <v>351</v>
      </c>
      <c r="D1306" s="10" t="s">
        <v>4094</v>
      </c>
      <c r="E1306" s="11" t="s">
        <v>4095</v>
      </c>
      <c r="F1306" s="12" t="s">
        <v>2960</v>
      </c>
      <c r="G1306" s="8"/>
      <c r="H1306" s="13">
        <v>3</v>
      </c>
      <c r="I1306" s="12" t="s">
        <v>394</v>
      </c>
      <c r="J1306" s="12" t="s">
        <v>393</v>
      </c>
    </row>
    <row r="1307" spans="1:10" ht="16.5" customHeight="1" x14ac:dyDescent="0.25">
      <c r="A1307" s="8" t="s">
        <v>389</v>
      </c>
      <c r="B1307" s="9" t="s">
        <v>4096</v>
      </c>
      <c r="C1307" s="8">
        <v>253</v>
      </c>
      <c r="D1307" s="10" t="s">
        <v>4097</v>
      </c>
      <c r="E1307" s="11" t="s">
        <v>4098</v>
      </c>
      <c r="F1307" s="12" t="s">
        <v>4099</v>
      </c>
      <c r="G1307" s="8"/>
      <c r="H1307" s="13">
        <v>3</v>
      </c>
      <c r="I1307" s="12" t="s">
        <v>394</v>
      </c>
      <c r="J1307" s="12" t="s">
        <v>393</v>
      </c>
    </row>
    <row r="1308" spans="1:10" ht="16.5" customHeight="1" x14ac:dyDescent="0.25">
      <c r="A1308" s="8" t="s">
        <v>389</v>
      </c>
      <c r="B1308" s="9" t="s">
        <v>4100</v>
      </c>
      <c r="C1308" s="8">
        <v>301</v>
      </c>
      <c r="D1308" s="10" t="s">
        <v>4101</v>
      </c>
      <c r="E1308" s="11" t="s">
        <v>4102</v>
      </c>
      <c r="F1308" s="12" t="s">
        <v>3591</v>
      </c>
      <c r="G1308" s="8"/>
      <c r="H1308" s="13">
        <v>3</v>
      </c>
      <c r="I1308" s="12" t="s">
        <v>394</v>
      </c>
      <c r="J1308" s="12" t="s">
        <v>393</v>
      </c>
    </row>
    <row r="1309" spans="1:10" ht="16.5" customHeight="1" x14ac:dyDescent="0.25">
      <c r="A1309" s="8" t="s">
        <v>389</v>
      </c>
      <c r="B1309" s="9" t="s">
        <v>4103</v>
      </c>
      <c r="C1309" s="8">
        <v>201</v>
      </c>
      <c r="D1309" s="10" t="s">
        <v>4104</v>
      </c>
      <c r="E1309" s="11" t="s">
        <v>4105</v>
      </c>
      <c r="F1309" s="12" t="s">
        <v>3606</v>
      </c>
      <c r="G1309" s="8"/>
      <c r="H1309" s="13">
        <v>2</v>
      </c>
      <c r="I1309" s="12" t="s">
        <v>394</v>
      </c>
      <c r="J1309" s="12" t="s">
        <v>393</v>
      </c>
    </row>
    <row r="1310" spans="1:10" ht="16.5" customHeight="1" x14ac:dyDescent="0.25">
      <c r="A1310" s="8" t="s">
        <v>389</v>
      </c>
      <c r="B1310" s="9" t="s">
        <v>4103</v>
      </c>
      <c r="C1310" s="8">
        <v>296</v>
      </c>
      <c r="D1310" s="10" t="s">
        <v>4106</v>
      </c>
      <c r="E1310" s="11" t="s">
        <v>4107</v>
      </c>
      <c r="F1310" s="12" t="s">
        <v>400</v>
      </c>
      <c r="G1310" s="8"/>
      <c r="H1310" s="13">
        <v>1</v>
      </c>
      <c r="I1310" s="12" t="s">
        <v>394</v>
      </c>
      <c r="J1310" s="12" t="s">
        <v>393</v>
      </c>
    </row>
    <row r="1311" spans="1:10" ht="16.5" customHeight="1" x14ac:dyDescent="0.25">
      <c r="A1311" s="8" t="s">
        <v>389</v>
      </c>
      <c r="B1311" s="9" t="s">
        <v>4103</v>
      </c>
      <c r="C1311" s="8">
        <v>396</v>
      </c>
      <c r="D1311" s="10" t="s">
        <v>4108</v>
      </c>
      <c r="E1311" s="11" t="s">
        <v>4109</v>
      </c>
      <c r="F1311" s="12" t="s">
        <v>400</v>
      </c>
      <c r="G1311" s="8"/>
      <c r="H1311" s="13">
        <v>1</v>
      </c>
      <c r="I1311" s="12" t="s">
        <v>394</v>
      </c>
      <c r="J1311" s="12" t="s">
        <v>393</v>
      </c>
    </row>
    <row r="1312" spans="1:10" ht="16.5" customHeight="1" x14ac:dyDescent="0.25">
      <c r="A1312" s="8" t="s">
        <v>389</v>
      </c>
      <c r="B1312" s="9" t="s">
        <v>4103</v>
      </c>
      <c r="C1312" s="8">
        <v>403</v>
      </c>
      <c r="D1312" s="10" t="s">
        <v>4110</v>
      </c>
      <c r="E1312" s="11" t="s">
        <v>4111</v>
      </c>
      <c r="F1312" s="12" t="s">
        <v>3629</v>
      </c>
      <c r="G1312" s="8"/>
      <c r="H1312" s="13">
        <v>3</v>
      </c>
      <c r="I1312" s="12" t="s">
        <v>394</v>
      </c>
      <c r="J1312" s="12" t="s">
        <v>393</v>
      </c>
    </row>
    <row r="1313" spans="1:10" ht="16.5" customHeight="1" x14ac:dyDescent="0.25">
      <c r="A1313" s="8" t="s">
        <v>389</v>
      </c>
      <c r="B1313" s="9" t="s">
        <v>4112</v>
      </c>
      <c r="C1313" s="8">
        <v>251</v>
      </c>
      <c r="D1313" s="10" t="s">
        <v>4113</v>
      </c>
      <c r="E1313" s="11" t="s">
        <v>4114</v>
      </c>
      <c r="F1313" s="12" t="s">
        <v>3686</v>
      </c>
      <c r="G1313" s="8"/>
      <c r="H1313" s="13">
        <v>3</v>
      </c>
      <c r="I1313" s="12" t="s">
        <v>394</v>
      </c>
      <c r="J1313" s="12" t="s">
        <v>393</v>
      </c>
    </row>
    <row r="1314" spans="1:10" ht="16.5" customHeight="1" x14ac:dyDescent="0.25">
      <c r="A1314" s="8" t="s">
        <v>389</v>
      </c>
      <c r="B1314" s="9" t="s">
        <v>4112</v>
      </c>
      <c r="C1314" s="8">
        <v>364</v>
      </c>
      <c r="D1314" s="10" t="s">
        <v>4115</v>
      </c>
      <c r="E1314" s="11" t="s">
        <v>4116</v>
      </c>
      <c r="F1314" s="12" t="s">
        <v>3697</v>
      </c>
      <c r="G1314" s="8"/>
      <c r="H1314" s="13">
        <v>3</v>
      </c>
      <c r="I1314" s="12" t="s">
        <v>394</v>
      </c>
      <c r="J1314" s="12" t="s">
        <v>393</v>
      </c>
    </row>
    <row r="1315" spans="1:10" ht="16.5" customHeight="1" x14ac:dyDescent="0.25">
      <c r="A1315" s="8" t="s">
        <v>389</v>
      </c>
      <c r="B1315" s="9" t="s">
        <v>4112</v>
      </c>
      <c r="C1315" s="8">
        <v>403</v>
      </c>
      <c r="D1315" s="10" t="s">
        <v>4117</v>
      </c>
      <c r="E1315" s="11" t="s">
        <v>4118</v>
      </c>
      <c r="F1315" s="12" t="s">
        <v>3712</v>
      </c>
      <c r="G1315" s="8"/>
      <c r="H1315" s="13">
        <v>3</v>
      </c>
      <c r="I1315" s="12" t="s">
        <v>394</v>
      </c>
      <c r="J1315" s="12" t="s">
        <v>393</v>
      </c>
    </row>
    <row r="1316" spans="1:10" ht="16.5" customHeight="1" x14ac:dyDescent="0.25">
      <c r="A1316" s="8" t="s">
        <v>389</v>
      </c>
      <c r="B1316" s="9" t="s">
        <v>4119</v>
      </c>
      <c r="C1316" s="8">
        <v>403</v>
      </c>
      <c r="D1316" s="10" t="s">
        <v>4120</v>
      </c>
      <c r="E1316" s="11" t="s">
        <v>4121</v>
      </c>
      <c r="F1316" s="12" t="s">
        <v>3898</v>
      </c>
      <c r="G1316" s="8"/>
      <c r="H1316" s="13">
        <v>2</v>
      </c>
      <c r="I1316" s="12" t="s">
        <v>394</v>
      </c>
      <c r="J1316" s="12" t="s">
        <v>393</v>
      </c>
    </row>
    <row r="1317" spans="1:10" ht="16.5" customHeight="1" x14ac:dyDescent="0.25">
      <c r="A1317" s="8" t="s">
        <v>389</v>
      </c>
      <c r="B1317" s="9" t="s">
        <v>4122</v>
      </c>
      <c r="C1317" s="8">
        <v>111</v>
      </c>
      <c r="D1317" s="10" t="s">
        <v>4123</v>
      </c>
      <c r="E1317" s="11" t="s">
        <v>4124</v>
      </c>
      <c r="F1317" s="12" t="s">
        <v>4125</v>
      </c>
      <c r="G1317" s="8"/>
      <c r="H1317" s="13">
        <v>2</v>
      </c>
      <c r="I1317" s="12" t="s">
        <v>394</v>
      </c>
      <c r="J1317" s="12" t="s">
        <v>393</v>
      </c>
    </row>
    <row r="1318" spans="1:10" ht="16.5" customHeight="1" x14ac:dyDescent="0.25">
      <c r="A1318" s="8" t="s">
        <v>389</v>
      </c>
      <c r="B1318" s="9" t="s">
        <v>4122</v>
      </c>
      <c r="C1318" s="8">
        <v>151</v>
      </c>
      <c r="D1318" s="10" t="s">
        <v>4126</v>
      </c>
      <c r="E1318" s="11" t="s">
        <v>4127</v>
      </c>
      <c r="F1318" s="12" t="s">
        <v>4128</v>
      </c>
      <c r="G1318" s="8"/>
      <c r="H1318" s="13">
        <v>3</v>
      </c>
      <c r="I1318" s="12" t="s">
        <v>394</v>
      </c>
      <c r="J1318" s="12" t="s">
        <v>393</v>
      </c>
    </row>
    <row r="1319" spans="1:10" ht="16.5" customHeight="1" x14ac:dyDescent="0.25">
      <c r="A1319" s="8" t="s">
        <v>389</v>
      </c>
      <c r="B1319" s="9" t="s">
        <v>4122</v>
      </c>
      <c r="C1319" s="8">
        <v>336</v>
      </c>
      <c r="D1319" s="10" t="s">
        <v>4129</v>
      </c>
      <c r="E1319" s="11" t="s">
        <v>4130</v>
      </c>
      <c r="F1319" s="12" t="s">
        <v>4131</v>
      </c>
      <c r="G1319" s="8"/>
      <c r="H1319" s="13">
        <v>3</v>
      </c>
      <c r="I1319" s="12" t="s">
        <v>394</v>
      </c>
      <c r="J1319" s="12" t="s">
        <v>393</v>
      </c>
    </row>
    <row r="1320" spans="1:10" ht="16.5" customHeight="1" x14ac:dyDescent="0.25">
      <c r="A1320" s="8" t="s">
        <v>389</v>
      </c>
      <c r="B1320" s="9" t="s">
        <v>4132</v>
      </c>
      <c r="C1320" s="8">
        <v>601</v>
      </c>
      <c r="D1320" s="10" t="s">
        <v>4133</v>
      </c>
      <c r="E1320" s="11" t="s">
        <v>4134</v>
      </c>
      <c r="F1320" s="12" t="s">
        <v>4135</v>
      </c>
      <c r="G1320" s="8"/>
      <c r="H1320" s="13">
        <v>2</v>
      </c>
      <c r="I1320" s="12" t="s">
        <v>394</v>
      </c>
      <c r="J1320" s="12" t="s">
        <v>393</v>
      </c>
    </row>
    <row r="1321" spans="1:10" ht="16.5" customHeight="1" x14ac:dyDescent="0.25">
      <c r="A1321" s="8" t="s">
        <v>389</v>
      </c>
      <c r="B1321" s="9" t="s">
        <v>4136</v>
      </c>
      <c r="C1321" s="8">
        <v>350</v>
      </c>
      <c r="D1321" s="10" t="s">
        <v>4137</v>
      </c>
      <c r="E1321" s="11" t="s">
        <v>4138</v>
      </c>
      <c r="F1321" s="12" t="s">
        <v>4139</v>
      </c>
      <c r="G1321" s="8"/>
      <c r="H1321" s="13">
        <v>3</v>
      </c>
      <c r="I1321" s="12" t="s">
        <v>394</v>
      </c>
      <c r="J1321" s="12" t="s">
        <v>393</v>
      </c>
    </row>
    <row r="1322" spans="1:10" ht="16.5" customHeight="1" x14ac:dyDescent="0.25">
      <c r="A1322" s="8" t="s">
        <v>389</v>
      </c>
      <c r="B1322" s="9" t="s">
        <v>4136</v>
      </c>
      <c r="C1322" s="8">
        <v>351</v>
      </c>
      <c r="D1322" s="10" t="s">
        <v>4140</v>
      </c>
      <c r="E1322" s="11" t="s">
        <v>4141</v>
      </c>
      <c r="F1322" s="12" t="s">
        <v>4142</v>
      </c>
      <c r="G1322" s="8"/>
      <c r="H1322" s="13">
        <v>3</v>
      </c>
      <c r="I1322" s="12" t="s">
        <v>394</v>
      </c>
      <c r="J1322" s="12" t="s">
        <v>393</v>
      </c>
    </row>
    <row r="1323" spans="1:10" ht="16.5" customHeight="1" x14ac:dyDescent="0.25">
      <c r="A1323" s="8" t="s">
        <v>389</v>
      </c>
      <c r="B1323" s="9" t="s">
        <v>4136</v>
      </c>
      <c r="C1323" s="8">
        <v>603</v>
      </c>
      <c r="D1323" s="10" t="s">
        <v>4143</v>
      </c>
      <c r="E1323" s="11" t="s">
        <v>4144</v>
      </c>
      <c r="F1323" s="12" t="s">
        <v>4145</v>
      </c>
      <c r="G1323" s="8"/>
      <c r="H1323" s="13">
        <v>2</v>
      </c>
      <c r="I1323" s="12" t="s">
        <v>394</v>
      </c>
      <c r="J1323" s="12" t="s">
        <v>393</v>
      </c>
    </row>
    <row r="1324" spans="1:10" ht="16.5" customHeight="1" x14ac:dyDescent="0.25">
      <c r="A1324" s="8" t="s">
        <v>389</v>
      </c>
      <c r="B1324" s="9" t="s">
        <v>4136</v>
      </c>
      <c r="C1324" s="8">
        <v>604</v>
      </c>
      <c r="D1324" s="10" t="s">
        <v>4146</v>
      </c>
      <c r="E1324" s="11" t="s">
        <v>4147</v>
      </c>
      <c r="F1324" s="12" t="s">
        <v>4148</v>
      </c>
      <c r="G1324" s="8"/>
      <c r="H1324" s="13">
        <v>3</v>
      </c>
      <c r="I1324" s="12" t="s">
        <v>394</v>
      </c>
      <c r="J1324" s="12" t="s">
        <v>393</v>
      </c>
    </row>
    <row r="1325" spans="1:10" ht="16.5" customHeight="1" x14ac:dyDescent="0.25">
      <c r="A1325" s="8" t="s">
        <v>389</v>
      </c>
      <c r="B1325" s="9" t="s">
        <v>4136</v>
      </c>
      <c r="C1325" s="8">
        <v>605</v>
      </c>
      <c r="D1325" s="10" t="s">
        <v>4149</v>
      </c>
      <c r="E1325" s="11" t="s">
        <v>4150</v>
      </c>
      <c r="F1325" s="12" t="s">
        <v>4151</v>
      </c>
      <c r="G1325" s="8"/>
      <c r="H1325" s="13">
        <v>4</v>
      </c>
      <c r="I1325" s="12" t="s">
        <v>394</v>
      </c>
      <c r="J1325" s="12" t="s">
        <v>393</v>
      </c>
    </row>
    <row r="1326" spans="1:10" ht="16.5" customHeight="1" x14ac:dyDescent="0.25">
      <c r="A1326" s="8" t="s">
        <v>389</v>
      </c>
      <c r="B1326" s="9" t="s">
        <v>4136</v>
      </c>
      <c r="C1326" s="8">
        <v>606</v>
      </c>
      <c r="D1326" s="10" t="s">
        <v>4152</v>
      </c>
      <c r="E1326" s="11" t="s">
        <v>4153</v>
      </c>
      <c r="F1326" s="12" t="s">
        <v>4154</v>
      </c>
      <c r="G1326" s="8"/>
      <c r="H1326" s="13">
        <v>2</v>
      </c>
      <c r="I1326" s="12" t="s">
        <v>394</v>
      </c>
      <c r="J1326" s="12" t="s">
        <v>393</v>
      </c>
    </row>
    <row r="1327" spans="1:10" ht="16.5" customHeight="1" x14ac:dyDescent="0.25">
      <c r="A1327" s="8" t="s">
        <v>389</v>
      </c>
      <c r="B1327" s="9" t="s">
        <v>4136</v>
      </c>
      <c r="C1327" s="8">
        <v>615</v>
      </c>
      <c r="D1327" s="10" t="s">
        <v>4155</v>
      </c>
      <c r="E1327" s="11" t="s">
        <v>4156</v>
      </c>
      <c r="F1327" s="12" t="s">
        <v>4157</v>
      </c>
      <c r="G1327" s="8"/>
      <c r="H1327" s="13">
        <v>1</v>
      </c>
      <c r="I1327" s="12" t="s">
        <v>394</v>
      </c>
      <c r="J1327" s="12" t="s">
        <v>393</v>
      </c>
    </row>
    <row r="1328" spans="1:10" ht="16.5" customHeight="1" x14ac:dyDescent="0.25">
      <c r="A1328" s="8" t="s">
        <v>389</v>
      </c>
      <c r="B1328" s="9" t="s">
        <v>4136</v>
      </c>
      <c r="C1328" s="8">
        <v>655</v>
      </c>
      <c r="D1328" s="10" t="s">
        <v>4158</v>
      </c>
      <c r="E1328" s="11" t="s">
        <v>4159</v>
      </c>
      <c r="F1328" s="12" t="s">
        <v>4160</v>
      </c>
      <c r="G1328" s="8"/>
      <c r="H1328" s="13">
        <v>3</v>
      </c>
      <c r="I1328" s="12" t="s">
        <v>394</v>
      </c>
      <c r="J1328" s="12" t="s">
        <v>393</v>
      </c>
    </row>
    <row r="1329" spans="1:10" ht="16.5" customHeight="1" x14ac:dyDescent="0.25">
      <c r="A1329" s="8" t="s">
        <v>389</v>
      </c>
      <c r="B1329" s="9" t="s">
        <v>4161</v>
      </c>
      <c r="C1329" s="8">
        <v>351</v>
      </c>
      <c r="D1329" s="10" t="s">
        <v>4162</v>
      </c>
      <c r="E1329" s="11" t="s">
        <v>4163</v>
      </c>
      <c r="F1329" s="12" t="s">
        <v>4164</v>
      </c>
      <c r="G1329" s="8"/>
      <c r="H1329" s="13">
        <v>3</v>
      </c>
      <c r="I1329" s="12" t="s">
        <v>394</v>
      </c>
      <c r="J1329" s="12" t="s">
        <v>393</v>
      </c>
    </row>
    <row r="1330" spans="1:10" ht="16.5" customHeight="1" x14ac:dyDescent="0.25">
      <c r="A1330" s="8" t="s">
        <v>389</v>
      </c>
      <c r="B1330" s="9" t="s">
        <v>4161</v>
      </c>
      <c r="C1330" s="8">
        <v>401</v>
      </c>
      <c r="D1330" s="10" t="s">
        <v>4165</v>
      </c>
      <c r="E1330" s="11" t="s">
        <v>4166</v>
      </c>
      <c r="F1330" s="12" t="s">
        <v>4167</v>
      </c>
      <c r="G1330" s="8"/>
      <c r="H1330" s="13">
        <v>3</v>
      </c>
      <c r="I1330" s="12" t="s">
        <v>394</v>
      </c>
      <c r="J1330" s="12" t="s">
        <v>393</v>
      </c>
    </row>
    <row r="1331" spans="1:10" ht="16.5" customHeight="1" x14ac:dyDescent="0.25">
      <c r="A1331" s="8" t="s">
        <v>389</v>
      </c>
      <c r="B1331" s="9" t="s">
        <v>4161</v>
      </c>
      <c r="C1331" s="8">
        <v>402</v>
      </c>
      <c r="D1331" s="10" t="s">
        <v>4168</v>
      </c>
      <c r="E1331" s="11" t="s">
        <v>4169</v>
      </c>
      <c r="F1331" s="12" t="s">
        <v>4170</v>
      </c>
      <c r="G1331" s="8"/>
      <c r="H1331" s="13">
        <v>2</v>
      </c>
      <c r="I1331" s="12" t="s">
        <v>394</v>
      </c>
      <c r="J1331" s="12" t="s">
        <v>393</v>
      </c>
    </row>
    <row r="1332" spans="1:10" ht="16.5" customHeight="1" x14ac:dyDescent="0.25">
      <c r="A1332" s="8" t="s">
        <v>389</v>
      </c>
      <c r="B1332" s="9" t="s">
        <v>4161</v>
      </c>
      <c r="C1332" s="8">
        <v>406</v>
      </c>
      <c r="D1332" s="10" t="s">
        <v>4171</v>
      </c>
      <c r="E1332" s="11" t="s">
        <v>4172</v>
      </c>
      <c r="F1332" s="12" t="s">
        <v>4173</v>
      </c>
      <c r="G1332" s="8"/>
      <c r="H1332" s="13">
        <v>3</v>
      </c>
      <c r="I1332" s="12" t="s">
        <v>394</v>
      </c>
      <c r="J1332" s="12" t="s">
        <v>393</v>
      </c>
    </row>
    <row r="1333" spans="1:10" ht="16.5" customHeight="1" x14ac:dyDescent="0.25">
      <c r="A1333" s="8" t="s">
        <v>389</v>
      </c>
      <c r="B1333" s="9" t="s">
        <v>4161</v>
      </c>
      <c r="C1333" s="8">
        <v>414</v>
      </c>
      <c r="D1333" s="10" t="s">
        <v>4174</v>
      </c>
      <c r="E1333" s="11" t="s">
        <v>4175</v>
      </c>
      <c r="F1333" s="12" t="s">
        <v>4176</v>
      </c>
      <c r="G1333" s="8"/>
      <c r="H1333" s="13">
        <v>1</v>
      </c>
      <c r="I1333" s="12" t="s">
        <v>394</v>
      </c>
      <c r="J1333" s="12" t="s">
        <v>393</v>
      </c>
    </row>
    <row r="1334" spans="1:10" ht="16.5" customHeight="1" x14ac:dyDescent="0.25">
      <c r="A1334" s="8" t="s">
        <v>389</v>
      </c>
      <c r="B1334" s="9" t="s">
        <v>4161</v>
      </c>
      <c r="C1334" s="8">
        <v>422</v>
      </c>
      <c r="D1334" s="10" t="s">
        <v>4177</v>
      </c>
      <c r="E1334" s="11" t="s">
        <v>4178</v>
      </c>
      <c r="F1334" s="12" t="s">
        <v>4179</v>
      </c>
      <c r="G1334" s="8"/>
      <c r="H1334" s="13">
        <v>1</v>
      </c>
      <c r="I1334" s="12" t="s">
        <v>394</v>
      </c>
      <c r="J1334" s="12" t="s">
        <v>393</v>
      </c>
    </row>
    <row r="1335" spans="1:10" ht="16.5" customHeight="1" x14ac:dyDescent="0.25">
      <c r="A1335" s="8" t="s">
        <v>389</v>
      </c>
      <c r="B1335" s="9" t="s">
        <v>4161</v>
      </c>
      <c r="C1335" s="8">
        <v>424</v>
      </c>
      <c r="D1335" s="10" t="s">
        <v>4180</v>
      </c>
      <c r="E1335" s="11" t="s">
        <v>4181</v>
      </c>
      <c r="F1335" s="12" t="s">
        <v>4182</v>
      </c>
      <c r="G1335" s="8"/>
      <c r="H1335" s="13">
        <v>1</v>
      </c>
      <c r="I1335" s="12" t="s">
        <v>394</v>
      </c>
      <c r="J1335" s="12" t="s">
        <v>393</v>
      </c>
    </row>
    <row r="1336" spans="1:10" ht="16.5" customHeight="1" x14ac:dyDescent="0.25">
      <c r="A1336" s="8" t="s">
        <v>389</v>
      </c>
      <c r="B1336" s="9" t="s">
        <v>4161</v>
      </c>
      <c r="C1336" s="8">
        <v>434</v>
      </c>
      <c r="D1336" s="10" t="s">
        <v>4183</v>
      </c>
      <c r="E1336" s="11" t="s">
        <v>4184</v>
      </c>
      <c r="F1336" s="12" t="s">
        <v>4185</v>
      </c>
      <c r="G1336" s="8"/>
      <c r="H1336" s="13">
        <v>1</v>
      </c>
      <c r="I1336" s="12" t="s">
        <v>394</v>
      </c>
      <c r="J1336" s="12" t="s">
        <v>393</v>
      </c>
    </row>
    <row r="1337" spans="1:10" ht="16.5" customHeight="1" x14ac:dyDescent="0.25">
      <c r="A1337" s="8" t="s">
        <v>389</v>
      </c>
      <c r="B1337" s="9" t="s">
        <v>4161</v>
      </c>
      <c r="C1337" s="8">
        <v>451</v>
      </c>
      <c r="D1337" s="10" t="s">
        <v>4186</v>
      </c>
      <c r="E1337" s="11" t="s">
        <v>4187</v>
      </c>
      <c r="F1337" s="12" t="s">
        <v>4188</v>
      </c>
      <c r="G1337" s="8"/>
      <c r="H1337" s="13">
        <v>3</v>
      </c>
      <c r="I1337" s="12" t="s">
        <v>394</v>
      </c>
      <c r="J1337" s="12" t="s">
        <v>393</v>
      </c>
    </row>
    <row r="1338" spans="1:10" ht="16.5" customHeight="1" x14ac:dyDescent="0.25">
      <c r="A1338" s="8" t="s">
        <v>389</v>
      </c>
      <c r="B1338" s="9" t="s">
        <v>4189</v>
      </c>
      <c r="C1338" s="8">
        <v>100</v>
      </c>
      <c r="D1338" s="10" t="s">
        <v>221</v>
      </c>
      <c r="E1338" s="11" t="s">
        <v>4190</v>
      </c>
      <c r="F1338" s="12" t="s">
        <v>4191</v>
      </c>
      <c r="G1338" s="8"/>
      <c r="H1338" s="13">
        <v>2</v>
      </c>
      <c r="I1338" s="12" t="s">
        <v>394</v>
      </c>
      <c r="J1338" s="12" t="s">
        <v>393</v>
      </c>
    </row>
    <row r="1339" spans="1:10" ht="16.5" customHeight="1" x14ac:dyDescent="0.25">
      <c r="A1339" s="8" t="s">
        <v>389</v>
      </c>
      <c r="B1339" s="9" t="s">
        <v>4189</v>
      </c>
      <c r="C1339" s="8">
        <v>110</v>
      </c>
      <c r="D1339" s="10" t="s">
        <v>4192</v>
      </c>
      <c r="E1339" s="11" t="s">
        <v>4193</v>
      </c>
      <c r="F1339" s="12" t="s">
        <v>4194</v>
      </c>
      <c r="G1339" s="8"/>
      <c r="H1339" s="13">
        <v>2</v>
      </c>
      <c r="I1339" s="12" t="s">
        <v>394</v>
      </c>
      <c r="J1339" s="12" t="s">
        <v>393</v>
      </c>
    </row>
    <row r="1340" spans="1:10" ht="16.5" customHeight="1" x14ac:dyDescent="0.25">
      <c r="A1340" s="8" t="s">
        <v>389</v>
      </c>
      <c r="B1340" s="9" t="s">
        <v>4189</v>
      </c>
      <c r="C1340" s="8">
        <v>122</v>
      </c>
      <c r="D1340" s="10" t="s">
        <v>4195</v>
      </c>
      <c r="E1340" s="11" t="s">
        <v>4196</v>
      </c>
      <c r="F1340" s="12" t="s">
        <v>4197</v>
      </c>
      <c r="G1340" s="8"/>
      <c r="H1340" s="13">
        <v>2</v>
      </c>
      <c r="I1340" s="12" t="s">
        <v>394</v>
      </c>
      <c r="J1340" s="12" t="s">
        <v>393</v>
      </c>
    </row>
    <row r="1341" spans="1:10" ht="16.5" customHeight="1" x14ac:dyDescent="0.25">
      <c r="A1341" s="8" t="s">
        <v>389</v>
      </c>
      <c r="B1341" s="9" t="s">
        <v>4189</v>
      </c>
      <c r="C1341" s="8">
        <v>161</v>
      </c>
      <c r="D1341" s="10" t="s">
        <v>245</v>
      </c>
      <c r="E1341" s="11" t="s">
        <v>4198</v>
      </c>
      <c r="F1341" s="12" t="s">
        <v>4199</v>
      </c>
      <c r="G1341" s="8"/>
      <c r="H1341" s="13">
        <v>2</v>
      </c>
      <c r="I1341" s="12" t="s">
        <v>394</v>
      </c>
      <c r="J1341" s="12" t="s">
        <v>393</v>
      </c>
    </row>
    <row r="1342" spans="1:10" ht="16.5" customHeight="1" x14ac:dyDescent="0.25">
      <c r="A1342" s="8" t="s">
        <v>389</v>
      </c>
      <c r="B1342" s="9" t="s">
        <v>4189</v>
      </c>
      <c r="C1342" s="8">
        <v>162</v>
      </c>
      <c r="D1342" s="10" t="s">
        <v>246</v>
      </c>
      <c r="E1342" s="11" t="s">
        <v>4200</v>
      </c>
      <c r="F1342" s="12" t="s">
        <v>4201</v>
      </c>
      <c r="G1342" s="8"/>
      <c r="H1342" s="13">
        <v>3</v>
      </c>
      <c r="I1342" s="12" t="s">
        <v>394</v>
      </c>
      <c r="J1342" s="12" t="s">
        <v>393</v>
      </c>
    </row>
    <row r="1343" spans="1:10" ht="16.5" customHeight="1" x14ac:dyDescent="0.25">
      <c r="A1343" s="8" t="s">
        <v>389</v>
      </c>
      <c r="B1343" s="9" t="s">
        <v>4189</v>
      </c>
      <c r="C1343" s="8">
        <v>306</v>
      </c>
      <c r="D1343" s="10" t="s">
        <v>4202</v>
      </c>
      <c r="E1343" s="11" t="s">
        <v>4203</v>
      </c>
      <c r="F1343" s="12" t="s">
        <v>4204</v>
      </c>
      <c r="G1343" s="8"/>
      <c r="H1343" s="13">
        <v>3</v>
      </c>
      <c r="I1343" s="12" t="s">
        <v>394</v>
      </c>
      <c r="J1343" s="12" t="s">
        <v>393</v>
      </c>
    </row>
    <row r="1344" spans="1:10" ht="16.5" customHeight="1" x14ac:dyDescent="0.25">
      <c r="A1344" s="8" t="s">
        <v>389</v>
      </c>
      <c r="B1344" s="9" t="s">
        <v>4189</v>
      </c>
      <c r="C1344" s="8">
        <v>321</v>
      </c>
      <c r="D1344" s="10" t="s">
        <v>4205</v>
      </c>
      <c r="E1344" s="11" t="s">
        <v>4206</v>
      </c>
      <c r="F1344" s="12" t="s">
        <v>4207</v>
      </c>
      <c r="G1344" s="8"/>
      <c r="H1344" s="13">
        <v>2</v>
      </c>
      <c r="I1344" s="12" t="s">
        <v>394</v>
      </c>
      <c r="J1344" s="12" t="s">
        <v>393</v>
      </c>
    </row>
    <row r="1345" spans="1:10" ht="16.5" customHeight="1" x14ac:dyDescent="0.25">
      <c r="A1345" s="8" t="s">
        <v>389</v>
      </c>
      <c r="B1345" s="9" t="s">
        <v>4189</v>
      </c>
      <c r="C1345" s="8">
        <v>461</v>
      </c>
      <c r="D1345" s="10" t="s">
        <v>4208</v>
      </c>
      <c r="E1345" s="11" t="s">
        <v>4209</v>
      </c>
      <c r="F1345" s="12" t="s">
        <v>4210</v>
      </c>
      <c r="G1345" s="8"/>
      <c r="H1345" s="13">
        <v>2</v>
      </c>
      <c r="I1345" s="12" t="s">
        <v>394</v>
      </c>
      <c r="J1345" s="12" t="s">
        <v>393</v>
      </c>
    </row>
    <row r="1346" spans="1:10" ht="16.5" customHeight="1" x14ac:dyDescent="0.25">
      <c r="A1346" s="8" t="s">
        <v>389</v>
      </c>
      <c r="B1346" s="9" t="s">
        <v>4189</v>
      </c>
      <c r="C1346" s="8">
        <v>500</v>
      </c>
      <c r="D1346" s="10" t="s">
        <v>4211</v>
      </c>
      <c r="E1346" s="11" t="s">
        <v>4212</v>
      </c>
      <c r="F1346" s="12" t="s">
        <v>4213</v>
      </c>
      <c r="G1346" s="8"/>
      <c r="H1346" s="13">
        <v>4</v>
      </c>
      <c r="I1346" s="12" t="s">
        <v>394</v>
      </c>
      <c r="J1346" s="12" t="s">
        <v>393</v>
      </c>
    </row>
    <row r="1347" spans="1:10" ht="16.5" customHeight="1" x14ac:dyDescent="0.25">
      <c r="A1347" s="8" t="s">
        <v>389</v>
      </c>
      <c r="B1347" s="9" t="s">
        <v>4189</v>
      </c>
      <c r="C1347" s="8">
        <v>550</v>
      </c>
      <c r="D1347" s="10" t="s">
        <v>4214</v>
      </c>
      <c r="E1347" s="11" t="s">
        <v>4215</v>
      </c>
      <c r="F1347" s="12" t="s">
        <v>4213</v>
      </c>
      <c r="G1347" s="12" t="s">
        <v>393</v>
      </c>
      <c r="H1347" s="13">
        <v>3</v>
      </c>
      <c r="I1347" s="12" t="s">
        <v>394</v>
      </c>
      <c r="J1347" s="12" t="s">
        <v>393</v>
      </c>
    </row>
    <row r="1348" spans="1:10" ht="16.5" customHeight="1" x14ac:dyDescent="0.25">
      <c r="A1348" s="8" t="s">
        <v>389</v>
      </c>
      <c r="B1348" s="9" t="s">
        <v>4189</v>
      </c>
      <c r="C1348" s="8">
        <v>600</v>
      </c>
      <c r="D1348" s="10" t="s">
        <v>4216</v>
      </c>
      <c r="E1348" s="11" t="s">
        <v>4217</v>
      </c>
      <c r="F1348" s="12" t="s">
        <v>4218</v>
      </c>
      <c r="G1348" s="8"/>
      <c r="H1348" s="13">
        <v>2</v>
      </c>
      <c r="I1348" s="12" t="s">
        <v>394</v>
      </c>
      <c r="J1348" s="12" t="s">
        <v>393</v>
      </c>
    </row>
    <row r="1349" spans="1:10" ht="16.5" customHeight="1" x14ac:dyDescent="0.25">
      <c r="A1349" s="8" t="s">
        <v>389</v>
      </c>
      <c r="B1349" s="9" t="s">
        <v>4219</v>
      </c>
      <c r="C1349" s="8">
        <v>500</v>
      </c>
      <c r="D1349" s="10" t="s">
        <v>4220</v>
      </c>
      <c r="E1349" s="11" t="s">
        <v>4221</v>
      </c>
      <c r="F1349" s="12" t="s">
        <v>4213</v>
      </c>
      <c r="G1349" s="8"/>
      <c r="H1349" s="13">
        <v>4</v>
      </c>
      <c r="I1349" s="12" t="s">
        <v>394</v>
      </c>
      <c r="J1349" s="12" t="s">
        <v>393</v>
      </c>
    </row>
    <row r="1350" spans="1:10" ht="16.5" customHeight="1" x14ac:dyDescent="0.25">
      <c r="A1350" s="8" t="s">
        <v>389</v>
      </c>
      <c r="B1350" s="9" t="s">
        <v>4219</v>
      </c>
      <c r="C1350" s="8">
        <v>600</v>
      </c>
      <c r="D1350" s="10" t="s">
        <v>4222</v>
      </c>
      <c r="E1350" s="11" t="s">
        <v>4223</v>
      </c>
      <c r="F1350" s="12" t="s">
        <v>4218</v>
      </c>
      <c r="G1350" s="8"/>
      <c r="H1350" s="13">
        <v>2</v>
      </c>
      <c r="I1350" s="12" t="s">
        <v>394</v>
      </c>
      <c r="J1350" s="12" t="s">
        <v>393</v>
      </c>
    </row>
    <row r="1351" spans="1:10" ht="16.5" customHeight="1" x14ac:dyDescent="0.25">
      <c r="A1351" s="8" t="s">
        <v>389</v>
      </c>
      <c r="B1351" s="9" t="s">
        <v>4224</v>
      </c>
      <c r="C1351" s="8">
        <v>296</v>
      </c>
      <c r="D1351" s="10" t="s">
        <v>4225</v>
      </c>
      <c r="E1351" s="11" t="s">
        <v>4226</v>
      </c>
      <c r="F1351" s="12" t="s">
        <v>400</v>
      </c>
      <c r="G1351" s="8"/>
      <c r="H1351" s="13">
        <v>1</v>
      </c>
      <c r="I1351" s="12" t="s">
        <v>394</v>
      </c>
      <c r="J1351" s="12" t="s">
        <v>393</v>
      </c>
    </row>
    <row r="1352" spans="1:10" ht="16.5" customHeight="1" x14ac:dyDescent="0.25">
      <c r="A1352" s="8" t="s">
        <v>389</v>
      </c>
      <c r="B1352" s="9" t="s">
        <v>4224</v>
      </c>
      <c r="C1352" s="8">
        <v>396</v>
      </c>
      <c r="D1352" s="10" t="s">
        <v>4227</v>
      </c>
      <c r="E1352" s="11" t="s">
        <v>4228</v>
      </c>
      <c r="F1352" s="12" t="s">
        <v>400</v>
      </c>
      <c r="G1352" s="8"/>
      <c r="H1352" s="13">
        <v>1</v>
      </c>
      <c r="I1352" s="12" t="s">
        <v>394</v>
      </c>
      <c r="J1352" s="12" t="s">
        <v>393</v>
      </c>
    </row>
    <row r="1353" spans="1:10" ht="16.5" customHeight="1" x14ac:dyDescent="0.25">
      <c r="A1353" s="8" t="s">
        <v>389</v>
      </c>
      <c r="B1353" s="9" t="s">
        <v>4224</v>
      </c>
      <c r="C1353" s="8">
        <v>402</v>
      </c>
      <c r="D1353" s="10" t="s">
        <v>4229</v>
      </c>
      <c r="E1353" s="11" t="s">
        <v>4230</v>
      </c>
      <c r="F1353" s="12" t="s">
        <v>4231</v>
      </c>
      <c r="G1353" s="8"/>
      <c r="H1353" s="13">
        <v>3</v>
      </c>
      <c r="I1353" s="12" t="s">
        <v>394</v>
      </c>
      <c r="J1353" s="12" t="s">
        <v>393</v>
      </c>
    </row>
    <row r="1354" spans="1:10" ht="16.5" customHeight="1" x14ac:dyDescent="0.25">
      <c r="A1354" s="8" t="s">
        <v>389</v>
      </c>
      <c r="B1354" s="9" t="s">
        <v>4224</v>
      </c>
      <c r="C1354" s="8">
        <v>404</v>
      </c>
      <c r="D1354" s="10" t="s">
        <v>4232</v>
      </c>
      <c r="E1354" s="11" t="s">
        <v>4233</v>
      </c>
      <c r="F1354" s="12" t="s">
        <v>4234</v>
      </c>
      <c r="G1354" s="8"/>
      <c r="H1354" s="13">
        <v>3</v>
      </c>
      <c r="I1354" s="12" t="s">
        <v>394</v>
      </c>
      <c r="J1354" s="12" t="s">
        <v>393</v>
      </c>
    </row>
    <row r="1355" spans="1:10" ht="16.5" customHeight="1" x14ac:dyDescent="0.25">
      <c r="A1355" s="8" t="s">
        <v>389</v>
      </c>
      <c r="B1355" s="9" t="s">
        <v>4224</v>
      </c>
      <c r="C1355" s="8">
        <v>407</v>
      </c>
      <c r="D1355" s="10" t="s">
        <v>4235</v>
      </c>
      <c r="E1355" s="11" t="s">
        <v>4236</v>
      </c>
      <c r="F1355" s="12" t="s">
        <v>4237</v>
      </c>
      <c r="G1355" s="8"/>
      <c r="H1355" s="13">
        <v>3</v>
      </c>
      <c r="I1355" s="12" t="s">
        <v>394</v>
      </c>
      <c r="J1355" s="12" t="s">
        <v>393</v>
      </c>
    </row>
    <row r="1356" spans="1:10" ht="16.5" customHeight="1" x14ac:dyDescent="0.25">
      <c r="A1356" s="8" t="s">
        <v>389</v>
      </c>
      <c r="B1356" s="9" t="s">
        <v>4224</v>
      </c>
      <c r="C1356" s="8">
        <v>410</v>
      </c>
      <c r="D1356" s="10" t="s">
        <v>4238</v>
      </c>
      <c r="E1356" s="11" t="s">
        <v>4239</v>
      </c>
      <c r="F1356" s="12" t="s">
        <v>4240</v>
      </c>
      <c r="G1356" s="8"/>
      <c r="H1356" s="13">
        <v>2</v>
      </c>
      <c r="I1356" s="12" t="s">
        <v>394</v>
      </c>
      <c r="J1356" s="12" t="s">
        <v>393</v>
      </c>
    </row>
    <row r="1357" spans="1:10" ht="16.5" customHeight="1" x14ac:dyDescent="0.25">
      <c r="A1357" s="8" t="s">
        <v>389</v>
      </c>
      <c r="B1357" s="9" t="s">
        <v>4224</v>
      </c>
      <c r="C1357" s="8">
        <v>413</v>
      </c>
      <c r="D1357" s="10" t="s">
        <v>4241</v>
      </c>
      <c r="E1357" s="11" t="s">
        <v>4242</v>
      </c>
      <c r="F1357" s="12" t="s">
        <v>4243</v>
      </c>
      <c r="G1357" s="8"/>
      <c r="H1357" s="13">
        <v>2</v>
      </c>
      <c r="I1357" s="12" t="s">
        <v>394</v>
      </c>
      <c r="J1357" s="12" t="s">
        <v>393</v>
      </c>
    </row>
    <row r="1358" spans="1:10" ht="16.5" customHeight="1" x14ac:dyDescent="0.25">
      <c r="A1358" s="8" t="s">
        <v>389</v>
      </c>
      <c r="B1358" s="9" t="s">
        <v>4224</v>
      </c>
      <c r="C1358" s="8">
        <v>446</v>
      </c>
      <c r="D1358" s="10" t="s">
        <v>4244</v>
      </c>
      <c r="E1358" s="11" t="s">
        <v>4245</v>
      </c>
      <c r="F1358" s="12" t="s">
        <v>417</v>
      </c>
      <c r="G1358" s="12" t="s">
        <v>393</v>
      </c>
      <c r="H1358" s="13">
        <v>3</v>
      </c>
      <c r="I1358" s="12" t="s">
        <v>394</v>
      </c>
      <c r="J1358" s="12" t="s">
        <v>393</v>
      </c>
    </row>
    <row r="1359" spans="1:10" ht="16.5" customHeight="1" x14ac:dyDescent="0.25">
      <c r="A1359" s="8" t="s">
        <v>389</v>
      </c>
      <c r="B1359" s="9" t="s">
        <v>4224</v>
      </c>
      <c r="C1359" s="8">
        <v>447</v>
      </c>
      <c r="D1359" s="10" t="s">
        <v>4246</v>
      </c>
      <c r="E1359" s="11" t="s">
        <v>4247</v>
      </c>
      <c r="F1359" s="12" t="s">
        <v>4248</v>
      </c>
      <c r="G1359" s="8"/>
      <c r="H1359" s="13">
        <v>4</v>
      </c>
      <c r="I1359" s="12" t="s">
        <v>394</v>
      </c>
      <c r="J1359" s="12" t="s">
        <v>393</v>
      </c>
    </row>
    <row r="1360" spans="1:10" ht="16.5" customHeight="1" x14ac:dyDescent="0.25">
      <c r="A1360" s="8" t="s">
        <v>389</v>
      </c>
      <c r="B1360" s="9" t="s">
        <v>4224</v>
      </c>
      <c r="C1360" s="8">
        <v>448</v>
      </c>
      <c r="D1360" s="10" t="s">
        <v>4249</v>
      </c>
      <c r="E1360" s="11" t="s">
        <v>4250</v>
      </c>
      <c r="F1360" s="12" t="s">
        <v>4251</v>
      </c>
      <c r="G1360" s="8"/>
      <c r="H1360" s="13">
        <v>4</v>
      </c>
      <c r="I1360" s="12" t="s">
        <v>394</v>
      </c>
      <c r="J1360" s="12" t="s">
        <v>393</v>
      </c>
    </row>
    <row r="1361" spans="1:10" ht="16.5" customHeight="1" x14ac:dyDescent="0.25">
      <c r="A1361" s="8" t="s">
        <v>389</v>
      </c>
      <c r="B1361" s="9" t="s">
        <v>4224</v>
      </c>
      <c r="C1361" s="8">
        <v>449</v>
      </c>
      <c r="D1361" s="10" t="s">
        <v>4252</v>
      </c>
      <c r="E1361" s="11" t="s">
        <v>4253</v>
      </c>
      <c r="F1361" s="12" t="s">
        <v>425</v>
      </c>
      <c r="G1361" s="12" t="s">
        <v>393</v>
      </c>
      <c r="H1361" s="13">
        <v>3</v>
      </c>
      <c r="I1361" s="12" t="s">
        <v>394</v>
      </c>
      <c r="J1361" s="12" t="s">
        <v>393</v>
      </c>
    </row>
    <row r="1362" spans="1:10" ht="16.5" customHeight="1" x14ac:dyDescent="0.25">
      <c r="A1362" s="8" t="s">
        <v>389</v>
      </c>
      <c r="B1362" s="9" t="s">
        <v>4224</v>
      </c>
      <c r="C1362" s="8">
        <v>496</v>
      </c>
      <c r="D1362" s="10" t="s">
        <v>4254</v>
      </c>
      <c r="E1362" s="11" t="s">
        <v>4255</v>
      </c>
      <c r="F1362" s="12" t="s">
        <v>400</v>
      </c>
      <c r="G1362" s="8"/>
      <c r="H1362" s="13">
        <v>1</v>
      </c>
      <c r="I1362" s="12" t="s">
        <v>394</v>
      </c>
      <c r="J1362" s="12" t="s">
        <v>393</v>
      </c>
    </row>
    <row r="1363" spans="1:10" ht="16.5" customHeight="1" x14ac:dyDescent="0.25">
      <c r="A1363" s="8" t="s">
        <v>389</v>
      </c>
      <c r="B1363" s="9" t="s">
        <v>4224</v>
      </c>
      <c r="C1363" s="8">
        <v>497</v>
      </c>
      <c r="D1363" s="10" t="s">
        <v>4256</v>
      </c>
      <c r="E1363" s="11" t="s">
        <v>4257</v>
      </c>
      <c r="F1363" s="12" t="s">
        <v>4258</v>
      </c>
      <c r="G1363" s="8"/>
      <c r="H1363" s="13">
        <v>8</v>
      </c>
      <c r="I1363" s="12" t="s">
        <v>394</v>
      </c>
      <c r="J1363" s="12" t="s">
        <v>393</v>
      </c>
    </row>
    <row r="1364" spans="1:10" ht="16.5" customHeight="1" x14ac:dyDescent="0.25">
      <c r="A1364" s="8" t="s">
        <v>389</v>
      </c>
      <c r="B1364" s="9" t="s">
        <v>4259</v>
      </c>
      <c r="C1364" s="8">
        <v>101</v>
      </c>
      <c r="D1364" s="10" t="s">
        <v>4260</v>
      </c>
      <c r="E1364" s="11" t="s">
        <v>4261</v>
      </c>
      <c r="F1364" s="12" t="s">
        <v>4262</v>
      </c>
      <c r="G1364" s="8"/>
      <c r="H1364" s="13">
        <v>3</v>
      </c>
      <c r="I1364" s="12" t="s">
        <v>394</v>
      </c>
      <c r="J1364" s="12" t="s">
        <v>393</v>
      </c>
    </row>
    <row r="1365" spans="1:10" ht="16.5" customHeight="1" x14ac:dyDescent="0.25">
      <c r="A1365" s="8" t="s">
        <v>389</v>
      </c>
      <c r="B1365" s="9" t="s">
        <v>4259</v>
      </c>
      <c r="C1365" s="8">
        <v>102</v>
      </c>
      <c r="D1365" s="10" t="s">
        <v>4263</v>
      </c>
      <c r="E1365" s="11" t="s">
        <v>4264</v>
      </c>
      <c r="F1365" s="12" t="s">
        <v>4265</v>
      </c>
      <c r="G1365" s="8"/>
      <c r="H1365" s="13">
        <v>4</v>
      </c>
      <c r="I1365" s="12" t="s">
        <v>394</v>
      </c>
      <c r="J1365" s="12" t="s">
        <v>393</v>
      </c>
    </row>
    <row r="1366" spans="1:10" ht="16.5" customHeight="1" x14ac:dyDescent="0.25">
      <c r="A1366" s="8" t="s">
        <v>389</v>
      </c>
      <c r="B1366" s="9" t="s">
        <v>4259</v>
      </c>
      <c r="C1366" s="8">
        <v>142</v>
      </c>
      <c r="D1366" s="10" t="s">
        <v>4266</v>
      </c>
      <c r="E1366" s="11" t="s">
        <v>4267</v>
      </c>
      <c r="F1366" s="12" t="s">
        <v>4268</v>
      </c>
      <c r="G1366" s="12" t="s">
        <v>393</v>
      </c>
      <c r="H1366" s="13">
        <v>4</v>
      </c>
      <c r="I1366" s="12" t="s">
        <v>394</v>
      </c>
      <c r="J1366" s="12" t="s">
        <v>1179</v>
      </c>
    </row>
    <row r="1367" spans="1:10" ht="16.5" customHeight="1" x14ac:dyDescent="0.25">
      <c r="A1367" s="8" t="s">
        <v>389</v>
      </c>
      <c r="B1367" s="9" t="s">
        <v>4259</v>
      </c>
      <c r="C1367" s="8">
        <v>306</v>
      </c>
      <c r="D1367" s="10" t="s">
        <v>4269</v>
      </c>
      <c r="E1367" s="11" t="s">
        <v>4270</v>
      </c>
      <c r="F1367" s="12" t="s">
        <v>4271</v>
      </c>
      <c r="G1367" s="8"/>
      <c r="H1367" s="13">
        <v>2</v>
      </c>
      <c r="I1367" s="12" t="s">
        <v>394</v>
      </c>
      <c r="J1367" s="12" t="s">
        <v>393</v>
      </c>
    </row>
    <row r="1368" spans="1:10" ht="16.5" customHeight="1" x14ac:dyDescent="0.25">
      <c r="A1368" s="8" t="s">
        <v>389</v>
      </c>
      <c r="B1368" s="9" t="s">
        <v>4259</v>
      </c>
      <c r="C1368" s="8">
        <v>307</v>
      </c>
      <c r="D1368" s="10" t="s">
        <v>4272</v>
      </c>
      <c r="E1368" s="11" t="s">
        <v>4273</v>
      </c>
      <c r="F1368" s="12" t="s">
        <v>4274</v>
      </c>
      <c r="G1368" s="8"/>
      <c r="H1368" s="13">
        <v>2</v>
      </c>
      <c r="I1368" s="12" t="s">
        <v>394</v>
      </c>
      <c r="J1368" s="12" t="s">
        <v>393</v>
      </c>
    </row>
    <row r="1369" spans="1:10" ht="16.5" customHeight="1" x14ac:dyDescent="0.25">
      <c r="A1369" s="8" t="s">
        <v>389</v>
      </c>
      <c r="B1369" s="9" t="s">
        <v>4259</v>
      </c>
      <c r="C1369" s="8">
        <v>443</v>
      </c>
      <c r="D1369" s="10" t="s">
        <v>4275</v>
      </c>
      <c r="E1369" s="11" t="s">
        <v>4276</v>
      </c>
      <c r="F1369" s="12" t="s">
        <v>4277</v>
      </c>
      <c r="G1369" s="8"/>
      <c r="H1369" s="13">
        <v>1</v>
      </c>
      <c r="I1369" s="12" t="s">
        <v>394</v>
      </c>
      <c r="J1369" s="12" t="s">
        <v>393</v>
      </c>
    </row>
    <row r="1370" spans="1:10" ht="16.5" customHeight="1" x14ac:dyDescent="0.25">
      <c r="A1370" s="8" t="s">
        <v>389</v>
      </c>
      <c r="B1370" s="9" t="s">
        <v>4278</v>
      </c>
      <c r="C1370" s="8">
        <v>400</v>
      </c>
      <c r="D1370" s="10" t="s">
        <v>4279</v>
      </c>
      <c r="E1370" s="11" t="s">
        <v>4280</v>
      </c>
      <c r="F1370" s="12" t="s">
        <v>4281</v>
      </c>
      <c r="G1370" s="8"/>
      <c r="H1370" s="13">
        <v>2</v>
      </c>
      <c r="I1370" s="12" t="s">
        <v>394</v>
      </c>
      <c r="J1370" s="12" t="s">
        <v>393</v>
      </c>
    </row>
    <row r="1371" spans="1:10" ht="16.5" customHeight="1" x14ac:dyDescent="0.25">
      <c r="A1371" s="8" t="s">
        <v>389</v>
      </c>
      <c r="B1371" s="9" t="s">
        <v>4282</v>
      </c>
      <c r="C1371" s="8">
        <v>400</v>
      </c>
      <c r="D1371" s="10" t="s">
        <v>4283</v>
      </c>
      <c r="E1371" s="11" t="s">
        <v>4284</v>
      </c>
      <c r="F1371" s="12" t="s">
        <v>4285</v>
      </c>
      <c r="G1371" s="8"/>
      <c r="H1371" s="13">
        <v>3</v>
      </c>
      <c r="I1371" s="12" t="s">
        <v>394</v>
      </c>
      <c r="J1371" s="12" t="s">
        <v>393</v>
      </c>
    </row>
    <row r="1372" spans="1:10" ht="16.5" customHeight="1" x14ac:dyDescent="0.25">
      <c r="A1372" s="8" t="s">
        <v>389</v>
      </c>
      <c r="B1372" s="9" t="s">
        <v>4286</v>
      </c>
      <c r="C1372" s="8">
        <v>445</v>
      </c>
      <c r="D1372" s="10" t="s">
        <v>4287</v>
      </c>
      <c r="E1372" s="11" t="s">
        <v>4288</v>
      </c>
      <c r="F1372" s="12" t="s">
        <v>4289</v>
      </c>
      <c r="G1372" s="8"/>
      <c r="H1372" s="13">
        <v>3</v>
      </c>
      <c r="I1372" s="12" t="s">
        <v>394</v>
      </c>
      <c r="J1372" s="12" t="s">
        <v>393</v>
      </c>
    </row>
    <row r="1373" spans="1:10" ht="16.5" customHeight="1" x14ac:dyDescent="0.25">
      <c r="A1373" s="8" t="s">
        <v>389</v>
      </c>
      <c r="B1373" s="9" t="s">
        <v>4286</v>
      </c>
      <c r="C1373" s="8">
        <v>703</v>
      </c>
      <c r="D1373" s="10" t="s">
        <v>4290</v>
      </c>
      <c r="E1373" s="11" t="s">
        <v>4291</v>
      </c>
      <c r="F1373" s="12" t="s">
        <v>4292</v>
      </c>
      <c r="G1373" s="8"/>
      <c r="H1373" s="13">
        <v>3</v>
      </c>
      <c r="I1373" s="12" t="s">
        <v>394</v>
      </c>
      <c r="J1373" s="12" t="s">
        <v>393</v>
      </c>
    </row>
    <row r="1374" spans="1:10" ht="16.5" customHeight="1" x14ac:dyDescent="0.25">
      <c r="A1374" s="8" t="s">
        <v>389</v>
      </c>
      <c r="B1374" s="9" t="s">
        <v>4293</v>
      </c>
      <c r="C1374" s="8">
        <v>151</v>
      </c>
      <c r="D1374" s="10" t="s">
        <v>4294</v>
      </c>
      <c r="E1374" s="11" t="s">
        <v>4295</v>
      </c>
      <c r="F1374" s="12" t="s">
        <v>4296</v>
      </c>
      <c r="G1374" s="8"/>
      <c r="H1374" s="13">
        <v>3</v>
      </c>
      <c r="I1374" s="12" t="s">
        <v>394</v>
      </c>
      <c r="J1374" s="12" t="s">
        <v>393</v>
      </c>
    </row>
    <row r="1375" spans="1:10" ht="16.5" customHeight="1" x14ac:dyDescent="0.25">
      <c r="A1375" s="8" t="s">
        <v>389</v>
      </c>
      <c r="B1375" s="9" t="s">
        <v>4293</v>
      </c>
      <c r="C1375" s="8">
        <v>322</v>
      </c>
      <c r="D1375" s="10" t="s">
        <v>4297</v>
      </c>
      <c r="E1375" s="11" t="s">
        <v>4298</v>
      </c>
      <c r="F1375" s="12" t="s">
        <v>4299</v>
      </c>
      <c r="G1375" s="8"/>
      <c r="H1375" s="13">
        <v>2</v>
      </c>
      <c r="I1375" s="12" t="s">
        <v>394</v>
      </c>
      <c r="J1375" s="12" t="s">
        <v>393</v>
      </c>
    </row>
    <row r="1376" spans="1:10" ht="16.5" customHeight="1" x14ac:dyDescent="0.25">
      <c r="A1376" s="8" t="s">
        <v>389</v>
      </c>
      <c r="B1376" s="9" t="s">
        <v>4293</v>
      </c>
      <c r="C1376" s="8">
        <v>323</v>
      </c>
      <c r="D1376" s="10" t="s">
        <v>4300</v>
      </c>
      <c r="E1376" s="11" t="s">
        <v>4301</v>
      </c>
      <c r="F1376" s="12" t="s">
        <v>4302</v>
      </c>
      <c r="G1376" s="8"/>
      <c r="H1376" s="13">
        <v>1</v>
      </c>
      <c r="I1376" s="12" t="s">
        <v>394</v>
      </c>
      <c r="J1376" s="12" t="s">
        <v>393</v>
      </c>
    </row>
    <row r="1377" spans="1:10" ht="16.5" customHeight="1" x14ac:dyDescent="0.25">
      <c r="A1377" s="8" t="s">
        <v>389</v>
      </c>
      <c r="B1377" s="9" t="s">
        <v>4303</v>
      </c>
      <c r="C1377" s="8">
        <v>200</v>
      </c>
      <c r="D1377" s="10" t="s">
        <v>4304</v>
      </c>
      <c r="E1377" s="11" t="s">
        <v>4305</v>
      </c>
      <c r="F1377" s="12" t="s">
        <v>4306</v>
      </c>
      <c r="G1377" s="8"/>
      <c r="H1377" s="13">
        <v>1</v>
      </c>
      <c r="I1377" s="12" t="s">
        <v>394</v>
      </c>
      <c r="J1377" s="12" t="s">
        <v>393</v>
      </c>
    </row>
    <row r="1378" spans="1:10" ht="16.5" customHeight="1" x14ac:dyDescent="0.25">
      <c r="A1378" s="8" t="s">
        <v>389</v>
      </c>
      <c r="B1378" s="9" t="s">
        <v>4303</v>
      </c>
      <c r="C1378" s="8">
        <v>300</v>
      </c>
      <c r="D1378" s="10" t="s">
        <v>4307</v>
      </c>
      <c r="E1378" s="11" t="s">
        <v>4308</v>
      </c>
      <c r="F1378" s="12" t="s">
        <v>4309</v>
      </c>
      <c r="G1378" s="8"/>
      <c r="H1378" s="13">
        <v>1</v>
      </c>
      <c r="I1378" s="12" t="s">
        <v>394</v>
      </c>
      <c r="J1378" s="12" t="s">
        <v>393</v>
      </c>
    </row>
    <row r="1379" spans="1:10" ht="16.5" customHeight="1" x14ac:dyDescent="0.25">
      <c r="A1379" s="8" t="s">
        <v>389</v>
      </c>
      <c r="B1379" s="9" t="s">
        <v>4303</v>
      </c>
      <c r="C1379" s="8">
        <v>302</v>
      </c>
      <c r="D1379" s="10" t="s">
        <v>4310</v>
      </c>
      <c r="E1379" s="11" t="s">
        <v>4311</v>
      </c>
      <c r="F1379" s="12" t="s">
        <v>4312</v>
      </c>
      <c r="G1379" s="8"/>
      <c r="H1379" s="13">
        <v>2</v>
      </c>
      <c r="I1379" s="12" t="s">
        <v>394</v>
      </c>
      <c r="J1379" s="12" t="s">
        <v>393</v>
      </c>
    </row>
    <row r="1380" spans="1:10" ht="16.5" customHeight="1" x14ac:dyDescent="0.25">
      <c r="A1380" s="8" t="s">
        <v>389</v>
      </c>
      <c r="B1380" s="9" t="s">
        <v>4303</v>
      </c>
      <c r="C1380" s="8">
        <v>303</v>
      </c>
      <c r="D1380" s="10" t="s">
        <v>4313</v>
      </c>
      <c r="E1380" s="11" t="s">
        <v>4314</v>
      </c>
      <c r="F1380" s="12" t="s">
        <v>4315</v>
      </c>
      <c r="G1380" s="8"/>
      <c r="H1380" s="13">
        <v>1</v>
      </c>
      <c r="I1380" s="12" t="s">
        <v>394</v>
      </c>
      <c r="J1380" s="12" t="s">
        <v>393</v>
      </c>
    </row>
    <row r="1381" spans="1:10" ht="16.5" customHeight="1" x14ac:dyDescent="0.25">
      <c r="A1381" s="8" t="s">
        <v>389</v>
      </c>
      <c r="B1381" s="9" t="s">
        <v>4303</v>
      </c>
      <c r="C1381" s="8">
        <v>413</v>
      </c>
      <c r="D1381" s="10" t="s">
        <v>4316</v>
      </c>
      <c r="E1381" s="11" t="s">
        <v>4317</v>
      </c>
      <c r="F1381" s="12" t="s">
        <v>4318</v>
      </c>
      <c r="G1381" s="8"/>
      <c r="H1381" s="13">
        <v>1</v>
      </c>
      <c r="I1381" s="12" t="s">
        <v>394</v>
      </c>
      <c r="J1381" s="12" t="s">
        <v>393</v>
      </c>
    </row>
    <row r="1382" spans="1:10" ht="16.5" customHeight="1" x14ac:dyDescent="0.25">
      <c r="A1382" s="8" t="s">
        <v>389</v>
      </c>
      <c r="B1382" s="9" t="s">
        <v>4303</v>
      </c>
      <c r="C1382" s="8">
        <v>513</v>
      </c>
      <c r="D1382" s="10" t="s">
        <v>4319</v>
      </c>
      <c r="E1382" s="11" t="s">
        <v>4320</v>
      </c>
      <c r="F1382" s="12" t="s">
        <v>4321</v>
      </c>
      <c r="G1382" s="8"/>
      <c r="H1382" s="13">
        <v>2</v>
      </c>
      <c r="I1382" s="12" t="s">
        <v>394</v>
      </c>
      <c r="J1382" s="12" t="s">
        <v>393</v>
      </c>
    </row>
    <row r="1383" spans="1:10" ht="16.5" customHeight="1" x14ac:dyDescent="0.25">
      <c r="A1383" s="8" t="s">
        <v>389</v>
      </c>
      <c r="B1383" s="9" t="s">
        <v>4322</v>
      </c>
      <c r="C1383" s="8">
        <v>151</v>
      </c>
      <c r="D1383" s="10" t="s">
        <v>289</v>
      </c>
      <c r="E1383" s="11" t="s">
        <v>4323</v>
      </c>
      <c r="F1383" s="12" t="s">
        <v>4324</v>
      </c>
      <c r="G1383" s="8"/>
      <c r="H1383" s="13">
        <v>3</v>
      </c>
      <c r="I1383" s="12" t="s">
        <v>394</v>
      </c>
      <c r="J1383" s="12" t="s">
        <v>393</v>
      </c>
    </row>
    <row r="1384" spans="1:10" ht="16.5" customHeight="1" x14ac:dyDescent="0.25">
      <c r="A1384" s="8" t="s">
        <v>389</v>
      </c>
      <c r="B1384" s="9" t="s">
        <v>4322</v>
      </c>
      <c r="C1384" s="8">
        <v>155</v>
      </c>
      <c r="D1384" s="10" t="s">
        <v>4325</v>
      </c>
      <c r="E1384" s="11" t="s">
        <v>4326</v>
      </c>
      <c r="F1384" s="12" t="s">
        <v>4327</v>
      </c>
      <c r="G1384" s="8"/>
      <c r="H1384" s="13">
        <v>2</v>
      </c>
      <c r="I1384" s="12" t="s">
        <v>394</v>
      </c>
      <c r="J1384" s="12" t="s">
        <v>393</v>
      </c>
    </row>
    <row r="1385" spans="1:10" ht="16.5" customHeight="1" x14ac:dyDescent="0.25">
      <c r="A1385" s="8" t="s">
        <v>389</v>
      </c>
      <c r="B1385" s="9" t="s">
        <v>4322</v>
      </c>
      <c r="C1385" s="8">
        <v>212</v>
      </c>
      <c r="D1385" s="10" t="s">
        <v>4328</v>
      </c>
      <c r="E1385" s="11" t="s">
        <v>4329</v>
      </c>
      <c r="F1385" s="12" t="s">
        <v>4330</v>
      </c>
      <c r="G1385" s="8"/>
      <c r="H1385" s="13">
        <v>3</v>
      </c>
      <c r="I1385" s="12" t="s">
        <v>394</v>
      </c>
      <c r="J1385" s="12" t="s">
        <v>393</v>
      </c>
    </row>
    <row r="1386" spans="1:10" ht="16.5" customHeight="1" x14ac:dyDescent="0.25">
      <c r="A1386" s="8" t="s">
        <v>389</v>
      </c>
      <c r="B1386" s="9" t="s">
        <v>4322</v>
      </c>
      <c r="C1386" s="8">
        <v>271</v>
      </c>
      <c r="D1386" s="10" t="s">
        <v>4331</v>
      </c>
      <c r="E1386" s="11" t="s">
        <v>4332</v>
      </c>
      <c r="F1386" s="12" t="s">
        <v>4333</v>
      </c>
      <c r="G1386" s="8"/>
      <c r="H1386" s="13">
        <v>2</v>
      </c>
      <c r="I1386" s="12" t="s">
        <v>394</v>
      </c>
      <c r="J1386" s="12" t="s">
        <v>393</v>
      </c>
    </row>
    <row r="1387" spans="1:10" ht="16.5" customHeight="1" x14ac:dyDescent="0.25">
      <c r="A1387" s="8" t="s">
        <v>389</v>
      </c>
      <c r="B1387" s="9" t="s">
        <v>4322</v>
      </c>
      <c r="C1387" s="8">
        <v>277</v>
      </c>
      <c r="D1387" s="10" t="s">
        <v>4334</v>
      </c>
      <c r="E1387" s="11" t="s">
        <v>4335</v>
      </c>
      <c r="F1387" s="12" t="s">
        <v>4336</v>
      </c>
      <c r="G1387" s="8"/>
      <c r="H1387" s="13">
        <v>3</v>
      </c>
      <c r="I1387" s="12" t="s">
        <v>394</v>
      </c>
      <c r="J1387" s="12" t="s">
        <v>393</v>
      </c>
    </row>
    <row r="1388" spans="1:10" ht="16.5" customHeight="1" x14ac:dyDescent="0.25">
      <c r="A1388" s="8" t="s">
        <v>389</v>
      </c>
      <c r="B1388" s="9" t="s">
        <v>4322</v>
      </c>
      <c r="C1388" s="8">
        <v>423</v>
      </c>
      <c r="D1388" s="10" t="s">
        <v>342</v>
      </c>
      <c r="E1388" s="11" t="s">
        <v>4337</v>
      </c>
      <c r="F1388" s="12" t="s">
        <v>4338</v>
      </c>
      <c r="G1388" s="8"/>
      <c r="H1388" s="13">
        <v>3</v>
      </c>
      <c r="I1388" s="12" t="s">
        <v>394</v>
      </c>
      <c r="J1388" s="12" t="s">
        <v>393</v>
      </c>
    </row>
    <row r="1389" spans="1:10" ht="16.5" customHeight="1" x14ac:dyDescent="0.25">
      <c r="A1389" s="8" t="s">
        <v>389</v>
      </c>
      <c r="B1389" s="9" t="s">
        <v>4322</v>
      </c>
      <c r="C1389" s="8">
        <v>571</v>
      </c>
      <c r="D1389" s="10" t="s">
        <v>4339</v>
      </c>
      <c r="E1389" s="11" t="s">
        <v>4340</v>
      </c>
      <c r="F1389" s="12" t="s">
        <v>4341</v>
      </c>
      <c r="G1389" s="8"/>
      <c r="H1389" s="13">
        <v>2</v>
      </c>
      <c r="I1389" s="12" t="s">
        <v>394</v>
      </c>
      <c r="J1389" s="12" t="s">
        <v>393</v>
      </c>
    </row>
    <row r="1390" spans="1:10" ht="16.5" customHeight="1" x14ac:dyDescent="0.25">
      <c r="A1390" s="8" t="s">
        <v>389</v>
      </c>
      <c r="B1390" s="9" t="s">
        <v>4342</v>
      </c>
      <c r="C1390" s="8">
        <v>251</v>
      </c>
      <c r="D1390" s="10" t="s">
        <v>4343</v>
      </c>
      <c r="E1390" s="11" t="s">
        <v>4344</v>
      </c>
      <c r="F1390" s="12" t="s">
        <v>4345</v>
      </c>
      <c r="G1390" s="8"/>
      <c r="H1390" s="13">
        <v>2</v>
      </c>
      <c r="I1390" s="12" t="s">
        <v>394</v>
      </c>
      <c r="J1390" s="12" t="s">
        <v>4346</v>
      </c>
    </row>
    <row r="1391" spans="1:10" ht="16.5" customHeight="1" x14ac:dyDescent="0.25">
      <c r="A1391" s="8" t="s">
        <v>389</v>
      </c>
      <c r="B1391" s="9" t="s">
        <v>4342</v>
      </c>
      <c r="C1391" s="8">
        <v>252</v>
      </c>
      <c r="D1391" s="10" t="s">
        <v>4347</v>
      </c>
      <c r="E1391" s="11" t="s">
        <v>4348</v>
      </c>
      <c r="F1391" s="12" t="s">
        <v>4345</v>
      </c>
      <c r="G1391" s="8"/>
      <c r="H1391" s="13">
        <v>4</v>
      </c>
      <c r="I1391" s="12" t="s">
        <v>394</v>
      </c>
      <c r="J1391" s="12" t="s">
        <v>4349</v>
      </c>
    </row>
    <row r="1392" spans="1:10" ht="16.5" customHeight="1" x14ac:dyDescent="0.25">
      <c r="A1392" s="8" t="s">
        <v>389</v>
      </c>
      <c r="B1392" s="9" t="s">
        <v>4342</v>
      </c>
      <c r="C1392" s="8">
        <v>351</v>
      </c>
      <c r="D1392" s="10" t="s">
        <v>4350</v>
      </c>
      <c r="E1392" s="11" t="s">
        <v>4351</v>
      </c>
      <c r="F1392" s="12" t="s">
        <v>4352</v>
      </c>
      <c r="G1392" s="8"/>
      <c r="H1392" s="13">
        <v>4</v>
      </c>
      <c r="I1392" s="12" t="s">
        <v>394</v>
      </c>
      <c r="J1392" s="12" t="s">
        <v>393</v>
      </c>
    </row>
    <row r="1393" spans="1:10" ht="16.5" customHeight="1" x14ac:dyDescent="0.25">
      <c r="A1393" s="8" t="s">
        <v>389</v>
      </c>
      <c r="B1393" s="9" t="s">
        <v>4342</v>
      </c>
      <c r="C1393" s="8">
        <v>352</v>
      </c>
      <c r="D1393" s="10" t="s">
        <v>4353</v>
      </c>
      <c r="E1393" s="11" t="s">
        <v>4354</v>
      </c>
      <c r="F1393" s="12" t="s">
        <v>4352</v>
      </c>
      <c r="G1393" s="8"/>
      <c r="H1393" s="13">
        <v>4</v>
      </c>
      <c r="I1393" s="12" t="s">
        <v>394</v>
      </c>
      <c r="J1393" s="12" t="s">
        <v>4349</v>
      </c>
    </row>
    <row r="1394" spans="1:10" ht="16.5" customHeight="1" x14ac:dyDescent="0.25">
      <c r="A1394" s="8" t="s">
        <v>389</v>
      </c>
      <c r="B1394" s="9" t="s">
        <v>4342</v>
      </c>
      <c r="C1394" s="8">
        <v>508</v>
      </c>
      <c r="D1394" s="10" t="s">
        <v>4355</v>
      </c>
      <c r="E1394" s="11" t="s">
        <v>4356</v>
      </c>
      <c r="F1394" s="12" t="s">
        <v>4357</v>
      </c>
      <c r="G1394" s="8"/>
      <c r="H1394" s="13">
        <v>4</v>
      </c>
      <c r="I1394" s="12" t="s">
        <v>394</v>
      </c>
      <c r="J1394" s="12" t="s">
        <v>393</v>
      </c>
    </row>
    <row r="1395" spans="1:10" ht="16.5" customHeight="1" x14ac:dyDescent="0.25">
      <c r="A1395" s="8" t="s">
        <v>389</v>
      </c>
      <c r="B1395" s="9" t="s">
        <v>4342</v>
      </c>
      <c r="C1395" s="8">
        <v>509</v>
      </c>
      <c r="D1395" s="10" t="s">
        <v>4358</v>
      </c>
      <c r="E1395" s="11" t="s">
        <v>4359</v>
      </c>
      <c r="F1395" s="12" t="s">
        <v>4360</v>
      </c>
      <c r="G1395" s="8"/>
      <c r="H1395" s="13">
        <v>3</v>
      </c>
      <c r="I1395" s="12" t="s">
        <v>394</v>
      </c>
      <c r="J1395" s="12" t="s">
        <v>393</v>
      </c>
    </row>
    <row r="1396" spans="1:10" ht="16.5" customHeight="1" x14ac:dyDescent="0.25">
      <c r="A1396" s="8" t="s">
        <v>389</v>
      </c>
      <c r="B1396" s="9" t="s">
        <v>4342</v>
      </c>
      <c r="C1396" s="8">
        <v>708</v>
      </c>
      <c r="D1396" s="10" t="s">
        <v>4361</v>
      </c>
      <c r="E1396" s="11" t="s">
        <v>4362</v>
      </c>
      <c r="F1396" s="12" t="s">
        <v>4363</v>
      </c>
      <c r="G1396" s="8"/>
      <c r="H1396" s="13">
        <v>3</v>
      </c>
      <c r="I1396" s="12" t="s">
        <v>394</v>
      </c>
      <c r="J1396" s="12" t="s">
        <v>393</v>
      </c>
    </row>
    <row r="1397" spans="1:10" ht="16.5" customHeight="1" x14ac:dyDescent="0.25">
      <c r="A1397" s="8" t="s">
        <v>389</v>
      </c>
      <c r="B1397" s="9" t="s">
        <v>4342</v>
      </c>
      <c r="C1397" s="8">
        <v>709</v>
      </c>
      <c r="D1397" s="10" t="s">
        <v>4364</v>
      </c>
      <c r="E1397" s="11" t="s">
        <v>4365</v>
      </c>
      <c r="F1397" s="12" t="s">
        <v>4366</v>
      </c>
      <c r="G1397" s="8"/>
      <c r="H1397" s="13">
        <v>3</v>
      </c>
      <c r="I1397" s="12" t="s">
        <v>394</v>
      </c>
      <c r="J1397" s="12" t="s">
        <v>393</v>
      </c>
    </row>
    <row r="1398" spans="1:10" ht="16.5" customHeight="1" x14ac:dyDescent="0.25">
      <c r="A1398" s="8" t="s">
        <v>389</v>
      </c>
      <c r="B1398" s="9" t="s">
        <v>4367</v>
      </c>
      <c r="C1398" s="8">
        <v>151</v>
      </c>
      <c r="D1398" s="10" t="s">
        <v>293</v>
      </c>
      <c r="E1398" s="11" t="s">
        <v>4368</v>
      </c>
      <c r="F1398" s="12" t="s">
        <v>4369</v>
      </c>
      <c r="G1398" s="8"/>
      <c r="H1398" s="13">
        <v>2</v>
      </c>
      <c r="I1398" s="12" t="s">
        <v>394</v>
      </c>
      <c r="J1398" s="12" t="s">
        <v>393</v>
      </c>
    </row>
    <row r="1399" spans="1:10" ht="16.5" customHeight="1" x14ac:dyDescent="0.25">
      <c r="A1399" s="8" t="s">
        <v>389</v>
      </c>
      <c r="B1399" s="9" t="s">
        <v>4367</v>
      </c>
      <c r="C1399" s="8">
        <v>296</v>
      </c>
      <c r="D1399" s="10" t="s">
        <v>315</v>
      </c>
      <c r="E1399" s="11" t="s">
        <v>4370</v>
      </c>
      <c r="F1399" s="12" t="s">
        <v>400</v>
      </c>
      <c r="G1399" s="8"/>
      <c r="H1399" s="13">
        <v>1</v>
      </c>
      <c r="I1399" s="12" t="s">
        <v>394</v>
      </c>
      <c r="J1399" s="12" t="s">
        <v>393</v>
      </c>
    </row>
    <row r="1400" spans="1:10" ht="16.5" customHeight="1" x14ac:dyDescent="0.25">
      <c r="A1400" s="8" t="s">
        <v>389</v>
      </c>
      <c r="B1400" s="9" t="s">
        <v>4367</v>
      </c>
      <c r="C1400" s="8">
        <v>348</v>
      </c>
      <c r="D1400" s="10" t="s">
        <v>4371</v>
      </c>
      <c r="E1400" s="11" t="s">
        <v>4372</v>
      </c>
      <c r="F1400" s="12" t="s">
        <v>2874</v>
      </c>
      <c r="G1400" s="8"/>
      <c r="H1400" s="13">
        <v>5</v>
      </c>
      <c r="I1400" s="12" t="s">
        <v>394</v>
      </c>
      <c r="J1400" s="12" t="s">
        <v>393</v>
      </c>
    </row>
    <row r="1401" spans="1:10" ht="16.5" customHeight="1" x14ac:dyDescent="0.25">
      <c r="A1401" s="8" t="s">
        <v>389</v>
      </c>
      <c r="B1401" s="9" t="s">
        <v>4367</v>
      </c>
      <c r="C1401" s="8">
        <v>349</v>
      </c>
      <c r="D1401" s="10" t="s">
        <v>4373</v>
      </c>
      <c r="E1401" s="11" t="s">
        <v>4374</v>
      </c>
      <c r="F1401" s="12" t="s">
        <v>417</v>
      </c>
      <c r="G1401" s="8"/>
      <c r="H1401" s="13">
        <v>1</v>
      </c>
      <c r="I1401" s="12" t="s">
        <v>394</v>
      </c>
      <c r="J1401" s="12" t="s">
        <v>393</v>
      </c>
    </row>
    <row r="1402" spans="1:10" ht="16.5" customHeight="1" x14ac:dyDescent="0.25">
      <c r="A1402" s="8" t="s">
        <v>389</v>
      </c>
      <c r="B1402" s="9" t="s">
        <v>4367</v>
      </c>
      <c r="C1402" s="8">
        <v>361</v>
      </c>
      <c r="D1402" s="10" t="s">
        <v>324</v>
      </c>
      <c r="E1402" s="11" t="s">
        <v>4375</v>
      </c>
      <c r="F1402" s="12" t="s">
        <v>4376</v>
      </c>
      <c r="G1402" s="8"/>
      <c r="H1402" s="13">
        <v>2</v>
      </c>
      <c r="I1402" s="12" t="s">
        <v>394</v>
      </c>
      <c r="J1402" s="12" t="s">
        <v>393</v>
      </c>
    </row>
    <row r="1403" spans="1:10" ht="16.5" customHeight="1" x14ac:dyDescent="0.25">
      <c r="A1403" s="8" t="s">
        <v>389</v>
      </c>
      <c r="B1403" s="9" t="s">
        <v>4367</v>
      </c>
      <c r="C1403" s="8">
        <v>362</v>
      </c>
      <c r="D1403" s="10" t="s">
        <v>325</v>
      </c>
      <c r="E1403" s="11" t="s">
        <v>4377</v>
      </c>
      <c r="F1403" s="12" t="s">
        <v>4378</v>
      </c>
      <c r="G1403" s="8"/>
      <c r="H1403" s="13">
        <v>2</v>
      </c>
      <c r="I1403" s="12" t="s">
        <v>394</v>
      </c>
      <c r="J1403" s="12" t="s">
        <v>393</v>
      </c>
    </row>
    <row r="1404" spans="1:10" ht="16.5" customHeight="1" x14ac:dyDescent="0.25">
      <c r="A1404" s="8" t="s">
        <v>389</v>
      </c>
      <c r="B1404" s="9" t="s">
        <v>4367</v>
      </c>
      <c r="C1404" s="8">
        <v>364</v>
      </c>
      <c r="D1404" s="10" t="s">
        <v>326</v>
      </c>
      <c r="E1404" s="11" t="s">
        <v>4379</v>
      </c>
      <c r="F1404" s="12" t="s">
        <v>4380</v>
      </c>
      <c r="G1404" s="8"/>
      <c r="H1404" s="13">
        <v>3</v>
      </c>
      <c r="I1404" s="12" t="s">
        <v>394</v>
      </c>
      <c r="J1404" s="12" t="s">
        <v>393</v>
      </c>
    </row>
    <row r="1405" spans="1:10" ht="16.5" customHeight="1" x14ac:dyDescent="0.25">
      <c r="A1405" s="8" t="s">
        <v>389</v>
      </c>
      <c r="B1405" s="9" t="s">
        <v>4367</v>
      </c>
      <c r="C1405" s="8">
        <v>396</v>
      </c>
      <c r="D1405" s="10" t="s">
        <v>344</v>
      </c>
      <c r="E1405" s="11" t="s">
        <v>4381</v>
      </c>
      <c r="F1405" s="12" t="s">
        <v>400</v>
      </c>
      <c r="G1405" s="8"/>
      <c r="H1405" s="13">
        <v>1</v>
      </c>
      <c r="I1405" s="12" t="s">
        <v>394</v>
      </c>
      <c r="J1405" s="12" t="s">
        <v>393</v>
      </c>
    </row>
    <row r="1406" spans="1:10" ht="16.5" customHeight="1" x14ac:dyDescent="0.25">
      <c r="A1406" s="8" t="s">
        <v>389</v>
      </c>
      <c r="B1406" s="9" t="s">
        <v>4367</v>
      </c>
      <c r="C1406" s="8">
        <v>399</v>
      </c>
      <c r="D1406" s="10" t="s">
        <v>4382</v>
      </c>
      <c r="E1406" s="11" t="s">
        <v>4383</v>
      </c>
      <c r="F1406" s="12" t="s">
        <v>425</v>
      </c>
      <c r="G1406" s="8"/>
      <c r="H1406" s="13">
        <v>5</v>
      </c>
      <c r="I1406" s="12" t="s">
        <v>394</v>
      </c>
      <c r="J1406" s="12" t="s">
        <v>393</v>
      </c>
    </row>
    <row r="1407" spans="1:10" ht="16.5" customHeight="1" x14ac:dyDescent="0.25">
      <c r="A1407" s="8" t="s">
        <v>389</v>
      </c>
      <c r="B1407" s="9" t="s">
        <v>4367</v>
      </c>
      <c r="C1407" s="8">
        <v>404</v>
      </c>
      <c r="D1407" s="10" t="s">
        <v>327</v>
      </c>
      <c r="E1407" s="11" t="s">
        <v>4384</v>
      </c>
      <c r="F1407" s="12" t="s">
        <v>4385</v>
      </c>
      <c r="G1407" s="8"/>
      <c r="H1407" s="13">
        <v>3</v>
      </c>
      <c r="I1407" s="12" t="s">
        <v>394</v>
      </c>
      <c r="J1407" s="12" t="s">
        <v>393</v>
      </c>
    </row>
    <row r="1408" spans="1:10" ht="16.5" customHeight="1" x14ac:dyDescent="0.25">
      <c r="A1408" s="8" t="s">
        <v>389</v>
      </c>
      <c r="B1408" s="9" t="s">
        <v>4367</v>
      </c>
      <c r="C1408" s="8">
        <v>405</v>
      </c>
      <c r="D1408" s="10" t="s">
        <v>329</v>
      </c>
      <c r="E1408" s="11" t="s">
        <v>4386</v>
      </c>
      <c r="F1408" s="12" t="s">
        <v>4387</v>
      </c>
      <c r="G1408" s="8"/>
      <c r="H1408" s="13">
        <v>2</v>
      </c>
      <c r="I1408" s="12" t="s">
        <v>394</v>
      </c>
      <c r="J1408" s="12" t="s">
        <v>393</v>
      </c>
    </row>
    <row r="1409" spans="1:10" ht="16.5" customHeight="1" x14ac:dyDescent="0.25">
      <c r="A1409" s="8" t="s">
        <v>389</v>
      </c>
      <c r="B1409" s="9" t="s">
        <v>4367</v>
      </c>
      <c r="C1409" s="8">
        <v>411</v>
      </c>
      <c r="D1409" s="10" t="s">
        <v>4388</v>
      </c>
      <c r="E1409" s="11" t="s">
        <v>4389</v>
      </c>
      <c r="F1409" s="12" t="s">
        <v>4390</v>
      </c>
      <c r="G1409" s="8"/>
      <c r="H1409" s="13">
        <v>2</v>
      </c>
      <c r="I1409" s="12" t="s">
        <v>394</v>
      </c>
      <c r="J1409" s="12" t="s">
        <v>393</v>
      </c>
    </row>
    <row r="1410" spans="1:10" ht="16.5" customHeight="1" x14ac:dyDescent="0.25">
      <c r="A1410" s="8" t="s">
        <v>389</v>
      </c>
      <c r="B1410" s="9" t="s">
        <v>4367</v>
      </c>
      <c r="C1410" s="8">
        <v>431</v>
      </c>
      <c r="D1410" s="10" t="s">
        <v>321</v>
      </c>
      <c r="E1410" s="11" t="s">
        <v>4391</v>
      </c>
      <c r="F1410" s="12" t="s">
        <v>4392</v>
      </c>
      <c r="G1410" s="8"/>
      <c r="H1410" s="13">
        <v>2</v>
      </c>
      <c r="I1410" s="12" t="s">
        <v>394</v>
      </c>
      <c r="J1410" s="12" t="s">
        <v>393</v>
      </c>
    </row>
    <row r="1411" spans="1:10" ht="16.5" customHeight="1" x14ac:dyDescent="0.25">
      <c r="A1411" s="8" t="s">
        <v>389</v>
      </c>
      <c r="B1411" s="9" t="s">
        <v>4367</v>
      </c>
      <c r="C1411" s="8">
        <v>448</v>
      </c>
      <c r="D1411" s="10" t="s">
        <v>352</v>
      </c>
      <c r="E1411" s="11" t="s">
        <v>4393</v>
      </c>
      <c r="F1411" s="12" t="s">
        <v>4394</v>
      </c>
      <c r="G1411" s="8"/>
      <c r="H1411" s="13">
        <v>5</v>
      </c>
      <c r="I1411" s="12" t="s">
        <v>394</v>
      </c>
      <c r="J1411" s="12" t="s">
        <v>393</v>
      </c>
    </row>
    <row r="1412" spans="1:10" ht="16.5" customHeight="1" x14ac:dyDescent="0.25">
      <c r="A1412" s="8" t="s">
        <v>389</v>
      </c>
      <c r="B1412" s="9" t="s">
        <v>4367</v>
      </c>
      <c r="C1412" s="8">
        <v>449</v>
      </c>
      <c r="D1412" s="10" t="s">
        <v>353</v>
      </c>
      <c r="E1412" s="11" t="s">
        <v>4395</v>
      </c>
      <c r="F1412" s="12" t="s">
        <v>4396</v>
      </c>
      <c r="G1412" s="8"/>
      <c r="H1412" s="13">
        <v>5</v>
      </c>
      <c r="I1412" s="12" t="s">
        <v>394</v>
      </c>
      <c r="J1412" s="12" t="s">
        <v>393</v>
      </c>
    </row>
    <row r="1413" spans="1:10" ht="16.5" customHeight="1" x14ac:dyDescent="0.25">
      <c r="A1413" s="8" t="s">
        <v>389</v>
      </c>
      <c r="B1413" s="9" t="s">
        <v>4367</v>
      </c>
      <c r="C1413" s="8">
        <v>496</v>
      </c>
      <c r="D1413" s="10" t="s">
        <v>345</v>
      </c>
      <c r="E1413" s="11" t="s">
        <v>4397</v>
      </c>
      <c r="F1413" s="12" t="s">
        <v>400</v>
      </c>
      <c r="G1413" s="8"/>
      <c r="H1413" s="13">
        <v>1</v>
      </c>
      <c r="I1413" s="12" t="s">
        <v>394</v>
      </c>
      <c r="J1413" s="12" t="s">
        <v>393</v>
      </c>
    </row>
    <row r="1414" spans="1:10" ht="16.5" customHeight="1" x14ac:dyDescent="0.25">
      <c r="A1414" s="8" t="s">
        <v>389</v>
      </c>
      <c r="B1414" s="9" t="s">
        <v>4398</v>
      </c>
      <c r="C1414" s="8">
        <v>301</v>
      </c>
      <c r="D1414" s="10" t="s">
        <v>4399</v>
      </c>
      <c r="E1414" s="11" t="s">
        <v>4400</v>
      </c>
      <c r="F1414" s="12" t="s">
        <v>4401</v>
      </c>
      <c r="G1414" s="8"/>
      <c r="H1414" s="13">
        <v>2</v>
      </c>
      <c r="I1414" s="12" t="s">
        <v>394</v>
      </c>
      <c r="J1414" s="12" t="s">
        <v>393</v>
      </c>
    </row>
    <row r="1415" spans="1:10" ht="16.5" customHeight="1" x14ac:dyDescent="0.25">
      <c r="A1415" s="8" t="s">
        <v>389</v>
      </c>
      <c r="B1415" s="9" t="s">
        <v>4398</v>
      </c>
      <c r="C1415" s="8">
        <v>405</v>
      </c>
      <c r="D1415" s="10" t="s">
        <v>4402</v>
      </c>
      <c r="E1415" s="11" t="s">
        <v>4403</v>
      </c>
      <c r="F1415" s="12" t="s">
        <v>4404</v>
      </c>
      <c r="G1415" s="8"/>
      <c r="H1415" s="13">
        <v>2</v>
      </c>
      <c r="I1415" s="12" t="s">
        <v>394</v>
      </c>
      <c r="J1415" s="12" t="s">
        <v>393</v>
      </c>
    </row>
    <row r="1416" spans="1:10" ht="16.5" customHeight="1" x14ac:dyDescent="0.25">
      <c r="A1416" s="8" t="s">
        <v>389</v>
      </c>
      <c r="B1416" s="9" t="s">
        <v>4398</v>
      </c>
      <c r="C1416" s="8">
        <v>423</v>
      </c>
      <c r="D1416" s="10" t="s">
        <v>4405</v>
      </c>
      <c r="E1416" s="11" t="s">
        <v>4406</v>
      </c>
      <c r="F1416" s="12" t="s">
        <v>4407</v>
      </c>
      <c r="G1416" s="8"/>
      <c r="H1416" s="13">
        <v>3</v>
      </c>
      <c r="I1416" s="12" t="s">
        <v>394</v>
      </c>
      <c r="J1416" s="12" t="s">
        <v>393</v>
      </c>
    </row>
    <row r="1417" spans="1:10" ht="16.5" customHeight="1" x14ac:dyDescent="0.25">
      <c r="A1417" s="8" t="s">
        <v>389</v>
      </c>
      <c r="B1417" s="9" t="s">
        <v>4408</v>
      </c>
      <c r="C1417" s="8">
        <v>311</v>
      </c>
      <c r="D1417" s="10" t="s">
        <v>339</v>
      </c>
      <c r="E1417" s="11" t="s">
        <v>4409</v>
      </c>
      <c r="F1417" s="12" t="s">
        <v>4410</v>
      </c>
      <c r="G1417" s="8"/>
      <c r="H1417" s="13">
        <v>2</v>
      </c>
      <c r="I1417" s="12" t="s">
        <v>394</v>
      </c>
      <c r="J1417" s="12" t="s">
        <v>393</v>
      </c>
    </row>
    <row r="1418" spans="1:10" ht="16.5" customHeight="1" x14ac:dyDescent="0.25">
      <c r="A1418" s="8" t="s">
        <v>389</v>
      </c>
      <c r="B1418" s="9" t="s">
        <v>4411</v>
      </c>
      <c r="C1418" s="8">
        <v>201</v>
      </c>
      <c r="D1418" s="10" t="s">
        <v>4412</v>
      </c>
      <c r="E1418" s="11" t="s">
        <v>4413</v>
      </c>
      <c r="F1418" s="12" t="s">
        <v>4414</v>
      </c>
      <c r="G1418" s="12" t="s">
        <v>393</v>
      </c>
      <c r="H1418" s="13">
        <v>3</v>
      </c>
      <c r="I1418" s="12" t="s">
        <v>394</v>
      </c>
      <c r="J1418" s="12" t="s">
        <v>393</v>
      </c>
    </row>
    <row r="1419" spans="1:10" ht="16.5" customHeight="1" x14ac:dyDescent="0.25">
      <c r="A1419" s="8" t="s">
        <v>389</v>
      </c>
      <c r="B1419" s="9" t="s">
        <v>4411</v>
      </c>
      <c r="C1419" s="8">
        <v>341</v>
      </c>
      <c r="D1419" s="10" t="s">
        <v>4415</v>
      </c>
      <c r="E1419" s="11" t="s">
        <v>4416</v>
      </c>
      <c r="F1419" s="12" t="s">
        <v>1759</v>
      </c>
      <c r="G1419" s="8"/>
      <c r="H1419" s="13">
        <v>2</v>
      </c>
      <c r="I1419" s="12" t="s">
        <v>394</v>
      </c>
      <c r="J1419" s="12" t="s">
        <v>393</v>
      </c>
    </row>
    <row r="1420" spans="1:10" ht="16.5" customHeight="1" x14ac:dyDescent="0.25">
      <c r="A1420" s="8" t="s">
        <v>389</v>
      </c>
      <c r="B1420" s="9" t="s">
        <v>4411</v>
      </c>
      <c r="C1420" s="8">
        <v>391</v>
      </c>
      <c r="D1420" s="10" t="s">
        <v>4417</v>
      </c>
      <c r="E1420" s="11" t="s">
        <v>4418</v>
      </c>
      <c r="F1420" s="12" t="s">
        <v>4419</v>
      </c>
      <c r="G1420" s="8"/>
      <c r="H1420" s="13">
        <v>2</v>
      </c>
      <c r="I1420" s="12" t="s">
        <v>394</v>
      </c>
      <c r="J1420" s="12" t="s">
        <v>393</v>
      </c>
    </row>
    <row r="1421" spans="1:10" ht="16.5" customHeight="1" x14ac:dyDescent="0.25">
      <c r="A1421" s="8" t="s">
        <v>389</v>
      </c>
      <c r="B1421" s="9" t="s">
        <v>4420</v>
      </c>
      <c r="C1421" s="8">
        <v>202</v>
      </c>
      <c r="D1421" s="10" t="s">
        <v>4421</v>
      </c>
      <c r="E1421" s="11" t="s">
        <v>4422</v>
      </c>
      <c r="F1421" s="12" t="s">
        <v>4423</v>
      </c>
      <c r="G1421" s="8"/>
      <c r="H1421" s="13">
        <v>3</v>
      </c>
      <c r="I1421" s="12" t="s">
        <v>394</v>
      </c>
      <c r="J1421" s="12" t="s">
        <v>393</v>
      </c>
    </row>
    <row r="1422" spans="1:10" ht="16.5" customHeight="1" x14ac:dyDescent="0.25">
      <c r="A1422" s="8" t="s">
        <v>389</v>
      </c>
      <c r="B1422" s="9" t="s">
        <v>4420</v>
      </c>
      <c r="C1422" s="8">
        <v>301</v>
      </c>
      <c r="D1422" s="10" t="s">
        <v>4424</v>
      </c>
      <c r="E1422" s="11" t="s">
        <v>4425</v>
      </c>
      <c r="F1422" s="12" t="s">
        <v>4426</v>
      </c>
      <c r="G1422" s="8"/>
      <c r="H1422" s="13">
        <v>3</v>
      </c>
      <c r="I1422" s="12" t="s">
        <v>394</v>
      </c>
      <c r="J1422" s="12" t="s">
        <v>393</v>
      </c>
    </row>
    <row r="1423" spans="1:10" ht="16.5" customHeight="1" x14ac:dyDescent="0.25">
      <c r="A1423" s="8" t="s">
        <v>389</v>
      </c>
      <c r="B1423" s="9" t="s">
        <v>4427</v>
      </c>
      <c r="C1423" s="8">
        <v>270</v>
      </c>
      <c r="D1423" s="10" t="s">
        <v>4428</v>
      </c>
      <c r="E1423" s="11" t="s">
        <v>4429</v>
      </c>
      <c r="F1423" s="12" t="s">
        <v>4430</v>
      </c>
      <c r="G1423" s="8"/>
      <c r="H1423" s="13">
        <v>2</v>
      </c>
      <c r="I1423" s="12" t="s">
        <v>394</v>
      </c>
      <c r="J1423" s="12" t="s">
        <v>393</v>
      </c>
    </row>
    <row r="1424" spans="1:10" ht="16.5" customHeight="1" x14ac:dyDescent="0.25">
      <c r="A1424" s="8" t="s">
        <v>389</v>
      </c>
      <c r="B1424" s="9" t="s">
        <v>4431</v>
      </c>
      <c r="C1424" s="8">
        <v>221</v>
      </c>
      <c r="D1424" s="10" t="s">
        <v>4432</v>
      </c>
      <c r="E1424" s="11" t="s">
        <v>4433</v>
      </c>
      <c r="F1424" s="12" t="s">
        <v>717</v>
      </c>
      <c r="G1424" s="8"/>
      <c r="H1424" s="13">
        <v>2</v>
      </c>
      <c r="I1424" s="12" t="s">
        <v>394</v>
      </c>
      <c r="J1424" s="12" t="s">
        <v>393</v>
      </c>
    </row>
    <row r="1425" spans="1:10" ht="16.5" customHeight="1" x14ac:dyDescent="0.25">
      <c r="A1425" s="8" t="s">
        <v>389</v>
      </c>
      <c r="B1425" s="9" t="s">
        <v>4434</v>
      </c>
      <c r="C1425" s="8">
        <v>101</v>
      </c>
      <c r="D1425" s="10" t="s">
        <v>4435</v>
      </c>
      <c r="E1425" s="11" t="s">
        <v>4436</v>
      </c>
      <c r="F1425" s="12" t="s">
        <v>4437</v>
      </c>
      <c r="G1425" s="12" t="s">
        <v>393</v>
      </c>
      <c r="H1425" s="13">
        <v>3</v>
      </c>
      <c r="I1425" s="12" t="s">
        <v>394</v>
      </c>
      <c r="J1425" s="12" t="s">
        <v>393</v>
      </c>
    </row>
    <row r="1426" spans="1:10" ht="16.5" customHeight="1" x14ac:dyDescent="0.25">
      <c r="A1426" s="8" t="s">
        <v>389</v>
      </c>
      <c r="B1426" s="9" t="s">
        <v>4438</v>
      </c>
      <c r="C1426" s="8">
        <v>101</v>
      </c>
      <c r="D1426" s="10" t="s">
        <v>4439</v>
      </c>
      <c r="E1426" s="11" t="s">
        <v>4440</v>
      </c>
      <c r="F1426" s="12" t="s">
        <v>4441</v>
      </c>
      <c r="G1426" s="8"/>
      <c r="H1426" s="13">
        <v>2</v>
      </c>
      <c r="I1426" s="12" t="s">
        <v>394</v>
      </c>
      <c r="J1426" s="12" t="s">
        <v>393</v>
      </c>
    </row>
    <row r="1427" spans="1:10" ht="16.5" customHeight="1" x14ac:dyDescent="0.25">
      <c r="A1427" s="8" t="s">
        <v>389</v>
      </c>
      <c r="B1427" s="9" t="s">
        <v>4438</v>
      </c>
      <c r="C1427" s="8">
        <v>102</v>
      </c>
      <c r="D1427" s="10" t="s">
        <v>4442</v>
      </c>
      <c r="E1427" s="11" t="s">
        <v>4443</v>
      </c>
      <c r="F1427" s="12" t="s">
        <v>4444</v>
      </c>
      <c r="G1427" s="8"/>
      <c r="H1427" s="13">
        <v>2</v>
      </c>
      <c r="I1427" s="12" t="s">
        <v>394</v>
      </c>
      <c r="J1427" s="12" t="s">
        <v>393</v>
      </c>
    </row>
    <row r="1428" spans="1:10" ht="16.5" customHeight="1" x14ac:dyDescent="0.25">
      <c r="A1428" s="8" t="s">
        <v>389</v>
      </c>
      <c r="B1428" s="9" t="s">
        <v>4445</v>
      </c>
      <c r="C1428" s="8">
        <v>101</v>
      </c>
      <c r="D1428" s="10" t="s">
        <v>4446</v>
      </c>
      <c r="E1428" s="11" t="s">
        <v>4447</v>
      </c>
      <c r="F1428" s="12" t="s">
        <v>4448</v>
      </c>
      <c r="G1428" s="8"/>
      <c r="H1428" s="13">
        <v>3</v>
      </c>
      <c r="I1428" s="12" t="s">
        <v>394</v>
      </c>
      <c r="J1428" s="12" t="s">
        <v>393</v>
      </c>
    </row>
    <row r="1429" spans="1:10" ht="16.5" customHeight="1" x14ac:dyDescent="0.25">
      <c r="A1429" s="8" t="s">
        <v>389</v>
      </c>
      <c r="B1429" s="9" t="s">
        <v>4445</v>
      </c>
      <c r="C1429" s="8">
        <v>211</v>
      </c>
      <c r="D1429" s="10" t="s">
        <v>4449</v>
      </c>
      <c r="E1429" s="11" t="s">
        <v>4450</v>
      </c>
      <c r="F1429" s="12" t="s">
        <v>4451</v>
      </c>
      <c r="G1429" s="8"/>
      <c r="H1429" s="13">
        <v>4</v>
      </c>
      <c r="I1429" s="12" t="s">
        <v>394</v>
      </c>
      <c r="J1429" s="12" t="s">
        <v>393</v>
      </c>
    </row>
    <row r="1430" spans="1:10" ht="16.5" customHeight="1" x14ac:dyDescent="0.25">
      <c r="A1430" s="8" t="s">
        <v>389</v>
      </c>
      <c r="B1430" s="9" t="s">
        <v>4445</v>
      </c>
      <c r="C1430" s="8">
        <v>303</v>
      </c>
      <c r="D1430" s="10" t="s">
        <v>4452</v>
      </c>
      <c r="E1430" s="11" t="s">
        <v>4453</v>
      </c>
      <c r="F1430" s="12" t="s">
        <v>4454</v>
      </c>
      <c r="G1430" s="8"/>
      <c r="H1430" s="13">
        <v>3</v>
      </c>
      <c r="I1430" s="12" t="s">
        <v>394</v>
      </c>
      <c r="J1430" s="12" t="s">
        <v>393</v>
      </c>
    </row>
    <row r="1431" spans="1:10" ht="16.5" customHeight="1" x14ac:dyDescent="0.25">
      <c r="A1431" s="8" t="s">
        <v>389</v>
      </c>
      <c r="B1431" s="9" t="s">
        <v>4455</v>
      </c>
      <c r="C1431" s="8">
        <v>378</v>
      </c>
      <c r="D1431" s="10" t="s">
        <v>4456</v>
      </c>
      <c r="E1431" s="11" t="s">
        <v>4457</v>
      </c>
      <c r="F1431" s="12" t="s">
        <v>4458</v>
      </c>
      <c r="G1431" s="8"/>
      <c r="H1431" s="13">
        <v>2</v>
      </c>
      <c r="I1431" s="12" t="s">
        <v>394</v>
      </c>
      <c r="J1431" s="12" t="s">
        <v>393</v>
      </c>
    </row>
    <row r="1432" spans="1:10" ht="16.5" customHeight="1" x14ac:dyDescent="0.25">
      <c r="A1432" s="8" t="s">
        <v>389</v>
      </c>
      <c r="B1432" s="9" t="s">
        <v>4459</v>
      </c>
      <c r="C1432" s="8">
        <v>101</v>
      </c>
      <c r="D1432" s="10" t="s">
        <v>4460</v>
      </c>
      <c r="E1432" s="11" t="s">
        <v>4461</v>
      </c>
      <c r="F1432" s="12" t="s">
        <v>4462</v>
      </c>
      <c r="G1432" s="8"/>
      <c r="H1432" s="13">
        <v>2</v>
      </c>
      <c r="I1432" s="12" t="s">
        <v>394</v>
      </c>
      <c r="J1432" s="12" t="s">
        <v>393</v>
      </c>
    </row>
    <row r="1433" spans="1:10" ht="16.5" customHeight="1" x14ac:dyDescent="0.25">
      <c r="A1433" s="8" t="s">
        <v>389</v>
      </c>
      <c r="B1433" s="9" t="s">
        <v>4459</v>
      </c>
      <c r="C1433" s="8">
        <v>102</v>
      </c>
      <c r="D1433" s="10" t="s">
        <v>4463</v>
      </c>
      <c r="E1433" s="11" t="s">
        <v>4464</v>
      </c>
      <c r="F1433" s="12" t="s">
        <v>4465</v>
      </c>
      <c r="G1433" s="8"/>
      <c r="H1433" s="13">
        <v>2</v>
      </c>
      <c r="I1433" s="12" t="s">
        <v>394</v>
      </c>
      <c r="J1433" s="12" t="s">
        <v>393</v>
      </c>
    </row>
    <row r="1434" spans="1:10" ht="16.5" customHeight="1" x14ac:dyDescent="0.25">
      <c r="A1434" s="8" t="s">
        <v>389</v>
      </c>
      <c r="B1434" s="9" t="s">
        <v>4466</v>
      </c>
      <c r="C1434" s="8">
        <v>221</v>
      </c>
      <c r="D1434" s="10" t="s">
        <v>4467</v>
      </c>
      <c r="E1434" s="11" t="s">
        <v>4468</v>
      </c>
      <c r="F1434" s="12" t="s">
        <v>1875</v>
      </c>
      <c r="G1434" s="8"/>
      <c r="H1434" s="13">
        <v>3</v>
      </c>
      <c r="I1434" s="12" t="s">
        <v>394</v>
      </c>
      <c r="J1434" s="12" t="s">
        <v>393</v>
      </c>
    </row>
    <row r="1435" spans="1:10" ht="16.5" customHeight="1" x14ac:dyDescent="0.25">
      <c r="A1435" s="8" t="s">
        <v>389</v>
      </c>
      <c r="B1435" s="9" t="s">
        <v>4466</v>
      </c>
      <c r="C1435" s="8">
        <v>231</v>
      </c>
      <c r="D1435" s="10" t="s">
        <v>4469</v>
      </c>
      <c r="E1435" s="11" t="s">
        <v>4470</v>
      </c>
      <c r="F1435" s="12" t="s">
        <v>1878</v>
      </c>
      <c r="G1435" s="8"/>
      <c r="H1435" s="13">
        <v>3</v>
      </c>
      <c r="I1435" s="12" t="s">
        <v>394</v>
      </c>
      <c r="J1435" s="12" t="s">
        <v>393</v>
      </c>
    </row>
    <row r="1436" spans="1:10" ht="16.5" customHeight="1" x14ac:dyDescent="0.25">
      <c r="A1436" s="8" t="s">
        <v>389</v>
      </c>
      <c r="B1436" s="9" t="s">
        <v>4471</v>
      </c>
      <c r="C1436" s="8">
        <v>201</v>
      </c>
      <c r="D1436" s="10" t="s">
        <v>4472</v>
      </c>
      <c r="E1436" s="11" t="s">
        <v>4473</v>
      </c>
      <c r="F1436" s="12" t="s">
        <v>4474</v>
      </c>
      <c r="G1436" s="8"/>
      <c r="H1436" s="13">
        <v>2</v>
      </c>
      <c r="I1436" s="12" t="s">
        <v>394</v>
      </c>
      <c r="J1436" s="12" t="s">
        <v>393</v>
      </c>
    </row>
    <row r="1437" spans="1:10" ht="16.5" customHeight="1" x14ac:dyDescent="0.25">
      <c r="A1437" s="8" t="s">
        <v>389</v>
      </c>
      <c r="B1437" s="9" t="s">
        <v>4475</v>
      </c>
      <c r="C1437" s="8">
        <v>151</v>
      </c>
      <c r="D1437" s="10" t="s">
        <v>4476</v>
      </c>
      <c r="E1437" s="11" t="s">
        <v>4477</v>
      </c>
      <c r="F1437" s="12" t="s">
        <v>4478</v>
      </c>
      <c r="G1437" s="8"/>
      <c r="H1437" s="13">
        <v>3</v>
      </c>
      <c r="I1437" s="12" t="s">
        <v>394</v>
      </c>
      <c r="J1437" s="12" t="s">
        <v>393</v>
      </c>
    </row>
    <row r="1438" spans="1:10" ht="16.5" customHeight="1" x14ac:dyDescent="0.25">
      <c r="A1438" s="8" t="s">
        <v>389</v>
      </c>
      <c r="B1438" s="9" t="s">
        <v>4475</v>
      </c>
      <c r="C1438" s="8">
        <v>152</v>
      </c>
      <c r="D1438" s="10" t="s">
        <v>4479</v>
      </c>
      <c r="E1438" s="11" t="s">
        <v>4480</v>
      </c>
      <c r="F1438" s="12" t="s">
        <v>4481</v>
      </c>
      <c r="G1438" s="8"/>
      <c r="H1438" s="13">
        <v>3</v>
      </c>
      <c r="I1438" s="12" t="s">
        <v>394</v>
      </c>
      <c r="J1438" s="12" t="s">
        <v>393</v>
      </c>
    </row>
    <row r="1439" spans="1:10" ht="16.5" customHeight="1" x14ac:dyDescent="0.25">
      <c r="A1439" s="8" t="s">
        <v>389</v>
      </c>
      <c r="B1439" s="9" t="s">
        <v>4482</v>
      </c>
      <c r="C1439" s="8">
        <v>101</v>
      </c>
      <c r="D1439" s="10" t="s">
        <v>4483</v>
      </c>
      <c r="E1439" s="11" t="s">
        <v>4484</v>
      </c>
      <c r="F1439" s="12" t="s">
        <v>4485</v>
      </c>
      <c r="G1439" s="8"/>
      <c r="H1439" s="13">
        <v>3</v>
      </c>
      <c r="I1439" s="12" t="s">
        <v>394</v>
      </c>
      <c r="J1439" s="12" t="s">
        <v>393</v>
      </c>
    </row>
    <row r="1440" spans="1:10" ht="16.5" customHeight="1" x14ac:dyDescent="0.25">
      <c r="A1440" s="8" t="s">
        <v>389</v>
      </c>
      <c r="B1440" s="9" t="s">
        <v>4482</v>
      </c>
      <c r="C1440" s="8">
        <v>102</v>
      </c>
      <c r="D1440" s="10" t="s">
        <v>4486</v>
      </c>
      <c r="E1440" s="11" t="s">
        <v>4487</v>
      </c>
      <c r="F1440" s="12" t="s">
        <v>4488</v>
      </c>
      <c r="G1440" s="8"/>
      <c r="H1440" s="13">
        <v>3</v>
      </c>
      <c r="I1440" s="12" t="s">
        <v>394</v>
      </c>
      <c r="J1440" s="12" t="s">
        <v>393</v>
      </c>
    </row>
    <row r="1441" spans="1:10" ht="16.5" customHeight="1" x14ac:dyDescent="0.25">
      <c r="A1441" s="8" t="s">
        <v>389</v>
      </c>
      <c r="B1441" s="9" t="s">
        <v>4482</v>
      </c>
      <c r="C1441" s="8">
        <v>116</v>
      </c>
      <c r="D1441" s="10" t="s">
        <v>4489</v>
      </c>
      <c r="E1441" s="11" t="s">
        <v>4490</v>
      </c>
      <c r="F1441" s="12" t="s">
        <v>2256</v>
      </c>
      <c r="G1441" s="8"/>
      <c r="H1441" s="13">
        <v>3</v>
      </c>
      <c r="I1441" s="12" t="s">
        <v>394</v>
      </c>
      <c r="J1441" s="12" t="s">
        <v>393</v>
      </c>
    </row>
    <row r="1442" spans="1:10" ht="16.5" customHeight="1" x14ac:dyDescent="0.25">
      <c r="A1442" s="8" t="s">
        <v>389</v>
      </c>
      <c r="B1442" s="9" t="s">
        <v>4482</v>
      </c>
      <c r="C1442" s="8">
        <v>117</v>
      </c>
      <c r="D1442" s="10" t="s">
        <v>4491</v>
      </c>
      <c r="E1442" s="11" t="s">
        <v>4492</v>
      </c>
      <c r="F1442" s="12" t="s">
        <v>2259</v>
      </c>
      <c r="G1442" s="8"/>
      <c r="H1442" s="13">
        <v>3</v>
      </c>
      <c r="I1442" s="12" t="s">
        <v>394</v>
      </c>
      <c r="J1442" s="12" t="s">
        <v>393</v>
      </c>
    </row>
    <row r="1443" spans="1:10" ht="16.5" customHeight="1" x14ac:dyDescent="0.25">
      <c r="A1443" s="8" t="s">
        <v>389</v>
      </c>
      <c r="B1443" s="9" t="s">
        <v>4482</v>
      </c>
      <c r="C1443" s="8">
        <v>118</v>
      </c>
      <c r="D1443" s="10" t="s">
        <v>4493</v>
      </c>
      <c r="E1443" s="11" t="s">
        <v>4494</v>
      </c>
      <c r="F1443" s="12" t="s">
        <v>2261</v>
      </c>
      <c r="G1443" s="8"/>
      <c r="H1443" s="13">
        <v>3</v>
      </c>
      <c r="I1443" s="12" t="s">
        <v>394</v>
      </c>
      <c r="J1443" s="12" t="s">
        <v>393</v>
      </c>
    </row>
    <row r="1444" spans="1:10" ht="16.5" customHeight="1" x14ac:dyDescent="0.25">
      <c r="A1444" s="8" t="s">
        <v>389</v>
      </c>
      <c r="B1444" s="9" t="s">
        <v>4482</v>
      </c>
      <c r="C1444" s="8">
        <v>119</v>
      </c>
      <c r="D1444" s="10" t="s">
        <v>4495</v>
      </c>
      <c r="E1444" s="11" t="s">
        <v>4496</v>
      </c>
      <c r="F1444" s="12" t="s">
        <v>2263</v>
      </c>
      <c r="G1444" s="8"/>
      <c r="H1444" s="13">
        <v>3</v>
      </c>
      <c r="I1444" s="12" t="s">
        <v>394</v>
      </c>
      <c r="J1444" s="12" t="s">
        <v>393</v>
      </c>
    </row>
    <row r="1445" spans="1:10" ht="16.5" customHeight="1" x14ac:dyDescent="0.25">
      <c r="A1445" s="8" t="s">
        <v>389</v>
      </c>
      <c r="B1445" s="9" t="s">
        <v>4482</v>
      </c>
      <c r="C1445" s="8">
        <v>166</v>
      </c>
      <c r="D1445" s="10" t="s">
        <v>4497</v>
      </c>
      <c r="E1445" s="11" t="s">
        <v>4498</v>
      </c>
      <c r="F1445" s="12" t="s">
        <v>2283</v>
      </c>
      <c r="G1445" s="8"/>
      <c r="H1445" s="13">
        <v>4</v>
      </c>
      <c r="I1445" s="12" t="s">
        <v>394</v>
      </c>
      <c r="J1445" s="12" t="s">
        <v>393</v>
      </c>
    </row>
    <row r="1446" spans="1:10" ht="16.5" customHeight="1" x14ac:dyDescent="0.25">
      <c r="A1446" s="8" t="s">
        <v>389</v>
      </c>
      <c r="B1446" s="9" t="s">
        <v>4482</v>
      </c>
      <c r="C1446" s="8">
        <v>167</v>
      </c>
      <c r="D1446" s="10" t="s">
        <v>4499</v>
      </c>
      <c r="E1446" s="11" t="s">
        <v>4500</v>
      </c>
      <c r="F1446" s="12" t="s">
        <v>2286</v>
      </c>
      <c r="G1446" s="8"/>
      <c r="H1446" s="13">
        <v>4</v>
      </c>
      <c r="I1446" s="12" t="s">
        <v>394</v>
      </c>
      <c r="J1446" s="12" t="s">
        <v>393</v>
      </c>
    </row>
    <row r="1447" spans="1:10" ht="16.5" customHeight="1" x14ac:dyDescent="0.25">
      <c r="A1447" s="8" t="s">
        <v>389</v>
      </c>
      <c r="B1447" s="9" t="s">
        <v>4482</v>
      </c>
      <c r="C1447" s="8">
        <v>168</v>
      </c>
      <c r="D1447" s="10" t="s">
        <v>4501</v>
      </c>
      <c r="E1447" s="11" t="s">
        <v>4502</v>
      </c>
      <c r="F1447" s="12" t="s">
        <v>2289</v>
      </c>
      <c r="G1447" s="8"/>
      <c r="H1447" s="13">
        <v>4</v>
      </c>
      <c r="I1447" s="12" t="s">
        <v>394</v>
      </c>
      <c r="J1447" s="12" t="s">
        <v>393</v>
      </c>
    </row>
    <row r="1448" spans="1:10" ht="16.5" customHeight="1" x14ac:dyDescent="0.25">
      <c r="A1448" s="8" t="s">
        <v>389</v>
      </c>
      <c r="B1448" s="9" t="s">
        <v>4482</v>
      </c>
      <c r="C1448" s="8">
        <v>169</v>
      </c>
      <c r="D1448" s="10" t="s">
        <v>4503</v>
      </c>
      <c r="E1448" s="11" t="s">
        <v>4504</v>
      </c>
      <c r="F1448" s="12" t="s">
        <v>2292</v>
      </c>
      <c r="G1448" s="8"/>
      <c r="H1448" s="13">
        <v>4</v>
      </c>
      <c r="I1448" s="12" t="s">
        <v>394</v>
      </c>
      <c r="J1448" s="12" t="s">
        <v>393</v>
      </c>
    </row>
    <row r="1449" spans="1:10" ht="16.5" customHeight="1" x14ac:dyDescent="0.25">
      <c r="A1449" s="8" t="s">
        <v>389</v>
      </c>
      <c r="B1449" s="9" t="s">
        <v>4505</v>
      </c>
      <c r="C1449" s="8">
        <v>205</v>
      </c>
      <c r="D1449" s="10" t="s">
        <v>4506</v>
      </c>
      <c r="E1449" s="11" t="s">
        <v>4507</v>
      </c>
      <c r="F1449" s="12" t="s">
        <v>4508</v>
      </c>
      <c r="G1449" s="8"/>
      <c r="H1449" s="13">
        <v>2</v>
      </c>
      <c r="I1449" s="12" t="s">
        <v>394</v>
      </c>
      <c r="J1449" s="12" t="s">
        <v>393</v>
      </c>
    </row>
    <row r="1450" spans="1:10" ht="16.5" customHeight="1" x14ac:dyDescent="0.25">
      <c r="A1450" s="8" t="s">
        <v>389</v>
      </c>
      <c r="B1450" s="9" t="s">
        <v>4509</v>
      </c>
      <c r="C1450" s="8">
        <v>311</v>
      </c>
      <c r="D1450" s="10" t="s">
        <v>4510</v>
      </c>
      <c r="E1450" s="11" t="s">
        <v>4511</v>
      </c>
      <c r="F1450" s="12" t="s">
        <v>4512</v>
      </c>
      <c r="G1450" s="8"/>
      <c r="H1450" s="13">
        <v>3</v>
      </c>
      <c r="I1450" s="12" t="s">
        <v>394</v>
      </c>
      <c r="J1450" s="12" t="s">
        <v>393</v>
      </c>
    </row>
    <row r="1451" spans="1:10" ht="16.5" customHeight="1" x14ac:dyDescent="0.25">
      <c r="A1451" s="8" t="s">
        <v>389</v>
      </c>
      <c r="B1451" s="9" t="s">
        <v>4513</v>
      </c>
      <c r="C1451" s="8">
        <v>374</v>
      </c>
      <c r="D1451" s="10" t="s">
        <v>4514</v>
      </c>
      <c r="E1451" s="11" t="s">
        <v>4515</v>
      </c>
      <c r="F1451" s="12" t="s">
        <v>4516</v>
      </c>
      <c r="G1451" s="8"/>
      <c r="H1451" s="13">
        <v>3</v>
      </c>
      <c r="I1451" s="12" t="s">
        <v>394</v>
      </c>
      <c r="J1451" s="12" t="s">
        <v>393</v>
      </c>
    </row>
    <row r="1452" spans="1:10" ht="16.5" customHeight="1" x14ac:dyDescent="0.25">
      <c r="A1452" s="8" t="s">
        <v>389</v>
      </c>
      <c r="B1452" s="9" t="s">
        <v>4517</v>
      </c>
      <c r="C1452" s="8">
        <v>301</v>
      </c>
      <c r="D1452" s="10" t="s">
        <v>4518</v>
      </c>
      <c r="E1452" s="11" t="s">
        <v>4519</v>
      </c>
      <c r="F1452" s="12" t="s">
        <v>4520</v>
      </c>
      <c r="G1452" s="8"/>
      <c r="H1452" s="13">
        <v>3</v>
      </c>
      <c r="I1452" s="12" t="s">
        <v>394</v>
      </c>
      <c r="J1452" s="12" t="s">
        <v>393</v>
      </c>
    </row>
    <row r="1453" spans="1:10" ht="16.5" customHeight="1" x14ac:dyDescent="0.25">
      <c r="A1453" s="8" t="s">
        <v>389</v>
      </c>
      <c r="B1453" s="9" t="s">
        <v>4521</v>
      </c>
      <c r="C1453" s="8">
        <v>360</v>
      </c>
      <c r="D1453" s="10" t="s">
        <v>4522</v>
      </c>
      <c r="E1453" s="11" t="s">
        <v>4523</v>
      </c>
      <c r="F1453" s="12" t="s">
        <v>4524</v>
      </c>
      <c r="G1453" s="8"/>
      <c r="H1453" s="13">
        <v>2</v>
      </c>
      <c r="I1453" s="12" t="s">
        <v>394</v>
      </c>
      <c r="J1453" s="12" t="s">
        <v>393</v>
      </c>
    </row>
    <row r="1454" spans="1:10" ht="16.5" customHeight="1" x14ac:dyDescent="0.25">
      <c r="A1454" s="8" t="s">
        <v>389</v>
      </c>
      <c r="B1454" s="9" t="s">
        <v>4525</v>
      </c>
      <c r="C1454" s="8">
        <v>201</v>
      </c>
      <c r="D1454" s="10" t="s">
        <v>4526</v>
      </c>
      <c r="E1454" s="11" t="s">
        <v>4527</v>
      </c>
      <c r="F1454" s="12" t="s">
        <v>4528</v>
      </c>
      <c r="G1454" s="8"/>
      <c r="H1454" s="13">
        <v>2</v>
      </c>
      <c r="I1454" s="12" t="s">
        <v>394</v>
      </c>
      <c r="J1454" s="12" t="s">
        <v>393</v>
      </c>
    </row>
    <row r="1455" spans="1:10" ht="16.5" customHeight="1" x14ac:dyDescent="0.25">
      <c r="A1455" s="8" t="s">
        <v>389</v>
      </c>
      <c r="B1455" s="9" t="s">
        <v>4529</v>
      </c>
      <c r="C1455" s="8">
        <v>251</v>
      </c>
      <c r="D1455" s="10" t="s">
        <v>4530</v>
      </c>
      <c r="E1455" s="11" t="s">
        <v>4531</v>
      </c>
      <c r="F1455" s="12" t="s">
        <v>4532</v>
      </c>
      <c r="G1455" s="8"/>
      <c r="H1455" s="13">
        <v>3</v>
      </c>
      <c r="I1455" s="12" t="s">
        <v>394</v>
      </c>
      <c r="J1455" s="12" t="s">
        <v>393</v>
      </c>
    </row>
    <row r="1456" spans="1:10" ht="16.5" customHeight="1" x14ac:dyDescent="0.25">
      <c r="A1456" s="8" t="s">
        <v>389</v>
      </c>
      <c r="B1456" s="9" t="s">
        <v>4533</v>
      </c>
      <c r="C1456" s="8">
        <v>101</v>
      </c>
      <c r="D1456" s="10" t="s">
        <v>4534</v>
      </c>
      <c r="E1456" s="11" t="s">
        <v>4535</v>
      </c>
      <c r="F1456" s="12" t="s">
        <v>4536</v>
      </c>
      <c r="G1456" s="8"/>
      <c r="H1456" s="13">
        <v>3</v>
      </c>
      <c r="I1456" s="12" t="s">
        <v>394</v>
      </c>
      <c r="J1456" s="12" t="s">
        <v>393</v>
      </c>
    </row>
    <row r="1457" spans="1:10" ht="16.5" customHeight="1" x14ac:dyDescent="0.25">
      <c r="A1457" s="8" t="s">
        <v>389</v>
      </c>
      <c r="B1457" s="9" t="s">
        <v>4533</v>
      </c>
      <c r="C1457" s="8">
        <v>103</v>
      </c>
      <c r="D1457" s="10" t="s">
        <v>4537</v>
      </c>
      <c r="E1457" s="11" t="s">
        <v>4538</v>
      </c>
      <c r="F1457" s="12" t="s">
        <v>4539</v>
      </c>
      <c r="G1457" s="8"/>
      <c r="H1457" s="13">
        <v>3</v>
      </c>
      <c r="I1457" s="12" t="s">
        <v>394</v>
      </c>
      <c r="J1457" s="12" t="s">
        <v>393</v>
      </c>
    </row>
    <row r="1458" spans="1:10" ht="16.5" customHeight="1" x14ac:dyDescent="0.25">
      <c r="A1458" s="8" t="s">
        <v>389</v>
      </c>
      <c r="B1458" s="9" t="s">
        <v>4533</v>
      </c>
      <c r="C1458" s="8">
        <v>254</v>
      </c>
      <c r="D1458" s="10" t="s">
        <v>4540</v>
      </c>
      <c r="E1458" s="11" t="s">
        <v>4541</v>
      </c>
      <c r="F1458" s="12" t="s">
        <v>4542</v>
      </c>
      <c r="G1458" s="8"/>
      <c r="H1458" s="13">
        <v>3</v>
      </c>
      <c r="I1458" s="12" t="s">
        <v>394</v>
      </c>
      <c r="J1458" s="12" t="s">
        <v>393</v>
      </c>
    </row>
    <row r="1459" spans="1:10" ht="16.5" customHeight="1" x14ac:dyDescent="0.25">
      <c r="A1459" s="8" t="s">
        <v>389</v>
      </c>
      <c r="B1459" s="9" t="s">
        <v>4543</v>
      </c>
      <c r="C1459" s="8">
        <v>151</v>
      </c>
      <c r="D1459" s="10" t="s">
        <v>4544</v>
      </c>
      <c r="E1459" s="11" t="s">
        <v>4545</v>
      </c>
      <c r="F1459" s="12" t="s">
        <v>4546</v>
      </c>
      <c r="G1459" s="8"/>
      <c r="H1459" s="13">
        <v>3</v>
      </c>
      <c r="I1459" s="12" t="s">
        <v>394</v>
      </c>
      <c r="J1459" s="12" t="s">
        <v>393</v>
      </c>
    </row>
    <row r="1460" spans="1:10" ht="16.5" customHeight="1" x14ac:dyDescent="0.25">
      <c r="A1460" s="8" t="s">
        <v>389</v>
      </c>
      <c r="B1460" s="9" t="s">
        <v>4547</v>
      </c>
      <c r="C1460" s="8">
        <v>122</v>
      </c>
      <c r="D1460" s="10" t="s">
        <v>4548</v>
      </c>
      <c r="E1460" s="11" t="s">
        <v>4549</v>
      </c>
      <c r="F1460" s="12" t="s">
        <v>4550</v>
      </c>
      <c r="G1460" s="8"/>
      <c r="H1460" s="13">
        <v>2</v>
      </c>
      <c r="I1460" s="12" t="s">
        <v>394</v>
      </c>
      <c r="J1460" s="12" t="s">
        <v>393</v>
      </c>
    </row>
    <row r="1461" spans="1:10" ht="16.5" customHeight="1" x14ac:dyDescent="0.25">
      <c r="A1461" s="8" t="s">
        <v>389</v>
      </c>
      <c r="B1461" s="9" t="s">
        <v>4551</v>
      </c>
      <c r="C1461" s="8">
        <v>214</v>
      </c>
      <c r="D1461" s="10" t="s">
        <v>4552</v>
      </c>
      <c r="E1461" s="11" t="s">
        <v>4553</v>
      </c>
      <c r="F1461" s="12" t="s">
        <v>1246</v>
      </c>
      <c r="G1461" s="8"/>
      <c r="H1461" s="13">
        <v>3</v>
      </c>
      <c r="I1461" s="12" t="s">
        <v>394</v>
      </c>
      <c r="J1461" s="12" t="s">
        <v>393</v>
      </c>
    </row>
    <row r="1462" spans="1:10" ht="16.5" customHeight="1" x14ac:dyDescent="0.25">
      <c r="A1462" s="8" t="s">
        <v>389</v>
      </c>
      <c r="B1462" s="9" t="s">
        <v>4554</v>
      </c>
      <c r="C1462" s="8">
        <v>151</v>
      </c>
      <c r="D1462" s="10" t="s">
        <v>4555</v>
      </c>
      <c r="E1462" s="11" t="s">
        <v>4556</v>
      </c>
      <c r="F1462" s="12" t="s">
        <v>4557</v>
      </c>
      <c r="G1462" s="8"/>
      <c r="H1462" s="13">
        <v>3</v>
      </c>
      <c r="I1462" s="12" t="s">
        <v>394</v>
      </c>
      <c r="J1462" s="12" t="s">
        <v>393</v>
      </c>
    </row>
    <row r="1463" spans="1:10" ht="16.5" customHeight="1" x14ac:dyDescent="0.25">
      <c r="A1463" s="8" t="s">
        <v>389</v>
      </c>
      <c r="B1463" s="9" t="s">
        <v>4558</v>
      </c>
      <c r="C1463" s="8">
        <v>370</v>
      </c>
      <c r="D1463" s="10" t="s">
        <v>4559</v>
      </c>
      <c r="E1463" s="11" t="s">
        <v>4560</v>
      </c>
      <c r="F1463" s="12" t="s">
        <v>4561</v>
      </c>
      <c r="G1463" s="8"/>
      <c r="H1463" s="13">
        <v>3</v>
      </c>
      <c r="I1463" s="12" t="s">
        <v>394</v>
      </c>
      <c r="J1463" s="12" t="s">
        <v>393</v>
      </c>
    </row>
    <row r="1464" spans="1:10" ht="16.5" customHeight="1" x14ac:dyDescent="0.25">
      <c r="A1464" s="8" t="s">
        <v>389</v>
      </c>
      <c r="B1464" s="9" t="s">
        <v>4558</v>
      </c>
      <c r="C1464" s="8">
        <v>420</v>
      </c>
      <c r="D1464" s="10" t="s">
        <v>4562</v>
      </c>
      <c r="E1464" s="11" t="s">
        <v>4563</v>
      </c>
      <c r="F1464" s="12" t="s">
        <v>4564</v>
      </c>
      <c r="G1464" s="8"/>
      <c r="H1464" s="13">
        <v>2</v>
      </c>
      <c r="I1464" s="12" t="s">
        <v>394</v>
      </c>
      <c r="J1464" s="12" t="s">
        <v>393</v>
      </c>
    </row>
    <row r="1465" spans="1:10" ht="16.5" customHeight="1" x14ac:dyDescent="0.25">
      <c r="A1465" s="8" t="s">
        <v>389</v>
      </c>
      <c r="B1465" s="9" t="s">
        <v>4558</v>
      </c>
      <c r="C1465" s="8">
        <v>423</v>
      </c>
      <c r="D1465" s="10" t="s">
        <v>4565</v>
      </c>
      <c r="E1465" s="11" t="s">
        <v>4566</v>
      </c>
      <c r="F1465" s="12" t="s">
        <v>4567</v>
      </c>
      <c r="G1465" s="8"/>
      <c r="H1465" s="13">
        <v>2</v>
      </c>
      <c r="I1465" s="12" t="s">
        <v>394</v>
      </c>
      <c r="J1465" s="12" t="s">
        <v>393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G132"/>
  <sheetViews>
    <sheetView showGridLines="0" workbookViewId="0">
      <pane xSplit="7" ySplit="6" topLeftCell="BI124" activePane="bottomRight" state="frozen"/>
      <selection pane="topRight" activeCell="H1" sqref="H1"/>
      <selection pane="bottomLeft" activeCell="A7" sqref="A7"/>
      <selection pane="bottomRight" activeCell="BR145" sqref="BR145"/>
    </sheetView>
  </sheetViews>
  <sheetFormatPr defaultRowHeight="12.75" x14ac:dyDescent="0.2"/>
  <cols>
    <col min="1" max="1" width="12.140625" customWidth="1"/>
    <col min="2" max="6" width="10.7109375" customWidth="1"/>
    <col min="7" max="7" width="9.28515625" customWidth="1"/>
    <col min="8" max="111" width="2.85546875" customWidth="1"/>
  </cols>
  <sheetData>
    <row r="1" spans="1:111" ht="13.7" customHeight="1" x14ac:dyDescent="0.2">
      <c r="A1" s="616" t="s">
        <v>3</v>
      </c>
      <c r="B1" s="616"/>
      <c r="C1" s="616"/>
      <c r="D1" s="616"/>
      <c r="E1" s="616"/>
      <c r="F1" s="616"/>
      <c r="G1" s="616"/>
      <c r="H1" s="616" t="s">
        <v>216</v>
      </c>
      <c r="I1" s="616"/>
      <c r="J1" s="616"/>
      <c r="K1" s="616"/>
      <c r="L1" s="616"/>
      <c r="M1" s="616"/>
      <c r="N1" s="616"/>
      <c r="O1" s="616"/>
      <c r="P1" s="616"/>
      <c r="Q1" s="616"/>
      <c r="R1" s="616"/>
      <c r="S1" s="616"/>
      <c r="T1" s="616"/>
      <c r="U1" s="616"/>
      <c r="V1" s="616"/>
      <c r="W1" s="616"/>
      <c r="X1" s="616"/>
      <c r="Y1" s="616"/>
      <c r="Z1" s="616"/>
      <c r="AA1" s="616"/>
      <c r="AB1" s="616"/>
      <c r="AC1" s="616"/>
      <c r="AD1" s="616"/>
      <c r="AE1" s="616"/>
      <c r="AF1" s="616"/>
      <c r="AG1" s="616"/>
      <c r="AH1" s="616"/>
      <c r="AI1" s="616"/>
      <c r="AJ1" s="616"/>
      <c r="AK1" s="616"/>
      <c r="AL1" s="616"/>
      <c r="AM1" s="616" t="s">
        <v>261</v>
      </c>
      <c r="AN1" s="616"/>
      <c r="AO1" s="616"/>
      <c r="AP1" s="616"/>
      <c r="AQ1" s="616"/>
      <c r="AR1" s="616"/>
      <c r="AS1" s="616"/>
      <c r="AT1" s="616"/>
      <c r="AU1" s="616"/>
      <c r="AV1" s="616"/>
      <c r="AW1" s="616"/>
      <c r="AX1" s="616"/>
      <c r="AY1" s="616"/>
      <c r="AZ1" s="616"/>
      <c r="BA1" s="616"/>
      <c r="BB1" s="616"/>
      <c r="BC1" s="616"/>
      <c r="BD1" s="616" t="s">
        <v>283</v>
      </c>
      <c r="BE1" s="616"/>
      <c r="BF1" s="616"/>
      <c r="BG1" s="616"/>
      <c r="BH1" s="616"/>
      <c r="BI1" s="616"/>
      <c r="BJ1" s="616"/>
      <c r="BK1" s="616"/>
      <c r="BL1" s="616"/>
      <c r="BM1" s="616"/>
      <c r="BN1" s="616"/>
      <c r="BO1" s="616"/>
      <c r="BP1" s="616"/>
      <c r="BQ1" s="616"/>
      <c r="BR1" s="616"/>
      <c r="BS1" s="616"/>
      <c r="BT1" s="616"/>
      <c r="BU1" s="616"/>
      <c r="BV1" s="616"/>
      <c r="BW1" s="616"/>
      <c r="BX1" s="616"/>
      <c r="BY1" s="616"/>
      <c r="BZ1" s="616" t="s">
        <v>318</v>
      </c>
      <c r="CA1" s="616"/>
      <c r="CB1" s="616"/>
      <c r="CC1" s="616"/>
      <c r="CD1" s="616"/>
      <c r="CE1" s="616"/>
      <c r="CF1" s="616"/>
      <c r="CG1" s="616"/>
      <c r="CH1" s="616"/>
      <c r="CI1" s="616"/>
      <c r="CJ1" s="616"/>
      <c r="CK1" s="616"/>
      <c r="CL1" s="616"/>
      <c r="CM1" s="616"/>
      <c r="CN1" s="616"/>
      <c r="CO1" s="616"/>
      <c r="CP1" s="616"/>
      <c r="CQ1" s="616"/>
      <c r="CR1" s="616"/>
      <c r="CS1" s="616"/>
      <c r="CT1" s="616"/>
      <c r="CU1" s="616" t="s">
        <v>348</v>
      </c>
      <c r="CV1" s="616"/>
      <c r="CW1" s="616"/>
      <c r="CX1" s="616"/>
      <c r="CY1" s="616"/>
      <c r="CZ1" s="616"/>
      <c r="DA1" s="616" t="s">
        <v>356</v>
      </c>
      <c r="DB1" s="616" t="s">
        <v>357</v>
      </c>
      <c r="DC1" s="616" t="s">
        <v>358</v>
      </c>
      <c r="DD1" s="616" t="s">
        <v>359</v>
      </c>
      <c r="DE1" s="616"/>
      <c r="DF1" s="616"/>
      <c r="DG1" s="616"/>
    </row>
    <row r="2" spans="1:111" ht="13.7" customHeight="1" x14ac:dyDescent="0.2">
      <c r="A2" s="616"/>
      <c r="B2" s="616"/>
      <c r="C2" s="616"/>
      <c r="D2" s="616"/>
      <c r="E2" s="616"/>
      <c r="F2" s="616"/>
      <c r="G2" s="616"/>
      <c r="H2" s="616" t="s">
        <v>217</v>
      </c>
      <c r="I2" s="616"/>
      <c r="J2" s="616"/>
      <c r="K2" s="616" t="s">
        <v>222</v>
      </c>
      <c r="L2" s="616"/>
      <c r="M2" s="616" t="s">
        <v>225</v>
      </c>
      <c r="N2" s="616"/>
      <c r="O2" s="616" t="s">
        <v>229</v>
      </c>
      <c r="P2" s="616"/>
      <c r="Q2" s="616"/>
      <c r="R2" s="616"/>
      <c r="S2" s="616"/>
      <c r="T2" s="616"/>
      <c r="U2" s="616"/>
      <c r="V2" s="616"/>
      <c r="W2" s="616"/>
      <c r="X2" s="616"/>
      <c r="Y2" s="616" t="s">
        <v>243</v>
      </c>
      <c r="Z2" s="616"/>
      <c r="AA2" s="616"/>
      <c r="AB2" s="616"/>
      <c r="AC2" s="616" t="s">
        <v>248</v>
      </c>
      <c r="AD2" s="616"/>
      <c r="AE2" s="616"/>
      <c r="AF2" s="616"/>
      <c r="AG2" s="616"/>
      <c r="AH2" s="616"/>
      <c r="AI2" s="616"/>
      <c r="AJ2" s="616"/>
      <c r="AK2" s="616" t="s">
        <v>258</v>
      </c>
      <c r="AL2" s="616" t="s">
        <v>260</v>
      </c>
      <c r="AM2" s="616" t="s">
        <v>262</v>
      </c>
      <c r="AN2" s="616"/>
      <c r="AO2" s="616" t="s">
        <v>265</v>
      </c>
      <c r="AP2" s="616"/>
      <c r="AQ2" s="616"/>
      <c r="AR2" s="616"/>
      <c r="AS2" s="616"/>
      <c r="AT2" s="616"/>
      <c r="AU2" s="616" t="s">
        <v>272</v>
      </c>
      <c r="AV2" s="616"/>
      <c r="AW2" s="616"/>
      <c r="AX2" s="616"/>
      <c r="AY2" s="616"/>
      <c r="AZ2" s="616"/>
      <c r="BA2" s="1" t="s">
        <v>279</v>
      </c>
      <c r="BB2" s="616" t="s">
        <v>281</v>
      </c>
      <c r="BC2" s="616" t="s">
        <v>282</v>
      </c>
      <c r="BD2" s="616" t="s">
        <v>284</v>
      </c>
      <c r="BE2" s="616"/>
      <c r="BF2" s="616"/>
      <c r="BG2" s="1" t="s">
        <v>288</v>
      </c>
      <c r="BH2" s="616" t="s">
        <v>290</v>
      </c>
      <c r="BI2" s="616"/>
      <c r="BJ2" s="616"/>
      <c r="BK2" s="616" t="s">
        <v>294</v>
      </c>
      <c r="BL2" s="616"/>
      <c r="BM2" s="616" t="s">
        <v>297</v>
      </c>
      <c r="BN2" s="616"/>
      <c r="BO2" s="616"/>
      <c r="BP2" s="1" t="s">
        <v>301</v>
      </c>
      <c r="BQ2" s="616" t="s">
        <v>303</v>
      </c>
      <c r="BR2" s="616"/>
      <c r="BS2" s="1" t="s">
        <v>306</v>
      </c>
      <c r="BT2" s="1" t="s">
        <v>308</v>
      </c>
      <c r="BU2" s="1" t="s">
        <v>310</v>
      </c>
      <c r="BV2" s="1" t="s">
        <v>312</v>
      </c>
      <c r="BW2" s="1" t="s">
        <v>314</v>
      </c>
      <c r="BX2" s="616" t="s">
        <v>316</v>
      </c>
      <c r="BY2" s="616" t="s">
        <v>317</v>
      </c>
      <c r="BZ2" s="616" t="s">
        <v>319</v>
      </c>
      <c r="CA2" s="616"/>
      <c r="CB2" s="616" t="s">
        <v>322</v>
      </c>
      <c r="CC2" s="616"/>
      <c r="CD2" s="616"/>
      <c r="CE2" s="616"/>
      <c r="CF2" s="1" t="s">
        <v>328</v>
      </c>
      <c r="CG2" s="1" t="s">
        <v>330</v>
      </c>
      <c r="CH2" s="616" t="s">
        <v>332</v>
      </c>
      <c r="CI2" s="616"/>
      <c r="CJ2" s="616"/>
      <c r="CK2" s="616"/>
      <c r="CL2" s="616"/>
      <c r="CM2" s="616"/>
      <c r="CN2" s="616"/>
      <c r="CO2" s="1" t="s">
        <v>341</v>
      </c>
      <c r="CP2" s="1" t="s">
        <v>301</v>
      </c>
      <c r="CQ2" s="616" t="s">
        <v>314</v>
      </c>
      <c r="CR2" s="616"/>
      <c r="CS2" s="616" t="s">
        <v>346</v>
      </c>
      <c r="CT2" s="616" t="s">
        <v>347</v>
      </c>
      <c r="CU2" s="616" t="s">
        <v>349</v>
      </c>
      <c r="CV2" s="616"/>
      <c r="CW2" s="616"/>
      <c r="CX2" s="616"/>
      <c r="CY2" s="616" t="s">
        <v>354</v>
      </c>
      <c r="CZ2" s="616" t="s">
        <v>355</v>
      </c>
      <c r="DA2" s="616"/>
      <c r="DB2" s="616"/>
      <c r="DC2" s="616"/>
      <c r="DD2" s="616"/>
      <c r="DE2" s="616"/>
      <c r="DF2" s="616"/>
      <c r="DG2" s="616"/>
    </row>
    <row r="3" spans="1:111" ht="13.7" customHeight="1" x14ac:dyDescent="0.2">
      <c r="A3" s="616"/>
      <c r="B3" s="616"/>
      <c r="C3" s="616"/>
      <c r="D3" s="616"/>
      <c r="E3" s="616"/>
      <c r="F3" s="616"/>
      <c r="G3" s="616"/>
      <c r="H3" s="616" t="s">
        <v>218</v>
      </c>
      <c r="I3" s="616" t="s">
        <v>220</v>
      </c>
      <c r="J3" s="616" t="s">
        <v>221</v>
      </c>
      <c r="K3" s="616" t="s">
        <v>223</v>
      </c>
      <c r="L3" s="616" t="s">
        <v>224</v>
      </c>
      <c r="M3" s="616" t="s">
        <v>226</v>
      </c>
      <c r="N3" s="616"/>
      <c r="O3" s="616" t="s">
        <v>230</v>
      </c>
      <c r="P3" s="616"/>
      <c r="Q3" s="616"/>
      <c r="R3" s="616" t="s">
        <v>234</v>
      </c>
      <c r="S3" s="616"/>
      <c r="T3" s="616"/>
      <c r="U3" s="616"/>
      <c r="V3" s="616"/>
      <c r="W3" s="616" t="s">
        <v>240</v>
      </c>
      <c r="X3" s="616"/>
      <c r="Y3" s="616" t="s">
        <v>244</v>
      </c>
      <c r="Z3" s="616" t="s">
        <v>245</v>
      </c>
      <c r="AA3" s="616" t="s">
        <v>246</v>
      </c>
      <c r="AB3" s="616" t="s">
        <v>247</v>
      </c>
      <c r="AC3" s="616" t="s">
        <v>249</v>
      </c>
      <c r="AD3" s="616" t="s">
        <v>251</v>
      </c>
      <c r="AE3" s="616" t="s">
        <v>252</v>
      </c>
      <c r="AF3" s="616" t="s">
        <v>253</v>
      </c>
      <c r="AG3" s="616" t="s">
        <v>254</v>
      </c>
      <c r="AH3" s="616" t="s">
        <v>255</v>
      </c>
      <c r="AI3" s="616" t="s">
        <v>256</v>
      </c>
      <c r="AJ3" s="616" t="s">
        <v>257</v>
      </c>
      <c r="AK3" s="616"/>
      <c r="AL3" s="616"/>
      <c r="AM3" s="616" t="s">
        <v>263</v>
      </c>
      <c r="AN3" s="616" t="s">
        <v>264</v>
      </c>
      <c r="AO3" s="616" t="s">
        <v>266</v>
      </c>
      <c r="AP3" s="616" t="s">
        <v>267</v>
      </c>
      <c r="AQ3" s="616" t="s">
        <v>268</v>
      </c>
      <c r="AR3" s="616" t="s">
        <v>269</v>
      </c>
      <c r="AS3" s="616" t="s">
        <v>270</v>
      </c>
      <c r="AT3" s="616" t="s">
        <v>271</v>
      </c>
      <c r="AU3" s="616" t="s">
        <v>273</v>
      </c>
      <c r="AV3" s="616" t="s">
        <v>274</v>
      </c>
      <c r="AW3" s="616" t="s">
        <v>275</v>
      </c>
      <c r="AX3" s="616" t="s">
        <v>276</v>
      </c>
      <c r="AY3" s="616" t="s">
        <v>277</v>
      </c>
      <c r="AZ3" s="616" t="s">
        <v>278</v>
      </c>
      <c r="BA3" s="616" t="s">
        <v>280</v>
      </c>
      <c r="BB3" s="616"/>
      <c r="BC3" s="616"/>
      <c r="BD3" s="616" t="s">
        <v>285</v>
      </c>
      <c r="BE3" s="616" t="s">
        <v>286</v>
      </c>
      <c r="BF3" s="616" t="s">
        <v>287</v>
      </c>
      <c r="BG3" s="616" t="s">
        <v>289</v>
      </c>
      <c r="BH3" s="616" t="s">
        <v>291</v>
      </c>
      <c r="BI3" s="616" t="s">
        <v>292</v>
      </c>
      <c r="BJ3" s="616" t="s">
        <v>293</v>
      </c>
      <c r="BK3" s="616" t="s">
        <v>295</v>
      </c>
      <c r="BL3" s="616" t="s">
        <v>296</v>
      </c>
      <c r="BM3" s="616" t="s">
        <v>298</v>
      </c>
      <c r="BN3" s="616" t="s">
        <v>299</v>
      </c>
      <c r="BO3" s="616" t="s">
        <v>300</v>
      </c>
      <c r="BP3" s="616" t="s">
        <v>302</v>
      </c>
      <c r="BQ3" s="616" t="s">
        <v>304</v>
      </c>
      <c r="BR3" s="616" t="s">
        <v>305</v>
      </c>
      <c r="BS3" s="616" t="s">
        <v>307</v>
      </c>
      <c r="BT3" s="616" t="s">
        <v>309</v>
      </c>
      <c r="BU3" s="616" t="s">
        <v>311</v>
      </c>
      <c r="BV3" s="616" t="s">
        <v>313</v>
      </c>
      <c r="BW3" s="616" t="s">
        <v>315</v>
      </c>
      <c r="BX3" s="616"/>
      <c r="BY3" s="616"/>
      <c r="BZ3" s="616" t="s">
        <v>320</v>
      </c>
      <c r="CA3" s="616" t="s">
        <v>321</v>
      </c>
      <c r="CB3" s="616" t="s">
        <v>323</v>
      </c>
      <c r="CC3" s="616"/>
      <c r="CD3" s="616"/>
      <c r="CE3" s="616"/>
      <c r="CF3" s="616" t="s">
        <v>329</v>
      </c>
      <c r="CG3" s="616" t="s">
        <v>331</v>
      </c>
      <c r="CH3" s="616" t="s">
        <v>333</v>
      </c>
      <c r="CI3" s="616"/>
      <c r="CJ3" s="616"/>
      <c r="CK3" s="616"/>
      <c r="CL3" s="616"/>
      <c r="CM3" s="616"/>
      <c r="CN3" s="616" t="s">
        <v>340</v>
      </c>
      <c r="CO3" s="616" t="s">
        <v>342</v>
      </c>
      <c r="CP3" s="616" t="s">
        <v>343</v>
      </c>
      <c r="CQ3" s="616" t="s">
        <v>344</v>
      </c>
      <c r="CR3" s="616" t="s">
        <v>345</v>
      </c>
      <c r="CS3" s="616"/>
      <c r="CT3" s="616"/>
      <c r="CU3" s="616" t="s">
        <v>350</v>
      </c>
      <c r="CV3" s="616" t="s">
        <v>351</v>
      </c>
      <c r="CW3" s="616" t="s">
        <v>352</v>
      </c>
      <c r="CX3" s="616" t="s">
        <v>353</v>
      </c>
      <c r="CY3" s="616"/>
      <c r="CZ3" s="616"/>
      <c r="DA3" s="616"/>
      <c r="DB3" s="616"/>
      <c r="DC3" s="616"/>
      <c r="DD3" s="616"/>
      <c r="DE3" s="616"/>
      <c r="DF3" s="616"/>
      <c r="DG3" s="616"/>
    </row>
    <row r="4" spans="1:111" ht="13.7" customHeight="1" x14ac:dyDescent="0.2">
      <c r="A4" s="616"/>
      <c r="B4" s="616"/>
      <c r="C4" s="616"/>
      <c r="D4" s="616"/>
      <c r="E4" s="616"/>
      <c r="F4" s="616"/>
      <c r="G4" s="616"/>
      <c r="H4" s="616"/>
      <c r="I4" s="616"/>
      <c r="J4" s="616"/>
      <c r="K4" s="616"/>
      <c r="L4" s="616"/>
      <c r="M4" s="1" t="s">
        <v>227</v>
      </c>
      <c r="N4" s="1" t="s">
        <v>228</v>
      </c>
      <c r="O4" s="1" t="s">
        <v>231</v>
      </c>
      <c r="P4" s="1" t="s">
        <v>232</v>
      </c>
      <c r="Q4" s="1" t="s">
        <v>233</v>
      </c>
      <c r="R4" s="1" t="s">
        <v>235</v>
      </c>
      <c r="S4" s="1" t="s">
        <v>236</v>
      </c>
      <c r="T4" s="1" t="s">
        <v>237</v>
      </c>
      <c r="U4" s="1" t="s">
        <v>238</v>
      </c>
      <c r="V4" s="1" t="s">
        <v>239</v>
      </c>
      <c r="W4" s="1" t="s">
        <v>241</v>
      </c>
      <c r="X4" s="1" t="s">
        <v>242</v>
      </c>
      <c r="Y4" s="616"/>
      <c r="Z4" s="616"/>
      <c r="AA4" s="616"/>
      <c r="AB4" s="616"/>
      <c r="AC4" s="616"/>
      <c r="AD4" s="616"/>
      <c r="AE4" s="616"/>
      <c r="AF4" s="616"/>
      <c r="AG4" s="616"/>
      <c r="AH4" s="616"/>
      <c r="AI4" s="616"/>
      <c r="AJ4" s="616"/>
      <c r="AK4" s="616"/>
      <c r="AL4" s="616"/>
      <c r="AM4" s="616"/>
      <c r="AN4" s="616"/>
      <c r="AO4" s="616"/>
      <c r="AP4" s="616"/>
      <c r="AQ4" s="616"/>
      <c r="AR4" s="616"/>
      <c r="AS4" s="616"/>
      <c r="AT4" s="616"/>
      <c r="AU4" s="616"/>
      <c r="AV4" s="616"/>
      <c r="AW4" s="616"/>
      <c r="AX4" s="616"/>
      <c r="AY4" s="616"/>
      <c r="AZ4" s="616"/>
      <c r="BA4" s="616"/>
      <c r="BB4" s="616"/>
      <c r="BC4" s="616"/>
      <c r="BD4" s="616"/>
      <c r="BE4" s="616"/>
      <c r="BF4" s="616"/>
      <c r="BG4" s="616"/>
      <c r="BH4" s="616"/>
      <c r="BI4" s="616"/>
      <c r="BJ4" s="616"/>
      <c r="BK4" s="616"/>
      <c r="BL4" s="616"/>
      <c r="BM4" s="616"/>
      <c r="BN4" s="616"/>
      <c r="BO4" s="616"/>
      <c r="BP4" s="616"/>
      <c r="BQ4" s="616"/>
      <c r="BR4" s="616"/>
      <c r="BS4" s="616"/>
      <c r="BT4" s="616"/>
      <c r="BU4" s="616"/>
      <c r="BV4" s="616"/>
      <c r="BW4" s="616"/>
      <c r="BX4" s="616"/>
      <c r="BY4" s="616"/>
      <c r="BZ4" s="616"/>
      <c r="CA4" s="616"/>
      <c r="CB4" s="1" t="s">
        <v>324</v>
      </c>
      <c r="CC4" s="1" t="s">
        <v>325</v>
      </c>
      <c r="CD4" s="1" t="s">
        <v>326</v>
      </c>
      <c r="CE4" s="1" t="s">
        <v>327</v>
      </c>
      <c r="CF4" s="616"/>
      <c r="CG4" s="616"/>
      <c r="CH4" s="1" t="s">
        <v>334</v>
      </c>
      <c r="CI4" s="1" t="s">
        <v>335</v>
      </c>
      <c r="CJ4" s="1" t="s">
        <v>336</v>
      </c>
      <c r="CK4" s="1" t="s">
        <v>337</v>
      </c>
      <c r="CL4" s="1" t="s">
        <v>338</v>
      </c>
      <c r="CM4" s="1" t="s">
        <v>339</v>
      </c>
      <c r="CN4" s="616"/>
      <c r="CO4" s="616"/>
      <c r="CP4" s="616"/>
      <c r="CQ4" s="616"/>
      <c r="CR4" s="616"/>
      <c r="CS4" s="616"/>
      <c r="CT4" s="616"/>
      <c r="CU4" s="616"/>
      <c r="CV4" s="616"/>
      <c r="CW4" s="616"/>
      <c r="CX4" s="616"/>
      <c r="CY4" s="616"/>
      <c r="CZ4" s="616"/>
      <c r="DA4" s="616"/>
      <c r="DB4" s="616"/>
      <c r="DC4" s="616"/>
      <c r="DD4" s="616"/>
      <c r="DE4" s="616"/>
      <c r="DF4" s="616"/>
      <c r="DG4" s="616"/>
    </row>
    <row r="5" spans="1:111" s="3" customFormat="1" ht="13.7" customHeight="1" x14ac:dyDescent="0.2">
      <c r="A5" s="4">
        <v>1</v>
      </c>
      <c r="B5" s="4">
        <v>2</v>
      </c>
      <c r="C5" s="4">
        <v>3</v>
      </c>
      <c r="D5" s="4">
        <v>4</v>
      </c>
      <c r="E5" s="4">
        <v>5</v>
      </c>
      <c r="F5" s="4">
        <v>6</v>
      </c>
      <c r="G5" s="4">
        <v>7</v>
      </c>
      <c r="H5" s="4">
        <v>8</v>
      </c>
      <c r="I5" s="4">
        <v>9</v>
      </c>
      <c r="J5" s="4">
        <v>10</v>
      </c>
      <c r="K5" s="4">
        <v>11</v>
      </c>
      <c r="L5" s="4">
        <v>12</v>
      </c>
      <c r="M5" s="4">
        <v>13</v>
      </c>
      <c r="N5" s="4">
        <v>14</v>
      </c>
      <c r="O5" s="4">
        <v>15</v>
      </c>
      <c r="P5" s="4">
        <v>16</v>
      </c>
      <c r="Q5" s="4">
        <v>17</v>
      </c>
      <c r="R5" s="4">
        <v>18</v>
      </c>
      <c r="S5" s="4">
        <v>19</v>
      </c>
      <c r="T5" s="4">
        <v>20</v>
      </c>
      <c r="U5" s="4">
        <v>21</v>
      </c>
      <c r="V5" s="4">
        <v>22</v>
      </c>
      <c r="W5" s="4">
        <v>23</v>
      </c>
      <c r="X5" s="4">
        <v>24</v>
      </c>
      <c r="Y5" s="4">
        <v>25</v>
      </c>
      <c r="Z5" s="4">
        <v>26</v>
      </c>
      <c r="AA5" s="4">
        <v>27</v>
      </c>
      <c r="AB5" s="4">
        <v>28</v>
      </c>
      <c r="AC5" s="4">
        <v>29</v>
      </c>
      <c r="AD5" s="4">
        <v>30</v>
      </c>
      <c r="AE5" s="4">
        <v>31</v>
      </c>
      <c r="AF5" s="4">
        <v>32</v>
      </c>
      <c r="AG5" s="4">
        <v>33</v>
      </c>
      <c r="AH5" s="4">
        <v>34</v>
      </c>
      <c r="AI5" s="4">
        <v>35</v>
      </c>
      <c r="AJ5" s="4">
        <v>36</v>
      </c>
      <c r="AK5" s="4">
        <v>37</v>
      </c>
      <c r="AL5" s="4">
        <v>38</v>
      </c>
      <c r="AM5" s="4">
        <v>39</v>
      </c>
      <c r="AN5" s="4">
        <v>40</v>
      </c>
      <c r="AO5" s="4">
        <v>41</v>
      </c>
      <c r="AP5" s="4">
        <v>42</v>
      </c>
      <c r="AQ5" s="4">
        <v>43</v>
      </c>
      <c r="AR5" s="4">
        <v>44</v>
      </c>
      <c r="AS5" s="4">
        <v>45</v>
      </c>
      <c r="AT5" s="4">
        <v>46</v>
      </c>
      <c r="AU5" s="4">
        <v>47</v>
      </c>
      <c r="AV5" s="4">
        <v>48</v>
      </c>
      <c r="AW5" s="4">
        <v>49</v>
      </c>
      <c r="AX5" s="4">
        <v>50</v>
      </c>
      <c r="AY5" s="4">
        <v>51</v>
      </c>
      <c r="AZ5" s="4">
        <v>52</v>
      </c>
      <c r="BA5" s="4">
        <v>53</v>
      </c>
      <c r="BB5" s="4">
        <v>54</v>
      </c>
      <c r="BC5" s="4">
        <v>55</v>
      </c>
      <c r="BD5" s="4">
        <v>56</v>
      </c>
      <c r="BE5" s="4">
        <v>57</v>
      </c>
      <c r="BF5" s="4">
        <v>58</v>
      </c>
      <c r="BG5" s="4">
        <v>59</v>
      </c>
      <c r="BH5" s="4">
        <v>60</v>
      </c>
      <c r="BI5" s="4">
        <v>61</v>
      </c>
      <c r="BJ5" s="4">
        <v>62</v>
      </c>
      <c r="BK5" s="4">
        <v>63</v>
      </c>
      <c r="BL5" s="4">
        <v>64</v>
      </c>
      <c r="BM5" s="4">
        <v>65</v>
      </c>
      <c r="BN5" s="4">
        <v>66</v>
      </c>
      <c r="BO5" s="4">
        <v>67</v>
      </c>
      <c r="BP5" s="4">
        <v>68</v>
      </c>
      <c r="BQ5" s="4">
        <v>69</v>
      </c>
      <c r="BR5" s="4">
        <v>70</v>
      </c>
      <c r="BS5" s="4">
        <v>71</v>
      </c>
      <c r="BT5" s="4">
        <v>72</v>
      </c>
      <c r="BU5" s="4">
        <v>73</v>
      </c>
      <c r="BV5" s="4">
        <v>74</v>
      </c>
      <c r="BW5" s="4">
        <v>75</v>
      </c>
      <c r="BX5" s="4">
        <v>76</v>
      </c>
      <c r="BY5" s="4">
        <v>77</v>
      </c>
      <c r="BZ5" s="4">
        <v>78</v>
      </c>
      <c r="CA5" s="4">
        <v>79</v>
      </c>
      <c r="CB5" s="4">
        <v>80</v>
      </c>
      <c r="CC5" s="4">
        <v>81</v>
      </c>
      <c r="CD5" s="4">
        <v>82</v>
      </c>
      <c r="CE5" s="4">
        <v>83</v>
      </c>
      <c r="CF5" s="4">
        <v>84</v>
      </c>
      <c r="CG5" s="4">
        <v>85</v>
      </c>
      <c r="CH5" s="4">
        <v>86</v>
      </c>
      <c r="CI5" s="4">
        <v>87</v>
      </c>
      <c r="CJ5" s="4">
        <v>88</v>
      </c>
      <c r="CK5" s="4">
        <v>89</v>
      </c>
      <c r="CL5" s="4">
        <v>90</v>
      </c>
      <c r="CM5" s="4">
        <v>91</v>
      </c>
      <c r="CN5" s="4">
        <v>92</v>
      </c>
      <c r="CO5" s="4">
        <v>93</v>
      </c>
      <c r="CP5" s="4">
        <v>94</v>
      </c>
      <c r="CQ5" s="4">
        <v>95</v>
      </c>
      <c r="CR5" s="4">
        <v>96</v>
      </c>
      <c r="CS5" s="4">
        <v>97</v>
      </c>
      <c r="CT5" s="4">
        <v>98</v>
      </c>
      <c r="CU5" s="4">
        <v>99</v>
      </c>
      <c r="CV5" s="4">
        <v>100</v>
      </c>
      <c r="CW5" s="4">
        <v>101</v>
      </c>
      <c r="CX5" s="4">
        <v>102</v>
      </c>
      <c r="CY5" s="4">
        <v>103</v>
      </c>
      <c r="CZ5" s="4">
        <v>104</v>
      </c>
      <c r="DA5" s="4">
        <v>105</v>
      </c>
      <c r="DB5" s="4">
        <v>106</v>
      </c>
      <c r="DC5" s="4">
        <v>107</v>
      </c>
      <c r="DD5" s="4">
        <v>108</v>
      </c>
      <c r="DE5" s="4">
        <v>109</v>
      </c>
      <c r="DF5" s="4">
        <v>110</v>
      </c>
      <c r="DG5" s="4">
        <v>111</v>
      </c>
    </row>
    <row r="6" spans="1:111" ht="13.7" customHeight="1" x14ac:dyDescent="0.2">
      <c r="A6" s="1" t="s">
        <v>4</v>
      </c>
      <c r="B6" s="1" t="s">
        <v>5</v>
      </c>
      <c r="C6" s="1" t="s">
        <v>38</v>
      </c>
      <c r="D6" s="1" t="s">
        <v>122</v>
      </c>
      <c r="E6" s="1" t="s">
        <v>207</v>
      </c>
      <c r="F6" s="1" t="s">
        <v>208</v>
      </c>
      <c r="G6" s="1" t="s">
        <v>211</v>
      </c>
      <c r="H6" s="2">
        <v>2</v>
      </c>
      <c r="I6" s="2">
        <v>2</v>
      </c>
      <c r="J6" s="2">
        <v>2</v>
      </c>
      <c r="K6" s="2">
        <v>3</v>
      </c>
      <c r="L6" s="2">
        <v>3</v>
      </c>
      <c r="M6" s="2">
        <v>3</v>
      </c>
      <c r="N6" s="2">
        <v>2</v>
      </c>
      <c r="O6" s="2">
        <v>2</v>
      </c>
      <c r="P6" s="2">
        <v>2</v>
      </c>
      <c r="Q6" s="2">
        <v>2</v>
      </c>
      <c r="R6" s="2">
        <v>2</v>
      </c>
      <c r="S6" s="2">
        <v>2</v>
      </c>
      <c r="T6" s="2">
        <v>2</v>
      </c>
      <c r="U6" s="2">
        <v>2</v>
      </c>
      <c r="V6" s="2">
        <v>2</v>
      </c>
      <c r="W6" s="2">
        <v>1</v>
      </c>
      <c r="X6" s="2">
        <v>1</v>
      </c>
      <c r="Y6" s="2">
        <v>3</v>
      </c>
      <c r="Z6" s="2">
        <v>2</v>
      </c>
      <c r="AA6" s="2">
        <v>3</v>
      </c>
      <c r="AB6" s="2">
        <v>2</v>
      </c>
      <c r="AC6" s="2">
        <v>2</v>
      </c>
      <c r="AD6" s="2">
        <v>2</v>
      </c>
      <c r="AE6" s="2">
        <v>2</v>
      </c>
      <c r="AF6" s="2">
        <v>2</v>
      </c>
      <c r="AG6" s="2">
        <v>2</v>
      </c>
      <c r="AH6" s="2">
        <v>2</v>
      </c>
      <c r="AI6" s="2">
        <v>2</v>
      </c>
      <c r="AJ6" s="2">
        <v>2</v>
      </c>
      <c r="AK6" s="1" t="s">
        <v>259</v>
      </c>
      <c r="AL6" s="1" t="s">
        <v>259</v>
      </c>
      <c r="AM6" s="2">
        <v>1</v>
      </c>
      <c r="AN6" s="2">
        <v>1</v>
      </c>
      <c r="AO6" s="2">
        <v>1</v>
      </c>
      <c r="AP6" s="2">
        <v>1</v>
      </c>
      <c r="AQ6" s="2">
        <v>1</v>
      </c>
      <c r="AR6" s="2">
        <v>1</v>
      </c>
      <c r="AS6" s="2">
        <v>1</v>
      </c>
      <c r="AT6" s="2">
        <v>1</v>
      </c>
      <c r="AU6" s="2">
        <v>1</v>
      </c>
      <c r="AV6" s="2">
        <v>1</v>
      </c>
      <c r="AW6" s="2">
        <v>1</v>
      </c>
      <c r="AX6" s="2">
        <v>1</v>
      </c>
      <c r="AY6" s="2">
        <v>1</v>
      </c>
      <c r="AZ6" s="2">
        <v>1</v>
      </c>
      <c r="BA6" s="2">
        <v>1</v>
      </c>
      <c r="BB6" s="1" t="s">
        <v>259</v>
      </c>
      <c r="BC6" s="1" t="s">
        <v>259</v>
      </c>
      <c r="BD6" s="2">
        <v>3</v>
      </c>
      <c r="BE6" s="2">
        <v>3</v>
      </c>
      <c r="BF6" s="2">
        <v>2</v>
      </c>
      <c r="BG6" s="2">
        <v>3</v>
      </c>
      <c r="BH6" s="2">
        <v>2</v>
      </c>
      <c r="BI6" s="2">
        <v>3</v>
      </c>
      <c r="BJ6" s="2">
        <v>2</v>
      </c>
      <c r="BK6" s="2">
        <v>2</v>
      </c>
      <c r="BL6" s="2">
        <v>3</v>
      </c>
      <c r="BM6" s="2">
        <v>3</v>
      </c>
      <c r="BN6" s="2">
        <v>3</v>
      </c>
      <c r="BO6" s="2">
        <v>2</v>
      </c>
      <c r="BP6" s="2">
        <v>3</v>
      </c>
      <c r="BQ6" s="2">
        <v>3</v>
      </c>
      <c r="BR6" s="2">
        <v>3</v>
      </c>
      <c r="BS6" s="2">
        <v>3</v>
      </c>
      <c r="BT6" s="2">
        <v>3</v>
      </c>
      <c r="BU6" s="2">
        <v>3</v>
      </c>
      <c r="BV6" s="2">
        <v>3</v>
      </c>
      <c r="BW6" s="2">
        <v>1</v>
      </c>
      <c r="BX6" s="1" t="s">
        <v>259</v>
      </c>
      <c r="BY6" s="1" t="s">
        <v>259</v>
      </c>
      <c r="BZ6" s="2">
        <v>2</v>
      </c>
      <c r="CA6" s="2">
        <v>2</v>
      </c>
      <c r="CB6" s="2">
        <v>2</v>
      </c>
      <c r="CC6" s="2">
        <v>2</v>
      </c>
      <c r="CD6" s="2">
        <v>3</v>
      </c>
      <c r="CE6" s="2">
        <v>3</v>
      </c>
      <c r="CF6" s="2">
        <v>2</v>
      </c>
      <c r="CG6" s="2">
        <v>3</v>
      </c>
      <c r="CH6" s="2">
        <v>2</v>
      </c>
      <c r="CI6" s="2">
        <v>2</v>
      </c>
      <c r="CJ6" s="2">
        <v>2</v>
      </c>
      <c r="CK6" s="2">
        <v>2</v>
      </c>
      <c r="CL6" s="2">
        <v>2</v>
      </c>
      <c r="CM6" s="2">
        <v>2</v>
      </c>
      <c r="CN6" s="2">
        <v>3</v>
      </c>
      <c r="CO6" s="2">
        <v>3</v>
      </c>
      <c r="CP6" s="2">
        <v>2</v>
      </c>
      <c r="CQ6" s="2">
        <v>1</v>
      </c>
      <c r="CR6" s="2">
        <v>1</v>
      </c>
      <c r="CS6" s="1" t="s">
        <v>259</v>
      </c>
      <c r="CT6" s="1" t="s">
        <v>259</v>
      </c>
      <c r="CU6" s="2">
        <v>5</v>
      </c>
      <c r="CV6" s="2">
        <v>5</v>
      </c>
      <c r="CW6" s="2">
        <v>5</v>
      </c>
      <c r="CX6" s="2">
        <v>5</v>
      </c>
      <c r="CY6" s="1" t="s">
        <v>259</v>
      </c>
      <c r="CZ6" s="1" t="s">
        <v>259</v>
      </c>
      <c r="DA6" s="1" t="s">
        <v>259</v>
      </c>
      <c r="DB6" s="1" t="s">
        <v>259</v>
      </c>
      <c r="DC6" s="1" t="s">
        <v>259</v>
      </c>
      <c r="DD6" s="1" t="s">
        <v>360</v>
      </c>
      <c r="DE6" s="1" t="s">
        <v>361</v>
      </c>
      <c r="DF6" s="1" t="s">
        <v>362</v>
      </c>
      <c r="DG6" s="1" t="s">
        <v>363</v>
      </c>
    </row>
    <row r="7" spans="1:111" ht="15.95" customHeight="1" x14ac:dyDescent="0.2">
      <c r="A7" s="503">
        <v>2220718158</v>
      </c>
      <c r="B7" s="504" t="s">
        <v>6</v>
      </c>
      <c r="C7" s="504" t="s">
        <v>39</v>
      </c>
      <c r="D7" s="504" t="s">
        <v>123</v>
      </c>
      <c r="E7" s="505">
        <v>36013</v>
      </c>
      <c r="F7" s="504" t="s">
        <v>209</v>
      </c>
      <c r="G7" s="504" t="s">
        <v>4854</v>
      </c>
      <c r="H7" s="506">
        <v>8.4</v>
      </c>
      <c r="I7" s="506">
        <v>7.5</v>
      </c>
      <c r="J7" s="506">
        <v>8.1</v>
      </c>
      <c r="K7" s="506">
        <v>7.5</v>
      </c>
      <c r="L7" s="506">
        <v>7.2</v>
      </c>
      <c r="M7" s="506">
        <v>5.7</v>
      </c>
      <c r="N7" s="506">
        <v>8.1999999999999993</v>
      </c>
      <c r="O7" s="552"/>
      <c r="P7" s="506">
        <v>6.7</v>
      </c>
      <c r="Q7" s="552"/>
      <c r="R7" s="552"/>
      <c r="S7" s="552"/>
      <c r="T7" s="552"/>
      <c r="U7" s="506">
        <v>8</v>
      </c>
      <c r="V7" s="506">
        <v>5.7</v>
      </c>
      <c r="W7" s="506">
        <v>8.6999999999999993</v>
      </c>
      <c r="X7" s="506">
        <v>8.6</v>
      </c>
      <c r="Y7" s="506">
        <v>6.1</v>
      </c>
      <c r="Z7" s="506">
        <v>4.4000000000000004</v>
      </c>
      <c r="AA7" s="506">
        <v>5.4</v>
      </c>
      <c r="AB7" s="506">
        <v>7</v>
      </c>
      <c r="AC7" s="506">
        <v>6.9</v>
      </c>
      <c r="AD7" s="506">
        <v>7</v>
      </c>
      <c r="AE7" s="506">
        <v>6.1</v>
      </c>
      <c r="AF7" s="506">
        <v>6.1</v>
      </c>
      <c r="AG7" s="506">
        <v>6.1</v>
      </c>
      <c r="AH7" s="506">
        <v>6.7</v>
      </c>
      <c r="AI7" s="506">
        <v>6.5</v>
      </c>
      <c r="AJ7" s="506">
        <v>6.3</v>
      </c>
      <c r="AK7" s="507">
        <v>51</v>
      </c>
      <c r="AL7" s="508">
        <v>0</v>
      </c>
      <c r="AM7" s="506">
        <v>6.4</v>
      </c>
      <c r="AN7" s="506">
        <v>6.1</v>
      </c>
      <c r="AO7" s="552"/>
      <c r="AP7" s="552"/>
      <c r="AQ7" s="506">
        <v>4.3</v>
      </c>
      <c r="AR7" s="552"/>
      <c r="AS7" s="552"/>
      <c r="AT7" s="552"/>
      <c r="AU7" s="552"/>
      <c r="AV7" s="552"/>
      <c r="AW7" s="552"/>
      <c r="AX7" s="552"/>
      <c r="AY7" s="506">
        <v>6.2</v>
      </c>
      <c r="AZ7" s="552"/>
      <c r="BA7" s="506">
        <v>6.8</v>
      </c>
      <c r="BB7" s="507">
        <v>5</v>
      </c>
      <c r="BC7" s="508">
        <v>0</v>
      </c>
      <c r="BD7" s="506">
        <v>4.7</v>
      </c>
      <c r="BE7" s="506">
        <v>5.0999999999999996</v>
      </c>
      <c r="BF7" s="506">
        <v>4.2</v>
      </c>
      <c r="BG7" s="506">
        <v>5.6</v>
      </c>
      <c r="BH7" s="506">
        <v>8.1</v>
      </c>
      <c r="BI7" s="506">
        <v>5.7</v>
      </c>
      <c r="BJ7" s="506">
        <v>7</v>
      </c>
      <c r="BK7" s="506">
        <v>6</v>
      </c>
      <c r="BL7" s="506">
        <v>7</v>
      </c>
      <c r="BM7" s="506">
        <v>4</v>
      </c>
      <c r="BN7" s="506">
        <v>5.2</v>
      </c>
      <c r="BO7" s="506">
        <v>4.7</v>
      </c>
      <c r="BP7" s="506">
        <v>5.9</v>
      </c>
      <c r="BQ7" s="552"/>
      <c r="BR7" s="506">
        <v>8.5</v>
      </c>
      <c r="BS7" s="506">
        <v>5.9</v>
      </c>
      <c r="BT7" s="506">
        <v>6.6</v>
      </c>
      <c r="BU7" s="506">
        <v>5.4</v>
      </c>
      <c r="BV7" s="506">
        <v>5.0999999999999996</v>
      </c>
      <c r="BW7" s="506">
        <v>7.1</v>
      </c>
      <c r="BX7" s="507">
        <v>50</v>
      </c>
      <c r="BY7" s="508">
        <v>0</v>
      </c>
      <c r="BZ7" s="506">
        <v>8.8000000000000007</v>
      </c>
      <c r="CA7" s="552"/>
      <c r="CB7" s="506">
        <v>5</v>
      </c>
      <c r="CC7" s="552"/>
      <c r="CD7" s="506">
        <v>5.9</v>
      </c>
      <c r="CE7" s="506">
        <v>8.5</v>
      </c>
      <c r="CF7" s="506">
        <v>6.2</v>
      </c>
      <c r="CG7" s="506">
        <v>4.0999999999999996</v>
      </c>
      <c r="CH7" s="552"/>
      <c r="CI7" s="506">
        <v>5.2</v>
      </c>
      <c r="CJ7" s="552"/>
      <c r="CK7" s="552"/>
      <c r="CL7" s="552"/>
      <c r="CM7" s="552"/>
      <c r="CN7" s="506">
        <v>5.0999999999999996</v>
      </c>
      <c r="CO7" s="506">
        <v>6.9</v>
      </c>
      <c r="CP7" s="506">
        <v>6.1</v>
      </c>
      <c r="CQ7" s="506">
        <v>6.3</v>
      </c>
      <c r="CR7" s="506">
        <v>7.1</v>
      </c>
      <c r="CS7" s="507">
        <v>27</v>
      </c>
      <c r="CT7" s="508">
        <v>0</v>
      </c>
      <c r="CU7" s="552"/>
      <c r="CV7" s="552"/>
      <c r="CW7" s="506">
        <v>7.8</v>
      </c>
      <c r="CX7" s="552"/>
      <c r="CY7" s="507">
        <v>5</v>
      </c>
      <c r="CZ7" s="508">
        <v>0</v>
      </c>
      <c r="DA7" s="507">
        <v>138</v>
      </c>
      <c r="DB7" s="508">
        <v>0</v>
      </c>
      <c r="DC7" s="509">
        <v>137</v>
      </c>
      <c r="DD7" s="506">
        <v>138</v>
      </c>
      <c r="DE7" s="506">
        <v>6.33</v>
      </c>
      <c r="DF7" s="506">
        <v>2.4500000000000002</v>
      </c>
      <c r="DG7" s="504"/>
    </row>
    <row r="8" spans="1:111" ht="15.95" customHeight="1" x14ac:dyDescent="0.2">
      <c r="A8" s="503">
        <v>2220724213</v>
      </c>
      <c r="B8" s="504" t="s">
        <v>7</v>
      </c>
      <c r="C8" s="504" t="s">
        <v>40</v>
      </c>
      <c r="D8" s="504" t="s">
        <v>124</v>
      </c>
      <c r="E8" s="505">
        <v>35449</v>
      </c>
      <c r="F8" s="504" t="s">
        <v>209</v>
      </c>
      <c r="G8" s="504" t="s">
        <v>4854</v>
      </c>
      <c r="H8" s="506">
        <v>8.9</v>
      </c>
      <c r="I8" s="506">
        <v>7.3</v>
      </c>
      <c r="J8" s="506">
        <v>5.8</v>
      </c>
      <c r="K8" s="506">
        <v>7.7</v>
      </c>
      <c r="L8" s="506">
        <v>6.6</v>
      </c>
      <c r="M8" s="506">
        <v>7.3</v>
      </c>
      <c r="N8" s="506">
        <v>7.8</v>
      </c>
      <c r="O8" s="552"/>
      <c r="P8" s="506">
        <v>8.3000000000000007</v>
      </c>
      <c r="Q8" s="552"/>
      <c r="R8" s="552"/>
      <c r="S8" s="552"/>
      <c r="T8" s="552"/>
      <c r="U8" s="506">
        <v>7.9</v>
      </c>
      <c r="V8" s="506">
        <v>8.6</v>
      </c>
      <c r="W8" s="506">
        <v>8.5</v>
      </c>
      <c r="X8" s="506">
        <v>8.6999999999999993</v>
      </c>
      <c r="Y8" s="506">
        <v>6.4</v>
      </c>
      <c r="Z8" s="506">
        <v>7.5</v>
      </c>
      <c r="AA8" s="506">
        <v>7.6</v>
      </c>
      <c r="AB8" s="506">
        <v>6.1</v>
      </c>
      <c r="AC8" s="506">
        <v>5.6</v>
      </c>
      <c r="AD8" s="506">
        <v>6.6</v>
      </c>
      <c r="AE8" s="506">
        <v>5.7</v>
      </c>
      <c r="AF8" s="506">
        <v>7.3</v>
      </c>
      <c r="AG8" s="506">
        <v>6.3</v>
      </c>
      <c r="AH8" s="506">
        <v>8.3000000000000007</v>
      </c>
      <c r="AI8" s="506">
        <v>7.8</v>
      </c>
      <c r="AJ8" s="506">
        <v>8.4</v>
      </c>
      <c r="AK8" s="507">
        <v>51</v>
      </c>
      <c r="AL8" s="508">
        <v>0</v>
      </c>
      <c r="AM8" s="506">
        <v>6.8</v>
      </c>
      <c r="AN8" s="506">
        <v>4.9000000000000004</v>
      </c>
      <c r="AO8" s="552"/>
      <c r="AP8" s="552"/>
      <c r="AQ8" s="552"/>
      <c r="AR8" s="552"/>
      <c r="AS8" s="552"/>
      <c r="AT8" s="506">
        <v>6.8</v>
      </c>
      <c r="AU8" s="552"/>
      <c r="AV8" s="552"/>
      <c r="AW8" s="552"/>
      <c r="AX8" s="552"/>
      <c r="AY8" s="552"/>
      <c r="AZ8" s="506">
        <v>4.7</v>
      </c>
      <c r="BA8" s="506">
        <v>6.4</v>
      </c>
      <c r="BB8" s="507">
        <v>5</v>
      </c>
      <c r="BC8" s="508">
        <v>0</v>
      </c>
      <c r="BD8" s="506">
        <v>6.4</v>
      </c>
      <c r="BE8" s="506">
        <v>6.2</v>
      </c>
      <c r="BF8" s="506">
        <v>6.1</v>
      </c>
      <c r="BG8" s="506">
        <v>8.6</v>
      </c>
      <c r="BH8" s="506">
        <v>5.2</v>
      </c>
      <c r="BI8" s="506">
        <v>5.7</v>
      </c>
      <c r="BJ8" s="506">
        <v>8.3000000000000007</v>
      </c>
      <c r="BK8" s="506">
        <v>7.2</v>
      </c>
      <c r="BL8" s="506">
        <v>6.6</v>
      </c>
      <c r="BM8" s="506">
        <v>5.3</v>
      </c>
      <c r="BN8" s="506">
        <v>6.5</v>
      </c>
      <c r="BO8" s="506">
        <v>7.6</v>
      </c>
      <c r="BP8" s="506">
        <v>7.9</v>
      </c>
      <c r="BQ8" s="552"/>
      <c r="BR8" s="506">
        <v>8.1</v>
      </c>
      <c r="BS8" s="506">
        <v>5.8</v>
      </c>
      <c r="BT8" s="506">
        <v>5.6</v>
      </c>
      <c r="BU8" s="506">
        <v>5.4</v>
      </c>
      <c r="BV8" s="506">
        <v>9</v>
      </c>
      <c r="BW8" s="506">
        <v>6.6</v>
      </c>
      <c r="BX8" s="507">
        <v>50</v>
      </c>
      <c r="BY8" s="508">
        <v>0</v>
      </c>
      <c r="BZ8" s="506">
        <v>8.6</v>
      </c>
      <c r="CA8" s="552"/>
      <c r="CB8" s="506">
        <v>8.4</v>
      </c>
      <c r="CC8" s="552"/>
      <c r="CD8" s="506">
        <v>7.2</v>
      </c>
      <c r="CE8" s="506">
        <v>8.1999999999999993</v>
      </c>
      <c r="CF8" s="506">
        <v>5.7</v>
      </c>
      <c r="CG8" s="506">
        <v>5.6</v>
      </c>
      <c r="CH8" s="552"/>
      <c r="CI8" s="506">
        <v>7.4</v>
      </c>
      <c r="CJ8" s="552"/>
      <c r="CK8" s="552"/>
      <c r="CL8" s="552"/>
      <c r="CM8" s="552"/>
      <c r="CN8" s="506">
        <v>4.9000000000000004</v>
      </c>
      <c r="CO8" s="506">
        <v>6.9</v>
      </c>
      <c r="CP8" s="506">
        <v>7.3</v>
      </c>
      <c r="CQ8" s="506">
        <v>6.1</v>
      </c>
      <c r="CR8" s="506">
        <v>7</v>
      </c>
      <c r="CS8" s="507">
        <v>27</v>
      </c>
      <c r="CT8" s="508">
        <v>0</v>
      </c>
      <c r="CU8" s="552"/>
      <c r="CV8" s="552"/>
      <c r="CW8" s="506">
        <v>7.9</v>
      </c>
      <c r="CX8" s="552"/>
      <c r="CY8" s="507">
        <v>5</v>
      </c>
      <c r="CZ8" s="508">
        <v>0</v>
      </c>
      <c r="DA8" s="507">
        <v>138</v>
      </c>
      <c r="DB8" s="508">
        <v>0</v>
      </c>
      <c r="DC8" s="509">
        <v>137</v>
      </c>
      <c r="DD8" s="506">
        <v>138</v>
      </c>
      <c r="DE8" s="506">
        <v>7.03</v>
      </c>
      <c r="DF8" s="506">
        <v>2.86</v>
      </c>
      <c r="DG8" s="504"/>
    </row>
    <row r="9" spans="1:111" ht="15.95" customHeight="1" x14ac:dyDescent="0.2">
      <c r="A9" s="503">
        <v>2220727257</v>
      </c>
      <c r="B9" s="504" t="s">
        <v>6</v>
      </c>
      <c r="C9" s="504" t="s">
        <v>41</v>
      </c>
      <c r="D9" s="504" t="s">
        <v>124</v>
      </c>
      <c r="E9" s="505">
        <v>36067</v>
      </c>
      <c r="F9" s="504" t="s">
        <v>209</v>
      </c>
      <c r="G9" s="504" t="s">
        <v>4854</v>
      </c>
      <c r="H9" s="506">
        <v>7.7</v>
      </c>
      <c r="I9" s="506">
        <v>7.4</v>
      </c>
      <c r="J9" s="506">
        <v>6.4</v>
      </c>
      <c r="K9" s="506">
        <v>8.1999999999999993</v>
      </c>
      <c r="L9" s="506">
        <v>8</v>
      </c>
      <c r="M9" s="506">
        <v>7</v>
      </c>
      <c r="N9" s="506">
        <v>4.9000000000000004</v>
      </c>
      <c r="O9" s="552"/>
      <c r="P9" s="506">
        <v>7.1</v>
      </c>
      <c r="Q9" s="552"/>
      <c r="R9" s="552"/>
      <c r="S9" s="552"/>
      <c r="T9" s="552"/>
      <c r="U9" s="506">
        <v>8</v>
      </c>
      <c r="V9" s="506">
        <v>7.3</v>
      </c>
      <c r="W9" s="506">
        <v>9</v>
      </c>
      <c r="X9" s="506">
        <v>8.9</v>
      </c>
      <c r="Y9" s="506">
        <v>7</v>
      </c>
      <c r="Z9" s="506">
        <v>7.9</v>
      </c>
      <c r="AA9" s="506">
        <v>5.0999999999999996</v>
      </c>
      <c r="AB9" s="506">
        <v>7.6</v>
      </c>
      <c r="AC9" s="506">
        <v>7</v>
      </c>
      <c r="AD9" s="506">
        <v>5.8</v>
      </c>
      <c r="AE9" s="506">
        <v>6.5</v>
      </c>
      <c r="AF9" s="506">
        <v>6.9</v>
      </c>
      <c r="AG9" s="506">
        <v>6</v>
      </c>
      <c r="AH9" s="506">
        <v>6.9</v>
      </c>
      <c r="AI9" s="506">
        <v>6.4</v>
      </c>
      <c r="AJ9" s="506">
        <v>6.1</v>
      </c>
      <c r="AK9" s="507">
        <v>51</v>
      </c>
      <c r="AL9" s="508">
        <v>0</v>
      </c>
      <c r="AM9" s="506">
        <v>7.1</v>
      </c>
      <c r="AN9" s="506">
        <v>6.1</v>
      </c>
      <c r="AO9" s="552"/>
      <c r="AP9" s="552"/>
      <c r="AQ9" s="506">
        <v>5.9</v>
      </c>
      <c r="AR9" s="552"/>
      <c r="AS9" s="552"/>
      <c r="AT9" s="552"/>
      <c r="AU9" s="552"/>
      <c r="AV9" s="552"/>
      <c r="AW9" s="552"/>
      <c r="AX9" s="552"/>
      <c r="AY9" s="506">
        <v>5.7</v>
      </c>
      <c r="AZ9" s="552"/>
      <c r="BA9" s="506">
        <v>8.6999999999999993</v>
      </c>
      <c r="BB9" s="507">
        <v>5</v>
      </c>
      <c r="BC9" s="508">
        <v>0</v>
      </c>
      <c r="BD9" s="506">
        <v>5.8</v>
      </c>
      <c r="BE9" s="506">
        <v>5.5</v>
      </c>
      <c r="BF9" s="506">
        <v>6.9</v>
      </c>
      <c r="BG9" s="506">
        <v>4.9000000000000004</v>
      </c>
      <c r="BH9" s="506">
        <v>6.5</v>
      </c>
      <c r="BI9" s="506">
        <v>5.9</v>
      </c>
      <c r="BJ9" s="506">
        <v>8.1</v>
      </c>
      <c r="BK9" s="506">
        <v>6</v>
      </c>
      <c r="BL9" s="506">
        <v>6.3</v>
      </c>
      <c r="BM9" s="506">
        <v>5.0999999999999996</v>
      </c>
      <c r="BN9" s="506">
        <v>6.1</v>
      </c>
      <c r="BO9" s="506">
        <v>5</v>
      </c>
      <c r="BP9" s="506">
        <v>6.8</v>
      </c>
      <c r="BQ9" s="552"/>
      <c r="BR9" s="506">
        <v>4.3</v>
      </c>
      <c r="BS9" s="506">
        <v>5.4</v>
      </c>
      <c r="BT9" s="506">
        <v>6.2</v>
      </c>
      <c r="BU9" s="506">
        <v>4.5999999999999996</v>
      </c>
      <c r="BV9" s="506">
        <v>7.1</v>
      </c>
      <c r="BW9" s="506">
        <v>7.3</v>
      </c>
      <c r="BX9" s="507">
        <v>50</v>
      </c>
      <c r="BY9" s="508">
        <v>0</v>
      </c>
      <c r="BZ9" s="506">
        <v>8.3000000000000007</v>
      </c>
      <c r="CA9" s="552"/>
      <c r="CB9" s="506">
        <v>6.6</v>
      </c>
      <c r="CC9" s="552"/>
      <c r="CD9" s="506">
        <v>6.4</v>
      </c>
      <c r="CE9" s="506">
        <v>7.6</v>
      </c>
      <c r="CF9" s="506">
        <v>9</v>
      </c>
      <c r="CG9" s="506">
        <v>4.4000000000000004</v>
      </c>
      <c r="CH9" s="552"/>
      <c r="CI9" s="506">
        <v>7.7</v>
      </c>
      <c r="CJ9" s="552"/>
      <c r="CK9" s="552"/>
      <c r="CL9" s="552"/>
      <c r="CM9" s="552"/>
      <c r="CN9" s="506">
        <v>7</v>
      </c>
      <c r="CO9" s="506">
        <v>7.1</v>
      </c>
      <c r="CP9" s="506">
        <v>6.3</v>
      </c>
      <c r="CQ9" s="506">
        <v>6.3</v>
      </c>
      <c r="CR9" s="506">
        <v>7.1</v>
      </c>
      <c r="CS9" s="507">
        <v>27</v>
      </c>
      <c r="CT9" s="508">
        <v>0</v>
      </c>
      <c r="CU9" s="552"/>
      <c r="CV9" s="552"/>
      <c r="CW9" s="506">
        <v>8.8000000000000007</v>
      </c>
      <c r="CX9" s="552"/>
      <c r="CY9" s="507">
        <v>5</v>
      </c>
      <c r="CZ9" s="508">
        <v>0</v>
      </c>
      <c r="DA9" s="507">
        <v>138</v>
      </c>
      <c r="DB9" s="508">
        <v>0</v>
      </c>
      <c r="DC9" s="509">
        <v>137</v>
      </c>
      <c r="DD9" s="506">
        <v>138</v>
      </c>
      <c r="DE9" s="506">
        <v>6.62</v>
      </c>
      <c r="DF9" s="506">
        <v>2.62</v>
      </c>
      <c r="DG9" s="504"/>
    </row>
    <row r="10" spans="1:111" ht="15.95" customHeight="1" x14ac:dyDescent="0.2">
      <c r="A10" s="503">
        <v>2221724190</v>
      </c>
      <c r="B10" s="504" t="s">
        <v>6</v>
      </c>
      <c r="C10" s="504" t="s">
        <v>42</v>
      </c>
      <c r="D10" s="504" t="s">
        <v>124</v>
      </c>
      <c r="E10" s="505">
        <v>36014</v>
      </c>
      <c r="F10" s="504" t="s">
        <v>210</v>
      </c>
      <c r="G10" s="504" t="s">
        <v>212</v>
      </c>
      <c r="H10" s="506">
        <v>8.3000000000000007</v>
      </c>
      <c r="I10" s="506">
        <v>6</v>
      </c>
      <c r="J10" s="506">
        <v>5.8</v>
      </c>
      <c r="K10" s="506">
        <v>7.8</v>
      </c>
      <c r="L10" s="506">
        <v>4.2</v>
      </c>
      <c r="M10" s="506">
        <v>6.9</v>
      </c>
      <c r="N10" s="506">
        <v>7.7</v>
      </c>
      <c r="O10" s="552"/>
      <c r="P10" s="506">
        <v>6.2</v>
      </c>
      <c r="Q10" s="552"/>
      <c r="R10" s="552"/>
      <c r="S10" s="552"/>
      <c r="T10" s="552"/>
      <c r="U10" s="506">
        <v>8.5</v>
      </c>
      <c r="V10" s="506">
        <v>6.4</v>
      </c>
      <c r="W10" s="506">
        <v>8.1999999999999993</v>
      </c>
      <c r="X10" s="506">
        <v>9.1999999999999993</v>
      </c>
      <c r="Y10" s="506">
        <v>6.3</v>
      </c>
      <c r="Z10" s="506">
        <v>6.2</v>
      </c>
      <c r="AA10" s="506">
        <v>5.5</v>
      </c>
      <c r="AB10" s="506">
        <v>4.4000000000000004</v>
      </c>
      <c r="AC10" s="506">
        <v>5.4</v>
      </c>
      <c r="AD10" s="506">
        <v>6.9</v>
      </c>
      <c r="AE10" s="506">
        <v>7.3</v>
      </c>
      <c r="AF10" s="506">
        <v>7.9</v>
      </c>
      <c r="AG10" s="506">
        <v>6.2</v>
      </c>
      <c r="AH10" s="506">
        <v>5.0999999999999996</v>
      </c>
      <c r="AI10" s="506">
        <v>5.8</v>
      </c>
      <c r="AJ10" s="506">
        <v>6.5</v>
      </c>
      <c r="AK10" s="507">
        <v>51</v>
      </c>
      <c r="AL10" s="508">
        <v>0</v>
      </c>
      <c r="AM10" s="506">
        <v>7.9</v>
      </c>
      <c r="AN10" s="506">
        <v>7.9</v>
      </c>
      <c r="AO10" s="552"/>
      <c r="AP10" s="552"/>
      <c r="AQ10" s="506">
        <v>8.6</v>
      </c>
      <c r="AR10" s="552"/>
      <c r="AS10" s="552"/>
      <c r="AT10" s="552"/>
      <c r="AU10" s="506">
        <v>4.8</v>
      </c>
      <c r="AV10" s="552"/>
      <c r="AW10" s="552"/>
      <c r="AX10" s="552"/>
      <c r="AY10" s="552"/>
      <c r="AZ10" s="552"/>
      <c r="BA10" s="506">
        <v>7.6</v>
      </c>
      <c r="BB10" s="507">
        <v>5</v>
      </c>
      <c r="BC10" s="508">
        <v>0</v>
      </c>
      <c r="BD10" s="506">
        <v>5.2</v>
      </c>
      <c r="BE10" s="506">
        <v>4.5999999999999996</v>
      </c>
      <c r="BF10" s="506">
        <v>4.2</v>
      </c>
      <c r="BG10" s="506">
        <v>4.5999999999999996</v>
      </c>
      <c r="BH10" s="506">
        <v>5.6</v>
      </c>
      <c r="BI10" s="506">
        <v>6.4</v>
      </c>
      <c r="BJ10" s="506">
        <v>7.3</v>
      </c>
      <c r="BK10" s="506">
        <v>5.0999999999999996</v>
      </c>
      <c r="BL10" s="506">
        <v>4</v>
      </c>
      <c r="BM10" s="506">
        <v>4.4000000000000004</v>
      </c>
      <c r="BN10" s="506">
        <v>4.2</v>
      </c>
      <c r="BO10" s="506">
        <v>5.5</v>
      </c>
      <c r="BP10" s="506">
        <v>5.4</v>
      </c>
      <c r="BQ10" s="552"/>
      <c r="BR10" s="506">
        <v>4.5999999999999996</v>
      </c>
      <c r="BS10" s="506">
        <v>5</v>
      </c>
      <c r="BT10" s="506">
        <v>5.6</v>
      </c>
      <c r="BU10" s="506">
        <v>6</v>
      </c>
      <c r="BV10" s="506">
        <v>6.2</v>
      </c>
      <c r="BW10" s="506">
        <v>7.9</v>
      </c>
      <c r="BX10" s="507">
        <v>50</v>
      </c>
      <c r="BY10" s="508">
        <v>0</v>
      </c>
      <c r="BZ10" s="506">
        <v>7.8</v>
      </c>
      <c r="CA10" s="552"/>
      <c r="CB10" s="506">
        <v>7.6</v>
      </c>
      <c r="CC10" s="552"/>
      <c r="CD10" s="506">
        <v>6</v>
      </c>
      <c r="CE10" s="506">
        <v>7</v>
      </c>
      <c r="CF10" s="506">
        <v>7.3</v>
      </c>
      <c r="CG10" s="506">
        <v>4.3</v>
      </c>
      <c r="CH10" s="552"/>
      <c r="CI10" s="506">
        <v>6.2</v>
      </c>
      <c r="CJ10" s="552"/>
      <c r="CK10" s="552"/>
      <c r="CL10" s="552"/>
      <c r="CM10" s="552"/>
      <c r="CN10" s="506">
        <v>5.0999999999999996</v>
      </c>
      <c r="CO10" s="506">
        <v>6.5</v>
      </c>
      <c r="CP10" s="506">
        <v>6.4</v>
      </c>
      <c r="CQ10" s="506">
        <v>6.7</v>
      </c>
      <c r="CR10" s="506">
        <v>7.8</v>
      </c>
      <c r="CS10" s="507">
        <v>27</v>
      </c>
      <c r="CT10" s="508">
        <v>0</v>
      </c>
      <c r="CU10" s="552"/>
      <c r="CV10" s="552"/>
      <c r="CW10" s="506">
        <v>8</v>
      </c>
      <c r="CX10" s="552"/>
      <c r="CY10" s="507">
        <v>5</v>
      </c>
      <c r="CZ10" s="508">
        <v>0</v>
      </c>
      <c r="DA10" s="507">
        <v>138</v>
      </c>
      <c r="DB10" s="508">
        <v>0</v>
      </c>
      <c r="DC10" s="509">
        <v>137</v>
      </c>
      <c r="DD10" s="506">
        <v>138</v>
      </c>
      <c r="DE10" s="506">
        <v>6.05</v>
      </c>
      <c r="DF10" s="506">
        <v>2.25</v>
      </c>
      <c r="DG10" s="504"/>
    </row>
    <row r="11" spans="1:111" ht="15.95" customHeight="1" x14ac:dyDescent="0.2">
      <c r="A11" s="503">
        <v>2221727264</v>
      </c>
      <c r="B11" s="504" t="s">
        <v>9</v>
      </c>
      <c r="C11" s="504" t="s">
        <v>44</v>
      </c>
      <c r="D11" s="504" t="s">
        <v>80</v>
      </c>
      <c r="E11" s="505">
        <v>36118</v>
      </c>
      <c r="F11" s="504" t="s">
        <v>210</v>
      </c>
      <c r="G11" s="504" t="s">
        <v>212</v>
      </c>
      <c r="H11" s="506">
        <v>7.9</v>
      </c>
      <c r="I11" s="506">
        <v>5.2</v>
      </c>
      <c r="J11" s="506">
        <v>7.5</v>
      </c>
      <c r="K11" s="506">
        <v>8</v>
      </c>
      <c r="L11" s="506">
        <v>6.6</v>
      </c>
      <c r="M11" s="506">
        <v>5.2</v>
      </c>
      <c r="N11" s="506">
        <v>5</v>
      </c>
      <c r="O11" s="552"/>
      <c r="P11" s="506">
        <v>6.4</v>
      </c>
      <c r="Q11" s="552"/>
      <c r="R11" s="552">
        <v>0</v>
      </c>
      <c r="S11" s="552"/>
      <c r="T11" s="506">
        <v>9.1</v>
      </c>
      <c r="U11" s="506">
        <v>8.1999999999999993</v>
      </c>
      <c r="V11" s="552"/>
      <c r="W11" s="506">
        <v>8.1</v>
      </c>
      <c r="X11" s="506">
        <v>4.5999999999999996</v>
      </c>
      <c r="Y11" s="506">
        <v>7.4</v>
      </c>
      <c r="Z11" s="506">
        <v>6.9</v>
      </c>
      <c r="AA11" s="506">
        <v>6.1</v>
      </c>
      <c r="AB11" s="506">
        <v>4.9000000000000004</v>
      </c>
      <c r="AC11" s="506">
        <v>4.7</v>
      </c>
      <c r="AD11" s="506">
        <v>6.2</v>
      </c>
      <c r="AE11" s="506">
        <v>5.5</v>
      </c>
      <c r="AF11" s="506">
        <v>4.9000000000000004</v>
      </c>
      <c r="AG11" s="506">
        <v>4.8</v>
      </c>
      <c r="AH11" s="506">
        <v>6.1</v>
      </c>
      <c r="AI11" s="506">
        <v>6.5</v>
      </c>
      <c r="AJ11" s="506">
        <v>7.7</v>
      </c>
      <c r="AK11" s="507">
        <v>51</v>
      </c>
      <c r="AL11" s="508">
        <v>0</v>
      </c>
      <c r="AM11" s="506">
        <v>7.7</v>
      </c>
      <c r="AN11" s="506">
        <v>7.9</v>
      </c>
      <c r="AO11" s="506">
        <v>9.1999999999999993</v>
      </c>
      <c r="AP11" s="552"/>
      <c r="AQ11" s="552"/>
      <c r="AR11" s="552"/>
      <c r="AS11" s="552"/>
      <c r="AT11" s="552"/>
      <c r="AU11" s="506">
        <v>6.7</v>
      </c>
      <c r="AV11" s="552"/>
      <c r="AW11" s="552"/>
      <c r="AX11" s="552"/>
      <c r="AY11" s="552"/>
      <c r="AZ11" s="552"/>
      <c r="BA11" s="506">
        <v>4.0999999999999996</v>
      </c>
      <c r="BB11" s="507">
        <v>5</v>
      </c>
      <c r="BC11" s="508">
        <v>0</v>
      </c>
      <c r="BD11" s="506">
        <v>4.5999999999999996</v>
      </c>
      <c r="BE11" s="553" t="s">
        <v>219</v>
      </c>
      <c r="BF11" s="506">
        <v>6.6</v>
      </c>
      <c r="BG11" s="506">
        <v>5.4</v>
      </c>
      <c r="BH11" s="506">
        <v>7.1</v>
      </c>
      <c r="BI11" s="506">
        <v>6.5</v>
      </c>
      <c r="BJ11" s="506">
        <v>6.5</v>
      </c>
      <c r="BK11" s="506">
        <v>6</v>
      </c>
      <c r="BL11" s="506">
        <v>5</v>
      </c>
      <c r="BM11" s="506">
        <v>5.2</v>
      </c>
      <c r="BN11" s="506">
        <v>6.4</v>
      </c>
      <c r="BO11" s="506">
        <v>4.7</v>
      </c>
      <c r="BP11" s="506">
        <v>7.2</v>
      </c>
      <c r="BQ11" s="552"/>
      <c r="BR11" s="506">
        <v>8</v>
      </c>
      <c r="BS11" s="506">
        <v>5.9</v>
      </c>
      <c r="BT11" s="506">
        <v>4.8</v>
      </c>
      <c r="BU11" s="506">
        <v>5</v>
      </c>
      <c r="BV11" s="506">
        <v>6.4</v>
      </c>
      <c r="BW11" s="506">
        <v>6.5</v>
      </c>
      <c r="BX11" s="507">
        <v>47</v>
      </c>
      <c r="BY11" s="508">
        <v>3</v>
      </c>
      <c r="BZ11" s="506">
        <v>7.2</v>
      </c>
      <c r="CA11" s="552"/>
      <c r="CB11" s="506">
        <v>7.9</v>
      </c>
      <c r="CC11" s="552"/>
      <c r="CD11" s="506">
        <v>6.9</v>
      </c>
      <c r="CE11" s="506">
        <v>6.8</v>
      </c>
      <c r="CF11" s="506">
        <v>6.9</v>
      </c>
      <c r="CG11" s="506">
        <v>5.9</v>
      </c>
      <c r="CH11" s="552"/>
      <c r="CI11" s="506">
        <v>5.8</v>
      </c>
      <c r="CJ11" s="552"/>
      <c r="CK11" s="552"/>
      <c r="CL11" s="552"/>
      <c r="CM11" s="552"/>
      <c r="CN11" s="506">
        <v>5.5</v>
      </c>
      <c r="CO11" s="506">
        <v>5.2</v>
      </c>
      <c r="CP11" s="506">
        <v>6.9</v>
      </c>
      <c r="CQ11" s="506">
        <v>7</v>
      </c>
      <c r="CR11" s="506">
        <v>7</v>
      </c>
      <c r="CS11" s="507">
        <v>27</v>
      </c>
      <c r="CT11" s="508">
        <v>0</v>
      </c>
      <c r="CU11" s="552"/>
      <c r="CV11" s="552"/>
      <c r="CW11" s="506">
        <v>7.2</v>
      </c>
      <c r="CX11" s="552"/>
      <c r="CY11" s="507">
        <v>5</v>
      </c>
      <c r="CZ11" s="508">
        <v>0</v>
      </c>
      <c r="DA11" s="507">
        <v>135</v>
      </c>
      <c r="DB11" s="508">
        <v>3</v>
      </c>
      <c r="DC11" s="509">
        <v>137</v>
      </c>
      <c r="DD11" s="506">
        <v>140</v>
      </c>
      <c r="DE11" s="506">
        <v>6.13</v>
      </c>
      <c r="DF11" s="506">
        <v>2.33</v>
      </c>
      <c r="DG11" s="504"/>
    </row>
    <row r="12" spans="1:111" ht="15.95" customHeight="1" x14ac:dyDescent="0.2">
      <c r="A12" s="503">
        <v>2220724232</v>
      </c>
      <c r="B12" s="504" t="s">
        <v>10</v>
      </c>
      <c r="C12" s="504" t="s">
        <v>45</v>
      </c>
      <c r="D12" s="504" t="s">
        <v>125</v>
      </c>
      <c r="E12" s="505">
        <v>35804</v>
      </c>
      <c r="F12" s="504" t="s">
        <v>209</v>
      </c>
      <c r="G12" s="504" t="s">
        <v>4854</v>
      </c>
      <c r="H12" s="506">
        <v>8.5</v>
      </c>
      <c r="I12" s="506">
        <v>8.1</v>
      </c>
      <c r="J12" s="506">
        <v>8.6999999999999993</v>
      </c>
      <c r="K12" s="506">
        <v>6.9</v>
      </c>
      <c r="L12" s="506">
        <v>6.6</v>
      </c>
      <c r="M12" s="506">
        <v>9.3000000000000007</v>
      </c>
      <c r="N12" s="506">
        <v>9</v>
      </c>
      <c r="O12" s="552"/>
      <c r="P12" s="506">
        <v>9.1</v>
      </c>
      <c r="Q12" s="552"/>
      <c r="R12" s="506">
        <v>8.4</v>
      </c>
      <c r="S12" s="552"/>
      <c r="T12" s="552"/>
      <c r="U12" s="506">
        <v>8.6999999999999993</v>
      </c>
      <c r="V12" s="552"/>
      <c r="W12" s="506">
        <v>8.6999999999999993</v>
      </c>
      <c r="X12" s="506">
        <v>9</v>
      </c>
      <c r="Y12" s="506">
        <v>6.9</v>
      </c>
      <c r="Z12" s="506">
        <v>6.8</v>
      </c>
      <c r="AA12" s="506">
        <v>7.8</v>
      </c>
      <c r="AB12" s="506">
        <v>8.1</v>
      </c>
      <c r="AC12" s="506">
        <v>6.5</v>
      </c>
      <c r="AD12" s="506">
        <v>7.4</v>
      </c>
      <c r="AE12" s="506">
        <v>6.3</v>
      </c>
      <c r="AF12" s="506">
        <v>7.8</v>
      </c>
      <c r="AG12" s="506">
        <v>7.8</v>
      </c>
      <c r="AH12" s="506">
        <v>7.2</v>
      </c>
      <c r="AI12" s="506">
        <v>6.1</v>
      </c>
      <c r="AJ12" s="506">
        <v>8.6999999999999993</v>
      </c>
      <c r="AK12" s="507">
        <v>51</v>
      </c>
      <c r="AL12" s="508">
        <v>0</v>
      </c>
      <c r="AM12" s="506">
        <v>6.4</v>
      </c>
      <c r="AN12" s="506">
        <v>5.7</v>
      </c>
      <c r="AO12" s="552"/>
      <c r="AP12" s="552"/>
      <c r="AQ12" s="552"/>
      <c r="AR12" s="552"/>
      <c r="AS12" s="552"/>
      <c r="AT12" s="506">
        <v>6.8</v>
      </c>
      <c r="AU12" s="552"/>
      <c r="AV12" s="552"/>
      <c r="AW12" s="552"/>
      <c r="AX12" s="552"/>
      <c r="AY12" s="552"/>
      <c r="AZ12" s="506">
        <v>6.2</v>
      </c>
      <c r="BA12" s="506">
        <v>6.3</v>
      </c>
      <c r="BB12" s="507">
        <v>5</v>
      </c>
      <c r="BC12" s="508">
        <v>0</v>
      </c>
      <c r="BD12" s="506">
        <v>7.5</v>
      </c>
      <c r="BE12" s="506">
        <v>7.1</v>
      </c>
      <c r="BF12" s="506">
        <v>8.1</v>
      </c>
      <c r="BG12" s="506">
        <v>8.6</v>
      </c>
      <c r="BH12" s="506">
        <v>7.6</v>
      </c>
      <c r="BI12" s="506">
        <v>8.6999999999999993</v>
      </c>
      <c r="BJ12" s="506">
        <v>8.1999999999999993</v>
      </c>
      <c r="BK12" s="506">
        <v>7.7</v>
      </c>
      <c r="BL12" s="506">
        <v>6.3</v>
      </c>
      <c r="BM12" s="506">
        <v>7.2</v>
      </c>
      <c r="BN12" s="506">
        <v>7.5</v>
      </c>
      <c r="BO12" s="506">
        <v>7.4</v>
      </c>
      <c r="BP12" s="506">
        <v>8.6</v>
      </c>
      <c r="BQ12" s="552"/>
      <c r="BR12" s="506">
        <v>6.9</v>
      </c>
      <c r="BS12" s="506">
        <v>5.9</v>
      </c>
      <c r="BT12" s="506">
        <v>7.8</v>
      </c>
      <c r="BU12" s="506">
        <v>6.3</v>
      </c>
      <c r="BV12" s="506">
        <v>7.7</v>
      </c>
      <c r="BW12" s="506">
        <v>9.1</v>
      </c>
      <c r="BX12" s="507">
        <v>50</v>
      </c>
      <c r="BY12" s="508">
        <v>0</v>
      </c>
      <c r="BZ12" s="552"/>
      <c r="CA12" s="506">
        <v>7.9</v>
      </c>
      <c r="CB12" s="506">
        <v>8.9</v>
      </c>
      <c r="CC12" s="552"/>
      <c r="CD12" s="506">
        <v>8.3000000000000007</v>
      </c>
      <c r="CE12" s="506">
        <v>8.5</v>
      </c>
      <c r="CF12" s="506">
        <v>9.5</v>
      </c>
      <c r="CG12" s="506">
        <v>7.8</v>
      </c>
      <c r="CH12" s="552"/>
      <c r="CI12" s="552"/>
      <c r="CJ12" s="552"/>
      <c r="CK12" s="552"/>
      <c r="CL12" s="552"/>
      <c r="CM12" s="506">
        <v>8.5</v>
      </c>
      <c r="CN12" s="506">
        <v>7</v>
      </c>
      <c r="CO12" s="506">
        <v>8</v>
      </c>
      <c r="CP12" s="506">
        <v>8.9</v>
      </c>
      <c r="CQ12" s="506">
        <v>9.6</v>
      </c>
      <c r="CR12" s="506">
        <v>8</v>
      </c>
      <c r="CS12" s="507">
        <v>27</v>
      </c>
      <c r="CT12" s="508">
        <v>0</v>
      </c>
      <c r="CU12" s="552"/>
      <c r="CV12" s="552"/>
      <c r="CW12" s="552"/>
      <c r="CX12" s="506">
        <v>9</v>
      </c>
      <c r="CY12" s="507">
        <v>5</v>
      </c>
      <c r="CZ12" s="508">
        <v>0</v>
      </c>
      <c r="DA12" s="507">
        <v>138</v>
      </c>
      <c r="DB12" s="508">
        <v>0</v>
      </c>
      <c r="DC12" s="509">
        <v>137</v>
      </c>
      <c r="DD12" s="506">
        <v>138</v>
      </c>
      <c r="DE12" s="506">
        <v>7.83</v>
      </c>
      <c r="DF12" s="506">
        <v>3.37</v>
      </c>
      <c r="DG12" s="504"/>
    </row>
    <row r="13" spans="1:111" ht="15.95" customHeight="1" x14ac:dyDescent="0.2">
      <c r="A13" s="503">
        <v>2220727265</v>
      </c>
      <c r="B13" s="504" t="s">
        <v>11</v>
      </c>
      <c r="C13" s="504" t="s">
        <v>46</v>
      </c>
      <c r="D13" s="504" t="s">
        <v>126</v>
      </c>
      <c r="E13" s="505">
        <v>36010</v>
      </c>
      <c r="F13" s="504" t="s">
        <v>209</v>
      </c>
      <c r="G13" s="504" t="s">
        <v>4854</v>
      </c>
      <c r="H13" s="506">
        <v>9.1999999999999993</v>
      </c>
      <c r="I13" s="506">
        <v>8.6</v>
      </c>
      <c r="J13" s="506">
        <v>8.4</v>
      </c>
      <c r="K13" s="506">
        <v>9.1</v>
      </c>
      <c r="L13" s="506">
        <v>9.5</v>
      </c>
      <c r="M13" s="506">
        <v>9.5</v>
      </c>
      <c r="N13" s="506">
        <v>9.5</v>
      </c>
      <c r="O13" s="552"/>
      <c r="P13" s="506">
        <v>8.9</v>
      </c>
      <c r="Q13" s="552"/>
      <c r="R13" s="552"/>
      <c r="S13" s="552"/>
      <c r="T13" s="552"/>
      <c r="U13" s="506">
        <v>8.9</v>
      </c>
      <c r="V13" s="506">
        <v>8.9</v>
      </c>
      <c r="W13" s="506">
        <v>9.1999999999999993</v>
      </c>
      <c r="X13" s="506">
        <v>9.3000000000000007</v>
      </c>
      <c r="Y13" s="506">
        <v>7.6</v>
      </c>
      <c r="Z13" s="506">
        <v>7.4</v>
      </c>
      <c r="AA13" s="506">
        <v>5.7</v>
      </c>
      <c r="AB13" s="506">
        <v>6.5</v>
      </c>
      <c r="AC13" s="506">
        <v>8.8000000000000007</v>
      </c>
      <c r="AD13" s="506">
        <v>8.9</v>
      </c>
      <c r="AE13" s="506">
        <v>7.8</v>
      </c>
      <c r="AF13" s="506">
        <v>9.1</v>
      </c>
      <c r="AG13" s="506">
        <v>6.9</v>
      </c>
      <c r="AH13" s="506">
        <v>8.8000000000000007</v>
      </c>
      <c r="AI13" s="506">
        <v>6.6</v>
      </c>
      <c r="AJ13" s="506">
        <v>8.8000000000000007</v>
      </c>
      <c r="AK13" s="507">
        <v>51</v>
      </c>
      <c r="AL13" s="508">
        <v>0</v>
      </c>
      <c r="AM13" s="506">
        <v>7.6</v>
      </c>
      <c r="AN13" s="506">
        <v>8.6999999999999993</v>
      </c>
      <c r="AO13" s="552"/>
      <c r="AP13" s="552"/>
      <c r="AQ13" s="552"/>
      <c r="AR13" s="552"/>
      <c r="AS13" s="552"/>
      <c r="AT13" s="506">
        <v>8.6</v>
      </c>
      <c r="AU13" s="552"/>
      <c r="AV13" s="552"/>
      <c r="AW13" s="552"/>
      <c r="AX13" s="552"/>
      <c r="AY13" s="552"/>
      <c r="AZ13" s="506">
        <v>9.1</v>
      </c>
      <c r="BA13" s="506">
        <v>8.4</v>
      </c>
      <c r="BB13" s="507">
        <v>5</v>
      </c>
      <c r="BC13" s="508">
        <v>0</v>
      </c>
      <c r="BD13" s="506">
        <v>7.2</v>
      </c>
      <c r="BE13" s="506">
        <v>6</v>
      </c>
      <c r="BF13" s="506">
        <v>7.9</v>
      </c>
      <c r="BG13" s="506">
        <v>8.6</v>
      </c>
      <c r="BH13" s="506">
        <v>8</v>
      </c>
      <c r="BI13" s="506">
        <v>8</v>
      </c>
      <c r="BJ13" s="506">
        <v>8.6</v>
      </c>
      <c r="BK13" s="506">
        <v>6.2</v>
      </c>
      <c r="BL13" s="506">
        <v>7.7</v>
      </c>
      <c r="BM13" s="506">
        <v>8.5</v>
      </c>
      <c r="BN13" s="506">
        <v>8.1999999999999993</v>
      </c>
      <c r="BO13" s="506">
        <v>7.4</v>
      </c>
      <c r="BP13" s="506">
        <v>7.8</v>
      </c>
      <c r="BQ13" s="552"/>
      <c r="BR13" s="506">
        <v>9.1999999999999993</v>
      </c>
      <c r="BS13" s="506">
        <v>6.5</v>
      </c>
      <c r="BT13" s="506">
        <v>7.6</v>
      </c>
      <c r="BU13" s="506">
        <v>7.2</v>
      </c>
      <c r="BV13" s="506">
        <v>9.4</v>
      </c>
      <c r="BW13" s="506">
        <v>8</v>
      </c>
      <c r="BX13" s="507">
        <v>50</v>
      </c>
      <c r="BY13" s="508">
        <v>0</v>
      </c>
      <c r="BZ13" s="506">
        <v>9.6999999999999993</v>
      </c>
      <c r="CA13" s="552"/>
      <c r="CB13" s="506">
        <v>9.1</v>
      </c>
      <c r="CC13" s="552"/>
      <c r="CD13" s="506">
        <v>8</v>
      </c>
      <c r="CE13" s="506">
        <v>7.6</v>
      </c>
      <c r="CF13" s="506">
        <v>8.5</v>
      </c>
      <c r="CG13" s="506">
        <v>9.1999999999999993</v>
      </c>
      <c r="CH13" s="552"/>
      <c r="CI13" s="552"/>
      <c r="CJ13" s="552"/>
      <c r="CK13" s="506">
        <v>7.2</v>
      </c>
      <c r="CL13" s="552"/>
      <c r="CM13" s="552"/>
      <c r="CN13" s="506">
        <v>8</v>
      </c>
      <c r="CO13" s="506">
        <v>8.6999999999999993</v>
      </c>
      <c r="CP13" s="506">
        <v>9.6</v>
      </c>
      <c r="CQ13" s="506">
        <v>9.6</v>
      </c>
      <c r="CR13" s="506">
        <v>9.6</v>
      </c>
      <c r="CS13" s="507">
        <v>27</v>
      </c>
      <c r="CT13" s="508">
        <v>0</v>
      </c>
      <c r="CU13" s="552"/>
      <c r="CV13" s="552"/>
      <c r="CW13" s="552"/>
      <c r="CX13" s="506">
        <v>8.8000000000000007</v>
      </c>
      <c r="CY13" s="507">
        <v>5</v>
      </c>
      <c r="CZ13" s="508">
        <v>0</v>
      </c>
      <c r="DA13" s="507">
        <v>138</v>
      </c>
      <c r="DB13" s="508">
        <v>0</v>
      </c>
      <c r="DC13" s="509">
        <v>137</v>
      </c>
      <c r="DD13" s="506">
        <v>138</v>
      </c>
      <c r="DE13" s="506">
        <v>8.2100000000000009</v>
      </c>
      <c r="DF13" s="506">
        <v>3.57</v>
      </c>
      <c r="DG13" s="504"/>
    </row>
    <row r="14" spans="1:111" ht="15.95" customHeight="1" x14ac:dyDescent="0.2">
      <c r="A14" s="503">
        <v>2220728616</v>
      </c>
      <c r="B14" s="504" t="s">
        <v>7</v>
      </c>
      <c r="C14" s="504" t="s">
        <v>47</v>
      </c>
      <c r="D14" s="504" t="s">
        <v>126</v>
      </c>
      <c r="E14" s="505">
        <v>35927</v>
      </c>
      <c r="F14" s="504" t="s">
        <v>209</v>
      </c>
      <c r="G14" s="504" t="s">
        <v>4854</v>
      </c>
      <c r="H14" s="506">
        <v>8.1999999999999993</v>
      </c>
      <c r="I14" s="506">
        <v>6.6</v>
      </c>
      <c r="J14" s="506">
        <v>4</v>
      </c>
      <c r="K14" s="506">
        <v>5.6</v>
      </c>
      <c r="L14" s="506">
        <v>4.3</v>
      </c>
      <c r="M14" s="506">
        <v>8.5</v>
      </c>
      <c r="N14" s="506">
        <v>5.3</v>
      </c>
      <c r="O14" s="552"/>
      <c r="P14" s="506">
        <v>6.5</v>
      </c>
      <c r="Q14" s="552"/>
      <c r="R14" s="552"/>
      <c r="S14" s="552"/>
      <c r="T14" s="506">
        <v>6.5</v>
      </c>
      <c r="U14" s="506">
        <v>7.8</v>
      </c>
      <c r="V14" s="552"/>
      <c r="W14" s="506">
        <v>9.1999999999999993</v>
      </c>
      <c r="X14" s="506">
        <v>7.1</v>
      </c>
      <c r="Y14" s="506">
        <v>6.7</v>
      </c>
      <c r="Z14" s="506">
        <v>7.3</v>
      </c>
      <c r="AA14" s="506">
        <v>4.7</v>
      </c>
      <c r="AB14" s="506">
        <v>8.5</v>
      </c>
      <c r="AC14" s="506">
        <v>5.9</v>
      </c>
      <c r="AD14" s="506">
        <v>8.6999999999999993</v>
      </c>
      <c r="AE14" s="506">
        <v>5.3</v>
      </c>
      <c r="AF14" s="506">
        <v>6.7</v>
      </c>
      <c r="AG14" s="506">
        <v>7</v>
      </c>
      <c r="AH14" s="506">
        <v>7.7</v>
      </c>
      <c r="AI14" s="506">
        <v>4.9000000000000004</v>
      </c>
      <c r="AJ14" s="506">
        <v>7.9</v>
      </c>
      <c r="AK14" s="507">
        <v>51</v>
      </c>
      <c r="AL14" s="508">
        <v>0</v>
      </c>
      <c r="AM14" s="506">
        <v>6.1</v>
      </c>
      <c r="AN14" s="506">
        <v>6.4</v>
      </c>
      <c r="AO14" s="552"/>
      <c r="AP14" s="552"/>
      <c r="AQ14" s="552"/>
      <c r="AR14" s="552"/>
      <c r="AS14" s="506">
        <v>6.1</v>
      </c>
      <c r="AT14" s="552"/>
      <c r="AU14" s="552"/>
      <c r="AV14" s="552"/>
      <c r="AW14" s="552"/>
      <c r="AX14" s="552"/>
      <c r="AY14" s="506">
        <v>5.4</v>
      </c>
      <c r="AZ14" s="552"/>
      <c r="BA14" s="506">
        <v>7.8</v>
      </c>
      <c r="BB14" s="507">
        <v>5</v>
      </c>
      <c r="BC14" s="508">
        <v>0</v>
      </c>
      <c r="BD14" s="506">
        <v>5.7</v>
      </c>
      <c r="BE14" s="506">
        <v>5.2</v>
      </c>
      <c r="BF14" s="506">
        <v>6.3</v>
      </c>
      <c r="BG14" s="506">
        <v>4.3</v>
      </c>
      <c r="BH14" s="506">
        <v>5.6</v>
      </c>
      <c r="BI14" s="506">
        <v>6.8</v>
      </c>
      <c r="BJ14" s="506">
        <v>6.7</v>
      </c>
      <c r="BK14" s="506">
        <v>6</v>
      </c>
      <c r="BL14" s="506">
        <v>6.3</v>
      </c>
      <c r="BM14" s="506">
        <v>6.6</v>
      </c>
      <c r="BN14" s="506">
        <v>4.5</v>
      </c>
      <c r="BO14" s="506">
        <v>4.8</v>
      </c>
      <c r="BP14" s="506">
        <v>5.6</v>
      </c>
      <c r="BQ14" s="552"/>
      <c r="BR14" s="506">
        <v>4.5999999999999996</v>
      </c>
      <c r="BS14" s="506">
        <v>6.4</v>
      </c>
      <c r="BT14" s="506">
        <v>7.6</v>
      </c>
      <c r="BU14" s="506">
        <v>6.3</v>
      </c>
      <c r="BV14" s="506">
        <v>6.5</v>
      </c>
      <c r="BW14" s="506">
        <v>7.6</v>
      </c>
      <c r="BX14" s="507">
        <v>50</v>
      </c>
      <c r="BY14" s="508">
        <v>0</v>
      </c>
      <c r="BZ14" s="506">
        <v>8.4</v>
      </c>
      <c r="CA14" s="552"/>
      <c r="CB14" s="506">
        <v>7.9</v>
      </c>
      <c r="CC14" s="552"/>
      <c r="CD14" s="506">
        <v>7</v>
      </c>
      <c r="CE14" s="506">
        <v>6.1</v>
      </c>
      <c r="CF14" s="506">
        <v>6.5</v>
      </c>
      <c r="CG14" s="506">
        <v>4.5999999999999996</v>
      </c>
      <c r="CH14" s="552"/>
      <c r="CI14" s="506">
        <v>6.6</v>
      </c>
      <c r="CJ14" s="552"/>
      <c r="CK14" s="552"/>
      <c r="CL14" s="552"/>
      <c r="CM14" s="552"/>
      <c r="CN14" s="506">
        <v>6.5</v>
      </c>
      <c r="CO14" s="506">
        <v>8.3000000000000007</v>
      </c>
      <c r="CP14" s="506">
        <v>7.9</v>
      </c>
      <c r="CQ14" s="506">
        <v>7.2</v>
      </c>
      <c r="CR14" s="506">
        <v>7.1</v>
      </c>
      <c r="CS14" s="507">
        <v>27</v>
      </c>
      <c r="CT14" s="508">
        <v>0</v>
      </c>
      <c r="CU14" s="552"/>
      <c r="CV14" s="552"/>
      <c r="CW14" s="506">
        <v>8.5</v>
      </c>
      <c r="CX14" s="552"/>
      <c r="CY14" s="507">
        <v>5</v>
      </c>
      <c r="CZ14" s="508">
        <v>0</v>
      </c>
      <c r="DA14" s="507">
        <v>138</v>
      </c>
      <c r="DB14" s="508">
        <v>0</v>
      </c>
      <c r="DC14" s="509">
        <v>137</v>
      </c>
      <c r="DD14" s="506">
        <v>138</v>
      </c>
      <c r="DE14" s="506">
        <v>6.46</v>
      </c>
      <c r="DF14" s="506">
        <v>2.56</v>
      </c>
      <c r="DG14" s="504"/>
    </row>
    <row r="15" spans="1:111" ht="15.95" customHeight="1" x14ac:dyDescent="0.2">
      <c r="A15" s="503">
        <v>2220729054</v>
      </c>
      <c r="B15" s="504" t="s">
        <v>6</v>
      </c>
      <c r="C15" s="504" t="s">
        <v>45</v>
      </c>
      <c r="D15" s="504" t="s">
        <v>128</v>
      </c>
      <c r="E15" s="505">
        <v>35966</v>
      </c>
      <c r="F15" s="504" t="s">
        <v>209</v>
      </c>
      <c r="G15" s="504" t="s">
        <v>4854</v>
      </c>
      <c r="H15" s="506">
        <v>7.6</v>
      </c>
      <c r="I15" s="506">
        <v>6.9</v>
      </c>
      <c r="J15" s="506">
        <v>8.5</v>
      </c>
      <c r="K15" s="506">
        <v>8.1999999999999993</v>
      </c>
      <c r="L15" s="506">
        <v>7.3</v>
      </c>
      <c r="M15" s="506">
        <v>7.5</v>
      </c>
      <c r="N15" s="506">
        <v>7.7</v>
      </c>
      <c r="O15" s="552"/>
      <c r="P15" s="506">
        <v>6.2</v>
      </c>
      <c r="Q15" s="552"/>
      <c r="R15" s="506">
        <v>8</v>
      </c>
      <c r="S15" s="552"/>
      <c r="T15" s="552"/>
      <c r="U15" s="506">
        <v>8.1999999999999993</v>
      </c>
      <c r="V15" s="552"/>
      <c r="W15" s="506">
        <v>8.8000000000000007</v>
      </c>
      <c r="X15" s="506">
        <v>8.1999999999999993</v>
      </c>
      <c r="Y15" s="506">
        <v>6.4</v>
      </c>
      <c r="Z15" s="506">
        <v>7.1</v>
      </c>
      <c r="AA15" s="506">
        <v>7.3</v>
      </c>
      <c r="AB15" s="506">
        <v>7.5</v>
      </c>
      <c r="AC15" s="506">
        <v>6.4</v>
      </c>
      <c r="AD15" s="506">
        <v>5.9</v>
      </c>
      <c r="AE15" s="506">
        <v>5.3</v>
      </c>
      <c r="AF15" s="506">
        <v>5</v>
      </c>
      <c r="AG15" s="506">
        <v>6.4</v>
      </c>
      <c r="AH15" s="506">
        <v>6</v>
      </c>
      <c r="AI15" s="506">
        <v>5.6</v>
      </c>
      <c r="AJ15" s="506">
        <v>6.3</v>
      </c>
      <c r="AK15" s="507">
        <v>51</v>
      </c>
      <c r="AL15" s="508">
        <v>0</v>
      </c>
      <c r="AM15" s="506">
        <v>7.5</v>
      </c>
      <c r="AN15" s="506">
        <v>8.6999999999999993</v>
      </c>
      <c r="AO15" s="552"/>
      <c r="AP15" s="552"/>
      <c r="AQ15" s="552"/>
      <c r="AR15" s="552"/>
      <c r="AS15" s="552"/>
      <c r="AT15" s="506">
        <v>7.6</v>
      </c>
      <c r="AU15" s="552"/>
      <c r="AV15" s="552"/>
      <c r="AW15" s="552"/>
      <c r="AX15" s="552"/>
      <c r="AY15" s="552"/>
      <c r="AZ15" s="506">
        <v>7.3</v>
      </c>
      <c r="BA15" s="506">
        <v>6.8</v>
      </c>
      <c r="BB15" s="507">
        <v>5</v>
      </c>
      <c r="BC15" s="508">
        <v>0</v>
      </c>
      <c r="BD15" s="506">
        <v>6.7</v>
      </c>
      <c r="BE15" s="506">
        <v>7.2</v>
      </c>
      <c r="BF15" s="506">
        <v>8.9</v>
      </c>
      <c r="BG15" s="506">
        <v>7.4</v>
      </c>
      <c r="BH15" s="506">
        <v>7.9</v>
      </c>
      <c r="BI15" s="506">
        <v>7</v>
      </c>
      <c r="BJ15" s="506">
        <v>6.4</v>
      </c>
      <c r="BK15" s="506">
        <v>7.1</v>
      </c>
      <c r="BL15" s="506">
        <v>5.6</v>
      </c>
      <c r="BM15" s="506">
        <v>6.7</v>
      </c>
      <c r="BN15" s="506">
        <v>6.3</v>
      </c>
      <c r="BO15" s="506">
        <v>7.9</v>
      </c>
      <c r="BP15" s="506">
        <v>7.1</v>
      </c>
      <c r="BQ15" s="552"/>
      <c r="BR15" s="506">
        <v>6.3</v>
      </c>
      <c r="BS15" s="506">
        <v>5.3</v>
      </c>
      <c r="BT15" s="506">
        <v>6.9</v>
      </c>
      <c r="BU15" s="506">
        <v>6.8</v>
      </c>
      <c r="BV15" s="506">
        <v>8</v>
      </c>
      <c r="BW15" s="506">
        <v>8.8000000000000007</v>
      </c>
      <c r="BX15" s="507">
        <v>50</v>
      </c>
      <c r="BY15" s="508">
        <v>0</v>
      </c>
      <c r="BZ15" s="552"/>
      <c r="CA15" s="506">
        <v>7.1</v>
      </c>
      <c r="CB15" s="506">
        <v>8</v>
      </c>
      <c r="CC15" s="552"/>
      <c r="CD15" s="506">
        <v>7.3</v>
      </c>
      <c r="CE15" s="506">
        <v>7.7</v>
      </c>
      <c r="CF15" s="506">
        <v>7.6</v>
      </c>
      <c r="CG15" s="506">
        <v>7.9</v>
      </c>
      <c r="CH15" s="552"/>
      <c r="CI15" s="552"/>
      <c r="CJ15" s="552"/>
      <c r="CK15" s="552"/>
      <c r="CL15" s="552"/>
      <c r="CM15" s="506">
        <v>9</v>
      </c>
      <c r="CN15" s="506">
        <v>6.6</v>
      </c>
      <c r="CO15" s="506">
        <v>7.4</v>
      </c>
      <c r="CP15" s="506">
        <v>7.5</v>
      </c>
      <c r="CQ15" s="506">
        <v>7.8</v>
      </c>
      <c r="CR15" s="506">
        <v>8</v>
      </c>
      <c r="CS15" s="507">
        <v>27</v>
      </c>
      <c r="CT15" s="508">
        <v>0</v>
      </c>
      <c r="CU15" s="552"/>
      <c r="CV15" s="552"/>
      <c r="CW15" s="506">
        <v>8.3000000000000007</v>
      </c>
      <c r="CX15" s="552"/>
      <c r="CY15" s="507">
        <v>5</v>
      </c>
      <c r="CZ15" s="508">
        <v>0</v>
      </c>
      <c r="DA15" s="507">
        <v>138</v>
      </c>
      <c r="DB15" s="508">
        <v>0</v>
      </c>
      <c r="DC15" s="509">
        <v>137</v>
      </c>
      <c r="DD15" s="506">
        <v>138</v>
      </c>
      <c r="DE15" s="506">
        <v>7.14</v>
      </c>
      <c r="DF15" s="506">
        <v>2.94</v>
      </c>
      <c r="DG15" s="504" t="s">
        <v>364</v>
      </c>
    </row>
    <row r="16" spans="1:111" ht="15.95" customHeight="1" x14ac:dyDescent="0.2">
      <c r="A16" s="503">
        <v>2220727273</v>
      </c>
      <c r="B16" s="504" t="s">
        <v>13</v>
      </c>
      <c r="C16" s="504" t="s">
        <v>48</v>
      </c>
      <c r="D16" s="504" t="s">
        <v>129</v>
      </c>
      <c r="E16" s="505">
        <v>36023</v>
      </c>
      <c r="F16" s="504" t="s">
        <v>209</v>
      </c>
      <c r="G16" s="504" t="s">
        <v>4854</v>
      </c>
      <c r="H16" s="506">
        <v>9.1</v>
      </c>
      <c r="I16" s="506">
        <v>7.8</v>
      </c>
      <c r="J16" s="506">
        <v>7.7</v>
      </c>
      <c r="K16" s="506">
        <v>6.3</v>
      </c>
      <c r="L16" s="506">
        <v>7.5</v>
      </c>
      <c r="M16" s="506">
        <v>6</v>
      </c>
      <c r="N16" s="506">
        <v>7.2</v>
      </c>
      <c r="O16" s="552"/>
      <c r="P16" s="506">
        <v>6.8</v>
      </c>
      <c r="Q16" s="552"/>
      <c r="R16" s="552"/>
      <c r="S16" s="552"/>
      <c r="T16" s="552"/>
      <c r="U16" s="506">
        <v>6.7</v>
      </c>
      <c r="V16" s="506">
        <v>9</v>
      </c>
      <c r="W16" s="506">
        <v>8.4</v>
      </c>
      <c r="X16" s="506">
        <v>8.6999999999999993</v>
      </c>
      <c r="Y16" s="506">
        <v>6.2</v>
      </c>
      <c r="Z16" s="506">
        <v>7.1</v>
      </c>
      <c r="AA16" s="506">
        <v>6.1</v>
      </c>
      <c r="AB16" s="506">
        <v>9.1999999999999993</v>
      </c>
      <c r="AC16" s="506">
        <v>7.2</v>
      </c>
      <c r="AD16" s="506">
        <v>5.3</v>
      </c>
      <c r="AE16" s="506">
        <v>5.7</v>
      </c>
      <c r="AF16" s="506">
        <v>6.7</v>
      </c>
      <c r="AG16" s="506">
        <v>5.4</v>
      </c>
      <c r="AH16" s="506">
        <v>6.6</v>
      </c>
      <c r="AI16" s="506">
        <v>6.2</v>
      </c>
      <c r="AJ16" s="506">
        <v>7.8</v>
      </c>
      <c r="AK16" s="507">
        <v>51</v>
      </c>
      <c r="AL16" s="508">
        <v>0</v>
      </c>
      <c r="AM16" s="506">
        <v>5.6</v>
      </c>
      <c r="AN16" s="506">
        <v>6.2</v>
      </c>
      <c r="AO16" s="552"/>
      <c r="AP16" s="552"/>
      <c r="AQ16" s="506">
        <v>4.9000000000000004</v>
      </c>
      <c r="AR16" s="552"/>
      <c r="AS16" s="552"/>
      <c r="AT16" s="552"/>
      <c r="AU16" s="552"/>
      <c r="AV16" s="552"/>
      <c r="AW16" s="506">
        <v>7.7</v>
      </c>
      <c r="AX16" s="552"/>
      <c r="AY16" s="552"/>
      <c r="AZ16" s="552"/>
      <c r="BA16" s="506">
        <v>8.4</v>
      </c>
      <c r="BB16" s="507">
        <v>5</v>
      </c>
      <c r="BC16" s="508">
        <v>0</v>
      </c>
      <c r="BD16" s="506">
        <v>5.5</v>
      </c>
      <c r="BE16" s="506">
        <v>5.6</v>
      </c>
      <c r="BF16" s="506">
        <v>5.2</v>
      </c>
      <c r="BG16" s="506">
        <v>6.1</v>
      </c>
      <c r="BH16" s="506">
        <v>4.9000000000000004</v>
      </c>
      <c r="BI16" s="506">
        <v>6.4</v>
      </c>
      <c r="BJ16" s="506">
        <v>8.1999999999999993</v>
      </c>
      <c r="BK16" s="506">
        <v>5.5</v>
      </c>
      <c r="BL16" s="506">
        <v>5.3</v>
      </c>
      <c r="BM16" s="506">
        <v>4.9000000000000004</v>
      </c>
      <c r="BN16" s="506">
        <v>4.8</v>
      </c>
      <c r="BO16" s="506">
        <v>6.2</v>
      </c>
      <c r="BP16" s="506">
        <v>5.6</v>
      </c>
      <c r="BQ16" s="552"/>
      <c r="BR16" s="506">
        <v>7.2</v>
      </c>
      <c r="BS16" s="506">
        <v>4.9000000000000004</v>
      </c>
      <c r="BT16" s="506">
        <v>6.5</v>
      </c>
      <c r="BU16" s="506">
        <v>6</v>
      </c>
      <c r="BV16" s="506">
        <v>7.8</v>
      </c>
      <c r="BW16" s="506">
        <v>7.6</v>
      </c>
      <c r="BX16" s="507">
        <v>50</v>
      </c>
      <c r="BY16" s="508">
        <v>0</v>
      </c>
      <c r="BZ16" s="506">
        <v>8.3000000000000007</v>
      </c>
      <c r="CA16" s="552"/>
      <c r="CB16" s="506">
        <v>6.3</v>
      </c>
      <c r="CC16" s="552"/>
      <c r="CD16" s="506">
        <v>8.6</v>
      </c>
      <c r="CE16" s="506">
        <v>7</v>
      </c>
      <c r="CF16" s="506">
        <v>9.3000000000000007</v>
      </c>
      <c r="CG16" s="506">
        <v>7.4</v>
      </c>
      <c r="CH16" s="552"/>
      <c r="CI16" s="506">
        <v>6.7</v>
      </c>
      <c r="CJ16" s="552"/>
      <c r="CK16" s="552"/>
      <c r="CL16" s="552"/>
      <c r="CM16" s="552"/>
      <c r="CN16" s="506">
        <v>5.8</v>
      </c>
      <c r="CO16" s="506">
        <v>7.5</v>
      </c>
      <c r="CP16" s="506">
        <v>8.6</v>
      </c>
      <c r="CQ16" s="506">
        <v>5.3</v>
      </c>
      <c r="CR16" s="506">
        <v>7.8</v>
      </c>
      <c r="CS16" s="507">
        <v>27</v>
      </c>
      <c r="CT16" s="508">
        <v>0</v>
      </c>
      <c r="CU16" s="552"/>
      <c r="CV16" s="552"/>
      <c r="CW16" s="506">
        <v>8.8000000000000007</v>
      </c>
      <c r="CX16" s="552"/>
      <c r="CY16" s="507">
        <v>5</v>
      </c>
      <c r="CZ16" s="508">
        <v>0</v>
      </c>
      <c r="DA16" s="507">
        <v>138</v>
      </c>
      <c r="DB16" s="508">
        <v>0</v>
      </c>
      <c r="DC16" s="509">
        <v>137</v>
      </c>
      <c r="DD16" s="506">
        <v>138</v>
      </c>
      <c r="DE16" s="506">
        <v>6.75</v>
      </c>
      <c r="DF16" s="506">
        <v>2.71</v>
      </c>
      <c r="DG16" s="504"/>
    </row>
    <row r="17" spans="1:111" ht="15.95" customHeight="1" x14ac:dyDescent="0.2">
      <c r="A17" s="503">
        <v>2220247920</v>
      </c>
      <c r="B17" s="504" t="s">
        <v>7</v>
      </c>
      <c r="C17" s="504" t="s">
        <v>49</v>
      </c>
      <c r="D17" s="504" t="s">
        <v>130</v>
      </c>
      <c r="E17" s="505">
        <v>35860</v>
      </c>
      <c r="F17" s="504" t="s">
        <v>209</v>
      </c>
      <c r="G17" s="504" t="s">
        <v>4854</v>
      </c>
      <c r="H17" s="506">
        <v>8.6</v>
      </c>
      <c r="I17" s="506">
        <v>7.3</v>
      </c>
      <c r="J17" s="506">
        <v>8.1</v>
      </c>
      <c r="K17" s="506">
        <v>6.6</v>
      </c>
      <c r="L17" s="506">
        <v>6.7</v>
      </c>
      <c r="M17" s="506">
        <v>6.5</v>
      </c>
      <c r="N17" s="506">
        <v>4</v>
      </c>
      <c r="O17" s="552"/>
      <c r="P17" s="506">
        <v>7.8</v>
      </c>
      <c r="Q17" s="552"/>
      <c r="R17" s="552"/>
      <c r="S17" s="552"/>
      <c r="T17" s="552"/>
      <c r="U17" s="506">
        <v>7.9</v>
      </c>
      <c r="V17" s="506">
        <v>6</v>
      </c>
      <c r="W17" s="506">
        <v>8.9</v>
      </c>
      <c r="X17" s="506">
        <v>8.4</v>
      </c>
      <c r="Y17" s="506">
        <v>5.7</v>
      </c>
      <c r="Z17" s="506">
        <v>6.5</v>
      </c>
      <c r="AA17" s="506">
        <v>4.8</v>
      </c>
      <c r="AB17" s="506">
        <v>7.9</v>
      </c>
      <c r="AC17" s="506">
        <v>6.7</v>
      </c>
      <c r="AD17" s="506">
        <v>6.4</v>
      </c>
      <c r="AE17" s="506">
        <v>5.2</v>
      </c>
      <c r="AF17" s="506">
        <v>8.1999999999999993</v>
      </c>
      <c r="AG17" s="506">
        <v>6.3</v>
      </c>
      <c r="AH17" s="506">
        <v>5.5</v>
      </c>
      <c r="AI17" s="506">
        <v>7.1</v>
      </c>
      <c r="AJ17" s="506">
        <v>6.9</v>
      </c>
      <c r="AK17" s="507">
        <v>51</v>
      </c>
      <c r="AL17" s="508">
        <v>0</v>
      </c>
      <c r="AM17" s="506">
        <v>7.2</v>
      </c>
      <c r="AN17" s="506">
        <v>7.1</v>
      </c>
      <c r="AO17" s="506">
        <v>9.6</v>
      </c>
      <c r="AP17" s="552"/>
      <c r="AQ17" s="552"/>
      <c r="AR17" s="552"/>
      <c r="AS17" s="552"/>
      <c r="AT17" s="552"/>
      <c r="AU17" s="552"/>
      <c r="AV17" s="552"/>
      <c r="AW17" s="552"/>
      <c r="AX17" s="552"/>
      <c r="AY17" s="506">
        <v>7.4</v>
      </c>
      <c r="AZ17" s="552"/>
      <c r="BA17" s="506">
        <v>8.8000000000000007</v>
      </c>
      <c r="BB17" s="507">
        <v>5</v>
      </c>
      <c r="BC17" s="508">
        <v>0</v>
      </c>
      <c r="BD17" s="506">
        <v>4</v>
      </c>
      <c r="BE17" s="506">
        <v>5.0999999999999996</v>
      </c>
      <c r="BF17" s="506">
        <v>6.9</v>
      </c>
      <c r="BG17" s="506">
        <v>5.7</v>
      </c>
      <c r="BH17" s="506">
        <v>5.0999999999999996</v>
      </c>
      <c r="BI17" s="506">
        <v>5.4</v>
      </c>
      <c r="BJ17" s="506">
        <v>7</v>
      </c>
      <c r="BK17" s="506">
        <v>5.8</v>
      </c>
      <c r="BL17" s="506">
        <v>6.4</v>
      </c>
      <c r="BM17" s="506">
        <v>5.8</v>
      </c>
      <c r="BN17" s="506">
        <v>6.1</v>
      </c>
      <c r="BO17" s="506">
        <v>5.3</v>
      </c>
      <c r="BP17" s="506">
        <v>6.7</v>
      </c>
      <c r="BQ17" s="552"/>
      <c r="BR17" s="506">
        <v>7.4</v>
      </c>
      <c r="BS17" s="506">
        <v>8.3000000000000007</v>
      </c>
      <c r="BT17" s="506">
        <v>6.6</v>
      </c>
      <c r="BU17" s="506">
        <v>5.9</v>
      </c>
      <c r="BV17" s="506">
        <v>5.9</v>
      </c>
      <c r="BW17" s="506">
        <v>7.5</v>
      </c>
      <c r="BX17" s="507">
        <v>50</v>
      </c>
      <c r="BY17" s="508">
        <v>0</v>
      </c>
      <c r="BZ17" s="506">
        <v>7</v>
      </c>
      <c r="CA17" s="552"/>
      <c r="CB17" s="506">
        <v>6.3</v>
      </c>
      <c r="CC17" s="552"/>
      <c r="CD17" s="506">
        <v>7.4</v>
      </c>
      <c r="CE17" s="506">
        <v>6.9</v>
      </c>
      <c r="CF17" s="506">
        <v>8</v>
      </c>
      <c r="CG17" s="506">
        <v>6.6</v>
      </c>
      <c r="CH17" s="552"/>
      <c r="CI17" s="506">
        <v>6.4</v>
      </c>
      <c r="CJ17" s="552"/>
      <c r="CK17" s="552"/>
      <c r="CL17" s="552"/>
      <c r="CM17" s="552"/>
      <c r="CN17" s="506">
        <v>4.5</v>
      </c>
      <c r="CO17" s="506">
        <v>6.5</v>
      </c>
      <c r="CP17" s="506">
        <v>7.6</v>
      </c>
      <c r="CQ17" s="506">
        <v>8.4</v>
      </c>
      <c r="CR17" s="506">
        <v>8.8000000000000007</v>
      </c>
      <c r="CS17" s="507">
        <v>27</v>
      </c>
      <c r="CT17" s="508">
        <v>0</v>
      </c>
      <c r="CU17" s="552"/>
      <c r="CV17" s="552"/>
      <c r="CW17" s="506">
        <v>7.3</v>
      </c>
      <c r="CX17" s="552"/>
      <c r="CY17" s="507">
        <v>5</v>
      </c>
      <c r="CZ17" s="508">
        <v>0</v>
      </c>
      <c r="DA17" s="507">
        <v>138</v>
      </c>
      <c r="DB17" s="508">
        <v>0</v>
      </c>
      <c r="DC17" s="509">
        <v>137</v>
      </c>
      <c r="DD17" s="506">
        <v>138</v>
      </c>
      <c r="DE17" s="506">
        <v>6.52</v>
      </c>
      <c r="DF17" s="506">
        <v>2.54</v>
      </c>
      <c r="DG17" s="504"/>
    </row>
    <row r="18" spans="1:111" ht="15.95" customHeight="1" x14ac:dyDescent="0.2">
      <c r="A18" s="503">
        <v>2221727275</v>
      </c>
      <c r="B18" s="504" t="s">
        <v>10</v>
      </c>
      <c r="C18" s="504"/>
      <c r="D18" s="504" t="s">
        <v>131</v>
      </c>
      <c r="E18" s="505">
        <v>35871</v>
      </c>
      <c r="F18" s="504" t="s">
        <v>210</v>
      </c>
      <c r="G18" s="504" t="s">
        <v>4854</v>
      </c>
      <c r="H18" s="506">
        <v>7.8</v>
      </c>
      <c r="I18" s="506">
        <v>6.9</v>
      </c>
      <c r="J18" s="506">
        <v>5.9</v>
      </c>
      <c r="K18" s="506">
        <v>6.7</v>
      </c>
      <c r="L18" s="506">
        <v>6.9</v>
      </c>
      <c r="M18" s="506">
        <v>4.3</v>
      </c>
      <c r="N18" s="506">
        <v>7.5</v>
      </c>
      <c r="O18" s="552"/>
      <c r="P18" s="506">
        <v>6.6</v>
      </c>
      <c r="Q18" s="552"/>
      <c r="R18" s="552"/>
      <c r="S18" s="552"/>
      <c r="T18" s="552"/>
      <c r="U18" s="506">
        <v>7.3</v>
      </c>
      <c r="V18" s="506">
        <v>6.4</v>
      </c>
      <c r="W18" s="506">
        <v>8.5</v>
      </c>
      <c r="X18" s="506">
        <v>7.9</v>
      </c>
      <c r="Y18" s="506">
        <v>6.5</v>
      </c>
      <c r="Z18" s="506">
        <v>7.7</v>
      </c>
      <c r="AA18" s="506">
        <v>5.3</v>
      </c>
      <c r="AB18" s="506">
        <v>7.9</v>
      </c>
      <c r="AC18" s="506">
        <v>6.8</v>
      </c>
      <c r="AD18" s="506">
        <v>5.8</v>
      </c>
      <c r="AE18" s="506">
        <v>7.2</v>
      </c>
      <c r="AF18" s="506">
        <v>7.4</v>
      </c>
      <c r="AG18" s="506">
        <v>6.2</v>
      </c>
      <c r="AH18" s="506">
        <v>7</v>
      </c>
      <c r="AI18" s="506">
        <v>7.1</v>
      </c>
      <c r="AJ18" s="506">
        <v>6.5</v>
      </c>
      <c r="AK18" s="507">
        <v>51</v>
      </c>
      <c r="AL18" s="508">
        <v>0</v>
      </c>
      <c r="AM18" s="506">
        <v>8</v>
      </c>
      <c r="AN18" s="506">
        <v>9.4</v>
      </c>
      <c r="AO18" s="552">
        <v>10</v>
      </c>
      <c r="AP18" s="552"/>
      <c r="AQ18" s="552"/>
      <c r="AR18" s="552"/>
      <c r="AS18" s="552"/>
      <c r="AT18" s="552"/>
      <c r="AU18" s="506">
        <v>7.4</v>
      </c>
      <c r="AV18" s="552"/>
      <c r="AW18" s="552"/>
      <c r="AX18" s="552"/>
      <c r="AY18" s="552"/>
      <c r="AZ18" s="552"/>
      <c r="BA18" s="506">
        <v>6.8</v>
      </c>
      <c r="BB18" s="507">
        <v>5</v>
      </c>
      <c r="BC18" s="508">
        <v>0</v>
      </c>
      <c r="BD18" s="506">
        <v>7.3</v>
      </c>
      <c r="BE18" s="506">
        <v>5.8</v>
      </c>
      <c r="BF18" s="506">
        <v>7.7</v>
      </c>
      <c r="BG18" s="506">
        <v>5.5</v>
      </c>
      <c r="BH18" s="506">
        <v>5.3</v>
      </c>
      <c r="BI18" s="506">
        <v>8.8000000000000007</v>
      </c>
      <c r="BJ18" s="506">
        <v>8.1999999999999993</v>
      </c>
      <c r="BK18" s="506">
        <v>5.6</v>
      </c>
      <c r="BL18" s="506">
        <v>7.3</v>
      </c>
      <c r="BM18" s="506">
        <v>5.5</v>
      </c>
      <c r="BN18" s="506">
        <v>5.6</v>
      </c>
      <c r="BO18" s="506">
        <v>5.0999999999999996</v>
      </c>
      <c r="BP18" s="506">
        <v>8.1999999999999993</v>
      </c>
      <c r="BQ18" s="552"/>
      <c r="BR18" s="506">
        <v>7.1</v>
      </c>
      <c r="BS18" s="506">
        <v>5.7</v>
      </c>
      <c r="BT18" s="506">
        <v>4.4000000000000004</v>
      </c>
      <c r="BU18" s="506">
        <v>6.1</v>
      </c>
      <c r="BV18" s="506">
        <v>7.9</v>
      </c>
      <c r="BW18" s="506">
        <v>8.1999999999999993</v>
      </c>
      <c r="BX18" s="507">
        <v>50</v>
      </c>
      <c r="BY18" s="508">
        <v>0</v>
      </c>
      <c r="BZ18" s="552"/>
      <c r="CA18" s="506">
        <v>8.6</v>
      </c>
      <c r="CB18" s="506">
        <v>6.9</v>
      </c>
      <c r="CC18" s="552"/>
      <c r="CD18" s="506">
        <v>8.3000000000000007</v>
      </c>
      <c r="CE18" s="506">
        <v>5.6</v>
      </c>
      <c r="CF18" s="506">
        <v>9</v>
      </c>
      <c r="CG18" s="506">
        <v>5.8</v>
      </c>
      <c r="CH18" s="552"/>
      <c r="CI18" s="506">
        <v>8.9</v>
      </c>
      <c r="CJ18" s="552"/>
      <c r="CK18" s="552"/>
      <c r="CL18" s="552"/>
      <c r="CM18" s="552"/>
      <c r="CN18" s="506">
        <v>5.4</v>
      </c>
      <c r="CO18" s="506">
        <v>6.8</v>
      </c>
      <c r="CP18" s="506">
        <v>8.4</v>
      </c>
      <c r="CQ18" s="506">
        <v>7.6</v>
      </c>
      <c r="CR18" s="506">
        <v>7.1</v>
      </c>
      <c r="CS18" s="507">
        <v>27</v>
      </c>
      <c r="CT18" s="508">
        <v>0</v>
      </c>
      <c r="CU18" s="552"/>
      <c r="CV18" s="552"/>
      <c r="CW18" s="506">
        <v>8.6</v>
      </c>
      <c r="CX18" s="552"/>
      <c r="CY18" s="507">
        <v>5</v>
      </c>
      <c r="CZ18" s="508">
        <v>0</v>
      </c>
      <c r="DA18" s="507">
        <v>138</v>
      </c>
      <c r="DB18" s="508">
        <v>0</v>
      </c>
      <c r="DC18" s="509">
        <v>137</v>
      </c>
      <c r="DD18" s="506">
        <v>138</v>
      </c>
      <c r="DE18" s="506">
        <v>6.81</v>
      </c>
      <c r="DF18" s="506">
        <v>2.72</v>
      </c>
      <c r="DG18" s="504"/>
    </row>
    <row r="19" spans="1:111" ht="15.95" customHeight="1" x14ac:dyDescent="0.2">
      <c r="A19" s="503">
        <v>2220727279</v>
      </c>
      <c r="B19" s="504" t="s">
        <v>6</v>
      </c>
      <c r="C19" s="504" t="s">
        <v>48</v>
      </c>
      <c r="D19" s="504" t="s">
        <v>132</v>
      </c>
      <c r="E19" s="505">
        <v>36062</v>
      </c>
      <c r="F19" s="504" t="s">
        <v>209</v>
      </c>
      <c r="G19" s="504" t="s">
        <v>4854</v>
      </c>
      <c r="H19" s="506">
        <v>7.7</v>
      </c>
      <c r="I19" s="506">
        <v>7.6</v>
      </c>
      <c r="J19" s="506">
        <v>8.3000000000000007</v>
      </c>
      <c r="K19" s="506">
        <v>8.6</v>
      </c>
      <c r="L19" s="506">
        <v>7.6</v>
      </c>
      <c r="M19" s="506">
        <v>9.3000000000000007</v>
      </c>
      <c r="N19" s="506">
        <v>9.5</v>
      </c>
      <c r="O19" s="552"/>
      <c r="P19" s="506">
        <v>9.1999999999999993</v>
      </c>
      <c r="Q19" s="552"/>
      <c r="R19" s="506">
        <v>7.1</v>
      </c>
      <c r="S19" s="552"/>
      <c r="T19" s="552"/>
      <c r="U19" s="506">
        <v>8.6</v>
      </c>
      <c r="V19" s="552"/>
      <c r="W19" s="506">
        <v>8.3000000000000007</v>
      </c>
      <c r="X19" s="506">
        <v>8</v>
      </c>
      <c r="Y19" s="506">
        <v>8.5</v>
      </c>
      <c r="Z19" s="506">
        <v>9</v>
      </c>
      <c r="AA19" s="506">
        <v>8.1</v>
      </c>
      <c r="AB19" s="506">
        <v>8.6999999999999993</v>
      </c>
      <c r="AC19" s="506">
        <v>6.7</v>
      </c>
      <c r="AD19" s="506">
        <v>6.9</v>
      </c>
      <c r="AE19" s="506">
        <v>5.8</v>
      </c>
      <c r="AF19" s="506">
        <v>7</v>
      </c>
      <c r="AG19" s="506">
        <v>6</v>
      </c>
      <c r="AH19" s="506">
        <v>8.4</v>
      </c>
      <c r="AI19" s="506">
        <v>5.8</v>
      </c>
      <c r="AJ19" s="506">
        <v>7.6</v>
      </c>
      <c r="AK19" s="507">
        <v>51</v>
      </c>
      <c r="AL19" s="508">
        <v>0</v>
      </c>
      <c r="AM19" s="506">
        <v>7.6</v>
      </c>
      <c r="AN19" s="506">
        <v>8.1</v>
      </c>
      <c r="AO19" s="552"/>
      <c r="AP19" s="552"/>
      <c r="AQ19" s="552"/>
      <c r="AR19" s="552"/>
      <c r="AS19" s="552"/>
      <c r="AT19" s="506">
        <v>7.9</v>
      </c>
      <c r="AU19" s="506">
        <v>8.1999999999999993</v>
      </c>
      <c r="AV19" s="552"/>
      <c r="AW19" s="552"/>
      <c r="AX19" s="552"/>
      <c r="AY19" s="552"/>
      <c r="AZ19" s="552"/>
      <c r="BA19" s="506">
        <v>4.7</v>
      </c>
      <c r="BB19" s="507">
        <v>5</v>
      </c>
      <c r="BC19" s="508">
        <v>0</v>
      </c>
      <c r="BD19" s="506">
        <v>7.2</v>
      </c>
      <c r="BE19" s="506">
        <v>6.4</v>
      </c>
      <c r="BF19" s="506">
        <v>8.4</v>
      </c>
      <c r="BG19" s="506">
        <v>7.4</v>
      </c>
      <c r="BH19" s="506">
        <v>8</v>
      </c>
      <c r="BI19" s="506">
        <v>7.8</v>
      </c>
      <c r="BJ19" s="506">
        <v>8.6999999999999993</v>
      </c>
      <c r="BK19" s="506">
        <v>8.3000000000000007</v>
      </c>
      <c r="BL19" s="506">
        <v>6.5</v>
      </c>
      <c r="BM19" s="506">
        <v>8.4</v>
      </c>
      <c r="BN19" s="506">
        <v>9</v>
      </c>
      <c r="BO19" s="506">
        <v>7.3</v>
      </c>
      <c r="BP19" s="506">
        <v>9</v>
      </c>
      <c r="BQ19" s="552"/>
      <c r="BR19" s="506">
        <v>6.7</v>
      </c>
      <c r="BS19" s="506">
        <v>5.9</v>
      </c>
      <c r="BT19" s="506">
        <v>5.2</v>
      </c>
      <c r="BU19" s="506">
        <v>7.7</v>
      </c>
      <c r="BV19" s="506">
        <v>9.5</v>
      </c>
      <c r="BW19" s="506">
        <v>8.3000000000000007</v>
      </c>
      <c r="BX19" s="507">
        <v>50</v>
      </c>
      <c r="BY19" s="508">
        <v>0</v>
      </c>
      <c r="BZ19" s="506">
        <v>9.6</v>
      </c>
      <c r="CA19" s="552"/>
      <c r="CB19" s="506">
        <v>8.9</v>
      </c>
      <c r="CC19" s="552"/>
      <c r="CD19" s="506">
        <v>7.8</v>
      </c>
      <c r="CE19" s="506">
        <v>8.3000000000000007</v>
      </c>
      <c r="CF19" s="506">
        <v>9.5</v>
      </c>
      <c r="CG19" s="506">
        <v>6.4</v>
      </c>
      <c r="CH19" s="552"/>
      <c r="CI19" s="506">
        <v>8.4</v>
      </c>
      <c r="CJ19" s="552"/>
      <c r="CK19" s="552"/>
      <c r="CL19" s="552"/>
      <c r="CM19" s="552"/>
      <c r="CN19" s="506">
        <v>6.9</v>
      </c>
      <c r="CO19" s="506">
        <v>7.7</v>
      </c>
      <c r="CP19" s="506">
        <v>8.4</v>
      </c>
      <c r="CQ19" s="506">
        <v>9.6</v>
      </c>
      <c r="CR19" s="506">
        <v>9.1</v>
      </c>
      <c r="CS19" s="507">
        <v>27</v>
      </c>
      <c r="CT19" s="508">
        <v>0</v>
      </c>
      <c r="CU19" s="552"/>
      <c r="CV19" s="552"/>
      <c r="CW19" s="552"/>
      <c r="CX19" s="506">
        <v>8.8000000000000007</v>
      </c>
      <c r="CY19" s="507">
        <v>5</v>
      </c>
      <c r="CZ19" s="508">
        <v>0</v>
      </c>
      <c r="DA19" s="507">
        <v>138</v>
      </c>
      <c r="DB19" s="508">
        <v>0</v>
      </c>
      <c r="DC19" s="509">
        <v>137</v>
      </c>
      <c r="DD19" s="506">
        <v>138</v>
      </c>
      <c r="DE19" s="506">
        <v>7.86</v>
      </c>
      <c r="DF19" s="506">
        <v>3.34</v>
      </c>
      <c r="DG19" s="504"/>
    </row>
    <row r="20" spans="1:111" ht="15.95" customHeight="1" x14ac:dyDescent="0.2">
      <c r="A20" s="503">
        <v>2221724321</v>
      </c>
      <c r="B20" s="504" t="s">
        <v>6</v>
      </c>
      <c r="C20" s="504" t="s">
        <v>20</v>
      </c>
      <c r="D20" s="504" t="s">
        <v>133</v>
      </c>
      <c r="E20" s="505">
        <v>36019</v>
      </c>
      <c r="F20" s="504" t="s">
        <v>210</v>
      </c>
      <c r="G20" s="504" t="s">
        <v>4854</v>
      </c>
      <c r="H20" s="506">
        <v>8.6999999999999993</v>
      </c>
      <c r="I20" s="506">
        <v>6.8</v>
      </c>
      <c r="J20" s="506">
        <v>8.1</v>
      </c>
      <c r="K20" s="506">
        <v>8.1</v>
      </c>
      <c r="L20" s="506">
        <v>6.5</v>
      </c>
      <c r="M20" s="506">
        <v>8.6</v>
      </c>
      <c r="N20" s="506">
        <v>7.7</v>
      </c>
      <c r="O20" s="552"/>
      <c r="P20" s="506">
        <v>7.7</v>
      </c>
      <c r="Q20" s="552"/>
      <c r="R20" s="552"/>
      <c r="S20" s="552"/>
      <c r="T20" s="552"/>
      <c r="U20" s="506">
        <v>6.7</v>
      </c>
      <c r="V20" s="506">
        <v>7</v>
      </c>
      <c r="W20" s="506">
        <v>8</v>
      </c>
      <c r="X20" s="506">
        <v>8.3000000000000007</v>
      </c>
      <c r="Y20" s="506">
        <v>6.3</v>
      </c>
      <c r="Z20" s="506">
        <v>7.8</v>
      </c>
      <c r="AA20" s="506">
        <v>5.3</v>
      </c>
      <c r="AB20" s="506">
        <v>7.2</v>
      </c>
      <c r="AC20" s="506">
        <v>5.8</v>
      </c>
      <c r="AD20" s="506">
        <v>8.3000000000000007</v>
      </c>
      <c r="AE20" s="506">
        <v>5.8</v>
      </c>
      <c r="AF20" s="506">
        <v>6.6</v>
      </c>
      <c r="AG20" s="506">
        <v>6.3</v>
      </c>
      <c r="AH20" s="506">
        <v>4.5</v>
      </c>
      <c r="AI20" s="506">
        <v>7.1</v>
      </c>
      <c r="AJ20" s="506">
        <v>6.5</v>
      </c>
      <c r="AK20" s="507">
        <v>51</v>
      </c>
      <c r="AL20" s="508">
        <v>0</v>
      </c>
      <c r="AM20" s="506">
        <v>8.5</v>
      </c>
      <c r="AN20" s="506">
        <v>9.6</v>
      </c>
      <c r="AO20" s="552"/>
      <c r="AP20" s="506">
        <v>8</v>
      </c>
      <c r="AQ20" s="552"/>
      <c r="AR20" s="552"/>
      <c r="AS20" s="552"/>
      <c r="AT20" s="552"/>
      <c r="AU20" s="506">
        <v>6.7</v>
      </c>
      <c r="AV20" s="552"/>
      <c r="AW20" s="552"/>
      <c r="AX20" s="552"/>
      <c r="AY20" s="552"/>
      <c r="AZ20" s="552"/>
      <c r="BA20" s="506">
        <v>8.9</v>
      </c>
      <c r="BB20" s="507">
        <v>5</v>
      </c>
      <c r="BC20" s="508">
        <v>0</v>
      </c>
      <c r="BD20" s="506">
        <v>5.4</v>
      </c>
      <c r="BE20" s="506">
        <v>6.7</v>
      </c>
      <c r="BF20" s="506">
        <v>9.6</v>
      </c>
      <c r="BG20" s="506">
        <v>4.9000000000000004</v>
      </c>
      <c r="BH20" s="506">
        <v>5.0999999999999996</v>
      </c>
      <c r="BI20" s="506">
        <v>7.3</v>
      </c>
      <c r="BJ20" s="506">
        <v>7.9</v>
      </c>
      <c r="BK20" s="506">
        <v>4.5999999999999996</v>
      </c>
      <c r="BL20" s="506">
        <v>7.6</v>
      </c>
      <c r="BM20" s="506">
        <v>5.9</v>
      </c>
      <c r="BN20" s="506">
        <v>5.5</v>
      </c>
      <c r="BO20" s="506">
        <v>5.7</v>
      </c>
      <c r="BP20" s="506">
        <v>6.5</v>
      </c>
      <c r="BQ20" s="552"/>
      <c r="BR20" s="506">
        <v>4.8</v>
      </c>
      <c r="BS20" s="506">
        <v>5.7</v>
      </c>
      <c r="BT20" s="506">
        <v>7.3</v>
      </c>
      <c r="BU20" s="506">
        <v>5.3</v>
      </c>
      <c r="BV20" s="506">
        <v>8.8000000000000007</v>
      </c>
      <c r="BW20" s="506">
        <v>7.4</v>
      </c>
      <c r="BX20" s="507">
        <v>50</v>
      </c>
      <c r="BY20" s="508">
        <v>0</v>
      </c>
      <c r="BZ20" s="506">
        <v>8.9</v>
      </c>
      <c r="CA20" s="552"/>
      <c r="CB20" s="506">
        <v>8.3000000000000007</v>
      </c>
      <c r="CC20" s="552"/>
      <c r="CD20" s="506">
        <v>7.9</v>
      </c>
      <c r="CE20" s="506">
        <v>9</v>
      </c>
      <c r="CF20" s="506">
        <v>7.8</v>
      </c>
      <c r="CG20" s="506">
        <v>7.8</v>
      </c>
      <c r="CH20" s="552"/>
      <c r="CI20" s="506">
        <v>7.7</v>
      </c>
      <c r="CJ20" s="552"/>
      <c r="CK20" s="552"/>
      <c r="CL20" s="552"/>
      <c r="CM20" s="552"/>
      <c r="CN20" s="506">
        <v>6</v>
      </c>
      <c r="CO20" s="506">
        <v>7.6</v>
      </c>
      <c r="CP20" s="506">
        <v>8.6</v>
      </c>
      <c r="CQ20" s="506">
        <v>7.7</v>
      </c>
      <c r="CR20" s="506">
        <v>7.8</v>
      </c>
      <c r="CS20" s="507">
        <v>27</v>
      </c>
      <c r="CT20" s="508">
        <v>0</v>
      </c>
      <c r="CU20" s="552"/>
      <c r="CV20" s="552"/>
      <c r="CW20" s="506">
        <v>7.7</v>
      </c>
      <c r="CX20" s="552"/>
      <c r="CY20" s="507">
        <v>5</v>
      </c>
      <c r="CZ20" s="508">
        <v>0</v>
      </c>
      <c r="DA20" s="507">
        <v>138</v>
      </c>
      <c r="DB20" s="508">
        <v>0</v>
      </c>
      <c r="DC20" s="509">
        <v>137</v>
      </c>
      <c r="DD20" s="506">
        <v>138</v>
      </c>
      <c r="DE20" s="506">
        <v>6.98</v>
      </c>
      <c r="DF20" s="506">
        <v>2.85</v>
      </c>
      <c r="DG20" s="504"/>
    </row>
    <row r="21" spans="1:111" ht="15.95" customHeight="1" x14ac:dyDescent="0.2">
      <c r="A21" s="503">
        <v>2220728780</v>
      </c>
      <c r="B21" s="504" t="s">
        <v>14</v>
      </c>
      <c r="C21" s="504" t="s">
        <v>51</v>
      </c>
      <c r="D21" s="504" t="s">
        <v>134</v>
      </c>
      <c r="E21" s="505">
        <v>35953</v>
      </c>
      <c r="F21" s="504" t="s">
        <v>209</v>
      </c>
      <c r="G21" s="504" t="s">
        <v>4854</v>
      </c>
      <c r="H21" s="506">
        <v>8</v>
      </c>
      <c r="I21" s="506">
        <v>8.1</v>
      </c>
      <c r="J21" s="506">
        <v>7.7</v>
      </c>
      <c r="K21" s="506">
        <v>7.9</v>
      </c>
      <c r="L21" s="506">
        <v>6.5</v>
      </c>
      <c r="M21" s="506">
        <v>5.3</v>
      </c>
      <c r="N21" s="506">
        <v>5.6</v>
      </c>
      <c r="O21" s="552"/>
      <c r="P21" s="506">
        <v>7.4</v>
      </c>
      <c r="Q21" s="552"/>
      <c r="R21" s="552"/>
      <c r="S21" s="552"/>
      <c r="T21" s="552"/>
      <c r="U21" s="506">
        <v>8</v>
      </c>
      <c r="V21" s="506">
        <v>7.8</v>
      </c>
      <c r="W21" s="506">
        <v>8.6999999999999993</v>
      </c>
      <c r="X21" s="506">
        <v>8</v>
      </c>
      <c r="Y21" s="506">
        <v>5.6</v>
      </c>
      <c r="Z21" s="506">
        <v>6.6</v>
      </c>
      <c r="AA21" s="506">
        <v>7.1</v>
      </c>
      <c r="AB21" s="506">
        <v>7.5</v>
      </c>
      <c r="AC21" s="506">
        <v>7</v>
      </c>
      <c r="AD21" s="506">
        <v>5.9</v>
      </c>
      <c r="AE21" s="506">
        <v>4.9000000000000004</v>
      </c>
      <c r="AF21" s="506">
        <v>6.7</v>
      </c>
      <c r="AG21" s="506">
        <v>5.7</v>
      </c>
      <c r="AH21" s="506">
        <v>5.6</v>
      </c>
      <c r="AI21" s="506">
        <v>5.4</v>
      </c>
      <c r="AJ21" s="506">
        <v>6.2</v>
      </c>
      <c r="AK21" s="507">
        <v>51</v>
      </c>
      <c r="AL21" s="508">
        <v>0</v>
      </c>
      <c r="AM21" s="506">
        <v>5.8</v>
      </c>
      <c r="AN21" s="506">
        <v>7.3</v>
      </c>
      <c r="AO21" s="506">
        <v>6.1</v>
      </c>
      <c r="AP21" s="552"/>
      <c r="AQ21" s="552"/>
      <c r="AR21" s="552"/>
      <c r="AS21" s="552"/>
      <c r="AT21" s="552"/>
      <c r="AU21" s="506">
        <v>5.5</v>
      </c>
      <c r="AV21" s="552"/>
      <c r="AW21" s="552"/>
      <c r="AX21" s="552"/>
      <c r="AY21" s="552"/>
      <c r="AZ21" s="552"/>
      <c r="BA21" s="506">
        <v>6.2</v>
      </c>
      <c r="BB21" s="507">
        <v>5</v>
      </c>
      <c r="BC21" s="508">
        <v>0</v>
      </c>
      <c r="BD21" s="506">
        <v>5.0999999999999996</v>
      </c>
      <c r="BE21" s="506">
        <v>4.9000000000000004</v>
      </c>
      <c r="BF21" s="506">
        <v>6.2</v>
      </c>
      <c r="BG21" s="506">
        <v>6.8</v>
      </c>
      <c r="BH21" s="506">
        <v>5</v>
      </c>
      <c r="BI21" s="506">
        <v>4.7</v>
      </c>
      <c r="BJ21" s="506">
        <v>6.7</v>
      </c>
      <c r="BK21" s="506">
        <v>5.5</v>
      </c>
      <c r="BL21" s="506">
        <v>5.3</v>
      </c>
      <c r="BM21" s="506">
        <v>4.8</v>
      </c>
      <c r="BN21" s="506">
        <v>6.1</v>
      </c>
      <c r="BO21" s="506">
        <v>6.4</v>
      </c>
      <c r="BP21" s="506">
        <v>4.7</v>
      </c>
      <c r="BQ21" s="552"/>
      <c r="BR21" s="506">
        <v>5.3</v>
      </c>
      <c r="BS21" s="506">
        <v>5.8</v>
      </c>
      <c r="BT21" s="506">
        <v>4.5999999999999996</v>
      </c>
      <c r="BU21" s="506">
        <v>5.7</v>
      </c>
      <c r="BV21" s="506">
        <v>6.1</v>
      </c>
      <c r="BW21" s="506">
        <v>7.4</v>
      </c>
      <c r="BX21" s="507">
        <v>50</v>
      </c>
      <c r="BY21" s="508">
        <v>0</v>
      </c>
      <c r="BZ21" s="552"/>
      <c r="CA21" s="506">
        <v>6.4</v>
      </c>
      <c r="CB21" s="506">
        <v>5.6</v>
      </c>
      <c r="CC21" s="552"/>
      <c r="CD21" s="506">
        <v>5.8</v>
      </c>
      <c r="CE21" s="506">
        <v>6.2</v>
      </c>
      <c r="CF21" s="506">
        <v>6.4</v>
      </c>
      <c r="CG21" s="506">
        <v>6.1</v>
      </c>
      <c r="CH21" s="552"/>
      <c r="CI21" s="506">
        <v>7.5</v>
      </c>
      <c r="CJ21" s="552"/>
      <c r="CK21" s="552"/>
      <c r="CL21" s="552"/>
      <c r="CM21" s="552"/>
      <c r="CN21" s="506">
        <v>5.8</v>
      </c>
      <c r="CO21" s="506">
        <v>5.8</v>
      </c>
      <c r="CP21" s="506">
        <v>7.9</v>
      </c>
      <c r="CQ21" s="506">
        <v>7.1</v>
      </c>
      <c r="CR21" s="506">
        <v>6.4</v>
      </c>
      <c r="CS21" s="507">
        <v>27</v>
      </c>
      <c r="CT21" s="508">
        <v>0</v>
      </c>
      <c r="CU21" s="552"/>
      <c r="CV21" s="552"/>
      <c r="CW21" s="506">
        <v>7.3</v>
      </c>
      <c r="CX21" s="552"/>
      <c r="CY21" s="507">
        <v>5</v>
      </c>
      <c r="CZ21" s="508">
        <v>0</v>
      </c>
      <c r="DA21" s="507">
        <v>138</v>
      </c>
      <c r="DB21" s="508">
        <v>0</v>
      </c>
      <c r="DC21" s="509">
        <v>137</v>
      </c>
      <c r="DD21" s="506">
        <v>138</v>
      </c>
      <c r="DE21" s="506">
        <v>6.21</v>
      </c>
      <c r="DF21" s="506">
        <v>2.37</v>
      </c>
      <c r="DG21" s="504"/>
    </row>
    <row r="22" spans="1:111" ht="15.95" customHeight="1" x14ac:dyDescent="0.2">
      <c r="A22" s="503">
        <v>2221727284</v>
      </c>
      <c r="B22" s="504" t="s">
        <v>6</v>
      </c>
      <c r="C22" s="504" t="s">
        <v>52</v>
      </c>
      <c r="D22" s="504" t="s">
        <v>135</v>
      </c>
      <c r="E22" s="505">
        <v>36095</v>
      </c>
      <c r="F22" s="504" t="s">
        <v>210</v>
      </c>
      <c r="G22" s="504" t="s">
        <v>212</v>
      </c>
      <c r="H22" s="506">
        <v>8.5</v>
      </c>
      <c r="I22" s="506">
        <v>6.2</v>
      </c>
      <c r="J22" s="506">
        <v>7</v>
      </c>
      <c r="K22" s="506">
        <v>7.5</v>
      </c>
      <c r="L22" s="506">
        <v>6.3</v>
      </c>
      <c r="M22" s="506">
        <v>7.1</v>
      </c>
      <c r="N22" s="506">
        <v>5.9</v>
      </c>
      <c r="O22" s="552"/>
      <c r="P22" s="506">
        <v>5.5</v>
      </c>
      <c r="Q22" s="552"/>
      <c r="R22" s="552"/>
      <c r="S22" s="552"/>
      <c r="T22" s="552"/>
      <c r="U22" s="506">
        <v>7.2</v>
      </c>
      <c r="V22" s="506">
        <v>5.5</v>
      </c>
      <c r="W22" s="506">
        <v>7.7</v>
      </c>
      <c r="X22" s="506">
        <v>7.3</v>
      </c>
      <c r="Y22" s="506">
        <v>5.9</v>
      </c>
      <c r="Z22" s="506">
        <v>4.8</v>
      </c>
      <c r="AA22" s="506">
        <v>6</v>
      </c>
      <c r="AB22" s="506">
        <v>6.9</v>
      </c>
      <c r="AC22" s="506">
        <v>6.5</v>
      </c>
      <c r="AD22" s="506">
        <v>6.3</v>
      </c>
      <c r="AE22" s="506">
        <v>7.7</v>
      </c>
      <c r="AF22" s="506">
        <v>4.8</v>
      </c>
      <c r="AG22" s="506">
        <v>6.9</v>
      </c>
      <c r="AH22" s="506">
        <v>4</v>
      </c>
      <c r="AI22" s="506">
        <v>5.7</v>
      </c>
      <c r="AJ22" s="506">
        <v>7.2</v>
      </c>
      <c r="AK22" s="507">
        <v>51</v>
      </c>
      <c r="AL22" s="508">
        <v>0</v>
      </c>
      <c r="AM22" s="506">
        <v>6.5</v>
      </c>
      <c r="AN22" s="506">
        <v>8</v>
      </c>
      <c r="AO22" s="552"/>
      <c r="AP22" s="552"/>
      <c r="AQ22" s="552"/>
      <c r="AR22" s="552"/>
      <c r="AS22" s="552"/>
      <c r="AT22" s="506">
        <v>6.4</v>
      </c>
      <c r="AU22" s="552"/>
      <c r="AV22" s="552"/>
      <c r="AW22" s="552"/>
      <c r="AX22" s="552"/>
      <c r="AY22" s="552"/>
      <c r="AZ22" s="506">
        <v>7.4</v>
      </c>
      <c r="BA22" s="506">
        <v>6.2</v>
      </c>
      <c r="BB22" s="507">
        <v>5</v>
      </c>
      <c r="BC22" s="508">
        <v>0</v>
      </c>
      <c r="BD22" s="506">
        <v>7</v>
      </c>
      <c r="BE22" s="506">
        <v>5.8</v>
      </c>
      <c r="BF22" s="506">
        <v>7</v>
      </c>
      <c r="BG22" s="506">
        <v>6.1</v>
      </c>
      <c r="BH22" s="506">
        <v>4.2</v>
      </c>
      <c r="BI22" s="506">
        <v>5.6</v>
      </c>
      <c r="BJ22" s="506">
        <v>7</v>
      </c>
      <c r="BK22" s="506">
        <v>6.2</v>
      </c>
      <c r="BL22" s="506">
        <v>5.8</v>
      </c>
      <c r="BM22" s="506">
        <v>6.6</v>
      </c>
      <c r="BN22" s="506">
        <v>5.5</v>
      </c>
      <c r="BO22" s="506">
        <v>6.9</v>
      </c>
      <c r="BP22" s="506">
        <v>7</v>
      </c>
      <c r="BQ22" s="552"/>
      <c r="BR22" s="506">
        <v>6</v>
      </c>
      <c r="BS22" s="506">
        <v>7.8</v>
      </c>
      <c r="BT22" s="506">
        <v>4.5999999999999996</v>
      </c>
      <c r="BU22" s="506">
        <v>5.7</v>
      </c>
      <c r="BV22" s="506">
        <v>6.6</v>
      </c>
      <c r="BW22" s="506">
        <v>8.3000000000000007</v>
      </c>
      <c r="BX22" s="507">
        <v>50</v>
      </c>
      <c r="BY22" s="508">
        <v>0</v>
      </c>
      <c r="BZ22" s="506">
        <v>6.6</v>
      </c>
      <c r="CA22" s="552"/>
      <c r="CB22" s="506">
        <v>6.9</v>
      </c>
      <c r="CC22" s="552"/>
      <c r="CD22" s="506">
        <v>5.8</v>
      </c>
      <c r="CE22" s="506">
        <v>6.8</v>
      </c>
      <c r="CF22" s="506">
        <v>7</v>
      </c>
      <c r="CG22" s="506">
        <v>5.0999999999999996</v>
      </c>
      <c r="CH22" s="552"/>
      <c r="CI22" s="506">
        <v>6.5</v>
      </c>
      <c r="CJ22" s="552"/>
      <c r="CK22" s="552"/>
      <c r="CL22" s="552"/>
      <c r="CM22" s="552"/>
      <c r="CN22" s="506">
        <v>5.2</v>
      </c>
      <c r="CO22" s="506">
        <v>5.6</v>
      </c>
      <c r="CP22" s="506">
        <v>7.1</v>
      </c>
      <c r="CQ22" s="506">
        <v>8.6</v>
      </c>
      <c r="CR22" s="552">
        <v>0</v>
      </c>
      <c r="CS22" s="507">
        <v>26</v>
      </c>
      <c r="CT22" s="508">
        <v>1</v>
      </c>
      <c r="CU22" s="552"/>
      <c r="CV22" s="552"/>
      <c r="CW22" s="552"/>
      <c r="CX22" s="552"/>
      <c r="CY22" s="507">
        <v>0</v>
      </c>
      <c r="CZ22" s="508">
        <v>5</v>
      </c>
      <c r="DA22" s="507">
        <v>132</v>
      </c>
      <c r="DB22" s="508">
        <v>6</v>
      </c>
      <c r="DC22" s="509">
        <v>137</v>
      </c>
      <c r="DD22" s="506">
        <v>133</v>
      </c>
      <c r="DE22" s="506">
        <v>6.25</v>
      </c>
      <c r="DF22" s="506">
        <v>2.42</v>
      </c>
      <c r="DG22" s="504"/>
    </row>
    <row r="23" spans="1:111" ht="15.95" customHeight="1" x14ac:dyDescent="0.2">
      <c r="A23" s="503">
        <v>2221724268</v>
      </c>
      <c r="B23" s="504" t="s">
        <v>6</v>
      </c>
      <c r="C23" s="504" t="s">
        <v>53</v>
      </c>
      <c r="D23" s="504" t="s">
        <v>136</v>
      </c>
      <c r="E23" s="505">
        <v>35926</v>
      </c>
      <c r="F23" s="504" t="s">
        <v>210</v>
      </c>
      <c r="G23" s="504" t="s">
        <v>4854</v>
      </c>
      <c r="H23" s="506">
        <v>7.9</v>
      </c>
      <c r="I23" s="506">
        <v>6.5</v>
      </c>
      <c r="J23" s="506">
        <v>5.6</v>
      </c>
      <c r="K23" s="506">
        <v>7.4</v>
      </c>
      <c r="L23" s="506">
        <v>6.5</v>
      </c>
      <c r="M23" s="506">
        <v>7.3</v>
      </c>
      <c r="N23" s="506">
        <v>6.6</v>
      </c>
      <c r="O23" s="552"/>
      <c r="P23" s="506">
        <v>5.7</v>
      </c>
      <c r="Q23" s="552"/>
      <c r="R23" s="552"/>
      <c r="S23" s="552"/>
      <c r="T23" s="552"/>
      <c r="U23" s="506">
        <v>6.5</v>
      </c>
      <c r="V23" s="506">
        <v>4.9000000000000004</v>
      </c>
      <c r="W23" s="506">
        <v>8.8000000000000007</v>
      </c>
      <c r="X23" s="506">
        <v>7.4</v>
      </c>
      <c r="Y23" s="506">
        <v>5.3</v>
      </c>
      <c r="Z23" s="506">
        <v>5.9</v>
      </c>
      <c r="AA23" s="506">
        <v>4.0999999999999996</v>
      </c>
      <c r="AB23" s="506">
        <v>5.9</v>
      </c>
      <c r="AC23" s="506">
        <v>7.7</v>
      </c>
      <c r="AD23" s="506">
        <v>8.6999999999999993</v>
      </c>
      <c r="AE23" s="506">
        <v>8.9</v>
      </c>
      <c r="AF23" s="506">
        <v>8.4</v>
      </c>
      <c r="AG23" s="506">
        <v>9.3000000000000007</v>
      </c>
      <c r="AH23" s="506">
        <v>8.1999999999999993</v>
      </c>
      <c r="AI23" s="506">
        <v>7.9</v>
      </c>
      <c r="AJ23" s="552">
        <v>10</v>
      </c>
      <c r="AK23" s="507">
        <v>51</v>
      </c>
      <c r="AL23" s="508">
        <v>0</v>
      </c>
      <c r="AM23" s="506">
        <v>7.3</v>
      </c>
      <c r="AN23" s="506">
        <v>5.9</v>
      </c>
      <c r="AO23" s="552"/>
      <c r="AP23" s="506">
        <v>6.2</v>
      </c>
      <c r="AQ23" s="552"/>
      <c r="AR23" s="552"/>
      <c r="AS23" s="552"/>
      <c r="AT23" s="552"/>
      <c r="AU23" s="552"/>
      <c r="AV23" s="506">
        <v>5.9</v>
      </c>
      <c r="AW23" s="552"/>
      <c r="AX23" s="552"/>
      <c r="AY23" s="552"/>
      <c r="AZ23" s="552"/>
      <c r="BA23" s="506">
        <v>4.9000000000000004</v>
      </c>
      <c r="BB23" s="507">
        <v>5</v>
      </c>
      <c r="BC23" s="508">
        <v>0</v>
      </c>
      <c r="BD23" s="506">
        <v>4.8</v>
      </c>
      <c r="BE23" s="506">
        <v>6.6</v>
      </c>
      <c r="BF23" s="506">
        <v>6.2</v>
      </c>
      <c r="BG23" s="506">
        <v>5.8</v>
      </c>
      <c r="BH23" s="506">
        <v>7.4</v>
      </c>
      <c r="BI23" s="506">
        <v>6</v>
      </c>
      <c r="BJ23" s="506">
        <v>7.3</v>
      </c>
      <c r="BK23" s="506">
        <v>5.0999999999999996</v>
      </c>
      <c r="BL23" s="506">
        <v>5.0999999999999996</v>
      </c>
      <c r="BM23" s="506">
        <v>7.7</v>
      </c>
      <c r="BN23" s="506">
        <v>5.8</v>
      </c>
      <c r="BO23" s="506">
        <v>5.7</v>
      </c>
      <c r="BP23" s="506">
        <v>5.7</v>
      </c>
      <c r="BQ23" s="552"/>
      <c r="BR23" s="506">
        <v>6.4</v>
      </c>
      <c r="BS23" s="506">
        <v>5.6</v>
      </c>
      <c r="BT23" s="506">
        <v>6.6</v>
      </c>
      <c r="BU23" s="506">
        <v>5.5</v>
      </c>
      <c r="BV23" s="506">
        <v>4.4000000000000004</v>
      </c>
      <c r="BW23" s="506">
        <v>7.9</v>
      </c>
      <c r="BX23" s="507">
        <v>50</v>
      </c>
      <c r="BY23" s="508">
        <v>0</v>
      </c>
      <c r="BZ23" s="506">
        <v>7.8</v>
      </c>
      <c r="CA23" s="552"/>
      <c r="CB23" s="506">
        <v>6.8</v>
      </c>
      <c r="CC23" s="552"/>
      <c r="CD23" s="506">
        <v>6.4</v>
      </c>
      <c r="CE23" s="506">
        <v>7.3</v>
      </c>
      <c r="CF23" s="506">
        <v>8.9</v>
      </c>
      <c r="CG23" s="506">
        <v>5.2</v>
      </c>
      <c r="CH23" s="552"/>
      <c r="CI23" s="506">
        <v>6.4</v>
      </c>
      <c r="CJ23" s="552"/>
      <c r="CK23" s="552"/>
      <c r="CL23" s="552"/>
      <c r="CM23" s="552"/>
      <c r="CN23" s="506">
        <v>4</v>
      </c>
      <c r="CO23" s="506">
        <v>6.9</v>
      </c>
      <c r="CP23" s="506">
        <v>7.2</v>
      </c>
      <c r="CQ23" s="506">
        <v>8</v>
      </c>
      <c r="CR23" s="506">
        <v>8.1</v>
      </c>
      <c r="CS23" s="507">
        <v>27</v>
      </c>
      <c r="CT23" s="508">
        <v>0</v>
      </c>
      <c r="CU23" s="552"/>
      <c r="CV23" s="552"/>
      <c r="CW23" s="506">
        <v>7.5</v>
      </c>
      <c r="CX23" s="552"/>
      <c r="CY23" s="507">
        <v>5</v>
      </c>
      <c r="CZ23" s="508">
        <v>0</v>
      </c>
      <c r="DA23" s="507">
        <v>138</v>
      </c>
      <c r="DB23" s="508">
        <v>0</v>
      </c>
      <c r="DC23" s="509">
        <v>137</v>
      </c>
      <c r="DD23" s="506">
        <v>138</v>
      </c>
      <c r="DE23" s="506">
        <v>6.57</v>
      </c>
      <c r="DF23" s="506">
        <v>2.5499999999999998</v>
      </c>
      <c r="DG23" s="504"/>
    </row>
    <row r="24" spans="1:111" ht="15.95" customHeight="1" x14ac:dyDescent="0.2">
      <c r="A24" s="503">
        <v>2221727289</v>
      </c>
      <c r="B24" s="504" t="s">
        <v>6</v>
      </c>
      <c r="C24" s="504" t="s">
        <v>54</v>
      </c>
      <c r="D24" s="504" t="s">
        <v>136</v>
      </c>
      <c r="E24" s="505">
        <v>36053</v>
      </c>
      <c r="F24" s="504" t="s">
        <v>210</v>
      </c>
      <c r="G24" s="504" t="s">
        <v>212</v>
      </c>
      <c r="H24" s="506">
        <v>8</v>
      </c>
      <c r="I24" s="506">
        <v>6.7</v>
      </c>
      <c r="J24" s="506">
        <v>4.3</v>
      </c>
      <c r="K24" s="506">
        <v>7.5</v>
      </c>
      <c r="L24" s="506">
        <v>7.2</v>
      </c>
      <c r="M24" s="506">
        <v>6.9</v>
      </c>
      <c r="N24" s="506">
        <v>5.5</v>
      </c>
      <c r="O24" s="552"/>
      <c r="P24" s="506">
        <v>4.4000000000000004</v>
      </c>
      <c r="Q24" s="552"/>
      <c r="R24" s="552"/>
      <c r="S24" s="552"/>
      <c r="T24" s="552"/>
      <c r="U24" s="506">
        <v>7.2</v>
      </c>
      <c r="V24" s="506">
        <v>7.7</v>
      </c>
      <c r="W24" s="506">
        <v>9.3000000000000007</v>
      </c>
      <c r="X24" s="506">
        <v>7.7</v>
      </c>
      <c r="Y24" s="506">
        <v>8</v>
      </c>
      <c r="Z24" s="506">
        <v>5</v>
      </c>
      <c r="AA24" s="506">
        <v>5.8</v>
      </c>
      <c r="AB24" s="506">
        <v>7.5</v>
      </c>
      <c r="AC24" s="506">
        <v>6.6</v>
      </c>
      <c r="AD24" s="506">
        <v>7.7</v>
      </c>
      <c r="AE24" s="506">
        <v>6.1</v>
      </c>
      <c r="AF24" s="506">
        <v>8.1</v>
      </c>
      <c r="AG24" s="506">
        <v>6.5</v>
      </c>
      <c r="AH24" s="506">
        <v>6.4</v>
      </c>
      <c r="AI24" s="506">
        <v>6.7</v>
      </c>
      <c r="AJ24" s="506">
        <v>8.1999999999999993</v>
      </c>
      <c r="AK24" s="507">
        <v>51</v>
      </c>
      <c r="AL24" s="508">
        <v>0</v>
      </c>
      <c r="AM24" s="506">
        <v>6.7</v>
      </c>
      <c r="AN24" s="506">
        <v>5.0999999999999996</v>
      </c>
      <c r="AO24" s="552"/>
      <c r="AP24" s="552"/>
      <c r="AQ24" s="552"/>
      <c r="AR24" s="552"/>
      <c r="AS24" s="552"/>
      <c r="AT24" s="506">
        <v>7.4</v>
      </c>
      <c r="AU24" s="552"/>
      <c r="AV24" s="552"/>
      <c r="AW24" s="552"/>
      <c r="AX24" s="552"/>
      <c r="AY24" s="552"/>
      <c r="AZ24" s="506">
        <v>8.6</v>
      </c>
      <c r="BA24" s="506">
        <v>7.5</v>
      </c>
      <c r="BB24" s="507">
        <v>5</v>
      </c>
      <c r="BC24" s="508">
        <v>0</v>
      </c>
      <c r="BD24" s="506">
        <v>4.5</v>
      </c>
      <c r="BE24" s="506">
        <v>4.5</v>
      </c>
      <c r="BF24" s="506">
        <v>5.3</v>
      </c>
      <c r="BG24" s="506">
        <v>5.2</v>
      </c>
      <c r="BH24" s="506">
        <v>5.7</v>
      </c>
      <c r="BI24" s="506">
        <v>5.9</v>
      </c>
      <c r="BJ24" s="506">
        <v>8.1</v>
      </c>
      <c r="BK24" s="506">
        <v>6.4</v>
      </c>
      <c r="BL24" s="506">
        <v>6</v>
      </c>
      <c r="BM24" s="506">
        <v>5</v>
      </c>
      <c r="BN24" s="506">
        <v>5.3</v>
      </c>
      <c r="BO24" s="506">
        <v>6.4</v>
      </c>
      <c r="BP24" s="506">
        <v>4.9000000000000004</v>
      </c>
      <c r="BQ24" s="552"/>
      <c r="BR24" s="506">
        <v>8.1999999999999993</v>
      </c>
      <c r="BS24" s="506">
        <v>6.2</v>
      </c>
      <c r="BT24" s="506">
        <v>6.8</v>
      </c>
      <c r="BU24" s="506">
        <v>4.7</v>
      </c>
      <c r="BV24" s="506">
        <v>7</v>
      </c>
      <c r="BW24" s="506">
        <v>7.2</v>
      </c>
      <c r="BX24" s="507">
        <v>50</v>
      </c>
      <c r="BY24" s="508">
        <v>0</v>
      </c>
      <c r="BZ24" s="506">
        <v>7.2</v>
      </c>
      <c r="CA24" s="552"/>
      <c r="CB24" s="506">
        <v>7.2</v>
      </c>
      <c r="CC24" s="552"/>
      <c r="CD24" s="506">
        <v>6.7</v>
      </c>
      <c r="CE24" s="506">
        <v>5.3</v>
      </c>
      <c r="CF24" s="506">
        <v>7.2</v>
      </c>
      <c r="CG24" s="506">
        <v>7.4</v>
      </c>
      <c r="CH24" s="552"/>
      <c r="CI24" s="506">
        <v>6.2</v>
      </c>
      <c r="CJ24" s="552"/>
      <c r="CK24" s="552"/>
      <c r="CL24" s="552"/>
      <c r="CM24" s="552"/>
      <c r="CN24" s="506">
        <v>6.1</v>
      </c>
      <c r="CO24" s="506">
        <v>4.7</v>
      </c>
      <c r="CP24" s="506">
        <v>6.7</v>
      </c>
      <c r="CQ24" s="506">
        <v>5.0999999999999996</v>
      </c>
      <c r="CR24" s="506">
        <v>7.3</v>
      </c>
      <c r="CS24" s="507">
        <v>27</v>
      </c>
      <c r="CT24" s="508">
        <v>0</v>
      </c>
      <c r="CU24" s="552"/>
      <c r="CV24" s="552"/>
      <c r="CW24" s="552"/>
      <c r="CX24" s="552"/>
      <c r="CY24" s="507">
        <v>0</v>
      </c>
      <c r="CZ24" s="508">
        <v>5</v>
      </c>
      <c r="DA24" s="507">
        <v>133</v>
      </c>
      <c r="DB24" s="508">
        <v>5</v>
      </c>
      <c r="DC24" s="509">
        <v>137</v>
      </c>
      <c r="DD24" s="506">
        <v>133</v>
      </c>
      <c r="DE24" s="506">
        <v>6.36</v>
      </c>
      <c r="DF24" s="506">
        <v>2.48</v>
      </c>
      <c r="DG24" s="504" t="s">
        <v>366</v>
      </c>
    </row>
    <row r="25" spans="1:111" ht="15.95" customHeight="1" x14ac:dyDescent="0.2">
      <c r="A25" s="503">
        <v>2220716656</v>
      </c>
      <c r="B25" s="504" t="s">
        <v>15</v>
      </c>
      <c r="C25" s="504" t="s">
        <v>55</v>
      </c>
      <c r="D25" s="504" t="s">
        <v>137</v>
      </c>
      <c r="E25" s="505">
        <v>36041</v>
      </c>
      <c r="F25" s="504" t="s">
        <v>209</v>
      </c>
      <c r="G25" s="504" t="s">
        <v>4854</v>
      </c>
      <c r="H25" s="506">
        <v>8.6999999999999993</v>
      </c>
      <c r="I25" s="506">
        <v>6.8</v>
      </c>
      <c r="J25" s="506">
        <v>4.2</v>
      </c>
      <c r="K25" s="506">
        <v>5.5</v>
      </c>
      <c r="L25" s="506">
        <v>6.5</v>
      </c>
      <c r="M25" s="506">
        <v>5.6</v>
      </c>
      <c r="N25" s="506">
        <v>7.4</v>
      </c>
      <c r="O25" s="552"/>
      <c r="P25" s="506">
        <v>6.3</v>
      </c>
      <c r="Q25" s="552"/>
      <c r="R25" s="552"/>
      <c r="S25" s="552"/>
      <c r="T25" s="506">
        <v>7.9</v>
      </c>
      <c r="U25" s="506">
        <v>6.3</v>
      </c>
      <c r="V25" s="552"/>
      <c r="W25" s="506">
        <v>9.3000000000000007</v>
      </c>
      <c r="X25" s="506">
        <v>7.6</v>
      </c>
      <c r="Y25" s="506">
        <v>8.1999999999999993</v>
      </c>
      <c r="Z25" s="506">
        <v>6.7</v>
      </c>
      <c r="AA25" s="506">
        <v>7.7</v>
      </c>
      <c r="AB25" s="506">
        <v>8.9</v>
      </c>
      <c r="AC25" s="506">
        <v>7.5</v>
      </c>
      <c r="AD25" s="506">
        <v>6.7</v>
      </c>
      <c r="AE25" s="506">
        <v>6.1</v>
      </c>
      <c r="AF25" s="506">
        <v>7.7</v>
      </c>
      <c r="AG25" s="506">
        <v>6.5</v>
      </c>
      <c r="AH25" s="506">
        <v>8</v>
      </c>
      <c r="AI25" s="506">
        <v>7</v>
      </c>
      <c r="AJ25" s="506">
        <v>8.4</v>
      </c>
      <c r="AK25" s="507">
        <v>51</v>
      </c>
      <c r="AL25" s="508">
        <v>0</v>
      </c>
      <c r="AM25" s="506">
        <v>6</v>
      </c>
      <c r="AN25" s="506">
        <v>4.5</v>
      </c>
      <c r="AO25" s="552"/>
      <c r="AP25" s="552"/>
      <c r="AQ25" s="552"/>
      <c r="AR25" s="552"/>
      <c r="AS25" s="552"/>
      <c r="AT25" s="506">
        <v>6.4</v>
      </c>
      <c r="AU25" s="506">
        <v>6.2</v>
      </c>
      <c r="AV25" s="552"/>
      <c r="AW25" s="552"/>
      <c r="AX25" s="552"/>
      <c r="AY25" s="552"/>
      <c r="AZ25" s="552"/>
      <c r="BA25" s="506">
        <v>6.8</v>
      </c>
      <c r="BB25" s="507">
        <v>5</v>
      </c>
      <c r="BC25" s="508">
        <v>0</v>
      </c>
      <c r="BD25" s="506">
        <v>5.8</v>
      </c>
      <c r="BE25" s="506">
        <v>5</v>
      </c>
      <c r="BF25" s="506">
        <v>8.1</v>
      </c>
      <c r="BG25" s="506">
        <v>6.1</v>
      </c>
      <c r="BH25" s="506">
        <v>5.2</v>
      </c>
      <c r="BI25" s="506">
        <v>6.5</v>
      </c>
      <c r="BJ25" s="506">
        <v>8.1</v>
      </c>
      <c r="BK25" s="506">
        <v>7.3</v>
      </c>
      <c r="BL25" s="506">
        <v>6.4</v>
      </c>
      <c r="BM25" s="506">
        <v>5.7</v>
      </c>
      <c r="BN25" s="506">
        <v>5.3</v>
      </c>
      <c r="BO25" s="506">
        <v>5.7</v>
      </c>
      <c r="BP25" s="506">
        <v>8.3000000000000007</v>
      </c>
      <c r="BQ25" s="552"/>
      <c r="BR25" s="506">
        <v>7.9</v>
      </c>
      <c r="BS25" s="506">
        <v>6.7</v>
      </c>
      <c r="BT25" s="506">
        <v>7.3</v>
      </c>
      <c r="BU25" s="506">
        <v>5.8</v>
      </c>
      <c r="BV25" s="506">
        <v>5.3</v>
      </c>
      <c r="BW25" s="506">
        <v>8.3000000000000007</v>
      </c>
      <c r="BX25" s="507">
        <v>50</v>
      </c>
      <c r="BY25" s="508">
        <v>0</v>
      </c>
      <c r="BZ25" s="506">
        <v>8.4</v>
      </c>
      <c r="CA25" s="552"/>
      <c r="CB25" s="506">
        <v>8.3000000000000007</v>
      </c>
      <c r="CC25" s="552"/>
      <c r="CD25" s="506">
        <v>7.1</v>
      </c>
      <c r="CE25" s="506">
        <v>7.6</v>
      </c>
      <c r="CF25" s="506">
        <v>5.2</v>
      </c>
      <c r="CG25" s="506">
        <v>8.1999999999999993</v>
      </c>
      <c r="CH25" s="552"/>
      <c r="CI25" s="506">
        <v>7.1</v>
      </c>
      <c r="CJ25" s="552"/>
      <c r="CK25" s="552"/>
      <c r="CL25" s="552"/>
      <c r="CM25" s="552"/>
      <c r="CN25" s="506">
        <v>6.3</v>
      </c>
      <c r="CO25" s="506">
        <v>7.5</v>
      </c>
      <c r="CP25" s="506">
        <v>7.3</v>
      </c>
      <c r="CQ25" s="506">
        <v>8</v>
      </c>
      <c r="CR25" s="506">
        <v>7.5</v>
      </c>
      <c r="CS25" s="507">
        <v>27</v>
      </c>
      <c r="CT25" s="508">
        <v>0</v>
      </c>
      <c r="CU25" s="552"/>
      <c r="CV25" s="552"/>
      <c r="CW25" s="506">
        <v>8.4</v>
      </c>
      <c r="CX25" s="552"/>
      <c r="CY25" s="507">
        <v>5</v>
      </c>
      <c r="CZ25" s="508">
        <v>0</v>
      </c>
      <c r="DA25" s="507">
        <v>138</v>
      </c>
      <c r="DB25" s="508">
        <v>0</v>
      </c>
      <c r="DC25" s="509">
        <v>137</v>
      </c>
      <c r="DD25" s="506">
        <v>138</v>
      </c>
      <c r="DE25" s="506">
        <v>6.94</v>
      </c>
      <c r="DF25" s="506">
        <v>2.81</v>
      </c>
      <c r="DG25" s="504"/>
    </row>
    <row r="26" spans="1:111" ht="15.95" customHeight="1" x14ac:dyDescent="0.2">
      <c r="A26" s="503">
        <v>2220724193</v>
      </c>
      <c r="B26" s="504" t="s">
        <v>6</v>
      </c>
      <c r="C26" s="504" t="s">
        <v>56</v>
      </c>
      <c r="D26" s="504" t="s">
        <v>137</v>
      </c>
      <c r="E26" s="505">
        <v>35956</v>
      </c>
      <c r="F26" s="504" t="s">
        <v>209</v>
      </c>
      <c r="G26" s="504" t="s">
        <v>212</v>
      </c>
      <c r="H26" s="506">
        <v>8.5</v>
      </c>
      <c r="I26" s="506">
        <v>7.1</v>
      </c>
      <c r="J26" s="506">
        <v>4.2</v>
      </c>
      <c r="K26" s="506">
        <v>6.6</v>
      </c>
      <c r="L26" s="506">
        <v>6.1</v>
      </c>
      <c r="M26" s="506">
        <v>5.7</v>
      </c>
      <c r="N26" s="506">
        <v>7.1</v>
      </c>
      <c r="O26" s="552"/>
      <c r="P26" s="506">
        <v>6.2</v>
      </c>
      <c r="Q26" s="552"/>
      <c r="R26" s="552"/>
      <c r="S26" s="552"/>
      <c r="T26" s="552"/>
      <c r="U26" s="506">
        <v>6.8</v>
      </c>
      <c r="V26" s="506">
        <v>6.5</v>
      </c>
      <c r="W26" s="506">
        <v>9.3000000000000007</v>
      </c>
      <c r="X26" s="506">
        <v>7.7</v>
      </c>
      <c r="Y26" s="506">
        <v>6.6</v>
      </c>
      <c r="Z26" s="506">
        <v>6.6</v>
      </c>
      <c r="AA26" s="506">
        <v>7.7</v>
      </c>
      <c r="AB26" s="506">
        <v>9.1999999999999993</v>
      </c>
      <c r="AC26" s="506">
        <v>6.9</v>
      </c>
      <c r="AD26" s="506">
        <v>4.4000000000000004</v>
      </c>
      <c r="AE26" s="506">
        <v>4.7</v>
      </c>
      <c r="AF26" s="506">
        <v>5.9</v>
      </c>
      <c r="AG26" s="506">
        <v>5.2</v>
      </c>
      <c r="AH26" s="506">
        <v>5.9</v>
      </c>
      <c r="AI26" s="506">
        <v>6.3</v>
      </c>
      <c r="AJ26" s="506">
        <v>7.5</v>
      </c>
      <c r="AK26" s="507">
        <v>51</v>
      </c>
      <c r="AL26" s="508">
        <v>0</v>
      </c>
      <c r="AM26" s="506">
        <v>7.8</v>
      </c>
      <c r="AN26" s="506">
        <v>6.8</v>
      </c>
      <c r="AO26" s="506">
        <v>7</v>
      </c>
      <c r="AP26" s="552"/>
      <c r="AQ26" s="552"/>
      <c r="AR26" s="552"/>
      <c r="AS26" s="552"/>
      <c r="AT26" s="552"/>
      <c r="AU26" s="506">
        <v>5.5</v>
      </c>
      <c r="AV26" s="552"/>
      <c r="AW26" s="552"/>
      <c r="AX26" s="552"/>
      <c r="AY26" s="552"/>
      <c r="AZ26" s="552"/>
      <c r="BA26" s="506">
        <v>7.6</v>
      </c>
      <c r="BB26" s="507">
        <v>5</v>
      </c>
      <c r="BC26" s="508">
        <v>0</v>
      </c>
      <c r="BD26" s="506">
        <v>5.7</v>
      </c>
      <c r="BE26" s="506">
        <v>5.7</v>
      </c>
      <c r="BF26" s="506">
        <v>8.4</v>
      </c>
      <c r="BG26" s="506">
        <v>4.9000000000000004</v>
      </c>
      <c r="BH26" s="506">
        <v>6.3</v>
      </c>
      <c r="BI26" s="506">
        <v>6.9</v>
      </c>
      <c r="BJ26" s="506">
        <v>7.7</v>
      </c>
      <c r="BK26" s="506">
        <v>5.2</v>
      </c>
      <c r="BL26" s="506">
        <v>5.8</v>
      </c>
      <c r="BM26" s="506">
        <v>5.7</v>
      </c>
      <c r="BN26" s="506">
        <v>4.2</v>
      </c>
      <c r="BO26" s="506">
        <v>5.3</v>
      </c>
      <c r="BP26" s="506">
        <v>7.4</v>
      </c>
      <c r="BQ26" s="552"/>
      <c r="BR26" s="506">
        <v>4.3</v>
      </c>
      <c r="BS26" s="506">
        <v>6</v>
      </c>
      <c r="BT26" s="506">
        <v>7.1</v>
      </c>
      <c r="BU26" s="506">
        <v>5.9</v>
      </c>
      <c r="BV26" s="506">
        <v>5.3</v>
      </c>
      <c r="BW26" s="506">
        <v>8</v>
      </c>
      <c r="BX26" s="507">
        <v>50</v>
      </c>
      <c r="BY26" s="508">
        <v>0</v>
      </c>
      <c r="BZ26" s="506">
        <v>7.8</v>
      </c>
      <c r="CA26" s="552"/>
      <c r="CB26" s="506">
        <v>8.6999999999999993</v>
      </c>
      <c r="CC26" s="552"/>
      <c r="CD26" s="506">
        <v>6.7</v>
      </c>
      <c r="CE26" s="506">
        <v>7.1</v>
      </c>
      <c r="CF26" s="506">
        <v>5.5</v>
      </c>
      <c r="CG26" s="506">
        <v>6.8</v>
      </c>
      <c r="CH26" s="552"/>
      <c r="CI26" s="506">
        <v>6.1</v>
      </c>
      <c r="CJ26" s="552"/>
      <c r="CK26" s="552"/>
      <c r="CL26" s="552"/>
      <c r="CM26" s="552"/>
      <c r="CN26" s="506">
        <v>6.6</v>
      </c>
      <c r="CO26" s="506">
        <v>7.7</v>
      </c>
      <c r="CP26" s="506">
        <v>7.1</v>
      </c>
      <c r="CQ26" s="553" t="s">
        <v>219</v>
      </c>
      <c r="CR26" s="506">
        <v>7.5</v>
      </c>
      <c r="CS26" s="507">
        <v>26</v>
      </c>
      <c r="CT26" s="508">
        <v>1</v>
      </c>
      <c r="CU26" s="552"/>
      <c r="CV26" s="552"/>
      <c r="CW26" s="552">
        <v>0</v>
      </c>
      <c r="CX26" s="552"/>
      <c r="CY26" s="507">
        <v>0</v>
      </c>
      <c r="CZ26" s="508">
        <v>5</v>
      </c>
      <c r="DA26" s="507">
        <v>132</v>
      </c>
      <c r="DB26" s="508">
        <v>6</v>
      </c>
      <c r="DC26" s="509">
        <v>137</v>
      </c>
      <c r="DD26" s="506">
        <v>138</v>
      </c>
      <c r="DE26" s="506">
        <v>6.12</v>
      </c>
      <c r="DF26" s="506">
        <v>2.35</v>
      </c>
      <c r="DG26" s="504"/>
    </row>
    <row r="27" spans="1:111" ht="15.95" customHeight="1" x14ac:dyDescent="0.2">
      <c r="A27" s="503">
        <v>2220727291</v>
      </c>
      <c r="B27" s="504" t="s">
        <v>12</v>
      </c>
      <c r="C27" s="504" t="s">
        <v>57</v>
      </c>
      <c r="D27" s="504" t="s">
        <v>137</v>
      </c>
      <c r="E27" s="505">
        <v>36034</v>
      </c>
      <c r="F27" s="504" t="s">
        <v>209</v>
      </c>
      <c r="G27" s="504" t="s">
        <v>4854</v>
      </c>
      <c r="H27" s="506">
        <v>7.9</v>
      </c>
      <c r="I27" s="506">
        <v>8.1999999999999993</v>
      </c>
      <c r="J27" s="506">
        <v>8.6999999999999993</v>
      </c>
      <c r="K27" s="506">
        <v>6.4</v>
      </c>
      <c r="L27" s="506">
        <v>5.3</v>
      </c>
      <c r="M27" s="506">
        <v>8.4</v>
      </c>
      <c r="N27" s="506">
        <v>8</v>
      </c>
      <c r="O27" s="552"/>
      <c r="P27" s="506">
        <v>9.3000000000000007</v>
      </c>
      <c r="Q27" s="552"/>
      <c r="R27" s="552"/>
      <c r="S27" s="552"/>
      <c r="T27" s="552"/>
      <c r="U27" s="506">
        <v>8.1</v>
      </c>
      <c r="V27" s="506">
        <v>6.5</v>
      </c>
      <c r="W27" s="506">
        <v>9.3000000000000007</v>
      </c>
      <c r="X27" s="506">
        <v>7.7</v>
      </c>
      <c r="Y27" s="506">
        <v>8.1999999999999993</v>
      </c>
      <c r="Z27" s="506">
        <v>8.5</v>
      </c>
      <c r="AA27" s="506">
        <v>7.1</v>
      </c>
      <c r="AB27" s="506">
        <v>8.1</v>
      </c>
      <c r="AC27" s="506">
        <v>6.2</v>
      </c>
      <c r="AD27" s="506">
        <v>8.1999999999999993</v>
      </c>
      <c r="AE27" s="506">
        <v>4.5</v>
      </c>
      <c r="AF27" s="506">
        <v>6.9</v>
      </c>
      <c r="AG27" s="506">
        <v>6.1</v>
      </c>
      <c r="AH27" s="506">
        <v>6.2</v>
      </c>
      <c r="AI27" s="506">
        <v>6.9</v>
      </c>
      <c r="AJ27" s="506">
        <v>8.5</v>
      </c>
      <c r="AK27" s="507">
        <v>51</v>
      </c>
      <c r="AL27" s="508">
        <v>0</v>
      </c>
      <c r="AM27" s="506">
        <v>7</v>
      </c>
      <c r="AN27" s="506">
        <v>6</v>
      </c>
      <c r="AO27" s="506">
        <v>7.1</v>
      </c>
      <c r="AP27" s="552"/>
      <c r="AQ27" s="552"/>
      <c r="AR27" s="552"/>
      <c r="AS27" s="552"/>
      <c r="AT27" s="552"/>
      <c r="AU27" s="506">
        <v>7.7</v>
      </c>
      <c r="AV27" s="552"/>
      <c r="AW27" s="552"/>
      <c r="AX27" s="552"/>
      <c r="AY27" s="552"/>
      <c r="AZ27" s="552"/>
      <c r="BA27" s="506">
        <v>6</v>
      </c>
      <c r="BB27" s="507">
        <v>5</v>
      </c>
      <c r="BC27" s="508">
        <v>0</v>
      </c>
      <c r="BD27" s="506">
        <v>6.5</v>
      </c>
      <c r="BE27" s="506">
        <v>6.2</v>
      </c>
      <c r="BF27" s="506">
        <v>8.6999999999999993</v>
      </c>
      <c r="BG27" s="506">
        <v>5.8</v>
      </c>
      <c r="BH27" s="506">
        <v>7.2</v>
      </c>
      <c r="BI27" s="506">
        <v>7.4</v>
      </c>
      <c r="BJ27" s="506">
        <v>8.6</v>
      </c>
      <c r="BK27" s="506">
        <v>5.8</v>
      </c>
      <c r="BL27" s="506">
        <v>6.3</v>
      </c>
      <c r="BM27" s="506">
        <v>5.4</v>
      </c>
      <c r="BN27" s="506">
        <v>5.9</v>
      </c>
      <c r="BO27" s="506">
        <v>5.3</v>
      </c>
      <c r="BP27" s="506">
        <v>8.4</v>
      </c>
      <c r="BQ27" s="552"/>
      <c r="BR27" s="506">
        <v>4.5999999999999996</v>
      </c>
      <c r="BS27" s="506">
        <v>6.7</v>
      </c>
      <c r="BT27" s="506">
        <v>6.7</v>
      </c>
      <c r="BU27" s="506">
        <v>6.4</v>
      </c>
      <c r="BV27" s="506">
        <v>5.7</v>
      </c>
      <c r="BW27" s="506">
        <v>7.1</v>
      </c>
      <c r="BX27" s="507">
        <v>50</v>
      </c>
      <c r="BY27" s="508">
        <v>0</v>
      </c>
      <c r="BZ27" s="506">
        <v>8.1999999999999993</v>
      </c>
      <c r="CA27" s="552"/>
      <c r="CB27" s="506">
        <v>7.5</v>
      </c>
      <c r="CC27" s="552"/>
      <c r="CD27" s="506">
        <v>7.7</v>
      </c>
      <c r="CE27" s="506">
        <v>6.9</v>
      </c>
      <c r="CF27" s="506">
        <v>7.2</v>
      </c>
      <c r="CG27" s="506">
        <v>7.4</v>
      </c>
      <c r="CH27" s="552"/>
      <c r="CI27" s="506">
        <v>6.1</v>
      </c>
      <c r="CJ27" s="552"/>
      <c r="CK27" s="552"/>
      <c r="CL27" s="552"/>
      <c r="CM27" s="552"/>
      <c r="CN27" s="506">
        <v>5.7</v>
      </c>
      <c r="CO27" s="506">
        <v>7.5</v>
      </c>
      <c r="CP27" s="506">
        <v>7.4</v>
      </c>
      <c r="CQ27" s="506">
        <v>8</v>
      </c>
      <c r="CR27" s="506">
        <v>7.5</v>
      </c>
      <c r="CS27" s="507">
        <v>27</v>
      </c>
      <c r="CT27" s="508">
        <v>0</v>
      </c>
      <c r="CU27" s="552"/>
      <c r="CV27" s="552"/>
      <c r="CW27" s="506">
        <v>8.1</v>
      </c>
      <c r="CX27" s="552"/>
      <c r="CY27" s="507">
        <v>5</v>
      </c>
      <c r="CZ27" s="508">
        <v>0</v>
      </c>
      <c r="DA27" s="507">
        <v>138</v>
      </c>
      <c r="DB27" s="508">
        <v>0</v>
      </c>
      <c r="DC27" s="509">
        <v>137</v>
      </c>
      <c r="DD27" s="506">
        <v>138</v>
      </c>
      <c r="DE27" s="506">
        <v>7.03</v>
      </c>
      <c r="DF27" s="506">
        <v>2.87</v>
      </c>
      <c r="DG27" s="504"/>
    </row>
    <row r="28" spans="1:111" ht="15.95" customHeight="1" x14ac:dyDescent="0.2">
      <c r="A28" s="503">
        <v>2220724305</v>
      </c>
      <c r="B28" s="504" t="s">
        <v>6</v>
      </c>
      <c r="C28" s="504" t="s">
        <v>58</v>
      </c>
      <c r="D28" s="504" t="s">
        <v>138</v>
      </c>
      <c r="E28" s="505">
        <v>35643</v>
      </c>
      <c r="F28" s="504" t="s">
        <v>209</v>
      </c>
      <c r="G28" s="504" t="s">
        <v>4854</v>
      </c>
      <c r="H28" s="506">
        <v>8.4</v>
      </c>
      <c r="I28" s="506">
        <v>7.5</v>
      </c>
      <c r="J28" s="506">
        <v>6.1</v>
      </c>
      <c r="K28" s="506">
        <v>7.7</v>
      </c>
      <c r="L28" s="506">
        <v>6.9</v>
      </c>
      <c r="M28" s="506">
        <v>6.6</v>
      </c>
      <c r="N28" s="506">
        <v>6.2</v>
      </c>
      <c r="O28" s="552"/>
      <c r="P28" s="506">
        <v>7.3</v>
      </c>
      <c r="Q28" s="552"/>
      <c r="R28" s="506">
        <v>6.6</v>
      </c>
      <c r="S28" s="552"/>
      <c r="T28" s="552"/>
      <c r="U28" s="506">
        <v>8.6</v>
      </c>
      <c r="V28" s="552"/>
      <c r="W28" s="506">
        <v>8.8000000000000007</v>
      </c>
      <c r="X28" s="506">
        <v>8.4</v>
      </c>
      <c r="Y28" s="506">
        <v>7.1</v>
      </c>
      <c r="Z28" s="506">
        <v>8.1</v>
      </c>
      <c r="AA28" s="506">
        <v>5.6</v>
      </c>
      <c r="AB28" s="506">
        <v>8.6</v>
      </c>
      <c r="AC28" s="506">
        <v>6.2</v>
      </c>
      <c r="AD28" s="506">
        <v>7.3</v>
      </c>
      <c r="AE28" s="506">
        <v>5.2</v>
      </c>
      <c r="AF28" s="506">
        <v>8.1999999999999993</v>
      </c>
      <c r="AG28" s="506">
        <v>5.4</v>
      </c>
      <c r="AH28" s="506">
        <v>7.1</v>
      </c>
      <c r="AI28" s="506">
        <v>6.8</v>
      </c>
      <c r="AJ28" s="506">
        <v>7.7</v>
      </c>
      <c r="AK28" s="507">
        <v>51</v>
      </c>
      <c r="AL28" s="508">
        <v>0</v>
      </c>
      <c r="AM28" s="506">
        <v>6.8</v>
      </c>
      <c r="AN28" s="506">
        <v>6.4</v>
      </c>
      <c r="AO28" s="552"/>
      <c r="AP28" s="552"/>
      <c r="AQ28" s="552"/>
      <c r="AR28" s="552"/>
      <c r="AS28" s="552"/>
      <c r="AT28" s="506">
        <v>7.5</v>
      </c>
      <c r="AU28" s="552"/>
      <c r="AV28" s="552"/>
      <c r="AW28" s="552"/>
      <c r="AX28" s="552"/>
      <c r="AY28" s="552"/>
      <c r="AZ28" s="506">
        <v>5.8</v>
      </c>
      <c r="BA28" s="506">
        <v>4.8</v>
      </c>
      <c r="BB28" s="507">
        <v>5</v>
      </c>
      <c r="BC28" s="508">
        <v>0</v>
      </c>
      <c r="BD28" s="506">
        <v>7.6</v>
      </c>
      <c r="BE28" s="506">
        <v>6</v>
      </c>
      <c r="BF28" s="506">
        <v>7.7</v>
      </c>
      <c r="BG28" s="506">
        <v>8.6</v>
      </c>
      <c r="BH28" s="506">
        <v>7.5</v>
      </c>
      <c r="BI28" s="506">
        <v>8.3000000000000007</v>
      </c>
      <c r="BJ28" s="506">
        <v>8.1</v>
      </c>
      <c r="BK28" s="506">
        <v>7.5</v>
      </c>
      <c r="BL28" s="506">
        <v>6.9</v>
      </c>
      <c r="BM28" s="506">
        <v>8.1999999999999993</v>
      </c>
      <c r="BN28" s="506">
        <v>8.6</v>
      </c>
      <c r="BO28" s="506">
        <v>7.5</v>
      </c>
      <c r="BP28" s="506">
        <v>8</v>
      </c>
      <c r="BQ28" s="552"/>
      <c r="BR28" s="506">
        <v>8.5</v>
      </c>
      <c r="BS28" s="506">
        <v>6.8</v>
      </c>
      <c r="BT28" s="506">
        <v>5.7</v>
      </c>
      <c r="BU28" s="506">
        <v>6.2</v>
      </c>
      <c r="BV28" s="506">
        <v>8.3000000000000007</v>
      </c>
      <c r="BW28" s="506">
        <v>8.5</v>
      </c>
      <c r="BX28" s="507">
        <v>50</v>
      </c>
      <c r="BY28" s="508">
        <v>0</v>
      </c>
      <c r="BZ28" s="506">
        <v>7.4</v>
      </c>
      <c r="CA28" s="552"/>
      <c r="CB28" s="506">
        <v>8.1999999999999993</v>
      </c>
      <c r="CC28" s="552"/>
      <c r="CD28" s="506">
        <v>7.8</v>
      </c>
      <c r="CE28" s="506">
        <v>6.7</v>
      </c>
      <c r="CF28" s="506">
        <v>7.9</v>
      </c>
      <c r="CG28" s="506">
        <v>7.4</v>
      </c>
      <c r="CH28" s="552"/>
      <c r="CI28" s="506">
        <v>8.3000000000000007</v>
      </c>
      <c r="CJ28" s="552"/>
      <c r="CK28" s="552"/>
      <c r="CL28" s="552"/>
      <c r="CM28" s="552"/>
      <c r="CN28" s="506">
        <v>6.9</v>
      </c>
      <c r="CO28" s="506">
        <v>6.7</v>
      </c>
      <c r="CP28" s="506">
        <v>8.6999999999999993</v>
      </c>
      <c r="CQ28" s="506">
        <v>9.1999999999999993</v>
      </c>
      <c r="CR28" s="506">
        <v>8.1</v>
      </c>
      <c r="CS28" s="507">
        <v>27</v>
      </c>
      <c r="CT28" s="508">
        <v>0</v>
      </c>
      <c r="CU28" s="552"/>
      <c r="CV28" s="552"/>
      <c r="CW28" s="506">
        <v>8.9</v>
      </c>
      <c r="CX28" s="552"/>
      <c r="CY28" s="507">
        <v>5</v>
      </c>
      <c r="CZ28" s="508">
        <v>0</v>
      </c>
      <c r="DA28" s="507">
        <v>138</v>
      </c>
      <c r="DB28" s="508">
        <v>0</v>
      </c>
      <c r="DC28" s="509">
        <v>137</v>
      </c>
      <c r="DD28" s="506">
        <v>138</v>
      </c>
      <c r="DE28" s="506">
        <v>7.44</v>
      </c>
      <c r="DF28" s="506">
        <v>3.15</v>
      </c>
      <c r="DG28" s="504"/>
    </row>
    <row r="29" spans="1:111" ht="15.95" customHeight="1" x14ac:dyDescent="0.2">
      <c r="A29" s="503">
        <v>2220729194</v>
      </c>
      <c r="B29" s="504" t="s">
        <v>12</v>
      </c>
      <c r="C29" s="504" t="s">
        <v>48</v>
      </c>
      <c r="D29" s="504" t="s">
        <v>138</v>
      </c>
      <c r="E29" s="505">
        <v>36157</v>
      </c>
      <c r="F29" s="504" t="s">
        <v>209</v>
      </c>
      <c r="G29" s="504" t="s">
        <v>212</v>
      </c>
      <c r="H29" s="506">
        <v>7.6</v>
      </c>
      <c r="I29" s="506">
        <v>7.1</v>
      </c>
      <c r="J29" s="506">
        <v>7.3</v>
      </c>
      <c r="K29" s="506">
        <v>5.7</v>
      </c>
      <c r="L29" s="506">
        <v>6.1</v>
      </c>
      <c r="M29" s="506">
        <v>6.8</v>
      </c>
      <c r="N29" s="506">
        <v>4.0999999999999996</v>
      </c>
      <c r="O29" s="552"/>
      <c r="P29" s="506">
        <v>6.8</v>
      </c>
      <c r="Q29" s="552"/>
      <c r="R29" s="552"/>
      <c r="S29" s="552"/>
      <c r="T29" s="506">
        <v>6.4</v>
      </c>
      <c r="U29" s="506">
        <v>7.8</v>
      </c>
      <c r="V29" s="552"/>
      <c r="W29" s="506">
        <v>9.5</v>
      </c>
      <c r="X29" s="506">
        <v>8.4</v>
      </c>
      <c r="Y29" s="506">
        <v>7.3</v>
      </c>
      <c r="Z29" s="506">
        <v>8.3000000000000007</v>
      </c>
      <c r="AA29" s="506">
        <v>5.8</v>
      </c>
      <c r="AB29" s="506">
        <v>6.4</v>
      </c>
      <c r="AC29" s="506">
        <v>4.7</v>
      </c>
      <c r="AD29" s="506">
        <v>5.6</v>
      </c>
      <c r="AE29" s="506">
        <v>4.9000000000000004</v>
      </c>
      <c r="AF29" s="506">
        <v>4.7</v>
      </c>
      <c r="AG29" s="506">
        <v>4.9000000000000004</v>
      </c>
      <c r="AH29" s="506">
        <v>7.2</v>
      </c>
      <c r="AI29" s="506">
        <v>6.2</v>
      </c>
      <c r="AJ29" s="506">
        <v>4.7</v>
      </c>
      <c r="AK29" s="507">
        <v>51</v>
      </c>
      <c r="AL29" s="508">
        <v>0</v>
      </c>
      <c r="AM29" s="506">
        <v>7</v>
      </c>
      <c r="AN29" s="506">
        <v>7.7</v>
      </c>
      <c r="AO29" s="552"/>
      <c r="AP29" s="552"/>
      <c r="AQ29" s="506">
        <v>5.8</v>
      </c>
      <c r="AR29" s="552"/>
      <c r="AS29" s="552"/>
      <c r="AT29" s="552"/>
      <c r="AU29" s="552"/>
      <c r="AV29" s="552"/>
      <c r="AW29" s="506">
        <v>7.7</v>
      </c>
      <c r="AX29" s="552"/>
      <c r="AY29" s="552"/>
      <c r="AZ29" s="552"/>
      <c r="BA29" s="506">
        <v>7.4</v>
      </c>
      <c r="BB29" s="507">
        <v>5</v>
      </c>
      <c r="BC29" s="508">
        <v>0</v>
      </c>
      <c r="BD29" s="506">
        <v>4.9000000000000004</v>
      </c>
      <c r="BE29" s="506">
        <v>5</v>
      </c>
      <c r="BF29" s="506">
        <v>6</v>
      </c>
      <c r="BG29" s="506">
        <v>5.7</v>
      </c>
      <c r="BH29" s="506">
        <v>5.6</v>
      </c>
      <c r="BI29" s="506">
        <v>7</v>
      </c>
      <c r="BJ29" s="506">
        <v>7.9</v>
      </c>
      <c r="BK29" s="506">
        <v>5.9</v>
      </c>
      <c r="BL29" s="506">
        <v>5.2</v>
      </c>
      <c r="BM29" s="506">
        <v>5.3</v>
      </c>
      <c r="BN29" s="506">
        <v>5.5</v>
      </c>
      <c r="BO29" s="506">
        <v>5.6</v>
      </c>
      <c r="BP29" s="506">
        <v>5.3</v>
      </c>
      <c r="BQ29" s="552"/>
      <c r="BR29" s="506">
        <v>7.9</v>
      </c>
      <c r="BS29" s="506">
        <v>6.7</v>
      </c>
      <c r="BT29" s="506">
        <v>5.5</v>
      </c>
      <c r="BU29" s="506">
        <v>6.5</v>
      </c>
      <c r="BV29" s="506">
        <v>6.5</v>
      </c>
      <c r="BW29" s="506">
        <v>7.3</v>
      </c>
      <c r="BX29" s="507">
        <v>50</v>
      </c>
      <c r="BY29" s="508">
        <v>0</v>
      </c>
      <c r="BZ29" s="552"/>
      <c r="CA29" s="506">
        <v>6.7</v>
      </c>
      <c r="CB29" s="506">
        <v>6.9</v>
      </c>
      <c r="CC29" s="552"/>
      <c r="CD29" s="506">
        <v>7</v>
      </c>
      <c r="CE29" s="506">
        <v>6.3</v>
      </c>
      <c r="CF29" s="506">
        <v>6.4</v>
      </c>
      <c r="CG29" s="506">
        <v>4.5</v>
      </c>
      <c r="CH29" s="552"/>
      <c r="CI29" s="506">
        <v>6.6</v>
      </c>
      <c r="CJ29" s="552"/>
      <c r="CK29" s="552"/>
      <c r="CL29" s="552"/>
      <c r="CM29" s="552"/>
      <c r="CN29" s="506">
        <v>6.8</v>
      </c>
      <c r="CO29" s="506">
        <v>7.2</v>
      </c>
      <c r="CP29" s="506">
        <v>7.4</v>
      </c>
      <c r="CQ29" s="506">
        <v>6.1</v>
      </c>
      <c r="CR29" s="506">
        <v>6.1</v>
      </c>
      <c r="CS29" s="507">
        <v>27</v>
      </c>
      <c r="CT29" s="508">
        <v>0</v>
      </c>
      <c r="CU29" s="552"/>
      <c r="CV29" s="552"/>
      <c r="CW29" s="506">
        <v>5.6</v>
      </c>
      <c r="CX29" s="552"/>
      <c r="CY29" s="507">
        <v>5</v>
      </c>
      <c r="CZ29" s="508">
        <v>0</v>
      </c>
      <c r="DA29" s="507">
        <v>138</v>
      </c>
      <c r="DB29" s="508">
        <v>0</v>
      </c>
      <c r="DC29" s="509">
        <v>137</v>
      </c>
      <c r="DD29" s="506">
        <v>138</v>
      </c>
      <c r="DE29" s="506">
        <v>6.21</v>
      </c>
      <c r="DF29" s="506">
        <v>2.37</v>
      </c>
      <c r="DG29" s="504"/>
    </row>
    <row r="30" spans="1:111" ht="15.95" customHeight="1" x14ac:dyDescent="0.2">
      <c r="A30" s="503">
        <v>2220724335</v>
      </c>
      <c r="B30" s="504" t="s">
        <v>16</v>
      </c>
      <c r="C30" s="504" t="s">
        <v>59</v>
      </c>
      <c r="D30" s="504" t="s">
        <v>24</v>
      </c>
      <c r="E30" s="505">
        <v>36075</v>
      </c>
      <c r="F30" s="504" t="s">
        <v>209</v>
      </c>
      <c r="G30" s="504" t="s">
        <v>4854</v>
      </c>
      <c r="H30" s="506">
        <v>8.1999999999999993</v>
      </c>
      <c r="I30" s="506">
        <v>7</v>
      </c>
      <c r="J30" s="506">
        <v>8.5</v>
      </c>
      <c r="K30" s="506">
        <v>8.1</v>
      </c>
      <c r="L30" s="506">
        <v>6.3</v>
      </c>
      <c r="M30" s="506">
        <v>7.4</v>
      </c>
      <c r="N30" s="506">
        <v>7.8</v>
      </c>
      <c r="O30" s="552"/>
      <c r="P30" s="506">
        <v>7.6</v>
      </c>
      <c r="Q30" s="552"/>
      <c r="R30" s="552"/>
      <c r="S30" s="552"/>
      <c r="T30" s="552"/>
      <c r="U30" s="506">
        <v>8.1</v>
      </c>
      <c r="V30" s="506">
        <v>6.5</v>
      </c>
      <c r="W30" s="506">
        <v>8.3000000000000007</v>
      </c>
      <c r="X30" s="506">
        <v>8.3000000000000007</v>
      </c>
      <c r="Y30" s="506">
        <v>7.8</v>
      </c>
      <c r="Z30" s="506">
        <v>7.4</v>
      </c>
      <c r="AA30" s="506">
        <v>6.1</v>
      </c>
      <c r="AB30" s="506">
        <v>7.4</v>
      </c>
      <c r="AC30" s="506">
        <v>7.4</v>
      </c>
      <c r="AD30" s="506">
        <v>8.3000000000000007</v>
      </c>
      <c r="AE30" s="506">
        <v>6</v>
      </c>
      <c r="AF30" s="506">
        <v>8.6999999999999993</v>
      </c>
      <c r="AG30" s="506">
        <v>6.6</v>
      </c>
      <c r="AH30" s="506">
        <v>7.1</v>
      </c>
      <c r="AI30" s="506">
        <v>7</v>
      </c>
      <c r="AJ30" s="506">
        <v>6.5</v>
      </c>
      <c r="AK30" s="507">
        <v>51</v>
      </c>
      <c r="AL30" s="508">
        <v>0</v>
      </c>
      <c r="AM30" s="506">
        <v>6.8</v>
      </c>
      <c r="AN30" s="506">
        <v>5.7</v>
      </c>
      <c r="AO30" s="506">
        <v>8.6</v>
      </c>
      <c r="AP30" s="552"/>
      <c r="AQ30" s="552"/>
      <c r="AR30" s="552"/>
      <c r="AS30" s="552"/>
      <c r="AT30" s="552"/>
      <c r="AU30" s="506">
        <v>6.2</v>
      </c>
      <c r="AV30" s="552"/>
      <c r="AW30" s="552"/>
      <c r="AX30" s="552"/>
      <c r="AY30" s="552"/>
      <c r="AZ30" s="552"/>
      <c r="BA30" s="506">
        <v>6.3</v>
      </c>
      <c r="BB30" s="507">
        <v>5</v>
      </c>
      <c r="BC30" s="508">
        <v>0</v>
      </c>
      <c r="BD30" s="506">
        <v>4.7</v>
      </c>
      <c r="BE30" s="506">
        <v>4.3</v>
      </c>
      <c r="BF30" s="506">
        <v>6.8</v>
      </c>
      <c r="BG30" s="506">
        <v>6.2</v>
      </c>
      <c r="BH30" s="506">
        <v>7.2</v>
      </c>
      <c r="BI30" s="506">
        <v>7.1</v>
      </c>
      <c r="BJ30" s="506">
        <v>8.6</v>
      </c>
      <c r="BK30" s="506">
        <v>6.3</v>
      </c>
      <c r="BL30" s="506">
        <v>5.4</v>
      </c>
      <c r="BM30" s="506">
        <v>7</v>
      </c>
      <c r="BN30" s="506">
        <v>4</v>
      </c>
      <c r="BO30" s="506">
        <v>6.5</v>
      </c>
      <c r="BP30" s="506">
        <v>6.2</v>
      </c>
      <c r="BQ30" s="552"/>
      <c r="BR30" s="506">
        <v>5.5</v>
      </c>
      <c r="BS30" s="506">
        <v>6.7</v>
      </c>
      <c r="BT30" s="506">
        <v>6.1</v>
      </c>
      <c r="BU30" s="506">
        <v>4.8</v>
      </c>
      <c r="BV30" s="506">
        <v>6.7</v>
      </c>
      <c r="BW30" s="506">
        <v>8.3000000000000007</v>
      </c>
      <c r="BX30" s="507">
        <v>50</v>
      </c>
      <c r="BY30" s="508">
        <v>0</v>
      </c>
      <c r="BZ30" s="506">
        <v>9.5</v>
      </c>
      <c r="CA30" s="552"/>
      <c r="CB30" s="506">
        <v>6.4</v>
      </c>
      <c r="CC30" s="552"/>
      <c r="CD30" s="506">
        <v>7.7</v>
      </c>
      <c r="CE30" s="506">
        <v>6.7</v>
      </c>
      <c r="CF30" s="506">
        <v>8.4</v>
      </c>
      <c r="CG30" s="506">
        <v>7.4</v>
      </c>
      <c r="CH30" s="552"/>
      <c r="CI30" s="506">
        <v>7.3</v>
      </c>
      <c r="CJ30" s="552"/>
      <c r="CK30" s="552"/>
      <c r="CL30" s="552"/>
      <c r="CM30" s="552"/>
      <c r="CN30" s="506">
        <v>7.3</v>
      </c>
      <c r="CO30" s="506">
        <v>6</v>
      </c>
      <c r="CP30" s="506">
        <v>6.6</v>
      </c>
      <c r="CQ30" s="506">
        <v>5.4</v>
      </c>
      <c r="CR30" s="506">
        <v>7.3</v>
      </c>
      <c r="CS30" s="507">
        <v>27</v>
      </c>
      <c r="CT30" s="508">
        <v>0</v>
      </c>
      <c r="CU30" s="552"/>
      <c r="CV30" s="552"/>
      <c r="CW30" s="506">
        <v>7.9</v>
      </c>
      <c r="CX30" s="552"/>
      <c r="CY30" s="507">
        <v>5</v>
      </c>
      <c r="CZ30" s="508">
        <v>0</v>
      </c>
      <c r="DA30" s="507">
        <v>138</v>
      </c>
      <c r="DB30" s="508">
        <v>0</v>
      </c>
      <c r="DC30" s="509">
        <v>137</v>
      </c>
      <c r="DD30" s="506">
        <v>138</v>
      </c>
      <c r="DE30" s="506">
        <v>6.86</v>
      </c>
      <c r="DF30" s="506">
        <v>2.78</v>
      </c>
      <c r="DG30" s="504"/>
    </row>
    <row r="31" spans="1:111" ht="15.95" customHeight="1" x14ac:dyDescent="0.2">
      <c r="A31" s="503">
        <v>2220727294</v>
      </c>
      <c r="B31" s="504" t="s">
        <v>12</v>
      </c>
      <c r="C31" s="504" t="s">
        <v>47</v>
      </c>
      <c r="D31" s="504" t="s">
        <v>24</v>
      </c>
      <c r="E31" s="505">
        <v>36125</v>
      </c>
      <c r="F31" s="504" t="s">
        <v>209</v>
      </c>
      <c r="G31" s="504" t="s">
        <v>4854</v>
      </c>
      <c r="H31" s="506">
        <v>8.8000000000000007</v>
      </c>
      <c r="I31" s="506">
        <v>7.5</v>
      </c>
      <c r="J31" s="506">
        <v>8.9</v>
      </c>
      <c r="K31" s="506">
        <v>9.1</v>
      </c>
      <c r="L31" s="506">
        <v>7.6</v>
      </c>
      <c r="M31" s="506">
        <v>9.1</v>
      </c>
      <c r="N31" s="506">
        <v>9.6999999999999993</v>
      </c>
      <c r="O31" s="552"/>
      <c r="P31" s="506">
        <v>9.4</v>
      </c>
      <c r="Q31" s="552"/>
      <c r="R31" s="552"/>
      <c r="S31" s="552"/>
      <c r="T31" s="506">
        <v>9</v>
      </c>
      <c r="U31" s="506">
        <v>7.3</v>
      </c>
      <c r="V31" s="552"/>
      <c r="W31" s="506">
        <v>9.3000000000000007</v>
      </c>
      <c r="X31" s="506">
        <v>8</v>
      </c>
      <c r="Y31" s="506">
        <v>8</v>
      </c>
      <c r="Z31" s="506">
        <v>6.8</v>
      </c>
      <c r="AA31" s="506">
        <v>7.7</v>
      </c>
      <c r="AB31" s="506">
        <v>7.6</v>
      </c>
      <c r="AC31" s="506">
        <v>7.6</v>
      </c>
      <c r="AD31" s="506">
        <v>8</v>
      </c>
      <c r="AE31" s="506">
        <v>7.2</v>
      </c>
      <c r="AF31" s="506">
        <v>8.4</v>
      </c>
      <c r="AG31" s="506">
        <v>7</v>
      </c>
      <c r="AH31" s="506">
        <v>7.7</v>
      </c>
      <c r="AI31" s="506">
        <v>5</v>
      </c>
      <c r="AJ31" s="506">
        <v>9</v>
      </c>
      <c r="AK31" s="507">
        <v>51</v>
      </c>
      <c r="AL31" s="508">
        <v>0</v>
      </c>
      <c r="AM31" s="506">
        <v>6.8</v>
      </c>
      <c r="AN31" s="506">
        <v>6.4</v>
      </c>
      <c r="AO31" s="552"/>
      <c r="AP31" s="552"/>
      <c r="AQ31" s="552"/>
      <c r="AR31" s="552"/>
      <c r="AS31" s="506">
        <v>8</v>
      </c>
      <c r="AT31" s="552"/>
      <c r="AU31" s="552"/>
      <c r="AV31" s="552"/>
      <c r="AW31" s="552"/>
      <c r="AX31" s="552"/>
      <c r="AY31" s="506">
        <v>6.3</v>
      </c>
      <c r="AZ31" s="552"/>
      <c r="BA31" s="506">
        <v>8.6</v>
      </c>
      <c r="BB31" s="507">
        <v>5</v>
      </c>
      <c r="BC31" s="508">
        <v>0</v>
      </c>
      <c r="BD31" s="506">
        <v>7.3</v>
      </c>
      <c r="BE31" s="506">
        <v>8.5</v>
      </c>
      <c r="BF31" s="506">
        <v>8.8000000000000007</v>
      </c>
      <c r="BG31" s="506">
        <v>7.3</v>
      </c>
      <c r="BH31" s="506">
        <v>8</v>
      </c>
      <c r="BI31" s="506">
        <v>8.8000000000000007</v>
      </c>
      <c r="BJ31" s="506">
        <v>7.5</v>
      </c>
      <c r="BK31" s="506">
        <v>8</v>
      </c>
      <c r="BL31" s="506">
        <v>8.1999999999999993</v>
      </c>
      <c r="BM31" s="506">
        <v>7.4</v>
      </c>
      <c r="BN31" s="506">
        <v>9.1999999999999993</v>
      </c>
      <c r="BO31" s="506">
        <v>8.4</v>
      </c>
      <c r="BP31" s="506">
        <v>9.6</v>
      </c>
      <c r="BQ31" s="552"/>
      <c r="BR31" s="506">
        <v>6.9</v>
      </c>
      <c r="BS31" s="506">
        <v>7.7</v>
      </c>
      <c r="BT31" s="506">
        <v>7.3</v>
      </c>
      <c r="BU31" s="506">
        <v>8.1</v>
      </c>
      <c r="BV31" s="506">
        <v>8.8000000000000007</v>
      </c>
      <c r="BW31" s="506">
        <v>9.5</v>
      </c>
      <c r="BX31" s="507">
        <v>50</v>
      </c>
      <c r="BY31" s="508">
        <v>0</v>
      </c>
      <c r="BZ31" s="506">
        <v>8.9</v>
      </c>
      <c r="CA31" s="552"/>
      <c r="CB31" s="506">
        <v>8.8000000000000007</v>
      </c>
      <c r="CC31" s="552"/>
      <c r="CD31" s="506">
        <v>8</v>
      </c>
      <c r="CE31" s="506">
        <v>7.9</v>
      </c>
      <c r="CF31" s="506">
        <v>8.9</v>
      </c>
      <c r="CG31" s="506">
        <v>6.2</v>
      </c>
      <c r="CH31" s="552"/>
      <c r="CI31" s="506">
        <v>8.6</v>
      </c>
      <c r="CJ31" s="552"/>
      <c r="CK31" s="552"/>
      <c r="CL31" s="552"/>
      <c r="CM31" s="552"/>
      <c r="CN31" s="506">
        <v>6.9</v>
      </c>
      <c r="CO31" s="506">
        <v>8.5</v>
      </c>
      <c r="CP31" s="506">
        <v>9.3000000000000007</v>
      </c>
      <c r="CQ31" s="506">
        <v>9.6</v>
      </c>
      <c r="CR31" s="506">
        <v>9.4</v>
      </c>
      <c r="CS31" s="507">
        <v>27</v>
      </c>
      <c r="CT31" s="508">
        <v>0</v>
      </c>
      <c r="CU31" s="552"/>
      <c r="CV31" s="552"/>
      <c r="CW31" s="552"/>
      <c r="CX31" s="506">
        <v>8.1</v>
      </c>
      <c r="CY31" s="507">
        <v>5</v>
      </c>
      <c r="CZ31" s="508">
        <v>0</v>
      </c>
      <c r="DA31" s="507">
        <v>138</v>
      </c>
      <c r="DB31" s="508">
        <v>0</v>
      </c>
      <c r="DC31" s="509">
        <v>137</v>
      </c>
      <c r="DD31" s="506">
        <v>138</v>
      </c>
      <c r="DE31" s="506">
        <v>8.11</v>
      </c>
      <c r="DF31" s="506">
        <v>3.53</v>
      </c>
      <c r="DG31" s="504"/>
    </row>
    <row r="32" spans="1:111" ht="15.95" customHeight="1" x14ac:dyDescent="0.2">
      <c r="A32" s="503">
        <v>2220729058</v>
      </c>
      <c r="B32" s="504" t="s">
        <v>17</v>
      </c>
      <c r="C32" s="504" t="s">
        <v>60</v>
      </c>
      <c r="D32" s="504" t="s">
        <v>24</v>
      </c>
      <c r="E32" s="505">
        <v>36104</v>
      </c>
      <c r="F32" s="504" t="s">
        <v>209</v>
      </c>
      <c r="G32" s="504" t="s">
        <v>4854</v>
      </c>
      <c r="H32" s="506">
        <v>7.8</v>
      </c>
      <c r="I32" s="506">
        <v>6.9</v>
      </c>
      <c r="J32" s="506">
        <v>4.3</v>
      </c>
      <c r="K32" s="506">
        <v>6.3</v>
      </c>
      <c r="L32" s="506">
        <v>4.8</v>
      </c>
      <c r="M32" s="506">
        <v>8.3000000000000007</v>
      </c>
      <c r="N32" s="506">
        <v>5.7</v>
      </c>
      <c r="O32" s="552"/>
      <c r="P32" s="506">
        <v>7.4</v>
      </c>
      <c r="Q32" s="552"/>
      <c r="R32" s="552"/>
      <c r="S32" s="552"/>
      <c r="T32" s="552"/>
      <c r="U32" s="506">
        <v>7.7</v>
      </c>
      <c r="V32" s="506">
        <v>6.3</v>
      </c>
      <c r="W32" s="506">
        <v>8.1</v>
      </c>
      <c r="X32" s="506">
        <v>8.1</v>
      </c>
      <c r="Y32" s="506">
        <v>6.1</v>
      </c>
      <c r="Z32" s="506">
        <v>6</v>
      </c>
      <c r="AA32" s="506">
        <v>7.4</v>
      </c>
      <c r="AB32" s="506">
        <v>7.3</v>
      </c>
      <c r="AC32" s="506">
        <v>5.0999999999999996</v>
      </c>
      <c r="AD32" s="506">
        <v>6.5</v>
      </c>
      <c r="AE32" s="506">
        <v>5.6</v>
      </c>
      <c r="AF32" s="506">
        <v>6.8</v>
      </c>
      <c r="AG32" s="506">
        <v>7.3</v>
      </c>
      <c r="AH32" s="506">
        <v>6.7</v>
      </c>
      <c r="AI32" s="506">
        <v>7</v>
      </c>
      <c r="AJ32" s="506">
        <v>9.5</v>
      </c>
      <c r="AK32" s="507">
        <v>51</v>
      </c>
      <c r="AL32" s="508">
        <v>0</v>
      </c>
      <c r="AM32" s="506">
        <v>4.5</v>
      </c>
      <c r="AN32" s="506">
        <v>4.3</v>
      </c>
      <c r="AO32" s="552"/>
      <c r="AP32" s="552"/>
      <c r="AQ32" s="552"/>
      <c r="AR32" s="552"/>
      <c r="AS32" s="506">
        <v>6.7</v>
      </c>
      <c r="AT32" s="552"/>
      <c r="AU32" s="552"/>
      <c r="AV32" s="552"/>
      <c r="AW32" s="552"/>
      <c r="AX32" s="552"/>
      <c r="AY32" s="506">
        <v>6.9</v>
      </c>
      <c r="AZ32" s="552"/>
      <c r="BA32" s="506">
        <v>6.3</v>
      </c>
      <c r="BB32" s="507">
        <v>5</v>
      </c>
      <c r="BC32" s="508">
        <v>0</v>
      </c>
      <c r="BD32" s="506">
        <v>5.8</v>
      </c>
      <c r="BE32" s="506">
        <v>6</v>
      </c>
      <c r="BF32" s="506">
        <v>7.2</v>
      </c>
      <c r="BG32" s="506">
        <v>7.3</v>
      </c>
      <c r="BH32" s="506">
        <v>5.7</v>
      </c>
      <c r="BI32" s="506">
        <v>6.9</v>
      </c>
      <c r="BJ32" s="506">
        <v>8.6999999999999993</v>
      </c>
      <c r="BK32" s="506">
        <v>5.9</v>
      </c>
      <c r="BL32" s="506">
        <v>6.1</v>
      </c>
      <c r="BM32" s="506">
        <v>5.9</v>
      </c>
      <c r="BN32" s="506">
        <v>8.1</v>
      </c>
      <c r="BO32" s="506">
        <v>7.1</v>
      </c>
      <c r="BP32" s="506">
        <v>8.1999999999999993</v>
      </c>
      <c r="BQ32" s="552"/>
      <c r="BR32" s="506">
        <v>5</v>
      </c>
      <c r="BS32" s="506">
        <v>6.3</v>
      </c>
      <c r="BT32" s="506">
        <v>5.5</v>
      </c>
      <c r="BU32" s="506">
        <v>5.4</v>
      </c>
      <c r="BV32" s="506">
        <v>5.2</v>
      </c>
      <c r="BW32" s="506">
        <v>6.9</v>
      </c>
      <c r="BX32" s="507">
        <v>50</v>
      </c>
      <c r="BY32" s="508">
        <v>0</v>
      </c>
      <c r="BZ32" s="506">
        <v>8</v>
      </c>
      <c r="CA32" s="552"/>
      <c r="CB32" s="506">
        <v>8.5</v>
      </c>
      <c r="CC32" s="552"/>
      <c r="CD32" s="506">
        <v>7.3</v>
      </c>
      <c r="CE32" s="506">
        <v>5.7</v>
      </c>
      <c r="CF32" s="506">
        <v>8.6</v>
      </c>
      <c r="CG32" s="506">
        <v>5.2</v>
      </c>
      <c r="CH32" s="552"/>
      <c r="CI32" s="506">
        <v>6.6</v>
      </c>
      <c r="CJ32" s="552"/>
      <c r="CK32" s="552"/>
      <c r="CL32" s="552"/>
      <c r="CM32" s="552"/>
      <c r="CN32" s="506">
        <v>7</v>
      </c>
      <c r="CO32" s="506">
        <v>7.8</v>
      </c>
      <c r="CP32" s="506">
        <v>8.3000000000000007</v>
      </c>
      <c r="CQ32" s="506">
        <v>5.0999999999999996</v>
      </c>
      <c r="CR32" s="506">
        <v>7</v>
      </c>
      <c r="CS32" s="507">
        <v>27</v>
      </c>
      <c r="CT32" s="508">
        <v>0</v>
      </c>
      <c r="CU32" s="552"/>
      <c r="CV32" s="552"/>
      <c r="CW32" s="506">
        <v>7.7</v>
      </c>
      <c r="CX32" s="552"/>
      <c r="CY32" s="507">
        <v>5</v>
      </c>
      <c r="CZ32" s="508">
        <v>0</v>
      </c>
      <c r="DA32" s="507">
        <v>138</v>
      </c>
      <c r="DB32" s="508">
        <v>0</v>
      </c>
      <c r="DC32" s="509">
        <v>137</v>
      </c>
      <c r="DD32" s="506">
        <v>138</v>
      </c>
      <c r="DE32" s="506">
        <v>6.72</v>
      </c>
      <c r="DF32" s="506">
        <v>2.67</v>
      </c>
      <c r="DG32" s="504"/>
    </row>
    <row r="33" spans="1:111" ht="15.95" customHeight="1" x14ac:dyDescent="0.2">
      <c r="A33" s="503">
        <v>2220729356</v>
      </c>
      <c r="B33" s="504" t="s">
        <v>6</v>
      </c>
      <c r="C33" s="504" t="s">
        <v>61</v>
      </c>
      <c r="D33" s="504" t="s">
        <v>24</v>
      </c>
      <c r="E33" s="505">
        <v>35664</v>
      </c>
      <c r="F33" s="504" t="s">
        <v>209</v>
      </c>
      <c r="G33" s="504" t="s">
        <v>4854</v>
      </c>
      <c r="H33" s="506">
        <v>9</v>
      </c>
      <c r="I33" s="506">
        <v>7.3</v>
      </c>
      <c r="J33" s="506">
        <v>6.4</v>
      </c>
      <c r="K33" s="506">
        <v>7.2</v>
      </c>
      <c r="L33" s="506">
        <v>4</v>
      </c>
      <c r="M33" s="506">
        <v>8</v>
      </c>
      <c r="N33" s="506">
        <v>7</v>
      </c>
      <c r="O33" s="552"/>
      <c r="P33" s="506">
        <v>7.2</v>
      </c>
      <c r="Q33" s="552"/>
      <c r="R33" s="552"/>
      <c r="S33" s="552"/>
      <c r="T33" s="552"/>
      <c r="U33" s="506">
        <v>7.3</v>
      </c>
      <c r="V33" s="506">
        <v>8.5</v>
      </c>
      <c r="W33" s="506">
        <v>8.3000000000000007</v>
      </c>
      <c r="X33" s="506">
        <v>8.1999999999999993</v>
      </c>
      <c r="Y33" s="506">
        <v>7.1</v>
      </c>
      <c r="Z33" s="506">
        <v>7.9</v>
      </c>
      <c r="AA33" s="506">
        <v>6.6</v>
      </c>
      <c r="AB33" s="506">
        <v>8.6999999999999993</v>
      </c>
      <c r="AC33" s="506">
        <v>6.8</v>
      </c>
      <c r="AD33" s="506">
        <v>7.3</v>
      </c>
      <c r="AE33" s="506">
        <v>5.3</v>
      </c>
      <c r="AF33" s="506">
        <v>8.4</v>
      </c>
      <c r="AG33" s="506">
        <v>6.4</v>
      </c>
      <c r="AH33" s="506">
        <v>7.3</v>
      </c>
      <c r="AI33" s="506">
        <v>7.5</v>
      </c>
      <c r="AJ33" s="506">
        <v>8.9</v>
      </c>
      <c r="AK33" s="507">
        <v>51</v>
      </c>
      <c r="AL33" s="508">
        <v>0</v>
      </c>
      <c r="AM33" s="506">
        <v>6.2</v>
      </c>
      <c r="AN33" s="506">
        <v>5</v>
      </c>
      <c r="AO33" s="506">
        <v>6.7</v>
      </c>
      <c r="AP33" s="552"/>
      <c r="AQ33" s="552"/>
      <c r="AR33" s="552"/>
      <c r="AS33" s="552"/>
      <c r="AT33" s="552"/>
      <c r="AU33" s="552"/>
      <c r="AV33" s="552"/>
      <c r="AW33" s="552"/>
      <c r="AX33" s="552"/>
      <c r="AY33" s="506">
        <v>5.8</v>
      </c>
      <c r="AZ33" s="552"/>
      <c r="BA33" s="506">
        <v>6.3</v>
      </c>
      <c r="BB33" s="507">
        <v>5</v>
      </c>
      <c r="BC33" s="508">
        <v>0</v>
      </c>
      <c r="BD33" s="506">
        <v>4.9000000000000004</v>
      </c>
      <c r="BE33" s="506">
        <v>5.7</v>
      </c>
      <c r="BF33" s="506">
        <v>8.5</v>
      </c>
      <c r="BG33" s="506">
        <v>7.3</v>
      </c>
      <c r="BH33" s="506">
        <v>8.1999999999999993</v>
      </c>
      <c r="BI33" s="506">
        <v>7.7</v>
      </c>
      <c r="BJ33" s="506">
        <v>8.3000000000000007</v>
      </c>
      <c r="BK33" s="506">
        <v>6.6</v>
      </c>
      <c r="BL33" s="506">
        <v>8.1</v>
      </c>
      <c r="BM33" s="506">
        <v>6.6</v>
      </c>
      <c r="BN33" s="506">
        <v>6</v>
      </c>
      <c r="BO33" s="506">
        <v>6.7</v>
      </c>
      <c r="BP33" s="506">
        <v>6.4</v>
      </c>
      <c r="BQ33" s="552"/>
      <c r="BR33" s="506">
        <v>5.9</v>
      </c>
      <c r="BS33" s="506">
        <v>6</v>
      </c>
      <c r="BT33" s="506">
        <v>7.1</v>
      </c>
      <c r="BU33" s="506">
        <v>7.4</v>
      </c>
      <c r="BV33" s="506">
        <v>8.1</v>
      </c>
      <c r="BW33" s="506">
        <v>8.1</v>
      </c>
      <c r="BX33" s="507">
        <v>50</v>
      </c>
      <c r="BY33" s="508">
        <v>0</v>
      </c>
      <c r="BZ33" s="552"/>
      <c r="CA33" s="506">
        <v>7</v>
      </c>
      <c r="CB33" s="506">
        <v>6.3</v>
      </c>
      <c r="CC33" s="552"/>
      <c r="CD33" s="506">
        <v>8.4</v>
      </c>
      <c r="CE33" s="506">
        <v>8.3000000000000007</v>
      </c>
      <c r="CF33" s="506">
        <v>9.1</v>
      </c>
      <c r="CG33" s="506">
        <v>5.3</v>
      </c>
      <c r="CH33" s="552"/>
      <c r="CI33" s="506">
        <v>7.7</v>
      </c>
      <c r="CJ33" s="552"/>
      <c r="CK33" s="552"/>
      <c r="CL33" s="552"/>
      <c r="CM33" s="552"/>
      <c r="CN33" s="506">
        <v>7.1</v>
      </c>
      <c r="CO33" s="506">
        <v>6.3</v>
      </c>
      <c r="CP33" s="506">
        <v>7.5</v>
      </c>
      <c r="CQ33" s="506">
        <v>7.9</v>
      </c>
      <c r="CR33" s="506">
        <v>7.3</v>
      </c>
      <c r="CS33" s="507">
        <v>27</v>
      </c>
      <c r="CT33" s="508">
        <v>0</v>
      </c>
      <c r="CU33" s="552"/>
      <c r="CV33" s="552"/>
      <c r="CW33" s="506">
        <v>8.8000000000000007</v>
      </c>
      <c r="CX33" s="552"/>
      <c r="CY33" s="507">
        <v>5</v>
      </c>
      <c r="CZ33" s="508">
        <v>0</v>
      </c>
      <c r="DA33" s="507">
        <v>138</v>
      </c>
      <c r="DB33" s="508">
        <v>0</v>
      </c>
      <c r="DC33" s="509">
        <v>137</v>
      </c>
      <c r="DD33" s="506">
        <v>138</v>
      </c>
      <c r="DE33" s="506">
        <v>7.19</v>
      </c>
      <c r="DF33" s="506">
        <v>2.98</v>
      </c>
      <c r="DG33" s="504"/>
    </row>
    <row r="34" spans="1:111" ht="15.95" customHeight="1" x14ac:dyDescent="0.2">
      <c r="A34" s="503">
        <v>2221724244</v>
      </c>
      <c r="B34" s="504" t="s">
        <v>18</v>
      </c>
      <c r="C34" s="504" t="s">
        <v>62</v>
      </c>
      <c r="D34" s="504" t="s">
        <v>24</v>
      </c>
      <c r="E34" s="505">
        <v>36147</v>
      </c>
      <c r="F34" s="504" t="s">
        <v>210</v>
      </c>
      <c r="G34" s="504" t="s">
        <v>4854</v>
      </c>
      <c r="H34" s="506">
        <v>8.6</v>
      </c>
      <c r="I34" s="506">
        <v>6.5</v>
      </c>
      <c r="J34" s="506">
        <v>4</v>
      </c>
      <c r="K34" s="506">
        <v>8.6</v>
      </c>
      <c r="L34" s="506">
        <v>8.8000000000000007</v>
      </c>
      <c r="M34" s="506">
        <v>8.9</v>
      </c>
      <c r="N34" s="506">
        <v>6.4</v>
      </c>
      <c r="O34" s="552"/>
      <c r="P34" s="506">
        <v>8.1999999999999993</v>
      </c>
      <c r="Q34" s="552"/>
      <c r="R34" s="552"/>
      <c r="S34" s="552"/>
      <c r="T34" s="552"/>
      <c r="U34" s="506">
        <v>7.3</v>
      </c>
      <c r="V34" s="506">
        <v>5.2</v>
      </c>
      <c r="W34" s="506">
        <v>8.4</v>
      </c>
      <c r="X34" s="506">
        <v>7.1</v>
      </c>
      <c r="Y34" s="506">
        <v>6.8</v>
      </c>
      <c r="Z34" s="506">
        <v>6.2</v>
      </c>
      <c r="AA34" s="506">
        <v>4.5</v>
      </c>
      <c r="AB34" s="506">
        <v>6.6</v>
      </c>
      <c r="AC34" s="506">
        <v>6.3</v>
      </c>
      <c r="AD34" s="506">
        <v>7.4</v>
      </c>
      <c r="AE34" s="506">
        <v>8.5</v>
      </c>
      <c r="AF34" s="506">
        <v>8.8000000000000007</v>
      </c>
      <c r="AG34" s="506">
        <v>4.3</v>
      </c>
      <c r="AH34" s="506">
        <v>6</v>
      </c>
      <c r="AI34" s="506">
        <v>7.9</v>
      </c>
      <c r="AJ34" s="506">
        <v>7</v>
      </c>
      <c r="AK34" s="507">
        <v>51</v>
      </c>
      <c r="AL34" s="508">
        <v>0</v>
      </c>
      <c r="AM34" s="506">
        <v>5.7</v>
      </c>
      <c r="AN34" s="506">
        <v>4.8</v>
      </c>
      <c r="AO34" s="552"/>
      <c r="AP34" s="506">
        <v>5.7</v>
      </c>
      <c r="AQ34" s="552"/>
      <c r="AR34" s="552"/>
      <c r="AS34" s="552"/>
      <c r="AT34" s="552"/>
      <c r="AU34" s="552"/>
      <c r="AV34" s="506">
        <v>4.0999999999999996</v>
      </c>
      <c r="AW34" s="552"/>
      <c r="AX34" s="552"/>
      <c r="AY34" s="552"/>
      <c r="AZ34" s="552"/>
      <c r="BA34" s="506">
        <v>7.5</v>
      </c>
      <c r="BB34" s="507">
        <v>5</v>
      </c>
      <c r="BC34" s="508">
        <v>0</v>
      </c>
      <c r="BD34" s="506">
        <v>4.7</v>
      </c>
      <c r="BE34" s="506">
        <v>6.8</v>
      </c>
      <c r="BF34" s="506">
        <v>5.8</v>
      </c>
      <c r="BG34" s="506">
        <v>5.5</v>
      </c>
      <c r="BH34" s="506">
        <v>5.9</v>
      </c>
      <c r="BI34" s="506">
        <v>5.3</v>
      </c>
      <c r="BJ34" s="506">
        <v>7.9</v>
      </c>
      <c r="BK34" s="506">
        <v>5.5</v>
      </c>
      <c r="BL34" s="506">
        <v>6.4</v>
      </c>
      <c r="BM34" s="506">
        <v>5.8</v>
      </c>
      <c r="BN34" s="506">
        <v>6.7</v>
      </c>
      <c r="BO34" s="506">
        <v>5.6</v>
      </c>
      <c r="BP34" s="506">
        <v>6.3</v>
      </c>
      <c r="BQ34" s="552"/>
      <c r="BR34" s="506">
        <v>7.1</v>
      </c>
      <c r="BS34" s="506">
        <v>6.4</v>
      </c>
      <c r="BT34" s="506">
        <v>7.1</v>
      </c>
      <c r="BU34" s="506">
        <v>6.7</v>
      </c>
      <c r="BV34" s="506">
        <v>5.8</v>
      </c>
      <c r="BW34" s="506">
        <v>7.3</v>
      </c>
      <c r="BX34" s="507">
        <v>50</v>
      </c>
      <c r="BY34" s="508">
        <v>0</v>
      </c>
      <c r="BZ34" s="506">
        <v>7.4</v>
      </c>
      <c r="CA34" s="552"/>
      <c r="CB34" s="506">
        <v>7.6</v>
      </c>
      <c r="CC34" s="552"/>
      <c r="CD34" s="506">
        <v>6.4</v>
      </c>
      <c r="CE34" s="506">
        <v>5.9</v>
      </c>
      <c r="CF34" s="506">
        <v>7.8</v>
      </c>
      <c r="CG34" s="506">
        <v>5.8</v>
      </c>
      <c r="CH34" s="552"/>
      <c r="CI34" s="506">
        <v>6</v>
      </c>
      <c r="CJ34" s="552"/>
      <c r="CK34" s="552"/>
      <c r="CL34" s="552"/>
      <c r="CM34" s="552"/>
      <c r="CN34" s="506">
        <v>4.7</v>
      </c>
      <c r="CO34" s="506">
        <v>7.7</v>
      </c>
      <c r="CP34" s="506">
        <v>5.4</v>
      </c>
      <c r="CQ34" s="506">
        <v>5</v>
      </c>
      <c r="CR34" s="506">
        <v>8</v>
      </c>
      <c r="CS34" s="507">
        <v>27</v>
      </c>
      <c r="CT34" s="508">
        <v>0</v>
      </c>
      <c r="CU34" s="552"/>
      <c r="CV34" s="552"/>
      <c r="CW34" s="506">
        <v>7.4</v>
      </c>
      <c r="CX34" s="552"/>
      <c r="CY34" s="507">
        <v>5</v>
      </c>
      <c r="CZ34" s="508">
        <v>0</v>
      </c>
      <c r="DA34" s="507">
        <v>138</v>
      </c>
      <c r="DB34" s="508">
        <v>0</v>
      </c>
      <c r="DC34" s="509">
        <v>137</v>
      </c>
      <c r="DD34" s="506">
        <v>138</v>
      </c>
      <c r="DE34" s="506">
        <v>6.61</v>
      </c>
      <c r="DF34" s="506">
        <v>2.6</v>
      </c>
      <c r="DG34" s="504"/>
    </row>
    <row r="35" spans="1:111" ht="15.95" customHeight="1" x14ac:dyDescent="0.2">
      <c r="A35" s="503">
        <v>2220716690</v>
      </c>
      <c r="B35" s="504" t="s">
        <v>7</v>
      </c>
      <c r="C35" s="504" t="s">
        <v>64</v>
      </c>
      <c r="D35" s="504" t="s">
        <v>141</v>
      </c>
      <c r="E35" s="505">
        <v>35961</v>
      </c>
      <c r="F35" s="504" t="s">
        <v>209</v>
      </c>
      <c r="G35" s="504" t="s">
        <v>212</v>
      </c>
      <c r="H35" s="506">
        <v>7.2</v>
      </c>
      <c r="I35" s="506">
        <v>4.7</v>
      </c>
      <c r="J35" s="506">
        <v>6</v>
      </c>
      <c r="K35" s="506">
        <v>5.9</v>
      </c>
      <c r="L35" s="506">
        <v>6.3</v>
      </c>
      <c r="M35" s="506">
        <v>5</v>
      </c>
      <c r="N35" s="506">
        <v>5.7</v>
      </c>
      <c r="O35" s="552"/>
      <c r="P35" s="506">
        <v>7.2</v>
      </c>
      <c r="Q35" s="552"/>
      <c r="R35" s="552"/>
      <c r="S35" s="552"/>
      <c r="T35" s="552"/>
      <c r="U35" s="506">
        <v>6.9</v>
      </c>
      <c r="V35" s="506">
        <v>6.6</v>
      </c>
      <c r="W35" s="506">
        <v>8</v>
      </c>
      <c r="X35" s="506">
        <v>6.7</v>
      </c>
      <c r="Y35" s="506">
        <v>5</v>
      </c>
      <c r="Z35" s="506">
        <v>5.4</v>
      </c>
      <c r="AA35" s="506">
        <v>4.2</v>
      </c>
      <c r="AB35" s="506">
        <v>6.4</v>
      </c>
      <c r="AC35" s="506">
        <v>4.3</v>
      </c>
      <c r="AD35" s="506">
        <v>4.5</v>
      </c>
      <c r="AE35" s="506">
        <v>5.4</v>
      </c>
      <c r="AF35" s="506">
        <v>5.5</v>
      </c>
      <c r="AG35" s="553" t="s">
        <v>219</v>
      </c>
      <c r="AH35" s="506">
        <v>4.0999999999999996</v>
      </c>
      <c r="AI35" s="553" t="s">
        <v>219</v>
      </c>
      <c r="AJ35" s="553" t="s">
        <v>219</v>
      </c>
      <c r="AK35" s="507">
        <v>45</v>
      </c>
      <c r="AL35" s="508">
        <v>6</v>
      </c>
      <c r="AM35" s="506">
        <v>4.5999999999999996</v>
      </c>
      <c r="AN35" s="553" t="s">
        <v>219</v>
      </c>
      <c r="AO35" s="552"/>
      <c r="AP35" s="552"/>
      <c r="AQ35" s="552"/>
      <c r="AR35" s="552"/>
      <c r="AS35" s="553" t="s">
        <v>219</v>
      </c>
      <c r="AT35" s="552"/>
      <c r="AU35" s="552"/>
      <c r="AV35" s="552"/>
      <c r="AW35" s="552"/>
      <c r="AX35" s="552"/>
      <c r="AY35" s="506">
        <v>6.1</v>
      </c>
      <c r="AZ35" s="552"/>
      <c r="BA35" s="506">
        <v>6.9</v>
      </c>
      <c r="BB35" s="507">
        <v>3</v>
      </c>
      <c r="BC35" s="508">
        <v>2</v>
      </c>
      <c r="BD35" s="506">
        <v>4.3</v>
      </c>
      <c r="BE35" s="506">
        <v>6.4</v>
      </c>
      <c r="BF35" s="506">
        <v>6.7</v>
      </c>
      <c r="BG35" s="506">
        <v>5.0999999999999996</v>
      </c>
      <c r="BH35" s="506">
        <v>4.8</v>
      </c>
      <c r="BI35" s="506">
        <v>4.8</v>
      </c>
      <c r="BJ35" s="506">
        <v>6.4</v>
      </c>
      <c r="BK35" s="506">
        <v>4.9000000000000004</v>
      </c>
      <c r="BL35" s="552"/>
      <c r="BM35" s="506">
        <v>5.5</v>
      </c>
      <c r="BN35" s="506">
        <v>6.4</v>
      </c>
      <c r="BO35" s="553" t="s">
        <v>219</v>
      </c>
      <c r="BP35" s="506">
        <v>8.1999999999999993</v>
      </c>
      <c r="BQ35" s="552">
        <v>0</v>
      </c>
      <c r="BR35" s="506">
        <v>7.8</v>
      </c>
      <c r="BS35" s="553" t="s">
        <v>219</v>
      </c>
      <c r="BT35" s="506">
        <v>4.5</v>
      </c>
      <c r="BU35" s="553" t="s">
        <v>219</v>
      </c>
      <c r="BV35" s="506">
        <v>8.1</v>
      </c>
      <c r="BW35" s="506">
        <v>8.9</v>
      </c>
      <c r="BX35" s="507">
        <v>39</v>
      </c>
      <c r="BY35" s="508">
        <v>11</v>
      </c>
      <c r="BZ35" s="506">
        <v>7.6</v>
      </c>
      <c r="CA35" s="552"/>
      <c r="CB35" s="506">
        <v>7.3</v>
      </c>
      <c r="CC35" s="552"/>
      <c r="CD35" s="506">
        <v>6.7</v>
      </c>
      <c r="CE35" s="506">
        <v>7.5</v>
      </c>
      <c r="CF35" s="506">
        <v>6.6</v>
      </c>
      <c r="CG35" s="506">
        <v>4.5999999999999996</v>
      </c>
      <c r="CH35" s="552"/>
      <c r="CI35" s="553" t="s">
        <v>219</v>
      </c>
      <c r="CJ35" s="552"/>
      <c r="CK35" s="552">
        <v>0</v>
      </c>
      <c r="CL35" s="552"/>
      <c r="CM35" s="552"/>
      <c r="CN35" s="506">
        <v>7.4</v>
      </c>
      <c r="CO35" s="506">
        <v>5.8</v>
      </c>
      <c r="CP35" s="506">
        <v>6.8</v>
      </c>
      <c r="CQ35" s="506">
        <v>6.7</v>
      </c>
      <c r="CR35" s="506">
        <v>8</v>
      </c>
      <c r="CS35" s="507">
        <v>25</v>
      </c>
      <c r="CT35" s="508">
        <v>2</v>
      </c>
      <c r="CU35" s="552"/>
      <c r="CV35" s="552"/>
      <c r="CW35" s="552"/>
      <c r="CX35" s="552"/>
      <c r="CY35" s="507">
        <v>0</v>
      </c>
      <c r="CZ35" s="508">
        <v>5</v>
      </c>
      <c r="DA35" s="507">
        <v>112</v>
      </c>
      <c r="DB35" s="508">
        <v>26</v>
      </c>
      <c r="DC35" s="509">
        <v>137</v>
      </c>
      <c r="DD35" s="506">
        <v>119</v>
      </c>
      <c r="DE35" s="506">
        <v>5.73</v>
      </c>
      <c r="DF35" s="506">
        <v>2.13</v>
      </c>
      <c r="DG35" s="504" t="s">
        <v>367</v>
      </c>
    </row>
    <row r="36" spans="1:111" ht="15.95" customHeight="1" x14ac:dyDescent="0.2">
      <c r="A36" s="503">
        <v>2220724307</v>
      </c>
      <c r="B36" s="504" t="s">
        <v>7</v>
      </c>
      <c r="C36" s="504" t="s">
        <v>45</v>
      </c>
      <c r="D36" s="504" t="s">
        <v>142</v>
      </c>
      <c r="E36" s="505">
        <v>35980</v>
      </c>
      <c r="F36" s="504" t="s">
        <v>209</v>
      </c>
      <c r="G36" s="504" t="s">
        <v>4854</v>
      </c>
      <c r="H36" s="506">
        <v>9.3000000000000007</v>
      </c>
      <c r="I36" s="506">
        <v>7.6</v>
      </c>
      <c r="J36" s="506">
        <v>8.9</v>
      </c>
      <c r="K36" s="506">
        <v>9.1999999999999993</v>
      </c>
      <c r="L36" s="506">
        <v>9.4</v>
      </c>
      <c r="M36" s="552">
        <v>10</v>
      </c>
      <c r="N36" s="506">
        <v>9.6999999999999993</v>
      </c>
      <c r="O36" s="552"/>
      <c r="P36" s="506">
        <v>8.6</v>
      </c>
      <c r="Q36" s="552"/>
      <c r="R36" s="552"/>
      <c r="S36" s="552"/>
      <c r="T36" s="506">
        <v>9.8000000000000007</v>
      </c>
      <c r="U36" s="506">
        <v>8</v>
      </c>
      <c r="V36" s="552"/>
      <c r="W36" s="506">
        <v>8.6</v>
      </c>
      <c r="X36" s="552">
        <v>10</v>
      </c>
      <c r="Y36" s="506">
        <v>8</v>
      </c>
      <c r="Z36" s="506">
        <v>8.1999999999999993</v>
      </c>
      <c r="AA36" s="506">
        <v>8.9</v>
      </c>
      <c r="AB36" s="506">
        <v>9.1</v>
      </c>
      <c r="AC36" s="506">
        <v>6.9</v>
      </c>
      <c r="AD36" s="506">
        <v>9.5</v>
      </c>
      <c r="AE36" s="506">
        <v>5.6</v>
      </c>
      <c r="AF36" s="506">
        <v>7.6</v>
      </c>
      <c r="AG36" s="506">
        <v>5.7</v>
      </c>
      <c r="AH36" s="506">
        <v>7.8</v>
      </c>
      <c r="AI36" s="506">
        <v>5.9</v>
      </c>
      <c r="AJ36" s="506">
        <v>8.6</v>
      </c>
      <c r="AK36" s="507">
        <v>51</v>
      </c>
      <c r="AL36" s="508">
        <v>0</v>
      </c>
      <c r="AM36" s="506">
        <v>6.8</v>
      </c>
      <c r="AN36" s="506">
        <v>7.6</v>
      </c>
      <c r="AO36" s="552"/>
      <c r="AP36" s="552"/>
      <c r="AQ36" s="506">
        <v>8.5</v>
      </c>
      <c r="AR36" s="552"/>
      <c r="AS36" s="552"/>
      <c r="AT36" s="552"/>
      <c r="AU36" s="552"/>
      <c r="AV36" s="552"/>
      <c r="AW36" s="506">
        <v>8.1999999999999993</v>
      </c>
      <c r="AX36" s="552"/>
      <c r="AY36" s="552"/>
      <c r="AZ36" s="552"/>
      <c r="BA36" s="506">
        <v>6.4</v>
      </c>
      <c r="BB36" s="507">
        <v>5</v>
      </c>
      <c r="BC36" s="508">
        <v>0</v>
      </c>
      <c r="BD36" s="506">
        <v>8.6</v>
      </c>
      <c r="BE36" s="506">
        <v>8.1</v>
      </c>
      <c r="BF36" s="506">
        <v>9.3000000000000007</v>
      </c>
      <c r="BG36" s="552">
        <v>10</v>
      </c>
      <c r="BH36" s="506">
        <v>7.6</v>
      </c>
      <c r="BI36" s="506">
        <v>9</v>
      </c>
      <c r="BJ36" s="506">
        <v>9</v>
      </c>
      <c r="BK36" s="506">
        <v>7.8</v>
      </c>
      <c r="BL36" s="506">
        <v>7.6</v>
      </c>
      <c r="BM36" s="506">
        <v>9.5</v>
      </c>
      <c r="BN36" s="552">
        <v>10</v>
      </c>
      <c r="BO36" s="506">
        <v>8.3000000000000007</v>
      </c>
      <c r="BP36" s="506">
        <v>8.8000000000000007</v>
      </c>
      <c r="BQ36" s="506">
        <v>8.6999999999999993</v>
      </c>
      <c r="BR36" s="552"/>
      <c r="BS36" s="506">
        <v>7.6</v>
      </c>
      <c r="BT36" s="506">
        <v>8.4</v>
      </c>
      <c r="BU36" s="506">
        <v>8.9</v>
      </c>
      <c r="BV36" s="506">
        <v>9.5</v>
      </c>
      <c r="BW36" s="506">
        <v>7.9</v>
      </c>
      <c r="BX36" s="507">
        <v>50</v>
      </c>
      <c r="BY36" s="508">
        <v>0</v>
      </c>
      <c r="BZ36" s="552">
        <v>10</v>
      </c>
      <c r="CA36" s="552"/>
      <c r="CB36" s="506">
        <v>9.6999999999999993</v>
      </c>
      <c r="CC36" s="552"/>
      <c r="CD36" s="506">
        <v>9</v>
      </c>
      <c r="CE36" s="506">
        <v>8.9</v>
      </c>
      <c r="CF36" s="506">
        <v>9.6999999999999993</v>
      </c>
      <c r="CG36" s="506">
        <v>8.6</v>
      </c>
      <c r="CH36" s="552"/>
      <c r="CI36" s="552"/>
      <c r="CJ36" s="552"/>
      <c r="CK36" s="506">
        <v>8.1999999999999993</v>
      </c>
      <c r="CL36" s="552"/>
      <c r="CM36" s="552"/>
      <c r="CN36" s="506">
        <v>8.3000000000000007</v>
      </c>
      <c r="CO36" s="506">
        <v>8</v>
      </c>
      <c r="CP36" s="506">
        <v>9</v>
      </c>
      <c r="CQ36" s="506">
        <v>9.6</v>
      </c>
      <c r="CR36" s="506">
        <v>9.3000000000000007</v>
      </c>
      <c r="CS36" s="507">
        <v>27</v>
      </c>
      <c r="CT36" s="508">
        <v>0</v>
      </c>
      <c r="CU36" s="552"/>
      <c r="CV36" s="552"/>
      <c r="CW36" s="552"/>
      <c r="CX36" s="506">
        <v>9.1999999999999993</v>
      </c>
      <c r="CY36" s="507">
        <v>5</v>
      </c>
      <c r="CZ36" s="508">
        <v>0</v>
      </c>
      <c r="DA36" s="507">
        <v>138</v>
      </c>
      <c r="DB36" s="508">
        <v>0</v>
      </c>
      <c r="DC36" s="509">
        <v>137</v>
      </c>
      <c r="DD36" s="506">
        <v>138</v>
      </c>
      <c r="DE36" s="506">
        <v>8.66</v>
      </c>
      <c r="DF36" s="506">
        <v>3.74</v>
      </c>
      <c r="DG36" s="504"/>
    </row>
    <row r="37" spans="1:111" ht="15.95" customHeight="1" x14ac:dyDescent="0.2">
      <c r="A37" s="503">
        <v>2220716703</v>
      </c>
      <c r="B37" s="504" t="s">
        <v>6</v>
      </c>
      <c r="C37" s="504" t="s">
        <v>48</v>
      </c>
      <c r="D37" s="504" t="s">
        <v>143</v>
      </c>
      <c r="E37" s="505">
        <v>36022</v>
      </c>
      <c r="F37" s="504" t="s">
        <v>209</v>
      </c>
      <c r="G37" s="504" t="s">
        <v>4854</v>
      </c>
      <c r="H37" s="506">
        <v>7.8</v>
      </c>
      <c r="I37" s="506">
        <v>4.9000000000000004</v>
      </c>
      <c r="J37" s="506">
        <v>7.3</v>
      </c>
      <c r="K37" s="506">
        <v>7</v>
      </c>
      <c r="L37" s="506">
        <v>6.7</v>
      </c>
      <c r="M37" s="506">
        <v>5.8</v>
      </c>
      <c r="N37" s="506">
        <v>8.6999999999999993</v>
      </c>
      <c r="O37" s="552"/>
      <c r="P37" s="506">
        <v>4.9000000000000004</v>
      </c>
      <c r="Q37" s="552"/>
      <c r="R37" s="506">
        <v>6.1</v>
      </c>
      <c r="S37" s="552"/>
      <c r="T37" s="552"/>
      <c r="U37" s="506">
        <v>5.5</v>
      </c>
      <c r="V37" s="552"/>
      <c r="W37" s="506">
        <v>5.8</v>
      </c>
      <c r="X37" s="506">
        <v>8.3000000000000007</v>
      </c>
      <c r="Y37" s="506">
        <v>6.1</v>
      </c>
      <c r="Z37" s="506">
        <v>6</v>
      </c>
      <c r="AA37" s="506">
        <v>5.4</v>
      </c>
      <c r="AB37" s="506">
        <v>8.4</v>
      </c>
      <c r="AC37" s="506">
        <v>6.6</v>
      </c>
      <c r="AD37" s="506">
        <v>4.9000000000000004</v>
      </c>
      <c r="AE37" s="506">
        <v>6.2</v>
      </c>
      <c r="AF37" s="506">
        <v>7.1</v>
      </c>
      <c r="AG37" s="506">
        <v>5.7</v>
      </c>
      <c r="AH37" s="506">
        <v>5.9</v>
      </c>
      <c r="AI37" s="506">
        <v>4.5999999999999996</v>
      </c>
      <c r="AJ37" s="506">
        <v>5.6</v>
      </c>
      <c r="AK37" s="507">
        <v>51</v>
      </c>
      <c r="AL37" s="508">
        <v>0</v>
      </c>
      <c r="AM37" s="506">
        <v>6.4</v>
      </c>
      <c r="AN37" s="506">
        <v>8.6999999999999993</v>
      </c>
      <c r="AO37" s="506">
        <v>6.3</v>
      </c>
      <c r="AP37" s="552"/>
      <c r="AQ37" s="552"/>
      <c r="AR37" s="552"/>
      <c r="AS37" s="552"/>
      <c r="AT37" s="552"/>
      <c r="AU37" s="552"/>
      <c r="AV37" s="552"/>
      <c r="AW37" s="552"/>
      <c r="AX37" s="552"/>
      <c r="AY37" s="552"/>
      <c r="AZ37" s="506">
        <v>6</v>
      </c>
      <c r="BA37" s="506">
        <v>5</v>
      </c>
      <c r="BB37" s="507">
        <v>5</v>
      </c>
      <c r="BC37" s="508">
        <v>0</v>
      </c>
      <c r="BD37" s="506">
        <v>5.9</v>
      </c>
      <c r="BE37" s="506">
        <v>5</v>
      </c>
      <c r="BF37" s="506">
        <v>4.9000000000000004</v>
      </c>
      <c r="BG37" s="506">
        <v>8.1999999999999993</v>
      </c>
      <c r="BH37" s="506">
        <v>7.7</v>
      </c>
      <c r="BI37" s="506">
        <v>6.1</v>
      </c>
      <c r="BJ37" s="506">
        <v>8</v>
      </c>
      <c r="BK37" s="506">
        <v>7.4</v>
      </c>
      <c r="BL37" s="506">
        <v>5.4</v>
      </c>
      <c r="BM37" s="506">
        <v>5.7</v>
      </c>
      <c r="BN37" s="506">
        <v>5</v>
      </c>
      <c r="BO37" s="506">
        <v>7.6</v>
      </c>
      <c r="BP37" s="506">
        <v>5.8</v>
      </c>
      <c r="BQ37" s="552"/>
      <c r="BR37" s="506">
        <v>8</v>
      </c>
      <c r="BS37" s="506">
        <v>7</v>
      </c>
      <c r="BT37" s="506">
        <v>7.4</v>
      </c>
      <c r="BU37" s="506">
        <v>5.7</v>
      </c>
      <c r="BV37" s="506">
        <v>6.4</v>
      </c>
      <c r="BW37" s="506">
        <v>7.1</v>
      </c>
      <c r="BX37" s="507">
        <v>50</v>
      </c>
      <c r="BY37" s="508">
        <v>0</v>
      </c>
      <c r="BZ37" s="552"/>
      <c r="CA37" s="506">
        <v>7.3</v>
      </c>
      <c r="CB37" s="506">
        <v>7.5</v>
      </c>
      <c r="CC37" s="552"/>
      <c r="CD37" s="506">
        <v>8.1999999999999993</v>
      </c>
      <c r="CE37" s="506">
        <v>6.3</v>
      </c>
      <c r="CF37" s="506">
        <v>6.5</v>
      </c>
      <c r="CG37" s="506">
        <v>6.7</v>
      </c>
      <c r="CH37" s="552"/>
      <c r="CI37" s="506">
        <v>6.8</v>
      </c>
      <c r="CJ37" s="552"/>
      <c r="CK37" s="552"/>
      <c r="CL37" s="552"/>
      <c r="CM37" s="552"/>
      <c r="CN37" s="506">
        <v>5.8</v>
      </c>
      <c r="CO37" s="506">
        <v>7.5</v>
      </c>
      <c r="CP37" s="506">
        <v>6.7</v>
      </c>
      <c r="CQ37" s="506">
        <v>6.1</v>
      </c>
      <c r="CR37" s="506">
        <v>6.4</v>
      </c>
      <c r="CS37" s="507">
        <v>27</v>
      </c>
      <c r="CT37" s="508">
        <v>0</v>
      </c>
      <c r="CU37" s="552"/>
      <c r="CV37" s="552"/>
      <c r="CW37" s="506">
        <v>7.8</v>
      </c>
      <c r="CX37" s="552"/>
      <c r="CY37" s="507">
        <v>5</v>
      </c>
      <c r="CZ37" s="508">
        <v>0</v>
      </c>
      <c r="DA37" s="507">
        <v>138</v>
      </c>
      <c r="DB37" s="508">
        <v>0</v>
      </c>
      <c r="DC37" s="509">
        <v>137</v>
      </c>
      <c r="DD37" s="506">
        <v>138</v>
      </c>
      <c r="DE37" s="506">
        <v>6.52</v>
      </c>
      <c r="DF37" s="506">
        <v>2.56</v>
      </c>
      <c r="DG37" s="504" t="s">
        <v>368</v>
      </c>
    </row>
    <row r="38" spans="1:111" ht="15.95" customHeight="1" x14ac:dyDescent="0.2">
      <c r="A38" s="503">
        <v>2221728478</v>
      </c>
      <c r="B38" s="504" t="s">
        <v>15</v>
      </c>
      <c r="C38" s="504" t="s">
        <v>66</v>
      </c>
      <c r="D38" s="504" t="s">
        <v>143</v>
      </c>
      <c r="E38" s="505">
        <v>35944</v>
      </c>
      <c r="F38" s="504" t="s">
        <v>210</v>
      </c>
      <c r="G38" s="504" t="s">
        <v>212</v>
      </c>
      <c r="H38" s="506">
        <v>8</v>
      </c>
      <c r="I38" s="506">
        <v>6.8</v>
      </c>
      <c r="J38" s="506">
        <v>4</v>
      </c>
      <c r="K38" s="506">
        <v>5.9</v>
      </c>
      <c r="L38" s="506">
        <v>5.6</v>
      </c>
      <c r="M38" s="506">
        <v>5.3</v>
      </c>
      <c r="N38" s="552">
        <v>0</v>
      </c>
      <c r="O38" s="552"/>
      <c r="P38" s="506">
        <v>4.7</v>
      </c>
      <c r="Q38" s="552"/>
      <c r="R38" s="552"/>
      <c r="S38" s="552"/>
      <c r="T38" s="552"/>
      <c r="U38" s="506">
        <v>7.7</v>
      </c>
      <c r="V38" s="506">
        <v>5.4</v>
      </c>
      <c r="W38" s="506">
        <v>8.8000000000000007</v>
      </c>
      <c r="X38" s="506">
        <v>6.5</v>
      </c>
      <c r="Y38" s="506">
        <v>4.5999999999999996</v>
      </c>
      <c r="Z38" s="506">
        <v>4.5999999999999996</v>
      </c>
      <c r="AA38" s="506">
        <v>4.8</v>
      </c>
      <c r="AB38" s="506">
        <v>5.7</v>
      </c>
      <c r="AC38" s="506">
        <v>5.7</v>
      </c>
      <c r="AD38" s="506">
        <v>5.3</v>
      </c>
      <c r="AE38" s="506">
        <v>6.6</v>
      </c>
      <c r="AF38" s="506">
        <v>6.8</v>
      </c>
      <c r="AG38" s="506">
        <v>5.3</v>
      </c>
      <c r="AH38" s="506">
        <v>4.5</v>
      </c>
      <c r="AI38" s="506">
        <v>5.8</v>
      </c>
      <c r="AJ38" s="506">
        <v>4.9000000000000004</v>
      </c>
      <c r="AK38" s="507">
        <v>49</v>
      </c>
      <c r="AL38" s="508">
        <v>2</v>
      </c>
      <c r="AM38" s="506">
        <v>8</v>
      </c>
      <c r="AN38" s="506">
        <v>9.1</v>
      </c>
      <c r="AO38" s="506">
        <v>8.6999999999999993</v>
      </c>
      <c r="AP38" s="552"/>
      <c r="AQ38" s="552"/>
      <c r="AR38" s="552"/>
      <c r="AS38" s="552"/>
      <c r="AT38" s="552"/>
      <c r="AU38" s="506">
        <v>7.2</v>
      </c>
      <c r="AV38" s="552"/>
      <c r="AW38" s="552"/>
      <c r="AX38" s="552"/>
      <c r="AY38" s="552"/>
      <c r="AZ38" s="552"/>
      <c r="BA38" s="506">
        <v>5.4</v>
      </c>
      <c r="BB38" s="507">
        <v>5</v>
      </c>
      <c r="BC38" s="508">
        <v>0</v>
      </c>
      <c r="BD38" s="552">
        <v>0</v>
      </c>
      <c r="BE38" s="506">
        <v>4.2</v>
      </c>
      <c r="BF38" s="552"/>
      <c r="BG38" s="506">
        <v>4.3</v>
      </c>
      <c r="BH38" s="506">
        <v>4</v>
      </c>
      <c r="BI38" s="506">
        <v>5.2</v>
      </c>
      <c r="BJ38" s="506">
        <v>5.9</v>
      </c>
      <c r="BK38" s="506">
        <v>5.4</v>
      </c>
      <c r="BL38" s="506">
        <v>4.4000000000000004</v>
      </c>
      <c r="BM38" s="506">
        <v>4.4000000000000004</v>
      </c>
      <c r="BN38" s="552">
        <v>0</v>
      </c>
      <c r="BO38" s="552"/>
      <c r="BP38" s="506">
        <v>5.7</v>
      </c>
      <c r="BQ38" s="552">
        <v>0</v>
      </c>
      <c r="BR38" s="552">
        <v>0</v>
      </c>
      <c r="BS38" s="506">
        <v>5.4</v>
      </c>
      <c r="BT38" s="506">
        <v>5.9</v>
      </c>
      <c r="BU38" s="552"/>
      <c r="BV38" s="506">
        <v>5.6</v>
      </c>
      <c r="BW38" s="506">
        <v>8.1999999999999993</v>
      </c>
      <c r="BX38" s="507">
        <v>34</v>
      </c>
      <c r="BY38" s="508">
        <v>16</v>
      </c>
      <c r="BZ38" s="506">
        <v>5.2</v>
      </c>
      <c r="CA38" s="552"/>
      <c r="CB38" s="552">
        <v>0</v>
      </c>
      <c r="CC38" s="552"/>
      <c r="CD38" s="506">
        <v>6.5</v>
      </c>
      <c r="CE38" s="552"/>
      <c r="CF38" s="552"/>
      <c r="CG38" s="506">
        <v>4.7</v>
      </c>
      <c r="CH38" s="552"/>
      <c r="CI38" s="506">
        <v>5.6</v>
      </c>
      <c r="CJ38" s="552"/>
      <c r="CK38" s="552"/>
      <c r="CL38" s="552"/>
      <c r="CM38" s="552"/>
      <c r="CN38" s="552"/>
      <c r="CO38" s="552">
        <v>0</v>
      </c>
      <c r="CP38" s="552">
        <v>0</v>
      </c>
      <c r="CQ38" s="506">
        <v>6.3</v>
      </c>
      <c r="CR38" s="506">
        <v>7</v>
      </c>
      <c r="CS38" s="507">
        <v>12</v>
      </c>
      <c r="CT38" s="508">
        <v>15</v>
      </c>
      <c r="CU38" s="552"/>
      <c r="CV38" s="552"/>
      <c r="CW38" s="552"/>
      <c r="CX38" s="552"/>
      <c r="CY38" s="507">
        <v>0</v>
      </c>
      <c r="CZ38" s="508">
        <v>5</v>
      </c>
      <c r="DA38" s="507">
        <v>100</v>
      </c>
      <c r="DB38" s="508">
        <v>38</v>
      </c>
      <c r="DC38" s="509">
        <v>137</v>
      </c>
      <c r="DD38" s="506">
        <v>121</v>
      </c>
      <c r="DE38" s="506">
        <v>4.7300000000000004</v>
      </c>
      <c r="DF38" s="506">
        <v>1.54</v>
      </c>
      <c r="DG38" s="504"/>
    </row>
    <row r="39" spans="1:111" ht="15.95" customHeight="1" x14ac:dyDescent="0.2">
      <c r="A39" s="503">
        <v>2220727302</v>
      </c>
      <c r="B39" s="504" t="s">
        <v>21</v>
      </c>
      <c r="C39" s="504" t="s">
        <v>64</v>
      </c>
      <c r="D39" s="504" t="s">
        <v>144</v>
      </c>
      <c r="E39" s="505">
        <v>36139</v>
      </c>
      <c r="F39" s="504" t="s">
        <v>209</v>
      </c>
      <c r="G39" s="504" t="s">
        <v>4854</v>
      </c>
      <c r="H39" s="506">
        <v>7.8</v>
      </c>
      <c r="I39" s="506">
        <v>7.8</v>
      </c>
      <c r="J39" s="506">
        <v>8.1999999999999993</v>
      </c>
      <c r="K39" s="506">
        <v>5.7</v>
      </c>
      <c r="L39" s="506">
        <v>6.5</v>
      </c>
      <c r="M39" s="506">
        <v>4</v>
      </c>
      <c r="N39" s="506">
        <v>6.8</v>
      </c>
      <c r="O39" s="552"/>
      <c r="P39" s="506">
        <v>6.1</v>
      </c>
      <c r="Q39" s="552"/>
      <c r="R39" s="552"/>
      <c r="S39" s="552"/>
      <c r="T39" s="552"/>
      <c r="U39" s="506">
        <v>6.8</v>
      </c>
      <c r="V39" s="506">
        <v>6.3</v>
      </c>
      <c r="W39" s="506">
        <v>9</v>
      </c>
      <c r="X39" s="506">
        <v>5.4</v>
      </c>
      <c r="Y39" s="506">
        <v>8.4</v>
      </c>
      <c r="Z39" s="506">
        <v>6.2</v>
      </c>
      <c r="AA39" s="506">
        <v>5.3</v>
      </c>
      <c r="AB39" s="506">
        <v>8.1</v>
      </c>
      <c r="AC39" s="506">
        <v>4.8</v>
      </c>
      <c r="AD39" s="506">
        <v>8.1999999999999993</v>
      </c>
      <c r="AE39" s="506">
        <v>5</v>
      </c>
      <c r="AF39" s="506">
        <v>6.1</v>
      </c>
      <c r="AG39" s="506">
        <v>5.4</v>
      </c>
      <c r="AH39" s="506">
        <v>6.1</v>
      </c>
      <c r="AI39" s="506">
        <v>5.7</v>
      </c>
      <c r="AJ39" s="506">
        <v>6.5</v>
      </c>
      <c r="AK39" s="507">
        <v>51</v>
      </c>
      <c r="AL39" s="508">
        <v>0</v>
      </c>
      <c r="AM39" s="506">
        <v>6</v>
      </c>
      <c r="AN39" s="506">
        <v>7.2</v>
      </c>
      <c r="AO39" s="552"/>
      <c r="AP39" s="552"/>
      <c r="AQ39" s="552"/>
      <c r="AR39" s="552"/>
      <c r="AS39" s="552"/>
      <c r="AT39" s="506">
        <v>6.8</v>
      </c>
      <c r="AU39" s="552"/>
      <c r="AV39" s="552"/>
      <c r="AW39" s="552"/>
      <c r="AX39" s="552"/>
      <c r="AY39" s="552"/>
      <c r="AZ39" s="506">
        <v>7.3</v>
      </c>
      <c r="BA39" s="506">
        <v>7.1</v>
      </c>
      <c r="BB39" s="507">
        <v>5</v>
      </c>
      <c r="BC39" s="508">
        <v>0</v>
      </c>
      <c r="BD39" s="506">
        <v>5</v>
      </c>
      <c r="BE39" s="506">
        <v>5.7</v>
      </c>
      <c r="BF39" s="506">
        <v>6.6</v>
      </c>
      <c r="BG39" s="506">
        <v>6.1</v>
      </c>
      <c r="BH39" s="506">
        <v>5.9</v>
      </c>
      <c r="BI39" s="506">
        <v>7.7</v>
      </c>
      <c r="BJ39" s="506">
        <v>7.4</v>
      </c>
      <c r="BK39" s="506">
        <v>5.5</v>
      </c>
      <c r="BL39" s="506">
        <v>4.9000000000000004</v>
      </c>
      <c r="BM39" s="506">
        <v>4.9000000000000004</v>
      </c>
      <c r="BN39" s="506">
        <v>6.3</v>
      </c>
      <c r="BO39" s="506">
        <v>4.5999999999999996</v>
      </c>
      <c r="BP39" s="506">
        <v>6.9</v>
      </c>
      <c r="BQ39" s="552"/>
      <c r="BR39" s="506">
        <v>4</v>
      </c>
      <c r="BS39" s="506">
        <v>5.8</v>
      </c>
      <c r="BT39" s="506">
        <v>6.3</v>
      </c>
      <c r="BU39" s="506">
        <v>4.7</v>
      </c>
      <c r="BV39" s="506">
        <v>7.3</v>
      </c>
      <c r="BW39" s="506">
        <v>8.1</v>
      </c>
      <c r="BX39" s="507">
        <v>50</v>
      </c>
      <c r="BY39" s="508">
        <v>0</v>
      </c>
      <c r="BZ39" s="506">
        <v>7.8</v>
      </c>
      <c r="CA39" s="552"/>
      <c r="CB39" s="506">
        <v>6.9</v>
      </c>
      <c r="CC39" s="552"/>
      <c r="CD39" s="506">
        <v>6.3</v>
      </c>
      <c r="CE39" s="506">
        <v>6.9</v>
      </c>
      <c r="CF39" s="506">
        <v>7.2</v>
      </c>
      <c r="CG39" s="506">
        <v>6.4</v>
      </c>
      <c r="CH39" s="552"/>
      <c r="CI39" s="506">
        <v>6.9</v>
      </c>
      <c r="CJ39" s="552"/>
      <c r="CK39" s="552"/>
      <c r="CL39" s="552"/>
      <c r="CM39" s="552"/>
      <c r="CN39" s="506">
        <v>7.6</v>
      </c>
      <c r="CO39" s="506">
        <v>5</v>
      </c>
      <c r="CP39" s="506">
        <v>7.1</v>
      </c>
      <c r="CQ39" s="506">
        <v>5.3</v>
      </c>
      <c r="CR39" s="506">
        <v>6.4</v>
      </c>
      <c r="CS39" s="507">
        <v>27</v>
      </c>
      <c r="CT39" s="508">
        <v>0</v>
      </c>
      <c r="CU39" s="552"/>
      <c r="CV39" s="552"/>
      <c r="CW39" s="506">
        <v>7</v>
      </c>
      <c r="CX39" s="552"/>
      <c r="CY39" s="507">
        <v>5</v>
      </c>
      <c r="CZ39" s="508">
        <v>0</v>
      </c>
      <c r="DA39" s="507">
        <v>138</v>
      </c>
      <c r="DB39" s="508">
        <v>0</v>
      </c>
      <c r="DC39" s="509">
        <v>137</v>
      </c>
      <c r="DD39" s="506">
        <v>138</v>
      </c>
      <c r="DE39" s="506">
        <v>6.3</v>
      </c>
      <c r="DF39" s="506">
        <v>2.41</v>
      </c>
      <c r="DG39" s="504" t="s">
        <v>367</v>
      </c>
    </row>
    <row r="40" spans="1:111" ht="15.95" customHeight="1" x14ac:dyDescent="0.2">
      <c r="A40" s="503">
        <v>2220728838</v>
      </c>
      <c r="B40" s="504" t="s">
        <v>22</v>
      </c>
      <c r="C40" s="504" t="s">
        <v>46</v>
      </c>
      <c r="D40" s="504" t="s">
        <v>144</v>
      </c>
      <c r="E40" s="505">
        <v>36081</v>
      </c>
      <c r="F40" s="504" t="s">
        <v>209</v>
      </c>
      <c r="G40" s="504" t="s">
        <v>4854</v>
      </c>
      <c r="H40" s="506">
        <v>8.5</v>
      </c>
      <c r="I40" s="506">
        <v>6.7</v>
      </c>
      <c r="J40" s="506">
        <v>6.4</v>
      </c>
      <c r="K40" s="506">
        <v>4.5999999999999996</v>
      </c>
      <c r="L40" s="506">
        <v>4.3</v>
      </c>
      <c r="M40" s="506">
        <v>4.5999999999999996</v>
      </c>
      <c r="N40" s="506">
        <v>6.2</v>
      </c>
      <c r="O40" s="552"/>
      <c r="P40" s="506">
        <v>5.9</v>
      </c>
      <c r="Q40" s="552"/>
      <c r="R40" s="552"/>
      <c r="S40" s="552"/>
      <c r="T40" s="506">
        <v>8.3000000000000007</v>
      </c>
      <c r="U40" s="506">
        <v>7.1</v>
      </c>
      <c r="V40" s="552"/>
      <c r="W40" s="506">
        <v>8.3000000000000007</v>
      </c>
      <c r="X40" s="506">
        <v>8</v>
      </c>
      <c r="Y40" s="506">
        <v>8.6999999999999993</v>
      </c>
      <c r="Z40" s="506">
        <v>7</v>
      </c>
      <c r="AA40" s="506">
        <v>5.5</v>
      </c>
      <c r="AB40" s="506">
        <v>7.5</v>
      </c>
      <c r="AC40" s="506">
        <v>6.5</v>
      </c>
      <c r="AD40" s="506">
        <v>8.5</v>
      </c>
      <c r="AE40" s="506">
        <v>6.4</v>
      </c>
      <c r="AF40" s="506">
        <v>6.7</v>
      </c>
      <c r="AG40" s="506">
        <v>5.2</v>
      </c>
      <c r="AH40" s="506">
        <v>6.2</v>
      </c>
      <c r="AI40" s="506">
        <v>4.7</v>
      </c>
      <c r="AJ40" s="506">
        <v>7.4</v>
      </c>
      <c r="AK40" s="507">
        <v>51</v>
      </c>
      <c r="AL40" s="508">
        <v>0</v>
      </c>
      <c r="AM40" s="506">
        <v>8</v>
      </c>
      <c r="AN40" s="506">
        <v>6.9</v>
      </c>
      <c r="AO40" s="506">
        <v>9.1999999999999993</v>
      </c>
      <c r="AP40" s="552"/>
      <c r="AQ40" s="552"/>
      <c r="AR40" s="552"/>
      <c r="AS40" s="552"/>
      <c r="AT40" s="552"/>
      <c r="AU40" s="506">
        <v>7.1</v>
      </c>
      <c r="AV40" s="552"/>
      <c r="AW40" s="552"/>
      <c r="AX40" s="552"/>
      <c r="AY40" s="552"/>
      <c r="AZ40" s="552"/>
      <c r="BA40" s="506">
        <v>6.4</v>
      </c>
      <c r="BB40" s="507">
        <v>5</v>
      </c>
      <c r="BC40" s="508">
        <v>0</v>
      </c>
      <c r="BD40" s="506">
        <v>5.7</v>
      </c>
      <c r="BE40" s="506">
        <v>6.3</v>
      </c>
      <c r="BF40" s="506">
        <v>6.8</v>
      </c>
      <c r="BG40" s="506">
        <v>4.3</v>
      </c>
      <c r="BH40" s="506">
        <v>5.8</v>
      </c>
      <c r="BI40" s="506">
        <v>7.2</v>
      </c>
      <c r="BJ40" s="506">
        <v>7.9</v>
      </c>
      <c r="BK40" s="506">
        <v>6.9</v>
      </c>
      <c r="BL40" s="506">
        <v>5.7</v>
      </c>
      <c r="BM40" s="506">
        <v>6.6</v>
      </c>
      <c r="BN40" s="506">
        <v>4.0999999999999996</v>
      </c>
      <c r="BO40" s="506">
        <v>6.3</v>
      </c>
      <c r="BP40" s="506">
        <v>6.6</v>
      </c>
      <c r="BQ40" s="552"/>
      <c r="BR40" s="506">
        <v>5.5</v>
      </c>
      <c r="BS40" s="506">
        <v>7.2</v>
      </c>
      <c r="BT40" s="506">
        <v>6.3</v>
      </c>
      <c r="BU40" s="506">
        <v>5.9</v>
      </c>
      <c r="BV40" s="506">
        <v>5.7</v>
      </c>
      <c r="BW40" s="506">
        <v>8.6</v>
      </c>
      <c r="BX40" s="507">
        <v>50</v>
      </c>
      <c r="BY40" s="508">
        <v>0</v>
      </c>
      <c r="BZ40" s="506">
        <v>8.4</v>
      </c>
      <c r="CA40" s="552"/>
      <c r="CB40" s="506">
        <v>7.5</v>
      </c>
      <c r="CC40" s="552"/>
      <c r="CD40" s="506">
        <v>7.7</v>
      </c>
      <c r="CE40" s="506">
        <v>7.6</v>
      </c>
      <c r="CF40" s="506">
        <v>5.8</v>
      </c>
      <c r="CG40" s="506">
        <v>5.4</v>
      </c>
      <c r="CH40" s="552"/>
      <c r="CI40" s="506">
        <v>7.8</v>
      </c>
      <c r="CJ40" s="552"/>
      <c r="CK40" s="552"/>
      <c r="CL40" s="552"/>
      <c r="CM40" s="552"/>
      <c r="CN40" s="506">
        <v>7</v>
      </c>
      <c r="CO40" s="506">
        <v>7.4</v>
      </c>
      <c r="CP40" s="506">
        <v>8.1999999999999993</v>
      </c>
      <c r="CQ40" s="506">
        <v>7.7</v>
      </c>
      <c r="CR40" s="506">
        <v>8.9</v>
      </c>
      <c r="CS40" s="507">
        <v>27</v>
      </c>
      <c r="CT40" s="508">
        <v>0</v>
      </c>
      <c r="CU40" s="552"/>
      <c r="CV40" s="552"/>
      <c r="CW40" s="506">
        <v>7.3</v>
      </c>
      <c r="CX40" s="552"/>
      <c r="CY40" s="507">
        <v>5</v>
      </c>
      <c r="CZ40" s="508">
        <v>0</v>
      </c>
      <c r="DA40" s="507">
        <v>138</v>
      </c>
      <c r="DB40" s="508">
        <v>0</v>
      </c>
      <c r="DC40" s="509">
        <v>137</v>
      </c>
      <c r="DD40" s="506">
        <v>138</v>
      </c>
      <c r="DE40" s="506">
        <v>6.55</v>
      </c>
      <c r="DF40" s="506">
        <v>2.57</v>
      </c>
      <c r="DG40" s="504"/>
    </row>
    <row r="41" spans="1:111" ht="15.95" customHeight="1" x14ac:dyDescent="0.2">
      <c r="A41" s="503">
        <v>2120719565</v>
      </c>
      <c r="B41" s="504" t="s">
        <v>13</v>
      </c>
      <c r="C41" s="504" t="s">
        <v>64</v>
      </c>
      <c r="D41" s="504" t="s">
        <v>145</v>
      </c>
      <c r="E41" s="505">
        <v>35560</v>
      </c>
      <c r="F41" s="504" t="s">
        <v>209</v>
      </c>
      <c r="G41" s="504" t="s">
        <v>4854</v>
      </c>
      <c r="H41" s="506">
        <v>7.4</v>
      </c>
      <c r="I41" s="506">
        <v>8</v>
      </c>
      <c r="J41" s="506">
        <v>6.4</v>
      </c>
      <c r="K41" s="506">
        <v>7.2</v>
      </c>
      <c r="L41" s="506">
        <v>8.4</v>
      </c>
      <c r="M41" s="506">
        <v>8.6</v>
      </c>
      <c r="N41" s="506">
        <v>7.6</v>
      </c>
      <c r="O41" s="552"/>
      <c r="P41" s="506">
        <v>8.1</v>
      </c>
      <c r="Q41" s="552"/>
      <c r="R41" s="552"/>
      <c r="S41" s="552"/>
      <c r="T41" s="552"/>
      <c r="U41" s="506">
        <v>5.7</v>
      </c>
      <c r="V41" s="506">
        <v>8.1</v>
      </c>
      <c r="W41" s="506">
        <v>7.7</v>
      </c>
      <c r="X41" s="506">
        <v>7.1</v>
      </c>
      <c r="Y41" s="506">
        <v>7.7</v>
      </c>
      <c r="Z41" s="506">
        <v>6.7</v>
      </c>
      <c r="AA41" s="506">
        <v>7.4</v>
      </c>
      <c r="AB41" s="506">
        <v>8.9</v>
      </c>
      <c r="AC41" s="506">
        <v>5.5</v>
      </c>
      <c r="AD41" s="506">
        <v>4.4000000000000004</v>
      </c>
      <c r="AE41" s="506">
        <v>6.9</v>
      </c>
      <c r="AF41" s="506">
        <v>7.8</v>
      </c>
      <c r="AG41" s="506">
        <v>5.4</v>
      </c>
      <c r="AH41" s="506">
        <v>6.7</v>
      </c>
      <c r="AI41" s="506">
        <v>5.5</v>
      </c>
      <c r="AJ41" s="506">
        <v>5.8</v>
      </c>
      <c r="AK41" s="507">
        <v>51</v>
      </c>
      <c r="AL41" s="508">
        <v>0</v>
      </c>
      <c r="AM41" s="506">
        <v>6.2</v>
      </c>
      <c r="AN41" s="506">
        <v>9.4</v>
      </c>
      <c r="AO41" s="552"/>
      <c r="AP41" s="552"/>
      <c r="AQ41" s="506">
        <v>8.4</v>
      </c>
      <c r="AR41" s="552"/>
      <c r="AS41" s="552"/>
      <c r="AT41" s="552"/>
      <c r="AU41" s="552"/>
      <c r="AV41" s="552"/>
      <c r="AW41" s="506">
        <v>9.8000000000000007</v>
      </c>
      <c r="AX41" s="552"/>
      <c r="AY41" s="552"/>
      <c r="AZ41" s="552"/>
      <c r="BA41" s="506">
        <v>8.5</v>
      </c>
      <c r="BB41" s="507">
        <v>5</v>
      </c>
      <c r="BC41" s="508">
        <v>0</v>
      </c>
      <c r="BD41" s="506">
        <v>5.0999999999999996</v>
      </c>
      <c r="BE41" s="506">
        <v>7.6</v>
      </c>
      <c r="BF41" s="506">
        <v>8.6</v>
      </c>
      <c r="BG41" s="506">
        <v>9.4</v>
      </c>
      <c r="BH41" s="506">
        <v>8.1</v>
      </c>
      <c r="BI41" s="506">
        <v>6.8</v>
      </c>
      <c r="BJ41" s="506">
        <v>6.3</v>
      </c>
      <c r="BK41" s="506">
        <v>7.1</v>
      </c>
      <c r="BL41" s="506">
        <v>6.3</v>
      </c>
      <c r="BM41" s="506">
        <v>8.1999999999999993</v>
      </c>
      <c r="BN41" s="506">
        <v>8.1999999999999993</v>
      </c>
      <c r="BO41" s="506">
        <v>6.9</v>
      </c>
      <c r="BP41" s="506">
        <v>8.6999999999999993</v>
      </c>
      <c r="BQ41" s="552"/>
      <c r="BR41" s="506">
        <v>8.6999999999999993</v>
      </c>
      <c r="BS41" s="506">
        <v>5.8</v>
      </c>
      <c r="BT41" s="506">
        <v>6.9</v>
      </c>
      <c r="BU41" s="506">
        <v>5.4</v>
      </c>
      <c r="BV41" s="506">
        <v>8.4</v>
      </c>
      <c r="BW41" s="506">
        <v>8.6</v>
      </c>
      <c r="BX41" s="507">
        <v>50</v>
      </c>
      <c r="BY41" s="508">
        <v>0</v>
      </c>
      <c r="BZ41" s="506">
        <v>8.3000000000000007</v>
      </c>
      <c r="CA41" s="552"/>
      <c r="CB41" s="506">
        <v>7.7</v>
      </c>
      <c r="CC41" s="552"/>
      <c r="CD41" s="506">
        <v>8.5</v>
      </c>
      <c r="CE41" s="506">
        <v>6.4</v>
      </c>
      <c r="CF41" s="506">
        <v>7.8</v>
      </c>
      <c r="CG41" s="506">
        <v>8.1</v>
      </c>
      <c r="CH41" s="552"/>
      <c r="CI41" s="506">
        <v>7.2</v>
      </c>
      <c r="CJ41" s="552"/>
      <c r="CK41" s="552"/>
      <c r="CL41" s="552"/>
      <c r="CM41" s="552"/>
      <c r="CN41" s="506">
        <v>6.9</v>
      </c>
      <c r="CO41" s="506">
        <v>6.5</v>
      </c>
      <c r="CP41" s="506">
        <v>7.9</v>
      </c>
      <c r="CQ41" s="506">
        <v>6.1</v>
      </c>
      <c r="CR41" s="506">
        <v>7.5</v>
      </c>
      <c r="CS41" s="507">
        <v>27</v>
      </c>
      <c r="CT41" s="508">
        <v>0</v>
      </c>
      <c r="CU41" s="552"/>
      <c r="CV41" s="552"/>
      <c r="CW41" s="506">
        <v>7.9</v>
      </c>
      <c r="CX41" s="552"/>
      <c r="CY41" s="507">
        <v>5</v>
      </c>
      <c r="CZ41" s="508">
        <v>0</v>
      </c>
      <c r="DA41" s="507">
        <v>138</v>
      </c>
      <c r="DB41" s="508">
        <v>0</v>
      </c>
      <c r="DC41" s="509">
        <v>137</v>
      </c>
      <c r="DD41" s="506">
        <v>138</v>
      </c>
      <c r="DE41" s="506">
        <v>7.31</v>
      </c>
      <c r="DF41" s="506">
        <v>3.03</v>
      </c>
      <c r="DG41" s="504" t="s">
        <v>370</v>
      </c>
    </row>
    <row r="42" spans="1:111" ht="15.95" customHeight="1" x14ac:dyDescent="0.2">
      <c r="A42" s="503">
        <v>2220724329</v>
      </c>
      <c r="B42" s="504" t="s">
        <v>14</v>
      </c>
      <c r="C42" s="504" t="s">
        <v>68</v>
      </c>
      <c r="D42" s="504" t="s">
        <v>74</v>
      </c>
      <c r="E42" s="505">
        <v>35928</v>
      </c>
      <c r="F42" s="504" t="s">
        <v>209</v>
      </c>
      <c r="G42" s="504" t="s">
        <v>4854</v>
      </c>
      <c r="H42" s="506">
        <v>7.8</v>
      </c>
      <c r="I42" s="506">
        <v>6.4</v>
      </c>
      <c r="J42" s="506">
        <v>7.6</v>
      </c>
      <c r="K42" s="506">
        <v>7.1</v>
      </c>
      <c r="L42" s="506">
        <v>6.1</v>
      </c>
      <c r="M42" s="506">
        <v>7.5</v>
      </c>
      <c r="N42" s="506">
        <v>4.8</v>
      </c>
      <c r="O42" s="552"/>
      <c r="P42" s="506">
        <v>7.3</v>
      </c>
      <c r="Q42" s="552"/>
      <c r="R42" s="552"/>
      <c r="S42" s="552"/>
      <c r="T42" s="552"/>
      <c r="U42" s="506">
        <v>7.5</v>
      </c>
      <c r="V42" s="506">
        <v>6</v>
      </c>
      <c r="W42" s="506">
        <v>8.3000000000000007</v>
      </c>
      <c r="X42" s="506">
        <v>8.4</v>
      </c>
      <c r="Y42" s="506">
        <v>5.7</v>
      </c>
      <c r="Z42" s="506">
        <v>7.5</v>
      </c>
      <c r="AA42" s="506">
        <v>5</v>
      </c>
      <c r="AB42" s="506">
        <v>5.5</v>
      </c>
      <c r="AC42" s="506">
        <v>5</v>
      </c>
      <c r="AD42" s="506">
        <v>7.2</v>
      </c>
      <c r="AE42" s="506">
        <v>7.9</v>
      </c>
      <c r="AF42" s="506">
        <v>7.2</v>
      </c>
      <c r="AG42" s="506">
        <v>8.3000000000000007</v>
      </c>
      <c r="AH42" s="506">
        <v>6.6</v>
      </c>
      <c r="AI42" s="506">
        <v>7.1</v>
      </c>
      <c r="AJ42" s="506">
        <v>8.1</v>
      </c>
      <c r="AK42" s="507">
        <v>51</v>
      </c>
      <c r="AL42" s="508">
        <v>0</v>
      </c>
      <c r="AM42" s="506">
        <v>7.2</v>
      </c>
      <c r="AN42" s="506">
        <v>6.5</v>
      </c>
      <c r="AO42" s="552"/>
      <c r="AP42" s="506">
        <v>9.6</v>
      </c>
      <c r="AQ42" s="552"/>
      <c r="AR42" s="552"/>
      <c r="AS42" s="552"/>
      <c r="AT42" s="552"/>
      <c r="AU42" s="552"/>
      <c r="AV42" s="506">
        <v>8.4</v>
      </c>
      <c r="AW42" s="552"/>
      <c r="AX42" s="552"/>
      <c r="AY42" s="552"/>
      <c r="AZ42" s="552"/>
      <c r="BA42" s="506">
        <v>8.5</v>
      </c>
      <c r="BB42" s="507">
        <v>5</v>
      </c>
      <c r="BC42" s="508">
        <v>0</v>
      </c>
      <c r="BD42" s="506">
        <v>5.4</v>
      </c>
      <c r="BE42" s="506">
        <v>6.9</v>
      </c>
      <c r="BF42" s="506">
        <v>7.2</v>
      </c>
      <c r="BG42" s="506">
        <v>6.2</v>
      </c>
      <c r="BH42" s="506">
        <v>7.3</v>
      </c>
      <c r="BI42" s="506">
        <v>5.9</v>
      </c>
      <c r="BJ42" s="506">
        <v>7.3</v>
      </c>
      <c r="BK42" s="506">
        <v>5.5</v>
      </c>
      <c r="BL42" s="506">
        <v>5.4</v>
      </c>
      <c r="BM42" s="506">
        <v>5.9</v>
      </c>
      <c r="BN42" s="506">
        <v>6</v>
      </c>
      <c r="BO42" s="506">
        <v>6</v>
      </c>
      <c r="BP42" s="506">
        <v>6.4</v>
      </c>
      <c r="BQ42" s="552"/>
      <c r="BR42" s="506">
        <v>5.0999999999999996</v>
      </c>
      <c r="BS42" s="506">
        <v>5.2</v>
      </c>
      <c r="BT42" s="506">
        <v>6.9</v>
      </c>
      <c r="BU42" s="506">
        <v>5.9</v>
      </c>
      <c r="BV42" s="506">
        <v>6</v>
      </c>
      <c r="BW42" s="506">
        <v>8.1999999999999993</v>
      </c>
      <c r="BX42" s="507">
        <v>50</v>
      </c>
      <c r="BY42" s="508">
        <v>0</v>
      </c>
      <c r="BZ42" s="506">
        <v>7.7</v>
      </c>
      <c r="CA42" s="552"/>
      <c r="CB42" s="506">
        <v>7.1</v>
      </c>
      <c r="CC42" s="552"/>
      <c r="CD42" s="506">
        <v>6.2</v>
      </c>
      <c r="CE42" s="506">
        <v>8.5</v>
      </c>
      <c r="CF42" s="506">
        <v>9</v>
      </c>
      <c r="CG42" s="506">
        <v>5.5</v>
      </c>
      <c r="CH42" s="552"/>
      <c r="CI42" s="506">
        <v>8.3000000000000007</v>
      </c>
      <c r="CJ42" s="552"/>
      <c r="CK42" s="552"/>
      <c r="CL42" s="552"/>
      <c r="CM42" s="552"/>
      <c r="CN42" s="506">
        <v>5.9</v>
      </c>
      <c r="CO42" s="506">
        <v>6.7</v>
      </c>
      <c r="CP42" s="506">
        <v>8.4</v>
      </c>
      <c r="CQ42" s="506">
        <v>5.7</v>
      </c>
      <c r="CR42" s="506">
        <v>8.1</v>
      </c>
      <c r="CS42" s="507">
        <v>27</v>
      </c>
      <c r="CT42" s="508">
        <v>0</v>
      </c>
      <c r="CU42" s="552"/>
      <c r="CV42" s="552"/>
      <c r="CW42" s="506">
        <v>7.3</v>
      </c>
      <c r="CX42" s="552"/>
      <c r="CY42" s="507">
        <v>5</v>
      </c>
      <c r="CZ42" s="508">
        <v>0</v>
      </c>
      <c r="DA42" s="507">
        <v>138</v>
      </c>
      <c r="DB42" s="508">
        <v>0</v>
      </c>
      <c r="DC42" s="509">
        <v>137</v>
      </c>
      <c r="DD42" s="506">
        <v>138</v>
      </c>
      <c r="DE42" s="506">
        <v>6.64</v>
      </c>
      <c r="DF42" s="506">
        <v>2.62</v>
      </c>
      <c r="DG42" s="504"/>
    </row>
    <row r="43" spans="1:111" ht="15.95" customHeight="1" x14ac:dyDescent="0.2">
      <c r="A43" s="503">
        <v>2221724248</v>
      </c>
      <c r="B43" s="504" t="s">
        <v>16</v>
      </c>
      <c r="C43" s="504" t="s">
        <v>69</v>
      </c>
      <c r="D43" s="504" t="s">
        <v>74</v>
      </c>
      <c r="E43" s="505">
        <v>35854</v>
      </c>
      <c r="F43" s="504" t="s">
        <v>210</v>
      </c>
      <c r="G43" s="504" t="s">
        <v>4854</v>
      </c>
      <c r="H43" s="506">
        <v>7.7</v>
      </c>
      <c r="I43" s="506">
        <v>7.4</v>
      </c>
      <c r="J43" s="506">
        <v>7.7</v>
      </c>
      <c r="K43" s="506">
        <v>9.5</v>
      </c>
      <c r="L43" s="506">
        <v>6.7</v>
      </c>
      <c r="M43" s="506">
        <v>9.3000000000000007</v>
      </c>
      <c r="N43" s="506">
        <v>7.5</v>
      </c>
      <c r="O43" s="552"/>
      <c r="P43" s="506">
        <v>9</v>
      </c>
      <c r="Q43" s="552"/>
      <c r="R43" s="552"/>
      <c r="S43" s="552"/>
      <c r="T43" s="506">
        <v>7.9</v>
      </c>
      <c r="U43" s="506">
        <v>6.7</v>
      </c>
      <c r="V43" s="552"/>
      <c r="W43" s="506">
        <v>8.3000000000000007</v>
      </c>
      <c r="X43" s="506">
        <v>8.4</v>
      </c>
      <c r="Y43" s="506">
        <v>5.3</v>
      </c>
      <c r="Z43" s="506">
        <v>6</v>
      </c>
      <c r="AA43" s="506">
        <v>5.2</v>
      </c>
      <c r="AB43" s="506">
        <v>8</v>
      </c>
      <c r="AC43" s="506">
        <v>7.4</v>
      </c>
      <c r="AD43" s="506">
        <v>8.6</v>
      </c>
      <c r="AE43" s="506">
        <v>7.8</v>
      </c>
      <c r="AF43" s="506">
        <v>8.4</v>
      </c>
      <c r="AG43" s="506">
        <v>7.1</v>
      </c>
      <c r="AH43" s="506">
        <v>7.2</v>
      </c>
      <c r="AI43" s="506">
        <v>6.2</v>
      </c>
      <c r="AJ43" s="506">
        <v>8.1</v>
      </c>
      <c r="AK43" s="507">
        <v>51</v>
      </c>
      <c r="AL43" s="508">
        <v>0</v>
      </c>
      <c r="AM43" s="506">
        <v>6.3</v>
      </c>
      <c r="AN43" s="506">
        <v>7.1</v>
      </c>
      <c r="AO43" s="506">
        <v>7.7</v>
      </c>
      <c r="AP43" s="552"/>
      <c r="AQ43" s="552"/>
      <c r="AR43" s="552"/>
      <c r="AS43" s="552"/>
      <c r="AT43" s="552"/>
      <c r="AU43" s="506">
        <v>7.2</v>
      </c>
      <c r="AV43" s="552"/>
      <c r="AW43" s="552"/>
      <c r="AX43" s="552"/>
      <c r="AY43" s="552"/>
      <c r="AZ43" s="552"/>
      <c r="BA43" s="506">
        <v>5.4</v>
      </c>
      <c r="BB43" s="507">
        <v>5</v>
      </c>
      <c r="BC43" s="508">
        <v>0</v>
      </c>
      <c r="BD43" s="506">
        <v>4.5</v>
      </c>
      <c r="BE43" s="506">
        <v>7</v>
      </c>
      <c r="BF43" s="506">
        <v>4.7</v>
      </c>
      <c r="BG43" s="506">
        <v>7.1</v>
      </c>
      <c r="BH43" s="506">
        <v>7.1</v>
      </c>
      <c r="BI43" s="506">
        <v>7.1</v>
      </c>
      <c r="BJ43" s="506">
        <v>8.3000000000000007</v>
      </c>
      <c r="BK43" s="506">
        <v>5.0999999999999996</v>
      </c>
      <c r="BL43" s="506">
        <v>4.8</v>
      </c>
      <c r="BM43" s="506">
        <v>7</v>
      </c>
      <c r="BN43" s="506">
        <v>4.9000000000000004</v>
      </c>
      <c r="BO43" s="506">
        <v>6.8</v>
      </c>
      <c r="BP43" s="506">
        <v>6</v>
      </c>
      <c r="BQ43" s="552"/>
      <c r="BR43" s="506">
        <v>8.8000000000000007</v>
      </c>
      <c r="BS43" s="506">
        <v>5.6</v>
      </c>
      <c r="BT43" s="506">
        <v>6.5</v>
      </c>
      <c r="BU43" s="506">
        <v>5.5</v>
      </c>
      <c r="BV43" s="506">
        <v>6.5</v>
      </c>
      <c r="BW43" s="506">
        <v>8</v>
      </c>
      <c r="BX43" s="507">
        <v>50</v>
      </c>
      <c r="BY43" s="508">
        <v>0</v>
      </c>
      <c r="BZ43" s="552"/>
      <c r="CA43" s="506">
        <v>7.3</v>
      </c>
      <c r="CB43" s="506">
        <v>8.1</v>
      </c>
      <c r="CC43" s="552"/>
      <c r="CD43" s="506">
        <v>5.7</v>
      </c>
      <c r="CE43" s="506">
        <v>5.8</v>
      </c>
      <c r="CF43" s="506">
        <v>8.5</v>
      </c>
      <c r="CG43" s="506">
        <v>5.5</v>
      </c>
      <c r="CH43" s="552"/>
      <c r="CI43" s="552"/>
      <c r="CJ43" s="552"/>
      <c r="CK43" s="552"/>
      <c r="CL43" s="552"/>
      <c r="CM43" s="506">
        <v>6.3</v>
      </c>
      <c r="CN43" s="506">
        <v>4.8</v>
      </c>
      <c r="CO43" s="506">
        <v>8.6</v>
      </c>
      <c r="CP43" s="506">
        <v>6.8</v>
      </c>
      <c r="CQ43" s="506">
        <v>9.1999999999999993</v>
      </c>
      <c r="CR43" s="506">
        <v>7.9</v>
      </c>
      <c r="CS43" s="507">
        <v>27</v>
      </c>
      <c r="CT43" s="508">
        <v>0</v>
      </c>
      <c r="CU43" s="552"/>
      <c r="CV43" s="552"/>
      <c r="CW43" s="506">
        <v>7.7</v>
      </c>
      <c r="CX43" s="552"/>
      <c r="CY43" s="507">
        <v>5</v>
      </c>
      <c r="CZ43" s="508">
        <v>0</v>
      </c>
      <c r="DA43" s="507">
        <v>138</v>
      </c>
      <c r="DB43" s="508">
        <v>0</v>
      </c>
      <c r="DC43" s="509">
        <v>137</v>
      </c>
      <c r="DD43" s="506">
        <v>138</v>
      </c>
      <c r="DE43" s="506">
        <v>6.91</v>
      </c>
      <c r="DF43" s="506">
        <v>2.83</v>
      </c>
      <c r="DG43" s="504"/>
    </row>
    <row r="44" spans="1:111" ht="15.95" customHeight="1" x14ac:dyDescent="0.2">
      <c r="A44" s="503">
        <v>2220326390</v>
      </c>
      <c r="B44" s="504" t="s">
        <v>23</v>
      </c>
      <c r="C44" s="504" t="s">
        <v>48</v>
      </c>
      <c r="D44" s="504" t="s">
        <v>21</v>
      </c>
      <c r="E44" s="505">
        <v>35778</v>
      </c>
      <c r="F44" s="504" t="s">
        <v>209</v>
      </c>
      <c r="G44" s="504" t="s">
        <v>4854</v>
      </c>
      <c r="H44" s="506">
        <v>9.5</v>
      </c>
      <c r="I44" s="506">
        <v>8.3000000000000007</v>
      </c>
      <c r="J44" s="506">
        <v>7.9</v>
      </c>
      <c r="K44" s="506">
        <v>6.6</v>
      </c>
      <c r="L44" s="506">
        <v>7.9</v>
      </c>
      <c r="M44" s="506">
        <v>6.8</v>
      </c>
      <c r="N44" s="506">
        <v>7.5</v>
      </c>
      <c r="O44" s="552"/>
      <c r="P44" s="506">
        <v>8.9</v>
      </c>
      <c r="Q44" s="552"/>
      <c r="R44" s="552"/>
      <c r="S44" s="552"/>
      <c r="T44" s="552"/>
      <c r="U44" s="506">
        <v>7.6</v>
      </c>
      <c r="V44" s="506">
        <v>6</v>
      </c>
      <c r="W44" s="506">
        <v>8.5</v>
      </c>
      <c r="X44" s="506">
        <v>6.2</v>
      </c>
      <c r="Y44" s="506">
        <v>8.4</v>
      </c>
      <c r="Z44" s="506">
        <v>7.3</v>
      </c>
      <c r="AA44" s="506">
        <v>7.2</v>
      </c>
      <c r="AB44" s="506">
        <v>9.1999999999999993</v>
      </c>
      <c r="AC44" s="506">
        <v>6.1</v>
      </c>
      <c r="AD44" s="506">
        <v>6.7</v>
      </c>
      <c r="AE44" s="506">
        <v>6</v>
      </c>
      <c r="AF44" s="506">
        <v>6.6</v>
      </c>
      <c r="AG44" s="506">
        <v>6.8</v>
      </c>
      <c r="AH44" s="506">
        <v>6.9</v>
      </c>
      <c r="AI44" s="506">
        <v>6.1</v>
      </c>
      <c r="AJ44" s="506">
        <v>6.3</v>
      </c>
      <c r="AK44" s="507">
        <v>51</v>
      </c>
      <c r="AL44" s="508">
        <v>0</v>
      </c>
      <c r="AM44" s="506">
        <v>6.8</v>
      </c>
      <c r="AN44" s="506">
        <v>6.9</v>
      </c>
      <c r="AO44" s="552"/>
      <c r="AP44" s="552"/>
      <c r="AQ44" s="552"/>
      <c r="AR44" s="552"/>
      <c r="AS44" s="506">
        <v>5.3</v>
      </c>
      <c r="AT44" s="552"/>
      <c r="AU44" s="552"/>
      <c r="AV44" s="552"/>
      <c r="AW44" s="552"/>
      <c r="AX44" s="552"/>
      <c r="AY44" s="506">
        <v>5.2</v>
      </c>
      <c r="AZ44" s="552"/>
      <c r="BA44" s="506">
        <v>7.3</v>
      </c>
      <c r="BB44" s="507">
        <v>5</v>
      </c>
      <c r="BC44" s="508">
        <v>0</v>
      </c>
      <c r="BD44" s="506">
        <v>5.9</v>
      </c>
      <c r="BE44" s="506">
        <v>5.4</v>
      </c>
      <c r="BF44" s="506">
        <v>8.5</v>
      </c>
      <c r="BG44" s="506">
        <v>6.5</v>
      </c>
      <c r="BH44" s="506">
        <v>6.2</v>
      </c>
      <c r="BI44" s="506">
        <v>7.5</v>
      </c>
      <c r="BJ44" s="506">
        <v>8.3000000000000007</v>
      </c>
      <c r="BK44" s="506">
        <v>5.5</v>
      </c>
      <c r="BL44" s="506">
        <v>7.8</v>
      </c>
      <c r="BM44" s="506">
        <v>7</v>
      </c>
      <c r="BN44" s="506">
        <v>7.5</v>
      </c>
      <c r="BO44" s="506">
        <v>5.8</v>
      </c>
      <c r="BP44" s="506">
        <v>7.8</v>
      </c>
      <c r="BQ44" s="552"/>
      <c r="BR44" s="506">
        <v>5</v>
      </c>
      <c r="BS44" s="506">
        <v>8.6999999999999993</v>
      </c>
      <c r="BT44" s="506">
        <v>7.3</v>
      </c>
      <c r="BU44" s="506">
        <v>7.4</v>
      </c>
      <c r="BV44" s="506">
        <v>7.9</v>
      </c>
      <c r="BW44" s="506">
        <v>8</v>
      </c>
      <c r="BX44" s="507">
        <v>50</v>
      </c>
      <c r="BY44" s="508">
        <v>0</v>
      </c>
      <c r="BZ44" s="506">
        <v>8.3000000000000007</v>
      </c>
      <c r="CA44" s="552"/>
      <c r="CB44" s="506">
        <v>7.1</v>
      </c>
      <c r="CC44" s="552"/>
      <c r="CD44" s="506">
        <v>6.4</v>
      </c>
      <c r="CE44" s="506">
        <v>6.3</v>
      </c>
      <c r="CF44" s="506">
        <v>8.9</v>
      </c>
      <c r="CG44" s="506">
        <v>6.8</v>
      </c>
      <c r="CH44" s="552"/>
      <c r="CI44" s="506">
        <v>8.1999999999999993</v>
      </c>
      <c r="CJ44" s="552"/>
      <c r="CK44" s="552"/>
      <c r="CL44" s="552"/>
      <c r="CM44" s="552"/>
      <c r="CN44" s="506">
        <v>8.1</v>
      </c>
      <c r="CO44" s="506">
        <v>7.5</v>
      </c>
      <c r="CP44" s="506">
        <v>8.5</v>
      </c>
      <c r="CQ44" s="506">
        <v>6.2</v>
      </c>
      <c r="CR44" s="506">
        <v>6.1</v>
      </c>
      <c r="CS44" s="507">
        <v>27</v>
      </c>
      <c r="CT44" s="508">
        <v>0</v>
      </c>
      <c r="CU44" s="552"/>
      <c r="CV44" s="552"/>
      <c r="CW44" s="506">
        <v>8</v>
      </c>
      <c r="CX44" s="552"/>
      <c r="CY44" s="507">
        <v>5</v>
      </c>
      <c r="CZ44" s="508">
        <v>0</v>
      </c>
      <c r="DA44" s="507">
        <v>138</v>
      </c>
      <c r="DB44" s="508">
        <v>0</v>
      </c>
      <c r="DC44" s="509">
        <v>137</v>
      </c>
      <c r="DD44" s="506">
        <v>138</v>
      </c>
      <c r="DE44" s="506">
        <v>7.25</v>
      </c>
      <c r="DF44" s="506">
        <v>3.01</v>
      </c>
      <c r="DG44" s="504" t="s">
        <v>4869</v>
      </c>
    </row>
    <row r="45" spans="1:111" ht="15.95" customHeight="1" x14ac:dyDescent="0.2">
      <c r="A45" s="503">
        <v>2220727306</v>
      </c>
      <c r="B45" s="504" t="s">
        <v>14</v>
      </c>
      <c r="C45" s="504" t="s">
        <v>70</v>
      </c>
      <c r="D45" s="504" t="s">
        <v>21</v>
      </c>
      <c r="E45" s="505">
        <v>36084</v>
      </c>
      <c r="F45" s="504" t="s">
        <v>209</v>
      </c>
      <c r="G45" s="504" t="s">
        <v>212</v>
      </c>
      <c r="H45" s="506">
        <v>9.1</v>
      </c>
      <c r="I45" s="506">
        <v>6.4</v>
      </c>
      <c r="J45" s="506">
        <v>7.8</v>
      </c>
      <c r="K45" s="506">
        <v>8.9</v>
      </c>
      <c r="L45" s="506">
        <v>7.8</v>
      </c>
      <c r="M45" s="506">
        <v>6.1</v>
      </c>
      <c r="N45" s="506">
        <v>4.8</v>
      </c>
      <c r="O45" s="552"/>
      <c r="P45" s="506">
        <v>7</v>
      </c>
      <c r="Q45" s="552"/>
      <c r="R45" s="552"/>
      <c r="S45" s="552"/>
      <c r="T45" s="552"/>
      <c r="U45" s="506">
        <v>6.6</v>
      </c>
      <c r="V45" s="506">
        <v>5.9</v>
      </c>
      <c r="W45" s="506">
        <v>8.6</v>
      </c>
      <c r="X45" s="506">
        <v>8.6999999999999993</v>
      </c>
      <c r="Y45" s="506">
        <v>6.5</v>
      </c>
      <c r="Z45" s="506">
        <v>6.9</v>
      </c>
      <c r="AA45" s="506">
        <v>5.3</v>
      </c>
      <c r="AB45" s="506">
        <v>7.8</v>
      </c>
      <c r="AC45" s="506">
        <v>7.8</v>
      </c>
      <c r="AD45" s="506">
        <v>6.8</v>
      </c>
      <c r="AE45" s="553" t="s">
        <v>219</v>
      </c>
      <c r="AF45" s="506">
        <v>6.6</v>
      </c>
      <c r="AG45" s="506">
        <v>7.3</v>
      </c>
      <c r="AH45" s="506">
        <v>8</v>
      </c>
      <c r="AI45" s="552"/>
      <c r="AJ45" s="552"/>
      <c r="AK45" s="507">
        <v>45</v>
      </c>
      <c r="AL45" s="508">
        <v>6</v>
      </c>
      <c r="AM45" s="506">
        <v>4.8</v>
      </c>
      <c r="AN45" s="506">
        <v>6.3</v>
      </c>
      <c r="AO45" s="506">
        <v>9.5</v>
      </c>
      <c r="AP45" s="552"/>
      <c r="AQ45" s="552"/>
      <c r="AR45" s="552"/>
      <c r="AS45" s="552"/>
      <c r="AT45" s="552">
        <v>0</v>
      </c>
      <c r="AU45" s="552"/>
      <c r="AV45" s="552"/>
      <c r="AW45" s="552"/>
      <c r="AX45" s="552"/>
      <c r="AY45" s="552">
        <v>0</v>
      </c>
      <c r="AZ45" s="552"/>
      <c r="BA45" s="506">
        <v>6.4</v>
      </c>
      <c r="BB45" s="507">
        <v>4</v>
      </c>
      <c r="BC45" s="508">
        <v>1</v>
      </c>
      <c r="BD45" s="553" t="s">
        <v>219</v>
      </c>
      <c r="BE45" s="506">
        <v>6</v>
      </c>
      <c r="BF45" s="552"/>
      <c r="BG45" s="506">
        <v>6.4</v>
      </c>
      <c r="BH45" s="506">
        <v>6</v>
      </c>
      <c r="BI45" s="506">
        <v>4.5999999999999996</v>
      </c>
      <c r="BJ45" s="506">
        <v>8</v>
      </c>
      <c r="BK45" s="506">
        <v>5.5</v>
      </c>
      <c r="BL45" s="552">
        <v>0</v>
      </c>
      <c r="BM45" s="506">
        <v>6</v>
      </c>
      <c r="BN45" s="506">
        <v>5.4</v>
      </c>
      <c r="BO45" s="506">
        <v>7.6</v>
      </c>
      <c r="BP45" s="506">
        <v>7.5</v>
      </c>
      <c r="BQ45" s="552"/>
      <c r="BR45" s="506">
        <v>8.1</v>
      </c>
      <c r="BS45" s="506">
        <v>6.3</v>
      </c>
      <c r="BT45" s="506">
        <v>7.5</v>
      </c>
      <c r="BU45" s="552"/>
      <c r="BV45" s="506">
        <v>7.6</v>
      </c>
      <c r="BW45" s="506">
        <v>7.6</v>
      </c>
      <c r="BX45" s="507">
        <v>39</v>
      </c>
      <c r="BY45" s="508">
        <v>11</v>
      </c>
      <c r="BZ45" s="552"/>
      <c r="CA45" s="552"/>
      <c r="CB45" s="506">
        <v>7.2</v>
      </c>
      <c r="CC45" s="552"/>
      <c r="CD45" s="506">
        <v>7.8</v>
      </c>
      <c r="CE45" s="506">
        <v>7</v>
      </c>
      <c r="CF45" s="506">
        <v>8.8000000000000007</v>
      </c>
      <c r="CG45" s="506">
        <v>7.2</v>
      </c>
      <c r="CH45" s="553" t="s">
        <v>219</v>
      </c>
      <c r="CI45" s="552"/>
      <c r="CJ45" s="552"/>
      <c r="CK45" s="552"/>
      <c r="CL45" s="552"/>
      <c r="CM45" s="552"/>
      <c r="CN45" s="506">
        <v>5.7</v>
      </c>
      <c r="CO45" s="552">
        <v>0</v>
      </c>
      <c r="CP45" s="506">
        <v>6.8</v>
      </c>
      <c r="CQ45" s="506">
        <v>8.3000000000000007</v>
      </c>
      <c r="CR45" s="506">
        <v>8.6999999999999993</v>
      </c>
      <c r="CS45" s="507">
        <v>20</v>
      </c>
      <c r="CT45" s="508">
        <v>7</v>
      </c>
      <c r="CU45" s="552"/>
      <c r="CV45" s="552"/>
      <c r="CW45" s="552"/>
      <c r="CX45" s="552"/>
      <c r="CY45" s="507">
        <v>0</v>
      </c>
      <c r="CZ45" s="508">
        <v>5</v>
      </c>
      <c r="DA45" s="507">
        <v>108</v>
      </c>
      <c r="DB45" s="508">
        <v>30</v>
      </c>
      <c r="DC45" s="509">
        <v>137</v>
      </c>
      <c r="DD45" s="506">
        <v>121</v>
      </c>
      <c r="DE45" s="506">
        <v>6.17</v>
      </c>
      <c r="DF45" s="506">
        <v>2.5299999999999998</v>
      </c>
      <c r="DG45" s="504"/>
    </row>
    <row r="46" spans="1:111" ht="15.95" customHeight="1" x14ac:dyDescent="0.2">
      <c r="A46" s="503">
        <v>2220522835</v>
      </c>
      <c r="B46" s="504" t="s">
        <v>14</v>
      </c>
      <c r="C46" s="504" t="s">
        <v>45</v>
      </c>
      <c r="D46" s="504" t="s">
        <v>63</v>
      </c>
      <c r="E46" s="505">
        <v>35929</v>
      </c>
      <c r="F46" s="504" t="s">
        <v>209</v>
      </c>
      <c r="G46" s="504" t="s">
        <v>4854</v>
      </c>
      <c r="H46" s="506">
        <v>8.5</v>
      </c>
      <c r="I46" s="506">
        <v>8.3000000000000007</v>
      </c>
      <c r="J46" s="506">
        <v>8.6</v>
      </c>
      <c r="K46" s="506">
        <v>8.6999999999999993</v>
      </c>
      <c r="L46" s="506">
        <v>7.9</v>
      </c>
      <c r="M46" s="506">
        <v>9.1</v>
      </c>
      <c r="N46" s="506">
        <v>9.8000000000000007</v>
      </c>
      <c r="O46" s="552"/>
      <c r="P46" s="506">
        <v>8.6</v>
      </c>
      <c r="Q46" s="552"/>
      <c r="R46" s="552"/>
      <c r="S46" s="552"/>
      <c r="T46" s="552"/>
      <c r="U46" s="506">
        <v>8.4</v>
      </c>
      <c r="V46" s="506">
        <v>8.3000000000000007</v>
      </c>
      <c r="W46" s="506">
        <v>8.6999999999999993</v>
      </c>
      <c r="X46" s="506">
        <v>9</v>
      </c>
      <c r="Y46" s="506">
        <v>9.1999999999999993</v>
      </c>
      <c r="Z46" s="506">
        <v>9</v>
      </c>
      <c r="AA46" s="506">
        <v>8.3000000000000007</v>
      </c>
      <c r="AB46" s="506">
        <v>7.8</v>
      </c>
      <c r="AC46" s="506">
        <v>7.3</v>
      </c>
      <c r="AD46" s="506">
        <v>5.8</v>
      </c>
      <c r="AE46" s="506">
        <v>6.9</v>
      </c>
      <c r="AF46" s="506">
        <v>8.6</v>
      </c>
      <c r="AG46" s="506">
        <v>5</v>
      </c>
      <c r="AH46" s="506">
        <v>8.6</v>
      </c>
      <c r="AI46" s="506">
        <v>8.5</v>
      </c>
      <c r="AJ46" s="506">
        <v>7.5</v>
      </c>
      <c r="AK46" s="507">
        <v>51</v>
      </c>
      <c r="AL46" s="508">
        <v>0</v>
      </c>
      <c r="AM46" s="506">
        <v>7.3</v>
      </c>
      <c r="AN46" s="506">
        <v>7.3</v>
      </c>
      <c r="AO46" s="552"/>
      <c r="AP46" s="552"/>
      <c r="AQ46" s="552"/>
      <c r="AR46" s="552"/>
      <c r="AS46" s="506">
        <v>6.2</v>
      </c>
      <c r="AT46" s="552"/>
      <c r="AU46" s="552"/>
      <c r="AV46" s="552"/>
      <c r="AW46" s="552"/>
      <c r="AX46" s="552"/>
      <c r="AY46" s="506">
        <v>5.7</v>
      </c>
      <c r="AZ46" s="552"/>
      <c r="BA46" s="506">
        <v>6.7</v>
      </c>
      <c r="BB46" s="507">
        <v>5</v>
      </c>
      <c r="BC46" s="508">
        <v>0</v>
      </c>
      <c r="BD46" s="506">
        <v>6.3</v>
      </c>
      <c r="BE46" s="506">
        <v>7.9</v>
      </c>
      <c r="BF46" s="506">
        <v>8.8000000000000007</v>
      </c>
      <c r="BG46" s="506">
        <v>8.1</v>
      </c>
      <c r="BH46" s="506">
        <v>8.1</v>
      </c>
      <c r="BI46" s="506">
        <v>8.4</v>
      </c>
      <c r="BJ46" s="506">
        <v>8.9</v>
      </c>
      <c r="BK46" s="506">
        <v>6.3</v>
      </c>
      <c r="BL46" s="506">
        <v>8.1</v>
      </c>
      <c r="BM46" s="506">
        <v>8.9</v>
      </c>
      <c r="BN46" s="506">
        <v>9.6</v>
      </c>
      <c r="BO46" s="506">
        <v>6</v>
      </c>
      <c r="BP46" s="506">
        <v>9.4</v>
      </c>
      <c r="BQ46" s="552"/>
      <c r="BR46" s="506">
        <v>6.3</v>
      </c>
      <c r="BS46" s="506">
        <v>6</v>
      </c>
      <c r="BT46" s="506">
        <v>8</v>
      </c>
      <c r="BU46" s="506">
        <v>8.4</v>
      </c>
      <c r="BV46" s="506">
        <v>7.9</v>
      </c>
      <c r="BW46" s="506">
        <v>8.6</v>
      </c>
      <c r="BX46" s="507">
        <v>50</v>
      </c>
      <c r="BY46" s="508">
        <v>0</v>
      </c>
      <c r="BZ46" s="506">
        <v>9.1</v>
      </c>
      <c r="CA46" s="552"/>
      <c r="CB46" s="506">
        <v>9.1</v>
      </c>
      <c r="CC46" s="552"/>
      <c r="CD46" s="506">
        <v>8.1999999999999993</v>
      </c>
      <c r="CE46" s="506">
        <v>9</v>
      </c>
      <c r="CF46" s="506">
        <v>9.8000000000000007</v>
      </c>
      <c r="CG46" s="506">
        <v>9</v>
      </c>
      <c r="CH46" s="552"/>
      <c r="CI46" s="506">
        <v>9.1999999999999993</v>
      </c>
      <c r="CJ46" s="552"/>
      <c r="CK46" s="552"/>
      <c r="CL46" s="552"/>
      <c r="CM46" s="552"/>
      <c r="CN46" s="506">
        <v>7.8</v>
      </c>
      <c r="CO46" s="506">
        <v>8.4</v>
      </c>
      <c r="CP46" s="506">
        <v>9.4</v>
      </c>
      <c r="CQ46" s="506">
        <v>9.1</v>
      </c>
      <c r="CR46" s="506">
        <v>9.4</v>
      </c>
      <c r="CS46" s="507">
        <v>27</v>
      </c>
      <c r="CT46" s="508">
        <v>0</v>
      </c>
      <c r="CU46" s="552"/>
      <c r="CV46" s="552"/>
      <c r="CW46" s="552"/>
      <c r="CX46" s="506">
        <v>8.6999999999999993</v>
      </c>
      <c r="CY46" s="507">
        <v>5</v>
      </c>
      <c r="CZ46" s="508">
        <v>0</v>
      </c>
      <c r="DA46" s="507">
        <v>138</v>
      </c>
      <c r="DB46" s="508">
        <v>0</v>
      </c>
      <c r="DC46" s="509">
        <v>137</v>
      </c>
      <c r="DD46" s="506">
        <v>138</v>
      </c>
      <c r="DE46" s="506">
        <v>8.24</v>
      </c>
      <c r="DF46" s="506">
        <v>3.57</v>
      </c>
      <c r="DG46" s="504"/>
    </row>
    <row r="47" spans="1:111" ht="15.95" customHeight="1" x14ac:dyDescent="0.2">
      <c r="A47" s="503">
        <v>2221727311</v>
      </c>
      <c r="B47" s="504" t="s">
        <v>12</v>
      </c>
      <c r="C47" s="504" t="s">
        <v>72</v>
      </c>
      <c r="D47" s="504" t="s">
        <v>86</v>
      </c>
      <c r="E47" s="505">
        <v>35864</v>
      </c>
      <c r="F47" s="504" t="s">
        <v>210</v>
      </c>
      <c r="G47" s="504" t="s">
        <v>4854</v>
      </c>
      <c r="H47" s="506">
        <v>9</v>
      </c>
      <c r="I47" s="506">
        <v>7</v>
      </c>
      <c r="J47" s="506">
        <v>8.5</v>
      </c>
      <c r="K47" s="506">
        <v>6.4</v>
      </c>
      <c r="L47" s="506">
        <v>7</v>
      </c>
      <c r="M47" s="506">
        <v>9.5</v>
      </c>
      <c r="N47" s="506">
        <v>9.5</v>
      </c>
      <c r="O47" s="552"/>
      <c r="P47" s="506">
        <v>9.3000000000000007</v>
      </c>
      <c r="Q47" s="552"/>
      <c r="R47" s="506">
        <v>6.1</v>
      </c>
      <c r="S47" s="552"/>
      <c r="T47" s="552"/>
      <c r="U47" s="506">
        <v>8.3000000000000007</v>
      </c>
      <c r="V47" s="552"/>
      <c r="W47" s="506">
        <v>8.3000000000000007</v>
      </c>
      <c r="X47" s="506">
        <v>8.8000000000000007</v>
      </c>
      <c r="Y47" s="506">
        <v>7.5</v>
      </c>
      <c r="Z47" s="506">
        <v>5.9</v>
      </c>
      <c r="AA47" s="506">
        <v>7.9</v>
      </c>
      <c r="AB47" s="506">
        <v>9</v>
      </c>
      <c r="AC47" s="506">
        <v>7.7</v>
      </c>
      <c r="AD47" s="506">
        <v>8.6999999999999993</v>
      </c>
      <c r="AE47" s="506">
        <v>6.5</v>
      </c>
      <c r="AF47" s="506">
        <v>8.6</v>
      </c>
      <c r="AG47" s="506">
        <v>8</v>
      </c>
      <c r="AH47" s="506">
        <v>8.1</v>
      </c>
      <c r="AI47" s="506">
        <v>6.4</v>
      </c>
      <c r="AJ47" s="506">
        <v>9.5</v>
      </c>
      <c r="AK47" s="507">
        <v>51</v>
      </c>
      <c r="AL47" s="508">
        <v>0</v>
      </c>
      <c r="AM47" s="506">
        <v>7.2</v>
      </c>
      <c r="AN47" s="506">
        <v>9.6</v>
      </c>
      <c r="AO47" s="552"/>
      <c r="AP47" s="552"/>
      <c r="AQ47" s="552"/>
      <c r="AR47" s="552"/>
      <c r="AS47" s="552"/>
      <c r="AT47" s="506">
        <v>6</v>
      </c>
      <c r="AU47" s="552"/>
      <c r="AV47" s="552"/>
      <c r="AW47" s="552"/>
      <c r="AX47" s="552"/>
      <c r="AY47" s="552">
        <v>0</v>
      </c>
      <c r="AZ47" s="506">
        <v>5.9</v>
      </c>
      <c r="BA47" s="506">
        <v>8.1</v>
      </c>
      <c r="BB47" s="507">
        <v>5</v>
      </c>
      <c r="BC47" s="508">
        <v>0</v>
      </c>
      <c r="BD47" s="506">
        <v>7.5</v>
      </c>
      <c r="BE47" s="506">
        <v>7.5</v>
      </c>
      <c r="BF47" s="506">
        <v>8.9</v>
      </c>
      <c r="BG47" s="506">
        <v>9.3000000000000007</v>
      </c>
      <c r="BH47" s="506">
        <v>6.5</v>
      </c>
      <c r="BI47" s="506">
        <v>8.8000000000000007</v>
      </c>
      <c r="BJ47" s="506">
        <v>8.6999999999999993</v>
      </c>
      <c r="BK47" s="506">
        <v>6.6</v>
      </c>
      <c r="BL47" s="506">
        <v>6.1</v>
      </c>
      <c r="BM47" s="506">
        <v>9.6</v>
      </c>
      <c r="BN47" s="506">
        <v>8.6</v>
      </c>
      <c r="BO47" s="506">
        <v>8.5</v>
      </c>
      <c r="BP47" s="506">
        <v>9.6999999999999993</v>
      </c>
      <c r="BQ47" s="552"/>
      <c r="BR47" s="506">
        <v>9.5</v>
      </c>
      <c r="BS47" s="506">
        <v>7.1</v>
      </c>
      <c r="BT47" s="506">
        <v>6.7</v>
      </c>
      <c r="BU47" s="506">
        <v>8.9</v>
      </c>
      <c r="BV47" s="506">
        <v>7.8</v>
      </c>
      <c r="BW47" s="506">
        <v>7.9</v>
      </c>
      <c r="BX47" s="507">
        <v>50</v>
      </c>
      <c r="BY47" s="508">
        <v>0</v>
      </c>
      <c r="BZ47" s="552"/>
      <c r="CA47" s="506">
        <v>6.1</v>
      </c>
      <c r="CB47" s="506">
        <v>8.4</v>
      </c>
      <c r="CC47" s="552"/>
      <c r="CD47" s="506">
        <v>7.3</v>
      </c>
      <c r="CE47" s="506">
        <v>6.2</v>
      </c>
      <c r="CF47" s="506">
        <v>8</v>
      </c>
      <c r="CG47" s="506">
        <v>8.5</v>
      </c>
      <c r="CH47" s="552"/>
      <c r="CI47" s="506">
        <v>8.6</v>
      </c>
      <c r="CJ47" s="552"/>
      <c r="CK47" s="552"/>
      <c r="CL47" s="552"/>
      <c r="CM47" s="552"/>
      <c r="CN47" s="506">
        <v>6.9</v>
      </c>
      <c r="CO47" s="506">
        <v>7.6</v>
      </c>
      <c r="CP47" s="506">
        <v>8.6</v>
      </c>
      <c r="CQ47" s="506">
        <v>5.6</v>
      </c>
      <c r="CR47" s="506">
        <v>7</v>
      </c>
      <c r="CS47" s="507">
        <v>27</v>
      </c>
      <c r="CT47" s="508">
        <v>0</v>
      </c>
      <c r="CU47" s="552"/>
      <c r="CV47" s="552"/>
      <c r="CW47" s="552"/>
      <c r="CX47" s="506">
        <v>8</v>
      </c>
      <c r="CY47" s="507">
        <v>5</v>
      </c>
      <c r="CZ47" s="508">
        <v>0</v>
      </c>
      <c r="DA47" s="507">
        <v>138</v>
      </c>
      <c r="DB47" s="508">
        <v>0</v>
      </c>
      <c r="DC47" s="509">
        <v>137</v>
      </c>
      <c r="DD47" s="506">
        <v>138</v>
      </c>
      <c r="DE47" s="506">
        <v>7.92</v>
      </c>
      <c r="DF47" s="506">
        <v>3.41</v>
      </c>
      <c r="DG47" s="504"/>
    </row>
    <row r="48" spans="1:111" ht="15.95" customHeight="1" x14ac:dyDescent="0.2">
      <c r="A48" s="503">
        <v>2221729535</v>
      </c>
      <c r="B48" s="504" t="s">
        <v>6</v>
      </c>
      <c r="C48" s="504" t="s">
        <v>53</v>
      </c>
      <c r="D48" s="504" t="s">
        <v>146</v>
      </c>
      <c r="E48" s="505">
        <v>35868</v>
      </c>
      <c r="F48" s="504" t="s">
        <v>210</v>
      </c>
      <c r="G48" s="504" t="s">
        <v>212</v>
      </c>
      <c r="H48" s="506">
        <v>7.6</v>
      </c>
      <c r="I48" s="506">
        <v>6.8</v>
      </c>
      <c r="J48" s="506">
        <v>7.5</v>
      </c>
      <c r="K48" s="506">
        <v>7.6</v>
      </c>
      <c r="L48" s="506">
        <v>7.6</v>
      </c>
      <c r="M48" s="506">
        <v>6.2</v>
      </c>
      <c r="N48" s="506">
        <v>4.4000000000000004</v>
      </c>
      <c r="O48" s="552"/>
      <c r="P48" s="506">
        <v>5.6</v>
      </c>
      <c r="Q48" s="552"/>
      <c r="R48" s="552"/>
      <c r="S48" s="552"/>
      <c r="T48" s="552"/>
      <c r="U48" s="506">
        <v>7.2</v>
      </c>
      <c r="V48" s="506">
        <v>8.1999999999999993</v>
      </c>
      <c r="W48" s="506">
        <v>8.1999999999999993</v>
      </c>
      <c r="X48" s="506">
        <v>8.6999999999999993</v>
      </c>
      <c r="Y48" s="506">
        <v>8</v>
      </c>
      <c r="Z48" s="506">
        <v>5.7</v>
      </c>
      <c r="AA48" s="506">
        <v>4.0999999999999996</v>
      </c>
      <c r="AB48" s="506">
        <v>6</v>
      </c>
      <c r="AC48" s="506">
        <v>5.7</v>
      </c>
      <c r="AD48" s="506">
        <v>4.5</v>
      </c>
      <c r="AE48" s="506">
        <v>5</v>
      </c>
      <c r="AF48" s="506">
        <v>5.8</v>
      </c>
      <c r="AG48" s="506">
        <v>6.8</v>
      </c>
      <c r="AH48" s="506">
        <v>7</v>
      </c>
      <c r="AI48" s="506">
        <v>6.7</v>
      </c>
      <c r="AJ48" s="506">
        <v>5.6</v>
      </c>
      <c r="AK48" s="507">
        <v>51</v>
      </c>
      <c r="AL48" s="508">
        <v>0</v>
      </c>
      <c r="AM48" s="506">
        <v>6.1</v>
      </c>
      <c r="AN48" s="506">
        <v>5.9</v>
      </c>
      <c r="AO48" s="552"/>
      <c r="AP48" s="552"/>
      <c r="AQ48" s="506">
        <v>5.8</v>
      </c>
      <c r="AR48" s="552"/>
      <c r="AS48" s="552"/>
      <c r="AT48" s="552"/>
      <c r="AU48" s="552"/>
      <c r="AV48" s="552"/>
      <c r="AW48" s="506">
        <v>5.0999999999999996</v>
      </c>
      <c r="AX48" s="552"/>
      <c r="AY48" s="552"/>
      <c r="AZ48" s="552"/>
      <c r="BA48" s="506">
        <v>6.6</v>
      </c>
      <c r="BB48" s="507">
        <v>5</v>
      </c>
      <c r="BC48" s="508">
        <v>0</v>
      </c>
      <c r="BD48" s="506">
        <v>6.9</v>
      </c>
      <c r="BE48" s="506">
        <v>5.2</v>
      </c>
      <c r="BF48" s="506">
        <v>4.8</v>
      </c>
      <c r="BG48" s="506">
        <v>6.8</v>
      </c>
      <c r="BH48" s="506">
        <v>4.3</v>
      </c>
      <c r="BI48" s="506">
        <v>4.9000000000000004</v>
      </c>
      <c r="BJ48" s="506">
        <v>6.6</v>
      </c>
      <c r="BK48" s="506">
        <v>5.8</v>
      </c>
      <c r="BL48" s="506">
        <v>5.3</v>
      </c>
      <c r="BM48" s="506">
        <v>6</v>
      </c>
      <c r="BN48" s="506">
        <v>4.7</v>
      </c>
      <c r="BO48" s="506">
        <v>6.8</v>
      </c>
      <c r="BP48" s="506">
        <v>6</v>
      </c>
      <c r="BQ48" s="552"/>
      <c r="BR48" s="506">
        <v>6.5</v>
      </c>
      <c r="BS48" s="506">
        <v>6</v>
      </c>
      <c r="BT48" s="506">
        <v>6.7</v>
      </c>
      <c r="BU48" s="506">
        <v>4.7</v>
      </c>
      <c r="BV48" s="506">
        <v>5.4</v>
      </c>
      <c r="BW48" s="506">
        <v>8.3000000000000007</v>
      </c>
      <c r="BX48" s="507">
        <v>50</v>
      </c>
      <c r="BY48" s="508">
        <v>0</v>
      </c>
      <c r="BZ48" s="506">
        <v>6.8</v>
      </c>
      <c r="CA48" s="552"/>
      <c r="CB48" s="506">
        <v>5.7</v>
      </c>
      <c r="CC48" s="552"/>
      <c r="CD48" s="506">
        <v>6.2</v>
      </c>
      <c r="CE48" s="506">
        <v>7.4</v>
      </c>
      <c r="CF48" s="506">
        <v>7.4</v>
      </c>
      <c r="CG48" s="506">
        <v>4.3</v>
      </c>
      <c r="CH48" s="552"/>
      <c r="CI48" s="506">
        <v>6</v>
      </c>
      <c r="CJ48" s="552"/>
      <c r="CK48" s="552"/>
      <c r="CL48" s="552"/>
      <c r="CM48" s="552"/>
      <c r="CN48" s="506">
        <v>4.2</v>
      </c>
      <c r="CO48" s="506">
        <v>7.5</v>
      </c>
      <c r="CP48" s="506">
        <v>6.7</v>
      </c>
      <c r="CQ48" s="506">
        <v>5.4</v>
      </c>
      <c r="CR48" s="506">
        <v>4.0999999999999996</v>
      </c>
      <c r="CS48" s="507">
        <v>27</v>
      </c>
      <c r="CT48" s="508">
        <v>0</v>
      </c>
      <c r="CU48" s="552"/>
      <c r="CV48" s="552"/>
      <c r="CW48" s="552"/>
      <c r="CX48" s="552"/>
      <c r="CY48" s="507">
        <v>0</v>
      </c>
      <c r="CZ48" s="508">
        <v>5</v>
      </c>
      <c r="DA48" s="507">
        <v>133</v>
      </c>
      <c r="DB48" s="508">
        <v>5</v>
      </c>
      <c r="DC48" s="509">
        <v>137</v>
      </c>
      <c r="DD48" s="506">
        <v>133</v>
      </c>
      <c r="DE48" s="506">
        <v>6.12</v>
      </c>
      <c r="DF48" s="506">
        <v>2.31</v>
      </c>
      <c r="DG48" s="504"/>
    </row>
    <row r="49" spans="1:111" ht="15.95" customHeight="1" x14ac:dyDescent="0.2">
      <c r="A49" s="503">
        <v>2220724192</v>
      </c>
      <c r="B49" s="504" t="s">
        <v>24</v>
      </c>
      <c r="C49" s="504" t="s">
        <v>74</v>
      </c>
      <c r="D49" s="504" t="s">
        <v>147</v>
      </c>
      <c r="E49" s="505">
        <v>36047</v>
      </c>
      <c r="F49" s="504" t="s">
        <v>209</v>
      </c>
      <c r="G49" s="504" t="s">
        <v>4854</v>
      </c>
      <c r="H49" s="506">
        <v>8.1999999999999993</v>
      </c>
      <c r="I49" s="506">
        <v>6.7</v>
      </c>
      <c r="J49" s="506">
        <v>8.3000000000000007</v>
      </c>
      <c r="K49" s="506">
        <v>8.3000000000000007</v>
      </c>
      <c r="L49" s="506">
        <v>8.6</v>
      </c>
      <c r="M49" s="506">
        <v>9.1</v>
      </c>
      <c r="N49" s="506">
        <v>8.6</v>
      </c>
      <c r="O49" s="552"/>
      <c r="P49" s="506">
        <v>9.1</v>
      </c>
      <c r="Q49" s="552"/>
      <c r="R49" s="552"/>
      <c r="S49" s="552"/>
      <c r="T49" s="552"/>
      <c r="U49" s="506">
        <v>7.1</v>
      </c>
      <c r="V49" s="506">
        <v>7</v>
      </c>
      <c r="W49" s="506">
        <v>8</v>
      </c>
      <c r="X49" s="506">
        <v>8.3000000000000007</v>
      </c>
      <c r="Y49" s="506">
        <v>8.4</v>
      </c>
      <c r="Z49" s="506">
        <v>7.7</v>
      </c>
      <c r="AA49" s="506">
        <v>7.1</v>
      </c>
      <c r="AB49" s="506">
        <v>7.5</v>
      </c>
      <c r="AC49" s="506">
        <v>7.7</v>
      </c>
      <c r="AD49" s="506">
        <v>8.6</v>
      </c>
      <c r="AE49" s="506">
        <v>6.7</v>
      </c>
      <c r="AF49" s="506">
        <v>9.1</v>
      </c>
      <c r="AG49" s="506">
        <v>7.1</v>
      </c>
      <c r="AH49" s="506">
        <v>7.7</v>
      </c>
      <c r="AI49" s="506">
        <v>6.2</v>
      </c>
      <c r="AJ49" s="506">
        <v>7.9</v>
      </c>
      <c r="AK49" s="507">
        <v>51</v>
      </c>
      <c r="AL49" s="508">
        <v>0</v>
      </c>
      <c r="AM49" s="506">
        <v>6.8</v>
      </c>
      <c r="AN49" s="506">
        <v>5.5</v>
      </c>
      <c r="AO49" s="506">
        <v>7.9</v>
      </c>
      <c r="AP49" s="552"/>
      <c r="AQ49" s="552">
        <v>0</v>
      </c>
      <c r="AR49" s="552"/>
      <c r="AS49" s="552"/>
      <c r="AT49" s="552"/>
      <c r="AU49" s="506">
        <v>5.0999999999999996</v>
      </c>
      <c r="AV49" s="552"/>
      <c r="AW49" s="552"/>
      <c r="AX49" s="552"/>
      <c r="AY49" s="552"/>
      <c r="AZ49" s="552"/>
      <c r="BA49" s="506">
        <v>6.6</v>
      </c>
      <c r="BB49" s="507">
        <v>5</v>
      </c>
      <c r="BC49" s="508">
        <v>0</v>
      </c>
      <c r="BD49" s="506">
        <v>6.3</v>
      </c>
      <c r="BE49" s="506">
        <v>5.2</v>
      </c>
      <c r="BF49" s="506">
        <v>8.5</v>
      </c>
      <c r="BG49" s="506">
        <v>7.8</v>
      </c>
      <c r="BH49" s="506">
        <v>6.6</v>
      </c>
      <c r="BI49" s="506">
        <v>7.1</v>
      </c>
      <c r="BJ49" s="506">
        <v>8.3000000000000007</v>
      </c>
      <c r="BK49" s="506">
        <v>7.6</v>
      </c>
      <c r="BL49" s="506">
        <v>7.3</v>
      </c>
      <c r="BM49" s="506">
        <v>6.9</v>
      </c>
      <c r="BN49" s="506">
        <v>6.5</v>
      </c>
      <c r="BO49" s="506">
        <v>7</v>
      </c>
      <c r="BP49" s="506">
        <v>9.1999999999999993</v>
      </c>
      <c r="BQ49" s="552"/>
      <c r="BR49" s="506">
        <v>5.9</v>
      </c>
      <c r="BS49" s="506">
        <v>9.5</v>
      </c>
      <c r="BT49" s="506">
        <v>6.4</v>
      </c>
      <c r="BU49" s="506">
        <v>7.5</v>
      </c>
      <c r="BV49" s="506">
        <v>7.5</v>
      </c>
      <c r="BW49" s="506">
        <v>8.9</v>
      </c>
      <c r="BX49" s="507">
        <v>50</v>
      </c>
      <c r="BY49" s="508">
        <v>0</v>
      </c>
      <c r="BZ49" s="506">
        <v>8.6</v>
      </c>
      <c r="CA49" s="552"/>
      <c r="CB49" s="506">
        <v>8.3000000000000007</v>
      </c>
      <c r="CC49" s="552"/>
      <c r="CD49" s="506">
        <v>8.6</v>
      </c>
      <c r="CE49" s="506">
        <v>7.5</v>
      </c>
      <c r="CF49" s="506">
        <v>9.1</v>
      </c>
      <c r="CG49" s="506">
        <v>6.6</v>
      </c>
      <c r="CH49" s="552"/>
      <c r="CI49" s="506">
        <v>7.4</v>
      </c>
      <c r="CJ49" s="552"/>
      <c r="CK49" s="552"/>
      <c r="CL49" s="552"/>
      <c r="CM49" s="552"/>
      <c r="CN49" s="506">
        <v>6.7</v>
      </c>
      <c r="CO49" s="506">
        <v>8.1999999999999993</v>
      </c>
      <c r="CP49" s="506">
        <v>8.8000000000000007</v>
      </c>
      <c r="CQ49" s="506">
        <v>8</v>
      </c>
      <c r="CR49" s="506">
        <v>8.1</v>
      </c>
      <c r="CS49" s="507">
        <v>27</v>
      </c>
      <c r="CT49" s="508">
        <v>0</v>
      </c>
      <c r="CU49" s="552"/>
      <c r="CV49" s="552"/>
      <c r="CW49" s="552"/>
      <c r="CX49" s="506">
        <v>8.8000000000000007</v>
      </c>
      <c r="CY49" s="507">
        <v>5</v>
      </c>
      <c r="CZ49" s="508">
        <v>0</v>
      </c>
      <c r="DA49" s="507">
        <v>138</v>
      </c>
      <c r="DB49" s="508">
        <v>0</v>
      </c>
      <c r="DC49" s="509">
        <v>137</v>
      </c>
      <c r="DD49" s="506">
        <v>138</v>
      </c>
      <c r="DE49" s="506">
        <v>7.7</v>
      </c>
      <c r="DF49" s="506">
        <v>3.3</v>
      </c>
      <c r="DG49" s="504"/>
    </row>
    <row r="50" spans="1:111" ht="15.95" customHeight="1" x14ac:dyDescent="0.2">
      <c r="A50" s="503">
        <v>2220727313</v>
      </c>
      <c r="B50" s="504" t="s">
        <v>25</v>
      </c>
      <c r="C50" s="504" t="s">
        <v>47</v>
      </c>
      <c r="D50" s="504" t="s">
        <v>147</v>
      </c>
      <c r="E50" s="505">
        <v>35864</v>
      </c>
      <c r="F50" s="504" t="s">
        <v>209</v>
      </c>
      <c r="G50" s="504" t="s">
        <v>212</v>
      </c>
      <c r="H50" s="506">
        <v>8</v>
      </c>
      <c r="I50" s="506">
        <v>6.5</v>
      </c>
      <c r="J50" s="506">
        <v>7.9</v>
      </c>
      <c r="K50" s="506">
        <v>7.6</v>
      </c>
      <c r="L50" s="506">
        <v>6.9</v>
      </c>
      <c r="M50" s="506">
        <v>5.7</v>
      </c>
      <c r="N50" s="506">
        <v>6.3</v>
      </c>
      <c r="O50" s="552"/>
      <c r="P50" s="506">
        <v>6.3</v>
      </c>
      <c r="Q50" s="552"/>
      <c r="R50" s="552"/>
      <c r="S50" s="552"/>
      <c r="T50" s="552"/>
      <c r="U50" s="506">
        <v>7</v>
      </c>
      <c r="V50" s="506">
        <v>6.2</v>
      </c>
      <c r="W50" s="506">
        <v>8.4</v>
      </c>
      <c r="X50" s="506">
        <v>7.7</v>
      </c>
      <c r="Y50" s="506">
        <v>7</v>
      </c>
      <c r="Z50" s="506">
        <v>6</v>
      </c>
      <c r="AA50" s="506">
        <v>6.9</v>
      </c>
      <c r="AB50" s="506">
        <v>7.1</v>
      </c>
      <c r="AC50" s="506">
        <v>6.2</v>
      </c>
      <c r="AD50" s="506">
        <v>5</v>
      </c>
      <c r="AE50" s="506">
        <v>4.7</v>
      </c>
      <c r="AF50" s="506">
        <v>7.4</v>
      </c>
      <c r="AG50" s="506">
        <v>5.4</v>
      </c>
      <c r="AH50" s="506">
        <v>5.5</v>
      </c>
      <c r="AI50" s="506">
        <v>6</v>
      </c>
      <c r="AJ50" s="506">
        <v>6.2</v>
      </c>
      <c r="AK50" s="507">
        <v>51</v>
      </c>
      <c r="AL50" s="508">
        <v>0</v>
      </c>
      <c r="AM50" s="506">
        <v>4</v>
      </c>
      <c r="AN50" s="506">
        <v>4.5999999999999996</v>
      </c>
      <c r="AO50" s="506">
        <v>7.5</v>
      </c>
      <c r="AP50" s="552"/>
      <c r="AQ50" s="552"/>
      <c r="AR50" s="552"/>
      <c r="AS50" s="552"/>
      <c r="AT50" s="552"/>
      <c r="AU50" s="506">
        <v>4.7</v>
      </c>
      <c r="AV50" s="552"/>
      <c r="AW50" s="552"/>
      <c r="AX50" s="552"/>
      <c r="AY50" s="552"/>
      <c r="AZ50" s="552"/>
      <c r="BA50" s="506">
        <v>8.6</v>
      </c>
      <c r="BB50" s="507">
        <v>5</v>
      </c>
      <c r="BC50" s="508">
        <v>0</v>
      </c>
      <c r="BD50" s="506">
        <v>7.2</v>
      </c>
      <c r="BE50" s="506">
        <v>5.9</v>
      </c>
      <c r="BF50" s="506">
        <v>4.3</v>
      </c>
      <c r="BG50" s="506">
        <v>7.3</v>
      </c>
      <c r="BH50" s="506">
        <v>6.3</v>
      </c>
      <c r="BI50" s="506">
        <v>6.1</v>
      </c>
      <c r="BJ50" s="506">
        <v>8</v>
      </c>
      <c r="BK50" s="506">
        <v>4.9000000000000004</v>
      </c>
      <c r="BL50" s="506">
        <v>5.9</v>
      </c>
      <c r="BM50" s="506">
        <v>5.3</v>
      </c>
      <c r="BN50" s="506">
        <v>4.4000000000000004</v>
      </c>
      <c r="BO50" s="506">
        <v>7.2</v>
      </c>
      <c r="BP50" s="506">
        <v>4.4000000000000004</v>
      </c>
      <c r="BQ50" s="552"/>
      <c r="BR50" s="506">
        <v>4.0999999999999996</v>
      </c>
      <c r="BS50" s="506">
        <v>4.2</v>
      </c>
      <c r="BT50" s="506">
        <v>4.4000000000000004</v>
      </c>
      <c r="BU50" s="506">
        <v>4.7</v>
      </c>
      <c r="BV50" s="506">
        <v>6.7</v>
      </c>
      <c r="BW50" s="506">
        <v>8.1999999999999993</v>
      </c>
      <c r="BX50" s="507">
        <v>50</v>
      </c>
      <c r="BY50" s="508">
        <v>0</v>
      </c>
      <c r="BZ50" s="552"/>
      <c r="CA50" s="506">
        <v>6.9</v>
      </c>
      <c r="CB50" s="506">
        <v>5.6</v>
      </c>
      <c r="CC50" s="552"/>
      <c r="CD50" s="506">
        <v>5.3</v>
      </c>
      <c r="CE50" s="506">
        <v>7.6</v>
      </c>
      <c r="CF50" s="506">
        <v>5.6</v>
      </c>
      <c r="CG50" s="506">
        <v>4.2</v>
      </c>
      <c r="CH50" s="552"/>
      <c r="CI50" s="506">
        <v>7.4</v>
      </c>
      <c r="CJ50" s="552"/>
      <c r="CK50" s="552"/>
      <c r="CL50" s="552"/>
      <c r="CM50" s="552"/>
      <c r="CN50" s="506">
        <v>5</v>
      </c>
      <c r="CO50" s="506">
        <v>6</v>
      </c>
      <c r="CP50" s="506">
        <v>6.1</v>
      </c>
      <c r="CQ50" s="506">
        <v>6.2</v>
      </c>
      <c r="CR50" s="506">
        <v>6.2</v>
      </c>
      <c r="CS50" s="507">
        <v>27</v>
      </c>
      <c r="CT50" s="508">
        <v>0</v>
      </c>
      <c r="CU50" s="552"/>
      <c r="CV50" s="552"/>
      <c r="CW50" s="506">
        <v>7.3</v>
      </c>
      <c r="CX50" s="552"/>
      <c r="CY50" s="507">
        <v>5</v>
      </c>
      <c r="CZ50" s="508">
        <v>0</v>
      </c>
      <c r="DA50" s="507">
        <v>138</v>
      </c>
      <c r="DB50" s="508">
        <v>0</v>
      </c>
      <c r="DC50" s="509">
        <v>137</v>
      </c>
      <c r="DD50" s="506">
        <v>138</v>
      </c>
      <c r="DE50" s="506">
        <v>6.1</v>
      </c>
      <c r="DF50" s="506">
        <v>2.27</v>
      </c>
      <c r="DG50" s="504"/>
    </row>
    <row r="51" spans="1:111" ht="15.95" customHeight="1" x14ac:dyDescent="0.2">
      <c r="A51" s="503">
        <v>2220729375</v>
      </c>
      <c r="B51" s="504" t="s">
        <v>14</v>
      </c>
      <c r="C51" s="504" t="s">
        <v>75</v>
      </c>
      <c r="D51" s="504" t="s">
        <v>147</v>
      </c>
      <c r="E51" s="505">
        <v>35776</v>
      </c>
      <c r="F51" s="504" t="s">
        <v>209</v>
      </c>
      <c r="G51" s="504" t="s">
        <v>212</v>
      </c>
      <c r="H51" s="506">
        <v>8.3000000000000007</v>
      </c>
      <c r="I51" s="506">
        <v>7.6</v>
      </c>
      <c r="J51" s="506">
        <v>7.9</v>
      </c>
      <c r="K51" s="506">
        <v>8.1999999999999993</v>
      </c>
      <c r="L51" s="506">
        <v>7.1</v>
      </c>
      <c r="M51" s="506">
        <v>8.3000000000000007</v>
      </c>
      <c r="N51" s="506">
        <v>8.8000000000000007</v>
      </c>
      <c r="O51" s="552"/>
      <c r="P51" s="506">
        <v>6.4</v>
      </c>
      <c r="Q51" s="552"/>
      <c r="R51" s="506">
        <v>8.3000000000000007</v>
      </c>
      <c r="S51" s="552"/>
      <c r="T51" s="552"/>
      <c r="U51" s="506">
        <v>8</v>
      </c>
      <c r="V51" s="552"/>
      <c r="W51" s="506">
        <v>9.3000000000000007</v>
      </c>
      <c r="X51" s="506">
        <v>8</v>
      </c>
      <c r="Y51" s="506">
        <v>8.3000000000000007</v>
      </c>
      <c r="Z51" s="506">
        <v>7.9</v>
      </c>
      <c r="AA51" s="506">
        <v>7.8</v>
      </c>
      <c r="AB51" s="506">
        <v>9.1999999999999993</v>
      </c>
      <c r="AC51" s="506">
        <v>7.4</v>
      </c>
      <c r="AD51" s="506">
        <v>6.7</v>
      </c>
      <c r="AE51" s="506">
        <v>5.0999999999999996</v>
      </c>
      <c r="AF51" s="506">
        <v>6.8</v>
      </c>
      <c r="AG51" s="506">
        <v>5.3</v>
      </c>
      <c r="AH51" s="506">
        <v>5</v>
      </c>
      <c r="AI51" s="506">
        <v>5.2</v>
      </c>
      <c r="AJ51" s="506">
        <v>7.4</v>
      </c>
      <c r="AK51" s="507">
        <v>51</v>
      </c>
      <c r="AL51" s="508">
        <v>0</v>
      </c>
      <c r="AM51" s="506">
        <v>6.5</v>
      </c>
      <c r="AN51" s="506">
        <v>7.9</v>
      </c>
      <c r="AO51" s="552"/>
      <c r="AP51" s="552"/>
      <c r="AQ51" s="552"/>
      <c r="AR51" s="552"/>
      <c r="AS51" s="506">
        <v>4.2</v>
      </c>
      <c r="AT51" s="552"/>
      <c r="AU51" s="552"/>
      <c r="AV51" s="552"/>
      <c r="AW51" s="552"/>
      <c r="AX51" s="552"/>
      <c r="AY51" s="506">
        <v>6.1</v>
      </c>
      <c r="AZ51" s="552"/>
      <c r="BA51" s="506">
        <v>7.3</v>
      </c>
      <c r="BB51" s="507">
        <v>5</v>
      </c>
      <c r="BC51" s="508">
        <v>0</v>
      </c>
      <c r="BD51" s="506">
        <v>5.6</v>
      </c>
      <c r="BE51" s="506">
        <v>6.5</v>
      </c>
      <c r="BF51" s="506">
        <v>8.3000000000000007</v>
      </c>
      <c r="BG51" s="506">
        <v>7.2</v>
      </c>
      <c r="BH51" s="506">
        <v>6.5</v>
      </c>
      <c r="BI51" s="506">
        <v>6.8</v>
      </c>
      <c r="BJ51" s="506">
        <v>7.2</v>
      </c>
      <c r="BK51" s="506">
        <v>6.4</v>
      </c>
      <c r="BL51" s="506">
        <v>7.8</v>
      </c>
      <c r="BM51" s="506">
        <v>9.1</v>
      </c>
      <c r="BN51" s="506">
        <v>6.9</v>
      </c>
      <c r="BO51" s="506">
        <v>7.8</v>
      </c>
      <c r="BP51" s="506">
        <v>6.8</v>
      </c>
      <c r="BQ51" s="552"/>
      <c r="BR51" s="506">
        <v>6.2</v>
      </c>
      <c r="BS51" s="506">
        <v>8.9</v>
      </c>
      <c r="BT51" s="506">
        <v>7</v>
      </c>
      <c r="BU51" s="506">
        <v>6.2</v>
      </c>
      <c r="BV51" s="506">
        <v>8</v>
      </c>
      <c r="BW51" s="506">
        <v>8.5</v>
      </c>
      <c r="BX51" s="507">
        <v>50</v>
      </c>
      <c r="BY51" s="508">
        <v>0</v>
      </c>
      <c r="BZ51" s="506">
        <v>8.6</v>
      </c>
      <c r="CA51" s="552"/>
      <c r="CB51" s="506">
        <v>8.3000000000000007</v>
      </c>
      <c r="CC51" s="552"/>
      <c r="CD51" s="506">
        <v>7.9</v>
      </c>
      <c r="CE51" s="506">
        <v>8.8000000000000007</v>
      </c>
      <c r="CF51" s="506">
        <v>7.7</v>
      </c>
      <c r="CG51" s="506">
        <v>8.1</v>
      </c>
      <c r="CH51" s="552"/>
      <c r="CI51" s="552"/>
      <c r="CJ51" s="552"/>
      <c r="CK51" s="552"/>
      <c r="CL51" s="552"/>
      <c r="CM51" s="506">
        <v>9</v>
      </c>
      <c r="CN51" s="506">
        <v>6.7</v>
      </c>
      <c r="CO51" s="506">
        <v>8</v>
      </c>
      <c r="CP51" s="506">
        <v>8.9</v>
      </c>
      <c r="CQ51" s="506">
        <v>9.6</v>
      </c>
      <c r="CR51" s="506">
        <v>8</v>
      </c>
      <c r="CS51" s="507">
        <v>27</v>
      </c>
      <c r="CT51" s="508">
        <v>0</v>
      </c>
      <c r="CU51" s="552"/>
      <c r="CV51" s="552"/>
      <c r="CW51" s="506">
        <v>7.8</v>
      </c>
      <c r="CX51" s="552"/>
      <c r="CY51" s="507">
        <v>5</v>
      </c>
      <c r="CZ51" s="508">
        <v>0</v>
      </c>
      <c r="DA51" s="507">
        <v>138</v>
      </c>
      <c r="DB51" s="508">
        <v>0</v>
      </c>
      <c r="DC51" s="509">
        <v>137</v>
      </c>
      <c r="DD51" s="506">
        <v>138</v>
      </c>
      <c r="DE51" s="506">
        <v>7.51</v>
      </c>
      <c r="DF51" s="506">
        <v>3.16</v>
      </c>
      <c r="DG51" s="504"/>
    </row>
    <row r="52" spans="1:111" ht="15.95" customHeight="1" x14ac:dyDescent="0.2">
      <c r="A52" s="503">
        <v>2220727314</v>
      </c>
      <c r="B52" s="504" t="s">
        <v>14</v>
      </c>
      <c r="C52" s="504" t="s">
        <v>60</v>
      </c>
      <c r="D52" s="504" t="s">
        <v>148</v>
      </c>
      <c r="E52" s="505">
        <v>36094</v>
      </c>
      <c r="F52" s="504" t="s">
        <v>209</v>
      </c>
      <c r="G52" s="504" t="s">
        <v>4854</v>
      </c>
      <c r="H52" s="506">
        <v>7.9</v>
      </c>
      <c r="I52" s="506">
        <v>7.6</v>
      </c>
      <c r="J52" s="506">
        <v>7.8</v>
      </c>
      <c r="K52" s="506">
        <v>5.4</v>
      </c>
      <c r="L52" s="506">
        <v>7.1</v>
      </c>
      <c r="M52" s="506">
        <v>6.9</v>
      </c>
      <c r="N52" s="506">
        <v>8.4</v>
      </c>
      <c r="O52" s="552"/>
      <c r="P52" s="506">
        <v>7.5</v>
      </c>
      <c r="Q52" s="552"/>
      <c r="R52" s="552"/>
      <c r="S52" s="552"/>
      <c r="T52" s="552"/>
      <c r="U52" s="506">
        <v>7.9</v>
      </c>
      <c r="V52" s="506">
        <v>5.7</v>
      </c>
      <c r="W52" s="506">
        <v>9.3000000000000007</v>
      </c>
      <c r="X52" s="506">
        <v>8</v>
      </c>
      <c r="Y52" s="506">
        <v>7.2</v>
      </c>
      <c r="Z52" s="506">
        <v>7.4</v>
      </c>
      <c r="AA52" s="506">
        <v>6.7</v>
      </c>
      <c r="AB52" s="506">
        <v>5.7</v>
      </c>
      <c r="AC52" s="506">
        <v>8.5</v>
      </c>
      <c r="AD52" s="506">
        <v>4.4000000000000004</v>
      </c>
      <c r="AE52" s="506">
        <v>6.3</v>
      </c>
      <c r="AF52" s="506">
        <v>6.5</v>
      </c>
      <c r="AG52" s="506">
        <v>5.3</v>
      </c>
      <c r="AH52" s="506">
        <v>6.4</v>
      </c>
      <c r="AI52" s="506">
        <v>6.6</v>
      </c>
      <c r="AJ52" s="506">
        <v>6.9</v>
      </c>
      <c r="AK52" s="507">
        <v>51</v>
      </c>
      <c r="AL52" s="508">
        <v>0</v>
      </c>
      <c r="AM52" s="506">
        <v>7.3</v>
      </c>
      <c r="AN52" s="506">
        <v>8.1999999999999993</v>
      </c>
      <c r="AO52" s="552"/>
      <c r="AP52" s="552"/>
      <c r="AQ52" s="552"/>
      <c r="AR52" s="552"/>
      <c r="AS52" s="552"/>
      <c r="AT52" s="506">
        <v>6.5</v>
      </c>
      <c r="AU52" s="552"/>
      <c r="AV52" s="552"/>
      <c r="AW52" s="552"/>
      <c r="AX52" s="552"/>
      <c r="AY52" s="552"/>
      <c r="AZ52" s="506">
        <v>5.0999999999999996</v>
      </c>
      <c r="BA52" s="506">
        <v>6.4</v>
      </c>
      <c r="BB52" s="507">
        <v>5</v>
      </c>
      <c r="BC52" s="508">
        <v>0</v>
      </c>
      <c r="BD52" s="506">
        <v>5.6</v>
      </c>
      <c r="BE52" s="506">
        <v>5.9</v>
      </c>
      <c r="BF52" s="506">
        <v>6.3</v>
      </c>
      <c r="BG52" s="506">
        <v>8.1</v>
      </c>
      <c r="BH52" s="506">
        <v>6.3</v>
      </c>
      <c r="BI52" s="506">
        <v>6.2</v>
      </c>
      <c r="BJ52" s="506">
        <v>8</v>
      </c>
      <c r="BK52" s="506">
        <v>5.2</v>
      </c>
      <c r="BL52" s="506">
        <v>5.6</v>
      </c>
      <c r="BM52" s="506">
        <v>4.2</v>
      </c>
      <c r="BN52" s="506">
        <v>5.4</v>
      </c>
      <c r="BO52" s="506">
        <v>6.9</v>
      </c>
      <c r="BP52" s="506">
        <v>7</v>
      </c>
      <c r="BQ52" s="552"/>
      <c r="BR52" s="506">
        <v>6.3</v>
      </c>
      <c r="BS52" s="506">
        <v>5</v>
      </c>
      <c r="BT52" s="506">
        <v>5.9</v>
      </c>
      <c r="BU52" s="506">
        <v>5.5</v>
      </c>
      <c r="BV52" s="506">
        <v>7.6</v>
      </c>
      <c r="BW52" s="506">
        <v>6.5</v>
      </c>
      <c r="BX52" s="507">
        <v>50</v>
      </c>
      <c r="BY52" s="508">
        <v>0</v>
      </c>
      <c r="BZ52" s="506">
        <v>8.9</v>
      </c>
      <c r="CA52" s="552"/>
      <c r="CB52" s="506">
        <v>7.3</v>
      </c>
      <c r="CC52" s="552"/>
      <c r="CD52" s="506">
        <v>6.5</v>
      </c>
      <c r="CE52" s="506">
        <v>6.7</v>
      </c>
      <c r="CF52" s="506">
        <v>6.9</v>
      </c>
      <c r="CG52" s="506">
        <v>6.3</v>
      </c>
      <c r="CH52" s="552"/>
      <c r="CI52" s="506">
        <v>7.2</v>
      </c>
      <c r="CJ52" s="552"/>
      <c r="CK52" s="552"/>
      <c r="CL52" s="552"/>
      <c r="CM52" s="552"/>
      <c r="CN52" s="506">
        <v>5.2</v>
      </c>
      <c r="CO52" s="506">
        <v>6.3</v>
      </c>
      <c r="CP52" s="506">
        <v>7.7</v>
      </c>
      <c r="CQ52" s="506">
        <v>7.1</v>
      </c>
      <c r="CR52" s="506">
        <v>7.2</v>
      </c>
      <c r="CS52" s="507">
        <v>27</v>
      </c>
      <c r="CT52" s="508">
        <v>0</v>
      </c>
      <c r="CU52" s="552"/>
      <c r="CV52" s="552"/>
      <c r="CW52" s="506">
        <v>7.2</v>
      </c>
      <c r="CX52" s="552"/>
      <c r="CY52" s="507">
        <v>5</v>
      </c>
      <c r="CZ52" s="508">
        <v>0</v>
      </c>
      <c r="DA52" s="507">
        <v>138</v>
      </c>
      <c r="DB52" s="508">
        <v>0</v>
      </c>
      <c r="DC52" s="509">
        <v>137</v>
      </c>
      <c r="DD52" s="506">
        <v>138</v>
      </c>
      <c r="DE52" s="506">
        <v>6.59</v>
      </c>
      <c r="DF52" s="506">
        <v>2.57</v>
      </c>
      <c r="DG52" s="504"/>
    </row>
    <row r="53" spans="1:111" ht="15.95" customHeight="1" x14ac:dyDescent="0.2">
      <c r="A53" s="503">
        <v>2221729413</v>
      </c>
      <c r="B53" s="504" t="s">
        <v>15</v>
      </c>
      <c r="C53" s="504" t="s">
        <v>20</v>
      </c>
      <c r="D53" s="504" t="s">
        <v>91</v>
      </c>
      <c r="E53" s="505">
        <v>35913</v>
      </c>
      <c r="F53" s="504" t="s">
        <v>210</v>
      </c>
      <c r="G53" s="504" t="s">
        <v>4854</v>
      </c>
      <c r="H53" s="506">
        <v>8.6999999999999993</v>
      </c>
      <c r="I53" s="506">
        <v>7.1</v>
      </c>
      <c r="J53" s="506">
        <v>7.2</v>
      </c>
      <c r="K53" s="506">
        <v>8.1</v>
      </c>
      <c r="L53" s="506">
        <v>7</v>
      </c>
      <c r="M53" s="506">
        <v>6.7</v>
      </c>
      <c r="N53" s="506">
        <v>5</v>
      </c>
      <c r="O53" s="552"/>
      <c r="P53" s="506">
        <v>6.1</v>
      </c>
      <c r="Q53" s="552"/>
      <c r="R53" s="552"/>
      <c r="S53" s="552"/>
      <c r="T53" s="552"/>
      <c r="U53" s="506">
        <v>6.7</v>
      </c>
      <c r="V53" s="506">
        <v>5.0999999999999996</v>
      </c>
      <c r="W53" s="506">
        <v>8.5</v>
      </c>
      <c r="X53" s="506">
        <v>7.9</v>
      </c>
      <c r="Y53" s="506">
        <v>4.9000000000000004</v>
      </c>
      <c r="Z53" s="506">
        <v>6.6</v>
      </c>
      <c r="AA53" s="506">
        <v>4.2</v>
      </c>
      <c r="AB53" s="506">
        <v>4.7</v>
      </c>
      <c r="AC53" s="506">
        <v>5.7</v>
      </c>
      <c r="AD53" s="506">
        <v>6</v>
      </c>
      <c r="AE53" s="506">
        <v>6.4</v>
      </c>
      <c r="AF53" s="506">
        <v>6.1</v>
      </c>
      <c r="AG53" s="506">
        <v>5.6</v>
      </c>
      <c r="AH53" s="506">
        <v>4.5</v>
      </c>
      <c r="AI53" s="506">
        <v>6.2</v>
      </c>
      <c r="AJ53" s="506">
        <v>4.7</v>
      </c>
      <c r="AK53" s="507">
        <v>51</v>
      </c>
      <c r="AL53" s="508">
        <v>0</v>
      </c>
      <c r="AM53" s="506">
        <v>7.7</v>
      </c>
      <c r="AN53" s="506">
        <v>6.8</v>
      </c>
      <c r="AO53" s="506">
        <v>8.1999999999999993</v>
      </c>
      <c r="AP53" s="552"/>
      <c r="AQ53" s="552"/>
      <c r="AR53" s="552"/>
      <c r="AS53" s="552"/>
      <c r="AT53" s="552"/>
      <c r="AU53" s="506">
        <v>6.9</v>
      </c>
      <c r="AV53" s="552"/>
      <c r="AW53" s="552"/>
      <c r="AX53" s="552"/>
      <c r="AY53" s="552"/>
      <c r="AZ53" s="552"/>
      <c r="BA53" s="506">
        <v>4.3</v>
      </c>
      <c r="BB53" s="507">
        <v>5</v>
      </c>
      <c r="BC53" s="508">
        <v>0</v>
      </c>
      <c r="BD53" s="506">
        <v>6.5</v>
      </c>
      <c r="BE53" s="506">
        <v>4.8</v>
      </c>
      <c r="BF53" s="506">
        <v>8.1999999999999993</v>
      </c>
      <c r="BG53" s="506">
        <v>5.7</v>
      </c>
      <c r="BH53" s="506">
        <v>5.4</v>
      </c>
      <c r="BI53" s="506">
        <v>6.7</v>
      </c>
      <c r="BJ53" s="506">
        <v>5.8</v>
      </c>
      <c r="BK53" s="506">
        <v>5.0999999999999996</v>
      </c>
      <c r="BL53" s="506">
        <v>5.5</v>
      </c>
      <c r="BM53" s="506">
        <v>5.4</v>
      </c>
      <c r="BN53" s="506">
        <v>5.0999999999999996</v>
      </c>
      <c r="BO53" s="506">
        <v>4.2</v>
      </c>
      <c r="BP53" s="506">
        <v>7.6</v>
      </c>
      <c r="BQ53" s="552"/>
      <c r="BR53" s="506">
        <v>4.5999999999999996</v>
      </c>
      <c r="BS53" s="506">
        <v>5.6</v>
      </c>
      <c r="BT53" s="506">
        <v>6.6</v>
      </c>
      <c r="BU53" s="506">
        <v>6.2</v>
      </c>
      <c r="BV53" s="506">
        <v>6.5</v>
      </c>
      <c r="BW53" s="506">
        <v>8.3000000000000007</v>
      </c>
      <c r="BX53" s="507">
        <v>50</v>
      </c>
      <c r="BY53" s="508">
        <v>0</v>
      </c>
      <c r="BZ53" s="506">
        <v>6.9</v>
      </c>
      <c r="CA53" s="552"/>
      <c r="CB53" s="506">
        <v>7.7</v>
      </c>
      <c r="CC53" s="552"/>
      <c r="CD53" s="506">
        <v>6.3</v>
      </c>
      <c r="CE53" s="506">
        <v>5</v>
      </c>
      <c r="CF53" s="506">
        <v>5.5</v>
      </c>
      <c r="CG53" s="506">
        <v>5.4</v>
      </c>
      <c r="CH53" s="552"/>
      <c r="CI53" s="506">
        <v>6.3</v>
      </c>
      <c r="CJ53" s="552"/>
      <c r="CK53" s="552"/>
      <c r="CL53" s="552"/>
      <c r="CM53" s="552"/>
      <c r="CN53" s="506">
        <v>4.8</v>
      </c>
      <c r="CO53" s="506">
        <v>8</v>
      </c>
      <c r="CP53" s="506">
        <v>7.4</v>
      </c>
      <c r="CQ53" s="506">
        <v>4.9000000000000004</v>
      </c>
      <c r="CR53" s="506">
        <v>7.3</v>
      </c>
      <c r="CS53" s="507">
        <v>27</v>
      </c>
      <c r="CT53" s="508">
        <v>0</v>
      </c>
      <c r="CU53" s="552"/>
      <c r="CV53" s="552"/>
      <c r="CW53" s="506">
        <v>7.4</v>
      </c>
      <c r="CX53" s="552"/>
      <c r="CY53" s="507">
        <v>5</v>
      </c>
      <c r="CZ53" s="508">
        <v>0</v>
      </c>
      <c r="DA53" s="507">
        <v>138</v>
      </c>
      <c r="DB53" s="508">
        <v>0</v>
      </c>
      <c r="DC53" s="509">
        <v>137</v>
      </c>
      <c r="DD53" s="506">
        <v>138</v>
      </c>
      <c r="DE53" s="506">
        <v>6.13</v>
      </c>
      <c r="DF53" s="506">
        <v>2.34</v>
      </c>
      <c r="DG53" s="504"/>
    </row>
    <row r="54" spans="1:111" ht="15.95" customHeight="1" x14ac:dyDescent="0.2">
      <c r="A54" s="503">
        <v>2221729533</v>
      </c>
      <c r="B54" s="504" t="s">
        <v>6</v>
      </c>
      <c r="C54" s="504" t="s">
        <v>76</v>
      </c>
      <c r="D54" s="504" t="s">
        <v>91</v>
      </c>
      <c r="E54" s="505">
        <v>36158</v>
      </c>
      <c r="F54" s="504" t="s">
        <v>210</v>
      </c>
      <c r="G54" s="504" t="s">
        <v>4854</v>
      </c>
      <c r="H54" s="506">
        <v>8.6999999999999993</v>
      </c>
      <c r="I54" s="506">
        <v>7.7</v>
      </c>
      <c r="J54" s="506">
        <v>7.2</v>
      </c>
      <c r="K54" s="506">
        <v>8.6999999999999993</v>
      </c>
      <c r="L54" s="506">
        <v>8.6999999999999993</v>
      </c>
      <c r="M54" s="506">
        <v>7.1</v>
      </c>
      <c r="N54" s="506">
        <v>5.4</v>
      </c>
      <c r="O54" s="552"/>
      <c r="P54" s="506">
        <v>7.3</v>
      </c>
      <c r="Q54" s="552"/>
      <c r="R54" s="552"/>
      <c r="S54" s="552"/>
      <c r="T54" s="552"/>
      <c r="U54" s="506">
        <v>7.8</v>
      </c>
      <c r="V54" s="506">
        <v>8.1999999999999993</v>
      </c>
      <c r="W54" s="506">
        <v>8.4</v>
      </c>
      <c r="X54" s="506">
        <v>9.1</v>
      </c>
      <c r="Y54" s="506">
        <v>6</v>
      </c>
      <c r="Z54" s="506">
        <v>7.4</v>
      </c>
      <c r="AA54" s="506">
        <v>8.1</v>
      </c>
      <c r="AB54" s="506">
        <v>6.2</v>
      </c>
      <c r="AC54" s="506">
        <v>6.9</v>
      </c>
      <c r="AD54" s="506">
        <v>7.1</v>
      </c>
      <c r="AE54" s="506">
        <v>6.9</v>
      </c>
      <c r="AF54" s="506">
        <v>7.3</v>
      </c>
      <c r="AG54" s="506">
        <v>7.6</v>
      </c>
      <c r="AH54" s="506">
        <v>7.1</v>
      </c>
      <c r="AI54" s="506">
        <v>7.4</v>
      </c>
      <c r="AJ54" s="506">
        <v>8.1</v>
      </c>
      <c r="AK54" s="507">
        <v>51</v>
      </c>
      <c r="AL54" s="508">
        <v>0</v>
      </c>
      <c r="AM54" s="506">
        <v>4.9000000000000004</v>
      </c>
      <c r="AN54" s="506">
        <v>7.5</v>
      </c>
      <c r="AO54" s="506">
        <v>8.5</v>
      </c>
      <c r="AP54" s="552"/>
      <c r="AQ54" s="552"/>
      <c r="AR54" s="552"/>
      <c r="AS54" s="552"/>
      <c r="AT54" s="552"/>
      <c r="AU54" s="552"/>
      <c r="AV54" s="552"/>
      <c r="AW54" s="552"/>
      <c r="AX54" s="552"/>
      <c r="AY54" s="506">
        <v>5.4</v>
      </c>
      <c r="AZ54" s="552"/>
      <c r="BA54" s="506">
        <v>5.0999999999999996</v>
      </c>
      <c r="BB54" s="507">
        <v>5</v>
      </c>
      <c r="BC54" s="508">
        <v>0</v>
      </c>
      <c r="BD54" s="506">
        <v>6.4</v>
      </c>
      <c r="BE54" s="506">
        <v>6.3</v>
      </c>
      <c r="BF54" s="506">
        <v>7</v>
      </c>
      <c r="BG54" s="506">
        <v>4.8</v>
      </c>
      <c r="BH54" s="506">
        <v>4.8</v>
      </c>
      <c r="BI54" s="506">
        <v>5.6</v>
      </c>
      <c r="BJ54" s="506">
        <v>8.9</v>
      </c>
      <c r="BK54" s="506">
        <v>6.5</v>
      </c>
      <c r="BL54" s="506">
        <v>5.9</v>
      </c>
      <c r="BM54" s="506">
        <v>8.4</v>
      </c>
      <c r="BN54" s="506">
        <v>7</v>
      </c>
      <c r="BO54" s="506">
        <v>6.7</v>
      </c>
      <c r="BP54" s="506">
        <v>5.9</v>
      </c>
      <c r="BQ54" s="552"/>
      <c r="BR54" s="506">
        <v>8</v>
      </c>
      <c r="BS54" s="506">
        <v>5.5</v>
      </c>
      <c r="BT54" s="506">
        <v>6.8</v>
      </c>
      <c r="BU54" s="506">
        <v>6.4</v>
      </c>
      <c r="BV54" s="506">
        <v>7</v>
      </c>
      <c r="BW54" s="506">
        <v>8.1</v>
      </c>
      <c r="BX54" s="507">
        <v>50</v>
      </c>
      <c r="BY54" s="508">
        <v>0</v>
      </c>
      <c r="BZ54" s="506">
        <v>8.1</v>
      </c>
      <c r="CA54" s="552"/>
      <c r="CB54" s="506">
        <v>6.8</v>
      </c>
      <c r="CC54" s="552"/>
      <c r="CD54" s="506">
        <v>6.7</v>
      </c>
      <c r="CE54" s="506">
        <v>8.6</v>
      </c>
      <c r="CF54" s="506">
        <v>7.9</v>
      </c>
      <c r="CG54" s="506">
        <v>6.5</v>
      </c>
      <c r="CH54" s="552"/>
      <c r="CI54" s="506">
        <v>7.5</v>
      </c>
      <c r="CJ54" s="552"/>
      <c r="CK54" s="552"/>
      <c r="CL54" s="552"/>
      <c r="CM54" s="552"/>
      <c r="CN54" s="506">
        <v>5.0999999999999996</v>
      </c>
      <c r="CO54" s="506">
        <v>8.1999999999999993</v>
      </c>
      <c r="CP54" s="506">
        <v>7.2</v>
      </c>
      <c r="CQ54" s="506">
        <v>6.2</v>
      </c>
      <c r="CR54" s="506">
        <v>8.8000000000000007</v>
      </c>
      <c r="CS54" s="507">
        <v>27</v>
      </c>
      <c r="CT54" s="508">
        <v>0</v>
      </c>
      <c r="CU54" s="552"/>
      <c r="CV54" s="552"/>
      <c r="CW54" s="506">
        <v>7.7</v>
      </c>
      <c r="CX54" s="552"/>
      <c r="CY54" s="507">
        <v>5</v>
      </c>
      <c r="CZ54" s="508">
        <v>0</v>
      </c>
      <c r="DA54" s="507">
        <v>138</v>
      </c>
      <c r="DB54" s="508">
        <v>0</v>
      </c>
      <c r="DC54" s="509">
        <v>137</v>
      </c>
      <c r="DD54" s="506">
        <v>138</v>
      </c>
      <c r="DE54" s="506">
        <v>7.09</v>
      </c>
      <c r="DF54" s="506">
        <v>2.93</v>
      </c>
      <c r="DG54" s="504"/>
    </row>
    <row r="55" spans="1:111" ht="15.95" customHeight="1" x14ac:dyDescent="0.2">
      <c r="A55" s="503">
        <v>2220716758</v>
      </c>
      <c r="B55" s="504" t="s">
        <v>15</v>
      </c>
      <c r="C55" s="504" t="s">
        <v>77</v>
      </c>
      <c r="D55" s="504" t="s">
        <v>149</v>
      </c>
      <c r="E55" s="505">
        <v>35636</v>
      </c>
      <c r="F55" s="504" t="s">
        <v>209</v>
      </c>
      <c r="G55" s="504" t="s">
        <v>4854</v>
      </c>
      <c r="H55" s="506">
        <v>7.9</v>
      </c>
      <c r="I55" s="506">
        <v>8</v>
      </c>
      <c r="J55" s="506">
        <v>7.8</v>
      </c>
      <c r="K55" s="506">
        <v>6.4</v>
      </c>
      <c r="L55" s="506">
        <v>7.3</v>
      </c>
      <c r="M55" s="506">
        <v>5.6</v>
      </c>
      <c r="N55" s="506">
        <v>6</v>
      </c>
      <c r="O55" s="552"/>
      <c r="P55" s="506">
        <v>6.2</v>
      </c>
      <c r="Q55" s="552"/>
      <c r="R55" s="552"/>
      <c r="S55" s="552"/>
      <c r="T55" s="552"/>
      <c r="U55" s="506">
        <v>6.3</v>
      </c>
      <c r="V55" s="506">
        <v>7.7</v>
      </c>
      <c r="W55" s="506">
        <v>9.1999999999999993</v>
      </c>
      <c r="X55" s="506">
        <v>9.8000000000000007</v>
      </c>
      <c r="Y55" s="506">
        <v>6.2</v>
      </c>
      <c r="Z55" s="506">
        <v>6.3</v>
      </c>
      <c r="AA55" s="506">
        <v>5.2</v>
      </c>
      <c r="AB55" s="506">
        <v>8.1</v>
      </c>
      <c r="AC55" s="506">
        <v>7.4</v>
      </c>
      <c r="AD55" s="506">
        <v>5.8</v>
      </c>
      <c r="AE55" s="506">
        <v>8.1</v>
      </c>
      <c r="AF55" s="506">
        <v>5.6</v>
      </c>
      <c r="AG55" s="506">
        <v>4.8</v>
      </c>
      <c r="AH55" s="506">
        <v>4.9000000000000004</v>
      </c>
      <c r="AI55" s="506">
        <v>6.6</v>
      </c>
      <c r="AJ55" s="506">
        <v>5.6</v>
      </c>
      <c r="AK55" s="507">
        <v>51</v>
      </c>
      <c r="AL55" s="508">
        <v>0</v>
      </c>
      <c r="AM55" s="506">
        <v>7.3</v>
      </c>
      <c r="AN55" s="506">
        <v>8.5</v>
      </c>
      <c r="AO55" s="552"/>
      <c r="AP55" s="552"/>
      <c r="AQ55" s="506">
        <v>6.9</v>
      </c>
      <c r="AR55" s="552"/>
      <c r="AS55" s="552"/>
      <c r="AT55" s="552"/>
      <c r="AU55" s="552"/>
      <c r="AV55" s="552"/>
      <c r="AW55" s="506">
        <v>5.0999999999999996</v>
      </c>
      <c r="AX55" s="552"/>
      <c r="AY55" s="552"/>
      <c r="AZ55" s="552"/>
      <c r="BA55" s="506">
        <v>7</v>
      </c>
      <c r="BB55" s="507">
        <v>5</v>
      </c>
      <c r="BC55" s="508">
        <v>0</v>
      </c>
      <c r="BD55" s="506">
        <v>4.7</v>
      </c>
      <c r="BE55" s="506">
        <v>5.7</v>
      </c>
      <c r="BF55" s="506">
        <v>4.5</v>
      </c>
      <c r="BG55" s="506">
        <v>6</v>
      </c>
      <c r="BH55" s="506">
        <v>4.7</v>
      </c>
      <c r="BI55" s="506">
        <v>5.3</v>
      </c>
      <c r="BJ55" s="506">
        <v>7.8</v>
      </c>
      <c r="BK55" s="506">
        <v>5.6</v>
      </c>
      <c r="BL55" s="506">
        <v>6.4</v>
      </c>
      <c r="BM55" s="506">
        <v>6.8</v>
      </c>
      <c r="BN55" s="506">
        <v>5.2</v>
      </c>
      <c r="BO55" s="506">
        <v>5.3</v>
      </c>
      <c r="BP55" s="506">
        <v>8.3000000000000007</v>
      </c>
      <c r="BQ55" s="552"/>
      <c r="BR55" s="506">
        <v>6.3</v>
      </c>
      <c r="BS55" s="506">
        <v>8.8000000000000007</v>
      </c>
      <c r="BT55" s="506">
        <v>4.9000000000000004</v>
      </c>
      <c r="BU55" s="506">
        <v>7.2</v>
      </c>
      <c r="BV55" s="506">
        <v>6.3</v>
      </c>
      <c r="BW55" s="506">
        <v>7.7</v>
      </c>
      <c r="BX55" s="507">
        <v>50</v>
      </c>
      <c r="BY55" s="508">
        <v>0</v>
      </c>
      <c r="BZ55" s="506">
        <v>7.9</v>
      </c>
      <c r="CA55" s="552"/>
      <c r="CB55" s="506">
        <v>5.8</v>
      </c>
      <c r="CC55" s="552"/>
      <c r="CD55" s="506">
        <v>7.1</v>
      </c>
      <c r="CE55" s="506">
        <v>5.8</v>
      </c>
      <c r="CF55" s="506">
        <v>7.1</v>
      </c>
      <c r="CG55" s="506">
        <v>5.2</v>
      </c>
      <c r="CH55" s="552"/>
      <c r="CI55" s="506">
        <v>7.1</v>
      </c>
      <c r="CJ55" s="552"/>
      <c r="CK55" s="552"/>
      <c r="CL55" s="552"/>
      <c r="CM55" s="552"/>
      <c r="CN55" s="506">
        <v>6.8</v>
      </c>
      <c r="CO55" s="506">
        <v>7</v>
      </c>
      <c r="CP55" s="506">
        <v>7.4</v>
      </c>
      <c r="CQ55" s="506">
        <v>5.0999999999999996</v>
      </c>
      <c r="CR55" s="506">
        <v>6.7</v>
      </c>
      <c r="CS55" s="507">
        <v>27</v>
      </c>
      <c r="CT55" s="508">
        <v>0</v>
      </c>
      <c r="CU55" s="552"/>
      <c r="CV55" s="552"/>
      <c r="CW55" s="506">
        <v>7.7</v>
      </c>
      <c r="CX55" s="552"/>
      <c r="CY55" s="507">
        <v>5</v>
      </c>
      <c r="CZ55" s="508">
        <v>0</v>
      </c>
      <c r="DA55" s="507">
        <v>138</v>
      </c>
      <c r="DB55" s="508">
        <v>0</v>
      </c>
      <c r="DC55" s="509">
        <v>137</v>
      </c>
      <c r="DD55" s="506">
        <v>138</v>
      </c>
      <c r="DE55" s="506">
        <v>6.49</v>
      </c>
      <c r="DF55" s="506">
        <v>2.5299999999999998</v>
      </c>
      <c r="DG55" s="504"/>
    </row>
    <row r="56" spans="1:111" ht="15.95" customHeight="1" x14ac:dyDescent="0.2">
      <c r="A56" s="503">
        <v>2220724227</v>
      </c>
      <c r="B56" s="504" t="s">
        <v>6</v>
      </c>
      <c r="C56" s="504" t="s">
        <v>78</v>
      </c>
      <c r="D56" s="504" t="s">
        <v>149</v>
      </c>
      <c r="E56" s="505">
        <v>35986</v>
      </c>
      <c r="F56" s="504" t="s">
        <v>209</v>
      </c>
      <c r="G56" s="504" t="s">
        <v>4854</v>
      </c>
      <c r="H56" s="506">
        <v>8.3000000000000007</v>
      </c>
      <c r="I56" s="506">
        <v>6.6</v>
      </c>
      <c r="J56" s="506">
        <v>6.5</v>
      </c>
      <c r="K56" s="506">
        <v>8.5</v>
      </c>
      <c r="L56" s="506">
        <v>8.1</v>
      </c>
      <c r="M56" s="506">
        <v>9.4</v>
      </c>
      <c r="N56" s="506">
        <v>4.5999999999999996</v>
      </c>
      <c r="O56" s="552"/>
      <c r="P56" s="506">
        <v>8.6</v>
      </c>
      <c r="Q56" s="552"/>
      <c r="R56" s="552"/>
      <c r="S56" s="552"/>
      <c r="T56" s="552"/>
      <c r="U56" s="506">
        <v>6.9</v>
      </c>
      <c r="V56" s="506">
        <v>6.7</v>
      </c>
      <c r="W56" s="506">
        <v>8.5</v>
      </c>
      <c r="X56" s="506">
        <v>7.6</v>
      </c>
      <c r="Y56" s="506">
        <v>6.8</v>
      </c>
      <c r="Z56" s="506">
        <v>6.7</v>
      </c>
      <c r="AA56" s="506">
        <v>5.4</v>
      </c>
      <c r="AB56" s="506">
        <v>5.4</v>
      </c>
      <c r="AC56" s="506">
        <v>7.2</v>
      </c>
      <c r="AD56" s="506">
        <v>5.6</v>
      </c>
      <c r="AE56" s="506">
        <v>6.1</v>
      </c>
      <c r="AF56" s="506">
        <v>7</v>
      </c>
      <c r="AG56" s="506">
        <v>7.9</v>
      </c>
      <c r="AH56" s="506">
        <v>4.8</v>
      </c>
      <c r="AI56" s="506">
        <v>5.4</v>
      </c>
      <c r="AJ56" s="506">
        <v>7.7</v>
      </c>
      <c r="AK56" s="507">
        <v>51</v>
      </c>
      <c r="AL56" s="508">
        <v>0</v>
      </c>
      <c r="AM56" s="506">
        <v>7.3</v>
      </c>
      <c r="AN56" s="506">
        <v>6.5</v>
      </c>
      <c r="AO56" s="506">
        <v>9.1999999999999993</v>
      </c>
      <c r="AP56" s="552"/>
      <c r="AQ56" s="552"/>
      <c r="AR56" s="552"/>
      <c r="AS56" s="552">
        <v>0</v>
      </c>
      <c r="AT56" s="552"/>
      <c r="AU56" s="506">
        <v>6.7</v>
      </c>
      <c r="AV56" s="552"/>
      <c r="AW56" s="552"/>
      <c r="AX56" s="552"/>
      <c r="AY56" s="552"/>
      <c r="AZ56" s="552"/>
      <c r="BA56" s="506">
        <v>7.9</v>
      </c>
      <c r="BB56" s="507">
        <v>5</v>
      </c>
      <c r="BC56" s="508">
        <v>0</v>
      </c>
      <c r="BD56" s="506">
        <v>6.2</v>
      </c>
      <c r="BE56" s="506">
        <v>6.3</v>
      </c>
      <c r="BF56" s="506">
        <v>9.1999999999999993</v>
      </c>
      <c r="BG56" s="506">
        <v>4.9000000000000004</v>
      </c>
      <c r="BH56" s="506">
        <v>6.3</v>
      </c>
      <c r="BI56" s="506">
        <v>7</v>
      </c>
      <c r="BJ56" s="506">
        <v>7.9</v>
      </c>
      <c r="BK56" s="506">
        <v>6.1</v>
      </c>
      <c r="BL56" s="506">
        <v>7.1</v>
      </c>
      <c r="BM56" s="506">
        <v>7.3</v>
      </c>
      <c r="BN56" s="506">
        <v>7.3</v>
      </c>
      <c r="BO56" s="506">
        <v>7.7</v>
      </c>
      <c r="BP56" s="506">
        <v>7.1</v>
      </c>
      <c r="BQ56" s="506">
        <v>6.8</v>
      </c>
      <c r="BR56" s="552"/>
      <c r="BS56" s="506">
        <v>4.9000000000000004</v>
      </c>
      <c r="BT56" s="506">
        <v>6.4</v>
      </c>
      <c r="BU56" s="506">
        <v>6.3</v>
      </c>
      <c r="BV56" s="506">
        <v>7.7</v>
      </c>
      <c r="BW56" s="506">
        <v>6.4</v>
      </c>
      <c r="BX56" s="507">
        <v>50</v>
      </c>
      <c r="BY56" s="508">
        <v>0</v>
      </c>
      <c r="BZ56" s="506">
        <v>9</v>
      </c>
      <c r="CA56" s="552"/>
      <c r="CB56" s="506">
        <v>8.5</v>
      </c>
      <c r="CC56" s="552"/>
      <c r="CD56" s="506">
        <v>6.4</v>
      </c>
      <c r="CE56" s="506">
        <v>7.4</v>
      </c>
      <c r="CF56" s="506">
        <v>8.6999999999999993</v>
      </c>
      <c r="CG56" s="506">
        <v>4.5</v>
      </c>
      <c r="CH56" s="552"/>
      <c r="CI56" s="506">
        <v>6.1</v>
      </c>
      <c r="CJ56" s="552"/>
      <c r="CK56" s="552"/>
      <c r="CL56" s="552"/>
      <c r="CM56" s="552"/>
      <c r="CN56" s="506">
        <v>5.5</v>
      </c>
      <c r="CO56" s="506">
        <v>6.9</v>
      </c>
      <c r="CP56" s="506">
        <v>8.5</v>
      </c>
      <c r="CQ56" s="506">
        <v>5.6</v>
      </c>
      <c r="CR56" s="506">
        <v>8</v>
      </c>
      <c r="CS56" s="507">
        <v>27</v>
      </c>
      <c r="CT56" s="508">
        <v>0</v>
      </c>
      <c r="CU56" s="552"/>
      <c r="CV56" s="552"/>
      <c r="CW56" s="506">
        <v>7.3</v>
      </c>
      <c r="CX56" s="552"/>
      <c r="CY56" s="507">
        <v>5</v>
      </c>
      <c r="CZ56" s="508">
        <v>0</v>
      </c>
      <c r="DA56" s="507">
        <v>138</v>
      </c>
      <c r="DB56" s="508">
        <v>0</v>
      </c>
      <c r="DC56" s="509">
        <v>137</v>
      </c>
      <c r="DD56" s="506">
        <v>138</v>
      </c>
      <c r="DE56" s="506">
        <v>6.88</v>
      </c>
      <c r="DF56" s="506">
        <v>2.78</v>
      </c>
      <c r="DG56" s="504"/>
    </row>
    <row r="57" spans="1:111" ht="15.95" customHeight="1" x14ac:dyDescent="0.2">
      <c r="A57" s="503">
        <v>2220727316</v>
      </c>
      <c r="B57" s="504" t="s">
        <v>13</v>
      </c>
      <c r="C57" s="504" t="s">
        <v>79</v>
      </c>
      <c r="D57" s="504" t="s">
        <v>149</v>
      </c>
      <c r="E57" s="505">
        <v>35936</v>
      </c>
      <c r="F57" s="504" t="s">
        <v>209</v>
      </c>
      <c r="G57" s="504" t="s">
        <v>4854</v>
      </c>
      <c r="H57" s="506">
        <v>8.6999999999999993</v>
      </c>
      <c r="I57" s="506">
        <v>6.7</v>
      </c>
      <c r="J57" s="506">
        <v>7.4</v>
      </c>
      <c r="K57" s="506">
        <v>8.6</v>
      </c>
      <c r="L57" s="506">
        <v>6.5</v>
      </c>
      <c r="M57" s="506">
        <v>7</v>
      </c>
      <c r="N57" s="506">
        <v>7.4</v>
      </c>
      <c r="O57" s="552"/>
      <c r="P57" s="506">
        <v>6.4</v>
      </c>
      <c r="Q57" s="552"/>
      <c r="R57" s="552"/>
      <c r="S57" s="552"/>
      <c r="T57" s="552"/>
      <c r="U57" s="506">
        <v>7.3</v>
      </c>
      <c r="V57" s="506">
        <v>5.5</v>
      </c>
      <c r="W57" s="506">
        <v>9.3000000000000007</v>
      </c>
      <c r="X57" s="506">
        <v>7.9</v>
      </c>
      <c r="Y57" s="506">
        <v>7.1</v>
      </c>
      <c r="Z57" s="506">
        <v>6.9</v>
      </c>
      <c r="AA57" s="506">
        <v>6.1</v>
      </c>
      <c r="AB57" s="506">
        <v>5.0999999999999996</v>
      </c>
      <c r="AC57" s="506">
        <v>6.8</v>
      </c>
      <c r="AD57" s="506">
        <v>5</v>
      </c>
      <c r="AE57" s="506">
        <v>6.2</v>
      </c>
      <c r="AF57" s="506">
        <v>7.3</v>
      </c>
      <c r="AG57" s="506">
        <v>4.0999999999999996</v>
      </c>
      <c r="AH57" s="506">
        <v>6.1</v>
      </c>
      <c r="AI57" s="506">
        <v>6.4</v>
      </c>
      <c r="AJ57" s="506">
        <v>5.2</v>
      </c>
      <c r="AK57" s="507">
        <v>51</v>
      </c>
      <c r="AL57" s="508">
        <v>0</v>
      </c>
      <c r="AM57" s="506">
        <v>7.9</v>
      </c>
      <c r="AN57" s="552">
        <v>10</v>
      </c>
      <c r="AO57" s="506">
        <v>8.9</v>
      </c>
      <c r="AP57" s="552"/>
      <c r="AQ57" s="552"/>
      <c r="AR57" s="552"/>
      <c r="AS57" s="552"/>
      <c r="AT57" s="552"/>
      <c r="AU57" s="506">
        <v>8.9</v>
      </c>
      <c r="AV57" s="552"/>
      <c r="AW57" s="552"/>
      <c r="AX57" s="552"/>
      <c r="AY57" s="552"/>
      <c r="AZ57" s="552"/>
      <c r="BA57" s="506">
        <v>7.4</v>
      </c>
      <c r="BB57" s="507">
        <v>5</v>
      </c>
      <c r="BC57" s="508">
        <v>0</v>
      </c>
      <c r="BD57" s="506">
        <v>4.7</v>
      </c>
      <c r="BE57" s="506">
        <v>4.9000000000000004</v>
      </c>
      <c r="BF57" s="506">
        <v>7.4</v>
      </c>
      <c r="BG57" s="506">
        <v>5.8</v>
      </c>
      <c r="BH57" s="506">
        <v>6</v>
      </c>
      <c r="BI57" s="506">
        <v>5.8</v>
      </c>
      <c r="BJ57" s="506">
        <v>7.3</v>
      </c>
      <c r="BK57" s="506">
        <v>6.8</v>
      </c>
      <c r="BL57" s="506">
        <v>5.6</v>
      </c>
      <c r="BM57" s="506">
        <v>4.7</v>
      </c>
      <c r="BN57" s="506">
        <v>5</v>
      </c>
      <c r="BO57" s="506">
        <v>6.5</v>
      </c>
      <c r="BP57" s="506">
        <v>5.4</v>
      </c>
      <c r="BQ57" s="552"/>
      <c r="BR57" s="506">
        <v>5.9</v>
      </c>
      <c r="BS57" s="506">
        <v>5.7</v>
      </c>
      <c r="BT57" s="506">
        <v>6.6</v>
      </c>
      <c r="BU57" s="506">
        <v>6</v>
      </c>
      <c r="BV57" s="506">
        <v>8</v>
      </c>
      <c r="BW57" s="506">
        <v>7.9</v>
      </c>
      <c r="BX57" s="507">
        <v>50</v>
      </c>
      <c r="BY57" s="508">
        <v>0</v>
      </c>
      <c r="BZ57" s="506">
        <v>8.6</v>
      </c>
      <c r="CA57" s="552"/>
      <c r="CB57" s="506">
        <v>8.4</v>
      </c>
      <c r="CC57" s="552"/>
      <c r="CD57" s="506">
        <v>7</v>
      </c>
      <c r="CE57" s="506">
        <v>7.2</v>
      </c>
      <c r="CF57" s="506">
        <v>6.9</v>
      </c>
      <c r="CG57" s="506">
        <v>7.5</v>
      </c>
      <c r="CH57" s="552"/>
      <c r="CI57" s="506">
        <v>8.4</v>
      </c>
      <c r="CJ57" s="552"/>
      <c r="CK57" s="552"/>
      <c r="CL57" s="552"/>
      <c r="CM57" s="552"/>
      <c r="CN57" s="506">
        <v>5.8</v>
      </c>
      <c r="CO57" s="506">
        <v>7.5</v>
      </c>
      <c r="CP57" s="506">
        <v>8.8000000000000007</v>
      </c>
      <c r="CQ57" s="506">
        <v>8.4</v>
      </c>
      <c r="CR57" s="506">
        <v>7.6</v>
      </c>
      <c r="CS57" s="507">
        <v>27</v>
      </c>
      <c r="CT57" s="508">
        <v>0</v>
      </c>
      <c r="CU57" s="552"/>
      <c r="CV57" s="552"/>
      <c r="CW57" s="506">
        <v>7.1</v>
      </c>
      <c r="CX57" s="552"/>
      <c r="CY57" s="507">
        <v>5</v>
      </c>
      <c r="CZ57" s="508">
        <v>0</v>
      </c>
      <c r="DA57" s="507">
        <v>138</v>
      </c>
      <c r="DB57" s="508">
        <v>0</v>
      </c>
      <c r="DC57" s="509">
        <v>137</v>
      </c>
      <c r="DD57" s="506">
        <v>138</v>
      </c>
      <c r="DE57" s="506">
        <v>6.59</v>
      </c>
      <c r="DF57" s="506">
        <v>2.62</v>
      </c>
      <c r="DG57" s="504"/>
    </row>
    <row r="58" spans="1:111" ht="15.95" customHeight="1" x14ac:dyDescent="0.2">
      <c r="A58" s="503">
        <v>2220728414</v>
      </c>
      <c r="B58" s="504" t="s">
        <v>26</v>
      </c>
      <c r="C58" s="504" t="s">
        <v>21</v>
      </c>
      <c r="D58" s="504" t="s">
        <v>150</v>
      </c>
      <c r="E58" s="505">
        <v>36082</v>
      </c>
      <c r="F58" s="504" t="s">
        <v>209</v>
      </c>
      <c r="G58" s="504" t="s">
        <v>212</v>
      </c>
      <c r="H58" s="506">
        <v>8</v>
      </c>
      <c r="I58" s="506">
        <v>6.2</v>
      </c>
      <c r="J58" s="506">
        <v>4</v>
      </c>
      <c r="K58" s="506">
        <v>8.1999999999999993</v>
      </c>
      <c r="L58" s="506">
        <v>7</v>
      </c>
      <c r="M58" s="506">
        <v>9.3000000000000007</v>
      </c>
      <c r="N58" s="506">
        <v>8.1</v>
      </c>
      <c r="O58" s="552"/>
      <c r="P58" s="506">
        <v>6.6</v>
      </c>
      <c r="Q58" s="552"/>
      <c r="R58" s="552"/>
      <c r="S58" s="552"/>
      <c r="T58" s="552"/>
      <c r="U58" s="506">
        <v>8.3000000000000007</v>
      </c>
      <c r="V58" s="506">
        <v>5.9</v>
      </c>
      <c r="W58" s="506">
        <v>9</v>
      </c>
      <c r="X58" s="506">
        <v>9.6999999999999993</v>
      </c>
      <c r="Y58" s="506">
        <v>5.4</v>
      </c>
      <c r="Z58" s="506">
        <v>7.5</v>
      </c>
      <c r="AA58" s="506">
        <v>6.4</v>
      </c>
      <c r="AB58" s="506">
        <v>4.9000000000000004</v>
      </c>
      <c r="AC58" s="506">
        <v>6.5</v>
      </c>
      <c r="AD58" s="506">
        <v>8.3000000000000007</v>
      </c>
      <c r="AE58" s="506">
        <v>8.5</v>
      </c>
      <c r="AF58" s="506">
        <v>8.8000000000000007</v>
      </c>
      <c r="AG58" s="506">
        <v>6.5</v>
      </c>
      <c r="AH58" s="506">
        <v>6.4</v>
      </c>
      <c r="AI58" s="506">
        <v>6.4</v>
      </c>
      <c r="AJ58" s="506">
        <v>7.5</v>
      </c>
      <c r="AK58" s="507">
        <v>51</v>
      </c>
      <c r="AL58" s="508">
        <v>0</v>
      </c>
      <c r="AM58" s="506">
        <v>5.7</v>
      </c>
      <c r="AN58" s="506">
        <v>4.3</v>
      </c>
      <c r="AO58" s="506">
        <v>6</v>
      </c>
      <c r="AP58" s="552">
        <v>0</v>
      </c>
      <c r="AQ58" s="552"/>
      <c r="AR58" s="552"/>
      <c r="AS58" s="552"/>
      <c r="AT58" s="552"/>
      <c r="AU58" s="506">
        <v>8.3000000000000007</v>
      </c>
      <c r="AV58" s="552"/>
      <c r="AW58" s="552"/>
      <c r="AX58" s="552"/>
      <c r="AY58" s="552"/>
      <c r="AZ58" s="552"/>
      <c r="BA58" s="506">
        <v>4.5999999999999996</v>
      </c>
      <c r="BB58" s="507">
        <v>5</v>
      </c>
      <c r="BC58" s="508">
        <v>0</v>
      </c>
      <c r="BD58" s="506">
        <v>5.9</v>
      </c>
      <c r="BE58" s="506">
        <v>8.6</v>
      </c>
      <c r="BF58" s="506">
        <v>8.5</v>
      </c>
      <c r="BG58" s="506">
        <v>8.1</v>
      </c>
      <c r="BH58" s="506">
        <v>6.4</v>
      </c>
      <c r="BI58" s="506">
        <v>7.2</v>
      </c>
      <c r="BJ58" s="506">
        <v>8.1999999999999993</v>
      </c>
      <c r="BK58" s="506">
        <v>5.4</v>
      </c>
      <c r="BL58" s="506">
        <v>6</v>
      </c>
      <c r="BM58" s="506">
        <v>7.1</v>
      </c>
      <c r="BN58" s="506">
        <v>7.5</v>
      </c>
      <c r="BO58" s="506">
        <v>7.6</v>
      </c>
      <c r="BP58" s="506">
        <v>5.7</v>
      </c>
      <c r="BQ58" s="552"/>
      <c r="BR58" s="506">
        <v>6.9</v>
      </c>
      <c r="BS58" s="506">
        <v>6.5</v>
      </c>
      <c r="BT58" s="506">
        <v>7.1</v>
      </c>
      <c r="BU58" s="506">
        <v>4.2</v>
      </c>
      <c r="BV58" s="506">
        <v>5.9</v>
      </c>
      <c r="BW58" s="506">
        <v>6.8</v>
      </c>
      <c r="BX58" s="507">
        <v>50</v>
      </c>
      <c r="BY58" s="508">
        <v>0</v>
      </c>
      <c r="BZ58" s="506">
        <v>8.5</v>
      </c>
      <c r="CA58" s="552"/>
      <c r="CB58" s="506">
        <v>8</v>
      </c>
      <c r="CC58" s="552"/>
      <c r="CD58" s="506">
        <v>5.4</v>
      </c>
      <c r="CE58" s="506">
        <v>6.1</v>
      </c>
      <c r="CF58" s="506">
        <v>8.4</v>
      </c>
      <c r="CG58" s="506">
        <v>6.5</v>
      </c>
      <c r="CH58" s="552"/>
      <c r="CI58" s="552"/>
      <c r="CJ58" s="552"/>
      <c r="CK58" s="552"/>
      <c r="CL58" s="552"/>
      <c r="CM58" s="552"/>
      <c r="CN58" s="506">
        <v>7.3</v>
      </c>
      <c r="CO58" s="506">
        <v>5.4</v>
      </c>
      <c r="CP58" s="506">
        <v>8.5</v>
      </c>
      <c r="CQ58" s="506">
        <v>8</v>
      </c>
      <c r="CR58" s="506">
        <v>7.9</v>
      </c>
      <c r="CS58" s="507">
        <v>25</v>
      </c>
      <c r="CT58" s="508">
        <v>2</v>
      </c>
      <c r="CU58" s="552"/>
      <c r="CV58" s="552"/>
      <c r="CW58" s="552"/>
      <c r="CX58" s="552"/>
      <c r="CY58" s="507">
        <v>0</v>
      </c>
      <c r="CZ58" s="508">
        <v>5</v>
      </c>
      <c r="DA58" s="507">
        <v>131</v>
      </c>
      <c r="DB58" s="508">
        <v>7</v>
      </c>
      <c r="DC58" s="509">
        <v>137</v>
      </c>
      <c r="DD58" s="506">
        <v>131</v>
      </c>
      <c r="DE58" s="506">
        <v>6.97</v>
      </c>
      <c r="DF58" s="506">
        <v>2.84</v>
      </c>
      <c r="DG58" s="504"/>
    </row>
    <row r="59" spans="1:111" ht="15.95" customHeight="1" x14ac:dyDescent="0.2">
      <c r="A59" s="503">
        <v>2221728803</v>
      </c>
      <c r="B59" s="504" t="s">
        <v>27</v>
      </c>
      <c r="C59" s="504" t="s">
        <v>20</v>
      </c>
      <c r="D59" s="504" t="s">
        <v>151</v>
      </c>
      <c r="E59" s="505">
        <v>35879</v>
      </c>
      <c r="F59" s="504" t="s">
        <v>210</v>
      </c>
      <c r="G59" s="504" t="s">
        <v>4854</v>
      </c>
      <c r="H59" s="506">
        <v>9.1</v>
      </c>
      <c r="I59" s="506">
        <v>8</v>
      </c>
      <c r="J59" s="506">
        <v>8</v>
      </c>
      <c r="K59" s="506">
        <v>7.9</v>
      </c>
      <c r="L59" s="506">
        <v>8.1</v>
      </c>
      <c r="M59" s="506">
        <v>9</v>
      </c>
      <c r="N59" s="506">
        <v>6.8</v>
      </c>
      <c r="O59" s="552"/>
      <c r="P59" s="506">
        <v>7</v>
      </c>
      <c r="Q59" s="552"/>
      <c r="R59" s="552"/>
      <c r="S59" s="552"/>
      <c r="T59" s="552"/>
      <c r="U59" s="506">
        <v>7.5</v>
      </c>
      <c r="V59" s="506">
        <v>7.2</v>
      </c>
      <c r="W59" s="506">
        <v>9.1</v>
      </c>
      <c r="X59" s="506">
        <v>8.6</v>
      </c>
      <c r="Y59" s="506">
        <v>8.4</v>
      </c>
      <c r="Z59" s="506">
        <v>6.8</v>
      </c>
      <c r="AA59" s="506">
        <v>6</v>
      </c>
      <c r="AB59" s="506">
        <v>7.5</v>
      </c>
      <c r="AC59" s="506">
        <v>8</v>
      </c>
      <c r="AD59" s="506">
        <v>8.3000000000000007</v>
      </c>
      <c r="AE59" s="506">
        <v>6.5</v>
      </c>
      <c r="AF59" s="506">
        <v>8.6</v>
      </c>
      <c r="AG59" s="506">
        <v>6.5</v>
      </c>
      <c r="AH59" s="506">
        <v>7.2</v>
      </c>
      <c r="AI59" s="506">
        <v>6.7</v>
      </c>
      <c r="AJ59" s="506">
        <v>8.9</v>
      </c>
      <c r="AK59" s="507">
        <v>51</v>
      </c>
      <c r="AL59" s="508">
        <v>0</v>
      </c>
      <c r="AM59" s="506">
        <v>7.2</v>
      </c>
      <c r="AN59" s="506">
        <v>7.6</v>
      </c>
      <c r="AO59" s="552"/>
      <c r="AP59" s="552"/>
      <c r="AQ59" s="506">
        <v>7.1</v>
      </c>
      <c r="AR59" s="552"/>
      <c r="AS59" s="552"/>
      <c r="AT59" s="552"/>
      <c r="AU59" s="506">
        <v>8.1999999999999993</v>
      </c>
      <c r="AV59" s="552"/>
      <c r="AW59" s="552"/>
      <c r="AX59" s="552"/>
      <c r="AY59" s="552"/>
      <c r="AZ59" s="552"/>
      <c r="BA59" s="506">
        <v>6.6</v>
      </c>
      <c r="BB59" s="507">
        <v>5</v>
      </c>
      <c r="BC59" s="508">
        <v>0</v>
      </c>
      <c r="BD59" s="506">
        <v>8</v>
      </c>
      <c r="BE59" s="506">
        <v>6.7</v>
      </c>
      <c r="BF59" s="506">
        <v>7.5</v>
      </c>
      <c r="BG59" s="506">
        <v>7.5</v>
      </c>
      <c r="BH59" s="506">
        <v>5.8</v>
      </c>
      <c r="BI59" s="506">
        <v>7</v>
      </c>
      <c r="BJ59" s="506">
        <v>7.6</v>
      </c>
      <c r="BK59" s="506">
        <v>7.1</v>
      </c>
      <c r="BL59" s="506">
        <v>7</v>
      </c>
      <c r="BM59" s="506">
        <v>5.3</v>
      </c>
      <c r="BN59" s="506">
        <v>7.6</v>
      </c>
      <c r="BO59" s="506">
        <v>6.7</v>
      </c>
      <c r="BP59" s="506">
        <v>8.4</v>
      </c>
      <c r="BQ59" s="552"/>
      <c r="BR59" s="506">
        <v>6.3</v>
      </c>
      <c r="BS59" s="506">
        <v>6.6</v>
      </c>
      <c r="BT59" s="506">
        <v>6.8</v>
      </c>
      <c r="BU59" s="506">
        <v>7</v>
      </c>
      <c r="BV59" s="506">
        <v>8</v>
      </c>
      <c r="BW59" s="506">
        <v>8.3000000000000007</v>
      </c>
      <c r="BX59" s="507">
        <v>50</v>
      </c>
      <c r="BY59" s="508">
        <v>0</v>
      </c>
      <c r="BZ59" s="506">
        <v>7.3</v>
      </c>
      <c r="CA59" s="552"/>
      <c r="CB59" s="506">
        <v>9.5</v>
      </c>
      <c r="CC59" s="552"/>
      <c r="CD59" s="506">
        <v>6.5</v>
      </c>
      <c r="CE59" s="506">
        <v>7.4</v>
      </c>
      <c r="CF59" s="506">
        <v>7.4</v>
      </c>
      <c r="CG59" s="506">
        <v>6</v>
      </c>
      <c r="CH59" s="552"/>
      <c r="CI59" s="506">
        <v>7.4</v>
      </c>
      <c r="CJ59" s="552"/>
      <c r="CK59" s="552"/>
      <c r="CL59" s="552"/>
      <c r="CM59" s="552"/>
      <c r="CN59" s="506">
        <v>6.5</v>
      </c>
      <c r="CO59" s="506">
        <v>8</v>
      </c>
      <c r="CP59" s="506">
        <v>7</v>
      </c>
      <c r="CQ59" s="506">
        <v>9.3000000000000007</v>
      </c>
      <c r="CR59" s="506">
        <v>7.6</v>
      </c>
      <c r="CS59" s="507">
        <v>27</v>
      </c>
      <c r="CT59" s="508">
        <v>0</v>
      </c>
      <c r="CU59" s="552"/>
      <c r="CV59" s="552"/>
      <c r="CW59" s="506">
        <v>6.7</v>
      </c>
      <c r="CX59" s="552"/>
      <c r="CY59" s="507">
        <v>5</v>
      </c>
      <c r="CZ59" s="508">
        <v>0</v>
      </c>
      <c r="DA59" s="507">
        <v>138</v>
      </c>
      <c r="DB59" s="508">
        <v>0</v>
      </c>
      <c r="DC59" s="509">
        <v>137</v>
      </c>
      <c r="DD59" s="506">
        <v>138</v>
      </c>
      <c r="DE59" s="506">
        <v>7.35</v>
      </c>
      <c r="DF59" s="506">
        <v>3.11</v>
      </c>
      <c r="DG59" s="504"/>
    </row>
    <row r="60" spans="1:111" ht="15.95" customHeight="1" x14ac:dyDescent="0.2">
      <c r="A60" s="503">
        <v>2221716767</v>
      </c>
      <c r="B60" s="504" t="s">
        <v>24</v>
      </c>
      <c r="C60" s="504" t="s">
        <v>80</v>
      </c>
      <c r="D60" s="504" t="s">
        <v>55</v>
      </c>
      <c r="E60" s="505">
        <v>36146</v>
      </c>
      <c r="F60" s="504" t="s">
        <v>210</v>
      </c>
      <c r="G60" s="504" t="s">
        <v>4854</v>
      </c>
      <c r="H60" s="506">
        <v>9.1</v>
      </c>
      <c r="I60" s="506">
        <v>8.1</v>
      </c>
      <c r="J60" s="506">
        <v>8.5</v>
      </c>
      <c r="K60" s="506">
        <v>7.1</v>
      </c>
      <c r="L60" s="506">
        <v>7.6</v>
      </c>
      <c r="M60" s="506">
        <v>6.5</v>
      </c>
      <c r="N60" s="506">
        <v>6.3</v>
      </c>
      <c r="O60" s="552"/>
      <c r="P60" s="506">
        <v>9.5</v>
      </c>
      <c r="Q60" s="552"/>
      <c r="R60" s="552"/>
      <c r="S60" s="552"/>
      <c r="T60" s="506">
        <v>6.3</v>
      </c>
      <c r="U60" s="506">
        <v>7.2</v>
      </c>
      <c r="V60" s="552"/>
      <c r="W60" s="506">
        <v>8.3000000000000007</v>
      </c>
      <c r="X60" s="506">
        <v>7.1</v>
      </c>
      <c r="Y60" s="506">
        <v>4.9000000000000004</v>
      </c>
      <c r="Z60" s="506">
        <v>7.7</v>
      </c>
      <c r="AA60" s="506">
        <v>7.2</v>
      </c>
      <c r="AB60" s="506">
        <v>6.4</v>
      </c>
      <c r="AC60" s="506">
        <v>6.7</v>
      </c>
      <c r="AD60" s="506">
        <v>5.9</v>
      </c>
      <c r="AE60" s="506">
        <v>6.8</v>
      </c>
      <c r="AF60" s="506">
        <v>8.5</v>
      </c>
      <c r="AG60" s="506">
        <v>5.9</v>
      </c>
      <c r="AH60" s="506">
        <v>5.7</v>
      </c>
      <c r="AI60" s="506">
        <v>6.5</v>
      </c>
      <c r="AJ60" s="506">
        <v>8.6999999999999993</v>
      </c>
      <c r="AK60" s="507">
        <v>51</v>
      </c>
      <c r="AL60" s="508">
        <v>0</v>
      </c>
      <c r="AM60" s="506">
        <v>7.6</v>
      </c>
      <c r="AN60" s="506">
        <v>8.6999999999999993</v>
      </c>
      <c r="AO60" s="552"/>
      <c r="AP60" s="552"/>
      <c r="AQ60" s="506">
        <v>6.3</v>
      </c>
      <c r="AR60" s="552"/>
      <c r="AS60" s="552"/>
      <c r="AT60" s="552"/>
      <c r="AU60" s="506">
        <v>5.6</v>
      </c>
      <c r="AV60" s="552"/>
      <c r="AW60" s="552"/>
      <c r="AX60" s="552"/>
      <c r="AY60" s="552"/>
      <c r="AZ60" s="552"/>
      <c r="BA60" s="506">
        <v>5.6</v>
      </c>
      <c r="BB60" s="507">
        <v>5</v>
      </c>
      <c r="BC60" s="508">
        <v>0</v>
      </c>
      <c r="BD60" s="506">
        <v>5.3</v>
      </c>
      <c r="BE60" s="506">
        <v>5.5</v>
      </c>
      <c r="BF60" s="506">
        <v>5.6</v>
      </c>
      <c r="BG60" s="506">
        <v>6.9</v>
      </c>
      <c r="BH60" s="506">
        <v>6</v>
      </c>
      <c r="BI60" s="506">
        <v>7</v>
      </c>
      <c r="BJ60" s="506">
        <v>6.9</v>
      </c>
      <c r="BK60" s="506">
        <v>7.5</v>
      </c>
      <c r="BL60" s="506">
        <v>6.6</v>
      </c>
      <c r="BM60" s="506">
        <v>6.3</v>
      </c>
      <c r="BN60" s="506">
        <v>5.5</v>
      </c>
      <c r="BO60" s="506">
        <v>5.8</v>
      </c>
      <c r="BP60" s="506">
        <v>6.3</v>
      </c>
      <c r="BQ60" s="506">
        <v>8.1999999999999993</v>
      </c>
      <c r="BR60" s="552"/>
      <c r="BS60" s="506">
        <v>8.4</v>
      </c>
      <c r="BT60" s="506">
        <v>5.0999999999999996</v>
      </c>
      <c r="BU60" s="506">
        <v>6.1</v>
      </c>
      <c r="BV60" s="506">
        <v>8.1</v>
      </c>
      <c r="BW60" s="506">
        <v>8.1</v>
      </c>
      <c r="BX60" s="507">
        <v>50</v>
      </c>
      <c r="BY60" s="508">
        <v>0</v>
      </c>
      <c r="BZ60" s="552"/>
      <c r="CA60" s="506">
        <v>7.1</v>
      </c>
      <c r="CB60" s="506">
        <v>8.8000000000000007</v>
      </c>
      <c r="CC60" s="552"/>
      <c r="CD60" s="506">
        <v>7.3</v>
      </c>
      <c r="CE60" s="506">
        <v>8.6999999999999993</v>
      </c>
      <c r="CF60" s="506">
        <v>6.5</v>
      </c>
      <c r="CG60" s="506">
        <v>7.1</v>
      </c>
      <c r="CH60" s="552"/>
      <c r="CI60" s="506">
        <v>7.1</v>
      </c>
      <c r="CJ60" s="552"/>
      <c r="CK60" s="552"/>
      <c r="CL60" s="552"/>
      <c r="CM60" s="552"/>
      <c r="CN60" s="506">
        <v>5.4</v>
      </c>
      <c r="CO60" s="506">
        <v>7.9</v>
      </c>
      <c r="CP60" s="506">
        <v>7.7</v>
      </c>
      <c r="CQ60" s="506">
        <v>8</v>
      </c>
      <c r="CR60" s="506">
        <v>9.6</v>
      </c>
      <c r="CS60" s="507">
        <v>27</v>
      </c>
      <c r="CT60" s="508">
        <v>0</v>
      </c>
      <c r="CU60" s="552"/>
      <c r="CV60" s="552"/>
      <c r="CW60" s="506">
        <v>7.5</v>
      </c>
      <c r="CX60" s="552"/>
      <c r="CY60" s="507">
        <v>5</v>
      </c>
      <c r="CZ60" s="508">
        <v>0</v>
      </c>
      <c r="DA60" s="507">
        <v>138</v>
      </c>
      <c r="DB60" s="508">
        <v>0</v>
      </c>
      <c r="DC60" s="509">
        <v>137</v>
      </c>
      <c r="DD60" s="506">
        <v>138</v>
      </c>
      <c r="DE60" s="506">
        <v>6.99</v>
      </c>
      <c r="DF60" s="506">
        <v>2.85</v>
      </c>
      <c r="DG60" s="504"/>
    </row>
    <row r="61" spans="1:111" ht="15.95" customHeight="1" x14ac:dyDescent="0.2">
      <c r="A61" s="503">
        <v>2221727320</v>
      </c>
      <c r="B61" s="504" t="s">
        <v>22</v>
      </c>
      <c r="C61" s="504" t="s">
        <v>81</v>
      </c>
      <c r="D61" s="504" t="s">
        <v>55</v>
      </c>
      <c r="E61" s="505">
        <v>36090</v>
      </c>
      <c r="F61" s="504" t="s">
        <v>210</v>
      </c>
      <c r="G61" s="504" t="s">
        <v>4854</v>
      </c>
      <c r="H61" s="506">
        <v>8</v>
      </c>
      <c r="I61" s="506">
        <v>7.9</v>
      </c>
      <c r="J61" s="506">
        <v>8.1</v>
      </c>
      <c r="K61" s="506">
        <v>7.4</v>
      </c>
      <c r="L61" s="506">
        <v>6.3</v>
      </c>
      <c r="M61" s="506">
        <v>5.7</v>
      </c>
      <c r="N61" s="506">
        <v>7.3</v>
      </c>
      <c r="O61" s="552"/>
      <c r="P61" s="506">
        <v>6.5</v>
      </c>
      <c r="Q61" s="552"/>
      <c r="R61" s="552"/>
      <c r="S61" s="552"/>
      <c r="T61" s="552"/>
      <c r="U61" s="506">
        <v>7.7</v>
      </c>
      <c r="V61" s="506">
        <v>6.9</v>
      </c>
      <c r="W61" s="506">
        <v>8.8000000000000007</v>
      </c>
      <c r="X61" s="506">
        <v>7.4</v>
      </c>
      <c r="Y61" s="506">
        <v>6.5</v>
      </c>
      <c r="Z61" s="506">
        <v>6.3</v>
      </c>
      <c r="AA61" s="506">
        <v>5.9</v>
      </c>
      <c r="AB61" s="506">
        <v>6.3</v>
      </c>
      <c r="AC61" s="506">
        <v>7.3</v>
      </c>
      <c r="AD61" s="506">
        <v>6.3</v>
      </c>
      <c r="AE61" s="506">
        <v>6.4</v>
      </c>
      <c r="AF61" s="506">
        <v>6.6</v>
      </c>
      <c r="AG61" s="506">
        <v>6.4</v>
      </c>
      <c r="AH61" s="506">
        <v>7.8</v>
      </c>
      <c r="AI61" s="506">
        <v>7.1</v>
      </c>
      <c r="AJ61" s="506">
        <v>7.2</v>
      </c>
      <c r="AK61" s="507">
        <v>51</v>
      </c>
      <c r="AL61" s="508">
        <v>0</v>
      </c>
      <c r="AM61" s="506">
        <v>8.3000000000000007</v>
      </c>
      <c r="AN61" s="506">
        <v>7.7</v>
      </c>
      <c r="AO61" s="552"/>
      <c r="AP61" s="552"/>
      <c r="AQ61" s="552"/>
      <c r="AR61" s="552"/>
      <c r="AS61" s="552"/>
      <c r="AT61" s="506">
        <v>7.9</v>
      </c>
      <c r="AU61" s="552"/>
      <c r="AV61" s="552"/>
      <c r="AW61" s="552"/>
      <c r="AX61" s="552"/>
      <c r="AY61" s="552"/>
      <c r="AZ61" s="506">
        <v>6.8</v>
      </c>
      <c r="BA61" s="506">
        <v>6</v>
      </c>
      <c r="BB61" s="507">
        <v>5</v>
      </c>
      <c r="BC61" s="508">
        <v>0</v>
      </c>
      <c r="BD61" s="506">
        <v>7.7</v>
      </c>
      <c r="BE61" s="506">
        <v>6</v>
      </c>
      <c r="BF61" s="506">
        <v>7.7</v>
      </c>
      <c r="BG61" s="506">
        <v>7.1</v>
      </c>
      <c r="BH61" s="506">
        <v>6.4</v>
      </c>
      <c r="BI61" s="506">
        <v>8.5</v>
      </c>
      <c r="BJ61" s="506">
        <v>8.1</v>
      </c>
      <c r="BK61" s="506">
        <v>6.6</v>
      </c>
      <c r="BL61" s="506">
        <v>7.7</v>
      </c>
      <c r="BM61" s="506">
        <v>6.6</v>
      </c>
      <c r="BN61" s="506">
        <v>7</v>
      </c>
      <c r="BO61" s="506">
        <v>6.9</v>
      </c>
      <c r="BP61" s="506">
        <v>8.3000000000000007</v>
      </c>
      <c r="BQ61" s="552"/>
      <c r="BR61" s="506">
        <v>6.9</v>
      </c>
      <c r="BS61" s="506">
        <v>7</v>
      </c>
      <c r="BT61" s="506">
        <v>5.6</v>
      </c>
      <c r="BU61" s="506">
        <v>6.5</v>
      </c>
      <c r="BV61" s="506">
        <v>8.4</v>
      </c>
      <c r="BW61" s="506">
        <v>8.6999999999999993</v>
      </c>
      <c r="BX61" s="507">
        <v>50</v>
      </c>
      <c r="BY61" s="508">
        <v>0</v>
      </c>
      <c r="BZ61" s="552"/>
      <c r="CA61" s="506">
        <v>8.3000000000000007</v>
      </c>
      <c r="CB61" s="506">
        <v>7.6</v>
      </c>
      <c r="CC61" s="552"/>
      <c r="CD61" s="506">
        <v>7.9</v>
      </c>
      <c r="CE61" s="506">
        <v>6.8</v>
      </c>
      <c r="CF61" s="506">
        <v>9</v>
      </c>
      <c r="CG61" s="506">
        <v>6.9</v>
      </c>
      <c r="CH61" s="552"/>
      <c r="CI61" s="506">
        <v>9.1</v>
      </c>
      <c r="CJ61" s="552"/>
      <c r="CK61" s="552"/>
      <c r="CL61" s="552"/>
      <c r="CM61" s="552"/>
      <c r="CN61" s="506">
        <v>4.5</v>
      </c>
      <c r="CO61" s="506">
        <v>7.8</v>
      </c>
      <c r="CP61" s="506">
        <v>8.3000000000000007</v>
      </c>
      <c r="CQ61" s="506">
        <v>8.4</v>
      </c>
      <c r="CR61" s="506">
        <v>7.3</v>
      </c>
      <c r="CS61" s="507">
        <v>27</v>
      </c>
      <c r="CT61" s="508">
        <v>0</v>
      </c>
      <c r="CU61" s="552"/>
      <c r="CV61" s="552"/>
      <c r="CW61" s="506">
        <v>8.1</v>
      </c>
      <c r="CX61" s="552"/>
      <c r="CY61" s="507">
        <v>5</v>
      </c>
      <c r="CZ61" s="508">
        <v>0</v>
      </c>
      <c r="DA61" s="507">
        <v>138</v>
      </c>
      <c r="DB61" s="508">
        <v>0</v>
      </c>
      <c r="DC61" s="509">
        <v>137</v>
      </c>
      <c r="DD61" s="506">
        <v>138</v>
      </c>
      <c r="DE61" s="506">
        <v>7.18</v>
      </c>
      <c r="DF61" s="506">
        <v>2.97</v>
      </c>
      <c r="DG61" s="504"/>
    </row>
    <row r="62" spans="1:111" ht="15.95" customHeight="1" x14ac:dyDescent="0.2">
      <c r="A62" s="503">
        <v>2220865953</v>
      </c>
      <c r="B62" s="504" t="s">
        <v>6</v>
      </c>
      <c r="C62" s="504" t="s">
        <v>72</v>
      </c>
      <c r="D62" s="504" t="s">
        <v>152</v>
      </c>
      <c r="E62" s="505">
        <v>36049</v>
      </c>
      <c r="F62" s="504" t="s">
        <v>210</v>
      </c>
      <c r="G62" s="504" t="s">
        <v>212</v>
      </c>
      <c r="H62" s="506">
        <v>6.9</v>
      </c>
      <c r="I62" s="506">
        <v>6.3</v>
      </c>
      <c r="J62" s="506">
        <v>6.3</v>
      </c>
      <c r="K62" s="506">
        <v>6.2</v>
      </c>
      <c r="L62" s="506">
        <v>6.1</v>
      </c>
      <c r="M62" s="506">
        <v>7.1</v>
      </c>
      <c r="N62" s="506">
        <v>5.6</v>
      </c>
      <c r="O62" s="552"/>
      <c r="P62" s="506">
        <v>4.7</v>
      </c>
      <c r="Q62" s="552"/>
      <c r="R62" s="552"/>
      <c r="S62" s="552"/>
      <c r="T62" s="552"/>
      <c r="U62" s="506">
        <v>7</v>
      </c>
      <c r="V62" s="506">
        <v>5.4</v>
      </c>
      <c r="W62" s="506">
        <v>8.4</v>
      </c>
      <c r="X62" s="506">
        <v>7.2</v>
      </c>
      <c r="Y62" s="506">
        <v>6.5</v>
      </c>
      <c r="Z62" s="506">
        <v>6.2</v>
      </c>
      <c r="AA62" s="506">
        <v>5.3</v>
      </c>
      <c r="AB62" s="506">
        <v>7</v>
      </c>
      <c r="AC62" s="506">
        <v>5.0999999999999996</v>
      </c>
      <c r="AD62" s="506">
        <v>4.3</v>
      </c>
      <c r="AE62" s="506">
        <v>5.5</v>
      </c>
      <c r="AF62" s="506">
        <v>6.2</v>
      </c>
      <c r="AG62" s="506">
        <v>5.6</v>
      </c>
      <c r="AH62" s="506">
        <v>5.5</v>
      </c>
      <c r="AI62" s="506">
        <v>5.3</v>
      </c>
      <c r="AJ62" s="552">
        <v>0</v>
      </c>
      <c r="AK62" s="507">
        <v>49</v>
      </c>
      <c r="AL62" s="508">
        <v>2</v>
      </c>
      <c r="AM62" s="506">
        <v>6.2</v>
      </c>
      <c r="AN62" s="506">
        <v>6.6</v>
      </c>
      <c r="AO62" s="506">
        <v>8.6999999999999993</v>
      </c>
      <c r="AP62" s="552"/>
      <c r="AQ62" s="552"/>
      <c r="AR62" s="552"/>
      <c r="AS62" s="552"/>
      <c r="AT62" s="552"/>
      <c r="AU62" s="506">
        <v>7.3</v>
      </c>
      <c r="AV62" s="552"/>
      <c r="AW62" s="552"/>
      <c r="AX62" s="552"/>
      <c r="AY62" s="552"/>
      <c r="AZ62" s="552"/>
      <c r="BA62" s="506">
        <v>4.8</v>
      </c>
      <c r="BB62" s="507">
        <v>5</v>
      </c>
      <c r="BC62" s="508">
        <v>0</v>
      </c>
      <c r="BD62" s="506">
        <v>6.7</v>
      </c>
      <c r="BE62" s="506">
        <v>5.7</v>
      </c>
      <c r="BF62" s="506">
        <v>6.5</v>
      </c>
      <c r="BG62" s="553" t="s">
        <v>219</v>
      </c>
      <c r="BH62" s="506">
        <v>5.6</v>
      </c>
      <c r="BI62" s="506">
        <v>4.8</v>
      </c>
      <c r="BJ62" s="506">
        <v>6.8</v>
      </c>
      <c r="BK62" s="506">
        <v>5.3</v>
      </c>
      <c r="BL62" s="506">
        <v>5.3</v>
      </c>
      <c r="BM62" s="506">
        <v>5.8</v>
      </c>
      <c r="BN62" s="506">
        <v>4</v>
      </c>
      <c r="BO62" s="506">
        <v>5.6</v>
      </c>
      <c r="BP62" s="506">
        <v>6.7</v>
      </c>
      <c r="BQ62" s="552"/>
      <c r="BR62" s="506">
        <v>4.5</v>
      </c>
      <c r="BS62" s="506">
        <v>5.8</v>
      </c>
      <c r="BT62" s="506">
        <v>4.9000000000000004</v>
      </c>
      <c r="BU62" s="552">
        <v>0</v>
      </c>
      <c r="BV62" s="506">
        <v>5.8</v>
      </c>
      <c r="BW62" s="506">
        <v>7.8</v>
      </c>
      <c r="BX62" s="507">
        <v>44</v>
      </c>
      <c r="BY62" s="508">
        <v>6</v>
      </c>
      <c r="BZ62" s="506">
        <v>6.2</v>
      </c>
      <c r="CA62" s="552"/>
      <c r="CB62" s="552">
        <v>0</v>
      </c>
      <c r="CC62" s="552"/>
      <c r="CD62" s="506">
        <v>5.9</v>
      </c>
      <c r="CE62" s="506">
        <v>7.4</v>
      </c>
      <c r="CF62" s="506">
        <v>6.2</v>
      </c>
      <c r="CG62" s="506">
        <v>5.6</v>
      </c>
      <c r="CH62" s="552"/>
      <c r="CI62" s="506">
        <v>5.2</v>
      </c>
      <c r="CJ62" s="552"/>
      <c r="CK62" s="552"/>
      <c r="CL62" s="552"/>
      <c r="CM62" s="552"/>
      <c r="CN62" s="506">
        <v>5</v>
      </c>
      <c r="CO62" s="552"/>
      <c r="CP62" s="506">
        <v>5.4</v>
      </c>
      <c r="CQ62" s="506">
        <v>6.8</v>
      </c>
      <c r="CR62" s="506">
        <v>8.1999999999999993</v>
      </c>
      <c r="CS62" s="507">
        <v>22</v>
      </c>
      <c r="CT62" s="508">
        <v>6</v>
      </c>
      <c r="CU62" s="552"/>
      <c r="CV62" s="552"/>
      <c r="CW62" s="552"/>
      <c r="CX62" s="552"/>
      <c r="CY62" s="507">
        <v>0</v>
      </c>
      <c r="CZ62" s="508">
        <v>5</v>
      </c>
      <c r="DA62" s="507">
        <v>120</v>
      </c>
      <c r="DB62" s="508">
        <v>19</v>
      </c>
      <c r="DC62" s="509">
        <v>137</v>
      </c>
      <c r="DD62" s="506">
        <v>130</v>
      </c>
      <c r="DE62" s="506">
        <v>5.63</v>
      </c>
      <c r="DF62" s="506">
        <v>1.97</v>
      </c>
      <c r="DG62" s="504"/>
    </row>
    <row r="63" spans="1:111" ht="15.95" customHeight="1" x14ac:dyDescent="0.2">
      <c r="A63" s="503">
        <v>2221727323</v>
      </c>
      <c r="B63" s="504" t="s">
        <v>26</v>
      </c>
      <c r="C63" s="504" t="s">
        <v>53</v>
      </c>
      <c r="D63" s="504" t="s">
        <v>153</v>
      </c>
      <c r="E63" s="505">
        <v>35871</v>
      </c>
      <c r="F63" s="504" t="s">
        <v>210</v>
      </c>
      <c r="G63" s="504" t="s">
        <v>4854</v>
      </c>
      <c r="H63" s="506">
        <v>7</v>
      </c>
      <c r="I63" s="506">
        <v>7.4</v>
      </c>
      <c r="J63" s="506">
        <v>6.2</v>
      </c>
      <c r="K63" s="506">
        <v>8.6999999999999993</v>
      </c>
      <c r="L63" s="506">
        <v>7.4</v>
      </c>
      <c r="M63" s="506">
        <v>5.9</v>
      </c>
      <c r="N63" s="506">
        <v>6.8</v>
      </c>
      <c r="O63" s="552"/>
      <c r="P63" s="506">
        <v>5.9</v>
      </c>
      <c r="Q63" s="552"/>
      <c r="R63" s="552"/>
      <c r="S63" s="552"/>
      <c r="T63" s="506">
        <v>6.9</v>
      </c>
      <c r="U63" s="506">
        <v>7.8</v>
      </c>
      <c r="V63" s="552"/>
      <c r="W63" s="506">
        <v>8.3000000000000007</v>
      </c>
      <c r="X63" s="506">
        <v>7.8</v>
      </c>
      <c r="Y63" s="506">
        <v>6</v>
      </c>
      <c r="Z63" s="506">
        <v>5.8</v>
      </c>
      <c r="AA63" s="506">
        <v>6.3</v>
      </c>
      <c r="AB63" s="506">
        <v>5.7</v>
      </c>
      <c r="AC63" s="506">
        <v>7.2</v>
      </c>
      <c r="AD63" s="506">
        <v>6.6</v>
      </c>
      <c r="AE63" s="506">
        <v>6.8</v>
      </c>
      <c r="AF63" s="506">
        <v>7.3</v>
      </c>
      <c r="AG63" s="506">
        <v>5.4</v>
      </c>
      <c r="AH63" s="506">
        <v>5.3</v>
      </c>
      <c r="AI63" s="506">
        <v>6.2</v>
      </c>
      <c r="AJ63" s="506">
        <v>7.5</v>
      </c>
      <c r="AK63" s="507">
        <v>51</v>
      </c>
      <c r="AL63" s="508">
        <v>0</v>
      </c>
      <c r="AM63" s="506">
        <v>8.1</v>
      </c>
      <c r="AN63" s="506">
        <v>6.7</v>
      </c>
      <c r="AO63" s="506">
        <v>8</v>
      </c>
      <c r="AP63" s="552"/>
      <c r="AQ63" s="552"/>
      <c r="AR63" s="552"/>
      <c r="AS63" s="552"/>
      <c r="AT63" s="552"/>
      <c r="AU63" s="506">
        <v>9</v>
      </c>
      <c r="AV63" s="552"/>
      <c r="AW63" s="552"/>
      <c r="AX63" s="552"/>
      <c r="AY63" s="552"/>
      <c r="AZ63" s="552"/>
      <c r="BA63" s="506">
        <v>6.4</v>
      </c>
      <c r="BB63" s="507">
        <v>5</v>
      </c>
      <c r="BC63" s="508">
        <v>0</v>
      </c>
      <c r="BD63" s="506">
        <v>6.8</v>
      </c>
      <c r="BE63" s="506">
        <v>5.7</v>
      </c>
      <c r="BF63" s="506">
        <v>6.1</v>
      </c>
      <c r="BG63" s="506">
        <v>6</v>
      </c>
      <c r="BH63" s="506">
        <v>6.7</v>
      </c>
      <c r="BI63" s="506">
        <v>6.6</v>
      </c>
      <c r="BJ63" s="506">
        <v>7.3</v>
      </c>
      <c r="BK63" s="506">
        <v>6.4</v>
      </c>
      <c r="BL63" s="506">
        <v>6.1</v>
      </c>
      <c r="BM63" s="506">
        <v>6.1</v>
      </c>
      <c r="BN63" s="506">
        <v>4.7</v>
      </c>
      <c r="BO63" s="506">
        <v>6.5</v>
      </c>
      <c r="BP63" s="506">
        <v>7.1</v>
      </c>
      <c r="BQ63" s="552"/>
      <c r="BR63" s="506">
        <v>7.7</v>
      </c>
      <c r="BS63" s="506">
        <v>5.9</v>
      </c>
      <c r="BT63" s="506">
        <v>6.3</v>
      </c>
      <c r="BU63" s="506">
        <v>5.2</v>
      </c>
      <c r="BV63" s="506">
        <v>7.7</v>
      </c>
      <c r="BW63" s="506">
        <v>7.3</v>
      </c>
      <c r="BX63" s="507">
        <v>50</v>
      </c>
      <c r="BY63" s="508">
        <v>0</v>
      </c>
      <c r="BZ63" s="506">
        <v>8.4</v>
      </c>
      <c r="CA63" s="552"/>
      <c r="CB63" s="506">
        <v>7.2</v>
      </c>
      <c r="CC63" s="552"/>
      <c r="CD63" s="506">
        <v>5.6</v>
      </c>
      <c r="CE63" s="506">
        <v>5.9</v>
      </c>
      <c r="CF63" s="506">
        <v>7.3</v>
      </c>
      <c r="CG63" s="506">
        <v>5.7</v>
      </c>
      <c r="CH63" s="552"/>
      <c r="CI63" s="506">
        <v>7</v>
      </c>
      <c r="CJ63" s="552"/>
      <c r="CK63" s="552"/>
      <c r="CL63" s="552"/>
      <c r="CM63" s="552"/>
      <c r="CN63" s="506">
        <v>6.4</v>
      </c>
      <c r="CO63" s="506">
        <v>5.0999999999999996</v>
      </c>
      <c r="CP63" s="506">
        <v>6.7</v>
      </c>
      <c r="CQ63" s="506">
        <v>8.1</v>
      </c>
      <c r="CR63" s="506">
        <v>7</v>
      </c>
      <c r="CS63" s="507">
        <v>27</v>
      </c>
      <c r="CT63" s="508">
        <v>0</v>
      </c>
      <c r="CU63" s="552"/>
      <c r="CV63" s="552"/>
      <c r="CW63" s="506">
        <v>7.4</v>
      </c>
      <c r="CX63" s="552"/>
      <c r="CY63" s="507">
        <v>5</v>
      </c>
      <c r="CZ63" s="508">
        <v>0</v>
      </c>
      <c r="DA63" s="507">
        <v>138</v>
      </c>
      <c r="DB63" s="508">
        <v>0</v>
      </c>
      <c r="DC63" s="509">
        <v>137</v>
      </c>
      <c r="DD63" s="506">
        <v>138</v>
      </c>
      <c r="DE63" s="506">
        <v>6.56</v>
      </c>
      <c r="DF63" s="506">
        <v>2.56</v>
      </c>
      <c r="DG63" s="504"/>
    </row>
    <row r="64" spans="1:111" ht="15.95" customHeight="1" x14ac:dyDescent="0.2">
      <c r="A64" s="503">
        <v>2220716805</v>
      </c>
      <c r="B64" s="504" t="s">
        <v>13</v>
      </c>
      <c r="C64" s="504" t="s">
        <v>83</v>
      </c>
      <c r="D64" s="504" t="s">
        <v>154</v>
      </c>
      <c r="E64" s="505">
        <v>36141</v>
      </c>
      <c r="F64" s="504" t="s">
        <v>209</v>
      </c>
      <c r="G64" s="504" t="s">
        <v>212</v>
      </c>
      <c r="H64" s="506">
        <v>9</v>
      </c>
      <c r="I64" s="506">
        <v>6.8</v>
      </c>
      <c r="J64" s="506">
        <v>6.5</v>
      </c>
      <c r="K64" s="506">
        <v>6.1</v>
      </c>
      <c r="L64" s="506">
        <v>5.6</v>
      </c>
      <c r="M64" s="506">
        <v>5.5</v>
      </c>
      <c r="N64" s="506">
        <v>5</v>
      </c>
      <c r="O64" s="552"/>
      <c r="P64" s="506">
        <v>5.4</v>
      </c>
      <c r="Q64" s="552"/>
      <c r="R64" s="552"/>
      <c r="S64" s="552"/>
      <c r="T64" s="552"/>
      <c r="U64" s="506">
        <v>7.8</v>
      </c>
      <c r="V64" s="506">
        <v>4.5999999999999996</v>
      </c>
      <c r="W64" s="506">
        <v>8.3000000000000007</v>
      </c>
      <c r="X64" s="506">
        <v>7.7</v>
      </c>
      <c r="Y64" s="553" t="s">
        <v>219</v>
      </c>
      <c r="Z64" s="506">
        <v>5.8</v>
      </c>
      <c r="AA64" s="506">
        <v>6.3</v>
      </c>
      <c r="AB64" s="553" t="s">
        <v>219</v>
      </c>
      <c r="AC64" s="506">
        <v>7.8</v>
      </c>
      <c r="AD64" s="506">
        <v>6.7</v>
      </c>
      <c r="AE64" s="506">
        <v>7.2</v>
      </c>
      <c r="AF64" s="506">
        <v>5.7</v>
      </c>
      <c r="AG64" s="506">
        <v>6.7</v>
      </c>
      <c r="AH64" s="506">
        <v>6.5</v>
      </c>
      <c r="AI64" s="506">
        <v>6.8</v>
      </c>
      <c r="AJ64" s="506">
        <v>6.7</v>
      </c>
      <c r="AK64" s="507">
        <v>46</v>
      </c>
      <c r="AL64" s="508">
        <v>5</v>
      </c>
      <c r="AM64" s="506">
        <v>5.8</v>
      </c>
      <c r="AN64" s="506">
        <v>5.5</v>
      </c>
      <c r="AO64" s="506">
        <v>7.2</v>
      </c>
      <c r="AP64" s="552"/>
      <c r="AQ64" s="552"/>
      <c r="AR64" s="552"/>
      <c r="AS64" s="552"/>
      <c r="AT64" s="552"/>
      <c r="AU64" s="506">
        <v>5.3</v>
      </c>
      <c r="AV64" s="552"/>
      <c r="AW64" s="552"/>
      <c r="AX64" s="552"/>
      <c r="AY64" s="552"/>
      <c r="AZ64" s="552"/>
      <c r="BA64" s="506">
        <v>7.1</v>
      </c>
      <c r="BB64" s="507">
        <v>5</v>
      </c>
      <c r="BC64" s="508">
        <v>0</v>
      </c>
      <c r="BD64" s="506">
        <v>5.5</v>
      </c>
      <c r="BE64" s="506">
        <v>4.5999999999999996</v>
      </c>
      <c r="BF64" s="506">
        <v>6.9</v>
      </c>
      <c r="BG64" s="506">
        <v>4.8</v>
      </c>
      <c r="BH64" s="506">
        <v>5</v>
      </c>
      <c r="BI64" s="506">
        <v>6.4</v>
      </c>
      <c r="BJ64" s="506">
        <v>7.6</v>
      </c>
      <c r="BK64" s="506">
        <v>4.0999999999999996</v>
      </c>
      <c r="BL64" s="506">
        <v>5.3</v>
      </c>
      <c r="BM64" s="506">
        <v>4.9000000000000004</v>
      </c>
      <c r="BN64" s="506">
        <v>4.5</v>
      </c>
      <c r="BO64" s="553" t="s">
        <v>219</v>
      </c>
      <c r="BP64" s="553" t="s">
        <v>219</v>
      </c>
      <c r="BQ64" s="552"/>
      <c r="BR64" s="506">
        <v>7.3</v>
      </c>
      <c r="BS64" s="506">
        <v>8.1</v>
      </c>
      <c r="BT64" s="506">
        <v>5.8</v>
      </c>
      <c r="BU64" s="506">
        <v>4.7</v>
      </c>
      <c r="BV64" s="506">
        <v>5.0999999999999996</v>
      </c>
      <c r="BW64" s="506">
        <v>5.7</v>
      </c>
      <c r="BX64" s="507">
        <v>45</v>
      </c>
      <c r="BY64" s="508">
        <v>5</v>
      </c>
      <c r="BZ64" s="506">
        <v>8.8000000000000007</v>
      </c>
      <c r="CA64" s="552"/>
      <c r="CB64" s="506">
        <v>7</v>
      </c>
      <c r="CC64" s="552"/>
      <c r="CD64" s="506">
        <v>6.4</v>
      </c>
      <c r="CE64" s="506">
        <v>7.1</v>
      </c>
      <c r="CF64" s="552">
        <v>0</v>
      </c>
      <c r="CG64" s="506">
        <v>4.9000000000000004</v>
      </c>
      <c r="CH64" s="552"/>
      <c r="CI64" s="506">
        <v>5.2</v>
      </c>
      <c r="CJ64" s="552"/>
      <c r="CK64" s="552"/>
      <c r="CL64" s="552"/>
      <c r="CM64" s="552"/>
      <c r="CN64" s="506">
        <v>7.2</v>
      </c>
      <c r="CO64" s="506">
        <v>5.7</v>
      </c>
      <c r="CP64" s="552"/>
      <c r="CQ64" s="506">
        <v>8.1</v>
      </c>
      <c r="CR64" s="506">
        <v>6.4</v>
      </c>
      <c r="CS64" s="507">
        <v>23</v>
      </c>
      <c r="CT64" s="508">
        <v>4</v>
      </c>
      <c r="CU64" s="552"/>
      <c r="CV64" s="552"/>
      <c r="CW64" s="552"/>
      <c r="CX64" s="552"/>
      <c r="CY64" s="507">
        <v>0</v>
      </c>
      <c r="CZ64" s="508">
        <v>5</v>
      </c>
      <c r="DA64" s="507">
        <v>119</v>
      </c>
      <c r="DB64" s="508">
        <v>19</v>
      </c>
      <c r="DC64" s="509">
        <v>137</v>
      </c>
      <c r="DD64" s="506">
        <v>126</v>
      </c>
      <c r="DE64" s="506">
        <v>5.79</v>
      </c>
      <c r="DF64" s="506">
        <v>2.21</v>
      </c>
      <c r="DG64" s="504"/>
    </row>
    <row r="65" spans="1:111" ht="15.95" customHeight="1" x14ac:dyDescent="0.2">
      <c r="A65" s="503">
        <v>2220716830</v>
      </c>
      <c r="B65" s="504" t="s">
        <v>23</v>
      </c>
      <c r="C65" s="504" t="s">
        <v>84</v>
      </c>
      <c r="D65" s="504" t="s">
        <v>155</v>
      </c>
      <c r="E65" s="505">
        <v>36066</v>
      </c>
      <c r="F65" s="504" t="s">
        <v>209</v>
      </c>
      <c r="G65" s="504" t="s">
        <v>4854</v>
      </c>
      <c r="H65" s="506">
        <v>7.4</v>
      </c>
      <c r="I65" s="506">
        <v>7.5</v>
      </c>
      <c r="J65" s="506">
        <v>7</v>
      </c>
      <c r="K65" s="506">
        <v>6.8</v>
      </c>
      <c r="L65" s="506">
        <v>6.3</v>
      </c>
      <c r="M65" s="506">
        <v>4.4000000000000004</v>
      </c>
      <c r="N65" s="506">
        <v>5.8</v>
      </c>
      <c r="O65" s="552"/>
      <c r="P65" s="506">
        <v>5.2</v>
      </c>
      <c r="Q65" s="552"/>
      <c r="R65" s="552"/>
      <c r="S65" s="552"/>
      <c r="T65" s="552"/>
      <c r="U65" s="506">
        <v>7</v>
      </c>
      <c r="V65" s="506">
        <v>7.7</v>
      </c>
      <c r="W65" s="506">
        <v>8.6999999999999993</v>
      </c>
      <c r="X65" s="506">
        <v>8.1999999999999993</v>
      </c>
      <c r="Y65" s="506">
        <v>6.7</v>
      </c>
      <c r="Z65" s="506">
        <v>6</v>
      </c>
      <c r="AA65" s="506">
        <v>4.7</v>
      </c>
      <c r="AB65" s="506">
        <v>7</v>
      </c>
      <c r="AC65" s="506">
        <v>6.1</v>
      </c>
      <c r="AD65" s="506">
        <v>4.7</v>
      </c>
      <c r="AE65" s="506">
        <v>4.0999999999999996</v>
      </c>
      <c r="AF65" s="506">
        <v>5.3</v>
      </c>
      <c r="AG65" s="506">
        <v>5.3</v>
      </c>
      <c r="AH65" s="506">
        <v>6.4</v>
      </c>
      <c r="AI65" s="506">
        <v>4.7</v>
      </c>
      <c r="AJ65" s="506">
        <v>5.9</v>
      </c>
      <c r="AK65" s="507">
        <v>51</v>
      </c>
      <c r="AL65" s="508">
        <v>0</v>
      </c>
      <c r="AM65" s="506">
        <v>5.8</v>
      </c>
      <c r="AN65" s="506">
        <v>4.9000000000000004</v>
      </c>
      <c r="AO65" s="506">
        <v>6.9</v>
      </c>
      <c r="AP65" s="552"/>
      <c r="AQ65" s="552"/>
      <c r="AR65" s="552"/>
      <c r="AS65" s="552"/>
      <c r="AT65" s="552"/>
      <c r="AU65" s="506">
        <v>5.9</v>
      </c>
      <c r="AV65" s="552"/>
      <c r="AW65" s="552"/>
      <c r="AX65" s="552"/>
      <c r="AY65" s="552"/>
      <c r="AZ65" s="552"/>
      <c r="BA65" s="506">
        <v>8.6</v>
      </c>
      <c r="BB65" s="507">
        <v>5</v>
      </c>
      <c r="BC65" s="508">
        <v>0</v>
      </c>
      <c r="BD65" s="506">
        <v>5.5</v>
      </c>
      <c r="BE65" s="506">
        <v>4.5999999999999996</v>
      </c>
      <c r="BF65" s="506">
        <v>4.9000000000000004</v>
      </c>
      <c r="BG65" s="506">
        <v>6</v>
      </c>
      <c r="BH65" s="506">
        <v>5.8</v>
      </c>
      <c r="BI65" s="506">
        <v>5.7</v>
      </c>
      <c r="BJ65" s="506">
        <v>5.0999999999999996</v>
      </c>
      <c r="BK65" s="506">
        <v>6.2</v>
      </c>
      <c r="BL65" s="506">
        <v>5.8</v>
      </c>
      <c r="BM65" s="506">
        <v>4.4000000000000004</v>
      </c>
      <c r="BN65" s="506">
        <v>6.3</v>
      </c>
      <c r="BO65" s="506">
        <v>4.8</v>
      </c>
      <c r="BP65" s="506">
        <v>5.7</v>
      </c>
      <c r="BQ65" s="552"/>
      <c r="BR65" s="506">
        <v>5.2</v>
      </c>
      <c r="BS65" s="506">
        <v>5.6</v>
      </c>
      <c r="BT65" s="506">
        <v>6</v>
      </c>
      <c r="BU65" s="506">
        <v>5.2</v>
      </c>
      <c r="BV65" s="506">
        <v>6.6</v>
      </c>
      <c r="BW65" s="506">
        <v>7.2</v>
      </c>
      <c r="BX65" s="507">
        <v>50</v>
      </c>
      <c r="BY65" s="508">
        <v>0</v>
      </c>
      <c r="BZ65" s="552"/>
      <c r="CA65" s="506">
        <v>7.5</v>
      </c>
      <c r="CB65" s="506">
        <v>6.7</v>
      </c>
      <c r="CC65" s="552"/>
      <c r="CD65" s="506">
        <v>6.7</v>
      </c>
      <c r="CE65" s="506">
        <v>6.1</v>
      </c>
      <c r="CF65" s="506">
        <v>7.9</v>
      </c>
      <c r="CG65" s="506">
        <v>4.5</v>
      </c>
      <c r="CH65" s="552"/>
      <c r="CI65" s="506">
        <v>6.8</v>
      </c>
      <c r="CJ65" s="552"/>
      <c r="CK65" s="552"/>
      <c r="CL65" s="552"/>
      <c r="CM65" s="552"/>
      <c r="CN65" s="506">
        <v>5.8</v>
      </c>
      <c r="CO65" s="506">
        <v>6.6</v>
      </c>
      <c r="CP65" s="506">
        <v>8.1999999999999993</v>
      </c>
      <c r="CQ65" s="506">
        <v>6.2</v>
      </c>
      <c r="CR65" s="506">
        <v>6.4</v>
      </c>
      <c r="CS65" s="507">
        <v>27</v>
      </c>
      <c r="CT65" s="508">
        <v>0</v>
      </c>
      <c r="CU65" s="552"/>
      <c r="CV65" s="552"/>
      <c r="CW65" s="506">
        <v>7.5</v>
      </c>
      <c r="CX65" s="552"/>
      <c r="CY65" s="507">
        <v>5</v>
      </c>
      <c r="CZ65" s="508">
        <v>0</v>
      </c>
      <c r="DA65" s="507">
        <v>138</v>
      </c>
      <c r="DB65" s="508">
        <v>0</v>
      </c>
      <c r="DC65" s="509">
        <v>137</v>
      </c>
      <c r="DD65" s="506">
        <v>138</v>
      </c>
      <c r="DE65" s="506">
        <v>6.03</v>
      </c>
      <c r="DF65" s="506">
        <v>2.2599999999999998</v>
      </c>
      <c r="DG65" s="504"/>
    </row>
    <row r="66" spans="1:111" ht="15.95" customHeight="1" x14ac:dyDescent="0.2">
      <c r="A66" s="503">
        <v>2220716844</v>
      </c>
      <c r="B66" s="504" t="s">
        <v>6</v>
      </c>
      <c r="C66" s="504" t="s">
        <v>85</v>
      </c>
      <c r="D66" s="504" t="s">
        <v>156</v>
      </c>
      <c r="E66" s="505">
        <v>36064</v>
      </c>
      <c r="F66" s="504" t="s">
        <v>209</v>
      </c>
      <c r="G66" s="504" t="s">
        <v>4854</v>
      </c>
      <c r="H66" s="506">
        <v>8.4</v>
      </c>
      <c r="I66" s="506">
        <v>6.9</v>
      </c>
      <c r="J66" s="506">
        <v>6.1</v>
      </c>
      <c r="K66" s="506">
        <v>7</v>
      </c>
      <c r="L66" s="506">
        <v>6.9</v>
      </c>
      <c r="M66" s="506">
        <v>4.5999999999999996</v>
      </c>
      <c r="N66" s="506">
        <v>6.1</v>
      </c>
      <c r="O66" s="552"/>
      <c r="P66" s="506">
        <v>6.7</v>
      </c>
      <c r="Q66" s="552"/>
      <c r="R66" s="552"/>
      <c r="S66" s="552"/>
      <c r="T66" s="552"/>
      <c r="U66" s="506">
        <v>8.1</v>
      </c>
      <c r="V66" s="506">
        <v>7.4</v>
      </c>
      <c r="W66" s="506">
        <v>9.3000000000000007</v>
      </c>
      <c r="X66" s="506">
        <v>8.3000000000000007</v>
      </c>
      <c r="Y66" s="506">
        <v>7.5</v>
      </c>
      <c r="Z66" s="506">
        <v>7.3</v>
      </c>
      <c r="AA66" s="506">
        <v>5</v>
      </c>
      <c r="AB66" s="506">
        <v>8.5</v>
      </c>
      <c r="AC66" s="506">
        <v>8.1</v>
      </c>
      <c r="AD66" s="506">
        <v>8.6</v>
      </c>
      <c r="AE66" s="506">
        <v>7.2</v>
      </c>
      <c r="AF66" s="506">
        <v>8.8000000000000007</v>
      </c>
      <c r="AG66" s="506">
        <v>6.4</v>
      </c>
      <c r="AH66" s="506">
        <v>8.4</v>
      </c>
      <c r="AI66" s="506">
        <v>6.2</v>
      </c>
      <c r="AJ66" s="506">
        <v>8.4</v>
      </c>
      <c r="AK66" s="507">
        <v>51</v>
      </c>
      <c r="AL66" s="508">
        <v>0</v>
      </c>
      <c r="AM66" s="506">
        <v>7.3</v>
      </c>
      <c r="AN66" s="506">
        <v>6</v>
      </c>
      <c r="AO66" s="506">
        <v>8.4</v>
      </c>
      <c r="AP66" s="552"/>
      <c r="AQ66" s="552"/>
      <c r="AR66" s="552"/>
      <c r="AS66" s="552"/>
      <c r="AT66" s="552"/>
      <c r="AU66" s="506">
        <v>6</v>
      </c>
      <c r="AV66" s="552"/>
      <c r="AW66" s="552"/>
      <c r="AX66" s="552"/>
      <c r="AY66" s="552"/>
      <c r="AZ66" s="552"/>
      <c r="BA66" s="506">
        <v>4.5</v>
      </c>
      <c r="BB66" s="507">
        <v>5</v>
      </c>
      <c r="BC66" s="508">
        <v>0</v>
      </c>
      <c r="BD66" s="506">
        <v>4.5999999999999996</v>
      </c>
      <c r="BE66" s="506">
        <v>5.2</v>
      </c>
      <c r="BF66" s="506">
        <v>5.3</v>
      </c>
      <c r="BG66" s="506">
        <v>7.8</v>
      </c>
      <c r="BH66" s="506">
        <v>6.7</v>
      </c>
      <c r="BI66" s="506">
        <v>6.7</v>
      </c>
      <c r="BJ66" s="506">
        <v>8.1999999999999993</v>
      </c>
      <c r="BK66" s="506">
        <v>6.8</v>
      </c>
      <c r="BL66" s="506">
        <v>5.3</v>
      </c>
      <c r="BM66" s="506">
        <v>5.9</v>
      </c>
      <c r="BN66" s="506">
        <v>5.5</v>
      </c>
      <c r="BO66" s="506">
        <v>6.9</v>
      </c>
      <c r="BP66" s="506">
        <v>8</v>
      </c>
      <c r="BQ66" s="552"/>
      <c r="BR66" s="506">
        <v>9.3000000000000007</v>
      </c>
      <c r="BS66" s="506">
        <v>7.5</v>
      </c>
      <c r="BT66" s="506">
        <v>6.2</v>
      </c>
      <c r="BU66" s="506">
        <v>6.1</v>
      </c>
      <c r="BV66" s="506">
        <v>6.6</v>
      </c>
      <c r="BW66" s="506">
        <v>8.6999999999999993</v>
      </c>
      <c r="BX66" s="507">
        <v>50</v>
      </c>
      <c r="BY66" s="508">
        <v>0</v>
      </c>
      <c r="BZ66" s="552"/>
      <c r="CA66" s="506">
        <v>6.3</v>
      </c>
      <c r="CB66" s="506">
        <v>7.2</v>
      </c>
      <c r="CC66" s="552"/>
      <c r="CD66" s="506">
        <v>7.6</v>
      </c>
      <c r="CE66" s="506">
        <v>6.6</v>
      </c>
      <c r="CF66" s="506">
        <v>7.8</v>
      </c>
      <c r="CG66" s="506">
        <v>4.4000000000000004</v>
      </c>
      <c r="CH66" s="552"/>
      <c r="CI66" s="552"/>
      <c r="CJ66" s="552"/>
      <c r="CK66" s="506">
        <v>6.6</v>
      </c>
      <c r="CL66" s="552"/>
      <c r="CM66" s="552"/>
      <c r="CN66" s="506">
        <v>5.4</v>
      </c>
      <c r="CO66" s="506">
        <v>5.7</v>
      </c>
      <c r="CP66" s="506">
        <v>8.1</v>
      </c>
      <c r="CQ66" s="506">
        <v>8.1</v>
      </c>
      <c r="CR66" s="506">
        <v>7.5</v>
      </c>
      <c r="CS66" s="507">
        <v>27</v>
      </c>
      <c r="CT66" s="508">
        <v>0</v>
      </c>
      <c r="CU66" s="552"/>
      <c r="CV66" s="552"/>
      <c r="CW66" s="506">
        <v>7.7</v>
      </c>
      <c r="CX66" s="552"/>
      <c r="CY66" s="507">
        <v>5</v>
      </c>
      <c r="CZ66" s="508">
        <v>0</v>
      </c>
      <c r="DA66" s="507">
        <v>138</v>
      </c>
      <c r="DB66" s="508">
        <v>0</v>
      </c>
      <c r="DC66" s="509">
        <v>137</v>
      </c>
      <c r="DD66" s="506">
        <v>138</v>
      </c>
      <c r="DE66" s="506">
        <v>6.85</v>
      </c>
      <c r="DF66" s="506">
        <v>2.77</v>
      </c>
      <c r="DG66" s="504"/>
    </row>
    <row r="67" spans="1:111" ht="15.95" customHeight="1" x14ac:dyDescent="0.2">
      <c r="A67" s="503">
        <v>2221727336</v>
      </c>
      <c r="B67" s="504" t="s">
        <v>22</v>
      </c>
      <c r="C67" s="504" t="s">
        <v>86</v>
      </c>
      <c r="D67" s="504" t="s">
        <v>57</v>
      </c>
      <c r="E67" s="505">
        <v>36156</v>
      </c>
      <c r="F67" s="504" t="s">
        <v>210</v>
      </c>
      <c r="G67" s="504" t="s">
        <v>4854</v>
      </c>
      <c r="H67" s="506">
        <v>7.8</v>
      </c>
      <c r="I67" s="506">
        <v>6.8</v>
      </c>
      <c r="J67" s="506">
        <v>7.3</v>
      </c>
      <c r="K67" s="506">
        <v>7.2</v>
      </c>
      <c r="L67" s="506">
        <v>7.5</v>
      </c>
      <c r="M67" s="506">
        <v>7.1</v>
      </c>
      <c r="N67" s="506">
        <v>6.8</v>
      </c>
      <c r="O67" s="552"/>
      <c r="P67" s="506">
        <v>6.1</v>
      </c>
      <c r="Q67" s="552"/>
      <c r="R67" s="506">
        <v>7.9</v>
      </c>
      <c r="S67" s="552"/>
      <c r="T67" s="552"/>
      <c r="U67" s="506">
        <v>7.1</v>
      </c>
      <c r="V67" s="552"/>
      <c r="W67" s="506">
        <v>9.1</v>
      </c>
      <c r="X67" s="506">
        <v>8.1</v>
      </c>
      <c r="Y67" s="506">
        <v>6.5</v>
      </c>
      <c r="Z67" s="506">
        <v>7</v>
      </c>
      <c r="AA67" s="506">
        <v>7.9</v>
      </c>
      <c r="AB67" s="506">
        <v>7.2</v>
      </c>
      <c r="AC67" s="506">
        <v>5.0999999999999996</v>
      </c>
      <c r="AD67" s="506">
        <v>7.3</v>
      </c>
      <c r="AE67" s="506">
        <v>4.5999999999999996</v>
      </c>
      <c r="AF67" s="506">
        <v>6.1</v>
      </c>
      <c r="AG67" s="506">
        <v>5</v>
      </c>
      <c r="AH67" s="506">
        <v>6.3</v>
      </c>
      <c r="AI67" s="506">
        <v>6.5</v>
      </c>
      <c r="AJ67" s="506">
        <v>6.5</v>
      </c>
      <c r="AK67" s="507">
        <v>51</v>
      </c>
      <c r="AL67" s="508">
        <v>0</v>
      </c>
      <c r="AM67" s="506">
        <v>5.2</v>
      </c>
      <c r="AN67" s="506">
        <v>5</v>
      </c>
      <c r="AO67" s="506">
        <v>7.2</v>
      </c>
      <c r="AP67" s="552"/>
      <c r="AQ67" s="552"/>
      <c r="AR67" s="552"/>
      <c r="AS67" s="552"/>
      <c r="AT67" s="552"/>
      <c r="AU67" s="506">
        <v>5.8</v>
      </c>
      <c r="AV67" s="552"/>
      <c r="AW67" s="552"/>
      <c r="AX67" s="552"/>
      <c r="AY67" s="552"/>
      <c r="AZ67" s="552"/>
      <c r="BA67" s="506">
        <v>7.4</v>
      </c>
      <c r="BB67" s="507">
        <v>5</v>
      </c>
      <c r="BC67" s="508">
        <v>0</v>
      </c>
      <c r="BD67" s="506">
        <v>5.7</v>
      </c>
      <c r="BE67" s="506">
        <v>6.2</v>
      </c>
      <c r="BF67" s="506">
        <v>4.4000000000000004</v>
      </c>
      <c r="BG67" s="506">
        <v>8.4</v>
      </c>
      <c r="BH67" s="506">
        <v>5.4</v>
      </c>
      <c r="BI67" s="506">
        <v>5.5</v>
      </c>
      <c r="BJ67" s="506">
        <v>8.3000000000000007</v>
      </c>
      <c r="BK67" s="506">
        <v>5.6</v>
      </c>
      <c r="BL67" s="506">
        <v>7.3</v>
      </c>
      <c r="BM67" s="506">
        <v>6.7</v>
      </c>
      <c r="BN67" s="506">
        <v>7</v>
      </c>
      <c r="BO67" s="506">
        <v>6.3</v>
      </c>
      <c r="BP67" s="506">
        <v>6.4</v>
      </c>
      <c r="BQ67" s="552"/>
      <c r="BR67" s="506">
        <v>7.3</v>
      </c>
      <c r="BS67" s="506">
        <v>5.2</v>
      </c>
      <c r="BT67" s="506">
        <v>5.8</v>
      </c>
      <c r="BU67" s="506">
        <v>7.7</v>
      </c>
      <c r="BV67" s="506">
        <v>7.5</v>
      </c>
      <c r="BW67" s="506">
        <v>8.1999999999999993</v>
      </c>
      <c r="BX67" s="507">
        <v>50</v>
      </c>
      <c r="BY67" s="508">
        <v>0</v>
      </c>
      <c r="BZ67" s="506">
        <v>6.5</v>
      </c>
      <c r="CA67" s="552"/>
      <c r="CB67" s="506">
        <v>8.9</v>
      </c>
      <c r="CC67" s="552"/>
      <c r="CD67" s="506">
        <v>5.8</v>
      </c>
      <c r="CE67" s="506">
        <v>7.7</v>
      </c>
      <c r="CF67" s="506">
        <v>8.5</v>
      </c>
      <c r="CG67" s="506">
        <v>4.3</v>
      </c>
      <c r="CH67" s="552"/>
      <c r="CI67" s="506">
        <v>6.1</v>
      </c>
      <c r="CJ67" s="552"/>
      <c r="CK67" s="552"/>
      <c r="CL67" s="552"/>
      <c r="CM67" s="552"/>
      <c r="CN67" s="506">
        <v>7.4</v>
      </c>
      <c r="CO67" s="506">
        <v>5.9</v>
      </c>
      <c r="CP67" s="506">
        <v>6.9</v>
      </c>
      <c r="CQ67" s="506">
        <v>7</v>
      </c>
      <c r="CR67" s="506">
        <v>7</v>
      </c>
      <c r="CS67" s="507">
        <v>27</v>
      </c>
      <c r="CT67" s="508">
        <v>0</v>
      </c>
      <c r="CU67" s="552"/>
      <c r="CV67" s="552"/>
      <c r="CW67" s="506">
        <v>7.9</v>
      </c>
      <c r="CX67" s="552"/>
      <c r="CY67" s="507">
        <v>5</v>
      </c>
      <c r="CZ67" s="508">
        <v>0</v>
      </c>
      <c r="DA67" s="507">
        <v>138</v>
      </c>
      <c r="DB67" s="508">
        <v>0</v>
      </c>
      <c r="DC67" s="509">
        <v>137</v>
      </c>
      <c r="DD67" s="506">
        <v>138</v>
      </c>
      <c r="DE67" s="506">
        <v>6.75</v>
      </c>
      <c r="DF67" s="506">
        <v>2.69</v>
      </c>
      <c r="DG67" s="504"/>
    </row>
    <row r="68" spans="1:111" ht="15.95" customHeight="1" x14ac:dyDescent="0.2">
      <c r="A68" s="503">
        <v>2220724223</v>
      </c>
      <c r="B68" s="504" t="s">
        <v>7</v>
      </c>
      <c r="C68" s="504" t="s">
        <v>64</v>
      </c>
      <c r="D68" s="504" t="s">
        <v>157</v>
      </c>
      <c r="E68" s="505">
        <v>35803</v>
      </c>
      <c r="F68" s="504" t="s">
        <v>209</v>
      </c>
      <c r="G68" s="504" t="s">
        <v>4854</v>
      </c>
      <c r="H68" s="506">
        <v>7.9</v>
      </c>
      <c r="I68" s="506">
        <v>5.0999999999999996</v>
      </c>
      <c r="J68" s="506">
        <v>6.1</v>
      </c>
      <c r="K68" s="506">
        <v>7.4</v>
      </c>
      <c r="L68" s="506">
        <v>4.8</v>
      </c>
      <c r="M68" s="506">
        <v>7.2</v>
      </c>
      <c r="N68" s="506">
        <v>5.7</v>
      </c>
      <c r="O68" s="552"/>
      <c r="P68" s="506">
        <v>4.7</v>
      </c>
      <c r="Q68" s="552"/>
      <c r="R68" s="552"/>
      <c r="S68" s="552"/>
      <c r="T68" s="506">
        <v>8.3000000000000007</v>
      </c>
      <c r="U68" s="506">
        <v>8.5</v>
      </c>
      <c r="V68" s="552"/>
      <c r="W68" s="506">
        <v>8</v>
      </c>
      <c r="X68" s="506">
        <v>6.9</v>
      </c>
      <c r="Y68" s="506">
        <v>6.7</v>
      </c>
      <c r="Z68" s="506">
        <v>7.1</v>
      </c>
      <c r="AA68" s="506">
        <v>5.0999999999999996</v>
      </c>
      <c r="AB68" s="506">
        <v>8.6</v>
      </c>
      <c r="AC68" s="506">
        <v>7.4</v>
      </c>
      <c r="AD68" s="506">
        <v>8.9</v>
      </c>
      <c r="AE68" s="506">
        <v>7.6</v>
      </c>
      <c r="AF68" s="506">
        <v>7.6</v>
      </c>
      <c r="AG68" s="506">
        <v>6.8</v>
      </c>
      <c r="AH68" s="506">
        <v>7.7</v>
      </c>
      <c r="AI68" s="506">
        <v>6.9</v>
      </c>
      <c r="AJ68" s="506">
        <v>9.1999999999999993</v>
      </c>
      <c r="AK68" s="507">
        <v>51</v>
      </c>
      <c r="AL68" s="508">
        <v>0</v>
      </c>
      <c r="AM68" s="506">
        <v>5.0999999999999996</v>
      </c>
      <c r="AN68" s="506">
        <v>7.5</v>
      </c>
      <c r="AO68" s="552"/>
      <c r="AP68" s="552"/>
      <c r="AQ68" s="552"/>
      <c r="AR68" s="552"/>
      <c r="AS68" s="506">
        <v>5.4</v>
      </c>
      <c r="AT68" s="552"/>
      <c r="AU68" s="552"/>
      <c r="AV68" s="552"/>
      <c r="AW68" s="552"/>
      <c r="AX68" s="552"/>
      <c r="AY68" s="506">
        <v>4.3</v>
      </c>
      <c r="AZ68" s="552"/>
      <c r="BA68" s="506">
        <v>7.6</v>
      </c>
      <c r="BB68" s="507">
        <v>5</v>
      </c>
      <c r="BC68" s="508">
        <v>0</v>
      </c>
      <c r="BD68" s="506">
        <v>5.7</v>
      </c>
      <c r="BE68" s="506">
        <v>5.7</v>
      </c>
      <c r="BF68" s="506">
        <v>6.6</v>
      </c>
      <c r="BG68" s="506">
        <v>7</v>
      </c>
      <c r="BH68" s="506">
        <v>5.9</v>
      </c>
      <c r="BI68" s="506">
        <v>5.0999999999999996</v>
      </c>
      <c r="BJ68" s="506">
        <v>7.3</v>
      </c>
      <c r="BK68" s="506">
        <v>4.0999999999999996</v>
      </c>
      <c r="BL68" s="506">
        <v>6.7</v>
      </c>
      <c r="BM68" s="506">
        <v>5.0999999999999996</v>
      </c>
      <c r="BN68" s="506">
        <v>6.3</v>
      </c>
      <c r="BO68" s="506">
        <v>6.4</v>
      </c>
      <c r="BP68" s="506">
        <v>5.5</v>
      </c>
      <c r="BQ68" s="552"/>
      <c r="BR68" s="506">
        <v>4.5</v>
      </c>
      <c r="BS68" s="506">
        <v>5.7</v>
      </c>
      <c r="BT68" s="506">
        <v>6.1</v>
      </c>
      <c r="BU68" s="506">
        <v>6.7</v>
      </c>
      <c r="BV68" s="506">
        <v>6.4</v>
      </c>
      <c r="BW68" s="506">
        <v>8</v>
      </c>
      <c r="BX68" s="507">
        <v>50</v>
      </c>
      <c r="BY68" s="508">
        <v>0</v>
      </c>
      <c r="BZ68" s="506">
        <v>8.6999999999999993</v>
      </c>
      <c r="CA68" s="552"/>
      <c r="CB68" s="506">
        <v>8.5</v>
      </c>
      <c r="CC68" s="552"/>
      <c r="CD68" s="506">
        <v>6.3</v>
      </c>
      <c r="CE68" s="506">
        <v>6.1</v>
      </c>
      <c r="CF68" s="506">
        <v>8.6</v>
      </c>
      <c r="CG68" s="506">
        <v>5.8</v>
      </c>
      <c r="CH68" s="552"/>
      <c r="CI68" s="506">
        <v>5.9</v>
      </c>
      <c r="CJ68" s="552"/>
      <c r="CK68" s="552"/>
      <c r="CL68" s="552"/>
      <c r="CM68" s="552"/>
      <c r="CN68" s="506">
        <v>6.9</v>
      </c>
      <c r="CO68" s="506">
        <v>7.5</v>
      </c>
      <c r="CP68" s="506">
        <v>8.1999999999999993</v>
      </c>
      <c r="CQ68" s="506">
        <v>6.7</v>
      </c>
      <c r="CR68" s="506">
        <v>7.2</v>
      </c>
      <c r="CS68" s="507">
        <v>27</v>
      </c>
      <c r="CT68" s="508">
        <v>0</v>
      </c>
      <c r="CU68" s="552"/>
      <c r="CV68" s="552"/>
      <c r="CW68" s="506">
        <v>8.9</v>
      </c>
      <c r="CX68" s="552"/>
      <c r="CY68" s="507">
        <v>5</v>
      </c>
      <c r="CZ68" s="508">
        <v>0</v>
      </c>
      <c r="DA68" s="507">
        <v>138</v>
      </c>
      <c r="DB68" s="508">
        <v>0</v>
      </c>
      <c r="DC68" s="509">
        <v>137</v>
      </c>
      <c r="DD68" s="506">
        <v>138</v>
      </c>
      <c r="DE68" s="506">
        <v>6.7</v>
      </c>
      <c r="DF68" s="506">
        <v>2.67</v>
      </c>
      <c r="DG68" s="504"/>
    </row>
    <row r="69" spans="1:111" ht="15.95" customHeight="1" x14ac:dyDescent="0.2">
      <c r="A69" s="503">
        <v>2220249371</v>
      </c>
      <c r="B69" s="504" t="s">
        <v>12</v>
      </c>
      <c r="C69" s="504" t="s">
        <v>77</v>
      </c>
      <c r="D69" s="504" t="s">
        <v>158</v>
      </c>
      <c r="E69" s="505">
        <v>35892</v>
      </c>
      <c r="F69" s="504" t="s">
        <v>209</v>
      </c>
      <c r="G69" s="504" t="s">
        <v>212</v>
      </c>
      <c r="H69" s="506">
        <v>8.1999999999999993</v>
      </c>
      <c r="I69" s="506">
        <v>8.1999999999999993</v>
      </c>
      <c r="J69" s="506">
        <v>8.1999999999999993</v>
      </c>
      <c r="K69" s="506">
        <v>6.5</v>
      </c>
      <c r="L69" s="506">
        <v>5.8</v>
      </c>
      <c r="M69" s="506">
        <v>4.8</v>
      </c>
      <c r="N69" s="506">
        <v>5.7</v>
      </c>
      <c r="O69" s="506">
        <v>9.3000000000000007</v>
      </c>
      <c r="P69" s="552">
        <v>0</v>
      </c>
      <c r="Q69" s="552"/>
      <c r="R69" s="552"/>
      <c r="S69" s="552"/>
      <c r="T69" s="552"/>
      <c r="U69" s="506">
        <v>8.3000000000000007</v>
      </c>
      <c r="V69" s="506">
        <v>4.5999999999999996</v>
      </c>
      <c r="W69" s="506">
        <v>9.5</v>
      </c>
      <c r="X69" s="506">
        <v>8.9</v>
      </c>
      <c r="Y69" s="506">
        <v>7.1</v>
      </c>
      <c r="Z69" s="506">
        <v>5.9</v>
      </c>
      <c r="AA69" s="506">
        <v>6.2</v>
      </c>
      <c r="AB69" s="506">
        <v>8.1</v>
      </c>
      <c r="AC69" s="506">
        <v>5.7</v>
      </c>
      <c r="AD69" s="506">
        <v>5.9</v>
      </c>
      <c r="AE69" s="506">
        <v>6.2</v>
      </c>
      <c r="AF69" s="506">
        <v>6.9</v>
      </c>
      <c r="AG69" s="553" t="s">
        <v>219</v>
      </c>
      <c r="AH69" s="506">
        <v>4.4000000000000004</v>
      </c>
      <c r="AI69" s="506">
        <v>6.6</v>
      </c>
      <c r="AJ69" s="506">
        <v>6.7</v>
      </c>
      <c r="AK69" s="507">
        <v>49</v>
      </c>
      <c r="AL69" s="508">
        <v>2</v>
      </c>
      <c r="AM69" s="506">
        <v>6</v>
      </c>
      <c r="AN69" s="506">
        <v>7.6</v>
      </c>
      <c r="AO69" s="552"/>
      <c r="AP69" s="552"/>
      <c r="AQ69" s="552"/>
      <c r="AR69" s="552"/>
      <c r="AS69" s="552"/>
      <c r="AT69" s="506">
        <v>6.2</v>
      </c>
      <c r="AU69" s="552"/>
      <c r="AV69" s="552"/>
      <c r="AW69" s="552"/>
      <c r="AX69" s="552"/>
      <c r="AY69" s="552"/>
      <c r="AZ69" s="506">
        <v>6.1</v>
      </c>
      <c r="BA69" s="506">
        <v>5.9</v>
      </c>
      <c r="BB69" s="507">
        <v>5</v>
      </c>
      <c r="BC69" s="508">
        <v>0</v>
      </c>
      <c r="BD69" s="506">
        <v>4</v>
      </c>
      <c r="BE69" s="506">
        <v>5.3</v>
      </c>
      <c r="BF69" s="506">
        <v>5.0999999999999996</v>
      </c>
      <c r="BG69" s="506">
        <v>5</v>
      </c>
      <c r="BH69" s="506">
        <v>6.6</v>
      </c>
      <c r="BI69" s="506">
        <v>6</v>
      </c>
      <c r="BJ69" s="506">
        <v>6.5</v>
      </c>
      <c r="BK69" s="506">
        <v>6.1</v>
      </c>
      <c r="BL69" s="506">
        <v>5</v>
      </c>
      <c r="BM69" s="506">
        <v>4.5999999999999996</v>
      </c>
      <c r="BN69" s="506">
        <v>5.5</v>
      </c>
      <c r="BO69" s="506">
        <v>5.3</v>
      </c>
      <c r="BP69" s="506">
        <v>6.3</v>
      </c>
      <c r="BQ69" s="552"/>
      <c r="BR69" s="506">
        <v>7.8</v>
      </c>
      <c r="BS69" s="506">
        <v>8.3000000000000007</v>
      </c>
      <c r="BT69" s="506">
        <v>6</v>
      </c>
      <c r="BU69" s="506">
        <v>6.4</v>
      </c>
      <c r="BV69" s="506">
        <v>6.4</v>
      </c>
      <c r="BW69" s="506">
        <v>8.1999999999999993</v>
      </c>
      <c r="BX69" s="507">
        <v>50</v>
      </c>
      <c r="BY69" s="508">
        <v>0</v>
      </c>
      <c r="BZ69" s="506">
        <v>8.9</v>
      </c>
      <c r="CA69" s="552"/>
      <c r="CB69" s="506">
        <v>7.2</v>
      </c>
      <c r="CC69" s="552"/>
      <c r="CD69" s="506">
        <v>5.6</v>
      </c>
      <c r="CE69" s="506">
        <v>5.2</v>
      </c>
      <c r="CF69" s="506">
        <v>7.2</v>
      </c>
      <c r="CG69" s="506">
        <v>6.3</v>
      </c>
      <c r="CH69" s="506">
        <v>7.3</v>
      </c>
      <c r="CI69" s="552"/>
      <c r="CJ69" s="552"/>
      <c r="CK69" s="552"/>
      <c r="CL69" s="552"/>
      <c r="CM69" s="552"/>
      <c r="CN69" s="553" t="s">
        <v>219</v>
      </c>
      <c r="CO69" s="506">
        <v>5.8</v>
      </c>
      <c r="CP69" s="506">
        <v>7.6</v>
      </c>
      <c r="CQ69" s="506">
        <v>6.8</v>
      </c>
      <c r="CR69" s="506">
        <v>8.6999999999999993</v>
      </c>
      <c r="CS69" s="507">
        <v>24</v>
      </c>
      <c r="CT69" s="508">
        <v>3</v>
      </c>
      <c r="CU69" s="552"/>
      <c r="CV69" s="552"/>
      <c r="CW69" s="552"/>
      <c r="CX69" s="552"/>
      <c r="CY69" s="507">
        <v>0</v>
      </c>
      <c r="CZ69" s="508">
        <v>5</v>
      </c>
      <c r="DA69" s="507">
        <v>128</v>
      </c>
      <c r="DB69" s="508">
        <v>10</v>
      </c>
      <c r="DC69" s="509">
        <v>137</v>
      </c>
      <c r="DD69" s="506">
        <v>132</v>
      </c>
      <c r="DE69" s="506">
        <v>6.18</v>
      </c>
      <c r="DF69" s="506">
        <v>2.38</v>
      </c>
      <c r="DG69" s="504" t="s">
        <v>0</v>
      </c>
    </row>
    <row r="70" spans="1:111" ht="15.95" customHeight="1" x14ac:dyDescent="0.2">
      <c r="A70" s="503">
        <v>2220724251</v>
      </c>
      <c r="B70" s="504" t="s">
        <v>8</v>
      </c>
      <c r="C70" s="504" t="s">
        <v>46</v>
      </c>
      <c r="D70" s="504" t="s">
        <v>158</v>
      </c>
      <c r="E70" s="505">
        <v>36140</v>
      </c>
      <c r="F70" s="504" t="s">
        <v>209</v>
      </c>
      <c r="G70" s="504" t="s">
        <v>4854</v>
      </c>
      <c r="H70" s="506">
        <v>7.9</v>
      </c>
      <c r="I70" s="506">
        <v>7.9</v>
      </c>
      <c r="J70" s="506">
        <v>8.1</v>
      </c>
      <c r="K70" s="506">
        <v>7.6</v>
      </c>
      <c r="L70" s="506">
        <v>7.2</v>
      </c>
      <c r="M70" s="506">
        <v>8.8000000000000007</v>
      </c>
      <c r="N70" s="552">
        <v>10</v>
      </c>
      <c r="O70" s="552"/>
      <c r="P70" s="506">
        <v>6.9</v>
      </c>
      <c r="Q70" s="552"/>
      <c r="R70" s="552"/>
      <c r="S70" s="552"/>
      <c r="T70" s="506">
        <v>9.6999999999999993</v>
      </c>
      <c r="U70" s="506">
        <v>7.9</v>
      </c>
      <c r="V70" s="552"/>
      <c r="W70" s="506">
        <v>9.3000000000000007</v>
      </c>
      <c r="X70" s="506">
        <v>8</v>
      </c>
      <c r="Y70" s="506">
        <v>9</v>
      </c>
      <c r="Z70" s="506">
        <v>8.1999999999999993</v>
      </c>
      <c r="AA70" s="506">
        <v>8.8000000000000007</v>
      </c>
      <c r="AB70" s="506">
        <v>8.6</v>
      </c>
      <c r="AC70" s="506">
        <v>9.1</v>
      </c>
      <c r="AD70" s="506">
        <v>8.1</v>
      </c>
      <c r="AE70" s="506">
        <v>5.6</v>
      </c>
      <c r="AF70" s="506">
        <v>7.9</v>
      </c>
      <c r="AG70" s="506">
        <v>7.8</v>
      </c>
      <c r="AH70" s="506">
        <v>8.8000000000000007</v>
      </c>
      <c r="AI70" s="506">
        <v>7.3</v>
      </c>
      <c r="AJ70" s="506">
        <v>8</v>
      </c>
      <c r="AK70" s="507">
        <v>51</v>
      </c>
      <c r="AL70" s="508">
        <v>0</v>
      </c>
      <c r="AM70" s="506">
        <v>7.8</v>
      </c>
      <c r="AN70" s="506">
        <v>6.8</v>
      </c>
      <c r="AO70" s="552"/>
      <c r="AP70" s="552"/>
      <c r="AQ70" s="552"/>
      <c r="AR70" s="552"/>
      <c r="AS70" s="506">
        <v>5.7</v>
      </c>
      <c r="AT70" s="552"/>
      <c r="AU70" s="506">
        <v>6</v>
      </c>
      <c r="AV70" s="552"/>
      <c r="AW70" s="552"/>
      <c r="AX70" s="552"/>
      <c r="AY70" s="552"/>
      <c r="AZ70" s="552"/>
      <c r="BA70" s="506">
        <v>6.6</v>
      </c>
      <c r="BB70" s="507">
        <v>5</v>
      </c>
      <c r="BC70" s="508">
        <v>0</v>
      </c>
      <c r="BD70" s="506">
        <v>7.4</v>
      </c>
      <c r="BE70" s="506">
        <v>5.4</v>
      </c>
      <c r="BF70" s="506">
        <v>9.4</v>
      </c>
      <c r="BG70" s="506">
        <v>9</v>
      </c>
      <c r="BH70" s="506">
        <v>7.5</v>
      </c>
      <c r="BI70" s="506">
        <v>7.6</v>
      </c>
      <c r="BJ70" s="506">
        <v>8.6</v>
      </c>
      <c r="BK70" s="506">
        <v>7.7</v>
      </c>
      <c r="BL70" s="506">
        <v>7.1</v>
      </c>
      <c r="BM70" s="506">
        <v>7.7</v>
      </c>
      <c r="BN70" s="506">
        <v>8.1</v>
      </c>
      <c r="BO70" s="506">
        <v>7.6</v>
      </c>
      <c r="BP70" s="506">
        <v>9</v>
      </c>
      <c r="BQ70" s="552"/>
      <c r="BR70" s="506">
        <v>7.7</v>
      </c>
      <c r="BS70" s="506">
        <v>7.9</v>
      </c>
      <c r="BT70" s="506">
        <v>7.6</v>
      </c>
      <c r="BU70" s="506">
        <v>8.6999999999999993</v>
      </c>
      <c r="BV70" s="506">
        <v>8.1</v>
      </c>
      <c r="BW70" s="506">
        <v>8</v>
      </c>
      <c r="BX70" s="507">
        <v>50</v>
      </c>
      <c r="BY70" s="508">
        <v>0</v>
      </c>
      <c r="BZ70" s="552">
        <v>10</v>
      </c>
      <c r="CA70" s="552"/>
      <c r="CB70" s="506">
        <v>9.6</v>
      </c>
      <c r="CC70" s="552"/>
      <c r="CD70" s="506">
        <v>8.6999999999999993</v>
      </c>
      <c r="CE70" s="506">
        <v>9.1</v>
      </c>
      <c r="CF70" s="506">
        <v>9.5</v>
      </c>
      <c r="CG70" s="506">
        <v>7.6</v>
      </c>
      <c r="CH70" s="552"/>
      <c r="CI70" s="506">
        <v>8.6</v>
      </c>
      <c r="CJ70" s="552"/>
      <c r="CK70" s="552"/>
      <c r="CL70" s="552"/>
      <c r="CM70" s="552"/>
      <c r="CN70" s="506">
        <v>8.4</v>
      </c>
      <c r="CO70" s="506">
        <v>8.1999999999999993</v>
      </c>
      <c r="CP70" s="506">
        <v>9</v>
      </c>
      <c r="CQ70" s="506">
        <v>9.6</v>
      </c>
      <c r="CR70" s="506">
        <v>8.9</v>
      </c>
      <c r="CS70" s="507">
        <v>27</v>
      </c>
      <c r="CT70" s="508">
        <v>0</v>
      </c>
      <c r="CU70" s="552"/>
      <c r="CV70" s="552"/>
      <c r="CW70" s="552"/>
      <c r="CX70" s="506">
        <v>8.1999999999999993</v>
      </c>
      <c r="CY70" s="507">
        <v>5</v>
      </c>
      <c r="CZ70" s="508">
        <v>0</v>
      </c>
      <c r="DA70" s="507">
        <v>138</v>
      </c>
      <c r="DB70" s="508">
        <v>0</v>
      </c>
      <c r="DC70" s="509">
        <v>137</v>
      </c>
      <c r="DD70" s="506">
        <v>138</v>
      </c>
      <c r="DE70" s="506">
        <v>8.19</v>
      </c>
      <c r="DF70" s="506">
        <v>3.56</v>
      </c>
      <c r="DG70" s="504"/>
    </row>
    <row r="71" spans="1:111" ht="15.95" customHeight="1" x14ac:dyDescent="0.2">
      <c r="A71" s="503">
        <v>2220716875</v>
      </c>
      <c r="B71" s="504" t="s">
        <v>6</v>
      </c>
      <c r="C71" s="504" t="s">
        <v>87</v>
      </c>
      <c r="D71" s="504" t="s">
        <v>159</v>
      </c>
      <c r="E71" s="505">
        <v>36053</v>
      </c>
      <c r="F71" s="504" t="s">
        <v>209</v>
      </c>
      <c r="G71" s="504" t="s">
        <v>212</v>
      </c>
      <c r="H71" s="506">
        <v>8.1</v>
      </c>
      <c r="I71" s="506">
        <v>6.6</v>
      </c>
      <c r="J71" s="506">
        <v>7.5</v>
      </c>
      <c r="K71" s="506">
        <v>6</v>
      </c>
      <c r="L71" s="506">
        <v>5.3</v>
      </c>
      <c r="M71" s="506">
        <v>4.0999999999999996</v>
      </c>
      <c r="N71" s="506">
        <v>5.2</v>
      </c>
      <c r="O71" s="506">
        <v>7.5</v>
      </c>
      <c r="P71" s="552">
        <v>0</v>
      </c>
      <c r="Q71" s="552"/>
      <c r="R71" s="552"/>
      <c r="S71" s="552"/>
      <c r="T71" s="552"/>
      <c r="U71" s="506">
        <v>6.7</v>
      </c>
      <c r="V71" s="506">
        <v>6.9</v>
      </c>
      <c r="W71" s="506">
        <v>8.6</v>
      </c>
      <c r="X71" s="506">
        <v>8.1999999999999993</v>
      </c>
      <c r="Y71" s="506">
        <v>7.6</v>
      </c>
      <c r="Z71" s="506">
        <v>5.0999999999999996</v>
      </c>
      <c r="AA71" s="506">
        <v>5.8</v>
      </c>
      <c r="AB71" s="553" t="s">
        <v>219</v>
      </c>
      <c r="AC71" s="506">
        <v>4.7</v>
      </c>
      <c r="AD71" s="506">
        <v>5.9</v>
      </c>
      <c r="AE71" s="506">
        <v>5.4</v>
      </c>
      <c r="AF71" s="506">
        <v>7.6</v>
      </c>
      <c r="AG71" s="506">
        <v>4.7</v>
      </c>
      <c r="AH71" s="506">
        <v>6.4</v>
      </c>
      <c r="AI71" s="506">
        <v>6.6</v>
      </c>
      <c r="AJ71" s="506">
        <v>5.0999999999999996</v>
      </c>
      <c r="AK71" s="507">
        <v>49</v>
      </c>
      <c r="AL71" s="508">
        <v>2</v>
      </c>
      <c r="AM71" s="506">
        <v>4.5</v>
      </c>
      <c r="AN71" s="553" t="s">
        <v>219</v>
      </c>
      <c r="AO71" s="552"/>
      <c r="AP71" s="552"/>
      <c r="AQ71" s="552"/>
      <c r="AR71" s="552"/>
      <c r="AS71" s="506">
        <v>6.7</v>
      </c>
      <c r="AT71" s="552"/>
      <c r="AU71" s="553" t="s">
        <v>219</v>
      </c>
      <c r="AV71" s="552"/>
      <c r="AW71" s="552"/>
      <c r="AX71" s="552"/>
      <c r="AY71" s="552"/>
      <c r="AZ71" s="552"/>
      <c r="BA71" s="506">
        <v>7.6</v>
      </c>
      <c r="BB71" s="507">
        <v>3</v>
      </c>
      <c r="BC71" s="508">
        <v>2</v>
      </c>
      <c r="BD71" s="506">
        <v>5.5</v>
      </c>
      <c r="BE71" s="506">
        <v>4.9000000000000004</v>
      </c>
      <c r="BF71" s="553" t="s">
        <v>219</v>
      </c>
      <c r="BG71" s="553" t="s">
        <v>219</v>
      </c>
      <c r="BH71" s="506">
        <v>4.2</v>
      </c>
      <c r="BI71" s="506">
        <v>4.9000000000000004</v>
      </c>
      <c r="BJ71" s="506">
        <v>7.4</v>
      </c>
      <c r="BK71" s="553" t="s">
        <v>219</v>
      </c>
      <c r="BL71" s="506">
        <v>4.5999999999999996</v>
      </c>
      <c r="BM71" s="506">
        <v>6</v>
      </c>
      <c r="BN71" s="506">
        <v>6.6</v>
      </c>
      <c r="BO71" s="553" t="s">
        <v>219</v>
      </c>
      <c r="BP71" s="506">
        <v>6.7</v>
      </c>
      <c r="BQ71" s="552"/>
      <c r="BR71" s="506">
        <v>7</v>
      </c>
      <c r="BS71" s="553" t="s">
        <v>219</v>
      </c>
      <c r="BT71" s="553" t="s">
        <v>219</v>
      </c>
      <c r="BU71" s="506">
        <v>4.5</v>
      </c>
      <c r="BV71" s="552"/>
      <c r="BW71" s="506">
        <v>9.5</v>
      </c>
      <c r="BX71" s="507">
        <v>32</v>
      </c>
      <c r="BY71" s="508">
        <v>18</v>
      </c>
      <c r="BZ71" s="506">
        <v>5.9</v>
      </c>
      <c r="CA71" s="552"/>
      <c r="CB71" s="552"/>
      <c r="CC71" s="552"/>
      <c r="CD71" s="506">
        <v>6.7</v>
      </c>
      <c r="CE71" s="506">
        <v>6.3</v>
      </c>
      <c r="CF71" s="552"/>
      <c r="CG71" s="553" t="s">
        <v>219</v>
      </c>
      <c r="CH71" s="552"/>
      <c r="CI71" s="552"/>
      <c r="CJ71" s="552"/>
      <c r="CK71" s="552"/>
      <c r="CL71" s="552"/>
      <c r="CM71" s="552"/>
      <c r="CN71" s="552"/>
      <c r="CO71" s="552"/>
      <c r="CP71" s="552"/>
      <c r="CQ71" s="553" t="s">
        <v>219</v>
      </c>
      <c r="CR71" s="552"/>
      <c r="CS71" s="507">
        <v>8</v>
      </c>
      <c r="CT71" s="508">
        <v>20</v>
      </c>
      <c r="CU71" s="552"/>
      <c r="CV71" s="552"/>
      <c r="CW71" s="552"/>
      <c r="CX71" s="552"/>
      <c r="CY71" s="507">
        <v>0</v>
      </c>
      <c r="CZ71" s="508">
        <v>5</v>
      </c>
      <c r="DA71" s="507">
        <v>92</v>
      </c>
      <c r="DB71" s="508">
        <v>47</v>
      </c>
      <c r="DC71" s="509">
        <v>137</v>
      </c>
      <c r="DD71" s="506">
        <v>102</v>
      </c>
      <c r="DE71" s="506">
        <v>5.51</v>
      </c>
      <c r="DF71" s="506">
        <v>2.06</v>
      </c>
      <c r="DG71" s="504"/>
    </row>
    <row r="72" spans="1:111" ht="15.95" customHeight="1" x14ac:dyDescent="0.2">
      <c r="A72" s="503">
        <v>2220724271</v>
      </c>
      <c r="B72" s="504" t="s">
        <v>7</v>
      </c>
      <c r="C72" s="504" t="s">
        <v>88</v>
      </c>
      <c r="D72" s="504" t="s">
        <v>159</v>
      </c>
      <c r="E72" s="505">
        <v>35675</v>
      </c>
      <c r="F72" s="504" t="s">
        <v>209</v>
      </c>
      <c r="G72" s="504" t="s">
        <v>4854</v>
      </c>
      <c r="H72" s="506">
        <v>8.5</v>
      </c>
      <c r="I72" s="506">
        <v>7.7</v>
      </c>
      <c r="J72" s="506">
        <v>8.3000000000000007</v>
      </c>
      <c r="K72" s="506">
        <v>7.8</v>
      </c>
      <c r="L72" s="506">
        <v>6.8</v>
      </c>
      <c r="M72" s="506">
        <v>8</v>
      </c>
      <c r="N72" s="552">
        <v>10</v>
      </c>
      <c r="O72" s="552"/>
      <c r="P72" s="506">
        <v>8.9</v>
      </c>
      <c r="Q72" s="552"/>
      <c r="R72" s="552"/>
      <c r="S72" s="552"/>
      <c r="T72" s="506">
        <v>9.1</v>
      </c>
      <c r="U72" s="506">
        <v>7.5</v>
      </c>
      <c r="V72" s="552"/>
      <c r="W72" s="506">
        <v>9.3000000000000007</v>
      </c>
      <c r="X72" s="506">
        <v>8</v>
      </c>
      <c r="Y72" s="506">
        <v>8.5</v>
      </c>
      <c r="Z72" s="506">
        <v>8.1999999999999993</v>
      </c>
      <c r="AA72" s="506">
        <v>4.8</v>
      </c>
      <c r="AB72" s="506">
        <v>6.8</v>
      </c>
      <c r="AC72" s="506">
        <v>8</v>
      </c>
      <c r="AD72" s="506">
        <v>6.5</v>
      </c>
      <c r="AE72" s="506">
        <v>6.8</v>
      </c>
      <c r="AF72" s="506">
        <v>6.2</v>
      </c>
      <c r="AG72" s="506">
        <v>6</v>
      </c>
      <c r="AH72" s="506">
        <v>6.7</v>
      </c>
      <c r="AI72" s="506">
        <v>5.4</v>
      </c>
      <c r="AJ72" s="506">
        <v>6.9</v>
      </c>
      <c r="AK72" s="507">
        <v>51</v>
      </c>
      <c r="AL72" s="508">
        <v>0</v>
      </c>
      <c r="AM72" s="506">
        <v>8.1</v>
      </c>
      <c r="AN72" s="506">
        <v>7.5</v>
      </c>
      <c r="AO72" s="552"/>
      <c r="AP72" s="552"/>
      <c r="AQ72" s="506">
        <v>5.9</v>
      </c>
      <c r="AR72" s="552"/>
      <c r="AS72" s="552"/>
      <c r="AT72" s="552"/>
      <c r="AU72" s="552"/>
      <c r="AV72" s="552"/>
      <c r="AW72" s="552"/>
      <c r="AX72" s="552"/>
      <c r="AY72" s="506">
        <v>7.9</v>
      </c>
      <c r="AZ72" s="552"/>
      <c r="BA72" s="506">
        <v>8.5</v>
      </c>
      <c r="BB72" s="507">
        <v>5</v>
      </c>
      <c r="BC72" s="508">
        <v>0</v>
      </c>
      <c r="BD72" s="506">
        <v>7.3</v>
      </c>
      <c r="BE72" s="506">
        <v>7.9</v>
      </c>
      <c r="BF72" s="506">
        <v>9.4</v>
      </c>
      <c r="BG72" s="506">
        <v>7.5</v>
      </c>
      <c r="BH72" s="506">
        <v>8.9</v>
      </c>
      <c r="BI72" s="506">
        <v>8.6</v>
      </c>
      <c r="BJ72" s="506">
        <v>8.6999999999999993</v>
      </c>
      <c r="BK72" s="506">
        <v>7.7</v>
      </c>
      <c r="BL72" s="506">
        <v>8.5</v>
      </c>
      <c r="BM72" s="506">
        <v>7.9</v>
      </c>
      <c r="BN72" s="506">
        <v>8.6</v>
      </c>
      <c r="BO72" s="506">
        <v>8.3000000000000007</v>
      </c>
      <c r="BP72" s="506">
        <v>9.1</v>
      </c>
      <c r="BQ72" s="552"/>
      <c r="BR72" s="506">
        <v>6.5</v>
      </c>
      <c r="BS72" s="506">
        <v>7.7</v>
      </c>
      <c r="BT72" s="506">
        <v>7.5</v>
      </c>
      <c r="BU72" s="506">
        <v>8.1999999999999993</v>
      </c>
      <c r="BV72" s="506">
        <v>9.1</v>
      </c>
      <c r="BW72" s="506">
        <v>9.1</v>
      </c>
      <c r="BX72" s="507">
        <v>50</v>
      </c>
      <c r="BY72" s="508">
        <v>0</v>
      </c>
      <c r="BZ72" s="552">
        <v>10</v>
      </c>
      <c r="CA72" s="552"/>
      <c r="CB72" s="506">
        <v>8.6</v>
      </c>
      <c r="CC72" s="552"/>
      <c r="CD72" s="506">
        <v>8.5</v>
      </c>
      <c r="CE72" s="506">
        <v>7.9</v>
      </c>
      <c r="CF72" s="506">
        <v>9.1999999999999993</v>
      </c>
      <c r="CG72" s="506">
        <v>6.5</v>
      </c>
      <c r="CH72" s="552"/>
      <c r="CI72" s="506">
        <v>9.1</v>
      </c>
      <c r="CJ72" s="552"/>
      <c r="CK72" s="552"/>
      <c r="CL72" s="552"/>
      <c r="CM72" s="552"/>
      <c r="CN72" s="506">
        <v>7.2</v>
      </c>
      <c r="CO72" s="506">
        <v>7.9</v>
      </c>
      <c r="CP72" s="506">
        <v>8.3000000000000007</v>
      </c>
      <c r="CQ72" s="506">
        <v>9.6</v>
      </c>
      <c r="CR72" s="506">
        <v>9.6</v>
      </c>
      <c r="CS72" s="507">
        <v>27</v>
      </c>
      <c r="CT72" s="508">
        <v>0</v>
      </c>
      <c r="CU72" s="552"/>
      <c r="CV72" s="552"/>
      <c r="CW72" s="552"/>
      <c r="CX72" s="506">
        <v>9.1</v>
      </c>
      <c r="CY72" s="507">
        <v>5</v>
      </c>
      <c r="CZ72" s="508">
        <v>0</v>
      </c>
      <c r="DA72" s="507">
        <v>138</v>
      </c>
      <c r="DB72" s="508">
        <v>0</v>
      </c>
      <c r="DC72" s="509">
        <v>137</v>
      </c>
      <c r="DD72" s="506">
        <v>138</v>
      </c>
      <c r="DE72" s="506">
        <v>7.95</v>
      </c>
      <c r="DF72" s="506">
        <v>3.43</v>
      </c>
      <c r="DG72" s="504"/>
    </row>
    <row r="73" spans="1:111" ht="15.95" customHeight="1" x14ac:dyDescent="0.2">
      <c r="A73" s="503">
        <v>2221718606</v>
      </c>
      <c r="B73" s="504" t="s">
        <v>6</v>
      </c>
      <c r="C73" s="504"/>
      <c r="D73" s="504" t="s">
        <v>71</v>
      </c>
      <c r="E73" s="505">
        <v>36062</v>
      </c>
      <c r="F73" s="504" t="s">
        <v>210</v>
      </c>
      <c r="G73" s="504" t="s">
        <v>4854</v>
      </c>
      <c r="H73" s="506">
        <v>7.7</v>
      </c>
      <c r="I73" s="506">
        <v>7.5</v>
      </c>
      <c r="J73" s="506">
        <v>8.1</v>
      </c>
      <c r="K73" s="506">
        <v>8.1999999999999993</v>
      </c>
      <c r="L73" s="506">
        <v>6.1</v>
      </c>
      <c r="M73" s="506">
        <v>8.9</v>
      </c>
      <c r="N73" s="506">
        <v>5.4</v>
      </c>
      <c r="O73" s="552"/>
      <c r="P73" s="506">
        <v>6.9</v>
      </c>
      <c r="Q73" s="552"/>
      <c r="R73" s="552"/>
      <c r="S73" s="552"/>
      <c r="T73" s="552"/>
      <c r="U73" s="506">
        <v>7.8</v>
      </c>
      <c r="V73" s="506">
        <v>6.5</v>
      </c>
      <c r="W73" s="506">
        <v>8.1999999999999993</v>
      </c>
      <c r="X73" s="506">
        <v>7.5</v>
      </c>
      <c r="Y73" s="506">
        <v>7</v>
      </c>
      <c r="Z73" s="506">
        <v>7.2</v>
      </c>
      <c r="AA73" s="506">
        <v>6</v>
      </c>
      <c r="AB73" s="506">
        <v>7.2</v>
      </c>
      <c r="AC73" s="506">
        <v>6</v>
      </c>
      <c r="AD73" s="506">
        <v>5.8</v>
      </c>
      <c r="AE73" s="506">
        <v>4.8</v>
      </c>
      <c r="AF73" s="506">
        <v>6.8</v>
      </c>
      <c r="AG73" s="506">
        <v>4.8</v>
      </c>
      <c r="AH73" s="506">
        <v>5.8</v>
      </c>
      <c r="AI73" s="506">
        <v>6</v>
      </c>
      <c r="AJ73" s="506">
        <v>6.4</v>
      </c>
      <c r="AK73" s="507">
        <v>51</v>
      </c>
      <c r="AL73" s="508">
        <v>0</v>
      </c>
      <c r="AM73" s="506">
        <v>7.6</v>
      </c>
      <c r="AN73" s="506">
        <v>8.1</v>
      </c>
      <c r="AO73" s="552"/>
      <c r="AP73" s="506">
        <v>7.5</v>
      </c>
      <c r="AQ73" s="552"/>
      <c r="AR73" s="552"/>
      <c r="AS73" s="552"/>
      <c r="AT73" s="552"/>
      <c r="AU73" s="552"/>
      <c r="AV73" s="506">
        <v>8.6999999999999993</v>
      </c>
      <c r="AW73" s="552"/>
      <c r="AX73" s="552"/>
      <c r="AY73" s="552"/>
      <c r="AZ73" s="552"/>
      <c r="BA73" s="506">
        <v>6.5</v>
      </c>
      <c r="BB73" s="507">
        <v>5</v>
      </c>
      <c r="BC73" s="508">
        <v>0</v>
      </c>
      <c r="BD73" s="506">
        <v>5</v>
      </c>
      <c r="BE73" s="506">
        <v>6</v>
      </c>
      <c r="BF73" s="506">
        <v>8.9</v>
      </c>
      <c r="BG73" s="506">
        <v>6.3</v>
      </c>
      <c r="BH73" s="506">
        <v>5.6</v>
      </c>
      <c r="BI73" s="506">
        <v>5.7</v>
      </c>
      <c r="BJ73" s="506">
        <v>7.3</v>
      </c>
      <c r="BK73" s="506">
        <v>5.0999999999999996</v>
      </c>
      <c r="BL73" s="506">
        <v>5.8</v>
      </c>
      <c r="BM73" s="506">
        <v>6.7</v>
      </c>
      <c r="BN73" s="506">
        <v>6.7</v>
      </c>
      <c r="BO73" s="506">
        <v>6.3</v>
      </c>
      <c r="BP73" s="506">
        <v>5.0999999999999996</v>
      </c>
      <c r="BQ73" s="552"/>
      <c r="BR73" s="506">
        <v>4.5</v>
      </c>
      <c r="BS73" s="506">
        <v>7.4</v>
      </c>
      <c r="BT73" s="506">
        <v>5.6</v>
      </c>
      <c r="BU73" s="506">
        <v>6.1</v>
      </c>
      <c r="BV73" s="506">
        <v>5.7</v>
      </c>
      <c r="BW73" s="506">
        <v>8.5</v>
      </c>
      <c r="BX73" s="507">
        <v>50</v>
      </c>
      <c r="BY73" s="508">
        <v>0</v>
      </c>
      <c r="BZ73" s="506">
        <v>6.3</v>
      </c>
      <c r="CA73" s="552"/>
      <c r="CB73" s="506">
        <v>6.6</v>
      </c>
      <c r="CC73" s="552"/>
      <c r="CD73" s="506">
        <v>6.3</v>
      </c>
      <c r="CE73" s="506">
        <v>6.3</v>
      </c>
      <c r="CF73" s="506">
        <v>5.4</v>
      </c>
      <c r="CG73" s="506">
        <v>4.8</v>
      </c>
      <c r="CH73" s="552"/>
      <c r="CI73" s="506">
        <v>6.5</v>
      </c>
      <c r="CJ73" s="552"/>
      <c r="CK73" s="552"/>
      <c r="CL73" s="552"/>
      <c r="CM73" s="552"/>
      <c r="CN73" s="506">
        <v>5.2</v>
      </c>
      <c r="CO73" s="506">
        <v>5.8</v>
      </c>
      <c r="CP73" s="506">
        <v>6.1</v>
      </c>
      <c r="CQ73" s="506">
        <v>8.9</v>
      </c>
      <c r="CR73" s="506">
        <v>6.4</v>
      </c>
      <c r="CS73" s="507">
        <v>27</v>
      </c>
      <c r="CT73" s="508">
        <v>0</v>
      </c>
      <c r="CU73" s="552"/>
      <c r="CV73" s="552"/>
      <c r="CW73" s="506">
        <v>7.5</v>
      </c>
      <c r="CX73" s="552"/>
      <c r="CY73" s="507">
        <v>5</v>
      </c>
      <c r="CZ73" s="508">
        <v>0</v>
      </c>
      <c r="DA73" s="507">
        <v>138</v>
      </c>
      <c r="DB73" s="508">
        <v>0</v>
      </c>
      <c r="DC73" s="509">
        <v>137</v>
      </c>
      <c r="DD73" s="506">
        <v>138</v>
      </c>
      <c r="DE73" s="506">
        <v>6.39</v>
      </c>
      <c r="DF73" s="506">
        <v>2.4900000000000002</v>
      </c>
      <c r="DG73" s="504"/>
    </row>
    <row r="74" spans="1:111" ht="15.95" customHeight="1" x14ac:dyDescent="0.2">
      <c r="A74" s="503">
        <v>2220727352</v>
      </c>
      <c r="B74" s="504" t="s">
        <v>12</v>
      </c>
      <c r="C74" s="504" t="s">
        <v>89</v>
      </c>
      <c r="D74" s="504" t="s">
        <v>160</v>
      </c>
      <c r="E74" s="505">
        <v>35795</v>
      </c>
      <c r="F74" s="504" t="s">
        <v>209</v>
      </c>
      <c r="G74" s="504" t="s">
        <v>212</v>
      </c>
      <c r="H74" s="506">
        <v>8.6999999999999993</v>
      </c>
      <c r="I74" s="506">
        <v>5.8</v>
      </c>
      <c r="J74" s="506">
        <v>7.7</v>
      </c>
      <c r="K74" s="506">
        <v>6</v>
      </c>
      <c r="L74" s="506">
        <v>6.3</v>
      </c>
      <c r="M74" s="506">
        <v>6.1</v>
      </c>
      <c r="N74" s="552">
        <v>0</v>
      </c>
      <c r="O74" s="552"/>
      <c r="P74" s="506">
        <v>5.3</v>
      </c>
      <c r="Q74" s="552"/>
      <c r="R74" s="552"/>
      <c r="S74" s="506">
        <v>5.0999999999999996</v>
      </c>
      <c r="T74" s="552"/>
      <c r="U74" s="506">
        <v>7.3</v>
      </c>
      <c r="V74" s="552"/>
      <c r="W74" s="506">
        <v>9.1999999999999993</v>
      </c>
      <c r="X74" s="506">
        <v>8.8000000000000007</v>
      </c>
      <c r="Y74" s="506">
        <v>7.1</v>
      </c>
      <c r="Z74" s="506">
        <v>7.7</v>
      </c>
      <c r="AA74" s="506">
        <v>6.4</v>
      </c>
      <c r="AB74" s="506">
        <v>7.4</v>
      </c>
      <c r="AC74" s="506">
        <v>4.7</v>
      </c>
      <c r="AD74" s="506">
        <v>6.1</v>
      </c>
      <c r="AE74" s="506">
        <v>7.8</v>
      </c>
      <c r="AF74" s="552">
        <v>0</v>
      </c>
      <c r="AG74" s="506">
        <v>5.4</v>
      </c>
      <c r="AH74" s="552">
        <v>0</v>
      </c>
      <c r="AI74" s="506">
        <v>6.7</v>
      </c>
      <c r="AJ74" s="552"/>
      <c r="AK74" s="507">
        <v>43</v>
      </c>
      <c r="AL74" s="508">
        <v>8</v>
      </c>
      <c r="AM74" s="506">
        <v>7</v>
      </c>
      <c r="AN74" s="506">
        <v>4.4000000000000004</v>
      </c>
      <c r="AO74" s="506">
        <v>5.9</v>
      </c>
      <c r="AP74" s="552"/>
      <c r="AQ74" s="552"/>
      <c r="AR74" s="552"/>
      <c r="AS74" s="552"/>
      <c r="AT74" s="552"/>
      <c r="AU74" s="506">
        <v>4</v>
      </c>
      <c r="AV74" s="552"/>
      <c r="AW74" s="552"/>
      <c r="AX74" s="552"/>
      <c r="AY74" s="552"/>
      <c r="AZ74" s="552"/>
      <c r="BA74" s="506">
        <v>7.4</v>
      </c>
      <c r="BB74" s="507">
        <v>5</v>
      </c>
      <c r="BC74" s="508">
        <v>0</v>
      </c>
      <c r="BD74" s="506">
        <v>4.2</v>
      </c>
      <c r="BE74" s="506">
        <v>4.5</v>
      </c>
      <c r="BF74" s="506">
        <v>4.5</v>
      </c>
      <c r="BG74" s="506">
        <v>7.2</v>
      </c>
      <c r="BH74" s="506">
        <v>4.8</v>
      </c>
      <c r="BI74" s="506">
        <v>4.7</v>
      </c>
      <c r="BJ74" s="506">
        <v>7.4</v>
      </c>
      <c r="BK74" s="506">
        <v>4.7</v>
      </c>
      <c r="BL74" s="506">
        <v>4.5</v>
      </c>
      <c r="BM74" s="506">
        <v>5.6</v>
      </c>
      <c r="BN74" s="506">
        <v>5.2</v>
      </c>
      <c r="BO74" s="506">
        <v>4.3</v>
      </c>
      <c r="BP74" s="506">
        <v>4.7</v>
      </c>
      <c r="BQ74" s="552"/>
      <c r="BR74" s="506">
        <v>4</v>
      </c>
      <c r="BS74" s="506">
        <v>5.5</v>
      </c>
      <c r="BT74" s="506">
        <v>5.2</v>
      </c>
      <c r="BU74" s="552">
        <v>0</v>
      </c>
      <c r="BV74" s="506">
        <v>8</v>
      </c>
      <c r="BW74" s="506">
        <v>8.4</v>
      </c>
      <c r="BX74" s="507">
        <v>47</v>
      </c>
      <c r="BY74" s="508">
        <v>3</v>
      </c>
      <c r="BZ74" s="506">
        <v>8.3000000000000007</v>
      </c>
      <c r="CA74" s="552"/>
      <c r="CB74" s="506">
        <v>8.1</v>
      </c>
      <c r="CC74" s="552"/>
      <c r="CD74" s="506">
        <v>5.3</v>
      </c>
      <c r="CE74" s="506">
        <v>4.7</v>
      </c>
      <c r="CF74" s="506">
        <v>8.6</v>
      </c>
      <c r="CG74" s="506">
        <v>4.5</v>
      </c>
      <c r="CH74" s="552"/>
      <c r="CI74" s="506">
        <v>5.6</v>
      </c>
      <c r="CJ74" s="552"/>
      <c r="CK74" s="552"/>
      <c r="CL74" s="552"/>
      <c r="CM74" s="552"/>
      <c r="CN74" s="506">
        <v>5</v>
      </c>
      <c r="CO74" s="506">
        <v>6</v>
      </c>
      <c r="CP74" s="552">
        <v>0</v>
      </c>
      <c r="CQ74" s="506">
        <v>8</v>
      </c>
      <c r="CR74" s="506">
        <v>6.9</v>
      </c>
      <c r="CS74" s="507">
        <v>25</v>
      </c>
      <c r="CT74" s="508">
        <v>2</v>
      </c>
      <c r="CU74" s="552"/>
      <c r="CV74" s="552"/>
      <c r="CW74" s="552"/>
      <c r="CX74" s="552"/>
      <c r="CY74" s="507">
        <v>0</v>
      </c>
      <c r="CZ74" s="508">
        <v>5</v>
      </c>
      <c r="DA74" s="507">
        <v>120</v>
      </c>
      <c r="DB74" s="508">
        <v>18</v>
      </c>
      <c r="DC74" s="509">
        <v>137</v>
      </c>
      <c r="DD74" s="506">
        <v>131</v>
      </c>
      <c r="DE74" s="506">
        <v>5.69</v>
      </c>
      <c r="DF74" s="506">
        <v>2.0699999999999998</v>
      </c>
      <c r="DG74" s="504"/>
    </row>
    <row r="75" spans="1:111" ht="15.95" customHeight="1" x14ac:dyDescent="0.2">
      <c r="A75" s="503">
        <v>2220727355</v>
      </c>
      <c r="B75" s="504" t="s">
        <v>18</v>
      </c>
      <c r="C75" s="504" t="s">
        <v>90</v>
      </c>
      <c r="D75" s="504" t="s">
        <v>161</v>
      </c>
      <c r="E75" s="505">
        <v>35853</v>
      </c>
      <c r="F75" s="504" t="s">
        <v>209</v>
      </c>
      <c r="G75" s="504" t="s">
        <v>4854</v>
      </c>
      <c r="H75" s="506">
        <v>9</v>
      </c>
      <c r="I75" s="506">
        <v>7.1</v>
      </c>
      <c r="J75" s="506">
        <v>7.5</v>
      </c>
      <c r="K75" s="506">
        <v>7.2</v>
      </c>
      <c r="L75" s="506">
        <v>8.1999999999999993</v>
      </c>
      <c r="M75" s="506">
        <v>8.3000000000000007</v>
      </c>
      <c r="N75" s="506">
        <v>5.2</v>
      </c>
      <c r="O75" s="552"/>
      <c r="P75" s="506">
        <v>6.5</v>
      </c>
      <c r="Q75" s="552"/>
      <c r="R75" s="552"/>
      <c r="S75" s="552"/>
      <c r="T75" s="552"/>
      <c r="U75" s="506">
        <v>7.8</v>
      </c>
      <c r="V75" s="506">
        <v>6.8</v>
      </c>
      <c r="W75" s="506">
        <v>9.1</v>
      </c>
      <c r="X75" s="506">
        <v>8.6999999999999993</v>
      </c>
      <c r="Y75" s="506">
        <v>8.1</v>
      </c>
      <c r="Z75" s="506">
        <v>8.5</v>
      </c>
      <c r="AA75" s="506">
        <v>7.8</v>
      </c>
      <c r="AB75" s="506">
        <v>8.9</v>
      </c>
      <c r="AC75" s="506">
        <v>8.9</v>
      </c>
      <c r="AD75" s="506">
        <v>9.8000000000000007</v>
      </c>
      <c r="AE75" s="506">
        <v>7.3</v>
      </c>
      <c r="AF75" s="506">
        <v>7.6</v>
      </c>
      <c r="AG75" s="506">
        <v>6.4</v>
      </c>
      <c r="AH75" s="506">
        <v>7.4</v>
      </c>
      <c r="AI75" s="506">
        <v>5.6</v>
      </c>
      <c r="AJ75" s="506">
        <v>8.1999999999999993</v>
      </c>
      <c r="AK75" s="507">
        <v>51</v>
      </c>
      <c r="AL75" s="508">
        <v>0</v>
      </c>
      <c r="AM75" s="506">
        <v>7.5</v>
      </c>
      <c r="AN75" s="506">
        <v>8.3000000000000007</v>
      </c>
      <c r="AO75" s="552"/>
      <c r="AP75" s="552"/>
      <c r="AQ75" s="506">
        <v>6.4</v>
      </c>
      <c r="AR75" s="552"/>
      <c r="AS75" s="552"/>
      <c r="AT75" s="552"/>
      <c r="AU75" s="552"/>
      <c r="AV75" s="552"/>
      <c r="AW75" s="506">
        <v>8.6</v>
      </c>
      <c r="AX75" s="552"/>
      <c r="AY75" s="552"/>
      <c r="AZ75" s="552"/>
      <c r="BA75" s="506">
        <v>6.4</v>
      </c>
      <c r="BB75" s="507">
        <v>5</v>
      </c>
      <c r="BC75" s="508">
        <v>0</v>
      </c>
      <c r="BD75" s="506">
        <v>6.5</v>
      </c>
      <c r="BE75" s="506">
        <v>5.8</v>
      </c>
      <c r="BF75" s="506">
        <v>9.4</v>
      </c>
      <c r="BG75" s="506">
        <v>6.7</v>
      </c>
      <c r="BH75" s="506">
        <v>6.2</v>
      </c>
      <c r="BI75" s="506">
        <v>7.2</v>
      </c>
      <c r="BJ75" s="506">
        <v>7.7</v>
      </c>
      <c r="BK75" s="506">
        <v>6.4</v>
      </c>
      <c r="BL75" s="506">
        <v>6.5</v>
      </c>
      <c r="BM75" s="506">
        <v>8.1</v>
      </c>
      <c r="BN75" s="506">
        <v>7.8</v>
      </c>
      <c r="BO75" s="506">
        <v>6.3</v>
      </c>
      <c r="BP75" s="506">
        <v>7.5</v>
      </c>
      <c r="BQ75" s="552"/>
      <c r="BR75" s="506">
        <v>5.8</v>
      </c>
      <c r="BS75" s="506">
        <v>6.8</v>
      </c>
      <c r="BT75" s="506">
        <v>6.9</v>
      </c>
      <c r="BU75" s="506">
        <v>6.3</v>
      </c>
      <c r="BV75" s="506">
        <v>8.1</v>
      </c>
      <c r="BW75" s="506">
        <v>8</v>
      </c>
      <c r="BX75" s="507">
        <v>50</v>
      </c>
      <c r="BY75" s="508">
        <v>0</v>
      </c>
      <c r="BZ75" s="506">
        <v>9.1999999999999993</v>
      </c>
      <c r="CA75" s="552"/>
      <c r="CB75" s="506">
        <v>7.6</v>
      </c>
      <c r="CC75" s="552"/>
      <c r="CD75" s="506">
        <v>8.1999999999999993</v>
      </c>
      <c r="CE75" s="506">
        <v>7.5</v>
      </c>
      <c r="CF75" s="506">
        <v>5.7</v>
      </c>
      <c r="CG75" s="506">
        <v>6.7</v>
      </c>
      <c r="CH75" s="552"/>
      <c r="CI75" s="506">
        <v>8</v>
      </c>
      <c r="CJ75" s="552"/>
      <c r="CK75" s="552"/>
      <c r="CL75" s="552"/>
      <c r="CM75" s="552"/>
      <c r="CN75" s="506">
        <v>7.4</v>
      </c>
      <c r="CO75" s="506">
        <v>6.5</v>
      </c>
      <c r="CP75" s="506">
        <v>8.1999999999999993</v>
      </c>
      <c r="CQ75" s="506">
        <v>6.3</v>
      </c>
      <c r="CR75" s="506">
        <v>7.3</v>
      </c>
      <c r="CS75" s="507">
        <v>27</v>
      </c>
      <c r="CT75" s="508">
        <v>0</v>
      </c>
      <c r="CU75" s="552"/>
      <c r="CV75" s="552"/>
      <c r="CW75" s="506">
        <v>9.1999999999999993</v>
      </c>
      <c r="CX75" s="552"/>
      <c r="CY75" s="507">
        <v>5</v>
      </c>
      <c r="CZ75" s="508">
        <v>0</v>
      </c>
      <c r="DA75" s="507">
        <v>138</v>
      </c>
      <c r="DB75" s="508">
        <v>0</v>
      </c>
      <c r="DC75" s="509">
        <v>137</v>
      </c>
      <c r="DD75" s="506">
        <v>138</v>
      </c>
      <c r="DE75" s="506">
        <v>7.44</v>
      </c>
      <c r="DF75" s="506">
        <v>3.11</v>
      </c>
      <c r="DG75" s="504"/>
    </row>
    <row r="76" spans="1:111" ht="15.95" customHeight="1" x14ac:dyDescent="0.2">
      <c r="A76" s="503">
        <v>2221724235</v>
      </c>
      <c r="B76" s="504" t="s">
        <v>6</v>
      </c>
      <c r="C76" s="504" t="s">
        <v>86</v>
      </c>
      <c r="D76" s="504" t="s">
        <v>162</v>
      </c>
      <c r="E76" s="505">
        <v>36120</v>
      </c>
      <c r="F76" s="504" t="s">
        <v>210</v>
      </c>
      <c r="G76" s="504" t="s">
        <v>212</v>
      </c>
      <c r="H76" s="506">
        <v>8.9</v>
      </c>
      <c r="I76" s="506">
        <v>7</v>
      </c>
      <c r="J76" s="506">
        <v>6.1</v>
      </c>
      <c r="K76" s="506">
        <v>8</v>
      </c>
      <c r="L76" s="506">
        <v>5.4</v>
      </c>
      <c r="M76" s="506">
        <v>8.9</v>
      </c>
      <c r="N76" s="506">
        <v>5.4</v>
      </c>
      <c r="O76" s="552"/>
      <c r="P76" s="506">
        <v>7.4</v>
      </c>
      <c r="Q76" s="552"/>
      <c r="R76" s="552">
        <v>0</v>
      </c>
      <c r="S76" s="552"/>
      <c r="T76" s="506">
        <v>8.8000000000000007</v>
      </c>
      <c r="U76" s="506">
        <v>7.2</v>
      </c>
      <c r="V76" s="552"/>
      <c r="W76" s="506">
        <v>8.1999999999999993</v>
      </c>
      <c r="X76" s="506">
        <v>8.1999999999999993</v>
      </c>
      <c r="Y76" s="506">
        <v>7.3</v>
      </c>
      <c r="Z76" s="506">
        <v>6.6</v>
      </c>
      <c r="AA76" s="506">
        <v>7</v>
      </c>
      <c r="AB76" s="506">
        <v>8.3000000000000007</v>
      </c>
      <c r="AC76" s="506">
        <v>6.3</v>
      </c>
      <c r="AD76" s="506">
        <v>5.3</v>
      </c>
      <c r="AE76" s="506">
        <v>6.1</v>
      </c>
      <c r="AF76" s="506">
        <v>7.7</v>
      </c>
      <c r="AG76" s="506">
        <v>6.2</v>
      </c>
      <c r="AH76" s="506">
        <v>4.8</v>
      </c>
      <c r="AI76" s="506">
        <v>7.2</v>
      </c>
      <c r="AJ76" s="506">
        <v>6.2</v>
      </c>
      <c r="AK76" s="507">
        <v>51</v>
      </c>
      <c r="AL76" s="508">
        <v>0</v>
      </c>
      <c r="AM76" s="506">
        <v>6.4</v>
      </c>
      <c r="AN76" s="506">
        <v>6.1</v>
      </c>
      <c r="AO76" s="552"/>
      <c r="AP76" s="552"/>
      <c r="AQ76" s="506">
        <v>7</v>
      </c>
      <c r="AR76" s="552"/>
      <c r="AS76" s="552"/>
      <c r="AT76" s="552"/>
      <c r="AU76" s="552"/>
      <c r="AV76" s="552"/>
      <c r="AW76" s="506">
        <v>5.8</v>
      </c>
      <c r="AX76" s="552"/>
      <c r="AY76" s="552"/>
      <c r="AZ76" s="552"/>
      <c r="BA76" s="506">
        <v>5.2</v>
      </c>
      <c r="BB76" s="507">
        <v>5</v>
      </c>
      <c r="BC76" s="508">
        <v>0</v>
      </c>
      <c r="BD76" s="506">
        <v>5.7</v>
      </c>
      <c r="BE76" s="506">
        <v>5.0999999999999996</v>
      </c>
      <c r="BF76" s="506">
        <v>7.4</v>
      </c>
      <c r="BG76" s="506">
        <v>7</v>
      </c>
      <c r="BH76" s="506">
        <v>6.9</v>
      </c>
      <c r="BI76" s="506">
        <v>6.8</v>
      </c>
      <c r="BJ76" s="506">
        <v>6.6</v>
      </c>
      <c r="BK76" s="506">
        <v>6.4</v>
      </c>
      <c r="BL76" s="506">
        <v>4.8</v>
      </c>
      <c r="BM76" s="506">
        <v>8.1</v>
      </c>
      <c r="BN76" s="506">
        <v>4.8</v>
      </c>
      <c r="BO76" s="506">
        <v>5.5</v>
      </c>
      <c r="BP76" s="506">
        <v>5.8</v>
      </c>
      <c r="BQ76" s="552"/>
      <c r="BR76" s="506">
        <v>4.3</v>
      </c>
      <c r="BS76" s="506">
        <v>5.8</v>
      </c>
      <c r="BT76" s="506">
        <v>5.6</v>
      </c>
      <c r="BU76" s="506">
        <v>6.8</v>
      </c>
      <c r="BV76" s="506">
        <v>6</v>
      </c>
      <c r="BW76" s="506">
        <v>7.5</v>
      </c>
      <c r="BX76" s="507">
        <v>50</v>
      </c>
      <c r="BY76" s="508">
        <v>0</v>
      </c>
      <c r="BZ76" s="552"/>
      <c r="CA76" s="506">
        <v>8.1999999999999993</v>
      </c>
      <c r="CB76" s="506">
        <v>9.3000000000000007</v>
      </c>
      <c r="CC76" s="552"/>
      <c r="CD76" s="506">
        <v>8.6999999999999993</v>
      </c>
      <c r="CE76" s="506">
        <v>5.5</v>
      </c>
      <c r="CF76" s="506">
        <v>9.1</v>
      </c>
      <c r="CG76" s="506">
        <v>5.9</v>
      </c>
      <c r="CH76" s="552"/>
      <c r="CI76" s="552"/>
      <c r="CJ76" s="552"/>
      <c r="CK76" s="506">
        <v>6.6</v>
      </c>
      <c r="CL76" s="552"/>
      <c r="CM76" s="552"/>
      <c r="CN76" s="506">
        <v>6.1</v>
      </c>
      <c r="CO76" s="506">
        <v>6.7</v>
      </c>
      <c r="CP76" s="506">
        <v>7.5</v>
      </c>
      <c r="CQ76" s="506">
        <v>6</v>
      </c>
      <c r="CR76" s="506">
        <v>7.9</v>
      </c>
      <c r="CS76" s="507">
        <v>27</v>
      </c>
      <c r="CT76" s="508">
        <v>0</v>
      </c>
      <c r="CU76" s="552"/>
      <c r="CV76" s="552"/>
      <c r="CW76" s="506">
        <v>8</v>
      </c>
      <c r="CX76" s="552"/>
      <c r="CY76" s="507">
        <v>5</v>
      </c>
      <c r="CZ76" s="508">
        <v>0</v>
      </c>
      <c r="DA76" s="507">
        <v>138</v>
      </c>
      <c r="DB76" s="508">
        <v>0</v>
      </c>
      <c r="DC76" s="509">
        <v>137</v>
      </c>
      <c r="DD76" s="506">
        <v>140</v>
      </c>
      <c r="DE76" s="506">
        <v>6.62</v>
      </c>
      <c r="DF76" s="506">
        <v>2.64</v>
      </c>
      <c r="DG76" s="504"/>
    </row>
    <row r="77" spans="1:111" ht="15.95" customHeight="1" x14ac:dyDescent="0.2">
      <c r="A77" s="503">
        <v>2021728100</v>
      </c>
      <c r="B77" s="504" t="s">
        <v>10</v>
      </c>
      <c r="C77" s="504" t="s">
        <v>81</v>
      </c>
      <c r="D77" s="504" t="s">
        <v>163</v>
      </c>
      <c r="E77" s="505">
        <v>35316</v>
      </c>
      <c r="F77" s="504" t="s">
        <v>210</v>
      </c>
      <c r="G77" s="504" t="s">
        <v>214</v>
      </c>
      <c r="H77" s="506">
        <v>8.4</v>
      </c>
      <c r="I77" s="506">
        <v>6.1</v>
      </c>
      <c r="J77" s="506">
        <v>7.1</v>
      </c>
      <c r="K77" s="506">
        <v>9.1999999999999993</v>
      </c>
      <c r="L77" s="506">
        <v>7.8</v>
      </c>
      <c r="M77" s="506">
        <v>7.3</v>
      </c>
      <c r="N77" s="506">
        <v>6.3</v>
      </c>
      <c r="O77" s="552"/>
      <c r="P77" s="506">
        <v>6.4</v>
      </c>
      <c r="Q77" s="552"/>
      <c r="R77" s="552"/>
      <c r="S77" s="552"/>
      <c r="T77" s="552"/>
      <c r="U77" s="506">
        <v>7.7</v>
      </c>
      <c r="V77" s="506">
        <v>5.3</v>
      </c>
      <c r="W77" s="506">
        <v>7.5</v>
      </c>
      <c r="X77" s="506">
        <v>7.3</v>
      </c>
      <c r="Y77" s="506">
        <v>5.8</v>
      </c>
      <c r="Z77" s="506">
        <v>6.4</v>
      </c>
      <c r="AA77" s="506">
        <v>5.6</v>
      </c>
      <c r="AB77" s="506">
        <v>4.9000000000000004</v>
      </c>
      <c r="AC77" s="506">
        <v>8</v>
      </c>
      <c r="AD77" s="506">
        <v>8</v>
      </c>
      <c r="AE77" s="506">
        <v>8.1999999999999993</v>
      </c>
      <c r="AF77" s="506">
        <v>8.6999999999999993</v>
      </c>
      <c r="AG77" s="552">
        <v>0</v>
      </c>
      <c r="AH77" s="552">
        <v>0</v>
      </c>
      <c r="AI77" s="506">
        <v>5.4</v>
      </c>
      <c r="AJ77" s="552"/>
      <c r="AK77" s="507">
        <v>45</v>
      </c>
      <c r="AL77" s="508">
        <v>6</v>
      </c>
      <c r="AM77" s="506">
        <v>7.3</v>
      </c>
      <c r="AN77" s="506">
        <v>6.3</v>
      </c>
      <c r="AO77" s="506">
        <v>4.5</v>
      </c>
      <c r="AP77" s="552"/>
      <c r="AQ77" s="552"/>
      <c r="AR77" s="552"/>
      <c r="AS77" s="552"/>
      <c r="AT77" s="552"/>
      <c r="AU77" s="506">
        <v>6.9</v>
      </c>
      <c r="AV77" s="552"/>
      <c r="AW77" s="552"/>
      <c r="AX77" s="552"/>
      <c r="AY77" s="552"/>
      <c r="AZ77" s="552"/>
      <c r="BA77" s="506">
        <v>7.2</v>
      </c>
      <c r="BB77" s="507">
        <v>5</v>
      </c>
      <c r="BC77" s="508">
        <v>0</v>
      </c>
      <c r="BD77" s="506">
        <v>5.8</v>
      </c>
      <c r="BE77" s="506">
        <v>4.2</v>
      </c>
      <c r="BF77" s="506">
        <v>4.5</v>
      </c>
      <c r="BG77" s="506">
        <v>5.9</v>
      </c>
      <c r="BH77" s="506">
        <v>6</v>
      </c>
      <c r="BI77" s="506">
        <v>6.4</v>
      </c>
      <c r="BJ77" s="506">
        <v>6.9</v>
      </c>
      <c r="BK77" s="506">
        <v>7.4</v>
      </c>
      <c r="BL77" s="552"/>
      <c r="BM77" s="506">
        <v>6.7</v>
      </c>
      <c r="BN77" s="506">
        <v>5.3</v>
      </c>
      <c r="BO77" s="506">
        <v>6</v>
      </c>
      <c r="BP77" s="506">
        <v>6.7</v>
      </c>
      <c r="BQ77" s="552"/>
      <c r="BR77" s="506">
        <v>4.7</v>
      </c>
      <c r="BS77" s="506">
        <v>6.3</v>
      </c>
      <c r="BT77" s="506">
        <v>5.0999999999999996</v>
      </c>
      <c r="BU77" s="552">
        <v>0</v>
      </c>
      <c r="BV77" s="506">
        <v>6.7</v>
      </c>
      <c r="BW77" s="506">
        <v>8.8000000000000007</v>
      </c>
      <c r="BX77" s="507">
        <v>44</v>
      </c>
      <c r="BY77" s="508">
        <v>6</v>
      </c>
      <c r="BZ77" s="506">
        <v>5.3</v>
      </c>
      <c r="CA77" s="552"/>
      <c r="CB77" s="506">
        <v>4.0999999999999996</v>
      </c>
      <c r="CC77" s="552"/>
      <c r="CD77" s="552">
        <v>0</v>
      </c>
      <c r="CE77" s="506">
        <v>4.5</v>
      </c>
      <c r="CF77" s="506">
        <v>6.6</v>
      </c>
      <c r="CG77" s="506">
        <v>5.6</v>
      </c>
      <c r="CH77" s="552"/>
      <c r="CI77" s="506">
        <v>5</v>
      </c>
      <c r="CJ77" s="552"/>
      <c r="CK77" s="552"/>
      <c r="CL77" s="552"/>
      <c r="CM77" s="552"/>
      <c r="CN77" s="506">
        <v>6.6</v>
      </c>
      <c r="CO77" s="506">
        <v>6.1</v>
      </c>
      <c r="CP77" s="506">
        <v>6.7</v>
      </c>
      <c r="CQ77" s="552">
        <v>0</v>
      </c>
      <c r="CR77" s="506">
        <v>4.0999999999999996</v>
      </c>
      <c r="CS77" s="507">
        <v>23</v>
      </c>
      <c r="CT77" s="508">
        <v>4</v>
      </c>
      <c r="CU77" s="552"/>
      <c r="CV77" s="552"/>
      <c r="CW77" s="552"/>
      <c r="CX77" s="552"/>
      <c r="CY77" s="507">
        <v>0</v>
      </c>
      <c r="CZ77" s="508">
        <v>5</v>
      </c>
      <c r="DA77" s="507">
        <v>117</v>
      </c>
      <c r="DB77" s="508">
        <v>21</v>
      </c>
      <c r="DC77" s="509">
        <v>137</v>
      </c>
      <c r="DD77" s="506">
        <v>128</v>
      </c>
      <c r="DE77" s="506">
        <v>5.81</v>
      </c>
      <c r="DF77" s="506">
        <v>2.19</v>
      </c>
      <c r="DG77" s="504" t="s">
        <v>4870</v>
      </c>
    </row>
    <row r="78" spans="1:111" ht="15.95" customHeight="1" x14ac:dyDescent="0.2">
      <c r="A78" s="503">
        <v>2221515113</v>
      </c>
      <c r="B78" s="504" t="s">
        <v>30</v>
      </c>
      <c r="C78" s="504" t="s">
        <v>92</v>
      </c>
      <c r="D78" s="504" t="s">
        <v>165</v>
      </c>
      <c r="E78" s="505">
        <v>35939</v>
      </c>
      <c r="F78" s="504" t="s">
        <v>210</v>
      </c>
      <c r="G78" s="504" t="s">
        <v>4854</v>
      </c>
      <c r="H78" s="506">
        <v>8.5</v>
      </c>
      <c r="I78" s="506">
        <v>8.5</v>
      </c>
      <c r="J78" s="506">
        <v>7.5</v>
      </c>
      <c r="K78" s="506">
        <v>9.1</v>
      </c>
      <c r="L78" s="506">
        <v>6.7</v>
      </c>
      <c r="M78" s="506">
        <v>9.9</v>
      </c>
      <c r="N78" s="506">
        <v>7.5</v>
      </c>
      <c r="O78" s="552"/>
      <c r="P78" s="506">
        <v>9.1999999999999993</v>
      </c>
      <c r="Q78" s="552"/>
      <c r="R78" s="552"/>
      <c r="S78" s="552"/>
      <c r="T78" s="552"/>
      <c r="U78" s="506">
        <v>7.6</v>
      </c>
      <c r="V78" s="506">
        <v>8.6999999999999993</v>
      </c>
      <c r="W78" s="506">
        <v>9.3000000000000007</v>
      </c>
      <c r="X78" s="506">
        <v>8.3000000000000007</v>
      </c>
      <c r="Y78" s="506">
        <v>8.6</v>
      </c>
      <c r="Z78" s="506">
        <v>6.6</v>
      </c>
      <c r="AA78" s="506">
        <v>5.6</v>
      </c>
      <c r="AB78" s="506">
        <v>9.1999999999999993</v>
      </c>
      <c r="AC78" s="506">
        <v>8.5</v>
      </c>
      <c r="AD78" s="506">
        <v>8.3000000000000007</v>
      </c>
      <c r="AE78" s="506">
        <v>5.8</v>
      </c>
      <c r="AF78" s="506">
        <v>7.9</v>
      </c>
      <c r="AG78" s="506">
        <v>7.1</v>
      </c>
      <c r="AH78" s="506">
        <v>8.1</v>
      </c>
      <c r="AI78" s="506">
        <v>6</v>
      </c>
      <c r="AJ78" s="506">
        <v>8.9</v>
      </c>
      <c r="AK78" s="507">
        <v>51</v>
      </c>
      <c r="AL78" s="508">
        <v>0</v>
      </c>
      <c r="AM78" s="506">
        <v>6.9</v>
      </c>
      <c r="AN78" s="506">
        <v>5.5</v>
      </c>
      <c r="AO78" s="506">
        <v>9</v>
      </c>
      <c r="AP78" s="552"/>
      <c r="AQ78" s="552"/>
      <c r="AR78" s="552"/>
      <c r="AS78" s="552"/>
      <c r="AT78" s="552"/>
      <c r="AU78" s="506">
        <v>8.6</v>
      </c>
      <c r="AV78" s="552"/>
      <c r="AW78" s="552"/>
      <c r="AX78" s="552"/>
      <c r="AY78" s="552"/>
      <c r="AZ78" s="552"/>
      <c r="BA78" s="506">
        <v>6.7</v>
      </c>
      <c r="BB78" s="507">
        <v>5</v>
      </c>
      <c r="BC78" s="508">
        <v>0</v>
      </c>
      <c r="BD78" s="506">
        <v>7.7</v>
      </c>
      <c r="BE78" s="506">
        <v>7.9</v>
      </c>
      <c r="BF78" s="506">
        <v>9.6999999999999993</v>
      </c>
      <c r="BG78" s="506">
        <v>7.7</v>
      </c>
      <c r="BH78" s="506">
        <v>5.7</v>
      </c>
      <c r="BI78" s="506">
        <v>8.3000000000000007</v>
      </c>
      <c r="BJ78" s="506">
        <v>8.3000000000000007</v>
      </c>
      <c r="BK78" s="506">
        <v>6.6</v>
      </c>
      <c r="BL78" s="506">
        <v>6.1</v>
      </c>
      <c r="BM78" s="506">
        <v>8.1999999999999993</v>
      </c>
      <c r="BN78" s="506">
        <v>7.2</v>
      </c>
      <c r="BO78" s="506">
        <v>7.1</v>
      </c>
      <c r="BP78" s="506">
        <v>9.1</v>
      </c>
      <c r="BQ78" s="552"/>
      <c r="BR78" s="506">
        <v>8</v>
      </c>
      <c r="BS78" s="506">
        <v>6.9</v>
      </c>
      <c r="BT78" s="506">
        <v>7.7</v>
      </c>
      <c r="BU78" s="506">
        <v>5.9</v>
      </c>
      <c r="BV78" s="506">
        <v>8.1</v>
      </c>
      <c r="BW78" s="506">
        <v>8.1</v>
      </c>
      <c r="BX78" s="507">
        <v>50</v>
      </c>
      <c r="BY78" s="508">
        <v>0</v>
      </c>
      <c r="BZ78" s="506">
        <v>8.1</v>
      </c>
      <c r="CA78" s="552"/>
      <c r="CB78" s="506">
        <v>6.8</v>
      </c>
      <c r="CC78" s="552"/>
      <c r="CD78" s="506">
        <v>7.9</v>
      </c>
      <c r="CE78" s="506">
        <v>7.5</v>
      </c>
      <c r="CF78" s="506">
        <v>9.1999999999999993</v>
      </c>
      <c r="CG78" s="506">
        <v>7.3</v>
      </c>
      <c r="CH78" s="552"/>
      <c r="CI78" s="552"/>
      <c r="CJ78" s="552"/>
      <c r="CK78" s="506">
        <v>5.6</v>
      </c>
      <c r="CL78" s="552"/>
      <c r="CM78" s="552"/>
      <c r="CN78" s="506">
        <v>7.6</v>
      </c>
      <c r="CO78" s="506">
        <v>8</v>
      </c>
      <c r="CP78" s="506">
        <v>9.3000000000000007</v>
      </c>
      <c r="CQ78" s="506">
        <v>6.3</v>
      </c>
      <c r="CR78" s="506">
        <v>9.6</v>
      </c>
      <c r="CS78" s="507">
        <v>27</v>
      </c>
      <c r="CT78" s="508">
        <v>0</v>
      </c>
      <c r="CU78" s="552"/>
      <c r="CV78" s="552"/>
      <c r="CW78" s="552"/>
      <c r="CX78" s="506">
        <v>8.9</v>
      </c>
      <c r="CY78" s="507">
        <v>5</v>
      </c>
      <c r="CZ78" s="508">
        <v>0</v>
      </c>
      <c r="DA78" s="507">
        <v>138</v>
      </c>
      <c r="DB78" s="508">
        <v>0</v>
      </c>
      <c r="DC78" s="509">
        <v>137</v>
      </c>
      <c r="DD78" s="506">
        <v>138</v>
      </c>
      <c r="DE78" s="506">
        <v>7.8</v>
      </c>
      <c r="DF78" s="506">
        <v>3.34</v>
      </c>
      <c r="DG78" s="504"/>
    </row>
    <row r="79" spans="1:111" ht="15.95" customHeight="1" x14ac:dyDescent="0.2">
      <c r="A79" s="503">
        <v>2221727363</v>
      </c>
      <c r="B79" s="504" t="s">
        <v>26</v>
      </c>
      <c r="C79" s="504" t="s">
        <v>93</v>
      </c>
      <c r="D79" s="504" t="s">
        <v>165</v>
      </c>
      <c r="E79" s="505">
        <v>35653</v>
      </c>
      <c r="F79" s="504" t="s">
        <v>210</v>
      </c>
      <c r="G79" s="504" t="s">
        <v>212</v>
      </c>
      <c r="H79" s="506">
        <v>6</v>
      </c>
      <c r="I79" s="506">
        <v>5.2</v>
      </c>
      <c r="J79" s="506">
        <v>8.1999999999999993</v>
      </c>
      <c r="K79" s="506">
        <v>5.5</v>
      </c>
      <c r="L79" s="506">
        <v>4.2</v>
      </c>
      <c r="M79" s="506">
        <v>5.6</v>
      </c>
      <c r="N79" s="506">
        <v>4.5</v>
      </c>
      <c r="O79" s="552"/>
      <c r="P79" s="506">
        <v>5.4</v>
      </c>
      <c r="Q79" s="552"/>
      <c r="R79" s="552"/>
      <c r="S79" s="552"/>
      <c r="T79" s="552"/>
      <c r="U79" s="506">
        <v>6.3</v>
      </c>
      <c r="V79" s="506">
        <v>5.0999999999999996</v>
      </c>
      <c r="W79" s="506">
        <v>7.9</v>
      </c>
      <c r="X79" s="506">
        <v>8.5</v>
      </c>
      <c r="Y79" s="506">
        <v>4.2</v>
      </c>
      <c r="Z79" s="506">
        <v>4.9000000000000004</v>
      </c>
      <c r="AA79" s="506">
        <v>4.0999999999999996</v>
      </c>
      <c r="AB79" s="506">
        <v>4.2</v>
      </c>
      <c r="AC79" s="506">
        <v>5.9</v>
      </c>
      <c r="AD79" s="506">
        <v>6.2</v>
      </c>
      <c r="AE79" s="553" t="s">
        <v>219</v>
      </c>
      <c r="AF79" s="506">
        <v>6.5</v>
      </c>
      <c r="AG79" s="506">
        <v>5.3</v>
      </c>
      <c r="AH79" s="506">
        <v>4</v>
      </c>
      <c r="AI79" s="553" t="s">
        <v>219</v>
      </c>
      <c r="AJ79" s="506">
        <v>6.3</v>
      </c>
      <c r="AK79" s="507">
        <v>47</v>
      </c>
      <c r="AL79" s="508">
        <v>4</v>
      </c>
      <c r="AM79" s="506">
        <v>7.5</v>
      </c>
      <c r="AN79" s="506">
        <v>7.2</v>
      </c>
      <c r="AO79" s="552"/>
      <c r="AP79" s="552"/>
      <c r="AQ79" s="506">
        <v>4.2</v>
      </c>
      <c r="AR79" s="552"/>
      <c r="AS79" s="552"/>
      <c r="AT79" s="552"/>
      <c r="AU79" s="506">
        <v>4.5999999999999996</v>
      </c>
      <c r="AV79" s="552"/>
      <c r="AW79" s="552"/>
      <c r="AX79" s="552"/>
      <c r="AY79" s="552"/>
      <c r="AZ79" s="552"/>
      <c r="BA79" s="506">
        <v>5.0999999999999996</v>
      </c>
      <c r="BB79" s="507">
        <v>5</v>
      </c>
      <c r="BC79" s="508">
        <v>0</v>
      </c>
      <c r="BD79" s="506">
        <v>4.9000000000000004</v>
      </c>
      <c r="BE79" s="506">
        <v>4.0999999999999996</v>
      </c>
      <c r="BF79" s="506">
        <v>5.6</v>
      </c>
      <c r="BG79" s="506">
        <v>7.1</v>
      </c>
      <c r="BH79" s="506">
        <v>4.5999999999999996</v>
      </c>
      <c r="BI79" s="506">
        <v>4.4000000000000004</v>
      </c>
      <c r="BJ79" s="506">
        <v>6.2</v>
      </c>
      <c r="BK79" s="506">
        <v>4.5</v>
      </c>
      <c r="BL79" s="506">
        <v>4.5999999999999996</v>
      </c>
      <c r="BM79" s="506">
        <v>6.7</v>
      </c>
      <c r="BN79" s="506">
        <v>6.6</v>
      </c>
      <c r="BO79" s="553" t="s">
        <v>219</v>
      </c>
      <c r="BP79" s="506">
        <v>4.9000000000000004</v>
      </c>
      <c r="BQ79" s="552"/>
      <c r="BR79" s="506">
        <v>6.8</v>
      </c>
      <c r="BS79" s="506">
        <v>6</v>
      </c>
      <c r="BT79" s="506">
        <v>5.0999999999999996</v>
      </c>
      <c r="BU79" s="506">
        <v>4.8</v>
      </c>
      <c r="BV79" s="506">
        <v>4.4000000000000004</v>
      </c>
      <c r="BW79" s="506">
        <v>6.9</v>
      </c>
      <c r="BX79" s="507">
        <v>48</v>
      </c>
      <c r="BY79" s="508">
        <v>2</v>
      </c>
      <c r="BZ79" s="506">
        <v>7.7</v>
      </c>
      <c r="CA79" s="552"/>
      <c r="CB79" s="506">
        <v>5.3</v>
      </c>
      <c r="CC79" s="552"/>
      <c r="CD79" s="506">
        <v>4.5</v>
      </c>
      <c r="CE79" s="552"/>
      <c r="CF79" s="506">
        <v>5.5</v>
      </c>
      <c r="CG79" s="506">
        <v>4.8</v>
      </c>
      <c r="CH79" s="552"/>
      <c r="CI79" s="506">
        <v>5.4</v>
      </c>
      <c r="CJ79" s="552"/>
      <c r="CK79" s="552"/>
      <c r="CL79" s="552"/>
      <c r="CM79" s="552"/>
      <c r="CN79" s="506">
        <v>4</v>
      </c>
      <c r="CO79" s="506">
        <v>6</v>
      </c>
      <c r="CP79" s="506">
        <v>6.3</v>
      </c>
      <c r="CQ79" s="506">
        <v>6</v>
      </c>
      <c r="CR79" s="506">
        <v>4.2</v>
      </c>
      <c r="CS79" s="507">
        <v>24</v>
      </c>
      <c r="CT79" s="508">
        <v>3</v>
      </c>
      <c r="CU79" s="552"/>
      <c r="CV79" s="552"/>
      <c r="CW79" s="552"/>
      <c r="CX79" s="552"/>
      <c r="CY79" s="507">
        <v>0</v>
      </c>
      <c r="CZ79" s="508">
        <v>5</v>
      </c>
      <c r="DA79" s="507">
        <v>124</v>
      </c>
      <c r="DB79" s="508">
        <v>14</v>
      </c>
      <c r="DC79" s="509">
        <v>137</v>
      </c>
      <c r="DD79" s="506">
        <v>126</v>
      </c>
      <c r="DE79" s="506">
        <v>5.38</v>
      </c>
      <c r="DF79" s="506">
        <v>1.85</v>
      </c>
      <c r="DG79" s="504" t="s">
        <v>367</v>
      </c>
    </row>
    <row r="80" spans="1:111" ht="15.95" customHeight="1" x14ac:dyDescent="0.2">
      <c r="A80" s="503">
        <v>2220716951</v>
      </c>
      <c r="B80" s="504" t="s">
        <v>10</v>
      </c>
      <c r="C80" s="504" t="s">
        <v>48</v>
      </c>
      <c r="D80" s="504" t="s">
        <v>166</v>
      </c>
      <c r="E80" s="505">
        <v>35577</v>
      </c>
      <c r="F80" s="504" t="s">
        <v>209</v>
      </c>
      <c r="G80" s="504" t="s">
        <v>4854</v>
      </c>
      <c r="H80" s="506">
        <v>8.4</v>
      </c>
      <c r="I80" s="506">
        <v>6.6</v>
      </c>
      <c r="J80" s="506">
        <v>7.5</v>
      </c>
      <c r="K80" s="506">
        <v>6.9</v>
      </c>
      <c r="L80" s="506">
        <v>5.9</v>
      </c>
      <c r="M80" s="506">
        <v>5.6</v>
      </c>
      <c r="N80" s="506">
        <v>5.5</v>
      </c>
      <c r="O80" s="552"/>
      <c r="P80" s="506">
        <v>6.5</v>
      </c>
      <c r="Q80" s="552"/>
      <c r="R80" s="552"/>
      <c r="S80" s="552"/>
      <c r="T80" s="552"/>
      <c r="U80" s="506">
        <v>8.3000000000000007</v>
      </c>
      <c r="V80" s="506">
        <v>6.5</v>
      </c>
      <c r="W80" s="506">
        <v>8.3000000000000007</v>
      </c>
      <c r="X80" s="506">
        <v>8.1</v>
      </c>
      <c r="Y80" s="506">
        <v>7.1</v>
      </c>
      <c r="Z80" s="506">
        <v>6.2</v>
      </c>
      <c r="AA80" s="506">
        <v>7.4</v>
      </c>
      <c r="AB80" s="506">
        <v>8.1</v>
      </c>
      <c r="AC80" s="506">
        <v>6.5</v>
      </c>
      <c r="AD80" s="506">
        <v>5.7</v>
      </c>
      <c r="AE80" s="506">
        <v>5.5</v>
      </c>
      <c r="AF80" s="506">
        <v>7.3</v>
      </c>
      <c r="AG80" s="506">
        <v>5.4</v>
      </c>
      <c r="AH80" s="506">
        <v>5.6</v>
      </c>
      <c r="AI80" s="506">
        <v>6</v>
      </c>
      <c r="AJ80" s="506">
        <v>5.9</v>
      </c>
      <c r="AK80" s="507">
        <v>51</v>
      </c>
      <c r="AL80" s="508">
        <v>0</v>
      </c>
      <c r="AM80" s="506">
        <v>6.8</v>
      </c>
      <c r="AN80" s="506">
        <v>7.6</v>
      </c>
      <c r="AO80" s="552"/>
      <c r="AP80" s="552"/>
      <c r="AQ80" s="552"/>
      <c r="AR80" s="552"/>
      <c r="AS80" s="506">
        <v>6.3</v>
      </c>
      <c r="AT80" s="552"/>
      <c r="AU80" s="552"/>
      <c r="AV80" s="552"/>
      <c r="AW80" s="552"/>
      <c r="AX80" s="552"/>
      <c r="AY80" s="552">
        <v>0</v>
      </c>
      <c r="AZ80" s="506">
        <v>6.5</v>
      </c>
      <c r="BA80" s="506">
        <v>6.6</v>
      </c>
      <c r="BB80" s="507">
        <v>5</v>
      </c>
      <c r="BC80" s="508">
        <v>0</v>
      </c>
      <c r="BD80" s="506">
        <v>4.9000000000000004</v>
      </c>
      <c r="BE80" s="506">
        <v>5.9</v>
      </c>
      <c r="BF80" s="506">
        <v>7.6</v>
      </c>
      <c r="BG80" s="506">
        <v>6.5</v>
      </c>
      <c r="BH80" s="506">
        <v>6.3</v>
      </c>
      <c r="BI80" s="506">
        <v>5</v>
      </c>
      <c r="BJ80" s="506">
        <v>6.5</v>
      </c>
      <c r="BK80" s="506">
        <v>6.2</v>
      </c>
      <c r="BL80" s="506">
        <v>6.2</v>
      </c>
      <c r="BM80" s="506">
        <v>5.3</v>
      </c>
      <c r="BN80" s="506">
        <v>5.0999999999999996</v>
      </c>
      <c r="BO80" s="506">
        <v>5.9</v>
      </c>
      <c r="BP80" s="506">
        <v>5</v>
      </c>
      <c r="BQ80" s="552"/>
      <c r="BR80" s="506">
        <v>9.1999999999999993</v>
      </c>
      <c r="BS80" s="506">
        <v>6.6</v>
      </c>
      <c r="BT80" s="506">
        <v>5.7</v>
      </c>
      <c r="BU80" s="506">
        <v>5.8</v>
      </c>
      <c r="BV80" s="506">
        <v>8.3000000000000007</v>
      </c>
      <c r="BW80" s="506">
        <v>8.8000000000000007</v>
      </c>
      <c r="BX80" s="507">
        <v>50</v>
      </c>
      <c r="BY80" s="508">
        <v>0</v>
      </c>
      <c r="BZ80" s="552"/>
      <c r="CA80" s="506">
        <v>6.7</v>
      </c>
      <c r="CB80" s="506">
        <v>7</v>
      </c>
      <c r="CC80" s="552"/>
      <c r="CD80" s="506">
        <v>7.6</v>
      </c>
      <c r="CE80" s="506">
        <v>7.2</v>
      </c>
      <c r="CF80" s="506">
        <v>7.5</v>
      </c>
      <c r="CG80" s="506">
        <v>7.7</v>
      </c>
      <c r="CH80" s="552"/>
      <c r="CI80" s="506">
        <v>6.1</v>
      </c>
      <c r="CJ80" s="552"/>
      <c r="CK80" s="552"/>
      <c r="CL80" s="552"/>
      <c r="CM80" s="552"/>
      <c r="CN80" s="506">
        <v>5.7</v>
      </c>
      <c r="CO80" s="506">
        <v>6.5</v>
      </c>
      <c r="CP80" s="506">
        <v>6.7</v>
      </c>
      <c r="CQ80" s="506">
        <v>7.1</v>
      </c>
      <c r="CR80" s="506">
        <v>7.8</v>
      </c>
      <c r="CS80" s="507">
        <v>27</v>
      </c>
      <c r="CT80" s="508">
        <v>0</v>
      </c>
      <c r="CU80" s="552"/>
      <c r="CV80" s="552"/>
      <c r="CW80" s="506">
        <v>8.4</v>
      </c>
      <c r="CX80" s="552"/>
      <c r="CY80" s="507">
        <v>5</v>
      </c>
      <c r="CZ80" s="508">
        <v>0</v>
      </c>
      <c r="DA80" s="507">
        <v>138</v>
      </c>
      <c r="DB80" s="508">
        <v>0</v>
      </c>
      <c r="DC80" s="509">
        <v>137</v>
      </c>
      <c r="DD80" s="506">
        <v>138</v>
      </c>
      <c r="DE80" s="506">
        <v>6.61</v>
      </c>
      <c r="DF80" s="506">
        <v>2.61</v>
      </c>
      <c r="DG80" s="504"/>
    </row>
    <row r="81" spans="1:111" ht="15.95" customHeight="1" x14ac:dyDescent="0.2">
      <c r="A81" s="503">
        <v>2220727362</v>
      </c>
      <c r="B81" s="504" t="s">
        <v>7</v>
      </c>
      <c r="C81" s="504" t="s">
        <v>48</v>
      </c>
      <c r="D81" s="504" t="s">
        <v>166</v>
      </c>
      <c r="E81" s="505">
        <v>35903</v>
      </c>
      <c r="F81" s="504" t="s">
        <v>209</v>
      </c>
      <c r="G81" s="504" t="s">
        <v>4854</v>
      </c>
      <c r="H81" s="506">
        <v>8.5</v>
      </c>
      <c r="I81" s="506">
        <v>6.6</v>
      </c>
      <c r="J81" s="506">
        <v>7.8</v>
      </c>
      <c r="K81" s="506">
        <v>7.9</v>
      </c>
      <c r="L81" s="506">
        <v>6.8</v>
      </c>
      <c r="M81" s="506">
        <v>8.6</v>
      </c>
      <c r="N81" s="506">
        <v>9.1999999999999993</v>
      </c>
      <c r="O81" s="552"/>
      <c r="P81" s="506">
        <v>6.8</v>
      </c>
      <c r="Q81" s="552"/>
      <c r="R81" s="552"/>
      <c r="S81" s="552"/>
      <c r="T81" s="552"/>
      <c r="U81" s="506">
        <v>8.3000000000000007</v>
      </c>
      <c r="V81" s="506">
        <v>6.7</v>
      </c>
      <c r="W81" s="506">
        <v>9.3000000000000007</v>
      </c>
      <c r="X81" s="506">
        <v>8.3000000000000007</v>
      </c>
      <c r="Y81" s="506">
        <v>6.5</v>
      </c>
      <c r="Z81" s="506">
        <v>8.1999999999999993</v>
      </c>
      <c r="AA81" s="506">
        <v>7.8</v>
      </c>
      <c r="AB81" s="506">
        <v>8.1</v>
      </c>
      <c r="AC81" s="506">
        <v>8.3000000000000007</v>
      </c>
      <c r="AD81" s="506">
        <v>9.3000000000000007</v>
      </c>
      <c r="AE81" s="506">
        <v>6.1</v>
      </c>
      <c r="AF81" s="506">
        <v>7.6</v>
      </c>
      <c r="AG81" s="506">
        <v>6.9</v>
      </c>
      <c r="AH81" s="506">
        <v>8.1999999999999993</v>
      </c>
      <c r="AI81" s="506">
        <v>6.7</v>
      </c>
      <c r="AJ81" s="506">
        <v>6.3</v>
      </c>
      <c r="AK81" s="507">
        <v>51</v>
      </c>
      <c r="AL81" s="508">
        <v>0</v>
      </c>
      <c r="AM81" s="506">
        <v>7</v>
      </c>
      <c r="AN81" s="506">
        <v>5.6</v>
      </c>
      <c r="AO81" s="506">
        <v>6.5</v>
      </c>
      <c r="AP81" s="552"/>
      <c r="AQ81" s="552"/>
      <c r="AR81" s="552"/>
      <c r="AS81" s="552"/>
      <c r="AT81" s="552"/>
      <c r="AU81" s="506">
        <v>5.8</v>
      </c>
      <c r="AV81" s="552"/>
      <c r="AW81" s="552"/>
      <c r="AX81" s="552"/>
      <c r="AY81" s="552"/>
      <c r="AZ81" s="552"/>
      <c r="BA81" s="506">
        <v>7.5</v>
      </c>
      <c r="BB81" s="507">
        <v>5</v>
      </c>
      <c r="BC81" s="508">
        <v>0</v>
      </c>
      <c r="BD81" s="506">
        <v>6</v>
      </c>
      <c r="BE81" s="506">
        <v>7.5</v>
      </c>
      <c r="BF81" s="506">
        <v>8.4</v>
      </c>
      <c r="BG81" s="506">
        <v>6.8</v>
      </c>
      <c r="BH81" s="506">
        <v>7.1</v>
      </c>
      <c r="BI81" s="506">
        <v>6.1</v>
      </c>
      <c r="BJ81" s="506">
        <v>8.6</v>
      </c>
      <c r="BK81" s="506">
        <v>6.9</v>
      </c>
      <c r="BL81" s="506">
        <v>6.1</v>
      </c>
      <c r="BM81" s="506">
        <v>7.3</v>
      </c>
      <c r="BN81" s="506">
        <v>5.0999999999999996</v>
      </c>
      <c r="BO81" s="506">
        <v>7.4</v>
      </c>
      <c r="BP81" s="506">
        <v>7.1</v>
      </c>
      <c r="BQ81" s="552"/>
      <c r="BR81" s="506">
        <v>5</v>
      </c>
      <c r="BS81" s="506">
        <v>6</v>
      </c>
      <c r="BT81" s="506">
        <v>5.3</v>
      </c>
      <c r="BU81" s="506">
        <v>6.8</v>
      </c>
      <c r="BV81" s="506">
        <v>8.6999999999999993</v>
      </c>
      <c r="BW81" s="506">
        <v>8.3000000000000007</v>
      </c>
      <c r="BX81" s="507">
        <v>50</v>
      </c>
      <c r="BY81" s="508">
        <v>0</v>
      </c>
      <c r="BZ81" s="506">
        <v>7.5</v>
      </c>
      <c r="CA81" s="552"/>
      <c r="CB81" s="506">
        <v>7.7</v>
      </c>
      <c r="CC81" s="552"/>
      <c r="CD81" s="506">
        <v>8.3000000000000007</v>
      </c>
      <c r="CE81" s="506">
        <v>5.7</v>
      </c>
      <c r="CF81" s="506">
        <v>9.1</v>
      </c>
      <c r="CG81" s="506">
        <v>7.6</v>
      </c>
      <c r="CH81" s="552"/>
      <c r="CI81" s="506">
        <v>7.7</v>
      </c>
      <c r="CJ81" s="552"/>
      <c r="CK81" s="552"/>
      <c r="CL81" s="552"/>
      <c r="CM81" s="552"/>
      <c r="CN81" s="506">
        <v>8.1</v>
      </c>
      <c r="CO81" s="506">
        <v>7.5</v>
      </c>
      <c r="CP81" s="506">
        <v>8.5</v>
      </c>
      <c r="CQ81" s="506">
        <v>5.4</v>
      </c>
      <c r="CR81" s="506">
        <v>7.6</v>
      </c>
      <c r="CS81" s="507">
        <v>27</v>
      </c>
      <c r="CT81" s="508">
        <v>0</v>
      </c>
      <c r="CU81" s="552"/>
      <c r="CV81" s="552"/>
      <c r="CW81" s="506">
        <v>9.3000000000000007</v>
      </c>
      <c r="CX81" s="552"/>
      <c r="CY81" s="507">
        <v>5</v>
      </c>
      <c r="CZ81" s="508">
        <v>0</v>
      </c>
      <c r="DA81" s="507">
        <v>138</v>
      </c>
      <c r="DB81" s="508">
        <v>0</v>
      </c>
      <c r="DC81" s="509">
        <v>137</v>
      </c>
      <c r="DD81" s="506">
        <v>138</v>
      </c>
      <c r="DE81" s="506">
        <v>7.35</v>
      </c>
      <c r="DF81" s="506">
        <v>3.07</v>
      </c>
      <c r="DG81" s="504"/>
    </row>
    <row r="82" spans="1:111" ht="15.95" customHeight="1" x14ac:dyDescent="0.2">
      <c r="A82" s="503">
        <v>2220727364</v>
      </c>
      <c r="B82" s="504" t="s">
        <v>18</v>
      </c>
      <c r="C82" s="504" t="s">
        <v>94</v>
      </c>
      <c r="D82" s="504" t="s">
        <v>166</v>
      </c>
      <c r="E82" s="505">
        <v>35927</v>
      </c>
      <c r="F82" s="504" t="s">
        <v>209</v>
      </c>
      <c r="G82" s="504" t="s">
        <v>4854</v>
      </c>
      <c r="H82" s="506">
        <v>8.8000000000000007</v>
      </c>
      <c r="I82" s="506">
        <v>8</v>
      </c>
      <c r="J82" s="506">
        <v>8.6999999999999993</v>
      </c>
      <c r="K82" s="506">
        <v>8.8000000000000007</v>
      </c>
      <c r="L82" s="506">
        <v>7</v>
      </c>
      <c r="M82" s="506">
        <v>7.5</v>
      </c>
      <c r="N82" s="506">
        <v>7.5</v>
      </c>
      <c r="O82" s="552"/>
      <c r="P82" s="506">
        <v>7.7</v>
      </c>
      <c r="Q82" s="552"/>
      <c r="R82" s="552"/>
      <c r="S82" s="552"/>
      <c r="T82" s="552"/>
      <c r="U82" s="506">
        <v>7.8</v>
      </c>
      <c r="V82" s="506">
        <v>8.6</v>
      </c>
      <c r="W82" s="506">
        <v>9.3000000000000007</v>
      </c>
      <c r="X82" s="506">
        <v>8.3000000000000007</v>
      </c>
      <c r="Y82" s="506">
        <v>7.6</v>
      </c>
      <c r="Z82" s="506">
        <v>8.1999999999999993</v>
      </c>
      <c r="AA82" s="506">
        <v>7.5</v>
      </c>
      <c r="AB82" s="506">
        <v>8.3000000000000007</v>
      </c>
      <c r="AC82" s="506">
        <v>7.6</v>
      </c>
      <c r="AD82" s="506">
        <v>6.5</v>
      </c>
      <c r="AE82" s="506">
        <v>4.9000000000000004</v>
      </c>
      <c r="AF82" s="506">
        <v>7.7</v>
      </c>
      <c r="AG82" s="506">
        <v>5.9</v>
      </c>
      <c r="AH82" s="506">
        <v>7.2</v>
      </c>
      <c r="AI82" s="506">
        <v>5.8</v>
      </c>
      <c r="AJ82" s="506">
        <v>8.1</v>
      </c>
      <c r="AK82" s="507">
        <v>51</v>
      </c>
      <c r="AL82" s="508">
        <v>0</v>
      </c>
      <c r="AM82" s="506">
        <v>7</v>
      </c>
      <c r="AN82" s="506">
        <v>6</v>
      </c>
      <c r="AO82" s="506">
        <v>7.1</v>
      </c>
      <c r="AP82" s="552"/>
      <c r="AQ82" s="552"/>
      <c r="AR82" s="552"/>
      <c r="AS82" s="552"/>
      <c r="AT82" s="552"/>
      <c r="AU82" s="552"/>
      <c r="AV82" s="552"/>
      <c r="AW82" s="552"/>
      <c r="AX82" s="552"/>
      <c r="AY82" s="506">
        <v>6.2</v>
      </c>
      <c r="AZ82" s="552"/>
      <c r="BA82" s="506">
        <v>8.4</v>
      </c>
      <c r="BB82" s="507">
        <v>5</v>
      </c>
      <c r="BC82" s="508">
        <v>0</v>
      </c>
      <c r="BD82" s="506">
        <v>4.0999999999999996</v>
      </c>
      <c r="BE82" s="506">
        <v>5.5</v>
      </c>
      <c r="BF82" s="506">
        <v>8.6</v>
      </c>
      <c r="BG82" s="506">
        <v>5.6</v>
      </c>
      <c r="BH82" s="506">
        <v>7.4</v>
      </c>
      <c r="BI82" s="506">
        <v>6.8</v>
      </c>
      <c r="BJ82" s="506">
        <v>8.1999999999999993</v>
      </c>
      <c r="BK82" s="506">
        <v>7.4</v>
      </c>
      <c r="BL82" s="506">
        <v>7.5</v>
      </c>
      <c r="BM82" s="506">
        <v>5.2</v>
      </c>
      <c r="BN82" s="506">
        <v>4.7</v>
      </c>
      <c r="BO82" s="506">
        <v>6.8</v>
      </c>
      <c r="BP82" s="506">
        <v>7.8</v>
      </c>
      <c r="BQ82" s="552"/>
      <c r="BR82" s="506">
        <v>7.5</v>
      </c>
      <c r="BS82" s="506">
        <v>6.3</v>
      </c>
      <c r="BT82" s="506">
        <v>6.6</v>
      </c>
      <c r="BU82" s="506">
        <v>6.7</v>
      </c>
      <c r="BV82" s="506">
        <v>7.4</v>
      </c>
      <c r="BW82" s="506">
        <v>7.9</v>
      </c>
      <c r="BX82" s="507">
        <v>50</v>
      </c>
      <c r="BY82" s="508">
        <v>0</v>
      </c>
      <c r="BZ82" s="552"/>
      <c r="CA82" s="506">
        <v>7.1</v>
      </c>
      <c r="CB82" s="506">
        <v>7.3</v>
      </c>
      <c r="CC82" s="552"/>
      <c r="CD82" s="506">
        <v>8</v>
      </c>
      <c r="CE82" s="506">
        <v>7.8</v>
      </c>
      <c r="CF82" s="506">
        <v>9.3000000000000007</v>
      </c>
      <c r="CG82" s="506">
        <v>6.5</v>
      </c>
      <c r="CH82" s="552"/>
      <c r="CI82" s="506">
        <v>7.9</v>
      </c>
      <c r="CJ82" s="552"/>
      <c r="CK82" s="552"/>
      <c r="CL82" s="552"/>
      <c r="CM82" s="552"/>
      <c r="CN82" s="506">
        <v>8</v>
      </c>
      <c r="CO82" s="506">
        <v>7.6</v>
      </c>
      <c r="CP82" s="506">
        <v>8.8000000000000007</v>
      </c>
      <c r="CQ82" s="506">
        <v>8.1</v>
      </c>
      <c r="CR82" s="506">
        <v>7.3</v>
      </c>
      <c r="CS82" s="507">
        <v>27</v>
      </c>
      <c r="CT82" s="508">
        <v>0</v>
      </c>
      <c r="CU82" s="552"/>
      <c r="CV82" s="552"/>
      <c r="CW82" s="506">
        <v>8.6999999999999993</v>
      </c>
      <c r="CX82" s="552"/>
      <c r="CY82" s="507">
        <v>5</v>
      </c>
      <c r="CZ82" s="508">
        <v>0</v>
      </c>
      <c r="DA82" s="507">
        <v>138</v>
      </c>
      <c r="DB82" s="508">
        <v>0</v>
      </c>
      <c r="DC82" s="509">
        <v>137</v>
      </c>
      <c r="DD82" s="506">
        <v>138</v>
      </c>
      <c r="DE82" s="506">
        <v>7.3</v>
      </c>
      <c r="DF82" s="506">
        <v>3.08</v>
      </c>
      <c r="DG82" s="504"/>
    </row>
    <row r="83" spans="1:111" ht="15.95" customHeight="1" x14ac:dyDescent="0.2">
      <c r="A83" s="503">
        <v>2220727365</v>
      </c>
      <c r="B83" s="504" t="s">
        <v>6</v>
      </c>
      <c r="C83" s="504" t="s">
        <v>48</v>
      </c>
      <c r="D83" s="504" t="s">
        <v>166</v>
      </c>
      <c r="E83" s="505">
        <v>35913</v>
      </c>
      <c r="F83" s="504" t="s">
        <v>209</v>
      </c>
      <c r="G83" s="504" t="s">
        <v>4854</v>
      </c>
      <c r="H83" s="506">
        <v>8.5</v>
      </c>
      <c r="I83" s="506">
        <v>9.1999999999999993</v>
      </c>
      <c r="J83" s="506">
        <v>9</v>
      </c>
      <c r="K83" s="506">
        <v>9.4</v>
      </c>
      <c r="L83" s="506">
        <v>9.1</v>
      </c>
      <c r="M83" s="506">
        <v>9.5</v>
      </c>
      <c r="N83" s="506">
        <v>9.9</v>
      </c>
      <c r="O83" s="552"/>
      <c r="P83" s="506">
        <v>9.5</v>
      </c>
      <c r="Q83" s="552"/>
      <c r="R83" s="552"/>
      <c r="S83" s="552"/>
      <c r="T83" s="552"/>
      <c r="U83" s="506">
        <v>8.8000000000000007</v>
      </c>
      <c r="V83" s="552">
        <v>10</v>
      </c>
      <c r="W83" s="506">
        <v>9.3000000000000007</v>
      </c>
      <c r="X83" s="506">
        <v>8.3000000000000007</v>
      </c>
      <c r="Y83" s="506">
        <v>7.8</v>
      </c>
      <c r="Z83" s="506">
        <v>8.8000000000000007</v>
      </c>
      <c r="AA83" s="506">
        <v>9</v>
      </c>
      <c r="AB83" s="506">
        <v>9.1999999999999993</v>
      </c>
      <c r="AC83" s="506">
        <v>8.9</v>
      </c>
      <c r="AD83" s="506">
        <v>9.5</v>
      </c>
      <c r="AE83" s="506">
        <v>5.8</v>
      </c>
      <c r="AF83" s="506">
        <v>8</v>
      </c>
      <c r="AG83" s="506">
        <v>6.7</v>
      </c>
      <c r="AH83" s="506">
        <v>8.8000000000000007</v>
      </c>
      <c r="AI83" s="506">
        <v>7.3</v>
      </c>
      <c r="AJ83" s="506">
        <v>8.4</v>
      </c>
      <c r="AK83" s="507">
        <v>51</v>
      </c>
      <c r="AL83" s="508">
        <v>0</v>
      </c>
      <c r="AM83" s="506">
        <v>7</v>
      </c>
      <c r="AN83" s="506">
        <v>5.8</v>
      </c>
      <c r="AO83" s="552"/>
      <c r="AP83" s="552"/>
      <c r="AQ83" s="506">
        <v>5.7</v>
      </c>
      <c r="AR83" s="552"/>
      <c r="AS83" s="552"/>
      <c r="AT83" s="552"/>
      <c r="AU83" s="552"/>
      <c r="AV83" s="552"/>
      <c r="AW83" s="506">
        <v>6</v>
      </c>
      <c r="AX83" s="552"/>
      <c r="AY83" s="552"/>
      <c r="AZ83" s="552"/>
      <c r="BA83" s="506">
        <v>4.8</v>
      </c>
      <c r="BB83" s="507">
        <v>5</v>
      </c>
      <c r="BC83" s="508">
        <v>0</v>
      </c>
      <c r="BD83" s="506">
        <v>8.4</v>
      </c>
      <c r="BE83" s="506">
        <v>8.1</v>
      </c>
      <c r="BF83" s="506">
        <v>7.3</v>
      </c>
      <c r="BG83" s="506">
        <v>9.5</v>
      </c>
      <c r="BH83" s="506">
        <v>9.5</v>
      </c>
      <c r="BI83" s="506">
        <v>9.1999999999999993</v>
      </c>
      <c r="BJ83" s="506">
        <v>9</v>
      </c>
      <c r="BK83" s="506">
        <v>8.1999999999999993</v>
      </c>
      <c r="BL83" s="506">
        <v>7.2</v>
      </c>
      <c r="BM83" s="506">
        <v>9.3000000000000007</v>
      </c>
      <c r="BN83" s="506">
        <v>9.1</v>
      </c>
      <c r="BO83" s="506">
        <v>9.5</v>
      </c>
      <c r="BP83" s="506">
        <v>9.4</v>
      </c>
      <c r="BQ83" s="506">
        <v>8.4</v>
      </c>
      <c r="BR83" s="552"/>
      <c r="BS83" s="506">
        <v>7.9</v>
      </c>
      <c r="BT83" s="506">
        <v>8.1999999999999993</v>
      </c>
      <c r="BU83" s="506">
        <v>9.5</v>
      </c>
      <c r="BV83" s="506">
        <v>9.5</v>
      </c>
      <c r="BW83" s="506">
        <v>8.1</v>
      </c>
      <c r="BX83" s="507">
        <v>50</v>
      </c>
      <c r="BY83" s="508">
        <v>0</v>
      </c>
      <c r="BZ83" s="506">
        <v>9.5</v>
      </c>
      <c r="CA83" s="552"/>
      <c r="CB83" s="506">
        <v>8.8000000000000007</v>
      </c>
      <c r="CC83" s="552"/>
      <c r="CD83" s="506">
        <v>8</v>
      </c>
      <c r="CE83" s="506">
        <v>9.1</v>
      </c>
      <c r="CF83" s="506">
        <v>9.6999999999999993</v>
      </c>
      <c r="CG83" s="506">
        <v>8.9</v>
      </c>
      <c r="CH83" s="552"/>
      <c r="CI83" s="552"/>
      <c r="CJ83" s="552"/>
      <c r="CK83" s="506">
        <v>9</v>
      </c>
      <c r="CL83" s="552"/>
      <c r="CM83" s="552"/>
      <c r="CN83" s="506">
        <v>8</v>
      </c>
      <c r="CO83" s="506">
        <v>9.5</v>
      </c>
      <c r="CP83" s="506">
        <v>8.6</v>
      </c>
      <c r="CQ83" s="506">
        <v>9.1</v>
      </c>
      <c r="CR83" s="506">
        <v>9.4</v>
      </c>
      <c r="CS83" s="507">
        <v>27</v>
      </c>
      <c r="CT83" s="508">
        <v>0</v>
      </c>
      <c r="CU83" s="552"/>
      <c r="CV83" s="552"/>
      <c r="CW83" s="552"/>
      <c r="CX83" s="506">
        <v>9</v>
      </c>
      <c r="CY83" s="507">
        <v>5</v>
      </c>
      <c r="CZ83" s="508">
        <v>0</v>
      </c>
      <c r="DA83" s="507">
        <v>138</v>
      </c>
      <c r="DB83" s="508">
        <v>0</v>
      </c>
      <c r="DC83" s="509">
        <v>137</v>
      </c>
      <c r="DD83" s="506">
        <v>138</v>
      </c>
      <c r="DE83" s="506">
        <v>8.77</v>
      </c>
      <c r="DF83" s="506">
        <v>3.8</v>
      </c>
      <c r="DG83" s="504"/>
    </row>
    <row r="84" spans="1:111" ht="15.95" customHeight="1" x14ac:dyDescent="0.2">
      <c r="A84" s="503">
        <v>2121713629</v>
      </c>
      <c r="B84" s="504" t="s">
        <v>6</v>
      </c>
      <c r="C84" s="504" t="s">
        <v>95</v>
      </c>
      <c r="D84" s="504" t="s">
        <v>167</v>
      </c>
      <c r="E84" s="505">
        <v>35740</v>
      </c>
      <c r="F84" s="504" t="s">
        <v>210</v>
      </c>
      <c r="G84" s="504" t="s">
        <v>214</v>
      </c>
      <c r="H84" s="506">
        <v>8.1999999999999993</v>
      </c>
      <c r="I84" s="506">
        <v>7.3</v>
      </c>
      <c r="J84" s="506">
        <v>8</v>
      </c>
      <c r="K84" s="506">
        <v>9</v>
      </c>
      <c r="L84" s="506">
        <v>7.8</v>
      </c>
      <c r="M84" s="506">
        <v>6.3</v>
      </c>
      <c r="N84" s="506">
        <v>7.5</v>
      </c>
      <c r="O84" s="552"/>
      <c r="P84" s="506">
        <v>6.9</v>
      </c>
      <c r="Q84" s="552"/>
      <c r="R84" s="552"/>
      <c r="S84" s="552"/>
      <c r="T84" s="552"/>
      <c r="U84" s="506">
        <v>6.2</v>
      </c>
      <c r="V84" s="506">
        <v>6.6</v>
      </c>
      <c r="W84" s="506">
        <v>8.3000000000000007</v>
      </c>
      <c r="X84" s="506">
        <v>8.6</v>
      </c>
      <c r="Y84" s="506">
        <v>6.9</v>
      </c>
      <c r="Z84" s="506">
        <v>7.4</v>
      </c>
      <c r="AA84" s="506">
        <v>7.3</v>
      </c>
      <c r="AB84" s="506">
        <v>7.5</v>
      </c>
      <c r="AC84" s="506">
        <v>6</v>
      </c>
      <c r="AD84" s="506">
        <v>6.2</v>
      </c>
      <c r="AE84" s="506">
        <v>7.3</v>
      </c>
      <c r="AF84" s="506">
        <v>8.3000000000000007</v>
      </c>
      <c r="AG84" s="506">
        <v>6.7</v>
      </c>
      <c r="AH84" s="506">
        <v>6.3</v>
      </c>
      <c r="AI84" s="506">
        <v>6.7</v>
      </c>
      <c r="AJ84" s="506">
        <v>7.7</v>
      </c>
      <c r="AK84" s="507">
        <v>51</v>
      </c>
      <c r="AL84" s="508">
        <v>0</v>
      </c>
      <c r="AM84" s="506">
        <v>8.4</v>
      </c>
      <c r="AN84" s="506">
        <v>7</v>
      </c>
      <c r="AO84" s="553" t="s">
        <v>219</v>
      </c>
      <c r="AP84" s="552"/>
      <c r="AQ84" s="506">
        <v>4.8</v>
      </c>
      <c r="AR84" s="552"/>
      <c r="AS84" s="552"/>
      <c r="AT84" s="552"/>
      <c r="AU84" s="552"/>
      <c r="AV84" s="552"/>
      <c r="AW84" s="506">
        <v>7.5</v>
      </c>
      <c r="AX84" s="552"/>
      <c r="AY84" s="552"/>
      <c r="AZ84" s="552"/>
      <c r="BA84" s="506">
        <v>5</v>
      </c>
      <c r="BB84" s="507">
        <v>5</v>
      </c>
      <c r="BC84" s="508">
        <v>0</v>
      </c>
      <c r="BD84" s="506">
        <v>4.5999999999999996</v>
      </c>
      <c r="BE84" s="506">
        <v>5.3</v>
      </c>
      <c r="BF84" s="506">
        <v>5.5</v>
      </c>
      <c r="BG84" s="506">
        <v>6.8</v>
      </c>
      <c r="BH84" s="506">
        <v>7.4</v>
      </c>
      <c r="BI84" s="506">
        <v>6.1</v>
      </c>
      <c r="BJ84" s="506">
        <v>7.3</v>
      </c>
      <c r="BK84" s="506">
        <v>5.8</v>
      </c>
      <c r="BL84" s="506">
        <v>4.7</v>
      </c>
      <c r="BM84" s="506">
        <v>6.2</v>
      </c>
      <c r="BN84" s="506">
        <v>7.4</v>
      </c>
      <c r="BO84" s="506">
        <v>6.4</v>
      </c>
      <c r="BP84" s="506">
        <v>7.9</v>
      </c>
      <c r="BQ84" s="552"/>
      <c r="BR84" s="506">
        <v>6.1</v>
      </c>
      <c r="BS84" s="506">
        <v>5.5</v>
      </c>
      <c r="BT84" s="506">
        <v>6.1</v>
      </c>
      <c r="BU84" s="506">
        <v>5.6</v>
      </c>
      <c r="BV84" s="506">
        <v>7.4</v>
      </c>
      <c r="BW84" s="506">
        <v>9.1999999999999993</v>
      </c>
      <c r="BX84" s="507">
        <v>50</v>
      </c>
      <c r="BY84" s="508">
        <v>0</v>
      </c>
      <c r="BZ84" s="506">
        <v>7.7</v>
      </c>
      <c r="CA84" s="552"/>
      <c r="CB84" s="506">
        <v>6.5</v>
      </c>
      <c r="CC84" s="552"/>
      <c r="CD84" s="506">
        <v>6.7</v>
      </c>
      <c r="CE84" s="506">
        <v>6</v>
      </c>
      <c r="CF84" s="506">
        <v>7.4</v>
      </c>
      <c r="CG84" s="506">
        <v>6</v>
      </c>
      <c r="CH84" s="552"/>
      <c r="CI84" s="506">
        <v>6.8</v>
      </c>
      <c r="CJ84" s="552"/>
      <c r="CK84" s="552"/>
      <c r="CL84" s="552"/>
      <c r="CM84" s="552"/>
      <c r="CN84" s="506">
        <v>5.4</v>
      </c>
      <c r="CO84" s="506">
        <v>5.8</v>
      </c>
      <c r="CP84" s="506">
        <v>7.7</v>
      </c>
      <c r="CQ84" s="506">
        <v>5.6</v>
      </c>
      <c r="CR84" s="506">
        <v>7.4</v>
      </c>
      <c r="CS84" s="507">
        <v>27</v>
      </c>
      <c r="CT84" s="508">
        <v>0</v>
      </c>
      <c r="CU84" s="552"/>
      <c r="CV84" s="552"/>
      <c r="CW84" s="552"/>
      <c r="CX84" s="552"/>
      <c r="CY84" s="507">
        <v>0</v>
      </c>
      <c r="CZ84" s="508">
        <v>5</v>
      </c>
      <c r="DA84" s="507">
        <v>133</v>
      </c>
      <c r="DB84" s="508">
        <v>5</v>
      </c>
      <c r="DC84" s="509">
        <v>137</v>
      </c>
      <c r="DD84" s="506">
        <v>133</v>
      </c>
      <c r="DE84" s="506">
        <v>6.71</v>
      </c>
      <c r="DF84" s="506">
        <v>2.66</v>
      </c>
      <c r="DG84" s="504" t="s">
        <v>374</v>
      </c>
    </row>
    <row r="85" spans="1:111" ht="15.95" customHeight="1" x14ac:dyDescent="0.2">
      <c r="A85" s="503">
        <v>2221716966</v>
      </c>
      <c r="B85" s="504" t="s">
        <v>31</v>
      </c>
      <c r="C85" s="504"/>
      <c r="D85" s="504" t="s">
        <v>76</v>
      </c>
      <c r="E85" s="505">
        <v>35968</v>
      </c>
      <c r="F85" s="504" t="s">
        <v>210</v>
      </c>
      <c r="G85" s="504" t="s">
        <v>212</v>
      </c>
      <c r="H85" s="506">
        <v>9</v>
      </c>
      <c r="I85" s="506">
        <v>7.6</v>
      </c>
      <c r="J85" s="506">
        <v>7.8</v>
      </c>
      <c r="K85" s="506">
        <v>8.6999999999999993</v>
      </c>
      <c r="L85" s="506">
        <v>5.4</v>
      </c>
      <c r="M85" s="506">
        <v>7.3</v>
      </c>
      <c r="N85" s="506">
        <v>5.2</v>
      </c>
      <c r="O85" s="552"/>
      <c r="P85" s="506">
        <v>5.9</v>
      </c>
      <c r="Q85" s="552"/>
      <c r="R85" s="552"/>
      <c r="S85" s="552"/>
      <c r="T85" s="552"/>
      <c r="U85" s="506">
        <v>7.5</v>
      </c>
      <c r="V85" s="506">
        <v>7.8</v>
      </c>
      <c r="W85" s="506">
        <v>9.3000000000000007</v>
      </c>
      <c r="X85" s="506">
        <v>8.1999999999999993</v>
      </c>
      <c r="Y85" s="553" t="s">
        <v>219</v>
      </c>
      <c r="Z85" s="506">
        <v>4.0999999999999996</v>
      </c>
      <c r="AA85" s="506">
        <v>4.9000000000000004</v>
      </c>
      <c r="AB85" s="506">
        <v>6.1</v>
      </c>
      <c r="AC85" s="506">
        <v>6.7</v>
      </c>
      <c r="AD85" s="553" t="s">
        <v>219</v>
      </c>
      <c r="AE85" s="506">
        <v>6.7</v>
      </c>
      <c r="AF85" s="506">
        <v>6.5</v>
      </c>
      <c r="AG85" s="553" t="s">
        <v>219</v>
      </c>
      <c r="AH85" s="552"/>
      <c r="AI85" s="506">
        <v>6.3</v>
      </c>
      <c r="AJ85" s="506">
        <v>7.2</v>
      </c>
      <c r="AK85" s="507">
        <v>42</v>
      </c>
      <c r="AL85" s="508">
        <v>9</v>
      </c>
      <c r="AM85" s="506">
        <v>9</v>
      </c>
      <c r="AN85" s="506">
        <v>6.6</v>
      </c>
      <c r="AO85" s="552"/>
      <c r="AP85" s="552"/>
      <c r="AQ85" s="506">
        <v>5.6</v>
      </c>
      <c r="AR85" s="552"/>
      <c r="AS85" s="552"/>
      <c r="AT85" s="552"/>
      <c r="AU85" s="506">
        <v>6</v>
      </c>
      <c r="AV85" s="552"/>
      <c r="AW85" s="552"/>
      <c r="AX85" s="552"/>
      <c r="AY85" s="552"/>
      <c r="AZ85" s="552"/>
      <c r="BA85" s="506">
        <v>6.5</v>
      </c>
      <c r="BB85" s="507">
        <v>5</v>
      </c>
      <c r="BC85" s="508">
        <v>0</v>
      </c>
      <c r="BD85" s="553" t="s">
        <v>219</v>
      </c>
      <c r="BE85" s="506">
        <v>4.5</v>
      </c>
      <c r="BF85" s="506">
        <v>6.9</v>
      </c>
      <c r="BG85" s="506">
        <v>7.2</v>
      </c>
      <c r="BH85" s="506">
        <v>6.5</v>
      </c>
      <c r="BI85" s="553" t="s">
        <v>219</v>
      </c>
      <c r="BJ85" s="506">
        <v>8.9</v>
      </c>
      <c r="BK85" s="506">
        <v>4.7</v>
      </c>
      <c r="BL85" s="506">
        <v>4</v>
      </c>
      <c r="BM85" s="506">
        <v>4.8</v>
      </c>
      <c r="BN85" s="506">
        <v>4.7</v>
      </c>
      <c r="BO85" s="506">
        <v>5.5</v>
      </c>
      <c r="BP85" s="506">
        <v>5.7</v>
      </c>
      <c r="BQ85" s="552"/>
      <c r="BR85" s="506">
        <v>6.6</v>
      </c>
      <c r="BS85" s="506">
        <v>5.4</v>
      </c>
      <c r="BT85" s="506">
        <v>6.1</v>
      </c>
      <c r="BU85" s="552"/>
      <c r="BV85" s="506">
        <v>7.2</v>
      </c>
      <c r="BW85" s="506">
        <v>8.1999999999999993</v>
      </c>
      <c r="BX85" s="507">
        <v>41</v>
      </c>
      <c r="BY85" s="508">
        <v>9</v>
      </c>
      <c r="BZ85" s="506">
        <v>7.6</v>
      </c>
      <c r="CA85" s="552"/>
      <c r="CB85" s="506">
        <v>5.9</v>
      </c>
      <c r="CC85" s="552"/>
      <c r="CD85" s="506">
        <v>7</v>
      </c>
      <c r="CE85" s="506">
        <v>4.5999999999999996</v>
      </c>
      <c r="CF85" s="506">
        <v>6.6</v>
      </c>
      <c r="CG85" s="506">
        <v>6.7</v>
      </c>
      <c r="CH85" s="552"/>
      <c r="CI85" s="506">
        <v>6.1</v>
      </c>
      <c r="CJ85" s="552"/>
      <c r="CK85" s="552"/>
      <c r="CL85" s="552"/>
      <c r="CM85" s="552"/>
      <c r="CN85" s="552"/>
      <c r="CO85" s="506">
        <v>5.9</v>
      </c>
      <c r="CP85" s="506">
        <v>7.8</v>
      </c>
      <c r="CQ85" s="506">
        <v>5.2</v>
      </c>
      <c r="CR85" s="506">
        <v>6.9</v>
      </c>
      <c r="CS85" s="507">
        <v>24</v>
      </c>
      <c r="CT85" s="508">
        <v>3</v>
      </c>
      <c r="CU85" s="552"/>
      <c r="CV85" s="552"/>
      <c r="CW85" s="552"/>
      <c r="CX85" s="552"/>
      <c r="CY85" s="507">
        <v>0</v>
      </c>
      <c r="CZ85" s="508">
        <v>5</v>
      </c>
      <c r="DA85" s="507">
        <v>112</v>
      </c>
      <c r="DB85" s="508">
        <v>26</v>
      </c>
      <c r="DC85" s="509">
        <v>137</v>
      </c>
      <c r="DD85" s="506">
        <v>122</v>
      </c>
      <c r="DE85" s="506">
        <v>5.94</v>
      </c>
      <c r="DF85" s="506">
        <v>2.2599999999999998</v>
      </c>
      <c r="DG85" s="504" t="s">
        <v>375</v>
      </c>
    </row>
    <row r="86" spans="1:111" ht="15.95" customHeight="1" x14ac:dyDescent="0.2">
      <c r="A86" s="503">
        <v>2221724200</v>
      </c>
      <c r="B86" s="504" t="s">
        <v>32</v>
      </c>
      <c r="C86" s="504" t="s">
        <v>96</v>
      </c>
      <c r="D86" s="504" t="s">
        <v>76</v>
      </c>
      <c r="E86" s="505">
        <v>36114</v>
      </c>
      <c r="F86" s="504" t="s">
        <v>210</v>
      </c>
      <c r="G86" s="504" t="s">
        <v>4854</v>
      </c>
      <c r="H86" s="506">
        <v>8.4</v>
      </c>
      <c r="I86" s="506">
        <v>7</v>
      </c>
      <c r="J86" s="506">
        <v>6.4</v>
      </c>
      <c r="K86" s="506">
        <v>9.9</v>
      </c>
      <c r="L86" s="506">
        <v>8.4</v>
      </c>
      <c r="M86" s="506">
        <v>8.9</v>
      </c>
      <c r="N86" s="506">
        <v>7.2</v>
      </c>
      <c r="O86" s="552"/>
      <c r="P86" s="506">
        <v>8.3000000000000007</v>
      </c>
      <c r="Q86" s="552"/>
      <c r="R86" s="552"/>
      <c r="S86" s="552"/>
      <c r="T86" s="552"/>
      <c r="U86" s="506">
        <v>8.8000000000000007</v>
      </c>
      <c r="V86" s="506">
        <v>7.3</v>
      </c>
      <c r="W86" s="506">
        <v>8.6</v>
      </c>
      <c r="X86" s="506">
        <v>9</v>
      </c>
      <c r="Y86" s="506">
        <v>7.3</v>
      </c>
      <c r="Z86" s="506">
        <v>7.1</v>
      </c>
      <c r="AA86" s="506">
        <v>6.6</v>
      </c>
      <c r="AB86" s="506">
        <v>6.6</v>
      </c>
      <c r="AC86" s="510" t="s">
        <v>250</v>
      </c>
      <c r="AD86" s="510" t="s">
        <v>250</v>
      </c>
      <c r="AE86" s="506">
        <v>9.6</v>
      </c>
      <c r="AF86" s="506">
        <v>9.3000000000000007</v>
      </c>
      <c r="AG86" s="506">
        <v>8</v>
      </c>
      <c r="AH86" s="506">
        <v>8.6999999999999993</v>
      </c>
      <c r="AI86" s="506">
        <v>8.1</v>
      </c>
      <c r="AJ86" s="506">
        <v>8.9</v>
      </c>
      <c r="AK86" s="507">
        <v>51</v>
      </c>
      <c r="AL86" s="508">
        <v>0</v>
      </c>
      <c r="AM86" s="506">
        <v>7.9</v>
      </c>
      <c r="AN86" s="506">
        <v>8</v>
      </c>
      <c r="AO86" s="552"/>
      <c r="AP86" s="506">
        <v>6</v>
      </c>
      <c r="AQ86" s="552"/>
      <c r="AR86" s="552"/>
      <c r="AS86" s="552"/>
      <c r="AT86" s="552"/>
      <c r="AU86" s="506">
        <v>5.5</v>
      </c>
      <c r="AV86" s="552"/>
      <c r="AW86" s="552"/>
      <c r="AX86" s="552"/>
      <c r="AY86" s="552"/>
      <c r="AZ86" s="552"/>
      <c r="BA86" s="506">
        <v>4.8</v>
      </c>
      <c r="BB86" s="507">
        <v>5</v>
      </c>
      <c r="BC86" s="508">
        <v>0</v>
      </c>
      <c r="BD86" s="506">
        <v>5.9</v>
      </c>
      <c r="BE86" s="506">
        <v>7.8</v>
      </c>
      <c r="BF86" s="506">
        <v>7.6</v>
      </c>
      <c r="BG86" s="506">
        <v>8.6999999999999993</v>
      </c>
      <c r="BH86" s="506">
        <v>6.8</v>
      </c>
      <c r="BI86" s="506">
        <v>7.3</v>
      </c>
      <c r="BJ86" s="506">
        <v>7.9</v>
      </c>
      <c r="BK86" s="506">
        <v>5.2</v>
      </c>
      <c r="BL86" s="506">
        <v>6.5</v>
      </c>
      <c r="BM86" s="506">
        <v>8.1999999999999993</v>
      </c>
      <c r="BN86" s="506">
        <v>8.1</v>
      </c>
      <c r="BO86" s="506">
        <v>6.7</v>
      </c>
      <c r="BP86" s="506">
        <v>7.9</v>
      </c>
      <c r="BQ86" s="552"/>
      <c r="BR86" s="506">
        <v>5.9</v>
      </c>
      <c r="BS86" s="506">
        <v>7.2</v>
      </c>
      <c r="BT86" s="506">
        <v>6.6</v>
      </c>
      <c r="BU86" s="506">
        <v>6.5</v>
      </c>
      <c r="BV86" s="506">
        <v>6.9</v>
      </c>
      <c r="BW86" s="506">
        <v>7.5</v>
      </c>
      <c r="BX86" s="507">
        <v>50</v>
      </c>
      <c r="BY86" s="508">
        <v>0</v>
      </c>
      <c r="BZ86" s="552"/>
      <c r="CA86" s="506">
        <v>7.3</v>
      </c>
      <c r="CB86" s="506">
        <v>8.1</v>
      </c>
      <c r="CC86" s="552"/>
      <c r="CD86" s="506">
        <v>7.2</v>
      </c>
      <c r="CE86" s="506">
        <v>7.8</v>
      </c>
      <c r="CF86" s="506">
        <v>9</v>
      </c>
      <c r="CG86" s="506">
        <v>5.8</v>
      </c>
      <c r="CH86" s="552"/>
      <c r="CI86" s="506">
        <v>8.3000000000000007</v>
      </c>
      <c r="CJ86" s="552"/>
      <c r="CK86" s="552"/>
      <c r="CL86" s="552"/>
      <c r="CM86" s="552"/>
      <c r="CN86" s="506">
        <v>6.1</v>
      </c>
      <c r="CO86" s="506">
        <v>6.9</v>
      </c>
      <c r="CP86" s="506">
        <v>8.6</v>
      </c>
      <c r="CQ86" s="506">
        <v>9.1999999999999993</v>
      </c>
      <c r="CR86" s="506">
        <v>8.1</v>
      </c>
      <c r="CS86" s="507">
        <v>27</v>
      </c>
      <c r="CT86" s="508">
        <v>0</v>
      </c>
      <c r="CU86" s="552"/>
      <c r="CV86" s="552"/>
      <c r="CW86" s="506">
        <v>8.6</v>
      </c>
      <c r="CX86" s="552"/>
      <c r="CY86" s="507">
        <v>5</v>
      </c>
      <c r="CZ86" s="508">
        <v>0</v>
      </c>
      <c r="DA86" s="507">
        <v>138</v>
      </c>
      <c r="DB86" s="508">
        <v>0</v>
      </c>
      <c r="DC86" s="509">
        <v>137</v>
      </c>
      <c r="DD86" s="506">
        <v>138</v>
      </c>
      <c r="DE86" s="506">
        <v>7.6</v>
      </c>
      <c r="DF86" s="506">
        <v>3.21</v>
      </c>
      <c r="DG86" s="504"/>
    </row>
    <row r="87" spans="1:111" ht="15.95" customHeight="1" x14ac:dyDescent="0.2">
      <c r="A87" s="503">
        <v>2220727373</v>
      </c>
      <c r="B87" s="504" t="s">
        <v>18</v>
      </c>
      <c r="C87" s="504" t="s">
        <v>97</v>
      </c>
      <c r="D87" s="504" t="s">
        <v>168</v>
      </c>
      <c r="E87" s="505">
        <v>36106</v>
      </c>
      <c r="F87" s="504" t="s">
        <v>209</v>
      </c>
      <c r="G87" s="504" t="s">
        <v>4854</v>
      </c>
      <c r="H87" s="506">
        <v>8</v>
      </c>
      <c r="I87" s="506">
        <v>7.5</v>
      </c>
      <c r="J87" s="506">
        <v>8.1</v>
      </c>
      <c r="K87" s="506">
        <v>7.6</v>
      </c>
      <c r="L87" s="506">
        <v>6.6</v>
      </c>
      <c r="M87" s="506">
        <v>7.5</v>
      </c>
      <c r="N87" s="506">
        <v>7</v>
      </c>
      <c r="O87" s="552"/>
      <c r="P87" s="506">
        <v>6.4</v>
      </c>
      <c r="Q87" s="552"/>
      <c r="R87" s="552"/>
      <c r="S87" s="552"/>
      <c r="T87" s="506">
        <v>9.3000000000000007</v>
      </c>
      <c r="U87" s="506">
        <v>8.3000000000000007</v>
      </c>
      <c r="V87" s="552"/>
      <c r="W87" s="506">
        <v>9.3000000000000007</v>
      </c>
      <c r="X87" s="506">
        <v>7.4</v>
      </c>
      <c r="Y87" s="506">
        <v>7.2</v>
      </c>
      <c r="Z87" s="506">
        <v>8.5</v>
      </c>
      <c r="AA87" s="506">
        <v>6.3</v>
      </c>
      <c r="AB87" s="506">
        <v>7</v>
      </c>
      <c r="AC87" s="506">
        <v>7.4</v>
      </c>
      <c r="AD87" s="506">
        <v>5.6</v>
      </c>
      <c r="AE87" s="506">
        <v>5.5</v>
      </c>
      <c r="AF87" s="506">
        <v>7.3</v>
      </c>
      <c r="AG87" s="506">
        <v>6.9</v>
      </c>
      <c r="AH87" s="506">
        <v>6.6</v>
      </c>
      <c r="AI87" s="506">
        <v>6</v>
      </c>
      <c r="AJ87" s="506">
        <v>6.5</v>
      </c>
      <c r="AK87" s="507">
        <v>51</v>
      </c>
      <c r="AL87" s="508">
        <v>0</v>
      </c>
      <c r="AM87" s="506">
        <v>6.6</v>
      </c>
      <c r="AN87" s="506">
        <v>5.2</v>
      </c>
      <c r="AO87" s="506">
        <v>6.2</v>
      </c>
      <c r="AP87" s="552"/>
      <c r="AQ87" s="552"/>
      <c r="AR87" s="552"/>
      <c r="AS87" s="552"/>
      <c r="AT87" s="552"/>
      <c r="AU87" s="506">
        <v>6.6</v>
      </c>
      <c r="AV87" s="552"/>
      <c r="AW87" s="552"/>
      <c r="AX87" s="552"/>
      <c r="AY87" s="552"/>
      <c r="AZ87" s="552"/>
      <c r="BA87" s="506">
        <v>6.6</v>
      </c>
      <c r="BB87" s="507">
        <v>5</v>
      </c>
      <c r="BC87" s="508">
        <v>0</v>
      </c>
      <c r="BD87" s="506">
        <v>5.5</v>
      </c>
      <c r="BE87" s="506">
        <v>5.7</v>
      </c>
      <c r="BF87" s="506">
        <v>7.8</v>
      </c>
      <c r="BG87" s="506">
        <v>5.3</v>
      </c>
      <c r="BH87" s="506">
        <v>5.6</v>
      </c>
      <c r="BI87" s="506">
        <v>6.3</v>
      </c>
      <c r="BJ87" s="506">
        <v>7.3</v>
      </c>
      <c r="BK87" s="506">
        <v>6.1</v>
      </c>
      <c r="BL87" s="506">
        <v>5.7</v>
      </c>
      <c r="BM87" s="506">
        <v>5.6</v>
      </c>
      <c r="BN87" s="506">
        <v>6.1</v>
      </c>
      <c r="BO87" s="506">
        <v>5.7</v>
      </c>
      <c r="BP87" s="506">
        <v>7</v>
      </c>
      <c r="BQ87" s="552"/>
      <c r="BR87" s="506">
        <v>7.6</v>
      </c>
      <c r="BS87" s="506">
        <v>5.3</v>
      </c>
      <c r="BT87" s="506">
        <v>7</v>
      </c>
      <c r="BU87" s="506">
        <v>7.1</v>
      </c>
      <c r="BV87" s="506">
        <v>8.1</v>
      </c>
      <c r="BW87" s="506">
        <v>8.3000000000000007</v>
      </c>
      <c r="BX87" s="507">
        <v>50</v>
      </c>
      <c r="BY87" s="508">
        <v>0</v>
      </c>
      <c r="BZ87" s="506">
        <v>8.4</v>
      </c>
      <c r="CA87" s="552"/>
      <c r="CB87" s="506">
        <v>8</v>
      </c>
      <c r="CC87" s="552"/>
      <c r="CD87" s="506">
        <v>7</v>
      </c>
      <c r="CE87" s="506">
        <v>6.7</v>
      </c>
      <c r="CF87" s="506">
        <v>7.9</v>
      </c>
      <c r="CG87" s="506">
        <v>6.2</v>
      </c>
      <c r="CH87" s="552"/>
      <c r="CI87" s="552"/>
      <c r="CJ87" s="552"/>
      <c r="CK87" s="506">
        <v>7.2</v>
      </c>
      <c r="CL87" s="552"/>
      <c r="CM87" s="552"/>
      <c r="CN87" s="506">
        <v>6.2</v>
      </c>
      <c r="CO87" s="506">
        <v>6.9</v>
      </c>
      <c r="CP87" s="506">
        <v>8</v>
      </c>
      <c r="CQ87" s="506">
        <v>8.1</v>
      </c>
      <c r="CR87" s="506">
        <v>6.7</v>
      </c>
      <c r="CS87" s="507">
        <v>27</v>
      </c>
      <c r="CT87" s="508">
        <v>0</v>
      </c>
      <c r="CU87" s="552"/>
      <c r="CV87" s="552"/>
      <c r="CW87" s="506">
        <v>8</v>
      </c>
      <c r="CX87" s="552"/>
      <c r="CY87" s="507">
        <v>5</v>
      </c>
      <c r="CZ87" s="508">
        <v>0</v>
      </c>
      <c r="DA87" s="507">
        <v>138</v>
      </c>
      <c r="DB87" s="508">
        <v>0</v>
      </c>
      <c r="DC87" s="509">
        <v>137</v>
      </c>
      <c r="DD87" s="506">
        <v>138</v>
      </c>
      <c r="DE87" s="506">
        <v>6.91</v>
      </c>
      <c r="DF87" s="506">
        <v>2.82</v>
      </c>
      <c r="DG87" s="504"/>
    </row>
    <row r="88" spans="1:111" ht="15.95" customHeight="1" x14ac:dyDescent="0.2">
      <c r="A88" s="503">
        <v>2220728715</v>
      </c>
      <c r="B88" s="504" t="s">
        <v>7</v>
      </c>
      <c r="C88" s="504" t="s">
        <v>98</v>
      </c>
      <c r="D88" s="504" t="s">
        <v>168</v>
      </c>
      <c r="E88" s="505">
        <v>36095</v>
      </c>
      <c r="F88" s="504" t="s">
        <v>209</v>
      </c>
      <c r="G88" s="504" t="s">
        <v>212</v>
      </c>
      <c r="H88" s="506">
        <v>8.1</v>
      </c>
      <c r="I88" s="506">
        <v>7.1</v>
      </c>
      <c r="J88" s="506">
        <v>7.8</v>
      </c>
      <c r="K88" s="506">
        <v>6.5</v>
      </c>
      <c r="L88" s="506">
        <v>6</v>
      </c>
      <c r="M88" s="506">
        <v>5.3</v>
      </c>
      <c r="N88" s="506">
        <v>4.8</v>
      </c>
      <c r="O88" s="552"/>
      <c r="P88" s="506">
        <v>6.3</v>
      </c>
      <c r="Q88" s="552"/>
      <c r="R88" s="552"/>
      <c r="S88" s="552"/>
      <c r="T88" s="552"/>
      <c r="U88" s="506">
        <v>7.6</v>
      </c>
      <c r="V88" s="506">
        <v>8</v>
      </c>
      <c r="W88" s="506">
        <v>8.4</v>
      </c>
      <c r="X88" s="506">
        <v>7.7</v>
      </c>
      <c r="Y88" s="506">
        <v>6.1</v>
      </c>
      <c r="Z88" s="506">
        <v>6.6</v>
      </c>
      <c r="AA88" s="506">
        <v>7</v>
      </c>
      <c r="AB88" s="506">
        <v>7.4</v>
      </c>
      <c r="AC88" s="506">
        <v>6.3</v>
      </c>
      <c r="AD88" s="506">
        <v>4.4000000000000004</v>
      </c>
      <c r="AE88" s="506">
        <v>6.6</v>
      </c>
      <c r="AF88" s="506">
        <v>5.9</v>
      </c>
      <c r="AG88" s="506">
        <v>5.2</v>
      </c>
      <c r="AH88" s="506">
        <v>4</v>
      </c>
      <c r="AI88" s="506">
        <v>5.5</v>
      </c>
      <c r="AJ88" s="506">
        <v>4.7</v>
      </c>
      <c r="AK88" s="507">
        <v>51</v>
      </c>
      <c r="AL88" s="508">
        <v>0</v>
      </c>
      <c r="AM88" s="506">
        <v>4.2</v>
      </c>
      <c r="AN88" s="506">
        <v>5.7</v>
      </c>
      <c r="AO88" s="552"/>
      <c r="AP88" s="552"/>
      <c r="AQ88" s="506">
        <v>5.3</v>
      </c>
      <c r="AR88" s="552"/>
      <c r="AS88" s="552"/>
      <c r="AT88" s="552"/>
      <c r="AU88" s="552"/>
      <c r="AV88" s="552"/>
      <c r="AW88" s="506">
        <v>4</v>
      </c>
      <c r="AX88" s="552"/>
      <c r="AY88" s="552"/>
      <c r="AZ88" s="552"/>
      <c r="BA88" s="506">
        <v>6.6</v>
      </c>
      <c r="BB88" s="507">
        <v>5</v>
      </c>
      <c r="BC88" s="508">
        <v>0</v>
      </c>
      <c r="BD88" s="506">
        <v>5.0999999999999996</v>
      </c>
      <c r="BE88" s="506">
        <v>7.4</v>
      </c>
      <c r="BF88" s="506">
        <v>6.7</v>
      </c>
      <c r="BG88" s="506">
        <v>7.6</v>
      </c>
      <c r="BH88" s="506">
        <v>5.8</v>
      </c>
      <c r="BI88" s="506">
        <v>5.0999999999999996</v>
      </c>
      <c r="BJ88" s="506">
        <v>7</v>
      </c>
      <c r="BK88" s="506">
        <v>5.6</v>
      </c>
      <c r="BL88" s="506">
        <v>6.6</v>
      </c>
      <c r="BM88" s="506">
        <v>7.3</v>
      </c>
      <c r="BN88" s="506">
        <v>4.4000000000000004</v>
      </c>
      <c r="BO88" s="506">
        <v>6.9</v>
      </c>
      <c r="BP88" s="506">
        <v>6.1</v>
      </c>
      <c r="BQ88" s="552"/>
      <c r="BR88" s="506">
        <v>5.8</v>
      </c>
      <c r="BS88" s="506">
        <v>6.2</v>
      </c>
      <c r="BT88" s="506">
        <v>6.2</v>
      </c>
      <c r="BU88" s="506">
        <v>6.1</v>
      </c>
      <c r="BV88" s="506">
        <v>7.3</v>
      </c>
      <c r="BW88" s="506">
        <v>7.2</v>
      </c>
      <c r="BX88" s="507">
        <v>50</v>
      </c>
      <c r="BY88" s="508">
        <v>0</v>
      </c>
      <c r="BZ88" s="506">
        <v>6.8</v>
      </c>
      <c r="CA88" s="552"/>
      <c r="CB88" s="506">
        <v>6.2</v>
      </c>
      <c r="CC88" s="552"/>
      <c r="CD88" s="506">
        <v>6.1</v>
      </c>
      <c r="CE88" s="506">
        <v>7.7</v>
      </c>
      <c r="CF88" s="506">
        <v>7.7</v>
      </c>
      <c r="CG88" s="506">
        <v>7.4</v>
      </c>
      <c r="CH88" s="552"/>
      <c r="CI88" s="506">
        <v>4.5999999999999996</v>
      </c>
      <c r="CJ88" s="552"/>
      <c r="CK88" s="552"/>
      <c r="CL88" s="552"/>
      <c r="CM88" s="552"/>
      <c r="CN88" s="506">
        <v>4.2</v>
      </c>
      <c r="CO88" s="506">
        <v>7.7</v>
      </c>
      <c r="CP88" s="506">
        <v>7.5</v>
      </c>
      <c r="CQ88" s="506">
        <v>6.2</v>
      </c>
      <c r="CR88" s="506">
        <v>8</v>
      </c>
      <c r="CS88" s="507">
        <v>27</v>
      </c>
      <c r="CT88" s="508">
        <v>0</v>
      </c>
      <c r="CU88" s="552"/>
      <c r="CV88" s="552"/>
      <c r="CW88" s="552"/>
      <c r="CX88" s="552"/>
      <c r="CY88" s="507">
        <v>0</v>
      </c>
      <c r="CZ88" s="508">
        <v>5</v>
      </c>
      <c r="DA88" s="507">
        <v>133</v>
      </c>
      <c r="DB88" s="508">
        <v>5</v>
      </c>
      <c r="DC88" s="509">
        <v>137</v>
      </c>
      <c r="DD88" s="506">
        <v>133</v>
      </c>
      <c r="DE88" s="506">
        <v>6.37</v>
      </c>
      <c r="DF88" s="506">
        <v>2.4700000000000002</v>
      </c>
      <c r="DG88" s="504"/>
    </row>
    <row r="89" spans="1:111" ht="15.95" customHeight="1" x14ac:dyDescent="0.2">
      <c r="A89" s="503">
        <v>2221724191</v>
      </c>
      <c r="B89" s="504" t="s">
        <v>18</v>
      </c>
      <c r="C89" s="504" t="s">
        <v>77</v>
      </c>
      <c r="D89" s="504" t="s">
        <v>170</v>
      </c>
      <c r="E89" s="505">
        <v>35864</v>
      </c>
      <c r="F89" s="504" t="s">
        <v>210</v>
      </c>
      <c r="G89" s="504" t="s">
        <v>212</v>
      </c>
      <c r="H89" s="506">
        <v>7.7</v>
      </c>
      <c r="I89" s="506">
        <v>5.5</v>
      </c>
      <c r="J89" s="506">
        <v>5.3</v>
      </c>
      <c r="K89" s="506">
        <v>7.1</v>
      </c>
      <c r="L89" s="506">
        <v>4.9000000000000004</v>
      </c>
      <c r="M89" s="506">
        <v>6</v>
      </c>
      <c r="N89" s="506">
        <v>6.2</v>
      </c>
      <c r="O89" s="552"/>
      <c r="P89" s="506">
        <v>5.9</v>
      </c>
      <c r="Q89" s="552"/>
      <c r="R89" s="552"/>
      <c r="S89" s="552"/>
      <c r="T89" s="552"/>
      <c r="U89" s="506">
        <v>7.2</v>
      </c>
      <c r="V89" s="506">
        <v>5.6</v>
      </c>
      <c r="W89" s="506">
        <v>8.3000000000000007</v>
      </c>
      <c r="X89" s="506">
        <v>7.6</v>
      </c>
      <c r="Y89" s="506">
        <v>6.5</v>
      </c>
      <c r="Z89" s="506">
        <v>6</v>
      </c>
      <c r="AA89" s="506">
        <v>5.5</v>
      </c>
      <c r="AB89" s="506">
        <v>5.5</v>
      </c>
      <c r="AC89" s="506">
        <v>7.3</v>
      </c>
      <c r="AD89" s="506">
        <v>6.7</v>
      </c>
      <c r="AE89" s="506">
        <v>5.7</v>
      </c>
      <c r="AF89" s="506">
        <v>5.4</v>
      </c>
      <c r="AG89" s="506">
        <v>6.3</v>
      </c>
      <c r="AH89" s="506">
        <v>5.4</v>
      </c>
      <c r="AI89" s="506">
        <v>6.9</v>
      </c>
      <c r="AJ89" s="506">
        <v>4.5999999999999996</v>
      </c>
      <c r="AK89" s="507">
        <v>51</v>
      </c>
      <c r="AL89" s="508">
        <v>0</v>
      </c>
      <c r="AM89" s="506">
        <v>4.7</v>
      </c>
      <c r="AN89" s="506">
        <v>5.9</v>
      </c>
      <c r="AO89" s="552"/>
      <c r="AP89" s="552"/>
      <c r="AQ89" s="552"/>
      <c r="AR89" s="552"/>
      <c r="AS89" s="506">
        <v>6.3</v>
      </c>
      <c r="AT89" s="552"/>
      <c r="AU89" s="552"/>
      <c r="AV89" s="552"/>
      <c r="AW89" s="552"/>
      <c r="AX89" s="552"/>
      <c r="AY89" s="506">
        <v>5.9</v>
      </c>
      <c r="AZ89" s="552"/>
      <c r="BA89" s="506">
        <v>7</v>
      </c>
      <c r="BB89" s="507">
        <v>5</v>
      </c>
      <c r="BC89" s="508">
        <v>0</v>
      </c>
      <c r="BD89" s="506">
        <v>4.0999999999999996</v>
      </c>
      <c r="BE89" s="506">
        <v>5.0999999999999996</v>
      </c>
      <c r="BF89" s="506">
        <v>6.4</v>
      </c>
      <c r="BG89" s="506">
        <v>6.2</v>
      </c>
      <c r="BH89" s="506">
        <v>4.2</v>
      </c>
      <c r="BI89" s="506">
        <v>5.8</v>
      </c>
      <c r="BJ89" s="506">
        <v>5.9</v>
      </c>
      <c r="BK89" s="506">
        <v>5.9</v>
      </c>
      <c r="BL89" s="506">
        <v>4.5</v>
      </c>
      <c r="BM89" s="506">
        <v>5.9</v>
      </c>
      <c r="BN89" s="506">
        <v>4.5999999999999996</v>
      </c>
      <c r="BO89" s="506">
        <v>5.6</v>
      </c>
      <c r="BP89" s="506">
        <v>6.3</v>
      </c>
      <c r="BQ89" s="552"/>
      <c r="BR89" s="506">
        <v>5.9</v>
      </c>
      <c r="BS89" s="506">
        <v>5.3</v>
      </c>
      <c r="BT89" s="506">
        <v>6</v>
      </c>
      <c r="BU89" s="506">
        <v>6.4</v>
      </c>
      <c r="BV89" s="506">
        <v>7.6</v>
      </c>
      <c r="BW89" s="506">
        <v>8.3000000000000007</v>
      </c>
      <c r="BX89" s="507">
        <v>50</v>
      </c>
      <c r="BY89" s="508">
        <v>0</v>
      </c>
      <c r="BZ89" s="506">
        <v>7.5</v>
      </c>
      <c r="CA89" s="552"/>
      <c r="CB89" s="506">
        <v>5.0999999999999996</v>
      </c>
      <c r="CC89" s="552"/>
      <c r="CD89" s="506">
        <v>6.9</v>
      </c>
      <c r="CE89" s="506">
        <v>5.3</v>
      </c>
      <c r="CF89" s="506">
        <v>5.9</v>
      </c>
      <c r="CG89" s="506">
        <v>5.2</v>
      </c>
      <c r="CH89" s="552"/>
      <c r="CI89" s="506">
        <v>5.8</v>
      </c>
      <c r="CJ89" s="552"/>
      <c r="CK89" s="552"/>
      <c r="CL89" s="552"/>
      <c r="CM89" s="552"/>
      <c r="CN89" s="506">
        <v>5.3</v>
      </c>
      <c r="CO89" s="506">
        <v>6.3</v>
      </c>
      <c r="CP89" s="506">
        <v>6.9</v>
      </c>
      <c r="CQ89" s="506">
        <v>7.5</v>
      </c>
      <c r="CR89" s="506">
        <v>7.1</v>
      </c>
      <c r="CS89" s="507">
        <v>27</v>
      </c>
      <c r="CT89" s="508">
        <v>0</v>
      </c>
      <c r="CU89" s="552"/>
      <c r="CV89" s="552"/>
      <c r="CW89" s="552"/>
      <c r="CX89" s="552"/>
      <c r="CY89" s="507">
        <v>0</v>
      </c>
      <c r="CZ89" s="508">
        <v>5</v>
      </c>
      <c r="DA89" s="507">
        <v>133</v>
      </c>
      <c r="DB89" s="508">
        <v>5</v>
      </c>
      <c r="DC89" s="509">
        <v>137</v>
      </c>
      <c r="DD89" s="506">
        <v>133</v>
      </c>
      <c r="DE89" s="506">
        <v>5.95</v>
      </c>
      <c r="DF89" s="506">
        <v>2.1800000000000002</v>
      </c>
      <c r="DG89" s="504"/>
    </row>
    <row r="90" spans="1:111" ht="15.95" customHeight="1" x14ac:dyDescent="0.2">
      <c r="A90" s="503">
        <v>2220326437</v>
      </c>
      <c r="B90" s="504" t="s">
        <v>32</v>
      </c>
      <c r="C90" s="504" t="s">
        <v>61</v>
      </c>
      <c r="D90" s="504" t="s">
        <v>171</v>
      </c>
      <c r="E90" s="505">
        <v>35951</v>
      </c>
      <c r="F90" s="504" t="s">
        <v>209</v>
      </c>
      <c r="G90" s="504" t="s">
        <v>4854</v>
      </c>
      <c r="H90" s="506">
        <v>7.8</v>
      </c>
      <c r="I90" s="506">
        <v>7.8</v>
      </c>
      <c r="J90" s="506">
        <v>7.6</v>
      </c>
      <c r="K90" s="506">
        <v>6.8</v>
      </c>
      <c r="L90" s="506">
        <v>6.2</v>
      </c>
      <c r="M90" s="506">
        <v>6.2</v>
      </c>
      <c r="N90" s="506">
        <v>6.8</v>
      </c>
      <c r="O90" s="552"/>
      <c r="P90" s="506">
        <v>6.4</v>
      </c>
      <c r="Q90" s="552"/>
      <c r="R90" s="552"/>
      <c r="S90" s="552"/>
      <c r="T90" s="506">
        <v>8.9</v>
      </c>
      <c r="U90" s="506">
        <v>7.8</v>
      </c>
      <c r="V90" s="552"/>
      <c r="W90" s="506">
        <v>8.8000000000000007</v>
      </c>
      <c r="X90" s="506">
        <v>7.9</v>
      </c>
      <c r="Y90" s="506">
        <v>6.7</v>
      </c>
      <c r="Z90" s="506">
        <v>7.3</v>
      </c>
      <c r="AA90" s="506">
        <v>7.5</v>
      </c>
      <c r="AB90" s="506">
        <v>7.1</v>
      </c>
      <c r="AC90" s="506">
        <v>7.7</v>
      </c>
      <c r="AD90" s="506">
        <v>8.1</v>
      </c>
      <c r="AE90" s="506">
        <v>5.7</v>
      </c>
      <c r="AF90" s="506">
        <v>8.1</v>
      </c>
      <c r="AG90" s="506">
        <v>7.1</v>
      </c>
      <c r="AH90" s="506">
        <v>7.4</v>
      </c>
      <c r="AI90" s="506">
        <v>5.9</v>
      </c>
      <c r="AJ90" s="506">
        <v>8.6999999999999993</v>
      </c>
      <c r="AK90" s="507">
        <v>51</v>
      </c>
      <c r="AL90" s="508">
        <v>0</v>
      </c>
      <c r="AM90" s="506">
        <v>5.6</v>
      </c>
      <c r="AN90" s="506">
        <v>7.1</v>
      </c>
      <c r="AO90" s="552"/>
      <c r="AP90" s="552"/>
      <c r="AQ90" s="552"/>
      <c r="AR90" s="552"/>
      <c r="AS90" s="552"/>
      <c r="AT90" s="506">
        <v>6.7</v>
      </c>
      <c r="AU90" s="552"/>
      <c r="AV90" s="552"/>
      <c r="AW90" s="552"/>
      <c r="AX90" s="552"/>
      <c r="AY90" s="552"/>
      <c r="AZ90" s="506">
        <v>7.6</v>
      </c>
      <c r="BA90" s="506">
        <v>6.7</v>
      </c>
      <c r="BB90" s="507">
        <v>5</v>
      </c>
      <c r="BC90" s="508">
        <v>0</v>
      </c>
      <c r="BD90" s="506">
        <v>5.7</v>
      </c>
      <c r="BE90" s="506">
        <v>5.9</v>
      </c>
      <c r="BF90" s="506">
        <v>8.9</v>
      </c>
      <c r="BG90" s="506">
        <v>5.7</v>
      </c>
      <c r="BH90" s="506">
        <v>6.2</v>
      </c>
      <c r="BI90" s="506">
        <v>6.7</v>
      </c>
      <c r="BJ90" s="506">
        <v>7.6</v>
      </c>
      <c r="BK90" s="506">
        <v>7</v>
      </c>
      <c r="BL90" s="506">
        <v>6.9</v>
      </c>
      <c r="BM90" s="506">
        <v>8.6</v>
      </c>
      <c r="BN90" s="506">
        <v>6.6</v>
      </c>
      <c r="BO90" s="506">
        <v>7.5</v>
      </c>
      <c r="BP90" s="506">
        <v>7.7</v>
      </c>
      <c r="BQ90" s="552"/>
      <c r="BR90" s="506">
        <v>8.8000000000000007</v>
      </c>
      <c r="BS90" s="506">
        <v>8.8000000000000007</v>
      </c>
      <c r="BT90" s="506">
        <v>7.7</v>
      </c>
      <c r="BU90" s="506">
        <v>6.7</v>
      </c>
      <c r="BV90" s="506">
        <v>8.4</v>
      </c>
      <c r="BW90" s="506">
        <v>8.1999999999999993</v>
      </c>
      <c r="BX90" s="507">
        <v>50</v>
      </c>
      <c r="BY90" s="508">
        <v>0</v>
      </c>
      <c r="BZ90" s="506">
        <v>8.1</v>
      </c>
      <c r="CA90" s="552"/>
      <c r="CB90" s="506">
        <v>8.5</v>
      </c>
      <c r="CC90" s="552"/>
      <c r="CD90" s="506">
        <v>8.3000000000000007</v>
      </c>
      <c r="CE90" s="506">
        <v>8.5</v>
      </c>
      <c r="CF90" s="506">
        <v>8.6999999999999993</v>
      </c>
      <c r="CG90" s="506">
        <v>8.1999999999999993</v>
      </c>
      <c r="CH90" s="552"/>
      <c r="CI90" s="552"/>
      <c r="CJ90" s="552"/>
      <c r="CK90" s="552"/>
      <c r="CL90" s="552"/>
      <c r="CM90" s="506">
        <v>9.1999999999999993</v>
      </c>
      <c r="CN90" s="506">
        <v>8</v>
      </c>
      <c r="CO90" s="506">
        <v>7</v>
      </c>
      <c r="CP90" s="506">
        <v>8.6999999999999993</v>
      </c>
      <c r="CQ90" s="506">
        <v>8.6999999999999993</v>
      </c>
      <c r="CR90" s="506">
        <v>8.5</v>
      </c>
      <c r="CS90" s="507">
        <v>27</v>
      </c>
      <c r="CT90" s="508">
        <v>0</v>
      </c>
      <c r="CU90" s="552"/>
      <c r="CV90" s="552"/>
      <c r="CW90" s="506">
        <v>8.6</v>
      </c>
      <c r="CX90" s="552"/>
      <c r="CY90" s="507">
        <v>5</v>
      </c>
      <c r="CZ90" s="508">
        <v>0</v>
      </c>
      <c r="DA90" s="507">
        <v>138</v>
      </c>
      <c r="DB90" s="508">
        <v>0</v>
      </c>
      <c r="DC90" s="509">
        <v>137</v>
      </c>
      <c r="DD90" s="506">
        <v>138</v>
      </c>
      <c r="DE90" s="506">
        <v>7.53</v>
      </c>
      <c r="DF90" s="506">
        <v>3.21</v>
      </c>
      <c r="DG90" s="504"/>
    </row>
    <row r="91" spans="1:111" ht="15.95" customHeight="1" x14ac:dyDescent="0.2">
      <c r="A91" s="503">
        <v>2221716981</v>
      </c>
      <c r="B91" s="504" t="s">
        <v>33</v>
      </c>
      <c r="C91" s="504" t="s">
        <v>100</v>
      </c>
      <c r="D91" s="504" t="s">
        <v>171</v>
      </c>
      <c r="E91" s="505">
        <v>35895</v>
      </c>
      <c r="F91" s="504" t="s">
        <v>210</v>
      </c>
      <c r="G91" s="504" t="s">
        <v>212</v>
      </c>
      <c r="H91" s="506">
        <v>7.4</v>
      </c>
      <c r="I91" s="506">
        <v>6.2</v>
      </c>
      <c r="J91" s="506">
        <v>4.3</v>
      </c>
      <c r="K91" s="506">
        <v>7.2</v>
      </c>
      <c r="L91" s="506">
        <v>4.4000000000000004</v>
      </c>
      <c r="M91" s="506">
        <v>4.0999999999999996</v>
      </c>
      <c r="N91" s="506">
        <v>4.8</v>
      </c>
      <c r="O91" s="552"/>
      <c r="P91" s="506">
        <v>5.2</v>
      </c>
      <c r="Q91" s="552"/>
      <c r="R91" s="506">
        <v>7.8</v>
      </c>
      <c r="S91" s="552"/>
      <c r="T91" s="552"/>
      <c r="U91" s="506">
        <v>6.3</v>
      </c>
      <c r="V91" s="552"/>
      <c r="W91" s="506">
        <v>7.7</v>
      </c>
      <c r="X91" s="506">
        <v>7.7</v>
      </c>
      <c r="Y91" s="506">
        <v>6.9</v>
      </c>
      <c r="Z91" s="506">
        <v>5.4</v>
      </c>
      <c r="AA91" s="506">
        <v>5.3</v>
      </c>
      <c r="AB91" s="506">
        <v>6.4</v>
      </c>
      <c r="AC91" s="506">
        <v>6.7</v>
      </c>
      <c r="AD91" s="506">
        <v>8.3000000000000007</v>
      </c>
      <c r="AE91" s="506">
        <v>6.2</v>
      </c>
      <c r="AF91" s="506">
        <v>8.4</v>
      </c>
      <c r="AG91" s="506">
        <v>6.4</v>
      </c>
      <c r="AH91" s="506">
        <v>7</v>
      </c>
      <c r="AI91" s="506">
        <v>6.9</v>
      </c>
      <c r="AJ91" s="506">
        <v>7.9</v>
      </c>
      <c r="AK91" s="507">
        <v>51</v>
      </c>
      <c r="AL91" s="508">
        <v>0</v>
      </c>
      <c r="AM91" s="506">
        <v>7.7</v>
      </c>
      <c r="AN91" s="506">
        <v>7.5</v>
      </c>
      <c r="AO91" s="552"/>
      <c r="AP91" s="552"/>
      <c r="AQ91" s="552"/>
      <c r="AR91" s="552"/>
      <c r="AS91" s="552"/>
      <c r="AT91" s="506">
        <v>9.6</v>
      </c>
      <c r="AU91" s="552"/>
      <c r="AV91" s="552"/>
      <c r="AW91" s="552"/>
      <c r="AX91" s="552"/>
      <c r="AY91" s="552"/>
      <c r="AZ91" s="506">
        <v>7.4</v>
      </c>
      <c r="BA91" s="506">
        <v>7.4</v>
      </c>
      <c r="BB91" s="507">
        <v>5</v>
      </c>
      <c r="BC91" s="508">
        <v>0</v>
      </c>
      <c r="BD91" s="506">
        <v>5.2</v>
      </c>
      <c r="BE91" s="506">
        <v>5.5</v>
      </c>
      <c r="BF91" s="506">
        <v>5.9</v>
      </c>
      <c r="BG91" s="506">
        <v>5.6</v>
      </c>
      <c r="BH91" s="506">
        <v>5.2</v>
      </c>
      <c r="BI91" s="506">
        <v>5.9</v>
      </c>
      <c r="BJ91" s="506">
        <v>6.5</v>
      </c>
      <c r="BK91" s="506">
        <v>6.4</v>
      </c>
      <c r="BL91" s="506">
        <v>6</v>
      </c>
      <c r="BM91" s="506">
        <v>6.9</v>
      </c>
      <c r="BN91" s="506">
        <v>6.7</v>
      </c>
      <c r="BO91" s="506">
        <v>6.8</v>
      </c>
      <c r="BP91" s="506">
        <v>6.6</v>
      </c>
      <c r="BQ91" s="552"/>
      <c r="BR91" s="506">
        <v>5.8</v>
      </c>
      <c r="BS91" s="506">
        <v>5.0999999999999996</v>
      </c>
      <c r="BT91" s="506">
        <v>4.9000000000000004</v>
      </c>
      <c r="BU91" s="506">
        <v>5.4</v>
      </c>
      <c r="BV91" s="506">
        <v>7.1</v>
      </c>
      <c r="BW91" s="506">
        <v>8.3000000000000007</v>
      </c>
      <c r="BX91" s="507">
        <v>50</v>
      </c>
      <c r="BY91" s="508">
        <v>0</v>
      </c>
      <c r="BZ91" s="506">
        <v>6.6</v>
      </c>
      <c r="CA91" s="552"/>
      <c r="CB91" s="506">
        <v>7.5</v>
      </c>
      <c r="CC91" s="552"/>
      <c r="CD91" s="506">
        <v>6</v>
      </c>
      <c r="CE91" s="506">
        <v>7.5</v>
      </c>
      <c r="CF91" s="506">
        <v>6.5</v>
      </c>
      <c r="CG91" s="506">
        <v>6.8</v>
      </c>
      <c r="CH91" s="552"/>
      <c r="CI91" s="506">
        <v>5.0999999999999996</v>
      </c>
      <c r="CJ91" s="552"/>
      <c r="CK91" s="552"/>
      <c r="CL91" s="552"/>
      <c r="CM91" s="552"/>
      <c r="CN91" s="553" t="s">
        <v>219</v>
      </c>
      <c r="CO91" s="506">
        <v>7.8</v>
      </c>
      <c r="CP91" s="506">
        <v>7.1</v>
      </c>
      <c r="CQ91" s="506">
        <v>8.1</v>
      </c>
      <c r="CR91" s="506">
        <v>7.3</v>
      </c>
      <c r="CS91" s="507">
        <v>24</v>
      </c>
      <c r="CT91" s="508">
        <v>3</v>
      </c>
      <c r="CU91" s="552"/>
      <c r="CV91" s="552"/>
      <c r="CW91" s="552"/>
      <c r="CX91" s="552"/>
      <c r="CY91" s="507">
        <v>0</v>
      </c>
      <c r="CZ91" s="508">
        <v>5</v>
      </c>
      <c r="DA91" s="507">
        <v>130</v>
      </c>
      <c r="DB91" s="508">
        <v>8</v>
      </c>
      <c r="DC91" s="509">
        <v>137</v>
      </c>
      <c r="DD91" s="506">
        <v>130</v>
      </c>
      <c r="DE91" s="506">
        <v>6.3</v>
      </c>
      <c r="DF91" s="506">
        <v>2.39</v>
      </c>
      <c r="DG91" s="504" t="s">
        <v>375</v>
      </c>
    </row>
    <row r="92" spans="1:111" ht="15.95" customHeight="1" x14ac:dyDescent="0.2">
      <c r="A92" s="503">
        <v>2220727381</v>
      </c>
      <c r="B92" s="504" t="s">
        <v>6</v>
      </c>
      <c r="C92" s="504" t="s">
        <v>70</v>
      </c>
      <c r="D92" s="504" t="s">
        <v>172</v>
      </c>
      <c r="E92" s="505">
        <v>35990</v>
      </c>
      <c r="F92" s="504" t="s">
        <v>209</v>
      </c>
      <c r="G92" s="504" t="s">
        <v>4854</v>
      </c>
      <c r="H92" s="506">
        <v>8.8000000000000007</v>
      </c>
      <c r="I92" s="506">
        <v>9.3000000000000007</v>
      </c>
      <c r="J92" s="506">
        <v>8.5</v>
      </c>
      <c r="K92" s="506">
        <v>7.6</v>
      </c>
      <c r="L92" s="506">
        <v>9</v>
      </c>
      <c r="M92" s="506">
        <v>6.6</v>
      </c>
      <c r="N92" s="506">
        <v>8</v>
      </c>
      <c r="O92" s="552"/>
      <c r="P92" s="506">
        <v>8.6999999999999993</v>
      </c>
      <c r="Q92" s="552"/>
      <c r="R92" s="552"/>
      <c r="S92" s="552"/>
      <c r="T92" s="552"/>
      <c r="U92" s="506">
        <v>7.8</v>
      </c>
      <c r="V92" s="506">
        <v>8.4</v>
      </c>
      <c r="W92" s="506">
        <v>8.8000000000000007</v>
      </c>
      <c r="X92" s="506">
        <v>9.1</v>
      </c>
      <c r="Y92" s="506">
        <v>8.8000000000000007</v>
      </c>
      <c r="Z92" s="506">
        <v>8.5</v>
      </c>
      <c r="AA92" s="506">
        <v>8.3000000000000007</v>
      </c>
      <c r="AB92" s="506">
        <v>7.2</v>
      </c>
      <c r="AC92" s="506">
        <v>8.1999999999999993</v>
      </c>
      <c r="AD92" s="506">
        <v>5.7</v>
      </c>
      <c r="AE92" s="506">
        <v>7</v>
      </c>
      <c r="AF92" s="506">
        <v>8</v>
      </c>
      <c r="AG92" s="506">
        <v>6.9</v>
      </c>
      <c r="AH92" s="506">
        <v>6.6</v>
      </c>
      <c r="AI92" s="506">
        <v>7.2</v>
      </c>
      <c r="AJ92" s="506">
        <v>8.1999999999999993</v>
      </c>
      <c r="AK92" s="507">
        <v>51</v>
      </c>
      <c r="AL92" s="508">
        <v>0</v>
      </c>
      <c r="AM92" s="506">
        <v>5.8</v>
      </c>
      <c r="AN92" s="506">
        <v>5.5</v>
      </c>
      <c r="AO92" s="552"/>
      <c r="AP92" s="552"/>
      <c r="AQ92" s="552"/>
      <c r="AR92" s="552"/>
      <c r="AS92" s="552"/>
      <c r="AT92" s="506">
        <v>9</v>
      </c>
      <c r="AU92" s="552"/>
      <c r="AV92" s="552"/>
      <c r="AW92" s="552"/>
      <c r="AX92" s="552"/>
      <c r="AY92" s="552"/>
      <c r="AZ92" s="506">
        <v>8.1999999999999993</v>
      </c>
      <c r="BA92" s="506">
        <v>7.1</v>
      </c>
      <c r="BB92" s="507">
        <v>5</v>
      </c>
      <c r="BC92" s="508">
        <v>0</v>
      </c>
      <c r="BD92" s="506">
        <v>5</v>
      </c>
      <c r="BE92" s="506">
        <v>5.7</v>
      </c>
      <c r="BF92" s="506">
        <v>7.6</v>
      </c>
      <c r="BG92" s="506">
        <v>8.4</v>
      </c>
      <c r="BH92" s="506">
        <v>8.5</v>
      </c>
      <c r="BI92" s="506">
        <v>8.1</v>
      </c>
      <c r="BJ92" s="506">
        <v>8.9</v>
      </c>
      <c r="BK92" s="506">
        <v>6.7</v>
      </c>
      <c r="BL92" s="506">
        <v>5.9</v>
      </c>
      <c r="BM92" s="506">
        <v>6.8</v>
      </c>
      <c r="BN92" s="506">
        <v>5.7</v>
      </c>
      <c r="BO92" s="506">
        <v>6.2</v>
      </c>
      <c r="BP92" s="506">
        <v>6.3</v>
      </c>
      <c r="BQ92" s="552"/>
      <c r="BR92" s="506">
        <v>8.6999999999999993</v>
      </c>
      <c r="BS92" s="506">
        <v>5.7</v>
      </c>
      <c r="BT92" s="506">
        <v>7.2</v>
      </c>
      <c r="BU92" s="506">
        <v>7.8</v>
      </c>
      <c r="BV92" s="506">
        <v>7.8</v>
      </c>
      <c r="BW92" s="506">
        <v>8</v>
      </c>
      <c r="BX92" s="507">
        <v>50</v>
      </c>
      <c r="BY92" s="508">
        <v>0</v>
      </c>
      <c r="BZ92" s="506">
        <v>8.9</v>
      </c>
      <c r="CA92" s="552"/>
      <c r="CB92" s="506">
        <v>7.8</v>
      </c>
      <c r="CC92" s="552"/>
      <c r="CD92" s="506">
        <v>8.3000000000000007</v>
      </c>
      <c r="CE92" s="506">
        <v>7.8</v>
      </c>
      <c r="CF92" s="506">
        <v>7</v>
      </c>
      <c r="CG92" s="506">
        <v>9.1</v>
      </c>
      <c r="CH92" s="552"/>
      <c r="CI92" s="552"/>
      <c r="CJ92" s="552"/>
      <c r="CK92" s="506">
        <v>7.7</v>
      </c>
      <c r="CL92" s="552"/>
      <c r="CM92" s="552"/>
      <c r="CN92" s="506">
        <v>7.8</v>
      </c>
      <c r="CO92" s="506">
        <v>7.8</v>
      </c>
      <c r="CP92" s="506">
        <v>8.8000000000000007</v>
      </c>
      <c r="CQ92" s="506">
        <v>9.6</v>
      </c>
      <c r="CR92" s="506">
        <v>9.3000000000000007</v>
      </c>
      <c r="CS92" s="507">
        <v>27</v>
      </c>
      <c r="CT92" s="508">
        <v>0</v>
      </c>
      <c r="CU92" s="552"/>
      <c r="CV92" s="552"/>
      <c r="CW92" s="552"/>
      <c r="CX92" s="506">
        <v>8</v>
      </c>
      <c r="CY92" s="507">
        <v>5</v>
      </c>
      <c r="CZ92" s="508">
        <v>0</v>
      </c>
      <c r="DA92" s="507">
        <v>138</v>
      </c>
      <c r="DB92" s="508">
        <v>0</v>
      </c>
      <c r="DC92" s="509">
        <v>137</v>
      </c>
      <c r="DD92" s="506">
        <v>138</v>
      </c>
      <c r="DE92" s="506">
        <v>7.65</v>
      </c>
      <c r="DF92" s="506">
        <v>3.26</v>
      </c>
      <c r="DG92" s="504"/>
    </row>
    <row r="93" spans="1:111" ht="15.95" customHeight="1" x14ac:dyDescent="0.2">
      <c r="A93" s="503">
        <v>2221724218</v>
      </c>
      <c r="B93" s="504" t="s">
        <v>14</v>
      </c>
      <c r="C93" s="504" t="s">
        <v>96</v>
      </c>
      <c r="D93" s="504" t="s">
        <v>172</v>
      </c>
      <c r="E93" s="505">
        <v>35813</v>
      </c>
      <c r="F93" s="504" t="s">
        <v>210</v>
      </c>
      <c r="G93" s="504" t="s">
        <v>4854</v>
      </c>
      <c r="H93" s="506">
        <v>7.3</v>
      </c>
      <c r="I93" s="506">
        <v>7</v>
      </c>
      <c r="J93" s="506">
        <v>8.1</v>
      </c>
      <c r="K93" s="506">
        <v>6.9</v>
      </c>
      <c r="L93" s="506">
        <v>4.0999999999999996</v>
      </c>
      <c r="M93" s="506">
        <v>7.1</v>
      </c>
      <c r="N93" s="506">
        <v>7.2</v>
      </c>
      <c r="O93" s="552"/>
      <c r="P93" s="506">
        <v>5</v>
      </c>
      <c r="Q93" s="552"/>
      <c r="R93" s="552"/>
      <c r="S93" s="552"/>
      <c r="T93" s="552"/>
      <c r="U93" s="506">
        <v>6.5</v>
      </c>
      <c r="V93" s="506">
        <v>6.4</v>
      </c>
      <c r="W93" s="506">
        <v>6.8</v>
      </c>
      <c r="X93" s="506">
        <v>9.1999999999999993</v>
      </c>
      <c r="Y93" s="506">
        <v>5.4</v>
      </c>
      <c r="Z93" s="506">
        <v>6</v>
      </c>
      <c r="AA93" s="506">
        <v>4</v>
      </c>
      <c r="AB93" s="506">
        <v>5.5</v>
      </c>
      <c r="AC93" s="506">
        <v>5.2</v>
      </c>
      <c r="AD93" s="506">
        <v>5.5</v>
      </c>
      <c r="AE93" s="506">
        <v>6.6</v>
      </c>
      <c r="AF93" s="506">
        <v>7.3</v>
      </c>
      <c r="AG93" s="506">
        <v>5.3</v>
      </c>
      <c r="AH93" s="506">
        <v>5.6</v>
      </c>
      <c r="AI93" s="506">
        <v>6.8</v>
      </c>
      <c r="AJ93" s="506">
        <v>5.8</v>
      </c>
      <c r="AK93" s="507">
        <v>51</v>
      </c>
      <c r="AL93" s="508">
        <v>0</v>
      </c>
      <c r="AM93" s="506">
        <v>7.2</v>
      </c>
      <c r="AN93" s="506">
        <v>6.5</v>
      </c>
      <c r="AO93" s="552"/>
      <c r="AP93" s="506">
        <v>7.6</v>
      </c>
      <c r="AQ93" s="552"/>
      <c r="AR93" s="552"/>
      <c r="AS93" s="552"/>
      <c r="AT93" s="552"/>
      <c r="AU93" s="506">
        <v>6.3</v>
      </c>
      <c r="AV93" s="552"/>
      <c r="AW93" s="552"/>
      <c r="AX93" s="552"/>
      <c r="AY93" s="552"/>
      <c r="AZ93" s="552"/>
      <c r="BA93" s="506">
        <v>5.4</v>
      </c>
      <c r="BB93" s="507">
        <v>5</v>
      </c>
      <c r="BC93" s="508">
        <v>0</v>
      </c>
      <c r="BD93" s="506">
        <v>5.3</v>
      </c>
      <c r="BE93" s="506">
        <v>5.0999999999999996</v>
      </c>
      <c r="BF93" s="506">
        <v>8.1999999999999993</v>
      </c>
      <c r="BG93" s="506">
        <v>5.9</v>
      </c>
      <c r="BH93" s="506">
        <v>5.2</v>
      </c>
      <c r="BI93" s="506">
        <v>7</v>
      </c>
      <c r="BJ93" s="506">
        <v>8.3000000000000007</v>
      </c>
      <c r="BK93" s="506">
        <v>4.9000000000000004</v>
      </c>
      <c r="BL93" s="506">
        <v>7</v>
      </c>
      <c r="BM93" s="506">
        <v>7.1</v>
      </c>
      <c r="BN93" s="506">
        <v>4.5</v>
      </c>
      <c r="BO93" s="506">
        <v>4.9000000000000004</v>
      </c>
      <c r="BP93" s="506">
        <v>6</v>
      </c>
      <c r="BQ93" s="552"/>
      <c r="BR93" s="506">
        <v>4</v>
      </c>
      <c r="BS93" s="506">
        <v>4.4000000000000004</v>
      </c>
      <c r="BT93" s="506">
        <v>4.4000000000000004</v>
      </c>
      <c r="BU93" s="506">
        <v>7.6</v>
      </c>
      <c r="BV93" s="506">
        <v>9.1</v>
      </c>
      <c r="BW93" s="506">
        <v>7.2</v>
      </c>
      <c r="BX93" s="507">
        <v>50</v>
      </c>
      <c r="BY93" s="508">
        <v>0</v>
      </c>
      <c r="BZ93" s="506">
        <v>8.6</v>
      </c>
      <c r="CA93" s="552"/>
      <c r="CB93" s="506">
        <v>8.1999999999999993</v>
      </c>
      <c r="CC93" s="552"/>
      <c r="CD93" s="506">
        <v>6.6</v>
      </c>
      <c r="CE93" s="506">
        <v>5.9</v>
      </c>
      <c r="CF93" s="506">
        <v>6.6</v>
      </c>
      <c r="CG93" s="506">
        <v>5.4</v>
      </c>
      <c r="CH93" s="552"/>
      <c r="CI93" s="506">
        <v>7.1</v>
      </c>
      <c r="CJ93" s="552"/>
      <c r="CK93" s="552"/>
      <c r="CL93" s="552"/>
      <c r="CM93" s="552"/>
      <c r="CN93" s="506">
        <v>4.4000000000000004</v>
      </c>
      <c r="CO93" s="506">
        <v>7</v>
      </c>
      <c r="CP93" s="506">
        <v>7.1</v>
      </c>
      <c r="CQ93" s="506">
        <v>7.7</v>
      </c>
      <c r="CR93" s="506">
        <v>7.8</v>
      </c>
      <c r="CS93" s="507">
        <v>27</v>
      </c>
      <c r="CT93" s="508">
        <v>0</v>
      </c>
      <c r="CU93" s="552"/>
      <c r="CV93" s="552"/>
      <c r="CW93" s="506">
        <v>6.9</v>
      </c>
      <c r="CX93" s="552"/>
      <c r="CY93" s="507">
        <v>5</v>
      </c>
      <c r="CZ93" s="508">
        <v>0</v>
      </c>
      <c r="DA93" s="507">
        <v>138</v>
      </c>
      <c r="DB93" s="508">
        <v>0</v>
      </c>
      <c r="DC93" s="509">
        <v>137</v>
      </c>
      <c r="DD93" s="506">
        <v>138</v>
      </c>
      <c r="DE93" s="506">
        <v>6.23</v>
      </c>
      <c r="DF93" s="506">
        <v>2.36</v>
      </c>
      <c r="DG93" s="504"/>
    </row>
    <row r="94" spans="1:111" ht="15.95" customHeight="1" x14ac:dyDescent="0.2">
      <c r="A94" s="503">
        <v>2221724198</v>
      </c>
      <c r="B94" s="504" t="s">
        <v>14</v>
      </c>
      <c r="C94" s="504" t="s">
        <v>20</v>
      </c>
      <c r="D94" s="504" t="s">
        <v>81</v>
      </c>
      <c r="E94" s="505">
        <v>36059</v>
      </c>
      <c r="F94" s="504" t="s">
        <v>210</v>
      </c>
      <c r="G94" s="504" t="s">
        <v>212</v>
      </c>
      <c r="H94" s="506">
        <v>7.2</v>
      </c>
      <c r="I94" s="506">
        <v>6.3</v>
      </c>
      <c r="J94" s="506">
        <v>5.6</v>
      </c>
      <c r="K94" s="506">
        <v>6.8</v>
      </c>
      <c r="L94" s="506">
        <v>4.9000000000000004</v>
      </c>
      <c r="M94" s="506">
        <v>5.0999999999999996</v>
      </c>
      <c r="N94" s="506">
        <v>7.5</v>
      </c>
      <c r="O94" s="552"/>
      <c r="P94" s="506">
        <v>6</v>
      </c>
      <c r="Q94" s="552"/>
      <c r="R94" s="552"/>
      <c r="S94" s="552"/>
      <c r="T94" s="552"/>
      <c r="U94" s="506">
        <v>6.6</v>
      </c>
      <c r="V94" s="506">
        <v>6.3</v>
      </c>
      <c r="W94" s="506">
        <v>7.7</v>
      </c>
      <c r="X94" s="506">
        <v>7.2</v>
      </c>
      <c r="Y94" s="506">
        <v>5.4</v>
      </c>
      <c r="Z94" s="506">
        <v>6</v>
      </c>
      <c r="AA94" s="506">
        <v>4.4000000000000004</v>
      </c>
      <c r="AB94" s="506">
        <v>4.4000000000000004</v>
      </c>
      <c r="AC94" s="506">
        <v>7.4</v>
      </c>
      <c r="AD94" s="506">
        <v>6.5</v>
      </c>
      <c r="AE94" s="506">
        <v>6.7</v>
      </c>
      <c r="AF94" s="506">
        <v>7.4</v>
      </c>
      <c r="AG94" s="506">
        <v>5.5</v>
      </c>
      <c r="AH94" s="506">
        <v>5.6</v>
      </c>
      <c r="AI94" s="506">
        <v>7.4</v>
      </c>
      <c r="AJ94" s="506">
        <v>4.8</v>
      </c>
      <c r="AK94" s="507">
        <v>51</v>
      </c>
      <c r="AL94" s="508">
        <v>0</v>
      </c>
      <c r="AM94" s="506">
        <v>8.1999999999999993</v>
      </c>
      <c r="AN94" s="506">
        <v>6</v>
      </c>
      <c r="AO94" s="552"/>
      <c r="AP94" s="506">
        <v>6.9</v>
      </c>
      <c r="AQ94" s="552"/>
      <c r="AR94" s="552"/>
      <c r="AS94" s="552"/>
      <c r="AT94" s="552"/>
      <c r="AU94" s="552"/>
      <c r="AV94" s="506">
        <v>5.2</v>
      </c>
      <c r="AW94" s="552"/>
      <c r="AX94" s="552"/>
      <c r="AY94" s="552"/>
      <c r="AZ94" s="552"/>
      <c r="BA94" s="506">
        <v>5.0999999999999996</v>
      </c>
      <c r="BB94" s="507">
        <v>5</v>
      </c>
      <c r="BC94" s="508">
        <v>0</v>
      </c>
      <c r="BD94" s="506">
        <v>4.8</v>
      </c>
      <c r="BE94" s="506">
        <v>4.3</v>
      </c>
      <c r="BF94" s="506">
        <v>7.3</v>
      </c>
      <c r="BG94" s="506">
        <v>5.7</v>
      </c>
      <c r="BH94" s="506">
        <v>5.0999999999999996</v>
      </c>
      <c r="BI94" s="506">
        <v>4.8</v>
      </c>
      <c r="BJ94" s="506">
        <v>7.4</v>
      </c>
      <c r="BK94" s="506">
        <v>6.6</v>
      </c>
      <c r="BL94" s="506">
        <v>5.3</v>
      </c>
      <c r="BM94" s="506">
        <v>7.3</v>
      </c>
      <c r="BN94" s="506">
        <v>4</v>
      </c>
      <c r="BO94" s="506">
        <v>5.6</v>
      </c>
      <c r="BP94" s="506">
        <v>4</v>
      </c>
      <c r="BQ94" s="552"/>
      <c r="BR94" s="506">
        <v>4.3</v>
      </c>
      <c r="BS94" s="506">
        <v>5</v>
      </c>
      <c r="BT94" s="506">
        <v>6</v>
      </c>
      <c r="BU94" s="506">
        <v>4.7</v>
      </c>
      <c r="BV94" s="506">
        <v>5.7</v>
      </c>
      <c r="BW94" s="506">
        <v>7.9</v>
      </c>
      <c r="BX94" s="507">
        <v>50</v>
      </c>
      <c r="BY94" s="508">
        <v>0</v>
      </c>
      <c r="BZ94" s="506">
        <v>7.2</v>
      </c>
      <c r="CA94" s="552"/>
      <c r="CB94" s="506">
        <v>6.1</v>
      </c>
      <c r="CC94" s="552"/>
      <c r="CD94" s="506">
        <v>5.5</v>
      </c>
      <c r="CE94" s="506">
        <v>4.7</v>
      </c>
      <c r="CF94" s="506">
        <v>7.1</v>
      </c>
      <c r="CG94" s="506">
        <v>4</v>
      </c>
      <c r="CH94" s="552"/>
      <c r="CI94" s="506">
        <v>6.5</v>
      </c>
      <c r="CJ94" s="552"/>
      <c r="CK94" s="552"/>
      <c r="CL94" s="552"/>
      <c r="CM94" s="552"/>
      <c r="CN94" s="506">
        <v>4.8</v>
      </c>
      <c r="CO94" s="506">
        <v>6.5</v>
      </c>
      <c r="CP94" s="506">
        <v>5.8</v>
      </c>
      <c r="CQ94" s="506">
        <v>5.3</v>
      </c>
      <c r="CR94" s="506">
        <v>7.9</v>
      </c>
      <c r="CS94" s="507">
        <v>27</v>
      </c>
      <c r="CT94" s="508">
        <v>0</v>
      </c>
      <c r="CU94" s="552"/>
      <c r="CV94" s="552"/>
      <c r="CW94" s="552"/>
      <c r="CX94" s="552"/>
      <c r="CY94" s="507">
        <v>0</v>
      </c>
      <c r="CZ94" s="508">
        <v>5</v>
      </c>
      <c r="DA94" s="507">
        <v>133</v>
      </c>
      <c r="DB94" s="508">
        <v>5</v>
      </c>
      <c r="DC94" s="509">
        <v>137</v>
      </c>
      <c r="DD94" s="506">
        <v>133</v>
      </c>
      <c r="DE94" s="506">
        <v>5.73</v>
      </c>
      <c r="DF94" s="506">
        <v>2.0699999999999998</v>
      </c>
      <c r="DG94" s="504"/>
    </row>
    <row r="95" spans="1:111" ht="15.95" customHeight="1" x14ac:dyDescent="0.2">
      <c r="A95" s="503">
        <v>2220727384</v>
      </c>
      <c r="B95" s="504" t="s">
        <v>6</v>
      </c>
      <c r="C95" s="504" t="s">
        <v>48</v>
      </c>
      <c r="D95" s="504" t="s">
        <v>173</v>
      </c>
      <c r="E95" s="505">
        <v>35796</v>
      </c>
      <c r="F95" s="504" t="s">
        <v>209</v>
      </c>
      <c r="G95" s="504" t="s">
        <v>4854</v>
      </c>
      <c r="H95" s="506">
        <v>7.9</v>
      </c>
      <c r="I95" s="506">
        <v>7</v>
      </c>
      <c r="J95" s="506">
        <v>8.3000000000000007</v>
      </c>
      <c r="K95" s="506">
        <v>7.1</v>
      </c>
      <c r="L95" s="506">
        <v>5.6</v>
      </c>
      <c r="M95" s="506">
        <v>6.5</v>
      </c>
      <c r="N95" s="506">
        <v>5.7</v>
      </c>
      <c r="O95" s="552"/>
      <c r="P95" s="506">
        <v>8.4</v>
      </c>
      <c r="Q95" s="552"/>
      <c r="R95" s="552"/>
      <c r="S95" s="552"/>
      <c r="T95" s="552"/>
      <c r="U95" s="506">
        <v>8.3000000000000007</v>
      </c>
      <c r="V95" s="506">
        <v>6.4</v>
      </c>
      <c r="W95" s="506">
        <v>8.4</v>
      </c>
      <c r="X95" s="506">
        <v>8.3000000000000007</v>
      </c>
      <c r="Y95" s="506">
        <v>8.6999999999999993</v>
      </c>
      <c r="Z95" s="506">
        <v>8.1999999999999993</v>
      </c>
      <c r="AA95" s="506">
        <v>8.1</v>
      </c>
      <c r="AB95" s="506">
        <v>9.1</v>
      </c>
      <c r="AC95" s="506">
        <v>7.2</v>
      </c>
      <c r="AD95" s="506">
        <v>8.4</v>
      </c>
      <c r="AE95" s="506">
        <v>6.8</v>
      </c>
      <c r="AF95" s="506">
        <v>7</v>
      </c>
      <c r="AG95" s="506">
        <v>6.9</v>
      </c>
      <c r="AH95" s="506">
        <v>8.5</v>
      </c>
      <c r="AI95" s="506">
        <v>5.9</v>
      </c>
      <c r="AJ95" s="506">
        <v>8.8000000000000007</v>
      </c>
      <c r="AK95" s="507">
        <v>51</v>
      </c>
      <c r="AL95" s="508">
        <v>0</v>
      </c>
      <c r="AM95" s="506">
        <v>6.8</v>
      </c>
      <c r="AN95" s="506">
        <v>5.2</v>
      </c>
      <c r="AO95" s="552"/>
      <c r="AP95" s="552"/>
      <c r="AQ95" s="552"/>
      <c r="AR95" s="552"/>
      <c r="AS95" s="552"/>
      <c r="AT95" s="506">
        <v>8.1999999999999993</v>
      </c>
      <c r="AU95" s="552"/>
      <c r="AV95" s="552"/>
      <c r="AW95" s="552"/>
      <c r="AX95" s="552"/>
      <c r="AY95" s="552"/>
      <c r="AZ95" s="506">
        <v>7.1</v>
      </c>
      <c r="BA95" s="506">
        <v>6.2</v>
      </c>
      <c r="BB95" s="507">
        <v>5</v>
      </c>
      <c r="BC95" s="508">
        <v>0</v>
      </c>
      <c r="BD95" s="506">
        <v>5.9</v>
      </c>
      <c r="BE95" s="506">
        <v>6.2</v>
      </c>
      <c r="BF95" s="506">
        <v>7.5</v>
      </c>
      <c r="BG95" s="506">
        <v>5.4</v>
      </c>
      <c r="BH95" s="506">
        <v>5.8</v>
      </c>
      <c r="BI95" s="506">
        <v>8.3000000000000007</v>
      </c>
      <c r="BJ95" s="506">
        <v>6.7</v>
      </c>
      <c r="BK95" s="506">
        <v>5.3</v>
      </c>
      <c r="BL95" s="506">
        <v>5.9</v>
      </c>
      <c r="BM95" s="506">
        <v>6.4</v>
      </c>
      <c r="BN95" s="506">
        <v>5.5</v>
      </c>
      <c r="BO95" s="506">
        <v>7.1</v>
      </c>
      <c r="BP95" s="506">
        <v>7.3</v>
      </c>
      <c r="BQ95" s="552"/>
      <c r="BR95" s="506">
        <v>8.1999999999999993</v>
      </c>
      <c r="BS95" s="506">
        <v>6.1</v>
      </c>
      <c r="BT95" s="506">
        <v>7.6</v>
      </c>
      <c r="BU95" s="506">
        <v>7.3</v>
      </c>
      <c r="BV95" s="506">
        <v>9.1999999999999993</v>
      </c>
      <c r="BW95" s="506">
        <v>8.3000000000000007</v>
      </c>
      <c r="BX95" s="507">
        <v>50</v>
      </c>
      <c r="BY95" s="508">
        <v>0</v>
      </c>
      <c r="BZ95" s="552"/>
      <c r="CA95" s="506">
        <v>7</v>
      </c>
      <c r="CB95" s="506">
        <v>7.8</v>
      </c>
      <c r="CC95" s="552"/>
      <c r="CD95" s="506">
        <v>7.7</v>
      </c>
      <c r="CE95" s="506">
        <v>7.7</v>
      </c>
      <c r="CF95" s="506">
        <v>9.3000000000000007</v>
      </c>
      <c r="CG95" s="506">
        <v>8.3000000000000007</v>
      </c>
      <c r="CH95" s="552"/>
      <c r="CI95" s="552"/>
      <c r="CJ95" s="552"/>
      <c r="CK95" s="552"/>
      <c r="CL95" s="552"/>
      <c r="CM95" s="506">
        <v>8.8000000000000007</v>
      </c>
      <c r="CN95" s="506">
        <v>6.2</v>
      </c>
      <c r="CO95" s="506">
        <v>8.6</v>
      </c>
      <c r="CP95" s="506">
        <v>8.1</v>
      </c>
      <c r="CQ95" s="506">
        <v>9.6</v>
      </c>
      <c r="CR95" s="506">
        <v>8.1999999999999993</v>
      </c>
      <c r="CS95" s="507">
        <v>27</v>
      </c>
      <c r="CT95" s="508">
        <v>0</v>
      </c>
      <c r="CU95" s="552"/>
      <c r="CV95" s="552"/>
      <c r="CW95" s="506">
        <v>8.1999999999999993</v>
      </c>
      <c r="CX95" s="552"/>
      <c r="CY95" s="507">
        <v>5</v>
      </c>
      <c r="CZ95" s="508">
        <v>0</v>
      </c>
      <c r="DA95" s="507">
        <v>138</v>
      </c>
      <c r="DB95" s="508">
        <v>0</v>
      </c>
      <c r="DC95" s="509">
        <v>137</v>
      </c>
      <c r="DD95" s="506">
        <v>138</v>
      </c>
      <c r="DE95" s="506">
        <v>7.37</v>
      </c>
      <c r="DF95" s="506">
        <v>3.07</v>
      </c>
      <c r="DG95" s="504"/>
    </row>
    <row r="96" spans="1:111" ht="15.95" customHeight="1" x14ac:dyDescent="0.2">
      <c r="A96" s="503">
        <v>2021345418</v>
      </c>
      <c r="B96" s="504" t="s">
        <v>34</v>
      </c>
      <c r="C96" s="504" t="s">
        <v>81</v>
      </c>
      <c r="D96" s="504" t="s">
        <v>174</v>
      </c>
      <c r="E96" s="505">
        <v>35361</v>
      </c>
      <c r="F96" s="504" t="s">
        <v>210</v>
      </c>
      <c r="G96" s="504" t="s">
        <v>214</v>
      </c>
      <c r="H96" s="506">
        <v>8.1999999999999993</v>
      </c>
      <c r="I96" s="506">
        <v>7.5</v>
      </c>
      <c r="J96" s="506">
        <v>8.3000000000000007</v>
      </c>
      <c r="K96" s="506">
        <v>7.3</v>
      </c>
      <c r="L96" s="506">
        <v>8.6</v>
      </c>
      <c r="M96" s="506">
        <v>6.6</v>
      </c>
      <c r="N96" s="553" t="s">
        <v>219</v>
      </c>
      <c r="O96" s="552"/>
      <c r="P96" s="506">
        <v>6.5</v>
      </c>
      <c r="Q96" s="552"/>
      <c r="R96" s="552"/>
      <c r="S96" s="552"/>
      <c r="T96" s="552"/>
      <c r="U96" s="506">
        <v>9.4</v>
      </c>
      <c r="V96" s="506">
        <v>6.4</v>
      </c>
      <c r="W96" s="506">
        <v>8</v>
      </c>
      <c r="X96" s="506">
        <v>7.3</v>
      </c>
      <c r="Y96" s="506">
        <v>4.5</v>
      </c>
      <c r="Z96" s="506">
        <v>7.3</v>
      </c>
      <c r="AA96" s="506">
        <v>5.6</v>
      </c>
      <c r="AB96" s="506">
        <v>7.7</v>
      </c>
      <c r="AC96" s="506">
        <v>5.5</v>
      </c>
      <c r="AD96" s="506">
        <v>6.5</v>
      </c>
      <c r="AE96" s="506">
        <v>6</v>
      </c>
      <c r="AF96" s="506">
        <v>5.0999999999999996</v>
      </c>
      <c r="AG96" s="552"/>
      <c r="AH96" s="553" t="s">
        <v>219</v>
      </c>
      <c r="AI96" s="552"/>
      <c r="AJ96" s="552"/>
      <c r="AK96" s="507">
        <v>41</v>
      </c>
      <c r="AL96" s="508">
        <v>10</v>
      </c>
      <c r="AM96" s="506">
        <v>8.1999999999999993</v>
      </c>
      <c r="AN96" s="506">
        <v>7.6</v>
      </c>
      <c r="AO96" s="552"/>
      <c r="AP96" s="552"/>
      <c r="AQ96" s="506">
        <v>7.4</v>
      </c>
      <c r="AR96" s="552"/>
      <c r="AS96" s="552"/>
      <c r="AT96" s="552"/>
      <c r="AU96" s="552"/>
      <c r="AV96" s="552"/>
      <c r="AW96" s="506">
        <v>7.8</v>
      </c>
      <c r="AX96" s="552"/>
      <c r="AY96" s="552"/>
      <c r="AZ96" s="552"/>
      <c r="BA96" s="506">
        <v>7.4</v>
      </c>
      <c r="BB96" s="507">
        <v>5</v>
      </c>
      <c r="BC96" s="508">
        <v>0</v>
      </c>
      <c r="BD96" s="506">
        <v>5</v>
      </c>
      <c r="BE96" s="506">
        <v>7.6</v>
      </c>
      <c r="BF96" s="506">
        <v>4</v>
      </c>
      <c r="BG96" s="506">
        <v>9.3000000000000007</v>
      </c>
      <c r="BH96" s="506">
        <v>7.7</v>
      </c>
      <c r="BI96" s="506">
        <v>8.6</v>
      </c>
      <c r="BJ96" s="506">
        <v>7.5</v>
      </c>
      <c r="BK96" s="506">
        <v>6.3</v>
      </c>
      <c r="BL96" s="552"/>
      <c r="BM96" s="506">
        <v>7.1</v>
      </c>
      <c r="BN96" s="506">
        <v>4.3</v>
      </c>
      <c r="BO96" s="506">
        <v>5.7</v>
      </c>
      <c r="BP96" s="506">
        <v>7</v>
      </c>
      <c r="BQ96" s="552"/>
      <c r="BR96" s="506">
        <v>9.3000000000000007</v>
      </c>
      <c r="BS96" s="506">
        <v>6</v>
      </c>
      <c r="BT96" s="506">
        <v>5.2</v>
      </c>
      <c r="BU96" s="506">
        <v>6.7</v>
      </c>
      <c r="BV96" s="552">
        <v>0</v>
      </c>
      <c r="BW96" s="506">
        <v>8.9</v>
      </c>
      <c r="BX96" s="507">
        <v>44</v>
      </c>
      <c r="BY96" s="508">
        <v>6</v>
      </c>
      <c r="BZ96" s="552"/>
      <c r="CA96" s="506">
        <v>8.8000000000000007</v>
      </c>
      <c r="CB96" s="506">
        <v>7.5</v>
      </c>
      <c r="CC96" s="552"/>
      <c r="CD96" s="506">
        <v>6.8</v>
      </c>
      <c r="CE96" s="506">
        <v>6.7</v>
      </c>
      <c r="CF96" s="506">
        <v>7</v>
      </c>
      <c r="CG96" s="506">
        <v>7.4</v>
      </c>
      <c r="CH96" s="552"/>
      <c r="CI96" s="506">
        <v>7.2</v>
      </c>
      <c r="CJ96" s="552"/>
      <c r="CK96" s="552"/>
      <c r="CL96" s="552"/>
      <c r="CM96" s="552"/>
      <c r="CN96" s="506">
        <v>6.6</v>
      </c>
      <c r="CO96" s="506">
        <v>7</v>
      </c>
      <c r="CP96" s="506">
        <v>8.6999999999999993</v>
      </c>
      <c r="CQ96" s="506">
        <v>7</v>
      </c>
      <c r="CR96" s="506">
        <v>7.9</v>
      </c>
      <c r="CS96" s="507">
        <v>27</v>
      </c>
      <c r="CT96" s="508">
        <v>0</v>
      </c>
      <c r="CU96" s="552"/>
      <c r="CV96" s="552"/>
      <c r="CW96" s="552"/>
      <c r="CX96" s="552"/>
      <c r="CY96" s="507">
        <v>0</v>
      </c>
      <c r="CZ96" s="508">
        <v>5</v>
      </c>
      <c r="DA96" s="507">
        <v>117</v>
      </c>
      <c r="DB96" s="508">
        <v>21</v>
      </c>
      <c r="DC96" s="509">
        <v>137</v>
      </c>
      <c r="DD96" s="506">
        <v>122</v>
      </c>
      <c r="DE96" s="506">
        <v>6.65</v>
      </c>
      <c r="DF96" s="506">
        <v>2.72</v>
      </c>
      <c r="DG96" s="504" t="s">
        <v>2</v>
      </c>
    </row>
    <row r="97" spans="1:111" ht="15.95" customHeight="1" x14ac:dyDescent="0.2">
      <c r="A97" s="503">
        <v>2221728957</v>
      </c>
      <c r="B97" s="504" t="s">
        <v>6</v>
      </c>
      <c r="C97" s="504" t="s">
        <v>20</v>
      </c>
      <c r="D97" s="504" t="s">
        <v>174</v>
      </c>
      <c r="E97" s="505">
        <v>35914</v>
      </c>
      <c r="F97" s="504" t="s">
        <v>210</v>
      </c>
      <c r="G97" s="504" t="s">
        <v>4854</v>
      </c>
      <c r="H97" s="506">
        <v>7.9</v>
      </c>
      <c r="I97" s="506">
        <v>7.6</v>
      </c>
      <c r="J97" s="506">
        <v>8</v>
      </c>
      <c r="K97" s="506">
        <v>7.4</v>
      </c>
      <c r="L97" s="506">
        <v>5.4</v>
      </c>
      <c r="M97" s="506">
        <v>9.1</v>
      </c>
      <c r="N97" s="506">
        <v>7.7</v>
      </c>
      <c r="O97" s="552"/>
      <c r="P97" s="506">
        <v>7.1</v>
      </c>
      <c r="Q97" s="552"/>
      <c r="R97" s="552"/>
      <c r="S97" s="552"/>
      <c r="T97" s="552"/>
      <c r="U97" s="506">
        <v>7.9</v>
      </c>
      <c r="V97" s="506">
        <v>7.5</v>
      </c>
      <c r="W97" s="506">
        <v>8.4</v>
      </c>
      <c r="X97" s="506">
        <v>8.1999999999999993</v>
      </c>
      <c r="Y97" s="506">
        <v>5.7</v>
      </c>
      <c r="Z97" s="506">
        <v>7.1</v>
      </c>
      <c r="AA97" s="506">
        <v>6</v>
      </c>
      <c r="AB97" s="506">
        <v>5</v>
      </c>
      <c r="AC97" s="506">
        <v>6.5</v>
      </c>
      <c r="AD97" s="506">
        <v>8.1</v>
      </c>
      <c r="AE97" s="506">
        <v>5.6</v>
      </c>
      <c r="AF97" s="506">
        <v>8</v>
      </c>
      <c r="AG97" s="506">
        <v>6.2</v>
      </c>
      <c r="AH97" s="506">
        <v>5.4</v>
      </c>
      <c r="AI97" s="506">
        <v>6.1</v>
      </c>
      <c r="AJ97" s="506">
        <v>7.3</v>
      </c>
      <c r="AK97" s="507">
        <v>51</v>
      </c>
      <c r="AL97" s="508">
        <v>0</v>
      </c>
      <c r="AM97" s="506">
        <v>6.1</v>
      </c>
      <c r="AN97" s="506">
        <v>5.4</v>
      </c>
      <c r="AO97" s="506">
        <v>7.2</v>
      </c>
      <c r="AP97" s="552">
        <v>0</v>
      </c>
      <c r="AQ97" s="552"/>
      <c r="AR97" s="552"/>
      <c r="AS97" s="552"/>
      <c r="AT97" s="552"/>
      <c r="AU97" s="506">
        <v>5.6</v>
      </c>
      <c r="AV97" s="552"/>
      <c r="AW97" s="552"/>
      <c r="AX97" s="552"/>
      <c r="AY97" s="552"/>
      <c r="AZ97" s="552"/>
      <c r="BA97" s="506">
        <v>5.5</v>
      </c>
      <c r="BB97" s="507">
        <v>5</v>
      </c>
      <c r="BC97" s="508">
        <v>0</v>
      </c>
      <c r="BD97" s="506">
        <v>4.2</v>
      </c>
      <c r="BE97" s="506">
        <v>5.0999999999999996</v>
      </c>
      <c r="BF97" s="506">
        <v>7.6</v>
      </c>
      <c r="BG97" s="506">
        <v>6.2</v>
      </c>
      <c r="BH97" s="506">
        <v>6.5</v>
      </c>
      <c r="BI97" s="506">
        <v>4.5999999999999996</v>
      </c>
      <c r="BJ97" s="506">
        <v>8</v>
      </c>
      <c r="BK97" s="506">
        <v>5.0999999999999996</v>
      </c>
      <c r="BL97" s="506">
        <v>6.5</v>
      </c>
      <c r="BM97" s="506">
        <v>7.3</v>
      </c>
      <c r="BN97" s="506">
        <v>4.2</v>
      </c>
      <c r="BO97" s="506">
        <v>4.7</v>
      </c>
      <c r="BP97" s="506">
        <v>7.1</v>
      </c>
      <c r="BQ97" s="552"/>
      <c r="BR97" s="506">
        <v>5.2</v>
      </c>
      <c r="BS97" s="506">
        <v>4.9000000000000004</v>
      </c>
      <c r="BT97" s="506">
        <v>4.7</v>
      </c>
      <c r="BU97" s="506">
        <v>6.9</v>
      </c>
      <c r="BV97" s="506">
        <v>9.1999999999999993</v>
      </c>
      <c r="BW97" s="506">
        <v>6.9</v>
      </c>
      <c r="BX97" s="507">
        <v>50</v>
      </c>
      <c r="BY97" s="508">
        <v>0</v>
      </c>
      <c r="BZ97" s="506">
        <v>9.6999999999999993</v>
      </c>
      <c r="CA97" s="552"/>
      <c r="CB97" s="506">
        <v>7.4</v>
      </c>
      <c r="CC97" s="552"/>
      <c r="CD97" s="506">
        <v>6.1</v>
      </c>
      <c r="CE97" s="506">
        <v>6.8</v>
      </c>
      <c r="CF97" s="506">
        <v>8.6999999999999993</v>
      </c>
      <c r="CG97" s="506">
        <v>6.9</v>
      </c>
      <c r="CH97" s="552"/>
      <c r="CI97" s="506">
        <v>6.8</v>
      </c>
      <c r="CJ97" s="552"/>
      <c r="CK97" s="552"/>
      <c r="CL97" s="552"/>
      <c r="CM97" s="552"/>
      <c r="CN97" s="506">
        <v>5.5</v>
      </c>
      <c r="CO97" s="506">
        <v>6.9</v>
      </c>
      <c r="CP97" s="506">
        <v>8</v>
      </c>
      <c r="CQ97" s="506">
        <v>7.5</v>
      </c>
      <c r="CR97" s="506">
        <v>7.5</v>
      </c>
      <c r="CS97" s="507">
        <v>27</v>
      </c>
      <c r="CT97" s="508">
        <v>0</v>
      </c>
      <c r="CU97" s="552"/>
      <c r="CV97" s="552"/>
      <c r="CW97" s="506">
        <v>7.1</v>
      </c>
      <c r="CX97" s="552"/>
      <c r="CY97" s="507">
        <v>5</v>
      </c>
      <c r="CZ97" s="508">
        <v>0</v>
      </c>
      <c r="DA97" s="507">
        <v>138</v>
      </c>
      <c r="DB97" s="508">
        <v>0</v>
      </c>
      <c r="DC97" s="509">
        <v>137</v>
      </c>
      <c r="DD97" s="506">
        <v>139</v>
      </c>
      <c r="DE97" s="506">
        <v>6.64</v>
      </c>
      <c r="DF97" s="506">
        <v>2.63</v>
      </c>
      <c r="DG97" s="504"/>
    </row>
    <row r="98" spans="1:111" ht="15.95" customHeight="1" x14ac:dyDescent="0.2">
      <c r="A98" s="503">
        <v>2221724255</v>
      </c>
      <c r="B98" s="504" t="s">
        <v>35</v>
      </c>
      <c r="C98" s="504" t="s">
        <v>77</v>
      </c>
      <c r="D98" s="504" t="s">
        <v>100</v>
      </c>
      <c r="E98" s="505">
        <v>36043</v>
      </c>
      <c r="F98" s="504" t="s">
        <v>210</v>
      </c>
      <c r="G98" s="504" t="s">
        <v>212</v>
      </c>
      <c r="H98" s="506">
        <v>8</v>
      </c>
      <c r="I98" s="506">
        <v>8.3000000000000007</v>
      </c>
      <c r="J98" s="506">
        <v>8.5</v>
      </c>
      <c r="K98" s="506">
        <v>7.1</v>
      </c>
      <c r="L98" s="506">
        <v>5.6</v>
      </c>
      <c r="M98" s="506">
        <v>8.8000000000000007</v>
      </c>
      <c r="N98" s="506">
        <v>6</v>
      </c>
      <c r="O98" s="552"/>
      <c r="P98" s="506">
        <v>7.5</v>
      </c>
      <c r="Q98" s="552"/>
      <c r="R98" s="552"/>
      <c r="S98" s="552"/>
      <c r="T98" s="506">
        <v>8.3000000000000007</v>
      </c>
      <c r="U98" s="506">
        <v>8.6999999999999993</v>
      </c>
      <c r="V98" s="552"/>
      <c r="W98" s="506">
        <v>7.8</v>
      </c>
      <c r="X98" s="506">
        <v>7.7</v>
      </c>
      <c r="Y98" s="506">
        <v>7.8</v>
      </c>
      <c r="Z98" s="506">
        <v>7.1</v>
      </c>
      <c r="AA98" s="506">
        <v>6.7</v>
      </c>
      <c r="AB98" s="506">
        <v>6.3</v>
      </c>
      <c r="AC98" s="506">
        <v>7.3</v>
      </c>
      <c r="AD98" s="506">
        <v>7.7</v>
      </c>
      <c r="AE98" s="506">
        <v>5.7</v>
      </c>
      <c r="AF98" s="506">
        <v>8.1</v>
      </c>
      <c r="AG98" s="506">
        <v>6.7</v>
      </c>
      <c r="AH98" s="506">
        <v>6.7</v>
      </c>
      <c r="AI98" s="506">
        <v>7</v>
      </c>
      <c r="AJ98" s="506">
        <v>6.3</v>
      </c>
      <c r="AK98" s="507">
        <v>51</v>
      </c>
      <c r="AL98" s="508">
        <v>0</v>
      </c>
      <c r="AM98" s="506">
        <v>6.3</v>
      </c>
      <c r="AN98" s="506">
        <v>4.4000000000000004</v>
      </c>
      <c r="AO98" s="506">
        <v>4.9000000000000004</v>
      </c>
      <c r="AP98" s="552"/>
      <c r="AQ98" s="552"/>
      <c r="AR98" s="552"/>
      <c r="AS98" s="552"/>
      <c r="AT98" s="506">
        <v>7.1</v>
      </c>
      <c r="AU98" s="552"/>
      <c r="AV98" s="552"/>
      <c r="AW98" s="552"/>
      <c r="AX98" s="552"/>
      <c r="AY98" s="506">
        <v>4.7</v>
      </c>
      <c r="AZ98" s="552"/>
      <c r="BA98" s="506">
        <v>6.5</v>
      </c>
      <c r="BB98" s="507">
        <v>6</v>
      </c>
      <c r="BC98" s="508">
        <v>0</v>
      </c>
      <c r="BD98" s="506">
        <v>5.6</v>
      </c>
      <c r="BE98" s="506">
        <v>6.6</v>
      </c>
      <c r="BF98" s="506">
        <v>7.8</v>
      </c>
      <c r="BG98" s="506">
        <v>5.6</v>
      </c>
      <c r="BH98" s="506">
        <v>7.9</v>
      </c>
      <c r="BI98" s="506">
        <v>6.8</v>
      </c>
      <c r="BJ98" s="506">
        <v>8.5</v>
      </c>
      <c r="BK98" s="506">
        <v>5.8</v>
      </c>
      <c r="BL98" s="506">
        <v>5.7</v>
      </c>
      <c r="BM98" s="506">
        <v>5.0999999999999996</v>
      </c>
      <c r="BN98" s="506">
        <v>4.7</v>
      </c>
      <c r="BO98" s="506">
        <v>6.1</v>
      </c>
      <c r="BP98" s="506">
        <v>9.1</v>
      </c>
      <c r="BQ98" s="552"/>
      <c r="BR98" s="506">
        <v>9.1</v>
      </c>
      <c r="BS98" s="506">
        <v>5.3</v>
      </c>
      <c r="BT98" s="506">
        <v>5.4</v>
      </c>
      <c r="BU98" s="506">
        <v>6.2</v>
      </c>
      <c r="BV98" s="506">
        <v>6.7</v>
      </c>
      <c r="BW98" s="506">
        <v>8.4</v>
      </c>
      <c r="BX98" s="507">
        <v>50</v>
      </c>
      <c r="BY98" s="508">
        <v>0</v>
      </c>
      <c r="BZ98" s="506">
        <v>8.1999999999999993</v>
      </c>
      <c r="CA98" s="552"/>
      <c r="CB98" s="506">
        <v>8</v>
      </c>
      <c r="CC98" s="552"/>
      <c r="CD98" s="506">
        <v>5.8</v>
      </c>
      <c r="CE98" s="506">
        <v>5.6</v>
      </c>
      <c r="CF98" s="506">
        <v>7.2</v>
      </c>
      <c r="CG98" s="506">
        <v>6.9</v>
      </c>
      <c r="CH98" s="552"/>
      <c r="CI98" s="506">
        <v>8.6</v>
      </c>
      <c r="CJ98" s="552"/>
      <c r="CK98" s="552"/>
      <c r="CL98" s="552"/>
      <c r="CM98" s="552"/>
      <c r="CN98" s="506">
        <v>6.2</v>
      </c>
      <c r="CO98" s="506">
        <v>6.3</v>
      </c>
      <c r="CP98" s="506">
        <v>8.4</v>
      </c>
      <c r="CQ98" s="506">
        <v>8.3000000000000007</v>
      </c>
      <c r="CR98" s="506">
        <v>7.3</v>
      </c>
      <c r="CS98" s="507">
        <v>27</v>
      </c>
      <c r="CT98" s="508">
        <v>0</v>
      </c>
      <c r="CU98" s="552"/>
      <c r="CV98" s="552"/>
      <c r="CW98" s="552"/>
      <c r="CX98" s="552"/>
      <c r="CY98" s="507">
        <v>0</v>
      </c>
      <c r="CZ98" s="508">
        <v>5</v>
      </c>
      <c r="DA98" s="507">
        <v>134</v>
      </c>
      <c r="DB98" s="508">
        <v>5</v>
      </c>
      <c r="DC98" s="509">
        <v>137</v>
      </c>
      <c r="DD98" s="506">
        <v>134</v>
      </c>
      <c r="DE98" s="506">
        <v>6.93</v>
      </c>
      <c r="DF98" s="506">
        <v>2.81</v>
      </c>
      <c r="DG98" s="504"/>
    </row>
    <row r="99" spans="1:111" ht="15.95" customHeight="1" x14ac:dyDescent="0.2">
      <c r="A99" s="503">
        <v>2220727388</v>
      </c>
      <c r="B99" s="504" t="s">
        <v>6</v>
      </c>
      <c r="C99" s="504" t="s">
        <v>47</v>
      </c>
      <c r="D99" s="504" t="s">
        <v>175</v>
      </c>
      <c r="E99" s="505">
        <v>36095</v>
      </c>
      <c r="F99" s="504" t="s">
        <v>209</v>
      </c>
      <c r="G99" s="504" t="s">
        <v>4854</v>
      </c>
      <c r="H99" s="506">
        <v>8</v>
      </c>
      <c r="I99" s="506">
        <v>6.9</v>
      </c>
      <c r="J99" s="506">
        <v>8.1</v>
      </c>
      <c r="K99" s="506">
        <v>6.7</v>
      </c>
      <c r="L99" s="506">
        <v>6.8</v>
      </c>
      <c r="M99" s="506">
        <v>8.5</v>
      </c>
      <c r="N99" s="506">
        <v>8.9</v>
      </c>
      <c r="O99" s="552"/>
      <c r="P99" s="506">
        <v>8.9</v>
      </c>
      <c r="Q99" s="552"/>
      <c r="R99" s="552"/>
      <c r="S99" s="552"/>
      <c r="T99" s="552"/>
      <c r="U99" s="506">
        <v>8.3000000000000007</v>
      </c>
      <c r="V99" s="506">
        <v>7.5</v>
      </c>
      <c r="W99" s="506">
        <v>9.3000000000000007</v>
      </c>
      <c r="X99" s="506">
        <v>8.1999999999999993</v>
      </c>
      <c r="Y99" s="506">
        <v>7</v>
      </c>
      <c r="Z99" s="506">
        <v>6.2</v>
      </c>
      <c r="AA99" s="506">
        <v>6.9</v>
      </c>
      <c r="AB99" s="506">
        <v>8.6</v>
      </c>
      <c r="AC99" s="506">
        <v>7</v>
      </c>
      <c r="AD99" s="506">
        <v>8</v>
      </c>
      <c r="AE99" s="506">
        <v>5.7</v>
      </c>
      <c r="AF99" s="506">
        <v>8.5</v>
      </c>
      <c r="AG99" s="506">
        <v>6.9</v>
      </c>
      <c r="AH99" s="506">
        <v>6</v>
      </c>
      <c r="AI99" s="506">
        <v>7.9</v>
      </c>
      <c r="AJ99" s="506">
        <v>7.5</v>
      </c>
      <c r="AK99" s="507">
        <v>51</v>
      </c>
      <c r="AL99" s="508">
        <v>0</v>
      </c>
      <c r="AM99" s="506">
        <v>7.8</v>
      </c>
      <c r="AN99" s="506">
        <v>6.7</v>
      </c>
      <c r="AO99" s="552">
        <v>10</v>
      </c>
      <c r="AP99" s="552"/>
      <c r="AQ99" s="552"/>
      <c r="AR99" s="552"/>
      <c r="AS99" s="552"/>
      <c r="AT99" s="552"/>
      <c r="AU99" s="552"/>
      <c r="AV99" s="552"/>
      <c r="AW99" s="552"/>
      <c r="AX99" s="552"/>
      <c r="AY99" s="506">
        <v>5.3</v>
      </c>
      <c r="AZ99" s="552"/>
      <c r="BA99" s="506">
        <v>7.2</v>
      </c>
      <c r="BB99" s="507">
        <v>5</v>
      </c>
      <c r="BC99" s="508">
        <v>0</v>
      </c>
      <c r="BD99" s="506">
        <v>6.4</v>
      </c>
      <c r="BE99" s="506">
        <v>6</v>
      </c>
      <c r="BF99" s="506">
        <v>8.1999999999999993</v>
      </c>
      <c r="BG99" s="506">
        <v>5.0999999999999996</v>
      </c>
      <c r="BH99" s="506">
        <v>7.4</v>
      </c>
      <c r="BI99" s="506">
        <v>6.5</v>
      </c>
      <c r="BJ99" s="506">
        <v>7.5</v>
      </c>
      <c r="BK99" s="506">
        <v>6.3</v>
      </c>
      <c r="BL99" s="506">
        <v>7.8</v>
      </c>
      <c r="BM99" s="506">
        <v>7.6</v>
      </c>
      <c r="BN99" s="506">
        <v>7.8</v>
      </c>
      <c r="BO99" s="506">
        <v>6.8</v>
      </c>
      <c r="BP99" s="506">
        <v>7.3</v>
      </c>
      <c r="BQ99" s="552"/>
      <c r="BR99" s="506">
        <v>6.4</v>
      </c>
      <c r="BS99" s="506">
        <v>5.6</v>
      </c>
      <c r="BT99" s="506">
        <v>6.8</v>
      </c>
      <c r="BU99" s="506">
        <v>6.2</v>
      </c>
      <c r="BV99" s="506">
        <v>8.1999999999999993</v>
      </c>
      <c r="BW99" s="506">
        <v>8.1999999999999993</v>
      </c>
      <c r="BX99" s="507">
        <v>50</v>
      </c>
      <c r="BY99" s="508">
        <v>0</v>
      </c>
      <c r="BZ99" s="552"/>
      <c r="CA99" s="506">
        <v>6.7</v>
      </c>
      <c r="CB99" s="506">
        <v>7.6</v>
      </c>
      <c r="CC99" s="552"/>
      <c r="CD99" s="506">
        <v>7.6</v>
      </c>
      <c r="CE99" s="506">
        <v>7.7</v>
      </c>
      <c r="CF99" s="506">
        <v>8.6999999999999993</v>
      </c>
      <c r="CG99" s="506">
        <v>5.6</v>
      </c>
      <c r="CH99" s="552"/>
      <c r="CI99" s="506">
        <v>7.6</v>
      </c>
      <c r="CJ99" s="552"/>
      <c r="CK99" s="552"/>
      <c r="CL99" s="552"/>
      <c r="CM99" s="552"/>
      <c r="CN99" s="506">
        <v>6.7</v>
      </c>
      <c r="CO99" s="506">
        <v>7.4</v>
      </c>
      <c r="CP99" s="506">
        <v>7.9</v>
      </c>
      <c r="CQ99" s="506">
        <v>7.7</v>
      </c>
      <c r="CR99" s="506">
        <v>7.3</v>
      </c>
      <c r="CS99" s="507">
        <v>27</v>
      </c>
      <c r="CT99" s="508">
        <v>0</v>
      </c>
      <c r="CU99" s="552"/>
      <c r="CV99" s="552"/>
      <c r="CW99" s="506">
        <v>7.3</v>
      </c>
      <c r="CX99" s="552"/>
      <c r="CY99" s="507">
        <v>5</v>
      </c>
      <c r="CZ99" s="508">
        <v>0</v>
      </c>
      <c r="DA99" s="507">
        <v>138</v>
      </c>
      <c r="DB99" s="508">
        <v>0</v>
      </c>
      <c r="DC99" s="509">
        <v>137</v>
      </c>
      <c r="DD99" s="506">
        <v>138</v>
      </c>
      <c r="DE99" s="506">
        <v>7.22</v>
      </c>
      <c r="DF99" s="506">
        <v>3</v>
      </c>
      <c r="DG99" s="504"/>
    </row>
    <row r="100" spans="1:111" ht="15.95" customHeight="1" x14ac:dyDescent="0.2">
      <c r="A100" s="503">
        <v>2220727389</v>
      </c>
      <c r="B100" s="504" t="s">
        <v>36</v>
      </c>
      <c r="C100" s="504" t="s">
        <v>48</v>
      </c>
      <c r="D100" s="504" t="s">
        <v>175</v>
      </c>
      <c r="E100" s="505">
        <v>35882</v>
      </c>
      <c r="F100" s="504" t="s">
        <v>209</v>
      </c>
      <c r="G100" s="504" t="s">
        <v>212</v>
      </c>
      <c r="H100" s="506">
        <v>8.1999999999999993</v>
      </c>
      <c r="I100" s="506">
        <v>5.6</v>
      </c>
      <c r="J100" s="506">
        <v>4</v>
      </c>
      <c r="K100" s="506">
        <v>7.2</v>
      </c>
      <c r="L100" s="506">
        <v>5.4</v>
      </c>
      <c r="M100" s="506">
        <v>6</v>
      </c>
      <c r="N100" s="506">
        <v>5.2</v>
      </c>
      <c r="O100" s="552"/>
      <c r="P100" s="506">
        <v>7</v>
      </c>
      <c r="Q100" s="552"/>
      <c r="R100" s="552"/>
      <c r="S100" s="552"/>
      <c r="T100" s="552"/>
      <c r="U100" s="506">
        <v>7.5</v>
      </c>
      <c r="V100" s="506">
        <v>6.9</v>
      </c>
      <c r="W100" s="506">
        <v>7.9</v>
      </c>
      <c r="X100" s="506">
        <v>6.4</v>
      </c>
      <c r="Y100" s="506">
        <v>5.3</v>
      </c>
      <c r="Z100" s="506">
        <v>5.2</v>
      </c>
      <c r="AA100" s="506">
        <v>8</v>
      </c>
      <c r="AB100" s="506">
        <v>6.5</v>
      </c>
      <c r="AC100" s="506">
        <v>4.5999999999999996</v>
      </c>
      <c r="AD100" s="506">
        <v>5</v>
      </c>
      <c r="AE100" s="506">
        <v>5.5</v>
      </c>
      <c r="AF100" s="506">
        <v>5.2</v>
      </c>
      <c r="AG100" s="506">
        <v>7.6</v>
      </c>
      <c r="AH100" s="506">
        <v>5.2</v>
      </c>
      <c r="AI100" s="506">
        <v>5.3</v>
      </c>
      <c r="AJ100" s="506">
        <v>6.3</v>
      </c>
      <c r="AK100" s="507">
        <v>51</v>
      </c>
      <c r="AL100" s="508">
        <v>0</v>
      </c>
      <c r="AM100" s="506">
        <v>5.7</v>
      </c>
      <c r="AN100" s="506">
        <v>5.2</v>
      </c>
      <c r="AO100" s="552"/>
      <c r="AP100" s="552"/>
      <c r="AQ100" s="552"/>
      <c r="AR100" s="552"/>
      <c r="AS100" s="506">
        <v>5.8</v>
      </c>
      <c r="AT100" s="552"/>
      <c r="AU100" s="552"/>
      <c r="AV100" s="552"/>
      <c r="AW100" s="552"/>
      <c r="AX100" s="552"/>
      <c r="AY100" s="506">
        <v>7.4</v>
      </c>
      <c r="AZ100" s="552"/>
      <c r="BA100" s="506">
        <v>6.6</v>
      </c>
      <c r="BB100" s="507">
        <v>5</v>
      </c>
      <c r="BC100" s="508">
        <v>0</v>
      </c>
      <c r="BD100" s="506">
        <v>4.0999999999999996</v>
      </c>
      <c r="BE100" s="506">
        <v>4.5999999999999996</v>
      </c>
      <c r="BF100" s="506">
        <v>6.7</v>
      </c>
      <c r="BG100" s="506">
        <v>6.1</v>
      </c>
      <c r="BH100" s="506">
        <v>5</v>
      </c>
      <c r="BI100" s="506">
        <v>6.1</v>
      </c>
      <c r="BJ100" s="506">
        <v>7.1</v>
      </c>
      <c r="BK100" s="506">
        <v>4.5</v>
      </c>
      <c r="BL100" s="552">
        <v>0</v>
      </c>
      <c r="BM100" s="506">
        <v>5.6</v>
      </c>
      <c r="BN100" s="506">
        <v>4.8</v>
      </c>
      <c r="BO100" s="506">
        <v>4.3</v>
      </c>
      <c r="BP100" s="506">
        <v>4.7</v>
      </c>
      <c r="BQ100" s="552"/>
      <c r="BR100" s="506">
        <v>5.2</v>
      </c>
      <c r="BS100" s="506">
        <v>4.4000000000000004</v>
      </c>
      <c r="BT100" s="506">
        <v>5.7</v>
      </c>
      <c r="BU100" s="506">
        <v>6.8</v>
      </c>
      <c r="BV100" s="506">
        <v>4</v>
      </c>
      <c r="BW100" s="506">
        <v>8.5</v>
      </c>
      <c r="BX100" s="507">
        <v>47</v>
      </c>
      <c r="BY100" s="508">
        <v>3</v>
      </c>
      <c r="BZ100" s="506">
        <v>7</v>
      </c>
      <c r="CA100" s="552"/>
      <c r="CB100" s="506">
        <v>7.6</v>
      </c>
      <c r="CC100" s="552"/>
      <c r="CD100" s="506">
        <v>5.4</v>
      </c>
      <c r="CE100" s="506">
        <v>7.7</v>
      </c>
      <c r="CF100" s="552">
        <v>0</v>
      </c>
      <c r="CG100" s="506">
        <v>6.3</v>
      </c>
      <c r="CH100" s="552"/>
      <c r="CI100" s="506">
        <v>7.1</v>
      </c>
      <c r="CJ100" s="552"/>
      <c r="CK100" s="552"/>
      <c r="CL100" s="552"/>
      <c r="CM100" s="552"/>
      <c r="CN100" s="506">
        <v>5.4</v>
      </c>
      <c r="CO100" s="506">
        <v>6.5</v>
      </c>
      <c r="CP100" s="506">
        <v>7.1</v>
      </c>
      <c r="CQ100" s="506">
        <v>5.3</v>
      </c>
      <c r="CR100" s="506">
        <v>7.1</v>
      </c>
      <c r="CS100" s="507">
        <v>25</v>
      </c>
      <c r="CT100" s="508">
        <v>2</v>
      </c>
      <c r="CU100" s="552"/>
      <c r="CV100" s="552"/>
      <c r="CW100" s="552"/>
      <c r="CX100" s="552"/>
      <c r="CY100" s="507">
        <v>0</v>
      </c>
      <c r="CZ100" s="508">
        <v>5</v>
      </c>
      <c r="DA100" s="507">
        <v>128</v>
      </c>
      <c r="DB100" s="508">
        <v>10</v>
      </c>
      <c r="DC100" s="509">
        <v>137</v>
      </c>
      <c r="DD100" s="506">
        <v>133</v>
      </c>
      <c r="DE100" s="506">
        <v>5.75</v>
      </c>
      <c r="DF100" s="506">
        <v>2.1</v>
      </c>
      <c r="DG100" s="504"/>
    </row>
    <row r="101" spans="1:111" ht="15.95" customHeight="1" x14ac:dyDescent="0.2">
      <c r="A101" s="503">
        <v>2220727394</v>
      </c>
      <c r="B101" s="504" t="s">
        <v>7</v>
      </c>
      <c r="C101" s="504" t="s">
        <v>65</v>
      </c>
      <c r="D101" s="504" t="s">
        <v>176</v>
      </c>
      <c r="E101" s="505">
        <v>36141</v>
      </c>
      <c r="F101" s="504" t="s">
        <v>209</v>
      </c>
      <c r="G101" s="504" t="s">
        <v>4854</v>
      </c>
      <c r="H101" s="506">
        <v>8</v>
      </c>
      <c r="I101" s="506">
        <v>7.9</v>
      </c>
      <c r="J101" s="506">
        <v>7.6</v>
      </c>
      <c r="K101" s="506">
        <v>7.8</v>
      </c>
      <c r="L101" s="506">
        <v>6.7</v>
      </c>
      <c r="M101" s="506">
        <v>8.9</v>
      </c>
      <c r="N101" s="506">
        <v>4.0999999999999996</v>
      </c>
      <c r="O101" s="552"/>
      <c r="P101" s="506">
        <v>6.8</v>
      </c>
      <c r="Q101" s="552"/>
      <c r="R101" s="552"/>
      <c r="S101" s="552"/>
      <c r="T101" s="506">
        <v>6.8</v>
      </c>
      <c r="U101" s="506">
        <v>8</v>
      </c>
      <c r="V101" s="552"/>
      <c r="W101" s="506">
        <v>8.3000000000000007</v>
      </c>
      <c r="X101" s="506">
        <v>7.7</v>
      </c>
      <c r="Y101" s="506">
        <v>8.1</v>
      </c>
      <c r="Z101" s="506">
        <v>6.9</v>
      </c>
      <c r="AA101" s="506">
        <v>6.2</v>
      </c>
      <c r="AB101" s="506">
        <v>7.9</v>
      </c>
      <c r="AC101" s="506">
        <v>7.2</v>
      </c>
      <c r="AD101" s="506">
        <v>7.8</v>
      </c>
      <c r="AE101" s="506">
        <v>5.2</v>
      </c>
      <c r="AF101" s="506">
        <v>7</v>
      </c>
      <c r="AG101" s="506">
        <v>5.0999999999999996</v>
      </c>
      <c r="AH101" s="506">
        <v>4.5</v>
      </c>
      <c r="AI101" s="506">
        <v>6.8</v>
      </c>
      <c r="AJ101" s="506">
        <v>6.1</v>
      </c>
      <c r="AK101" s="507">
        <v>51</v>
      </c>
      <c r="AL101" s="508">
        <v>0</v>
      </c>
      <c r="AM101" s="506">
        <v>6.8</v>
      </c>
      <c r="AN101" s="506">
        <v>8.8000000000000007</v>
      </c>
      <c r="AO101" s="552"/>
      <c r="AP101" s="552"/>
      <c r="AQ101" s="506">
        <v>6.3</v>
      </c>
      <c r="AR101" s="552"/>
      <c r="AS101" s="552"/>
      <c r="AT101" s="552"/>
      <c r="AU101" s="552"/>
      <c r="AV101" s="552"/>
      <c r="AW101" s="506">
        <v>8.1999999999999993</v>
      </c>
      <c r="AX101" s="552"/>
      <c r="AY101" s="552"/>
      <c r="AZ101" s="552"/>
      <c r="BA101" s="506">
        <v>6.1</v>
      </c>
      <c r="BB101" s="507">
        <v>5</v>
      </c>
      <c r="BC101" s="508">
        <v>0</v>
      </c>
      <c r="BD101" s="506">
        <v>5.3</v>
      </c>
      <c r="BE101" s="506">
        <v>5</v>
      </c>
      <c r="BF101" s="506">
        <v>5.5</v>
      </c>
      <c r="BG101" s="506">
        <v>5</v>
      </c>
      <c r="BH101" s="506">
        <v>5.3</v>
      </c>
      <c r="BI101" s="506">
        <v>7.7</v>
      </c>
      <c r="BJ101" s="506">
        <v>7</v>
      </c>
      <c r="BK101" s="506">
        <v>5.4</v>
      </c>
      <c r="BL101" s="506">
        <v>6</v>
      </c>
      <c r="BM101" s="506">
        <v>5.9</v>
      </c>
      <c r="BN101" s="506">
        <v>4.5</v>
      </c>
      <c r="BO101" s="506">
        <v>4.9000000000000004</v>
      </c>
      <c r="BP101" s="506">
        <v>7.9</v>
      </c>
      <c r="BQ101" s="506">
        <v>6.4</v>
      </c>
      <c r="BR101" s="552"/>
      <c r="BS101" s="506">
        <v>5.9</v>
      </c>
      <c r="BT101" s="506">
        <v>5.9</v>
      </c>
      <c r="BU101" s="506">
        <v>6</v>
      </c>
      <c r="BV101" s="506">
        <v>9.1999999999999993</v>
      </c>
      <c r="BW101" s="506">
        <v>8.9</v>
      </c>
      <c r="BX101" s="507">
        <v>50</v>
      </c>
      <c r="BY101" s="508">
        <v>0</v>
      </c>
      <c r="BZ101" s="506">
        <v>9.1999999999999993</v>
      </c>
      <c r="CA101" s="552"/>
      <c r="CB101" s="506">
        <v>8.8000000000000007</v>
      </c>
      <c r="CC101" s="552"/>
      <c r="CD101" s="506">
        <v>6.1</v>
      </c>
      <c r="CE101" s="506">
        <v>6.9</v>
      </c>
      <c r="CF101" s="506">
        <v>8.8000000000000007</v>
      </c>
      <c r="CG101" s="506">
        <v>6.1</v>
      </c>
      <c r="CH101" s="552"/>
      <c r="CI101" s="506">
        <v>7.4</v>
      </c>
      <c r="CJ101" s="552"/>
      <c r="CK101" s="552"/>
      <c r="CL101" s="552"/>
      <c r="CM101" s="552"/>
      <c r="CN101" s="506">
        <v>6.6</v>
      </c>
      <c r="CO101" s="506">
        <v>7.1</v>
      </c>
      <c r="CP101" s="506">
        <v>8.3000000000000007</v>
      </c>
      <c r="CQ101" s="506">
        <v>7.7</v>
      </c>
      <c r="CR101" s="506">
        <v>9.1</v>
      </c>
      <c r="CS101" s="507">
        <v>27</v>
      </c>
      <c r="CT101" s="508">
        <v>0</v>
      </c>
      <c r="CU101" s="552"/>
      <c r="CV101" s="552"/>
      <c r="CW101" s="506">
        <v>7.9</v>
      </c>
      <c r="CX101" s="552"/>
      <c r="CY101" s="507">
        <v>5</v>
      </c>
      <c r="CZ101" s="508">
        <v>0</v>
      </c>
      <c r="DA101" s="507">
        <v>138</v>
      </c>
      <c r="DB101" s="508">
        <v>0</v>
      </c>
      <c r="DC101" s="509">
        <v>137</v>
      </c>
      <c r="DD101" s="506">
        <v>138</v>
      </c>
      <c r="DE101" s="506">
        <v>6.79</v>
      </c>
      <c r="DF101" s="506">
        <v>2.71</v>
      </c>
      <c r="DG101" s="504" t="s">
        <v>377</v>
      </c>
    </row>
    <row r="102" spans="1:111" ht="15.95" customHeight="1" x14ac:dyDescent="0.2">
      <c r="A102" s="503">
        <v>2221724323</v>
      </c>
      <c r="B102" s="504" t="s">
        <v>14</v>
      </c>
      <c r="C102" s="504" t="s">
        <v>102</v>
      </c>
      <c r="D102" s="504" t="s">
        <v>177</v>
      </c>
      <c r="E102" s="505">
        <v>35355</v>
      </c>
      <c r="F102" s="504" t="s">
        <v>210</v>
      </c>
      <c r="G102" s="504" t="s">
        <v>212</v>
      </c>
      <c r="H102" s="506">
        <v>6.8</v>
      </c>
      <c r="I102" s="506">
        <v>6.5</v>
      </c>
      <c r="J102" s="506">
        <v>5.8</v>
      </c>
      <c r="K102" s="506">
        <v>7.2</v>
      </c>
      <c r="L102" s="506">
        <v>6.6</v>
      </c>
      <c r="M102" s="506">
        <v>7.8</v>
      </c>
      <c r="N102" s="506">
        <v>8.3000000000000007</v>
      </c>
      <c r="O102" s="552"/>
      <c r="P102" s="506">
        <v>5.3</v>
      </c>
      <c r="Q102" s="552"/>
      <c r="R102" s="552"/>
      <c r="S102" s="552"/>
      <c r="T102" s="552"/>
      <c r="U102" s="506">
        <v>6.9</v>
      </c>
      <c r="V102" s="506">
        <v>4.8</v>
      </c>
      <c r="W102" s="506">
        <v>8</v>
      </c>
      <c r="X102" s="506">
        <v>7.4</v>
      </c>
      <c r="Y102" s="506">
        <v>4.5</v>
      </c>
      <c r="Z102" s="506">
        <v>6.4</v>
      </c>
      <c r="AA102" s="506">
        <v>6</v>
      </c>
      <c r="AB102" s="506">
        <v>8</v>
      </c>
      <c r="AC102" s="506">
        <v>5.7</v>
      </c>
      <c r="AD102" s="506">
        <v>7.6</v>
      </c>
      <c r="AE102" s="506">
        <v>5.6</v>
      </c>
      <c r="AF102" s="506">
        <v>6.8</v>
      </c>
      <c r="AG102" s="506">
        <v>5.7</v>
      </c>
      <c r="AH102" s="506">
        <v>6.1</v>
      </c>
      <c r="AI102" s="506">
        <v>5.7</v>
      </c>
      <c r="AJ102" s="506">
        <v>9</v>
      </c>
      <c r="AK102" s="507">
        <v>51</v>
      </c>
      <c r="AL102" s="508">
        <v>0</v>
      </c>
      <c r="AM102" s="506">
        <v>7.8</v>
      </c>
      <c r="AN102" s="506">
        <v>5.9</v>
      </c>
      <c r="AO102" s="552"/>
      <c r="AP102" s="506">
        <v>4.3</v>
      </c>
      <c r="AQ102" s="552"/>
      <c r="AR102" s="552"/>
      <c r="AS102" s="552"/>
      <c r="AT102" s="552"/>
      <c r="AU102" s="506">
        <v>7.5</v>
      </c>
      <c r="AV102" s="552"/>
      <c r="AW102" s="552"/>
      <c r="AX102" s="552"/>
      <c r="AY102" s="552"/>
      <c r="AZ102" s="552"/>
      <c r="BA102" s="506">
        <v>5.6</v>
      </c>
      <c r="BB102" s="507">
        <v>5</v>
      </c>
      <c r="BC102" s="508">
        <v>0</v>
      </c>
      <c r="BD102" s="506">
        <v>7.2</v>
      </c>
      <c r="BE102" s="506">
        <v>4.7</v>
      </c>
      <c r="BF102" s="506">
        <v>7.8</v>
      </c>
      <c r="BG102" s="506">
        <v>5</v>
      </c>
      <c r="BH102" s="506">
        <v>6.4</v>
      </c>
      <c r="BI102" s="506">
        <v>4.5999999999999996</v>
      </c>
      <c r="BJ102" s="506">
        <v>7</v>
      </c>
      <c r="BK102" s="506">
        <v>7.2</v>
      </c>
      <c r="BL102" s="506">
        <v>5.6</v>
      </c>
      <c r="BM102" s="506">
        <v>6.7</v>
      </c>
      <c r="BN102" s="506">
        <v>4</v>
      </c>
      <c r="BO102" s="506">
        <v>5.2</v>
      </c>
      <c r="BP102" s="506">
        <v>6.9</v>
      </c>
      <c r="BQ102" s="552"/>
      <c r="BR102" s="506">
        <v>4.0999999999999996</v>
      </c>
      <c r="BS102" s="506">
        <v>9.1999999999999993</v>
      </c>
      <c r="BT102" s="506">
        <v>4.5</v>
      </c>
      <c r="BU102" s="506">
        <v>5.9</v>
      </c>
      <c r="BV102" s="506">
        <v>5.6</v>
      </c>
      <c r="BW102" s="506">
        <v>7.8</v>
      </c>
      <c r="BX102" s="507">
        <v>50</v>
      </c>
      <c r="BY102" s="508">
        <v>0</v>
      </c>
      <c r="BZ102" s="506">
        <v>9.6999999999999993</v>
      </c>
      <c r="CA102" s="552"/>
      <c r="CB102" s="506">
        <v>7.3</v>
      </c>
      <c r="CC102" s="552"/>
      <c r="CD102" s="506">
        <v>7</v>
      </c>
      <c r="CE102" s="506">
        <v>5.8</v>
      </c>
      <c r="CF102" s="506">
        <v>8.1999999999999993</v>
      </c>
      <c r="CG102" s="506">
        <v>5.3</v>
      </c>
      <c r="CH102" s="552"/>
      <c r="CI102" s="506">
        <v>6.1</v>
      </c>
      <c r="CJ102" s="552"/>
      <c r="CK102" s="552"/>
      <c r="CL102" s="552"/>
      <c r="CM102" s="552"/>
      <c r="CN102" s="506">
        <v>4.8</v>
      </c>
      <c r="CO102" s="506">
        <v>6.6</v>
      </c>
      <c r="CP102" s="506">
        <v>7.9</v>
      </c>
      <c r="CQ102" s="506">
        <v>7.1</v>
      </c>
      <c r="CR102" s="506">
        <v>6.2</v>
      </c>
      <c r="CS102" s="507">
        <v>27</v>
      </c>
      <c r="CT102" s="508">
        <v>0</v>
      </c>
      <c r="CU102" s="552"/>
      <c r="CV102" s="552"/>
      <c r="CW102" s="552">
        <v>0</v>
      </c>
      <c r="CX102" s="552"/>
      <c r="CY102" s="507">
        <v>0</v>
      </c>
      <c r="CZ102" s="508">
        <v>5</v>
      </c>
      <c r="DA102" s="507">
        <v>133</v>
      </c>
      <c r="DB102" s="508">
        <v>5</v>
      </c>
      <c r="DC102" s="509">
        <v>137</v>
      </c>
      <c r="DD102" s="506">
        <v>138</v>
      </c>
      <c r="DE102" s="506">
        <v>6.1</v>
      </c>
      <c r="DF102" s="506">
        <v>2.36</v>
      </c>
      <c r="DG102" s="504"/>
    </row>
    <row r="103" spans="1:111" ht="15.95" customHeight="1" x14ac:dyDescent="0.2">
      <c r="A103" s="503">
        <v>2220727395</v>
      </c>
      <c r="B103" s="504" t="s">
        <v>6</v>
      </c>
      <c r="C103" s="504" t="s">
        <v>48</v>
      </c>
      <c r="D103" s="504" t="s">
        <v>178</v>
      </c>
      <c r="E103" s="505">
        <v>36076</v>
      </c>
      <c r="F103" s="504" t="s">
        <v>209</v>
      </c>
      <c r="G103" s="504" t="s">
        <v>212</v>
      </c>
      <c r="H103" s="506">
        <v>8</v>
      </c>
      <c r="I103" s="506">
        <v>6.8</v>
      </c>
      <c r="J103" s="506">
        <v>4</v>
      </c>
      <c r="K103" s="506">
        <v>6.5</v>
      </c>
      <c r="L103" s="506">
        <v>7.6</v>
      </c>
      <c r="M103" s="506">
        <v>5.3</v>
      </c>
      <c r="N103" s="506">
        <v>4.9000000000000004</v>
      </c>
      <c r="O103" s="552"/>
      <c r="P103" s="506">
        <v>5.6</v>
      </c>
      <c r="Q103" s="552"/>
      <c r="R103" s="552"/>
      <c r="S103" s="552"/>
      <c r="T103" s="552"/>
      <c r="U103" s="506">
        <v>7.5</v>
      </c>
      <c r="V103" s="506">
        <v>6.4</v>
      </c>
      <c r="W103" s="506">
        <v>8.3000000000000007</v>
      </c>
      <c r="X103" s="506">
        <v>8.5</v>
      </c>
      <c r="Y103" s="506">
        <v>6.2</v>
      </c>
      <c r="Z103" s="506">
        <v>5.2</v>
      </c>
      <c r="AA103" s="506">
        <v>4.9000000000000004</v>
      </c>
      <c r="AB103" s="506">
        <v>4.5999999999999996</v>
      </c>
      <c r="AC103" s="506">
        <v>5.9</v>
      </c>
      <c r="AD103" s="506">
        <v>5.0999999999999996</v>
      </c>
      <c r="AE103" s="506">
        <v>5.0999999999999996</v>
      </c>
      <c r="AF103" s="506">
        <v>5.4</v>
      </c>
      <c r="AG103" s="506">
        <v>4.8</v>
      </c>
      <c r="AH103" s="506">
        <v>7.2</v>
      </c>
      <c r="AI103" s="506">
        <v>6.3</v>
      </c>
      <c r="AJ103" s="506">
        <v>5.5</v>
      </c>
      <c r="AK103" s="507">
        <v>51</v>
      </c>
      <c r="AL103" s="508">
        <v>0</v>
      </c>
      <c r="AM103" s="506">
        <v>5.0999999999999996</v>
      </c>
      <c r="AN103" s="506">
        <v>6</v>
      </c>
      <c r="AO103" s="506">
        <v>8.1</v>
      </c>
      <c r="AP103" s="552"/>
      <c r="AQ103" s="552">
        <v>0</v>
      </c>
      <c r="AR103" s="552"/>
      <c r="AS103" s="552"/>
      <c r="AT103" s="552"/>
      <c r="AU103" s="506">
        <v>6.5</v>
      </c>
      <c r="AV103" s="552"/>
      <c r="AW103" s="552"/>
      <c r="AX103" s="552"/>
      <c r="AY103" s="552"/>
      <c r="AZ103" s="552"/>
      <c r="BA103" s="506">
        <v>7.2</v>
      </c>
      <c r="BB103" s="507">
        <v>5</v>
      </c>
      <c r="BC103" s="508">
        <v>0</v>
      </c>
      <c r="BD103" s="506">
        <v>4.2</v>
      </c>
      <c r="BE103" s="506">
        <v>5.8</v>
      </c>
      <c r="BF103" s="506">
        <v>5.0999999999999996</v>
      </c>
      <c r="BG103" s="506">
        <v>7</v>
      </c>
      <c r="BH103" s="506">
        <v>6.5</v>
      </c>
      <c r="BI103" s="506">
        <v>5</v>
      </c>
      <c r="BJ103" s="506">
        <v>7.3</v>
      </c>
      <c r="BK103" s="506">
        <v>5.0999999999999996</v>
      </c>
      <c r="BL103" s="506">
        <v>5.0999999999999996</v>
      </c>
      <c r="BM103" s="506">
        <v>5.0999999999999996</v>
      </c>
      <c r="BN103" s="506">
        <v>4.3</v>
      </c>
      <c r="BO103" s="506">
        <v>4.7</v>
      </c>
      <c r="BP103" s="506">
        <v>5.3</v>
      </c>
      <c r="BQ103" s="552"/>
      <c r="BR103" s="506">
        <v>6.8</v>
      </c>
      <c r="BS103" s="506">
        <v>5.8</v>
      </c>
      <c r="BT103" s="506">
        <v>5</v>
      </c>
      <c r="BU103" s="506">
        <v>5.7</v>
      </c>
      <c r="BV103" s="506">
        <v>5.8</v>
      </c>
      <c r="BW103" s="506">
        <v>7.9</v>
      </c>
      <c r="BX103" s="507">
        <v>50</v>
      </c>
      <c r="BY103" s="508">
        <v>0</v>
      </c>
      <c r="BZ103" s="506">
        <v>8.4</v>
      </c>
      <c r="CA103" s="552"/>
      <c r="CB103" s="506">
        <v>5.9</v>
      </c>
      <c r="CC103" s="552"/>
      <c r="CD103" s="506">
        <v>6.5</v>
      </c>
      <c r="CE103" s="506">
        <v>5.2</v>
      </c>
      <c r="CF103" s="506">
        <v>6</v>
      </c>
      <c r="CG103" s="506">
        <v>6.1</v>
      </c>
      <c r="CH103" s="552"/>
      <c r="CI103" s="506">
        <v>5.5</v>
      </c>
      <c r="CJ103" s="552"/>
      <c r="CK103" s="552"/>
      <c r="CL103" s="552"/>
      <c r="CM103" s="552"/>
      <c r="CN103" s="506">
        <v>4.9000000000000004</v>
      </c>
      <c r="CO103" s="506">
        <v>7</v>
      </c>
      <c r="CP103" s="506">
        <v>6.4</v>
      </c>
      <c r="CQ103" s="506">
        <v>5.0999999999999996</v>
      </c>
      <c r="CR103" s="506">
        <v>6.4</v>
      </c>
      <c r="CS103" s="507">
        <v>27</v>
      </c>
      <c r="CT103" s="508">
        <v>0</v>
      </c>
      <c r="CU103" s="552"/>
      <c r="CV103" s="552"/>
      <c r="CW103" s="552"/>
      <c r="CX103" s="552"/>
      <c r="CY103" s="507">
        <v>0</v>
      </c>
      <c r="CZ103" s="508">
        <v>5</v>
      </c>
      <c r="DA103" s="507">
        <v>133</v>
      </c>
      <c r="DB103" s="508">
        <v>5</v>
      </c>
      <c r="DC103" s="509">
        <v>137</v>
      </c>
      <c r="DD103" s="506">
        <v>133</v>
      </c>
      <c r="DE103" s="506">
        <v>5.84</v>
      </c>
      <c r="DF103" s="506">
        <v>2.13</v>
      </c>
      <c r="DG103" s="504"/>
    </row>
    <row r="104" spans="1:111" ht="15.95" customHeight="1" x14ac:dyDescent="0.2">
      <c r="A104" s="503">
        <v>2220727399</v>
      </c>
      <c r="B104" s="504" t="s">
        <v>14</v>
      </c>
      <c r="C104" s="504" t="s">
        <v>103</v>
      </c>
      <c r="D104" s="504" t="s">
        <v>179</v>
      </c>
      <c r="E104" s="505">
        <v>35887</v>
      </c>
      <c r="F104" s="504" t="s">
        <v>209</v>
      </c>
      <c r="G104" s="504" t="s">
        <v>212</v>
      </c>
      <c r="H104" s="506">
        <v>5.5</v>
      </c>
      <c r="I104" s="506">
        <v>6</v>
      </c>
      <c r="J104" s="506">
        <v>8.1999999999999993</v>
      </c>
      <c r="K104" s="506">
        <v>6.3</v>
      </c>
      <c r="L104" s="506">
        <v>5.7</v>
      </c>
      <c r="M104" s="506">
        <v>5</v>
      </c>
      <c r="N104" s="506">
        <v>4.2</v>
      </c>
      <c r="O104" s="552"/>
      <c r="P104" s="506">
        <v>5.6</v>
      </c>
      <c r="Q104" s="552">
        <v>0</v>
      </c>
      <c r="R104" s="552"/>
      <c r="S104" s="506">
        <v>7.8</v>
      </c>
      <c r="T104" s="552"/>
      <c r="U104" s="506">
        <v>5.8</v>
      </c>
      <c r="V104" s="552"/>
      <c r="W104" s="506">
        <v>6.9</v>
      </c>
      <c r="X104" s="506">
        <v>5.0999999999999996</v>
      </c>
      <c r="Y104" s="506">
        <v>6.6</v>
      </c>
      <c r="Z104" s="506">
        <v>6.3</v>
      </c>
      <c r="AA104" s="506">
        <v>4.3</v>
      </c>
      <c r="AB104" s="506">
        <v>5.8</v>
      </c>
      <c r="AC104" s="506">
        <v>5.5</v>
      </c>
      <c r="AD104" s="506">
        <v>6.6</v>
      </c>
      <c r="AE104" s="506">
        <v>4.2</v>
      </c>
      <c r="AF104" s="506">
        <v>8.3000000000000007</v>
      </c>
      <c r="AG104" s="506">
        <v>5.6</v>
      </c>
      <c r="AH104" s="506">
        <v>5.7</v>
      </c>
      <c r="AI104" s="506">
        <v>6.7</v>
      </c>
      <c r="AJ104" s="506">
        <v>7.1</v>
      </c>
      <c r="AK104" s="507">
        <v>51</v>
      </c>
      <c r="AL104" s="508">
        <v>0</v>
      </c>
      <c r="AM104" s="506">
        <v>6.3</v>
      </c>
      <c r="AN104" s="506">
        <v>6.3</v>
      </c>
      <c r="AO104" s="552"/>
      <c r="AP104" s="552"/>
      <c r="AQ104" s="552"/>
      <c r="AR104" s="552"/>
      <c r="AS104" s="552"/>
      <c r="AT104" s="506">
        <v>5.5</v>
      </c>
      <c r="AU104" s="553" t="s">
        <v>219</v>
      </c>
      <c r="AV104" s="552"/>
      <c r="AW104" s="552"/>
      <c r="AX104" s="552"/>
      <c r="AY104" s="552"/>
      <c r="AZ104" s="552">
        <v>0</v>
      </c>
      <c r="BA104" s="506">
        <v>5.7</v>
      </c>
      <c r="BB104" s="507">
        <v>4</v>
      </c>
      <c r="BC104" s="508">
        <v>1</v>
      </c>
      <c r="BD104" s="506">
        <v>4.7</v>
      </c>
      <c r="BE104" s="506">
        <v>4</v>
      </c>
      <c r="BF104" s="506">
        <v>5.2</v>
      </c>
      <c r="BG104" s="506">
        <v>5.7</v>
      </c>
      <c r="BH104" s="506">
        <v>6.2</v>
      </c>
      <c r="BI104" s="506">
        <v>5.7</v>
      </c>
      <c r="BJ104" s="506">
        <v>6.2</v>
      </c>
      <c r="BK104" s="506">
        <v>6.1</v>
      </c>
      <c r="BL104" s="553" t="s">
        <v>219</v>
      </c>
      <c r="BM104" s="506">
        <v>5.5</v>
      </c>
      <c r="BN104" s="506">
        <v>5.5</v>
      </c>
      <c r="BO104" s="506">
        <v>5</v>
      </c>
      <c r="BP104" s="506">
        <v>7.2</v>
      </c>
      <c r="BQ104" s="506">
        <v>4.5999999999999996</v>
      </c>
      <c r="BR104" s="552"/>
      <c r="BS104" s="506">
        <v>5</v>
      </c>
      <c r="BT104" s="506">
        <v>5.2</v>
      </c>
      <c r="BU104" s="506">
        <v>5.6</v>
      </c>
      <c r="BV104" s="506">
        <v>7.3</v>
      </c>
      <c r="BW104" s="506">
        <v>7.1</v>
      </c>
      <c r="BX104" s="507">
        <v>47</v>
      </c>
      <c r="BY104" s="508">
        <v>3</v>
      </c>
      <c r="BZ104" s="506">
        <v>6.5</v>
      </c>
      <c r="CA104" s="552"/>
      <c r="CB104" s="506">
        <v>7.2</v>
      </c>
      <c r="CC104" s="552"/>
      <c r="CD104" s="506">
        <v>4.5999999999999996</v>
      </c>
      <c r="CE104" s="506">
        <v>4.0999999999999996</v>
      </c>
      <c r="CF104" s="506">
        <v>6.6</v>
      </c>
      <c r="CG104" s="506">
        <v>5.0999999999999996</v>
      </c>
      <c r="CH104" s="552"/>
      <c r="CI104" s="506">
        <v>4.4000000000000004</v>
      </c>
      <c r="CJ104" s="552"/>
      <c r="CK104" s="552"/>
      <c r="CL104" s="552"/>
      <c r="CM104" s="552"/>
      <c r="CN104" s="506">
        <v>5.2</v>
      </c>
      <c r="CO104" s="506">
        <v>6.3</v>
      </c>
      <c r="CP104" s="506">
        <v>4.8</v>
      </c>
      <c r="CQ104" s="506">
        <v>7</v>
      </c>
      <c r="CR104" s="506">
        <v>7.9</v>
      </c>
      <c r="CS104" s="507">
        <v>27</v>
      </c>
      <c r="CT104" s="508">
        <v>0</v>
      </c>
      <c r="CU104" s="552"/>
      <c r="CV104" s="552"/>
      <c r="CW104" s="552"/>
      <c r="CX104" s="552"/>
      <c r="CY104" s="507">
        <v>0</v>
      </c>
      <c r="CZ104" s="508">
        <v>5</v>
      </c>
      <c r="DA104" s="507">
        <v>129</v>
      </c>
      <c r="DB104" s="508">
        <v>9</v>
      </c>
      <c r="DC104" s="509">
        <v>137</v>
      </c>
      <c r="DD104" s="506">
        <v>131</v>
      </c>
      <c r="DE104" s="506">
        <v>5.65</v>
      </c>
      <c r="DF104" s="506">
        <v>2.0499999999999998</v>
      </c>
      <c r="DG104" s="504"/>
    </row>
    <row r="105" spans="1:111" ht="15.95" customHeight="1" x14ac:dyDescent="0.2">
      <c r="A105" s="503">
        <v>2220724273</v>
      </c>
      <c r="B105" s="504" t="s">
        <v>25</v>
      </c>
      <c r="C105" s="504" t="s">
        <v>47</v>
      </c>
      <c r="D105" s="504" t="s">
        <v>110</v>
      </c>
      <c r="E105" s="505">
        <v>35942</v>
      </c>
      <c r="F105" s="504" t="s">
        <v>209</v>
      </c>
      <c r="G105" s="504" t="s">
        <v>4854</v>
      </c>
      <c r="H105" s="506">
        <v>8.5</v>
      </c>
      <c r="I105" s="506">
        <v>7</v>
      </c>
      <c r="J105" s="506">
        <v>6.5</v>
      </c>
      <c r="K105" s="506">
        <v>7.2</v>
      </c>
      <c r="L105" s="506">
        <v>7</v>
      </c>
      <c r="M105" s="506">
        <v>7.5</v>
      </c>
      <c r="N105" s="506">
        <v>4.4000000000000004</v>
      </c>
      <c r="O105" s="552"/>
      <c r="P105" s="506">
        <v>6.6</v>
      </c>
      <c r="Q105" s="552"/>
      <c r="R105" s="552"/>
      <c r="S105" s="552"/>
      <c r="T105" s="552"/>
      <c r="U105" s="506">
        <v>8.3000000000000007</v>
      </c>
      <c r="V105" s="506">
        <v>6.9</v>
      </c>
      <c r="W105" s="506">
        <v>8.3000000000000007</v>
      </c>
      <c r="X105" s="506">
        <v>7.9</v>
      </c>
      <c r="Y105" s="506">
        <v>7.3</v>
      </c>
      <c r="Z105" s="506">
        <v>7.7</v>
      </c>
      <c r="AA105" s="506">
        <v>7.8</v>
      </c>
      <c r="AB105" s="506">
        <v>6.7</v>
      </c>
      <c r="AC105" s="506">
        <v>7.3</v>
      </c>
      <c r="AD105" s="506">
        <v>7.7</v>
      </c>
      <c r="AE105" s="506">
        <v>6.2</v>
      </c>
      <c r="AF105" s="506">
        <v>7.7</v>
      </c>
      <c r="AG105" s="506">
        <v>6.1</v>
      </c>
      <c r="AH105" s="506">
        <v>6.8</v>
      </c>
      <c r="AI105" s="506">
        <v>6.5</v>
      </c>
      <c r="AJ105" s="506">
        <v>7.7</v>
      </c>
      <c r="AK105" s="507">
        <v>51</v>
      </c>
      <c r="AL105" s="508">
        <v>0</v>
      </c>
      <c r="AM105" s="506">
        <v>6.4</v>
      </c>
      <c r="AN105" s="506">
        <v>6.8</v>
      </c>
      <c r="AO105" s="552"/>
      <c r="AP105" s="552"/>
      <c r="AQ105" s="506">
        <v>6.9</v>
      </c>
      <c r="AR105" s="552"/>
      <c r="AS105" s="552"/>
      <c r="AT105" s="552"/>
      <c r="AU105" s="552"/>
      <c r="AV105" s="552"/>
      <c r="AW105" s="506">
        <v>4.5</v>
      </c>
      <c r="AX105" s="552"/>
      <c r="AY105" s="552"/>
      <c r="AZ105" s="552"/>
      <c r="BA105" s="506">
        <v>6.3</v>
      </c>
      <c r="BB105" s="507">
        <v>5</v>
      </c>
      <c r="BC105" s="508">
        <v>0</v>
      </c>
      <c r="BD105" s="506">
        <v>5.8</v>
      </c>
      <c r="BE105" s="506">
        <v>4.2</v>
      </c>
      <c r="BF105" s="506">
        <v>7</v>
      </c>
      <c r="BG105" s="506">
        <v>6.4</v>
      </c>
      <c r="BH105" s="506">
        <v>5.6</v>
      </c>
      <c r="BI105" s="506">
        <v>6.8</v>
      </c>
      <c r="BJ105" s="506">
        <v>7.6</v>
      </c>
      <c r="BK105" s="506">
        <v>5.5</v>
      </c>
      <c r="BL105" s="506">
        <v>5.7</v>
      </c>
      <c r="BM105" s="506">
        <v>4.8</v>
      </c>
      <c r="BN105" s="506">
        <v>6.9</v>
      </c>
      <c r="BO105" s="506">
        <v>6.7</v>
      </c>
      <c r="BP105" s="506">
        <v>6.6</v>
      </c>
      <c r="BQ105" s="552"/>
      <c r="BR105" s="506">
        <v>5.7</v>
      </c>
      <c r="BS105" s="506">
        <v>5.2</v>
      </c>
      <c r="BT105" s="506">
        <v>6.9</v>
      </c>
      <c r="BU105" s="506">
        <v>6</v>
      </c>
      <c r="BV105" s="506">
        <v>7.2</v>
      </c>
      <c r="BW105" s="506">
        <v>5.8</v>
      </c>
      <c r="BX105" s="507">
        <v>50</v>
      </c>
      <c r="BY105" s="508">
        <v>0</v>
      </c>
      <c r="BZ105" s="552"/>
      <c r="CA105" s="506">
        <v>7.6</v>
      </c>
      <c r="CB105" s="506">
        <v>8.1</v>
      </c>
      <c r="CC105" s="552"/>
      <c r="CD105" s="506">
        <v>7</v>
      </c>
      <c r="CE105" s="506">
        <v>7.5</v>
      </c>
      <c r="CF105" s="506">
        <v>9.1999999999999993</v>
      </c>
      <c r="CG105" s="506">
        <v>6.4</v>
      </c>
      <c r="CH105" s="552"/>
      <c r="CI105" s="506">
        <v>6.2</v>
      </c>
      <c r="CJ105" s="552"/>
      <c r="CK105" s="552"/>
      <c r="CL105" s="552"/>
      <c r="CM105" s="552"/>
      <c r="CN105" s="506">
        <v>5</v>
      </c>
      <c r="CO105" s="506">
        <v>7.7</v>
      </c>
      <c r="CP105" s="506">
        <v>8.4</v>
      </c>
      <c r="CQ105" s="506">
        <v>8.1</v>
      </c>
      <c r="CR105" s="506">
        <v>7.3</v>
      </c>
      <c r="CS105" s="507">
        <v>27</v>
      </c>
      <c r="CT105" s="508">
        <v>0</v>
      </c>
      <c r="CU105" s="552"/>
      <c r="CV105" s="552"/>
      <c r="CW105" s="506">
        <v>7.7</v>
      </c>
      <c r="CX105" s="552"/>
      <c r="CY105" s="507">
        <v>5</v>
      </c>
      <c r="CZ105" s="508">
        <v>0</v>
      </c>
      <c r="DA105" s="507">
        <v>138</v>
      </c>
      <c r="DB105" s="508">
        <v>0</v>
      </c>
      <c r="DC105" s="509">
        <v>137</v>
      </c>
      <c r="DD105" s="506">
        <v>138</v>
      </c>
      <c r="DE105" s="506">
        <v>6.79</v>
      </c>
      <c r="DF105" s="506">
        <v>2.73</v>
      </c>
      <c r="DG105" s="504"/>
    </row>
    <row r="106" spans="1:111" ht="15.95" customHeight="1" x14ac:dyDescent="0.2">
      <c r="A106" s="503">
        <v>2220727402</v>
      </c>
      <c r="B106" s="504" t="s">
        <v>6</v>
      </c>
      <c r="C106" s="504" t="s">
        <v>104</v>
      </c>
      <c r="D106" s="504" t="s">
        <v>180</v>
      </c>
      <c r="E106" s="505">
        <v>35942</v>
      </c>
      <c r="F106" s="504" t="s">
        <v>209</v>
      </c>
      <c r="G106" s="504" t="s">
        <v>4854</v>
      </c>
      <c r="H106" s="506">
        <v>8.1999999999999993</v>
      </c>
      <c r="I106" s="506">
        <v>7.1</v>
      </c>
      <c r="J106" s="506">
        <v>8</v>
      </c>
      <c r="K106" s="506">
        <v>6.8</v>
      </c>
      <c r="L106" s="506">
        <v>6.8</v>
      </c>
      <c r="M106" s="506">
        <v>6.7</v>
      </c>
      <c r="N106" s="506">
        <v>5.0999999999999996</v>
      </c>
      <c r="O106" s="552"/>
      <c r="P106" s="506">
        <v>6.1</v>
      </c>
      <c r="Q106" s="552"/>
      <c r="R106" s="552"/>
      <c r="S106" s="552"/>
      <c r="T106" s="506">
        <v>8.1</v>
      </c>
      <c r="U106" s="506">
        <v>7.5</v>
      </c>
      <c r="V106" s="552"/>
      <c r="W106" s="506">
        <v>8.5</v>
      </c>
      <c r="X106" s="506">
        <v>8.6999999999999993</v>
      </c>
      <c r="Y106" s="506">
        <v>8</v>
      </c>
      <c r="Z106" s="506">
        <v>6.6</v>
      </c>
      <c r="AA106" s="506">
        <v>7</v>
      </c>
      <c r="AB106" s="506">
        <v>5.0999999999999996</v>
      </c>
      <c r="AC106" s="506">
        <v>6.6</v>
      </c>
      <c r="AD106" s="506">
        <v>7.3</v>
      </c>
      <c r="AE106" s="506">
        <v>4.9000000000000004</v>
      </c>
      <c r="AF106" s="506">
        <v>5.6</v>
      </c>
      <c r="AG106" s="506">
        <v>5.3</v>
      </c>
      <c r="AH106" s="506">
        <v>5.5</v>
      </c>
      <c r="AI106" s="506">
        <v>4</v>
      </c>
      <c r="AJ106" s="506">
        <v>4.5999999999999996</v>
      </c>
      <c r="AK106" s="507">
        <v>51</v>
      </c>
      <c r="AL106" s="508">
        <v>0</v>
      </c>
      <c r="AM106" s="506">
        <v>5.3</v>
      </c>
      <c r="AN106" s="506">
        <v>7.2</v>
      </c>
      <c r="AO106" s="506">
        <v>9.1999999999999993</v>
      </c>
      <c r="AP106" s="552"/>
      <c r="AQ106" s="552"/>
      <c r="AR106" s="552"/>
      <c r="AS106" s="552"/>
      <c r="AT106" s="552"/>
      <c r="AU106" s="506">
        <v>8</v>
      </c>
      <c r="AV106" s="552"/>
      <c r="AW106" s="552"/>
      <c r="AX106" s="552"/>
      <c r="AY106" s="552"/>
      <c r="AZ106" s="552"/>
      <c r="BA106" s="506">
        <v>6.7</v>
      </c>
      <c r="BB106" s="507">
        <v>5</v>
      </c>
      <c r="BC106" s="508">
        <v>0</v>
      </c>
      <c r="BD106" s="506">
        <v>5.8</v>
      </c>
      <c r="BE106" s="506">
        <v>4.2</v>
      </c>
      <c r="BF106" s="506">
        <v>5.0999999999999996</v>
      </c>
      <c r="BG106" s="506">
        <v>6</v>
      </c>
      <c r="BH106" s="506">
        <v>5.0999999999999996</v>
      </c>
      <c r="BI106" s="506">
        <v>4.7</v>
      </c>
      <c r="BJ106" s="506">
        <v>7.7</v>
      </c>
      <c r="BK106" s="506">
        <v>6</v>
      </c>
      <c r="BL106" s="506">
        <v>4.3</v>
      </c>
      <c r="BM106" s="506">
        <v>4.7</v>
      </c>
      <c r="BN106" s="506">
        <v>6</v>
      </c>
      <c r="BO106" s="506">
        <v>6.3</v>
      </c>
      <c r="BP106" s="506">
        <v>7.2</v>
      </c>
      <c r="BQ106" s="552"/>
      <c r="BR106" s="506">
        <v>6.3</v>
      </c>
      <c r="BS106" s="506">
        <v>5.3</v>
      </c>
      <c r="BT106" s="506">
        <v>7.1</v>
      </c>
      <c r="BU106" s="506">
        <v>5.5</v>
      </c>
      <c r="BV106" s="506">
        <v>6.2</v>
      </c>
      <c r="BW106" s="506">
        <v>7.7</v>
      </c>
      <c r="BX106" s="507">
        <v>50</v>
      </c>
      <c r="BY106" s="508">
        <v>0</v>
      </c>
      <c r="BZ106" s="552"/>
      <c r="CA106" s="506">
        <v>6.9</v>
      </c>
      <c r="CB106" s="506">
        <v>6.3</v>
      </c>
      <c r="CC106" s="552"/>
      <c r="CD106" s="506">
        <v>6.3</v>
      </c>
      <c r="CE106" s="506">
        <v>5.4</v>
      </c>
      <c r="CF106" s="506">
        <v>6.9</v>
      </c>
      <c r="CG106" s="506">
        <v>5.9</v>
      </c>
      <c r="CH106" s="552"/>
      <c r="CI106" s="506">
        <v>6.8</v>
      </c>
      <c r="CJ106" s="552"/>
      <c r="CK106" s="552"/>
      <c r="CL106" s="552"/>
      <c r="CM106" s="552"/>
      <c r="CN106" s="506">
        <v>4.7</v>
      </c>
      <c r="CO106" s="506">
        <v>5.8</v>
      </c>
      <c r="CP106" s="506">
        <v>7</v>
      </c>
      <c r="CQ106" s="506">
        <v>6.3</v>
      </c>
      <c r="CR106" s="506">
        <v>7.3</v>
      </c>
      <c r="CS106" s="507">
        <v>27</v>
      </c>
      <c r="CT106" s="508">
        <v>0</v>
      </c>
      <c r="CU106" s="552"/>
      <c r="CV106" s="552"/>
      <c r="CW106" s="506">
        <v>7.2</v>
      </c>
      <c r="CX106" s="552"/>
      <c r="CY106" s="507">
        <v>5</v>
      </c>
      <c r="CZ106" s="508">
        <v>0</v>
      </c>
      <c r="DA106" s="507">
        <v>138</v>
      </c>
      <c r="DB106" s="508">
        <v>0</v>
      </c>
      <c r="DC106" s="509">
        <v>137</v>
      </c>
      <c r="DD106" s="506">
        <v>138</v>
      </c>
      <c r="DE106" s="506">
        <v>6.2</v>
      </c>
      <c r="DF106" s="506">
        <v>2.37</v>
      </c>
      <c r="DG106" s="504"/>
    </row>
    <row r="107" spans="1:111" ht="15.95" customHeight="1" x14ac:dyDescent="0.2">
      <c r="A107" s="503">
        <v>2220717058</v>
      </c>
      <c r="B107" s="504" t="s">
        <v>12</v>
      </c>
      <c r="C107" s="504" t="s">
        <v>105</v>
      </c>
      <c r="D107" s="504" t="s">
        <v>181</v>
      </c>
      <c r="E107" s="505">
        <v>36148</v>
      </c>
      <c r="F107" s="504" t="s">
        <v>209</v>
      </c>
      <c r="G107" s="504" t="s">
        <v>4854</v>
      </c>
      <c r="H107" s="506">
        <v>7.2</v>
      </c>
      <c r="I107" s="506">
        <v>7.6</v>
      </c>
      <c r="J107" s="506">
        <v>7.3</v>
      </c>
      <c r="K107" s="506">
        <v>7.1</v>
      </c>
      <c r="L107" s="506">
        <v>7.2</v>
      </c>
      <c r="M107" s="506">
        <v>4.9000000000000004</v>
      </c>
      <c r="N107" s="506">
        <v>5.4</v>
      </c>
      <c r="O107" s="552"/>
      <c r="P107" s="506">
        <v>6.8</v>
      </c>
      <c r="Q107" s="552"/>
      <c r="R107" s="552"/>
      <c r="S107" s="552"/>
      <c r="T107" s="552"/>
      <c r="U107" s="506">
        <v>6.4</v>
      </c>
      <c r="V107" s="506">
        <v>9.1999999999999993</v>
      </c>
      <c r="W107" s="506">
        <v>8.6999999999999993</v>
      </c>
      <c r="X107" s="506">
        <v>8.5</v>
      </c>
      <c r="Y107" s="506">
        <v>7</v>
      </c>
      <c r="Z107" s="506">
        <v>6.3</v>
      </c>
      <c r="AA107" s="506">
        <v>4.7</v>
      </c>
      <c r="AB107" s="506">
        <v>7.5</v>
      </c>
      <c r="AC107" s="506">
        <v>7.1</v>
      </c>
      <c r="AD107" s="506">
        <v>7.1</v>
      </c>
      <c r="AE107" s="506">
        <v>7.9</v>
      </c>
      <c r="AF107" s="506">
        <v>7.8</v>
      </c>
      <c r="AG107" s="506">
        <v>6</v>
      </c>
      <c r="AH107" s="506">
        <v>8</v>
      </c>
      <c r="AI107" s="506">
        <v>6.5</v>
      </c>
      <c r="AJ107" s="506">
        <v>7.1</v>
      </c>
      <c r="AK107" s="507">
        <v>51</v>
      </c>
      <c r="AL107" s="508">
        <v>0</v>
      </c>
      <c r="AM107" s="506">
        <v>6.4</v>
      </c>
      <c r="AN107" s="506">
        <v>5.8</v>
      </c>
      <c r="AO107" s="506">
        <v>6.9</v>
      </c>
      <c r="AP107" s="552"/>
      <c r="AQ107" s="552"/>
      <c r="AR107" s="552"/>
      <c r="AS107" s="552"/>
      <c r="AT107" s="552"/>
      <c r="AU107" s="506">
        <v>7.4</v>
      </c>
      <c r="AV107" s="552"/>
      <c r="AW107" s="552"/>
      <c r="AX107" s="552"/>
      <c r="AY107" s="552"/>
      <c r="AZ107" s="552"/>
      <c r="BA107" s="506">
        <v>5.3</v>
      </c>
      <c r="BB107" s="507">
        <v>5</v>
      </c>
      <c r="BC107" s="508">
        <v>0</v>
      </c>
      <c r="BD107" s="506">
        <v>5.5</v>
      </c>
      <c r="BE107" s="506">
        <v>4.7</v>
      </c>
      <c r="BF107" s="506">
        <v>5.5</v>
      </c>
      <c r="BG107" s="506">
        <v>7.6</v>
      </c>
      <c r="BH107" s="506">
        <v>7</v>
      </c>
      <c r="BI107" s="506">
        <v>5.6</v>
      </c>
      <c r="BJ107" s="506">
        <v>6.1</v>
      </c>
      <c r="BK107" s="506">
        <v>6</v>
      </c>
      <c r="BL107" s="506">
        <v>6.9</v>
      </c>
      <c r="BM107" s="506">
        <v>5</v>
      </c>
      <c r="BN107" s="506">
        <v>6.6</v>
      </c>
      <c r="BO107" s="506">
        <v>4.9000000000000004</v>
      </c>
      <c r="BP107" s="506">
        <v>5.3</v>
      </c>
      <c r="BQ107" s="552"/>
      <c r="BR107" s="506">
        <v>5.8</v>
      </c>
      <c r="BS107" s="506">
        <v>7.3</v>
      </c>
      <c r="BT107" s="506">
        <v>6.3</v>
      </c>
      <c r="BU107" s="506">
        <v>5.5</v>
      </c>
      <c r="BV107" s="506">
        <v>7.6</v>
      </c>
      <c r="BW107" s="506">
        <v>7.5</v>
      </c>
      <c r="BX107" s="507">
        <v>50</v>
      </c>
      <c r="BY107" s="508">
        <v>0</v>
      </c>
      <c r="BZ107" s="552"/>
      <c r="CA107" s="506">
        <v>6.5</v>
      </c>
      <c r="CB107" s="506">
        <v>6.8</v>
      </c>
      <c r="CC107" s="552"/>
      <c r="CD107" s="506">
        <v>5.9</v>
      </c>
      <c r="CE107" s="506">
        <v>6</v>
      </c>
      <c r="CF107" s="506">
        <v>8.8000000000000007</v>
      </c>
      <c r="CG107" s="506">
        <v>6</v>
      </c>
      <c r="CH107" s="552"/>
      <c r="CI107" s="506">
        <v>6.2</v>
      </c>
      <c r="CJ107" s="552"/>
      <c r="CK107" s="552"/>
      <c r="CL107" s="552"/>
      <c r="CM107" s="552"/>
      <c r="CN107" s="506">
        <v>5.5</v>
      </c>
      <c r="CO107" s="506">
        <v>5.5</v>
      </c>
      <c r="CP107" s="506">
        <v>7</v>
      </c>
      <c r="CQ107" s="506">
        <v>5.4</v>
      </c>
      <c r="CR107" s="506">
        <v>6.2</v>
      </c>
      <c r="CS107" s="507">
        <v>27</v>
      </c>
      <c r="CT107" s="508">
        <v>0</v>
      </c>
      <c r="CU107" s="552"/>
      <c r="CV107" s="552"/>
      <c r="CW107" s="506">
        <v>7.5</v>
      </c>
      <c r="CX107" s="552"/>
      <c r="CY107" s="507">
        <v>5</v>
      </c>
      <c r="CZ107" s="508">
        <v>0</v>
      </c>
      <c r="DA107" s="507">
        <v>138</v>
      </c>
      <c r="DB107" s="508">
        <v>0</v>
      </c>
      <c r="DC107" s="509">
        <v>137</v>
      </c>
      <c r="DD107" s="506">
        <v>138</v>
      </c>
      <c r="DE107" s="506">
        <v>6.5</v>
      </c>
      <c r="DF107" s="506">
        <v>2.58</v>
      </c>
      <c r="DG107" s="504"/>
    </row>
    <row r="108" spans="1:111" ht="15.95" customHeight="1" x14ac:dyDescent="0.2">
      <c r="A108" s="503">
        <v>2210714736</v>
      </c>
      <c r="B108" s="504" t="s">
        <v>12</v>
      </c>
      <c r="C108" s="504" t="s">
        <v>106</v>
      </c>
      <c r="D108" s="504" t="s">
        <v>182</v>
      </c>
      <c r="E108" s="505">
        <v>35917</v>
      </c>
      <c r="F108" s="504" t="s">
        <v>209</v>
      </c>
      <c r="G108" s="504" t="s">
        <v>212</v>
      </c>
      <c r="H108" s="506">
        <v>9</v>
      </c>
      <c r="I108" s="506">
        <v>6.9</v>
      </c>
      <c r="J108" s="506">
        <v>5.7</v>
      </c>
      <c r="K108" s="506">
        <v>5.9</v>
      </c>
      <c r="L108" s="506">
        <v>6</v>
      </c>
      <c r="M108" s="506">
        <v>6</v>
      </c>
      <c r="N108" s="506">
        <v>5.4</v>
      </c>
      <c r="O108" s="552"/>
      <c r="P108" s="506">
        <v>7.1</v>
      </c>
      <c r="Q108" s="552"/>
      <c r="R108" s="552"/>
      <c r="S108" s="552"/>
      <c r="T108" s="552"/>
      <c r="U108" s="506">
        <v>6.9</v>
      </c>
      <c r="V108" s="506">
        <v>6.8</v>
      </c>
      <c r="W108" s="506">
        <v>7.1</v>
      </c>
      <c r="X108" s="506">
        <v>8.4</v>
      </c>
      <c r="Y108" s="506">
        <v>5.4</v>
      </c>
      <c r="Z108" s="506">
        <v>5.5</v>
      </c>
      <c r="AA108" s="506">
        <v>4.9000000000000004</v>
      </c>
      <c r="AB108" s="506">
        <v>4.5999999999999996</v>
      </c>
      <c r="AC108" s="506">
        <v>7.9</v>
      </c>
      <c r="AD108" s="506">
        <v>6.6</v>
      </c>
      <c r="AE108" s="506">
        <v>6.7</v>
      </c>
      <c r="AF108" s="506">
        <v>7.4</v>
      </c>
      <c r="AG108" s="506">
        <v>6.4</v>
      </c>
      <c r="AH108" s="506">
        <v>7.7</v>
      </c>
      <c r="AI108" s="506">
        <v>6.1</v>
      </c>
      <c r="AJ108" s="506">
        <v>8.4</v>
      </c>
      <c r="AK108" s="507">
        <v>51</v>
      </c>
      <c r="AL108" s="508">
        <v>0</v>
      </c>
      <c r="AM108" s="506">
        <v>6.3</v>
      </c>
      <c r="AN108" s="506">
        <v>5.0999999999999996</v>
      </c>
      <c r="AO108" s="552"/>
      <c r="AP108" s="552"/>
      <c r="AQ108" s="506">
        <v>5.2</v>
      </c>
      <c r="AR108" s="552"/>
      <c r="AS108" s="552"/>
      <c r="AT108" s="552"/>
      <c r="AU108" s="552"/>
      <c r="AV108" s="552"/>
      <c r="AW108" s="506">
        <v>6.3</v>
      </c>
      <c r="AX108" s="552"/>
      <c r="AY108" s="552"/>
      <c r="AZ108" s="552"/>
      <c r="BA108" s="506">
        <v>6.3</v>
      </c>
      <c r="BB108" s="507">
        <v>5</v>
      </c>
      <c r="BC108" s="508">
        <v>0</v>
      </c>
      <c r="BD108" s="506">
        <v>5</v>
      </c>
      <c r="BE108" s="506">
        <v>4.0999999999999996</v>
      </c>
      <c r="BF108" s="506">
        <v>6.4</v>
      </c>
      <c r="BG108" s="506">
        <v>6.1</v>
      </c>
      <c r="BH108" s="506">
        <v>5.3</v>
      </c>
      <c r="BI108" s="506">
        <v>5.4</v>
      </c>
      <c r="BJ108" s="506">
        <v>7.6</v>
      </c>
      <c r="BK108" s="506">
        <v>5.7</v>
      </c>
      <c r="BL108" s="506">
        <v>4.7</v>
      </c>
      <c r="BM108" s="506">
        <v>5.6</v>
      </c>
      <c r="BN108" s="506">
        <v>4.9000000000000004</v>
      </c>
      <c r="BO108" s="506">
        <v>5.7</v>
      </c>
      <c r="BP108" s="506">
        <v>6.9</v>
      </c>
      <c r="BQ108" s="552"/>
      <c r="BR108" s="506">
        <v>6.5</v>
      </c>
      <c r="BS108" s="506">
        <v>5.9</v>
      </c>
      <c r="BT108" s="506">
        <v>4.9000000000000004</v>
      </c>
      <c r="BU108" s="506">
        <v>5.6</v>
      </c>
      <c r="BV108" s="506">
        <v>5.3</v>
      </c>
      <c r="BW108" s="506">
        <v>7.9</v>
      </c>
      <c r="BX108" s="507">
        <v>50</v>
      </c>
      <c r="BY108" s="508">
        <v>0</v>
      </c>
      <c r="BZ108" s="506">
        <v>6.2</v>
      </c>
      <c r="CA108" s="552"/>
      <c r="CB108" s="506">
        <v>6.1</v>
      </c>
      <c r="CC108" s="552"/>
      <c r="CD108" s="506">
        <v>6.5</v>
      </c>
      <c r="CE108" s="506">
        <v>6.1</v>
      </c>
      <c r="CF108" s="506">
        <v>7.3</v>
      </c>
      <c r="CG108" s="506">
        <v>5.3</v>
      </c>
      <c r="CH108" s="552"/>
      <c r="CI108" s="506">
        <v>6.1</v>
      </c>
      <c r="CJ108" s="552"/>
      <c r="CK108" s="552"/>
      <c r="CL108" s="552"/>
      <c r="CM108" s="552"/>
      <c r="CN108" s="506">
        <v>5</v>
      </c>
      <c r="CO108" s="506">
        <v>6.8</v>
      </c>
      <c r="CP108" s="506">
        <v>6.8</v>
      </c>
      <c r="CQ108" s="506">
        <v>6.9</v>
      </c>
      <c r="CR108" s="552">
        <v>0</v>
      </c>
      <c r="CS108" s="507">
        <v>26</v>
      </c>
      <c r="CT108" s="508">
        <v>1</v>
      </c>
      <c r="CU108" s="552"/>
      <c r="CV108" s="552"/>
      <c r="CW108" s="552"/>
      <c r="CX108" s="552"/>
      <c r="CY108" s="507">
        <v>0</v>
      </c>
      <c r="CZ108" s="508">
        <v>5</v>
      </c>
      <c r="DA108" s="507">
        <v>132</v>
      </c>
      <c r="DB108" s="508">
        <v>6</v>
      </c>
      <c r="DC108" s="509">
        <v>137</v>
      </c>
      <c r="DD108" s="506">
        <v>133</v>
      </c>
      <c r="DE108" s="506">
        <v>6.04</v>
      </c>
      <c r="DF108" s="506">
        <v>2.25</v>
      </c>
      <c r="DG108" s="504"/>
    </row>
    <row r="109" spans="1:111" ht="15.95" customHeight="1" x14ac:dyDescent="0.2">
      <c r="A109" s="503">
        <v>2220729441</v>
      </c>
      <c r="B109" s="504" t="s">
        <v>21</v>
      </c>
      <c r="C109" s="504" t="s">
        <v>48</v>
      </c>
      <c r="D109" s="504" t="s">
        <v>184</v>
      </c>
      <c r="E109" s="505">
        <v>36084</v>
      </c>
      <c r="F109" s="504" t="s">
        <v>209</v>
      </c>
      <c r="G109" s="504" t="s">
        <v>4854</v>
      </c>
      <c r="H109" s="506">
        <v>8.6</v>
      </c>
      <c r="I109" s="506">
        <v>8.6</v>
      </c>
      <c r="J109" s="506">
        <v>8.6</v>
      </c>
      <c r="K109" s="506">
        <v>7.9</v>
      </c>
      <c r="L109" s="506">
        <v>7.7</v>
      </c>
      <c r="M109" s="506">
        <v>9.9</v>
      </c>
      <c r="N109" s="506">
        <v>9.1</v>
      </c>
      <c r="O109" s="552"/>
      <c r="P109" s="506">
        <v>8.5</v>
      </c>
      <c r="Q109" s="552"/>
      <c r="R109" s="552"/>
      <c r="S109" s="552"/>
      <c r="T109" s="552"/>
      <c r="U109" s="506">
        <v>7.7</v>
      </c>
      <c r="V109" s="506">
        <v>7</v>
      </c>
      <c r="W109" s="506">
        <v>9.1</v>
      </c>
      <c r="X109" s="506">
        <v>8.1999999999999993</v>
      </c>
      <c r="Y109" s="506">
        <v>5.9</v>
      </c>
      <c r="Z109" s="506">
        <v>7.5</v>
      </c>
      <c r="AA109" s="506">
        <v>5.2</v>
      </c>
      <c r="AB109" s="506">
        <v>5.7</v>
      </c>
      <c r="AC109" s="506">
        <v>7.3</v>
      </c>
      <c r="AD109" s="506">
        <v>8.1999999999999993</v>
      </c>
      <c r="AE109" s="506">
        <v>5.7</v>
      </c>
      <c r="AF109" s="506">
        <v>7.6</v>
      </c>
      <c r="AG109" s="506">
        <v>6.4</v>
      </c>
      <c r="AH109" s="506">
        <v>5.5</v>
      </c>
      <c r="AI109" s="506">
        <v>4.5</v>
      </c>
      <c r="AJ109" s="506">
        <v>7.8</v>
      </c>
      <c r="AK109" s="507">
        <v>51</v>
      </c>
      <c r="AL109" s="508">
        <v>0</v>
      </c>
      <c r="AM109" s="506">
        <v>6.5</v>
      </c>
      <c r="AN109" s="506">
        <v>9.1999999999999993</v>
      </c>
      <c r="AO109" s="552"/>
      <c r="AP109" s="552"/>
      <c r="AQ109" s="506">
        <v>6</v>
      </c>
      <c r="AR109" s="552"/>
      <c r="AS109" s="552"/>
      <c r="AT109" s="552"/>
      <c r="AU109" s="552"/>
      <c r="AV109" s="552"/>
      <c r="AW109" s="506">
        <v>6.4</v>
      </c>
      <c r="AX109" s="552"/>
      <c r="AY109" s="552"/>
      <c r="AZ109" s="552"/>
      <c r="BA109" s="506">
        <v>8.4</v>
      </c>
      <c r="BB109" s="507">
        <v>5</v>
      </c>
      <c r="BC109" s="508">
        <v>0</v>
      </c>
      <c r="BD109" s="506">
        <v>5.2</v>
      </c>
      <c r="BE109" s="506">
        <v>6.2</v>
      </c>
      <c r="BF109" s="506">
        <v>7.7</v>
      </c>
      <c r="BG109" s="506">
        <v>6</v>
      </c>
      <c r="BH109" s="506">
        <v>6.5</v>
      </c>
      <c r="BI109" s="506">
        <v>7.6</v>
      </c>
      <c r="BJ109" s="506">
        <v>8.3000000000000007</v>
      </c>
      <c r="BK109" s="506">
        <v>7.1</v>
      </c>
      <c r="BL109" s="506">
        <v>7</v>
      </c>
      <c r="BM109" s="506">
        <v>6.1</v>
      </c>
      <c r="BN109" s="506">
        <v>6.6</v>
      </c>
      <c r="BO109" s="506">
        <v>8.1999999999999993</v>
      </c>
      <c r="BP109" s="506">
        <v>7.2</v>
      </c>
      <c r="BQ109" s="552"/>
      <c r="BR109" s="506">
        <v>5.7</v>
      </c>
      <c r="BS109" s="506">
        <v>6.7</v>
      </c>
      <c r="BT109" s="506">
        <v>6.6</v>
      </c>
      <c r="BU109" s="506">
        <v>8.8000000000000007</v>
      </c>
      <c r="BV109" s="506">
        <v>9</v>
      </c>
      <c r="BW109" s="506">
        <v>8.4</v>
      </c>
      <c r="BX109" s="507">
        <v>50</v>
      </c>
      <c r="BY109" s="508">
        <v>0</v>
      </c>
      <c r="BZ109" s="506">
        <v>8</v>
      </c>
      <c r="CA109" s="552"/>
      <c r="CB109" s="506">
        <v>7.6</v>
      </c>
      <c r="CC109" s="552"/>
      <c r="CD109" s="506">
        <v>5.2</v>
      </c>
      <c r="CE109" s="506">
        <v>8.5</v>
      </c>
      <c r="CF109" s="506">
        <v>9</v>
      </c>
      <c r="CG109" s="506">
        <v>6.6</v>
      </c>
      <c r="CH109" s="552"/>
      <c r="CI109" s="506">
        <v>7.3</v>
      </c>
      <c r="CJ109" s="552"/>
      <c r="CK109" s="552"/>
      <c r="CL109" s="552"/>
      <c r="CM109" s="552"/>
      <c r="CN109" s="506">
        <v>6.7</v>
      </c>
      <c r="CO109" s="506">
        <v>8.1999999999999993</v>
      </c>
      <c r="CP109" s="506">
        <v>7.9</v>
      </c>
      <c r="CQ109" s="506">
        <v>8.4</v>
      </c>
      <c r="CR109" s="506">
        <v>7.3</v>
      </c>
      <c r="CS109" s="507">
        <v>27</v>
      </c>
      <c r="CT109" s="508">
        <v>0</v>
      </c>
      <c r="CU109" s="552"/>
      <c r="CV109" s="552"/>
      <c r="CW109" s="506">
        <v>8.1</v>
      </c>
      <c r="CX109" s="552"/>
      <c r="CY109" s="507">
        <v>5</v>
      </c>
      <c r="CZ109" s="508">
        <v>0</v>
      </c>
      <c r="DA109" s="507">
        <v>138</v>
      </c>
      <c r="DB109" s="508">
        <v>0</v>
      </c>
      <c r="DC109" s="509">
        <v>137</v>
      </c>
      <c r="DD109" s="506">
        <v>138</v>
      </c>
      <c r="DE109" s="506">
        <v>7.27</v>
      </c>
      <c r="DF109" s="506">
        <v>3.04</v>
      </c>
      <c r="DG109" s="504" t="s">
        <v>378</v>
      </c>
    </row>
    <row r="110" spans="1:111" ht="15.95" customHeight="1" x14ac:dyDescent="0.2">
      <c r="A110" s="503">
        <v>2220728551</v>
      </c>
      <c r="B110" s="504" t="s">
        <v>23</v>
      </c>
      <c r="C110" s="504" t="s">
        <v>72</v>
      </c>
      <c r="D110" s="504" t="s">
        <v>186</v>
      </c>
      <c r="E110" s="505">
        <v>36094</v>
      </c>
      <c r="F110" s="504" t="s">
        <v>209</v>
      </c>
      <c r="G110" s="504" t="s">
        <v>4854</v>
      </c>
      <c r="H110" s="506">
        <v>8.5</v>
      </c>
      <c r="I110" s="506">
        <v>7.3</v>
      </c>
      <c r="J110" s="506">
        <v>7.9</v>
      </c>
      <c r="K110" s="506">
        <v>7.4</v>
      </c>
      <c r="L110" s="506">
        <v>5.8</v>
      </c>
      <c r="M110" s="506">
        <v>8.1999999999999993</v>
      </c>
      <c r="N110" s="506">
        <v>7.1</v>
      </c>
      <c r="O110" s="552"/>
      <c r="P110" s="506">
        <v>6.1</v>
      </c>
      <c r="Q110" s="552"/>
      <c r="R110" s="506">
        <v>7</v>
      </c>
      <c r="S110" s="552"/>
      <c r="T110" s="552"/>
      <c r="U110" s="506">
        <v>6.5</v>
      </c>
      <c r="V110" s="552"/>
      <c r="W110" s="506">
        <v>9.1</v>
      </c>
      <c r="X110" s="506">
        <v>8.4</v>
      </c>
      <c r="Y110" s="506">
        <v>7.3</v>
      </c>
      <c r="Z110" s="506">
        <v>5.0999999999999996</v>
      </c>
      <c r="AA110" s="506">
        <v>7.4</v>
      </c>
      <c r="AB110" s="506">
        <v>7.8</v>
      </c>
      <c r="AC110" s="510" t="s">
        <v>250</v>
      </c>
      <c r="AD110" s="510" t="s">
        <v>250</v>
      </c>
      <c r="AE110" s="506">
        <v>7</v>
      </c>
      <c r="AF110" s="506">
        <v>8.1</v>
      </c>
      <c r="AG110" s="506">
        <v>6.3</v>
      </c>
      <c r="AH110" s="506">
        <v>6</v>
      </c>
      <c r="AI110" s="506">
        <v>5.3</v>
      </c>
      <c r="AJ110" s="506">
        <v>8.8000000000000007</v>
      </c>
      <c r="AK110" s="507">
        <v>51</v>
      </c>
      <c r="AL110" s="508">
        <v>0</v>
      </c>
      <c r="AM110" s="506">
        <v>6.9</v>
      </c>
      <c r="AN110" s="506">
        <v>5.5</v>
      </c>
      <c r="AO110" s="552"/>
      <c r="AP110" s="552"/>
      <c r="AQ110" s="552"/>
      <c r="AR110" s="552"/>
      <c r="AS110" s="552"/>
      <c r="AT110" s="506">
        <v>6.8</v>
      </c>
      <c r="AU110" s="552"/>
      <c r="AV110" s="552"/>
      <c r="AW110" s="552"/>
      <c r="AX110" s="552"/>
      <c r="AY110" s="552"/>
      <c r="AZ110" s="506">
        <v>5.9</v>
      </c>
      <c r="BA110" s="506">
        <v>5.3</v>
      </c>
      <c r="BB110" s="507">
        <v>5</v>
      </c>
      <c r="BC110" s="508">
        <v>0</v>
      </c>
      <c r="BD110" s="506">
        <v>6.9</v>
      </c>
      <c r="BE110" s="506">
        <v>7.5</v>
      </c>
      <c r="BF110" s="506">
        <v>7.4</v>
      </c>
      <c r="BG110" s="506">
        <v>6.1</v>
      </c>
      <c r="BH110" s="506">
        <v>7.5</v>
      </c>
      <c r="BI110" s="506">
        <v>6.8</v>
      </c>
      <c r="BJ110" s="506">
        <v>7.9</v>
      </c>
      <c r="BK110" s="506">
        <v>6.4</v>
      </c>
      <c r="BL110" s="506">
        <v>7.9</v>
      </c>
      <c r="BM110" s="506">
        <v>6.4</v>
      </c>
      <c r="BN110" s="506">
        <v>7.6</v>
      </c>
      <c r="BO110" s="506">
        <v>6.2</v>
      </c>
      <c r="BP110" s="506">
        <v>8.1</v>
      </c>
      <c r="BQ110" s="552"/>
      <c r="BR110" s="506">
        <v>9.1</v>
      </c>
      <c r="BS110" s="506">
        <v>6</v>
      </c>
      <c r="BT110" s="506">
        <v>7.5</v>
      </c>
      <c r="BU110" s="506">
        <v>8</v>
      </c>
      <c r="BV110" s="506">
        <v>8.4</v>
      </c>
      <c r="BW110" s="506">
        <v>7.1</v>
      </c>
      <c r="BX110" s="507">
        <v>50</v>
      </c>
      <c r="BY110" s="508">
        <v>0</v>
      </c>
      <c r="BZ110" s="506">
        <v>8.6</v>
      </c>
      <c r="CA110" s="552"/>
      <c r="CB110" s="506">
        <v>8.5</v>
      </c>
      <c r="CC110" s="552"/>
      <c r="CD110" s="506">
        <v>7.1</v>
      </c>
      <c r="CE110" s="506">
        <v>7.6</v>
      </c>
      <c r="CF110" s="506">
        <v>9.3000000000000007</v>
      </c>
      <c r="CG110" s="506">
        <v>6.5</v>
      </c>
      <c r="CH110" s="552"/>
      <c r="CI110" s="506">
        <v>8.4</v>
      </c>
      <c r="CJ110" s="552"/>
      <c r="CK110" s="552"/>
      <c r="CL110" s="552"/>
      <c r="CM110" s="552"/>
      <c r="CN110" s="506">
        <v>6.9</v>
      </c>
      <c r="CO110" s="506">
        <v>7</v>
      </c>
      <c r="CP110" s="506">
        <v>7.8</v>
      </c>
      <c r="CQ110" s="506">
        <v>9.6999999999999993</v>
      </c>
      <c r="CR110" s="506">
        <v>8</v>
      </c>
      <c r="CS110" s="507">
        <v>27</v>
      </c>
      <c r="CT110" s="508">
        <v>0</v>
      </c>
      <c r="CU110" s="552"/>
      <c r="CV110" s="552"/>
      <c r="CW110" s="506">
        <v>8.1</v>
      </c>
      <c r="CX110" s="552"/>
      <c r="CY110" s="507">
        <v>5</v>
      </c>
      <c r="CZ110" s="508">
        <v>0</v>
      </c>
      <c r="DA110" s="507">
        <v>138</v>
      </c>
      <c r="DB110" s="508">
        <v>0</v>
      </c>
      <c r="DC110" s="509">
        <v>137</v>
      </c>
      <c r="DD110" s="506">
        <v>138</v>
      </c>
      <c r="DE110" s="506">
        <v>7.37</v>
      </c>
      <c r="DF110" s="506">
        <v>3.09</v>
      </c>
      <c r="DG110" s="504"/>
    </row>
    <row r="111" spans="1:111" ht="15.95" customHeight="1" x14ac:dyDescent="0.2">
      <c r="A111" s="503">
        <v>2220316313</v>
      </c>
      <c r="B111" s="504" t="s">
        <v>6</v>
      </c>
      <c r="C111" s="504" t="s">
        <v>51</v>
      </c>
      <c r="D111" s="504" t="s">
        <v>187</v>
      </c>
      <c r="E111" s="505">
        <v>35956</v>
      </c>
      <c r="F111" s="504" t="s">
        <v>209</v>
      </c>
      <c r="G111" s="504" t="s">
        <v>4854</v>
      </c>
      <c r="H111" s="506">
        <v>7.8</v>
      </c>
      <c r="I111" s="506">
        <v>8.1999999999999993</v>
      </c>
      <c r="J111" s="506">
        <v>8.4</v>
      </c>
      <c r="K111" s="506">
        <v>6.4</v>
      </c>
      <c r="L111" s="506">
        <v>8</v>
      </c>
      <c r="M111" s="506">
        <v>5.5</v>
      </c>
      <c r="N111" s="506">
        <v>5.8</v>
      </c>
      <c r="O111" s="552"/>
      <c r="P111" s="506">
        <v>7.1</v>
      </c>
      <c r="Q111" s="552"/>
      <c r="R111" s="552"/>
      <c r="S111" s="552"/>
      <c r="T111" s="552"/>
      <c r="U111" s="506">
        <v>8.1</v>
      </c>
      <c r="V111" s="506">
        <v>7.1</v>
      </c>
      <c r="W111" s="506">
        <v>8.8000000000000007</v>
      </c>
      <c r="X111" s="506">
        <v>7.4</v>
      </c>
      <c r="Y111" s="506">
        <v>7.2</v>
      </c>
      <c r="Z111" s="506">
        <v>7.7</v>
      </c>
      <c r="AA111" s="506">
        <v>5.6</v>
      </c>
      <c r="AB111" s="506">
        <v>5.2</v>
      </c>
      <c r="AC111" s="506">
        <v>6</v>
      </c>
      <c r="AD111" s="506">
        <v>4.9000000000000004</v>
      </c>
      <c r="AE111" s="506">
        <v>6.1</v>
      </c>
      <c r="AF111" s="506">
        <v>5.2</v>
      </c>
      <c r="AG111" s="506">
        <v>6.4</v>
      </c>
      <c r="AH111" s="506">
        <v>4.4000000000000004</v>
      </c>
      <c r="AI111" s="506">
        <v>6</v>
      </c>
      <c r="AJ111" s="506">
        <v>6</v>
      </c>
      <c r="AK111" s="507">
        <v>51</v>
      </c>
      <c r="AL111" s="508">
        <v>0</v>
      </c>
      <c r="AM111" s="506">
        <v>6.4</v>
      </c>
      <c r="AN111" s="506">
        <v>6.1</v>
      </c>
      <c r="AO111" s="552"/>
      <c r="AP111" s="552"/>
      <c r="AQ111" s="552"/>
      <c r="AR111" s="552"/>
      <c r="AS111" s="552"/>
      <c r="AT111" s="506">
        <v>6.8</v>
      </c>
      <c r="AU111" s="552"/>
      <c r="AV111" s="552"/>
      <c r="AW111" s="552"/>
      <c r="AX111" s="552"/>
      <c r="AY111" s="552"/>
      <c r="AZ111" s="506">
        <v>6.2</v>
      </c>
      <c r="BA111" s="506">
        <v>5.8</v>
      </c>
      <c r="BB111" s="507">
        <v>5</v>
      </c>
      <c r="BC111" s="508">
        <v>0</v>
      </c>
      <c r="BD111" s="506">
        <v>5.6</v>
      </c>
      <c r="BE111" s="506">
        <v>5.8</v>
      </c>
      <c r="BF111" s="506">
        <v>8.5</v>
      </c>
      <c r="BG111" s="506">
        <v>4.9000000000000004</v>
      </c>
      <c r="BH111" s="506">
        <v>5.5</v>
      </c>
      <c r="BI111" s="506">
        <v>6.6</v>
      </c>
      <c r="BJ111" s="506">
        <v>8.6999999999999993</v>
      </c>
      <c r="BK111" s="506">
        <v>6.2</v>
      </c>
      <c r="BL111" s="506">
        <v>7.9</v>
      </c>
      <c r="BM111" s="506">
        <v>6</v>
      </c>
      <c r="BN111" s="506">
        <v>8.1</v>
      </c>
      <c r="BO111" s="506">
        <v>6.4</v>
      </c>
      <c r="BP111" s="506">
        <v>7.9</v>
      </c>
      <c r="BQ111" s="552"/>
      <c r="BR111" s="506">
        <v>5</v>
      </c>
      <c r="BS111" s="506">
        <v>7.9</v>
      </c>
      <c r="BT111" s="506">
        <v>6.1</v>
      </c>
      <c r="BU111" s="506">
        <v>5.9</v>
      </c>
      <c r="BV111" s="506">
        <v>7.7</v>
      </c>
      <c r="BW111" s="506">
        <v>7.4</v>
      </c>
      <c r="BX111" s="507">
        <v>50</v>
      </c>
      <c r="BY111" s="508">
        <v>0</v>
      </c>
      <c r="BZ111" s="506">
        <v>8.6</v>
      </c>
      <c r="CA111" s="552"/>
      <c r="CB111" s="506">
        <v>7.5</v>
      </c>
      <c r="CC111" s="552"/>
      <c r="CD111" s="506">
        <v>7.6</v>
      </c>
      <c r="CE111" s="506">
        <v>7</v>
      </c>
      <c r="CF111" s="506">
        <v>6.9</v>
      </c>
      <c r="CG111" s="506">
        <v>6</v>
      </c>
      <c r="CH111" s="552"/>
      <c r="CI111" s="552"/>
      <c r="CJ111" s="552"/>
      <c r="CK111" s="506">
        <v>6.2</v>
      </c>
      <c r="CL111" s="552"/>
      <c r="CM111" s="552"/>
      <c r="CN111" s="506">
        <v>8.1</v>
      </c>
      <c r="CO111" s="506">
        <v>7.1</v>
      </c>
      <c r="CP111" s="506">
        <v>7.9</v>
      </c>
      <c r="CQ111" s="506">
        <v>8.6999999999999993</v>
      </c>
      <c r="CR111" s="506">
        <v>6.2</v>
      </c>
      <c r="CS111" s="507">
        <v>27</v>
      </c>
      <c r="CT111" s="508">
        <v>0</v>
      </c>
      <c r="CU111" s="552"/>
      <c r="CV111" s="552"/>
      <c r="CW111" s="506">
        <v>7.4</v>
      </c>
      <c r="CX111" s="552"/>
      <c r="CY111" s="507">
        <v>5</v>
      </c>
      <c r="CZ111" s="508">
        <v>0</v>
      </c>
      <c r="DA111" s="507">
        <v>138</v>
      </c>
      <c r="DB111" s="508">
        <v>0</v>
      </c>
      <c r="DC111" s="509">
        <v>137</v>
      </c>
      <c r="DD111" s="506">
        <v>138</v>
      </c>
      <c r="DE111" s="506">
        <v>6.79</v>
      </c>
      <c r="DF111" s="506">
        <v>2.74</v>
      </c>
      <c r="DG111" s="504" t="s">
        <v>375</v>
      </c>
    </row>
    <row r="112" spans="1:111" ht="15.95" customHeight="1" x14ac:dyDescent="0.2">
      <c r="A112" s="503">
        <v>2220727410</v>
      </c>
      <c r="B112" s="504" t="s">
        <v>14</v>
      </c>
      <c r="C112" s="504" t="s">
        <v>109</v>
      </c>
      <c r="D112" s="504" t="s">
        <v>187</v>
      </c>
      <c r="E112" s="505">
        <v>35953</v>
      </c>
      <c r="F112" s="504" t="s">
        <v>209</v>
      </c>
      <c r="G112" s="504" t="s">
        <v>4854</v>
      </c>
      <c r="H112" s="506">
        <v>8.1999999999999993</v>
      </c>
      <c r="I112" s="506">
        <v>7.5</v>
      </c>
      <c r="J112" s="506">
        <v>6.2</v>
      </c>
      <c r="K112" s="506">
        <v>8.1999999999999993</v>
      </c>
      <c r="L112" s="506">
        <v>6.9</v>
      </c>
      <c r="M112" s="506">
        <v>5.0999999999999996</v>
      </c>
      <c r="N112" s="506">
        <v>6.8</v>
      </c>
      <c r="O112" s="552"/>
      <c r="P112" s="506">
        <v>8.5</v>
      </c>
      <c r="Q112" s="552"/>
      <c r="R112" s="552"/>
      <c r="S112" s="552"/>
      <c r="T112" s="552"/>
      <c r="U112" s="506">
        <v>7.3</v>
      </c>
      <c r="V112" s="506">
        <v>8.1</v>
      </c>
      <c r="W112" s="506">
        <v>9.3000000000000007</v>
      </c>
      <c r="X112" s="506">
        <v>8.5</v>
      </c>
      <c r="Y112" s="506">
        <v>7.2</v>
      </c>
      <c r="Z112" s="506">
        <v>7.4</v>
      </c>
      <c r="AA112" s="506">
        <v>4.2</v>
      </c>
      <c r="AB112" s="506">
        <v>7.7</v>
      </c>
      <c r="AC112" s="506">
        <v>7.5</v>
      </c>
      <c r="AD112" s="506">
        <v>8.4</v>
      </c>
      <c r="AE112" s="506">
        <v>6.1</v>
      </c>
      <c r="AF112" s="506">
        <v>9.4</v>
      </c>
      <c r="AG112" s="506">
        <v>7.1</v>
      </c>
      <c r="AH112" s="506">
        <v>6.5</v>
      </c>
      <c r="AI112" s="506">
        <v>6.8</v>
      </c>
      <c r="AJ112" s="506">
        <v>8.1999999999999993</v>
      </c>
      <c r="AK112" s="507">
        <v>51</v>
      </c>
      <c r="AL112" s="508">
        <v>0</v>
      </c>
      <c r="AM112" s="506">
        <v>7</v>
      </c>
      <c r="AN112" s="506">
        <v>5.5</v>
      </c>
      <c r="AO112" s="506">
        <v>7.5</v>
      </c>
      <c r="AP112" s="552"/>
      <c r="AQ112" s="552"/>
      <c r="AR112" s="552"/>
      <c r="AS112" s="552"/>
      <c r="AT112" s="552"/>
      <c r="AU112" s="506">
        <v>9</v>
      </c>
      <c r="AV112" s="552"/>
      <c r="AW112" s="552"/>
      <c r="AX112" s="552"/>
      <c r="AY112" s="552"/>
      <c r="AZ112" s="552"/>
      <c r="BA112" s="506">
        <v>6.6</v>
      </c>
      <c r="BB112" s="507">
        <v>5</v>
      </c>
      <c r="BC112" s="508">
        <v>0</v>
      </c>
      <c r="BD112" s="506">
        <v>6.7</v>
      </c>
      <c r="BE112" s="506">
        <v>5</v>
      </c>
      <c r="BF112" s="506">
        <v>4.8</v>
      </c>
      <c r="BG112" s="506">
        <v>7.1</v>
      </c>
      <c r="BH112" s="506">
        <v>5.0999999999999996</v>
      </c>
      <c r="BI112" s="506">
        <v>7.5</v>
      </c>
      <c r="BJ112" s="506">
        <v>7.8</v>
      </c>
      <c r="BK112" s="506">
        <v>6.9</v>
      </c>
      <c r="BL112" s="506">
        <v>5.6</v>
      </c>
      <c r="BM112" s="506">
        <v>6.2</v>
      </c>
      <c r="BN112" s="506">
        <v>5.7</v>
      </c>
      <c r="BO112" s="506">
        <v>7.1</v>
      </c>
      <c r="BP112" s="506">
        <v>6.3</v>
      </c>
      <c r="BQ112" s="552"/>
      <c r="BR112" s="506">
        <v>8.1999999999999993</v>
      </c>
      <c r="BS112" s="506">
        <v>6.1</v>
      </c>
      <c r="BT112" s="506">
        <v>6.2</v>
      </c>
      <c r="BU112" s="506">
        <v>5.4</v>
      </c>
      <c r="BV112" s="506">
        <v>5.5</v>
      </c>
      <c r="BW112" s="506">
        <v>8.4</v>
      </c>
      <c r="BX112" s="507">
        <v>50</v>
      </c>
      <c r="BY112" s="508">
        <v>0</v>
      </c>
      <c r="BZ112" s="552"/>
      <c r="CA112" s="506">
        <v>7.4</v>
      </c>
      <c r="CB112" s="506">
        <v>7.8</v>
      </c>
      <c r="CC112" s="552"/>
      <c r="CD112" s="506">
        <v>7</v>
      </c>
      <c r="CE112" s="506">
        <v>7</v>
      </c>
      <c r="CF112" s="506">
        <v>6.7</v>
      </c>
      <c r="CG112" s="506">
        <v>5.0999999999999996</v>
      </c>
      <c r="CH112" s="552"/>
      <c r="CI112" s="552"/>
      <c r="CJ112" s="552"/>
      <c r="CK112" s="506">
        <v>6.8</v>
      </c>
      <c r="CL112" s="552"/>
      <c r="CM112" s="552"/>
      <c r="CN112" s="506">
        <v>6</v>
      </c>
      <c r="CO112" s="506">
        <v>5.4</v>
      </c>
      <c r="CP112" s="506">
        <v>7.7</v>
      </c>
      <c r="CQ112" s="506">
        <v>8.1</v>
      </c>
      <c r="CR112" s="506">
        <v>7.8</v>
      </c>
      <c r="CS112" s="507">
        <v>27</v>
      </c>
      <c r="CT112" s="508">
        <v>0</v>
      </c>
      <c r="CU112" s="552"/>
      <c r="CV112" s="552"/>
      <c r="CW112" s="506">
        <v>7.8</v>
      </c>
      <c r="CX112" s="552"/>
      <c r="CY112" s="507">
        <v>5</v>
      </c>
      <c r="CZ112" s="508">
        <v>0</v>
      </c>
      <c r="DA112" s="507">
        <v>138</v>
      </c>
      <c r="DB112" s="508">
        <v>0</v>
      </c>
      <c r="DC112" s="509">
        <v>137</v>
      </c>
      <c r="DD112" s="506">
        <v>138</v>
      </c>
      <c r="DE112" s="506">
        <v>6.79</v>
      </c>
      <c r="DF112" s="506">
        <v>2.73</v>
      </c>
      <c r="DG112" s="504"/>
    </row>
    <row r="113" spans="1:111" ht="15.95" customHeight="1" x14ac:dyDescent="0.2">
      <c r="A113" s="503">
        <v>2220728376</v>
      </c>
      <c r="B113" s="504" t="s">
        <v>7</v>
      </c>
      <c r="C113" s="504" t="s">
        <v>46</v>
      </c>
      <c r="D113" s="504" t="s">
        <v>187</v>
      </c>
      <c r="E113" s="505">
        <v>36097</v>
      </c>
      <c r="F113" s="504" t="s">
        <v>209</v>
      </c>
      <c r="G113" s="504" t="s">
        <v>4854</v>
      </c>
      <c r="H113" s="506">
        <v>8.3000000000000007</v>
      </c>
      <c r="I113" s="506">
        <v>7.3</v>
      </c>
      <c r="J113" s="506">
        <v>8.6</v>
      </c>
      <c r="K113" s="506">
        <v>6.9</v>
      </c>
      <c r="L113" s="506">
        <v>7.4</v>
      </c>
      <c r="M113" s="506">
        <v>9.1999999999999993</v>
      </c>
      <c r="N113" s="506">
        <v>8.8000000000000007</v>
      </c>
      <c r="O113" s="552"/>
      <c r="P113" s="506">
        <v>9.1999999999999993</v>
      </c>
      <c r="Q113" s="552"/>
      <c r="R113" s="506">
        <v>8.6</v>
      </c>
      <c r="S113" s="552"/>
      <c r="T113" s="552"/>
      <c r="U113" s="506">
        <v>7.1</v>
      </c>
      <c r="V113" s="552"/>
      <c r="W113" s="506">
        <v>8.6999999999999993</v>
      </c>
      <c r="X113" s="506">
        <v>7.8</v>
      </c>
      <c r="Y113" s="506">
        <v>6</v>
      </c>
      <c r="Z113" s="506">
        <v>7.7</v>
      </c>
      <c r="AA113" s="506">
        <v>6.9</v>
      </c>
      <c r="AB113" s="506">
        <v>7.9</v>
      </c>
      <c r="AC113" s="506">
        <v>6.7</v>
      </c>
      <c r="AD113" s="506">
        <v>7.3</v>
      </c>
      <c r="AE113" s="506">
        <v>6</v>
      </c>
      <c r="AF113" s="506">
        <v>8.1999999999999993</v>
      </c>
      <c r="AG113" s="506">
        <v>6.6</v>
      </c>
      <c r="AH113" s="506">
        <v>8.1</v>
      </c>
      <c r="AI113" s="506">
        <v>5.7</v>
      </c>
      <c r="AJ113" s="506">
        <v>8.1</v>
      </c>
      <c r="AK113" s="507">
        <v>51</v>
      </c>
      <c r="AL113" s="508">
        <v>0</v>
      </c>
      <c r="AM113" s="506">
        <v>6.8</v>
      </c>
      <c r="AN113" s="506">
        <v>6</v>
      </c>
      <c r="AO113" s="552"/>
      <c r="AP113" s="552"/>
      <c r="AQ113" s="552"/>
      <c r="AR113" s="552"/>
      <c r="AS113" s="552"/>
      <c r="AT113" s="506">
        <v>7.9</v>
      </c>
      <c r="AU113" s="552"/>
      <c r="AV113" s="552"/>
      <c r="AW113" s="552"/>
      <c r="AX113" s="552"/>
      <c r="AY113" s="552"/>
      <c r="AZ113" s="506">
        <v>6.7</v>
      </c>
      <c r="BA113" s="506">
        <v>6</v>
      </c>
      <c r="BB113" s="507">
        <v>5</v>
      </c>
      <c r="BC113" s="508">
        <v>0</v>
      </c>
      <c r="BD113" s="506">
        <v>8</v>
      </c>
      <c r="BE113" s="506">
        <v>6.6</v>
      </c>
      <c r="BF113" s="506">
        <v>9.9</v>
      </c>
      <c r="BG113" s="506">
        <v>6.9</v>
      </c>
      <c r="BH113" s="506">
        <v>9</v>
      </c>
      <c r="BI113" s="506">
        <v>9</v>
      </c>
      <c r="BJ113" s="506">
        <v>7.6</v>
      </c>
      <c r="BK113" s="506">
        <v>6.5</v>
      </c>
      <c r="BL113" s="506">
        <v>6.6</v>
      </c>
      <c r="BM113" s="506">
        <v>8.5</v>
      </c>
      <c r="BN113" s="506">
        <v>8.3000000000000007</v>
      </c>
      <c r="BO113" s="506">
        <v>7.5</v>
      </c>
      <c r="BP113" s="506">
        <v>8.1</v>
      </c>
      <c r="BQ113" s="552"/>
      <c r="BR113" s="506">
        <v>8.6</v>
      </c>
      <c r="BS113" s="506">
        <v>6.2</v>
      </c>
      <c r="BT113" s="506">
        <v>7.3</v>
      </c>
      <c r="BU113" s="506">
        <v>5.4</v>
      </c>
      <c r="BV113" s="506">
        <v>6.2</v>
      </c>
      <c r="BW113" s="506">
        <v>8.6999999999999993</v>
      </c>
      <c r="BX113" s="507">
        <v>50</v>
      </c>
      <c r="BY113" s="508">
        <v>0</v>
      </c>
      <c r="BZ113" s="552"/>
      <c r="CA113" s="506">
        <v>7.2</v>
      </c>
      <c r="CB113" s="506">
        <v>8.4</v>
      </c>
      <c r="CC113" s="552"/>
      <c r="CD113" s="506">
        <v>7.1</v>
      </c>
      <c r="CE113" s="506">
        <v>8.5</v>
      </c>
      <c r="CF113" s="506">
        <v>9.1999999999999993</v>
      </c>
      <c r="CG113" s="506">
        <v>6.9</v>
      </c>
      <c r="CH113" s="552"/>
      <c r="CI113" s="552"/>
      <c r="CJ113" s="552"/>
      <c r="CK113" s="552"/>
      <c r="CL113" s="552"/>
      <c r="CM113" s="506">
        <v>8.8000000000000007</v>
      </c>
      <c r="CN113" s="506">
        <v>7.5</v>
      </c>
      <c r="CO113" s="506">
        <v>7.9</v>
      </c>
      <c r="CP113" s="506">
        <v>8.6999999999999993</v>
      </c>
      <c r="CQ113" s="506">
        <v>8.4</v>
      </c>
      <c r="CR113" s="506">
        <v>7.9</v>
      </c>
      <c r="CS113" s="507">
        <v>27</v>
      </c>
      <c r="CT113" s="508">
        <v>0</v>
      </c>
      <c r="CU113" s="552"/>
      <c r="CV113" s="552"/>
      <c r="CW113" s="552"/>
      <c r="CX113" s="506">
        <v>8.6999999999999993</v>
      </c>
      <c r="CY113" s="507">
        <v>5</v>
      </c>
      <c r="CZ113" s="508">
        <v>0</v>
      </c>
      <c r="DA113" s="507">
        <v>138</v>
      </c>
      <c r="DB113" s="508">
        <v>0</v>
      </c>
      <c r="DC113" s="509">
        <v>137</v>
      </c>
      <c r="DD113" s="506">
        <v>138</v>
      </c>
      <c r="DE113" s="506">
        <v>7.68</v>
      </c>
      <c r="DF113" s="506">
        <v>3.27</v>
      </c>
      <c r="DG113" s="504" t="s">
        <v>364</v>
      </c>
    </row>
    <row r="114" spans="1:111" ht="15.95" customHeight="1" x14ac:dyDescent="0.2">
      <c r="A114" s="503">
        <v>2220729639</v>
      </c>
      <c r="B114" s="504" t="s">
        <v>6</v>
      </c>
      <c r="C114" s="504" t="s">
        <v>110</v>
      </c>
      <c r="D114" s="504" t="s">
        <v>187</v>
      </c>
      <c r="E114" s="505">
        <v>36077</v>
      </c>
      <c r="F114" s="504" t="s">
        <v>209</v>
      </c>
      <c r="G114" s="504" t="s">
        <v>4854</v>
      </c>
      <c r="H114" s="506">
        <v>6.5</v>
      </c>
      <c r="I114" s="506">
        <v>7.2</v>
      </c>
      <c r="J114" s="506">
        <v>6.3</v>
      </c>
      <c r="K114" s="506">
        <v>6.4</v>
      </c>
      <c r="L114" s="506">
        <v>4.8</v>
      </c>
      <c r="M114" s="506">
        <v>4.8</v>
      </c>
      <c r="N114" s="506">
        <v>5.2</v>
      </c>
      <c r="O114" s="552"/>
      <c r="P114" s="506">
        <v>5.9</v>
      </c>
      <c r="Q114" s="552"/>
      <c r="R114" s="552"/>
      <c r="S114" s="552"/>
      <c r="T114" s="552"/>
      <c r="U114" s="506">
        <v>8</v>
      </c>
      <c r="V114" s="506">
        <v>8.3000000000000007</v>
      </c>
      <c r="W114" s="506">
        <v>7.3</v>
      </c>
      <c r="X114" s="506">
        <v>9.1</v>
      </c>
      <c r="Y114" s="506">
        <v>7.4</v>
      </c>
      <c r="Z114" s="506">
        <v>6.3</v>
      </c>
      <c r="AA114" s="506">
        <v>4.2</v>
      </c>
      <c r="AB114" s="506">
        <v>7.7</v>
      </c>
      <c r="AC114" s="506">
        <v>6.1</v>
      </c>
      <c r="AD114" s="506">
        <v>6.7</v>
      </c>
      <c r="AE114" s="506">
        <v>6.1</v>
      </c>
      <c r="AF114" s="506">
        <v>6.6</v>
      </c>
      <c r="AG114" s="506">
        <v>6.2</v>
      </c>
      <c r="AH114" s="506">
        <v>5.5</v>
      </c>
      <c r="AI114" s="506">
        <v>6.7</v>
      </c>
      <c r="AJ114" s="506">
        <v>7.4</v>
      </c>
      <c r="AK114" s="507">
        <v>51</v>
      </c>
      <c r="AL114" s="508">
        <v>0</v>
      </c>
      <c r="AM114" s="506">
        <v>6.2</v>
      </c>
      <c r="AN114" s="506">
        <v>5.7</v>
      </c>
      <c r="AO114" s="506">
        <v>7.6</v>
      </c>
      <c r="AP114" s="552"/>
      <c r="AQ114" s="506">
        <v>4.5</v>
      </c>
      <c r="AR114" s="552"/>
      <c r="AS114" s="552"/>
      <c r="AT114" s="552"/>
      <c r="AU114" s="506">
        <v>5.6</v>
      </c>
      <c r="AV114" s="552"/>
      <c r="AW114" s="506">
        <v>4.5999999999999996</v>
      </c>
      <c r="AX114" s="552"/>
      <c r="AY114" s="552"/>
      <c r="AZ114" s="552"/>
      <c r="BA114" s="506">
        <v>5.4</v>
      </c>
      <c r="BB114" s="507">
        <v>7</v>
      </c>
      <c r="BC114" s="508">
        <v>0</v>
      </c>
      <c r="BD114" s="506">
        <v>5.4</v>
      </c>
      <c r="BE114" s="506">
        <v>4.0999999999999996</v>
      </c>
      <c r="BF114" s="506">
        <v>4.5999999999999996</v>
      </c>
      <c r="BG114" s="506">
        <v>7.1</v>
      </c>
      <c r="BH114" s="506">
        <v>5.7</v>
      </c>
      <c r="BI114" s="506">
        <v>6.4</v>
      </c>
      <c r="BJ114" s="506">
        <v>6.9</v>
      </c>
      <c r="BK114" s="506">
        <v>5.7</v>
      </c>
      <c r="BL114" s="506">
        <v>7.2</v>
      </c>
      <c r="BM114" s="506">
        <v>5.0999999999999996</v>
      </c>
      <c r="BN114" s="506">
        <v>6.7</v>
      </c>
      <c r="BO114" s="506">
        <v>5.6</v>
      </c>
      <c r="BP114" s="506">
        <v>5.4</v>
      </c>
      <c r="BQ114" s="552"/>
      <c r="BR114" s="506">
        <v>6.1</v>
      </c>
      <c r="BS114" s="506">
        <v>5.0999999999999996</v>
      </c>
      <c r="BT114" s="506">
        <v>5.7</v>
      </c>
      <c r="BU114" s="506">
        <v>5.5</v>
      </c>
      <c r="BV114" s="506">
        <v>5.4</v>
      </c>
      <c r="BW114" s="506">
        <v>8.6999999999999993</v>
      </c>
      <c r="BX114" s="507">
        <v>50</v>
      </c>
      <c r="BY114" s="508">
        <v>0</v>
      </c>
      <c r="BZ114" s="552"/>
      <c r="CA114" s="506">
        <v>7.8</v>
      </c>
      <c r="CB114" s="506">
        <v>6.6</v>
      </c>
      <c r="CC114" s="552"/>
      <c r="CD114" s="506">
        <v>7.1</v>
      </c>
      <c r="CE114" s="506">
        <v>6.1</v>
      </c>
      <c r="CF114" s="506">
        <v>7.1</v>
      </c>
      <c r="CG114" s="506">
        <v>5.2</v>
      </c>
      <c r="CH114" s="552"/>
      <c r="CI114" s="552"/>
      <c r="CJ114" s="552"/>
      <c r="CK114" s="506">
        <v>4.8</v>
      </c>
      <c r="CL114" s="552"/>
      <c r="CM114" s="552"/>
      <c r="CN114" s="506">
        <v>6.2</v>
      </c>
      <c r="CO114" s="506">
        <v>7.1</v>
      </c>
      <c r="CP114" s="506">
        <v>8</v>
      </c>
      <c r="CQ114" s="506">
        <v>7.1</v>
      </c>
      <c r="CR114" s="506">
        <v>7.3</v>
      </c>
      <c r="CS114" s="507">
        <v>27</v>
      </c>
      <c r="CT114" s="508">
        <v>0</v>
      </c>
      <c r="CU114" s="552"/>
      <c r="CV114" s="552"/>
      <c r="CW114" s="506">
        <v>8.1999999999999993</v>
      </c>
      <c r="CX114" s="552"/>
      <c r="CY114" s="507">
        <v>5</v>
      </c>
      <c r="CZ114" s="508">
        <v>0</v>
      </c>
      <c r="DA114" s="507">
        <v>140</v>
      </c>
      <c r="DB114" s="508">
        <v>0</v>
      </c>
      <c r="DC114" s="509">
        <v>137</v>
      </c>
      <c r="DD114" s="506">
        <v>140</v>
      </c>
      <c r="DE114" s="506">
        <v>6.28</v>
      </c>
      <c r="DF114" s="506">
        <v>2.4</v>
      </c>
      <c r="DG114" s="504"/>
    </row>
    <row r="115" spans="1:111" ht="15.95" customHeight="1" x14ac:dyDescent="0.2">
      <c r="A115" s="503">
        <v>2220718233</v>
      </c>
      <c r="B115" s="504" t="s">
        <v>6</v>
      </c>
      <c r="C115" s="504" t="s">
        <v>51</v>
      </c>
      <c r="D115" s="504" t="s">
        <v>189</v>
      </c>
      <c r="E115" s="505">
        <v>36090</v>
      </c>
      <c r="F115" s="504" t="s">
        <v>209</v>
      </c>
      <c r="G115" s="504" t="s">
        <v>4854</v>
      </c>
      <c r="H115" s="506">
        <v>8.9</v>
      </c>
      <c r="I115" s="506">
        <v>8</v>
      </c>
      <c r="J115" s="506">
        <v>6.2</v>
      </c>
      <c r="K115" s="506">
        <v>7.1</v>
      </c>
      <c r="L115" s="506">
        <v>7.3</v>
      </c>
      <c r="M115" s="506">
        <v>9.1</v>
      </c>
      <c r="N115" s="506">
        <v>4.5999999999999996</v>
      </c>
      <c r="O115" s="552"/>
      <c r="P115" s="506">
        <v>8.4</v>
      </c>
      <c r="Q115" s="552"/>
      <c r="R115" s="506">
        <v>8.1</v>
      </c>
      <c r="S115" s="552"/>
      <c r="T115" s="552"/>
      <c r="U115" s="506">
        <v>8.1999999999999993</v>
      </c>
      <c r="V115" s="552"/>
      <c r="W115" s="506">
        <v>8.3000000000000007</v>
      </c>
      <c r="X115" s="506">
        <v>9.1999999999999993</v>
      </c>
      <c r="Y115" s="506">
        <v>7.5</v>
      </c>
      <c r="Z115" s="506">
        <v>7.7</v>
      </c>
      <c r="AA115" s="506">
        <v>6.2</v>
      </c>
      <c r="AB115" s="506">
        <v>8.6</v>
      </c>
      <c r="AC115" s="506">
        <v>5.4</v>
      </c>
      <c r="AD115" s="506">
        <v>8</v>
      </c>
      <c r="AE115" s="506">
        <v>6.4</v>
      </c>
      <c r="AF115" s="506">
        <v>7.8</v>
      </c>
      <c r="AG115" s="506">
        <v>6</v>
      </c>
      <c r="AH115" s="506">
        <v>7.2</v>
      </c>
      <c r="AI115" s="506">
        <v>5.8</v>
      </c>
      <c r="AJ115" s="506">
        <v>8.5</v>
      </c>
      <c r="AK115" s="507">
        <v>51</v>
      </c>
      <c r="AL115" s="508">
        <v>0</v>
      </c>
      <c r="AM115" s="506">
        <v>7.5</v>
      </c>
      <c r="AN115" s="506">
        <v>6.5</v>
      </c>
      <c r="AO115" s="552"/>
      <c r="AP115" s="552"/>
      <c r="AQ115" s="552"/>
      <c r="AR115" s="552"/>
      <c r="AS115" s="552">
        <v>10</v>
      </c>
      <c r="AT115" s="552"/>
      <c r="AU115" s="552"/>
      <c r="AV115" s="552"/>
      <c r="AW115" s="552"/>
      <c r="AX115" s="552"/>
      <c r="AY115" s="506">
        <v>5</v>
      </c>
      <c r="AZ115" s="552"/>
      <c r="BA115" s="506">
        <v>7.6</v>
      </c>
      <c r="BB115" s="507">
        <v>5</v>
      </c>
      <c r="BC115" s="508">
        <v>0</v>
      </c>
      <c r="BD115" s="506">
        <v>7.5</v>
      </c>
      <c r="BE115" s="506">
        <v>8</v>
      </c>
      <c r="BF115" s="506">
        <v>8.6999999999999993</v>
      </c>
      <c r="BG115" s="506">
        <v>9.1999999999999993</v>
      </c>
      <c r="BH115" s="506">
        <v>6.9</v>
      </c>
      <c r="BI115" s="506">
        <v>7.5</v>
      </c>
      <c r="BJ115" s="506">
        <v>7.9</v>
      </c>
      <c r="BK115" s="506">
        <v>7</v>
      </c>
      <c r="BL115" s="506">
        <v>7</v>
      </c>
      <c r="BM115" s="506">
        <v>7</v>
      </c>
      <c r="BN115" s="506">
        <v>6.2</v>
      </c>
      <c r="BO115" s="506">
        <v>7.2</v>
      </c>
      <c r="BP115" s="506">
        <v>7.3</v>
      </c>
      <c r="BQ115" s="552"/>
      <c r="BR115" s="506">
        <v>9.3000000000000007</v>
      </c>
      <c r="BS115" s="506">
        <v>5.3</v>
      </c>
      <c r="BT115" s="506">
        <v>6.5</v>
      </c>
      <c r="BU115" s="506">
        <v>7</v>
      </c>
      <c r="BV115" s="506">
        <v>8.1999999999999993</v>
      </c>
      <c r="BW115" s="506">
        <v>8.6</v>
      </c>
      <c r="BX115" s="507">
        <v>50</v>
      </c>
      <c r="BY115" s="508">
        <v>0</v>
      </c>
      <c r="BZ115" s="552"/>
      <c r="CA115" s="506">
        <v>7.6</v>
      </c>
      <c r="CB115" s="506">
        <v>8.6</v>
      </c>
      <c r="CC115" s="552"/>
      <c r="CD115" s="506">
        <v>7.3</v>
      </c>
      <c r="CE115" s="506">
        <v>8.1999999999999993</v>
      </c>
      <c r="CF115" s="506">
        <v>8.1</v>
      </c>
      <c r="CG115" s="506">
        <v>7.5</v>
      </c>
      <c r="CH115" s="552"/>
      <c r="CI115" s="552"/>
      <c r="CJ115" s="552"/>
      <c r="CK115" s="552"/>
      <c r="CL115" s="552"/>
      <c r="CM115" s="506">
        <v>8.1</v>
      </c>
      <c r="CN115" s="506">
        <v>5.6</v>
      </c>
      <c r="CO115" s="506">
        <v>6.9</v>
      </c>
      <c r="CP115" s="506">
        <v>9</v>
      </c>
      <c r="CQ115" s="506">
        <v>7.7</v>
      </c>
      <c r="CR115" s="506">
        <v>8.1999999999999993</v>
      </c>
      <c r="CS115" s="507">
        <v>27</v>
      </c>
      <c r="CT115" s="508">
        <v>0</v>
      </c>
      <c r="CU115" s="552"/>
      <c r="CV115" s="552"/>
      <c r="CW115" s="506">
        <v>6.9</v>
      </c>
      <c r="CX115" s="552"/>
      <c r="CY115" s="507">
        <v>5</v>
      </c>
      <c r="CZ115" s="508">
        <v>0</v>
      </c>
      <c r="DA115" s="507">
        <v>138</v>
      </c>
      <c r="DB115" s="508">
        <v>0</v>
      </c>
      <c r="DC115" s="509">
        <v>137</v>
      </c>
      <c r="DD115" s="506">
        <v>138</v>
      </c>
      <c r="DE115" s="506">
        <v>7.43</v>
      </c>
      <c r="DF115" s="506">
        <v>3.14</v>
      </c>
      <c r="DG115" s="504" t="s">
        <v>364</v>
      </c>
    </row>
    <row r="116" spans="1:111" ht="15.95" customHeight="1" x14ac:dyDescent="0.2">
      <c r="A116" s="503">
        <v>2220727418</v>
      </c>
      <c r="B116" s="504" t="s">
        <v>12</v>
      </c>
      <c r="C116" s="504" t="s">
        <v>89</v>
      </c>
      <c r="D116" s="504" t="s">
        <v>191</v>
      </c>
      <c r="E116" s="505">
        <v>35936</v>
      </c>
      <c r="F116" s="504" t="s">
        <v>209</v>
      </c>
      <c r="G116" s="504" t="s">
        <v>4854</v>
      </c>
      <c r="H116" s="506">
        <v>9.1999999999999993</v>
      </c>
      <c r="I116" s="506">
        <v>8.6999999999999993</v>
      </c>
      <c r="J116" s="506">
        <v>8.3000000000000007</v>
      </c>
      <c r="K116" s="506">
        <v>9</v>
      </c>
      <c r="L116" s="506">
        <v>9.9</v>
      </c>
      <c r="M116" s="506">
        <v>8.1</v>
      </c>
      <c r="N116" s="506">
        <v>8</v>
      </c>
      <c r="O116" s="552"/>
      <c r="P116" s="506">
        <v>9.4</v>
      </c>
      <c r="Q116" s="552"/>
      <c r="R116" s="552"/>
      <c r="S116" s="552"/>
      <c r="T116" s="552"/>
      <c r="U116" s="506">
        <v>8.3000000000000007</v>
      </c>
      <c r="V116" s="506">
        <v>7.6</v>
      </c>
      <c r="W116" s="506">
        <v>8.4</v>
      </c>
      <c r="X116" s="506">
        <v>9.1</v>
      </c>
      <c r="Y116" s="506">
        <v>8</v>
      </c>
      <c r="Z116" s="506">
        <v>8.1999999999999993</v>
      </c>
      <c r="AA116" s="506">
        <v>8.1</v>
      </c>
      <c r="AB116" s="506">
        <v>6.4</v>
      </c>
      <c r="AC116" s="506">
        <v>7.7</v>
      </c>
      <c r="AD116" s="506">
        <v>7.4</v>
      </c>
      <c r="AE116" s="506">
        <v>8</v>
      </c>
      <c r="AF116" s="506">
        <v>7</v>
      </c>
      <c r="AG116" s="506">
        <v>7.4</v>
      </c>
      <c r="AH116" s="506">
        <v>7.6</v>
      </c>
      <c r="AI116" s="506">
        <v>7.5</v>
      </c>
      <c r="AJ116" s="506">
        <v>7.6</v>
      </c>
      <c r="AK116" s="507">
        <v>51</v>
      </c>
      <c r="AL116" s="508">
        <v>0</v>
      </c>
      <c r="AM116" s="506">
        <v>5.8</v>
      </c>
      <c r="AN116" s="506">
        <v>6.3</v>
      </c>
      <c r="AO116" s="552"/>
      <c r="AP116" s="552"/>
      <c r="AQ116" s="552"/>
      <c r="AR116" s="552"/>
      <c r="AS116" s="552"/>
      <c r="AT116" s="506">
        <v>8.1999999999999993</v>
      </c>
      <c r="AU116" s="552"/>
      <c r="AV116" s="552"/>
      <c r="AW116" s="552"/>
      <c r="AX116" s="552"/>
      <c r="AY116" s="552"/>
      <c r="AZ116" s="506">
        <v>7.4</v>
      </c>
      <c r="BA116" s="506">
        <v>7</v>
      </c>
      <c r="BB116" s="507">
        <v>5</v>
      </c>
      <c r="BC116" s="508">
        <v>0</v>
      </c>
      <c r="BD116" s="506">
        <v>7.4</v>
      </c>
      <c r="BE116" s="506">
        <v>7.7</v>
      </c>
      <c r="BF116" s="506">
        <v>6</v>
      </c>
      <c r="BG116" s="506">
        <v>9.3000000000000007</v>
      </c>
      <c r="BH116" s="506">
        <v>8.1999999999999993</v>
      </c>
      <c r="BI116" s="506">
        <v>6.7</v>
      </c>
      <c r="BJ116" s="506">
        <v>8.1999999999999993</v>
      </c>
      <c r="BK116" s="506">
        <v>6.9</v>
      </c>
      <c r="BL116" s="506">
        <v>6.9</v>
      </c>
      <c r="BM116" s="506">
        <v>8.6999999999999993</v>
      </c>
      <c r="BN116" s="506">
        <v>7.3</v>
      </c>
      <c r="BO116" s="506">
        <v>6.3</v>
      </c>
      <c r="BP116" s="506">
        <v>8.1</v>
      </c>
      <c r="BQ116" s="552"/>
      <c r="BR116" s="506">
        <v>9.1999999999999993</v>
      </c>
      <c r="BS116" s="506">
        <v>7.4</v>
      </c>
      <c r="BT116" s="506">
        <v>7.6</v>
      </c>
      <c r="BU116" s="506">
        <v>5.9</v>
      </c>
      <c r="BV116" s="506">
        <v>8.4</v>
      </c>
      <c r="BW116" s="506">
        <v>8.1999999999999993</v>
      </c>
      <c r="BX116" s="507">
        <v>50</v>
      </c>
      <c r="BY116" s="508">
        <v>0</v>
      </c>
      <c r="BZ116" s="506">
        <v>9.5</v>
      </c>
      <c r="CA116" s="552"/>
      <c r="CB116" s="506">
        <v>7.6</v>
      </c>
      <c r="CC116" s="552"/>
      <c r="CD116" s="506">
        <v>6.9</v>
      </c>
      <c r="CE116" s="506">
        <v>7.2</v>
      </c>
      <c r="CF116" s="506">
        <v>7</v>
      </c>
      <c r="CG116" s="506">
        <v>8.1</v>
      </c>
      <c r="CH116" s="552"/>
      <c r="CI116" s="552"/>
      <c r="CJ116" s="552"/>
      <c r="CK116" s="506">
        <v>7.9</v>
      </c>
      <c r="CL116" s="552"/>
      <c r="CM116" s="552"/>
      <c r="CN116" s="506">
        <v>7.4</v>
      </c>
      <c r="CO116" s="506">
        <v>7.5</v>
      </c>
      <c r="CP116" s="506">
        <v>8.4</v>
      </c>
      <c r="CQ116" s="506">
        <v>8.4</v>
      </c>
      <c r="CR116" s="506">
        <v>9.6</v>
      </c>
      <c r="CS116" s="507">
        <v>27</v>
      </c>
      <c r="CT116" s="508">
        <v>0</v>
      </c>
      <c r="CU116" s="552"/>
      <c r="CV116" s="552"/>
      <c r="CW116" s="552"/>
      <c r="CX116" s="506">
        <v>7.8</v>
      </c>
      <c r="CY116" s="507">
        <v>5</v>
      </c>
      <c r="CZ116" s="508">
        <v>0</v>
      </c>
      <c r="DA116" s="507">
        <v>138</v>
      </c>
      <c r="DB116" s="508">
        <v>0</v>
      </c>
      <c r="DC116" s="509">
        <v>137</v>
      </c>
      <c r="DD116" s="506">
        <v>138</v>
      </c>
      <c r="DE116" s="506">
        <v>7.86</v>
      </c>
      <c r="DF116" s="506">
        <v>3.36</v>
      </c>
      <c r="DG116" s="504"/>
    </row>
    <row r="117" spans="1:111" ht="15.95" customHeight="1" x14ac:dyDescent="0.2">
      <c r="A117" s="503">
        <v>2221729505</v>
      </c>
      <c r="B117" s="504" t="s">
        <v>6</v>
      </c>
      <c r="C117" s="504" t="s">
        <v>20</v>
      </c>
      <c r="D117" s="504" t="s">
        <v>118</v>
      </c>
      <c r="E117" s="505">
        <v>35796</v>
      </c>
      <c r="F117" s="504" t="s">
        <v>210</v>
      </c>
      <c r="G117" s="504" t="s">
        <v>4854</v>
      </c>
      <c r="H117" s="506">
        <v>8.1999999999999993</v>
      </c>
      <c r="I117" s="506">
        <v>6.6</v>
      </c>
      <c r="J117" s="506">
        <v>7.8</v>
      </c>
      <c r="K117" s="506">
        <v>6.6</v>
      </c>
      <c r="L117" s="506">
        <v>6.8</v>
      </c>
      <c r="M117" s="506">
        <v>4.4000000000000004</v>
      </c>
      <c r="N117" s="506">
        <v>5.5</v>
      </c>
      <c r="O117" s="552"/>
      <c r="P117" s="506">
        <v>7.7</v>
      </c>
      <c r="Q117" s="552"/>
      <c r="R117" s="552"/>
      <c r="S117" s="552"/>
      <c r="T117" s="552"/>
      <c r="U117" s="506">
        <v>7.8</v>
      </c>
      <c r="V117" s="506">
        <v>6.9</v>
      </c>
      <c r="W117" s="506">
        <v>8.6999999999999993</v>
      </c>
      <c r="X117" s="506">
        <v>7.6</v>
      </c>
      <c r="Y117" s="506">
        <v>6.9</v>
      </c>
      <c r="Z117" s="506">
        <v>7</v>
      </c>
      <c r="AA117" s="506">
        <v>5.5</v>
      </c>
      <c r="AB117" s="506">
        <v>7.3</v>
      </c>
      <c r="AC117" s="506">
        <v>5.3</v>
      </c>
      <c r="AD117" s="506">
        <v>5.8</v>
      </c>
      <c r="AE117" s="506">
        <v>5.0999999999999996</v>
      </c>
      <c r="AF117" s="506">
        <v>5.6</v>
      </c>
      <c r="AG117" s="506">
        <v>5.7</v>
      </c>
      <c r="AH117" s="506">
        <v>5.7</v>
      </c>
      <c r="AI117" s="506">
        <v>6.5</v>
      </c>
      <c r="AJ117" s="506">
        <v>5.8</v>
      </c>
      <c r="AK117" s="507">
        <v>51</v>
      </c>
      <c r="AL117" s="508">
        <v>0</v>
      </c>
      <c r="AM117" s="506">
        <v>6.6</v>
      </c>
      <c r="AN117" s="506">
        <v>8.5</v>
      </c>
      <c r="AO117" s="506">
        <v>8.4</v>
      </c>
      <c r="AP117" s="552"/>
      <c r="AQ117" s="552"/>
      <c r="AR117" s="552"/>
      <c r="AS117" s="552"/>
      <c r="AT117" s="552"/>
      <c r="AU117" s="506">
        <v>7.9</v>
      </c>
      <c r="AV117" s="552"/>
      <c r="AW117" s="552"/>
      <c r="AX117" s="552"/>
      <c r="AY117" s="552"/>
      <c r="AZ117" s="552"/>
      <c r="BA117" s="506">
        <v>5.5</v>
      </c>
      <c r="BB117" s="507">
        <v>5</v>
      </c>
      <c r="BC117" s="508">
        <v>0</v>
      </c>
      <c r="BD117" s="506">
        <v>6</v>
      </c>
      <c r="BE117" s="506">
        <v>4.7</v>
      </c>
      <c r="BF117" s="506">
        <v>7.5</v>
      </c>
      <c r="BG117" s="506">
        <v>4.9000000000000004</v>
      </c>
      <c r="BH117" s="506">
        <v>6.2</v>
      </c>
      <c r="BI117" s="506">
        <v>7.5</v>
      </c>
      <c r="BJ117" s="506">
        <v>6.4</v>
      </c>
      <c r="BK117" s="506">
        <v>5.5</v>
      </c>
      <c r="BL117" s="506">
        <v>6.2</v>
      </c>
      <c r="BM117" s="506">
        <v>4.3</v>
      </c>
      <c r="BN117" s="506">
        <v>5.2</v>
      </c>
      <c r="BO117" s="506">
        <v>5.7</v>
      </c>
      <c r="BP117" s="506">
        <v>6.6</v>
      </c>
      <c r="BQ117" s="552"/>
      <c r="BR117" s="506">
        <v>6.8</v>
      </c>
      <c r="BS117" s="506">
        <v>5.8</v>
      </c>
      <c r="BT117" s="506">
        <v>6</v>
      </c>
      <c r="BU117" s="506">
        <v>6</v>
      </c>
      <c r="BV117" s="506">
        <v>7</v>
      </c>
      <c r="BW117" s="506">
        <v>8.5</v>
      </c>
      <c r="BX117" s="507">
        <v>50</v>
      </c>
      <c r="BY117" s="508">
        <v>0</v>
      </c>
      <c r="BZ117" s="552"/>
      <c r="CA117" s="506">
        <v>6.8</v>
      </c>
      <c r="CB117" s="506">
        <v>6.4</v>
      </c>
      <c r="CC117" s="552"/>
      <c r="CD117" s="506">
        <v>8.4</v>
      </c>
      <c r="CE117" s="506">
        <v>5.5</v>
      </c>
      <c r="CF117" s="506">
        <v>7.2</v>
      </c>
      <c r="CG117" s="506">
        <v>6.3</v>
      </c>
      <c r="CH117" s="552"/>
      <c r="CI117" s="506">
        <v>7.9</v>
      </c>
      <c r="CJ117" s="552"/>
      <c r="CK117" s="552"/>
      <c r="CL117" s="552"/>
      <c r="CM117" s="552"/>
      <c r="CN117" s="506">
        <v>5.2</v>
      </c>
      <c r="CO117" s="506">
        <v>6.6</v>
      </c>
      <c r="CP117" s="506">
        <v>7.2</v>
      </c>
      <c r="CQ117" s="506">
        <v>8.4</v>
      </c>
      <c r="CR117" s="506">
        <v>7</v>
      </c>
      <c r="CS117" s="507">
        <v>27</v>
      </c>
      <c r="CT117" s="508">
        <v>0</v>
      </c>
      <c r="CU117" s="552"/>
      <c r="CV117" s="552"/>
      <c r="CW117" s="506">
        <v>7.2</v>
      </c>
      <c r="CX117" s="552"/>
      <c r="CY117" s="507">
        <v>5</v>
      </c>
      <c r="CZ117" s="508">
        <v>0</v>
      </c>
      <c r="DA117" s="507">
        <v>138</v>
      </c>
      <c r="DB117" s="508">
        <v>0</v>
      </c>
      <c r="DC117" s="509">
        <v>137</v>
      </c>
      <c r="DD117" s="506">
        <v>138</v>
      </c>
      <c r="DE117" s="506">
        <v>6.38</v>
      </c>
      <c r="DF117" s="506">
        <v>2.46</v>
      </c>
      <c r="DG117" s="504"/>
    </row>
    <row r="118" spans="1:111" ht="15.95" customHeight="1" x14ac:dyDescent="0.2">
      <c r="A118" s="503">
        <v>2220727419</v>
      </c>
      <c r="B118" s="504" t="s">
        <v>21</v>
      </c>
      <c r="C118" s="504" t="s">
        <v>106</v>
      </c>
      <c r="D118" s="504" t="s">
        <v>192</v>
      </c>
      <c r="E118" s="505">
        <v>35942</v>
      </c>
      <c r="F118" s="504" t="s">
        <v>209</v>
      </c>
      <c r="G118" s="504" t="s">
        <v>4854</v>
      </c>
      <c r="H118" s="506">
        <v>8.8000000000000007</v>
      </c>
      <c r="I118" s="506">
        <v>7.5</v>
      </c>
      <c r="J118" s="506">
        <v>8.1999999999999993</v>
      </c>
      <c r="K118" s="506">
        <v>6.8</v>
      </c>
      <c r="L118" s="506">
        <v>7.7</v>
      </c>
      <c r="M118" s="506">
        <v>6.8</v>
      </c>
      <c r="N118" s="506">
        <v>6</v>
      </c>
      <c r="O118" s="552"/>
      <c r="P118" s="506">
        <v>5.9</v>
      </c>
      <c r="Q118" s="552"/>
      <c r="R118" s="552"/>
      <c r="S118" s="552"/>
      <c r="T118" s="506">
        <v>7.4</v>
      </c>
      <c r="U118" s="506">
        <v>8.3000000000000007</v>
      </c>
      <c r="V118" s="552"/>
      <c r="W118" s="506">
        <v>8.5</v>
      </c>
      <c r="X118" s="506">
        <v>8.9</v>
      </c>
      <c r="Y118" s="506">
        <v>7.8</v>
      </c>
      <c r="Z118" s="506">
        <v>8.8000000000000007</v>
      </c>
      <c r="AA118" s="506">
        <v>7</v>
      </c>
      <c r="AB118" s="506">
        <v>6.3</v>
      </c>
      <c r="AC118" s="506">
        <v>6</v>
      </c>
      <c r="AD118" s="506">
        <v>6.6</v>
      </c>
      <c r="AE118" s="506">
        <v>6.5</v>
      </c>
      <c r="AF118" s="506">
        <v>7.5</v>
      </c>
      <c r="AG118" s="506">
        <v>5.9</v>
      </c>
      <c r="AH118" s="506">
        <v>6.5</v>
      </c>
      <c r="AI118" s="506">
        <v>7</v>
      </c>
      <c r="AJ118" s="506">
        <v>7.6</v>
      </c>
      <c r="AK118" s="507">
        <v>51</v>
      </c>
      <c r="AL118" s="508">
        <v>0</v>
      </c>
      <c r="AM118" s="506">
        <v>7.1</v>
      </c>
      <c r="AN118" s="506">
        <v>7.2</v>
      </c>
      <c r="AO118" s="506">
        <v>9.5</v>
      </c>
      <c r="AP118" s="552"/>
      <c r="AQ118" s="552"/>
      <c r="AR118" s="552"/>
      <c r="AS118" s="552"/>
      <c r="AT118" s="552"/>
      <c r="AU118" s="506">
        <v>7.8</v>
      </c>
      <c r="AV118" s="552"/>
      <c r="AW118" s="552"/>
      <c r="AX118" s="552"/>
      <c r="AY118" s="552"/>
      <c r="AZ118" s="552"/>
      <c r="BA118" s="506">
        <v>7.2</v>
      </c>
      <c r="BB118" s="507">
        <v>5</v>
      </c>
      <c r="BC118" s="508">
        <v>0</v>
      </c>
      <c r="BD118" s="506">
        <v>5.2</v>
      </c>
      <c r="BE118" s="506">
        <v>5.3</v>
      </c>
      <c r="BF118" s="506">
        <v>7.3</v>
      </c>
      <c r="BG118" s="506">
        <v>6.9</v>
      </c>
      <c r="BH118" s="506">
        <v>6.7</v>
      </c>
      <c r="BI118" s="506">
        <v>5.6</v>
      </c>
      <c r="BJ118" s="506">
        <v>8.4</v>
      </c>
      <c r="BK118" s="506">
        <v>6</v>
      </c>
      <c r="BL118" s="506">
        <v>6.3</v>
      </c>
      <c r="BM118" s="506">
        <v>5.9</v>
      </c>
      <c r="BN118" s="506">
        <v>6</v>
      </c>
      <c r="BO118" s="506">
        <v>5.5</v>
      </c>
      <c r="BP118" s="506">
        <v>7</v>
      </c>
      <c r="BQ118" s="552"/>
      <c r="BR118" s="506">
        <v>5.4</v>
      </c>
      <c r="BS118" s="506">
        <v>5.9</v>
      </c>
      <c r="BT118" s="506">
        <v>6.2</v>
      </c>
      <c r="BU118" s="506">
        <v>4.8</v>
      </c>
      <c r="BV118" s="506">
        <v>6.1</v>
      </c>
      <c r="BW118" s="506">
        <v>8.3000000000000007</v>
      </c>
      <c r="BX118" s="507">
        <v>50</v>
      </c>
      <c r="BY118" s="508">
        <v>0</v>
      </c>
      <c r="BZ118" s="552"/>
      <c r="CA118" s="506">
        <v>7.8</v>
      </c>
      <c r="CB118" s="506">
        <v>7.1</v>
      </c>
      <c r="CC118" s="552"/>
      <c r="CD118" s="506">
        <v>7.7</v>
      </c>
      <c r="CE118" s="506">
        <v>6.8</v>
      </c>
      <c r="CF118" s="506">
        <v>9.1</v>
      </c>
      <c r="CG118" s="506">
        <v>7.2</v>
      </c>
      <c r="CH118" s="552"/>
      <c r="CI118" s="506">
        <v>7.2</v>
      </c>
      <c r="CJ118" s="552"/>
      <c r="CK118" s="552"/>
      <c r="CL118" s="552"/>
      <c r="CM118" s="552"/>
      <c r="CN118" s="506">
        <v>5.4</v>
      </c>
      <c r="CO118" s="506">
        <v>6.4</v>
      </c>
      <c r="CP118" s="506">
        <v>7.4</v>
      </c>
      <c r="CQ118" s="506">
        <v>8.4</v>
      </c>
      <c r="CR118" s="506">
        <v>6.4</v>
      </c>
      <c r="CS118" s="507">
        <v>27</v>
      </c>
      <c r="CT118" s="508">
        <v>0</v>
      </c>
      <c r="CU118" s="552"/>
      <c r="CV118" s="552"/>
      <c r="CW118" s="506">
        <v>8.6</v>
      </c>
      <c r="CX118" s="552"/>
      <c r="CY118" s="507">
        <v>5</v>
      </c>
      <c r="CZ118" s="508">
        <v>0</v>
      </c>
      <c r="DA118" s="507">
        <v>138</v>
      </c>
      <c r="DB118" s="508">
        <v>0</v>
      </c>
      <c r="DC118" s="509">
        <v>137</v>
      </c>
      <c r="DD118" s="506">
        <v>138</v>
      </c>
      <c r="DE118" s="506">
        <v>6.83</v>
      </c>
      <c r="DF118" s="506">
        <v>2.74</v>
      </c>
      <c r="DG118" s="504"/>
    </row>
    <row r="119" spans="1:111" ht="15.95" customHeight="1" x14ac:dyDescent="0.2">
      <c r="A119" s="503">
        <v>2221728915</v>
      </c>
      <c r="B119" s="504" t="s">
        <v>6</v>
      </c>
      <c r="C119" s="504" t="s">
        <v>112</v>
      </c>
      <c r="D119" s="504" t="s">
        <v>194</v>
      </c>
      <c r="E119" s="505">
        <v>35838</v>
      </c>
      <c r="F119" s="504" t="s">
        <v>210</v>
      </c>
      <c r="G119" s="504" t="s">
        <v>212</v>
      </c>
      <c r="H119" s="506">
        <v>8.5</v>
      </c>
      <c r="I119" s="506">
        <v>7</v>
      </c>
      <c r="J119" s="506">
        <v>8</v>
      </c>
      <c r="K119" s="506">
        <v>9</v>
      </c>
      <c r="L119" s="506">
        <v>5.4</v>
      </c>
      <c r="M119" s="506">
        <v>8.4</v>
      </c>
      <c r="N119" s="506">
        <v>7</v>
      </c>
      <c r="O119" s="552"/>
      <c r="P119" s="506">
        <v>7.6</v>
      </c>
      <c r="Q119" s="552"/>
      <c r="R119" s="552"/>
      <c r="S119" s="552"/>
      <c r="T119" s="552"/>
      <c r="U119" s="506">
        <v>7.5</v>
      </c>
      <c r="V119" s="506">
        <v>8.1</v>
      </c>
      <c r="W119" s="506">
        <v>8.6</v>
      </c>
      <c r="X119" s="506">
        <v>8.5</v>
      </c>
      <c r="Y119" s="506">
        <v>8</v>
      </c>
      <c r="Z119" s="506">
        <v>7.1</v>
      </c>
      <c r="AA119" s="506">
        <v>4.7</v>
      </c>
      <c r="AB119" s="506">
        <v>5.5</v>
      </c>
      <c r="AC119" s="506">
        <v>7.3</v>
      </c>
      <c r="AD119" s="506">
        <v>5.7</v>
      </c>
      <c r="AE119" s="506">
        <v>4.7</v>
      </c>
      <c r="AF119" s="506">
        <v>7</v>
      </c>
      <c r="AG119" s="506">
        <v>5.7</v>
      </c>
      <c r="AH119" s="506">
        <v>6.7</v>
      </c>
      <c r="AI119" s="506">
        <v>5</v>
      </c>
      <c r="AJ119" s="506">
        <v>6.8</v>
      </c>
      <c r="AK119" s="507">
        <v>51</v>
      </c>
      <c r="AL119" s="508">
        <v>0</v>
      </c>
      <c r="AM119" s="506">
        <v>8.1</v>
      </c>
      <c r="AN119" s="506">
        <v>6.9</v>
      </c>
      <c r="AO119" s="552"/>
      <c r="AP119" s="552"/>
      <c r="AQ119" s="506">
        <v>5.7</v>
      </c>
      <c r="AR119" s="552"/>
      <c r="AS119" s="552"/>
      <c r="AT119" s="552"/>
      <c r="AU119" s="552"/>
      <c r="AV119" s="506">
        <v>8.6</v>
      </c>
      <c r="AW119" s="552"/>
      <c r="AX119" s="552"/>
      <c r="AY119" s="552"/>
      <c r="AZ119" s="552"/>
      <c r="BA119" s="506">
        <v>7.4</v>
      </c>
      <c r="BB119" s="507">
        <v>5</v>
      </c>
      <c r="BC119" s="508">
        <v>0</v>
      </c>
      <c r="BD119" s="506">
        <v>4.7</v>
      </c>
      <c r="BE119" s="506">
        <v>5.2</v>
      </c>
      <c r="BF119" s="506">
        <v>7.5</v>
      </c>
      <c r="BG119" s="506">
        <v>7.7</v>
      </c>
      <c r="BH119" s="506">
        <v>6.6</v>
      </c>
      <c r="BI119" s="506">
        <v>4.4000000000000004</v>
      </c>
      <c r="BJ119" s="506">
        <v>7.9</v>
      </c>
      <c r="BK119" s="506">
        <v>6.9</v>
      </c>
      <c r="BL119" s="506">
        <v>5.2</v>
      </c>
      <c r="BM119" s="506">
        <v>4.5</v>
      </c>
      <c r="BN119" s="506">
        <v>5.3</v>
      </c>
      <c r="BO119" s="506">
        <v>4.7</v>
      </c>
      <c r="BP119" s="506">
        <v>6.5</v>
      </c>
      <c r="BQ119" s="552"/>
      <c r="BR119" s="506">
        <v>5.4</v>
      </c>
      <c r="BS119" s="506">
        <v>4.5999999999999996</v>
      </c>
      <c r="BT119" s="506">
        <v>4.5999999999999996</v>
      </c>
      <c r="BU119" s="506">
        <v>5.7</v>
      </c>
      <c r="BV119" s="506">
        <v>5.7</v>
      </c>
      <c r="BW119" s="506">
        <v>8</v>
      </c>
      <c r="BX119" s="507">
        <v>50</v>
      </c>
      <c r="BY119" s="508">
        <v>0</v>
      </c>
      <c r="BZ119" s="506">
        <v>7.2</v>
      </c>
      <c r="CA119" s="552"/>
      <c r="CB119" s="506">
        <v>6</v>
      </c>
      <c r="CC119" s="552"/>
      <c r="CD119" s="506">
        <v>6.1</v>
      </c>
      <c r="CE119" s="506">
        <v>5.3</v>
      </c>
      <c r="CF119" s="506">
        <v>7.5</v>
      </c>
      <c r="CG119" s="506">
        <v>6.1</v>
      </c>
      <c r="CH119" s="552"/>
      <c r="CI119" s="506">
        <v>5.7</v>
      </c>
      <c r="CJ119" s="552"/>
      <c r="CK119" s="552"/>
      <c r="CL119" s="552"/>
      <c r="CM119" s="552"/>
      <c r="CN119" s="506">
        <v>4.2</v>
      </c>
      <c r="CO119" s="506">
        <v>7</v>
      </c>
      <c r="CP119" s="506">
        <v>7.5</v>
      </c>
      <c r="CQ119" s="506">
        <v>7.6</v>
      </c>
      <c r="CR119" s="506">
        <v>7.3</v>
      </c>
      <c r="CS119" s="507">
        <v>27</v>
      </c>
      <c r="CT119" s="508">
        <v>0</v>
      </c>
      <c r="CU119" s="552"/>
      <c r="CV119" s="552"/>
      <c r="CW119" s="552"/>
      <c r="CX119" s="552"/>
      <c r="CY119" s="507">
        <v>0</v>
      </c>
      <c r="CZ119" s="508">
        <v>5</v>
      </c>
      <c r="DA119" s="507">
        <v>133</v>
      </c>
      <c r="DB119" s="508">
        <v>5</v>
      </c>
      <c r="DC119" s="509">
        <v>137</v>
      </c>
      <c r="DD119" s="506">
        <v>133</v>
      </c>
      <c r="DE119" s="506">
        <v>6.3</v>
      </c>
      <c r="DF119" s="506">
        <v>2.4700000000000002</v>
      </c>
      <c r="DG119" s="504"/>
    </row>
    <row r="120" spans="1:111" ht="15.95" customHeight="1" x14ac:dyDescent="0.2">
      <c r="A120" s="503">
        <v>2220728722</v>
      </c>
      <c r="B120" s="504" t="s">
        <v>6</v>
      </c>
      <c r="C120" s="504" t="s">
        <v>114</v>
      </c>
      <c r="D120" s="504" t="s">
        <v>196</v>
      </c>
      <c r="E120" s="505">
        <v>35854</v>
      </c>
      <c r="F120" s="504" t="s">
        <v>209</v>
      </c>
      <c r="G120" s="504" t="s">
        <v>212</v>
      </c>
      <c r="H120" s="506">
        <v>8</v>
      </c>
      <c r="I120" s="506">
        <v>7.7</v>
      </c>
      <c r="J120" s="506">
        <v>8.1999999999999993</v>
      </c>
      <c r="K120" s="506">
        <v>6.6</v>
      </c>
      <c r="L120" s="506">
        <v>7.2</v>
      </c>
      <c r="M120" s="506">
        <v>5.9</v>
      </c>
      <c r="N120" s="506">
        <v>5.5</v>
      </c>
      <c r="O120" s="552"/>
      <c r="P120" s="506">
        <v>6.4</v>
      </c>
      <c r="Q120" s="552"/>
      <c r="R120" s="552"/>
      <c r="S120" s="552"/>
      <c r="T120" s="506">
        <v>8.6999999999999993</v>
      </c>
      <c r="U120" s="506">
        <v>8.3000000000000007</v>
      </c>
      <c r="V120" s="552"/>
      <c r="W120" s="506">
        <v>9</v>
      </c>
      <c r="X120" s="506">
        <v>7.9</v>
      </c>
      <c r="Y120" s="506">
        <v>6.8</v>
      </c>
      <c r="Z120" s="506">
        <v>7.1</v>
      </c>
      <c r="AA120" s="506">
        <v>6.8</v>
      </c>
      <c r="AB120" s="506">
        <v>7.2</v>
      </c>
      <c r="AC120" s="506">
        <v>5.4</v>
      </c>
      <c r="AD120" s="506">
        <v>7.4</v>
      </c>
      <c r="AE120" s="506">
        <v>4.0999999999999996</v>
      </c>
      <c r="AF120" s="506">
        <v>5.6</v>
      </c>
      <c r="AG120" s="506">
        <v>5.2</v>
      </c>
      <c r="AH120" s="506">
        <v>6.2</v>
      </c>
      <c r="AI120" s="506">
        <v>6.4</v>
      </c>
      <c r="AJ120" s="506">
        <v>6.1</v>
      </c>
      <c r="AK120" s="507">
        <v>51</v>
      </c>
      <c r="AL120" s="508">
        <v>0</v>
      </c>
      <c r="AM120" s="506">
        <v>5.8</v>
      </c>
      <c r="AN120" s="506">
        <v>5.5</v>
      </c>
      <c r="AO120" s="552"/>
      <c r="AP120" s="552"/>
      <c r="AQ120" s="552"/>
      <c r="AR120" s="552"/>
      <c r="AS120" s="552"/>
      <c r="AT120" s="506">
        <v>5.9</v>
      </c>
      <c r="AU120" s="552"/>
      <c r="AV120" s="552"/>
      <c r="AW120" s="552"/>
      <c r="AX120" s="552"/>
      <c r="AY120" s="552"/>
      <c r="AZ120" s="506">
        <v>6.5</v>
      </c>
      <c r="BA120" s="506">
        <v>6.2</v>
      </c>
      <c r="BB120" s="507">
        <v>5</v>
      </c>
      <c r="BC120" s="508">
        <v>0</v>
      </c>
      <c r="BD120" s="506">
        <v>4.5999999999999996</v>
      </c>
      <c r="BE120" s="506">
        <v>4.8</v>
      </c>
      <c r="BF120" s="506">
        <v>6.1</v>
      </c>
      <c r="BG120" s="506">
        <v>4.2</v>
      </c>
      <c r="BH120" s="506">
        <v>6.2</v>
      </c>
      <c r="BI120" s="506">
        <v>6.2</v>
      </c>
      <c r="BJ120" s="506">
        <v>8.5</v>
      </c>
      <c r="BK120" s="506">
        <v>6.1</v>
      </c>
      <c r="BL120" s="506">
        <v>5.8</v>
      </c>
      <c r="BM120" s="506">
        <v>4.9000000000000004</v>
      </c>
      <c r="BN120" s="506">
        <v>6.2</v>
      </c>
      <c r="BO120" s="506">
        <v>7.4</v>
      </c>
      <c r="BP120" s="506">
        <v>6</v>
      </c>
      <c r="BQ120" s="552"/>
      <c r="BR120" s="506">
        <v>6.4</v>
      </c>
      <c r="BS120" s="506">
        <v>6.5</v>
      </c>
      <c r="BT120" s="506">
        <v>4.7</v>
      </c>
      <c r="BU120" s="506">
        <v>5.2</v>
      </c>
      <c r="BV120" s="506">
        <v>8.8000000000000007</v>
      </c>
      <c r="BW120" s="506">
        <v>7.5</v>
      </c>
      <c r="BX120" s="507">
        <v>50</v>
      </c>
      <c r="BY120" s="508">
        <v>0</v>
      </c>
      <c r="BZ120" s="506">
        <v>6.4</v>
      </c>
      <c r="CA120" s="552"/>
      <c r="CB120" s="506">
        <v>5.9</v>
      </c>
      <c r="CC120" s="552"/>
      <c r="CD120" s="506">
        <v>5.8</v>
      </c>
      <c r="CE120" s="506">
        <v>8.1</v>
      </c>
      <c r="CF120" s="506">
        <v>5.4</v>
      </c>
      <c r="CG120" s="506">
        <v>5</v>
      </c>
      <c r="CH120" s="552"/>
      <c r="CI120" s="552"/>
      <c r="CJ120" s="552"/>
      <c r="CK120" s="552"/>
      <c r="CL120" s="552"/>
      <c r="CM120" s="506">
        <v>8.1999999999999993</v>
      </c>
      <c r="CN120" s="506">
        <v>6.6</v>
      </c>
      <c r="CO120" s="506">
        <v>8.1999999999999993</v>
      </c>
      <c r="CP120" s="506">
        <v>7.6</v>
      </c>
      <c r="CQ120" s="506">
        <v>5.3</v>
      </c>
      <c r="CR120" s="506">
        <v>6.4</v>
      </c>
      <c r="CS120" s="507">
        <v>27</v>
      </c>
      <c r="CT120" s="508">
        <v>0</v>
      </c>
      <c r="CU120" s="552"/>
      <c r="CV120" s="552"/>
      <c r="CW120" s="506">
        <v>7.6</v>
      </c>
      <c r="CX120" s="552"/>
      <c r="CY120" s="507">
        <v>5</v>
      </c>
      <c r="CZ120" s="508">
        <v>0</v>
      </c>
      <c r="DA120" s="507">
        <v>138</v>
      </c>
      <c r="DB120" s="508">
        <v>0</v>
      </c>
      <c r="DC120" s="509">
        <v>137</v>
      </c>
      <c r="DD120" s="506">
        <v>138</v>
      </c>
      <c r="DE120" s="506">
        <v>6.47</v>
      </c>
      <c r="DF120" s="506">
        <v>2.5299999999999998</v>
      </c>
      <c r="DG120" s="504"/>
    </row>
    <row r="121" spans="1:111" ht="15.95" customHeight="1" x14ac:dyDescent="0.2">
      <c r="A121" s="503">
        <v>2220313885</v>
      </c>
      <c r="B121" s="504" t="s">
        <v>26</v>
      </c>
      <c r="C121" s="504" t="s">
        <v>115</v>
      </c>
      <c r="D121" s="504" t="s">
        <v>197</v>
      </c>
      <c r="E121" s="505">
        <v>35915</v>
      </c>
      <c r="F121" s="504" t="s">
        <v>209</v>
      </c>
      <c r="G121" s="504" t="s">
        <v>4854</v>
      </c>
      <c r="H121" s="506">
        <v>8.8000000000000007</v>
      </c>
      <c r="I121" s="506">
        <v>8</v>
      </c>
      <c r="J121" s="506">
        <v>8.5</v>
      </c>
      <c r="K121" s="506">
        <v>9.1</v>
      </c>
      <c r="L121" s="506">
        <v>7.8</v>
      </c>
      <c r="M121" s="506">
        <v>9.8000000000000007</v>
      </c>
      <c r="N121" s="506">
        <v>8.6</v>
      </c>
      <c r="O121" s="552"/>
      <c r="P121" s="506">
        <v>9.1</v>
      </c>
      <c r="Q121" s="552"/>
      <c r="R121" s="552"/>
      <c r="S121" s="552"/>
      <c r="T121" s="552"/>
      <c r="U121" s="506">
        <v>6.7</v>
      </c>
      <c r="V121" s="506">
        <v>9.1999999999999993</v>
      </c>
      <c r="W121" s="506">
        <v>9.3000000000000007</v>
      </c>
      <c r="X121" s="506">
        <v>8.3000000000000007</v>
      </c>
      <c r="Y121" s="506">
        <v>8.1999999999999993</v>
      </c>
      <c r="Z121" s="506">
        <v>8.8000000000000007</v>
      </c>
      <c r="AA121" s="506">
        <v>7.5</v>
      </c>
      <c r="AB121" s="506">
        <v>8.6</v>
      </c>
      <c r="AC121" s="506">
        <v>8.1</v>
      </c>
      <c r="AD121" s="506">
        <v>8.4</v>
      </c>
      <c r="AE121" s="506">
        <v>5.9</v>
      </c>
      <c r="AF121" s="506">
        <v>8.3000000000000007</v>
      </c>
      <c r="AG121" s="506">
        <v>7.3</v>
      </c>
      <c r="AH121" s="506">
        <v>6.8</v>
      </c>
      <c r="AI121" s="506">
        <v>8.6999999999999993</v>
      </c>
      <c r="AJ121" s="506">
        <v>8.3000000000000007</v>
      </c>
      <c r="AK121" s="507">
        <v>51</v>
      </c>
      <c r="AL121" s="508">
        <v>0</v>
      </c>
      <c r="AM121" s="506">
        <v>7.6</v>
      </c>
      <c r="AN121" s="506">
        <v>6.5</v>
      </c>
      <c r="AO121" s="506">
        <v>6.7</v>
      </c>
      <c r="AP121" s="552"/>
      <c r="AQ121" s="552"/>
      <c r="AR121" s="552"/>
      <c r="AS121" s="552"/>
      <c r="AT121" s="552"/>
      <c r="AU121" s="552"/>
      <c r="AV121" s="552"/>
      <c r="AW121" s="552"/>
      <c r="AX121" s="552"/>
      <c r="AY121" s="506">
        <v>6.9</v>
      </c>
      <c r="AZ121" s="552"/>
      <c r="BA121" s="506">
        <v>7.9</v>
      </c>
      <c r="BB121" s="507">
        <v>5</v>
      </c>
      <c r="BC121" s="508">
        <v>0</v>
      </c>
      <c r="BD121" s="506">
        <v>6.8</v>
      </c>
      <c r="BE121" s="506">
        <v>7.5</v>
      </c>
      <c r="BF121" s="506">
        <v>8.9</v>
      </c>
      <c r="BG121" s="506">
        <v>7</v>
      </c>
      <c r="BH121" s="506">
        <v>8.6</v>
      </c>
      <c r="BI121" s="506">
        <v>8.3000000000000007</v>
      </c>
      <c r="BJ121" s="506">
        <v>8.6</v>
      </c>
      <c r="BK121" s="506">
        <v>7.7</v>
      </c>
      <c r="BL121" s="506">
        <v>7.6</v>
      </c>
      <c r="BM121" s="506">
        <v>8</v>
      </c>
      <c r="BN121" s="506">
        <v>7.8</v>
      </c>
      <c r="BO121" s="506">
        <v>7.1</v>
      </c>
      <c r="BP121" s="506">
        <v>8</v>
      </c>
      <c r="BQ121" s="552"/>
      <c r="BR121" s="506">
        <v>5.7</v>
      </c>
      <c r="BS121" s="506">
        <v>6.3</v>
      </c>
      <c r="BT121" s="506">
        <v>7.5</v>
      </c>
      <c r="BU121" s="506">
        <v>7.4</v>
      </c>
      <c r="BV121" s="506">
        <v>8.5</v>
      </c>
      <c r="BW121" s="506">
        <v>8.1999999999999993</v>
      </c>
      <c r="BX121" s="507">
        <v>50</v>
      </c>
      <c r="BY121" s="508">
        <v>0</v>
      </c>
      <c r="BZ121" s="552"/>
      <c r="CA121" s="506">
        <v>6.9</v>
      </c>
      <c r="CB121" s="506">
        <v>8.1</v>
      </c>
      <c r="CC121" s="552"/>
      <c r="CD121" s="506">
        <v>8.4</v>
      </c>
      <c r="CE121" s="506">
        <v>8.1999999999999993</v>
      </c>
      <c r="CF121" s="506">
        <v>9.1999999999999993</v>
      </c>
      <c r="CG121" s="506">
        <v>6.6</v>
      </c>
      <c r="CH121" s="552"/>
      <c r="CI121" s="506">
        <v>9</v>
      </c>
      <c r="CJ121" s="552"/>
      <c r="CK121" s="552"/>
      <c r="CL121" s="552"/>
      <c r="CM121" s="552"/>
      <c r="CN121" s="506">
        <v>8</v>
      </c>
      <c r="CO121" s="506">
        <v>7.5</v>
      </c>
      <c r="CP121" s="506">
        <v>8.1999999999999993</v>
      </c>
      <c r="CQ121" s="506">
        <v>8.3000000000000007</v>
      </c>
      <c r="CR121" s="506">
        <v>7.3</v>
      </c>
      <c r="CS121" s="507">
        <v>27</v>
      </c>
      <c r="CT121" s="508">
        <v>0</v>
      </c>
      <c r="CU121" s="552"/>
      <c r="CV121" s="552"/>
      <c r="CW121" s="552"/>
      <c r="CX121" s="506">
        <v>8.6999999999999993</v>
      </c>
      <c r="CY121" s="507">
        <v>5</v>
      </c>
      <c r="CZ121" s="508">
        <v>0</v>
      </c>
      <c r="DA121" s="507">
        <v>138</v>
      </c>
      <c r="DB121" s="508">
        <v>0</v>
      </c>
      <c r="DC121" s="509">
        <v>137</v>
      </c>
      <c r="DD121" s="506">
        <v>138</v>
      </c>
      <c r="DE121" s="506">
        <v>7.96</v>
      </c>
      <c r="DF121" s="506">
        <v>3.47</v>
      </c>
      <c r="DG121" s="504"/>
    </row>
    <row r="122" spans="1:111" ht="15.95" customHeight="1" x14ac:dyDescent="0.2">
      <c r="A122" s="503">
        <v>2221717159</v>
      </c>
      <c r="B122" s="504" t="s">
        <v>12</v>
      </c>
      <c r="C122" s="504" t="s">
        <v>116</v>
      </c>
      <c r="D122" s="504" t="s">
        <v>198</v>
      </c>
      <c r="E122" s="505">
        <v>35797</v>
      </c>
      <c r="F122" s="504" t="s">
        <v>210</v>
      </c>
      <c r="G122" s="504" t="s">
        <v>4854</v>
      </c>
      <c r="H122" s="506">
        <v>9.5</v>
      </c>
      <c r="I122" s="506">
        <v>9.6999999999999993</v>
      </c>
      <c r="J122" s="506">
        <v>8.1999999999999993</v>
      </c>
      <c r="K122" s="506">
        <v>7.6</v>
      </c>
      <c r="L122" s="506">
        <v>7.4</v>
      </c>
      <c r="M122" s="506">
        <v>6.6</v>
      </c>
      <c r="N122" s="506">
        <v>5.7</v>
      </c>
      <c r="O122" s="552"/>
      <c r="P122" s="506">
        <v>8.4</v>
      </c>
      <c r="Q122" s="552"/>
      <c r="R122" s="552"/>
      <c r="S122" s="552"/>
      <c r="T122" s="506">
        <v>9</v>
      </c>
      <c r="U122" s="506">
        <v>8.5</v>
      </c>
      <c r="V122" s="552"/>
      <c r="W122" s="506">
        <v>9.4</v>
      </c>
      <c r="X122" s="506">
        <v>9.5</v>
      </c>
      <c r="Y122" s="506">
        <v>7.5</v>
      </c>
      <c r="Z122" s="506">
        <v>8.1999999999999993</v>
      </c>
      <c r="AA122" s="506">
        <v>5.4</v>
      </c>
      <c r="AB122" s="506">
        <v>5.7</v>
      </c>
      <c r="AC122" s="506">
        <v>8.9</v>
      </c>
      <c r="AD122" s="506">
        <v>8.9</v>
      </c>
      <c r="AE122" s="506">
        <v>6.7</v>
      </c>
      <c r="AF122" s="506">
        <v>8.9</v>
      </c>
      <c r="AG122" s="506">
        <v>5.5</v>
      </c>
      <c r="AH122" s="506">
        <v>5.0999999999999996</v>
      </c>
      <c r="AI122" s="506">
        <v>6.2</v>
      </c>
      <c r="AJ122" s="506">
        <v>5.4</v>
      </c>
      <c r="AK122" s="507">
        <v>51</v>
      </c>
      <c r="AL122" s="508">
        <v>0</v>
      </c>
      <c r="AM122" s="506">
        <v>6.2</v>
      </c>
      <c r="AN122" s="506">
        <v>7.1</v>
      </c>
      <c r="AO122" s="552"/>
      <c r="AP122" s="552"/>
      <c r="AQ122" s="552"/>
      <c r="AR122" s="552"/>
      <c r="AS122" s="552"/>
      <c r="AT122" s="506">
        <v>7.6</v>
      </c>
      <c r="AU122" s="552"/>
      <c r="AV122" s="552"/>
      <c r="AW122" s="552"/>
      <c r="AX122" s="552"/>
      <c r="AY122" s="552"/>
      <c r="AZ122" s="506">
        <v>6.8</v>
      </c>
      <c r="BA122" s="506">
        <v>4.5</v>
      </c>
      <c r="BB122" s="507">
        <v>5</v>
      </c>
      <c r="BC122" s="508">
        <v>0</v>
      </c>
      <c r="BD122" s="506">
        <v>5.8</v>
      </c>
      <c r="BE122" s="506">
        <v>5.6</v>
      </c>
      <c r="BF122" s="506">
        <v>4</v>
      </c>
      <c r="BG122" s="506">
        <v>6.6</v>
      </c>
      <c r="BH122" s="506">
        <v>7.1</v>
      </c>
      <c r="BI122" s="506">
        <v>8.1999999999999993</v>
      </c>
      <c r="BJ122" s="506">
        <v>8.6</v>
      </c>
      <c r="BK122" s="506">
        <v>5.4</v>
      </c>
      <c r="BL122" s="506">
        <v>4.7</v>
      </c>
      <c r="BM122" s="506">
        <v>6.5</v>
      </c>
      <c r="BN122" s="506">
        <v>5.2</v>
      </c>
      <c r="BO122" s="506">
        <v>6.1</v>
      </c>
      <c r="BP122" s="506">
        <v>7.8</v>
      </c>
      <c r="BQ122" s="552"/>
      <c r="BR122" s="506">
        <v>7.9</v>
      </c>
      <c r="BS122" s="506">
        <v>5.9</v>
      </c>
      <c r="BT122" s="506">
        <v>5.7</v>
      </c>
      <c r="BU122" s="506">
        <v>4.3</v>
      </c>
      <c r="BV122" s="506">
        <v>8.1999999999999993</v>
      </c>
      <c r="BW122" s="506">
        <v>7.8</v>
      </c>
      <c r="BX122" s="507">
        <v>50</v>
      </c>
      <c r="BY122" s="508">
        <v>0</v>
      </c>
      <c r="BZ122" s="506">
        <v>9.6999999999999993</v>
      </c>
      <c r="CA122" s="552"/>
      <c r="CB122" s="506">
        <v>9.1999999999999993</v>
      </c>
      <c r="CC122" s="552"/>
      <c r="CD122" s="506">
        <v>7.4</v>
      </c>
      <c r="CE122" s="506">
        <v>5.8</v>
      </c>
      <c r="CF122" s="506">
        <v>6.7</v>
      </c>
      <c r="CG122" s="506">
        <v>5.0999999999999996</v>
      </c>
      <c r="CH122" s="552"/>
      <c r="CI122" s="552"/>
      <c r="CJ122" s="552"/>
      <c r="CK122" s="552"/>
      <c r="CL122" s="552"/>
      <c r="CM122" s="506">
        <v>8.4</v>
      </c>
      <c r="CN122" s="506">
        <v>5.8</v>
      </c>
      <c r="CO122" s="506">
        <v>6.6</v>
      </c>
      <c r="CP122" s="506">
        <v>8.6999999999999993</v>
      </c>
      <c r="CQ122" s="506">
        <v>5.2</v>
      </c>
      <c r="CR122" s="506">
        <v>6.4</v>
      </c>
      <c r="CS122" s="507">
        <v>27</v>
      </c>
      <c r="CT122" s="508">
        <v>0</v>
      </c>
      <c r="CU122" s="552"/>
      <c r="CV122" s="552"/>
      <c r="CW122" s="506">
        <v>7</v>
      </c>
      <c r="CX122" s="552"/>
      <c r="CY122" s="507">
        <v>5</v>
      </c>
      <c r="CZ122" s="508">
        <v>0</v>
      </c>
      <c r="DA122" s="507">
        <v>138</v>
      </c>
      <c r="DB122" s="508">
        <v>0</v>
      </c>
      <c r="DC122" s="509">
        <v>137</v>
      </c>
      <c r="DD122" s="506">
        <v>138</v>
      </c>
      <c r="DE122" s="506">
        <v>6.92</v>
      </c>
      <c r="DF122" s="506">
        <v>2.77</v>
      </c>
      <c r="DG122" s="504"/>
    </row>
    <row r="123" spans="1:111" ht="15.95" customHeight="1" x14ac:dyDescent="0.2">
      <c r="A123" s="503">
        <v>2121725927</v>
      </c>
      <c r="B123" s="504" t="s">
        <v>6</v>
      </c>
      <c r="C123" s="504" t="s">
        <v>117</v>
      </c>
      <c r="D123" s="504" t="s">
        <v>199</v>
      </c>
      <c r="E123" s="505">
        <v>35628</v>
      </c>
      <c r="F123" s="504" t="s">
        <v>210</v>
      </c>
      <c r="G123" s="504" t="s">
        <v>214</v>
      </c>
      <c r="H123" s="506">
        <v>9.6</v>
      </c>
      <c r="I123" s="506">
        <v>5.9</v>
      </c>
      <c r="J123" s="506">
        <v>8</v>
      </c>
      <c r="K123" s="506">
        <v>7.3</v>
      </c>
      <c r="L123" s="506">
        <v>6.4</v>
      </c>
      <c r="M123" s="506">
        <v>5.8</v>
      </c>
      <c r="N123" s="506">
        <v>5.2</v>
      </c>
      <c r="O123" s="552"/>
      <c r="P123" s="506">
        <v>5.9</v>
      </c>
      <c r="Q123" s="552"/>
      <c r="R123" s="552"/>
      <c r="S123" s="552"/>
      <c r="T123" s="552"/>
      <c r="U123" s="506">
        <v>5.8</v>
      </c>
      <c r="V123" s="506">
        <v>5.5</v>
      </c>
      <c r="W123" s="506">
        <v>7.4</v>
      </c>
      <c r="X123" s="506">
        <v>5.5</v>
      </c>
      <c r="Y123" s="506">
        <v>5.2</v>
      </c>
      <c r="Z123" s="506">
        <v>4.9000000000000004</v>
      </c>
      <c r="AA123" s="506">
        <v>4</v>
      </c>
      <c r="AB123" s="506">
        <v>7</v>
      </c>
      <c r="AC123" s="506">
        <v>6.7</v>
      </c>
      <c r="AD123" s="506">
        <v>5.5</v>
      </c>
      <c r="AE123" s="506">
        <v>6.6</v>
      </c>
      <c r="AF123" s="506">
        <v>6</v>
      </c>
      <c r="AG123" s="553" t="s">
        <v>219</v>
      </c>
      <c r="AH123" s="506">
        <v>4.2</v>
      </c>
      <c r="AI123" s="506">
        <v>6.3</v>
      </c>
      <c r="AJ123" s="506">
        <v>6.9</v>
      </c>
      <c r="AK123" s="507">
        <v>49</v>
      </c>
      <c r="AL123" s="508">
        <v>2</v>
      </c>
      <c r="AM123" s="506">
        <v>4.5</v>
      </c>
      <c r="AN123" s="506">
        <v>6</v>
      </c>
      <c r="AO123" s="552"/>
      <c r="AP123" s="552"/>
      <c r="AQ123" s="552"/>
      <c r="AR123" s="552"/>
      <c r="AS123" s="552"/>
      <c r="AT123" s="506">
        <v>9.1</v>
      </c>
      <c r="AU123" s="552"/>
      <c r="AV123" s="552"/>
      <c r="AW123" s="552"/>
      <c r="AX123" s="552"/>
      <c r="AY123" s="552"/>
      <c r="AZ123" s="506">
        <v>9.8000000000000007</v>
      </c>
      <c r="BA123" s="506">
        <v>7.7</v>
      </c>
      <c r="BB123" s="507">
        <v>5</v>
      </c>
      <c r="BC123" s="508">
        <v>0</v>
      </c>
      <c r="BD123" s="506">
        <v>5.7</v>
      </c>
      <c r="BE123" s="506">
        <v>4.7</v>
      </c>
      <c r="BF123" s="506">
        <v>6.8</v>
      </c>
      <c r="BG123" s="506">
        <v>4.5999999999999996</v>
      </c>
      <c r="BH123" s="506">
        <v>5.9</v>
      </c>
      <c r="BI123" s="506">
        <v>4.2</v>
      </c>
      <c r="BJ123" s="506">
        <v>6.4</v>
      </c>
      <c r="BK123" s="506">
        <v>6.4</v>
      </c>
      <c r="BL123" s="506">
        <v>5.2</v>
      </c>
      <c r="BM123" s="506">
        <v>4</v>
      </c>
      <c r="BN123" s="506">
        <v>5.0999999999999996</v>
      </c>
      <c r="BO123" s="506">
        <v>4.8</v>
      </c>
      <c r="BP123" s="506">
        <v>4.5999999999999996</v>
      </c>
      <c r="BQ123" s="552"/>
      <c r="BR123" s="506">
        <v>6.4</v>
      </c>
      <c r="BS123" s="506">
        <v>8.1999999999999993</v>
      </c>
      <c r="BT123" s="506">
        <v>6.1</v>
      </c>
      <c r="BU123" s="506">
        <v>6.6</v>
      </c>
      <c r="BV123" s="506">
        <v>6.6</v>
      </c>
      <c r="BW123" s="506">
        <v>8.6999999999999993</v>
      </c>
      <c r="BX123" s="507">
        <v>50</v>
      </c>
      <c r="BY123" s="508">
        <v>0</v>
      </c>
      <c r="BZ123" s="506">
        <v>8.1999999999999993</v>
      </c>
      <c r="CA123" s="552"/>
      <c r="CB123" s="506">
        <v>5.2</v>
      </c>
      <c r="CC123" s="552"/>
      <c r="CD123" s="506">
        <v>6.6</v>
      </c>
      <c r="CE123" s="506">
        <v>7.1</v>
      </c>
      <c r="CF123" s="506">
        <v>7.3</v>
      </c>
      <c r="CG123" s="506">
        <v>4.8</v>
      </c>
      <c r="CH123" s="552"/>
      <c r="CI123" s="506">
        <v>6.2</v>
      </c>
      <c r="CJ123" s="552"/>
      <c r="CK123" s="552"/>
      <c r="CL123" s="552"/>
      <c r="CM123" s="552"/>
      <c r="CN123" s="506">
        <v>5.6</v>
      </c>
      <c r="CO123" s="552"/>
      <c r="CP123" s="506">
        <v>6</v>
      </c>
      <c r="CQ123" s="506">
        <v>5.8</v>
      </c>
      <c r="CR123" s="506">
        <v>7.6</v>
      </c>
      <c r="CS123" s="507">
        <v>24</v>
      </c>
      <c r="CT123" s="508">
        <v>3</v>
      </c>
      <c r="CU123" s="552"/>
      <c r="CV123" s="552"/>
      <c r="CW123" s="552"/>
      <c r="CX123" s="552"/>
      <c r="CY123" s="507">
        <v>0</v>
      </c>
      <c r="CZ123" s="508">
        <v>5</v>
      </c>
      <c r="DA123" s="507">
        <v>128</v>
      </c>
      <c r="DB123" s="508">
        <v>10</v>
      </c>
      <c r="DC123" s="509">
        <v>137</v>
      </c>
      <c r="DD123" s="506">
        <v>128</v>
      </c>
      <c r="DE123" s="506">
        <v>5.98</v>
      </c>
      <c r="DF123" s="506">
        <v>2.2200000000000002</v>
      </c>
      <c r="DG123" s="504" t="s">
        <v>374</v>
      </c>
    </row>
    <row r="124" spans="1:111" ht="15.95" customHeight="1" x14ac:dyDescent="0.2">
      <c r="A124" s="503">
        <v>2220313929</v>
      </c>
      <c r="B124" s="504" t="s">
        <v>21</v>
      </c>
      <c r="C124" s="504" t="s">
        <v>59</v>
      </c>
      <c r="D124" s="504" t="s">
        <v>200</v>
      </c>
      <c r="E124" s="505">
        <v>35847</v>
      </c>
      <c r="F124" s="504" t="s">
        <v>209</v>
      </c>
      <c r="G124" s="504" t="s">
        <v>4854</v>
      </c>
      <c r="H124" s="506">
        <v>8.6</v>
      </c>
      <c r="I124" s="506">
        <v>8.5</v>
      </c>
      <c r="J124" s="506">
        <v>8.1999999999999993</v>
      </c>
      <c r="K124" s="506">
        <v>8.9</v>
      </c>
      <c r="L124" s="506">
        <v>8.6</v>
      </c>
      <c r="M124" s="506">
        <v>9</v>
      </c>
      <c r="N124" s="506">
        <v>9.1999999999999993</v>
      </c>
      <c r="O124" s="552"/>
      <c r="P124" s="506">
        <v>8.5</v>
      </c>
      <c r="Q124" s="552"/>
      <c r="R124" s="506">
        <v>7.5</v>
      </c>
      <c r="S124" s="552"/>
      <c r="T124" s="506">
        <v>9.5</v>
      </c>
      <c r="U124" s="552"/>
      <c r="V124" s="552"/>
      <c r="W124" s="506">
        <v>9.4</v>
      </c>
      <c r="X124" s="506">
        <v>8</v>
      </c>
      <c r="Y124" s="506">
        <v>9</v>
      </c>
      <c r="Z124" s="506">
        <v>7.7</v>
      </c>
      <c r="AA124" s="506">
        <v>9.3000000000000007</v>
      </c>
      <c r="AB124" s="506">
        <v>9.1999999999999993</v>
      </c>
      <c r="AC124" s="506">
        <v>7.2</v>
      </c>
      <c r="AD124" s="506">
        <v>7.6</v>
      </c>
      <c r="AE124" s="506">
        <v>7.4</v>
      </c>
      <c r="AF124" s="506">
        <v>7.5</v>
      </c>
      <c r="AG124" s="506">
        <v>7</v>
      </c>
      <c r="AH124" s="506">
        <v>8.6</v>
      </c>
      <c r="AI124" s="506">
        <v>7.3</v>
      </c>
      <c r="AJ124" s="506">
        <v>8.4</v>
      </c>
      <c r="AK124" s="507">
        <v>51</v>
      </c>
      <c r="AL124" s="508">
        <v>0</v>
      </c>
      <c r="AM124" s="506">
        <v>6.8</v>
      </c>
      <c r="AN124" s="506">
        <v>6.7</v>
      </c>
      <c r="AO124" s="552"/>
      <c r="AP124" s="552"/>
      <c r="AQ124" s="552"/>
      <c r="AR124" s="552"/>
      <c r="AS124" s="506">
        <v>5.7</v>
      </c>
      <c r="AT124" s="552"/>
      <c r="AU124" s="506">
        <v>5.7</v>
      </c>
      <c r="AV124" s="552"/>
      <c r="AW124" s="552"/>
      <c r="AX124" s="552"/>
      <c r="AY124" s="552"/>
      <c r="AZ124" s="552"/>
      <c r="BA124" s="506">
        <v>7.9</v>
      </c>
      <c r="BB124" s="507">
        <v>5</v>
      </c>
      <c r="BC124" s="508">
        <v>0</v>
      </c>
      <c r="BD124" s="506">
        <v>6.4</v>
      </c>
      <c r="BE124" s="506">
        <v>6.9</v>
      </c>
      <c r="BF124" s="506">
        <v>9.3000000000000007</v>
      </c>
      <c r="BG124" s="506">
        <v>8.9</v>
      </c>
      <c r="BH124" s="506">
        <v>9</v>
      </c>
      <c r="BI124" s="506">
        <v>8.3000000000000007</v>
      </c>
      <c r="BJ124" s="506">
        <v>8.3000000000000007</v>
      </c>
      <c r="BK124" s="506">
        <v>7.2</v>
      </c>
      <c r="BL124" s="506">
        <v>6.7</v>
      </c>
      <c r="BM124" s="506">
        <v>7.5</v>
      </c>
      <c r="BN124" s="506">
        <v>7.6</v>
      </c>
      <c r="BO124" s="506">
        <v>6.8</v>
      </c>
      <c r="BP124" s="506">
        <v>9.1999999999999993</v>
      </c>
      <c r="BQ124" s="552"/>
      <c r="BR124" s="506">
        <v>7.5</v>
      </c>
      <c r="BS124" s="506">
        <v>7</v>
      </c>
      <c r="BT124" s="506">
        <v>6.9</v>
      </c>
      <c r="BU124" s="506">
        <v>8.1999999999999993</v>
      </c>
      <c r="BV124" s="506">
        <v>9</v>
      </c>
      <c r="BW124" s="506">
        <v>8</v>
      </c>
      <c r="BX124" s="507">
        <v>50</v>
      </c>
      <c r="BY124" s="508">
        <v>0</v>
      </c>
      <c r="BZ124" s="506">
        <v>9.6999999999999993</v>
      </c>
      <c r="CA124" s="552"/>
      <c r="CB124" s="506">
        <v>8.3000000000000007</v>
      </c>
      <c r="CC124" s="552"/>
      <c r="CD124" s="506">
        <v>7.6</v>
      </c>
      <c r="CE124" s="506">
        <v>9</v>
      </c>
      <c r="CF124" s="506">
        <v>9.4</v>
      </c>
      <c r="CG124" s="506">
        <v>6.4</v>
      </c>
      <c r="CH124" s="552"/>
      <c r="CI124" s="506">
        <v>8.1</v>
      </c>
      <c r="CJ124" s="552"/>
      <c r="CK124" s="552"/>
      <c r="CL124" s="552"/>
      <c r="CM124" s="552"/>
      <c r="CN124" s="506">
        <v>8.4</v>
      </c>
      <c r="CO124" s="506">
        <v>7.7</v>
      </c>
      <c r="CP124" s="506">
        <v>9</v>
      </c>
      <c r="CQ124" s="506">
        <v>9.6</v>
      </c>
      <c r="CR124" s="506">
        <v>9.1</v>
      </c>
      <c r="CS124" s="507">
        <v>27</v>
      </c>
      <c r="CT124" s="508">
        <v>0</v>
      </c>
      <c r="CU124" s="552"/>
      <c r="CV124" s="552"/>
      <c r="CW124" s="552"/>
      <c r="CX124" s="506">
        <v>9.1</v>
      </c>
      <c r="CY124" s="507">
        <v>5</v>
      </c>
      <c r="CZ124" s="508">
        <v>0</v>
      </c>
      <c r="DA124" s="507">
        <v>138</v>
      </c>
      <c r="DB124" s="508">
        <v>0</v>
      </c>
      <c r="DC124" s="509">
        <v>137</v>
      </c>
      <c r="DD124" s="506">
        <v>138</v>
      </c>
      <c r="DE124" s="506">
        <v>8.18</v>
      </c>
      <c r="DF124" s="506">
        <v>3.54</v>
      </c>
      <c r="DG124" s="504" t="s">
        <v>379</v>
      </c>
    </row>
    <row r="125" spans="1:111" ht="15.95" customHeight="1" x14ac:dyDescent="0.2">
      <c r="A125" s="503">
        <v>2221727438</v>
      </c>
      <c r="B125" s="504" t="s">
        <v>26</v>
      </c>
      <c r="C125" s="504" t="s">
        <v>118</v>
      </c>
      <c r="D125" s="504" t="s">
        <v>201</v>
      </c>
      <c r="E125" s="505">
        <v>36079</v>
      </c>
      <c r="F125" s="504" t="s">
        <v>210</v>
      </c>
      <c r="G125" s="504" t="s">
        <v>212</v>
      </c>
      <c r="H125" s="506">
        <v>8.5</v>
      </c>
      <c r="I125" s="506">
        <v>6.4</v>
      </c>
      <c r="J125" s="506">
        <v>5.8</v>
      </c>
      <c r="K125" s="506">
        <v>7.1</v>
      </c>
      <c r="L125" s="506">
        <v>5.0999999999999996</v>
      </c>
      <c r="M125" s="506">
        <v>7.9</v>
      </c>
      <c r="N125" s="506">
        <v>4.8</v>
      </c>
      <c r="O125" s="552"/>
      <c r="P125" s="506">
        <v>6.5</v>
      </c>
      <c r="Q125" s="552"/>
      <c r="R125" s="552"/>
      <c r="S125" s="552"/>
      <c r="T125" s="552"/>
      <c r="U125" s="506">
        <v>7.3</v>
      </c>
      <c r="V125" s="506">
        <v>4.8</v>
      </c>
      <c r="W125" s="506">
        <v>8.3000000000000007</v>
      </c>
      <c r="X125" s="506">
        <v>7.8</v>
      </c>
      <c r="Y125" s="506">
        <v>7.6</v>
      </c>
      <c r="Z125" s="506">
        <v>6.7</v>
      </c>
      <c r="AA125" s="506">
        <v>7.4</v>
      </c>
      <c r="AB125" s="506">
        <v>4.2</v>
      </c>
      <c r="AC125" s="506">
        <v>5.8</v>
      </c>
      <c r="AD125" s="506">
        <v>6</v>
      </c>
      <c r="AE125" s="506">
        <v>6.1</v>
      </c>
      <c r="AF125" s="506">
        <v>7.2</v>
      </c>
      <c r="AG125" s="506">
        <v>6.1</v>
      </c>
      <c r="AH125" s="506">
        <v>5.4</v>
      </c>
      <c r="AI125" s="506">
        <v>5.4</v>
      </c>
      <c r="AJ125" s="506">
        <v>7.6</v>
      </c>
      <c r="AK125" s="507">
        <v>51</v>
      </c>
      <c r="AL125" s="508">
        <v>0</v>
      </c>
      <c r="AM125" s="506">
        <v>8.6</v>
      </c>
      <c r="AN125" s="506">
        <v>8</v>
      </c>
      <c r="AO125" s="506">
        <v>8.1</v>
      </c>
      <c r="AP125" s="552"/>
      <c r="AQ125" s="552"/>
      <c r="AR125" s="552"/>
      <c r="AS125" s="552"/>
      <c r="AT125" s="552"/>
      <c r="AU125" s="506">
        <v>8.5</v>
      </c>
      <c r="AV125" s="552"/>
      <c r="AW125" s="552"/>
      <c r="AX125" s="552"/>
      <c r="AY125" s="552"/>
      <c r="AZ125" s="552"/>
      <c r="BA125" s="506">
        <v>6.6</v>
      </c>
      <c r="BB125" s="507">
        <v>5</v>
      </c>
      <c r="BC125" s="508">
        <v>0</v>
      </c>
      <c r="BD125" s="506">
        <v>7</v>
      </c>
      <c r="BE125" s="506">
        <v>5</v>
      </c>
      <c r="BF125" s="506">
        <v>7.1</v>
      </c>
      <c r="BG125" s="506">
        <v>5</v>
      </c>
      <c r="BH125" s="506">
        <v>6</v>
      </c>
      <c r="BI125" s="506">
        <v>5.0999999999999996</v>
      </c>
      <c r="BJ125" s="506">
        <v>7.5</v>
      </c>
      <c r="BK125" s="506">
        <v>5.4</v>
      </c>
      <c r="BL125" s="506">
        <v>5.7</v>
      </c>
      <c r="BM125" s="506">
        <v>4.3</v>
      </c>
      <c r="BN125" s="506">
        <v>4.7</v>
      </c>
      <c r="BO125" s="553" t="s">
        <v>219</v>
      </c>
      <c r="BP125" s="553" t="s">
        <v>219</v>
      </c>
      <c r="BQ125" s="552"/>
      <c r="BR125" s="506">
        <v>7.9</v>
      </c>
      <c r="BS125" s="506">
        <v>7.1</v>
      </c>
      <c r="BT125" s="506">
        <v>4.2</v>
      </c>
      <c r="BU125" s="506">
        <v>5</v>
      </c>
      <c r="BV125" s="506">
        <v>5.8</v>
      </c>
      <c r="BW125" s="506">
        <v>5.5</v>
      </c>
      <c r="BX125" s="507">
        <v>45</v>
      </c>
      <c r="BY125" s="508">
        <v>5</v>
      </c>
      <c r="BZ125" s="506">
        <v>8.1999999999999993</v>
      </c>
      <c r="CA125" s="552"/>
      <c r="CB125" s="506">
        <v>7.5</v>
      </c>
      <c r="CC125" s="552"/>
      <c r="CD125" s="506">
        <v>5.3</v>
      </c>
      <c r="CE125" s="506">
        <v>7.8</v>
      </c>
      <c r="CF125" s="552">
        <v>0</v>
      </c>
      <c r="CG125" s="506">
        <v>5.7</v>
      </c>
      <c r="CH125" s="552"/>
      <c r="CI125" s="506">
        <v>6.5</v>
      </c>
      <c r="CJ125" s="552"/>
      <c r="CK125" s="552"/>
      <c r="CL125" s="552"/>
      <c r="CM125" s="552"/>
      <c r="CN125" s="506">
        <v>4.9000000000000004</v>
      </c>
      <c r="CO125" s="552"/>
      <c r="CP125" s="552"/>
      <c r="CQ125" s="506">
        <v>7.6</v>
      </c>
      <c r="CR125" s="506">
        <v>6.4</v>
      </c>
      <c r="CS125" s="507">
        <v>20</v>
      </c>
      <c r="CT125" s="508">
        <v>7</v>
      </c>
      <c r="CU125" s="552"/>
      <c r="CV125" s="552"/>
      <c r="CW125" s="552"/>
      <c r="CX125" s="552"/>
      <c r="CY125" s="507">
        <v>0</v>
      </c>
      <c r="CZ125" s="508">
        <v>5</v>
      </c>
      <c r="DA125" s="507">
        <v>121</v>
      </c>
      <c r="DB125" s="508">
        <v>17</v>
      </c>
      <c r="DC125" s="509">
        <v>137</v>
      </c>
      <c r="DD125" s="506">
        <v>123</v>
      </c>
      <c r="DE125" s="506">
        <v>6.08</v>
      </c>
      <c r="DF125" s="506">
        <v>2.3199999999999998</v>
      </c>
      <c r="DG125" s="504"/>
    </row>
    <row r="126" spans="1:111" ht="15.95" customHeight="1" x14ac:dyDescent="0.2">
      <c r="A126" s="503">
        <v>2221724201</v>
      </c>
      <c r="B126" s="504" t="s">
        <v>7</v>
      </c>
      <c r="C126" s="504" t="s">
        <v>119</v>
      </c>
      <c r="D126" s="504" t="s">
        <v>16</v>
      </c>
      <c r="E126" s="505">
        <v>35796</v>
      </c>
      <c r="F126" s="504" t="s">
        <v>210</v>
      </c>
      <c r="G126" s="504" t="s">
        <v>212</v>
      </c>
      <c r="H126" s="506">
        <v>6.6</v>
      </c>
      <c r="I126" s="506">
        <v>6.1</v>
      </c>
      <c r="J126" s="506">
        <v>4.0999999999999996</v>
      </c>
      <c r="K126" s="506">
        <v>7.2</v>
      </c>
      <c r="L126" s="506">
        <v>4.5999999999999996</v>
      </c>
      <c r="M126" s="506">
        <v>6</v>
      </c>
      <c r="N126" s="506">
        <v>7.2</v>
      </c>
      <c r="O126" s="552"/>
      <c r="P126" s="506">
        <v>6</v>
      </c>
      <c r="Q126" s="552"/>
      <c r="R126" s="552"/>
      <c r="S126" s="552"/>
      <c r="T126" s="552"/>
      <c r="U126" s="506">
        <v>6.7</v>
      </c>
      <c r="V126" s="506">
        <v>4.3</v>
      </c>
      <c r="W126" s="506">
        <v>7.5</v>
      </c>
      <c r="X126" s="506">
        <v>8</v>
      </c>
      <c r="Y126" s="506">
        <v>4.8</v>
      </c>
      <c r="Z126" s="506">
        <v>5.2</v>
      </c>
      <c r="AA126" s="506">
        <v>5.0999999999999996</v>
      </c>
      <c r="AB126" s="506">
        <v>7.7</v>
      </c>
      <c r="AC126" s="506">
        <v>5</v>
      </c>
      <c r="AD126" s="506">
        <v>5.3</v>
      </c>
      <c r="AE126" s="506">
        <v>5</v>
      </c>
      <c r="AF126" s="506">
        <v>5.8</v>
      </c>
      <c r="AG126" s="506">
        <v>5.0999999999999996</v>
      </c>
      <c r="AH126" s="506">
        <v>5.7</v>
      </c>
      <c r="AI126" s="506">
        <v>6.2</v>
      </c>
      <c r="AJ126" s="506">
        <v>6</v>
      </c>
      <c r="AK126" s="507">
        <v>51</v>
      </c>
      <c r="AL126" s="508">
        <v>0</v>
      </c>
      <c r="AM126" s="506">
        <v>6.5</v>
      </c>
      <c r="AN126" s="506">
        <v>6</v>
      </c>
      <c r="AO126" s="552"/>
      <c r="AP126" s="506">
        <v>6</v>
      </c>
      <c r="AQ126" s="552"/>
      <c r="AR126" s="552"/>
      <c r="AS126" s="552"/>
      <c r="AT126" s="552"/>
      <c r="AU126" s="506">
        <v>7.6</v>
      </c>
      <c r="AV126" s="552"/>
      <c r="AW126" s="552"/>
      <c r="AX126" s="552"/>
      <c r="AY126" s="552"/>
      <c r="AZ126" s="552"/>
      <c r="BA126" s="506">
        <v>6.9</v>
      </c>
      <c r="BB126" s="507">
        <v>5</v>
      </c>
      <c r="BC126" s="508">
        <v>0</v>
      </c>
      <c r="BD126" s="506">
        <v>5.2</v>
      </c>
      <c r="BE126" s="506">
        <v>4.5999999999999996</v>
      </c>
      <c r="BF126" s="506">
        <v>9</v>
      </c>
      <c r="BG126" s="506">
        <v>6.1</v>
      </c>
      <c r="BH126" s="506">
        <v>6.6</v>
      </c>
      <c r="BI126" s="506">
        <v>5.4</v>
      </c>
      <c r="BJ126" s="506">
        <v>8.1</v>
      </c>
      <c r="BK126" s="506">
        <v>6</v>
      </c>
      <c r="BL126" s="506">
        <v>6.7</v>
      </c>
      <c r="BM126" s="506">
        <v>6.2</v>
      </c>
      <c r="BN126" s="506">
        <v>4.5999999999999996</v>
      </c>
      <c r="BO126" s="506">
        <v>5.9</v>
      </c>
      <c r="BP126" s="506">
        <v>4.8</v>
      </c>
      <c r="BQ126" s="552"/>
      <c r="BR126" s="506">
        <v>4.5</v>
      </c>
      <c r="BS126" s="506">
        <v>6.5</v>
      </c>
      <c r="BT126" s="506">
        <v>5.0999999999999996</v>
      </c>
      <c r="BU126" s="506">
        <v>5</v>
      </c>
      <c r="BV126" s="506">
        <v>5.2</v>
      </c>
      <c r="BW126" s="506">
        <v>7.8</v>
      </c>
      <c r="BX126" s="507">
        <v>50</v>
      </c>
      <c r="BY126" s="508">
        <v>0</v>
      </c>
      <c r="BZ126" s="506">
        <v>7.8</v>
      </c>
      <c r="CA126" s="552"/>
      <c r="CB126" s="506">
        <v>6.8</v>
      </c>
      <c r="CC126" s="552"/>
      <c r="CD126" s="506">
        <v>5.3</v>
      </c>
      <c r="CE126" s="506">
        <v>7.8</v>
      </c>
      <c r="CF126" s="506">
        <v>7.8</v>
      </c>
      <c r="CG126" s="506">
        <v>5.2</v>
      </c>
      <c r="CH126" s="552"/>
      <c r="CI126" s="506">
        <v>4.8</v>
      </c>
      <c r="CJ126" s="552"/>
      <c r="CK126" s="552"/>
      <c r="CL126" s="552"/>
      <c r="CM126" s="552"/>
      <c r="CN126" s="506">
        <v>5.4</v>
      </c>
      <c r="CO126" s="506">
        <v>7</v>
      </c>
      <c r="CP126" s="506">
        <v>7.4</v>
      </c>
      <c r="CQ126" s="506">
        <v>7</v>
      </c>
      <c r="CR126" s="506">
        <v>6.2</v>
      </c>
      <c r="CS126" s="507">
        <v>27</v>
      </c>
      <c r="CT126" s="508">
        <v>0</v>
      </c>
      <c r="CU126" s="552"/>
      <c r="CV126" s="552"/>
      <c r="CW126" s="552"/>
      <c r="CX126" s="552"/>
      <c r="CY126" s="507">
        <v>0</v>
      </c>
      <c r="CZ126" s="508">
        <v>5</v>
      </c>
      <c r="DA126" s="507">
        <v>133</v>
      </c>
      <c r="DB126" s="508">
        <v>5</v>
      </c>
      <c r="DC126" s="509">
        <v>137</v>
      </c>
      <c r="DD126" s="506">
        <v>133</v>
      </c>
      <c r="DE126" s="506">
        <v>5.92</v>
      </c>
      <c r="DF126" s="506">
        <v>2.21</v>
      </c>
      <c r="DG126" s="504" t="s">
        <v>378</v>
      </c>
    </row>
    <row r="127" spans="1:111" ht="15.95" customHeight="1" x14ac:dyDescent="0.2">
      <c r="A127" s="503">
        <v>2220717168</v>
      </c>
      <c r="B127" s="504" t="s">
        <v>6</v>
      </c>
      <c r="C127" s="504" t="s">
        <v>90</v>
      </c>
      <c r="D127" s="504" t="s">
        <v>203</v>
      </c>
      <c r="E127" s="505">
        <v>35937</v>
      </c>
      <c r="F127" s="504" t="s">
        <v>209</v>
      </c>
      <c r="G127" s="504" t="s">
        <v>4854</v>
      </c>
      <c r="H127" s="506">
        <v>8.1999999999999993</v>
      </c>
      <c r="I127" s="506">
        <v>6.7</v>
      </c>
      <c r="J127" s="506">
        <v>6.4</v>
      </c>
      <c r="K127" s="506">
        <v>6.1</v>
      </c>
      <c r="L127" s="506">
        <v>8.9</v>
      </c>
      <c r="M127" s="506">
        <v>5.5</v>
      </c>
      <c r="N127" s="506">
        <v>5.2</v>
      </c>
      <c r="O127" s="552"/>
      <c r="P127" s="506">
        <v>5.4</v>
      </c>
      <c r="Q127" s="552"/>
      <c r="R127" s="552"/>
      <c r="S127" s="552"/>
      <c r="T127" s="506">
        <v>7.8</v>
      </c>
      <c r="U127" s="506">
        <v>9</v>
      </c>
      <c r="V127" s="552"/>
      <c r="W127" s="506">
        <v>8.3000000000000007</v>
      </c>
      <c r="X127" s="506">
        <v>7.1</v>
      </c>
      <c r="Y127" s="506">
        <v>5.5</v>
      </c>
      <c r="Z127" s="506">
        <v>5.8</v>
      </c>
      <c r="AA127" s="506">
        <v>4.5</v>
      </c>
      <c r="AB127" s="506">
        <v>7.3</v>
      </c>
      <c r="AC127" s="506">
        <v>7.1</v>
      </c>
      <c r="AD127" s="506">
        <v>8.8000000000000007</v>
      </c>
      <c r="AE127" s="506">
        <v>7.2</v>
      </c>
      <c r="AF127" s="506">
        <v>8.4</v>
      </c>
      <c r="AG127" s="506">
        <v>6.6</v>
      </c>
      <c r="AH127" s="506">
        <v>6.7</v>
      </c>
      <c r="AI127" s="506">
        <v>7.7</v>
      </c>
      <c r="AJ127" s="506">
        <v>5.8</v>
      </c>
      <c r="AK127" s="507">
        <v>51</v>
      </c>
      <c r="AL127" s="508">
        <v>0</v>
      </c>
      <c r="AM127" s="506">
        <v>6.4</v>
      </c>
      <c r="AN127" s="506">
        <v>7.3</v>
      </c>
      <c r="AO127" s="506">
        <v>8.9</v>
      </c>
      <c r="AP127" s="552"/>
      <c r="AQ127" s="552"/>
      <c r="AR127" s="552"/>
      <c r="AS127" s="552"/>
      <c r="AT127" s="552"/>
      <c r="AU127" s="506">
        <v>7.3</v>
      </c>
      <c r="AV127" s="552"/>
      <c r="AW127" s="552"/>
      <c r="AX127" s="552"/>
      <c r="AY127" s="552"/>
      <c r="AZ127" s="552"/>
      <c r="BA127" s="506">
        <v>6.7</v>
      </c>
      <c r="BB127" s="507">
        <v>5</v>
      </c>
      <c r="BC127" s="508">
        <v>0</v>
      </c>
      <c r="BD127" s="506">
        <v>5.9</v>
      </c>
      <c r="BE127" s="506">
        <v>5.6</v>
      </c>
      <c r="BF127" s="506">
        <v>4.4000000000000004</v>
      </c>
      <c r="BG127" s="506">
        <v>7.5</v>
      </c>
      <c r="BH127" s="506">
        <v>6.9</v>
      </c>
      <c r="BI127" s="506">
        <v>4.9000000000000004</v>
      </c>
      <c r="BJ127" s="506">
        <v>7</v>
      </c>
      <c r="BK127" s="506">
        <v>5.6</v>
      </c>
      <c r="BL127" s="506">
        <v>5.7</v>
      </c>
      <c r="BM127" s="506">
        <v>5.6</v>
      </c>
      <c r="BN127" s="506">
        <v>5.5</v>
      </c>
      <c r="BO127" s="506">
        <v>6.9</v>
      </c>
      <c r="BP127" s="506">
        <v>6.1</v>
      </c>
      <c r="BQ127" s="552"/>
      <c r="BR127" s="506">
        <v>6.3</v>
      </c>
      <c r="BS127" s="506">
        <v>5.8</v>
      </c>
      <c r="BT127" s="506">
        <v>6.7</v>
      </c>
      <c r="BU127" s="506">
        <v>5.5</v>
      </c>
      <c r="BV127" s="506">
        <v>6.7</v>
      </c>
      <c r="BW127" s="506">
        <v>7.1</v>
      </c>
      <c r="BX127" s="507">
        <v>50</v>
      </c>
      <c r="BY127" s="508">
        <v>0</v>
      </c>
      <c r="BZ127" s="506">
        <v>8.6</v>
      </c>
      <c r="CA127" s="552"/>
      <c r="CB127" s="506">
        <v>7.1</v>
      </c>
      <c r="CC127" s="552"/>
      <c r="CD127" s="506">
        <v>5.9</v>
      </c>
      <c r="CE127" s="506">
        <v>6</v>
      </c>
      <c r="CF127" s="506">
        <v>6</v>
      </c>
      <c r="CG127" s="506">
        <v>7.5</v>
      </c>
      <c r="CH127" s="552"/>
      <c r="CI127" s="506">
        <v>6.4</v>
      </c>
      <c r="CJ127" s="552"/>
      <c r="CK127" s="552"/>
      <c r="CL127" s="552"/>
      <c r="CM127" s="552"/>
      <c r="CN127" s="506">
        <v>5.5</v>
      </c>
      <c r="CO127" s="506">
        <v>5</v>
      </c>
      <c r="CP127" s="506">
        <v>6</v>
      </c>
      <c r="CQ127" s="506">
        <v>8.1</v>
      </c>
      <c r="CR127" s="506">
        <v>7.1</v>
      </c>
      <c r="CS127" s="507">
        <v>27</v>
      </c>
      <c r="CT127" s="508">
        <v>0</v>
      </c>
      <c r="CU127" s="552"/>
      <c r="CV127" s="552"/>
      <c r="CW127" s="506">
        <v>8</v>
      </c>
      <c r="CX127" s="552"/>
      <c r="CY127" s="507">
        <v>5</v>
      </c>
      <c r="CZ127" s="508">
        <v>0</v>
      </c>
      <c r="DA127" s="507">
        <v>138</v>
      </c>
      <c r="DB127" s="508">
        <v>0</v>
      </c>
      <c r="DC127" s="509">
        <v>137</v>
      </c>
      <c r="DD127" s="506">
        <v>138</v>
      </c>
      <c r="DE127" s="506">
        <v>6.48</v>
      </c>
      <c r="DF127" s="506">
        <v>2.5499999999999998</v>
      </c>
      <c r="DG127" s="504"/>
    </row>
    <row r="128" spans="1:111" ht="15.95" customHeight="1" x14ac:dyDescent="0.2">
      <c r="A128" s="503">
        <v>2220729637</v>
      </c>
      <c r="B128" s="504" t="s">
        <v>6</v>
      </c>
      <c r="C128" s="504" t="s">
        <v>64</v>
      </c>
      <c r="D128" s="504" t="s">
        <v>203</v>
      </c>
      <c r="E128" s="505">
        <v>35874</v>
      </c>
      <c r="F128" s="504" t="s">
        <v>209</v>
      </c>
      <c r="G128" s="504" t="s">
        <v>212</v>
      </c>
      <c r="H128" s="506">
        <v>8</v>
      </c>
      <c r="I128" s="506">
        <v>7.8</v>
      </c>
      <c r="J128" s="506">
        <v>7.9</v>
      </c>
      <c r="K128" s="506">
        <v>8.5</v>
      </c>
      <c r="L128" s="506">
        <v>4.5</v>
      </c>
      <c r="M128" s="506">
        <v>9.3000000000000007</v>
      </c>
      <c r="N128" s="506">
        <v>4.9000000000000004</v>
      </c>
      <c r="O128" s="552"/>
      <c r="P128" s="506">
        <v>7.2</v>
      </c>
      <c r="Q128" s="552"/>
      <c r="R128" s="552"/>
      <c r="S128" s="552"/>
      <c r="T128" s="506">
        <v>7.8</v>
      </c>
      <c r="U128" s="506">
        <v>8.1999999999999993</v>
      </c>
      <c r="V128" s="552"/>
      <c r="W128" s="506">
        <v>7.8</v>
      </c>
      <c r="X128" s="506">
        <v>8.3000000000000007</v>
      </c>
      <c r="Y128" s="506">
        <v>8.4</v>
      </c>
      <c r="Z128" s="506">
        <v>8.1999999999999993</v>
      </c>
      <c r="AA128" s="506">
        <v>4.9000000000000004</v>
      </c>
      <c r="AB128" s="506">
        <v>8.9</v>
      </c>
      <c r="AC128" s="506">
        <v>6.1</v>
      </c>
      <c r="AD128" s="506">
        <v>5.6</v>
      </c>
      <c r="AE128" s="506">
        <v>6.2</v>
      </c>
      <c r="AF128" s="506">
        <v>7.4</v>
      </c>
      <c r="AG128" s="506">
        <v>5</v>
      </c>
      <c r="AH128" s="506">
        <v>8.4</v>
      </c>
      <c r="AI128" s="506">
        <v>6.7</v>
      </c>
      <c r="AJ128" s="506">
        <v>9.3000000000000007</v>
      </c>
      <c r="AK128" s="507">
        <v>51</v>
      </c>
      <c r="AL128" s="508">
        <v>0</v>
      </c>
      <c r="AM128" s="506">
        <v>6</v>
      </c>
      <c r="AN128" s="506">
        <v>6.9</v>
      </c>
      <c r="AO128" s="506">
        <v>5.7</v>
      </c>
      <c r="AP128" s="552"/>
      <c r="AQ128" s="552"/>
      <c r="AR128" s="552"/>
      <c r="AS128" s="552"/>
      <c r="AT128" s="552"/>
      <c r="AU128" s="506">
        <v>4.2</v>
      </c>
      <c r="AV128" s="552"/>
      <c r="AW128" s="552"/>
      <c r="AX128" s="552"/>
      <c r="AY128" s="552"/>
      <c r="AZ128" s="552"/>
      <c r="BA128" s="506">
        <v>4.8</v>
      </c>
      <c r="BB128" s="507">
        <v>5</v>
      </c>
      <c r="BC128" s="508">
        <v>0</v>
      </c>
      <c r="BD128" s="506">
        <v>7.6</v>
      </c>
      <c r="BE128" s="506">
        <v>5.4</v>
      </c>
      <c r="BF128" s="506">
        <v>6.6</v>
      </c>
      <c r="BG128" s="506">
        <v>5.9</v>
      </c>
      <c r="BH128" s="506">
        <v>7</v>
      </c>
      <c r="BI128" s="506">
        <v>7.1</v>
      </c>
      <c r="BJ128" s="506">
        <v>7.1</v>
      </c>
      <c r="BK128" s="506">
        <v>5.5</v>
      </c>
      <c r="BL128" s="506">
        <v>6.1</v>
      </c>
      <c r="BM128" s="506">
        <v>6.1</v>
      </c>
      <c r="BN128" s="506">
        <v>5.2</v>
      </c>
      <c r="BO128" s="506">
        <v>8</v>
      </c>
      <c r="BP128" s="506">
        <v>6.9</v>
      </c>
      <c r="BQ128" s="506">
        <v>6.4</v>
      </c>
      <c r="BR128" s="552">
        <v>0</v>
      </c>
      <c r="BS128" s="506">
        <v>7.3</v>
      </c>
      <c r="BT128" s="506">
        <v>6.5</v>
      </c>
      <c r="BU128" s="506">
        <v>6.2</v>
      </c>
      <c r="BV128" s="506">
        <v>6.3</v>
      </c>
      <c r="BW128" s="506">
        <v>7.5</v>
      </c>
      <c r="BX128" s="507">
        <v>50</v>
      </c>
      <c r="BY128" s="508">
        <v>0</v>
      </c>
      <c r="BZ128" s="506">
        <v>8.4</v>
      </c>
      <c r="CA128" s="552"/>
      <c r="CB128" s="506">
        <v>7.7</v>
      </c>
      <c r="CC128" s="552"/>
      <c r="CD128" s="506">
        <v>6.7</v>
      </c>
      <c r="CE128" s="506">
        <v>5.8</v>
      </c>
      <c r="CF128" s="506">
        <v>8.9</v>
      </c>
      <c r="CG128" s="506">
        <v>6.6</v>
      </c>
      <c r="CH128" s="552"/>
      <c r="CI128" s="506">
        <v>4.4000000000000004</v>
      </c>
      <c r="CJ128" s="552"/>
      <c r="CK128" s="552"/>
      <c r="CL128" s="552"/>
      <c r="CM128" s="552"/>
      <c r="CN128" s="506">
        <v>7.6</v>
      </c>
      <c r="CO128" s="506">
        <v>7.4</v>
      </c>
      <c r="CP128" s="506">
        <v>5.9</v>
      </c>
      <c r="CQ128" s="506">
        <v>7.6</v>
      </c>
      <c r="CR128" s="506">
        <v>6.4</v>
      </c>
      <c r="CS128" s="507">
        <v>27</v>
      </c>
      <c r="CT128" s="508">
        <v>0</v>
      </c>
      <c r="CU128" s="552"/>
      <c r="CV128" s="552"/>
      <c r="CW128" s="506">
        <v>7.7</v>
      </c>
      <c r="CX128" s="552"/>
      <c r="CY128" s="507">
        <v>5</v>
      </c>
      <c r="CZ128" s="508">
        <v>0</v>
      </c>
      <c r="DA128" s="507">
        <v>138</v>
      </c>
      <c r="DB128" s="508">
        <v>0</v>
      </c>
      <c r="DC128" s="509">
        <v>137</v>
      </c>
      <c r="DD128" s="506">
        <v>141</v>
      </c>
      <c r="DE128" s="506">
        <v>6.77</v>
      </c>
      <c r="DF128" s="506">
        <v>2.74</v>
      </c>
      <c r="DG128" s="504"/>
    </row>
    <row r="129" spans="1:111" ht="15.95" customHeight="1" x14ac:dyDescent="0.2">
      <c r="A129" s="503">
        <v>2221724195</v>
      </c>
      <c r="B129" s="504" t="s">
        <v>7</v>
      </c>
      <c r="C129" s="504" t="s">
        <v>20</v>
      </c>
      <c r="D129" s="504" t="s">
        <v>204</v>
      </c>
      <c r="E129" s="505">
        <v>35917</v>
      </c>
      <c r="F129" s="504" t="s">
        <v>210</v>
      </c>
      <c r="G129" s="504" t="s">
        <v>4854</v>
      </c>
      <c r="H129" s="506">
        <v>8.1</v>
      </c>
      <c r="I129" s="506">
        <v>5.9</v>
      </c>
      <c r="J129" s="506">
        <v>4</v>
      </c>
      <c r="K129" s="506">
        <v>6.4</v>
      </c>
      <c r="L129" s="506">
        <v>7.4</v>
      </c>
      <c r="M129" s="506">
        <v>6.4</v>
      </c>
      <c r="N129" s="506">
        <v>5</v>
      </c>
      <c r="O129" s="552"/>
      <c r="P129" s="506">
        <v>7.9</v>
      </c>
      <c r="Q129" s="552"/>
      <c r="R129" s="506">
        <v>5.9</v>
      </c>
      <c r="S129" s="552"/>
      <c r="T129" s="552"/>
      <c r="U129" s="506">
        <v>7.5</v>
      </c>
      <c r="V129" s="552"/>
      <c r="W129" s="506">
        <v>9.1</v>
      </c>
      <c r="X129" s="506">
        <v>7.9</v>
      </c>
      <c r="Y129" s="506">
        <v>7.8</v>
      </c>
      <c r="Z129" s="506">
        <v>6.2</v>
      </c>
      <c r="AA129" s="506">
        <v>7.6</v>
      </c>
      <c r="AB129" s="506">
        <v>7</v>
      </c>
      <c r="AC129" s="506">
        <v>6.6</v>
      </c>
      <c r="AD129" s="506">
        <v>6.2</v>
      </c>
      <c r="AE129" s="506">
        <v>6.2</v>
      </c>
      <c r="AF129" s="506">
        <v>7.6</v>
      </c>
      <c r="AG129" s="506">
        <v>5.8</v>
      </c>
      <c r="AH129" s="506">
        <v>8</v>
      </c>
      <c r="AI129" s="506">
        <v>6.6</v>
      </c>
      <c r="AJ129" s="506">
        <v>6.6</v>
      </c>
      <c r="AK129" s="507">
        <v>51</v>
      </c>
      <c r="AL129" s="508">
        <v>0</v>
      </c>
      <c r="AM129" s="506">
        <v>7.8</v>
      </c>
      <c r="AN129" s="506">
        <v>5.5</v>
      </c>
      <c r="AO129" s="552"/>
      <c r="AP129" s="552"/>
      <c r="AQ129" s="506">
        <v>4.2</v>
      </c>
      <c r="AR129" s="552"/>
      <c r="AS129" s="552"/>
      <c r="AT129" s="552"/>
      <c r="AU129" s="552"/>
      <c r="AV129" s="552"/>
      <c r="AW129" s="506">
        <v>5.5</v>
      </c>
      <c r="AX129" s="552"/>
      <c r="AY129" s="552"/>
      <c r="AZ129" s="552"/>
      <c r="BA129" s="506">
        <v>4.5</v>
      </c>
      <c r="BB129" s="507">
        <v>5</v>
      </c>
      <c r="BC129" s="508">
        <v>0</v>
      </c>
      <c r="BD129" s="506">
        <v>5.9</v>
      </c>
      <c r="BE129" s="506">
        <v>5.5</v>
      </c>
      <c r="BF129" s="506">
        <v>7.4</v>
      </c>
      <c r="BG129" s="506">
        <v>6.1</v>
      </c>
      <c r="BH129" s="506">
        <v>6.1</v>
      </c>
      <c r="BI129" s="506">
        <v>7.3</v>
      </c>
      <c r="BJ129" s="506">
        <v>8.1</v>
      </c>
      <c r="BK129" s="506">
        <v>6.5</v>
      </c>
      <c r="BL129" s="506">
        <v>6.3</v>
      </c>
      <c r="BM129" s="506">
        <v>5.0999999999999996</v>
      </c>
      <c r="BN129" s="506">
        <v>5</v>
      </c>
      <c r="BO129" s="506">
        <v>4.9000000000000004</v>
      </c>
      <c r="BP129" s="506">
        <v>8.3000000000000007</v>
      </c>
      <c r="BQ129" s="552"/>
      <c r="BR129" s="506">
        <v>6</v>
      </c>
      <c r="BS129" s="506">
        <v>6.6</v>
      </c>
      <c r="BT129" s="506">
        <v>6.3</v>
      </c>
      <c r="BU129" s="506">
        <v>5.4</v>
      </c>
      <c r="BV129" s="506">
        <v>6.8</v>
      </c>
      <c r="BW129" s="506">
        <v>8.1999999999999993</v>
      </c>
      <c r="BX129" s="507">
        <v>50</v>
      </c>
      <c r="BY129" s="508">
        <v>0</v>
      </c>
      <c r="BZ129" s="506">
        <v>8.5</v>
      </c>
      <c r="CA129" s="552"/>
      <c r="CB129" s="506">
        <v>8.8000000000000007</v>
      </c>
      <c r="CC129" s="552"/>
      <c r="CD129" s="506">
        <v>7.1</v>
      </c>
      <c r="CE129" s="506">
        <v>6.2</v>
      </c>
      <c r="CF129" s="506">
        <v>7.6</v>
      </c>
      <c r="CG129" s="506">
        <v>5.5</v>
      </c>
      <c r="CH129" s="552"/>
      <c r="CI129" s="506">
        <v>4.7</v>
      </c>
      <c r="CJ129" s="552"/>
      <c r="CK129" s="552"/>
      <c r="CL129" s="552"/>
      <c r="CM129" s="552"/>
      <c r="CN129" s="506">
        <v>6.2</v>
      </c>
      <c r="CO129" s="506">
        <v>8.1</v>
      </c>
      <c r="CP129" s="506">
        <v>8.9</v>
      </c>
      <c r="CQ129" s="506">
        <v>8.4</v>
      </c>
      <c r="CR129" s="506">
        <v>7.6</v>
      </c>
      <c r="CS129" s="507">
        <v>27</v>
      </c>
      <c r="CT129" s="508">
        <v>0</v>
      </c>
      <c r="CU129" s="552"/>
      <c r="CV129" s="552"/>
      <c r="CW129" s="506">
        <v>8.3000000000000007</v>
      </c>
      <c r="CX129" s="552"/>
      <c r="CY129" s="507">
        <v>5</v>
      </c>
      <c r="CZ129" s="508">
        <v>0</v>
      </c>
      <c r="DA129" s="507">
        <v>138</v>
      </c>
      <c r="DB129" s="508">
        <v>0</v>
      </c>
      <c r="DC129" s="509">
        <v>137</v>
      </c>
      <c r="DD129" s="506">
        <v>138</v>
      </c>
      <c r="DE129" s="506">
        <v>6.74</v>
      </c>
      <c r="DF129" s="506">
        <v>2.69</v>
      </c>
      <c r="DG129" s="504"/>
    </row>
    <row r="130" spans="1:111" ht="15.95" customHeight="1" x14ac:dyDescent="0.2">
      <c r="A130" s="503">
        <v>2220727448</v>
      </c>
      <c r="B130" s="504" t="s">
        <v>6</v>
      </c>
      <c r="C130" s="504" t="s">
        <v>121</v>
      </c>
      <c r="D130" s="504" t="s">
        <v>205</v>
      </c>
      <c r="E130" s="505">
        <v>35821</v>
      </c>
      <c r="F130" s="504" t="s">
        <v>209</v>
      </c>
      <c r="G130" s="504" t="s">
        <v>4854</v>
      </c>
      <c r="H130" s="506">
        <v>7.2</v>
      </c>
      <c r="I130" s="506">
        <v>7.6</v>
      </c>
      <c r="J130" s="506">
        <v>7.6</v>
      </c>
      <c r="K130" s="506">
        <v>7.2</v>
      </c>
      <c r="L130" s="506">
        <v>7.8</v>
      </c>
      <c r="M130" s="506">
        <v>8.3000000000000007</v>
      </c>
      <c r="N130" s="506">
        <v>6.2</v>
      </c>
      <c r="O130" s="552"/>
      <c r="P130" s="506">
        <v>6.9</v>
      </c>
      <c r="Q130" s="552"/>
      <c r="R130" s="552"/>
      <c r="S130" s="552"/>
      <c r="T130" s="552"/>
      <c r="U130" s="506">
        <v>8.1</v>
      </c>
      <c r="V130" s="506">
        <v>7.8</v>
      </c>
      <c r="W130" s="506">
        <v>8.6</v>
      </c>
      <c r="X130" s="506">
        <v>8.8000000000000007</v>
      </c>
      <c r="Y130" s="506">
        <v>8.1999999999999993</v>
      </c>
      <c r="Z130" s="506">
        <v>7.7</v>
      </c>
      <c r="AA130" s="506">
        <v>6.2</v>
      </c>
      <c r="AB130" s="506">
        <v>7.8</v>
      </c>
      <c r="AC130" s="506">
        <v>6.6</v>
      </c>
      <c r="AD130" s="506">
        <v>6.9</v>
      </c>
      <c r="AE130" s="506">
        <v>4.8</v>
      </c>
      <c r="AF130" s="506">
        <v>5.9</v>
      </c>
      <c r="AG130" s="506">
        <v>6.5</v>
      </c>
      <c r="AH130" s="506">
        <v>5.4</v>
      </c>
      <c r="AI130" s="506">
        <v>5.3</v>
      </c>
      <c r="AJ130" s="506">
        <v>6.4</v>
      </c>
      <c r="AK130" s="507">
        <v>51</v>
      </c>
      <c r="AL130" s="508">
        <v>0</v>
      </c>
      <c r="AM130" s="506">
        <v>7.3</v>
      </c>
      <c r="AN130" s="506">
        <v>7.2</v>
      </c>
      <c r="AO130" s="506">
        <v>7.4</v>
      </c>
      <c r="AP130" s="552"/>
      <c r="AQ130" s="552"/>
      <c r="AR130" s="552"/>
      <c r="AS130" s="552"/>
      <c r="AT130" s="552"/>
      <c r="AU130" s="506">
        <v>7.5</v>
      </c>
      <c r="AV130" s="552"/>
      <c r="AW130" s="552"/>
      <c r="AX130" s="552"/>
      <c r="AY130" s="552"/>
      <c r="AZ130" s="552"/>
      <c r="BA130" s="506">
        <v>7.1</v>
      </c>
      <c r="BB130" s="507">
        <v>5</v>
      </c>
      <c r="BC130" s="508">
        <v>0</v>
      </c>
      <c r="BD130" s="506">
        <v>5.7</v>
      </c>
      <c r="BE130" s="506">
        <v>6.6</v>
      </c>
      <c r="BF130" s="506">
        <v>6.5</v>
      </c>
      <c r="BG130" s="506">
        <v>4.5</v>
      </c>
      <c r="BH130" s="506">
        <v>6.6</v>
      </c>
      <c r="BI130" s="506">
        <v>7.1</v>
      </c>
      <c r="BJ130" s="506">
        <v>8.6999999999999993</v>
      </c>
      <c r="BK130" s="506">
        <v>4.9000000000000004</v>
      </c>
      <c r="BL130" s="506">
        <v>4.4000000000000004</v>
      </c>
      <c r="BM130" s="506">
        <v>7.9</v>
      </c>
      <c r="BN130" s="506">
        <v>4.9000000000000004</v>
      </c>
      <c r="BO130" s="506">
        <v>5.4</v>
      </c>
      <c r="BP130" s="506">
        <v>7.3</v>
      </c>
      <c r="BQ130" s="552"/>
      <c r="BR130" s="506">
        <v>6</v>
      </c>
      <c r="BS130" s="506">
        <v>6.8</v>
      </c>
      <c r="BT130" s="506">
        <v>6.4</v>
      </c>
      <c r="BU130" s="506">
        <v>6.1</v>
      </c>
      <c r="BV130" s="506">
        <v>7</v>
      </c>
      <c r="BW130" s="506">
        <v>8.3000000000000007</v>
      </c>
      <c r="BX130" s="507">
        <v>50</v>
      </c>
      <c r="BY130" s="508">
        <v>0</v>
      </c>
      <c r="BZ130" s="552"/>
      <c r="CA130" s="506">
        <v>7</v>
      </c>
      <c r="CB130" s="506">
        <v>6.6</v>
      </c>
      <c r="CC130" s="552"/>
      <c r="CD130" s="506">
        <v>6.6</v>
      </c>
      <c r="CE130" s="506">
        <v>5.6</v>
      </c>
      <c r="CF130" s="506">
        <v>9.1</v>
      </c>
      <c r="CG130" s="506">
        <v>8.6</v>
      </c>
      <c r="CH130" s="552"/>
      <c r="CI130" s="506">
        <v>7.8</v>
      </c>
      <c r="CJ130" s="552"/>
      <c r="CK130" s="552"/>
      <c r="CL130" s="552"/>
      <c r="CM130" s="552"/>
      <c r="CN130" s="506">
        <v>5.8</v>
      </c>
      <c r="CO130" s="506">
        <v>6.8</v>
      </c>
      <c r="CP130" s="506">
        <v>8.1999999999999993</v>
      </c>
      <c r="CQ130" s="506">
        <v>8.6999999999999993</v>
      </c>
      <c r="CR130" s="506">
        <v>6.4</v>
      </c>
      <c r="CS130" s="507">
        <v>27</v>
      </c>
      <c r="CT130" s="508">
        <v>0</v>
      </c>
      <c r="CU130" s="552"/>
      <c r="CV130" s="552"/>
      <c r="CW130" s="506">
        <v>6.6</v>
      </c>
      <c r="CX130" s="552"/>
      <c r="CY130" s="507">
        <v>5</v>
      </c>
      <c r="CZ130" s="508">
        <v>0</v>
      </c>
      <c r="DA130" s="507">
        <v>138</v>
      </c>
      <c r="DB130" s="508">
        <v>0</v>
      </c>
      <c r="DC130" s="509">
        <v>137</v>
      </c>
      <c r="DD130" s="506">
        <v>138</v>
      </c>
      <c r="DE130" s="506">
        <v>6.77</v>
      </c>
      <c r="DF130" s="506">
        <v>2.72</v>
      </c>
      <c r="DG130" s="504"/>
    </row>
    <row r="131" spans="1:111" ht="15.95" customHeight="1" x14ac:dyDescent="0.2">
      <c r="A131" s="503">
        <v>2220727450</v>
      </c>
      <c r="B131" s="504" t="s">
        <v>17</v>
      </c>
      <c r="C131" s="504" t="s">
        <v>60</v>
      </c>
      <c r="D131" s="504" t="s">
        <v>206</v>
      </c>
      <c r="E131" s="505">
        <v>35879</v>
      </c>
      <c r="F131" s="504" t="s">
        <v>209</v>
      </c>
      <c r="G131" s="504" t="s">
        <v>4854</v>
      </c>
      <c r="H131" s="506">
        <v>7.9</v>
      </c>
      <c r="I131" s="506">
        <v>6.4</v>
      </c>
      <c r="J131" s="506">
        <v>8.4</v>
      </c>
      <c r="K131" s="506">
        <v>5.8</v>
      </c>
      <c r="L131" s="506">
        <v>5.2</v>
      </c>
      <c r="M131" s="506">
        <v>4.5</v>
      </c>
      <c r="N131" s="506">
        <v>4.9000000000000004</v>
      </c>
      <c r="O131" s="552"/>
      <c r="P131" s="506">
        <v>6</v>
      </c>
      <c r="Q131" s="552"/>
      <c r="R131" s="552"/>
      <c r="S131" s="552"/>
      <c r="T131" s="506">
        <v>7.2</v>
      </c>
      <c r="U131" s="506">
        <v>8.3000000000000007</v>
      </c>
      <c r="V131" s="552"/>
      <c r="W131" s="506">
        <v>7.7</v>
      </c>
      <c r="X131" s="506">
        <v>7.6</v>
      </c>
      <c r="Y131" s="506">
        <v>7</v>
      </c>
      <c r="Z131" s="506">
        <v>6</v>
      </c>
      <c r="AA131" s="506">
        <v>6.5</v>
      </c>
      <c r="AB131" s="506">
        <v>7</v>
      </c>
      <c r="AC131" s="506">
        <v>7</v>
      </c>
      <c r="AD131" s="506">
        <v>6</v>
      </c>
      <c r="AE131" s="506">
        <v>5</v>
      </c>
      <c r="AF131" s="506">
        <v>6.7</v>
      </c>
      <c r="AG131" s="506">
        <v>6</v>
      </c>
      <c r="AH131" s="506">
        <v>5.2</v>
      </c>
      <c r="AI131" s="506">
        <v>5.4</v>
      </c>
      <c r="AJ131" s="506">
        <v>6.1</v>
      </c>
      <c r="AK131" s="507">
        <v>51</v>
      </c>
      <c r="AL131" s="508">
        <v>0</v>
      </c>
      <c r="AM131" s="506">
        <v>7</v>
      </c>
      <c r="AN131" s="506">
        <v>6.5</v>
      </c>
      <c r="AO131" s="552"/>
      <c r="AP131" s="552"/>
      <c r="AQ131" s="506">
        <v>6.3</v>
      </c>
      <c r="AR131" s="552"/>
      <c r="AS131" s="552"/>
      <c r="AT131" s="552"/>
      <c r="AU131" s="552"/>
      <c r="AV131" s="552"/>
      <c r="AW131" s="506">
        <v>6.8</v>
      </c>
      <c r="AX131" s="552"/>
      <c r="AY131" s="552"/>
      <c r="AZ131" s="552"/>
      <c r="BA131" s="506">
        <v>7.6</v>
      </c>
      <c r="BB131" s="507">
        <v>5</v>
      </c>
      <c r="BC131" s="508">
        <v>0</v>
      </c>
      <c r="BD131" s="506">
        <v>5.4</v>
      </c>
      <c r="BE131" s="506">
        <v>5.8</v>
      </c>
      <c r="BF131" s="506">
        <v>4.7</v>
      </c>
      <c r="BG131" s="506">
        <v>5.6</v>
      </c>
      <c r="BH131" s="506">
        <v>5.6</v>
      </c>
      <c r="BI131" s="506">
        <v>5</v>
      </c>
      <c r="BJ131" s="506">
        <v>8</v>
      </c>
      <c r="BK131" s="506">
        <v>6.4</v>
      </c>
      <c r="BL131" s="506">
        <v>6.9</v>
      </c>
      <c r="BM131" s="506">
        <v>5.3</v>
      </c>
      <c r="BN131" s="506">
        <v>4.4000000000000004</v>
      </c>
      <c r="BO131" s="506">
        <v>6.5</v>
      </c>
      <c r="BP131" s="506">
        <v>6</v>
      </c>
      <c r="BQ131" s="552"/>
      <c r="BR131" s="506">
        <v>7.1</v>
      </c>
      <c r="BS131" s="506">
        <v>5.5</v>
      </c>
      <c r="BT131" s="506">
        <v>5.7</v>
      </c>
      <c r="BU131" s="506">
        <v>6.5</v>
      </c>
      <c r="BV131" s="506">
        <v>6</v>
      </c>
      <c r="BW131" s="506">
        <v>7.8</v>
      </c>
      <c r="BX131" s="507">
        <v>50</v>
      </c>
      <c r="BY131" s="508">
        <v>0</v>
      </c>
      <c r="BZ131" s="506">
        <v>6.5</v>
      </c>
      <c r="CA131" s="552"/>
      <c r="CB131" s="506">
        <v>6.5</v>
      </c>
      <c r="CC131" s="552"/>
      <c r="CD131" s="506">
        <v>6.7</v>
      </c>
      <c r="CE131" s="506">
        <v>5.9</v>
      </c>
      <c r="CF131" s="506">
        <v>5.9</v>
      </c>
      <c r="CG131" s="506">
        <v>4.4000000000000004</v>
      </c>
      <c r="CH131" s="552"/>
      <c r="CI131" s="506">
        <v>5.5</v>
      </c>
      <c r="CJ131" s="552"/>
      <c r="CK131" s="552"/>
      <c r="CL131" s="552"/>
      <c r="CM131" s="552"/>
      <c r="CN131" s="506">
        <v>6</v>
      </c>
      <c r="CO131" s="506">
        <v>6.8</v>
      </c>
      <c r="CP131" s="506">
        <v>7</v>
      </c>
      <c r="CQ131" s="506">
        <v>5.2</v>
      </c>
      <c r="CR131" s="506">
        <v>6.4</v>
      </c>
      <c r="CS131" s="507">
        <v>27</v>
      </c>
      <c r="CT131" s="508">
        <v>0</v>
      </c>
      <c r="CU131" s="552"/>
      <c r="CV131" s="552"/>
      <c r="CW131" s="506">
        <v>6.7</v>
      </c>
      <c r="CX131" s="552"/>
      <c r="CY131" s="507">
        <v>5</v>
      </c>
      <c r="CZ131" s="508">
        <v>0</v>
      </c>
      <c r="DA131" s="507">
        <v>138</v>
      </c>
      <c r="DB131" s="508">
        <v>0</v>
      </c>
      <c r="DC131" s="509">
        <v>137</v>
      </c>
      <c r="DD131" s="506">
        <v>138</v>
      </c>
      <c r="DE131" s="506">
        <v>6.12</v>
      </c>
      <c r="DF131" s="506">
        <v>2.31</v>
      </c>
      <c r="DG131" s="504"/>
    </row>
    <row r="132" spans="1:111" ht="15.95" customHeight="1" x14ac:dyDescent="0.2">
      <c r="A132" s="617"/>
      <c r="B132" s="617"/>
      <c r="C132" s="617"/>
      <c r="D132" s="617"/>
      <c r="E132" s="617"/>
      <c r="F132" s="617"/>
      <c r="G132" s="554" t="s">
        <v>215</v>
      </c>
      <c r="H132" s="618"/>
      <c r="I132" s="618"/>
      <c r="J132" s="618"/>
      <c r="K132" s="618"/>
      <c r="L132" s="618"/>
      <c r="M132" s="618"/>
      <c r="N132" s="618"/>
      <c r="O132" s="618"/>
      <c r="P132" s="618"/>
      <c r="Q132" s="618"/>
      <c r="R132" s="618"/>
      <c r="S132" s="618"/>
      <c r="T132" s="618"/>
      <c r="U132" s="618"/>
      <c r="V132" s="618"/>
      <c r="W132" s="618"/>
      <c r="X132" s="618"/>
      <c r="Y132" s="618"/>
      <c r="Z132" s="618"/>
      <c r="AA132" s="618"/>
      <c r="AB132" s="618"/>
      <c r="AC132" s="618"/>
      <c r="AD132" s="618"/>
      <c r="AE132" s="618"/>
      <c r="AF132" s="618"/>
      <c r="AG132" s="618"/>
      <c r="AH132" s="618"/>
      <c r="AI132" s="618"/>
      <c r="AJ132" s="618"/>
      <c r="AK132" s="618"/>
      <c r="AL132" s="555">
        <v>112</v>
      </c>
      <c r="AM132" s="618"/>
      <c r="AN132" s="618"/>
      <c r="AO132" s="618"/>
      <c r="AP132" s="618"/>
      <c r="AQ132" s="618"/>
      <c r="AR132" s="618"/>
      <c r="AS132" s="618"/>
      <c r="AT132" s="618"/>
      <c r="AU132" s="618"/>
      <c r="AV132" s="618"/>
      <c r="AW132" s="618"/>
      <c r="AX132" s="618"/>
      <c r="AY132" s="618"/>
      <c r="AZ132" s="618"/>
      <c r="BA132" s="618"/>
      <c r="BB132" s="618"/>
      <c r="BC132" s="555">
        <v>121</v>
      </c>
      <c r="BD132" s="618"/>
      <c r="BE132" s="618"/>
      <c r="BF132" s="618"/>
      <c r="BG132" s="618"/>
      <c r="BH132" s="618"/>
      <c r="BI132" s="618"/>
      <c r="BJ132" s="618"/>
      <c r="BK132" s="618"/>
      <c r="BL132" s="618"/>
      <c r="BM132" s="618"/>
      <c r="BN132" s="618"/>
      <c r="BO132" s="618"/>
      <c r="BP132" s="618"/>
      <c r="BQ132" s="618"/>
      <c r="BR132" s="618"/>
      <c r="BS132" s="618"/>
      <c r="BT132" s="618"/>
      <c r="BU132" s="618"/>
      <c r="BV132" s="618"/>
      <c r="BW132" s="618"/>
      <c r="BX132" s="618"/>
      <c r="BY132" s="555">
        <v>110</v>
      </c>
      <c r="BZ132" s="618"/>
      <c r="CA132" s="618"/>
      <c r="CB132" s="618"/>
      <c r="CC132" s="618"/>
      <c r="CD132" s="618"/>
      <c r="CE132" s="618"/>
      <c r="CF132" s="618"/>
      <c r="CG132" s="618"/>
      <c r="CH132" s="618"/>
      <c r="CI132" s="618"/>
      <c r="CJ132" s="618"/>
      <c r="CK132" s="618"/>
      <c r="CL132" s="618"/>
      <c r="CM132" s="618"/>
      <c r="CN132" s="618"/>
      <c r="CO132" s="618"/>
      <c r="CP132" s="618"/>
      <c r="CQ132" s="618"/>
      <c r="CR132" s="618"/>
      <c r="CS132" s="618"/>
      <c r="CT132" s="555">
        <v>106</v>
      </c>
      <c r="CU132" s="618"/>
      <c r="CV132" s="618"/>
      <c r="CW132" s="618"/>
      <c r="CX132" s="618"/>
      <c r="CY132" s="618"/>
      <c r="CZ132" s="555">
        <v>93</v>
      </c>
      <c r="DA132" s="556"/>
      <c r="DB132" s="555">
        <v>92</v>
      </c>
      <c r="DC132" s="619"/>
      <c r="DD132" s="619"/>
      <c r="DE132" s="619"/>
      <c r="DF132" s="619"/>
      <c r="DG132" s="619"/>
    </row>
  </sheetData>
  <mergeCells count="117">
    <mergeCell ref="A132:F132"/>
    <mergeCell ref="H132:AK132"/>
    <mergeCell ref="AM132:BB132"/>
    <mergeCell ref="BD132:BX132"/>
    <mergeCell ref="BZ132:CS132"/>
    <mergeCell ref="CU132:CY132"/>
    <mergeCell ref="DC132:DG132"/>
    <mergeCell ref="A1:G4"/>
    <mergeCell ref="H1:AL1"/>
    <mergeCell ref="H2:J2"/>
    <mergeCell ref="H3:H4"/>
    <mergeCell ref="I3:I4"/>
    <mergeCell ref="J3:J4"/>
    <mergeCell ref="K2:L2"/>
    <mergeCell ref="K3:K4"/>
    <mergeCell ref="L3:L4"/>
    <mergeCell ref="M2:N2"/>
    <mergeCell ref="M3:N3"/>
    <mergeCell ref="O2:X2"/>
    <mergeCell ref="O3:Q3"/>
    <mergeCell ref="R3:V3"/>
    <mergeCell ref="W3:X3"/>
    <mergeCell ref="Y2:AB2"/>
    <mergeCell ref="Y3:Y4"/>
    <mergeCell ref="Z3:Z4"/>
    <mergeCell ref="AA3:AA4"/>
    <mergeCell ref="AB3:AB4"/>
    <mergeCell ref="AC2:AJ2"/>
    <mergeCell ref="AC3:AC4"/>
    <mergeCell ref="AD3:AD4"/>
    <mergeCell ref="AE3:AE4"/>
    <mergeCell ref="AF3:AF4"/>
    <mergeCell ref="AG3:AG4"/>
    <mergeCell ref="AH3:AH4"/>
    <mergeCell ref="AI3:AI4"/>
    <mergeCell ref="AJ3:AJ4"/>
    <mergeCell ref="AM1:BC1"/>
    <mergeCell ref="AM2:AN2"/>
    <mergeCell ref="AM3:AM4"/>
    <mergeCell ref="AN3:AN4"/>
    <mergeCell ref="AO2:AT2"/>
    <mergeCell ref="AO3:AO4"/>
    <mergeCell ref="AP3:AP4"/>
    <mergeCell ref="AQ3:AQ4"/>
    <mergeCell ref="AR3:AR4"/>
    <mergeCell ref="AS3:AS4"/>
    <mergeCell ref="AT3:AT4"/>
    <mergeCell ref="AU2:AZ2"/>
    <mergeCell ref="AU3:AU4"/>
    <mergeCell ref="AV3:AV4"/>
    <mergeCell ref="AW3:AW4"/>
    <mergeCell ref="AX3:AX4"/>
    <mergeCell ref="AY3:AY4"/>
    <mergeCell ref="AZ3:AZ4"/>
    <mergeCell ref="BA3:BA4"/>
    <mergeCell ref="BB2:BB4"/>
    <mergeCell ref="BC2:BC4"/>
    <mergeCell ref="BP3:BP4"/>
    <mergeCell ref="BQ2:BR2"/>
    <mergeCell ref="BQ3:BQ4"/>
    <mergeCell ref="BR3:BR4"/>
    <mergeCell ref="BS3:BS4"/>
    <mergeCell ref="BT3:BT4"/>
    <mergeCell ref="BU3:BU4"/>
    <mergeCell ref="AK2:AK4"/>
    <mergeCell ref="AL2:AL4"/>
    <mergeCell ref="BD3:BD4"/>
    <mergeCell ref="BL3:BL4"/>
    <mergeCell ref="BM2:BO2"/>
    <mergeCell ref="BM3:BM4"/>
    <mergeCell ref="BN3:BN4"/>
    <mergeCell ref="BE3:BE4"/>
    <mergeCell ref="BF3:BF4"/>
    <mergeCell ref="BG3:BG4"/>
    <mergeCell ref="BH2:BJ2"/>
    <mergeCell ref="BH3:BH4"/>
    <mergeCell ref="BI3:BI4"/>
    <mergeCell ref="BJ3:BJ4"/>
    <mergeCell ref="BK2:BL2"/>
    <mergeCell ref="BK3:BK4"/>
    <mergeCell ref="BO3:BO4"/>
    <mergeCell ref="BV3:BV4"/>
    <mergeCell ref="BW3:BW4"/>
    <mergeCell ref="BX2:BX4"/>
    <mergeCell ref="BY2:BY4"/>
    <mergeCell ref="BZ1:CT1"/>
    <mergeCell ref="BZ2:CA2"/>
    <mergeCell ref="BZ3:BZ4"/>
    <mergeCell ref="CA3:CA4"/>
    <mergeCell ref="CB2:CE2"/>
    <mergeCell ref="CB3:CE3"/>
    <mergeCell ref="CF3:CF4"/>
    <mergeCell ref="CG3:CG4"/>
    <mergeCell ref="CH2:CN2"/>
    <mergeCell ref="CH3:CM3"/>
    <mergeCell ref="CN3:CN4"/>
    <mergeCell ref="CO3:CO4"/>
    <mergeCell ref="CP3:CP4"/>
    <mergeCell ref="CQ2:CR2"/>
    <mergeCell ref="CQ3:CQ4"/>
    <mergeCell ref="CR3:CR4"/>
    <mergeCell ref="CS2:CS4"/>
    <mergeCell ref="CT2:CT4"/>
    <mergeCell ref="BD1:BY1"/>
    <mergeCell ref="BD2:BF2"/>
    <mergeCell ref="DA1:DA4"/>
    <mergeCell ref="DB1:DB4"/>
    <mergeCell ref="DC1:DC4"/>
    <mergeCell ref="DD1:DG4"/>
    <mergeCell ref="CU1:CZ1"/>
    <mergeCell ref="CU2:CX2"/>
    <mergeCell ref="CU3:CU4"/>
    <mergeCell ref="CV3:CV4"/>
    <mergeCell ref="CW3:CW4"/>
    <mergeCell ref="CX3:CX4"/>
    <mergeCell ref="CY2:CY4"/>
    <mergeCell ref="CZ2:CZ4"/>
  </mergeCells>
  <pageMargins left="0.75" right="0.75" top="1" bottom="1" header="0.5" footer="0.5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H159"/>
  <sheetViews>
    <sheetView workbookViewId="0">
      <selection activeCell="E9" sqref="E9"/>
    </sheetView>
  </sheetViews>
  <sheetFormatPr defaultRowHeight="12.75" x14ac:dyDescent="0.2"/>
  <cols>
    <col min="1" max="1" width="4.7109375" style="111" customWidth="1"/>
    <col min="2" max="2" width="11.28515625" style="111" customWidth="1"/>
    <col min="3" max="3" width="18.85546875" style="107" customWidth="1"/>
    <col min="4" max="4" width="9.140625" style="107"/>
    <col min="5" max="5" width="7.42578125" style="111" customWidth="1"/>
    <col min="6" max="6" width="12.140625" style="111" customWidth="1"/>
    <col min="7" max="7" width="9.140625" style="111"/>
    <col min="8" max="8" width="12.28515625" style="114" customWidth="1"/>
    <col min="9" max="16384" width="9.140625" style="107"/>
  </cols>
  <sheetData>
    <row r="5" spans="1:8" s="111" customFormat="1" ht="17.25" customHeight="1" x14ac:dyDescent="0.2">
      <c r="A5" s="115" t="s">
        <v>4589</v>
      </c>
      <c r="B5" s="115" t="s">
        <v>4609</v>
      </c>
      <c r="C5" s="115" t="s">
        <v>4610</v>
      </c>
      <c r="D5" s="115" t="s">
        <v>4611</v>
      </c>
      <c r="E5" s="115" t="s">
        <v>4612</v>
      </c>
      <c r="F5" s="115" t="s">
        <v>4615</v>
      </c>
      <c r="G5" s="115" t="s">
        <v>4613</v>
      </c>
      <c r="H5" s="115" t="s">
        <v>4614</v>
      </c>
    </row>
    <row r="6" spans="1:8" x14ac:dyDescent="0.2">
      <c r="A6" s="109">
        <v>1</v>
      </c>
      <c r="B6" s="110">
        <v>2220718158</v>
      </c>
      <c r="C6" s="108" t="s">
        <v>4617</v>
      </c>
      <c r="D6" s="108" t="s">
        <v>123</v>
      </c>
      <c r="E6" s="109" t="s">
        <v>4616</v>
      </c>
      <c r="F6" s="112">
        <v>36013</v>
      </c>
      <c r="G6" s="109" t="s">
        <v>209</v>
      </c>
      <c r="H6" s="113" t="s">
        <v>4618</v>
      </c>
    </row>
    <row r="7" spans="1:8" x14ac:dyDescent="0.2">
      <c r="A7" s="109">
        <v>2</v>
      </c>
      <c r="B7" s="110">
        <v>2220724213</v>
      </c>
      <c r="C7" s="108" t="s">
        <v>4619</v>
      </c>
      <c r="D7" s="108" t="s">
        <v>124</v>
      </c>
      <c r="E7" s="109" t="s">
        <v>4616</v>
      </c>
      <c r="F7" s="112">
        <v>35449</v>
      </c>
      <c r="G7" s="109" t="s">
        <v>209</v>
      </c>
      <c r="H7" s="113" t="s">
        <v>4618</v>
      </c>
    </row>
    <row r="8" spans="1:8" x14ac:dyDescent="0.2">
      <c r="A8" s="109">
        <v>3</v>
      </c>
      <c r="B8" s="110">
        <v>2220727257</v>
      </c>
      <c r="C8" s="108" t="s">
        <v>4620</v>
      </c>
      <c r="D8" s="108" t="s">
        <v>124</v>
      </c>
      <c r="E8" s="109" t="s">
        <v>4616</v>
      </c>
      <c r="F8" s="112">
        <v>36067</v>
      </c>
      <c r="G8" s="109" t="s">
        <v>209</v>
      </c>
      <c r="H8" s="113" t="s">
        <v>4621</v>
      </c>
    </row>
    <row r="9" spans="1:8" x14ac:dyDescent="0.2">
      <c r="A9" s="109">
        <v>4</v>
      </c>
      <c r="B9" s="110">
        <v>2221724190</v>
      </c>
      <c r="C9" s="108" t="s">
        <v>4622</v>
      </c>
      <c r="D9" s="108" t="s">
        <v>124</v>
      </c>
      <c r="E9" s="109" t="s">
        <v>4616</v>
      </c>
      <c r="F9" s="112">
        <v>36014</v>
      </c>
      <c r="G9" s="109" t="s">
        <v>210</v>
      </c>
      <c r="H9" s="113" t="s">
        <v>4618</v>
      </c>
    </row>
    <row r="10" spans="1:8" x14ac:dyDescent="0.2">
      <c r="A10" s="109">
        <v>5</v>
      </c>
      <c r="B10" s="110">
        <v>2221727260</v>
      </c>
      <c r="C10" s="108" t="s">
        <v>4623</v>
      </c>
      <c r="D10" s="108" t="s">
        <v>124</v>
      </c>
      <c r="E10" s="109" t="s">
        <v>4616</v>
      </c>
      <c r="F10" s="112">
        <v>36008</v>
      </c>
      <c r="G10" s="109" t="s">
        <v>210</v>
      </c>
      <c r="H10" s="113" t="s">
        <v>4618</v>
      </c>
    </row>
    <row r="11" spans="1:8" x14ac:dyDescent="0.2">
      <c r="A11" s="109">
        <v>6</v>
      </c>
      <c r="B11" s="110">
        <v>2221727264</v>
      </c>
      <c r="C11" s="108" t="s">
        <v>4624</v>
      </c>
      <c r="D11" s="108" t="s">
        <v>80</v>
      </c>
      <c r="E11" s="109" t="s">
        <v>4616</v>
      </c>
      <c r="F11" s="112">
        <v>36118</v>
      </c>
      <c r="G11" s="109" t="s">
        <v>210</v>
      </c>
      <c r="H11" s="113" t="s">
        <v>4679</v>
      </c>
    </row>
    <row r="12" spans="1:8" x14ac:dyDescent="0.2">
      <c r="A12" s="109">
        <v>7</v>
      </c>
      <c r="B12" s="110">
        <v>2220724232</v>
      </c>
      <c r="C12" s="108" t="s">
        <v>4626</v>
      </c>
      <c r="D12" s="108" t="s">
        <v>125</v>
      </c>
      <c r="E12" s="109" t="s">
        <v>4616</v>
      </c>
      <c r="F12" s="112">
        <v>35804</v>
      </c>
      <c r="G12" s="109" t="s">
        <v>209</v>
      </c>
      <c r="H12" s="113" t="s">
        <v>4627</v>
      </c>
    </row>
    <row r="13" spans="1:8" x14ac:dyDescent="0.2">
      <c r="A13" s="109">
        <v>8</v>
      </c>
      <c r="B13" s="110">
        <v>2220727265</v>
      </c>
      <c r="C13" s="108" t="s">
        <v>4628</v>
      </c>
      <c r="D13" s="108" t="s">
        <v>126</v>
      </c>
      <c r="E13" s="109" t="s">
        <v>4616</v>
      </c>
      <c r="F13" s="112">
        <v>36010</v>
      </c>
      <c r="G13" s="109" t="s">
        <v>209</v>
      </c>
      <c r="H13" s="113" t="s">
        <v>4618</v>
      </c>
    </row>
    <row r="14" spans="1:8" x14ac:dyDescent="0.2">
      <c r="A14" s="109">
        <v>9</v>
      </c>
      <c r="B14" s="110">
        <v>2220728616</v>
      </c>
      <c r="C14" s="108" t="s">
        <v>4629</v>
      </c>
      <c r="D14" s="108" t="s">
        <v>126</v>
      </c>
      <c r="E14" s="109" t="s">
        <v>4616</v>
      </c>
      <c r="F14" s="112">
        <v>35927</v>
      </c>
      <c r="G14" s="109" t="s">
        <v>209</v>
      </c>
      <c r="H14" s="113" t="s">
        <v>4618</v>
      </c>
    </row>
    <row r="15" spans="1:8" x14ac:dyDescent="0.2">
      <c r="A15" s="109">
        <v>10</v>
      </c>
      <c r="B15" s="110">
        <v>2221727267</v>
      </c>
      <c r="C15" s="108" t="s">
        <v>4630</v>
      </c>
      <c r="D15" s="108" t="s">
        <v>127</v>
      </c>
      <c r="E15" s="109" t="s">
        <v>4616</v>
      </c>
      <c r="F15" s="112">
        <v>35263</v>
      </c>
      <c r="G15" s="109" t="s">
        <v>210</v>
      </c>
      <c r="H15" s="113" t="s">
        <v>4631</v>
      </c>
    </row>
    <row r="16" spans="1:8" x14ac:dyDescent="0.2">
      <c r="A16" s="109">
        <v>11</v>
      </c>
      <c r="B16" s="110">
        <v>2220729054</v>
      </c>
      <c r="C16" s="108" t="s">
        <v>4632</v>
      </c>
      <c r="D16" s="108" t="s">
        <v>128</v>
      </c>
      <c r="E16" s="109" t="s">
        <v>4616</v>
      </c>
      <c r="F16" s="112">
        <v>35966</v>
      </c>
      <c r="G16" s="109" t="s">
        <v>209</v>
      </c>
      <c r="H16" s="113" t="s">
        <v>4627</v>
      </c>
    </row>
    <row r="17" spans="1:8" x14ac:dyDescent="0.2">
      <c r="A17" s="109">
        <v>12</v>
      </c>
      <c r="B17" s="110">
        <v>2220727273</v>
      </c>
      <c r="C17" s="108" t="s">
        <v>4633</v>
      </c>
      <c r="D17" s="108" t="s">
        <v>129</v>
      </c>
      <c r="E17" s="109" t="s">
        <v>4616</v>
      </c>
      <c r="F17" s="112">
        <v>36023</v>
      </c>
      <c r="G17" s="109" t="s">
        <v>209</v>
      </c>
      <c r="H17" s="113" t="s">
        <v>4634</v>
      </c>
    </row>
    <row r="18" spans="1:8" x14ac:dyDescent="0.2">
      <c r="A18" s="109">
        <v>13</v>
      </c>
      <c r="B18" s="110">
        <v>2220247920</v>
      </c>
      <c r="C18" s="108" t="s">
        <v>4635</v>
      </c>
      <c r="D18" s="108" t="s">
        <v>130</v>
      </c>
      <c r="E18" s="109" t="s">
        <v>4616</v>
      </c>
      <c r="F18" s="112">
        <v>35860</v>
      </c>
      <c r="G18" s="109" t="s">
        <v>209</v>
      </c>
      <c r="H18" s="113" t="s">
        <v>4627</v>
      </c>
    </row>
    <row r="19" spans="1:8" x14ac:dyDescent="0.2">
      <c r="A19" s="109">
        <v>14</v>
      </c>
      <c r="B19" s="110">
        <v>2221727275</v>
      </c>
      <c r="C19" s="108" t="s">
        <v>10</v>
      </c>
      <c r="D19" s="108" t="s">
        <v>131</v>
      </c>
      <c r="E19" s="109" t="s">
        <v>4616</v>
      </c>
      <c r="F19" s="112">
        <v>35871</v>
      </c>
      <c r="G19" s="109" t="s">
        <v>210</v>
      </c>
      <c r="H19" s="113" t="s">
        <v>4627</v>
      </c>
    </row>
    <row r="20" spans="1:8" x14ac:dyDescent="0.2">
      <c r="A20" s="109">
        <v>15</v>
      </c>
      <c r="B20" s="110">
        <v>2220727279</v>
      </c>
      <c r="C20" s="108" t="s">
        <v>4636</v>
      </c>
      <c r="D20" s="108" t="s">
        <v>132</v>
      </c>
      <c r="E20" s="109" t="s">
        <v>4616</v>
      </c>
      <c r="F20" s="112">
        <v>36062</v>
      </c>
      <c r="G20" s="109" t="s">
        <v>209</v>
      </c>
      <c r="H20" s="113" t="s">
        <v>4637</v>
      </c>
    </row>
    <row r="21" spans="1:8" x14ac:dyDescent="0.2">
      <c r="A21" s="109">
        <v>16</v>
      </c>
      <c r="B21" s="110">
        <v>2221724321</v>
      </c>
      <c r="C21" s="108" t="s">
        <v>4638</v>
      </c>
      <c r="D21" s="108" t="s">
        <v>133</v>
      </c>
      <c r="E21" s="109" t="s">
        <v>4616</v>
      </c>
      <c r="F21" s="112">
        <v>36019</v>
      </c>
      <c r="G21" s="109" t="s">
        <v>210</v>
      </c>
      <c r="H21" s="113" t="s">
        <v>4826</v>
      </c>
    </row>
    <row r="22" spans="1:8" x14ac:dyDescent="0.2">
      <c r="A22" s="109">
        <v>17</v>
      </c>
      <c r="B22" s="110">
        <v>2110715023</v>
      </c>
      <c r="C22" s="108" t="s">
        <v>4640</v>
      </c>
      <c r="D22" s="108" t="s">
        <v>134</v>
      </c>
      <c r="E22" s="109" t="s">
        <v>4616</v>
      </c>
      <c r="F22" s="112">
        <v>35501</v>
      </c>
      <c r="G22" s="109" t="s">
        <v>209</v>
      </c>
      <c r="H22" s="113" t="s">
        <v>4618</v>
      </c>
    </row>
    <row r="23" spans="1:8" x14ac:dyDescent="0.2">
      <c r="A23" s="109">
        <v>18</v>
      </c>
      <c r="B23" s="110">
        <v>2220728780</v>
      </c>
      <c r="C23" s="108" t="s">
        <v>4641</v>
      </c>
      <c r="D23" s="108" t="s">
        <v>134</v>
      </c>
      <c r="E23" s="109" t="s">
        <v>4616</v>
      </c>
      <c r="F23" s="112">
        <v>35953</v>
      </c>
      <c r="G23" s="109" t="s">
        <v>209</v>
      </c>
      <c r="H23" s="113" t="s">
        <v>4642</v>
      </c>
    </row>
    <row r="24" spans="1:8" x14ac:dyDescent="0.2">
      <c r="A24" s="109">
        <v>19</v>
      </c>
      <c r="B24" s="110">
        <v>2221727284</v>
      </c>
      <c r="C24" s="108" t="s">
        <v>4643</v>
      </c>
      <c r="D24" s="108" t="s">
        <v>135</v>
      </c>
      <c r="E24" s="109" t="s">
        <v>4616</v>
      </c>
      <c r="F24" s="112">
        <v>36095</v>
      </c>
      <c r="G24" s="109" t="s">
        <v>210</v>
      </c>
      <c r="H24" s="113" t="s">
        <v>4625</v>
      </c>
    </row>
    <row r="25" spans="1:8" x14ac:dyDescent="0.2">
      <c r="A25" s="109">
        <v>20</v>
      </c>
      <c r="B25" s="110">
        <v>2221724268</v>
      </c>
      <c r="C25" s="108" t="s">
        <v>4644</v>
      </c>
      <c r="D25" s="108" t="s">
        <v>136</v>
      </c>
      <c r="E25" s="109" t="s">
        <v>4616</v>
      </c>
      <c r="F25" s="112">
        <v>35926</v>
      </c>
      <c r="G25" s="109" t="s">
        <v>210</v>
      </c>
      <c r="H25" s="113" t="s">
        <v>4618</v>
      </c>
    </row>
    <row r="26" spans="1:8" x14ac:dyDescent="0.2">
      <c r="A26" s="109">
        <v>21</v>
      </c>
      <c r="B26" s="110">
        <v>2221727287</v>
      </c>
      <c r="C26" s="108" t="s">
        <v>4645</v>
      </c>
      <c r="D26" s="108" t="s">
        <v>136</v>
      </c>
      <c r="E26" s="109" t="s">
        <v>4616</v>
      </c>
      <c r="F26" s="112">
        <v>36053</v>
      </c>
      <c r="G26" s="109" t="s">
        <v>210</v>
      </c>
      <c r="H26" s="113" t="s">
        <v>4679</v>
      </c>
    </row>
    <row r="27" spans="1:8" x14ac:dyDescent="0.2">
      <c r="A27" s="109">
        <v>22</v>
      </c>
      <c r="B27" s="110">
        <v>2221727289</v>
      </c>
      <c r="C27" s="108" t="s">
        <v>4646</v>
      </c>
      <c r="D27" s="108" t="s">
        <v>136</v>
      </c>
      <c r="E27" s="109" t="s">
        <v>4616</v>
      </c>
      <c r="F27" s="112">
        <v>36053</v>
      </c>
      <c r="G27" s="109" t="s">
        <v>210</v>
      </c>
      <c r="H27" s="113" t="s">
        <v>4618</v>
      </c>
    </row>
    <row r="28" spans="1:8" x14ac:dyDescent="0.2">
      <c r="A28" s="109">
        <v>23</v>
      </c>
      <c r="B28" s="110">
        <v>2220716656</v>
      </c>
      <c r="C28" s="108" t="s">
        <v>4647</v>
      </c>
      <c r="D28" s="108" t="s">
        <v>137</v>
      </c>
      <c r="E28" s="109" t="s">
        <v>4616</v>
      </c>
      <c r="F28" s="112">
        <v>36041</v>
      </c>
      <c r="G28" s="109" t="s">
        <v>209</v>
      </c>
      <c r="H28" s="113" t="s">
        <v>4618</v>
      </c>
    </row>
    <row r="29" spans="1:8" x14ac:dyDescent="0.2">
      <c r="A29" s="109">
        <v>24</v>
      </c>
      <c r="B29" s="110">
        <v>2220724193</v>
      </c>
      <c r="C29" s="108" t="s">
        <v>4648</v>
      </c>
      <c r="D29" s="108" t="s">
        <v>137</v>
      </c>
      <c r="E29" s="109" t="s">
        <v>4616</v>
      </c>
      <c r="F29" s="112">
        <v>35956</v>
      </c>
      <c r="G29" s="109" t="s">
        <v>209</v>
      </c>
      <c r="H29" s="113" t="s">
        <v>4618</v>
      </c>
    </row>
    <row r="30" spans="1:8" x14ac:dyDescent="0.2">
      <c r="A30" s="109">
        <v>25</v>
      </c>
      <c r="B30" s="110">
        <v>2220727291</v>
      </c>
      <c r="C30" s="108" t="s">
        <v>4649</v>
      </c>
      <c r="D30" s="108" t="s">
        <v>137</v>
      </c>
      <c r="E30" s="109" t="s">
        <v>4616</v>
      </c>
      <c r="F30" s="112">
        <v>36034</v>
      </c>
      <c r="G30" s="109" t="s">
        <v>209</v>
      </c>
      <c r="H30" s="113" t="s">
        <v>4627</v>
      </c>
    </row>
    <row r="31" spans="1:8" x14ac:dyDescent="0.2">
      <c r="A31" s="109">
        <v>26</v>
      </c>
      <c r="B31" s="110">
        <v>2220724305</v>
      </c>
      <c r="C31" s="108" t="s">
        <v>4650</v>
      </c>
      <c r="D31" s="108" t="s">
        <v>138</v>
      </c>
      <c r="E31" s="109" t="s">
        <v>4616</v>
      </c>
      <c r="F31" s="112">
        <v>35643</v>
      </c>
      <c r="G31" s="109" t="s">
        <v>209</v>
      </c>
      <c r="H31" s="113" t="s">
        <v>4621</v>
      </c>
    </row>
    <row r="32" spans="1:8" x14ac:dyDescent="0.2">
      <c r="A32" s="109">
        <v>27</v>
      </c>
      <c r="B32" s="110">
        <v>2220729194</v>
      </c>
      <c r="C32" s="108" t="s">
        <v>4651</v>
      </c>
      <c r="D32" s="108" t="s">
        <v>138</v>
      </c>
      <c r="E32" s="109" t="s">
        <v>4616</v>
      </c>
      <c r="F32" s="112">
        <v>36157</v>
      </c>
      <c r="G32" s="109" t="s">
        <v>209</v>
      </c>
      <c r="H32" s="113" t="s">
        <v>4627</v>
      </c>
    </row>
    <row r="33" spans="1:8" x14ac:dyDescent="0.2">
      <c r="A33" s="109">
        <v>28</v>
      </c>
      <c r="B33" s="110">
        <v>2220724335</v>
      </c>
      <c r="C33" s="108" t="s">
        <v>4652</v>
      </c>
      <c r="D33" s="108" t="s">
        <v>24</v>
      </c>
      <c r="E33" s="109" t="s">
        <v>4616</v>
      </c>
      <c r="F33" s="112">
        <v>36075</v>
      </c>
      <c r="G33" s="109" t="s">
        <v>209</v>
      </c>
      <c r="H33" s="113" t="s">
        <v>4642</v>
      </c>
    </row>
    <row r="34" spans="1:8" x14ac:dyDescent="0.2">
      <c r="A34" s="109">
        <v>29</v>
      </c>
      <c r="B34" s="110">
        <v>2220727294</v>
      </c>
      <c r="C34" s="108" t="s">
        <v>4653</v>
      </c>
      <c r="D34" s="108" t="s">
        <v>24</v>
      </c>
      <c r="E34" s="109" t="s">
        <v>4616</v>
      </c>
      <c r="F34" s="112">
        <v>36125</v>
      </c>
      <c r="G34" s="109" t="s">
        <v>209</v>
      </c>
      <c r="H34" s="113" t="s">
        <v>4627</v>
      </c>
    </row>
    <row r="35" spans="1:8" x14ac:dyDescent="0.2">
      <c r="A35" s="109">
        <v>30</v>
      </c>
      <c r="B35" s="110">
        <v>2220729058</v>
      </c>
      <c r="C35" s="108" t="s">
        <v>4654</v>
      </c>
      <c r="D35" s="108" t="s">
        <v>24</v>
      </c>
      <c r="E35" s="109" t="s">
        <v>4616</v>
      </c>
      <c r="F35" s="112">
        <v>36104</v>
      </c>
      <c r="G35" s="109" t="s">
        <v>209</v>
      </c>
      <c r="H35" s="113" t="s">
        <v>4618</v>
      </c>
    </row>
    <row r="36" spans="1:8" x14ac:dyDescent="0.2">
      <c r="A36" s="109">
        <v>31</v>
      </c>
      <c r="B36" s="110">
        <v>2220729356</v>
      </c>
      <c r="C36" s="108" t="s">
        <v>4655</v>
      </c>
      <c r="D36" s="108" t="s">
        <v>24</v>
      </c>
      <c r="E36" s="109" t="s">
        <v>4616</v>
      </c>
      <c r="F36" s="112">
        <v>35664</v>
      </c>
      <c r="G36" s="109" t="s">
        <v>209</v>
      </c>
      <c r="H36" s="113" t="s">
        <v>4618</v>
      </c>
    </row>
    <row r="37" spans="1:8" x14ac:dyDescent="0.2">
      <c r="A37" s="109">
        <v>32</v>
      </c>
      <c r="B37" s="110">
        <v>2221724244</v>
      </c>
      <c r="C37" s="108" t="s">
        <v>4656</v>
      </c>
      <c r="D37" s="108" t="s">
        <v>24</v>
      </c>
      <c r="E37" s="109" t="s">
        <v>4616</v>
      </c>
      <c r="F37" s="112">
        <v>36147</v>
      </c>
      <c r="G37" s="109" t="s">
        <v>210</v>
      </c>
      <c r="H37" s="113" t="s">
        <v>4618</v>
      </c>
    </row>
    <row r="38" spans="1:8" x14ac:dyDescent="0.2">
      <c r="A38" s="109">
        <v>33</v>
      </c>
      <c r="B38" s="110">
        <v>2221727295</v>
      </c>
      <c r="C38" s="108" t="s">
        <v>4657</v>
      </c>
      <c r="D38" s="108" t="s">
        <v>139</v>
      </c>
      <c r="E38" s="109" t="s">
        <v>4616</v>
      </c>
      <c r="F38" s="112">
        <v>35551</v>
      </c>
      <c r="G38" s="109" t="s">
        <v>210</v>
      </c>
      <c r="H38" s="113" t="s">
        <v>4658</v>
      </c>
    </row>
    <row r="39" spans="1:8" x14ac:dyDescent="0.2">
      <c r="A39" s="109">
        <v>34</v>
      </c>
      <c r="B39" s="110">
        <v>2220729536</v>
      </c>
      <c r="C39" s="108" t="s">
        <v>4762</v>
      </c>
      <c r="D39" s="108" t="s">
        <v>140</v>
      </c>
      <c r="E39" s="109" t="s">
        <v>4616</v>
      </c>
      <c r="F39" s="112">
        <v>35551</v>
      </c>
      <c r="G39" s="109" t="s">
        <v>209</v>
      </c>
      <c r="H39" s="113" t="s">
        <v>4637</v>
      </c>
    </row>
    <row r="40" spans="1:8" x14ac:dyDescent="0.2">
      <c r="A40" s="109">
        <v>35</v>
      </c>
      <c r="B40" s="110">
        <v>2220716690</v>
      </c>
      <c r="C40" s="108" t="s">
        <v>4659</v>
      </c>
      <c r="D40" s="108" t="s">
        <v>141</v>
      </c>
      <c r="E40" s="109" t="s">
        <v>4616</v>
      </c>
      <c r="F40" s="112">
        <v>35961</v>
      </c>
      <c r="G40" s="109" t="s">
        <v>209</v>
      </c>
      <c r="H40" s="113" t="s">
        <v>4627</v>
      </c>
    </row>
    <row r="41" spans="1:8" x14ac:dyDescent="0.2">
      <c r="A41" s="109">
        <v>36</v>
      </c>
      <c r="B41" s="110">
        <v>2220728396</v>
      </c>
      <c r="C41" s="108" t="s">
        <v>4660</v>
      </c>
      <c r="D41" s="108" t="s">
        <v>141</v>
      </c>
      <c r="E41" s="109" t="s">
        <v>4616</v>
      </c>
      <c r="F41" s="112">
        <v>35979</v>
      </c>
      <c r="G41" s="109" t="s">
        <v>209</v>
      </c>
      <c r="H41" s="113" t="s">
        <v>4618</v>
      </c>
    </row>
    <row r="42" spans="1:8" x14ac:dyDescent="0.2">
      <c r="A42" s="109">
        <v>37</v>
      </c>
      <c r="B42" s="110">
        <v>2220724307</v>
      </c>
      <c r="C42" s="108" t="s">
        <v>4661</v>
      </c>
      <c r="D42" s="108" t="s">
        <v>142</v>
      </c>
      <c r="E42" s="109" t="s">
        <v>4616</v>
      </c>
      <c r="F42" s="112">
        <v>35980</v>
      </c>
      <c r="G42" s="109" t="s">
        <v>209</v>
      </c>
      <c r="H42" s="113" t="s">
        <v>4826</v>
      </c>
    </row>
    <row r="43" spans="1:8" x14ac:dyDescent="0.2">
      <c r="A43" s="109">
        <v>38</v>
      </c>
      <c r="B43" s="110">
        <v>2220728924</v>
      </c>
      <c r="C43" s="108" t="s">
        <v>4662</v>
      </c>
      <c r="D43" s="108" t="s">
        <v>142</v>
      </c>
      <c r="E43" s="109" t="s">
        <v>4616</v>
      </c>
      <c r="F43" s="112">
        <v>35853</v>
      </c>
      <c r="G43" s="109" t="s">
        <v>209</v>
      </c>
      <c r="H43" s="113" t="s">
        <v>4618</v>
      </c>
    </row>
    <row r="44" spans="1:8" x14ac:dyDescent="0.2">
      <c r="A44" s="109">
        <v>39</v>
      </c>
      <c r="B44" s="110">
        <v>2220716703</v>
      </c>
      <c r="C44" s="108" t="s">
        <v>4636</v>
      </c>
      <c r="D44" s="108" t="s">
        <v>143</v>
      </c>
      <c r="E44" s="109" t="s">
        <v>4616</v>
      </c>
      <c r="F44" s="112">
        <v>36022</v>
      </c>
      <c r="G44" s="109" t="s">
        <v>209</v>
      </c>
      <c r="H44" s="113" t="s">
        <v>4663</v>
      </c>
    </row>
    <row r="45" spans="1:8" x14ac:dyDescent="0.2">
      <c r="A45" s="109">
        <v>40</v>
      </c>
      <c r="B45" s="110">
        <v>2221728478</v>
      </c>
      <c r="C45" s="108" t="s">
        <v>4664</v>
      </c>
      <c r="D45" s="108" t="s">
        <v>143</v>
      </c>
      <c r="E45" s="109" t="s">
        <v>4616</v>
      </c>
      <c r="F45" s="112">
        <v>35944</v>
      </c>
      <c r="G45" s="109" t="s">
        <v>210</v>
      </c>
      <c r="H45" s="113" t="s">
        <v>4618</v>
      </c>
    </row>
    <row r="46" spans="1:8" x14ac:dyDescent="0.2">
      <c r="A46" s="109">
        <v>41</v>
      </c>
      <c r="B46" s="110">
        <v>2120715623</v>
      </c>
      <c r="C46" s="108" t="s">
        <v>4763</v>
      </c>
      <c r="D46" s="108" t="s">
        <v>144</v>
      </c>
      <c r="E46" s="109" t="s">
        <v>4616</v>
      </c>
      <c r="F46" s="112">
        <v>35711</v>
      </c>
      <c r="G46" s="109" t="s">
        <v>209</v>
      </c>
      <c r="H46" s="113" t="s">
        <v>4631</v>
      </c>
    </row>
    <row r="47" spans="1:8" x14ac:dyDescent="0.2">
      <c r="A47" s="109">
        <v>42</v>
      </c>
      <c r="B47" s="110">
        <v>2220727302</v>
      </c>
      <c r="C47" s="108" t="s">
        <v>4665</v>
      </c>
      <c r="D47" s="108" t="s">
        <v>144</v>
      </c>
      <c r="E47" s="109" t="s">
        <v>4616</v>
      </c>
      <c r="F47" s="112">
        <v>36139</v>
      </c>
      <c r="G47" s="109" t="s">
        <v>209</v>
      </c>
      <c r="H47" s="113" t="s">
        <v>4625</v>
      </c>
    </row>
    <row r="48" spans="1:8" x14ac:dyDescent="0.2">
      <c r="A48" s="109">
        <v>43</v>
      </c>
      <c r="B48" s="110">
        <v>2220728838</v>
      </c>
      <c r="C48" s="108" t="s">
        <v>4666</v>
      </c>
      <c r="D48" s="108" t="s">
        <v>144</v>
      </c>
      <c r="E48" s="109" t="s">
        <v>4616</v>
      </c>
      <c r="F48" s="112">
        <v>36081</v>
      </c>
      <c r="G48" s="109" t="s">
        <v>209</v>
      </c>
      <c r="H48" s="113" t="s">
        <v>4627</v>
      </c>
    </row>
    <row r="49" spans="1:8" x14ac:dyDescent="0.2">
      <c r="A49" s="109">
        <v>44</v>
      </c>
      <c r="B49" s="110">
        <v>2120719565</v>
      </c>
      <c r="C49" s="108" t="s">
        <v>4764</v>
      </c>
      <c r="D49" s="108" t="s">
        <v>145</v>
      </c>
      <c r="E49" s="109" t="s">
        <v>4616</v>
      </c>
      <c r="F49" s="112">
        <v>35560</v>
      </c>
      <c r="G49" s="109" t="s">
        <v>209</v>
      </c>
      <c r="H49" s="113" t="s">
        <v>4627</v>
      </c>
    </row>
    <row r="50" spans="1:8" x14ac:dyDescent="0.2">
      <c r="A50" s="109">
        <v>45</v>
      </c>
      <c r="B50" s="110">
        <v>2220724329</v>
      </c>
      <c r="C50" s="108" t="s">
        <v>4667</v>
      </c>
      <c r="D50" s="108" t="s">
        <v>74</v>
      </c>
      <c r="E50" s="109" t="s">
        <v>4616</v>
      </c>
      <c r="F50" s="112">
        <v>35928</v>
      </c>
      <c r="G50" s="109" t="s">
        <v>209</v>
      </c>
      <c r="H50" s="113" t="s">
        <v>4618</v>
      </c>
    </row>
    <row r="51" spans="1:8" x14ac:dyDescent="0.2">
      <c r="A51" s="109">
        <v>46</v>
      </c>
      <c r="B51" s="110">
        <v>2221724248</v>
      </c>
      <c r="C51" s="108" t="s">
        <v>4668</v>
      </c>
      <c r="D51" s="108" t="s">
        <v>74</v>
      </c>
      <c r="E51" s="109" t="s">
        <v>4616</v>
      </c>
      <c r="F51" s="112">
        <v>35854</v>
      </c>
      <c r="G51" s="109" t="s">
        <v>210</v>
      </c>
      <c r="H51" s="113" t="s">
        <v>4627</v>
      </c>
    </row>
    <row r="52" spans="1:8" x14ac:dyDescent="0.2">
      <c r="A52" s="109">
        <v>47</v>
      </c>
      <c r="B52" s="110">
        <v>2220326390</v>
      </c>
      <c r="C52" s="108" t="s">
        <v>4669</v>
      </c>
      <c r="D52" s="108" t="s">
        <v>21</v>
      </c>
      <c r="E52" s="109" t="s">
        <v>4616</v>
      </c>
      <c r="F52" s="112">
        <v>35778</v>
      </c>
      <c r="G52" s="109" t="s">
        <v>209</v>
      </c>
      <c r="H52" s="113" t="s">
        <v>4627</v>
      </c>
    </row>
    <row r="53" spans="1:8" x14ac:dyDescent="0.2">
      <c r="A53" s="109">
        <v>48</v>
      </c>
      <c r="B53" s="110">
        <v>2220727306</v>
      </c>
      <c r="C53" s="108" t="s">
        <v>4670</v>
      </c>
      <c r="D53" s="108" t="s">
        <v>21</v>
      </c>
      <c r="E53" s="109" t="s">
        <v>4616</v>
      </c>
      <c r="F53" s="112">
        <v>36084</v>
      </c>
      <c r="G53" s="109" t="s">
        <v>209</v>
      </c>
      <c r="H53" s="113" t="s">
        <v>4627</v>
      </c>
    </row>
    <row r="54" spans="1:8" x14ac:dyDescent="0.2">
      <c r="A54" s="109">
        <v>49</v>
      </c>
      <c r="B54" s="110">
        <v>2221727307</v>
      </c>
      <c r="C54" s="108" t="s">
        <v>4671</v>
      </c>
      <c r="D54" s="108" t="s">
        <v>21</v>
      </c>
      <c r="E54" s="109" t="s">
        <v>4616</v>
      </c>
      <c r="F54" s="112">
        <v>36058</v>
      </c>
      <c r="G54" s="109" t="s">
        <v>210</v>
      </c>
      <c r="H54" s="113" t="s">
        <v>4627</v>
      </c>
    </row>
    <row r="55" spans="1:8" x14ac:dyDescent="0.2">
      <c r="A55" s="109">
        <v>50</v>
      </c>
      <c r="B55" s="110">
        <v>2220522835</v>
      </c>
      <c r="C55" s="108" t="s">
        <v>4672</v>
      </c>
      <c r="D55" s="108" t="s">
        <v>63</v>
      </c>
      <c r="E55" s="109" t="s">
        <v>4616</v>
      </c>
      <c r="F55" s="112">
        <v>35929</v>
      </c>
      <c r="G55" s="109" t="s">
        <v>209</v>
      </c>
      <c r="H55" s="113" t="s">
        <v>4627</v>
      </c>
    </row>
    <row r="56" spans="1:8" x14ac:dyDescent="0.2">
      <c r="A56" s="109">
        <v>51</v>
      </c>
      <c r="B56" s="110">
        <v>2221727311</v>
      </c>
      <c r="C56" s="108" t="s">
        <v>4673</v>
      </c>
      <c r="D56" s="108" t="s">
        <v>86</v>
      </c>
      <c r="E56" s="109" t="s">
        <v>4616</v>
      </c>
      <c r="F56" s="112">
        <v>35864</v>
      </c>
      <c r="G56" s="109" t="s">
        <v>210</v>
      </c>
      <c r="H56" s="113" t="s">
        <v>4674</v>
      </c>
    </row>
    <row r="57" spans="1:8" x14ac:dyDescent="0.2">
      <c r="A57" s="109">
        <v>52</v>
      </c>
      <c r="B57" s="110">
        <v>2221729535</v>
      </c>
      <c r="C57" s="108" t="s">
        <v>4644</v>
      </c>
      <c r="D57" s="108" t="s">
        <v>146</v>
      </c>
      <c r="E57" s="109" t="s">
        <v>4616</v>
      </c>
      <c r="F57" s="112">
        <v>35868</v>
      </c>
      <c r="G57" s="109" t="s">
        <v>210</v>
      </c>
      <c r="H57" s="113" t="s">
        <v>4618</v>
      </c>
    </row>
    <row r="58" spans="1:8" x14ac:dyDescent="0.2">
      <c r="A58" s="109">
        <v>53</v>
      </c>
      <c r="B58" s="110">
        <v>2220716741</v>
      </c>
      <c r="C58" s="108" t="s">
        <v>4675</v>
      </c>
      <c r="D58" s="108" t="s">
        <v>147</v>
      </c>
      <c r="E58" s="109" t="s">
        <v>4616</v>
      </c>
      <c r="F58" s="112">
        <v>36005</v>
      </c>
      <c r="G58" s="109" t="s">
        <v>209</v>
      </c>
      <c r="H58" s="113" t="s">
        <v>4618</v>
      </c>
    </row>
    <row r="59" spans="1:8" x14ac:dyDescent="0.2">
      <c r="A59" s="109">
        <v>54</v>
      </c>
      <c r="B59" s="110">
        <v>2220724192</v>
      </c>
      <c r="C59" s="108" t="s">
        <v>4676</v>
      </c>
      <c r="D59" s="108" t="s">
        <v>147</v>
      </c>
      <c r="E59" s="109" t="s">
        <v>4616</v>
      </c>
      <c r="F59" s="112">
        <v>36047</v>
      </c>
      <c r="G59" s="109" t="s">
        <v>209</v>
      </c>
      <c r="H59" s="113" t="s">
        <v>4827</v>
      </c>
    </row>
    <row r="60" spans="1:8" x14ac:dyDescent="0.2">
      <c r="A60" s="109">
        <v>55</v>
      </c>
      <c r="B60" s="110">
        <v>2220727313</v>
      </c>
      <c r="C60" s="108" t="s">
        <v>4677</v>
      </c>
      <c r="D60" s="108" t="s">
        <v>147</v>
      </c>
      <c r="E60" s="109" t="s">
        <v>4616</v>
      </c>
      <c r="F60" s="112">
        <v>35864</v>
      </c>
      <c r="G60" s="109" t="s">
        <v>209</v>
      </c>
      <c r="H60" s="113" t="s">
        <v>4627</v>
      </c>
    </row>
    <row r="61" spans="1:8" x14ac:dyDescent="0.2">
      <c r="A61" s="109">
        <v>56</v>
      </c>
      <c r="B61" s="110">
        <v>2220729375</v>
      </c>
      <c r="C61" s="108" t="s">
        <v>4678</v>
      </c>
      <c r="D61" s="108" t="s">
        <v>147</v>
      </c>
      <c r="E61" s="109" t="s">
        <v>4616</v>
      </c>
      <c r="F61" s="112">
        <v>35776</v>
      </c>
      <c r="G61" s="109" t="s">
        <v>209</v>
      </c>
      <c r="H61" s="113" t="s">
        <v>4679</v>
      </c>
    </row>
    <row r="62" spans="1:8" x14ac:dyDescent="0.2">
      <c r="A62" s="109">
        <v>57</v>
      </c>
      <c r="B62" s="110">
        <v>2220727314</v>
      </c>
      <c r="C62" s="108" t="s">
        <v>4680</v>
      </c>
      <c r="D62" s="108" t="s">
        <v>148</v>
      </c>
      <c r="E62" s="109" t="s">
        <v>4616</v>
      </c>
      <c r="F62" s="112">
        <v>36094</v>
      </c>
      <c r="G62" s="109" t="s">
        <v>209</v>
      </c>
      <c r="H62" s="113" t="s">
        <v>4618</v>
      </c>
    </row>
    <row r="63" spans="1:8" x14ac:dyDescent="0.2">
      <c r="A63" s="109">
        <v>58</v>
      </c>
      <c r="B63" s="110">
        <v>2221729413</v>
      </c>
      <c r="C63" s="108" t="s">
        <v>4681</v>
      </c>
      <c r="D63" s="108" t="s">
        <v>91</v>
      </c>
      <c r="E63" s="109" t="s">
        <v>4616</v>
      </c>
      <c r="F63" s="112">
        <v>35913</v>
      </c>
      <c r="G63" s="109" t="s">
        <v>210</v>
      </c>
      <c r="H63" s="113" t="s">
        <v>4618</v>
      </c>
    </row>
    <row r="64" spans="1:8" x14ac:dyDescent="0.2">
      <c r="A64" s="109">
        <v>59</v>
      </c>
      <c r="B64" s="110">
        <v>2221729533</v>
      </c>
      <c r="C64" s="108" t="s">
        <v>4682</v>
      </c>
      <c r="D64" s="108" t="s">
        <v>91</v>
      </c>
      <c r="E64" s="109" t="s">
        <v>4616</v>
      </c>
      <c r="F64" s="112">
        <v>36158</v>
      </c>
      <c r="G64" s="109" t="s">
        <v>210</v>
      </c>
      <c r="H64" s="113" t="s">
        <v>4625</v>
      </c>
    </row>
    <row r="65" spans="1:8" x14ac:dyDescent="0.2">
      <c r="A65" s="109">
        <v>60</v>
      </c>
      <c r="B65" s="110">
        <v>2220716758</v>
      </c>
      <c r="C65" s="108" t="s">
        <v>4683</v>
      </c>
      <c r="D65" s="108" t="s">
        <v>149</v>
      </c>
      <c r="E65" s="109" t="s">
        <v>4616</v>
      </c>
      <c r="F65" s="112">
        <v>35636</v>
      </c>
      <c r="G65" s="109" t="s">
        <v>209</v>
      </c>
      <c r="H65" s="113" t="s">
        <v>4621</v>
      </c>
    </row>
    <row r="66" spans="1:8" x14ac:dyDescent="0.2">
      <c r="A66" s="109">
        <v>61</v>
      </c>
      <c r="B66" s="110">
        <v>2220724227</v>
      </c>
      <c r="C66" s="108" t="s">
        <v>4684</v>
      </c>
      <c r="D66" s="108" t="s">
        <v>149</v>
      </c>
      <c r="E66" s="109" t="s">
        <v>4616</v>
      </c>
      <c r="F66" s="112">
        <v>35986</v>
      </c>
      <c r="G66" s="109" t="s">
        <v>209</v>
      </c>
      <c r="H66" s="113" t="s">
        <v>4618</v>
      </c>
    </row>
    <row r="67" spans="1:8" x14ac:dyDescent="0.2">
      <c r="A67" s="109">
        <v>62</v>
      </c>
      <c r="B67" s="110">
        <v>2220727316</v>
      </c>
      <c r="C67" s="108" t="s">
        <v>4685</v>
      </c>
      <c r="D67" s="108" t="s">
        <v>149</v>
      </c>
      <c r="E67" s="109" t="s">
        <v>4616</v>
      </c>
      <c r="F67" s="112">
        <v>35936</v>
      </c>
      <c r="G67" s="109" t="s">
        <v>209</v>
      </c>
      <c r="H67" s="113" t="s">
        <v>4618</v>
      </c>
    </row>
    <row r="68" spans="1:8" x14ac:dyDescent="0.2">
      <c r="A68" s="109">
        <v>63</v>
      </c>
      <c r="B68" s="110">
        <v>2220728414</v>
      </c>
      <c r="C68" s="108" t="s">
        <v>4686</v>
      </c>
      <c r="D68" s="108" t="s">
        <v>150</v>
      </c>
      <c r="E68" s="109" t="s">
        <v>4616</v>
      </c>
      <c r="F68" s="112">
        <v>36082</v>
      </c>
      <c r="G68" s="109" t="s">
        <v>209</v>
      </c>
      <c r="H68" s="113" t="s">
        <v>4618</v>
      </c>
    </row>
    <row r="69" spans="1:8" x14ac:dyDescent="0.2">
      <c r="A69" s="109">
        <v>64</v>
      </c>
      <c r="B69" s="110">
        <v>2221728803</v>
      </c>
      <c r="C69" s="108" t="s">
        <v>4687</v>
      </c>
      <c r="D69" s="108" t="s">
        <v>151</v>
      </c>
      <c r="E69" s="109" t="s">
        <v>4616</v>
      </c>
      <c r="F69" s="112">
        <v>35879</v>
      </c>
      <c r="G69" s="109" t="s">
        <v>210</v>
      </c>
      <c r="H69" s="113" t="s">
        <v>4618</v>
      </c>
    </row>
    <row r="70" spans="1:8" x14ac:dyDescent="0.2">
      <c r="A70" s="109">
        <v>65</v>
      </c>
      <c r="B70" s="110">
        <v>2221716767</v>
      </c>
      <c r="C70" s="108" t="s">
        <v>4688</v>
      </c>
      <c r="D70" s="108" t="s">
        <v>55</v>
      </c>
      <c r="E70" s="109" t="s">
        <v>4616</v>
      </c>
      <c r="F70" s="112">
        <v>36146</v>
      </c>
      <c r="G70" s="109" t="s">
        <v>210</v>
      </c>
      <c r="H70" s="113" t="s">
        <v>4658</v>
      </c>
    </row>
    <row r="71" spans="1:8" x14ac:dyDescent="0.2">
      <c r="A71" s="109">
        <v>66</v>
      </c>
      <c r="B71" s="110">
        <v>2221727320</v>
      </c>
      <c r="C71" s="108" t="s">
        <v>4689</v>
      </c>
      <c r="D71" s="108" t="s">
        <v>55</v>
      </c>
      <c r="E71" s="109" t="s">
        <v>4616</v>
      </c>
      <c r="F71" s="112">
        <v>36090</v>
      </c>
      <c r="G71" s="109" t="s">
        <v>210</v>
      </c>
      <c r="H71" s="113" t="s">
        <v>4627</v>
      </c>
    </row>
    <row r="72" spans="1:8" x14ac:dyDescent="0.2">
      <c r="A72" s="109">
        <v>67</v>
      </c>
      <c r="B72" s="110">
        <v>2220865953</v>
      </c>
      <c r="C72" s="108" t="s">
        <v>109</v>
      </c>
      <c r="D72" s="108" t="s">
        <v>152</v>
      </c>
      <c r="E72" s="109" t="s">
        <v>4616</v>
      </c>
      <c r="F72" s="112">
        <v>36049</v>
      </c>
      <c r="G72" s="109" t="s">
        <v>210</v>
      </c>
      <c r="H72" s="113" t="s">
        <v>4679</v>
      </c>
    </row>
    <row r="73" spans="1:8" x14ac:dyDescent="0.2">
      <c r="A73" s="109">
        <v>68</v>
      </c>
      <c r="B73" s="110">
        <v>2221727323</v>
      </c>
      <c r="C73" s="108" t="s">
        <v>4690</v>
      </c>
      <c r="D73" s="108" t="s">
        <v>153</v>
      </c>
      <c r="E73" s="109" t="s">
        <v>4616</v>
      </c>
      <c r="F73" s="112">
        <v>35871</v>
      </c>
      <c r="G73" s="109" t="s">
        <v>210</v>
      </c>
      <c r="H73" s="113" t="s">
        <v>4627</v>
      </c>
    </row>
    <row r="74" spans="1:8" x14ac:dyDescent="0.2">
      <c r="A74" s="109">
        <v>69</v>
      </c>
      <c r="B74" s="110">
        <v>2120713538</v>
      </c>
      <c r="C74" s="108" t="s">
        <v>4765</v>
      </c>
      <c r="D74" s="108" t="s">
        <v>154</v>
      </c>
      <c r="E74" s="109" t="s">
        <v>4616</v>
      </c>
      <c r="F74" s="112">
        <v>35448</v>
      </c>
      <c r="G74" s="109" t="s">
        <v>209</v>
      </c>
      <c r="H74" s="113" t="s">
        <v>4618</v>
      </c>
    </row>
    <row r="75" spans="1:8" x14ac:dyDescent="0.2">
      <c r="A75" s="109">
        <v>70</v>
      </c>
      <c r="B75" s="110">
        <v>2220716805</v>
      </c>
      <c r="C75" s="108" t="s">
        <v>4691</v>
      </c>
      <c r="D75" s="108" t="s">
        <v>154</v>
      </c>
      <c r="E75" s="109" t="s">
        <v>4616</v>
      </c>
      <c r="F75" s="112">
        <v>36141</v>
      </c>
      <c r="G75" s="109" t="s">
        <v>209</v>
      </c>
      <c r="H75" s="113" t="s">
        <v>4618</v>
      </c>
    </row>
    <row r="76" spans="1:8" x14ac:dyDescent="0.2">
      <c r="A76" s="109">
        <v>71</v>
      </c>
      <c r="B76" s="110">
        <v>2220727326</v>
      </c>
      <c r="C76" s="108" t="s">
        <v>4692</v>
      </c>
      <c r="D76" s="108" t="s">
        <v>154</v>
      </c>
      <c r="E76" s="109" t="s">
        <v>4616</v>
      </c>
      <c r="F76" s="112">
        <v>35870</v>
      </c>
      <c r="G76" s="109" t="s">
        <v>209</v>
      </c>
      <c r="H76" s="113" t="s">
        <v>4693</v>
      </c>
    </row>
    <row r="77" spans="1:8" x14ac:dyDescent="0.2">
      <c r="A77" s="109">
        <v>72</v>
      </c>
      <c r="B77" s="110">
        <v>2220716830</v>
      </c>
      <c r="C77" s="108" t="s">
        <v>4694</v>
      </c>
      <c r="D77" s="108" t="s">
        <v>155</v>
      </c>
      <c r="E77" s="109" t="s">
        <v>4616</v>
      </c>
      <c r="F77" s="112">
        <v>36066</v>
      </c>
      <c r="G77" s="109" t="s">
        <v>209</v>
      </c>
      <c r="H77" s="113" t="s">
        <v>4627</v>
      </c>
    </row>
    <row r="78" spans="1:8" x14ac:dyDescent="0.2">
      <c r="A78" s="109">
        <v>73</v>
      </c>
      <c r="B78" s="110">
        <v>2220716844</v>
      </c>
      <c r="C78" s="108" t="s">
        <v>4695</v>
      </c>
      <c r="D78" s="108" t="s">
        <v>156</v>
      </c>
      <c r="E78" s="109" t="s">
        <v>4616</v>
      </c>
      <c r="F78" s="112">
        <v>36064</v>
      </c>
      <c r="G78" s="109" t="s">
        <v>209</v>
      </c>
      <c r="H78" s="113" t="s">
        <v>4618</v>
      </c>
    </row>
    <row r="79" spans="1:8" x14ac:dyDescent="0.2">
      <c r="A79" s="109">
        <v>74</v>
      </c>
      <c r="B79" s="110">
        <v>2220716846</v>
      </c>
      <c r="C79" s="108" t="s">
        <v>4696</v>
      </c>
      <c r="D79" s="108" t="s">
        <v>156</v>
      </c>
      <c r="E79" s="109" t="s">
        <v>4616</v>
      </c>
      <c r="F79" s="112">
        <v>35903</v>
      </c>
      <c r="G79" s="109" t="s">
        <v>209</v>
      </c>
      <c r="H79" s="113" t="s">
        <v>4627</v>
      </c>
    </row>
    <row r="80" spans="1:8" x14ac:dyDescent="0.2">
      <c r="A80" s="109">
        <v>75</v>
      </c>
      <c r="B80" s="110">
        <v>2221727332</v>
      </c>
      <c r="C80" s="108" t="s">
        <v>4697</v>
      </c>
      <c r="D80" s="108" t="s">
        <v>156</v>
      </c>
      <c r="E80" s="109" t="s">
        <v>4616</v>
      </c>
      <c r="F80" s="112">
        <v>36089</v>
      </c>
      <c r="G80" s="109" t="s">
        <v>210</v>
      </c>
      <c r="H80" s="113" t="s">
        <v>4618</v>
      </c>
    </row>
    <row r="81" spans="1:8" x14ac:dyDescent="0.2">
      <c r="A81" s="109">
        <v>76</v>
      </c>
      <c r="B81" s="110">
        <v>2221727336</v>
      </c>
      <c r="C81" s="108" t="s">
        <v>4698</v>
      </c>
      <c r="D81" s="108" t="s">
        <v>57</v>
      </c>
      <c r="E81" s="109" t="s">
        <v>4616</v>
      </c>
      <c r="F81" s="112">
        <v>36156</v>
      </c>
      <c r="G81" s="109" t="s">
        <v>210</v>
      </c>
      <c r="H81" s="113" t="s">
        <v>4627</v>
      </c>
    </row>
    <row r="82" spans="1:8" x14ac:dyDescent="0.2">
      <c r="A82" s="109">
        <v>77</v>
      </c>
      <c r="B82" s="110">
        <v>2220724223</v>
      </c>
      <c r="C82" s="108" t="s">
        <v>4659</v>
      </c>
      <c r="D82" s="108" t="s">
        <v>157</v>
      </c>
      <c r="E82" s="109" t="s">
        <v>4616</v>
      </c>
      <c r="F82" s="112">
        <v>35803</v>
      </c>
      <c r="G82" s="109" t="s">
        <v>209</v>
      </c>
      <c r="H82" s="113" t="s">
        <v>4618</v>
      </c>
    </row>
    <row r="83" spans="1:8" x14ac:dyDescent="0.2">
      <c r="A83" s="109">
        <v>78</v>
      </c>
      <c r="B83" s="110">
        <v>2220249371</v>
      </c>
      <c r="C83" s="108" t="s">
        <v>4699</v>
      </c>
      <c r="D83" s="108" t="s">
        <v>158</v>
      </c>
      <c r="E83" s="109" t="s">
        <v>4616</v>
      </c>
      <c r="F83" s="112">
        <v>35892</v>
      </c>
      <c r="G83" s="109" t="s">
        <v>209</v>
      </c>
      <c r="H83" s="113" t="s">
        <v>4700</v>
      </c>
    </row>
    <row r="84" spans="1:8" x14ac:dyDescent="0.2">
      <c r="A84" s="109">
        <v>79</v>
      </c>
      <c r="B84" s="110">
        <v>2220724251</v>
      </c>
      <c r="C84" s="108" t="s">
        <v>4701</v>
      </c>
      <c r="D84" s="108" t="s">
        <v>158</v>
      </c>
      <c r="E84" s="109" t="s">
        <v>4616</v>
      </c>
      <c r="F84" s="112">
        <v>36140</v>
      </c>
      <c r="G84" s="109" t="s">
        <v>209</v>
      </c>
      <c r="H84" s="113" t="s">
        <v>4642</v>
      </c>
    </row>
    <row r="85" spans="1:8" x14ac:dyDescent="0.2">
      <c r="A85" s="109">
        <v>80</v>
      </c>
      <c r="B85" s="110">
        <v>2220716875</v>
      </c>
      <c r="C85" s="108" t="s">
        <v>4702</v>
      </c>
      <c r="D85" s="108" t="s">
        <v>159</v>
      </c>
      <c r="E85" s="109" t="s">
        <v>4616</v>
      </c>
      <c r="F85" s="112">
        <v>36053</v>
      </c>
      <c r="G85" s="109" t="s">
        <v>209</v>
      </c>
      <c r="H85" s="113" t="s">
        <v>4618</v>
      </c>
    </row>
    <row r="86" spans="1:8" x14ac:dyDescent="0.2">
      <c r="A86" s="109">
        <v>81</v>
      </c>
      <c r="B86" s="110">
        <v>2220724271</v>
      </c>
      <c r="C86" s="108" t="s">
        <v>4703</v>
      </c>
      <c r="D86" s="108" t="s">
        <v>159</v>
      </c>
      <c r="E86" s="109" t="s">
        <v>4616</v>
      </c>
      <c r="F86" s="112">
        <v>35675</v>
      </c>
      <c r="G86" s="109" t="s">
        <v>209</v>
      </c>
      <c r="H86" s="113" t="s">
        <v>4627</v>
      </c>
    </row>
    <row r="87" spans="1:8" x14ac:dyDescent="0.2">
      <c r="A87" s="109">
        <v>82</v>
      </c>
      <c r="B87" s="110">
        <v>2221718606</v>
      </c>
      <c r="C87" s="108" t="s">
        <v>6</v>
      </c>
      <c r="D87" s="108" t="s">
        <v>71</v>
      </c>
      <c r="E87" s="109" t="s">
        <v>4616</v>
      </c>
      <c r="F87" s="112">
        <v>36062</v>
      </c>
      <c r="G87" s="109" t="s">
        <v>210</v>
      </c>
      <c r="H87" s="113" t="s">
        <v>4618</v>
      </c>
    </row>
    <row r="88" spans="1:8" x14ac:dyDescent="0.2">
      <c r="A88" s="109">
        <v>83</v>
      </c>
      <c r="B88" s="110">
        <v>2220727352</v>
      </c>
      <c r="C88" s="108" t="s">
        <v>4704</v>
      </c>
      <c r="D88" s="108" t="s">
        <v>160</v>
      </c>
      <c r="E88" s="109" t="s">
        <v>4616</v>
      </c>
      <c r="F88" s="112">
        <v>35795</v>
      </c>
      <c r="G88" s="109" t="s">
        <v>209</v>
      </c>
      <c r="H88" s="113" t="s">
        <v>4627</v>
      </c>
    </row>
    <row r="89" spans="1:8" x14ac:dyDescent="0.2">
      <c r="A89" s="109">
        <v>84</v>
      </c>
      <c r="B89" s="110">
        <v>2220727355</v>
      </c>
      <c r="C89" s="108" t="s">
        <v>4705</v>
      </c>
      <c r="D89" s="108" t="s">
        <v>161</v>
      </c>
      <c r="E89" s="109" t="s">
        <v>4616</v>
      </c>
      <c r="F89" s="112">
        <v>35853</v>
      </c>
      <c r="G89" s="109" t="s">
        <v>209</v>
      </c>
      <c r="H89" s="113" t="s">
        <v>4658</v>
      </c>
    </row>
    <row r="90" spans="1:8" x14ac:dyDescent="0.2">
      <c r="A90" s="109">
        <v>85</v>
      </c>
      <c r="B90" s="110">
        <v>2221724235</v>
      </c>
      <c r="C90" s="108" t="s">
        <v>4706</v>
      </c>
      <c r="D90" s="108" t="s">
        <v>162</v>
      </c>
      <c r="E90" s="109" t="s">
        <v>4616</v>
      </c>
      <c r="F90" s="112">
        <v>36120</v>
      </c>
      <c r="G90" s="109" t="s">
        <v>210</v>
      </c>
      <c r="H90" s="113" t="s">
        <v>4707</v>
      </c>
    </row>
    <row r="91" spans="1:8" x14ac:dyDescent="0.2">
      <c r="A91" s="109">
        <v>86</v>
      </c>
      <c r="B91" s="110">
        <v>2021728100</v>
      </c>
      <c r="C91" s="108" t="s">
        <v>4766</v>
      </c>
      <c r="D91" s="108" t="s">
        <v>163</v>
      </c>
      <c r="E91" s="109" t="s">
        <v>4616</v>
      </c>
      <c r="F91" s="112">
        <v>35316</v>
      </c>
      <c r="G91" s="109" t="s">
        <v>210</v>
      </c>
      <c r="H91" s="113" t="s">
        <v>4618</v>
      </c>
    </row>
    <row r="92" spans="1:8" x14ac:dyDescent="0.2">
      <c r="A92" s="109">
        <v>87</v>
      </c>
      <c r="B92" s="110">
        <v>2221727360</v>
      </c>
      <c r="C92" s="108" t="s">
        <v>4708</v>
      </c>
      <c r="D92" s="108" t="s">
        <v>164</v>
      </c>
      <c r="E92" s="109" t="s">
        <v>4616</v>
      </c>
      <c r="F92" s="112">
        <v>35889</v>
      </c>
      <c r="G92" s="109" t="s">
        <v>210</v>
      </c>
      <c r="H92" s="113" t="s">
        <v>4627</v>
      </c>
    </row>
    <row r="93" spans="1:8" x14ac:dyDescent="0.2">
      <c r="A93" s="109">
        <v>88</v>
      </c>
      <c r="B93" s="110">
        <v>2221515113</v>
      </c>
      <c r="C93" s="108" t="s">
        <v>4709</v>
      </c>
      <c r="D93" s="108" t="s">
        <v>165</v>
      </c>
      <c r="E93" s="109" t="s">
        <v>4616</v>
      </c>
      <c r="F93" s="112">
        <v>35939</v>
      </c>
      <c r="G93" s="109" t="s">
        <v>210</v>
      </c>
      <c r="H93" s="113" t="s">
        <v>4618</v>
      </c>
    </row>
    <row r="94" spans="1:8" x14ac:dyDescent="0.2">
      <c r="A94" s="109">
        <v>89</v>
      </c>
      <c r="B94" s="110">
        <v>2221727363</v>
      </c>
      <c r="C94" s="108" t="s">
        <v>4710</v>
      </c>
      <c r="D94" s="108" t="s">
        <v>165</v>
      </c>
      <c r="E94" s="109" t="s">
        <v>4616</v>
      </c>
      <c r="F94" s="112">
        <v>35653</v>
      </c>
      <c r="G94" s="109" t="s">
        <v>210</v>
      </c>
      <c r="H94" s="113" t="s">
        <v>4627</v>
      </c>
    </row>
    <row r="95" spans="1:8" x14ac:dyDescent="0.2">
      <c r="A95" s="109">
        <v>90</v>
      </c>
      <c r="B95" s="110">
        <v>2220716951</v>
      </c>
      <c r="C95" s="108" t="s">
        <v>4711</v>
      </c>
      <c r="D95" s="108" t="s">
        <v>166</v>
      </c>
      <c r="E95" s="109" t="s">
        <v>4616</v>
      </c>
      <c r="F95" s="112">
        <v>35577</v>
      </c>
      <c r="G95" s="109" t="s">
        <v>209</v>
      </c>
      <c r="H95" s="113" t="s">
        <v>4618</v>
      </c>
    </row>
    <row r="96" spans="1:8" x14ac:dyDescent="0.2">
      <c r="A96" s="109">
        <v>91</v>
      </c>
      <c r="B96" s="110">
        <v>2220727362</v>
      </c>
      <c r="C96" s="108" t="s">
        <v>4712</v>
      </c>
      <c r="D96" s="108" t="s">
        <v>166</v>
      </c>
      <c r="E96" s="109" t="s">
        <v>4616</v>
      </c>
      <c r="F96" s="112">
        <v>35903</v>
      </c>
      <c r="G96" s="109" t="s">
        <v>209</v>
      </c>
      <c r="H96" s="113" t="s">
        <v>4634</v>
      </c>
    </row>
    <row r="97" spans="1:8" x14ac:dyDescent="0.2">
      <c r="A97" s="109">
        <v>92</v>
      </c>
      <c r="B97" s="110">
        <v>2220727364</v>
      </c>
      <c r="C97" s="108" t="s">
        <v>4713</v>
      </c>
      <c r="D97" s="108" t="s">
        <v>166</v>
      </c>
      <c r="E97" s="109" t="s">
        <v>4616</v>
      </c>
      <c r="F97" s="112">
        <v>35927</v>
      </c>
      <c r="G97" s="109" t="s">
        <v>209</v>
      </c>
      <c r="H97" s="113" t="s">
        <v>4627</v>
      </c>
    </row>
    <row r="98" spans="1:8" x14ac:dyDescent="0.2">
      <c r="A98" s="109">
        <v>93</v>
      </c>
      <c r="B98" s="110">
        <v>2220727365</v>
      </c>
      <c r="C98" s="108" t="s">
        <v>4636</v>
      </c>
      <c r="D98" s="108" t="s">
        <v>166</v>
      </c>
      <c r="E98" s="109" t="s">
        <v>4616</v>
      </c>
      <c r="F98" s="112">
        <v>35913</v>
      </c>
      <c r="G98" s="109" t="s">
        <v>209</v>
      </c>
      <c r="H98" s="113" t="s">
        <v>4634</v>
      </c>
    </row>
    <row r="99" spans="1:8" x14ac:dyDescent="0.2">
      <c r="A99" s="109">
        <v>94</v>
      </c>
      <c r="B99" s="110">
        <v>2121713629</v>
      </c>
      <c r="C99" s="108" t="s">
        <v>4767</v>
      </c>
      <c r="D99" s="108" t="s">
        <v>167</v>
      </c>
      <c r="E99" s="109" t="s">
        <v>4616</v>
      </c>
      <c r="F99" s="112">
        <v>35740</v>
      </c>
      <c r="G99" s="109" t="s">
        <v>210</v>
      </c>
      <c r="H99" s="113" t="s">
        <v>4618</v>
      </c>
    </row>
    <row r="100" spans="1:8" x14ac:dyDescent="0.2">
      <c r="A100" s="109">
        <v>95</v>
      </c>
      <c r="B100" s="110">
        <v>2221716966</v>
      </c>
      <c r="C100" s="108" t="s">
        <v>31</v>
      </c>
      <c r="D100" s="108" t="s">
        <v>76</v>
      </c>
      <c r="E100" s="109" t="s">
        <v>4616</v>
      </c>
      <c r="F100" s="112">
        <v>35968</v>
      </c>
      <c r="G100" s="109" t="s">
        <v>210</v>
      </c>
      <c r="H100" s="113" t="s">
        <v>4627</v>
      </c>
    </row>
    <row r="101" spans="1:8" x14ac:dyDescent="0.2">
      <c r="A101" s="109">
        <v>96</v>
      </c>
      <c r="B101" s="110">
        <v>2221724200</v>
      </c>
      <c r="C101" s="108" t="s">
        <v>4714</v>
      </c>
      <c r="D101" s="108" t="s">
        <v>76</v>
      </c>
      <c r="E101" s="109" t="s">
        <v>4616</v>
      </c>
      <c r="F101" s="112">
        <v>36114</v>
      </c>
      <c r="G101" s="109" t="s">
        <v>210</v>
      </c>
      <c r="H101" s="113" t="s">
        <v>4618</v>
      </c>
    </row>
    <row r="102" spans="1:8" x14ac:dyDescent="0.2">
      <c r="A102" s="109">
        <v>97</v>
      </c>
      <c r="B102" s="110">
        <v>2220727373</v>
      </c>
      <c r="C102" s="108" t="s">
        <v>4715</v>
      </c>
      <c r="D102" s="108" t="s">
        <v>168</v>
      </c>
      <c r="E102" s="109" t="s">
        <v>4616</v>
      </c>
      <c r="F102" s="112">
        <v>36106</v>
      </c>
      <c r="G102" s="109" t="s">
        <v>209</v>
      </c>
      <c r="H102" s="113" t="s">
        <v>4618</v>
      </c>
    </row>
    <row r="103" spans="1:8" x14ac:dyDescent="0.2">
      <c r="A103" s="109">
        <v>98</v>
      </c>
      <c r="B103" s="110">
        <v>2220728715</v>
      </c>
      <c r="C103" s="108" t="s">
        <v>4716</v>
      </c>
      <c r="D103" s="108" t="s">
        <v>168</v>
      </c>
      <c r="E103" s="109" t="s">
        <v>4616</v>
      </c>
      <c r="F103" s="112">
        <v>36095</v>
      </c>
      <c r="G103" s="109" t="s">
        <v>209</v>
      </c>
      <c r="H103" s="113" t="s">
        <v>4618</v>
      </c>
    </row>
    <row r="104" spans="1:8" x14ac:dyDescent="0.2">
      <c r="A104" s="109">
        <v>99</v>
      </c>
      <c r="B104" s="110">
        <v>2220727376</v>
      </c>
      <c r="C104" s="108" t="s">
        <v>4717</v>
      </c>
      <c r="D104" s="108" t="s">
        <v>169</v>
      </c>
      <c r="E104" s="109" t="s">
        <v>4616</v>
      </c>
      <c r="F104" s="112">
        <v>36038</v>
      </c>
      <c r="G104" s="109" t="s">
        <v>209</v>
      </c>
      <c r="H104" s="113" t="s">
        <v>4618</v>
      </c>
    </row>
    <row r="105" spans="1:8" x14ac:dyDescent="0.2">
      <c r="A105" s="109">
        <v>100</v>
      </c>
      <c r="B105" s="110">
        <v>2221724191</v>
      </c>
      <c r="C105" s="108" t="s">
        <v>4718</v>
      </c>
      <c r="D105" s="108" t="s">
        <v>170</v>
      </c>
      <c r="E105" s="109" t="s">
        <v>4616</v>
      </c>
      <c r="F105" s="112">
        <v>35864</v>
      </c>
      <c r="G105" s="109" t="s">
        <v>210</v>
      </c>
      <c r="H105" s="113" t="s">
        <v>4627</v>
      </c>
    </row>
    <row r="106" spans="1:8" x14ac:dyDescent="0.2">
      <c r="A106" s="109">
        <v>101</v>
      </c>
      <c r="B106" s="110">
        <v>2220326437</v>
      </c>
      <c r="C106" s="108" t="s">
        <v>4719</v>
      </c>
      <c r="D106" s="108" t="s">
        <v>171</v>
      </c>
      <c r="E106" s="109" t="s">
        <v>4616</v>
      </c>
      <c r="F106" s="112">
        <v>35951</v>
      </c>
      <c r="G106" s="109" t="s">
        <v>209</v>
      </c>
      <c r="H106" s="113" t="s">
        <v>4618</v>
      </c>
    </row>
    <row r="107" spans="1:8" x14ac:dyDescent="0.2">
      <c r="A107" s="109">
        <v>102</v>
      </c>
      <c r="B107" s="110">
        <v>2221716981</v>
      </c>
      <c r="C107" s="108" t="s">
        <v>4720</v>
      </c>
      <c r="D107" s="108" t="s">
        <v>171</v>
      </c>
      <c r="E107" s="109" t="s">
        <v>4616</v>
      </c>
      <c r="F107" s="112">
        <v>35895</v>
      </c>
      <c r="G107" s="109" t="s">
        <v>210</v>
      </c>
      <c r="H107" s="113" t="s">
        <v>4721</v>
      </c>
    </row>
    <row r="108" spans="1:8" x14ac:dyDescent="0.2">
      <c r="A108" s="109">
        <v>103</v>
      </c>
      <c r="B108" s="110">
        <v>2220727380</v>
      </c>
      <c r="C108" s="108" t="s">
        <v>4722</v>
      </c>
      <c r="D108" s="108" t="s">
        <v>172</v>
      </c>
      <c r="E108" s="109" t="s">
        <v>4616</v>
      </c>
      <c r="F108" s="112">
        <v>35501</v>
      </c>
      <c r="G108" s="109" t="s">
        <v>209</v>
      </c>
      <c r="H108" s="113" t="s">
        <v>4618</v>
      </c>
    </row>
    <row r="109" spans="1:8" x14ac:dyDescent="0.2">
      <c r="A109" s="109">
        <v>104</v>
      </c>
      <c r="B109" s="110">
        <v>2220727381</v>
      </c>
      <c r="C109" s="108" t="s">
        <v>4723</v>
      </c>
      <c r="D109" s="108" t="s">
        <v>172</v>
      </c>
      <c r="E109" s="109" t="s">
        <v>4616</v>
      </c>
      <c r="F109" s="112">
        <v>35990</v>
      </c>
      <c r="G109" s="109" t="s">
        <v>209</v>
      </c>
      <c r="H109" s="113" t="s">
        <v>4627</v>
      </c>
    </row>
    <row r="110" spans="1:8" x14ac:dyDescent="0.2">
      <c r="A110" s="109">
        <v>105</v>
      </c>
      <c r="B110" s="110">
        <v>2221724218</v>
      </c>
      <c r="C110" s="108" t="s">
        <v>4724</v>
      </c>
      <c r="D110" s="108" t="s">
        <v>172</v>
      </c>
      <c r="E110" s="109" t="s">
        <v>4616</v>
      </c>
      <c r="F110" s="112">
        <v>35813</v>
      </c>
      <c r="G110" s="109" t="s">
        <v>210</v>
      </c>
      <c r="H110" s="113" t="s">
        <v>4725</v>
      </c>
    </row>
    <row r="111" spans="1:8" x14ac:dyDescent="0.2">
      <c r="A111" s="109">
        <v>106</v>
      </c>
      <c r="B111" s="110">
        <v>2221724198</v>
      </c>
      <c r="C111" s="108" t="s">
        <v>4726</v>
      </c>
      <c r="D111" s="108" t="s">
        <v>81</v>
      </c>
      <c r="E111" s="109" t="s">
        <v>4616</v>
      </c>
      <c r="F111" s="112">
        <v>36059</v>
      </c>
      <c r="G111" s="109" t="s">
        <v>210</v>
      </c>
      <c r="H111" s="113" t="s">
        <v>4618</v>
      </c>
    </row>
    <row r="112" spans="1:8" x14ac:dyDescent="0.2">
      <c r="A112" s="109">
        <v>107</v>
      </c>
      <c r="B112" s="110">
        <v>2220727384</v>
      </c>
      <c r="C112" s="108" t="s">
        <v>4636</v>
      </c>
      <c r="D112" s="108" t="s">
        <v>173</v>
      </c>
      <c r="E112" s="109" t="s">
        <v>4616</v>
      </c>
      <c r="F112" s="112">
        <v>35796</v>
      </c>
      <c r="G112" s="109" t="s">
        <v>209</v>
      </c>
      <c r="H112" s="113" t="s">
        <v>4627</v>
      </c>
    </row>
    <row r="113" spans="1:8" x14ac:dyDescent="0.2">
      <c r="A113" s="109">
        <v>108</v>
      </c>
      <c r="B113" s="110">
        <v>2021345418</v>
      </c>
      <c r="C113" s="108" t="s">
        <v>4768</v>
      </c>
      <c r="D113" s="108" t="s">
        <v>174</v>
      </c>
      <c r="E113" s="109" t="s">
        <v>4616</v>
      </c>
      <c r="F113" s="112">
        <v>35361</v>
      </c>
      <c r="G113" s="109" t="s">
        <v>210</v>
      </c>
      <c r="H113" s="113" t="s">
        <v>4627</v>
      </c>
    </row>
    <row r="114" spans="1:8" x14ac:dyDescent="0.2">
      <c r="A114" s="109">
        <v>109</v>
      </c>
      <c r="B114" s="110">
        <v>2221728957</v>
      </c>
      <c r="C114" s="108" t="s">
        <v>4638</v>
      </c>
      <c r="D114" s="108" t="s">
        <v>174</v>
      </c>
      <c r="E114" s="109" t="s">
        <v>4616</v>
      </c>
      <c r="F114" s="112">
        <v>35914</v>
      </c>
      <c r="G114" s="109" t="s">
        <v>210</v>
      </c>
      <c r="H114" s="113" t="s">
        <v>4618</v>
      </c>
    </row>
    <row r="115" spans="1:8" x14ac:dyDescent="0.2">
      <c r="A115" s="109">
        <v>110</v>
      </c>
      <c r="B115" s="110">
        <v>2221727386</v>
      </c>
      <c r="C115" s="108" t="s">
        <v>4727</v>
      </c>
      <c r="D115" s="108" t="s">
        <v>77</v>
      </c>
      <c r="E115" s="109" t="s">
        <v>4616</v>
      </c>
      <c r="F115" s="112">
        <v>35797</v>
      </c>
      <c r="G115" s="109" t="s">
        <v>210</v>
      </c>
      <c r="H115" s="113" t="s">
        <v>4828</v>
      </c>
    </row>
    <row r="116" spans="1:8" x14ac:dyDescent="0.2">
      <c r="A116" s="109">
        <v>111</v>
      </c>
      <c r="B116" s="110">
        <v>2221724255</v>
      </c>
      <c r="C116" s="108" t="s">
        <v>4728</v>
      </c>
      <c r="D116" s="108" t="s">
        <v>100</v>
      </c>
      <c r="E116" s="109" t="s">
        <v>4616</v>
      </c>
      <c r="F116" s="112">
        <v>36043</v>
      </c>
      <c r="G116" s="109" t="s">
        <v>210</v>
      </c>
      <c r="H116" s="113" t="s">
        <v>4618</v>
      </c>
    </row>
    <row r="117" spans="1:8" x14ac:dyDescent="0.2">
      <c r="A117" s="109">
        <v>112</v>
      </c>
      <c r="B117" s="110">
        <v>2220727388</v>
      </c>
      <c r="C117" s="108" t="s">
        <v>4729</v>
      </c>
      <c r="D117" s="108" t="s">
        <v>175</v>
      </c>
      <c r="E117" s="109" t="s">
        <v>4616</v>
      </c>
      <c r="F117" s="112">
        <v>36095</v>
      </c>
      <c r="G117" s="109" t="s">
        <v>209</v>
      </c>
      <c r="H117" s="113" t="s">
        <v>4618</v>
      </c>
    </row>
    <row r="118" spans="1:8" x14ac:dyDescent="0.2">
      <c r="A118" s="109">
        <v>113</v>
      </c>
      <c r="B118" s="110">
        <v>2220727389</v>
      </c>
      <c r="C118" s="108" t="s">
        <v>4730</v>
      </c>
      <c r="D118" s="108" t="s">
        <v>175</v>
      </c>
      <c r="E118" s="109" t="s">
        <v>4616</v>
      </c>
      <c r="F118" s="112">
        <v>35882</v>
      </c>
      <c r="G118" s="109" t="s">
        <v>209</v>
      </c>
      <c r="H118" s="113" t="s">
        <v>4627</v>
      </c>
    </row>
    <row r="119" spans="1:8" x14ac:dyDescent="0.2">
      <c r="A119" s="109">
        <v>114</v>
      </c>
      <c r="B119" s="110">
        <v>2220727394</v>
      </c>
      <c r="C119" s="108" t="s">
        <v>4662</v>
      </c>
      <c r="D119" s="108" t="s">
        <v>176</v>
      </c>
      <c r="E119" s="109" t="s">
        <v>4616</v>
      </c>
      <c r="F119" s="112">
        <v>36141</v>
      </c>
      <c r="G119" s="109" t="s">
        <v>209</v>
      </c>
      <c r="H119" s="113" t="s">
        <v>4637</v>
      </c>
    </row>
    <row r="120" spans="1:8" x14ac:dyDescent="0.2">
      <c r="A120" s="109">
        <v>115</v>
      </c>
      <c r="B120" s="110">
        <v>2221724323</v>
      </c>
      <c r="C120" s="108" t="s">
        <v>4731</v>
      </c>
      <c r="D120" s="108" t="s">
        <v>177</v>
      </c>
      <c r="E120" s="109" t="s">
        <v>4616</v>
      </c>
      <c r="F120" s="112">
        <v>35355</v>
      </c>
      <c r="G120" s="109" t="s">
        <v>210</v>
      </c>
      <c r="H120" s="113" t="s">
        <v>4618</v>
      </c>
    </row>
    <row r="121" spans="1:8" x14ac:dyDescent="0.2">
      <c r="A121" s="109">
        <v>116</v>
      </c>
      <c r="B121" s="110">
        <v>2220727395</v>
      </c>
      <c r="C121" s="108" t="s">
        <v>4636</v>
      </c>
      <c r="D121" s="108" t="s">
        <v>178</v>
      </c>
      <c r="E121" s="109" t="s">
        <v>4616</v>
      </c>
      <c r="F121" s="112">
        <v>36076</v>
      </c>
      <c r="G121" s="109" t="s">
        <v>209</v>
      </c>
      <c r="H121" s="113" t="s">
        <v>4627</v>
      </c>
    </row>
    <row r="122" spans="1:8" x14ac:dyDescent="0.2">
      <c r="A122" s="109">
        <v>117</v>
      </c>
      <c r="B122" s="110">
        <v>2220727399</v>
      </c>
      <c r="C122" s="108" t="s">
        <v>4732</v>
      </c>
      <c r="D122" s="108" t="s">
        <v>179</v>
      </c>
      <c r="E122" s="109" t="s">
        <v>4616</v>
      </c>
      <c r="F122" s="112">
        <v>35887</v>
      </c>
      <c r="G122" s="109" t="s">
        <v>209</v>
      </c>
      <c r="H122" s="113" t="s">
        <v>4618</v>
      </c>
    </row>
    <row r="123" spans="1:8" x14ac:dyDescent="0.2">
      <c r="A123" s="109">
        <v>118</v>
      </c>
      <c r="B123" s="110">
        <v>2220724273</v>
      </c>
      <c r="C123" s="108" t="s">
        <v>4677</v>
      </c>
      <c r="D123" s="108" t="s">
        <v>110</v>
      </c>
      <c r="E123" s="109" t="s">
        <v>4616</v>
      </c>
      <c r="F123" s="112">
        <v>35942</v>
      </c>
      <c r="G123" s="109" t="s">
        <v>209</v>
      </c>
      <c r="H123" s="113" t="s">
        <v>4829</v>
      </c>
    </row>
    <row r="124" spans="1:8" x14ac:dyDescent="0.2">
      <c r="A124" s="109">
        <v>119</v>
      </c>
      <c r="B124" s="110">
        <v>2220727402</v>
      </c>
      <c r="C124" s="108" t="s">
        <v>4733</v>
      </c>
      <c r="D124" s="108" t="s">
        <v>180</v>
      </c>
      <c r="E124" s="109" t="s">
        <v>4616</v>
      </c>
      <c r="F124" s="112">
        <v>35942</v>
      </c>
      <c r="G124" s="109" t="s">
        <v>209</v>
      </c>
      <c r="H124" s="113" t="s">
        <v>4627</v>
      </c>
    </row>
    <row r="125" spans="1:8" x14ac:dyDescent="0.2">
      <c r="A125" s="109">
        <v>120</v>
      </c>
      <c r="B125" s="110">
        <v>2220717058</v>
      </c>
      <c r="C125" s="108" t="s">
        <v>4734</v>
      </c>
      <c r="D125" s="108" t="s">
        <v>181</v>
      </c>
      <c r="E125" s="109" t="s">
        <v>4616</v>
      </c>
      <c r="F125" s="112">
        <v>36148</v>
      </c>
      <c r="G125" s="109" t="s">
        <v>209</v>
      </c>
      <c r="H125" s="113" t="s">
        <v>4618</v>
      </c>
    </row>
    <row r="126" spans="1:8" x14ac:dyDescent="0.2">
      <c r="A126" s="109">
        <v>121</v>
      </c>
      <c r="B126" s="110">
        <v>2210714736</v>
      </c>
      <c r="C126" s="108" t="s">
        <v>4735</v>
      </c>
      <c r="D126" s="108" t="s">
        <v>182</v>
      </c>
      <c r="E126" s="109" t="s">
        <v>4616</v>
      </c>
      <c r="F126" s="112">
        <v>35917</v>
      </c>
      <c r="G126" s="109" t="s">
        <v>209</v>
      </c>
      <c r="H126" s="113" t="s">
        <v>4618</v>
      </c>
    </row>
    <row r="127" spans="1:8" x14ac:dyDescent="0.2">
      <c r="A127" s="109">
        <v>122</v>
      </c>
      <c r="B127" s="110">
        <v>2221727405</v>
      </c>
      <c r="C127" s="108" t="s">
        <v>4736</v>
      </c>
      <c r="D127" s="108" t="s">
        <v>42</v>
      </c>
      <c r="E127" s="109" t="s">
        <v>4616</v>
      </c>
      <c r="F127" s="112">
        <v>35565</v>
      </c>
      <c r="G127" s="109" t="s">
        <v>210</v>
      </c>
      <c r="H127" s="113" t="s">
        <v>4679</v>
      </c>
    </row>
    <row r="128" spans="1:8" x14ac:dyDescent="0.2">
      <c r="A128" s="109">
        <v>123</v>
      </c>
      <c r="B128" s="110">
        <v>2220727406</v>
      </c>
      <c r="C128" s="108" t="s">
        <v>4669</v>
      </c>
      <c r="D128" s="108" t="s">
        <v>183</v>
      </c>
      <c r="E128" s="109" t="s">
        <v>4616</v>
      </c>
      <c r="F128" s="112">
        <v>35953</v>
      </c>
      <c r="G128" s="109" t="s">
        <v>209</v>
      </c>
      <c r="H128" s="113" t="s">
        <v>4627</v>
      </c>
    </row>
    <row r="129" spans="1:8" x14ac:dyDescent="0.2">
      <c r="A129" s="109">
        <v>124</v>
      </c>
      <c r="B129" s="110">
        <v>2220729441</v>
      </c>
      <c r="C129" s="108" t="s">
        <v>4737</v>
      </c>
      <c r="D129" s="108" t="s">
        <v>184</v>
      </c>
      <c r="E129" s="109" t="s">
        <v>4616</v>
      </c>
      <c r="F129" s="112">
        <v>36084</v>
      </c>
      <c r="G129" s="109" t="s">
        <v>209</v>
      </c>
      <c r="H129" s="113" t="s">
        <v>4658</v>
      </c>
    </row>
    <row r="130" spans="1:8" x14ac:dyDescent="0.2">
      <c r="A130" s="109">
        <v>125</v>
      </c>
      <c r="B130" s="110">
        <v>2221727408</v>
      </c>
      <c r="C130" s="108" t="s">
        <v>4738</v>
      </c>
      <c r="D130" s="108" t="s">
        <v>185</v>
      </c>
      <c r="E130" s="109" t="s">
        <v>4616</v>
      </c>
      <c r="F130" s="112">
        <v>36059</v>
      </c>
      <c r="G130" s="109" t="s">
        <v>210</v>
      </c>
      <c r="H130" s="113" t="s">
        <v>4634</v>
      </c>
    </row>
    <row r="131" spans="1:8" x14ac:dyDescent="0.2">
      <c r="A131" s="109">
        <v>126</v>
      </c>
      <c r="B131" s="110">
        <v>2220728551</v>
      </c>
      <c r="C131" s="108" t="s">
        <v>4739</v>
      </c>
      <c r="D131" s="108" t="s">
        <v>186</v>
      </c>
      <c r="E131" s="109" t="s">
        <v>4616</v>
      </c>
      <c r="F131" s="112">
        <v>36094</v>
      </c>
      <c r="G131" s="109" t="s">
        <v>209</v>
      </c>
      <c r="H131" s="113" t="s">
        <v>4627</v>
      </c>
    </row>
    <row r="132" spans="1:8" x14ac:dyDescent="0.2">
      <c r="A132" s="109">
        <v>127</v>
      </c>
      <c r="B132" s="110">
        <v>2220316313</v>
      </c>
      <c r="C132" s="108" t="s">
        <v>4740</v>
      </c>
      <c r="D132" s="108" t="s">
        <v>187</v>
      </c>
      <c r="E132" s="109" t="s">
        <v>4616</v>
      </c>
      <c r="F132" s="112">
        <v>35956</v>
      </c>
      <c r="G132" s="109" t="s">
        <v>209</v>
      </c>
      <c r="H132" s="113" t="s">
        <v>4627</v>
      </c>
    </row>
    <row r="133" spans="1:8" x14ac:dyDescent="0.2">
      <c r="A133" s="109">
        <v>128</v>
      </c>
      <c r="B133" s="110">
        <v>2220727410</v>
      </c>
      <c r="C133" s="108" t="s">
        <v>4741</v>
      </c>
      <c r="D133" s="108" t="s">
        <v>187</v>
      </c>
      <c r="E133" s="109" t="s">
        <v>4616</v>
      </c>
      <c r="F133" s="112">
        <v>35953</v>
      </c>
      <c r="G133" s="109" t="s">
        <v>209</v>
      </c>
      <c r="H133" s="113" t="s">
        <v>4618</v>
      </c>
    </row>
    <row r="134" spans="1:8" x14ac:dyDescent="0.2">
      <c r="A134" s="109">
        <v>129</v>
      </c>
      <c r="B134" s="110">
        <v>2220728376</v>
      </c>
      <c r="C134" s="108" t="s">
        <v>4742</v>
      </c>
      <c r="D134" s="108" t="s">
        <v>187</v>
      </c>
      <c r="E134" s="109" t="s">
        <v>4616</v>
      </c>
      <c r="F134" s="112">
        <v>36097</v>
      </c>
      <c r="G134" s="109" t="s">
        <v>209</v>
      </c>
      <c r="H134" s="113" t="s">
        <v>4627</v>
      </c>
    </row>
    <row r="135" spans="1:8" x14ac:dyDescent="0.2">
      <c r="A135" s="109">
        <v>130</v>
      </c>
      <c r="B135" s="110">
        <v>2220729639</v>
      </c>
      <c r="C135" s="108" t="s">
        <v>4743</v>
      </c>
      <c r="D135" s="108" t="s">
        <v>187</v>
      </c>
      <c r="E135" s="109" t="s">
        <v>4616</v>
      </c>
      <c r="F135" s="112">
        <v>36077</v>
      </c>
      <c r="G135" s="109" t="s">
        <v>209</v>
      </c>
      <c r="H135" s="113" t="s">
        <v>4618</v>
      </c>
    </row>
    <row r="136" spans="1:8" x14ac:dyDescent="0.2">
      <c r="A136" s="109">
        <v>131</v>
      </c>
      <c r="B136" s="110">
        <v>2220717077</v>
      </c>
      <c r="C136" s="108" t="s">
        <v>4744</v>
      </c>
      <c r="D136" s="108" t="s">
        <v>188</v>
      </c>
      <c r="E136" s="109" t="s">
        <v>4616</v>
      </c>
      <c r="F136" s="112">
        <v>36028</v>
      </c>
      <c r="G136" s="109" t="s">
        <v>209</v>
      </c>
      <c r="H136" s="113" t="s">
        <v>4830</v>
      </c>
    </row>
    <row r="137" spans="1:8" x14ac:dyDescent="0.2">
      <c r="A137" s="109">
        <v>132</v>
      </c>
      <c r="B137" s="110">
        <v>2220718233</v>
      </c>
      <c r="C137" s="108" t="s">
        <v>4740</v>
      </c>
      <c r="D137" s="108" t="s">
        <v>189</v>
      </c>
      <c r="E137" s="109" t="s">
        <v>4616</v>
      </c>
      <c r="F137" s="112">
        <v>36090</v>
      </c>
      <c r="G137" s="109" t="s">
        <v>209</v>
      </c>
      <c r="H137" s="113" t="s">
        <v>4618</v>
      </c>
    </row>
    <row r="138" spans="1:8" x14ac:dyDescent="0.2">
      <c r="A138" s="109">
        <v>133</v>
      </c>
      <c r="B138" s="110">
        <v>2221728745</v>
      </c>
      <c r="C138" s="108" t="s">
        <v>4745</v>
      </c>
      <c r="D138" s="108" t="s">
        <v>190</v>
      </c>
      <c r="E138" s="109" t="s">
        <v>4616</v>
      </c>
      <c r="F138" s="112">
        <v>36145</v>
      </c>
      <c r="G138" s="109" t="s">
        <v>210</v>
      </c>
      <c r="H138" s="113" t="s">
        <v>4627</v>
      </c>
    </row>
    <row r="139" spans="1:8" x14ac:dyDescent="0.2">
      <c r="A139" s="109">
        <v>134</v>
      </c>
      <c r="B139" s="110">
        <v>2220727418</v>
      </c>
      <c r="C139" s="108" t="s">
        <v>4704</v>
      </c>
      <c r="D139" s="108" t="s">
        <v>191</v>
      </c>
      <c r="E139" s="109" t="s">
        <v>4616</v>
      </c>
      <c r="F139" s="112">
        <v>35936</v>
      </c>
      <c r="G139" s="109" t="s">
        <v>209</v>
      </c>
      <c r="H139" s="113" t="s">
        <v>4618</v>
      </c>
    </row>
    <row r="140" spans="1:8" x14ac:dyDescent="0.2">
      <c r="A140" s="109">
        <v>135</v>
      </c>
      <c r="B140" s="110">
        <v>2221729505</v>
      </c>
      <c r="C140" s="108" t="s">
        <v>4638</v>
      </c>
      <c r="D140" s="108" t="s">
        <v>118</v>
      </c>
      <c r="E140" s="109" t="s">
        <v>4616</v>
      </c>
      <c r="F140" s="112">
        <v>35796</v>
      </c>
      <c r="G140" s="109" t="s">
        <v>210</v>
      </c>
      <c r="H140" s="113" t="s">
        <v>4627</v>
      </c>
    </row>
    <row r="141" spans="1:8" x14ac:dyDescent="0.2">
      <c r="A141" s="109">
        <v>136</v>
      </c>
      <c r="B141" s="110">
        <v>2220727419</v>
      </c>
      <c r="C141" s="108" t="s">
        <v>4746</v>
      </c>
      <c r="D141" s="108" t="s">
        <v>192</v>
      </c>
      <c r="E141" s="109" t="s">
        <v>4616</v>
      </c>
      <c r="F141" s="112">
        <v>35942</v>
      </c>
      <c r="G141" s="109" t="s">
        <v>209</v>
      </c>
      <c r="H141" s="113" t="s">
        <v>4627</v>
      </c>
    </row>
    <row r="142" spans="1:8" x14ac:dyDescent="0.2">
      <c r="A142" s="109">
        <v>137</v>
      </c>
      <c r="B142" s="110">
        <v>2220727422</v>
      </c>
      <c r="C142" s="108" t="s">
        <v>4747</v>
      </c>
      <c r="D142" s="108" t="s">
        <v>193</v>
      </c>
      <c r="E142" s="109" t="s">
        <v>4616</v>
      </c>
      <c r="F142" s="112">
        <v>35870</v>
      </c>
      <c r="G142" s="109" t="s">
        <v>209</v>
      </c>
      <c r="H142" s="113" t="s">
        <v>4618</v>
      </c>
    </row>
    <row r="143" spans="1:8" x14ac:dyDescent="0.2">
      <c r="A143" s="109">
        <v>138</v>
      </c>
      <c r="B143" s="110">
        <v>2221728915</v>
      </c>
      <c r="C143" s="108" t="s">
        <v>4748</v>
      </c>
      <c r="D143" s="108" t="s">
        <v>194</v>
      </c>
      <c r="E143" s="109" t="s">
        <v>4616</v>
      </c>
      <c r="F143" s="112">
        <v>35838</v>
      </c>
      <c r="G143" s="109" t="s">
        <v>210</v>
      </c>
      <c r="H143" s="113" t="s">
        <v>4618</v>
      </c>
    </row>
    <row r="144" spans="1:8" x14ac:dyDescent="0.2">
      <c r="A144" s="109">
        <v>139</v>
      </c>
      <c r="B144" s="110">
        <v>2221728649</v>
      </c>
      <c r="C144" s="108" t="s">
        <v>4749</v>
      </c>
      <c r="D144" s="108" t="s">
        <v>195</v>
      </c>
      <c r="E144" s="109" t="s">
        <v>4616</v>
      </c>
      <c r="F144" s="112">
        <v>36120</v>
      </c>
      <c r="G144" s="109" t="s">
        <v>210</v>
      </c>
      <c r="H144" s="113" t="s">
        <v>4658</v>
      </c>
    </row>
    <row r="145" spans="1:8" x14ac:dyDescent="0.2">
      <c r="A145" s="109">
        <v>140</v>
      </c>
      <c r="B145" s="110">
        <v>2220728722</v>
      </c>
      <c r="C145" s="108" t="s">
        <v>4750</v>
      </c>
      <c r="D145" s="108" t="s">
        <v>196</v>
      </c>
      <c r="E145" s="109" t="s">
        <v>4616</v>
      </c>
      <c r="F145" s="112">
        <v>35854</v>
      </c>
      <c r="G145" s="109" t="s">
        <v>209</v>
      </c>
      <c r="H145" s="113" t="s">
        <v>4618</v>
      </c>
    </row>
    <row r="146" spans="1:8" x14ac:dyDescent="0.2">
      <c r="A146" s="109">
        <v>141</v>
      </c>
      <c r="B146" s="110">
        <v>2220313885</v>
      </c>
      <c r="C146" s="108" t="s">
        <v>4751</v>
      </c>
      <c r="D146" s="108" t="s">
        <v>197</v>
      </c>
      <c r="E146" s="109" t="s">
        <v>4616</v>
      </c>
      <c r="F146" s="112">
        <v>35915</v>
      </c>
      <c r="G146" s="109" t="s">
        <v>209</v>
      </c>
      <c r="H146" s="113" t="s">
        <v>4627</v>
      </c>
    </row>
    <row r="147" spans="1:8" x14ac:dyDescent="0.2">
      <c r="A147" s="109">
        <v>142</v>
      </c>
      <c r="B147" s="110">
        <v>2221717159</v>
      </c>
      <c r="C147" s="108" t="s">
        <v>4752</v>
      </c>
      <c r="D147" s="108" t="s">
        <v>198</v>
      </c>
      <c r="E147" s="109" t="s">
        <v>4616</v>
      </c>
      <c r="F147" s="112">
        <v>35797</v>
      </c>
      <c r="G147" s="109" t="s">
        <v>210</v>
      </c>
      <c r="H147" s="113" t="s">
        <v>4618</v>
      </c>
    </row>
    <row r="148" spans="1:8" x14ac:dyDescent="0.2">
      <c r="A148" s="109">
        <v>143</v>
      </c>
      <c r="B148" s="110">
        <v>2121725927</v>
      </c>
      <c r="C148" s="108" t="s">
        <v>4769</v>
      </c>
      <c r="D148" s="108" t="s">
        <v>199</v>
      </c>
      <c r="E148" s="109" t="s">
        <v>4616</v>
      </c>
      <c r="F148" s="112">
        <v>35628</v>
      </c>
      <c r="G148" s="109" t="s">
        <v>210</v>
      </c>
      <c r="H148" s="113" t="s">
        <v>4627</v>
      </c>
    </row>
    <row r="149" spans="1:8" x14ac:dyDescent="0.2">
      <c r="A149" s="109">
        <v>144</v>
      </c>
      <c r="B149" s="110">
        <v>2220313929</v>
      </c>
      <c r="C149" s="108" t="s">
        <v>4753</v>
      </c>
      <c r="D149" s="108" t="s">
        <v>200</v>
      </c>
      <c r="E149" s="109" t="s">
        <v>4616</v>
      </c>
      <c r="F149" s="112">
        <v>35847</v>
      </c>
      <c r="G149" s="109" t="s">
        <v>209</v>
      </c>
      <c r="H149" s="113" t="s">
        <v>4625</v>
      </c>
    </row>
    <row r="150" spans="1:8" x14ac:dyDescent="0.2">
      <c r="A150" s="109">
        <v>145</v>
      </c>
      <c r="B150" s="110">
        <v>2221727438</v>
      </c>
      <c r="C150" s="108" t="s">
        <v>4754</v>
      </c>
      <c r="D150" s="108" t="s">
        <v>201</v>
      </c>
      <c r="E150" s="109" t="s">
        <v>4616</v>
      </c>
      <c r="F150" s="112">
        <v>36079</v>
      </c>
      <c r="G150" s="109" t="s">
        <v>210</v>
      </c>
      <c r="H150" s="113" t="s">
        <v>4618</v>
      </c>
    </row>
    <row r="151" spans="1:8" x14ac:dyDescent="0.2">
      <c r="A151" s="109">
        <v>146</v>
      </c>
      <c r="B151" s="110">
        <v>2221724201</v>
      </c>
      <c r="C151" s="108" t="s">
        <v>4755</v>
      </c>
      <c r="D151" s="108" t="s">
        <v>16</v>
      </c>
      <c r="E151" s="109" t="s">
        <v>4616</v>
      </c>
      <c r="F151" s="112">
        <v>35796</v>
      </c>
      <c r="G151" s="109" t="s">
        <v>210</v>
      </c>
      <c r="H151" s="113" t="s">
        <v>4627</v>
      </c>
    </row>
    <row r="152" spans="1:8" x14ac:dyDescent="0.2">
      <c r="A152" s="109">
        <v>147</v>
      </c>
      <c r="B152" s="110">
        <v>2221727440</v>
      </c>
      <c r="C152" s="108" t="s">
        <v>4756</v>
      </c>
      <c r="D152" s="108" t="s">
        <v>16</v>
      </c>
      <c r="E152" s="109" t="s">
        <v>4616</v>
      </c>
      <c r="F152" s="112">
        <v>35952</v>
      </c>
      <c r="G152" s="109" t="s">
        <v>210</v>
      </c>
      <c r="H152" s="113" t="s">
        <v>4618</v>
      </c>
    </row>
    <row r="153" spans="1:8" x14ac:dyDescent="0.2">
      <c r="A153" s="109">
        <v>148</v>
      </c>
      <c r="B153" s="110">
        <v>2221724270</v>
      </c>
      <c r="C153" s="108" t="s">
        <v>4757</v>
      </c>
      <c r="D153" s="108" t="s">
        <v>202</v>
      </c>
      <c r="E153" s="109" t="s">
        <v>4616</v>
      </c>
      <c r="F153" s="112">
        <v>36107</v>
      </c>
      <c r="G153" s="109" t="s">
        <v>210</v>
      </c>
      <c r="H153" s="113" t="s">
        <v>4627</v>
      </c>
    </row>
    <row r="154" spans="1:8" x14ac:dyDescent="0.2">
      <c r="A154" s="109">
        <v>149</v>
      </c>
      <c r="B154" s="110">
        <v>2220717168</v>
      </c>
      <c r="C154" s="108" t="s">
        <v>4758</v>
      </c>
      <c r="D154" s="108" t="s">
        <v>203</v>
      </c>
      <c r="E154" s="109" t="s">
        <v>4616</v>
      </c>
      <c r="F154" s="112">
        <v>35937</v>
      </c>
      <c r="G154" s="109" t="s">
        <v>209</v>
      </c>
      <c r="H154" s="113" t="s">
        <v>4618</v>
      </c>
    </row>
    <row r="155" spans="1:8" x14ac:dyDescent="0.2">
      <c r="A155" s="109">
        <v>150</v>
      </c>
      <c r="B155" s="110">
        <v>2220717174</v>
      </c>
      <c r="C155" s="108" t="s">
        <v>4759</v>
      </c>
      <c r="D155" s="108" t="s">
        <v>203</v>
      </c>
      <c r="E155" s="109" t="s">
        <v>4616</v>
      </c>
      <c r="F155" s="112">
        <v>36138</v>
      </c>
      <c r="G155" s="109" t="s">
        <v>209</v>
      </c>
      <c r="H155" s="113" t="s">
        <v>4618</v>
      </c>
    </row>
    <row r="156" spans="1:8" x14ac:dyDescent="0.2">
      <c r="A156" s="109">
        <v>151</v>
      </c>
      <c r="B156" s="110">
        <v>2220729637</v>
      </c>
      <c r="C156" s="108" t="s">
        <v>4760</v>
      </c>
      <c r="D156" s="108" t="s">
        <v>203</v>
      </c>
      <c r="E156" s="109" t="s">
        <v>4616</v>
      </c>
      <c r="F156" s="112">
        <v>35874</v>
      </c>
      <c r="G156" s="109" t="s">
        <v>209</v>
      </c>
      <c r="H156" s="113" t="s">
        <v>4627</v>
      </c>
    </row>
    <row r="157" spans="1:8" x14ac:dyDescent="0.2">
      <c r="A157" s="109">
        <v>152</v>
      </c>
      <c r="B157" s="110">
        <v>2221724195</v>
      </c>
      <c r="C157" s="108" t="s">
        <v>4757</v>
      </c>
      <c r="D157" s="108" t="s">
        <v>204</v>
      </c>
      <c r="E157" s="109" t="s">
        <v>4616</v>
      </c>
      <c r="F157" s="112">
        <v>35917</v>
      </c>
      <c r="G157" s="109" t="s">
        <v>210</v>
      </c>
      <c r="H157" s="113" t="s">
        <v>4627</v>
      </c>
    </row>
    <row r="158" spans="1:8" x14ac:dyDescent="0.2">
      <c r="A158" s="109">
        <v>153</v>
      </c>
      <c r="B158" s="110">
        <v>2220727448</v>
      </c>
      <c r="C158" s="108" t="s">
        <v>4761</v>
      </c>
      <c r="D158" s="108" t="s">
        <v>205</v>
      </c>
      <c r="E158" s="109" t="s">
        <v>4616</v>
      </c>
      <c r="F158" s="112">
        <v>35821</v>
      </c>
      <c r="G158" s="109" t="s">
        <v>209</v>
      </c>
      <c r="H158" s="113" t="s">
        <v>4679</v>
      </c>
    </row>
    <row r="159" spans="1:8" x14ac:dyDescent="0.2">
      <c r="A159" s="109">
        <v>154</v>
      </c>
      <c r="B159" s="110">
        <v>2220727450</v>
      </c>
      <c r="C159" s="108" t="s">
        <v>4654</v>
      </c>
      <c r="D159" s="108" t="s">
        <v>206</v>
      </c>
      <c r="E159" s="109" t="s">
        <v>4616</v>
      </c>
      <c r="F159" s="112">
        <v>35879</v>
      </c>
      <c r="G159" s="109" t="s">
        <v>209</v>
      </c>
      <c r="H159" s="113" t="s">
        <v>4627</v>
      </c>
    </row>
  </sheetData>
  <autoFilter ref="A5:H159"/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TN01-10 (IN)</vt:lpstr>
      <vt:lpstr>TN01-04</vt:lpstr>
      <vt:lpstr>TN01-10</vt:lpstr>
      <vt:lpstr>TN02</vt:lpstr>
      <vt:lpstr>TN03</vt:lpstr>
      <vt:lpstr>TN04</vt:lpstr>
      <vt:lpstr>CodeMon</vt:lpstr>
      <vt:lpstr>Sheet</vt:lpstr>
      <vt:lpstr>TTCN</vt:lpstr>
      <vt:lpstr>TTCN!_FilterDatabase</vt:lpstr>
      <vt:lpstr>'TN01-10 (IN)'!Print_Titles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Nguyen Hong Giang</dc:creator>
  <cp:lastModifiedBy>Windows User</cp:lastModifiedBy>
  <cp:lastPrinted>2020-12-10T02:32:03Z</cp:lastPrinted>
  <dcterms:created xsi:type="dcterms:W3CDTF">2019-10-14T02:55:24Z</dcterms:created>
  <dcterms:modified xsi:type="dcterms:W3CDTF">2021-03-11T08:43:05Z</dcterms:modified>
</cp:coreProperties>
</file>